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im\OneDrive\Documents\GitHub\EXPOsan\exposan\biogenic_refinery_context\"/>
    </mc:Choice>
  </mc:AlternateContent>
  <xr:revisionPtr revIDLastSave="0" documentId="13_ncr:1_{E60FD048-A761-436B-9C50-1D2D3B7EA9F4}" xr6:coauthVersionLast="47" xr6:coauthVersionMax="47" xr10:uidLastSave="{00000000-0000-0000-0000-000000000000}"/>
  <bookViews>
    <workbookView xWindow="-23148" yWindow="-108" windowWidth="23256" windowHeight="12456" xr2:uid="{EA89FDCA-7B40-47C2-A90D-E4DE1DFF1C5C}"/>
  </bookViews>
  <sheets>
    <sheet name="Sheet1 (2)" sheetId="4" r:id="rId1"/>
    <sheet name="Combined Sheet (Major-Only)" sheetId="3" r:id="rId2"/>
  </sheets>
  <definedNames>
    <definedName name="ExternalData_1" localSheetId="1" hidden="1">'Combined Sheet (Major-Only)'!$A$1:$AF$2666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1606" i="4" l="1"/>
  <c r="AX1606" i="4"/>
  <c r="AY1606" i="4"/>
  <c r="AZ1606" i="4"/>
  <c r="BA1606" i="4"/>
  <c r="BB1606" i="4"/>
  <c r="BC1606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8" i="4"/>
  <c r="BH359" i="4"/>
  <c r="BH360" i="4"/>
  <c r="BH361" i="4"/>
  <c r="BH362" i="4"/>
  <c r="BH363" i="4"/>
  <c r="BH364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0" i="4"/>
  <c r="BH391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0" i="4"/>
  <c r="BH421" i="4"/>
  <c r="BH422" i="4"/>
  <c r="BH423" i="4"/>
  <c r="BH424" i="4"/>
  <c r="BH425" i="4"/>
  <c r="BH426" i="4"/>
  <c r="BH427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6" i="4"/>
  <c r="BH507" i="4"/>
  <c r="BH508" i="4"/>
  <c r="BH509" i="4"/>
  <c r="BH510" i="4"/>
  <c r="BH511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6" i="4"/>
  <c r="BH767" i="4"/>
  <c r="BH768" i="4"/>
  <c r="BH769" i="4"/>
  <c r="BH770" i="4"/>
  <c r="BH771" i="4"/>
  <c r="BH772" i="4"/>
  <c r="BH773" i="4"/>
  <c r="BH774" i="4"/>
  <c r="BH775" i="4"/>
  <c r="BH776" i="4"/>
  <c r="BH777" i="4"/>
  <c r="BH778" i="4"/>
  <c r="BH779" i="4"/>
  <c r="BH780" i="4"/>
  <c r="BH781" i="4"/>
  <c r="BH782" i="4"/>
  <c r="BH783" i="4"/>
  <c r="BH784" i="4"/>
  <c r="BH785" i="4"/>
  <c r="BH786" i="4"/>
  <c r="BH787" i="4"/>
  <c r="BH788" i="4"/>
  <c r="BH789" i="4"/>
  <c r="BH790" i="4"/>
  <c r="BH791" i="4"/>
  <c r="BH792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0" i="4"/>
  <c r="BH1071" i="4"/>
  <c r="BH1072" i="4"/>
  <c r="BH1073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0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4" i="4"/>
  <c r="BH1115" i="4"/>
  <c r="BH1116" i="4"/>
  <c r="BH1117" i="4"/>
  <c r="BH1118" i="4"/>
  <c r="BH1119" i="4"/>
  <c r="BH1120" i="4"/>
  <c r="BH1121" i="4"/>
  <c r="BH1122" i="4"/>
  <c r="BH1123" i="4"/>
  <c r="BH1124" i="4"/>
  <c r="BH1125" i="4"/>
  <c r="BH1126" i="4"/>
  <c r="BH1127" i="4"/>
  <c r="BH1128" i="4"/>
  <c r="BH1129" i="4"/>
  <c r="BH1130" i="4"/>
  <c r="BH1131" i="4"/>
  <c r="BH1132" i="4"/>
  <c r="BH1133" i="4"/>
  <c r="BH1134" i="4"/>
  <c r="BH1135" i="4"/>
  <c r="BH1136" i="4"/>
  <c r="BH1137" i="4"/>
  <c r="BH1138" i="4"/>
  <c r="BH1139" i="4"/>
  <c r="BH1140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7" i="4"/>
  <c r="BH1188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0" i="4"/>
  <c r="BH1201" i="4"/>
  <c r="BH1202" i="4"/>
  <c r="BH1203" i="4"/>
  <c r="BH1204" i="4"/>
  <c r="BH1205" i="4"/>
  <c r="BH1206" i="4"/>
  <c r="BH1207" i="4"/>
  <c r="BH1208" i="4"/>
  <c r="BH1209" i="4"/>
  <c r="BH1210" i="4"/>
  <c r="BH1211" i="4"/>
  <c r="BH1212" i="4"/>
  <c r="BH1213" i="4"/>
  <c r="BH1214" i="4"/>
  <c r="BH1215" i="4"/>
  <c r="BH1216" i="4"/>
  <c r="BH1217" i="4"/>
  <c r="BH1218" i="4"/>
  <c r="BH1219" i="4"/>
  <c r="BH1220" i="4"/>
  <c r="BH1221" i="4"/>
  <c r="BH1222" i="4"/>
  <c r="BH1223" i="4"/>
  <c r="BH1224" i="4"/>
  <c r="BH1225" i="4"/>
  <c r="BH1226" i="4"/>
  <c r="BH1227" i="4"/>
  <c r="BH1228" i="4"/>
  <c r="BH1229" i="4"/>
  <c r="BH1230" i="4"/>
  <c r="BH1231" i="4"/>
  <c r="BH1232" i="4"/>
  <c r="BH1233" i="4"/>
  <c r="BH1234" i="4"/>
  <c r="BH1235" i="4"/>
  <c r="BH1236" i="4"/>
  <c r="BH1237" i="4"/>
  <c r="BH1238" i="4"/>
  <c r="BH1239" i="4"/>
  <c r="BH1240" i="4"/>
  <c r="BH1241" i="4"/>
  <c r="BH1242" i="4"/>
  <c r="BH1243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5" i="4"/>
  <c r="BH1256" i="4"/>
  <c r="BH1257" i="4"/>
  <c r="BH1258" i="4"/>
  <c r="BH1259" i="4"/>
  <c r="BH1260" i="4"/>
  <c r="BH1261" i="4"/>
  <c r="BH1262" i="4"/>
  <c r="BH1263" i="4"/>
  <c r="BH1264" i="4"/>
  <c r="BH1265" i="4"/>
  <c r="BH1266" i="4"/>
  <c r="BH1267" i="4"/>
  <c r="BH1268" i="4"/>
  <c r="BH1269" i="4"/>
  <c r="BH1270" i="4"/>
  <c r="BH1271" i="4"/>
  <c r="BH1272" i="4"/>
  <c r="BH1273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2" i="4"/>
  <c r="BH1333" i="4"/>
  <c r="BH1334" i="4"/>
  <c r="BH1335" i="4"/>
  <c r="BH1336" i="4"/>
  <c r="BH1337" i="4"/>
  <c r="BH1338" i="4"/>
  <c r="BH1339" i="4"/>
  <c r="BH1340" i="4"/>
  <c r="BH1341" i="4"/>
  <c r="BH1342" i="4"/>
  <c r="BH1343" i="4"/>
  <c r="BH1344" i="4"/>
  <c r="BH1345" i="4"/>
  <c r="BH1346" i="4"/>
  <c r="BH1347" i="4"/>
  <c r="BH1348" i="4"/>
  <c r="BH1349" i="4"/>
  <c r="BH1350" i="4"/>
  <c r="BH1351" i="4"/>
  <c r="BH1352" i="4"/>
  <c r="BH1353" i="4"/>
  <c r="BH1354" i="4"/>
  <c r="BH1355" i="4"/>
  <c r="BH1356" i="4"/>
  <c r="BH1357" i="4"/>
  <c r="BH1358" i="4"/>
  <c r="BH1359" i="4"/>
  <c r="BH1360" i="4"/>
  <c r="BH1361" i="4"/>
  <c r="BH1362" i="4"/>
  <c r="BH1363" i="4"/>
  <c r="BH1364" i="4"/>
  <c r="BH1365" i="4"/>
  <c r="BH1366" i="4"/>
  <c r="BH1367" i="4"/>
  <c r="BH1368" i="4"/>
  <c r="BH1369" i="4"/>
  <c r="BH1370" i="4"/>
  <c r="BH1371" i="4"/>
  <c r="BH1372" i="4"/>
  <c r="BH1373" i="4"/>
  <c r="BH1374" i="4"/>
  <c r="BH1375" i="4"/>
  <c r="BH1376" i="4"/>
  <c r="BH1377" i="4"/>
  <c r="BH1378" i="4"/>
  <c r="BH1379" i="4"/>
  <c r="BH1380" i="4"/>
  <c r="BH1381" i="4"/>
  <c r="BH1382" i="4"/>
  <c r="BH1383" i="4"/>
  <c r="BH1384" i="4"/>
  <c r="BH1385" i="4"/>
  <c r="BH1386" i="4"/>
  <c r="BH1387" i="4"/>
  <c r="BH1388" i="4"/>
  <c r="BH1389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4" i="4"/>
  <c r="BH1455" i="4"/>
  <c r="BH1456" i="4"/>
  <c r="BH1457" i="4"/>
  <c r="BH1458" i="4"/>
  <c r="BH1459" i="4"/>
  <c r="BH1460" i="4"/>
  <c r="BH1461" i="4"/>
  <c r="BH1462" i="4"/>
  <c r="BH1463" i="4"/>
  <c r="BH1464" i="4"/>
  <c r="BH1465" i="4"/>
  <c r="BH1466" i="4"/>
  <c r="BH1467" i="4"/>
  <c r="BH1468" i="4"/>
  <c r="BH1469" i="4"/>
  <c r="BH1470" i="4"/>
  <c r="BH1471" i="4"/>
  <c r="BH1472" i="4"/>
  <c r="BH1473" i="4"/>
  <c r="BH1474" i="4"/>
  <c r="BH1475" i="4"/>
  <c r="BH1476" i="4"/>
  <c r="BH1477" i="4"/>
  <c r="BH1478" i="4"/>
  <c r="BH1479" i="4"/>
  <c r="BH1480" i="4"/>
  <c r="BH1481" i="4"/>
  <c r="BH1482" i="4"/>
  <c r="BH1483" i="4"/>
  <c r="BH1484" i="4"/>
  <c r="BH1485" i="4"/>
  <c r="BH1486" i="4"/>
  <c r="BH1487" i="4"/>
  <c r="BH1488" i="4"/>
  <c r="BH1489" i="4"/>
  <c r="BH1490" i="4"/>
  <c r="BH1491" i="4"/>
  <c r="BH1492" i="4"/>
  <c r="BH1493" i="4"/>
  <c r="BH1494" i="4"/>
  <c r="BH1495" i="4"/>
  <c r="BH1496" i="4"/>
  <c r="BH1497" i="4"/>
  <c r="BH1498" i="4"/>
  <c r="BH1499" i="4"/>
  <c r="BH1500" i="4"/>
  <c r="BH1501" i="4"/>
  <c r="BH1502" i="4"/>
  <c r="BH1503" i="4"/>
  <c r="BH1504" i="4"/>
  <c r="BH1505" i="4"/>
  <c r="BH1506" i="4"/>
  <c r="BH1507" i="4"/>
  <c r="BH1508" i="4"/>
  <c r="BH1509" i="4"/>
  <c r="BH1510" i="4"/>
  <c r="BH1511" i="4"/>
  <c r="BH1512" i="4"/>
  <c r="BH1513" i="4"/>
  <c r="BH1514" i="4"/>
  <c r="BH1515" i="4"/>
  <c r="BH1516" i="4"/>
  <c r="BH1517" i="4"/>
  <c r="BH1518" i="4"/>
  <c r="BH1519" i="4"/>
  <c r="BH1520" i="4"/>
  <c r="BH1521" i="4"/>
  <c r="BH1522" i="4"/>
  <c r="BH1523" i="4"/>
  <c r="BH1524" i="4"/>
  <c r="BH1525" i="4"/>
  <c r="BH1526" i="4"/>
  <c r="BH1527" i="4"/>
  <c r="BH1528" i="4"/>
  <c r="BH1529" i="4"/>
  <c r="BH1530" i="4"/>
  <c r="BH1531" i="4"/>
  <c r="BH1532" i="4"/>
  <c r="BH1533" i="4"/>
  <c r="BH1534" i="4"/>
  <c r="BH1535" i="4"/>
  <c r="BH1536" i="4"/>
  <c r="BH1537" i="4"/>
  <c r="BH1538" i="4"/>
  <c r="BH1539" i="4"/>
  <c r="BH1540" i="4"/>
  <c r="BH1541" i="4"/>
  <c r="BH1542" i="4"/>
  <c r="BH1543" i="4"/>
  <c r="BH1544" i="4"/>
  <c r="BH1545" i="4"/>
  <c r="BH1546" i="4"/>
  <c r="BH1547" i="4"/>
  <c r="BH1548" i="4"/>
  <c r="BH1549" i="4"/>
  <c r="BH1550" i="4"/>
  <c r="BH1551" i="4"/>
  <c r="BH1552" i="4"/>
  <c r="BH1553" i="4"/>
  <c r="BH1554" i="4"/>
  <c r="BH1555" i="4"/>
  <c r="BH1556" i="4"/>
  <c r="BH1557" i="4"/>
  <c r="BH1558" i="4"/>
  <c r="BH1559" i="4"/>
  <c r="BH1560" i="4"/>
  <c r="BH1561" i="4"/>
  <c r="BH1562" i="4"/>
  <c r="BH1563" i="4"/>
  <c r="BH1564" i="4"/>
  <c r="BH1565" i="4"/>
  <c r="BH1566" i="4"/>
  <c r="BH1567" i="4"/>
  <c r="BH1568" i="4"/>
  <c r="BH1569" i="4"/>
  <c r="BH1570" i="4"/>
  <c r="BH1571" i="4"/>
  <c r="BH1572" i="4"/>
  <c r="BH1573" i="4"/>
  <c r="BH1574" i="4"/>
  <c r="BH1575" i="4"/>
  <c r="BH1576" i="4"/>
  <c r="BH1577" i="4"/>
  <c r="BH1578" i="4"/>
  <c r="BH1579" i="4"/>
  <c r="BH1580" i="4"/>
  <c r="BH1581" i="4"/>
  <c r="BH1582" i="4"/>
  <c r="BH1583" i="4"/>
  <c r="BH1584" i="4"/>
  <c r="BH1585" i="4"/>
  <c r="BH1586" i="4"/>
  <c r="BH1587" i="4"/>
  <c r="BH1588" i="4"/>
  <c r="BH1589" i="4"/>
  <c r="BH1590" i="4"/>
  <c r="BH1591" i="4"/>
  <c r="BH1592" i="4"/>
  <c r="BH1593" i="4"/>
  <c r="BH1594" i="4"/>
  <c r="BH1595" i="4"/>
  <c r="BH1596" i="4"/>
  <c r="BH1597" i="4"/>
  <c r="BH1598" i="4"/>
  <c r="BH1599" i="4"/>
  <c r="BH1600" i="4"/>
  <c r="BH1601" i="4"/>
  <c r="BH1602" i="4"/>
  <c r="BH1603" i="4"/>
  <c r="BH1604" i="4"/>
  <c r="BH1605" i="4"/>
  <c r="BH1606" i="4"/>
  <c r="BH1607" i="4"/>
  <c r="BH1608" i="4"/>
  <c r="BH1609" i="4"/>
  <c r="BH1610" i="4"/>
  <c r="BH1611" i="4"/>
  <c r="BH1612" i="4"/>
  <c r="BH1613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8" i="4"/>
  <c r="BH1669" i="4"/>
  <c r="BH1670" i="4"/>
  <c r="BH1671" i="4"/>
  <c r="BH1672" i="4"/>
  <c r="BH1673" i="4"/>
  <c r="BH1674" i="4"/>
  <c r="BH1675" i="4"/>
  <c r="BH1676" i="4"/>
  <c r="BH1677" i="4"/>
  <c r="BH1678" i="4"/>
  <c r="BH1679" i="4"/>
  <c r="BH1680" i="4"/>
  <c r="BH1681" i="4"/>
  <c r="BH1682" i="4"/>
  <c r="BH1683" i="4"/>
  <c r="BH1684" i="4"/>
  <c r="BH1685" i="4"/>
  <c r="BH1686" i="4"/>
  <c r="BH1687" i="4"/>
  <c r="BH1688" i="4"/>
  <c r="BH1689" i="4"/>
  <c r="BH1690" i="4"/>
  <c r="BH1691" i="4"/>
  <c r="BH1692" i="4"/>
  <c r="BH1693" i="4"/>
  <c r="BH1694" i="4"/>
  <c r="BH1695" i="4"/>
  <c r="BH1696" i="4"/>
  <c r="BH1697" i="4"/>
  <c r="BH1698" i="4"/>
  <c r="BH1699" i="4"/>
  <c r="BH1700" i="4"/>
  <c r="BH1701" i="4"/>
  <c r="BH1702" i="4"/>
  <c r="BH1703" i="4"/>
  <c r="BH1704" i="4"/>
  <c r="BH1705" i="4"/>
  <c r="BH1706" i="4"/>
  <c r="BH1707" i="4"/>
  <c r="BH1708" i="4"/>
  <c r="BH1709" i="4"/>
  <c r="BH1710" i="4"/>
  <c r="BH1711" i="4"/>
  <c r="BH1712" i="4"/>
  <c r="BH1713" i="4"/>
  <c r="BH1714" i="4"/>
  <c r="BH1715" i="4"/>
  <c r="BH1716" i="4"/>
  <c r="BH1717" i="4"/>
  <c r="BH1718" i="4"/>
  <c r="BH1719" i="4"/>
  <c r="BH1720" i="4"/>
  <c r="BH1721" i="4"/>
  <c r="BH1722" i="4"/>
  <c r="BH1723" i="4"/>
  <c r="BH1724" i="4"/>
  <c r="BH1725" i="4"/>
  <c r="BH1726" i="4"/>
  <c r="BH1727" i="4"/>
  <c r="BH1728" i="4"/>
  <c r="BH1729" i="4"/>
  <c r="BH1730" i="4"/>
  <c r="BH1731" i="4"/>
  <c r="BH1732" i="4"/>
  <c r="BH1733" i="4"/>
  <c r="BH1734" i="4"/>
  <c r="BH1735" i="4"/>
  <c r="BH1736" i="4"/>
  <c r="BH1737" i="4"/>
  <c r="BH1738" i="4"/>
  <c r="BH1739" i="4"/>
  <c r="BH1740" i="4"/>
  <c r="BH1741" i="4"/>
  <c r="BH1742" i="4"/>
  <c r="BH1743" i="4"/>
  <c r="BH1744" i="4"/>
  <c r="BH1745" i="4"/>
  <c r="BH1746" i="4"/>
  <c r="BH1747" i="4"/>
  <c r="BH1748" i="4"/>
  <c r="BH1749" i="4"/>
  <c r="BH1750" i="4"/>
  <c r="BH1751" i="4"/>
  <c r="BH1752" i="4"/>
  <c r="BH1753" i="4"/>
  <c r="BH1754" i="4"/>
  <c r="BH1755" i="4"/>
  <c r="BH1756" i="4"/>
  <c r="BH1757" i="4"/>
  <c r="BH1758" i="4"/>
  <c r="BH1759" i="4"/>
  <c r="BH1760" i="4"/>
  <c r="BH1761" i="4"/>
  <c r="BH1762" i="4"/>
  <c r="BH1763" i="4"/>
  <c r="BH1764" i="4"/>
  <c r="BH1765" i="4"/>
  <c r="BH1766" i="4"/>
  <c r="BH1767" i="4"/>
  <c r="BH1768" i="4"/>
  <c r="BH1769" i="4"/>
  <c r="BH1770" i="4"/>
  <c r="BH1771" i="4"/>
  <c r="BH1772" i="4"/>
  <c r="BH1773" i="4"/>
  <c r="BH1774" i="4"/>
  <c r="BH1775" i="4"/>
  <c r="BH1776" i="4"/>
  <c r="BH1777" i="4"/>
  <c r="BH1778" i="4"/>
  <c r="BH1779" i="4"/>
  <c r="BH1780" i="4"/>
  <c r="BH1781" i="4"/>
  <c r="BH1782" i="4"/>
  <c r="BH1783" i="4"/>
  <c r="BH1784" i="4"/>
  <c r="BH1785" i="4"/>
  <c r="BH1786" i="4"/>
  <c r="BH1787" i="4"/>
  <c r="BH1788" i="4"/>
  <c r="BH1789" i="4"/>
  <c r="BH1790" i="4"/>
  <c r="BH1791" i="4"/>
  <c r="BH1792" i="4"/>
  <c r="BH1793" i="4"/>
  <c r="BH1794" i="4"/>
  <c r="BH1795" i="4"/>
  <c r="BH1796" i="4"/>
  <c r="BH1797" i="4"/>
  <c r="BH1798" i="4"/>
  <c r="BH1799" i="4"/>
  <c r="BH1800" i="4"/>
  <c r="BH1801" i="4"/>
  <c r="BH1802" i="4"/>
  <c r="BH1803" i="4"/>
  <c r="BH1804" i="4"/>
  <c r="BH1805" i="4"/>
  <c r="BH1806" i="4"/>
  <c r="BH1807" i="4"/>
  <c r="BH1808" i="4"/>
  <c r="BH1809" i="4"/>
  <c r="BH1810" i="4"/>
  <c r="BH1811" i="4"/>
  <c r="BH1812" i="4"/>
  <c r="BH1813" i="4"/>
  <c r="BH1814" i="4"/>
  <c r="BH1815" i="4"/>
  <c r="BH1816" i="4"/>
  <c r="BH1817" i="4"/>
  <c r="BH1818" i="4"/>
  <c r="BH1819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8" i="4"/>
  <c r="BH1839" i="4"/>
  <c r="BH1840" i="4"/>
  <c r="BH1841" i="4"/>
  <c r="BH1842" i="4"/>
  <c r="BH1843" i="4"/>
  <c r="BH1844" i="4"/>
  <c r="BH1845" i="4"/>
  <c r="BH1846" i="4"/>
  <c r="BH1847" i="4"/>
  <c r="BH1848" i="4"/>
  <c r="BH1849" i="4"/>
  <c r="BH1850" i="4"/>
  <c r="BH1851" i="4"/>
  <c r="BH1852" i="4"/>
  <c r="BH1853" i="4"/>
  <c r="BH1854" i="4"/>
  <c r="BH1855" i="4"/>
  <c r="BH1856" i="4"/>
  <c r="BH1857" i="4"/>
  <c r="BH1858" i="4"/>
  <c r="BH1859" i="4"/>
  <c r="BH1860" i="4"/>
  <c r="BH1861" i="4"/>
  <c r="BH1862" i="4"/>
  <c r="BH1863" i="4"/>
  <c r="BH1864" i="4"/>
  <c r="BH1865" i="4"/>
  <c r="BH1866" i="4"/>
  <c r="BH1867" i="4"/>
  <c r="BH1868" i="4"/>
  <c r="BH1869" i="4"/>
  <c r="BH1870" i="4"/>
  <c r="BH1871" i="4"/>
  <c r="BH1872" i="4"/>
  <c r="BH1873" i="4"/>
  <c r="BH1874" i="4"/>
  <c r="BH1875" i="4"/>
  <c r="BH1876" i="4"/>
  <c r="BH1877" i="4"/>
  <c r="BH1878" i="4"/>
  <c r="BH1879" i="4"/>
  <c r="BH1880" i="4"/>
  <c r="BH1881" i="4"/>
  <c r="BH1882" i="4"/>
  <c r="BH1883" i="4"/>
  <c r="BH1884" i="4"/>
  <c r="BH1885" i="4"/>
  <c r="BH1886" i="4"/>
  <c r="BH1887" i="4"/>
  <c r="BH1888" i="4"/>
  <c r="BH1889" i="4"/>
  <c r="BH1890" i="4"/>
  <c r="BH1891" i="4"/>
  <c r="BH1892" i="4"/>
  <c r="BH1893" i="4"/>
  <c r="BH1894" i="4"/>
  <c r="BH1895" i="4"/>
  <c r="BH1896" i="4"/>
  <c r="BH1897" i="4"/>
  <c r="BH1898" i="4"/>
  <c r="BH1899" i="4"/>
  <c r="BH1900" i="4"/>
  <c r="BH1901" i="4"/>
  <c r="BH1902" i="4"/>
  <c r="BH1903" i="4"/>
  <c r="BH1904" i="4"/>
  <c r="BH1905" i="4"/>
  <c r="BH1906" i="4"/>
  <c r="BH1907" i="4"/>
  <c r="BH1908" i="4"/>
  <c r="BH1909" i="4"/>
  <c r="BH1910" i="4"/>
  <c r="BH1911" i="4"/>
  <c r="BH1912" i="4"/>
  <c r="BH1913" i="4"/>
  <c r="BH1914" i="4"/>
  <c r="BH1915" i="4"/>
  <c r="BH1916" i="4"/>
  <c r="BH1917" i="4"/>
  <c r="BH1918" i="4"/>
  <c r="BH1919" i="4"/>
  <c r="BH1920" i="4"/>
  <c r="BH1921" i="4"/>
  <c r="BH1922" i="4"/>
  <c r="BH1923" i="4"/>
  <c r="BH1924" i="4"/>
  <c r="BH1925" i="4"/>
  <c r="BH1926" i="4"/>
  <c r="BH1927" i="4"/>
  <c r="BH1928" i="4"/>
  <c r="BH1929" i="4"/>
  <c r="BH1930" i="4"/>
  <c r="BH1931" i="4"/>
  <c r="BH1932" i="4"/>
  <c r="BH1933" i="4"/>
  <c r="BH1934" i="4"/>
  <c r="BH1935" i="4"/>
  <c r="BH1936" i="4"/>
  <c r="BH1937" i="4"/>
  <c r="BH1938" i="4"/>
  <c r="BH1939" i="4"/>
  <c r="BH1940" i="4"/>
  <c r="BH1941" i="4"/>
  <c r="BH1942" i="4"/>
  <c r="BH1943" i="4"/>
  <c r="BH1944" i="4"/>
  <c r="BH1945" i="4"/>
  <c r="BH1946" i="4"/>
  <c r="BH1947" i="4"/>
  <c r="BH1948" i="4"/>
  <c r="BH1949" i="4"/>
  <c r="BH1950" i="4"/>
  <c r="BH1951" i="4"/>
  <c r="BH1952" i="4"/>
  <c r="BH1953" i="4"/>
  <c r="BH1954" i="4"/>
  <c r="BH1955" i="4"/>
  <c r="BH1956" i="4"/>
  <c r="BH1957" i="4"/>
  <c r="BH1958" i="4"/>
  <c r="BH1959" i="4"/>
  <c r="BH1960" i="4"/>
  <c r="BH1961" i="4"/>
  <c r="BH1962" i="4"/>
  <c r="BH1963" i="4"/>
  <c r="BH1964" i="4"/>
  <c r="BH1965" i="4"/>
  <c r="BH1966" i="4"/>
  <c r="BH1967" i="4"/>
  <c r="BH1968" i="4"/>
  <c r="BH1969" i="4"/>
  <c r="BH1970" i="4"/>
  <c r="BH1971" i="4"/>
  <c r="BH1972" i="4"/>
  <c r="BH1973" i="4"/>
  <c r="BH1974" i="4"/>
  <c r="BH1975" i="4"/>
  <c r="BH1976" i="4"/>
  <c r="BH1977" i="4"/>
  <c r="BH1978" i="4"/>
  <c r="BH1979" i="4"/>
  <c r="BH1980" i="4"/>
  <c r="BH1981" i="4"/>
  <c r="BH1982" i="4"/>
  <c r="BH1983" i="4"/>
  <c r="BH1984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6" i="4"/>
  <c r="BH2087" i="4"/>
  <c r="BH2088" i="4"/>
  <c r="BH2089" i="4"/>
  <c r="BH2090" i="4"/>
  <c r="BH2091" i="4"/>
  <c r="BH2092" i="4"/>
  <c r="BH2093" i="4"/>
  <c r="BH2094" i="4"/>
  <c r="BH2095" i="4"/>
  <c r="BH2096" i="4"/>
  <c r="BH2097" i="4"/>
  <c r="BH2098" i="4"/>
  <c r="BH2099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5" i="4"/>
  <c r="BH2116" i="4"/>
  <c r="BH2117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8" i="4"/>
  <c r="BH2169" i="4"/>
  <c r="BH2170" i="4"/>
  <c r="BH2171" i="4"/>
  <c r="BH2172" i="4"/>
  <c r="BH2173" i="4"/>
  <c r="BH2174" i="4"/>
  <c r="BH2175" i="4"/>
  <c r="BH2176" i="4"/>
  <c r="BH2177" i="4"/>
  <c r="BH2178" i="4"/>
  <c r="BH2179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4" i="4"/>
  <c r="BH2195" i="4"/>
  <c r="BH2196" i="4"/>
  <c r="BH2197" i="4"/>
  <c r="BH2198" i="4"/>
  <c r="BH2199" i="4"/>
  <c r="BH2200" i="4"/>
  <c r="BH2201" i="4"/>
  <c r="BH2202" i="4"/>
  <c r="BH2203" i="4"/>
  <c r="BH2204" i="4"/>
  <c r="BH2205" i="4"/>
  <c r="BH2206" i="4"/>
  <c r="BH2207" i="4"/>
  <c r="BH2208" i="4"/>
  <c r="BH2209" i="4"/>
  <c r="BH2210" i="4"/>
  <c r="BH2211" i="4"/>
  <c r="BH2212" i="4"/>
  <c r="BH2213" i="4"/>
  <c r="BH2214" i="4"/>
  <c r="BH2215" i="4"/>
  <c r="BH2216" i="4"/>
  <c r="BH2217" i="4"/>
  <c r="BH2218" i="4"/>
  <c r="BH2219" i="4"/>
  <c r="BH2220" i="4"/>
  <c r="BH2221" i="4"/>
  <c r="BH2222" i="4"/>
  <c r="BH2223" i="4"/>
  <c r="BH2224" i="4"/>
  <c r="BH2225" i="4"/>
  <c r="BH2226" i="4"/>
  <c r="BH2227" i="4"/>
  <c r="BH2228" i="4"/>
  <c r="BH2229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1" i="4"/>
  <c r="BH2242" i="4"/>
  <c r="BH2243" i="4"/>
  <c r="BH2244" i="4"/>
  <c r="BH2245" i="4"/>
  <c r="BH2246" i="4"/>
  <c r="BH2247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6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38" i="4"/>
  <c r="BH2339" i="4"/>
  <c r="BH2340" i="4"/>
  <c r="BH2341" i="4"/>
  <c r="BH2342" i="4"/>
  <c r="BH2343" i="4"/>
  <c r="BH2344" i="4"/>
  <c r="BH2345" i="4"/>
  <c r="BH2346" i="4"/>
  <c r="BH2347" i="4"/>
  <c r="BH2348" i="4"/>
  <c r="BH2349" i="4"/>
  <c r="BH2350" i="4"/>
  <c r="BH2351" i="4"/>
  <c r="BH2352" i="4"/>
  <c r="BH2353" i="4"/>
  <c r="BH2354" i="4"/>
  <c r="BH2355" i="4"/>
  <c r="BH2356" i="4"/>
  <c r="BH2357" i="4"/>
  <c r="BH2358" i="4"/>
  <c r="BH2359" i="4"/>
  <c r="BH2360" i="4"/>
  <c r="BH2361" i="4"/>
  <c r="BH2362" i="4"/>
  <c r="BH2363" i="4"/>
  <c r="BH2364" i="4"/>
  <c r="BH2365" i="4"/>
  <c r="BH2366" i="4"/>
  <c r="BH2367" i="4"/>
  <c r="BH2368" i="4"/>
  <c r="BH2369" i="4"/>
  <c r="BH2370" i="4"/>
  <c r="BH2371" i="4"/>
  <c r="BH2372" i="4"/>
  <c r="BH2373" i="4"/>
  <c r="BH2374" i="4"/>
  <c r="BH2375" i="4"/>
  <c r="BH2376" i="4"/>
  <c r="BH2377" i="4"/>
  <c r="BH2378" i="4"/>
  <c r="BH2379" i="4"/>
  <c r="BH2380" i="4"/>
  <c r="BH2381" i="4"/>
  <c r="BH2382" i="4"/>
  <c r="BH2383" i="4"/>
  <c r="BH2384" i="4"/>
  <c r="BH2385" i="4"/>
  <c r="BH2386" i="4"/>
  <c r="BH2387" i="4"/>
  <c r="BH2388" i="4"/>
  <c r="BH2389" i="4"/>
  <c r="BH2390" i="4"/>
  <c r="BH2391" i="4"/>
  <c r="BH2392" i="4"/>
  <c r="BH2393" i="4"/>
  <c r="BH2394" i="4"/>
  <c r="BH2395" i="4"/>
  <c r="BH2396" i="4"/>
  <c r="BH2397" i="4"/>
  <c r="BH2398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0" i="4"/>
  <c r="BH2411" i="4"/>
  <c r="BH2412" i="4"/>
  <c r="BH2413" i="4"/>
  <c r="BH2414" i="4"/>
  <c r="BH2415" i="4"/>
  <c r="BH2416" i="4"/>
  <c r="BH2417" i="4"/>
  <c r="BH2418" i="4"/>
  <c r="BH2419" i="4"/>
  <c r="BH2420" i="4"/>
  <c r="BH2421" i="4"/>
  <c r="BH2422" i="4"/>
  <c r="BH2423" i="4"/>
  <c r="BH2424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2" i="4"/>
  <c r="BH2463" i="4"/>
  <c r="BH2464" i="4"/>
  <c r="BH2465" i="4"/>
  <c r="BH2466" i="4"/>
  <c r="BH2467" i="4"/>
  <c r="BH2468" i="4"/>
  <c r="BH2469" i="4"/>
  <c r="BH2470" i="4"/>
  <c r="BH2471" i="4"/>
  <c r="BH2472" i="4"/>
  <c r="BH2473" i="4"/>
  <c r="BH2474" i="4"/>
  <c r="BH2475" i="4"/>
  <c r="BH2476" i="4"/>
  <c r="BH2477" i="4"/>
  <c r="BH2478" i="4"/>
  <c r="BH2479" i="4"/>
  <c r="BH2480" i="4"/>
  <c r="BH2481" i="4"/>
  <c r="BH2482" i="4"/>
  <c r="BH2483" i="4"/>
  <c r="BH2484" i="4"/>
  <c r="BH2485" i="4"/>
  <c r="BH2486" i="4"/>
  <c r="BH2487" i="4"/>
  <c r="BH2488" i="4"/>
  <c r="BH2489" i="4"/>
  <c r="BH2490" i="4"/>
  <c r="BH2491" i="4"/>
  <c r="BH2492" i="4"/>
  <c r="BH2493" i="4"/>
  <c r="BH2494" i="4"/>
  <c r="BH2495" i="4"/>
  <c r="BH2496" i="4"/>
  <c r="BH2497" i="4"/>
  <c r="BH2498" i="4"/>
  <c r="BH2499" i="4"/>
  <c r="BH2500" i="4"/>
  <c r="BH2501" i="4"/>
  <c r="BH2502" i="4"/>
  <c r="BH2503" i="4"/>
  <c r="BH2504" i="4"/>
  <c r="BH2505" i="4"/>
  <c r="BH2506" i="4"/>
  <c r="BH2507" i="4"/>
  <c r="BH2508" i="4"/>
  <c r="BH2509" i="4"/>
  <c r="BH2510" i="4"/>
  <c r="BH2511" i="4"/>
  <c r="BH2512" i="4"/>
  <c r="BH2513" i="4"/>
  <c r="BH2514" i="4"/>
  <c r="BH2515" i="4"/>
  <c r="BH2516" i="4"/>
  <c r="BH2517" i="4"/>
  <c r="BH2518" i="4"/>
  <c r="BH2519" i="4"/>
  <c r="BH2520" i="4"/>
  <c r="BH2521" i="4"/>
  <c r="BH2522" i="4"/>
  <c r="BH2523" i="4"/>
  <c r="BH2524" i="4"/>
  <c r="BH2525" i="4"/>
  <c r="BH2526" i="4"/>
  <c r="BH2527" i="4"/>
  <c r="BH2528" i="4"/>
  <c r="BH2529" i="4"/>
  <c r="BH2530" i="4"/>
  <c r="BH2531" i="4"/>
  <c r="BH2532" i="4"/>
  <c r="BH2533" i="4"/>
  <c r="BH2534" i="4"/>
  <c r="BH2535" i="4"/>
  <c r="BH2536" i="4"/>
  <c r="BH2537" i="4"/>
  <c r="BH2538" i="4"/>
  <c r="BH2539" i="4"/>
  <c r="BH2540" i="4"/>
  <c r="BH2541" i="4"/>
  <c r="BH2542" i="4"/>
  <c r="BH2543" i="4"/>
  <c r="BH2544" i="4"/>
  <c r="BH2545" i="4"/>
  <c r="BH2546" i="4"/>
  <c r="BH2547" i="4"/>
  <c r="BH2548" i="4"/>
  <c r="BH2549" i="4"/>
  <c r="BH2550" i="4"/>
  <c r="BH2551" i="4"/>
  <c r="BH2552" i="4"/>
  <c r="BH2553" i="4"/>
  <c r="BH2554" i="4"/>
  <c r="BH2555" i="4"/>
  <c r="BH2556" i="4"/>
  <c r="BH2557" i="4"/>
  <c r="BH2558" i="4"/>
  <c r="BH2559" i="4"/>
  <c r="BH2560" i="4"/>
  <c r="BH2561" i="4"/>
  <c r="BH2562" i="4"/>
  <c r="BH2563" i="4"/>
  <c r="BH2564" i="4"/>
  <c r="BH2565" i="4"/>
  <c r="BH2566" i="4"/>
  <c r="BH2567" i="4"/>
  <c r="BH2568" i="4"/>
  <c r="BH2569" i="4"/>
  <c r="BH2570" i="4"/>
  <c r="BH2571" i="4"/>
  <c r="BH2572" i="4"/>
  <c r="BH2573" i="4"/>
  <c r="BH2574" i="4"/>
  <c r="BH2575" i="4"/>
  <c r="BH2576" i="4"/>
  <c r="BH2577" i="4"/>
  <c r="BH2578" i="4"/>
  <c r="BH2579" i="4"/>
  <c r="BH2580" i="4"/>
  <c r="BH2581" i="4"/>
  <c r="BH2582" i="4"/>
  <c r="BH2583" i="4"/>
  <c r="BH2584" i="4"/>
  <c r="BH2585" i="4"/>
  <c r="BH2586" i="4"/>
  <c r="BH2587" i="4"/>
  <c r="BH2588" i="4"/>
  <c r="BH2589" i="4"/>
  <c r="BH2590" i="4"/>
  <c r="BH2591" i="4"/>
  <c r="BH2592" i="4"/>
  <c r="BH2593" i="4"/>
  <c r="BH2594" i="4"/>
  <c r="BH2595" i="4"/>
  <c r="BH2596" i="4"/>
  <c r="BH2597" i="4"/>
  <c r="BH2598" i="4"/>
  <c r="BH2599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2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F2623" i="4"/>
  <c r="BF2622" i="4"/>
  <c r="BF2621" i="4"/>
  <c r="BF2620" i="4"/>
  <c r="BF2619" i="4"/>
  <c r="BF2618" i="4"/>
  <c r="BF2617" i="4"/>
  <c r="BF2616" i="4"/>
  <c r="BF2615" i="4"/>
  <c r="BF2614" i="4"/>
  <c r="BF2613" i="4"/>
  <c r="BF2612" i="4"/>
  <c r="BF2611" i="4"/>
  <c r="BF2610" i="4"/>
  <c r="BF2609" i="4"/>
  <c r="BF2608" i="4"/>
  <c r="BF2607" i="4"/>
  <c r="BF2606" i="4"/>
  <c r="BF2605" i="4"/>
  <c r="BF2604" i="4"/>
  <c r="BF2603" i="4"/>
  <c r="BF2602" i="4"/>
  <c r="BF2601" i="4"/>
  <c r="BF2600" i="4"/>
  <c r="BF2599" i="4"/>
  <c r="BF2598" i="4"/>
  <c r="BF2597" i="4"/>
  <c r="BF2596" i="4"/>
  <c r="BF2595" i="4"/>
  <c r="BF2594" i="4"/>
  <c r="BF2593" i="4"/>
  <c r="BF2592" i="4"/>
  <c r="BF2591" i="4"/>
  <c r="BF2590" i="4"/>
  <c r="BF2589" i="4"/>
  <c r="BF2588" i="4"/>
  <c r="BF2587" i="4"/>
  <c r="BF2586" i="4"/>
  <c r="BF2585" i="4"/>
  <c r="BF2584" i="4"/>
  <c r="BF2583" i="4"/>
  <c r="BF2582" i="4"/>
  <c r="BF2581" i="4"/>
  <c r="BF2580" i="4"/>
  <c r="BF2579" i="4"/>
  <c r="BF2578" i="4"/>
  <c r="BF2577" i="4"/>
  <c r="BF2576" i="4"/>
  <c r="BF2575" i="4"/>
  <c r="BF2574" i="4"/>
  <c r="BF2573" i="4"/>
  <c r="BF2572" i="4"/>
  <c r="BF2571" i="4"/>
  <c r="BF2570" i="4"/>
  <c r="BF2569" i="4"/>
  <c r="BF2568" i="4"/>
  <c r="BF2567" i="4"/>
  <c r="BF2566" i="4"/>
  <c r="BF2565" i="4"/>
  <c r="BF2564" i="4"/>
  <c r="BF2563" i="4"/>
  <c r="BF2562" i="4"/>
  <c r="BF2561" i="4"/>
  <c r="BF2560" i="4"/>
  <c r="BF2559" i="4"/>
  <c r="BF2558" i="4"/>
  <c r="BF2557" i="4"/>
  <c r="BF2556" i="4"/>
  <c r="BF2555" i="4"/>
  <c r="BF2554" i="4"/>
  <c r="BF2553" i="4"/>
  <c r="BF2552" i="4"/>
  <c r="BF2551" i="4"/>
  <c r="BF2550" i="4"/>
  <c r="BF2549" i="4"/>
  <c r="BF2548" i="4"/>
  <c r="BF2547" i="4"/>
  <c r="BF2546" i="4"/>
  <c r="BF2545" i="4"/>
  <c r="BF2544" i="4"/>
  <c r="BF2543" i="4"/>
  <c r="BF2542" i="4"/>
  <c r="BF2541" i="4"/>
  <c r="BF2540" i="4"/>
  <c r="BF2539" i="4"/>
  <c r="BF2538" i="4"/>
  <c r="BF2537" i="4"/>
  <c r="BF2536" i="4"/>
  <c r="BF2535" i="4"/>
  <c r="BF2534" i="4"/>
  <c r="BF2533" i="4"/>
  <c r="BF2532" i="4"/>
  <c r="BF2531" i="4"/>
  <c r="BF2530" i="4"/>
  <c r="BF2529" i="4"/>
  <c r="BF2528" i="4"/>
  <c r="BF2527" i="4"/>
  <c r="BF2526" i="4"/>
  <c r="BF2525" i="4"/>
  <c r="BF2524" i="4"/>
  <c r="BF2523" i="4"/>
  <c r="BF2522" i="4"/>
  <c r="BF2521" i="4"/>
  <c r="BF2520" i="4"/>
  <c r="BF2519" i="4"/>
  <c r="BF2518" i="4"/>
  <c r="BF2517" i="4"/>
  <c r="BF2516" i="4"/>
  <c r="BF2515" i="4"/>
  <c r="BF2514" i="4"/>
  <c r="BF2513" i="4"/>
  <c r="BF2512" i="4"/>
  <c r="BF2511" i="4"/>
  <c r="BF2510" i="4"/>
  <c r="BF2509" i="4"/>
  <c r="BF2508" i="4"/>
  <c r="BF2507" i="4"/>
  <c r="BF2506" i="4"/>
  <c r="BF2505" i="4"/>
  <c r="BF2504" i="4"/>
  <c r="BF2503" i="4"/>
  <c r="BF2502" i="4"/>
  <c r="BF2501" i="4"/>
  <c r="BF2500" i="4"/>
  <c r="BF2499" i="4"/>
  <c r="BF2498" i="4"/>
  <c r="BF2497" i="4"/>
  <c r="BF2496" i="4"/>
  <c r="BF2495" i="4"/>
  <c r="BF2494" i="4"/>
  <c r="BF2493" i="4"/>
  <c r="BF2492" i="4"/>
  <c r="BF2491" i="4"/>
  <c r="BF2490" i="4"/>
  <c r="BF2489" i="4"/>
  <c r="BF2488" i="4"/>
  <c r="BF2487" i="4"/>
  <c r="BF2486" i="4"/>
  <c r="BF2485" i="4"/>
  <c r="BF2484" i="4"/>
  <c r="BF2483" i="4"/>
  <c r="BF2482" i="4"/>
  <c r="BF2481" i="4"/>
  <c r="BF2480" i="4"/>
  <c r="BF2479" i="4"/>
  <c r="BF2478" i="4"/>
  <c r="BF2477" i="4"/>
  <c r="BF2476" i="4"/>
  <c r="BF2475" i="4"/>
  <c r="BF2474" i="4"/>
  <c r="BF2473" i="4"/>
  <c r="BF2472" i="4"/>
  <c r="BF2471" i="4"/>
  <c r="BF2470" i="4"/>
  <c r="BF2469" i="4"/>
  <c r="BF2468" i="4"/>
  <c r="BF2467" i="4"/>
  <c r="BF2466" i="4"/>
  <c r="BF2465" i="4"/>
  <c r="BF2464" i="4"/>
  <c r="BF2463" i="4"/>
  <c r="BF2462" i="4"/>
  <c r="BF2461" i="4"/>
  <c r="BF2460" i="4"/>
  <c r="BF2459" i="4"/>
  <c r="BF2458" i="4"/>
  <c r="BF2457" i="4"/>
  <c r="BF2456" i="4"/>
  <c r="BF2455" i="4"/>
  <c r="BF2454" i="4"/>
  <c r="BF2453" i="4"/>
  <c r="BF2452" i="4"/>
  <c r="BF2451" i="4"/>
  <c r="BF2450" i="4"/>
  <c r="BF2449" i="4"/>
  <c r="BF2448" i="4"/>
  <c r="BF2447" i="4"/>
  <c r="BF2446" i="4"/>
  <c r="BF2445" i="4"/>
  <c r="BF2444" i="4"/>
  <c r="BF2443" i="4"/>
  <c r="BF2442" i="4"/>
  <c r="BF2441" i="4"/>
  <c r="BF2440" i="4"/>
  <c r="BF2439" i="4"/>
  <c r="BF2438" i="4"/>
  <c r="BF2437" i="4"/>
  <c r="BF2436" i="4"/>
  <c r="BF2435" i="4"/>
  <c r="BF2434" i="4"/>
  <c r="BF2433" i="4"/>
  <c r="BF2432" i="4"/>
  <c r="BF2431" i="4"/>
  <c r="BF2430" i="4"/>
  <c r="BF2429" i="4"/>
  <c r="BF2428" i="4"/>
  <c r="BF2427" i="4"/>
  <c r="BF2426" i="4"/>
  <c r="BF2425" i="4"/>
  <c r="BF2424" i="4"/>
  <c r="BF2423" i="4"/>
  <c r="BF2422" i="4"/>
  <c r="BF2421" i="4"/>
  <c r="BF2420" i="4"/>
  <c r="BF2419" i="4"/>
  <c r="BF2418" i="4"/>
  <c r="BF2417" i="4"/>
  <c r="BF2416" i="4"/>
  <c r="BF2415" i="4"/>
  <c r="BF2414" i="4"/>
  <c r="BF2413" i="4"/>
  <c r="BF2412" i="4"/>
  <c r="BF2411" i="4"/>
  <c r="BF2410" i="4"/>
  <c r="BF2409" i="4"/>
  <c r="BF2408" i="4"/>
  <c r="BF2407" i="4"/>
  <c r="BF2406" i="4"/>
  <c r="BF2405" i="4"/>
  <c r="BF2404" i="4"/>
  <c r="BF2403" i="4"/>
  <c r="BF2402" i="4"/>
  <c r="BF2401" i="4"/>
  <c r="BF2400" i="4"/>
  <c r="BF2399" i="4"/>
  <c r="BF2398" i="4"/>
  <c r="BF2397" i="4"/>
  <c r="BF2396" i="4"/>
  <c r="BF2395" i="4"/>
  <c r="BF2394" i="4"/>
  <c r="BF2393" i="4"/>
  <c r="BF2392" i="4"/>
  <c r="BF2391" i="4"/>
  <c r="BF2390" i="4"/>
  <c r="BF2389" i="4"/>
  <c r="BF2388" i="4"/>
  <c r="BF2387" i="4"/>
  <c r="BF2386" i="4"/>
  <c r="BF2385" i="4"/>
  <c r="BF2384" i="4"/>
  <c r="BF2383" i="4"/>
  <c r="BF2382" i="4"/>
  <c r="BF2381" i="4"/>
  <c r="BF2380" i="4"/>
  <c r="BF2379" i="4"/>
  <c r="BF2378" i="4"/>
  <c r="BF2377" i="4"/>
  <c r="BF2376" i="4"/>
  <c r="BF2375" i="4"/>
  <c r="BF2374" i="4"/>
  <c r="BF2373" i="4"/>
  <c r="BF2372" i="4"/>
  <c r="BF2371" i="4"/>
  <c r="BF2370" i="4"/>
  <c r="BF2369" i="4"/>
  <c r="BF2368" i="4"/>
  <c r="BF2367" i="4"/>
  <c r="BF2366" i="4"/>
  <c r="BF2365" i="4"/>
  <c r="BF2364" i="4"/>
  <c r="BF2363" i="4"/>
  <c r="BF2362" i="4"/>
  <c r="BF2361" i="4"/>
  <c r="BF2360" i="4"/>
  <c r="BF2359" i="4"/>
  <c r="BF2358" i="4"/>
  <c r="BF2357" i="4"/>
  <c r="BF2356" i="4"/>
  <c r="BF2355" i="4"/>
  <c r="BF2354" i="4"/>
  <c r="BF2353" i="4"/>
  <c r="BF2352" i="4"/>
  <c r="BF2351" i="4"/>
  <c r="BF2350" i="4"/>
  <c r="BF2349" i="4"/>
  <c r="BF2348" i="4"/>
  <c r="BF2347" i="4"/>
  <c r="BF2346" i="4"/>
  <c r="BF2345" i="4"/>
  <c r="BF2344" i="4"/>
  <c r="BF2343" i="4"/>
  <c r="BF2342" i="4"/>
  <c r="BF2341" i="4"/>
  <c r="BF2340" i="4"/>
  <c r="BF2339" i="4"/>
  <c r="BF2338" i="4"/>
  <c r="BF2337" i="4"/>
  <c r="BF2336" i="4"/>
  <c r="BF2335" i="4"/>
  <c r="BF2334" i="4"/>
  <c r="BF2333" i="4"/>
  <c r="BF2332" i="4"/>
  <c r="BF2331" i="4"/>
  <c r="BF2330" i="4"/>
  <c r="BF2329" i="4"/>
  <c r="BF2328" i="4"/>
  <c r="BF2327" i="4"/>
  <c r="BF2326" i="4"/>
  <c r="BF2325" i="4"/>
  <c r="BF2324" i="4"/>
  <c r="BF2323" i="4"/>
  <c r="BF2322" i="4"/>
  <c r="BF2321" i="4"/>
  <c r="BF2320" i="4"/>
  <c r="BF2319" i="4"/>
  <c r="BF2318" i="4"/>
  <c r="BF2317" i="4"/>
  <c r="BF2316" i="4"/>
  <c r="BF2315" i="4"/>
  <c r="BF2314" i="4"/>
  <c r="BF2313" i="4"/>
  <c r="BF2312" i="4"/>
  <c r="BF2311" i="4"/>
  <c r="BF2310" i="4"/>
  <c r="BF2309" i="4"/>
  <c r="BF2308" i="4"/>
  <c r="BF2307" i="4"/>
  <c r="BF2306" i="4"/>
  <c r="BF2305" i="4"/>
  <c r="BF2304" i="4"/>
  <c r="BF2303" i="4"/>
  <c r="BF2302" i="4"/>
  <c r="BF2301" i="4"/>
  <c r="BF2300" i="4"/>
  <c r="BF2299" i="4"/>
  <c r="BF2298" i="4"/>
  <c r="BF2297" i="4"/>
  <c r="BF2296" i="4"/>
  <c r="BF2295" i="4"/>
  <c r="BF2294" i="4"/>
  <c r="BF2293" i="4"/>
  <c r="BF2292" i="4"/>
  <c r="BF2291" i="4"/>
  <c r="BF2290" i="4"/>
  <c r="BF2289" i="4"/>
  <c r="BF2288" i="4"/>
  <c r="BF2287" i="4"/>
  <c r="BF2286" i="4"/>
  <c r="BF2285" i="4"/>
  <c r="BF2284" i="4"/>
  <c r="BF2283" i="4"/>
  <c r="BF2282" i="4"/>
  <c r="BF2281" i="4"/>
  <c r="BF2280" i="4"/>
  <c r="BF2279" i="4"/>
  <c r="BF2278" i="4"/>
  <c r="BF2277" i="4"/>
  <c r="BF2276" i="4"/>
  <c r="BF2275" i="4"/>
  <c r="BF2274" i="4"/>
  <c r="BF2273" i="4"/>
  <c r="BF2272" i="4"/>
  <c r="BF2271" i="4"/>
  <c r="BF2270" i="4"/>
  <c r="BF2269" i="4"/>
  <c r="BF2268" i="4"/>
  <c r="BF2267" i="4"/>
  <c r="BF2266" i="4"/>
  <c r="BF2265" i="4"/>
  <c r="BF2264" i="4"/>
  <c r="BF2263" i="4"/>
  <c r="BF2262" i="4"/>
  <c r="BF2261" i="4"/>
  <c r="BF2260" i="4"/>
  <c r="BF2259" i="4"/>
  <c r="BF2258" i="4"/>
  <c r="BF2257" i="4"/>
  <c r="BF2256" i="4"/>
  <c r="BF2255" i="4"/>
  <c r="BF2254" i="4"/>
  <c r="BF2253" i="4"/>
  <c r="BF2252" i="4"/>
  <c r="BF2251" i="4"/>
  <c r="BF2250" i="4"/>
  <c r="BF2249" i="4"/>
  <c r="BF2248" i="4"/>
  <c r="BF2247" i="4"/>
  <c r="BF2246" i="4"/>
  <c r="BF2245" i="4"/>
  <c r="BF2244" i="4"/>
  <c r="BF2243" i="4"/>
  <c r="BF2242" i="4"/>
  <c r="BF2241" i="4"/>
  <c r="BF2240" i="4"/>
  <c r="BF2239" i="4"/>
  <c r="BF2238" i="4"/>
  <c r="BF2237" i="4"/>
  <c r="BF2236" i="4"/>
  <c r="BF2235" i="4"/>
  <c r="BF2234" i="4"/>
  <c r="BF2233" i="4"/>
  <c r="BF2232" i="4"/>
  <c r="BF2231" i="4"/>
  <c r="BF2230" i="4"/>
  <c r="BF2229" i="4"/>
  <c r="BF2228" i="4"/>
  <c r="BF2227" i="4"/>
  <c r="BF2226" i="4"/>
  <c r="BF2225" i="4"/>
  <c r="BF2224" i="4"/>
  <c r="BF2223" i="4"/>
  <c r="BF2222" i="4"/>
  <c r="BF2221" i="4"/>
  <c r="BF2220" i="4"/>
  <c r="BF2219" i="4"/>
  <c r="BF2218" i="4"/>
  <c r="BF2217" i="4"/>
  <c r="BF2216" i="4"/>
  <c r="BF2215" i="4"/>
  <c r="BF2214" i="4"/>
  <c r="BF2213" i="4"/>
  <c r="BF2212" i="4"/>
  <c r="BF2211" i="4"/>
  <c r="BF2210" i="4"/>
  <c r="BF2209" i="4"/>
  <c r="BF2208" i="4"/>
  <c r="BF2207" i="4"/>
  <c r="BF2206" i="4"/>
  <c r="BF2205" i="4"/>
  <c r="BF2204" i="4"/>
  <c r="BF2203" i="4"/>
  <c r="BF2202" i="4"/>
  <c r="BF2201" i="4"/>
  <c r="BF2200" i="4"/>
  <c r="BF2199" i="4"/>
  <c r="BF2198" i="4"/>
  <c r="BF2197" i="4"/>
  <c r="BF2196" i="4"/>
  <c r="BF2195" i="4"/>
  <c r="BF2194" i="4"/>
  <c r="BF2193" i="4"/>
  <c r="BF2192" i="4"/>
  <c r="BF2191" i="4"/>
  <c r="BF2190" i="4"/>
  <c r="BF2189" i="4"/>
  <c r="BF2188" i="4"/>
  <c r="BF2187" i="4"/>
  <c r="BF2186" i="4"/>
  <c r="BF2185" i="4"/>
  <c r="BF2184" i="4"/>
  <c r="BF2183" i="4"/>
  <c r="BF2182" i="4"/>
  <c r="BF2181" i="4"/>
  <c r="BF2180" i="4"/>
  <c r="BF2179" i="4"/>
  <c r="BF2178" i="4"/>
  <c r="BF2177" i="4"/>
  <c r="BF2176" i="4"/>
  <c r="BF2175" i="4"/>
  <c r="BF2174" i="4"/>
  <c r="BF2173" i="4"/>
  <c r="BF2172" i="4"/>
  <c r="BF2171" i="4"/>
  <c r="BF2170" i="4"/>
  <c r="BF2169" i="4"/>
  <c r="BF2168" i="4"/>
  <c r="BF2167" i="4"/>
  <c r="BF2166" i="4"/>
  <c r="BF2165" i="4"/>
  <c r="BF2164" i="4"/>
  <c r="BF2163" i="4"/>
  <c r="BF2162" i="4"/>
  <c r="BF2161" i="4"/>
  <c r="BF2160" i="4"/>
  <c r="BF2159" i="4"/>
  <c r="BF2158" i="4"/>
  <c r="BF2157" i="4"/>
  <c r="BF2156" i="4"/>
  <c r="BF2155" i="4"/>
  <c r="BF2154" i="4"/>
  <c r="BF2153" i="4"/>
  <c r="BF2152" i="4"/>
  <c r="BF2151" i="4"/>
  <c r="BF2150" i="4"/>
  <c r="BF2149" i="4"/>
  <c r="BF2148" i="4"/>
  <c r="BF2147" i="4"/>
  <c r="BF2146" i="4"/>
  <c r="BF2145" i="4"/>
  <c r="BF2144" i="4"/>
  <c r="BF2143" i="4"/>
  <c r="BF2142" i="4"/>
  <c r="BF2141" i="4"/>
  <c r="BF2140" i="4"/>
  <c r="BF2139" i="4"/>
  <c r="BF2138" i="4"/>
  <c r="BF2137" i="4"/>
  <c r="BF2136" i="4"/>
  <c r="BF2135" i="4"/>
  <c r="BF2134" i="4"/>
  <c r="BF2133" i="4"/>
  <c r="BF2132" i="4"/>
  <c r="BF2131" i="4"/>
  <c r="BF2130" i="4"/>
  <c r="BF2129" i="4"/>
  <c r="BF2128" i="4"/>
  <c r="BF2127" i="4"/>
  <c r="BF2126" i="4"/>
  <c r="BF2125" i="4"/>
  <c r="BF2124" i="4"/>
  <c r="BF2123" i="4"/>
  <c r="BF2122" i="4"/>
  <c r="BF2121" i="4"/>
  <c r="BF2120" i="4"/>
  <c r="BF2119" i="4"/>
  <c r="BF2118" i="4"/>
  <c r="BF2117" i="4"/>
  <c r="BF2116" i="4"/>
  <c r="BF2115" i="4"/>
  <c r="BF2114" i="4"/>
  <c r="BF2113" i="4"/>
  <c r="BF2112" i="4"/>
  <c r="BF2111" i="4"/>
  <c r="BF2110" i="4"/>
  <c r="BF2109" i="4"/>
  <c r="BF2108" i="4"/>
  <c r="BF2107" i="4"/>
  <c r="BF2106" i="4"/>
  <c r="BF2105" i="4"/>
  <c r="BF2104" i="4"/>
  <c r="BF2103" i="4"/>
  <c r="BF2102" i="4"/>
  <c r="BF2101" i="4"/>
  <c r="BF2100" i="4"/>
  <c r="BF2099" i="4"/>
  <c r="BF2098" i="4"/>
  <c r="BF2097" i="4"/>
  <c r="BF2096" i="4"/>
  <c r="BF2095" i="4"/>
  <c r="BF2094" i="4"/>
  <c r="BF2093" i="4"/>
  <c r="BF2092" i="4"/>
  <c r="BF2091" i="4"/>
  <c r="BF2090" i="4"/>
  <c r="BF2089" i="4"/>
  <c r="BF2088" i="4"/>
  <c r="BF2087" i="4"/>
  <c r="BF2086" i="4"/>
  <c r="BF2085" i="4"/>
  <c r="BF2084" i="4"/>
  <c r="BF2083" i="4"/>
  <c r="BF2082" i="4"/>
  <c r="BF2081" i="4"/>
  <c r="BF2080" i="4"/>
  <c r="BF2079" i="4"/>
  <c r="BF2078" i="4"/>
  <c r="BF2077" i="4"/>
  <c r="BF2076" i="4"/>
  <c r="BF2075" i="4"/>
  <c r="BF2074" i="4"/>
  <c r="BF2073" i="4"/>
  <c r="BF2072" i="4"/>
  <c r="BF2071" i="4"/>
  <c r="BF2070" i="4"/>
  <c r="BF2069" i="4"/>
  <c r="BF2068" i="4"/>
  <c r="BF2067" i="4"/>
  <c r="BF2066" i="4"/>
  <c r="BF2065" i="4"/>
  <c r="BF2064" i="4"/>
  <c r="BF2063" i="4"/>
  <c r="BF2062" i="4"/>
  <c r="BF2061" i="4"/>
  <c r="BF2060" i="4"/>
  <c r="BF2059" i="4"/>
  <c r="BF2058" i="4"/>
  <c r="BF2057" i="4"/>
  <c r="BF2056" i="4"/>
  <c r="BF2055" i="4"/>
  <c r="BF2054" i="4"/>
  <c r="BF2053" i="4"/>
  <c r="BF2052" i="4"/>
  <c r="BF2051" i="4"/>
  <c r="BF2050" i="4"/>
  <c r="BF2049" i="4"/>
  <c r="BF2048" i="4"/>
  <c r="BF2047" i="4"/>
  <c r="BF2046" i="4"/>
  <c r="BF2045" i="4"/>
  <c r="BF2044" i="4"/>
  <c r="BF2043" i="4"/>
  <c r="BF2042" i="4"/>
  <c r="BF2041" i="4"/>
  <c r="BF2040" i="4"/>
  <c r="BF2039" i="4"/>
  <c r="BF2038" i="4"/>
  <c r="BF2037" i="4"/>
  <c r="BF2036" i="4"/>
  <c r="BF2035" i="4"/>
  <c r="BF2034" i="4"/>
  <c r="BF2033" i="4"/>
  <c r="BF2032" i="4"/>
  <c r="BF2031" i="4"/>
  <c r="BF2030" i="4"/>
  <c r="BF2029" i="4"/>
  <c r="BF2028" i="4"/>
  <c r="BF2027" i="4"/>
  <c r="BF2026" i="4"/>
  <c r="BF2025" i="4"/>
  <c r="BF2024" i="4"/>
  <c r="BF2023" i="4"/>
  <c r="BF2022" i="4"/>
  <c r="BF2021" i="4"/>
  <c r="BF2020" i="4"/>
  <c r="BF2019" i="4"/>
  <c r="BF2018" i="4"/>
  <c r="BF2017" i="4"/>
  <c r="BF2016" i="4"/>
  <c r="BF2015" i="4"/>
  <c r="BF2014" i="4"/>
  <c r="BF2013" i="4"/>
  <c r="BF2012" i="4"/>
  <c r="BF2011" i="4"/>
  <c r="BF2010" i="4"/>
  <c r="BF2009" i="4"/>
  <c r="BF2008" i="4"/>
  <c r="BF2007" i="4"/>
  <c r="BF2006" i="4"/>
  <c r="BF2005" i="4"/>
  <c r="BF2004" i="4"/>
  <c r="BF2003" i="4"/>
  <c r="BF2002" i="4"/>
  <c r="BF2001" i="4"/>
  <c r="BF2000" i="4"/>
  <c r="BF1999" i="4"/>
  <c r="BF1998" i="4"/>
  <c r="BF1997" i="4"/>
  <c r="BF1996" i="4"/>
  <c r="BF1995" i="4"/>
  <c r="BF1994" i="4"/>
  <c r="BF1993" i="4"/>
  <c r="BF1992" i="4"/>
  <c r="BF1991" i="4"/>
  <c r="BF1990" i="4"/>
  <c r="BF1989" i="4"/>
  <c r="BF1988" i="4"/>
  <c r="BF1987" i="4"/>
  <c r="BF1986" i="4"/>
  <c r="BF1985" i="4"/>
  <c r="BF1984" i="4"/>
  <c r="BF1983" i="4"/>
  <c r="BF1982" i="4"/>
  <c r="BF1981" i="4"/>
  <c r="BF1980" i="4"/>
  <c r="BF1979" i="4"/>
  <c r="BF1978" i="4"/>
  <c r="BF1977" i="4"/>
  <c r="BF1976" i="4"/>
  <c r="BF1975" i="4"/>
  <c r="BF1974" i="4"/>
  <c r="BF1973" i="4"/>
  <c r="BF1972" i="4"/>
  <c r="BF1971" i="4"/>
  <c r="BF1970" i="4"/>
  <c r="BF1969" i="4"/>
  <c r="BF1968" i="4"/>
  <c r="BF1967" i="4"/>
  <c r="BF1966" i="4"/>
  <c r="BF1965" i="4"/>
  <c r="BF1964" i="4"/>
  <c r="BF1963" i="4"/>
  <c r="BF1962" i="4"/>
  <c r="BF1961" i="4"/>
  <c r="BF1960" i="4"/>
  <c r="BF1959" i="4"/>
  <c r="BF1958" i="4"/>
  <c r="BF1957" i="4"/>
  <c r="BF1956" i="4"/>
  <c r="BF1955" i="4"/>
  <c r="BF1954" i="4"/>
  <c r="BF1953" i="4"/>
  <c r="BF1952" i="4"/>
  <c r="BF1951" i="4"/>
  <c r="BF1950" i="4"/>
  <c r="BF1949" i="4"/>
  <c r="BF1948" i="4"/>
  <c r="BF1947" i="4"/>
  <c r="BF1946" i="4"/>
  <c r="BF1945" i="4"/>
  <c r="BF1944" i="4"/>
  <c r="BF1943" i="4"/>
  <c r="BF1942" i="4"/>
  <c r="BF1941" i="4"/>
  <c r="BF1940" i="4"/>
  <c r="BF1939" i="4"/>
  <c r="BF1938" i="4"/>
  <c r="BF1937" i="4"/>
  <c r="BF1936" i="4"/>
  <c r="BF1935" i="4"/>
  <c r="BF1934" i="4"/>
  <c r="BF1933" i="4"/>
  <c r="BF1932" i="4"/>
  <c r="BF1931" i="4"/>
  <c r="BF1930" i="4"/>
  <c r="BF1929" i="4"/>
  <c r="BF1928" i="4"/>
  <c r="BF1927" i="4"/>
  <c r="BF1926" i="4"/>
  <c r="BF1925" i="4"/>
  <c r="BF1924" i="4"/>
  <c r="BF1923" i="4"/>
  <c r="BF1922" i="4"/>
  <c r="BF1921" i="4"/>
  <c r="BF1920" i="4"/>
  <c r="BF1919" i="4"/>
  <c r="BF1918" i="4"/>
  <c r="BF1917" i="4"/>
  <c r="BF1916" i="4"/>
  <c r="BF1915" i="4"/>
  <c r="BF1914" i="4"/>
  <c r="BF1913" i="4"/>
  <c r="BF1912" i="4"/>
  <c r="BF1911" i="4"/>
  <c r="BF1910" i="4"/>
  <c r="BF1909" i="4"/>
  <c r="BF1908" i="4"/>
  <c r="BF1907" i="4"/>
  <c r="BF1906" i="4"/>
  <c r="BF1905" i="4"/>
  <c r="BF1904" i="4"/>
  <c r="BF1903" i="4"/>
  <c r="BF1902" i="4"/>
  <c r="BF1901" i="4"/>
  <c r="BF1900" i="4"/>
  <c r="BF1899" i="4"/>
  <c r="BF1898" i="4"/>
  <c r="BF1897" i="4"/>
  <c r="BF1896" i="4"/>
  <c r="BF1895" i="4"/>
  <c r="BF1894" i="4"/>
  <c r="BF1893" i="4"/>
  <c r="BF1892" i="4"/>
  <c r="BF1891" i="4"/>
  <c r="BF1890" i="4"/>
  <c r="BF1889" i="4"/>
  <c r="BF1888" i="4"/>
  <c r="BF1887" i="4"/>
  <c r="BF1886" i="4"/>
  <c r="BF1885" i="4"/>
  <c r="BF1884" i="4"/>
  <c r="BF1883" i="4"/>
  <c r="BF1882" i="4"/>
  <c r="BF1881" i="4"/>
  <c r="BF1880" i="4"/>
  <c r="BF1879" i="4"/>
  <c r="BF1878" i="4"/>
  <c r="BF1877" i="4"/>
  <c r="BF1876" i="4"/>
  <c r="BF1875" i="4"/>
  <c r="BF1874" i="4"/>
  <c r="BF1873" i="4"/>
  <c r="BF1872" i="4"/>
  <c r="BF1871" i="4"/>
  <c r="BF1870" i="4"/>
  <c r="BF1869" i="4"/>
  <c r="BF1868" i="4"/>
  <c r="BF1867" i="4"/>
  <c r="BF1866" i="4"/>
  <c r="BF1865" i="4"/>
  <c r="BF1864" i="4"/>
  <c r="BF1863" i="4"/>
  <c r="BF1862" i="4"/>
  <c r="BF1861" i="4"/>
  <c r="BF1860" i="4"/>
  <c r="BF1859" i="4"/>
  <c r="BF1858" i="4"/>
  <c r="BF1857" i="4"/>
  <c r="BF1856" i="4"/>
  <c r="BF1855" i="4"/>
  <c r="BF1854" i="4"/>
  <c r="BF1853" i="4"/>
  <c r="BF1852" i="4"/>
  <c r="BF1851" i="4"/>
  <c r="BF1850" i="4"/>
  <c r="BF1849" i="4"/>
  <c r="BF1848" i="4"/>
  <c r="BF1847" i="4"/>
  <c r="BF1846" i="4"/>
  <c r="BF1845" i="4"/>
  <c r="BF1844" i="4"/>
  <c r="BF1843" i="4"/>
  <c r="BF1842" i="4"/>
  <c r="BF1841" i="4"/>
  <c r="BF1840" i="4"/>
  <c r="BF1839" i="4"/>
  <c r="BF1838" i="4"/>
  <c r="BF1837" i="4"/>
  <c r="BF1836" i="4"/>
  <c r="BF1835" i="4"/>
  <c r="BF1834" i="4"/>
  <c r="BF1833" i="4"/>
  <c r="BF1832" i="4"/>
  <c r="BF1831" i="4"/>
  <c r="BF1830" i="4"/>
  <c r="BF1829" i="4"/>
  <c r="BF1828" i="4"/>
  <c r="BF1827" i="4"/>
  <c r="BF1826" i="4"/>
  <c r="BF1825" i="4"/>
  <c r="BF1824" i="4"/>
  <c r="BF1823" i="4"/>
  <c r="BF1822" i="4"/>
  <c r="BF1821" i="4"/>
  <c r="BF1820" i="4"/>
  <c r="BF1819" i="4"/>
  <c r="BF1818" i="4"/>
  <c r="BF1817" i="4"/>
  <c r="BF1816" i="4"/>
  <c r="BF1815" i="4"/>
  <c r="BF1814" i="4"/>
  <c r="BF1813" i="4"/>
  <c r="BF1812" i="4"/>
  <c r="BF1811" i="4"/>
  <c r="BF1810" i="4"/>
  <c r="BF1809" i="4"/>
  <c r="BF1808" i="4"/>
  <c r="BF1807" i="4"/>
  <c r="BF1806" i="4"/>
  <c r="BF1805" i="4"/>
  <c r="BF1804" i="4"/>
  <c r="BF1803" i="4"/>
  <c r="BF1802" i="4"/>
  <c r="BF1801" i="4"/>
  <c r="BF1800" i="4"/>
  <c r="BF1799" i="4"/>
  <c r="BF1798" i="4"/>
  <c r="BF1797" i="4"/>
  <c r="BF1796" i="4"/>
  <c r="BF1795" i="4"/>
  <c r="BF1794" i="4"/>
  <c r="BF1793" i="4"/>
  <c r="BF1792" i="4"/>
  <c r="BF1791" i="4"/>
  <c r="BF1790" i="4"/>
  <c r="BF1789" i="4"/>
  <c r="BF1788" i="4"/>
  <c r="BF1787" i="4"/>
  <c r="BF1786" i="4"/>
  <c r="BF1785" i="4"/>
  <c r="BF1784" i="4"/>
  <c r="BF1783" i="4"/>
  <c r="BF1782" i="4"/>
  <c r="BF1781" i="4"/>
  <c r="BF1780" i="4"/>
  <c r="BF1779" i="4"/>
  <c r="BF1778" i="4"/>
  <c r="BF1777" i="4"/>
  <c r="BF1776" i="4"/>
  <c r="BF1775" i="4"/>
  <c r="BF1774" i="4"/>
  <c r="BF1773" i="4"/>
  <c r="BF1772" i="4"/>
  <c r="BF1771" i="4"/>
  <c r="BF1770" i="4"/>
  <c r="BF1769" i="4"/>
  <c r="BF1768" i="4"/>
  <c r="BF1767" i="4"/>
  <c r="BF1766" i="4"/>
  <c r="BF1765" i="4"/>
  <c r="BF1764" i="4"/>
  <c r="BF1763" i="4"/>
  <c r="BF1762" i="4"/>
  <c r="BF1761" i="4"/>
  <c r="BF1760" i="4"/>
  <c r="BF1759" i="4"/>
  <c r="BF1758" i="4"/>
  <c r="BF1757" i="4"/>
  <c r="BF1756" i="4"/>
  <c r="BF1755" i="4"/>
  <c r="BF1754" i="4"/>
  <c r="BF1753" i="4"/>
  <c r="BF1752" i="4"/>
  <c r="BF1751" i="4"/>
  <c r="BF1750" i="4"/>
  <c r="BF1749" i="4"/>
  <c r="BF1748" i="4"/>
  <c r="BF1747" i="4"/>
  <c r="BF1746" i="4"/>
  <c r="BF1745" i="4"/>
  <c r="BF1744" i="4"/>
  <c r="BF1743" i="4"/>
  <c r="BF1742" i="4"/>
  <c r="BF1741" i="4"/>
  <c r="BF1740" i="4"/>
  <c r="BF1739" i="4"/>
  <c r="BF1738" i="4"/>
  <c r="BF1737" i="4"/>
  <c r="BF1736" i="4"/>
  <c r="BF1735" i="4"/>
  <c r="BF1734" i="4"/>
  <c r="BF1733" i="4"/>
  <c r="BF1732" i="4"/>
  <c r="BF1731" i="4"/>
  <c r="BF1730" i="4"/>
  <c r="BF1729" i="4"/>
  <c r="BF1728" i="4"/>
  <c r="BF1727" i="4"/>
  <c r="BF1726" i="4"/>
  <c r="BF1725" i="4"/>
  <c r="BF1724" i="4"/>
  <c r="BF1723" i="4"/>
  <c r="BF1722" i="4"/>
  <c r="BF1721" i="4"/>
  <c r="BF1720" i="4"/>
  <c r="BF1719" i="4"/>
  <c r="BF1718" i="4"/>
  <c r="BF1717" i="4"/>
  <c r="BF1716" i="4"/>
  <c r="BF1715" i="4"/>
  <c r="BF1714" i="4"/>
  <c r="BF1713" i="4"/>
  <c r="BF1712" i="4"/>
  <c r="BF1711" i="4"/>
  <c r="BF1710" i="4"/>
  <c r="BF1709" i="4"/>
  <c r="BF1708" i="4"/>
  <c r="BF1707" i="4"/>
  <c r="BF1706" i="4"/>
  <c r="BF1705" i="4"/>
  <c r="BF1704" i="4"/>
  <c r="BF1703" i="4"/>
  <c r="BF1702" i="4"/>
  <c r="BF1701" i="4"/>
  <c r="BF1700" i="4"/>
  <c r="BF1699" i="4"/>
  <c r="BF1698" i="4"/>
  <c r="BF1697" i="4"/>
  <c r="BF1696" i="4"/>
  <c r="BF1695" i="4"/>
  <c r="BF1694" i="4"/>
  <c r="BF1693" i="4"/>
  <c r="BF1692" i="4"/>
  <c r="BF1691" i="4"/>
  <c r="BF1690" i="4"/>
  <c r="BF1689" i="4"/>
  <c r="BF1688" i="4"/>
  <c r="BF1687" i="4"/>
  <c r="BF1686" i="4"/>
  <c r="BF1685" i="4"/>
  <c r="BF1684" i="4"/>
  <c r="BF1683" i="4"/>
  <c r="BF1682" i="4"/>
  <c r="BF1681" i="4"/>
  <c r="BF1680" i="4"/>
  <c r="BF1679" i="4"/>
  <c r="BF1678" i="4"/>
  <c r="BF1677" i="4"/>
  <c r="BF1676" i="4"/>
  <c r="BF1675" i="4"/>
  <c r="BF1674" i="4"/>
  <c r="BF1673" i="4"/>
  <c r="BF1672" i="4"/>
  <c r="BF1671" i="4"/>
  <c r="BF1670" i="4"/>
  <c r="BF1669" i="4"/>
  <c r="BF1668" i="4"/>
  <c r="BF1667" i="4"/>
  <c r="BF1666" i="4"/>
  <c r="BF1665" i="4"/>
  <c r="BF1664" i="4"/>
  <c r="BF1663" i="4"/>
  <c r="BF1662" i="4"/>
  <c r="BF1661" i="4"/>
  <c r="BF1660" i="4"/>
  <c r="BF1659" i="4"/>
  <c r="BF1658" i="4"/>
  <c r="BF1657" i="4"/>
  <c r="BF1656" i="4"/>
  <c r="BF1655" i="4"/>
  <c r="BF1654" i="4"/>
  <c r="BF1653" i="4"/>
  <c r="BF1652" i="4"/>
  <c r="BF1651" i="4"/>
  <c r="BF1650" i="4"/>
  <c r="BF1649" i="4"/>
  <c r="BF1648" i="4"/>
  <c r="BF1647" i="4"/>
  <c r="BF1646" i="4"/>
  <c r="BF1645" i="4"/>
  <c r="BF1644" i="4"/>
  <c r="BF1643" i="4"/>
  <c r="BF1642" i="4"/>
  <c r="BF1641" i="4"/>
  <c r="BF1640" i="4"/>
  <c r="BF1639" i="4"/>
  <c r="BF1638" i="4"/>
  <c r="BF1637" i="4"/>
  <c r="BF1636" i="4"/>
  <c r="BF1635" i="4"/>
  <c r="BF1634" i="4"/>
  <c r="BF1633" i="4"/>
  <c r="BF1632" i="4"/>
  <c r="BF1631" i="4"/>
  <c r="BF1630" i="4"/>
  <c r="BF1629" i="4"/>
  <c r="BF1628" i="4"/>
  <c r="BF1627" i="4"/>
  <c r="BF1626" i="4"/>
  <c r="BF1625" i="4"/>
  <c r="BF1624" i="4"/>
  <c r="BF1623" i="4"/>
  <c r="BF1622" i="4"/>
  <c r="BF1621" i="4"/>
  <c r="BF1620" i="4"/>
  <c r="BF1619" i="4"/>
  <c r="BF1618" i="4"/>
  <c r="BF1617" i="4"/>
  <c r="BF1616" i="4"/>
  <c r="BF1615" i="4"/>
  <c r="BF1614" i="4"/>
  <c r="BF1613" i="4"/>
  <c r="BF1612" i="4"/>
  <c r="BF1611" i="4"/>
  <c r="BF1610" i="4"/>
  <c r="BF1609" i="4"/>
  <c r="BF1608" i="4"/>
  <c r="BF1607" i="4"/>
  <c r="BF1606" i="4"/>
  <c r="BF1605" i="4"/>
  <c r="BF1604" i="4"/>
  <c r="BF1603" i="4"/>
  <c r="BF1602" i="4"/>
  <c r="BF1601" i="4"/>
  <c r="BF1600" i="4"/>
  <c r="BF1599" i="4"/>
  <c r="BF1598" i="4"/>
  <c r="BF1597" i="4"/>
  <c r="BF1596" i="4"/>
  <c r="BF1595" i="4"/>
  <c r="BF1594" i="4"/>
  <c r="BF1593" i="4"/>
  <c r="BF1592" i="4"/>
  <c r="BF1591" i="4"/>
  <c r="BF1590" i="4"/>
  <c r="BF1589" i="4"/>
  <c r="BF1588" i="4"/>
  <c r="BF1587" i="4"/>
  <c r="BF1586" i="4"/>
  <c r="BF1585" i="4"/>
  <c r="BF1584" i="4"/>
  <c r="BF1583" i="4"/>
  <c r="BF1582" i="4"/>
  <c r="BF1581" i="4"/>
  <c r="BF1580" i="4"/>
  <c r="BF1579" i="4"/>
  <c r="BF1578" i="4"/>
  <c r="BF1577" i="4"/>
  <c r="BF1576" i="4"/>
  <c r="BF1575" i="4"/>
  <c r="BF1574" i="4"/>
  <c r="BF1573" i="4"/>
  <c r="BF1572" i="4"/>
  <c r="BF1571" i="4"/>
  <c r="BF1570" i="4"/>
  <c r="BF1569" i="4"/>
  <c r="BF1568" i="4"/>
  <c r="BF1567" i="4"/>
  <c r="BF1566" i="4"/>
  <c r="BF1565" i="4"/>
  <c r="BF1564" i="4"/>
  <c r="BF1563" i="4"/>
  <c r="BF1562" i="4"/>
  <c r="BF1561" i="4"/>
  <c r="BF1560" i="4"/>
  <c r="BF1559" i="4"/>
  <c r="BF1558" i="4"/>
  <c r="BF1557" i="4"/>
  <c r="BF1556" i="4"/>
  <c r="BF1555" i="4"/>
  <c r="BF1554" i="4"/>
  <c r="BF1553" i="4"/>
  <c r="BF1552" i="4"/>
  <c r="BF1551" i="4"/>
  <c r="BF1550" i="4"/>
  <c r="BF1549" i="4"/>
  <c r="BF1548" i="4"/>
  <c r="BF1547" i="4"/>
  <c r="BF1546" i="4"/>
  <c r="BF1545" i="4"/>
  <c r="BF1544" i="4"/>
  <c r="BF1543" i="4"/>
  <c r="BF1542" i="4"/>
  <c r="BF1541" i="4"/>
  <c r="BF1540" i="4"/>
  <c r="BF1539" i="4"/>
  <c r="BF1538" i="4"/>
  <c r="BF1537" i="4"/>
  <c r="BF1536" i="4"/>
  <c r="BF1535" i="4"/>
  <c r="BF1534" i="4"/>
  <c r="BF1533" i="4"/>
  <c r="BF1532" i="4"/>
  <c r="BF1531" i="4"/>
  <c r="BF1530" i="4"/>
  <c r="BF1529" i="4"/>
  <c r="BF1528" i="4"/>
  <c r="BF1527" i="4"/>
  <c r="BF1526" i="4"/>
  <c r="BF1525" i="4"/>
  <c r="BF1524" i="4"/>
  <c r="BF1523" i="4"/>
  <c r="BF1522" i="4"/>
  <c r="BF1521" i="4"/>
  <c r="BF1520" i="4"/>
  <c r="BF1519" i="4"/>
  <c r="BF1518" i="4"/>
  <c r="BF1517" i="4"/>
  <c r="BF1516" i="4"/>
  <c r="BF1515" i="4"/>
  <c r="BF1514" i="4"/>
  <c r="BF1513" i="4"/>
  <c r="BF1512" i="4"/>
  <c r="BF1511" i="4"/>
  <c r="BF1510" i="4"/>
  <c r="BF1509" i="4"/>
  <c r="BF1508" i="4"/>
  <c r="BF1507" i="4"/>
  <c r="BF1506" i="4"/>
  <c r="BF1505" i="4"/>
  <c r="BF1504" i="4"/>
  <c r="BF1503" i="4"/>
  <c r="BF1502" i="4"/>
  <c r="BF1501" i="4"/>
  <c r="BF1500" i="4"/>
  <c r="BF1499" i="4"/>
  <c r="BF1498" i="4"/>
  <c r="BF1497" i="4"/>
  <c r="BF1496" i="4"/>
  <c r="BF1495" i="4"/>
  <c r="BF1494" i="4"/>
  <c r="BF1493" i="4"/>
  <c r="BF1492" i="4"/>
  <c r="BF1491" i="4"/>
  <c r="BF1490" i="4"/>
  <c r="BF1489" i="4"/>
  <c r="BF1488" i="4"/>
  <c r="BF1487" i="4"/>
  <c r="BF1486" i="4"/>
  <c r="BF1485" i="4"/>
  <c r="BF1484" i="4"/>
  <c r="BF1483" i="4"/>
  <c r="BF1482" i="4"/>
  <c r="BF1481" i="4"/>
  <c r="BF1480" i="4"/>
  <c r="BF1479" i="4"/>
  <c r="BF1478" i="4"/>
  <c r="BF1477" i="4"/>
  <c r="BF1476" i="4"/>
  <c r="BF1475" i="4"/>
  <c r="BF1474" i="4"/>
  <c r="BF1473" i="4"/>
  <c r="BF1472" i="4"/>
  <c r="BF1471" i="4"/>
  <c r="BF1470" i="4"/>
  <c r="BF1469" i="4"/>
  <c r="BF1468" i="4"/>
  <c r="BF1467" i="4"/>
  <c r="BF1466" i="4"/>
  <c r="BF1465" i="4"/>
  <c r="BF1464" i="4"/>
  <c r="BF1463" i="4"/>
  <c r="BF1462" i="4"/>
  <c r="BF1461" i="4"/>
  <c r="BF1460" i="4"/>
  <c r="BF1459" i="4"/>
  <c r="BF1458" i="4"/>
  <c r="BF1457" i="4"/>
  <c r="BF1456" i="4"/>
  <c r="BF1455" i="4"/>
  <c r="BF1454" i="4"/>
  <c r="BF1453" i="4"/>
  <c r="BF1452" i="4"/>
  <c r="BF1451" i="4"/>
  <c r="BF1450" i="4"/>
  <c r="BF1449" i="4"/>
  <c r="BF1448" i="4"/>
  <c r="BF1447" i="4"/>
  <c r="BF1446" i="4"/>
  <c r="BF1445" i="4"/>
  <c r="BF1444" i="4"/>
  <c r="BF1443" i="4"/>
  <c r="BF1442" i="4"/>
  <c r="BF1441" i="4"/>
  <c r="BF1440" i="4"/>
  <c r="BF1439" i="4"/>
  <c r="BF1438" i="4"/>
  <c r="BF1437" i="4"/>
  <c r="BF1436" i="4"/>
  <c r="BF1435" i="4"/>
  <c r="BF1434" i="4"/>
  <c r="BF1433" i="4"/>
  <c r="BF1432" i="4"/>
  <c r="BF1431" i="4"/>
  <c r="BF1430" i="4"/>
  <c r="BF1429" i="4"/>
  <c r="BF1428" i="4"/>
  <c r="BF1427" i="4"/>
  <c r="BF1426" i="4"/>
  <c r="BF1425" i="4"/>
  <c r="BF1424" i="4"/>
  <c r="BF1423" i="4"/>
  <c r="BF1422" i="4"/>
  <c r="BF1421" i="4"/>
  <c r="BF1420" i="4"/>
  <c r="BF1419" i="4"/>
  <c r="BF1418" i="4"/>
  <c r="BF1417" i="4"/>
  <c r="BF1416" i="4"/>
  <c r="BF1415" i="4"/>
  <c r="BF1414" i="4"/>
  <c r="BF1413" i="4"/>
  <c r="BF1412" i="4"/>
  <c r="BF1411" i="4"/>
  <c r="BF1410" i="4"/>
  <c r="BF1409" i="4"/>
  <c r="BF1408" i="4"/>
  <c r="BF1407" i="4"/>
  <c r="BF1406" i="4"/>
  <c r="BF1405" i="4"/>
  <c r="BF1404" i="4"/>
  <c r="BF1403" i="4"/>
  <c r="BF1402" i="4"/>
  <c r="BF1401" i="4"/>
  <c r="BF1400" i="4"/>
  <c r="BF1399" i="4"/>
  <c r="BF1398" i="4"/>
  <c r="BF1397" i="4"/>
  <c r="BF1396" i="4"/>
  <c r="BF1395" i="4"/>
  <c r="BF1394" i="4"/>
  <c r="BF1393" i="4"/>
  <c r="BF1392" i="4"/>
  <c r="BF1391" i="4"/>
  <c r="BF1390" i="4"/>
  <c r="BF1389" i="4"/>
  <c r="BF1388" i="4"/>
  <c r="BF1387" i="4"/>
  <c r="BF1386" i="4"/>
  <c r="BF1385" i="4"/>
  <c r="BF1384" i="4"/>
  <c r="BF1383" i="4"/>
  <c r="BF1382" i="4"/>
  <c r="BF1381" i="4"/>
  <c r="BF1380" i="4"/>
  <c r="BF1379" i="4"/>
  <c r="BF1378" i="4"/>
  <c r="BF1377" i="4"/>
  <c r="BF1376" i="4"/>
  <c r="BF1375" i="4"/>
  <c r="BF1374" i="4"/>
  <c r="BF1373" i="4"/>
  <c r="BF1372" i="4"/>
  <c r="BF1371" i="4"/>
  <c r="BF1370" i="4"/>
  <c r="BF1369" i="4"/>
  <c r="BF1368" i="4"/>
  <c r="BF1367" i="4"/>
  <c r="BF1366" i="4"/>
  <c r="BF1365" i="4"/>
  <c r="BF1364" i="4"/>
  <c r="BF1363" i="4"/>
  <c r="BF1362" i="4"/>
  <c r="BF1361" i="4"/>
  <c r="BF1360" i="4"/>
  <c r="BF1359" i="4"/>
  <c r="BF1358" i="4"/>
  <c r="BF1357" i="4"/>
  <c r="BF1356" i="4"/>
  <c r="BF1355" i="4"/>
  <c r="BF1354" i="4"/>
  <c r="BF1353" i="4"/>
  <c r="BF1352" i="4"/>
  <c r="BF1351" i="4"/>
  <c r="BF1350" i="4"/>
  <c r="BF1349" i="4"/>
  <c r="BF1348" i="4"/>
  <c r="BF1347" i="4"/>
  <c r="BF1346" i="4"/>
  <c r="BF1345" i="4"/>
  <c r="BF1344" i="4"/>
  <c r="BF1343" i="4"/>
  <c r="BF1342" i="4"/>
  <c r="BF1341" i="4"/>
  <c r="BF1340" i="4"/>
  <c r="BF1339" i="4"/>
  <c r="BF1338" i="4"/>
  <c r="BF1337" i="4"/>
  <c r="BF1336" i="4"/>
  <c r="BF1335" i="4"/>
  <c r="BF1334" i="4"/>
  <c r="BF1333" i="4"/>
  <c r="BF1332" i="4"/>
  <c r="BF1331" i="4"/>
  <c r="BF1330" i="4"/>
  <c r="BF1329" i="4"/>
  <c r="BF1328" i="4"/>
  <c r="BF1327" i="4"/>
  <c r="BF1326" i="4"/>
  <c r="BF1325" i="4"/>
  <c r="BF1324" i="4"/>
  <c r="BF1323" i="4"/>
  <c r="BF1322" i="4"/>
  <c r="BF1321" i="4"/>
  <c r="BF1320" i="4"/>
  <c r="BF1319" i="4"/>
  <c r="BF1318" i="4"/>
  <c r="BF1317" i="4"/>
  <c r="BF1316" i="4"/>
  <c r="BF1315" i="4"/>
  <c r="BF1314" i="4"/>
  <c r="BF1313" i="4"/>
  <c r="BF1312" i="4"/>
  <c r="BF1311" i="4"/>
  <c r="BF1310" i="4"/>
  <c r="BF1309" i="4"/>
  <c r="BF1308" i="4"/>
  <c r="BF1307" i="4"/>
  <c r="BF1306" i="4"/>
  <c r="BF1305" i="4"/>
  <c r="BF1304" i="4"/>
  <c r="BF1303" i="4"/>
  <c r="BF1302" i="4"/>
  <c r="BF1301" i="4"/>
  <c r="BF1300" i="4"/>
  <c r="BF1299" i="4"/>
  <c r="BF1298" i="4"/>
  <c r="BF1297" i="4"/>
  <c r="BF1296" i="4"/>
  <c r="BF1295" i="4"/>
  <c r="BF1294" i="4"/>
  <c r="BF1293" i="4"/>
  <c r="BF1292" i="4"/>
  <c r="BF1291" i="4"/>
  <c r="BF1290" i="4"/>
  <c r="BF1289" i="4"/>
  <c r="BF1288" i="4"/>
  <c r="BF1287" i="4"/>
  <c r="BF1286" i="4"/>
  <c r="BF1285" i="4"/>
  <c r="BF1284" i="4"/>
  <c r="BF1283" i="4"/>
  <c r="BF1282" i="4"/>
  <c r="BF1281" i="4"/>
  <c r="BF1280" i="4"/>
  <c r="BF1279" i="4"/>
  <c r="BF1278" i="4"/>
  <c r="BF1277" i="4"/>
  <c r="BF1276" i="4"/>
  <c r="BF1275" i="4"/>
  <c r="BF1274" i="4"/>
  <c r="BF1273" i="4"/>
  <c r="BF1272" i="4"/>
  <c r="BF1271" i="4"/>
  <c r="BF1270" i="4"/>
  <c r="BF1269" i="4"/>
  <c r="BF1268" i="4"/>
  <c r="BF1267" i="4"/>
  <c r="BF1266" i="4"/>
  <c r="BF1265" i="4"/>
  <c r="BF1264" i="4"/>
  <c r="BF1263" i="4"/>
  <c r="BF1262" i="4"/>
  <c r="BF1261" i="4"/>
  <c r="BF1260" i="4"/>
  <c r="BF1259" i="4"/>
  <c r="BF1258" i="4"/>
  <c r="BF1257" i="4"/>
  <c r="BF1256" i="4"/>
  <c r="BF1255" i="4"/>
  <c r="BF1254" i="4"/>
  <c r="BF1253" i="4"/>
  <c r="BF1252" i="4"/>
  <c r="BF1251" i="4"/>
  <c r="BF1250" i="4"/>
  <c r="BF1249" i="4"/>
  <c r="BF1248" i="4"/>
  <c r="BF1247" i="4"/>
  <c r="BF1246" i="4"/>
  <c r="BF1245" i="4"/>
  <c r="BF1244" i="4"/>
  <c r="BF1243" i="4"/>
  <c r="BF1242" i="4"/>
  <c r="BF1241" i="4"/>
  <c r="BF1240" i="4"/>
  <c r="BF1239" i="4"/>
  <c r="BF1238" i="4"/>
  <c r="BF1237" i="4"/>
  <c r="BF1236" i="4"/>
  <c r="BF1235" i="4"/>
  <c r="BF1234" i="4"/>
  <c r="BF1233" i="4"/>
  <c r="BF1232" i="4"/>
  <c r="BF1231" i="4"/>
  <c r="BF1230" i="4"/>
  <c r="BF1229" i="4"/>
  <c r="BF1228" i="4"/>
  <c r="BF1227" i="4"/>
  <c r="BF1226" i="4"/>
  <c r="BF1225" i="4"/>
  <c r="BF1224" i="4"/>
  <c r="BF1223" i="4"/>
  <c r="BF1222" i="4"/>
  <c r="BF1221" i="4"/>
  <c r="BF1220" i="4"/>
  <c r="BF1219" i="4"/>
  <c r="BF1218" i="4"/>
  <c r="BF1217" i="4"/>
  <c r="BF1216" i="4"/>
  <c r="BF1215" i="4"/>
  <c r="BF1214" i="4"/>
  <c r="BF1213" i="4"/>
  <c r="BF1212" i="4"/>
  <c r="BF1211" i="4"/>
  <c r="BF1210" i="4"/>
  <c r="BF1209" i="4"/>
  <c r="BF1208" i="4"/>
  <c r="BF1207" i="4"/>
  <c r="BF1206" i="4"/>
  <c r="BF1205" i="4"/>
  <c r="BF1204" i="4"/>
  <c r="BF1203" i="4"/>
  <c r="BF1202" i="4"/>
  <c r="BF1201" i="4"/>
  <c r="BF1200" i="4"/>
  <c r="BF1199" i="4"/>
  <c r="BF1198" i="4"/>
  <c r="BF1197" i="4"/>
  <c r="BF1196" i="4"/>
  <c r="BF1195" i="4"/>
  <c r="BF1194" i="4"/>
  <c r="BF1193" i="4"/>
  <c r="BF1192" i="4"/>
  <c r="BF1191" i="4"/>
  <c r="BF1190" i="4"/>
  <c r="BF1189" i="4"/>
  <c r="BF1188" i="4"/>
  <c r="BF1187" i="4"/>
  <c r="BF1186" i="4"/>
  <c r="BF1185" i="4"/>
  <c r="BF1184" i="4"/>
  <c r="BF1183" i="4"/>
  <c r="BF1182" i="4"/>
  <c r="BF1181" i="4"/>
  <c r="BF1180" i="4"/>
  <c r="BF1179" i="4"/>
  <c r="BF1178" i="4"/>
  <c r="BF1177" i="4"/>
  <c r="BF1176" i="4"/>
  <c r="BF1175" i="4"/>
  <c r="BF1174" i="4"/>
  <c r="BF1173" i="4"/>
  <c r="BF1172" i="4"/>
  <c r="BF1171" i="4"/>
  <c r="BF1170" i="4"/>
  <c r="BF1169" i="4"/>
  <c r="BF1168" i="4"/>
  <c r="BF1167" i="4"/>
  <c r="BF1166" i="4"/>
  <c r="BF1165" i="4"/>
  <c r="BF1164" i="4"/>
  <c r="BF1163" i="4"/>
  <c r="BF1162" i="4"/>
  <c r="BF1161" i="4"/>
  <c r="BF1160" i="4"/>
  <c r="BF1159" i="4"/>
  <c r="BF1158" i="4"/>
  <c r="BF1157" i="4"/>
  <c r="BF1156" i="4"/>
  <c r="BF1155" i="4"/>
  <c r="BF1154" i="4"/>
  <c r="BF1153" i="4"/>
  <c r="BF1152" i="4"/>
  <c r="BF1151" i="4"/>
  <c r="BF1150" i="4"/>
  <c r="BF1149" i="4"/>
  <c r="BF1148" i="4"/>
  <c r="BF1147" i="4"/>
  <c r="BF1146" i="4"/>
  <c r="BF1145" i="4"/>
  <c r="BF1144" i="4"/>
  <c r="BF1143" i="4"/>
  <c r="BF1142" i="4"/>
  <c r="BF1141" i="4"/>
  <c r="BF1140" i="4"/>
  <c r="BF1139" i="4"/>
  <c r="BF1138" i="4"/>
  <c r="BF1137" i="4"/>
  <c r="BF1136" i="4"/>
  <c r="BF1135" i="4"/>
  <c r="BF1134" i="4"/>
  <c r="BF1133" i="4"/>
  <c r="BF1132" i="4"/>
  <c r="BF1131" i="4"/>
  <c r="BF1130" i="4"/>
  <c r="BF1129" i="4"/>
  <c r="BF1128" i="4"/>
  <c r="BF1127" i="4"/>
  <c r="BF1126" i="4"/>
  <c r="BF1125" i="4"/>
  <c r="BF1124" i="4"/>
  <c r="BF1123" i="4"/>
  <c r="BF1122" i="4"/>
  <c r="BF1121" i="4"/>
  <c r="BF1120" i="4"/>
  <c r="BF1119" i="4"/>
  <c r="BF1118" i="4"/>
  <c r="BF1117" i="4"/>
  <c r="BF1116" i="4"/>
  <c r="BF1115" i="4"/>
  <c r="BF1114" i="4"/>
  <c r="BF1113" i="4"/>
  <c r="BF1112" i="4"/>
  <c r="BF1111" i="4"/>
  <c r="BF1110" i="4"/>
  <c r="BF1109" i="4"/>
  <c r="BF1108" i="4"/>
  <c r="BF1107" i="4"/>
  <c r="BF1106" i="4"/>
  <c r="BF1105" i="4"/>
  <c r="BF1104" i="4"/>
  <c r="BF1103" i="4"/>
  <c r="BF1102" i="4"/>
  <c r="BF1101" i="4"/>
  <c r="BF1100" i="4"/>
  <c r="BF1099" i="4"/>
  <c r="BF1098" i="4"/>
  <c r="BF1097" i="4"/>
  <c r="BF1096" i="4"/>
  <c r="BF1095" i="4"/>
  <c r="BF1094" i="4"/>
  <c r="BF1093" i="4"/>
  <c r="BF1092" i="4"/>
  <c r="BF1091" i="4"/>
  <c r="BF1090" i="4"/>
  <c r="BF1089" i="4"/>
  <c r="BF1088" i="4"/>
  <c r="BF1087" i="4"/>
  <c r="BF1086" i="4"/>
  <c r="BF1085" i="4"/>
  <c r="BF1084" i="4"/>
  <c r="BF1083" i="4"/>
  <c r="BF1082" i="4"/>
  <c r="BF1081" i="4"/>
  <c r="BF1080" i="4"/>
  <c r="BF1079" i="4"/>
  <c r="BF1078" i="4"/>
  <c r="BF1077" i="4"/>
  <c r="BF1076" i="4"/>
  <c r="BF1075" i="4"/>
  <c r="BF1074" i="4"/>
  <c r="BF1073" i="4"/>
  <c r="BF1072" i="4"/>
  <c r="BF1071" i="4"/>
  <c r="BF1070" i="4"/>
  <c r="BF1069" i="4"/>
  <c r="BF1068" i="4"/>
  <c r="BF1067" i="4"/>
  <c r="BF1066" i="4"/>
  <c r="BF1065" i="4"/>
  <c r="BF1064" i="4"/>
  <c r="BF1063" i="4"/>
  <c r="BF1062" i="4"/>
  <c r="BF1061" i="4"/>
  <c r="BF1060" i="4"/>
  <c r="BF1059" i="4"/>
  <c r="BF1058" i="4"/>
  <c r="BF1057" i="4"/>
  <c r="BF1056" i="4"/>
  <c r="BF1055" i="4"/>
  <c r="BF1054" i="4"/>
  <c r="BF1053" i="4"/>
  <c r="BF1052" i="4"/>
  <c r="BF1051" i="4"/>
  <c r="BF1050" i="4"/>
  <c r="BF1049" i="4"/>
  <c r="BF1048" i="4"/>
  <c r="BF1047" i="4"/>
  <c r="BF1046" i="4"/>
  <c r="BF1045" i="4"/>
  <c r="BF1044" i="4"/>
  <c r="BF1043" i="4"/>
  <c r="BF1042" i="4"/>
  <c r="BF1041" i="4"/>
  <c r="BF1040" i="4"/>
  <c r="BF1039" i="4"/>
  <c r="BF1038" i="4"/>
  <c r="BF1037" i="4"/>
  <c r="BF1036" i="4"/>
  <c r="BF1035" i="4"/>
  <c r="BF1034" i="4"/>
  <c r="BF1033" i="4"/>
  <c r="BF1032" i="4"/>
  <c r="BF1031" i="4"/>
  <c r="BF1030" i="4"/>
  <c r="BF1029" i="4"/>
  <c r="BF1028" i="4"/>
  <c r="BF1027" i="4"/>
  <c r="BF1026" i="4"/>
  <c r="BF1025" i="4"/>
  <c r="BF1024" i="4"/>
  <c r="BF1023" i="4"/>
  <c r="BF1022" i="4"/>
  <c r="BF1021" i="4"/>
  <c r="BF1020" i="4"/>
  <c r="BF1019" i="4"/>
  <c r="BF1018" i="4"/>
  <c r="BF1017" i="4"/>
  <c r="BF1016" i="4"/>
  <c r="BF1015" i="4"/>
  <c r="BF1014" i="4"/>
  <c r="BF1013" i="4"/>
  <c r="BF1012" i="4"/>
  <c r="BF1011" i="4"/>
  <c r="BF1010" i="4"/>
  <c r="BF1009" i="4"/>
  <c r="BF1008" i="4"/>
  <c r="BF1007" i="4"/>
  <c r="BF1006" i="4"/>
  <c r="BF1005" i="4"/>
  <c r="BF1004" i="4"/>
  <c r="BF1003" i="4"/>
  <c r="BF1002" i="4"/>
  <c r="BF1001" i="4"/>
  <c r="BF1000" i="4"/>
  <c r="BF999" i="4"/>
  <c r="BF998" i="4"/>
  <c r="BF997" i="4"/>
  <c r="BF996" i="4"/>
  <c r="BF995" i="4"/>
  <c r="BF994" i="4"/>
  <c r="BF993" i="4"/>
  <c r="BF992" i="4"/>
  <c r="BF991" i="4"/>
  <c r="BF990" i="4"/>
  <c r="BF989" i="4"/>
  <c r="BF988" i="4"/>
  <c r="BF987" i="4"/>
  <c r="BF986" i="4"/>
  <c r="BF985" i="4"/>
  <c r="BF984" i="4"/>
  <c r="BF983" i="4"/>
  <c r="BF982" i="4"/>
  <c r="BF981" i="4"/>
  <c r="BF980" i="4"/>
  <c r="BF979" i="4"/>
  <c r="BF978" i="4"/>
  <c r="BF977" i="4"/>
  <c r="BF976" i="4"/>
  <c r="BF975" i="4"/>
  <c r="BF974" i="4"/>
  <c r="BF973" i="4"/>
  <c r="BF972" i="4"/>
  <c r="BF971" i="4"/>
  <c r="BF970" i="4"/>
  <c r="BF969" i="4"/>
  <c r="BF968" i="4"/>
  <c r="BF967" i="4"/>
  <c r="BF966" i="4"/>
  <c r="BF965" i="4"/>
  <c r="BF964" i="4"/>
  <c r="BF963" i="4"/>
  <c r="BF962" i="4"/>
  <c r="BF961" i="4"/>
  <c r="BF960" i="4"/>
  <c r="BF959" i="4"/>
  <c r="BF958" i="4"/>
  <c r="BF957" i="4"/>
  <c r="BF956" i="4"/>
  <c r="BF955" i="4"/>
  <c r="BF954" i="4"/>
  <c r="BF953" i="4"/>
  <c r="BF952" i="4"/>
  <c r="BF951" i="4"/>
  <c r="BF950" i="4"/>
  <c r="BF949" i="4"/>
  <c r="BF948" i="4"/>
  <c r="BF947" i="4"/>
  <c r="BF946" i="4"/>
  <c r="BF945" i="4"/>
  <c r="BF944" i="4"/>
  <c r="BF943" i="4"/>
  <c r="BF942" i="4"/>
  <c r="BF941" i="4"/>
  <c r="BF940" i="4"/>
  <c r="BF939" i="4"/>
  <c r="BF938" i="4"/>
  <c r="BF937" i="4"/>
  <c r="BF936" i="4"/>
  <c r="BF935" i="4"/>
  <c r="BF934" i="4"/>
  <c r="BF933" i="4"/>
  <c r="BF932" i="4"/>
  <c r="BF931" i="4"/>
  <c r="BF930" i="4"/>
  <c r="BF929" i="4"/>
  <c r="BF928" i="4"/>
  <c r="BF927" i="4"/>
  <c r="BF926" i="4"/>
  <c r="BF925" i="4"/>
  <c r="BF924" i="4"/>
  <c r="BF923" i="4"/>
  <c r="BF922" i="4"/>
  <c r="BF921" i="4"/>
  <c r="BF920" i="4"/>
  <c r="BF919" i="4"/>
  <c r="BF918" i="4"/>
  <c r="BF917" i="4"/>
  <c r="BF916" i="4"/>
  <c r="BF915" i="4"/>
  <c r="BF914" i="4"/>
  <c r="BF913" i="4"/>
  <c r="BF912" i="4"/>
  <c r="BF911" i="4"/>
  <c r="BF910" i="4"/>
  <c r="BF909" i="4"/>
  <c r="BF908" i="4"/>
  <c r="BF907" i="4"/>
  <c r="BF906" i="4"/>
  <c r="BF905" i="4"/>
  <c r="BF904" i="4"/>
  <c r="BF903" i="4"/>
  <c r="BF902" i="4"/>
  <c r="BF901" i="4"/>
  <c r="BF900" i="4"/>
  <c r="BF899" i="4"/>
  <c r="BF898" i="4"/>
  <c r="BF897" i="4"/>
  <c r="BF896" i="4"/>
  <c r="BF895" i="4"/>
  <c r="BF894" i="4"/>
  <c r="BF893" i="4"/>
  <c r="BF892" i="4"/>
  <c r="BF891" i="4"/>
  <c r="BF890" i="4"/>
  <c r="BF889" i="4"/>
  <c r="BF888" i="4"/>
  <c r="BF887" i="4"/>
  <c r="BF886" i="4"/>
  <c r="BF885" i="4"/>
  <c r="BF884" i="4"/>
  <c r="BF883" i="4"/>
  <c r="BF882" i="4"/>
  <c r="BF881" i="4"/>
  <c r="BF880" i="4"/>
  <c r="BF879" i="4"/>
  <c r="BF878" i="4"/>
  <c r="BF877" i="4"/>
  <c r="BF876" i="4"/>
  <c r="BF875" i="4"/>
  <c r="BF874" i="4"/>
  <c r="BF873" i="4"/>
  <c r="BF872" i="4"/>
  <c r="BF871" i="4"/>
  <c r="BF870" i="4"/>
  <c r="BF869" i="4"/>
  <c r="BF868" i="4"/>
  <c r="BF867" i="4"/>
  <c r="BF866" i="4"/>
  <c r="BF865" i="4"/>
  <c r="BF864" i="4"/>
  <c r="BF863" i="4"/>
  <c r="BF862" i="4"/>
  <c r="BF861" i="4"/>
  <c r="BF860" i="4"/>
  <c r="BF859" i="4"/>
  <c r="BF858" i="4"/>
  <c r="BF857" i="4"/>
  <c r="BF856" i="4"/>
  <c r="BF855" i="4"/>
  <c r="BF854" i="4"/>
  <c r="BF853" i="4"/>
  <c r="BF852" i="4"/>
  <c r="BF851" i="4"/>
  <c r="BF850" i="4"/>
  <c r="BF849" i="4"/>
  <c r="BF848" i="4"/>
  <c r="BF847" i="4"/>
  <c r="BF846" i="4"/>
  <c r="BF845" i="4"/>
  <c r="BF844" i="4"/>
  <c r="BF843" i="4"/>
  <c r="BF842" i="4"/>
  <c r="BF841" i="4"/>
  <c r="BF840" i="4"/>
  <c r="BF839" i="4"/>
  <c r="BF838" i="4"/>
  <c r="BF837" i="4"/>
  <c r="BF836" i="4"/>
  <c r="BF835" i="4"/>
  <c r="BF834" i="4"/>
  <c r="BF833" i="4"/>
  <c r="BF832" i="4"/>
  <c r="BF831" i="4"/>
  <c r="BF830" i="4"/>
  <c r="BF829" i="4"/>
  <c r="BF828" i="4"/>
  <c r="BF827" i="4"/>
  <c r="BF826" i="4"/>
  <c r="BF825" i="4"/>
  <c r="BF824" i="4"/>
  <c r="BF823" i="4"/>
  <c r="BF822" i="4"/>
  <c r="BF821" i="4"/>
  <c r="BF820" i="4"/>
  <c r="BF819" i="4"/>
  <c r="BF818" i="4"/>
  <c r="BF817" i="4"/>
  <c r="BF816" i="4"/>
  <c r="BF815" i="4"/>
  <c r="BF814" i="4"/>
  <c r="BF813" i="4"/>
  <c r="BF812" i="4"/>
  <c r="BF811" i="4"/>
  <c r="BF810" i="4"/>
  <c r="BF809" i="4"/>
  <c r="BF808" i="4"/>
  <c r="BF807" i="4"/>
  <c r="BF806" i="4"/>
  <c r="BF805" i="4"/>
  <c r="BF804" i="4"/>
  <c r="BF803" i="4"/>
  <c r="BF802" i="4"/>
  <c r="BF801" i="4"/>
  <c r="BF800" i="4"/>
  <c r="BF799" i="4"/>
  <c r="BF798" i="4"/>
  <c r="BF797" i="4"/>
  <c r="BF796" i="4"/>
  <c r="BF795" i="4"/>
  <c r="BF794" i="4"/>
  <c r="BF793" i="4"/>
  <c r="BF792" i="4"/>
  <c r="BF791" i="4"/>
  <c r="BF790" i="4"/>
  <c r="BF789" i="4"/>
  <c r="BF788" i="4"/>
  <c r="BF787" i="4"/>
  <c r="BF786" i="4"/>
  <c r="BF785" i="4"/>
  <c r="BF784" i="4"/>
  <c r="BF783" i="4"/>
  <c r="BF782" i="4"/>
  <c r="BF781" i="4"/>
  <c r="BF780" i="4"/>
  <c r="BF779" i="4"/>
  <c r="BF778" i="4"/>
  <c r="BF777" i="4"/>
  <c r="BF776" i="4"/>
  <c r="BF775" i="4"/>
  <c r="BF774" i="4"/>
  <c r="BF773" i="4"/>
  <c r="BF772" i="4"/>
  <c r="BF771" i="4"/>
  <c r="BF770" i="4"/>
  <c r="BF769" i="4"/>
  <c r="BF768" i="4"/>
  <c r="BF767" i="4"/>
  <c r="BF766" i="4"/>
  <c r="BF765" i="4"/>
  <c r="BF764" i="4"/>
  <c r="BF763" i="4"/>
  <c r="BF762" i="4"/>
  <c r="BF761" i="4"/>
  <c r="BF760" i="4"/>
  <c r="BF759" i="4"/>
  <c r="BF758" i="4"/>
  <c r="BF757" i="4"/>
  <c r="BF756" i="4"/>
  <c r="BF755" i="4"/>
  <c r="BF754" i="4"/>
  <c r="BF753" i="4"/>
  <c r="BF752" i="4"/>
  <c r="BF751" i="4"/>
  <c r="BF750" i="4"/>
  <c r="BF749" i="4"/>
  <c r="BF748" i="4"/>
  <c r="BF747" i="4"/>
  <c r="BF746" i="4"/>
  <c r="BF745" i="4"/>
  <c r="BF744" i="4"/>
  <c r="BF743" i="4"/>
  <c r="BF742" i="4"/>
  <c r="BF741" i="4"/>
  <c r="BF740" i="4"/>
  <c r="BF739" i="4"/>
  <c r="BF738" i="4"/>
  <c r="BF737" i="4"/>
  <c r="BF736" i="4"/>
  <c r="BF735" i="4"/>
  <c r="BF734" i="4"/>
  <c r="BF733" i="4"/>
  <c r="BF732" i="4"/>
  <c r="BF731" i="4"/>
  <c r="BF730" i="4"/>
  <c r="BF729" i="4"/>
  <c r="BF728" i="4"/>
  <c r="BF727" i="4"/>
  <c r="BF726" i="4"/>
  <c r="BF725" i="4"/>
  <c r="BF724" i="4"/>
  <c r="BF723" i="4"/>
  <c r="BF722" i="4"/>
  <c r="BF721" i="4"/>
  <c r="BF720" i="4"/>
  <c r="BF719" i="4"/>
  <c r="BF718" i="4"/>
  <c r="BF717" i="4"/>
  <c r="BF716" i="4"/>
  <c r="BF715" i="4"/>
  <c r="BF714" i="4"/>
  <c r="BF713" i="4"/>
  <c r="BF712" i="4"/>
  <c r="BF711" i="4"/>
  <c r="BF710" i="4"/>
  <c r="BF709" i="4"/>
  <c r="BF708" i="4"/>
  <c r="BF707" i="4"/>
  <c r="BF706" i="4"/>
  <c r="BF705" i="4"/>
  <c r="BF704" i="4"/>
  <c r="BF703" i="4"/>
  <c r="BF702" i="4"/>
  <c r="BF701" i="4"/>
  <c r="BF700" i="4"/>
  <c r="BF699" i="4"/>
  <c r="BF698" i="4"/>
  <c r="BF697" i="4"/>
  <c r="BF696" i="4"/>
  <c r="BF695" i="4"/>
  <c r="BF694" i="4"/>
  <c r="BF693" i="4"/>
  <c r="BF692" i="4"/>
  <c r="BF691" i="4"/>
  <c r="BF690" i="4"/>
  <c r="BF689" i="4"/>
  <c r="BF688" i="4"/>
  <c r="BF687" i="4"/>
  <c r="BF686" i="4"/>
  <c r="BF685" i="4"/>
  <c r="BF684" i="4"/>
  <c r="BF683" i="4"/>
  <c r="BF682" i="4"/>
  <c r="BF681" i="4"/>
  <c r="BF680" i="4"/>
  <c r="BF679" i="4"/>
  <c r="BF678" i="4"/>
  <c r="BF677" i="4"/>
  <c r="BF676" i="4"/>
  <c r="BF675" i="4"/>
  <c r="BF674" i="4"/>
  <c r="BF673" i="4"/>
  <c r="BF672" i="4"/>
  <c r="BF671" i="4"/>
  <c r="BF670" i="4"/>
  <c r="BF669" i="4"/>
  <c r="BF668" i="4"/>
  <c r="BF667" i="4"/>
  <c r="BF666" i="4"/>
  <c r="BF665" i="4"/>
  <c r="BF664" i="4"/>
  <c r="BF663" i="4"/>
  <c r="BF662" i="4"/>
  <c r="BF661" i="4"/>
  <c r="BF660" i="4"/>
  <c r="BF659" i="4"/>
  <c r="BF658" i="4"/>
  <c r="BF657" i="4"/>
  <c r="BF656" i="4"/>
  <c r="BF655" i="4"/>
  <c r="BF654" i="4"/>
  <c r="BF653" i="4"/>
  <c r="BF652" i="4"/>
  <c r="BF651" i="4"/>
  <c r="BF650" i="4"/>
  <c r="BF649" i="4"/>
  <c r="BF648" i="4"/>
  <c r="BF647" i="4"/>
  <c r="BF646" i="4"/>
  <c r="BF645" i="4"/>
  <c r="BF644" i="4"/>
  <c r="BF643" i="4"/>
  <c r="BF642" i="4"/>
  <c r="BF641" i="4"/>
  <c r="BF640" i="4"/>
  <c r="BF639" i="4"/>
  <c r="BF638" i="4"/>
  <c r="BF637" i="4"/>
  <c r="BF636" i="4"/>
  <c r="BF635" i="4"/>
  <c r="BF634" i="4"/>
  <c r="BF633" i="4"/>
  <c r="BF632" i="4"/>
  <c r="BF631" i="4"/>
  <c r="BF630" i="4"/>
  <c r="BF629" i="4"/>
  <c r="BF628" i="4"/>
  <c r="BF627" i="4"/>
  <c r="BF626" i="4"/>
  <c r="BF625" i="4"/>
  <c r="BF624" i="4"/>
  <c r="BF623" i="4"/>
  <c r="BF622" i="4"/>
  <c r="BF621" i="4"/>
  <c r="BF620" i="4"/>
  <c r="BF619" i="4"/>
  <c r="BF618" i="4"/>
  <c r="BF617" i="4"/>
  <c r="BF616" i="4"/>
  <c r="BF615" i="4"/>
  <c r="BF614" i="4"/>
  <c r="BF613" i="4"/>
  <c r="BF612" i="4"/>
  <c r="BF611" i="4"/>
  <c r="BF610" i="4"/>
  <c r="BF609" i="4"/>
  <c r="BF608" i="4"/>
  <c r="BF607" i="4"/>
  <c r="BF606" i="4"/>
  <c r="BF605" i="4"/>
  <c r="BF604" i="4"/>
  <c r="BF603" i="4"/>
  <c r="BF602" i="4"/>
  <c r="BF601" i="4"/>
  <c r="BF600" i="4"/>
  <c r="BF599" i="4"/>
  <c r="BF598" i="4"/>
  <c r="BF597" i="4"/>
  <c r="BF596" i="4"/>
  <c r="BF595" i="4"/>
  <c r="BF594" i="4"/>
  <c r="BF593" i="4"/>
  <c r="BF592" i="4"/>
  <c r="BF591" i="4"/>
  <c r="BF590" i="4"/>
  <c r="BF589" i="4"/>
  <c r="BF588" i="4"/>
  <c r="BF587" i="4"/>
  <c r="BF586" i="4"/>
  <c r="BF585" i="4"/>
  <c r="BF584" i="4"/>
  <c r="BF583" i="4"/>
  <c r="BF582" i="4"/>
  <c r="BF581" i="4"/>
  <c r="BF580" i="4"/>
  <c r="BF579" i="4"/>
  <c r="BF578" i="4"/>
  <c r="BF577" i="4"/>
  <c r="BF576" i="4"/>
  <c r="BF575" i="4"/>
  <c r="BF574" i="4"/>
  <c r="BF573" i="4"/>
  <c r="BF572" i="4"/>
  <c r="BF571" i="4"/>
  <c r="BF570" i="4"/>
  <c r="BF569" i="4"/>
  <c r="BF568" i="4"/>
  <c r="BF567" i="4"/>
  <c r="BF566" i="4"/>
  <c r="BF565" i="4"/>
  <c r="BF564" i="4"/>
  <c r="BF563" i="4"/>
  <c r="BF562" i="4"/>
  <c r="BF561" i="4"/>
  <c r="BF560" i="4"/>
  <c r="BF559" i="4"/>
  <c r="BF558" i="4"/>
  <c r="BF557" i="4"/>
  <c r="BF556" i="4"/>
  <c r="BF555" i="4"/>
  <c r="BF554" i="4"/>
  <c r="BF553" i="4"/>
  <c r="BF552" i="4"/>
  <c r="BF551" i="4"/>
  <c r="BF550" i="4"/>
  <c r="BF549" i="4"/>
  <c r="BF548" i="4"/>
  <c r="BF547" i="4"/>
  <c r="BF546" i="4"/>
  <c r="BF545" i="4"/>
  <c r="BF544" i="4"/>
  <c r="BF543" i="4"/>
  <c r="BF542" i="4"/>
  <c r="BF541" i="4"/>
  <c r="BF540" i="4"/>
  <c r="BF539" i="4"/>
  <c r="BF538" i="4"/>
  <c r="BF537" i="4"/>
  <c r="BF536" i="4"/>
  <c r="BF535" i="4"/>
  <c r="BF534" i="4"/>
  <c r="BF533" i="4"/>
  <c r="BF532" i="4"/>
  <c r="BF531" i="4"/>
  <c r="BF530" i="4"/>
  <c r="BF529" i="4"/>
  <c r="BF528" i="4"/>
  <c r="BF527" i="4"/>
  <c r="BF526" i="4"/>
  <c r="BF525" i="4"/>
  <c r="BF524" i="4"/>
  <c r="BF523" i="4"/>
  <c r="BF522" i="4"/>
  <c r="BF521" i="4"/>
  <c r="BF520" i="4"/>
  <c r="BF519" i="4"/>
  <c r="BF518" i="4"/>
  <c r="BF517" i="4"/>
  <c r="BF516" i="4"/>
  <c r="BF515" i="4"/>
  <c r="BF514" i="4"/>
  <c r="BF513" i="4"/>
  <c r="BF512" i="4"/>
  <c r="BF511" i="4"/>
  <c r="BF510" i="4"/>
  <c r="BF509" i="4"/>
  <c r="BF508" i="4"/>
  <c r="BF507" i="4"/>
  <c r="BF506" i="4"/>
  <c r="BF505" i="4"/>
  <c r="BF504" i="4"/>
  <c r="BF503" i="4"/>
  <c r="BF502" i="4"/>
  <c r="BF501" i="4"/>
  <c r="BF500" i="4"/>
  <c r="BF499" i="4"/>
  <c r="BF498" i="4"/>
  <c r="BF497" i="4"/>
  <c r="BF496" i="4"/>
  <c r="BF495" i="4"/>
  <c r="BF494" i="4"/>
  <c r="BF493" i="4"/>
  <c r="BF492" i="4"/>
  <c r="BF491" i="4"/>
  <c r="BF490" i="4"/>
  <c r="BF489" i="4"/>
  <c r="BF488" i="4"/>
  <c r="BF487" i="4"/>
  <c r="BF486" i="4"/>
  <c r="BF485" i="4"/>
  <c r="BF484" i="4"/>
  <c r="BF483" i="4"/>
  <c r="BF482" i="4"/>
  <c r="BF481" i="4"/>
  <c r="BF480" i="4"/>
  <c r="BF479" i="4"/>
  <c r="BF478" i="4"/>
  <c r="BF477" i="4"/>
  <c r="BF476" i="4"/>
  <c r="BF475" i="4"/>
  <c r="BF474" i="4"/>
  <c r="BF473" i="4"/>
  <c r="BF472" i="4"/>
  <c r="BF471" i="4"/>
  <c r="BF470" i="4"/>
  <c r="BF469" i="4"/>
  <c r="BF468" i="4"/>
  <c r="BF467" i="4"/>
  <c r="BF466" i="4"/>
  <c r="BF465" i="4"/>
  <c r="BF464" i="4"/>
  <c r="BF463" i="4"/>
  <c r="BF462" i="4"/>
  <c r="BF461" i="4"/>
  <c r="BF460" i="4"/>
  <c r="BF459" i="4"/>
  <c r="BF458" i="4"/>
  <c r="BF457" i="4"/>
  <c r="BF456" i="4"/>
  <c r="BF455" i="4"/>
  <c r="BF454" i="4"/>
  <c r="BF453" i="4"/>
  <c r="BF452" i="4"/>
  <c r="BF451" i="4"/>
  <c r="BF450" i="4"/>
  <c r="BF449" i="4"/>
  <c r="BF448" i="4"/>
  <c r="BF447" i="4"/>
  <c r="BF446" i="4"/>
  <c r="BF445" i="4"/>
  <c r="BF444" i="4"/>
  <c r="BF443" i="4"/>
  <c r="BF442" i="4"/>
  <c r="BF441" i="4"/>
  <c r="BF440" i="4"/>
  <c r="BF439" i="4"/>
  <c r="BF438" i="4"/>
  <c r="BF437" i="4"/>
  <c r="BF436" i="4"/>
  <c r="BF435" i="4"/>
  <c r="BF434" i="4"/>
  <c r="BF433" i="4"/>
  <c r="BF432" i="4"/>
  <c r="BF431" i="4"/>
  <c r="BF430" i="4"/>
  <c r="BF429" i="4"/>
  <c r="BF428" i="4"/>
  <c r="BF427" i="4"/>
  <c r="BF426" i="4"/>
  <c r="BF425" i="4"/>
  <c r="BF424" i="4"/>
  <c r="BF423" i="4"/>
  <c r="BF422" i="4"/>
  <c r="BF421" i="4"/>
  <c r="BF420" i="4"/>
  <c r="BF419" i="4"/>
  <c r="BF418" i="4"/>
  <c r="BF417" i="4"/>
  <c r="BF416" i="4"/>
  <c r="BF415" i="4"/>
  <c r="BF414" i="4"/>
  <c r="BF413" i="4"/>
  <c r="BF412" i="4"/>
  <c r="BF411" i="4"/>
  <c r="BF410" i="4"/>
  <c r="BF409" i="4"/>
  <c r="BF408" i="4"/>
  <c r="BF407" i="4"/>
  <c r="BF406" i="4"/>
  <c r="BF405" i="4"/>
  <c r="BF404" i="4"/>
  <c r="BF403" i="4"/>
  <c r="BF402" i="4"/>
  <c r="BF401" i="4"/>
  <c r="BF400" i="4"/>
  <c r="BF399" i="4"/>
  <c r="BF398" i="4"/>
  <c r="BF397" i="4"/>
  <c r="BF396" i="4"/>
  <c r="BF395" i="4"/>
  <c r="BF394" i="4"/>
  <c r="BF393" i="4"/>
  <c r="BF392" i="4"/>
  <c r="BF391" i="4"/>
  <c r="BF390" i="4"/>
  <c r="BF389" i="4"/>
  <c r="BF388" i="4"/>
  <c r="BF387" i="4"/>
  <c r="BF386" i="4"/>
  <c r="BF385" i="4"/>
  <c r="BF384" i="4"/>
  <c r="BF383" i="4"/>
  <c r="BF382" i="4"/>
  <c r="BF381" i="4"/>
  <c r="BF380" i="4"/>
  <c r="BF379" i="4"/>
  <c r="BF378" i="4"/>
  <c r="BF377" i="4"/>
  <c r="BF376" i="4"/>
  <c r="BF375" i="4"/>
  <c r="BF374" i="4"/>
  <c r="BF373" i="4"/>
  <c r="BF372" i="4"/>
  <c r="BF371" i="4"/>
  <c r="BF370" i="4"/>
  <c r="BF369" i="4"/>
  <c r="BF368" i="4"/>
  <c r="BF367" i="4"/>
  <c r="BF366" i="4"/>
  <c r="BF365" i="4"/>
  <c r="BF364" i="4"/>
  <c r="BF363" i="4"/>
  <c r="BF362" i="4"/>
  <c r="BF361" i="4"/>
  <c r="BF360" i="4"/>
  <c r="BF359" i="4"/>
  <c r="BF358" i="4"/>
  <c r="BF357" i="4"/>
  <c r="BF356" i="4"/>
  <c r="BF355" i="4"/>
  <c r="BF354" i="4"/>
  <c r="BF353" i="4"/>
  <c r="BF352" i="4"/>
  <c r="BF351" i="4"/>
  <c r="BF350" i="4"/>
  <c r="BF349" i="4"/>
  <c r="BF348" i="4"/>
  <c r="BF347" i="4"/>
  <c r="BF346" i="4"/>
  <c r="BF345" i="4"/>
  <c r="BF344" i="4"/>
  <c r="BF343" i="4"/>
  <c r="BF342" i="4"/>
  <c r="BF341" i="4"/>
  <c r="BF340" i="4"/>
  <c r="BF339" i="4"/>
  <c r="BF338" i="4"/>
  <c r="BF337" i="4"/>
  <c r="BF336" i="4"/>
  <c r="BF335" i="4"/>
  <c r="BF334" i="4"/>
  <c r="BF333" i="4"/>
  <c r="BF332" i="4"/>
  <c r="BF331" i="4"/>
  <c r="BF330" i="4"/>
  <c r="BF329" i="4"/>
  <c r="BF328" i="4"/>
  <c r="BF327" i="4"/>
  <c r="BF326" i="4"/>
  <c r="BF325" i="4"/>
  <c r="BF324" i="4"/>
  <c r="BF323" i="4"/>
  <c r="BF322" i="4"/>
  <c r="BF321" i="4"/>
  <c r="BF320" i="4"/>
  <c r="BF319" i="4"/>
  <c r="BF318" i="4"/>
  <c r="BF317" i="4"/>
  <c r="BF316" i="4"/>
  <c r="BF315" i="4"/>
  <c r="BF314" i="4"/>
  <c r="BF313" i="4"/>
  <c r="BF312" i="4"/>
  <c r="BF311" i="4"/>
  <c r="BF310" i="4"/>
  <c r="BF309" i="4"/>
  <c r="BF308" i="4"/>
  <c r="BF307" i="4"/>
  <c r="BF306" i="4"/>
  <c r="BF305" i="4"/>
  <c r="BF304" i="4"/>
  <c r="BF303" i="4"/>
  <c r="BF302" i="4"/>
  <c r="BF301" i="4"/>
  <c r="BF300" i="4"/>
  <c r="BF299" i="4"/>
  <c r="BF298" i="4"/>
  <c r="BF297" i="4"/>
  <c r="BF296" i="4"/>
  <c r="BF295" i="4"/>
  <c r="BF294" i="4"/>
  <c r="BF293" i="4"/>
  <c r="BF292" i="4"/>
  <c r="BF291" i="4"/>
  <c r="BF290" i="4"/>
  <c r="BF289" i="4"/>
  <c r="BF288" i="4"/>
  <c r="BF287" i="4"/>
  <c r="BF286" i="4"/>
  <c r="BF285" i="4"/>
  <c r="BF284" i="4"/>
  <c r="BF283" i="4"/>
  <c r="BF282" i="4"/>
  <c r="BF281" i="4"/>
  <c r="BF280" i="4"/>
  <c r="BF279" i="4"/>
  <c r="BF278" i="4"/>
  <c r="BF277" i="4"/>
  <c r="BF276" i="4"/>
  <c r="BF275" i="4"/>
  <c r="BF274" i="4"/>
  <c r="BF273" i="4"/>
  <c r="BF272" i="4"/>
  <c r="BF271" i="4"/>
  <c r="BF270" i="4"/>
  <c r="BF269" i="4"/>
  <c r="BF268" i="4"/>
  <c r="BF267" i="4"/>
  <c r="BF266" i="4"/>
  <c r="BF265" i="4"/>
  <c r="BF264" i="4"/>
  <c r="BF263" i="4"/>
  <c r="BF262" i="4"/>
  <c r="BF261" i="4"/>
  <c r="BF260" i="4"/>
  <c r="BF259" i="4"/>
  <c r="BF258" i="4"/>
  <c r="BF257" i="4"/>
  <c r="BF256" i="4"/>
  <c r="BF255" i="4"/>
  <c r="BF254" i="4"/>
  <c r="BF253" i="4"/>
  <c r="BF252" i="4"/>
  <c r="BF251" i="4"/>
  <c r="BF250" i="4"/>
  <c r="BF249" i="4"/>
  <c r="BF248" i="4"/>
  <c r="BF247" i="4"/>
  <c r="BF246" i="4"/>
  <c r="BF245" i="4"/>
  <c r="BF244" i="4"/>
  <c r="BF243" i="4"/>
  <c r="BF242" i="4"/>
  <c r="BF241" i="4"/>
  <c r="BF240" i="4"/>
  <c r="BF239" i="4"/>
  <c r="BF238" i="4"/>
  <c r="BF237" i="4"/>
  <c r="BF236" i="4"/>
  <c r="BF235" i="4"/>
  <c r="BF234" i="4"/>
  <c r="BF233" i="4"/>
  <c r="BF232" i="4"/>
  <c r="BF231" i="4"/>
  <c r="BF230" i="4"/>
  <c r="BF229" i="4"/>
  <c r="BF228" i="4"/>
  <c r="BF227" i="4"/>
  <c r="BF226" i="4"/>
  <c r="BF225" i="4"/>
  <c r="BF224" i="4"/>
  <c r="BF223" i="4"/>
  <c r="BF222" i="4"/>
  <c r="BF221" i="4"/>
  <c r="BF220" i="4"/>
  <c r="BF219" i="4"/>
  <c r="BF218" i="4"/>
  <c r="BF217" i="4"/>
  <c r="BF216" i="4"/>
  <c r="BF215" i="4"/>
  <c r="BF214" i="4"/>
  <c r="BF213" i="4"/>
  <c r="BF212" i="4"/>
  <c r="BF211" i="4"/>
  <c r="BF210" i="4"/>
  <c r="BF209" i="4"/>
  <c r="BF208" i="4"/>
  <c r="BF207" i="4"/>
  <c r="BF206" i="4"/>
  <c r="BF205" i="4"/>
  <c r="BF204" i="4"/>
  <c r="BF203" i="4"/>
  <c r="BF202" i="4"/>
  <c r="BF201" i="4"/>
  <c r="BF200" i="4"/>
  <c r="BF199" i="4"/>
  <c r="BF198" i="4"/>
  <c r="BF197" i="4"/>
  <c r="BF196" i="4"/>
  <c r="BF195" i="4"/>
  <c r="BF194" i="4"/>
  <c r="BF193" i="4"/>
  <c r="BF192" i="4"/>
  <c r="BF191" i="4"/>
  <c r="BF190" i="4"/>
  <c r="BF189" i="4"/>
  <c r="BF188" i="4"/>
  <c r="BF187" i="4"/>
  <c r="BF186" i="4"/>
  <c r="BF185" i="4"/>
  <c r="BF184" i="4"/>
  <c r="BF183" i="4"/>
  <c r="BF182" i="4"/>
  <c r="BF181" i="4"/>
  <c r="BF180" i="4"/>
  <c r="BF179" i="4"/>
  <c r="BF178" i="4"/>
  <c r="BF177" i="4"/>
  <c r="BF176" i="4"/>
  <c r="BF175" i="4"/>
  <c r="BF174" i="4"/>
  <c r="BF173" i="4"/>
  <c r="BF172" i="4"/>
  <c r="BF171" i="4"/>
  <c r="BF170" i="4"/>
  <c r="BF169" i="4"/>
  <c r="BF168" i="4"/>
  <c r="BF167" i="4"/>
  <c r="BF166" i="4"/>
  <c r="BF165" i="4"/>
  <c r="BF164" i="4"/>
  <c r="BF163" i="4"/>
  <c r="BF162" i="4"/>
  <c r="BF161" i="4"/>
  <c r="BF160" i="4"/>
  <c r="BF159" i="4"/>
  <c r="BF158" i="4"/>
  <c r="BF157" i="4"/>
  <c r="BF156" i="4"/>
  <c r="BF155" i="4"/>
  <c r="BF154" i="4"/>
  <c r="BF153" i="4"/>
  <c r="BF152" i="4"/>
  <c r="BF151" i="4"/>
  <c r="BF150" i="4"/>
  <c r="BF149" i="4"/>
  <c r="BF148" i="4"/>
  <c r="BF147" i="4"/>
  <c r="BF146" i="4"/>
  <c r="BF145" i="4"/>
  <c r="BF144" i="4"/>
  <c r="BF143" i="4"/>
  <c r="BF142" i="4"/>
  <c r="BF141" i="4"/>
  <c r="BF140" i="4"/>
  <c r="BF139" i="4"/>
  <c r="BF138" i="4"/>
  <c r="BF137" i="4"/>
  <c r="BF136" i="4"/>
  <c r="BF135" i="4"/>
  <c r="BF134" i="4"/>
  <c r="BF133" i="4"/>
  <c r="BF132" i="4"/>
  <c r="BF131" i="4"/>
  <c r="BF130" i="4"/>
  <c r="BF129" i="4"/>
  <c r="BF128" i="4"/>
  <c r="BF127" i="4"/>
  <c r="BF126" i="4"/>
  <c r="BF125" i="4"/>
  <c r="BF124" i="4"/>
  <c r="BF123" i="4"/>
  <c r="BF122" i="4"/>
  <c r="BF121" i="4"/>
  <c r="BF120" i="4"/>
  <c r="BF119" i="4"/>
  <c r="BF118" i="4"/>
  <c r="BF117" i="4"/>
  <c r="BF116" i="4"/>
  <c r="BF115" i="4"/>
  <c r="BF114" i="4"/>
  <c r="BF113" i="4"/>
  <c r="BF112" i="4"/>
  <c r="BF111" i="4"/>
  <c r="BF110" i="4"/>
  <c r="BF109" i="4"/>
  <c r="BF108" i="4"/>
  <c r="BF107" i="4"/>
  <c r="BF106" i="4"/>
  <c r="BF105" i="4"/>
  <c r="BF104" i="4"/>
  <c r="BF103" i="4"/>
  <c r="BF102" i="4"/>
  <c r="BF101" i="4"/>
  <c r="BF100" i="4"/>
  <c r="BF99" i="4"/>
  <c r="BF98" i="4"/>
  <c r="BF97" i="4"/>
  <c r="BF96" i="4"/>
  <c r="BF95" i="4"/>
  <c r="BF94" i="4"/>
  <c r="BF93" i="4"/>
  <c r="BF92" i="4"/>
  <c r="BF91" i="4"/>
  <c r="BF90" i="4"/>
  <c r="BF89" i="4"/>
  <c r="BF88" i="4"/>
  <c r="BF87" i="4"/>
  <c r="BF86" i="4"/>
  <c r="BF85" i="4"/>
  <c r="BF84" i="4"/>
  <c r="BF83" i="4"/>
  <c r="BF82" i="4"/>
  <c r="BF81" i="4"/>
  <c r="BF80" i="4"/>
  <c r="BF79" i="4"/>
  <c r="BF78" i="4"/>
  <c r="BF77" i="4"/>
  <c r="BF76" i="4"/>
  <c r="BF75" i="4"/>
  <c r="BF74" i="4"/>
  <c r="BF73" i="4"/>
  <c r="BF72" i="4"/>
  <c r="BF71" i="4"/>
  <c r="BF70" i="4"/>
  <c r="BF69" i="4"/>
  <c r="BF68" i="4"/>
  <c r="BF67" i="4"/>
  <c r="BF66" i="4"/>
  <c r="BF65" i="4"/>
  <c r="BF64" i="4"/>
  <c r="BF63" i="4"/>
  <c r="BF62" i="4"/>
  <c r="BF61" i="4"/>
  <c r="BF60" i="4"/>
  <c r="BF59" i="4"/>
  <c r="BF58" i="4"/>
  <c r="BF57" i="4"/>
  <c r="BF56" i="4"/>
  <c r="BF55" i="4"/>
  <c r="BF54" i="4"/>
  <c r="BF53" i="4"/>
  <c r="BF52" i="4"/>
  <c r="BF51" i="4"/>
  <c r="BF50" i="4"/>
  <c r="BF49" i="4"/>
  <c r="BF48" i="4"/>
  <c r="BF47" i="4"/>
  <c r="BF46" i="4"/>
  <c r="BF45" i="4"/>
  <c r="BF44" i="4"/>
  <c r="BF43" i="4"/>
  <c r="BF42" i="4"/>
  <c r="BF41" i="4"/>
  <c r="BF40" i="4"/>
  <c r="BF39" i="4"/>
  <c r="BF38" i="4"/>
  <c r="BF37" i="4"/>
  <c r="BF36" i="4"/>
  <c r="BF35" i="4"/>
  <c r="BF34" i="4"/>
  <c r="BF33" i="4"/>
  <c r="BF32" i="4"/>
  <c r="BF31" i="4"/>
  <c r="BF30" i="4"/>
  <c r="BF29" i="4"/>
  <c r="BF28" i="4"/>
  <c r="BF27" i="4"/>
  <c r="BF26" i="4"/>
  <c r="BF25" i="4"/>
  <c r="BF24" i="4"/>
  <c r="BF23" i="4"/>
  <c r="BF22" i="4"/>
  <c r="BF21" i="4"/>
  <c r="BF20" i="4"/>
  <c r="BF19" i="4"/>
  <c r="BF18" i="4"/>
  <c r="BF17" i="4"/>
  <c r="BF16" i="4"/>
  <c r="BF15" i="4"/>
  <c r="BF14" i="4"/>
  <c r="BF13" i="4"/>
  <c r="BF12" i="4"/>
  <c r="BF11" i="4"/>
  <c r="BF10" i="4"/>
  <c r="BF9" i="4"/>
  <c r="BF8" i="4"/>
  <c r="BF7" i="4"/>
  <c r="BF6" i="4"/>
  <c r="BF5" i="4"/>
  <c r="BF4" i="4"/>
  <c r="BF3" i="4"/>
  <c r="BF2" i="4"/>
  <c r="BD3" i="4"/>
  <c r="BD2623" i="4"/>
  <c r="BD2622" i="4"/>
  <c r="BD2621" i="4"/>
  <c r="BD2620" i="4"/>
  <c r="BD2619" i="4"/>
  <c r="BD2618" i="4"/>
  <c r="BD2617" i="4"/>
  <c r="BD2616" i="4"/>
  <c r="BD2615" i="4"/>
  <c r="BD2614" i="4"/>
  <c r="BD2613" i="4"/>
  <c r="BD2612" i="4"/>
  <c r="BD2611" i="4"/>
  <c r="BD2610" i="4"/>
  <c r="BD2609" i="4"/>
  <c r="BD2608" i="4"/>
  <c r="BD2607" i="4"/>
  <c r="BD2606" i="4"/>
  <c r="BD2605" i="4"/>
  <c r="BD2604" i="4"/>
  <c r="BD2603" i="4"/>
  <c r="BD2602" i="4"/>
  <c r="BD2601" i="4"/>
  <c r="BD2600" i="4"/>
  <c r="BD2599" i="4"/>
  <c r="BD2598" i="4"/>
  <c r="BD2597" i="4"/>
  <c r="BD2596" i="4"/>
  <c r="BD2595" i="4"/>
  <c r="BD2594" i="4"/>
  <c r="BD2593" i="4"/>
  <c r="BD2592" i="4"/>
  <c r="BD2591" i="4"/>
  <c r="BD2590" i="4"/>
  <c r="BD2589" i="4"/>
  <c r="BD2588" i="4"/>
  <c r="BD2587" i="4"/>
  <c r="BD2586" i="4"/>
  <c r="BD2585" i="4"/>
  <c r="BD2584" i="4"/>
  <c r="BD2583" i="4"/>
  <c r="BD2582" i="4"/>
  <c r="BD2581" i="4"/>
  <c r="BD2580" i="4"/>
  <c r="BD2579" i="4"/>
  <c r="BD2578" i="4"/>
  <c r="BD2577" i="4"/>
  <c r="BD2576" i="4"/>
  <c r="BD2575" i="4"/>
  <c r="BD2574" i="4"/>
  <c r="BD2573" i="4"/>
  <c r="BD2572" i="4"/>
  <c r="BD2571" i="4"/>
  <c r="BD2570" i="4"/>
  <c r="BD2569" i="4"/>
  <c r="BD2568" i="4"/>
  <c r="BD2567" i="4"/>
  <c r="BD2566" i="4"/>
  <c r="BD2565" i="4"/>
  <c r="BD2564" i="4"/>
  <c r="BD2563" i="4"/>
  <c r="BD2562" i="4"/>
  <c r="BD2561" i="4"/>
  <c r="BD2560" i="4"/>
  <c r="BD2559" i="4"/>
  <c r="BD2558" i="4"/>
  <c r="BD2557" i="4"/>
  <c r="BD2556" i="4"/>
  <c r="BD2555" i="4"/>
  <c r="BD2554" i="4"/>
  <c r="BD2553" i="4"/>
  <c r="BD2552" i="4"/>
  <c r="BD2551" i="4"/>
  <c r="BD2550" i="4"/>
  <c r="BD2549" i="4"/>
  <c r="BD2548" i="4"/>
  <c r="BD2547" i="4"/>
  <c r="BD2546" i="4"/>
  <c r="BD2545" i="4"/>
  <c r="BD2544" i="4"/>
  <c r="BD2543" i="4"/>
  <c r="BD2542" i="4"/>
  <c r="BD2541" i="4"/>
  <c r="BD2540" i="4"/>
  <c r="BD2539" i="4"/>
  <c r="BD2538" i="4"/>
  <c r="BD2537" i="4"/>
  <c r="BD2536" i="4"/>
  <c r="BD2535" i="4"/>
  <c r="BD2534" i="4"/>
  <c r="BD2533" i="4"/>
  <c r="BD2532" i="4"/>
  <c r="BD2531" i="4"/>
  <c r="BD2530" i="4"/>
  <c r="BD2529" i="4"/>
  <c r="BD2528" i="4"/>
  <c r="BD2527" i="4"/>
  <c r="BD2526" i="4"/>
  <c r="BD2525" i="4"/>
  <c r="BD2524" i="4"/>
  <c r="BD2523" i="4"/>
  <c r="BD2522" i="4"/>
  <c r="BD2521" i="4"/>
  <c r="BD2520" i="4"/>
  <c r="BD2519" i="4"/>
  <c r="BD2518" i="4"/>
  <c r="BD2517" i="4"/>
  <c r="BD2516" i="4"/>
  <c r="BD2515" i="4"/>
  <c r="BD2514" i="4"/>
  <c r="BD2513" i="4"/>
  <c r="BD2512" i="4"/>
  <c r="BD2511" i="4"/>
  <c r="BD2510" i="4"/>
  <c r="BD2509" i="4"/>
  <c r="BD2508" i="4"/>
  <c r="BD2507" i="4"/>
  <c r="BD2506" i="4"/>
  <c r="BD2505" i="4"/>
  <c r="BD2504" i="4"/>
  <c r="BD2503" i="4"/>
  <c r="BD2502" i="4"/>
  <c r="BD2501" i="4"/>
  <c r="BD2500" i="4"/>
  <c r="BD2499" i="4"/>
  <c r="BD2498" i="4"/>
  <c r="BD2497" i="4"/>
  <c r="BD2496" i="4"/>
  <c r="BD2495" i="4"/>
  <c r="BD2494" i="4"/>
  <c r="BD2493" i="4"/>
  <c r="BD2492" i="4"/>
  <c r="BD2491" i="4"/>
  <c r="BD2490" i="4"/>
  <c r="BD2489" i="4"/>
  <c r="BD2488" i="4"/>
  <c r="BD2487" i="4"/>
  <c r="BD2486" i="4"/>
  <c r="BD2485" i="4"/>
  <c r="BD2484" i="4"/>
  <c r="BD2483" i="4"/>
  <c r="BD2482" i="4"/>
  <c r="BD2481" i="4"/>
  <c r="BD2480" i="4"/>
  <c r="BD2479" i="4"/>
  <c r="BD2478" i="4"/>
  <c r="BD2477" i="4"/>
  <c r="BD2476" i="4"/>
  <c r="BD2475" i="4"/>
  <c r="BD2474" i="4"/>
  <c r="BD2473" i="4"/>
  <c r="BD2472" i="4"/>
  <c r="BD2471" i="4"/>
  <c r="BD2470" i="4"/>
  <c r="BD2469" i="4"/>
  <c r="BD2468" i="4"/>
  <c r="BD2467" i="4"/>
  <c r="BD2466" i="4"/>
  <c r="BD2465" i="4"/>
  <c r="BD2464" i="4"/>
  <c r="BD2463" i="4"/>
  <c r="BD2462" i="4"/>
  <c r="BD2461" i="4"/>
  <c r="BD2460" i="4"/>
  <c r="BD2459" i="4"/>
  <c r="BD2458" i="4"/>
  <c r="BD2457" i="4"/>
  <c r="BD2456" i="4"/>
  <c r="BD2455" i="4"/>
  <c r="BD2454" i="4"/>
  <c r="BD2453" i="4"/>
  <c r="BD2452" i="4"/>
  <c r="BD2451" i="4"/>
  <c r="BD2450" i="4"/>
  <c r="BD2449" i="4"/>
  <c r="BD2448" i="4"/>
  <c r="BD2447" i="4"/>
  <c r="BD2446" i="4"/>
  <c r="BD2445" i="4"/>
  <c r="BD2444" i="4"/>
  <c r="BD2443" i="4"/>
  <c r="BD2442" i="4"/>
  <c r="BD2441" i="4"/>
  <c r="BD2440" i="4"/>
  <c r="BD2439" i="4"/>
  <c r="BD2438" i="4"/>
  <c r="BD2437" i="4"/>
  <c r="BD2436" i="4"/>
  <c r="BD2435" i="4"/>
  <c r="BD2434" i="4"/>
  <c r="BD2433" i="4"/>
  <c r="BD2432" i="4"/>
  <c r="BD2431" i="4"/>
  <c r="BD2430" i="4"/>
  <c r="BD2429" i="4"/>
  <c r="BD2428" i="4"/>
  <c r="BD2427" i="4"/>
  <c r="BD2426" i="4"/>
  <c r="BD2425" i="4"/>
  <c r="BD2424" i="4"/>
  <c r="BD2423" i="4"/>
  <c r="BD2422" i="4"/>
  <c r="BD2421" i="4"/>
  <c r="BD2420" i="4"/>
  <c r="BD2419" i="4"/>
  <c r="BD2418" i="4"/>
  <c r="BD2417" i="4"/>
  <c r="BD2416" i="4"/>
  <c r="BD2415" i="4"/>
  <c r="BD2414" i="4"/>
  <c r="BD2413" i="4"/>
  <c r="BD2412" i="4"/>
  <c r="BD2411" i="4"/>
  <c r="BD2410" i="4"/>
  <c r="BD2409" i="4"/>
  <c r="BD2408" i="4"/>
  <c r="BD2407" i="4"/>
  <c r="BD2406" i="4"/>
  <c r="BD2405" i="4"/>
  <c r="BD2404" i="4"/>
  <c r="BD2403" i="4"/>
  <c r="BD2402" i="4"/>
  <c r="BD2401" i="4"/>
  <c r="BD2400" i="4"/>
  <c r="BD2399" i="4"/>
  <c r="BD2398" i="4"/>
  <c r="BD2397" i="4"/>
  <c r="BD2396" i="4"/>
  <c r="BD2395" i="4"/>
  <c r="BD2394" i="4"/>
  <c r="BD2393" i="4"/>
  <c r="BD2392" i="4"/>
  <c r="BD2391" i="4"/>
  <c r="BD2390" i="4"/>
  <c r="BD2389" i="4"/>
  <c r="BD2388" i="4"/>
  <c r="BD2387" i="4"/>
  <c r="BD2386" i="4"/>
  <c r="BD2385" i="4"/>
  <c r="BD2384" i="4"/>
  <c r="BD2383" i="4"/>
  <c r="BD2382" i="4"/>
  <c r="BD2381" i="4"/>
  <c r="BD2380" i="4"/>
  <c r="BD2379" i="4"/>
  <c r="BD2378" i="4"/>
  <c r="BD2377" i="4"/>
  <c r="BD2376" i="4"/>
  <c r="BD2375" i="4"/>
  <c r="BD2374" i="4"/>
  <c r="BD2373" i="4"/>
  <c r="BD2372" i="4"/>
  <c r="BD2371" i="4"/>
  <c r="BD2370" i="4"/>
  <c r="BD2369" i="4"/>
  <c r="BD2368" i="4"/>
  <c r="BD2367" i="4"/>
  <c r="BD2366" i="4"/>
  <c r="BD2365" i="4"/>
  <c r="BD2364" i="4"/>
  <c r="BD2363" i="4"/>
  <c r="BD2362" i="4"/>
  <c r="BD2361" i="4"/>
  <c r="BD2360" i="4"/>
  <c r="BD2359" i="4"/>
  <c r="BD2358" i="4"/>
  <c r="BD2357" i="4"/>
  <c r="BD2356" i="4"/>
  <c r="BD2355" i="4"/>
  <c r="BD2354" i="4"/>
  <c r="BD2353" i="4"/>
  <c r="BD2352" i="4"/>
  <c r="BD2351" i="4"/>
  <c r="BD2350" i="4"/>
  <c r="BD2349" i="4"/>
  <c r="BD2348" i="4"/>
  <c r="BD2347" i="4"/>
  <c r="BD2346" i="4"/>
  <c r="BD2345" i="4"/>
  <c r="BD2344" i="4"/>
  <c r="BD2343" i="4"/>
  <c r="BD2342" i="4"/>
  <c r="BD2341" i="4"/>
  <c r="BD2340" i="4"/>
  <c r="BD2339" i="4"/>
  <c r="BD2338" i="4"/>
  <c r="BD2337" i="4"/>
  <c r="BD2336" i="4"/>
  <c r="BD2335" i="4"/>
  <c r="BD2334" i="4"/>
  <c r="BD2333" i="4"/>
  <c r="BD2332" i="4"/>
  <c r="BD2331" i="4"/>
  <c r="BD2330" i="4"/>
  <c r="BD2329" i="4"/>
  <c r="BD2328" i="4"/>
  <c r="BD2327" i="4"/>
  <c r="BD2326" i="4"/>
  <c r="BD2325" i="4"/>
  <c r="BD2324" i="4"/>
  <c r="BD2323" i="4"/>
  <c r="BD2322" i="4"/>
  <c r="BD2321" i="4"/>
  <c r="BD2320" i="4"/>
  <c r="BD2319" i="4"/>
  <c r="BD2318" i="4"/>
  <c r="BD2317" i="4"/>
  <c r="BD2316" i="4"/>
  <c r="BD2315" i="4"/>
  <c r="BD2314" i="4"/>
  <c r="BD2313" i="4"/>
  <c r="BD2312" i="4"/>
  <c r="BD2311" i="4"/>
  <c r="BD2310" i="4"/>
  <c r="BD2309" i="4"/>
  <c r="BD2308" i="4"/>
  <c r="BD2307" i="4"/>
  <c r="BD2306" i="4"/>
  <c r="BD2305" i="4"/>
  <c r="BD2304" i="4"/>
  <c r="BD2303" i="4"/>
  <c r="BD2302" i="4"/>
  <c r="BD2301" i="4"/>
  <c r="BD2300" i="4"/>
  <c r="BD2299" i="4"/>
  <c r="BD2298" i="4"/>
  <c r="BD2297" i="4"/>
  <c r="BD2296" i="4"/>
  <c r="BD2295" i="4"/>
  <c r="BD2294" i="4"/>
  <c r="BD2293" i="4"/>
  <c r="BD2292" i="4"/>
  <c r="BD2291" i="4"/>
  <c r="BD2290" i="4"/>
  <c r="BD2289" i="4"/>
  <c r="BD2288" i="4"/>
  <c r="BD2287" i="4"/>
  <c r="BD2286" i="4"/>
  <c r="BD2285" i="4"/>
  <c r="BD2284" i="4"/>
  <c r="BD2283" i="4"/>
  <c r="BD2282" i="4"/>
  <c r="BD2281" i="4"/>
  <c r="BD2280" i="4"/>
  <c r="BD2279" i="4"/>
  <c r="BD2278" i="4"/>
  <c r="BD2277" i="4"/>
  <c r="BD2276" i="4"/>
  <c r="BD2275" i="4"/>
  <c r="BD2274" i="4"/>
  <c r="BD2273" i="4"/>
  <c r="BD2272" i="4"/>
  <c r="BD2271" i="4"/>
  <c r="BD2270" i="4"/>
  <c r="BD2269" i="4"/>
  <c r="BD2268" i="4"/>
  <c r="BD2267" i="4"/>
  <c r="BD2266" i="4"/>
  <c r="BD2265" i="4"/>
  <c r="BD2264" i="4"/>
  <c r="BD2263" i="4"/>
  <c r="BD2262" i="4"/>
  <c r="BD2261" i="4"/>
  <c r="BD2260" i="4"/>
  <c r="BD2259" i="4"/>
  <c r="BD2258" i="4"/>
  <c r="BD2257" i="4"/>
  <c r="BD2256" i="4"/>
  <c r="BD2255" i="4"/>
  <c r="BD2254" i="4"/>
  <c r="BD2253" i="4"/>
  <c r="BD2252" i="4"/>
  <c r="BD2251" i="4"/>
  <c r="BD2250" i="4"/>
  <c r="BD2249" i="4"/>
  <c r="BD2248" i="4"/>
  <c r="BD2247" i="4"/>
  <c r="BD2246" i="4"/>
  <c r="BD2245" i="4"/>
  <c r="BD2244" i="4"/>
  <c r="BD2243" i="4"/>
  <c r="BD2242" i="4"/>
  <c r="BD2241" i="4"/>
  <c r="BD2240" i="4"/>
  <c r="BD2239" i="4"/>
  <c r="BD2238" i="4"/>
  <c r="BD2237" i="4"/>
  <c r="BD2236" i="4"/>
  <c r="BD2235" i="4"/>
  <c r="BD2234" i="4"/>
  <c r="BD2233" i="4"/>
  <c r="BD2232" i="4"/>
  <c r="BD2231" i="4"/>
  <c r="BD2230" i="4"/>
  <c r="BD2229" i="4"/>
  <c r="BD2228" i="4"/>
  <c r="BD2227" i="4"/>
  <c r="BD2226" i="4"/>
  <c r="BD2225" i="4"/>
  <c r="BD2224" i="4"/>
  <c r="BD2223" i="4"/>
  <c r="BD2222" i="4"/>
  <c r="BD2221" i="4"/>
  <c r="BD2220" i="4"/>
  <c r="BD2219" i="4"/>
  <c r="BD2218" i="4"/>
  <c r="BD2217" i="4"/>
  <c r="BD2216" i="4"/>
  <c r="BD2215" i="4"/>
  <c r="BD2214" i="4"/>
  <c r="BD2213" i="4"/>
  <c r="BD2212" i="4"/>
  <c r="BD2211" i="4"/>
  <c r="BD2210" i="4"/>
  <c r="BD2209" i="4"/>
  <c r="BD2208" i="4"/>
  <c r="BD2207" i="4"/>
  <c r="BD2206" i="4"/>
  <c r="BD2205" i="4"/>
  <c r="BD2204" i="4"/>
  <c r="BD2203" i="4"/>
  <c r="BD2202" i="4"/>
  <c r="BD2201" i="4"/>
  <c r="BD2200" i="4"/>
  <c r="BD2199" i="4"/>
  <c r="BD2198" i="4"/>
  <c r="BD2197" i="4"/>
  <c r="BD2196" i="4"/>
  <c r="BD2195" i="4"/>
  <c r="BD2194" i="4"/>
  <c r="BD2193" i="4"/>
  <c r="BD2192" i="4"/>
  <c r="BD2191" i="4"/>
  <c r="BD2190" i="4"/>
  <c r="BD2189" i="4"/>
  <c r="BD2188" i="4"/>
  <c r="BD2187" i="4"/>
  <c r="BD2186" i="4"/>
  <c r="BD2185" i="4"/>
  <c r="BD2184" i="4"/>
  <c r="BD2183" i="4"/>
  <c r="BD2182" i="4"/>
  <c r="BD2181" i="4"/>
  <c r="BD2180" i="4"/>
  <c r="BD2179" i="4"/>
  <c r="BD2178" i="4"/>
  <c r="BD2177" i="4"/>
  <c r="BD2176" i="4"/>
  <c r="BD2175" i="4"/>
  <c r="BD2174" i="4"/>
  <c r="BD2173" i="4"/>
  <c r="BD2172" i="4"/>
  <c r="BD2171" i="4"/>
  <c r="BD2170" i="4"/>
  <c r="BD2169" i="4"/>
  <c r="BD2168" i="4"/>
  <c r="BD2167" i="4"/>
  <c r="BD2166" i="4"/>
  <c r="BD2165" i="4"/>
  <c r="BD2164" i="4"/>
  <c r="BD2163" i="4"/>
  <c r="BD2162" i="4"/>
  <c r="BD2161" i="4"/>
  <c r="BD2160" i="4"/>
  <c r="BD2159" i="4"/>
  <c r="BD2158" i="4"/>
  <c r="BD2157" i="4"/>
  <c r="BD2156" i="4"/>
  <c r="BD2155" i="4"/>
  <c r="BD2154" i="4"/>
  <c r="BD2153" i="4"/>
  <c r="BD2152" i="4"/>
  <c r="BD2151" i="4"/>
  <c r="BD2150" i="4"/>
  <c r="BD2149" i="4"/>
  <c r="BD2148" i="4"/>
  <c r="BD2147" i="4"/>
  <c r="BD2146" i="4"/>
  <c r="BD2145" i="4"/>
  <c r="BD2144" i="4"/>
  <c r="BD2143" i="4"/>
  <c r="BD2142" i="4"/>
  <c r="BD2141" i="4"/>
  <c r="BD2140" i="4"/>
  <c r="BD2139" i="4"/>
  <c r="BD2138" i="4"/>
  <c r="BD2137" i="4"/>
  <c r="BD2136" i="4"/>
  <c r="BD2135" i="4"/>
  <c r="BD2134" i="4"/>
  <c r="BD2133" i="4"/>
  <c r="BD2132" i="4"/>
  <c r="BD2131" i="4"/>
  <c r="BD2130" i="4"/>
  <c r="BD2129" i="4"/>
  <c r="BD2128" i="4"/>
  <c r="BD2127" i="4"/>
  <c r="BD2126" i="4"/>
  <c r="BD2125" i="4"/>
  <c r="BD2124" i="4"/>
  <c r="BD2123" i="4"/>
  <c r="BD2122" i="4"/>
  <c r="BD2121" i="4"/>
  <c r="BD2120" i="4"/>
  <c r="BD2119" i="4"/>
  <c r="BD2118" i="4"/>
  <c r="BD2117" i="4"/>
  <c r="BD2116" i="4"/>
  <c r="BD2115" i="4"/>
  <c r="BD2114" i="4"/>
  <c r="BD2113" i="4"/>
  <c r="BD2112" i="4"/>
  <c r="BD2111" i="4"/>
  <c r="BD2110" i="4"/>
  <c r="BD2109" i="4"/>
  <c r="BD2108" i="4"/>
  <c r="BD2107" i="4"/>
  <c r="BD2106" i="4"/>
  <c r="BD2105" i="4"/>
  <c r="BD2104" i="4"/>
  <c r="BD2103" i="4"/>
  <c r="BD2102" i="4"/>
  <c r="BD2101" i="4"/>
  <c r="BD2100" i="4"/>
  <c r="BD2099" i="4"/>
  <c r="BD2098" i="4"/>
  <c r="BD2097" i="4"/>
  <c r="BD2096" i="4"/>
  <c r="BD2095" i="4"/>
  <c r="BD2094" i="4"/>
  <c r="BD2093" i="4"/>
  <c r="BD2092" i="4"/>
  <c r="BD2091" i="4"/>
  <c r="BD2090" i="4"/>
  <c r="BD2089" i="4"/>
  <c r="BD2088" i="4"/>
  <c r="BD2087" i="4"/>
  <c r="BD2086" i="4"/>
  <c r="BD2085" i="4"/>
  <c r="BD2084" i="4"/>
  <c r="BD2083" i="4"/>
  <c r="BD2082" i="4"/>
  <c r="BD2081" i="4"/>
  <c r="BD2080" i="4"/>
  <c r="BD2079" i="4"/>
  <c r="BD2078" i="4"/>
  <c r="BD2077" i="4"/>
  <c r="BD2076" i="4"/>
  <c r="BD2075" i="4"/>
  <c r="BD2074" i="4"/>
  <c r="BD2073" i="4"/>
  <c r="BD2072" i="4"/>
  <c r="BD2071" i="4"/>
  <c r="BD2070" i="4"/>
  <c r="BD2069" i="4"/>
  <c r="BD2068" i="4"/>
  <c r="BD2067" i="4"/>
  <c r="BD2066" i="4"/>
  <c r="BD2065" i="4"/>
  <c r="BD2064" i="4"/>
  <c r="BD2063" i="4"/>
  <c r="BD2062" i="4"/>
  <c r="BD2061" i="4"/>
  <c r="BD2060" i="4"/>
  <c r="BD2059" i="4"/>
  <c r="BD2058" i="4"/>
  <c r="BD2057" i="4"/>
  <c r="BD2056" i="4"/>
  <c r="BD2055" i="4"/>
  <c r="BD2054" i="4"/>
  <c r="BD2053" i="4"/>
  <c r="BD2052" i="4"/>
  <c r="BD2051" i="4"/>
  <c r="BD2050" i="4"/>
  <c r="BD2049" i="4"/>
  <c r="BD2048" i="4"/>
  <c r="BD2047" i="4"/>
  <c r="BD2046" i="4"/>
  <c r="BD2045" i="4"/>
  <c r="BD2044" i="4"/>
  <c r="BD2043" i="4"/>
  <c r="BD2042" i="4"/>
  <c r="BD2041" i="4"/>
  <c r="BD2040" i="4"/>
  <c r="BD2039" i="4"/>
  <c r="BD2038" i="4"/>
  <c r="BD2037" i="4"/>
  <c r="BD2036" i="4"/>
  <c r="BD2035" i="4"/>
  <c r="BD2034" i="4"/>
  <c r="BD2033" i="4"/>
  <c r="BD2032" i="4"/>
  <c r="BD2031" i="4"/>
  <c r="BD2030" i="4"/>
  <c r="BD2029" i="4"/>
  <c r="BD2028" i="4"/>
  <c r="BD2027" i="4"/>
  <c r="BD2026" i="4"/>
  <c r="BD2025" i="4"/>
  <c r="BD2024" i="4"/>
  <c r="BD2023" i="4"/>
  <c r="BD2022" i="4"/>
  <c r="BD2021" i="4"/>
  <c r="BD2020" i="4"/>
  <c r="BD2019" i="4"/>
  <c r="BD2018" i="4"/>
  <c r="BD2017" i="4"/>
  <c r="BD2016" i="4"/>
  <c r="BD2015" i="4"/>
  <c r="BD2014" i="4"/>
  <c r="BD2013" i="4"/>
  <c r="BD2012" i="4"/>
  <c r="BD2011" i="4"/>
  <c r="BD2010" i="4"/>
  <c r="BD2009" i="4"/>
  <c r="BD2008" i="4"/>
  <c r="BD2007" i="4"/>
  <c r="BD2006" i="4"/>
  <c r="BD2005" i="4"/>
  <c r="BD2004" i="4"/>
  <c r="BD2003" i="4"/>
  <c r="BD2002" i="4"/>
  <c r="BD2001" i="4"/>
  <c r="BD2000" i="4"/>
  <c r="BD1999" i="4"/>
  <c r="BD1998" i="4"/>
  <c r="BD1997" i="4"/>
  <c r="BD1996" i="4"/>
  <c r="BD1995" i="4"/>
  <c r="BD1994" i="4"/>
  <c r="BD1993" i="4"/>
  <c r="BD1992" i="4"/>
  <c r="BD1991" i="4"/>
  <c r="BD1990" i="4"/>
  <c r="BD1989" i="4"/>
  <c r="BD1988" i="4"/>
  <c r="BD1987" i="4"/>
  <c r="BD1986" i="4"/>
  <c r="BD1985" i="4"/>
  <c r="BD1984" i="4"/>
  <c r="BD1983" i="4"/>
  <c r="BD1982" i="4"/>
  <c r="BD1981" i="4"/>
  <c r="BD1980" i="4"/>
  <c r="BD1979" i="4"/>
  <c r="BD1978" i="4"/>
  <c r="BD1977" i="4"/>
  <c r="BD1976" i="4"/>
  <c r="BD1975" i="4"/>
  <c r="BD1974" i="4"/>
  <c r="BD1973" i="4"/>
  <c r="BD1972" i="4"/>
  <c r="BD1971" i="4"/>
  <c r="BD1970" i="4"/>
  <c r="BD1969" i="4"/>
  <c r="BD1968" i="4"/>
  <c r="BD1967" i="4"/>
  <c r="BD1966" i="4"/>
  <c r="BD1965" i="4"/>
  <c r="BD1964" i="4"/>
  <c r="BD1963" i="4"/>
  <c r="BD1962" i="4"/>
  <c r="BD1961" i="4"/>
  <c r="BD1960" i="4"/>
  <c r="BD1959" i="4"/>
  <c r="BD1958" i="4"/>
  <c r="BD1957" i="4"/>
  <c r="BD1956" i="4"/>
  <c r="BD1955" i="4"/>
  <c r="BD1954" i="4"/>
  <c r="BD1953" i="4"/>
  <c r="BD1952" i="4"/>
  <c r="BD1951" i="4"/>
  <c r="BD1950" i="4"/>
  <c r="BD1949" i="4"/>
  <c r="BD1948" i="4"/>
  <c r="BD1947" i="4"/>
  <c r="BD1946" i="4"/>
  <c r="BD1945" i="4"/>
  <c r="BD1944" i="4"/>
  <c r="BD1943" i="4"/>
  <c r="BD1942" i="4"/>
  <c r="BD1941" i="4"/>
  <c r="BD1940" i="4"/>
  <c r="BD1939" i="4"/>
  <c r="BD1938" i="4"/>
  <c r="BD1937" i="4"/>
  <c r="BD1936" i="4"/>
  <c r="BD1935" i="4"/>
  <c r="BD1934" i="4"/>
  <c r="BD1933" i="4"/>
  <c r="BD1932" i="4"/>
  <c r="BD1931" i="4"/>
  <c r="BD1930" i="4"/>
  <c r="BD1929" i="4"/>
  <c r="BD1928" i="4"/>
  <c r="BD1927" i="4"/>
  <c r="BD1926" i="4"/>
  <c r="BD1925" i="4"/>
  <c r="BD1924" i="4"/>
  <c r="BD1923" i="4"/>
  <c r="BD1922" i="4"/>
  <c r="BD1921" i="4"/>
  <c r="BD1920" i="4"/>
  <c r="BD1919" i="4"/>
  <c r="BD1918" i="4"/>
  <c r="BD1917" i="4"/>
  <c r="BD1916" i="4"/>
  <c r="BD1915" i="4"/>
  <c r="BD1914" i="4"/>
  <c r="BD1913" i="4"/>
  <c r="BD1912" i="4"/>
  <c r="BD1911" i="4"/>
  <c r="BD1910" i="4"/>
  <c r="BD1909" i="4"/>
  <c r="BD1908" i="4"/>
  <c r="BD1907" i="4"/>
  <c r="BD1906" i="4"/>
  <c r="BD1905" i="4"/>
  <c r="BD1904" i="4"/>
  <c r="BD1903" i="4"/>
  <c r="BD1902" i="4"/>
  <c r="BD1901" i="4"/>
  <c r="BD1900" i="4"/>
  <c r="BD1899" i="4"/>
  <c r="BD1898" i="4"/>
  <c r="BD1897" i="4"/>
  <c r="BD1896" i="4"/>
  <c r="BD1895" i="4"/>
  <c r="BD1894" i="4"/>
  <c r="BD1893" i="4"/>
  <c r="BD1892" i="4"/>
  <c r="BD1891" i="4"/>
  <c r="BD1890" i="4"/>
  <c r="BD1889" i="4"/>
  <c r="BD1888" i="4"/>
  <c r="BD1887" i="4"/>
  <c r="BD1886" i="4"/>
  <c r="BD1885" i="4"/>
  <c r="BD1884" i="4"/>
  <c r="BD1883" i="4"/>
  <c r="BD1882" i="4"/>
  <c r="BD1881" i="4"/>
  <c r="BD1880" i="4"/>
  <c r="BD1879" i="4"/>
  <c r="BD1878" i="4"/>
  <c r="BD1877" i="4"/>
  <c r="BD1876" i="4"/>
  <c r="BD1875" i="4"/>
  <c r="BD1874" i="4"/>
  <c r="BD1873" i="4"/>
  <c r="BD1872" i="4"/>
  <c r="BD1871" i="4"/>
  <c r="BD1870" i="4"/>
  <c r="BD1869" i="4"/>
  <c r="BD1868" i="4"/>
  <c r="BD1867" i="4"/>
  <c r="BD1866" i="4"/>
  <c r="BD1865" i="4"/>
  <c r="BD1864" i="4"/>
  <c r="BD1863" i="4"/>
  <c r="BD1862" i="4"/>
  <c r="BD1861" i="4"/>
  <c r="BD1860" i="4"/>
  <c r="BD1859" i="4"/>
  <c r="BD1858" i="4"/>
  <c r="BD1857" i="4"/>
  <c r="BD1856" i="4"/>
  <c r="BD1855" i="4"/>
  <c r="BD1854" i="4"/>
  <c r="BD1853" i="4"/>
  <c r="BD1852" i="4"/>
  <c r="BD1851" i="4"/>
  <c r="BD1850" i="4"/>
  <c r="BD1849" i="4"/>
  <c r="BD1848" i="4"/>
  <c r="BD1847" i="4"/>
  <c r="BD1846" i="4"/>
  <c r="BD1845" i="4"/>
  <c r="BD1844" i="4"/>
  <c r="BD1843" i="4"/>
  <c r="BD1842" i="4"/>
  <c r="BD1841" i="4"/>
  <c r="BD1840" i="4"/>
  <c r="BD1839" i="4"/>
  <c r="BD1838" i="4"/>
  <c r="BD1837" i="4"/>
  <c r="BD1836" i="4"/>
  <c r="BD1835" i="4"/>
  <c r="BD1834" i="4"/>
  <c r="BD1833" i="4"/>
  <c r="BD1832" i="4"/>
  <c r="BD1831" i="4"/>
  <c r="BD1830" i="4"/>
  <c r="BD1829" i="4"/>
  <c r="BD1828" i="4"/>
  <c r="BD1827" i="4"/>
  <c r="BD1826" i="4"/>
  <c r="BD1825" i="4"/>
  <c r="BD1824" i="4"/>
  <c r="BD1823" i="4"/>
  <c r="BD1822" i="4"/>
  <c r="BD1821" i="4"/>
  <c r="BD1820" i="4"/>
  <c r="BD1819" i="4"/>
  <c r="BD1818" i="4"/>
  <c r="BD1817" i="4"/>
  <c r="BD1816" i="4"/>
  <c r="BD1815" i="4"/>
  <c r="BD1814" i="4"/>
  <c r="BD1813" i="4"/>
  <c r="BD1812" i="4"/>
  <c r="BD1811" i="4"/>
  <c r="BD1810" i="4"/>
  <c r="BD1809" i="4"/>
  <c r="BD1808" i="4"/>
  <c r="BD1807" i="4"/>
  <c r="BD1806" i="4"/>
  <c r="BD1805" i="4"/>
  <c r="BD1804" i="4"/>
  <c r="BD1803" i="4"/>
  <c r="BD1802" i="4"/>
  <c r="BD1801" i="4"/>
  <c r="BD1800" i="4"/>
  <c r="BD1799" i="4"/>
  <c r="BD1798" i="4"/>
  <c r="BD1797" i="4"/>
  <c r="BD1796" i="4"/>
  <c r="BD1795" i="4"/>
  <c r="BD1794" i="4"/>
  <c r="BD1793" i="4"/>
  <c r="BD1792" i="4"/>
  <c r="BD1791" i="4"/>
  <c r="BD1790" i="4"/>
  <c r="BD1789" i="4"/>
  <c r="BD1788" i="4"/>
  <c r="BD1787" i="4"/>
  <c r="BD1786" i="4"/>
  <c r="BD1785" i="4"/>
  <c r="BD1784" i="4"/>
  <c r="BD1783" i="4"/>
  <c r="BD1782" i="4"/>
  <c r="BD1781" i="4"/>
  <c r="BD1780" i="4"/>
  <c r="BD1779" i="4"/>
  <c r="BD1778" i="4"/>
  <c r="BD1777" i="4"/>
  <c r="BD1776" i="4"/>
  <c r="BD1775" i="4"/>
  <c r="BD1774" i="4"/>
  <c r="BD1773" i="4"/>
  <c r="BD1772" i="4"/>
  <c r="BD1771" i="4"/>
  <c r="BD1770" i="4"/>
  <c r="BD1769" i="4"/>
  <c r="BD1768" i="4"/>
  <c r="BD1767" i="4"/>
  <c r="BD1766" i="4"/>
  <c r="BD1765" i="4"/>
  <c r="BD1764" i="4"/>
  <c r="BD1763" i="4"/>
  <c r="BD1762" i="4"/>
  <c r="BD1761" i="4"/>
  <c r="BD1760" i="4"/>
  <c r="BD1759" i="4"/>
  <c r="BD1758" i="4"/>
  <c r="BD1757" i="4"/>
  <c r="BD1756" i="4"/>
  <c r="BD1755" i="4"/>
  <c r="BD1754" i="4"/>
  <c r="BD1753" i="4"/>
  <c r="BD1752" i="4"/>
  <c r="BD1751" i="4"/>
  <c r="BD1750" i="4"/>
  <c r="BD1749" i="4"/>
  <c r="BD1748" i="4"/>
  <c r="BD1747" i="4"/>
  <c r="BD1746" i="4"/>
  <c r="BD1745" i="4"/>
  <c r="BD1744" i="4"/>
  <c r="BD1743" i="4"/>
  <c r="BD1742" i="4"/>
  <c r="BD1741" i="4"/>
  <c r="BD1740" i="4"/>
  <c r="BD1739" i="4"/>
  <c r="BD1738" i="4"/>
  <c r="BD1737" i="4"/>
  <c r="BD1736" i="4"/>
  <c r="BD1735" i="4"/>
  <c r="BD1734" i="4"/>
  <c r="BD1733" i="4"/>
  <c r="BD1732" i="4"/>
  <c r="BD1731" i="4"/>
  <c r="BD1730" i="4"/>
  <c r="BD1729" i="4"/>
  <c r="BD1728" i="4"/>
  <c r="BD1727" i="4"/>
  <c r="BD1726" i="4"/>
  <c r="BD1725" i="4"/>
  <c r="BD1724" i="4"/>
  <c r="BD1723" i="4"/>
  <c r="BD1722" i="4"/>
  <c r="BD1721" i="4"/>
  <c r="BD1720" i="4"/>
  <c r="BD1719" i="4"/>
  <c r="BD1718" i="4"/>
  <c r="BD1717" i="4"/>
  <c r="BD1716" i="4"/>
  <c r="BD1715" i="4"/>
  <c r="BD1714" i="4"/>
  <c r="BD1713" i="4"/>
  <c r="BD1712" i="4"/>
  <c r="BD1711" i="4"/>
  <c r="BD1710" i="4"/>
  <c r="BD1709" i="4"/>
  <c r="BD1708" i="4"/>
  <c r="BD1707" i="4"/>
  <c r="BD1706" i="4"/>
  <c r="BD1705" i="4"/>
  <c r="BD1704" i="4"/>
  <c r="BD1703" i="4"/>
  <c r="BD1702" i="4"/>
  <c r="BD1701" i="4"/>
  <c r="BD1700" i="4"/>
  <c r="BD1699" i="4"/>
  <c r="BD1698" i="4"/>
  <c r="BD1697" i="4"/>
  <c r="BD1696" i="4"/>
  <c r="BD1695" i="4"/>
  <c r="BD1694" i="4"/>
  <c r="BD1693" i="4"/>
  <c r="BD1692" i="4"/>
  <c r="BD1691" i="4"/>
  <c r="BD1690" i="4"/>
  <c r="BD1689" i="4"/>
  <c r="BD1688" i="4"/>
  <c r="BD1687" i="4"/>
  <c r="BD1686" i="4"/>
  <c r="BD1685" i="4"/>
  <c r="BD1684" i="4"/>
  <c r="BD1683" i="4"/>
  <c r="BD1682" i="4"/>
  <c r="BD1681" i="4"/>
  <c r="BD1680" i="4"/>
  <c r="BD1679" i="4"/>
  <c r="BD1678" i="4"/>
  <c r="BD1677" i="4"/>
  <c r="BD1676" i="4"/>
  <c r="BD1675" i="4"/>
  <c r="BD1674" i="4"/>
  <c r="BD1673" i="4"/>
  <c r="BD1672" i="4"/>
  <c r="BD1671" i="4"/>
  <c r="BD1670" i="4"/>
  <c r="BD1669" i="4"/>
  <c r="BD1668" i="4"/>
  <c r="BD1667" i="4"/>
  <c r="BD1666" i="4"/>
  <c r="BD1665" i="4"/>
  <c r="BD1664" i="4"/>
  <c r="BD1663" i="4"/>
  <c r="BD1662" i="4"/>
  <c r="BD1661" i="4"/>
  <c r="BD1660" i="4"/>
  <c r="BD1659" i="4"/>
  <c r="BD1658" i="4"/>
  <c r="BD1657" i="4"/>
  <c r="BD1656" i="4"/>
  <c r="BD1655" i="4"/>
  <c r="BD1654" i="4"/>
  <c r="BD1653" i="4"/>
  <c r="BD1652" i="4"/>
  <c r="BD1651" i="4"/>
  <c r="BD1650" i="4"/>
  <c r="BD1649" i="4"/>
  <c r="BD1648" i="4"/>
  <c r="BD1647" i="4"/>
  <c r="BD1646" i="4"/>
  <c r="BD1645" i="4"/>
  <c r="BD1644" i="4"/>
  <c r="BD1643" i="4"/>
  <c r="BD1642" i="4"/>
  <c r="BD1641" i="4"/>
  <c r="BD1640" i="4"/>
  <c r="BD1639" i="4"/>
  <c r="BD1638" i="4"/>
  <c r="BD1637" i="4"/>
  <c r="BD1636" i="4"/>
  <c r="BD1635" i="4"/>
  <c r="BD1634" i="4"/>
  <c r="BD1633" i="4"/>
  <c r="BD1632" i="4"/>
  <c r="BD1631" i="4"/>
  <c r="BD1630" i="4"/>
  <c r="BD1629" i="4"/>
  <c r="BD1628" i="4"/>
  <c r="BD1627" i="4"/>
  <c r="BD1626" i="4"/>
  <c r="BD1625" i="4"/>
  <c r="BD1624" i="4"/>
  <c r="BD1623" i="4"/>
  <c r="BD1622" i="4"/>
  <c r="BD1621" i="4"/>
  <c r="BD1620" i="4"/>
  <c r="BD1619" i="4"/>
  <c r="BD1618" i="4"/>
  <c r="BD1617" i="4"/>
  <c r="BD1616" i="4"/>
  <c r="BD1615" i="4"/>
  <c r="BD1614" i="4"/>
  <c r="BD1613" i="4"/>
  <c r="BD1612" i="4"/>
  <c r="BD1611" i="4"/>
  <c r="BD1610" i="4"/>
  <c r="BD1609" i="4"/>
  <c r="BD1608" i="4"/>
  <c r="BD1607" i="4"/>
  <c r="BD1606" i="4"/>
  <c r="BD1605" i="4"/>
  <c r="BD1604" i="4"/>
  <c r="BD1603" i="4"/>
  <c r="BD1602" i="4"/>
  <c r="BD1601" i="4"/>
  <c r="BD1600" i="4"/>
  <c r="BD1599" i="4"/>
  <c r="BD1598" i="4"/>
  <c r="BD1597" i="4"/>
  <c r="BD1596" i="4"/>
  <c r="BD1595" i="4"/>
  <c r="BD1594" i="4"/>
  <c r="BD1593" i="4"/>
  <c r="BD1592" i="4"/>
  <c r="BD1591" i="4"/>
  <c r="BD1590" i="4"/>
  <c r="BD1589" i="4"/>
  <c r="BD1588" i="4"/>
  <c r="BD1587" i="4"/>
  <c r="BD1586" i="4"/>
  <c r="BD1585" i="4"/>
  <c r="BD1584" i="4"/>
  <c r="BD1583" i="4"/>
  <c r="BD1582" i="4"/>
  <c r="BD1581" i="4"/>
  <c r="BD1580" i="4"/>
  <c r="BD1579" i="4"/>
  <c r="BD1578" i="4"/>
  <c r="BD1577" i="4"/>
  <c r="BD1576" i="4"/>
  <c r="BD1575" i="4"/>
  <c r="BD1574" i="4"/>
  <c r="BD1573" i="4"/>
  <c r="BD1572" i="4"/>
  <c r="BD1571" i="4"/>
  <c r="BD1570" i="4"/>
  <c r="BD1569" i="4"/>
  <c r="BD1568" i="4"/>
  <c r="BD1567" i="4"/>
  <c r="BD1566" i="4"/>
  <c r="BD1565" i="4"/>
  <c r="BD1564" i="4"/>
  <c r="BD1563" i="4"/>
  <c r="BD1562" i="4"/>
  <c r="BD1561" i="4"/>
  <c r="BD1560" i="4"/>
  <c r="BD1559" i="4"/>
  <c r="BD1558" i="4"/>
  <c r="BD1557" i="4"/>
  <c r="BD1556" i="4"/>
  <c r="BD1555" i="4"/>
  <c r="BD1554" i="4"/>
  <c r="BD1553" i="4"/>
  <c r="BD1552" i="4"/>
  <c r="BD1551" i="4"/>
  <c r="BD1550" i="4"/>
  <c r="BD1549" i="4"/>
  <c r="BD1548" i="4"/>
  <c r="BD1547" i="4"/>
  <c r="BD1546" i="4"/>
  <c r="BD1545" i="4"/>
  <c r="BD1544" i="4"/>
  <c r="BD1543" i="4"/>
  <c r="BD1542" i="4"/>
  <c r="BD1541" i="4"/>
  <c r="BD1540" i="4"/>
  <c r="BD1539" i="4"/>
  <c r="BD1538" i="4"/>
  <c r="BD1537" i="4"/>
  <c r="BD1536" i="4"/>
  <c r="BD1535" i="4"/>
  <c r="BD1534" i="4"/>
  <c r="BD1533" i="4"/>
  <c r="BD1532" i="4"/>
  <c r="BD1531" i="4"/>
  <c r="BD1530" i="4"/>
  <c r="BD1529" i="4"/>
  <c r="BD1528" i="4"/>
  <c r="BD1527" i="4"/>
  <c r="BD1526" i="4"/>
  <c r="BD1525" i="4"/>
  <c r="BD1524" i="4"/>
  <c r="BD1523" i="4"/>
  <c r="BD1522" i="4"/>
  <c r="BD1521" i="4"/>
  <c r="BD1520" i="4"/>
  <c r="BD1519" i="4"/>
  <c r="BD1518" i="4"/>
  <c r="BD1517" i="4"/>
  <c r="BD1516" i="4"/>
  <c r="BD1515" i="4"/>
  <c r="BD1514" i="4"/>
  <c r="BD1513" i="4"/>
  <c r="BD1512" i="4"/>
  <c r="BD1511" i="4"/>
  <c r="BD1510" i="4"/>
  <c r="BD1509" i="4"/>
  <c r="BD1508" i="4"/>
  <c r="BD1507" i="4"/>
  <c r="BD1506" i="4"/>
  <c r="BD1505" i="4"/>
  <c r="BD1504" i="4"/>
  <c r="BD1503" i="4"/>
  <c r="BD1502" i="4"/>
  <c r="BD1501" i="4"/>
  <c r="BD1500" i="4"/>
  <c r="BD1499" i="4"/>
  <c r="BD1498" i="4"/>
  <c r="BD1497" i="4"/>
  <c r="BD1496" i="4"/>
  <c r="BD1495" i="4"/>
  <c r="BD1494" i="4"/>
  <c r="BD1493" i="4"/>
  <c r="BD1492" i="4"/>
  <c r="BD1491" i="4"/>
  <c r="BD1490" i="4"/>
  <c r="BD1489" i="4"/>
  <c r="BD1488" i="4"/>
  <c r="BD1487" i="4"/>
  <c r="BD1486" i="4"/>
  <c r="BD1485" i="4"/>
  <c r="BD1484" i="4"/>
  <c r="BD1483" i="4"/>
  <c r="BD1482" i="4"/>
  <c r="BD1481" i="4"/>
  <c r="BD1480" i="4"/>
  <c r="BD1479" i="4"/>
  <c r="BD1478" i="4"/>
  <c r="BD1477" i="4"/>
  <c r="BD1476" i="4"/>
  <c r="BD1475" i="4"/>
  <c r="BD1474" i="4"/>
  <c r="BD1473" i="4"/>
  <c r="BD1472" i="4"/>
  <c r="BD1471" i="4"/>
  <c r="BD1470" i="4"/>
  <c r="BD1469" i="4"/>
  <c r="BD1468" i="4"/>
  <c r="BD1467" i="4"/>
  <c r="BD1466" i="4"/>
  <c r="BD1465" i="4"/>
  <c r="BD1464" i="4"/>
  <c r="BD1463" i="4"/>
  <c r="BD1462" i="4"/>
  <c r="BD1461" i="4"/>
  <c r="BD1460" i="4"/>
  <c r="BD1459" i="4"/>
  <c r="BD1458" i="4"/>
  <c r="BD1457" i="4"/>
  <c r="BD1456" i="4"/>
  <c r="BD1455" i="4"/>
  <c r="BD1454" i="4"/>
  <c r="BD1453" i="4"/>
  <c r="BD1452" i="4"/>
  <c r="BD1451" i="4"/>
  <c r="BD1450" i="4"/>
  <c r="BD1449" i="4"/>
  <c r="BD1448" i="4"/>
  <c r="BD1447" i="4"/>
  <c r="BD1446" i="4"/>
  <c r="BD1445" i="4"/>
  <c r="BD1444" i="4"/>
  <c r="BD1443" i="4"/>
  <c r="BD1442" i="4"/>
  <c r="BD1441" i="4"/>
  <c r="BD1440" i="4"/>
  <c r="BD1439" i="4"/>
  <c r="BD1438" i="4"/>
  <c r="BD1437" i="4"/>
  <c r="BD1436" i="4"/>
  <c r="BD1435" i="4"/>
  <c r="BD1434" i="4"/>
  <c r="BD1433" i="4"/>
  <c r="BD1432" i="4"/>
  <c r="BD1431" i="4"/>
  <c r="BD1430" i="4"/>
  <c r="BD1429" i="4"/>
  <c r="BD1428" i="4"/>
  <c r="BD1427" i="4"/>
  <c r="BD1426" i="4"/>
  <c r="BD1425" i="4"/>
  <c r="BD1424" i="4"/>
  <c r="BD1423" i="4"/>
  <c r="BD1422" i="4"/>
  <c r="BD1421" i="4"/>
  <c r="BD1420" i="4"/>
  <c r="BD1419" i="4"/>
  <c r="BD1418" i="4"/>
  <c r="BD1417" i="4"/>
  <c r="BD1416" i="4"/>
  <c r="BD1415" i="4"/>
  <c r="BD1414" i="4"/>
  <c r="BD1413" i="4"/>
  <c r="BD1412" i="4"/>
  <c r="BD1411" i="4"/>
  <c r="BD1410" i="4"/>
  <c r="BD1409" i="4"/>
  <c r="BD1408" i="4"/>
  <c r="BD1407" i="4"/>
  <c r="BD1406" i="4"/>
  <c r="BD1405" i="4"/>
  <c r="BD1404" i="4"/>
  <c r="BD1403" i="4"/>
  <c r="BD1402" i="4"/>
  <c r="BD1401" i="4"/>
  <c r="BD1400" i="4"/>
  <c r="BD1399" i="4"/>
  <c r="BD1398" i="4"/>
  <c r="BD1397" i="4"/>
  <c r="BD1396" i="4"/>
  <c r="BD1395" i="4"/>
  <c r="BD1394" i="4"/>
  <c r="BD1393" i="4"/>
  <c r="BD1392" i="4"/>
  <c r="BD1391" i="4"/>
  <c r="BD1390" i="4"/>
  <c r="BD1389" i="4"/>
  <c r="BD1388" i="4"/>
  <c r="BD1387" i="4"/>
  <c r="BD1386" i="4"/>
  <c r="BD1385" i="4"/>
  <c r="BD1384" i="4"/>
  <c r="BD1383" i="4"/>
  <c r="BD1382" i="4"/>
  <c r="BD1381" i="4"/>
  <c r="BD1380" i="4"/>
  <c r="BD1379" i="4"/>
  <c r="BD1378" i="4"/>
  <c r="BD1377" i="4"/>
  <c r="BD1376" i="4"/>
  <c r="BD1375" i="4"/>
  <c r="BD1374" i="4"/>
  <c r="BD1373" i="4"/>
  <c r="BD1372" i="4"/>
  <c r="BD1371" i="4"/>
  <c r="BD1370" i="4"/>
  <c r="BD1369" i="4"/>
  <c r="BD1368" i="4"/>
  <c r="BD1367" i="4"/>
  <c r="BD1366" i="4"/>
  <c r="BD1365" i="4"/>
  <c r="BD1364" i="4"/>
  <c r="BD1363" i="4"/>
  <c r="BD1362" i="4"/>
  <c r="BD1361" i="4"/>
  <c r="BD1360" i="4"/>
  <c r="BD1359" i="4"/>
  <c r="BD1358" i="4"/>
  <c r="BD1357" i="4"/>
  <c r="BD1356" i="4"/>
  <c r="BD1355" i="4"/>
  <c r="BD1354" i="4"/>
  <c r="BD1353" i="4"/>
  <c r="BD1352" i="4"/>
  <c r="BD1351" i="4"/>
  <c r="BD1350" i="4"/>
  <c r="BD1349" i="4"/>
  <c r="BD1348" i="4"/>
  <c r="BD1347" i="4"/>
  <c r="BD1346" i="4"/>
  <c r="BD1345" i="4"/>
  <c r="BD1344" i="4"/>
  <c r="BD1343" i="4"/>
  <c r="BD1342" i="4"/>
  <c r="BD1341" i="4"/>
  <c r="BD1340" i="4"/>
  <c r="BD1339" i="4"/>
  <c r="BD1338" i="4"/>
  <c r="BD1337" i="4"/>
  <c r="BD1336" i="4"/>
  <c r="BD1335" i="4"/>
  <c r="BD1334" i="4"/>
  <c r="BD1333" i="4"/>
  <c r="BD1332" i="4"/>
  <c r="BD1331" i="4"/>
  <c r="BD1330" i="4"/>
  <c r="BD1329" i="4"/>
  <c r="BD1328" i="4"/>
  <c r="BD1327" i="4"/>
  <c r="BD1326" i="4"/>
  <c r="BD1325" i="4"/>
  <c r="BD1324" i="4"/>
  <c r="BD1323" i="4"/>
  <c r="BD1322" i="4"/>
  <c r="BD1321" i="4"/>
  <c r="BD1320" i="4"/>
  <c r="BD1319" i="4"/>
  <c r="BD1318" i="4"/>
  <c r="BD1317" i="4"/>
  <c r="BD1316" i="4"/>
  <c r="BD1315" i="4"/>
  <c r="BD1314" i="4"/>
  <c r="BD1313" i="4"/>
  <c r="BD1312" i="4"/>
  <c r="BD1311" i="4"/>
  <c r="BD1310" i="4"/>
  <c r="BD1309" i="4"/>
  <c r="BD1308" i="4"/>
  <c r="BD1307" i="4"/>
  <c r="BD1306" i="4"/>
  <c r="BD1305" i="4"/>
  <c r="BD1304" i="4"/>
  <c r="BD1303" i="4"/>
  <c r="BD1302" i="4"/>
  <c r="BD1301" i="4"/>
  <c r="BD1300" i="4"/>
  <c r="BD1299" i="4"/>
  <c r="BD1298" i="4"/>
  <c r="BD1297" i="4"/>
  <c r="BD1296" i="4"/>
  <c r="BD1295" i="4"/>
  <c r="BD1294" i="4"/>
  <c r="BD1293" i="4"/>
  <c r="BD1292" i="4"/>
  <c r="BD1291" i="4"/>
  <c r="BD1290" i="4"/>
  <c r="BD1289" i="4"/>
  <c r="BD1288" i="4"/>
  <c r="BD1287" i="4"/>
  <c r="BD1286" i="4"/>
  <c r="BD1285" i="4"/>
  <c r="BD1284" i="4"/>
  <c r="BD1283" i="4"/>
  <c r="BD1282" i="4"/>
  <c r="BD1281" i="4"/>
  <c r="BD1280" i="4"/>
  <c r="BD1279" i="4"/>
  <c r="BD1278" i="4"/>
  <c r="BD1277" i="4"/>
  <c r="BD1276" i="4"/>
  <c r="BD1275" i="4"/>
  <c r="BD1274" i="4"/>
  <c r="BD1273" i="4"/>
  <c r="BD1272" i="4"/>
  <c r="BD1271" i="4"/>
  <c r="BD1270" i="4"/>
  <c r="BD1269" i="4"/>
  <c r="BD1268" i="4"/>
  <c r="BD1267" i="4"/>
  <c r="BD1266" i="4"/>
  <c r="BD1265" i="4"/>
  <c r="BD1264" i="4"/>
  <c r="BD1263" i="4"/>
  <c r="BD1262" i="4"/>
  <c r="BD1261" i="4"/>
  <c r="BD1260" i="4"/>
  <c r="BD1259" i="4"/>
  <c r="BD1258" i="4"/>
  <c r="BD1257" i="4"/>
  <c r="BD1256" i="4"/>
  <c r="BD1255" i="4"/>
  <c r="BD1254" i="4"/>
  <c r="BD1253" i="4"/>
  <c r="BD1252" i="4"/>
  <c r="BD1251" i="4"/>
  <c r="BD1250" i="4"/>
  <c r="BD1249" i="4"/>
  <c r="BD1248" i="4"/>
  <c r="BD1247" i="4"/>
  <c r="BD1246" i="4"/>
  <c r="BD1245" i="4"/>
  <c r="BD1244" i="4"/>
  <c r="BD1243" i="4"/>
  <c r="BD1242" i="4"/>
  <c r="BD1241" i="4"/>
  <c r="BD1240" i="4"/>
  <c r="BD1239" i="4"/>
  <c r="BD1238" i="4"/>
  <c r="BD1237" i="4"/>
  <c r="BD1236" i="4"/>
  <c r="BD1235" i="4"/>
  <c r="BD1234" i="4"/>
  <c r="BD1233" i="4"/>
  <c r="BD1232" i="4"/>
  <c r="BD1231" i="4"/>
  <c r="BD1230" i="4"/>
  <c r="BD1229" i="4"/>
  <c r="BD1228" i="4"/>
  <c r="BD1227" i="4"/>
  <c r="BD1226" i="4"/>
  <c r="BD1225" i="4"/>
  <c r="BD1224" i="4"/>
  <c r="BD1223" i="4"/>
  <c r="BD1222" i="4"/>
  <c r="BD1221" i="4"/>
  <c r="BD1220" i="4"/>
  <c r="BD1219" i="4"/>
  <c r="BD1218" i="4"/>
  <c r="BD1217" i="4"/>
  <c r="BD1216" i="4"/>
  <c r="BD1215" i="4"/>
  <c r="BD1214" i="4"/>
  <c r="BD1213" i="4"/>
  <c r="BD1212" i="4"/>
  <c r="BD1211" i="4"/>
  <c r="BD1210" i="4"/>
  <c r="BD1209" i="4"/>
  <c r="BD1208" i="4"/>
  <c r="BD1207" i="4"/>
  <c r="BD1206" i="4"/>
  <c r="BD1205" i="4"/>
  <c r="BD1204" i="4"/>
  <c r="BD1203" i="4"/>
  <c r="BD1202" i="4"/>
  <c r="BD1201" i="4"/>
  <c r="BD1200" i="4"/>
  <c r="BD1199" i="4"/>
  <c r="BD1198" i="4"/>
  <c r="BD1197" i="4"/>
  <c r="BD1196" i="4"/>
  <c r="BD1195" i="4"/>
  <c r="BD1194" i="4"/>
  <c r="BD1193" i="4"/>
  <c r="BD1192" i="4"/>
  <c r="BD1191" i="4"/>
  <c r="BD1190" i="4"/>
  <c r="BD1189" i="4"/>
  <c r="BD1188" i="4"/>
  <c r="BD1187" i="4"/>
  <c r="BD1186" i="4"/>
  <c r="BD1185" i="4"/>
  <c r="BD1184" i="4"/>
  <c r="BD1183" i="4"/>
  <c r="BD1182" i="4"/>
  <c r="BD1181" i="4"/>
  <c r="BD1180" i="4"/>
  <c r="BD1179" i="4"/>
  <c r="BD1178" i="4"/>
  <c r="BD1177" i="4"/>
  <c r="BD1176" i="4"/>
  <c r="BD1175" i="4"/>
  <c r="BD1174" i="4"/>
  <c r="BD1173" i="4"/>
  <c r="BD1172" i="4"/>
  <c r="BD1171" i="4"/>
  <c r="BD1170" i="4"/>
  <c r="BD1169" i="4"/>
  <c r="BD1168" i="4"/>
  <c r="BD1167" i="4"/>
  <c r="BD1166" i="4"/>
  <c r="BD1165" i="4"/>
  <c r="BD1164" i="4"/>
  <c r="BD1163" i="4"/>
  <c r="BD1162" i="4"/>
  <c r="BD1161" i="4"/>
  <c r="BD1160" i="4"/>
  <c r="BD1159" i="4"/>
  <c r="BD1158" i="4"/>
  <c r="BD1157" i="4"/>
  <c r="BD1156" i="4"/>
  <c r="BD1155" i="4"/>
  <c r="BD1154" i="4"/>
  <c r="BD1153" i="4"/>
  <c r="BD1152" i="4"/>
  <c r="BD1151" i="4"/>
  <c r="BD1150" i="4"/>
  <c r="BD1149" i="4"/>
  <c r="BD1148" i="4"/>
  <c r="BD1147" i="4"/>
  <c r="BD1146" i="4"/>
  <c r="BD1145" i="4"/>
  <c r="BD1144" i="4"/>
  <c r="BD1143" i="4"/>
  <c r="BD1142" i="4"/>
  <c r="BD1141" i="4"/>
  <c r="BD1140" i="4"/>
  <c r="BD1139" i="4"/>
  <c r="BD1138" i="4"/>
  <c r="BD1137" i="4"/>
  <c r="BD1136" i="4"/>
  <c r="BD1135" i="4"/>
  <c r="BD1134" i="4"/>
  <c r="BD1133" i="4"/>
  <c r="BD1132" i="4"/>
  <c r="BD1131" i="4"/>
  <c r="BD1130" i="4"/>
  <c r="BD1129" i="4"/>
  <c r="BD1128" i="4"/>
  <c r="BD1127" i="4"/>
  <c r="BD1126" i="4"/>
  <c r="BD1125" i="4"/>
  <c r="BD1124" i="4"/>
  <c r="BD1123" i="4"/>
  <c r="BD1122" i="4"/>
  <c r="BD1121" i="4"/>
  <c r="BD1120" i="4"/>
  <c r="BD1119" i="4"/>
  <c r="BD1118" i="4"/>
  <c r="BD1117" i="4"/>
  <c r="BD1116" i="4"/>
  <c r="BD1115" i="4"/>
  <c r="BD1114" i="4"/>
  <c r="BD1113" i="4"/>
  <c r="BD1112" i="4"/>
  <c r="BD1111" i="4"/>
  <c r="BD1110" i="4"/>
  <c r="BD1109" i="4"/>
  <c r="BD1108" i="4"/>
  <c r="BD1107" i="4"/>
  <c r="BD1106" i="4"/>
  <c r="BD1105" i="4"/>
  <c r="BD1104" i="4"/>
  <c r="BD1103" i="4"/>
  <c r="BD1102" i="4"/>
  <c r="BD1101" i="4"/>
  <c r="BD1100" i="4"/>
  <c r="BD1099" i="4"/>
  <c r="BD1098" i="4"/>
  <c r="BD1097" i="4"/>
  <c r="BD1096" i="4"/>
  <c r="BD1095" i="4"/>
  <c r="BD1094" i="4"/>
  <c r="BD1093" i="4"/>
  <c r="BD1092" i="4"/>
  <c r="BD1091" i="4"/>
  <c r="BD1090" i="4"/>
  <c r="BD1089" i="4"/>
  <c r="BD1088" i="4"/>
  <c r="BD1087" i="4"/>
  <c r="BD1086" i="4"/>
  <c r="BD1085" i="4"/>
  <c r="BD1084" i="4"/>
  <c r="BD1083" i="4"/>
  <c r="BD1082" i="4"/>
  <c r="BD1081" i="4"/>
  <c r="BD1080" i="4"/>
  <c r="BD1079" i="4"/>
  <c r="BD1078" i="4"/>
  <c r="BD1077" i="4"/>
  <c r="BD1076" i="4"/>
  <c r="BD1075" i="4"/>
  <c r="BD1074" i="4"/>
  <c r="BD1073" i="4"/>
  <c r="BD1072" i="4"/>
  <c r="BD1071" i="4"/>
  <c r="BD1070" i="4"/>
  <c r="BD1069" i="4"/>
  <c r="BD1068" i="4"/>
  <c r="BD1067" i="4"/>
  <c r="BD1066" i="4"/>
  <c r="BD1065" i="4"/>
  <c r="BD1064" i="4"/>
  <c r="BD1063" i="4"/>
  <c r="BD1062" i="4"/>
  <c r="BD1061" i="4"/>
  <c r="BD1060" i="4"/>
  <c r="BD1059" i="4"/>
  <c r="BD1058" i="4"/>
  <c r="BD1057" i="4"/>
  <c r="BD1056" i="4"/>
  <c r="BD1055" i="4"/>
  <c r="BD1054" i="4"/>
  <c r="BD1053" i="4"/>
  <c r="BD1052" i="4"/>
  <c r="BD1051" i="4"/>
  <c r="BD1050" i="4"/>
  <c r="BD1049" i="4"/>
  <c r="BD1048" i="4"/>
  <c r="BD1047" i="4"/>
  <c r="BD1046" i="4"/>
  <c r="BD1045" i="4"/>
  <c r="BD1044" i="4"/>
  <c r="BD1043" i="4"/>
  <c r="BD1042" i="4"/>
  <c r="BD1041" i="4"/>
  <c r="BD1040" i="4"/>
  <c r="BD1039" i="4"/>
  <c r="BD1038" i="4"/>
  <c r="BD1037" i="4"/>
  <c r="BD1036" i="4"/>
  <c r="BD1035" i="4"/>
  <c r="BD1034" i="4"/>
  <c r="BD1033" i="4"/>
  <c r="BD1032" i="4"/>
  <c r="BD1031" i="4"/>
  <c r="BD1030" i="4"/>
  <c r="BD1029" i="4"/>
  <c r="BD1028" i="4"/>
  <c r="BD1027" i="4"/>
  <c r="BD1026" i="4"/>
  <c r="BD1025" i="4"/>
  <c r="BD1024" i="4"/>
  <c r="BD1023" i="4"/>
  <c r="BD1022" i="4"/>
  <c r="BD1021" i="4"/>
  <c r="BD1020" i="4"/>
  <c r="BD1019" i="4"/>
  <c r="BD1018" i="4"/>
  <c r="BD1017" i="4"/>
  <c r="BD1016" i="4"/>
  <c r="BD1015" i="4"/>
  <c r="BD1014" i="4"/>
  <c r="BD1013" i="4"/>
  <c r="BD1012" i="4"/>
  <c r="BD1011" i="4"/>
  <c r="BD1010" i="4"/>
  <c r="BD1009" i="4"/>
  <c r="BD1008" i="4"/>
  <c r="BD1007" i="4"/>
  <c r="BD1006" i="4"/>
  <c r="BD1005" i="4"/>
  <c r="BD1004" i="4"/>
  <c r="BD1003" i="4"/>
  <c r="BD1002" i="4"/>
  <c r="BD1001" i="4"/>
  <c r="BD1000" i="4"/>
  <c r="BD999" i="4"/>
  <c r="BD998" i="4"/>
  <c r="BD997" i="4"/>
  <c r="BD996" i="4"/>
  <c r="BD995" i="4"/>
  <c r="BD994" i="4"/>
  <c r="BD993" i="4"/>
  <c r="BD992" i="4"/>
  <c r="BD991" i="4"/>
  <c r="BD990" i="4"/>
  <c r="BD989" i="4"/>
  <c r="BD988" i="4"/>
  <c r="BD987" i="4"/>
  <c r="BD986" i="4"/>
  <c r="BD985" i="4"/>
  <c r="BD984" i="4"/>
  <c r="BD983" i="4"/>
  <c r="BD982" i="4"/>
  <c r="BD981" i="4"/>
  <c r="BD980" i="4"/>
  <c r="BD979" i="4"/>
  <c r="BD978" i="4"/>
  <c r="BD977" i="4"/>
  <c r="BD976" i="4"/>
  <c r="BD975" i="4"/>
  <c r="BD974" i="4"/>
  <c r="BD973" i="4"/>
  <c r="BD972" i="4"/>
  <c r="BD971" i="4"/>
  <c r="BD970" i="4"/>
  <c r="BD969" i="4"/>
  <c r="BD968" i="4"/>
  <c r="BD967" i="4"/>
  <c r="BD966" i="4"/>
  <c r="BD965" i="4"/>
  <c r="BD964" i="4"/>
  <c r="BD963" i="4"/>
  <c r="BD962" i="4"/>
  <c r="BD961" i="4"/>
  <c r="BD960" i="4"/>
  <c r="BD959" i="4"/>
  <c r="BD958" i="4"/>
  <c r="BD957" i="4"/>
  <c r="BD956" i="4"/>
  <c r="BD955" i="4"/>
  <c r="BD954" i="4"/>
  <c r="BD953" i="4"/>
  <c r="BD952" i="4"/>
  <c r="BD951" i="4"/>
  <c r="BD950" i="4"/>
  <c r="BD949" i="4"/>
  <c r="BD948" i="4"/>
  <c r="BD947" i="4"/>
  <c r="BD946" i="4"/>
  <c r="BD945" i="4"/>
  <c r="BD944" i="4"/>
  <c r="BD943" i="4"/>
  <c r="BD942" i="4"/>
  <c r="BD941" i="4"/>
  <c r="BD940" i="4"/>
  <c r="BD939" i="4"/>
  <c r="BD938" i="4"/>
  <c r="BD937" i="4"/>
  <c r="BD936" i="4"/>
  <c r="BD935" i="4"/>
  <c r="BD934" i="4"/>
  <c r="BD933" i="4"/>
  <c r="BD932" i="4"/>
  <c r="BD931" i="4"/>
  <c r="BD930" i="4"/>
  <c r="BD929" i="4"/>
  <c r="BD928" i="4"/>
  <c r="BD927" i="4"/>
  <c r="BD926" i="4"/>
  <c r="BD925" i="4"/>
  <c r="BD924" i="4"/>
  <c r="BD923" i="4"/>
  <c r="BD922" i="4"/>
  <c r="BD921" i="4"/>
  <c r="BD920" i="4"/>
  <c r="BD919" i="4"/>
  <c r="BD918" i="4"/>
  <c r="BD917" i="4"/>
  <c r="BD916" i="4"/>
  <c r="BD915" i="4"/>
  <c r="BD914" i="4"/>
  <c r="BD913" i="4"/>
  <c r="BD912" i="4"/>
  <c r="BD911" i="4"/>
  <c r="BD910" i="4"/>
  <c r="BD909" i="4"/>
  <c r="BD908" i="4"/>
  <c r="BD907" i="4"/>
  <c r="BD906" i="4"/>
  <c r="BD905" i="4"/>
  <c r="BD904" i="4"/>
  <c r="BD903" i="4"/>
  <c r="BD902" i="4"/>
  <c r="BD901" i="4"/>
  <c r="BD900" i="4"/>
  <c r="BD899" i="4"/>
  <c r="BD898" i="4"/>
  <c r="BD897" i="4"/>
  <c r="BD896" i="4"/>
  <c r="BD895" i="4"/>
  <c r="BD894" i="4"/>
  <c r="BD893" i="4"/>
  <c r="BD892" i="4"/>
  <c r="BD891" i="4"/>
  <c r="BD890" i="4"/>
  <c r="BD889" i="4"/>
  <c r="BD888" i="4"/>
  <c r="BD887" i="4"/>
  <c r="BD886" i="4"/>
  <c r="BD885" i="4"/>
  <c r="BD884" i="4"/>
  <c r="BD883" i="4"/>
  <c r="BD882" i="4"/>
  <c r="BD881" i="4"/>
  <c r="BD880" i="4"/>
  <c r="BD879" i="4"/>
  <c r="BD878" i="4"/>
  <c r="BD877" i="4"/>
  <c r="BD876" i="4"/>
  <c r="BD875" i="4"/>
  <c r="BD874" i="4"/>
  <c r="BD873" i="4"/>
  <c r="BD872" i="4"/>
  <c r="BD871" i="4"/>
  <c r="BD870" i="4"/>
  <c r="BD869" i="4"/>
  <c r="BD868" i="4"/>
  <c r="BD867" i="4"/>
  <c r="BD866" i="4"/>
  <c r="BD865" i="4"/>
  <c r="BD864" i="4"/>
  <c r="BD863" i="4"/>
  <c r="BD862" i="4"/>
  <c r="BD861" i="4"/>
  <c r="BD860" i="4"/>
  <c r="BD859" i="4"/>
  <c r="BD858" i="4"/>
  <c r="BD857" i="4"/>
  <c r="BD856" i="4"/>
  <c r="BD855" i="4"/>
  <c r="BD854" i="4"/>
  <c r="BD853" i="4"/>
  <c r="BD852" i="4"/>
  <c r="BD851" i="4"/>
  <c r="BD850" i="4"/>
  <c r="BD849" i="4"/>
  <c r="BD848" i="4"/>
  <c r="BD847" i="4"/>
  <c r="BD846" i="4"/>
  <c r="BD845" i="4"/>
  <c r="BD844" i="4"/>
  <c r="BD843" i="4"/>
  <c r="BD842" i="4"/>
  <c r="BD841" i="4"/>
  <c r="BD840" i="4"/>
  <c r="BD839" i="4"/>
  <c r="BD838" i="4"/>
  <c r="BD837" i="4"/>
  <c r="BD836" i="4"/>
  <c r="BD835" i="4"/>
  <c r="BD834" i="4"/>
  <c r="BD833" i="4"/>
  <c r="BD832" i="4"/>
  <c r="BD831" i="4"/>
  <c r="BD830" i="4"/>
  <c r="BD829" i="4"/>
  <c r="BD828" i="4"/>
  <c r="BD827" i="4"/>
  <c r="BD826" i="4"/>
  <c r="BD825" i="4"/>
  <c r="BD824" i="4"/>
  <c r="BD823" i="4"/>
  <c r="BD822" i="4"/>
  <c r="BD821" i="4"/>
  <c r="BD820" i="4"/>
  <c r="BD819" i="4"/>
  <c r="BD818" i="4"/>
  <c r="BD817" i="4"/>
  <c r="BD816" i="4"/>
  <c r="BD815" i="4"/>
  <c r="BD814" i="4"/>
  <c r="BD813" i="4"/>
  <c r="BD812" i="4"/>
  <c r="BD811" i="4"/>
  <c r="BD810" i="4"/>
  <c r="BD809" i="4"/>
  <c r="BD808" i="4"/>
  <c r="BD807" i="4"/>
  <c r="BD806" i="4"/>
  <c r="BD805" i="4"/>
  <c r="BD804" i="4"/>
  <c r="BD803" i="4"/>
  <c r="BD802" i="4"/>
  <c r="BD801" i="4"/>
  <c r="BD800" i="4"/>
  <c r="BD799" i="4"/>
  <c r="BD798" i="4"/>
  <c r="BD797" i="4"/>
  <c r="BD796" i="4"/>
  <c r="BD795" i="4"/>
  <c r="BD794" i="4"/>
  <c r="BD793" i="4"/>
  <c r="BD792" i="4"/>
  <c r="BD791" i="4"/>
  <c r="BD790" i="4"/>
  <c r="BD789" i="4"/>
  <c r="BD788" i="4"/>
  <c r="BD787" i="4"/>
  <c r="BD786" i="4"/>
  <c r="BD785" i="4"/>
  <c r="BD784" i="4"/>
  <c r="BD783" i="4"/>
  <c r="BD782" i="4"/>
  <c r="BD781" i="4"/>
  <c r="BD780" i="4"/>
  <c r="BD779" i="4"/>
  <c r="BD778" i="4"/>
  <c r="BD777" i="4"/>
  <c r="BD776" i="4"/>
  <c r="BD775" i="4"/>
  <c r="BD774" i="4"/>
  <c r="BD773" i="4"/>
  <c r="BD772" i="4"/>
  <c r="BD771" i="4"/>
  <c r="BD770" i="4"/>
  <c r="BD769" i="4"/>
  <c r="BD768" i="4"/>
  <c r="BD767" i="4"/>
  <c r="BD766" i="4"/>
  <c r="BD765" i="4"/>
  <c r="BD764" i="4"/>
  <c r="BD763" i="4"/>
  <c r="BD762" i="4"/>
  <c r="BD761" i="4"/>
  <c r="BD760" i="4"/>
  <c r="BD759" i="4"/>
  <c r="BD758" i="4"/>
  <c r="BD757" i="4"/>
  <c r="BD756" i="4"/>
  <c r="BD755" i="4"/>
  <c r="BD754" i="4"/>
  <c r="BD753" i="4"/>
  <c r="BD752" i="4"/>
  <c r="BD751" i="4"/>
  <c r="BD750" i="4"/>
  <c r="BD749" i="4"/>
  <c r="BD748" i="4"/>
  <c r="BD747" i="4"/>
  <c r="BD746" i="4"/>
  <c r="BD745" i="4"/>
  <c r="BD744" i="4"/>
  <c r="BD743" i="4"/>
  <c r="BD742" i="4"/>
  <c r="BD741" i="4"/>
  <c r="BD740" i="4"/>
  <c r="BD739" i="4"/>
  <c r="BD738" i="4"/>
  <c r="BD737" i="4"/>
  <c r="BD736" i="4"/>
  <c r="BD735" i="4"/>
  <c r="BD734" i="4"/>
  <c r="BD733" i="4"/>
  <c r="BD732" i="4"/>
  <c r="BD731" i="4"/>
  <c r="BD730" i="4"/>
  <c r="BD729" i="4"/>
  <c r="BD728" i="4"/>
  <c r="BD727" i="4"/>
  <c r="BD726" i="4"/>
  <c r="BD725" i="4"/>
  <c r="BD724" i="4"/>
  <c r="BD723" i="4"/>
  <c r="BD722" i="4"/>
  <c r="BD721" i="4"/>
  <c r="BD720" i="4"/>
  <c r="BD719" i="4"/>
  <c r="BD718" i="4"/>
  <c r="BD717" i="4"/>
  <c r="BD716" i="4"/>
  <c r="BD715" i="4"/>
  <c r="BD714" i="4"/>
  <c r="BD713" i="4"/>
  <c r="BD712" i="4"/>
  <c r="BD711" i="4"/>
  <c r="BD710" i="4"/>
  <c r="BD709" i="4"/>
  <c r="BD708" i="4"/>
  <c r="BD707" i="4"/>
  <c r="BD706" i="4"/>
  <c r="BD705" i="4"/>
  <c r="BD704" i="4"/>
  <c r="BD703" i="4"/>
  <c r="BD702" i="4"/>
  <c r="BD701" i="4"/>
  <c r="BD700" i="4"/>
  <c r="BD699" i="4"/>
  <c r="BD698" i="4"/>
  <c r="BD697" i="4"/>
  <c r="BD696" i="4"/>
  <c r="BD695" i="4"/>
  <c r="BD694" i="4"/>
  <c r="BD693" i="4"/>
  <c r="BD692" i="4"/>
  <c r="BD691" i="4"/>
  <c r="BD690" i="4"/>
  <c r="BD689" i="4"/>
  <c r="BD688" i="4"/>
  <c r="BD687" i="4"/>
  <c r="BD686" i="4"/>
  <c r="BD685" i="4"/>
  <c r="BD684" i="4"/>
  <c r="BD683" i="4"/>
  <c r="BD682" i="4"/>
  <c r="BD681" i="4"/>
  <c r="BD680" i="4"/>
  <c r="BD679" i="4"/>
  <c r="BD678" i="4"/>
  <c r="BD677" i="4"/>
  <c r="BD676" i="4"/>
  <c r="BD675" i="4"/>
  <c r="BD674" i="4"/>
  <c r="BD673" i="4"/>
  <c r="BD672" i="4"/>
  <c r="BD671" i="4"/>
  <c r="BD670" i="4"/>
  <c r="BD669" i="4"/>
  <c r="BD668" i="4"/>
  <c r="BD667" i="4"/>
  <c r="BD666" i="4"/>
  <c r="BD665" i="4"/>
  <c r="BD664" i="4"/>
  <c r="BD663" i="4"/>
  <c r="BD662" i="4"/>
  <c r="BD661" i="4"/>
  <c r="BD660" i="4"/>
  <c r="BD659" i="4"/>
  <c r="BD658" i="4"/>
  <c r="BD657" i="4"/>
  <c r="BD656" i="4"/>
  <c r="BD655" i="4"/>
  <c r="BD654" i="4"/>
  <c r="BD653" i="4"/>
  <c r="BD652" i="4"/>
  <c r="BD651" i="4"/>
  <c r="BD650" i="4"/>
  <c r="BD649" i="4"/>
  <c r="BD648" i="4"/>
  <c r="BD647" i="4"/>
  <c r="BD646" i="4"/>
  <c r="BD645" i="4"/>
  <c r="BD644" i="4"/>
  <c r="BD643" i="4"/>
  <c r="BD642" i="4"/>
  <c r="BD641" i="4"/>
  <c r="BD640" i="4"/>
  <c r="BD639" i="4"/>
  <c r="BD638" i="4"/>
  <c r="BD637" i="4"/>
  <c r="BD636" i="4"/>
  <c r="BD635" i="4"/>
  <c r="BD634" i="4"/>
  <c r="BD633" i="4"/>
  <c r="BD632" i="4"/>
  <c r="BD631" i="4"/>
  <c r="BD630" i="4"/>
  <c r="BD629" i="4"/>
  <c r="BD628" i="4"/>
  <c r="BD627" i="4"/>
  <c r="BD626" i="4"/>
  <c r="BD625" i="4"/>
  <c r="BD624" i="4"/>
  <c r="BD623" i="4"/>
  <c r="BD622" i="4"/>
  <c r="BD621" i="4"/>
  <c r="BD620" i="4"/>
  <c r="BD619" i="4"/>
  <c r="BD618" i="4"/>
  <c r="BD617" i="4"/>
  <c r="BD616" i="4"/>
  <c r="BD615" i="4"/>
  <c r="BD614" i="4"/>
  <c r="BD613" i="4"/>
  <c r="BD612" i="4"/>
  <c r="BD611" i="4"/>
  <c r="BD610" i="4"/>
  <c r="BD609" i="4"/>
  <c r="BD608" i="4"/>
  <c r="BD607" i="4"/>
  <c r="BD606" i="4"/>
  <c r="BD605" i="4"/>
  <c r="BD604" i="4"/>
  <c r="BD603" i="4"/>
  <c r="BD602" i="4"/>
  <c r="BD601" i="4"/>
  <c r="BD600" i="4"/>
  <c r="BD599" i="4"/>
  <c r="BD598" i="4"/>
  <c r="BD597" i="4"/>
  <c r="BD596" i="4"/>
  <c r="BD595" i="4"/>
  <c r="BD594" i="4"/>
  <c r="BD593" i="4"/>
  <c r="BD592" i="4"/>
  <c r="BD591" i="4"/>
  <c r="BD590" i="4"/>
  <c r="BD589" i="4"/>
  <c r="BD588" i="4"/>
  <c r="BD587" i="4"/>
  <c r="BD586" i="4"/>
  <c r="BD585" i="4"/>
  <c r="BD584" i="4"/>
  <c r="BD583" i="4"/>
  <c r="BD582" i="4"/>
  <c r="BD581" i="4"/>
  <c r="BD580" i="4"/>
  <c r="BD579" i="4"/>
  <c r="BD578" i="4"/>
  <c r="BD577" i="4"/>
  <c r="BD576" i="4"/>
  <c r="BD575" i="4"/>
  <c r="BD574" i="4"/>
  <c r="BD573" i="4"/>
  <c r="BD572" i="4"/>
  <c r="BD571" i="4"/>
  <c r="BD570" i="4"/>
  <c r="BD569" i="4"/>
  <c r="BD568" i="4"/>
  <c r="BD567" i="4"/>
  <c r="BD566" i="4"/>
  <c r="BD565" i="4"/>
  <c r="BD564" i="4"/>
  <c r="BD563" i="4"/>
  <c r="BD562" i="4"/>
  <c r="BD561" i="4"/>
  <c r="BD560" i="4"/>
  <c r="BD559" i="4"/>
  <c r="BD558" i="4"/>
  <c r="BD557" i="4"/>
  <c r="BD556" i="4"/>
  <c r="BD555" i="4"/>
  <c r="BD554" i="4"/>
  <c r="BD553" i="4"/>
  <c r="BD552" i="4"/>
  <c r="BD551" i="4"/>
  <c r="BD550" i="4"/>
  <c r="BD549" i="4"/>
  <c r="BD548" i="4"/>
  <c r="BD547" i="4"/>
  <c r="BD546" i="4"/>
  <c r="BD545" i="4"/>
  <c r="BD544" i="4"/>
  <c r="BD543" i="4"/>
  <c r="BD542" i="4"/>
  <c r="BD541" i="4"/>
  <c r="BD540" i="4"/>
  <c r="BD539" i="4"/>
  <c r="BD538" i="4"/>
  <c r="BD537" i="4"/>
  <c r="BD536" i="4"/>
  <c r="BD535" i="4"/>
  <c r="BD534" i="4"/>
  <c r="BD533" i="4"/>
  <c r="BD532" i="4"/>
  <c r="BD531" i="4"/>
  <c r="BD530" i="4"/>
  <c r="BD529" i="4"/>
  <c r="BD528" i="4"/>
  <c r="BD527" i="4"/>
  <c r="BD526" i="4"/>
  <c r="BD525" i="4"/>
  <c r="BD524" i="4"/>
  <c r="BD523" i="4"/>
  <c r="BD522" i="4"/>
  <c r="BD521" i="4"/>
  <c r="BD520" i="4"/>
  <c r="BD519" i="4"/>
  <c r="BD518" i="4"/>
  <c r="BD517" i="4"/>
  <c r="BD516" i="4"/>
  <c r="BD515" i="4"/>
  <c r="BD514" i="4"/>
  <c r="BD513" i="4"/>
  <c r="BD512" i="4"/>
  <c r="BD511" i="4"/>
  <c r="BD510" i="4"/>
  <c r="BD509" i="4"/>
  <c r="BD508" i="4"/>
  <c r="BD507" i="4"/>
  <c r="BD506" i="4"/>
  <c r="BD505" i="4"/>
  <c r="BD504" i="4"/>
  <c r="BD503" i="4"/>
  <c r="BD502" i="4"/>
  <c r="BD501" i="4"/>
  <c r="BD500" i="4"/>
  <c r="BD499" i="4"/>
  <c r="BD498" i="4"/>
  <c r="BD497" i="4"/>
  <c r="BD496" i="4"/>
  <c r="BD495" i="4"/>
  <c r="BD494" i="4"/>
  <c r="BD493" i="4"/>
  <c r="BD492" i="4"/>
  <c r="BD491" i="4"/>
  <c r="BD490" i="4"/>
  <c r="BD489" i="4"/>
  <c r="BD488" i="4"/>
  <c r="BD487" i="4"/>
  <c r="BD486" i="4"/>
  <c r="BD485" i="4"/>
  <c r="BD484" i="4"/>
  <c r="BD483" i="4"/>
  <c r="BD482" i="4"/>
  <c r="BD481" i="4"/>
  <c r="BD480" i="4"/>
  <c r="BD479" i="4"/>
  <c r="BD478" i="4"/>
  <c r="BD477" i="4"/>
  <c r="BD476" i="4"/>
  <c r="BD475" i="4"/>
  <c r="BD474" i="4"/>
  <c r="BD473" i="4"/>
  <c r="BD472" i="4"/>
  <c r="BD471" i="4"/>
  <c r="BD470" i="4"/>
  <c r="BD469" i="4"/>
  <c r="BD468" i="4"/>
  <c r="BD467" i="4"/>
  <c r="BD466" i="4"/>
  <c r="BD465" i="4"/>
  <c r="BD464" i="4"/>
  <c r="BD463" i="4"/>
  <c r="BD462" i="4"/>
  <c r="BD461" i="4"/>
  <c r="BD460" i="4"/>
  <c r="BD459" i="4"/>
  <c r="BD458" i="4"/>
  <c r="BD457" i="4"/>
  <c r="BD456" i="4"/>
  <c r="BD455" i="4"/>
  <c r="BD454" i="4"/>
  <c r="BD453" i="4"/>
  <c r="BD452" i="4"/>
  <c r="BD451" i="4"/>
  <c r="BD450" i="4"/>
  <c r="BD449" i="4"/>
  <c r="BD448" i="4"/>
  <c r="BD447" i="4"/>
  <c r="BD446" i="4"/>
  <c r="BD445" i="4"/>
  <c r="BD444" i="4"/>
  <c r="BD443" i="4"/>
  <c r="BD442" i="4"/>
  <c r="BD441" i="4"/>
  <c r="BD440" i="4"/>
  <c r="BD439" i="4"/>
  <c r="BD438" i="4"/>
  <c r="BD437" i="4"/>
  <c r="BD436" i="4"/>
  <c r="BD435" i="4"/>
  <c r="BD434" i="4"/>
  <c r="BD433" i="4"/>
  <c r="BD432" i="4"/>
  <c r="BD431" i="4"/>
  <c r="BD430" i="4"/>
  <c r="BD429" i="4"/>
  <c r="BD428" i="4"/>
  <c r="BD427" i="4"/>
  <c r="BD426" i="4"/>
  <c r="BD425" i="4"/>
  <c r="BD424" i="4"/>
  <c r="BD423" i="4"/>
  <c r="BD422" i="4"/>
  <c r="BD421" i="4"/>
  <c r="BD420" i="4"/>
  <c r="BD419" i="4"/>
  <c r="BD418" i="4"/>
  <c r="BD417" i="4"/>
  <c r="BD416" i="4"/>
  <c r="BD415" i="4"/>
  <c r="BD414" i="4"/>
  <c r="BD413" i="4"/>
  <c r="BD412" i="4"/>
  <c r="BD411" i="4"/>
  <c r="BD410" i="4"/>
  <c r="BD409" i="4"/>
  <c r="BD408" i="4"/>
  <c r="BD407" i="4"/>
  <c r="BD406" i="4"/>
  <c r="BD405" i="4"/>
  <c r="BD404" i="4"/>
  <c r="BD403" i="4"/>
  <c r="BD402" i="4"/>
  <c r="BD401" i="4"/>
  <c r="BD400" i="4"/>
  <c r="BD399" i="4"/>
  <c r="BD398" i="4"/>
  <c r="BD397" i="4"/>
  <c r="BD396" i="4"/>
  <c r="BD395" i="4"/>
  <c r="BD394" i="4"/>
  <c r="BD393" i="4"/>
  <c r="BD392" i="4"/>
  <c r="BD391" i="4"/>
  <c r="BD390" i="4"/>
  <c r="BD389" i="4"/>
  <c r="BD388" i="4"/>
  <c r="BD387" i="4"/>
  <c r="BD386" i="4"/>
  <c r="BD385" i="4"/>
  <c r="BD384" i="4"/>
  <c r="BD383" i="4"/>
  <c r="BD382" i="4"/>
  <c r="BD381" i="4"/>
  <c r="BD380" i="4"/>
  <c r="BD379" i="4"/>
  <c r="BD378" i="4"/>
  <c r="BD377" i="4"/>
  <c r="BD376" i="4"/>
  <c r="BD375" i="4"/>
  <c r="BD374" i="4"/>
  <c r="BD373" i="4"/>
  <c r="BD372" i="4"/>
  <c r="BD371" i="4"/>
  <c r="BD370" i="4"/>
  <c r="BD369" i="4"/>
  <c r="BD368" i="4"/>
  <c r="BD367" i="4"/>
  <c r="BD366" i="4"/>
  <c r="BD365" i="4"/>
  <c r="BD364" i="4"/>
  <c r="BD363" i="4"/>
  <c r="BD362" i="4"/>
  <c r="BD361" i="4"/>
  <c r="BD360" i="4"/>
  <c r="BD359" i="4"/>
  <c r="BD358" i="4"/>
  <c r="BD357" i="4"/>
  <c r="BD356" i="4"/>
  <c r="BD355" i="4"/>
  <c r="BD354" i="4"/>
  <c r="BD353" i="4"/>
  <c r="BD352" i="4"/>
  <c r="BD351" i="4"/>
  <c r="BD350" i="4"/>
  <c r="BD349" i="4"/>
  <c r="BD348" i="4"/>
  <c r="BD347" i="4"/>
  <c r="BD346" i="4"/>
  <c r="BD345" i="4"/>
  <c r="BD344" i="4"/>
  <c r="BD343" i="4"/>
  <c r="BD342" i="4"/>
  <c r="BD341" i="4"/>
  <c r="BD340" i="4"/>
  <c r="BD339" i="4"/>
  <c r="BD338" i="4"/>
  <c r="BD337" i="4"/>
  <c r="BD336" i="4"/>
  <c r="BD335" i="4"/>
  <c r="BD334" i="4"/>
  <c r="BD333" i="4"/>
  <c r="BD332" i="4"/>
  <c r="BD331" i="4"/>
  <c r="BD330" i="4"/>
  <c r="BD329" i="4"/>
  <c r="BD328" i="4"/>
  <c r="BD327" i="4"/>
  <c r="BD326" i="4"/>
  <c r="BD325" i="4"/>
  <c r="BD324" i="4"/>
  <c r="BD323" i="4"/>
  <c r="BD322" i="4"/>
  <c r="BD321" i="4"/>
  <c r="BD320" i="4"/>
  <c r="BD319" i="4"/>
  <c r="BD318" i="4"/>
  <c r="BD317" i="4"/>
  <c r="BD316" i="4"/>
  <c r="BD315" i="4"/>
  <c r="BD314" i="4"/>
  <c r="BD313" i="4"/>
  <c r="BD312" i="4"/>
  <c r="BD311" i="4"/>
  <c r="BD310" i="4"/>
  <c r="BD309" i="4"/>
  <c r="BD308" i="4"/>
  <c r="BD307" i="4"/>
  <c r="BD306" i="4"/>
  <c r="BD305" i="4"/>
  <c r="BD304" i="4"/>
  <c r="BD303" i="4"/>
  <c r="BD302" i="4"/>
  <c r="BD301" i="4"/>
  <c r="BD300" i="4"/>
  <c r="BD299" i="4"/>
  <c r="BD298" i="4"/>
  <c r="BD297" i="4"/>
  <c r="BD296" i="4"/>
  <c r="BD295" i="4"/>
  <c r="BD294" i="4"/>
  <c r="BD293" i="4"/>
  <c r="BD292" i="4"/>
  <c r="BD291" i="4"/>
  <c r="BD290" i="4"/>
  <c r="BD289" i="4"/>
  <c r="BD288" i="4"/>
  <c r="BD287" i="4"/>
  <c r="BD286" i="4"/>
  <c r="BD285" i="4"/>
  <c r="BD284" i="4"/>
  <c r="BD283" i="4"/>
  <c r="BD282" i="4"/>
  <c r="BD281" i="4"/>
  <c r="BD280" i="4"/>
  <c r="BD279" i="4"/>
  <c r="BD278" i="4"/>
  <c r="BD277" i="4"/>
  <c r="BD276" i="4"/>
  <c r="BD275" i="4"/>
  <c r="BD274" i="4"/>
  <c r="BD273" i="4"/>
  <c r="BD272" i="4"/>
  <c r="BD271" i="4"/>
  <c r="BD270" i="4"/>
  <c r="BD269" i="4"/>
  <c r="BD268" i="4"/>
  <c r="BD267" i="4"/>
  <c r="BD266" i="4"/>
  <c r="BD265" i="4"/>
  <c r="BD264" i="4"/>
  <c r="BD263" i="4"/>
  <c r="BD262" i="4"/>
  <c r="BD261" i="4"/>
  <c r="BD260" i="4"/>
  <c r="BD259" i="4"/>
  <c r="BD258" i="4"/>
  <c r="BD257" i="4"/>
  <c r="BD256" i="4"/>
  <c r="BD255" i="4"/>
  <c r="BD254" i="4"/>
  <c r="BD253" i="4"/>
  <c r="BD252" i="4"/>
  <c r="BD251" i="4"/>
  <c r="BD250" i="4"/>
  <c r="BD249" i="4"/>
  <c r="BD248" i="4"/>
  <c r="BD247" i="4"/>
  <c r="BD246" i="4"/>
  <c r="BD245" i="4"/>
  <c r="BD244" i="4"/>
  <c r="BD243" i="4"/>
  <c r="BD242" i="4"/>
  <c r="BD241" i="4"/>
  <c r="BD240" i="4"/>
  <c r="BD239" i="4"/>
  <c r="BD238" i="4"/>
  <c r="BD237" i="4"/>
  <c r="BD236" i="4"/>
  <c r="BD235" i="4"/>
  <c r="BD234" i="4"/>
  <c r="BD233" i="4"/>
  <c r="BD232" i="4"/>
  <c r="BD231" i="4"/>
  <c r="BD230" i="4"/>
  <c r="BD229" i="4"/>
  <c r="BD228" i="4"/>
  <c r="BD227" i="4"/>
  <c r="BD226" i="4"/>
  <c r="BD225" i="4"/>
  <c r="BD224" i="4"/>
  <c r="BD223" i="4"/>
  <c r="BD222" i="4"/>
  <c r="BD221" i="4"/>
  <c r="BD220" i="4"/>
  <c r="BD219" i="4"/>
  <c r="BD218" i="4"/>
  <c r="BD217" i="4"/>
  <c r="BD216" i="4"/>
  <c r="BD215" i="4"/>
  <c r="BD214" i="4"/>
  <c r="BD213" i="4"/>
  <c r="BD212" i="4"/>
  <c r="BD211" i="4"/>
  <c r="BD210" i="4"/>
  <c r="BD209" i="4"/>
  <c r="BD208" i="4"/>
  <c r="BD207" i="4"/>
  <c r="BD206" i="4"/>
  <c r="BD205" i="4"/>
  <c r="BD204" i="4"/>
  <c r="BD203" i="4"/>
  <c r="BD202" i="4"/>
  <c r="BD201" i="4"/>
  <c r="BD200" i="4"/>
  <c r="BD199" i="4"/>
  <c r="BD198" i="4"/>
  <c r="BD197" i="4"/>
  <c r="BD196" i="4"/>
  <c r="BD195" i="4"/>
  <c r="BD194" i="4"/>
  <c r="BD193" i="4"/>
  <c r="BD192" i="4"/>
  <c r="BD191" i="4"/>
  <c r="BD190" i="4"/>
  <c r="BD189" i="4"/>
  <c r="BD188" i="4"/>
  <c r="BD187" i="4"/>
  <c r="BD186" i="4"/>
  <c r="BD185" i="4"/>
  <c r="BD184" i="4"/>
  <c r="BD183" i="4"/>
  <c r="BD182" i="4"/>
  <c r="BD181" i="4"/>
  <c r="BD180" i="4"/>
  <c r="BD179" i="4"/>
  <c r="BD178" i="4"/>
  <c r="BD177" i="4"/>
  <c r="BD176" i="4"/>
  <c r="BD175" i="4"/>
  <c r="BD174" i="4"/>
  <c r="BD173" i="4"/>
  <c r="BD172" i="4"/>
  <c r="BD171" i="4"/>
  <c r="BD170" i="4"/>
  <c r="BD169" i="4"/>
  <c r="BD168" i="4"/>
  <c r="BD167" i="4"/>
  <c r="BD166" i="4"/>
  <c r="BD165" i="4"/>
  <c r="BD164" i="4"/>
  <c r="BD163" i="4"/>
  <c r="BD162" i="4"/>
  <c r="BD161" i="4"/>
  <c r="BD160" i="4"/>
  <c r="BD159" i="4"/>
  <c r="BD158" i="4"/>
  <c r="BD157" i="4"/>
  <c r="BD156" i="4"/>
  <c r="BD155" i="4"/>
  <c r="BD154" i="4"/>
  <c r="BD153" i="4"/>
  <c r="BD152" i="4"/>
  <c r="BD151" i="4"/>
  <c r="BD150" i="4"/>
  <c r="BD149" i="4"/>
  <c r="BD148" i="4"/>
  <c r="BD147" i="4"/>
  <c r="BD146" i="4"/>
  <c r="BD145" i="4"/>
  <c r="BD144" i="4"/>
  <c r="BD143" i="4"/>
  <c r="BD142" i="4"/>
  <c r="BD141" i="4"/>
  <c r="BD140" i="4"/>
  <c r="BD139" i="4"/>
  <c r="BD138" i="4"/>
  <c r="BD137" i="4"/>
  <c r="BD136" i="4"/>
  <c r="BD135" i="4"/>
  <c r="BD134" i="4"/>
  <c r="BD133" i="4"/>
  <c r="BD132" i="4"/>
  <c r="BD131" i="4"/>
  <c r="BD130" i="4"/>
  <c r="BD129" i="4"/>
  <c r="BD128" i="4"/>
  <c r="BD127" i="4"/>
  <c r="BD126" i="4"/>
  <c r="BD125" i="4"/>
  <c r="BD124" i="4"/>
  <c r="BD123" i="4"/>
  <c r="BD122" i="4"/>
  <c r="BD121" i="4"/>
  <c r="BD120" i="4"/>
  <c r="BD119" i="4"/>
  <c r="BD118" i="4"/>
  <c r="BD117" i="4"/>
  <c r="BD116" i="4"/>
  <c r="BD115" i="4"/>
  <c r="BD114" i="4"/>
  <c r="BD113" i="4"/>
  <c r="BD112" i="4"/>
  <c r="BD111" i="4"/>
  <c r="BD110" i="4"/>
  <c r="BD109" i="4"/>
  <c r="BD108" i="4"/>
  <c r="BD107" i="4"/>
  <c r="BD106" i="4"/>
  <c r="BD105" i="4"/>
  <c r="BD104" i="4"/>
  <c r="BD103" i="4"/>
  <c r="BD102" i="4"/>
  <c r="BD101" i="4"/>
  <c r="BD100" i="4"/>
  <c r="BD99" i="4"/>
  <c r="BD98" i="4"/>
  <c r="BD97" i="4"/>
  <c r="BD96" i="4"/>
  <c r="BD95" i="4"/>
  <c r="BD94" i="4"/>
  <c r="BD93" i="4"/>
  <c r="BD92" i="4"/>
  <c r="BD91" i="4"/>
  <c r="BD90" i="4"/>
  <c r="BD89" i="4"/>
  <c r="BD88" i="4"/>
  <c r="BD87" i="4"/>
  <c r="BD86" i="4"/>
  <c r="BD85" i="4"/>
  <c r="BD84" i="4"/>
  <c r="BD83" i="4"/>
  <c r="BD82" i="4"/>
  <c r="BD81" i="4"/>
  <c r="BD80" i="4"/>
  <c r="BD79" i="4"/>
  <c r="BD78" i="4"/>
  <c r="BD77" i="4"/>
  <c r="BD76" i="4"/>
  <c r="BD75" i="4"/>
  <c r="BD74" i="4"/>
  <c r="BD73" i="4"/>
  <c r="BD72" i="4"/>
  <c r="BD71" i="4"/>
  <c r="BD70" i="4"/>
  <c r="BD69" i="4"/>
  <c r="BD68" i="4"/>
  <c r="BD67" i="4"/>
  <c r="BD66" i="4"/>
  <c r="BD65" i="4"/>
  <c r="BD64" i="4"/>
  <c r="BD63" i="4"/>
  <c r="BD62" i="4"/>
  <c r="BD61" i="4"/>
  <c r="BD60" i="4"/>
  <c r="BD59" i="4"/>
  <c r="BD58" i="4"/>
  <c r="BD57" i="4"/>
  <c r="BD56" i="4"/>
  <c r="BD55" i="4"/>
  <c r="BD54" i="4"/>
  <c r="BD53" i="4"/>
  <c r="BD52" i="4"/>
  <c r="BD51" i="4"/>
  <c r="BD50" i="4"/>
  <c r="BD49" i="4"/>
  <c r="BD48" i="4"/>
  <c r="BD47" i="4"/>
  <c r="BD46" i="4"/>
  <c r="BD45" i="4"/>
  <c r="BD44" i="4"/>
  <c r="BD43" i="4"/>
  <c r="BD42" i="4"/>
  <c r="BD41" i="4"/>
  <c r="BD40" i="4"/>
  <c r="BD39" i="4"/>
  <c r="BD38" i="4"/>
  <c r="BD37" i="4"/>
  <c r="BD36" i="4"/>
  <c r="BD35" i="4"/>
  <c r="BD34" i="4"/>
  <c r="BD33" i="4"/>
  <c r="BD32" i="4"/>
  <c r="BD31" i="4"/>
  <c r="BD30" i="4"/>
  <c r="BD29" i="4"/>
  <c r="BD28" i="4"/>
  <c r="BD27" i="4"/>
  <c r="BD26" i="4"/>
  <c r="BD25" i="4"/>
  <c r="BD24" i="4"/>
  <c r="BD23" i="4"/>
  <c r="BD22" i="4"/>
  <c r="BD21" i="4"/>
  <c r="BD20" i="4"/>
  <c r="BD19" i="4"/>
  <c r="BD18" i="4"/>
  <c r="BD17" i="4"/>
  <c r="BD16" i="4"/>
  <c r="BD15" i="4"/>
  <c r="BD14" i="4"/>
  <c r="BD13" i="4"/>
  <c r="BD12" i="4"/>
  <c r="BD11" i="4"/>
  <c r="BD10" i="4"/>
  <c r="BD9" i="4"/>
  <c r="BD8" i="4"/>
  <c r="BD7" i="4"/>
  <c r="BD6" i="4"/>
  <c r="BD5" i="4"/>
  <c r="BD4" i="4"/>
  <c r="BD2" i="4"/>
  <c r="BC6" i="4"/>
  <c r="BC2" i="4"/>
  <c r="BC3" i="4"/>
  <c r="BC4" i="4"/>
  <c r="BC5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107" i="4"/>
  <c r="BC108" i="4"/>
  <c r="BC109" i="4"/>
  <c r="BC110" i="4"/>
  <c r="BC111" i="4"/>
  <c r="BC112" i="4"/>
  <c r="BC113" i="4"/>
  <c r="BC114" i="4"/>
  <c r="BC115" i="4"/>
  <c r="BC116" i="4"/>
  <c r="BC117" i="4"/>
  <c r="BC118" i="4"/>
  <c r="BC119" i="4"/>
  <c r="BC120" i="4"/>
  <c r="BC121" i="4"/>
  <c r="BC122" i="4"/>
  <c r="BC123" i="4"/>
  <c r="BC124" i="4"/>
  <c r="BC125" i="4"/>
  <c r="BC126" i="4"/>
  <c r="BC127" i="4"/>
  <c r="BC128" i="4"/>
  <c r="BC129" i="4"/>
  <c r="BC130" i="4"/>
  <c r="BC131" i="4"/>
  <c r="BC132" i="4"/>
  <c r="BC133" i="4"/>
  <c r="BC134" i="4"/>
  <c r="BC135" i="4"/>
  <c r="BC136" i="4"/>
  <c r="BC137" i="4"/>
  <c r="BC138" i="4"/>
  <c r="BC139" i="4"/>
  <c r="BC140" i="4"/>
  <c r="BC141" i="4"/>
  <c r="BC142" i="4"/>
  <c r="BC143" i="4"/>
  <c r="BC144" i="4"/>
  <c r="BC145" i="4"/>
  <c r="BC146" i="4"/>
  <c r="BC147" i="4"/>
  <c r="BC148" i="4"/>
  <c r="BC149" i="4"/>
  <c r="BC150" i="4"/>
  <c r="BC151" i="4"/>
  <c r="BC152" i="4"/>
  <c r="BC153" i="4"/>
  <c r="BC154" i="4"/>
  <c r="BC155" i="4"/>
  <c r="BC156" i="4"/>
  <c r="BC157" i="4"/>
  <c r="BC158" i="4"/>
  <c r="BC159" i="4"/>
  <c r="BC160" i="4"/>
  <c r="BC161" i="4"/>
  <c r="BC162" i="4"/>
  <c r="BC163" i="4"/>
  <c r="BC164" i="4"/>
  <c r="BC165" i="4"/>
  <c r="BC166" i="4"/>
  <c r="BC167" i="4"/>
  <c r="BC168" i="4"/>
  <c r="BC169" i="4"/>
  <c r="BC170" i="4"/>
  <c r="BC171" i="4"/>
  <c r="BC172" i="4"/>
  <c r="BC173" i="4"/>
  <c r="BC174" i="4"/>
  <c r="BC175" i="4"/>
  <c r="BC176" i="4"/>
  <c r="BC177" i="4"/>
  <c r="BC178" i="4"/>
  <c r="BC179" i="4"/>
  <c r="BC180" i="4"/>
  <c r="BC181" i="4"/>
  <c r="BC182" i="4"/>
  <c r="BC183" i="4"/>
  <c r="BC184" i="4"/>
  <c r="BC185" i="4"/>
  <c r="BC186" i="4"/>
  <c r="BC187" i="4"/>
  <c r="BC188" i="4"/>
  <c r="BC189" i="4"/>
  <c r="BC190" i="4"/>
  <c r="BC191" i="4"/>
  <c r="BC192" i="4"/>
  <c r="BC193" i="4"/>
  <c r="BC194" i="4"/>
  <c r="BC195" i="4"/>
  <c r="BC196" i="4"/>
  <c r="BC197" i="4"/>
  <c r="BC198" i="4"/>
  <c r="BC199" i="4"/>
  <c r="BC200" i="4"/>
  <c r="BC201" i="4"/>
  <c r="BC202" i="4"/>
  <c r="BC203" i="4"/>
  <c r="BC204" i="4"/>
  <c r="BC205" i="4"/>
  <c r="BC206" i="4"/>
  <c r="BC207" i="4"/>
  <c r="BC208" i="4"/>
  <c r="BC209" i="4"/>
  <c r="BC210" i="4"/>
  <c r="BC211" i="4"/>
  <c r="BC212" i="4"/>
  <c r="BC213" i="4"/>
  <c r="BC214" i="4"/>
  <c r="BC215" i="4"/>
  <c r="BC216" i="4"/>
  <c r="BC217" i="4"/>
  <c r="BC218" i="4"/>
  <c r="BC219" i="4"/>
  <c r="BC220" i="4"/>
  <c r="BC221" i="4"/>
  <c r="BC222" i="4"/>
  <c r="BC223" i="4"/>
  <c r="BC224" i="4"/>
  <c r="BC225" i="4"/>
  <c r="BC226" i="4"/>
  <c r="BC227" i="4"/>
  <c r="BC228" i="4"/>
  <c r="BC229" i="4"/>
  <c r="BC230" i="4"/>
  <c r="BC231" i="4"/>
  <c r="BC232" i="4"/>
  <c r="BC233" i="4"/>
  <c r="BC234" i="4"/>
  <c r="BC235" i="4"/>
  <c r="BC236" i="4"/>
  <c r="BC237" i="4"/>
  <c r="BC238" i="4"/>
  <c r="BC239" i="4"/>
  <c r="BC240" i="4"/>
  <c r="BC241" i="4"/>
  <c r="BC242" i="4"/>
  <c r="BC243" i="4"/>
  <c r="BC244" i="4"/>
  <c r="BC245" i="4"/>
  <c r="BC246" i="4"/>
  <c r="BC247" i="4"/>
  <c r="BC248" i="4"/>
  <c r="BC249" i="4"/>
  <c r="BC250" i="4"/>
  <c r="BC251" i="4"/>
  <c r="BC252" i="4"/>
  <c r="BC253" i="4"/>
  <c r="BC254" i="4"/>
  <c r="BC255" i="4"/>
  <c r="BC256" i="4"/>
  <c r="BC257" i="4"/>
  <c r="BC258" i="4"/>
  <c r="BC259" i="4"/>
  <c r="BC260" i="4"/>
  <c r="BC261" i="4"/>
  <c r="BC262" i="4"/>
  <c r="BC263" i="4"/>
  <c r="BC264" i="4"/>
  <c r="BC265" i="4"/>
  <c r="BC266" i="4"/>
  <c r="BC267" i="4"/>
  <c r="BC268" i="4"/>
  <c r="BC269" i="4"/>
  <c r="BC270" i="4"/>
  <c r="BC271" i="4"/>
  <c r="BC272" i="4"/>
  <c r="BC273" i="4"/>
  <c r="BC274" i="4"/>
  <c r="BC275" i="4"/>
  <c r="BC276" i="4"/>
  <c r="BC277" i="4"/>
  <c r="BC278" i="4"/>
  <c r="BC279" i="4"/>
  <c r="BC280" i="4"/>
  <c r="BC281" i="4"/>
  <c r="BC282" i="4"/>
  <c r="BC283" i="4"/>
  <c r="BC284" i="4"/>
  <c r="BC285" i="4"/>
  <c r="BC286" i="4"/>
  <c r="BC287" i="4"/>
  <c r="BC288" i="4"/>
  <c r="BC289" i="4"/>
  <c r="BC290" i="4"/>
  <c r="BC291" i="4"/>
  <c r="BC292" i="4"/>
  <c r="BC293" i="4"/>
  <c r="BC294" i="4"/>
  <c r="BC295" i="4"/>
  <c r="BC296" i="4"/>
  <c r="BC297" i="4"/>
  <c r="BC298" i="4"/>
  <c r="BC299" i="4"/>
  <c r="BC300" i="4"/>
  <c r="BC301" i="4"/>
  <c r="BC302" i="4"/>
  <c r="BC303" i="4"/>
  <c r="BC304" i="4"/>
  <c r="BC305" i="4"/>
  <c r="BC306" i="4"/>
  <c r="BC307" i="4"/>
  <c r="BC308" i="4"/>
  <c r="BC309" i="4"/>
  <c r="BC310" i="4"/>
  <c r="BC311" i="4"/>
  <c r="BC312" i="4"/>
  <c r="BC313" i="4"/>
  <c r="BC314" i="4"/>
  <c r="BC315" i="4"/>
  <c r="BC316" i="4"/>
  <c r="BC317" i="4"/>
  <c r="BC318" i="4"/>
  <c r="BC319" i="4"/>
  <c r="BC320" i="4"/>
  <c r="BC321" i="4"/>
  <c r="BC322" i="4"/>
  <c r="BC323" i="4"/>
  <c r="BC324" i="4"/>
  <c r="BC325" i="4"/>
  <c r="BC326" i="4"/>
  <c r="BC327" i="4"/>
  <c r="BC328" i="4"/>
  <c r="BC329" i="4"/>
  <c r="BC330" i="4"/>
  <c r="BC331" i="4"/>
  <c r="BC332" i="4"/>
  <c r="BC333" i="4"/>
  <c r="BC334" i="4"/>
  <c r="BC335" i="4"/>
  <c r="BC336" i="4"/>
  <c r="BC337" i="4"/>
  <c r="BC338" i="4"/>
  <c r="BC339" i="4"/>
  <c r="BC340" i="4"/>
  <c r="BC341" i="4"/>
  <c r="BC342" i="4"/>
  <c r="BC343" i="4"/>
  <c r="BC344" i="4"/>
  <c r="BC345" i="4"/>
  <c r="BC346" i="4"/>
  <c r="BC347" i="4"/>
  <c r="BC348" i="4"/>
  <c r="BC349" i="4"/>
  <c r="BC350" i="4"/>
  <c r="BC351" i="4"/>
  <c r="BC352" i="4"/>
  <c r="BC353" i="4"/>
  <c r="BC354" i="4"/>
  <c r="BC355" i="4"/>
  <c r="BC356" i="4"/>
  <c r="BC357" i="4"/>
  <c r="BC358" i="4"/>
  <c r="BC359" i="4"/>
  <c r="BC360" i="4"/>
  <c r="BC361" i="4"/>
  <c r="BC362" i="4"/>
  <c r="BC363" i="4"/>
  <c r="BC364" i="4"/>
  <c r="BC365" i="4"/>
  <c r="BC366" i="4"/>
  <c r="BC367" i="4"/>
  <c r="BC368" i="4"/>
  <c r="BC369" i="4"/>
  <c r="BC370" i="4"/>
  <c r="BC371" i="4"/>
  <c r="BC372" i="4"/>
  <c r="BC373" i="4"/>
  <c r="BC374" i="4"/>
  <c r="BC375" i="4"/>
  <c r="BC376" i="4"/>
  <c r="BC377" i="4"/>
  <c r="BC378" i="4"/>
  <c r="BC379" i="4"/>
  <c r="BC380" i="4"/>
  <c r="BC381" i="4"/>
  <c r="BC382" i="4"/>
  <c r="BC383" i="4"/>
  <c r="BC384" i="4"/>
  <c r="BC385" i="4"/>
  <c r="BC386" i="4"/>
  <c r="BC387" i="4"/>
  <c r="BC388" i="4"/>
  <c r="BC389" i="4"/>
  <c r="BC390" i="4"/>
  <c r="BC391" i="4"/>
  <c r="BC392" i="4"/>
  <c r="BC393" i="4"/>
  <c r="BC394" i="4"/>
  <c r="BC395" i="4"/>
  <c r="BC396" i="4"/>
  <c r="BC397" i="4"/>
  <c r="BC398" i="4"/>
  <c r="BC399" i="4"/>
  <c r="BC400" i="4"/>
  <c r="BC401" i="4"/>
  <c r="BC402" i="4"/>
  <c r="BC403" i="4"/>
  <c r="BC404" i="4"/>
  <c r="BC405" i="4"/>
  <c r="BC406" i="4"/>
  <c r="BC407" i="4"/>
  <c r="BC408" i="4"/>
  <c r="BC409" i="4"/>
  <c r="BC410" i="4"/>
  <c r="BC411" i="4"/>
  <c r="BC412" i="4"/>
  <c r="BC413" i="4"/>
  <c r="BC414" i="4"/>
  <c r="BC415" i="4"/>
  <c r="BC416" i="4"/>
  <c r="BC417" i="4"/>
  <c r="BC418" i="4"/>
  <c r="BC419" i="4"/>
  <c r="BC420" i="4"/>
  <c r="BC421" i="4"/>
  <c r="BC422" i="4"/>
  <c r="BC423" i="4"/>
  <c r="BC424" i="4"/>
  <c r="BC425" i="4"/>
  <c r="BC426" i="4"/>
  <c r="BC427" i="4"/>
  <c r="BC428" i="4"/>
  <c r="BC429" i="4"/>
  <c r="BC430" i="4"/>
  <c r="BC431" i="4"/>
  <c r="BC432" i="4"/>
  <c r="BC433" i="4"/>
  <c r="BC434" i="4"/>
  <c r="BC435" i="4"/>
  <c r="BC436" i="4"/>
  <c r="BC437" i="4"/>
  <c r="BC438" i="4"/>
  <c r="BC439" i="4"/>
  <c r="BC440" i="4"/>
  <c r="BC441" i="4"/>
  <c r="BC442" i="4"/>
  <c r="BC443" i="4"/>
  <c r="BC444" i="4"/>
  <c r="BC445" i="4"/>
  <c r="BC446" i="4"/>
  <c r="BC447" i="4"/>
  <c r="BC448" i="4"/>
  <c r="BC449" i="4"/>
  <c r="BC450" i="4"/>
  <c r="BC451" i="4"/>
  <c r="BC452" i="4"/>
  <c r="BC453" i="4"/>
  <c r="BC454" i="4"/>
  <c r="BC455" i="4"/>
  <c r="BC456" i="4"/>
  <c r="BC457" i="4"/>
  <c r="BC458" i="4"/>
  <c r="BC459" i="4"/>
  <c r="BC460" i="4"/>
  <c r="BC461" i="4"/>
  <c r="BC462" i="4"/>
  <c r="BC463" i="4"/>
  <c r="BC464" i="4"/>
  <c r="BC465" i="4"/>
  <c r="BC466" i="4"/>
  <c r="BC467" i="4"/>
  <c r="BC468" i="4"/>
  <c r="BC469" i="4"/>
  <c r="BC470" i="4"/>
  <c r="BC471" i="4"/>
  <c r="BC472" i="4"/>
  <c r="BC473" i="4"/>
  <c r="BC474" i="4"/>
  <c r="BC475" i="4"/>
  <c r="BC476" i="4"/>
  <c r="BC477" i="4"/>
  <c r="BC478" i="4"/>
  <c r="BC479" i="4"/>
  <c r="BC480" i="4"/>
  <c r="BC481" i="4"/>
  <c r="BC482" i="4"/>
  <c r="BC483" i="4"/>
  <c r="BC484" i="4"/>
  <c r="BC485" i="4"/>
  <c r="BC486" i="4"/>
  <c r="BC487" i="4"/>
  <c r="BC488" i="4"/>
  <c r="BC489" i="4"/>
  <c r="BC490" i="4"/>
  <c r="BC491" i="4"/>
  <c r="BC492" i="4"/>
  <c r="BC493" i="4"/>
  <c r="BC494" i="4"/>
  <c r="BC495" i="4"/>
  <c r="BC496" i="4"/>
  <c r="BC497" i="4"/>
  <c r="BC498" i="4"/>
  <c r="BC499" i="4"/>
  <c r="BC500" i="4"/>
  <c r="BC501" i="4"/>
  <c r="BC502" i="4"/>
  <c r="BC503" i="4"/>
  <c r="BC504" i="4"/>
  <c r="BC505" i="4"/>
  <c r="BC506" i="4"/>
  <c r="BC507" i="4"/>
  <c r="BC508" i="4"/>
  <c r="BC509" i="4"/>
  <c r="BC510" i="4"/>
  <c r="BC511" i="4"/>
  <c r="BC512" i="4"/>
  <c r="BC513" i="4"/>
  <c r="BC514" i="4"/>
  <c r="BC515" i="4"/>
  <c r="BC516" i="4"/>
  <c r="BC517" i="4"/>
  <c r="BC518" i="4"/>
  <c r="BC519" i="4"/>
  <c r="BC520" i="4"/>
  <c r="BC521" i="4"/>
  <c r="BC522" i="4"/>
  <c r="BC523" i="4"/>
  <c r="BC524" i="4"/>
  <c r="BC525" i="4"/>
  <c r="BC526" i="4"/>
  <c r="BC527" i="4"/>
  <c r="BC528" i="4"/>
  <c r="BC529" i="4"/>
  <c r="BC530" i="4"/>
  <c r="BC531" i="4"/>
  <c r="BC532" i="4"/>
  <c r="BC533" i="4"/>
  <c r="BC534" i="4"/>
  <c r="BC535" i="4"/>
  <c r="BC536" i="4"/>
  <c r="BC537" i="4"/>
  <c r="BC538" i="4"/>
  <c r="BC539" i="4"/>
  <c r="BC540" i="4"/>
  <c r="BC541" i="4"/>
  <c r="BC542" i="4"/>
  <c r="BC543" i="4"/>
  <c r="BC544" i="4"/>
  <c r="BC545" i="4"/>
  <c r="BC546" i="4"/>
  <c r="BC547" i="4"/>
  <c r="BC548" i="4"/>
  <c r="BC549" i="4"/>
  <c r="BC550" i="4"/>
  <c r="BC551" i="4"/>
  <c r="BC552" i="4"/>
  <c r="BC553" i="4"/>
  <c r="BC554" i="4"/>
  <c r="BC555" i="4"/>
  <c r="BC556" i="4"/>
  <c r="BC557" i="4"/>
  <c r="BC558" i="4"/>
  <c r="BC559" i="4"/>
  <c r="BC560" i="4"/>
  <c r="BC561" i="4"/>
  <c r="BC562" i="4"/>
  <c r="BC563" i="4"/>
  <c r="BC564" i="4"/>
  <c r="BC565" i="4"/>
  <c r="BC566" i="4"/>
  <c r="BC567" i="4"/>
  <c r="BC568" i="4"/>
  <c r="BC569" i="4"/>
  <c r="BC570" i="4"/>
  <c r="BC571" i="4"/>
  <c r="BC572" i="4"/>
  <c r="BC573" i="4"/>
  <c r="BC574" i="4"/>
  <c r="BC575" i="4"/>
  <c r="BC576" i="4"/>
  <c r="BC577" i="4"/>
  <c r="BC578" i="4"/>
  <c r="BC579" i="4"/>
  <c r="BC580" i="4"/>
  <c r="BC581" i="4"/>
  <c r="BC582" i="4"/>
  <c r="BC583" i="4"/>
  <c r="BC584" i="4"/>
  <c r="BC585" i="4"/>
  <c r="BC586" i="4"/>
  <c r="BC587" i="4"/>
  <c r="BC588" i="4"/>
  <c r="BC589" i="4"/>
  <c r="BC590" i="4"/>
  <c r="BC591" i="4"/>
  <c r="BC592" i="4"/>
  <c r="BC593" i="4"/>
  <c r="BC594" i="4"/>
  <c r="BC595" i="4"/>
  <c r="BC596" i="4"/>
  <c r="BC597" i="4"/>
  <c r="BC598" i="4"/>
  <c r="BC599" i="4"/>
  <c r="BC600" i="4"/>
  <c r="BC601" i="4"/>
  <c r="BC602" i="4"/>
  <c r="BC603" i="4"/>
  <c r="BC604" i="4"/>
  <c r="BC605" i="4"/>
  <c r="BC606" i="4"/>
  <c r="BC607" i="4"/>
  <c r="BC608" i="4"/>
  <c r="BC609" i="4"/>
  <c r="BC610" i="4"/>
  <c r="BC611" i="4"/>
  <c r="BC612" i="4"/>
  <c r="BC613" i="4"/>
  <c r="BC614" i="4"/>
  <c r="BC615" i="4"/>
  <c r="BC616" i="4"/>
  <c r="BC617" i="4"/>
  <c r="BC618" i="4"/>
  <c r="BC619" i="4"/>
  <c r="BC620" i="4"/>
  <c r="BC621" i="4"/>
  <c r="BC622" i="4"/>
  <c r="BC623" i="4"/>
  <c r="BC624" i="4"/>
  <c r="BC625" i="4"/>
  <c r="BC626" i="4"/>
  <c r="BC627" i="4"/>
  <c r="BC628" i="4"/>
  <c r="BC629" i="4"/>
  <c r="BC630" i="4"/>
  <c r="BC631" i="4"/>
  <c r="BC632" i="4"/>
  <c r="BC633" i="4"/>
  <c r="BC634" i="4"/>
  <c r="BC635" i="4"/>
  <c r="BC636" i="4"/>
  <c r="BC637" i="4"/>
  <c r="BC638" i="4"/>
  <c r="BC639" i="4"/>
  <c r="BC640" i="4"/>
  <c r="BC641" i="4"/>
  <c r="BC642" i="4"/>
  <c r="BC643" i="4"/>
  <c r="BC644" i="4"/>
  <c r="BC645" i="4"/>
  <c r="BC646" i="4"/>
  <c r="BC647" i="4"/>
  <c r="BC648" i="4"/>
  <c r="BC649" i="4"/>
  <c r="BC650" i="4"/>
  <c r="BC651" i="4"/>
  <c r="BC652" i="4"/>
  <c r="BC653" i="4"/>
  <c r="BC654" i="4"/>
  <c r="BC655" i="4"/>
  <c r="BC656" i="4"/>
  <c r="BC657" i="4"/>
  <c r="BC658" i="4"/>
  <c r="BC659" i="4"/>
  <c r="BC660" i="4"/>
  <c r="BC661" i="4"/>
  <c r="BC662" i="4"/>
  <c r="BC663" i="4"/>
  <c r="BC664" i="4"/>
  <c r="BC665" i="4"/>
  <c r="BC666" i="4"/>
  <c r="BC667" i="4"/>
  <c r="BC668" i="4"/>
  <c r="BC669" i="4"/>
  <c r="BC670" i="4"/>
  <c r="BC671" i="4"/>
  <c r="BC672" i="4"/>
  <c r="BC673" i="4"/>
  <c r="BC674" i="4"/>
  <c r="BC675" i="4"/>
  <c r="BC676" i="4"/>
  <c r="BC677" i="4"/>
  <c r="BC678" i="4"/>
  <c r="BC679" i="4"/>
  <c r="BC680" i="4"/>
  <c r="BC681" i="4"/>
  <c r="BC682" i="4"/>
  <c r="BC683" i="4"/>
  <c r="BC684" i="4"/>
  <c r="BC685" i="4"/>
  <c r="BC686" i="4"/>
  <c r="BC687" i="4"/>
  <c r="BC688" i="4"/>
  <c r="BC689" i="4"/>
  <c r="BC690" i="4"/>
  <c r="BC691" i="4"/>
  <c r="BC692" i="4"/>
  <c r="BC693" i="4"/>
  <c r="BC694" i="4"/>
  <c r="BC695" i="4"/>
  <c r="BC696" i="4"/>
  <c r="BC697" i="4"/>
  <c r="BC698" i="4"/>
  <c r="BC699" i="4"/>
  <c r="BC700" i="4"/>
  <c r="BC701" i="4"/>
  <c r="BC702" i="4"/>
  <c r="BC703" i="4"/>
  <c r="BC704" i="4"/>
  <c r="BC705" i="4"/>
  <c r="BC706" i="4"/>
  <c r="BC707" i="4"/>
  <c r="BC708" i="4"/>
  <c r="BC709" i="4"/>
  <c r="BC710" i="4"/>
  <c r="BC711" i="4"/>
  <c r="BC712" i="4"/>
  <c r="BC713" i="4"/>
  <c r="BC714" i="4"/>
  <c r="BC715" i="4"/>
  <c r="BC716" i="4"/>
  <c r="BC717" i="4"/>
  <c r="BC718" i="4"/>
  <c r="BC719" i="4"/>
  <c r="BC720" i="4"/>
  <c r="BC721" i="4"/>
  <c r="BC722" i="4"/>
  <c r="BC723" i="4"/>
  <c r="BC724" i="4"/>
  <c r="BC725" i="4"/>
  <c r="BC726" i="4"/>
  <c r="BC727" i="4"/>
  <c r="BC728" i="4"/>
  <c r="BC729" i="4"/>
  <c r="BC730" i="4"/>
  <c r="BC731" i="4"/>
  <c r="BC732" i="4"/>
  <c r="BC733" i="4"/>
  <c r="BC734" i="4"/>
  <c r="BC735" i="4"/>
  <c r="BC736" i="4"/>
  <c r="BC737" i="4"/>
  <c r="BC738" i="4"/>
  <c r="BC739" i="4"/>
  <c r="BC740" i="4"/>
  <c r="BC741" i="4"/>
  <c r="BC742" i="4"/>
  <c r="BC743" i="4"/>
  <c r="BC744" i="4"/>
  <c r="BC745" i="4"/>
  <c r="BC746" i="4"/>
  <c r="BC747" i="4"/>
  <c r="BC748" i="4"/>
  <c r="BC749" i="4"/>
  <c r="BC750" i="4"/>
  <c r="BC751" i="4"/>
  <c r="BC752" i="4"/>
  <c r="BC753" i="4"/>
  <c r="BC754" i="4"/>
  <c r="BC755" i="4"/>
  <c r="BC756" i="4"/>
  <c r="BC757" i="4"/>
  <c r="BC758" i="4"/>
  <c r="BC759" i="4"/>
  <c r="BC760" i="4"/>
  <c r="BC761" i="4"/>
  <c r="BC762" i="4"/>
  <c r="BC763" i="4"/>
  <c r="BC764" i="4"/>
  <c r="BC765" i="4"/>
  <c r="BC766" i="4"/>
  <c r="BC767" i="4"/>
  <c r="BC768" i="4"/>
  <c r="BC769" i="4"/>
  <c r="BC770" i="4"/>
  <c r="BC771" i="4"/>
  <c r="BC772" i="4"/>
  <c r="BC773" i="4"/>
  <c r="BC774" i="4"/>
  <c r="BC775" i="4"/>
  <c r="BC776" i="4"/>
  <c r="BC777" i="4"/>
  <c r="BC778" i="4"/>
  <c r="BC779" i="4"/>
  <c r="BC780" i="4"/>
  <c r="BC781" i="4"/>
  <c r="BC782" i="4"/>
  <c r="BC783" i="4"/>
  <c r="BC784" i="4"/>
  <c r="BC785" i="4"/>
  <c r="BC786" i="4"/>
  <c r="BC787" i="4"/>
  <c r="BC788" i="4"/>
  <c r="BC789" i="4"/>
  <c r="BC790" i="4"/>
  <c r="BC791" i="4"/>
  <c r="BC792" i="4"/>
  <c r="BC793" i="4"/>
  <c r="BC794" i="4"/>
  <c r="BC795" i="4"/>
  <c r="BC796" i="4"/>
  <c r="BC797" i="4"/>
  <c r="BC798" i="4"/>
  <c r="BC799" i="4"/>
  <c r="BC800" i="4"/>
  <c r="BC801" i="4"/>
  <c r="BC802" i="4"/>
  <c r="BC803" i="4"/>
  <c r="BC804" i="4"/>
  <c r="BC805" i="4"/>
  <c r="BC806" i="4"/>
  <c r="BC807" i="4"/>
  <c r="BC808" i="4"/>
  <c r="BC809" i="4"/>
  <c r="BC810" i="4"/>
  <c r="BC811" i="4"/>
  <c r="BC812" i="4"/>
  <c r="BC813" i="4"/>
  <c r="BC814" i="4"/>
  <c r="BC815" i="4"/>
  <c r="BC816" i="4"/>
  <c r="BC817" i="4"/>
  <c r="BC818" i="4"/>
  <c r="BC819" i="4"/>
  <c r="BC820" i="4"/>
  <c r="BC821" i="4"/>
  <c r="BC822" i="4"/>
  <c r="BC823" i="4"/>
  <c r="BC824" i="4"/>
  <c r="BC825" i="4"/>
  <c r="BC826" i="4"/>
  <c r="BC827" i="4"/>
  <c r="BC828" i="4"/>
  <c r="BC829" i="4"/>
  <c r="BC830" i="4"/>
  <c r="BC831" i="4"/>
  <c r="BC832" i="4"/>
  <c r="BC833" i="4"/>
  <c r="BC834" i="4"/>
  <c r="BC835" i="4"/>
  <c r="BC836" i="4"/>
  <c r="BC837" i="4"/>
  <c r="BC838" i="4"/>
  <c r="BC839" i="4"/>
  <c r="BC840" i="4"/>
  <c r="BC841" i="4"/>
  <c r="BC842" i="4"/>
  <c r="BC843" i="4"/>
  <c r="BC844" i="4"/>
  <c r="BC845" i="4"/>
  <c r="BC846" i="4"/>
  <c r="BC847" i="4"/>
  <c r="BC848" i="4"/>
  <c r="BC849" i="4"/>
  <c r="BC850" i="4"/>
  <c r="BC851" i="4"/>
  <c r="BC852" i="4"/>
  <c r="BC853" i="4"/>
  <c r="BC854" i="4"/>
  <c r="BC855" i="4"/>
  <c r="BC856" i="4"/>
  <c r="BC857" i="4"/>
  <c r="BC858" i="4"/>
  <c r="BC859" i="4"/>
  <c r="BC860" i="4"/>
  <c r="BC861" i="4"/>
  <c r="BC862" i="4"/>
  <c r="BC863" i="4"/>
  <c r="BC864" i="4"/>
  <c r="BC865" i="4"/>
  <c r="BC866" i="4"/>
  <c r="BC867" i="4"/>
  <c r="BC868" i="4"/>
  <c r="BC869" i="4"/>
  <c r="BC870" i="4"/>
  <c r="BC871" i="4"/>
  <c r="BC872" i="4"/>
  <c r="BC873" i="4"/>
  <c r="BC874" i="4"/>
  <c r="BC875" i="4"/>
  <c r="BC876" i="4"/>
  <c r="BC877" i="4"/>
  <c r="BC878" i="4"/>
  <c r="BC879" i="4"/>
  <c r="BC880" i="4"/>
  <c r="BC881" i="4"/>
  <c r="BC882" i="4"/>
  <c r="BC883" i="4"/>
  <c r="BC884" i="4"/>
  <c r="BC885" i="4"/>
  <c r="BC886" i="4"/>
  <c r="BC887" i="4"/>
  <c r="BC888" i="4"/>
  <c r="BC889" i="4"/>
  <c r="BC890" i="4"/>
  <c r="BC891" i="4"/>
  <c r="BC892" i="4"/>
  <c r="BC893" i="4"/>
  <c r="BC894" i="4"/>
  <c r="BC895" i="4"/>
  <c r="BC896" i="4"/>
  <c r="BC897" i="4"/>
  <c r="BC898" i="4"/>
  <c r="BC899" i="4"/>
  <c r="BC900" i="4"/>
  <c r="BC901" i="4"/>
  <c r="BC902" i="4"/>
  <c r="BC903" i="4"/>
  <c r="BC904" i="4"/>
  <c r="BC905" i="4"/>
  <c r="BC906" i="4"/>
  <c r="BC907" i="4"/>
  <c r="BC908" i="4"/>
  <c r="BC909" i="4"/>
  <c r="BC910" i="4"/>
  <c r="BC911" i="4"/>
  <c r="BC912" i="4"/>
  <c r="BC913" i="4"/>
  <c r="BC914" i="4"/>
  <c r="BC915" i="4"/>
  <c r="BC916" i="4"/>
  <c r="BC917" i="4"/>
  <c r="BC918" i="4"/>
  <c r="BC919" i="4"/>
  <c r="BC920" i="4"/>
  <c r="BC921" i="4"/>
  <c r="BC922" i="4"/>
  <c r="BC923" i="4"/>
  <c r="BC924" i="4"/>
  <c r="BC925" i="4"/>
  <c r="BC926" i="4"/>
  <c r="BC927" i="4"/>
  <c r="BC928" i="4"/>
  <c r="BC929" i="4"/>
  <c r="BC930" i="4"/>
  <c r="BC931" i="4"/>
  <c r="BC932" i="4"/>
  <c r="BC933" i="4"/>
  <c r="BC934" i="4"/>
  <c r="BC935" i="4"/>
  <c r="BC936" i="4"/>
  <c r="BC937" i="4"/>
  <c r="BC938" i="4"/>
  <c r="BC939" i="4"/>
  <c r="BC940" i="4"/>
  <c r="BC941" i="4"/>
  <c r="BC942" i="4"/>
  <c r="BC943" i="4"/>
  <c r="BC944" i="4"/>
  <c r="BC945" i="4"/>
  <c r="BC946" i="4"/>
  <c r="BC947" i="4"/>
  <c r="BC948" i="4"/>
  <c r="BC949" i="4"/>
  <c r="BC950" i="4"/>
  <c r="BC951" i="4"/>
  <c r="BC952" i="4"/>
  <c r="BC953" i="4"/>
  <c r="BC954" i="4"/>
  <c r="BC955" i="4"/>
  <c r="BC956" i="4"/>
  <c r="BC957" i="4"/>
  <c r="BC958" i="4"/>
  <c r="BC959" i="4"/>
  <c r="BC960" i="4"/>
  <c r="BC961" i="4"/>
  <c r="BC962" i="4"/>
  <c r="BC963" i="4"/>
  <c r="BC964" i="4"/>
  <c r="BC965" i="4"/>
  <c r="BC966" i="4"/>
  <c r="BC967" i="4"/>
  <c r="BC968" i="4"/>
  <c r="BC969" i="4"/>
  <c r="BC970" i="4"/>
  <c r="BC971" i="4"/>
  <c r="BC972" i="4"/>
  <c r="BC973" i="4"/>
  <c r="BC974" i="4"/>
  <c r="BC975" i="4"/>
  <c r="BC976" i="4"/>
  <c r="BC977" i="4"/>
  <c r="BC978" i="4"/>
  <c r="BC979" i="4"/>
  <c r="BC980" i="4"/>
  <c r="BC981" i="4"/>
  <c r="BC982" i="4"/>
  <c r="BC983" i="4"/>
  <c r="BC984" i="4"/>
  <c r="BC985" i="4"/>
  <c r="BC986" i="4"/>
  <c r="BC987" i="4"/>
  <c r="BC988" i="4"/>
  <c r="BC989" i="4"/>
  <c r="BC990" i="4"/>
  <c r="BC991" i="4"/>
  <c r="BC992" i="4"/>
  <c r="BC993" i="4"/>
  <c r="BC994" i="4"/>
  <c r="BC995" i="4"/>
  <c r="BC996" i="4"/>
  <c r="BC997" i="4"/>
  <c r="BC998" i="4"/>
  <c r="BC999" i="4"/>
  <c r="BC1000" i="4"/>
  <c r="BC1001" i="4"/>
  <c r="BC1002" i="4"/>
  <c r="BC1003" i="4"/>
  <c r="BC1004" i="4"/>
  <c r="BC1005" i="4"/>
  <c r="BC1006" i="4"/>
  <c r="BC1007" i="4"/>
  <c r="BC1008" i="4"/>
  <c r="BC1009" i="4"/>
  <c r="BC1010" i="4"/>
  <c r="BC1011" i="4"/>
  <c r="BC1012" i="4"/>
  <c r="BC1013" i="4"/>
  <c r="BC1014" i="4"/>
  <c r="BC1015" i="4"/>
  <c r="BC1016" i="4"/>
  <c r="BC1017" i="4"/>
  <c r="BC1018" i="4"/>
  <c r="BC1019" i="4"/>
  <c r="BC1020" i="4"/>
  <c r="BC1021" i="4"/>
  <c r="BC1022" i="4"/>
  <c r="BC1023" i="4"/>
  <c r="BC1024" i="4"/>
  <c r="BC1025" i="4"/>
  <c r="BC1026" i="4"/>
  <c r="BC1027" i="4"/>
  <c r="BC1028" i="4"/>
  <c r="BC1029" i="4"/>
  <c r="BC1030" i="4"/>
  <c r="BC1031" i="4"/>
  <c r="BC1032" i="4"/>
  <c r="BC1033" i="4"/>
  <c r="BC1034" i="4"/>
  <c r="BC1035" i="4"/>
  <c r="BC1036" i="4"/>
  <c r="BC1037" i="4"/>
  <c r="BC1038" i="4"/>
  <c r="BC1039" i="4"/>
  <c r="BC1040" i="4"/>
  <c r="BC1041" i="4"/>
  <c r="BC1042" i="4"/>
  <c r="BC1043" i="4"/>
  <c r="BC1044" i="4"/>
  <c r="BC1045" i="4"/>
  <c r="BC1046" i="4"/>
  <c r="BC1047" i="4"/>
  <c r="BC1048" i="4"/>
  <c r="BC1049" i="4"/>
  <c r="BC1050" i="4"/>
  <c r="BC1051" i="4"/>
  <c r="BC1052" i="4"/>
  <c r="BC1053" i="4"/>
  <c r="BC1054" i="4"/>
  <c r="BC1055" i="4"/>
  <c r="BC1056" i="4"/>
  <c r="BC1057" i="4"/>
  <c r="BC1058" i="4"/>
  <c r="BC1059" i="4"/>
  <c r="BC1060" i="4"/>
  <c r="BC1061" i="4"/>
  <c r="BC1062" i="4"/>
  <c r="BC1063" i="4"/>
  <c r="BC1064" i="4"/>
  <c r="BC1065" i="4"/>
  <c r="BC1066" i="4"/>
  <c r="BC1067" i="4"/>
  <c r="BC1068" i="4"/>
  <c r="BC1069" i="4"/>
  <c r="BC1070" i="4"/>
  <c r="BC1071" i="4"/>
  <c r="BC1072" i="4"/>
  <c r="BC1073" i="4"/>
  <c r="BC1074" i="4"/>
  <c r="BC1075" i="4"/>
  <c r="BC1076" i="4"/>
  <c r="BC1077" i="4"/>
  <c r="BC1078" i="4"/>
  <c r="BC1079" i="4"/>
  <c r="BC1080" i="4"/>
  <c r="BC1081" i="4"/>
  <c r="BC1082" i="4"/>
  <c r="BC1083" i="4"/>
  <c r="BC1084" i="4"/>
  <c r="BC1085" i="4"/>
  <c r="BC1086" i="4"/>
  <c r="BC1087" i="4"/>
  <c r="BC1088" i="4"/>
  <c r="BC1089" i="4"/>
  <c r="BC1090" i="4"/>
  <c r="BC1091" i="4"/>
  <c r="BC1092" i="4"/>
  <c r="BC1093" i="4"/>
  <c r="BC1094" i="4"/>
  <c r="BC1095" i="4"/>
  <c r="BC1096" i="4"/>
  <c r="BC1097" i="4"/>
  <c r="BC1098" i="4"/>
  <c r="BC1099" i="4"/>
  <c r="BC1100" i="4"/>
  <c r="BC1101" i="4"/>
  <c r="BC1102" i="4"/>
  <c r="BC1103" i="4"/>
  <c r="BC1104" i="4"/>
  <c r="BC1105" i="4"/>
  <c r="BC1106" i="4"/>
  <c r="BC1107" i="4"/>
  <c r="BC1108" i="4"/>
  <c r="BC1109" i="4"/>
  <c r="BC1110" i="4"/>
  <c r="BC1111" i="4"/>
  <c r="BC1112" i="4"/>
  <c r="BC1113" i="4"/>
  <c r="BC1114" i="4"/>
  <c r="BC1115" i="4"/>
  <c r="BC1116" i="4"/>
  <c r="BC1117" i="4"/>
  <c r="BC1118" i="4"/>
  <c r="BC1119" i="4"/>
  <c r="BC1120" i="4"/>
  <c r="BC1121" i="4"/>
  <c r="BC1122" i="4"/>
  <c r="BC1123" i="4"/>
  <c r="BC1124" i="4"/>
  <c r="BC1125" i="4"/>
  <c r="BC1126" i="4"/>
  <c r="BC1127" i="4"/>
  <c r="BC1128" i="4"/>
  <c r="BC1129" i="4"/>
  <c r="BC1130" i="4"/>
  <c r="BC1131" i="4"/>
  <c r="BC1132" i="4"/>
  <c r="BC1133" i="4"/>
  <c r="BC1134" i="4"/>
  <c r="BC1135" i="4"/>
  <c r="BC1136" i="4"/>
  <c r="BC1137" i="4"/>
  <c r="BC1138" i="4"/>
  <c r="BC1139" i="4"/>
  <c r="BC1140" i="4"/>
  <c r="BC1141" i="4"/>
  <c r="BC1142" i="4"/>
  <c r="BC1143" i="4"/>
  <c r="BC1144" i="4"/>
  <c r="BC1145" i="4"/>
  <c r="BC1146" i="4"/>
  <c r="BC1147" i="4"/>
  <c r="BC1148" i="4"/>
  <c r="BC1149" i="4"/>
  <c r="BC1150" i="4"/>
  <c r="BC1151" i="4"/>
  <c r="BC1152" i="4"/>
  <c r="BC1153" i="4"/>
  <c r="BC1154" i="4"/>
  <c r="BC1155" i="4"/>
  <c r="BC1156" i="4"/>
  <c r="BC1157" i="4"/>
  <c r="BC1158" i="4"/>
  <c r="BC1159" i="4"/>
  <c r="BC1160" i="4"/>
  <c r="BC1161" i="4"/>
  <c r="BC1162" i="4"/>
  <c r="BC1163" i="4"/>
  <c r="BC1164" i="4"/>
  <c r="BC1165" i="4"/>
  <c r="BC1166" i="4"/>
  <c r="BC1167" i="4"/>
  <c r="BC1168" i="4"/>
  <c r="BC1169" i="4"/>
  <c r="BC1170" i="4"/>
  <c r="BC1171" i="4"/>
  <c r="BC1172" i="4"/>
  <c r="BC1173" i="4"/>
  <c r="BC1174" i="4"/>
  <c r="BC1175" i="4"/>
  <c r="BC1176" i="4"/>
  <c r="BC1177" i="4"/>
  <c r="BC1178" i="4"/>
  <c r="BC1179" i="4"/>
  <c r="BC1180" i="4"/>
  <c r="BC1181" i="4"/>
  <c r="BC1182" i="4"/>
  <c r="BC1183" i="4"/>
  <c r="BC1184" i="4"/>
  <c r="BC1185" i="4"/>
  <c r="BC1186" i="4"/>
  <c r="BC1187" i="4"/>
  <c r="BC1188" i="4"/>
  <c r="BC1189" i="4"/>
  <c r="BC1190" i="4"/>
  <c r="BC1191" i="4"/>
  <c r="BC1192" i="4"/>
  <c r="BC1193" i="4"/>
  <c r="BC1194" i="4"/>
  <c r="BC1195" i="4"/>
  <c r="BC1196" i="4"/>
  <c r="BC1197" i="4"/>
  <c r="BC1198" i="4"/>
  <c r="BC1199" i="4"/>
  <c r="BC1200" i="4"/>
  <c r="BC1201" i="4"/>
  <c r="BC1202" i="4"/>
  <c r="BC1203" i="4"/>
  <c r="BC1204" i="4"/>
  <c r="BC1205" i="4"/>
  <c r="BC1206" i="4"/>
  <c r="BC1207" i="4"/>
  <c r="BC1208" i="4"/>
  <c r="BC1209" i="4"/>
  <c r="BC1210" i="4"/>
  <c r="BC1211" i="4"/>
  <c r="BC1212" i="4"/>
  <c r="BC1213" i="4"/>
  <c r="BC1214" i="4"/>
  <c r="BC1215" i="4"/>
  <c r="BC1216" i="4"/>
  <c r="BC1217" i="4"/>
  <c r="BC1218" i="4"/>
  <c r="BC1219" i="4"/>
  <c r="BC1220" i="4"/>
  <c r="BC1221" i="4"/>
  <c r="BC1222" i="4"/>
  <c r="BC1223" i="4"/>
  <c r="BC1224" i="4"/>
  <c r="BC1225" i="4"/>
  <c r="BC1226" i="4"/>
  <c r="BC1227" i="4"/>
  <c r="BC1228" i="4"/>
  <c r="BC1229" i="4"/>
  <c r="BC1230" i="4"/>
  <c r="BC1231" i="4"/>
  <c r="BC1232" i="4"/>
  <c r="BC1233" i="4"/>
  <c r="BC1234" i="4"/>
  <c r="BC1235" i="4"/>
  <c r="BC1236" i="4"/>
  <c r="BC1237" i="4"/>
  <c r="BC1238" i="4"/>
  <c r="BC1239" i="4"/>
  <c r="BC1240" i="4"/>
  <c r="BC1241" i="4"/>
  <c r="BC1242" i="4"/>
  <c r="BC1243" i="4"/>
  <c r="BC1244" i="4"/>
  <c r="BC1245" i="4"/>
  <c r="BC1246" i="4"/>
  <c r="BC1247" i="4"/>
  <c r="BC1248" i="4"/>
  <c r="BC1249" i="4"/>
  <c r="BC1250" i="4"/>
  <c r="BC1251" i="4"/>
  <c r="BC1252" i="4"/>
  <c r="BC1253" i="4"/>
  <c r="BC1254" i="4"/>
  <c r="BC1255" i="4"/>
  <c r="BC1256" i="4"/>
  <c r="BC1257" i="4"/>
  <c r="BC1258" i="4"/>
  <c r="BC1259" i="4"/>
  <c r="BC1260" i="4"/>
  <c r="BC1261" i="4"/>
  <c r="BC1262" i="4"/>
  <c r="BC1263" i="4"/>
  <c r="BC1264" i="4"/>
  <c r="BC1265" i="4"/>
  <c r="BC1266" i="4"/>
  <c r="BC1267" i="4"/>
  <c r="BC1268" i="4"/>
  <c r="BC1269" i="4"/>
  <c r="BC1270" i="4"/>
  <c r="BC1271" i="4"/>
  <c r="BC1272" i="4"/>
  <c r="BC1273" i="4"/>
  <c r="BC1274" i="4"/>
  <c r="BC1275" i="4"/>
  <c r="BC1276" i="4"/>
  <c r="BC1277" i="4"/>
  <c r="BC1278" i="4"/>
  <c r="BC1279" i="4"/>
  <c r="BC1280" i="4"/>
  <c r="BC1281" i="4"/>
  <c r="BC1282" i="4"/>
  <c r="BC1283" i="4"/>
  <c r="BC1284" i="4"/>
  <c r="BC1285" i="4"/>
  <c r="BC1286" i="4"/>
  <c r="BC1287" i="4"/>
  <c r="BC1288" i="4"/>
  <c r="BC1289" i="4"/>
  <c r="BC1290" i="4"/>
  <c r="BC1291" i="4"/>
  <c r="BC1292" i="4"/>
  <c r="BC1293" i="4"/>
  <c r="BC1294" i="4"/>
  <c r="BC1295" i="4"/>
  <c r="BC1296" i="4"/>
  <c r="BC1297" i="4"/>
  <c r="BC1298" i="4"/>
  <c r="BC1299" i="4"/>
  <c r="BC1300" i="4"/>
  <c r="BC1301" i="4"/>
  <c r="BC1302" i="4"/>
  <c r="BC1303" i="4"/>
  <c r="BC1304" i="4"/>
  <c r="BC1305" i="4"/>
  <c r="BC1306" i="4"/>
  <c r="BC1307" i="4"/>
  <c r="BC1308" i="4"/>
  <c r="BC1309" i="4"/>
  <c r="BC1310" i="4"/>
  <c r="BC1311" i="4"/>
  <c r="BC1312" i="4"/>
  <c r="BC1313" i="4"/>
  <c r="BC1314" i="4"/>
  <c r="BC1315" i="4"/>
  <c r="BC1316" i="4"/>
  <c r="BC1317" i="4"/>
  <c r="BC1318" i="4"/>
  <c r="BC1319" i="4"/>
  <c r="BC1320" i="4"/>
  <c r="BC1321" i="4"/>
  <c r="BC1322" i="4"/>
  <c r="BC1323" i="4"/>
  <c r="BC1324" i="4"/>
  <c r="BC1325" i="4"/>
  <c r="BC1326" i="4"/>
  <c r="BC1327" i="4"/>
  <c r="BC1328" i="4"/>
  <c r="BC1329" i="4"/>
  <c r="BC1330" i="4"/>
  <c r="BC1331" i="4"/>
  <c r="BC1332" i="4"/>
  <c r="BC1333" i="4"/>
  <c r="BC1334" i="4"/>
  <c r="BC1335" i="4"/>
  <c r="BC1336" i="4"/>
  <c r="BC1337" i="4"/>
  <c r="BC1338" i="4"/>
  <c r="BC1339" i="4"/>
  <c r="BC1340" i="4"/>
  <c r="BC1341" i="4"/>
  <c r="BC1342" i="4"/>
  <c r="BC1343" i="4"/>
  <c r="BC1344" i="4"/>
  <c r="BC1345" i="4"/>
  <c r="BC1346" i="4"/>
  <c r="BC1347" i="4"/>
  <c r="BC1348" i="4"/>
  <c r="BC1349" i="4"/>
  <c r="BC1350" i="4"/>
  <c r="BC1351" i="4"/>
  <c r="BC1352" i="4"/>
  <c r="BC1353" i="4"/>
  <c r="BC1354" i="4"/>
  <c r="BC1355" i="4"/>
  <c r="BC1356" i="4"/>
  <c r="BC1357" i="4"/>
  <c r="BC1358" i="4"/>
  <c r="BC1359" i="4"/>
  <c r="BC1360" i="4"/>
  <c r="BC1361" i="4"/>
  <c r="BC1362" i="4"/>
  <c r="BC1363" i="4"/>
  <c r="BC1364" i="4"/>
  <c r="BC1365" i="4"/>
  <c r="BC1366" i="4"/>
  <c r="BC1367" i="4"/>
  <c r="BC1368" i="4"/>
  <c r="BC1369" i="4"/>
  <c r="BC1370" i="4"/>
  <c r="BC1371" i="4"/>
  <c r="BC1372" i="4"/>
  <c r="BC1373" i="4"/>
  <c r="BC1374" i="4"/>
  <c r="BC1375" i="4"/>
  <c r="BC1376" i="4"/>
  <c r="BC1377" i="4"/>
  <c r="BC1378" i="4"/>
  <c r="BC1379" i="4"/>
  <c r="BC1380" i="4"/>
  <c r="BC1381" i="4"/>
  <c r="BC1382" i="4"/>
  <c r="BC1383" i="4"/>
  <c r="BC1384" i="4"/>
  <c r="BC1385" i="4"/>
  <c r="BC1386" i="4"/>
  <c r="BC1387" i="4"/>
  <c r="BC1388" i="4"/>
  <c r="BC1389" i="4"/>
  <c r="BC1390" i="4"/>
  <c r="BC1391" i="4"/>
  <c r="BC1392" i="4"/>
  <c r="BC1393" i="4"/>
  <c r="BC1394" i="4"/>
  <c r="BC1395" i="4"/>
  <c r="BC1396" i="4"/>
  <c r="BC1397" i="4"/>
  <c r="BC1398" i="4"/>
  <c r="BC1399" i="4"/>
  <c r="BC1400" i="4"/>
  <c r="BC1401" i="4"/>
  <c r="BC1402" i="4"/>
  <c r="BC1403" i="4"/>
  <c r="BC1404" i="4"/>
  <c r="BC1405" i="4"/>
  <c r="BC1406" i="4"/>
  <c r="BC1407" i="4"/>
  <c r="BC1408" i="4"/>
  <c r="BC1409" i="4"/>
  <c r="BC1410" i="4"/>
  <c r="BC1411" i="4"/>
  <c r="BC1412" i="4"/>
  <c r="BC1413" i="4"/>
  <c r="BC1414" i="4"/>
  <c r="BC1415" i="4"/>
  <c r="BC1416" i="4"/>
  <c r="BC1417" i="4"/>
  <c r="BC1418" i="4"/>
  <c r="BC1419" i="4"/>
  <c r="BC1420" i="4"/>
  <c r="BC1421" i="4"/>
  <c r="BC1422" i="4"/>
  <c r="BC1423" i="4"/>
  <c r="BC1424" i="4"/>
  <c r="BC1425" i="4"/>
  <c r="BC1426" i="4"/>
  <c r="BC1427" i="4"/>
  <c r="BC1428" i="4"/>
  <c r="BC1429" i="4"/>
  <c r="BC1430" i="4"/>
  <c r="BC1431" i="4"/>
  <c r="BC1432" i="4"/>
  <c r="BC1433" i="4"/>
  <c r="BC1434" i="4"/>
  <c r="BC1435" i="4"/>
  <c r="BC1436" i="4"/>
  <c r="BC1437" i="4"/>
  <c r="BC1438" i="4"/>
  <c r="BC1439" i="4"/>
  <c r="BC1440" i="4"/>
  <c r="BC1441" i="4"/>
  <c r="BC1442" i="4"/>
  <c r="BC1443" i="4"/>
  <c r="BC1444" i="4"/>
  <c r="BC1445" i="4"/>
  <c r="BC1446" i="4"/>
  <c r="BC1447" i="4"/>
  <c r="BC1448" i="4"/>
  <c r="BC1449" i="4"/>
  <c r="BC1450" i="4"/>
  <c r="BC1451" i="4"/>
  <c r="BC1452" i="4"/>
  <c r="BC1453" i="4"/>
  <c r="BC1454" i="4"/>
  <c r="BC1455" i="4"/>
  <c r="BC1456" i="4"/>
  <c r="BC1457" i="4"/>
  <c r="BC1458" i="4"/>
  <c r="BC1459" i="4"/>
  <c r="BC1460" i="4"/>
  <c r="BC1461" i="4"/>
  <c r="BC1462" i="4"/>
  <c r="BC1463" i="4"/>
  <c r="BC1464" i="4"/>
  <c r="BC1465" i="4"/>
  <c r="BC1466" i="4"/>
  <c r="BC1467" i="4"/>
  <c r="BC1468" i="4"/>
  <c r="BC1469" i="4"/>
  <c r="BC1470" i="4"/>
  <c r="BC1471" i="4"/>
  <c r="BC1472" i="4"/>
  <c r="BC1473" i="4"/>
  <c r="BC1474" i="4"/>
  <c r="BC1475" i="4"/>
  <c r="BC1476" i="4"/>
  <c r="BC1477" i="4"/>
  <c r="BC1478" i="4"/>
  <c r="BC1479" i="4"/>
  <c r="BC1480" i="4"/>
  <c r="BC1481" i="4"/>
  <c r="BC1482" i="4"/>
  <c r="BC1483" i="4"/>
  <c r="BC1484" i="4"/>
  <c r="BC1485" i="4"/>
  <c r="BC1486" i="4"/>
  <c r="BC1487" i="4"/>
  <c r="BC1488" i="4"/>
  <c r="BC1489" i="4"/>
  <c r="BC1490" i="4"/>
  <c r="BC1491" i="4"/>
  <c r="BC1492" i="4"/>
  <c r="BC1493" i="4"/>
  <c r="BC1494" i="4"/>
  <c r="BC1495" i="4"/>
  <c r="BC1496" i="4"/>
  <c r="BC1497" i="4"/>
  <c r="BC1498" i="4"/>
  <c r="BC1499" i="4"/>
  <c r="BC1500" i="4"/>
  <c r="BC1501" i="4"/>
  <c r="BC1502" i="4"/>
  <c r="BC1503" i="4"/>
  <c r="BC1504" i="4"/>
  <c r="BC1505" i="4"/>
  <c r="BC1506" i="4"/>
  <c r="BC1507" i="4"/>
  <c r="BC1508" i="4"/>
  <c r="BC1509" i="4"/>
  <c r="BC1510" i="4"/>
  <c r="BC1511" i="4"/>
  <c r="BC1512" i="4"/>
  <c r="BC1513" i="4"/>
  <c r="BC1514" i="4"/>
  <c r="BC1515" i="4"/>
  <c r="BC1516" i="4"/>
  <c r="BC1517" i="4"/>
  <c r="BC1518" i="4"/>
  <c r="BC1519" i="4"/>
  <c r="BC1520" i="4"/>
  <c r="BC1521" i="4"/>
  <c r="BC1522" i="4"/>
  <c r="BC1523" i="4"/>
  <c r="BC1524" i="4"/>
  <c r="BC1525" i="4"/>
  <c r="BC1526" i="4"/>
  <c r="BC1527" i="4"/>
  <c r="BC1528" i="4"/>
  <c r="BC1529" i="4"/>
  <c r="BC1530" i="4"/>
  <c r="BC1531" i="4"/>
  <c r="BC1532" i="4"/>
  <c r="BC1533" i="4"/>
  <c r="BC1534" i="4"/>
  <c r="BC1535" i="4"/>
  <c r="BC1536" i="4"/>
  <c r="BC1537" i="4"/>
  <c r="BC1538" i="4"/>
  <c r="BC1539" i="4"/>
  <c r="BC1540" i="4"/>
  <c r="BC1541" i="4"/>
  <c r="BC1542" i="4"/>
  <c r="BC1543" i="4"/>
  <c r="BC1544" i="4"/>
  <c r="BC1545" i="4"/>
  <c r="BC1546" i="4"/>
  <c r="BC1547" i="4"/>
  <c r="BC1548" i="4"/>
  <c r="BC1549" i="4"/>
  <c r="BC1550" i="4"/>
  <c r="BC1551" i="4"/>
  <c r="BC1552" i="4"/>
  <c r="BC1553" i="4"/>
  <c r="BC1554" i="4"/>
  <c r="BC1555" i="4"/>
  <c r="BC1556" i="4"/>
  <c r="BC1557" i="4"/>
  <c r="BC1558" i="4"/>
  <c r="BC1559" i="4"/>
  <c r="BC1560" i="4"/>
  <c r="BC1561" i="4"/>
  <c r="BC1562" i="4"/>
  <c r="BC1563" i="4"/>
  <c r="BC1564" i="4"/>
  <c r="BC1565" i="4"/>
  <c r="BC1566" i="4"/>
  <c r="BC1567" i="4"/>
  <c r="BC1568" i="4"/>
  <c r="BC1569" i="4"/>
  <c r="BC1570" i="4"/>
  <c r="BC1571" i="4"/>
  <c r="BC1572" i="4"/>
  <c r="BC1573" i="4"/>
  <c r="BC1574" i="4"/>
  <c r="BC1575" i="4"/>
  <c r="BC1576" i="4"/>
  <c r="BC1577" i="4"/>
  <c r="BC1578" i="4"/>
  <c r="BC1579" i="4"/>
  <c r="BC1580" i="4"/>
  <c r="BC1581" i="4"/>
  <c r="BC1582" i="4"/>
  <c r="BC1583" i="4"/>
  <c r="BC1584" i="4"/>
  <c r="BC1585" i="4"/>
  <c r="BC1586" i="4"/>
  <c r="BC1587" i="4"/>
  <c r="BC1588" i="4"/>
  <c r="BC1589" i="4"/>
  <c r="BC1590" i="4"/>
  <c r="BC1591" i="4"/>
  <c r="BC1592" i="4"/>
  <c r="BC1593" i="4"/>
  <c r="BC1594" i="4"/>
  <c r="BC1595" i="4"/>
  <c r="BC1596" i="4"/>
  <c r="BC1597" i="4"/>
  <c r="BC1598" i="4"/>
  <c r="BC1599" i="4"/>
  <c r="BC1600" i="4"/>
  <c r="BC1601" i="4"/>
  <c r="BC1602" i="4"/>
  <c r="BC1603" i="4"/>
  <c r="BC1604" i="4"/>
  <c r="BC1605" i="4"/>
  <c r="BC1607" i="4"/>
  <c r="BC1608" i="4"/>
  <c r="BC1609" i="4"/>
  <c r="BC1610" i="4"/>
  <c r="BC1611" i="4"/>
  <c r="BC1612" i="4"/>
  <c r="BC1613" i="4"/>
  <c r="BC1614" i="4"/>
  <c r="BC1615" i="4"/>
  <c r="BC1616" i="4"/>
  <c r="BC1617" i="4"/>
  <c r="BC1618" i="4"/>
  <c r="BC1619" i="4"/>
  <c r="BC1620" i="4"/>
  <c r="BC1621" i="4"/>
  <c r="BC1622" i="4"/>
  <c r="BC1623" i="4"/>
  <c r="BC1624" i="4"/>
  <c r="BC1625" i="4"/>
  <c r="BC1626" i="4"/>
  <c r="BC1627" i="4"/>
  <c r="BC1628" i="4"/>
  <c r="BC1629" i="4"/>
  <c r="BC1630" i="4"/>
  <c r="BC1631" i="4"/>
  <c r="BC1632" i="4"/>
  <c r="BC1633" i="4"/>
  <c r="BC1634" i="4"/>
  <c r="BC1635" i="4"/>
  <c r="BC1636" i="4"/>
  <c r="BC1637" i="4"/>
  <c r="BC1638" i="4"/>
  <c r="BC1639" i="4"/>
  <c r="BC1640" i="4"/>
  <c r="BC1641" i="4"/>
  <c r="BC1642" i="4"/>
  <c r="BC1643" i="4"/>
  <c r="BC1644" i="4"/>
  <c r="BC1645" i="4"/>
  <c r="BC1646" i="4"/>
  <c r="BC1647" i="4"/>
  <c r="BC1648" i="4"/>
  <c r="BC1649" i="4"/>
  <c r="BC1650" i="4"/>
  <c r="BC1651" i="4"/>
  <c r="BC1652" i="4"/>
  <c r="BC1653" i="4"/>
  <c r="BC1654" i="4"/>
  <c r="BC1655" i="4"/>
  <c r="BC1656" i="4"/>
  <c r="BC1657" i="4"/>
  <c r="BC1658" i="4"/>
  <c r="BC1659" i="4"/>
  <c r="BC1660" i="4"/>
  <c r="BC1661" i="4"/>
  <c r="BC1662" i="4"/>
  <c r="BC1663" i="4"/>
  <c r="BC1664" i="4"/>
  <c r="BC1665" i="4"/>
  <c r="BC1666" i="4"/>
  <c r="BC1667" i="4"/>
  <c r="BC1668" i="4"/>
  <c r="BC1669" i="4"/>
  <c r="BC1670" i="4"/>
  <c r="BC1671" i="4"/>
  <c r="BC1672" i="4"/>
  <c r="BC1673" i="4"/>
  <c r="BC1674" i="4"/>
  <c r="BC1675" i="4"/>
  <c r="BC1676" i="4"/>
  <c r="BC1677" i="4"/>
  <c r="BC1678" i="4"/>
  <c r="BC1679" i="4"/>
  <c r="BC1680" i="4"/>
  <c r="BC1681" i="4"/>
  <c r="BC1682" i="4"/>
  <c r="BC1683" i="4"/>
  <c r="BC1684" i="4"/>
  <c r="BC1685" i="4"/>
  <c r="BC1686" i="4"/>
  <c r="BC1687" i="4"/>
  <c r="BC1688" i="4"/>
  <c r="BC1689" i="4"/>
  <c r="BC1690" i="4"/>
  <c r="BC1691" i="4"/>
  <c r="BC1692" i="4"/>
  <c r="BC1693" i="4"/>
  <c r="BC1694" i="4"/>
  <c r="BC1695" i="4"/>
  <c r="BC1696" i="4"/>
  <c r="BC1697" i="4"/>
  <c r="BC1698" i="4"/>
  <c r="BC1699" i="4"/>
  <c r="BC1700" i="4"/>
  <c r="BC1701" i="4"/>
  <c r="BC1702" i="4"/>
  <c r="BC1703" i="4"/>
  <c r="BC1704" i="4"/>
  <c r="BC1705" i="4"/>
  <c r="BC1706" i="4"/>
  <c r="BC1707" i="4"/>
  <c r="BC1708" i="4"/>
  <c r="BC1709" i="4"/>
  <c r="BC1710" i="4"/>
  <c r="BC1711" i="4"/>
  <c r="BC1712" i="4"/>
  <c r="BC1713" i="4"/>
  <c r="BC1714" i="4"/>
  <c r="BC1715" i="4"/>
  <c r="BC1716" i="4"/>
  <c r="BC1717" i="4"/>
  <c r="BC1718" i="4"/>
  <c r="BC1719" i="4"/>
  <c r="BC1720" i="4"/>
  <c r="BC1721" i="4"/>
  <c r="BC1722" i="4"/>
  <c r="BC1723" i="4"/>
  <c r="BC1724" i="4"/>
  <c r="BC1725" i="4"/>
  <c r="BC1726" i="4"/>
  <c r="BC1727" i="4"/>
  <c r="BC1728" i="4"/>
  <c r="BC1729" i="4"/>
  <c r="BC1730" i="4"/>
  <c r="BC1731" i="4"/>
  <c r="BC1732" i="4"/>
  <c r="BC1733" i="4"/>
  <c r="BC1734" i="4"/>
  <c r="BC1735" i="4"/>
  <c r="BC1736" i="4"/>
  <c r="BC1737" i="4"/>
  <c r="BC1738" i="4"/>
  <c r="BC1739" i="4"/>
  <c r="BC1740" i="4"/>
  <c r="BC1741" i="4"/>
  <c r="BC1742" i="4"/>
  <c r="BC1743" i="4"/>
  <c r="BC1744" i="4"/>
  <c r="BC1745" i="4"/>
  <c r="BC1746" i="4"/>
  <c r="BC1747" i="4"/>
  <c r="BC1748" i="4"/>
  <c r="BC1749" i="4"/>
  <c r="BC1750" i="4"/>
  <c r="BC1751" i="4"/>
  <c r="BC1752" i="4"/>
  <c r="BC1753" i="4"/>
  <c r="BC1754" i="4"/>
  <c r="BC1755" i="4"/>
  <c r="BC1756" i="4"/>
  <c r="BC1757" i="4"/>
  <c r="BC1758" i="4"/>
  <c r="BC1759" i="4"/>
  <c r="BC1760" i="4"/>
  <c r="BC1761" i="4"/>
  <c r="BC1762" i="4"/>
  <c r="BC1763" i="4"/>
  <c r="BC1764" i="4"/>
  <c r="BC1765" i="4"/>
  <c r="BC1766" i="4"/>
  <c r="BC1767" i="4"/>
  <c r="BC1768" i="4"/>
  <c r="BC1769" i="4"/>
  <c r="BC1770" i="4"/>
  <c r="BC1771" i="4"/>
  <c r="BC1772" i="4"/>
  <c r="BC1773" i="4"/>
  <c r="BC1774" i="4"/>
  <c r="BC1775" i="4"/>
  <c r="BC1776" i="4"/>
  <c r="BC1777" i="4"/>
  <c r="BC1778" i="4"/>
  <c r="BC1779" i="4"/>
  <c r="BC1780" i="4"/>
  <c r="BC1781" i="4"/>
  <c r="BC1782" i="4"/>
  <c r="BC1783" i="4"/>
  <c r="BC1784" i="4"/>
  <c r="BC1785" i="4"/>
  <c r="BC1786" i="4"/>
  <c r="BC1787" i="4"/>
  <c r="BC1788" i="4"/>
  <c r="BC1789" i="4"/>
  <c r="BC1790" i="4"/>
  <c r="BC1791" i="4"/>
  <c r="BC1792" i="4"/>
  <c r="BC1793" i="4"/>
  <c r="BC1794" i="4"/>
  <c r="BC1795" i="4"/>
  <c r="BC1796" i="4"/>
  <c r="BC1797" i="4"/>
  <c r="BC1798" i="4"/>
  <c r="BC1799" i="4"/>
  <c r="BC1800" i="4"/>
  <c r="BC1801" i="4"/>
  <c r="BC1802" i="4"/>
  <c r="BC1803" i="4"/>
  <c r="BC1804" i="4"/>
  <c r="BC1805" i="4"/>
  <c r="BC1806" i="4"/>
  <c r="BC1807" i="4"/>
  <c r="BC1808" i="4"/>
  <c r="BC1809" i="4"/>
  <c r="BC1810" i="4"/>
  <c r="BC1811" i="4"/>
  <c r="BC1812" i="4"/>
  <c r="BC1813" i="4"/>
  <c r="BC1814" i="4"/>
  <c r="BC1815" i="4"/>
  <c r="BC1816" i="4"/>
  <c r="BC1817" i="4"/>
  <c r="BC1818" i="4"/>
  <c r="BC1819" i="4"/>
  <c r="BC1820" i="4"/>
  <c r="BC1821" i="4"/>
  <c r="BC1822" i="4"/>
  <c r="BC1823" i="4"/>
  <c r="BC1824" i="4"/>
  <c r="BC1825" i="4"/>
  <c r="BC1826" i="4"/>
  <c r="BC1827" i="4"/>
  <c r="BC1828" i="4"/>
  <c r="BC1829" i="4"/>
  <c r="BC1830" i="4"/>
  <c r="BC1831" i="4"/>
  <c r="BC1832" i="4"/>
  <c r="BC1833" i="4"/>
  <c r="BC1834" i="4"/>
  <c r="BC1835" i="4"/>
  <c r="BC1836" i="4"/>
  <c r="BC1837" i="4"/>
  <c r="BC1838" i="4"/>
  <c r="BC1839" i="4"/>
  <c r="BC1840" i="4"/>
  <c r="BC1841" i="4"/>
  <c r="BC1842" i="4"/>
  <c r="BC1843" i="4"/>
  <c r="BC1844" i="4"/>
  <c r="BC1845" i="4"/>
  <c r="BC1846" i="4"/>
  <c r="BC1847" i="4"/>
  <c r="BC1848" i="4"/>
  <c r="BC1849" i="4"/>
  <c r="BC1850" i="4"/>
  <c r="BC1851" i="4"/>
  <c r="BC1852" i="4"/>
  <c r="BC1853" i="4"/>
  <c r="BC1854" i="4"/>
  <c r="BC1855" i="4"/>
  <c r="BC1856" i="4"/>
  <c r="BC1857" i="4"/>
  <c r="BC1858" i="4"/>
  <c r="BC1859" i="4"/>
  <c r="BC1860" i="4"/>
  <c r="BC1861" i="4"/>
  <c r="BC1862" i="4"/>
  <c r="BC1863" i="4"/>
  <c r="BC1864" i="4"/>
  <c r="BC1865" i="4"/>
  <c r="BC1866" i="4"/>
  <c r="BC1867" i="4"/>
  <c r="BC1868" i="4"/>
  <c r="BC1869" i="4"/>
  <c r="BC1870" i="4"/>
  <c r="BC1871" i="4"/>
  <c r="BC1872" i="4"/>
  <c r="BC1873" i="4"/>
  <c r="BC1874" i="4"/>
  <c r="BC1875" i="4"/>
  <c r="BC1876" i="4"/>
  <c r="BC1877" i="4"/>
  <c r="BC1878" i="4"/>
  <c r="BC1879" i="4"/>
  <c r="BC1880" i="4"/>
  <c r="BC1881" i="4"/>
  <c r="BC1882" i="4"/>
  <c r="BC1883" i="4"/>
  <c r="BC1884" i="4"/>
  <c r="BC1885" i="4"/>
  <c r="BC1886" i="4"/>
  <c r="BC1887" i="4"/>
  <c r="BC1888" i="4"/>
  <c r="BC1889" i="4"/>
  <c r="BC1890" i="4"/>
  <c r="BC1891" i="4"/>
  <c r="BC1892" i="4"/>
  <c r="BC1893" i="4"/>
  <c r="BC1894" i="4"/>
  <c r="BC1895" i="4"/>
  <c r="BC1896" i="4"/>
  <c r="BC1897" i="4"/>
  <c r="BC1898" i="4"/>
  <c r="BC1899" i="4"/>
  <c r="BC1900" i="4"/>
  <c r="BC1901" i="4"/>
  <c r="BC1902" i="4"/>
  <c r="BC1903" i="4"/>
  <c r="BC1904" i="4"/>
  <c r="BC1905" i="4"/>
  <c r="BC1906" i="4"/>
  <c r="BC1907" i="4"/>
  <c r="BC1908" i="4"/>
  <c r="BC1909" i="4"/>
  <c r="BC1910" i="4"/>
  <c r="BC1911" i="4"/>
  <c r="BC1912" i="4"/>
  <c r="BC1913" i="4"/>
  <c r="BC1914" i="4"/>
  <c r="BC1915" i="4"/>
  <c r="BC1916" i="4"/>
  <c r="BC1917" i="4"/>
  <c r="BC1918" i="4"/>
  <c r="BC1919" i="4"/>
  <c r="BC1920" i="4"/>
  <c r="BC1921" i="4"/>
  <c r="BC1922" i="4"/>
  <c r="BC1923" i="4"/>
  <c r="BC1924" i="4"/>
  <c r="BC1925" i="4"/>
  <c r="BC1926" i="4"/>
  <c r="BC1927" i="4"/>
  <c r="BC1928" i="4"/>
  <c r="BC1929" i="4"/>
  <c r="BC1930" i="4"/>
  <c r="BC1931" i="4"/>
  <c r="BC1932" i="4"/>
  <c r="BC1933" i="4"/>
  <c r="BC1934" i="4"/>
  <c r="BC1935" i="4"/>
  <c r="BC1936" i="4"/>
  <c r="BC1937" i="4"/>
  <c r="BC1938" i="4"/>
  <c r="BC1939" i="4"/>
  <c r="BC1940" i="4"/>
  <c r="BC1941" i="4"/>
  <c r="BC1942" i="4"/>
  <c r="BC1943" i="4"/>
  <c r="BC1944" i="4"/>
  <c r="BC1945" i="4"/>
  <c r="BC1946" i="4"/>
  <c r="BC1947" i="4"/>
  <c r="BC1948" i="4"/>
  <c r="BC1949" i="4"/>
  <c r="BC1950" i="4"/>
  <c r="BC1951" i="4"/>
  <c r="BC1952" i="4"/>
  <c r="BC1953" i="4"/>
  <c r="BC1954" i="4"/>
  <c r="BC1955" i="4"/>
  <c r="BC1956" i="4"/>
  <c r="BC1957" i="4"/>
  <c r="BC1958" i="4"/>
  <c r="BC1959" i="4"/>
  <c r="BC1960" i="4"/>
  <c r="BC1961" i="4"/>
  <c r="BC1962" i="4"/>
  <c r="BC1963" i="4"/>
  <c r="BC1964" i="4"/>
  <c r="BC1965" i="4"/>
  <c r="BC1966" i="4"/>
  <c r="BC1967" i="4"/>
  <c r="BC1968" i="4"/>
  <c r="BC1969" i="4"/>
  <c r="BC1970" i="4"/>
  <c r="BC1971" i="4"/>
  <c r="BC1972" i="4"/>
  <c r="BC1973" i="4"/>
  <c r="BC1974" i="4"/>
  <c r="BC1975" i="4"/>
  <c r="BC1976" i="4"/>
  <c r="BC1977" i="4"/>
  <c r="BC1978" i="4"/>
  <c r="BC1979" i="4"/>
  <c r="BC1980" i="4"/>
  <c r="BC1981" i="4"/>
  <c r="BC1982" i="4"/>
  <c r="BC1983" i="4"/>
  <c r="BC1984" i="4"/>
  <c r="BC1985" i="4"/>
  <c r="BC1986" i="4"/>
  <c r="BC1987" i="4"/>
  <c r="BC1988" i="4"/>
  <c r="BC1989" i="4"/>
  <c r="BC1990" i="4"/>
  <c r="BC1991" i="4"/>
  <c r="BC1992" i="4"/>
  <c r="BC1993" i="4"/>
  <c r="BC1994" i="4"/>
  <c r="BC1995" i="4"/>
  <c r="BC1996" i="4"/>
  <c r="BC1997" i="4"/>
  <c r="BC1998" i="4"/>
  <c r="BC1999" i="4"/>
  <c r="BC2000" i="4"/>
  <c r="BC2001" i="4"/>
  <c r="BC2002" i="4"/>
  <c r="BC2003" i="4"/>
  <c r="BC2004" i="4"/>
  <c r="BC2005" i="4"/>
  <c r="BC2006" i="4"/>
  <c r="BC2007" i="4"/>
  <c r="BC2008" i="4"/>
  <c r="BC2009" i="4"/>
  <c r="BC2010" i="4"/>
  <c r="BC2011" i="4"/>
  <c r="BC2012" i="4"/>
  <c r="BC2013" i="4"/>
  <c r="BC2014" i="4"/>
  <c r="BC2015" i="4"/>
  <c r="BC2016" i="4"/>
  <c r="BC2017" i="4"/>
  <c r="BC2018" i="4"/>
  <c r="BC2019" i="4"/>
  <c r="BC2020" i="4"/>
  <c r="BC2021" i="4"/>
  <c r="BC2022" i="4"/>
  <c r="BC2023" i="4"/>
  <c r="BC2024" i="4"/>
  <c r="BC2025" i="4"/>
  <c r="BC2026" i="4"/>
  <c r="BC2027" i="4"/>
  <c r="BC2028" i="4"/>
  <c r="BC2029" i="4"/>
  <c r="BC2030" i="4"/>
  <c r="BC2031" i="4"/>
  <c r="BC2032" i="4"/>
  <c r="BC2033" i="4"/>
  <c r="BC2034" i="4"/>
  <c r="BC2035" i="4"/>
  <c r="BC2036" i="4"/>
  <c r="BC2037" i="4"/>
  <c r="BC2038" i="4"/>
  <c r="BC2039" i="4"/>
  <c r="BC2040" i="4"/>
  <c r="BC2041" i="4"/>
  <c r="BC2042" i="4"/>
  <c r="BC2043" i="4"/>
  <c r="BC2044" i="4"/>
  <c r="BC2045" i="4"/>
  <c r="BC2046" i="4"/>
  <c r="BC2047" i="4"/>
  <c r="BC2048" i="4"/>
  <c r="BC2049" i="4"/>
  <c r="BC2050" i="4"/>
  <c r="BC2051" i="4"/>
  <c r="BC2052" i="4"/>
  <c r="BC2053" i="4"/>
  <c r="BC2054" i="4"/>
  <c r="BC2055" i="4"/>
  <c r="BC2056" i="4"/>
  <c r="BC2057" i="4"/>
  <c r="BC2058" i="4"/>
  <c r="BC2059" i="4"/>
  <c r="BC2060" i="4"/>
  <c r="BC2061" i="4"/>
  <c r="BC2062" i="4"/>
  <c r="BC2063" i="4"/>
  <c r="BC2064" i="4"/>
  <c r="BC2065" i="4"/>
  <c r="BC2066" i="4"/>
  <c r="BC2067" i="4"/>
  <c r="BC2068" i="4"/>
  <c r="BC2069" i="4"/>
  <c r="BC2070" i="4"/>
  <c r="BC2071" i="4"/>
  <c r="BC2072" i="4"/>
  <c r="BC2073" i="4"/>
  <c r="BC2074" i="4"/>
  <c r="BC2075" i="4"/>
  <c r="BC2076" i="4"/>
  <c r="BC2077" i="4"/>
  <c r="BC2078" i="4"/>
  <c r="BC2079" i="4"/>
  <c r="BC2080" i="4"/>
  <c r="BC2081" i="4"/>
  <c r="BC2082" i="4"/>
  <c r="BC2083" i="4"/>
  <c r="BC2084" i="4"/>
  <c r="BC2085" i="4"/>
  <c r="BC2086" i="4"/>
  <c r="BC2087" i="4"/>
  <c r="BC2088" i="4"/>
  <c r="BC2089" i="4"/>
  <c r="BC2090" i="4"/>
  <c r="BC2091" i="4"/>
  <c r="BC2092" i="4"/>
  <c r="BC2093" i="4"/>
  <c r="BC2094" i="4"/>
  <c r="BC2095" i="4"/>
  <c r="BC2096" i="4"/>
  <c r="BC2097" i="4"/>
  <c r="BC2098" i="4"/>
  <c r="BC2099" i="4"/>
  <c r="BC2100" i="4"/>
  <c r="BC2101" i="4"/>
  <c r="BC2102" i="4"/>
  <c r="BC2103" i="4"/>
  <c r="BC2104" i="4"/>
  <c r="BC2105" i="4"/>
  <c r="BC2106" i="4"/>
  <c r="BC2107" i="4"/>
  <c r="BC2108" i="4"/>
  <c r="BC2109" i="4"/>
  <c r="BC2110" i="4"/>
  <c r="BC2111" i="4"/>
  <c r="BC2112" i="4"/>
  <c r="BC2113" i="4"/>
  <c r="BC2114" i="4"/>
  <c r="BC2115" i="4"/>
  <c r="BC2116" i="4"/>
  <c r="BC2117" i="4"/>
  <c r="BC2118" i="4"/>
  <c r="BC2119" i="4"/>
  <c r="BC2120" i="4"/>
  <c r="BC2121" i="4"/>
  <c r="BC2122" i="4"/>
  <c r="BC2123" i="4"/>
  <c r="BC2124" i="4"/>
  <c r="BC2125" i="4"/>
  <c r="BC2126" i="4"/>
  <c r="BC2127" i="4"/>
  <c r="BC2128" i="4"/>
  <c r="BC2129" i="4"/>
  <c r="BC2130" i="4"/>
  <c r="BC2131" i="4"/>
  <c r="BC2132" i="4"/>
  <c r="BC2133" i="4"/>
  <c r="BC2134" i="4"/>
  <c r="BC2135" i="4"/>
  <c r="BC2136" i="4"/>
  <c r="BC2137" i="4"/>
  <c r="BC2138" i="4"/>
  <c r="BC2139" i="4"/>
  <c r="BC2140" i="4"/>
  <c r="BC2141" i="4"/>
  <c r="BC2142" i="4"/>
  <c r="BC2143" i="4"/>
  <c r="BC2144" i="4"/>
  <c r="BC2145" i="4"/>
  <c r="BC2146" i="4"/>
  <c r="BC2147" i="4"/>
  <c r="BC2148" i="4"/>
  <c r="BC2149" i="4"/>
  <c r="BC2150" i="4"/>
  <c r="BC2151" i="4"/>
  <c r="BC2152" i="4"/>
  <c r="BC2153" i="4"/>
  <c r="BC2154" i="4"/>
  <c r="BC2155" i="4"/>
  <c r="BC2156" i="4"/>
  <c r="BC2157" i="4"/>
  <c r="BC2158" i="4"/>
  <c r="BC2159" i="4"/>
  <c r="BC2160" i="4"/>
  <c r="BC2161" i="4"/>
  <c r="BC2162" i="4"/>
  <c r="BC2163" i="4"/>
  <c r="BC2164" i="4"/>
  <c r="BC2165" i="4"/>
  <c r="BC2166" i="4"/>
  <c r="BC2167" i="4"/>
  <c r="BC2168" i="4"/>
  <c r="BC2169" i="4"/>
  <c r="BC2170" i="4"/>
  <c r="BC2171" i="4"/>
  <c r="BC2172" i="4"/>
  <c r="BC2173" i="4"/>
  <c r="BC2174" i="4"/>
  <c r="BC2175" i="4"/>
  <c r="BC2176" i="4"/>
  <c r="BC2177" i="4"/>
  <c r="BC2178" i="4"/>
  <c r="BC2179" i="4"/>
  <c r="BC2180" i="4"/>
  <c r="BC2181" i="4"/>
  <c r="BC2182" i="4"/>
  <c r="BC2183" i="4"/>
  <c r="BC2184" i="4"/>
  <c r="BC2185" i="4"/>
  <c r="BC2186" i="4"/>
  <c r="BC2187" i="4"/>
  <c r="BC2188" i="4"/>
  <c r="BC2189" i="4"/>
  <c r="BC2190" i="4"/>
  <c r="BC2191" i="4"/>
  <c r="BC2192" i="4"/>
  <c r="BC2193" i="4"/>
  <c r="BC2194" i="4"/>
  <c r="BC2195" i="4"/>
  <c r="BC2196" i="4"/>
  <c r="BC2197" i="4"/>
  <c r="BC2198" i="4"/>
  <c r="BC2199" i="4"/>
  <c r="BC2200" i="4"/>
  <c r="BC2201" i="4"/>
  <c r="BC2202" i="4"/>
  <c r="BC2203" i="4"/>
  <c r="BC2204" i="4"/>
  <c r="BC2205" i="4"/>
  <c r="BC2206" i="4"/>
  <c r="BC2207" i="4"/>
  <c r="BC2208" i="4"/>
  <c r="BC2209" i="4"/>
  <c r="BC2210" i="4"/>
  <c r="BC2211" i="4"/>
  <c r="BC2212" i="4"/>
  <c r="BC2213" i="4"/>
  <c r="BC2214" i="4"/>
  <c r="BC2215" i="4"/>
  <c r="BC2216" i="4"/>
  <c r="BC2217" i="4"/>
  <c r="BC2218" i="4"/>
  <c r="BC2219" i="4"/>
  <c r="BC2220" i="4"/>
  <c r="BC2221" i="4"/>
  <c r="BC2222" i="4"/>
  <c r="BC2223" i="4"/>
  <c r="BC2224" i="4"/>
  <c r="BC2225" i="4"/>
  <c r="BC2226" i="4"/>
  <c r="BC2227" i="4"/>
  <c r="BC2228" i="4"/>
  <c r="BC2229" i="4"/>
  <c r="BC2230" i="4"/>
  <c r="BC2231" i="4"/>
  <c r="BC2232" i="4"/>
  <c r="BC2233" i="4"/>
  <c r="BC2234" i="4"/>
  <c r="BC2235" i="4"/>
  <c r="BC2236" i="4"/>
  <c r="BC2237" i="4"/>
  <c r="BC2238" i="4"/>
  <c r="BC2239" i="4"/>
  <c r="BC2240" i="4"/>
  <c r="BC2241" i="4"/>
  <c r="BC2242" i="4"/>
  <c r="BC2243" i="4"/>
  <c r="BC2244" i="4"/>
  <c r="BC2245" i="4"/>
  <c r="BC2246" i="4"/>
  <c r="BC2247" i="4"/>
  <c r="BC2248" i="4"/>
  <c r="BC2249" i="4"/>
  <c r="BC2250" i="4"/>
  <c r="BC2251" i="4"/>
  <c r="BC2252" i="4"/>
  <c r="BC2253" i="4"/>
  <c r="BC2254" i="4"/>
  <c r="BC2255" i="4"/>
  <c r="BC2256" i="4"/>
  <c r="BC2257" i="4"/>
  <c r="BC2258" i="4"/>
  <c r="BC2259" i="4"/>
  <c r="BC2260" i="4"/>
  <c r="BC2261" i="4"/>
  <c r="BC2262" i="4"/>
  <c r="BC2263" i="4"/>
  <c r="BC2264" i="4"/>
  <c r="BC2265" i="4"/>
  <c r="BC2266" i="4"/>
  <c r="BC2267" i="4"/>
  <c r="BC2268" i="4"/>
  <c r="BC2269" i="4"/>
  <c r="BC2270" i="4"/>
  <c r="BC2271" i="4"/>
  <c r="BC2272" i="4"/>
  <c r="BC2273" i="4"/>
  <c r="BC2274" i="4"/>
  <c r="BC2275" i="4"/>
  <c r="BC2276" i="4"/>
  <c r="BC2277" i="4"/>
  <c r="BC2278" i="4"/>
  <c r="BC2279" i="4"/>
  <c r="BC2280" i="4"/>
  <c r="BC2281" i="4"/>
  <c r="BC2282" i="4"/>
  <c r="BC2283" i="4"/>
  <c r="BC2284" i="4"/>
  <c r="BC2285" i="4"/>
  <c r="BC2286" i="4"/>
  <c r="BC2287" i="4"/>
  <c r="BC2288" i="4"/>
  <c r="BC2289" i="4"/>
  <c r="BC2290" i="4"/>
  <c r="BC2291" i="4"/>
  <c r="BC2292" i="4"/>
  <c r="BC2293" i="4"/>
  <c r="BC2294" i="4"/>
  <c r="BC2295" i="4"/>
  <c r="BC2296" i="4"/>
  <c r="BC2297" i="4"/>
  <c r="BC2298" i="4"/>
  <c r="BC2299" i="4"/>
  <c r="BC2300" i="4"/>
  <c r="BC2301" i="4"/>
  <c r="BC2302" i="4"/>
  <c r="BC2303" i="4"/>
  <c r="BC2304" i="4"/>
  <c r="BC2305" i="4"/>
  <c r="BC2306" i="4"/>
  <c r="BC2307" i="4"/>
  <c r="BC2308" i="4"/>
  <c r="BC2309" i="4"/>
  <c r="BC2310" i="4"/>
  <c r="BC2311" i="4"/>
  <c r="BC2312" i="4"/>
  <c r="BC2313" i="4"/>
  <c r="BC2314" i="4"/>
  <c r="BC2315" i="4"/>
  <c r="BC2316" i="4"/>
  <c r="BC2317" i="4"/>
  <c r="BC2318" i="4"/>
  <c r="BC2319" i="4"/>
  <c r="BC2320" i="4"/>
  <c r="BC2321" i="4"/>
  <c r="BC2322" i="4"/>
  <c r="BC2323" i="4"/>
  <c r="BC2324" i="4"/>
  <c r="BC2325" i="4"/>
  <c r="BC2326" i="4"/>
  <c r="BC2327" i="4"/>
  <c r="BC2328" i="4"/>
  <c r="BC2329" i="4"/>
  <c r="BC2330" i="4"/>
  <c r="BC2331" i="4"/>
  <c r="BC2332" i="4"/>
  <c r="BC2333" i="4"/>
  <c r="BC2334" i="4"/>
  <c r="BC2335" i="4"/>
  <c r="BC2336" i="4"/>
  <c r="BC2337" i="4"/>
  <c r="BC2338" i="4"/>
  <c r="BC2339" i="4"/>
  <c r="BC2340" i="4"/>
  <c r="BC2341" i="4"/>
  <c r="BC2342" i="4"/>
  <c r="BC2343" i="4"/>
  <c r="BC2344" i="4"/>
  <c r="BC2345" i="4"/>
  <c r="BC2346" i="4"/>
  <c r="BC2347" i="4"/>
  <c r="BC2348" i="4"/>
  <c r="BC2349" i="4"/>
  <c r="BC2350" i="4"/>
  <c r="BC2351" i="4"/>
  <c r="BC2352" i="4"/>
  <c r="BC2353" i="4"/>
  <c r="BC2354" i="4"/>
  <c r="BC2355" i="4"/>
  <c r="BC2356" i="4"/>
  <c r="BC2357" i="4"/>
  <c r="BC2358" i="4"/>
  <c r="BC2359" i="4"/>
  <c r="BC2360" i="4"/>
  <c r="BC2361" i="4"/>
  <c r="BC2362" i="4"/>
  <c r="BC2363" i="4"/>
  <c r="BC2364" i="4"/>
  <c r="BC2365" i="4"/>
  <c r="BC2366" i="4"/>
  <c r="BC2367" i="4"/>
  <c r="BC2368" i="4"/>
  <c r="BC2369" i="4"/>
  <c r="BC2370" i="4"/>
  <c r="BC2371" i="4"/>
  <c r="BC2372" i="4"/>
  <c r="BC2373" i="4"/>
  <c r="BC2374" i="4"/>
  <c r="BC2375" i="4"/>
  <c r="BC2376" i="4"/>
  <c r="BC2377" i="4"/>
  <c r="BC2378" i="4"/>
  <c r="BC2379" i="4"/>
  <c r="BC2380" i="4"/>
  <c r="BC2381" i="4"/>
  <c r="BC2382" i="4"/>
  <c r="BC2383" i="4"/>
  <c r="BC2384" i="4"/>
  <c r="BC2385" i="4"/>
  <c r="BC2386" i="4"/>
  <c r="BC2387" i="4"/>
  <c r="BC2388" i="4"/>
  <c r="BC2389" i="4"/>
  <c r="BC2390" i="4"/>
  <c r="BC2391" i="4"/>
  <c r="BC2392" i="4"/>
  <c r="BC2393" i="4"/>
  <c r="BC2394" i="4"/>
  <c r="BC2395" i="4"/>
  <c r="BC2396" i="4"/>
  <c r="BC2397" i="4"/>
  <c r="BC2398" i="4"/>
  <c r="BC2399" i="4"/>
  <c r="BC2400" i="4"/>
  <c r="BC2401" i="4"/>
  <c r="BC2402" i="4"/>
  <c r="BC2403" i="4"/>
  <c r="BC2404" i="4"/>
  <c r="BC2405" i="4"/>
  <c r="BC2406" i="4"/>
  <c r="BC2407" i="4"/>
  <c r="BC2408" i="4"/>
  <c r="BC2409" i="4"/>
  <c r="BC2410" i="4"/>
  <c r="BC2411" i="4"/>
  <c r="BC2412" i="4"/>
  <c r="BC2413" i="4"/>
  <c r="BC2414" i="4"/>
  <c r="BC2415" i="4"/>
  <c r="BC2416" i="4"/>
  <c r="BC2417" i="4"/>
  <c r="BC2418" i="4"/>
  <c r="BC2419" i="4"/>
  <c r="BC2420" i="4"/>
  <c r="BC2421" i="4"/>
  <c r="BC2422" i="4"/>
  <c r="BC2423" i="4"/>
  <c r="BC2424" i="4"/>
  <c r="BC2425" i="4"/>
  <c r="BC2426" i="4"/>
  <c r="BC2427" i="4"/>
  <c r="BC2428" i="4"/>
  <c r="BC2429" i="4"/>
  <c r="BC2430" i="4"/>
  <c r="BC2431" i="4"/>
  <c r="BC2432" i="4"/>
  <c r="BC2433" i="4"/>
  <c r="BC2434" i="4"/>
  <c r="BC2435" i="4"/>
  <c r="BC2436" i="4"/>
  <c r="BC2437" i="4"/>
  <c r="BC2438" i="4"/>
  <c r="BC2439" i="4"/>
  <c r="BC2440" i="4"/>
  <c r="BC2441" i="4"/>
  <c r="BC2442" i="4"/>
  <c r="BC2443" i="4"/>
  <c r="BC2444" i="4"/>
  <c r="BC2445" i="4"/>
  <c r="BC2446" i="4"/>
  <c r="BC2447" i="4"/>
  <c r="BC2448" i="4"/>
  <c r="BC2449" i="4"/>
  <c r="BC2450" i="4"/>
  <c r="BC2451" i="4"/>
  <c r="BC2452" i="4"/>
  <c r="BC2453" i="4"/>
  <c r="BC2454" i="4"/>
  <c r="BC2455" i="4"/>
  <c r="BC2456" i="4"/>
  <c r="BC2457" i="4"/>
  <c r="BC2458" i="4"/>
  <c r="BC2459" i="4"/>
  <c r="BC2460" i="4"/>
  <c r="BC2461" i="4"/>
  <c r="BC2462" i="4"/>
  <c r="BC2463" i="4"/>
  <c r="BC2464" i="4"/>
  <c r="BC2465" i="4"/>
  <c r="BC2466" i="4"/>
  <c r="BC2467" i="4"/>
  <c r="BC2468" i="4"/>
  <c r="BC2469" i="4"/>
  <c r="BC2470" i="4"/>
  <c r="BC2471" i="4"/>
  <c r="BC2472" i="4"/>
  <c r="BC2473" i="4"/>
  <c r="BC2474" i="4"/>
  <c r="BC2475" i="4"/>
  <c r="BC2476" i="4"/>
  <c r="BC2477" i="4"/>
  <c r="BC2478" i="4"/>
  <c r="BC2479" i="4"/>
  <c r="BC2480" i="4"/>
  <c r="BC2481" i="4"/>
  <c r="BC2482" i="4"/>
  <c r="BC2483" i="4"/>
  <c r="BC2484" i="4"/>
  <c r="BC2485" i="4"/>
  <c r="BC2486" i="4"/>
  <c r="BC2487" i="4"/>
  <c r="BC2488" i="4"/>
  <c r="BC2489" i="4"/>
  <c r="BC2490" i="4"/>
  <c r="BC2491" i="4"/>
  <c r="BC2492" i="4"/>
  <c r="BC2493" i="4"/>
  <c r="BC2494" i="4"/>
  <c r="BC2495" i="4"/>
  <c r="BC2496" i="4"/>
  <c r="BC2497" i="4"/>
  <c r="BC2498" i="4"/>
  <c r="BC2499" i="4"/>
  <c r="BC2500" i="4"/>
  <c r="BC2501" i="4"/>
  <c r="BC2502" i="4"/>
  <c r="BC2503" i="4"/>
  <c r="BC2504" i="4"/>
  <c r="BC2505" i="4"/>
  <c r="BC2506" i="4"/>
  <c r="BC2507" i="4"/>
  <c r="BC2508" i="4"/>
  <c r="BC2509" i="4"/>
  <c r="BC2510" i="4"/>
  <c r="BC2511" i="4"/>
  <c r="BC2512" i="4"/>
  <c r="BC2513" i="4"/>
  <c r="BC2514" i="4"/>
  <c r="BC2515" i="4"/>
  <c r="BC2516" i="4"/>
  <c r="BC2517" i="4"/>
  <c r="BC2518" i="4"/>
  <c r="BC2519" i="4"/>
  <c r="BC2520" i="4"/>
  <c r="BC2521" i="4"/>
  <c r="BC2522" i="4"/>
  <c r="BC2523" i="4"/>
  <c r="BC2524" i="4"/>
  <c r="BC2525" i="4"/>
  <c r="BC2526" i="4"/>
  <c r="BC2527" i="4"/>
  <c r="BC2528" i="4"/>
  <c r="BC2529" i="4"/>
  <c r="BC2530" i="4"/>
  <c r="BC2531" i="4"/>
  <c r="BC2532" i="4"/>
  <c r="BC2533" i="4"/>
  <c r="BC2534" i="4"/>
  <c r="BC2535" i="4"/>
  <c r="BC2536" i="4"/>
  <c r="BC2537" i="4"/>
  <c r="BC2538" i="4"/>
  <c r="BC2539" i="4"/>
  <c r="BC2540" i="4"/>
  <c r="BC2541" i="4"/>
  <c r="BC2542" i="4"/>
  <c r="BC2543" i="4"/>
  <c r="BC2544" i="4"/>
  <c r="BC2545" i="4"/>
  <c r="BC2546" i="4"/>
  <c r="BC2547" i="4"/>
  <c r="BC2548" i="4"/>
  <c r="BC2549" i="4"/>
  <c r="BC2550" i="4"/>
  <c r="BC2551" i="4"/>
  <c r="BC2552" i="4"/>
  <c r="BC2553" i="4"/>
  <c r="BC2554" i="4"/>
  <c r="BC2555" i="4"/>
  <c r="BC2556" i="4"/>
  <c r="BC2557" i="4"/>
  <c r="BC2558" i="4"/>
  <c r="BC2559" i="4"/>
  <c r="BC2560" i="4"/>
  <c r="BC2561" i="4"/>
  <c r="BC2562" i="4"/>
  <c r="BC2563" i="4"/>
  <c r="BC2564" i="4"/>
  <c r="BC2565" i="4"/>
  <c r="BC2566" i="4"/>
  <c r="BC2567" i="4"/>
  <c r="BC2568" i="4"/>
  <c r="BC2569" i="4"/>
  <c r="BC2570" i="4"/>
  <c r="BC2571" i="4"/>
  <c r="BC2572" i="4"/>
  <c r="BC2573" i="4"/>
  <c r="BC2574" i="4"/>
  <c r="BC2575" i="4"/>
  <c r="BC2576" i="4"/>
  <c r="BC2577" i="4"/>
  <c r="BC2578" i="4"/>
  <c r="BC2579" i="4"/>
  <c r="BC2580" i="4"/>
  <c r="BC2581" i="4"/>
  <c r="BC2582" i="4"/>
  <c r="BC2583" i="4"/>
  <c r="BC2584" i="4"/>
  <c r="BC2585" i="4"/>
  <c r="BC2586" i="4"/>
  <c r="BC2587" i="4"/>
  <c r="BC2588" i="4"/>
  <c r="BC2589" i="4"/>
  <c r="BC2590" i="4"/>
  <c r="BC2591" i="4"/>
  <c r="BC2592" i="4"/>
  <c r="BC2593" i="4"/>
  <c r="BC2594" i="4"/>
  <c r="BC2595" i="4"/>
  <c r="BC2596" i="4"/>
  <c r="BC2597" i="4"/>
  <c r="BC2598" i="4"/>
  <c r="BC2599" i="4"/>
  <c r="BC2600" i="4"/>
  <c r="BC2601" i="4"/>
  <c r="BC2602" i="4"/>
  <c r="BC2603" i="4"/>
  <c r="BC2604" i="4"/>
  <c r="BC2605" i="4"/>
  <c r="BC2606" i="4"/>
  <c r="BC2607" i="4"/>
  <c r="BC2608" i="4"/>
  <c r="BC2609" i="4"/>
  <c r="BC2610" i="4"/>
  <c r="BC2611" i="4"/>
  <c r="BC2612" i="4"/>
  <c r="BC2613" i="4"/>
  <c r="BC2614" i="4"/>
  <c r="BC2615" i="4"/>
  <c r="BC2616" i="4"/>
  <c r="BC2617" i="4"/>
  <c r="BC2618" i="4"/>
  <c r="BC2619" i="4"/>
  <c r="BC2620" i="4"/>
  <c r="BC2621" i="4"/>
  <c r="BC2622" i="4"/>
  <c r="BC2623" i="4"/>
  <c r="BB2" i="4"/>
  <c r="BB3" i="4"/>
  <c r="BB4" i="4"/>
  <c r="BB5" i="4"/>
  <c r="BB6" i="4"/>
  <c r="BB7" i="4"/>
  <c r="BB8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B37" i="4"/>
  <c r="BB38" i="4"/>
  <c r="BB39" i="4"/>
  <c r="BB40" i="4"/>
  <c r="BB41" i="4"/>
  <c r="BB42" i="4"/>
  <c r="BB43" i="4"/>
  <c r="BB44" i="4"/>
  <c r="BB45" i="4"/>
  <c r="BB46" i="4"/>
  <c r="BB47" i="4"/>
  <c r="BB48" i="4"/>
  <c r="BB49" i="4"/>
  <c r="BB50" i="4"/>
  <c r="BB51" i="4"/>
  <c r="BB52" i="4"/>
  <c r="BB53" i="4"/>
  <c r="BB54" i="4"/>
  <c r="BB55" i="4"/>
  <c r="BB56" i="4"/>
  <c r="BB57" i="4"/>
  <c r="BB58" i="4"/>
  <c r="BB59" i="4"/>
  <c r="BB60" i="4"/>
  <c r="BB61" i="4"/>
  <c r="BB62" i="4"/>
  <c r="BB63" i="4"/>
  <c r="BB64" i="4"/>
  <c r="BB65" i="4"/>
  <c r="BB66" i="4"/>
  <c r="BB67" i="4"/>
  <c r="BB68" i="4"/>
  <c r="BB69" i="4"/>
  <c r="BB70" i="4"/>
  <c r="BB71" i="4"/>
  <c r="BB72" i="4"/>
  <c r="BB73" i="4"/>
  <c r="BB74" i="4"/>
  <c r="BB75" i="4"/>
  <c r="BB76" i="4"/>
  <c r="BB77" i="4"/>
  <c r="BB78" i="4"/>
  <c r="BB79" i="4"/>
  <c r="BB80" i="4"/>
  <c r="BB81" i="4"/>
  <c r="BB82" i="4"/>
  <c r="BB83" i="4"/>
  <c r="BB84" i="4"/>
  <c r="BB85" i="4"/>
  <c r="BB86" i="4"/>
  <c r="BB87" i="4"/>
  <c r="BB88" i="4"/>
  <c r="BB89" i="4"/>
  <c r="BB90" i="4"/>
  <c r="BB91" i="4"/>
  <c r="BB92" i="4"/>
  <c r="BB93" i="4"/>
  <c r="BB94" i="4"/>
  <c r="BB95" i="4"/>
  <c r="BB96" i="4"/>
  <c r="BB97" i="4"/>
  <c r="BB98" i="4"/>
  <c r="BB99" i="4"/>
  <c r="BB100" i="4"/>
  <c r="BB101" i="4"/>
  <c r="BB102" i="4"/>
  <c r="BB103" i="4"/>
  <c r="BB104" i="4"/>
  <c r="BB105" i="4"/>
  <c r="BB106" i="4"/>
  <c r="BB107" i="4"/>
  <c r="BB108" i="4"/>
  <c r="BB109" i="4"/>
  <c r="BB110" i="4"/>
  <c r="BB111" i="4"/>
  <c r="BB112" i="4"/>
  <c r="BB113" i="4"/>
  <c r="BB114" i="4"/>
  <c r="BB115" i="4"/>
  <c r="BB116" i="4"/>
  <c r="BB117" i="4"/>
  <c r="BB118" i="4"/>
  <c r="BB119" i="4"/>
  <c r="BB120" i="4"/>
  <c r="BB121" i="4"/>
  <c r="BB122" i="4"/>
  <c r="BB123" i="4"/>
  <c r="BB124" i="4"/>
  <c r="BB125" i="4"/>
  <c r="BB126" i="4"/>
  <c r="BB127" i="4"/>
  <c r="BB128" i="4"/>
  <c r="BB129" i="4"/>
  <c r="BB130" i="4"/>
  <c r="BB131" i="4"/>
  <c r="BB132" i="4"/>
  <c r="BB133" i="4"/>
  <c r="BB134" i="4"/>
  <c r="BB135" i="4"/>
  <c r="BB136" i="4"/>
  <c r="BB137" i="4"/>
  <c r="BB138" i="4"/>
  <c r="BB139" i="4"/>
  <c r="BB140" i="4"/>
  <c r="BB141" i="4"/>
  <c r="BB142" i="4"/>
  <c r="BB143" i="4"/>
  <c r="BB144" i="4"/>
  <c r="BB145" i="4"/>
  <c r="BB146" i="4"/>
  <c r="BB147" i="4"/>
  <c r="BB148" i="4"/>
  <c r="BB149" i="4"/>
  <c r="BB150" i="4"/>
  <c r="BB151" i="4"/>
  <c r="BB152" i="4"/>
  <c r="BB153" i="4"/>
  <c r="BB154" i="4"/>
  <c r="BB155" i="4"/>
  <c r="BB156" i="4"/>
  <c r="BB157" i="4"/>
  <c r="BB158" i="4"/>
  <c r="BB159" i="4"/>
  <c r="BB160" i="4"/>
  <c r="BB161" i="4"/>
  <c r="BB162" i="4"/>
  <c r="BB163" i="4"/>
  <c r="BB164" i="4"/>
  <c r="BB165" i="4"/>
  <c r="BB166" i="4"/>
  <c r="BB167" i="4"/>
  <c r="BB168" i="4"/>
  <c r="BB169" i="4"/>
  <c r="BB170" i="4"/>
  <c r="BB171" i="4"/>
  <c r="BB172" i="4"/>
  <c r="BB173" i="4"/>
  <c r="BB174" i="4"/>
  <c r="BB175" i="4"/>
  <c r="BB176" i="4"/>
  <c r="BB177" i="4"/>
  <c r="BB178" i="4"/>
  <c r="BB179" i="4"/>
  <c r="BB180" i="4"/>
  <c r="BB181" i="4"/>
  <c r="BB182" i="4"/>
  <c r="BB183" i="4"/>
  <c r="BB184" i="4"/>
  <c r="BB185" i="4"/>
  <c r="BB186" i="4"/>
  <c r="BB187" i="4"/>
  <c r="BB188" i="4"/>
  <c r="BB189" i="4"/>
  <c r="BB190" i="4"/>
  <c r="BB191" i="4"/>
  <c r="BB192" i="4"/>
  <c r="BB193" i="4"/>
  <c r="BB194" i="4"/>
  <c r="BB195" i="4"/>
  <c r="BB196" i="4"/>
  <c r="BB197" i="4"/>
  <c r="BB198" i="4"/>
  <c r="BB199" i="4"/>
  <c r="BB200" i="4"/>
  <c r="BB201" i="4"/>
  <c r="BB202" i="4"/>
  <c r="BB203" i="4"/>
  <c r="BB204" i="4"/>
  <c r="BB205" i="4"/>
  <c r="BB206" i="4"/>
  <c r="BB207" i="4"/>
  <c r="BB208" i="4"/>
  <c r="BB209" i="4"/>
  <c r="BB210" i="4"/>
  <c r="BB211" i="4"/>
  <c r="BB212" i="4"/>
  <c r="BB213" i="4"/>
  <c r="BB214" i="4"/>
  <c r="BB215" i="4"/>
  <c r="BB216" i="4"/>
  <c r="BB217" i="4"/>
  <c r="BB218" i="4"/>
  <c r="BB219" i="4"/>
  <c r="BB220" i="4"/>
  <c r="BB221" i="4"/>
  <c r="BB222" i="4"/>
  <c r="BB223" i="4"/>
  <c r="BB224" i="4"/>
  <c r="BB225" i="4"/>
  <c r="BB226" i="4"/>
  <c r="BB227" i="4"/>
  <c r="BB228" i="4"/>
  <c r="BB229" i="4"/>
  <c r="BB230" i="4"/>
  <c r="BB231" i="4"/>
  <c r="BB232" i="4"/>
  <c r="BB233" i="4"/>
  <c r="BB234" i="4"/>
  <c r="BB235" i="4"/>
  <c r="BB236" i="4"/>
  <c r="BB237" i="4"/>
  <c r="BB238" i="4"/>
  <c r="BB239" i="4"/>
  <c r="BB240" i="4"/>
  <c r="BB241" i="4"/>
  <c r="BB242" i="4"/>
  <c r="BB243" i="4"/>
  <c r="BB244" i="4"/>
  <c r="BB245" i="4"/>
  <c r="BB246" i="4"/>
  <c r="BB247" i="4"/>
  <c r="BB248" i="4"/>
  <c r="BB249" i="4"/>
  <c r="BB250" i="4"/>
  <c r="BB251" i="4"/>
  <c r="BB252" i="4"/>
  <c r="BB253" i="4"/>
  <c r="BB254" i="4"/>
  <c r="BB255" i="4"/>
  <c r="BB256" i="4"/>
  <c r="BB257" i="4"/>
  <c r="BB258" i="4"/>
  <c r="BB259" i="4"/>
  <c r="BB260" i="4"/>
  <c r="BB261" i="4"/>
  <c r="BB262" i="4"/>
  <c r="BB263" i="4"/>
  <c r="BB264" i="4"/>
  <c r="BB265" i="4"/>
  <c r="BB266" i="4"/>
  <c r="BB267" i="4"/>
  <c r="BB268" i="4"/>
  <c r="BB269" i="4"/>
  <c r="BB270" i="4"/>
  <c r="BB271" i="4"/>
  <c r="BB272" i="4"/>
  <c r="BB273" i="4"/>
  <c r="BB274" i="4"/>
  <c r="BB275" i="4"/>
  <c r="BB276" i="4"/>
  <c r="BB277" i="4"/>
  <c r="BB278" i="4"/>
  <c r="BB279" i="4"/>
  <c r="BB280" i="4"/>
  <c r="BB281" i="4"/>
  <c r="BB282" i="4"/>
  <c r="BB283" i="4"/>
  <c r="BB284" i="4"/>
  <c r="BB285" i="4"/>
  <c r="BB286" i="4"/>
  <c r="BB287" i="4"/>
  <c r="BB288" i="4"/>
  <c r="BB289" i="4"/>
  <c r="BB290" i="4"/>
  <c r="BB291" i="4"/>
  <c r="BB292" i="4"/>
  <c r="BB293" i="4"/>
  <c r="BB294" i="4"/>
  <c r="BB295" i="4"/>
  <c r="BB296" i="4"/>
  <c r="BB297" i="4"/>
  <c r="BB298" i="4"/>
  <c r="BB299" i="4"/>
  <c r="BB300" i="4"/>
  <c r="BB301" i="4"/>
  <c r="BB302" i="4"/>
  <c r="BB303" i="4"/>
  <c r="BB304" i="4"/>
  <c r="BB305" i="4"/>
  <c r="BB306" i="4"/>
  <c r="BB307" i="4"/>
  <c r="BB308" i="4"/>
  <c r="BB309" i="4"/>
  <c r="BB310" i="4"/>
  <c r="BB311" i="4"/>
  <c r="BB312" i="4"/>
  <c r="BB313" i="4"/>
  <c r="BB314" i="4"/>
  <c r="BB315" i="4"/>
  <c r="BB316" i="4"/>
  <c r="BB317" i="4"/>
  <c r="BB318" i="4"/>
  <c r="BB319" i="4"/>
  <c r="BB320" i="4"/>
  <c r="BB321" i="4"/>
  <c r="BB322" i="4"/>
  <c r="BB323" i="4"/>
  <c r="BB324" i="4"/>
  <c r="BB325" i="4"/>
  <c r="BB326" i="4"/>
  <c r="BB327" i="4"/>
  <c r="BB328" i="4"/>
  <c r="BB329" i="4"/>
  <c r="BB330" i="4"/>
  <c r="BB331" i="4"/>
  <c r="BB332" i="4"/>
  <c r="BB333" i="4"/>
  <c r="BB334" i="4"/>
  <c r="BB335" i="4"/>
  <c r="BB336" i="4"/>
  <c r="BB337" i="4"/>
  <c r="BB338" i="4"/>
  <c r="BB339" i="4"/>
  <c r="BB340" i="4"/>
  <c r="BB341" i="4"/>
  <c r="BB342" i="4"/>
  <c r="BB343" i="4"/>
  <c r="BB344" i="4"/>
  <c r="BB345" i="4"/>
  <c r="BB346" i="4"/>
  <c r="BB347" i="4"/>
  <c r="BB348" i="4"/>
  <c r="BB349" i="4"/>
  <c r="BB350" i="4"/>
  <c r="BB351" i="4"/>
  <c r="BB352" i="4"/>
  <c r="BB353" i="4"/>
  <c r="BB354" i="4"/>
  <c r="BB355" i="4"/>
  <c r="BB356" i="4"/>
  <c r="BB357" i="4"/>
  <c r="BB358" i="4"/>
  <c r="BB359" i="4"/>
  <c r="BB360" i="4"/>
  <c r="BB361" i="4"/>
  <c r="BB362" i="4"/>
  <c r="BB363" i="4"/>
  <c r="BB364" i="4"/>
  <c r="BB365" i="4"/>
  <c r="BB366" i="4"/>
  <c r="BB367" i="4"/>
  <c r="BB368" i="4"/>
  <c r="BB369" i="4"/>
  <c r="BB370" i="4"/>
  <c r="BB371" i="4"/>
  <c r="BB372" i="4"/>
  <c r="BB373" i="4"/>
  <c r="BB374" i="4"/>
  <c r="BB375" i="4"/>
  <c r="BB376" i="4"/>
  <c r="BB377" i="4"/>
  <c r="BB378" i="4"/>
  <c r="BB379" i="4"/>
  <c r="BB380" i="4"/>
  <c r="BB381" i="4"/>
  <c r="BB382" i="4"/>
  <c r="BB383" i="4"/>
  <c r="BB384" i="4"/>
  <c r="BB385" i="4"/>
  <c r="BB386" i="4"/>
  <c r="BB387" i="4"/>
  <c r="BB388" i="4"/>
  <c r="BB389" i="4"/>
  <c r="BB390" i="4"/>
  <c r="BB391" i="4"/>
  <c r="BB392" i="4"/>
  <c r="BB393" i="4"/>
  <c r="BB394" i="4"/>
  <c r="BB395" i="4"/>
  <c r="BB396" i="4"/>
  <c r="BB397" i="4"/>
  <c r="BB398" i="4"/>
  <c r="BB399" i="4"/>
  <c r="BB400" i="4"/>
  <c r="BB401" i="4"/>
  <c r="BB402" i="4"/>
  <c r="BB403" i="4"/>
  <c r="BB404" i="4"/>
  <c r="BB405" i="4"/>
  <c r="BB406" i="4"/>
  <c r="BB407" i="4"/>
  <c r="BB408" i="4"/>
  <c r="BB409" i="4"/>
  <c r="BB410" i="4"/>
  <c r="BB411" i="4"/>
  <c r="BB412" i="4"/>
  <c r="BB413" i="4"/>
  <c r="BB414" i="4"/>
  <c r="BB415" i="4"/>
  <c r="BB416" i="4"/>
  <c r="BB417" i="4"/>
  <c r="BB418" i="4"/>
  <c r="BB419" i="4"/>
  <c r="BB420" i="4"/>
  <c r="BB421" i="4"/>
  <c r="BB422" i="4"/>
  <c r="BB423" i="4"/>
  <c r="BB424" i="4"/>
  <c r="BB425" i="4"/>
  <c r="BB426" i="4"/>
  <c r="BB427" i="4"/>
  <c r="BB428" i="4"/>
  <c r="BB429" i="4"/>
  <c r="BB430" i="4"/>
  <c r="BB431" i="4"/>
  <c r="BB432" i="4"/>
  <c r="BB433" i="4"/>
  <c r="BB434" i="4"/>
  <c r="BB435" i="4"/>
  <c r="BB436" i="4"/>
  <c r="BB437" i="4"/>
  <c r="BB438" i="4"/>
  <c r="BB439" i="4"/>
  <c r="BB440" i="4"/>
  <c r="BB441" i="4"/>
  <c r="BB442" i="4"/>
  <c r="BB443" i="4"/>
  <c r="BB444" i="4"/>
  <c r="BB445" i="4"/>
  <c r="BB446" i="4"/>
  <c r="BB447" i="4"/>
  <c r="BB448" i="4"/>
  <c r="BB449" i="4"/>
  <c r="BB450" i="4"/>
  <c r="BB451" i="4"/>
  <c r="BB452" i="4"/>
  <c r="BB453" i="4"/>
  <c r="BB454" i="4"/>
  <c r="BB455" i="4"/>
  <c r="BB456" i="4"/>
  <c r="BB457" i="4"/>
  <c r="BB458" i="4"/>
  <c r="BB459" i="4"/>
  <c r="BB460" i="4"/>
  <c r="BB461" i="4"/>
  <c r="BB462" i="4"/>
  <c r="BB463" i="4"/>
  <c r="BB464" i="4"/>
  <c r="BB465" i="4"/>
  <c r="BB466" i="4"/>
  <c r="BB467" i="4"/>
  <c r="BB468" i="4"/>
  <c r="BB469" i="4"/>
  <c r="BB470" i="4"/>
  <c r="BB471" i="4"/>
  <c r="BB472" i="4"/>
  <c r="BB473" i="4"/>
  <c r="BB474" i="4"/>
  <c r="BB475" i="4"/>
  <c r="BB476" i="4"/>
  <c r="BB477" i="4"/>
  <c r="BB478" i="4"/>
  <c r="BB479" i="4"/>
  <c r="BB480" i="4"/>
  <c r="BB481" i="4"/>
  <c r="BB482" i="4"/>
  <c r="BB483" i="4"/>
  <c r="BB484" i="4"/>
  <c r="BB485" i="4"/>
  <c r="BB486" i="4"/>
  <c r="BB487" i="4"/>
  <c r="BB488" i="4"/>
  <c r="BB489" i="4"/>
  <c r="BB490" i="4"/>
  <c r="BB491" i="4"/>
  <c r="BB492" i="4"/>
  <c r="BB493" i="4"/>
  <c r="BB494" i="4"/>
  <c r="BB495" i="4"/>
  <c r="BB496" i="4"/>
  <c r="BB497" i="4"/>
  <c r="BB498" i="4"/>
  <c r="BB499" i="4"/>
  <c r="BB500" i="4"/>
  <c r="BB501" i="4"/>
  <c r="BB502" i="4"/>
  <c r="BB503" i="4"/>
  <c r="BB504" i="4"/>
  <c r="BB505" i="4"/>
  <c r="BB506" i="4"/>
  <c r="BB507" i="4"/>
  <c r="BB508" i="4"/>
  <c r="BB509" i="4"/>
  <c r="BB510" i="4"/>
  <c r="BB511" i="4"/>
  <c r="BB512" i="4"/>
  <c r="BB513" i="4"/>
  <c r="BB514" i="4"/>
  <c r="BB515" i="4"/>
  <c r="BB516" i="4"/>
  <c r="BB517" i="4"/>
  <c r="BB518" i="4"/>
  <c r="BB519" i="4"/>
  <c r="BB520" i="4"/>
  <c r="BB521" i="4"/>
  <c r="BB522" i="4"/>
  <c r="BB523" i="4"/>
  <c r="BB524" i="4"/>
  <c r="BB525" i="4"/>
  <c r="BB526" i="4"/>
  <c r="BB527" i="4"/>
  <c r="BB528" i="4"/>
  <c r="BB529" i="4"/>
  <c r="BB530" i="4"/>
  <c r="BB531" i="4"/>
  <c r="BB532" i="4"/>
  <c r="BB533" i="4"/>
  <c r="BB534" i="4"/>
  <c r="BB535" i="4"/>
  <c r="BB536" i="4"/>
  <c r="BB537" i="4"/>
  <c r="BB538" i="4"/>
  <c r="BB539" i="4"/>
  <c r="BB540" i="4"/>
  <c r="BB541" i="4"/>
  <c r="BB542" i="4"/>
  <c r="BB543" i="4"/>
  <c r="BB544" i="4"/>
  <c r="BB545" i="4"/>
  <c r="BB546" i="4"/>
  <c r="BB547" i="4"/>
  <c r="BB548" i="4"/>
  <c r="BB549" i="4"/>
  <c r="BB550" i="4"/>
  <c r="BB551" i="4"/>
  <c r="BB552" i="4"/>
  <c r="BB553" i="4"/>
  <c r="BB554" i="4"/>
  <c r="BB555" i="4"/>
  <c r="BB556" i="4"/>
  <c r="BB557" i="4"/>
  <c r="BB558" i="4"/>
  <c r="BB559" i="4"/>
  <c r="BB560" i="4"/>
  <c r="BB561" i="4"/>
  <c r="BB562" i="4"/>
  <c r="BB563" i="4"/>
  <c r="BB564" i="4"/>
  <c r="BB565" i="4"/>
  <c r="BB566" i="4"/>
  <c r="BB567" i="4"/>
  <c r="BB568" i="4"/>
  <c r="BB569" i="4"/>
  <c r="BB570" i="4"/>
  <c r="BB571" i="4"/>
  <c r="BB572" i="4"/>
  <c r="BB573" i="4"/>
  <c r="BB574" i="4"/>
  <c r="BB575" i="4"/>
  <c r="BB576" i="4"/>
  <c r="BB577" i="4"/>
  <c r="BB578" i="4"/>
  <c r="BB579" i="4"/>
  <c r="BB580" i="4"/>
  <c r="BB581" i="4"/>
  <c r="BB582" i="4"/>
  <c r="BB583" i="4"/>
  <c r="BB584" i="4"/>
  <c r="BB585" i="4"/>
  <c r="BB586" i="4"/>
  <c r="BB587" i="4"/>
  <c r="BB588" i="4"/>
  <c r="BB589" i="4"/>
  <c r="BB590" i="4"/>
  <c r="BB591" i="4"/>
  <c r="BB592" i="4"/>
  <c r="BB593" i="4"/>
  <c r="BB594" i="4"/>
  <c r="BB595" i="4"/>
  <c r="BB596" i="4"/>
  <c r="BB597" i="4"/>
  <c r="BB598" i="4"/>
  <c r="BB599" i="4"/>
  <c r="BB600" i="4"/>
  <c r="BB601" i="4"/>
  <c r="BB602" i="4"/>
  <c r="BB603" i="4"/>
  <c r="BB604" i="4"/>
  <c r="BB605" i="4"/>
  <c r="BB606" i="4"/>
  <c r="BB607" i="4"/>
  <c r="BB608" i="4"/>
  <c r="BB609" i="4"/>
  <c r="BB610" i="4"/>
  <c r="BB611" i="4"/>
  <c r="BB612" i="4"/>
  <c r="BB613" i="4"/>
  <c r="BB614" i="4"/>
  <c r="BB615" i="4"/>
  <c r="BB616" i="4"/>
  <c r="BB617" i="4"/>
  <c r="BB618" i="4"/>
  <c r="BB619" i="4"/>
  <c r="BB620" i="4"/>
  <c r="BB621" i="4"/>
  <c r="BB622" i="4"/>
  <c r="BB623" i="4"/>
  <c r="BB624" i="4"/>
  <c r="BB625" i="4"/>
  <c r="BB626" i="4"/>
  <c r="BB627" i="4"/>
  <c r="BB628" i="4"/>
  <c r="BB629" i="4"/>
  <c r="BB630" i="4"/>
  <c r="BB631" i="4"/>
  <c r="BB632" i="4"/>
  <c r="BB633" i="4"/>
  <c r="BB634" i="4"/>
  <c r="BB635" i="4"/>
  <c r="BB636" i="4"/>
  <c r="BB637" i="4"/>
  <c r="BB638" i="4"/>
  <c r="BB639" i="4"/>
  <c r="BB640" i="4"/>
  <c r="BB641" i="4"/>
  <c r="BB642" i="4"/>
  <c r="BB643" i="4"/>
  <c r="BB644" i="4"/>
  <c r="BB645" i="4"/>
  <c r="BB646" i="4"/>
  <c r="BB647" i="4"/>
  <c r="BB648" i="4"/>
  <c r="BB649" i="4"/>
  <c r="BB650" i="4"/>
  <c r="BB651" i="4"/>
  <c r="BB652" i="4"/>
  <c r="BB653" i="4"/>
  <c r="BB654" i="4"/>
  <c r="BB655" i="4"/>
  <c r="BB656" i="4"/>
  <c r="BB657" i="4"/>
  <c r="BB658" i="4"/>
  <c r="BB659" i="4"/>
  <c r="BB660" i="4"/>
  <c r="BB661" i="4"/>
  <c r="BB662" i="4"/>
  <c r="BB663" i="4"/>
  <c r="BB664" i="4"/>
  <c r="BB665" i="4"/>
  <c r="BB666" i="4"/>
  <c r="BB667" i="4"/>
  <c r="BB668" i="4"/>
  <c r="BB669" i="4"/>
  <c r="BB670" i="4"/>
  <c r="BB671" i="4"/>
  <c r="BB672" i="4"/>
  <c r="BB673" i="4"/>
  <c r="BB674" i="4"/>
  <c r="BB675" i="4"/>
  <c r="BB676" i="4"/>
  <c r="BB677" i="4"/>
  <c r="BB678" i="4"/>
  <c r="BB679" i="4"/>
  <c r="BB680" i="4"/>
  <c r="BB681" i="4"/>
  <c r="BB682" i="4"/>
  <c r="BB683" i="4"/>
  <c r="BB684" i="4"/>
  <c r="BB685" i="4"/>
  <c r="BB686" i="4"/>
  <c r="BB687" i="4"/>
  <c r="BB688" i="4"/>
  <c r="BB689" i="4"/>
  <c r="BB690" i="4"/>
  <c r="BB691" i="4"/>
  <c r="BB692" i="4"/>
  <c r="BB693" i="4"/>
  <c r="BB694" i="4"/>
  <c r="BB695" i="4"/>
  <c r="BB696" i="4"/>
  <c r="BB697" i="4"/>
  <c r="BB698" i="4"/>
  <c r="BB699" i="4"/>
  <c r="BB700" i="4"/>
  <c r="BB701" i="4"/>
  <c r="BB702" i="4"/>
  <c r="BB703" i="4"/>
  <c r="BB704" i="4"/>
  <c r="BB705" i="4"/>
  <c r="BB706" i="4"/>
  <c r="BB707" i="4"/>
  <c r="BB708" i="4"/>
  <c r="BB709" i="4"/>
  <c r="BB710" i="4"/>
  <c r="BB711" i="4"/>
  <c r="BB712" i="4"/>
  <c r="BB713" i="4"/>
  <c r="BB714" i="4"/>
  <c r="BB715" i="4"/>
  <c r="BB716" i="4"/>
  <c r="BB717" i="4"/>
  <c r="BB718" i="4"/>
  <c r="BB719" i="4"/>
  <c r="BB720" i="4"/>
  <c r="BB721" i="4"/>
  <c r="BB722" i="4"/>
  <c r="BB723" i="4"/>
  <c r="BB724" i="4"/>
  <c r="BB725" i="4"/>
  <c r="BB726" i="4"/>
  <c r="BB727" i="4"/>
  <c r="BB728" i="4"/>
  <c r="BB729" i="4"/>
  <c r="BB730" i="4"/>
  <c r="BB731" i="4"/>
  <c r="BB732" i="4"/>
  <c r="BB733" i="4"/>
  <c r="BB734" i="4"/>
  <c r="BB735" i="4"/>
  <c r="BB736" i="4"/>
  <c r="BB737" i="4"/>
  <c r="BB738" i="4"/>
  <c r="BB739" i="4"/>
  <c r="BB740" i="4"/>
  <c r="BB741" i="4"/>
  <c r="BB742" i="4"/>
  <c r="BB743" i="4"/>
  <c r="BB744" i="4"/>
  <c r="BB745" i="4"/>
  <c r="BB746" i="4"/>
  <c r="BB747" i="4"/>
  <c r="BB748" i="4"/>
  <c r="BB749" i="4"/>
  <c r="BB750" i="4"/>
  <c r="BB751" i="4"/>
  <c r="BB752" i="4"/>
  <c r="BB753" i="4"/>
  <c r="BB754" i="4"/>
  <c r="BB755" i="4"/>
  <c r="BB756" i="4"/>
  <c r="BB757" i="4"/>
  <c r="BB758" i="4"/>
  <c r="BB759" i="4"/>
  <c r="BB760" i="4"/>
  <c r="BB761" i="4"/>
  <c r="BB762" i="4"/>
  <c r="BB763" i="4"/>
  <c r="BB764" i="4"/>
  <c r="BB765" i="4"/>
  <c r="BB766" i="4"/>
  <c r="BB767" i="4"/>
  <c r="BB768" i="4"/>
  <c r="BB769" i="4"/>
  <c r="BB770" i="4"/>
  <c r="BB771" i="4"/>
  <c r="BB772" i="4"/>
  <c r="BB773" i="4"/>
  <c r="BB774" i="4"/>
  <c r="BB775" i="4"/>
  <c r="BB776" i="4"/>
  <c r="BB777" i="4"/>
  <c r="BB778" i="4"/>
  <c r="BB779" i="4"/>
  <c r="BB780" i="4"/>
  <c r="BB781" i="4"/>
  <c r="BB782" i="4"/>
  <c r="BB783" i="4"/>
  <c r="BB784" i="4"/>
  <c r="BB785" i="4"/>
  <c r="BB786" i="4"/>
  <c r="BB787" i="4"/>
  <c r="BB788" i="4"/>
  <c r="BB789" i="4"/>
  <c r="BB790" i="4"/>
  <c r="BB791" i="4"/>
  <c r="BB792" i="4"/>
  <c r="BB793" i="4"/>
  <c r="BB794" i="4"/>
  <c r="BB795" i="4"/>
  <c r="BB796" i="4"/>
  <c r="BB797" i="4"/>
  <c r="BB798" i="4"/>
  <c r="BB799" i="4"/>
  <c r="BB800" i="4"/>
  <c r="BB801" i="4"/>
  <c r="BB802" i="4"/>
  <c r="BB803" i="4"/>
  <c r="BB804" i="4"/>
  <c r="BB805" i="4"/>
  <c r="BB806" i="4"/>
  <c r="BB807" i="4"/>
  <c r="BB808" i="4"/>
  <c r="BB809" i="4"/>
  <c r="BB810" i="4"/>
  <c r="BB811" i="4"/>
  <c r="BB812" i="4"/>
  <c r="BB813" i="4"/>
  <c r="BB814" i="4"/>
  <c r="BB815" i="4"/>
  <c r="BB816" i="4"/>
  <c r="BB817" i="4"/>
  <c r="BB818" i="4"/>
  <c r="BB819" i="4"/>
  <c r="BB820" i="4"/>
  <c r="BB821" i="4"/>
  <c r="BB822" i="4"/>
  <c r="BB823" i="4"/>
  <c r="BB824" i="4"/>
  <c r="BB825" i="4"/>
  <c r="BB826" i="4"/>
  <c r="BB827" i="4"/>
  <c r="BB828" i="4"/>
  <c r="BB829" i="4"/>
  <c r="BB830" i="4"/>
  <c r="BB831" i="4"/>
  <c r="BB832" i="4"/>
  <c r="BB833" i="4"/>
  <c r="BB834" i="4"/>
  <c r="BB835" i="4"/>
  <c r="BB836" i="4"/>
  <c r="BB837" i="4"/>
  <c r="BB838" i="4"/>
  <c r="BB839" i="4"/>
  <c r="BB840" i="4"/>
  <c r="BB841" i="4"/>
  <c r="BB842" i="4"/>
  <c r="BB843" i="4"/>
  <c r="BB844" i="4"/>
  <c r="BB845" i="4"/>
  <c r="BB846" i="4"/>
  <c r="BB847" i="4"/>
  <c r="BB848" i="4"/>
  <c r="BB849" i="4"/>
  <c r="BB850" i="4"/>
  <c r="BB851" i="4"/>
  <c r="BB852" i="4"/>
  <c r="BB853" i="4"/>
  <c r="BB854" i="4"/>
  <c r="BB855" i="4"/>
  <c r="BB856" i="4"/>
  <c r="BB857" i="4"/>
  <c r="BB858" i="4"/>
  <c r="BB859" i="4"/>
  <c r="BB860" i="4"/>
  <c r="BB861" i="4"/>
  <c r="BB862" i="4"/>
  <c r="BB863" i="4"/>
  <c r="BB864" i="4"/>
  <c r="BB865" i="4"/>
  <c r="BB866" i="4"/>
  <c r="BB867" i="4"/>
  <c r="BB868" i="4"/>
  <c r="BB869" i="4"/>
  <c r="BB870" i="4"/>
  <c r="BB871" i="4"/>
  <c r="BB872" i="4"/>
  <c r="BB873" i="4"/>
  <c r="BB874" i="4"/>
  <c r="BB875" i="4"/>
  <c r="BB876" i="4"/>
  <c r="BB877" i="4"/>
  <c r="BB878" i="4"/>
  <c r="BB879" i="4"/>
  <c r="BB880" i="4"/>
  <c r="BB881" i="4"/>
  <c r="BB882" i="4"/>
  <c r="BB883" i="4"/>
  <c r="BB884" i="4"/>
  <c r="BB885" i="4"/>
  <c r="BB886" i="4"/>
  <c r="BB887" i="4"/>
  <c r="BB888" i="4"/>
  <c r="BB889" i="4"/>
  <c r="BB890" i="4"/>
  <c r="BB891" i="4"/>
  <c r="BB892" i="4"/>
  <c r="BB893" i="4"/>
  <c r="BB894" i="4"/>
  <c r="BB895" i="4"/>
  <c r="BB896" i="4"/>
  <c r="BB897" i="4"/>
  <c r="BB898" i="4"/>
  <c r="BB899" i="4"/>
  <c r="BB900" i="4"/>
  <c r="BB901" i="4"/>
  <c r="BB902" i="4"/>
  <c r="BB903" i="4"/>
  <c r="BB904" i="4"/>
  <c r="BB905" i="4"/>
  <c r="BB906" i="4"/>
  <c r="BB907" i="4"/>
  <c r="BB908" i="4"/>
  <c r="BB909" i="4"/>
  <c r="BB910" i="4"/>
  <c r="BB911" i="4"/>
  <c r="BB912" i="4"/>
  <c r="BB913" i="4"/>
  <c r="BB914" i="4"/>
  <c r="BB915" i="4"/>
  <c r="BB916" i="4"/>
  <c r="BB917" i="4"/>
  <c r="BB918" i="4"/>
  <c r="BB919" i="4"/>
  <c r="BB920" i="4"/>
  <c r="BB921" i="4"/>
  <c r="BB922" i="4"/>
  <c r="BB923" i="4"/>
  <c r="BB924" i="4"/>
  <c r="BB925" i="4"/>
  <c r="BB926" i="4"/>
  <c r="BB927" i="4"/>
  <c r="BB928" i="4"/>
  <c r="BB929" i="4"/>
  <c r="BB930" i="4"/>
  <c r="BB931" i="4"/>
  <c r="BB932" i="4"/>
  <c r="BB933" i="4"/>
  <c r="BB934" i="4"/>
  <c r="BB935" i="4"/>
  <c r="BB936" i="4"/>
  <c r="BB937" i="4"/>
  <c r="BB938" i="4"/>
  <c r="BB939" i="4"/>
  <c r="BB940" i="4"/>
  <c r="BB941" i="4"/>
  <c r="BB942" i="4"/>
  <c r="BB943" i="4"/>
  <c r="BB944" i="4"/>
  <c r="BB945" i="4"/>
  <c r="BB946" i="4"/>
  <c r="BB947" i="4"/>
  <c r="BB948" i="4"/>
  <c r="BB949" i="4"/>
  <c r="BB950" i="4"/>
  <c r="BB951" i="4"/>
  <c r="BB952" i="4"/>
  <c r="BB953" i="4"/>
  <c r="BB954" i="4"/>
  <c r="BB955" i="4"/>
  <c r="BB956" i="4"/>
  <c r="BB957" i="4"/>
  <c r="BB958" i="4"/>
  <c r="BB959" i="4"/>
  <c r="BB960" i="4"/>
  <c r="BB961" i="4"/>
  <c r="BB962" i="4"/>
  <c r="BB963" i="4"/>
  <c r="BB964" i="4"/>
  <c r="BB965" i="4"/>
  <c r="BB966" i="4"/>
  <c r="BB967" i="4"/>
  <c r="BB968" i="4"/>
  <c r="BB969" i="4"/>
  <c r="BB970" i="4"/>
  <c r="BB971" i="4"/>
  <c r="BB972" i="4"/>
  <c r="BB973" i="4"/>
  <c r="BB974" i="4"/>
  <c r="BB975" i="4"/>
  <c r="BB976" i="4"/>
  <c r="BB977" i="4"/>
  <c r="BB978" i="4"/>
  <c r="BB979" i="4"/>
  <c r="BB980" i="4"/>
  <c r="BB981" i="4"/>
  <c r="BB982" i="4"/>
  <c r="BB983" i="4"/>
  <c r="BB984" i="4"/>
  <c r="BB985" i="4"/>
  <c r="BB986" i="4"/>
  <c r="BB987" i="4"/>
  <c r="BB988" i="4"/>
  <c r="BB989" i="4"/>
  <c r="BB990" i="4"/>
  <c r="BB991" i="4"/>
  <c r="BB992" i="4"/>
  <c r="BB993" i="4"/>
  <c r="BB994" i="4"/>
  <c r="BB995" i="4"/>
  <c r="BB996" i="4"/>
  <c r="BB997" i="4"/>
  <c r="BB998" i="4"/>
  <c r="BB999" i="4"/>
  <c r="BB1000" i="4"/>
  <c r="BB1001" i="4"/>
  <c r="BB1002" i="4"/>
  <c r="BB1003" i="4"/>
  <c r="BB1004" i="4"/>
  <c r="BB1005" i="4"/>
  <c r="BB1006" i="4"/>
  <c r="BB1007" i="4"/>
  <c r="BB1008" i="4"/>
  <c r="BB1009" i="4"/>
  <c r="BB1010" i="4"/>
  <c r="BB1011" i="4"/>
  <c r="BB1012" i="4"/>
  <c r="BB1013" i="4"/>
  <c r="BB1014" i="4"/>
  <c r="BB1015" i="4"/>
  <c r="BB1016" i="4"/>
  <c r="BB1017" i="4"/>
  <c r="BB1018" i="4"/>
  <c r="BB1019" i="4"/>
  <c r="BB1020" i="4"/>
  <c r="BB1021" i="4"/>
  <c r="BB1022" i="4"/>
  <c r="BB1023" i="4"/>
  <c r="BB1024" i="4"/>
  <c r="BB1025" i="4"/>
  <c r="BB1026" i="4"/>
  <c r="BB1027" i="4"/>
  <c r="BB1028" i="4"/>
  <c r="BB1029" i="4"/>
  <c r="BB1030" i="4"/>
  <c r="BB1031" i="4"/>
  <c r="BB1032" i="4"/>
  <c r="BB1033" i="4"/>
  <c r="BB1034" i="4"/>
  <c r="BB1035" i="4"/>
  <c r="BB1036" i="4"/>
  <c r="BB1037" i="4"/>
  <c r="BB1038" i="4"/>
  <c r="BB1039" i="4"/>
  <c r="BB1040" i="4"/>
  <c r="BB1041" i="4"/>
  <c r="BB1042" i="4"/>
  <c r="BB1043" i="4"/>
  <c r="BB1044" i="4"/>
  <c r="BB1045" i="4"/>
  <c r="BB1046" i="4"/>
  <c r="BB1047" i="4"/>
  <c r="BB1048" i="4"/>
  <c r="BB1049" i="4"/>
  <c r="BB1050" i="4"/>
  <c r="BB1051" i="4"/>
  <c r="BB1052" i="4"/>
  <c r="BB1053" i="4"/>
  <c r="BB1054" i="4"/>
  <c r="BB1055" i="4"/>
  <c r="BB1056" i="4"/>
  <c r="BB1057" i="4"/>
  <c r="BB1058" i="4"/>
  <c r="BB1059" i="4"/>
  <c r="BB1060" i="4"/>
  <c r="BB1061" i="4"/>
  <c r="BB1062" i="4"/>
  <c r="BB1063" i="4"/>
  <c r="BB1064" i="4"/>
  <c r="BB1065" i="4"/>
  <c r="BB1066" i="4"/>
  <c r="BB1067" i="4"/>
  <c r="BB1068" i="4"/>
  <c r="BB1069" i="4"/>
  <c r="BB1070" i="4"/>
  <c r="BB1071" i="4"/>
  <c r="BB1072" i="4"/>
  <c r="BB1073" i="4"/>
  <c r="BB1074" i="4"/>
  <c r="BB1075" i="4"/>
  <c r="BB1076" i="4"/>
  <c r="BB1077" i="4"/>
  <c r="BB1078" i="4"/>
  <c r="BB1079" i="4"/>
  <c r="BB1080" i="4"/>
  <c r="BB1081" i="4"/>
  <c r="BB1082" i="4"/>
  <c r="BB1083" i="4"/>
  <c r="BB1084" i="4"/>
  <c r="BB1085" i="4"/>
  <c r="BB1086" i="4"/>
  <c r="BB1087" i="4"/>
  <c r="BB1088" i="4"/>
  <c r="BB1089" i="4"/>
  <c r="BB1090" i="4"/>
  <c r="BB1091" i="4"/>
  <c r="BB1092" i="4"/>
  <c r="BB1093" i="4"/>
  <c r="BB1094" i="4"/>
  <c r="BB1095" i="4"/>
  <c r="BB1096" i="4"/>
  <c r="BB1097" i="4"/>
  <c r="BB1098" i="4"/>
  <c r="BB1099" i="4"/>
  <c r="BB1100" i="4"/>
  <c r="BB1101" i="4"/>
  <c r="BB1102" i="4"/>
  <c r="BB1103" i="4"/>
  <c r="BB1104" i="4"/>
  <c r="BB1105" i="4"/>
  <c r="BB1106" i="4"/>
  <c r="BB1107" i="4"/>
  <c r="BB1108" i="4"/>
  <c r="BB1109" i="4"/>
  <c r="BB1110" i="4"/>
  <c r="BB1111" i="4"/>
  <c r="BB1112" i="4"/>
  <c r="BB1113" i="4"/>
  <c r="BB1114" i="4"/>
  <c r="BB1115" i="4"/>
  <c r="BB1116" i="4"/>
  <c r="BB1117" i="4"/>
  <c r="BB1118" i="4"/>
  <c r="BB1119" i="4"/>
  <c r="BB1120" i="4"/>
  <c r="BB1121" i="4"/>
  <c r="BB1122" i="4"/>
  <c r="BB1123" i="4"/>
  <c r="BB1124" i="4"/>
  <c r="BB1125" i="4"/>
  <c r="BB1126" i="4"/>
  <c r="BB1127" i="4"/>
  <c r="BB1128" i="4"/>
  <c r="BB1129" i="4"/>
  <c r="BB1130" i="4"/>
  <c r="BB1131" i="4"/>
  <c r="BB1132" i="4"/>
  <c r="BB1133" i="4"/>
  <c r="BB1134" i="4"/>
  <c r="BB1135" i="4"/>
  <c r="BB1136" i="4"/>
  <c r="BB1137" i="4"/>
  <c r="BB1138" i="4"/>
  <c r="BB1139" i="4"/>
  <c r="BB1140" i="4"/>
  <c r="BB1141" i="4"/>
  <c r="BB1142" i="4"/>
  <c r="BB1143" i="4"/>
  <c r="BB1144" i="4"/>
  <c r="BB1145" i="4"/>
  <c r="BB1146" i="4"/>
  <c r="BB1147" i="4"/>
  <c r="BB1148" i="4"/>
  <c r="BB1149" i="4"/>
  <c r="BB1150" i="4"/>
  <c r="BB1151" i="4"/>
  <c r="BB1152" i="4"/>
  <c r="BB1153" i="4"/>
  <c r="BB1154" i="4"/>
  <c r="BB1155" i="4"/>
  <c r="BB1156" i="4"/>
  <c r="BB1157" i="4"/>
  <c r="BB1158" i="4"/>
  <c r="BB1159" i="4"/>
  <c r="BB1160" i="4"/>
  <c r="BB1161" i="4"/>
  <c r="BB1162" i="4"/>
  <c r="BB1163" i="4"/>
  <c r="BB1164" i="4"/>
  <c r="BB1165" i="4"/>
  <c r="BB1166" i="4"/>
  <c r="BB1167" i="4"/>
  <c r="BB1168" i="4"/>
  <c r="BB1169" i="4"/>
  <c r="BB1170" i="4"/>
  <c r="BB1171" i="4"/>
  <c r="BB1172" i="4"/>
  <c r="BB1173" i="4"/>
  <c r="BB1174" i="4"/>
  <c r="BB1175" i="4"/>
  <c r="BB1176" i="4"/>
  <c r="BB1177" i="4"/>
  <c r="BB1178" i="4"/>
  <c r="BB1179" i="4"/>
  <c r="BB1180" i="4"/>
  <c r="BB1181" i="4"/>
  <c r="BB1182" i="4"/>
  <c r="BB1183" i="4"/>
  <c r="BB1184" i="4"/>
  <c r="BB1185" i="4"/>
  <c r="BB1186" i="4"/>
  <c r="BB1187" i="4"/>
  <c r="BB1188" i="4"/>
  <c r="BB1189" i="4"/>
  <c r="BB1190" i="4"/>
  <c r="BB1191" i="4"/>
  <c r="BB1192" i="4"/>
  <c r="BB1193" i="4"/>
  <c r="BB1194" i="4"/>
  <c r="BB1195" i="4"/>
  <c r="BB1196" i="4"/>
  <c r="BB1197" i="4"/>
  <c r="BB1198" i="4"/>
  <c r="BB1199" i="4"/>
  <c r="BB1200" i="4"/>
  <c r="BB1201" i="4"/>
  <c r="BB1202" i="4"/>
  <c r="BB1203" i="4"/>
  <c r="BB1204" i="4"/>
  <c r="BB1205" i="4"/>
  <c r="BB1206" i="4"/>
  <c r="BB1207" i="4"/>
  <c r="BB1208" i="4"/>
  <c r="BB1209" i="4"/>
  <c r="BB1210" i="4"/>
  <c r="BB1211" i="4"/>
  <c r="BB1212" i="4"/>
  <c r="BB1213" i="4"/>
  <c r="BB1214" i="4"/>
  <c r="BB1215" i="4"/>
  <c r="BB1216" i="4"/>
  <c r="BB1217" i="4"/>
  <c r="BB1218" i="4"/>
  <c r="BB1219" i="4"/>
  <c r="BB1220" i="4"/>
  <c r="BB1221" i="4"/>
  <c r="BB1222" i="4"/>
  <c r="BB1223" i="4"/>
  <c r="BB1224" i="4"/>
  <c r="BB1225" i="4"/>
  <c r="BB1226" i="4"/>
  <c r="BB1227" i="4"/>
  <c r="BB1228" i="4"/>
  <c r="BB1229" i="4"/>
  <c r="BB1230" i="4"/>
  <c r="BB1231" i="4"/>
  <c r="BB1232" i="4"/>
  <c r="BB1233" i="4"/>
  <c r="BB1234" i="4"/>
  <c r="BB1235" i="4"/>
  <c r="BB1236" i="4"/>
  <c r="BB1237" i="4"/>
  <c r="BB1238" i="4"/>
  <c r="BB1239" i="4"/>
  <c r="BB1240" i="4"/>
  <c r="BB1241" i="4"/>
  <c r="BB1242" i="4"/>
  <c r="BB1243" i="4"/>
  <c r="BB1244" i="4"/>
  <c r="BB1245" i="4"/>
  <c r="BB1246" i="4"/>
  <c r="BB1247" i="4"/>
  <c r="BB1248" i="4"/>
  <c r="BB1249" i="4"/>
  <c r="BB1250" i="4"/>
  <c r="BB1251" i="4"/>
  <c r="BB1252" i="4"/>
  <c r="BB1253" i="4"/>
  <c r="BB1254" i="4"/>
  <c r="BB1255" i="4"/>
  <c r="BB1256" i="4"/>
  <c r="BB1257" i="4"/>
  <c r="BB1258" i="4"/>
  <c r="BB1259" i="4"/>
  <c r="BB1260" i="4"/>
  <c r="BB1261" i="4"/>
  <c r="BB1262" i="4"/>
  <c r="BB1263" i="4"/>
  <c r="BB1264" i="4"/>
  <c r="BB1265" i="4"/>
  <c r="BB1266" i="4"/>
  <c r="BB1267" i="4"/>
  <c r="BB1268" i="4"/>
  <c r="BB1269" i="4"/>
  <c r="BB1270" i="4"/>
  <c r="BB1271" i="4"/>
  <c r="BB1272" i="4"/>
  <c r="BB1273" i="4"/>
  <c r="BB1274" i="4"/>
  <c r="BB1275" i="4"/>
  <c r="BB1276" i="4"/>
  <c r="BB1277" i="4"/>
  <c r="BB1278" i="4"/>
  <c r="BB1279" i="4"/>
  <c r="BB1280" i="4"/>
  <c r="BB1281" i="4"/>
  <c r="BB1282" i="4"/>
  <c r="BB1283" i="4"/>
  <c r="BB1284" i="4"/>
  <c r="BB1285" i="4"/>
  <c r="BB1286" i="4"/>
  <c r="BB1287" i="4"/>
  <c r="BB1288" i="4"/>
  <c r="BB1289" i="4"/>
  <c r="BB1290" i="4"/>
  <c r="BB1291" i="4"/>
  <c r="BB1292" i="4"/>
  <c r="BB1293" i="4"/>
  <c r="BB1294" i="4"/>
  <c r="BB1295" i="4"/>
  <c r="BB1296" i="4"/>
  <c r="BB1297" i="4"/>
  <c r="BB1298" i="4"/>
  <c r="BB1299" i="4"/>
  <c r="BB1300" i="4"/>
  <c r="BB1301" i="4"/>
  <c r="BB1302" i="4"/>
  <c r="BB1303" i="4"/>
  <c r="BB1304" i="4"/>
  <c r="BB1305" i="4"/>
  <c r="BB1306" i="4"/>
  <c r="BB1307" i="4"/>
  <c r="BB1308" i="4"/>
  <c r="BB1309" i="4"/>
  <c r="BB1310" i="4"/>
  <c r="BB1311" i="4"/>
  <c r="BB1312" i="4"/>
  <c r="BB1313" i="4"/>
  <c r="BB1314" i="4"/>
  <c r="BB1315" i="4"/>
  <c r="BB1316" i="4"/>
  <c r="BB1317" i="4"/>
  <c r="BB1318" i="4"/>
  <c r="BB1319" i="4"/>
  <c r="BB1320" i="4"/>
  <c r="BB1321" i="4"/>
  <c r="BB1322" i="4"/>
  <c r="BB1323" i="4"/>
  <c r="BB1324" i="4"/>
  <c r="BB1325" i="4"/>
  <c r="BB1326" i="4"/>
  <c r="BB1327" i="4"/>
  <c r="BB1328" i="4"/>
  <c r="BB1329" i="4"/>
  <c r="BB1330" i="4"/>
  <c r="BB1331" i="4"/>
  <c r="BB1332" i="4"/>
  <c r="BB1333" i="4"/>
  <c r="BB1334" i="4"/>
  <c r="BB1335" i="4"/>
  <c r="BB1336" i="4"/>
  <c r="BB1337" i="4"/>
  <c r="BB1338" i="4"/>
  <c r="BB1339" i="4"/>
  <c r="BB1340" i="4"/>
  <c r="BB1341" i="4"/>
  <c r="BB1342" i="4"/>
  <c r="BB1343" i="4"/>
  <c r="BB1344" i="4"/>
  <c r="BB1345" i="4"/>
  <c r="BB1346" i="4"/>
  <c r="BB1347" i="4"/>
  <c r="BB1348" i="4"/>
  <c r="BB1349" i="4"/>
  <c r="BB1350" i="4"/>
  <c r="BB1351" i="4"/>
  <c r="BB1352" i="4"/>
  <c r="BB1353" i="4"/>
  <c r="BB1354" i="4"/>
  <c r="BB1355" i="4"/>
  <c r="BB1356" i="4"/>
  <c r="BB1357" i="4"/>
  <c r="BB1358" i="4"/>
  <c r="BB1359" i="4"/>
  <c r="BB1360" i="4"/>
  <c r="BB1361" i="4"/>
  <c r="BB1362" i="4"/>
  <c r="BB1363" i="4"/>
  <c r="BB1364" i="4"/>
  <c r="BB1365" i="4"/>
  <c r="BB1366" i="4"/>
  <c r="BB1367" i="4"/>
  <c r="BB1368" i="4"/>
  <c r="BB1369" i="4"/>
  <c r="BB1370" i="4"/>
  <c r="BB1371" i="4"/>
  <c r="BB1372" i="4"/>
  <c r="BB1373" i="4"/>
  <c r="BB1374" i="4"/>
  <c r="BB1375" i="4"/>
  <c r="BB1376" i="4"/>
  <c r="BB1377" i="4"/>
  <c r="BB1378" i="4"/>
  <c r="BB1379" i="4"/>
  <c r="BB1380" i="4"/>
  <c r="BB1381" i="4"/>
  <c r="BB1382" i="4"/>
  <c r="BB1383" i="4"/>
  <c r="BB1384" i="4"/>
  <c r="BB1385" i="4"/>
  <c r="BB1386" i="4"/>
  <c r="BB1387" i="4"/>
  <c r="BB1388" i="4"/>
  <c r="BB1389" i="4"/>
  <c r="BB1390" i="4"/>
  <c r="BB1391" i="4"/>
  <c r="BB1392" i="4"/>
  <c r="BB1393" i="4"/>
  <c r="BB1394" i="4"/>
  <c r="BB1395" i="4"/>
  <c r="BB1396" i="4"/>
  <c r="BB1397" i="4"/>
  <c r="BB1398" i="4"/>
  <c r="BB1399" i="4"/>
  <c r="BB1400" i="4"/>
  <c r="BB1401" i="4"/>
  <c r="BB1402" i="4"/>
  <c r="BB1403" i="4"/>
  <c r="BB1404" i="4"/>
  <c r="BB1405" i="4"/>
  <c r="BB1406" i="4"/>
  <c r="BB1407" i="4"/>
  <c r="BB1408" i="4"/>
  <c r="BB1409" i="4"/>
  <c r="BB1410" i="4"/>
  <c r="BB1411" i="4"/>
  <c r="BB1412" i="4"/>
  <c r="BB1413" i="4"/>
  <c r="BB1414" i="4"/>
  <c r="BB1415" i="4"/>
  <c r="BB1416" i="4"/>
  <c r="BB1417" i="4"/>
  <c r="BB1418" i="4"/>
  <c r="BB1419" i="4"/>
  <c r="BB1420" i="4"/>
  <c r="BB1421" i="4"/>
  <c r="BB1422" i="4"/>
  <c r="BB1423" i="4"/>
  <c r="BB1424" i="4"/>
  <c r="BB1425" i="4"/>
  <c r="BB1426" i="4"/>
  <c r="BB1427" i="4"/>
  <c r="BB1428" i="4"/>
  <c r="BB1429" i="4"/>
  <c r="BB1430" i="4"/>
  <c r="BB1431" i="4"/>
  <c r="BB1432" i="4"/>
  <c r="BB1433" i="4"/>
  <c r="BB1434" i="4"/>
  <c r="BB1435" i="4"/>
  <c r="BB1436" i="4"/>
  <c r="BB1437" i="4"/>
  <c r="BB1438" i="4"/>
  <c r="BB1439" i="4"/>
  <c r="BB1440" i="4"/>
  <c r="BB1441" i="4"/>
  <c r="BB1442" i="4"/>
  <c r="BB1443" i="4"/>
  <c r="BB1444" i="4"/>
  <c r="BB1445" i="4"/>
  <c r="BB1446" i="4"/>
  <c r="BB1447" i="4"/>
  <c r="BB1448" i="4"/>
  <c r="BB1449" i="4"/>
  <c r="BB1450" i="4"/>
  <c r="BB1451" i="4"/>
  <c r="BB1452" i="4"/>
  <c r="BB1453" i="4"/>
  <c r="BB1454" i="4"/>
  <c r="BB1455" i="4"/>
  <c r="BB1456" i="4"/>
  <c r="BB1457" i="4"/>
  <c r="BB1458" i="4"/>
  <c r="BB1459" i="4"/>
  <c r="BB1460" i="4"/>
  <c r="BB1461" i="4"/>
  <c r="BB1462" i="4"/>
  <c r="BB1463" i="4"/>
  <c r="BB1464" i="4"/>
  <c r="BB1465" i="4"/>
  <c r="BB1466" i="4"/>
  <c r="BB1467" i="4"/>
  <c r="BB1468" i="4"/>
  <c r="BB1469" i="4"/>
  <c r="BB1470" i="4"/>
  <c r="BB1471" i="4"/>
  <c r="BB1472" i="4"/>
  <c r="BB1473" i="4"/>
  <c r="BB1474" i="4"/>
  <c r="BB1475" i="4"/>
  <c r="BB1476" i="4"/>
  <c r="BB1477" i="4"/>
  <c r="BB1478" i="4"/>
  <c r="BB1479" i="4"/>
  <c r="BB1480" i="4"/>
  <c r="BB1481" i="4"/>
  <c r="BB1482" i="4"/>
  <c r="BB1483" i="4"/>
  <c r="BB1484" i="4"/>
  <c r="BB1485" i="4"/>
  <c r="BB1486" i="4"/>
  <c r="BB1487" i="4"/>
  <c r="BB1488" i="4"/>
  <c r="BB1489" i="4"/>
  <c r="BB1490" i="4"/>
  <c r="BB1491" i="4"/>
  <c r="BB1492" i="4"/>
  <c r="BB1493" i="4"/>
  <c r="BB1494" i="4"/>
  <c r="BB1495" i="4"/>
  <c r="BB1496" i="4"/>
  <c r="BB1497" i="4"/>
  <c r="BB1498" i="4"/>
  <c r="BB1499" i="4"/>
  <c r="BB1500" i="4"/>
  <c r="BB1501" i="4"/>
  <c r="BB1502" i="4"/>
  <c r="BB1503" i="4"/>
  <c r="BB1504" i="4"/>
  <c r="BB1505" i="4"/>
  <c r="BB1506" i="4"/>
  <c r="BB1507" i="4"/>
  <c r="BB1508" i="4"/>
  <c r="BB1509" i="4"/>
  <c r="BB1510" i="4"/>
  <c r="BB1511" i="4"/>
  <c r="BB1512" i="4"/>
  <c r="BB1513" i="4"/>
  <c r="BB1514" i="4"/>
  <c r="BB1515" i="4"/>
  <c r="BB1516" i="4"/>
  <c r="BB1517" i="4"/>
  <c r="BB1518" i="4"/>
  <c r="BB1519" i="4"/>
  <c r="BB1520" i="4"/>
  <c r="BB1521" i="4"/>
  <c r="BB1522" i="4"/>
  <c r="BB1523" i="4"/>
  <c r="BB1524" i="4"/>
  <c r="BB1525" i="4"/>
  <c r="BB1526" i="4"/>
  <c r="BB1527" i="4"/>
  <c r="BB1528" i="4"/>
  <c r="BB1529" i="4"/>
  <c r="BB1530" i="4"/>
  <c r="BB1531" i="4"/>
  <c r="BB1532" i="4"/>
  <c r="BB1533" i="4"/>
  <c r="BB1534" i="4"/>
  <c r="BB1535" i="4"/>
  <c r="BB1536" i="4"/>
  <c r="BB1537" i="4"/>
  <c r="BB1538" i="4"/>
  <c r="BB1539" i="4"/>
  <c r="BB1540" i="4"/>
  <c r="BB1541" i="4"/>
  <c r="BB1542" i="4"/>
  <c r="BB1543" i="4"/>
  <c r="BB1544" i="4"/>
  <c r="BB1545" i="4"/>
  <c r="BB1546" i="4"/>
  <c r="BB1547" i="4"/>
  <c r="BB1548" i="4"/>
  <c r="BB1549" i="4"/>
  <c r="BB1550" i="4"/>
  <c r="BB1551" i="4"/>
  <c r="BB1552" i="4"/>
  <c r="BB1553" i="4"/>
  <c r="BB1554" i="4"/>
  <c r="BB1555" i="4"/>
  <c r="BB1556" i="4"/>
  <c r="BB1557" i="4"/>
  <c r="BB1558" i="4"/>
  <c r="BB1559" i="4"/>
  <c r="BB1560" i="4"/>
  <c r="BB1561" i="4"/>
  <c r="BB1562" i="4"/>
  <c r="BB1563" i="4"/>
  <c r="BB1564" i="4"/>
  <c r="BB1565" i="4"/>
  <c r="BB1566" i="4"/>
  <c r="BB1567" i="4"/>
  <c r="BB1568" i="4"/>
  <c r="BB1569" i="4"/>
  <c r="BB1570" i="4"/>
  <c r="BB1571" i="4"/>
  <c r="BB1572" i="4"/>
  <c r="BB1573" i="4"/>
  <c r="BB1574" i="4"/>
  <c r="BB1575" i="4"/>
  <c r="BB1576" i="4"/>
  <c r="BB1577" i="4"/>
  <c r="BB1578" i="4"/>
  <c r="BB1579" i="4"/>
  <c r="BB1580" i="4"/>
  <c r="BB1581" i="4"/>
  <c r="BB1582" i="4"/>
  <c r="BB1583" i="4"/>
  <c r="BB1584" i="4"/>
  <c r="BB1585" i="4"/>
  <c r="BB1586" i="4"/>
  <c r="BB1587" i="4"/>
  <c r="BB1588" i="4"/>
  <c r="BB1589" i="4"/>
  <c r="BB1590" i="4"/>
  <c r="BB1591" i="4"/>
  <c r="BB1592" i="4"/>
  <c r="BB1593" i="4"/>
  <c r="BB1594" i="4"/>
  <c r="BB1595" i="4"/>
  <c r="BB1596" i="4"/>
  <c r="BB1597" i="4"/>
  <c r="BB1598" i="4"/>
  <c r="BB1599" i="4"/>
  <c r="BB1600" i="4"/>
  <c r="BB1601" i="4"/>
  <c r="BB1602" i="4"/>
  <c r="BB1603" i="4"/>
  <c r="BB1604" i="4"/>
  <c r="BB1605" i="4"/>
  <c r="BB1607" i="4"/>
  <c r="BB1608" i="4"/>
  <c r="BB1609" i="4"/>
  <c r="BB1610" i="4"/>
  <c r="BB1611" i="4"/>
  <c r="BB1612" i="4"/>
  <c r="BB1613" i="4"/>
  <c r="BB1614" i="4"/>
  <c r="BB1615" i="4"/>
  <c r="BB1616" i="4"/>
  <c r="BB1617" i="4"/>
  <c r="BB1618" i="4"/>
  <c r="BB1619" i="4"/>
  <c r="BB1620" i="4"/>
  <c r="BB1621" i="4"/>
  <c r="BB1622" i="4"/>
  <c r="BB1623" i="4"/>
  <c r="BB1624" i="4"/>
  <c r="BB1625" i="4"/>
  <c r="BB1626" i="4"/>
  <c r="BB1627" i="4"/>
  <c r="BB1628" i="4"/>
  <c r="BB1629" i="4"/>
  <c r="BB1630" i="4"/>
  <c r="BB1631" i="4"/>
  <c r="BB1632" i="4"/>
  <c r="BB1633" i="4"/>
  <c r="BB1634" i="4"/>
  <c r="BB1635" i="4"/>
  <c r="BB1636" i="4"/>
  <c r="BB1637" i="4"/>
  <c r="BB1638" i="4"/>
  <c r="BB1639" i="4"/>
  <c r="BB1640" i="4"/>
  <c r="BB1641" i="4"/>
  <c r="BB1642" i="4"/>
  <c r="BB1643" i="4"/>
  <c r="BB1644" i="4"/>
  <c r="BB1645" i="4"/>
  <c r="BB1646" i="4"/>
  <c r="BB1647" i="4"/>
  <c r="BB1648" i="4"/>
  <c r="BB1649" i="4"/>
  <c r="BB1650" i="4"/>
  <c r="BB1651" i="4"/>
  <c r="BB1652" i="4"/>
  <c r="BB1653" i="4"/>
  <c r="BB1654" i="4"/>
  <c r="BB1655" i="4"/>
  <c r="BB1656" i="4"/>
  <c r="BB1657" i="4"/>
  <c r="BB1658" i="4"/>
  <c r="BB1659" i="4"/>
  <c r="BB1660" i="4"/>
  <c r="BB1661" i="4"/>
  <c r="BB1662" i="4"/>
  <c r="BB1663" i="4"/>
  <c r="BB1664" i="4"/>
  <c r="BB1665" i="4"/>
  <c r="BB1666" i="4"/>
  <c r="BB1667" i="4"/>
  <c r="BB1668" i="4"/>
  <c r="BB1669" i="4"/>
  <c r="BB1670" i="4"/>
  <c r="BB1671" i="4"/>
  <c r="BB1672" i="4"/>
  <c r="BB1673" i="4"/>
  <c r="BB1674" i="4"/>
  <c r="BB1675" i="4"/>
  <c r="BB1676" i="4"/>
  <c r="BB1677" i="4"/>
  <c r="BB1678" i="4"/>
  <c r="BB1679" i="4"/>
  <c r="BB1680" i="4"/>
  <c r="BB1681" i="4"/>
  <c r="BB1682" i="4"/>
  <c r="BB1683" i="4"/>
  <c r="BB1684" i="4"/>
  <c r="BB1685" i="4"/>
  <c r="BB1686" i="4"/>
  <c r="BB1687" i="4"/>
  <c r="BB1688" i="4"/>
  <c r="BB1689" i="4"/>
  <c r="BB1690" i="4"/>
  <c r="BB1691" i="4"/>
  <c r="BB1692" i="4"/>
  <c r="BB1693" i="4"/>
  <c r="BB1694" i="4"/>
  <c r="BB1695" i="4"/>
  <c r="BB1696" i="4"/>
  <c r="BB1697" i="4"/>
  <c r="BB1698" i="4"/>
  <c r="BB1699" i="4"/>
  <c r="BB1700" i="4"/>
  <c r="BB1701" i="4"/>
  <c r="BB1702" i="4"/>
  <c r="BB1703" i="4"/>
  <c r="BB1704" i="4"/>
  <c r="BB1705" i="4"/>
  <c r="BB1706" i="4"/>
  <c r="BB1707" i="4"/>
  <c r="BB1708" i="4"/>
  <c r="BB1709" i="4"/>
  <c r="BB1710" i="4"/>
  <c r="BB1711" i="4"/>
  <c r="BB1712" i="4"/>
  <c r="BB1713" i="4"/>
  <c r="BB1714" i="4"/>
  <c r="BB1715" i="4"/>
  <c r="BB1716" i="4"/>
  <c r="BB1717" i="4"/>
  <c r="BB1718" i="4"/>
  <c r="BB1719" i="4"/>
  <c r="BB1720" i="4"/>
  <c r="BB1721" i="4"/>
  <c r="BB1722" i="4"/>
  <c r="BB1723" i="4"/>
  <c r="BB1724" i="4"/>
  <c r="BB1725" i="4"/>
  <c r="BB1726" i="4"/>
  <c r="BB1727" i="4"/>
  <c r="BB1728" i="4"/>
  <c r="BB1729" i="4"/>
  <c r="BB1730" i="4"/>
  <c r="BB1731" i="4"/>
  <c r="BB1732" i="4"/>
  <c r="BB1733" i="4"/>
  <c r="BB1734" i="4"/>
  <c r="BB1735" i="4"/>
  <c r="BB1736" i="4"/>
  <c r="BB1737" i="4"/>
  <c r="BB1738" i="4"/>
  <c r="BB1739" i="4"/>
  <c r="BB1740" i="4"/>
  <c r="BB1741" i="4"/>
  <c r="BB1742" i="4"/>
  <c r="BB1743" i="4"/>
  <c r="BB1744" i="4"/>
  <c r="BB1745" i="4"/>
  <c r="BB1746" i="4"/>
  <c r="BB1747" i="4"/>
  <c r="BB1748" i="4"/>
  <c r="BB1749" i="4"/>
  <c r="BB1750" i="4"/>
  <c r="BB1751" i="4"/>
  <c r="BB1752" i="4"/>
  <c r="BB1753" i="4"/>
  <c r="BB1754" i="4"/>
  <c r="BB1755" i="4"/>
  <c r="BB1756" i="4"/>
  <c r="BB1757" i="4"/>
  <c r="BB1758" i="4"/>
  <c r="BB1759" i="4"/>
  <c r="BB1760" i="4"/>
  <c r="BB1761" i="4"/>
  <c r="BB1762" i="4"/>
  <c r="BB1763" i="4"/>
  <c r="BB1764" i="4"/>
  <c r="BB1765" i="4"/>
  <c r="BB1766" i="4"/>
  <c r="BB1767" i="4"/>
  <c r="BB1768" i="4"/>
  <c r="BB1769" i="4"/>
  <c r="BB1770" i="4"/>
  <c r="BB1771" i="4"/>
  <c r="BB1772" i="4"/>
  <c r="BB1773" i="4"/>
  <c r="BB1774" i="4"/>
  <c r="BB1775" i="4"/>
  <c r="BB1776" i="4"/>
  <c r="BB1777" i="4"/>
  <c r="BB1778" i="4"/>
  <c r="BB1779" i="4"/>
  <c r="BB1780" i="4"/>
  <c r="BB1781" i="4"/>
  <c r="BB1782" i="4"/>
  <c r="BB1783" i="4"/>
  <c r="BB1784" i="4"/>
  <c r="BB1785" i="4"/>
  <c r="BB1786" i="4"/>
  <c r="BB1787" i="4"/>
  <c r="BB1788" i="4"/>
  <c r="BB1789" i="4"/>
  <c r="BB1790" i="4"/>
  <c r="BB1791" i="4"/>
  <c r="BB1792" i="4"/>
  <c r="BB1793" i="4"/>
  <c r="BB1794" i="4"/>
  <c r="BB1795" i="4"/>
  <c r="BB1796" i="4"/>
  <c r="BB1797" i="4"/>
  <c r="BB1798" i="4"/>
  <c r="BB1799" i="4"/>
  <c r="BB1800" i="4"/>
  <c r="BB1801" i="4"/>
  <c r="BB1802" i="4"/>
  <c r="BB1803" i="4"/>
  <c r="BB1804" i="4"/>
  <c r="BB1805" i="4"/>
  <c r="BB1806" i="4"/>
  <c r="BB1807" i="4"/>
  <c r="BB1808" i="4"/>
  <c r="BB1809" i="4"/>
  <c r="BB1810" i="4"/>
  <c r="BB1811" i="4"/>
  <c r="BB1812" i="4"/>
  <c r="BB1813" i="4"/>
  <c r="BB1814" i="4"/>
  <c r="BB1815" i="4"/>
  <c r="BB1816" i="4"/>
  <c r="BB1817" i="4"/>
  <c r="BB1818" i="4"/>
  <c r="BB1819" i="4"/>
  <c r="BB1820" i="4"/>
  <c r="BB1821" i="4"/>
  <c r="BB1822" i="4"/>
  <c r="BB1823" i="4"/>
  <c r="BB1824" i="4"/>
  <c r="BB1825" i="4"/>
  <c r="BB1826" i="4"/>
  <c r="BB1827" i="4"/>
  <c r="BB1828" i="4"/>
  <c r="BB1829" i="4"/>
  <c r="BB1830" i="4"/>
  <c r="BB1831" i="4"/>
  <c r="BB1832" i="4"/>
  <c r="BB1833" i="4"/>
  <c r="BB1834" i="4"/>
  <c r="BB1835" i="4"/>
  <c r="BB1836" i="4"/>
  <c r="BB1837" i="4"/>
  <c r="BB1838" i="4"/>
  <c r="BB1839" i="4"/>
  <c r="BB1840" i="4"/>
  <c r="BB1841" i="4"/>
  <c r="BB1842" i="4"/>
  <c r="BB1843" i="4"/>
  <c r="BB1844" i="4"/>
  <c r="BB1845" i="4"/>
  <c r="BB1846" i="4"/>
  <c r="BB1847" i="4"/>
  <c r="BB1848" i="4"/>
  <c r="BB1849" i="4"/>
  <c r="BB1850" i="4"/>
  <c r="BB1851" i="4"/>
  <c r="BB1852" i="4"/>
  <c r="BB1853" i="4"/>
  <c r="BB1854" i="4"/>
  <c r="BB1855" i="4"/>
  <c r="BB1856" i="4"/>
  <c r="BB1857" i="4"/>
  <c r="BB1858" i="4"/>
  <c r="BB1859" i="4"/>
  <c r="BB1860" i="4"/>
  <c r="BB1861" i="4"/>
  <c r="BB1862" i="4"/>
  <c r="BB1863" i="4"/>
  <c r="BB1864" i="4"/>
  <c r="BB1865" i="4"/>
  <c r="BB1866" i="4"/>
  <c r="BB1867" i="4"/>
  <c r="BB1868" i="4"/>
  <c r="BB1869" i="4"/>
  <c r="BB1870" i="4"/>
  <c r="BB1871" i="4"/>
  <c r="BB1872" i="4"/>
  <c r="BB1873" i="4"/>
  <c r="BB1874" i="4"/>
  <c r="BB1875" i="4"/>
  <c r="BB1876" i="4"/>
  <c r="BB1877" i="4"/>
  <c r="BB1878" i="4"/>
  <c r="BB1879" i="4"/>
  <c r="BB1880" i="4"/>
  <c r="BB1881" i="4"/>
  <c r="BB1882" i="4"/>
  <c r="BB1883" i="4"/>
  <c r="BB1884" i="4"/>
  <c r="BB1885" i="4"/>
  <c r="BB1886" i="4"/>
  <c r="BB1887" i="4"/>
  <c r="BB1888" i="4"/>
  <c r="BB1889" i="4"/>
  <c r="BB1890" i="4"/>
  <c r="BB1891" i="4"/>
  <c r="BB1892" i="4"/>
  <c r="BB1893" i="4"/>
  <c r="BB1894" i="4"/>
  <c r="BB1895" i="4"/>
  <c r="BB1896" i="4"/>
  <c r="BB1897" i="4"/>
  <c r="BB1898" i="4"/>
  <c r="BB1899" i="4"/>
  <c r="BB1900" i="4"/>
  <c r="BB1901" i="4"/>
  <c r="BB1902" i="4"/>
  <c r="BB1903" i="4"/>
  <c r="BB1904" i="4"/>
  <c r="BB1905" i="4"/>
  <c r="BB1906" i="4"/>
  <c r="BB1907" i="4"/>
  <c r="BB1908" i="4"/>
  <c r="BB1909" i="4"/>
  <c r="BB1910" i="4"/>
  <c r="BB1911" i="4"/>
  <c r="BB1912" i="4"/>
  <c r="BB1913" i="4"/>
  <c r="BB1914" i="4"/>
  <c r="BB1915" i="4"/>
  <c r="BB1916" i="4"/>
  <c r="BB1917" i="4"/>
  <c r="BB1918" i="4"/>
  <c r="BB1919" i="4"/>
  <c r="BB1920" i="4"/>
  <c r="BB1921" i="4"/>
  <c r="BB1922" i="4"/>
  <c r="BB1923" i="4"/>
  <c r="BB1924" i="4"/>
  <c r="BB1925" i="4"/>
  <c r="BB1926" i="4"/>
  <c r="BB1927" i="4"/>
  <c r="BB1928" i="4"/>
  <c r="BB1929" i="4"/>
  <c r="BB1930" i="4"/>
  <c r="BB1931" i="4"/>
  <c r="BB1932" i="4"/>
  <c r="BB1933" i="4"/>
  <c r="BB1934" i="4"/>
  <c r="BB1935" i="4"/>
  <c r="BB1936" i="4"/>
  <c r="BB1937" i="4"/>
  <c r="BB1938" i="4"/>
  <c r="BB1939" i="4"/>
  <c r="BB1940" i="4"/>
  <c r="BB1941" i="4"/>
  <c r="BB1942" i="4"/>
  <c r="BB1943" i="4"/>
  <c r="BB1944" i="4"/>
  <c r="BB1945" i="4"/>
  <c r="BB1946" i="4"/>
  <c r="BB1947" i="4"/>
  <c r="BB1948" i="4"/>
  <c r="BB1949" i="4"/>
  <c r="BB1950" i="4"/>
  <c r="BB1951" i="4"/>
  <c r="BB1952" i="4"/>
  <c r="BB1953" i="4"/>
  <c r="BB1954" i="4"/>
  <c r="BB1955" i="4"/>
  <c r="BB1956" i="4"/>
  <c r="BB1957" i="4"/>
  <c r="BB1958" i="4"/>
  <c r="BB1959" i="4"/>
  <c r="BB1960" i="4"/>
  <c r="BB1961" i="4"/>
  <c r="BB1962" i="4"/>
  <c r="BB1963" i="4"/>
  <c r="BB1964" i="4"/>
  <c r="BB1965" i="4"/>
  <c r="BB1966" i="4"/>
  <c r="BB1967" i="4"/>
  <c r="BB1968" i="4"/>
  <c r="BB1969" i="4"/>
  <c r="BB1970" i="4"/>
  <c r="BB1971" i="4"/>
  <c r="BB1972" i="4"/>
  <c r="BB1973" i="4"/>
  <c r="BB1974" i="4"/>
  <c r="BB1975" i="4"/>
  <c r="BB1976" i="4"/>
  <c r="BB1977" i="4"/>
  <c r="BB1978" i="4"/>
  <c r="BB1979" i="4"/>
  <c r="BB1980" i="4"/>
  <c r="BB1981" i="4"/>
  <c r="BB1982" i="4"/>
  <c r="BB1983" i="4"/>
  <c r="BB1984" i="4"/>
  <c r="BB1985" i="4"/>
  <c r="BB1986" i="4"/>
  <c r="BB1987" i="4"/>
  <c r="BB1988" i="4"/>
  <c r="BB1989" i="4"/>
  <c r="BB1990" i="4"/>
  <c r="BB1991" i="4"/>
  <c r="BB1992" i="4"/>
  <c r="BB1993" i="4"/>
  <c r="BB1994" i="4"/>
  <c r="BB1995" i="4"/>
  <c r="BB1996" i="4"/>
  <c r="BB1997" i="4"/>
  <c r="BB1998" i="4"/>
  <c r="BB1999" i="4"/>
  <c r="BB2000" i="4"/>
  <c r="BB2001" i="4"/>
  <c r="BB2002" i="4"/>
  <c r="BB2003" i="4"/>
  <c r="BB2004" i="4"/>
  <c r="BB2005" i="4"/>
  <c r="BB2006" i="4"/>
  <c r="BB2007" i="4"/>
  <c r="BB2008" i="4"/>
  <c r="BB2009" i="4"/>
  <c r="BB2010" i="4"/>
  <c r="BB2011" i="4"/>
  <c r="BB2012" i="4"/>
  <c r="BB2013" i="4"/>
  <c r="BB2014" i="4"/>
  <c r="BB2015" i="4"/>
  <c r="BB2016" i="4"/>
  <c r="BB2017" i="4"/>
  <c r="BB2018" i="4"/>
  <c r="BB2019" i="4"/>
  <c r="BB2020" i="4"/>
  <c r="BB2021" i="4"/>
  <c r="BB2022" i="4"/>
  <c r="BB2023" i="4"/>
  <c r="BB2024" i="4"/>
  <c r="BB2025" i="4"/>
  <c r="BB2026" i="4"/>
  <c r="BB2027" i="4"/>
  <c r="BB2028" i="4"/>
  <c r="BB2029" i="4"/>
  <c r="BB2030" i="4"/>
  <c r="BB2031" i="4"/>
  <c r="BB2032" i="4"/>
  <c r="BB2033" i="4"/>
  <c r="BB2034" i="4"/>
  <c r="BB2035" i="4"/>
  <c r="BB2036" i="4"/>
  <c r="BB2037" i="4"/>
  <c r="BB2038" i="4"/>
  <c r="BB2039" i="4"/>
  <c r="BB2040" i="4"/>
  <c r="BB2041" i="4"/>
  <c r="BB2042" i="4"/>
  <c r="BB2043" i="4"/>
  <c r="BB2044" i="4"/>
  <c r="BB2045" i="4"/>
  <c r="BB2046" i="4"/>
  <c r="BB2047" i="4"/>
  <c r="BB2048" i="4"/>
  <c r="BB2049" i="4"/>
  <c r="BB2050" i="4"/>
  <c r="BB2051" i="4"/>
  <c r="BB2052" i="4"/>
  <c r="BB2053" i="4"/>
  <c r="BB2054" i="4"/>
  <c r="BB2055" i="4"/>
  <c r="BB2056" i="4"/>
  <c r="BB2057" i="4"/>
  <c r="BB2058" i="4"/>
  <c r="BB2059" i="4"/>
  <c r="BB2060" i="4"/>
  <c r="BB2061" i="4"/>
  <c r="BB2062" i="4"/>
  <c r="BB2063" i="4"/>
  <c r="BB2064" i="4"/>
  <c r="BB2065" i="4"/>
  <c r="BB2066" i="4"/>
  <c r="BB2067" i="4"/>
  <c r="BB2068" i="4"/>
  <c r="BB2069" i="4"/>
  <c r="BB2070" i="4"/>
  <c r="BB2071" i="4"/>
  <c r="BB2072" i="4"/>
  <c r="BB2073" i="4"/>
  <c r="BB2074" i="4"/>
  <c r="BB2075" i="4"/>
  <c r="BB2076" i="4"/>
  <c r="BB2077" i="4"/>
  <c r="BB2078" i="4"/>
  <c r="BB2079" i="4"/>
  <c r="BB2080" i="4"/>
  <c r="BB2081" i="4"/>
  <c r="BB2082" i="4"/>
  <c r="BB2083" i="4"/>
  <c r="BB2084" i="4"/>
  <c r="BB2085" i="4"/>
  <c r="BB2086" i="4"/>
  <c r="BB2087" i="4"/>
  <c r="BB2088" i="4"/>
  <c r="BB2089" i="4"/>
  <c r="BB2090" i="4"/>
  <c r="BB2091" i="4"/>
  <c r="BB2092" i="4"/>
  <c r="BB2093" i="4"/>
  <c r="BB2094" i="4"/>
  <c r="BB2095" i="4"/>
  <c r="BB2096" i="4"/>
  <c r="BB2097" i="4"/>
  <c r="BB2098" i="4"/>
  <c r="BB2099" i="4"/>
  <c r="BB2100" i="4"/>
  <c r="BB2101" i="4"/>
  <c r="BB2102" i="4"/>
  <c r="BB2103" i="4"/>
  <c r="BB2104" i="4"/>
  <c r="BB2105" i="4"/>
  <c r="BB2106" i="4"/>
  <c r="BB2107" i="4"/>
  <c r="BB2108" i="4"/>
  <c r="BB2109" i="4"/>
  <c r="BB2110" i="4"/>
  <c r="BB2111" i="4"/>
  <c r="BB2112" i="4"/>
  <c r="BB2113" i="4"/>
  <c r="BB2114" i="4"/>
  <c r="BB2115" i="4"/>
  <c r="BB2116" i="4"/>
  <c r="BB2117" i="4"/>
  <c r="BB2118" i="4"/>
  <c r="BB2119" i="4"/>
  <c r="BB2120" i="4"/>
  <c r="BB2121" i="4"/>
  <c r="BB2122" i="4"/>
  <c r="BB2123" i="4"/>
  <c r="BB2124" i="4"/>
  <c r="BB2125" i="4"/>
  <c r="BB2126" i="4"/>
  <c r="BB2127" i="4"/>
  <c r="BB2128" i="4"/>
  <c r="BB2129" i="4"/>
  <c r="BB2130" i="4"/>
  <c r="BB2131" i="4"/>
  <c r="BB2132" i="4"/>
  <c r="BB2133" i="4"/>
  <c r="BB2134" i="4"/>
  <c r="BB2135" i="4"/>
  <c r="BB2136" i="4"/>
  <c r="BB2137" i="4"/>
  <c r="BB2138" i="4"/>
  <c r="BB2139" i="4"/>
  <c r="BB2140" i="4"/>
  <c r="BB2141" i="4"/>
  <c r="BB2142" i="4"/>
  <c r="BB2143" i="4"/>
  <c r="BB2144" i="4"/>
  <c r="BB2145" i="4"/>
  <c r="BB2146" i="4"/>
  <c r="BB2147" i="4"/>
  <c r="BB2148" i="4"/>
  <c r="BB2149" i="4"/>
  <c r="BB2150" i="4"/>
  <c r="BB2151" i="4"/>
  <c r="BB2152" i="4"/>
  <c r="BB2153" i="4"/>
  <c r="BB2154" i="4"/>
  <c r="BB2155" i="4"/>
  <c r="BB2156" i="4"/>
  <c r="BB2157" i="4"/>
  <c r="BB2158" i="4"/>
  <c r="BB2159" i="4"/>
  <c r="BB2160" i="4"/>
  <c r="BB2161" i="4"/>
  <c r="BB2162" i="4"/>
  <c r="BB2163" i="4"/>
  <c r="BB2164" i="4"/>
  <c r="BB2165" i="4"/>
  <c r="BB2166" i="4"/>
  <c r="BB2167" i="4"/>
  <c r="BB2168" i="4"/>
  <c r="BB2169" i="4"/>
  <c r="BB2170" i="4"/>
  <c r="BB2171" i="4"/>
  <c r="BB2172" i="4"/>
  <c r="BB2173" i="4"/>
  <c r="BB2174" i="4"/>
  <c r="BB2175" i="4"/>
  <c r="BB2176" i="4"/>
  <c r="BB2177" i="4"/>
  <c r="BB2178" i="4"/>
  <c r="BB2179" i="4"/>
  <c r="BB2180" i="4"/>
  <c r="BB2181" i="4"/>
  <c r="BB2182" i="4"/>
  <c r="BB2183" i="4"/>
  <c r="BB2184" i="4"/>
  <c r="BB2185" i="4"/>
  <c r="BB2186" i="4"/>
  <c r="BB2187" i="4"/>
  <c r="BB2188" i="4"/>
  <c r="BB2189" i="4"/>
  <c r="BB2190" i="4"/>
  <c r="BB2191" i="4"/>
  <c r="BB2192" i="4"/>
  <c r="BB2193" i="4"/>
  <c r="BB2194" i="4"/>
  <c r="BB2195" i="4"/>
  <c r="BB2196" i="4"/>
  <c r="BB2197" i="4"/>
  <c r="BB2198" i="4"/>
  <c r="BB2199" i="4"/>
  <c r="BB2200" i="4"/>
  <c r="BB2201" i="4"/>
  <c r="BB2202" i="4"/>
  <c r="BB2203" i="4"/>
  <c r="BB2204" i="4"/>
  <c r="BB2205" i="4"/>
  <c r="BB2206" i="4"/>
  <c r="BB2207" i="4"/>
  <c r="BB2208" i="4"/>
  <c r="BB2209" i="4"/>
  <c r="BB2210" i="4"/>
  <c r="BB2211" i="4"/>
  <c r="BB2212" i="4"/>
  <c r="BB2213" i="4"/>
  <c r="BB2214" i="4"/>
  <c r="BB2215" i="4"/>
  <c r="BB2216" i="4"/>
  <c r="BB2217" i="4"/>
  <c r="BB2218" i="4"/>
  <c r="BB2219" i="4"/>
  <c r="BB2220" i="4"/>
  <c r="BB2221" i="4"/>
  <c r="BB2222" i="4"/>
  <c r="BB2223" i="4"/>
  <c r="BB2224" i="4"/>
  <c r="BB2225" i="4"/>
  <c r="BB2226" i="4"/>
  <c r="BB2227" i="4"/>
  <c r="BB2228" i="4"/>
  <c r="BB2229" i="4"/>
  <c r="BB2230" i="4"/>
  <c r="BB2231" i="4"/>
  <c r="BB2232" i="4"/>
  <c r="BB2233" i="4"/>
  <c r="BB2234" i="4"/>
  <c r="BB2235" i="4"/>
  <c r="BB2236" i="4"/>
  <c r="BB2237" i="4"/>
  <c r="BB2238" i="4"/>
  <c r="BB2239" i="4"/>
  <c r="BB2240" i="4"/>
  <c r="BB2241" i="4"/>
  <c r="BB2242" i="4"/>
  <c r="BB2243" i="4"/>
  <c r="BB2244" i="4"/>
  <c r="BB2245" i="4"/>
  <c r="BB2246" i="4"/>
  <c r="BB2247" i="4"/>
  <c r="BB2248" i="4"/>
  <c r="BB2249" i="4"/>
  <c r="BB2250" i="4"/>
  <c r="BB2251" i="4"/>
  <c r="BB2252" i="4"/>
  <c r="BB2253" i="4"/>
  <c r="BB2254" i="4"/>
  <c r="BB2255" i="4"/>
  <c r="BB2256" i="4"/>
  <c r="BB2257" i="4"/>
  <c r="BB2258" i="4"/>
  <c r="BB2259" i="4"/>
  <c r="BB2260" i="4"/>
  <c r="BB2261" i="4"/>
  <c r="BB2262" i="4"/>
  <c r="BB2263" i="4"/>
  <c r="BB2264" i="4"/>
  <c r="BB2265" i="4"/>
  <c r="BB2266" i="4"/>
  <c r="BB2267" i="4"/>
  <c r="BB2268" i="4"/>
  <c r="BB2269" i="4"/>
  <c r="BB2270" i="4"/>
  <c r="BB2271" i="4"/>
  <c r="BB2272" i="4"/>
  <c r="BB2273" i="4"/>
  <c r="BB2274" i="4"/>
  <c r="BB2275" i="4"/>
  <c r="BB2276" i="4"/>
  <c r="BB2277" i="4"/>
  <c r="BB2278" i="4"/>
  <c r="BB2279" i="4"/>
  <c r="BB2280" i="4"/>
  <c r="BB2281" i="4"/>
  <c r="BB2282" i="4"/>
  <c r="BB2283" i="4"/>
  <c r="BB2284" i="4"/>
  <c r="BB2285" i="4"/>
  <c r="BB2286" i="4"/>
  <c r="BB2287" i="4"/>
  <c r="BB2288" i="4"/>
  <c r="BB2289" i="4"/>
  <c r="BB2290" i="4"/>
  <c r="BB2291" i="4"/>
  <c r="BB2292" i="4"/>
  <c r="BB2293" i="4"/>
  <c r="BB2294" i="4"/>
  <c r="BB2295" i="4"/>
  <c r="BB2296" i="4"/>
  <c r="BB2297" i="4"/>
  <c r="BB2298" i="4"/>
  <c r="BB2299" i="4"/>
  <c r="BB2300" i="4"/>
  <c r="BB2301" i="4"/>
  <c r="BB2302" i="4"/>
  <c r="BB2303" i="4"/>
  <c r="BB2304" i="4"/>
  <c r="BB2305" i="4"/>
  <c r="BB2306" i="4"/>
  <c r="BB2307" i="4"/>
  <c r="BB2308" i="4"/>
  <c r="BB2309" i="4"/>
  <c r="BB2310" i="4"/>
  <c r="BB2311" i="4"/>
  <c r="BB2312" i="4"/>
  <c r="BB2313" i="4"/>
  <c r="BB2314" i="4"/>
  <c r="BB2315" i="4"/>
  <c r="BB2316" i="4"/>
  <c r="BB2317" i="4"/>
  <c r="BB2318" i="4"/>
  <c r="BB2319" i="4"/>
  <c r="BB2320" i="4"/>
  <c r="BB2321" i="4"/>
  <c r="BB2322" i="4"/>
  <c r="BB2323" i="4"/>
  <c r="BB2324" i="4"/>
  <c r="BB2325" i="4"/>
  <c r="BB2326" i="4"/>
  <c r="BB2327" i="4"/>
  <c r="BB2328" i="4"/>
  <c r="BB2329" i="4"/>
  <c r="BB2330" i="4"/>
  <c r="BB2331" i="4"/>
  <c r="BB2332" i="4"/>
  <c r="BB2333" i="4"/>
  <c r="BB2334" i="4"/>
  <c r="BB2335" i="4"/>
  <c r="BB2336" i="4"/>
  <c r="BB2337" i="4"/>
  <c r="BB2338" i="4"/>
  <c r="BB2339" i="4"/>
  <c r="BB2340" i="4"/>
  <c r="BB2341" i="4"/>
  <c r="BB2342" i="4"/>
  <c r="BB2343" i="4"/>
  <c r="BB2344" i="4"/>
  <c r="BB2345" i="4"/>
  <c r="BB2346" i="4"/>
  <c r="BB2347" i="4"/>
  <c r="BB2348" i="4"/>
  <c r="BB2349" i="4"/>
  <c r="BB2350" i="4"/>
  <c r="BB2351" i="4"/>
  <c r="BB2352" i="4"/>
  <c r="BB2353" i="4"/>
  <c r="BB2354" i="4"/>
  <c r="BB2355" i="4"/>
  <c r="BB2356" i="4"/>
  <c r="BB2357" i="4"/>
  <c r="BB2358" i="4"/>
  <c r="BB2359" i="4"/>
  <c r="BB2360" i="4"/>
  <c r="BB2361" i="4"/>
  <c r="BB2362" i="4"/>
  <c r="BB2363" i="4"/>
  <c r="BB2364" i="4"/>
  <c r="BB2365" i="4"/>
  <c r="BB2366" i="4"/>
  <c r="BB2367" i="4"/>
  <c r="BB2368" i="4"/>
  <c r="BB2369" i="4"/>
  <c r="BB2370" i="4"/>
  <c r="BB2371" i="4"/>
  <c r="BB2372" i="4"/>
  <c r="BB2373" i="4"/>
  <c r="BB2374" i="4"/>
  <c r="BB2375" i="4"/>
  <c r="BB2376" i="4"/>
  <c r="BB2377" i="4"/>
  <c r="BB2378" i="4"/>
  <c r="BB2379" i="4"/>
  <c r="BB2380" i="4"/>
  <c r="BB2381" i="4"/>
  <c r="BB2382" i="4"/>
  <c r="BB2383" i="4"/>
  <c r="BB2384" i="4"/>
  <c r="BB2385" i="4"/>
  <c r="BB2386" i="4"/>
  <c r="BB2387" i="4"/>
  <c r="BB2388" i="4"/>
  <c r="BB2389" i="4"/>
  <c r="BB2390" i="4"/>
  <c r="BB2391" i="4"/>
  <c r="BB2392" i="4"/>
  <c r="BB2393" i="4"/>
  <c r="BB2394" i="4"/>
  <c r="BB2395" i="4"/>
  <c r="BB2396" i="4"/>
  <c r="BB2397" i="4"/>
  <c r="BB2398" i="4"/>
  <c r="BB2399" i="4"/>
  <c r="BB2400" i="4"/>
  <c r="BB2401" i="4"/>
  <c r="BB2402" i="4"/>
  <c r="BB2403" i="4"/>
  <c r="BB2404" i="4"/>
  <c r="BB2405" i="4"/>
  <c r="BB2406" i="4"/>
  <c r="BB2407" i="4"/>
  <c r="BB2408" i="4"/>
  <c r="BB2409" i="4"/>
  <c r="BB2410" i="4"/>
  <c r="BB2411" i="4"/>
  <c r="BB2412" i="4"/>
  <c r="BB2413" i="4"/>
  <c r="BB2414" i="4"/>
  <c r="BB2415" i="4"/>
  <c r="BB2416" i="4"/>
  <c r="BB2417" i="4"/>
  <c r="BB2418" i="4"/>
  <c r="BB2419" i="4"/>
  <c r="BB2420" i="4"/>
  <c r="BB2421" i="4"/>
  <c r="BB2422" i="4"/>
  <c r="BB2423" i="4"/>
  <c r="BB2424" i="4"/>
  <c r="BB2425" i="4"/>
  <c r="BB2426" i="4"/>
  <c r="BB2427" i="4"/>
  <c r="BB2428" i="4"/>
  <c r="BB2429" i="4"/>
  <c r="BB2430" i="4"/>
  <c r="BB2431" i="4"/>
  <c r="BB2432" i="4"/>
  <c r="BB2433" i="4"/>
  <c r="BB2434" i="4"/>
  <c r="BB2435" i="4"/>
  <c r="BB2436" i="4"/>
  <c r="BB2437" i="4"/>
  <c r="BB2438" i="4"/>
  <c r="BB2439" i="4"/>
  <c r="BB2440" i="4"/>
  <c r="BB2441" i="4"/>
  <c r="BB2442" i="4"/>
  <c r="BB2443" i="4"/>
  <c r="BB2444" i="4"/>
  <c r="BB2445" i="4"/>
  <c r="BB2446" i="4"/>
  <c r="BB2447" i="4"/>
  <c r="BB2448" i="4"/>
  <c r="BB2449" i="4"/>
  <c r="BB2450" i="4"/>
  <c r="BB2451" i="4"/>
  <c r="BB2452" i="4"/>
  <c r="BB2453" i="4"/>
  <c r="BB2454" i="4"/>
  <c r="BB2455" i="4"/>
  <c r="BB2456" i="4"/>
  <c r="BB2457" i="4"/>
  <c r="BB2458" i="4"/>
  <c r="BB2459" i="4"/>
  <c r="BB2460" i="4"/>
  <c r="BB2461" i="4"/>
  <c r="BB2462" i="4"/>
  <c r="BB2463" i="4"/>
  <c r="BB2464" i="4"/>
  <c r="BB2465" i="4"/>
  <c r="BB2466" i="4"/>
  <c r="BB2467" i="4"/>
  <c r="BB2468" i="4"/>
  <c r="BB2469" i="4"/>
  <c r="BB2470" i="4"/>
  <c r="BB2471" i="4"/>
  <c r="BB2472" i="4"/>
  <c r="BB2473" i="4"/>
  <c r="BB2474" i="4"/>
  <c r="BB2475" i="4"/>
  <c r="BB2476" i="4"/>
  <c r="BB2477" i="4"/>
  <c r="BB2478" i="4"/>
  <c r="BB2479" i="4"/>
  <c r="BB2480" i="4"/>
  <c r="BB2481" i="4"/>
  <c r="BB2482" i="4"/>
  <c r="BB2483" i="4"/>
  <c r="BB2484" i="4"/>
  <c r="BB2485" i="4"/>
  <c r="BB2486" i="4"/>
  <c r="BB2487" i="4"/>
  <c r="BB2488" i="4"/>
  <c r="BB2489" i="4"/>
  <c r="BB2490" i="4"/>
  <c r="BB2491" i="4"/>
  <c r="BB2492" i="4"/>
  <c r="BB2493" i="4"/>
  <c r="BB2494" i="4"/>
  <c r="BB2495" i="4"/>
  <c r="BB2496" i="4"/>
  <c r="BB2497" i="4"/>
  <c r="BB2498" i="4"/>
  <c r="BB2499" i="4"/>
  <c r="BB2500" i="4"/>
  <c r="BB2501" i="4"/>
  <c r="BB2502" i="4"/>
  <c r="BB2503" i="4"/>
  <c r="BB2504" i="4"/>
  <c r="BB2505" i="4"/>
  <c r="BB2506" i="4"/>
  <c r="BB2507" i="4"/>
  <c r="BB2508" i="4"/>
  <c r="BB2509" i="4"/>
  <c r="BB2510" i="4"/>
  <c r="BB2511" i="4"/>
  <c r="BB2512" i="4"/>
  <c r="BB2513" i="4"/>
  <c r="BB2514" i="4"/>
  <c r="BB2515" i="4"/>
  <c r="BB2516" i="4"/>
  <c r="BB2517" i="4"/>
  <c r="BB2518" i="4"/>
  <c r="BB2519" i="4"/>
  <c r="BB2520" i="4"/>
  <c r="BB2521" i="4"/>
  <c r="BB2522" i="4"/>
  <c r="BB2523" i="4"/>
  <c r="BB2524" i="4"/>
  <c r="BB2525" i="4"/>
  <c r="BB2526" i="4"/>
  <c r="BB2527" i="4"/>
  <c r="BB2528" i="4"/>
  <c r="BB2529" i="4"/>
  <c r="BB2530" i="4"/>
  <c r="BB2531" i="4"/>
  <c r="BB2532" i="4"/>
  <c r="BB2533" i="4"/>
  <c r="BB2534" i="4"/>
  <c r="BB2535" i="4"/>
  <c r="BB2536" i="4"/>
  <c r="BB2537" i="4"/>
  <c r="BB2538" i="4"/>
  <c r="BB2539" i="4"/>
  <c r="BB2540" i="4"/>
  <c r="BB2541" i="4"/>
  <c r="BB2542" i="4"/>
  <c r="BB2543" i="4"/>
  <c r="BB2544" i="4"/>
  <c r="BB2545" i="4"/>
  <c r="BB2546" i="4"/>
  <c r="BB2547" i="4"/>
  <c r="BB2548" i="4"/>
  <c r="BB2549" i="4"/>
  <c r="BB2550" i="4"/>
  <c r="BB2551" i="4"/>
  <c r="BB2552" i="4"/>
  <c r="BB2553" i="4"/>
  <c r="BB2554" i="4"/>
  <c r="BB2555" i="4"/>
  <c r="BB2556" i="4"/>
  <c r="BB2557" i="4"/>
  <c r="BB2558" i="4"/>
  <c r="BB2559" i="4"/>
  <c r="BB2560" i="4"/>
  <c r="BB2561" i="4"/>
  <c r="BB2562" i="4"/>
  <c r="BB2563" i="4"/>
  <c r="BB2564" i="4"/>
  <c r="BB2565" i="4"/>
  <c r="BB2566" i="4"/>
  <c r="BB2567" i="4"/>
  <c r="BB2568" i="4"/>
  <c r="BB2569" i="4"/>
  <c r="BB2570" i="4"/>
  <c r="BB2571" i="4"/>
  <c r="BB2572" i="4"/>
  <c r="BB2573" i="4"/>
  <c r="BB2574" i="4"/>
  <c r="BB2575" i="4"/>
  <c r="BB2576" i="4"/>
  <c r="BB2577" i="4"/>
  <c r="BB2578" i="4"/>
  <c r="BB2579" i="4"/>
  <c r="BB2580" i="4"/>
  <c r="BB2581" i="4"/>
  <c r="BB2582" i="4"/>
  <c r="BB2583" i="4"/>
  <c r="BB2584" i="4"/>
  <c r="BB2585" i="4"/>
  <c r="BB2586" i="4"/>
  <c r="BB2587" i="4"/>
  <c r="BB2588" i="4"/>
  <c r="BB2589" i="4"/>
  <c r="BB2590" i="4"/>
  <c r="BB2591" i="4"/>
  <c r="BB2592" i="4"/>
  <c r="BB2593" i="4"/>
  <c r="BB2594" i="4"/>
  <c r="BB2595" i="4"/>
  <c r="BB2596" i="4"/>
  <c r="BB2597" i="4"/>
  <c r="BB2598" i="4"/>
  <c r="BB2599" i="4"/>
  <c r="BB2600" i="4"/>
  <c r="BB2601" i="4"/>
  <c r="BB2602" i="4"/>
  <c r="BB2603" i="4"/>
  <c r="BB2604" i="4"/>
  <c r="BB2605" i="4"/>
  <c r="BB2606" i="4"/>
  <c r="BB2607" i="4"/>
  <c r="BB2608" i="4"/>
  <c r="BB2609" i="4"/>
  <c r="BB2610" i="4"/>
  <c r="BB2611" i="4"/>
  <c r="BB2612" i="4"/>
  <c r="BB2613" i="4"/>
  <c r="BB2614" i="4"/>
  <c r="BB2615" i="4"/>
  <c r="BB2616" i="4"/>
  <c r="BB2617" i="4"/>
  <c r="BB2618" i="4"/>
  <c r="BB2619" i="4"/>
  <c r="BB2620" i="4"/>
  <c r="BB2621" i="4"/>
  <c r="BB2622" i="4"/>
  <c r="BB2623" i="4"/>
  <c r="BA2" i="4"/>
  <c r="BA3" i="4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56" i="4"/>
  <c r="BA57" i="4"/>
  <c r="BA58" i="4"/>
  <c r="BA59" i="4"/>
  <c r="BA60" i="4"/>
  <c r="BA61" i="4"/>
  <c r="BA62" i="4"/>
  <c r="BA63" i="4"/>
  <c r="BA64" i="4"/>
  <c r="BA65" i="4"/>
  <c r="BA66" i="4"/>
  <c r="BA67" i="4"/>
  <c r="BA68" i="4"/>
  <c r="BA69" i="4"/>
  <c r="BA70" i="4"/>
  <c r="BA71" i="4"/>
  <c r="BA72" i="4"/>
  <c r="BA7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0" i="4"/>
  <c r="BA91" i="4"/>
  <c r="BA92" i="4"/>
  <c r="BA93" i="4"/>
  <c r="BA94" i="4"/>
  <c r="BA95" i="4"/>
  <c r="BA96" i="4"/>
  <c r="BA97" i="4"/>
  <c r="BA98" i="4"/>
  <c r="BA99" i="4"/>
  <c r="BA100" i="4"/>
  <c r="BA101" i="4"/>
  <c r="BA102" i="4"/>
  <c r="BA103" i="4"/>
  <c r="BA104" i="4"/>
  <c r="BA105" i="4"/>
  <c r="BA106" i="4"/>
  <c r="BA107" i="4"/>
  <c r="BA108" i="4"/>
  <c r="BA109" i="4"/>
  <c r="BA110" i="4"/>
  <c r="BA111" i="4"/>
  <c r="BA112" i="4"/>
  <c r="BA113" i="4"/>
  <c r="BA114" i="4"/>
  <c r="BA115" i="4"/>
  <c r="BA116" i="4"/>
  <c r="BA117" i="4"/>
  <c r="BA118" i="4"/>
  <c r="BA119" i="4"/>
  <c r="BA120" i="4"/>
  <c r="BA121" i="4"/>
  <c r="BA122" i="4"/>
  <c r="BA123" i="4"/>
  <c r="BA124" i="4"/>
  <c r="BA125" i="4"/>
  <c r="BA126" i="4"/>
  <c r="BA127" i="4"/>
  <c r="BA128" i="4"/>
  <c r="BA129" i="4"/>
  <c r="BA130" i="4"/>
  <c r="BA131" i="4"/>
  <c r="BA132" i="4"/>
  <c r="BA133" i="4"/>
  <c r="BA134" i="4"/>
  <c r="BA135" i="4"/>
  <c r="BA136" i="4"/>
  <c r="BA137" i="4"/>
  <c r="BA138" i="4"/>
  <c r="BA139" i="4"/>
  <c r="BA140" i="4"/>
  <c r="BA141" i="4"/>
  <c r="BA142" i="4"/>
  <c r="BA143" i="4"/>
  <c r="BA144" i="4"/>
  <c r="BA145" i="4"/>
  <c r="BA146" i="4"/>
  <c r="BA147" i="4"/>
  <c r="BA148" i="4"/>
  <c r="BA149" i="4"/>
  <c r="BA150" i="4"/>
  <c r="BA151" i="4"/>
  <c r="BA152" i="4"/>
  <c r="BA153" i="4"/>
  <c r="BA154" i="4"/>
  <c r="BA155" i="4"/>
  <c r="BA156" i="4"/>
  <c r="BA157" i="4"/>
  <c r="BA158" i="4"/>
  <c r="BA159" i="4"/>
  <c r="BA160" i="4"/>
  <c r="BA161" i="4"/>
  <c r="BA162" i="4"/>
  <c r="BA163" i="4"/>
  <c r="BA164" i="4"/>
  <c r="BA165" i="4"/>
  <c r="BA166" i="4"/>
  <c r="BA167" i="4"/>
  <c r="BA168" i="4"/>
  <c r="BA169" i="4"/>
  <c r="BA170" i="4"/>
  <c r="BA171" i="4"/>
  <c r="BA172" i="4"/>
  <c r="BA173" i="4"/>
  <c r="BA174" i="4"/>
  <c r="BA175" i="4"/>
  <c r="BA176" i="4"/>
  <c r="BA177" i="4"/>
  <c r="BA178" i="4"/>
  <c r="BA179" i="4"/>
  <c r="BA180" i="4"/>
  <c r="BA181" i="4"/>
  <c r="BA182" i="4"/>
  <c r="BA183" i="4"/>
  <c r="BA184" i="4"/>
  <c r="BA185" i="4"/>
  <c r="BA186" i="4"/>
  <c r="BA187" i="4"/>
  <c r="BA188" i="4"/>
  <c r="BA189" i="4"/>
  <c r="BA190" i="4"/>
  <c r="BA191" i="4"/>
  <c r="BA192" i="4"/>
  <c r="BA193" i="4"/>
  <c r="BA194" i="4"/>
  <c r="BA195" i="4"/>
  <c r="BA196" i="4"/>
  <c r="BA197" i="4"/>
  <c r="BA198" i="4"/>
  <c r="BA199" i="4"/>
  <c r="BA200" i="4"/>
  <c r="BA201" i="4"/>
  <c r="BA202" i="4"/>
  <c r="BA203" i="4"/>
  <c r="BA204" i="4"/>
  <c r="BA205" i="4"/>
  <c r="BA206" i="4"/>
  <c r="BA207" i="4"/>
  <c r="BA208" i="4"/>
  <c r="BA209" i="4"/>
  <c r="BA210" i="4"/>
  <c r="BA211" i="4"/>
  <c r="BA212" i="4"/>
  <c r="BA213" i="4"/>
  <c r="BA214" i="4"/>
  <c r="BA215" i="4"/>
  <c r="BA216" i="4"/>
  <c r="BA217" i="4"/>
  <c r="BA218" i="4"/>
  <c r="BA219" i="4"/>
  <c r="BA220" i="4"/>
  <c r="BA221" i="4"/>
  <c r="BA222" i="4"/>
  <c r="BA223" i="4"/>
  <c r="BA224" i="4"/>
  <c r="BA225" i="4"/>
  <c r="BA226" i="4"/>
  <c r="BA227" i="4"/>
  <c r="BA228" i="4"/>
  <c r="BA229" i="4"/>
  <c r="BA230" i="4"/>
  <c r="BA231" i="4"/>
  <c r="BA232" i="4"/>
  <c r="BA233" i="4"/>
  <c r="BA234" i="4"/>
  <c r="BA235" i="4"/>
  <c r="BA236" i="4"/>
  <c r="BA237" i="4"/>
  <c r="BA238" i="4"/>
  <c r="BA239" i="4"/>
  <c r="BA240" i="4"/>
  <c r="BA241" i="4"/>
  <c r="BA242" i="4"/>
  <c r="BA243" i="4"/>
  <c r="BA244" i="4"/>
  <c r="BA245" i="4"/>
  <c r="BA246" i="4"/>
  <c r="BA247" i="4"/>
  <c r="BA248" i="4"/>
  <c r="BA249" i="4"/>
  <c r="BA250" i="4"/>
  <c r="BA251" i="4"/>
  <c r="BA252" i="4"/>
  <c r="BA253" i="4"/>
  <c r="BA254" i="4"/>
  <c r="BA255" i="4"/>
  <c r="BA256" i="4"/>
  <c r="BA257" i="4"/>
  <c r="BA258" i="4"/>
  <c r="BA259" i="4"/>
  <c r="BA260" i="4"/>
  <c r="BA261" i="4"/>
  <c r="BA262" i="4"/>
  <c r="BA263" i="4"/>
  <c r="BA264" i="4"/>
  <c r="BA265" i="4"/>
  <c r="BA266" i="4"/>
  <c r="BA267" i="4"/>
  <c r="BA268" i="4"/>
  <c r="BA269" i="4"/>
  <c r="BA270" i="4"/>
  <c r="BA271" i="4"/>
  <c r="BA272" i="4"/>
  <c r="BA273" i="4"/>
  <c r="BA274" i="4"/>
  <c r="BA275" i="4"/>
  <c r="BA276" i="4"/>
  <c r="BA277" i="4"/>
  <c r="BA278" i="4"/>
  <c r="BA279" i="4"/>
  <c r="BA280" i="4"/>
  <c r="BA281" i="4"/>
  <c r="BA282" i="4"/>
  <c r="BA283" i="4"/>
  <c r="BA284" i="4"/>
  <c r="BA285" i="4"/>
  <c r="BA286" i="4"/>
  <c r="BA287" i="4"/>
  <c r="BA288" i="4"/>
  <c r="BA289" i="4"/>
  <c r="BA290" i="4"/>
  <c r="BA291" i="4"/>
  <c r="BA292" i="4"/>
  <c r="BA293" i="4"/>
  <c r="BA294" i="4"/>
  <c r="BA295" i="4"/>
  <c r="BA296" i="4"/>
  <c r="BA297" i="4"/>
  <c r="BA298" i="4"/>
  <c r="BA299" i="4"/>
  <c r="BA300" i="4"/>
  <c r="BA301" i="4"/>
  <c r="BA302" i="4"/>
  <c r="BA303" i="4"/>
  <c r="BA304" i="4"/>
  <c r="BA305" i="4"/>
  <c r="BA306" i="4"/>
  <c r="BA307" i="4"/>
  <c r="BA308" i="4"/>
  <c r="BA309" i="4"/>
  <c r="BA310" i="4"/>
  <c r="BA311" i="4"/>
  <c r="BA312" i="4"/>
  <c r="BA313" i="4"/>
  <c r="BA314" i="4"/>
  <c r="BA315" i="4"/>
  <c r="BA316" i="4"/>
  <c r="BA317" i="4"/>
  <c r="BA318" i="4"/>
  <c r="BA319" i="4"/>
  <c r="BA320" i="4"/>
  <c r="BA321" i="4"/>
  <c r="BA322" i="4"/>
  <c r="BA323" i="4"/>
  <c r="BA324" i="4"/>
  <c r="BA325" i="4"/>
  <c r="BA326" i="4"/>
  <c r="BA327" i="4"/>
  <c r="BA328" i="4"/>
  <c r="BA329" i="4"/>
  <c r="BA330" i="4"/>
  <c r="BA331" i="4"/>
  <c r="BA332" i="4"/>
  <c r="BA333" i="4"/>
  <c r="BA334" i="4"/>
  <c r="BA335" i="4"/>
  <c r="BA336" i="4"/>
  <c r="BA337" i="4"/>
  <c r="BA338" i="4"/>
  <c r="BA339" i="4"/>
  <c r="BA340" i="4"/>
  <c r="BA341" i="4"/>
  <c r="BA342" i="4"/>
  <c r="BA343" i="4"/>
  <c r="BA344" i="4"/>
  <c r="BA345" i="4"/>
  <c r="BA346" i="4"/>
  <c r="BA347" i="4"/>
  <c r="BA348" i="4"/>
  <c r="BA349" i="4"/>
  <c r="BA350" i="4"/>
  <c r="BA351" i="4"/>
  <c r="BA352" i="4"/>
  <c r="BA353" i="4"/>
  <c r="BA354" i="4"/>
  <c r="BA355" i="4"/>
  <c r="BA356" i="4"/>
  <c r="BA357" i="4"/>
  <c r="BA358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81" i="4"/>
  <c r="BA382" i="4"/>
  <c r="BA383" i="4"/>
  <c r="BA384" i="4"/>
  <c r="BA385" i="4"/>
  <c r="BA386" i="4"/>
  <c r="BA387" i="4"/>
  <c r="BA388" i="4"/>
  <c r="BA389" i="4"/>
  <c r="BA390" i="4"/>
  <c r="BA391" i="4"/>
  <c r="BA392" i="4"/>
  <c r="BA393" i="4"/>
  <c r="BA394" i="4"/>
  <c r="BA395" i="4"/>
  <c r="BA396" i="4"/>
  <c r="BA397" i="4"/>
  <c r="BA398" i="4"/>
  <c r="BA399" i="4"/>
  <c r="BA400" i="4"/>
  <c r="BA401" i="4"/>
  <c r="BA402" i="4"/>
  <c r="BA403" i="4"/>
  <c r="BA404" i="4"/>
  <c r="BA405" i="4"/>
  <c r="BA406" i="4"/>
  <c r="BA407" i="4"/>
  <c r="BA408" i="4"/>
  <c r="BA409" i="4"/>
  <c r="BA410" i="4"/>
  <c r="BA411" i="4"/>
  <c r="BA412" i="4"/>
  <c r="BA413" i="4"/>
  <c r="BA414" i="4"/>
  <c r="BA415" i="4"/>
  <c r="BA416" i="4"/>
  <c r="BA417" i="4"/>
  <c r="BA418" i="4"/>
  <c r="BA419" i="4"/>
  <c r="BA420" i="4"/>
  <c r="BA421" i="4"/>
  <c r="BA422" i="4"/>
  <c r="BA423" i="4"/>
  <c r="BA424" i="4"/>
  <c r="BA425" i="4"/>
  <c r="BA426" i="4"/>
  <c r="BA427" i="4"/>
  <c r="BA428" i="4"/>
  <c r="BA429" i="4"/>
  <c r="BA430" i="4"/>
  <c r="BA431" i="4"/>
  <c r="BA432" i="4"/>
  <c r="BA433" i="4"/>
  <c r="BA434" i="4"/>
  <c r="BA435" i="4"/>
  <c r="BA436" i="4"/>
  <c r="BA437" i="4"/>
  <c r="BA438" i="4"/>
  <c r="BA439" i="4"/>
  <c r="BA440" i="4"/>
  <c r="BA441" i="4"/>
  <c r="BA442" i="4"/>
  <c r="BA443" i="4"/>
  <c r="BA444" i="4"/>
  <c r="BA445" i="4"/>
  <c r="BA446" i="4"/>
  <c r="BA447" i="4"/>
  <c r="BA448" i="4"/>
  <c r="BA449" i="4"/>
  <c r="BA450" i="4"/>
  <c r="BA451" i="4"/>
  <c r="BA452" i="4"/>
  <c r="BA453" i="4"/>
  <c r="BA454" i="4"/>
  <c r="BA455" i="4"/>
  <c r="BA456" i="4"/>
  <c r="BA457" i="4"/>
  <c r="BA458" i="4"/>
  <c r="BA459" i="4"/>
  <c r="BA460" i="4"/>
  <c r="BA461" i="4"/>
  <c r="BA462" i="4"/>
  <c r="BA463" i="4"/>
  <c r="BA464" i="4"/>
  <c r="BA465" i="4"/>
  <c r="BA466" i="4"/>
  <c r="BA467" i="4"/>
  <c r="BA468" i="4"/>
  <c r="BA469" i="4"/>
  <c r="BA470" i="4"/>
  <c r="BA471" i="4"/>
  <c r="BA472" i="4"/>
  <c r="BA473" i="4"/>
  <c r="BA474" i="4"/>
  <c r="BA475" i="4"/>
  <c r="BA476" i="4"/>
  <c r="BA477" i="4"/>
  <c r="BA478" i="4"/>
  <c r="BA479" i="4"/>
  <c r="BA480" i="4"/>
  <c r="BA481" i="4"/>
  <c r="BA482" i="4"/>
  <c r="BA483" i="4"/>
  <c r="BA484" i="4"/>
  <c r="BA485" i="4"/>
  <c r="BA486" i="4"/>
  <c r="BA487" i="4"/>
  <c r="BA488" i="4"/>
  <c r="BA489" i="4"/>
  <c r="BA490" i="4"/>
  <c r="BA491" i="4"/>
  <c r="BA492" i="4"/>
  <c r="BA493" i="4"/>
  <c r="BA494" i="4"/>
  <c r="BA495" i="4"/>
  <c r="BA496" i="4"/>
  <c r="BA497" i="4"/>
  <c r="BA498" i="4"/>
  <c r="BA499" i="4"/>
  <c r="BA500" i="4"/>
  <c r="BA501" i="4"/>
  <c r="BA502" i="4"/>
  <c r="BA503" i="4"/>
  <c r="BA504" i="4"/>
  <c r="BA505" i="4"/>
  <c r="BA506" i="4"/>
  <c r="BA507" i="4"/>
  <c r="BA508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1" i="4"/>
  <c r="BA532" i="4"/>
  <c r="BA533" i="4"/>
  <c r="BA534" i="4"/>
  <c r="BA535" i="4"/>
  <c r="BA536" i="4"/>
  <c r="BA537" i="4"/>
  <c r="BA538" i="4"/>
  <c r="BA539" i="4"/>
  <c r="BA540" i="4"/>
  <c r="BA541" i="4"/>
  <c r="BA542" i="4"/>
  <c r="BA543" i="4"/>
  <c r="BA544" i="4"/>
  <c r="BA545" i="4"/>
  <c r="BA546" i="4"/>
  <c r="BA547" i="4"/>
  <c r="BA548" i="4"/>
  <c r="BA549" i="4"/>
  <c r="BA550" i="4"/>
  <c r="BA551" i="4"/>
  <c r="BA552" i="4"/>
  <c r="BA553" i="4"/>
  <c r="BA554" i="4"/>
  <c r="BA555" i="4"/>
  <c r="BA556" i="4"/>
  <c r="BA557" i="4"/>
  <c r="BA558" i="4"/>
  <c r="BA559" i="4"/>
  <c r="BA560" i="4"/>
  <c r="BA561" i="4"/>
  <c r="BA562" i="4"/>
  <c r="BA563" i="4"/>
  <c r="BA564" i="4"/>
  <c r="BA565" i="4"/>
  <c r="BA566" i="4"/>
  <c r="BA567" i="4"/>
  <c r="BA568" i="4"/>
  <c r="BA569" i="4"/>
  <c r="BA570" i="4"/>
  <c r="BA571" i="4"/>
  <c r="BA572" i="4"/>
  <c r="BA573" i="4"/>
  <c r="BA574" i="4"/>
  <c r="BA575" i="4"/>
  <c r="BA576" i="4"/>
  <c r="BA577" i="4"/>
  <c r="BA578" i="4"/>
  <c r="BA579" i="4"/>
  <c r="BA580" i="4"/>
  <c r="BA581" i="4"/>
  <c r="BA582" i="4"/>
  <c r="BA583" i="4"/>
  <c r="BA584" i="4"/>
  <c r="BA585" i="4"/>
  <c r="BA586" i="4"/>
  <c r="BA587" i="4"/>
  <c r="BA588" i="4"/>
  <c r="BA589" i="4"/>
  <c r="BA590" i="4"/>
  <c r="BA591" i="4"/>
  <c r="BA592" i="4"/>
  <c r="BA593" i="4"/>
  <c r="BA594" i="4"/>
  <c r="BA595" i="4"/>
  <c r="BA596" i="4"/>
  <c r="BA597" i="4"/>
  <c r="BA598" i="4"/>
  <c r="BA599" i="4"/>
  <c r="BA600" i="4"/>
  <c r="BA601" i="4"/>
  <c r="BA602" i="4"/>
  <c r="BA603" i="4"/>
  <c r="BA604" i="4"/>
  <c r="BA605" i="4"/>
  <c r="BA606" i="4"/>
  <c r="BA607" i="4"/>
  <c r="BA608" i="4"/>
  <c r="BA609" i="4"/>
  <c r="BA610" i="4"/>
  <c r="BA611" i="4"/>
  <c r="BA612" i="4"/>
  <c r="BA613" i="4"/>
  <c r="BA614" i="4"/>
  <c r="BA615" i="4"/>
  <c r="BA616" i="4"/>
  <c r="BA617" i="4"/>
  <c r="BA618" i="4"/>
  <c r="BA619" i="4"/>
  <c r="BA620" i="4"/>
  <c r="BA621" i="4"/>
  <c r="BA622" i="4"/>
  <c r="BA623" i="4"/>
  <c r="BA624" i="4"/>
  <c r="BA625" i="4"/>
  <c r="BA626" i="4"/>
  <c r="BA627" i="4"/>
  <c r="BA628" i="4"/>
  <c r="BA629" i="4"/>
  <c r="BA630" i="4"/>
  <c r="BA631" i="4"/>
  <c r="BA632" i="4"/>
  <c r="BA633" i="4"/>
  <c r="BA634" i="4"/>
  <c r="BA635" i="4"/>
  <c r="BA636" i="4"/>
  <c r="BA637" i="4"/>
  <c r="BA638" i="4"/>
  <c r="BA639" i="4"/>
  <c r="BA640" i="4"/>
  <c r="BA641" i="4"/>
  <c r="BA642" i="4"/>
  <c r="BA643" i="4"/>
  <c r="BA644" i="4"/>
  <c r="BA645" i="4"/>
  <c r="BA646" i="4"/>
  <c r="BA647" i="4"/>
  <c r="BA648" i="4"/>
  <c r="BA649" i="4"/>
  <c r="BA650" i="4"/>
  <c r="BA651" i="4"/>
  <c r="BA652" i="4"/>
  <c r="BA653" i="4"/>
  <c r="BA654" i="4"/>
  <c r="BA655" i="4"/>
  <c r="BA656" i="4"/>
  <c r="BA657" i="4"/>
  <c r="BA658" i="4"/>
  <c r="BA659" i="4"/>
  <c r="BA660" i="4"/>
  <c r="BA661" i="4"/>
  <c r="BA662" i="4"/>
  <c r="BA663" i="4"/>
  <c r="BA664" i="4"/>
  <c r="BA665" i="4"/>
  <c r="BA666" i="4"/>
  <c r="BA667" i="4"/>
  <c r="BA668" i="4"/>
  <c r="BA669" i="4"/>
  <c r="BA670" i="4"/>
  <c r="BA671" i="4"/>
  <c r="BA672" i="4"/>
  <c r="BA673" i="4"/>
  <c r="BA674" i="4"/>
  <c r="BA675" i="4"/>
  <c r="BA676" i="4"/>
  <c r="BA677" i="4"/>
  <c r="BA678" i="4"/>
  <c r="BA679" i="4"/>
  <c r="BA680" i="4"/>
  <c r="BA681" i="4"/>
  <c r="BA682" i="4"/>
  <c r="BA683" i="4"/>
  <c r="BA684" i="4"/>
  <c r="BA685" i="4"/>
  <c r="BA686" i="4"/>
  <c r="BA687" i="4"/>
  <c r="BA688" i="4"/>
  <c r="BA689" i="4"/>
  <c r="BA690" i="4"/>
  <c r="BA691" i="4"/>
  <c r="BA692" i="4"/>
  <c r="BA693" i="4"/>
  <c r="BA694" i="4"/>
  <c r="BA695" i="4"/>
  <c r="BA696" i="4"/>
  <c r="BA697" i="4"/>
  <c r="BA698" i="4"/>
  <c r="BA699" i="4"/>
  <c r="BA700" i="4"/>
  <c r="BA701" i="4"/>
  <c r="BA702" i="4"/>
  <c r="BA703" i="4"/>
  <c r="BA704" i="4"/>
  <c r="BA705" i="4"/>
  <c r="BA706" i="4"/>
  <c r="BA707" i="4"/>
  <c r="BA708" i="4"/>
  <c r="BA709" i="4"/>
  <c r="BA710" i="4"/>
  <c r="BA711" i="4"/>
  <c r="BA712" i="4"/>
  <c r="BA713" i="4"/>
  <c r="BA714" i="4"/>
  <c r="BA715" i="4"/>
  <c r="BA716" i="4"/>
  <c r="BA717" i="4"/>
  <c r="BA718" i="4"/>
  <c r="BA719" i="4"/>
  <c r="BA720" i="4"/>
  <c r="BA721" i="4"/>
  <c r="BA722" i="4"/>
  <c r="BA723" i="4"/>
  <c r="BA724" i="4"/>
  <c r="BA725" i="4"/>
  <c r="BA726" i="4"/>
  <c r="BA727" i="4"/>
  <c r="BA728" i="4"/>
  <c r="BA729" i="4"/>
  <c r="BA730" i="4"/>
  <c r="BA731" i="4"/>
  <c r="BA732" i="4"/>
  <c r="BA733" i="4"/>
  <c r="BA734" i="4"/>
  <c r="BA735" i="4"/>
  <c r="BA736" i="4"/>
  <c r="BA737" i="4"/>
  <c r="BA738" i="4"/>
  <c r="BA739" i="4"/>
  <c r="BA740" i="4"/>
  <c r="BA741" i="4"/>
  <c r="BA742" i="4"/>
  <c r="BA743" i="4"/>
  <c r="BA744" i="4"/>
  <c r="BA745" i="4"/>
  <c r="BA746" i="4"/>
  <c r="BA747" i="4"/>
  <c r="BA748" i="4"/>
  <c r="BA749" i="4"/>
  <c r="BA750" i="4"/>
  <c r="BA751" i="4"/>
  <c r="BA752" i="4"/>
  <c r="BA753" i="4"/>
  <c r="BA754" i="4"/>
  <c r="BA755" i="4"/>
  <c r="BA756" i="4"/>
  <c r="BA757" i="4"/>
  <c r="BA758" i="4"/>
  <c r="BA759" i="4"/>
  <c r="BA760" i="4"/>
  <c r="BA761" i="4"/>
  <c r="BA762" i="4"/>
  <c r="BA763" i="4"/>
  <c r="BA764" i="4"/>
  <c r="BA765" i="4"/>
  <c r="BA766" i="4"/>
  <c r="BA767" i="4"/>
  <c r="BA768" i="4"/>
  <c r="BA769" i="4"/>
  <c r="BA770" i="4"/>
  <c r="BA771" i="4"/>
  <c r="BA772" i="4"/>
  <c r="BA773" i="4"/>
  <c r="BA774" i="4"/>
  <c r="BA775" i="4"/>
  <c r="BA776" i="4"/>
  <c r="BA777" i="4"/>
  <c r="BA778" i="4"/>
  <c r="BA779" i="4"/>
  <c r="BA780" i="4"/>
  <c r="BA781" i="4"/>
  <c r="BA782" i="4"/>
  <c r="BA783" i="4"/>
  <c r="BA784" i="4"/>
  <c r="BA785" i="4"/>
  <c r="BA786" i="4"/>
  <c r="BA787" i="4"/>
  <c r="BA788" i="4"/>
  <c r="BA789" i="4"/>
  <c r="BA790" i="4"/>
  <c r="BA791" i="4"/>
  <c r="BA792" i="4"/>
  <c r="BA793" i="4"/>
  <c r="BA794" i="4"/>
  <c r="BA795" i="4"/>
  <c r="BA796" i="4"/>
  <c r="BA797" i="4"/>
  <c r="BA798" i="4"/>
  <c r="BA799" i="4"/>
  <c r="BA800" i="4"/>
  <c r="BA801" i="4"/>
  <c r="BA802" i="4"/>
  <c r="BA803" i="4"/>
  <c r="BA804" i="4"/>
  <c r="BA805" i="4"/>
  <c r="BA806" i="4"/>
  <c r="BA807" i="4"/>
  <c r="BA808" i="4"/>
  <c r="BA809" i="4"/>
  <c r="BA810" i="4"/>
  <c r="BA811" i="4"/>
  <c r="BA812" i="4"/>
  <c r="BA813" i="4"/>
  <c r="BA814" i="4"/>
  <c r="BA815" i="4"/>
  <c r="BA816" i="4"/>
  <c r="BA817" i="4"/>
  <c r="BA818" i="4"/>
  <c r="BA819" i="4"/>
  <c r="BA820" i="4"/>
  <c r="BA821" i="4"/>
  <c r="BA822" i="4"/>
  <c r="BA823" i="4"/>
  <c r="BA824" i="4"/>
  <c r="BA825" i="4"/>
  <c r="BA826" i="4"/>
  <c r="BA827" i="4"/>
  <c r="BA828" i="4"/>
  <c r="BA829" i="4"/>
  <c r="BA830" i="4"/>
  <c r="BA831" i="4"/>
  <c r="BA832" i="4"/>
  <c r="BA833" i="4"/>
  <c r="BA834" i="4"/>
  <c r="BA835" i="4"/>
  <c r="BA836" i="4"/>
  <c r="BA837" i="4"/>
  <c r="BA838" i="4"/>
  <c r="BA839" i="4"/>
  <c r="BA840" i="4"/>
  <c r="BA841" i="4"/>
  <c r="BA842" i="4"/>
  <c r="BA843" i="4"/>
  <c r="BA844" i="4"/>
  <c r="BA845" i="4"/>
  <c r="BA846" i="4"/>
  <c r="BA847" i="4"/>
  <c r="BA848" i="4"/>
  <c r="BA849" i="4"/>
  <c r="BA850" i="4"/>
  <c r="BA851" i="4"/>
  <c r="BA852" i="4"/>
  <c r="BA853" i="4"/>
  <c r="BA854" i="4"/>
  <c r="BA855" i="4"/>
  <c r="BA856" i="4"/>
  <c r="BA857" i="4"/>
  <c r="BA858" i="4"/>
  <c r="BA859" i="4"/>
  <c r="BA860" i="4"/>
  <c r="BA861" i="4"/>
  <c r="BA862" i="4"/>
  <c r="BA863" i="4"/>
  <c r="BA864" i="4"/>
  <c r="BA865" i="4"/>
  <c r="BA866" i="4"/>
  <c r="BA867" i="4"/>
  <c r="BA868" i="4"/>
  <c r="BA869" i="4"/>
  <c r="BA870" i="4"/>
  <c r="BA871" i="4"/>
  <c r="BA872" i="4"/>
  <c r="BA873" i="4"/>
  <c r="BA874" i="4"/>
  <c r="BA875" i="4"/>
  <c r="BA876" i="4"/>
  <c r="BA877" i="4"/>
  <c r="BA878" i="4"/>
  <c r="BA879" i="4"/>
  <c r="BA880" i="4"/>
  <c r="BA881" i="4"/>
  <c r="BA882" i="4"/>
  <c r="BA883" i="4"/>
  <c r="BA884" i="4"/>
  <c r="BA885" i="4"/>
  <c r="BA886" i="4"/>
  <c r="BA887" i="4"/>
  <c r="BA888" i="4"/>
  <c r="BA889" i="4"/>
  <c r="BA890" i="4"/>
  <c r="BA891" i="4"/>
  <c r="BA892" i="4"/>
  <c r="BA893" i="4"/>
  <c r="BA894" i="4"/>
  <c r="BA895" i="4"/>
  <c r="BA896" i="4"/>
  <c r="BA897" i="4"/>
  <c r="BA898" i="4"/>
  <c r="BA899" i="4"/>
  <c r="BA900" i="4"/>
  <c r="BA901" i="4"/>
  <c r="BA902" i="4"/>
  <c r="BA903" i="4"/>
  <c r="BA904" i="4"/>
  <c r="BA905" i="4"/>
  <c r="BA906" i="4"/>
  <c r="BA907" i="4"/>
  <c r="BA908" i="4"/>
  <c r="BA909" i="4"/>
  <c r="BA910" i="4"/>
  <c r="BA911" i="4"/>
  <c r="BA912" i="4"/>
  <c r="BA913" i="4"/>
  <c r="BA914" i="4"/>
  <c r="BA915" i="4"/>
  <c r="BA916" i="4"/>
  <c r="BA917" i="4"/>
  <c r="BA918" i="4"/>
  <c r="BA919" i="4"/>
  <c r="BA920" i="4"/>
  <c r="BA921" i="4"/>
  <c r="BA922" i="4"/>
  <c r="BA923" i="4"/>
  <c r="BA924" i="4"/>
  <c r="BA925" i="4"/>
  <c r="BA926" i="4"/>
  <c r="BA927" i="4"/>
  <c r="BA928" i="4"/>
  <c r="BA929" i="4"/>
  <c r="BA930" i="4"/>
  <c r="BA931" i="4"/>
  <c r="BA932" i="4"/>
  <c r="BA933" i="4"/>
  <c r="BA934" i="4"/>
  <c r="BA935" i="4"/>
  <c r="BA936" i="4"/>
  <c r="BA937" i="4"/>
  <c r="BA938" i="4"/>
  <c r="BA939" i="4"/>
  <c r="BA940" i="4"/>
  <c r="BA941" i="4"/>
  <c r="BA942" i="4"/>
  <c r="BA943" i="4"/>
  <c r="BA944" i="4"/>
  <c r="BA945" i="4"/>
  <c r="BA946" i="4"/>
  <c r="BA947" i="4"/>
  <c r="BA948" i="4"/>
  <c r="BA949" i="4"/>
  <c r="BA950" i="4"/>
  <c r="BA951" i="4"/>
  <c r="BA952" i="4"/>
  <c r="BA953" i="4"/>
  <c r="BA954" i="4"/>
  <c r="BA955" i="4"/>
  <c r="BA956" i="4"/>
  <c r="BA957" i="4"/>
  <c r="BA958" i="4"/>
  <c r="BA959" i="4"/>
  <c r="BA960" i="4"/>
  <c r="BA961" i="4"/>
  <c r="BA962" i="4"/>
  <c r="BA963" i="4"/>
  <c r="BA964" i="4"/>
  <c r="BA965" i="4"/>
  <c r="BA966" i="4"/>
  <c r="BA967" i="4"/>
  <c r="BA968" i="4"/>
  <c r="BA969" i="4"/>
  <c r="BA970" i="4"/>
  <c r="BA971" i="4"/>
  <c r="BA972" i="4"/>
  <c r="BA973" i="4"/>
  <c r="BA974" i="4"/>
  <c r="BA975" i="4"/>
  <c r="BA976" i="4"/>
  <c r="BA977" i="4"/>
  <c r="BA978" i="4"/>
  <c r="BA979" i="4"/>
  <c r="BA980" i="4"/>
  <c r="BA981" i="4"/>
  <c r="BA982" i="4"/>
  <c r="BA983" i="4"/>
  <c r="BA984" i="4"/>
  <c r="BA985" i="4"/>
  <c r="BA986" i="4"/>
  <c r="BA987" i="4"/>
  <c r="BA988" i="4"/>
  <c r="BA989" i="4"/>
  <c r="BA990" i="4"/>
  <c r="BA991" i="4"/>
  <c r="BA992" i="4"/>
  <c r="BA993" i="4"/>
  <c r="BA994" i="4"/>
  <c r="BA995" i="4"/>
  <c r="BA996" i="4"/>
  <c r="BA997" i="4"/>
  <c r="BA998" i="4"/>
  <c r="BA999" i="4"/>
  <c r="BA1000" i="4"/>
  <c r="BA1001" i="4"/>
  <c r="BA1002" i="4"/>
  <c r="BA1003" i="4"/>
  <c r="BA1004" i="4"/>
  <c r="BA1005" i="4"/>
  <c r="BA1006" i="4"/>
  <c r="BA1007" i="4"/>
  <c r="BA1008" i="4"/>
  <c r="BA1009" i="4"/>
  <c r="BA1010" i="4"/>
  <c r="BA1011" i="4"/>
  <c r="BA1012" i="4"/>
  <c r="BA1013" i="4"/>
  <c r="BA1014" i="4"/>
  <c r="BA1015" i="4"/>
  <c r="BA1016" i="4"/>
  <c r="BA1017" i="4"/>
  <c r="BA1018" i="4"/>
  <c r="BA1019" i="4"/>
  <c r="BA1020" i="4"/>
  <c r="BA1021" i="4"/>
  <c r="BA1022" i="4"/>
  <c r="BA1023" i="4"/>
  <c r="BA1024" i="4"/>
  <c r="BA1025" i="4"/>
  <c r="BA1026" i="4"/>
  <c r="BA1027" i="4"/>
  <c r="BA1028" i="4"/>
  <c r="BA1029" i="4"/>
  <c r="BA1030" i="4"/>
  <c r="BA1031" i="4"/>
  <c r="BA1032" i="4"/>
  <c r="BA1033" i="4"/>
  <c r="BA1034" i="4"/>
  <c r="BA1035" i="4"/>
  <c r="BA1036" i="4"/>
  <c r="BA1037" i="4"/>
  <c r="BA1038" i="4"/>
  <c r="BA1039" i="4"/>
  <c r="BA1040" i="4"/>
  <c r="BA1041" i="4"/>
  <c r="BA1042" i="4"/>
  <c r="BA1043" i="4"/>
  <c r="BA1044" i="4"/>
  <c r="BA1045" i="4"/>
  <c r="BA1046" i="4"/>
  <c r="BA1047" i="4"/>
  <c r="BA1048" i="4"/>
  <c r="BA1049" i="4"/>
  <c r="BA1050" i="4"/>
  <c r="BA1051" i="4"/>
  <c r="BA1052" i="4"/>
  <c r="BA1053" i="4"/>
  <c r="BA1054" i="4"/>
  <c r="BA1055" i="4"/>
  <c r="BA1056" i="4"/>
  <c r="BA1057" i="4"/>
  <c r="BA1058" i="4"/>
  <c r="BA1059" i="4"/>
  <c r="BA1060" i="4"/>
  <c r="BA1061" i="4"/>
  <c r="BA1062" i="4"/>
  <c r="BA1063" i="4"/>
  <c r="BA1064" i="4"/>
  <c r="BA1065" i="4"/>
  <c r="BA1066" i="4"/>
  <c r="BA1067" i="4"/>
  <c r="BA1068" i="4"/>
  <c r="BA1069" i="4"/>
  <c r="BA1070" i="4"/>
  <c r="BA1071" i="4"/>
  <c r="BA1072" i="4"/>
  <c r="BA1073" i="4"/>
  <c r="BA1074" i="4"/>
  <c r="BA1075" i="4"/>
  <c r="BA1076" i="4"/>
  <c r="BA1077" i="4"/>
  <c r="BA1078" i="4"/>
  <c r="BA1079" i="4"/>
  <c r="BA1080" i="4"/>
  <c r="BA1081" i="4"/>
  <c r="BA1082" i="4"/>
  <c r="BA1083" i="4"/>
  <c r="BA1084" i="4"/>
  <c r="BA1085" i="4"/>
  <c r="BA1086" i="4"/>
  <c r="BA1087" i="4"/>
  <c r="BA1088" i="4"/>
  <c r="BA1089" i="4"/>
  <c r="BA1090" i="4"/>
  <c r="BA1091" i="4"/>
  <c r="BA1092" i="4"/>
  <c r="BA1093" i="4"/>
  <c r="BA1094" i="4"/>
  <c r="BA1095" i="4"/>
  <c r="BA1096" i="4"/>
  <c r="BA1097" i="4"/>
  <c r="BA1098" i="4"/>
  <c r="BA1099" i="4"/>
  <c r="BA1100" i="4"/>
  <c r="BA1101" i="4"/>
  <c r="BA1102" i="4"/>
  <c r="BA1103" i="4"/>
  <c r="BA1104" i="4"/>
  <c r="BA1105" i="4"/>
  <c r="BA1106" i="4"/>
  <c r="BA1107" i="4"/>
  <c r="BA1108" i="4"/>
  <c r="BA1109" i="4"/>
  <c r="BA1110" i="4"/>
  <c r="BA1111" i="4"/>
  <c r="BA1112" i="4"/>
  <c r="BA1113" i="4"/>
  <c r="BA1114" i="4"/>
  <c r="BA1115" i="4"/>
  <c r="BA1116" i="4"/>
  <c r="BA1117" i="4"/>
  <c r="BA1118" i="4"/>
  <c r="BA1119" i="4"/>
  <c r="BA1120" i="4"/>
  <c r="BA1121" i="4"/>
  <c r="BA1122" i="4"/>
  <c r="BA1123" i="4"/>
  <c r="BA1124" i="4"/>
  <c r="BA1125" i="4"/>
  <c r="BA1126" i="4"/>
  <c r="BA1127" i="4"/>
  <c r="BA1128" i="4"/>
  <c r="BA1129" i="4"/>
  <c r="BA1130" i="4"/>
  <c r="BA1131" i="4"/>
  <c r="BA1132" i="4"/>
  <c r="BA1133" i="4"/>
  <c r="BA1134" i="4"/>
  <c r="BA1135" i="4"/>
  <c r="BA1136" i="4"/>
  <c r="BA1137" i="4"/>
  <c r="BA1138" i="4"/>
  <c r="BA1139" i="4"/>
  <c r="BA1140" i="4"/>
  <c r="BA1141" i="4"/>
  <c r="BA1142" i="4"/>
  <c r="BA1143" i="4"/>
  <c r="BA1144" i="4"/>
  <c r="BA1145" i="4"/>
  <c r="BA1146" i="4"/>
  <c r="BA1147" i="4"/>
  <c r="BA1148" i="4"/>
  <c r="BA1149" i="4"/>
  <c r="BA1150" i="4"/>
  <c r="BA1151" i="4"/>
  <c r="BA1152" i="4"/>
  <c r="BA1153" i="4"/>
  <c r="BA1154" i="4"/>
  <c r="BA1155" i="4"/>
  <c r="BA1156" i="4"/>
  <c r="BA1157" i="4"/>
  <c r="BA1158" i="4"/>
  <c r="BA1159" i="4"/>
  <c r="BA1160" i="4"/>
  <c r="BA1161" i="4"/>
  <c r="BA1162" i="4"/>
  <c r="BA1163" i="4"/>
  <c r="BA1164" i="4"/>
  <c r="BA1165" i="4"/>
  <c r="BA1166" i="4"/>
  <c r="BA1167" i="4"/>
  <c r="BA1168" i="4"/>
  <c r="BA1169" i="4"/>
  <c r="BA1170" i="4"/>
  <c r="BA1171" i="4"/>
  <c r="BA1172" i="4"/>
  <c r="BA1173" i="4"/>
  <c r="BA1174" i="4"/>
  <c r="BA1175" i="4"/>
  <c r="BA1176" i="4"/>
  <c r="BA1177" i="4"/>
  <c r="BA1178" i="4"/>
  <c r="BA1179" i="4"/>
  <c r="BA1180" i="4"/>
  <c r="BA1181" i="4"/>
  <c r="BA1182" i="4"/>
  <c r="BA1183" i="4"/>
  <c r="BA1184" i="4"/>
  <c r="BA1185" i="4"/>
  <c r="BA1186" i="4"/>
  <c r="BA1187" i="4"/>
  <c r="BA1188" i="4"/>
  <c r="BA1189" i="4"/>
  <c r="BA1190" i="4"/>
  <c r="BA1191" i="4"/>
  <c r="BA1192" i="4"/>
  <c r="BA1193" i="4"/>
  <c r="BA1194" i="4"/>
  <c r="BA1195" i="4"/>
  <c r="BA1196" i="4"/>
  <c r="BA1197" i="4"/>
  <c r="BA1198" i="4"/>
  <c r="BA1199" i="4"/>
  <c r="BA1200" i="4"/>
  <c r="BA1201" i="4"/>
  <c r="BA1202" i="4"/>
  <c r="BA1203" i="4"/>
  <c r="BA1204" i="4"/>
  <c r="BA1205" i="4"/>
  <c r="BA1206" i="4"/>
  <c r="BA1207" i="4"/>
  <c r="BA1208" i="4"/>
  <c r="BA1209" i="4"/>
  <c r="BA1210" i="4"/>
  <c r="BA1211" i="4"/>
  <c r="BA1212" i="4"/>
  <c r="BA1213" i="4"/>
  <c r="BA1214" i="4"/>
  <c r="BA1215" i="4"/>
  <c r="BA1216" i="4"/>
  <c r="BA1217" i="4"/>
  <c r="BA1218" i="4"/>
  <c r="BA1219" i="4"/>
  <c r="BA1220" i="4"/>
  <c r="BA1221" i="4"/>
  <c r="BA1222" i="4"/>
  <c r="BA1223" i="4"/>
  <c r="BA1224" i="4"/>
  <c r="BA1225" i="4"/>
  <c r="BA1226" i="4"/>
  <c r="BA1227" i="4"/>
  <c r="BA1228" i="4"/>
  <c r="BA1229" i="4"/>
  <c r="BA1230" i="4"/>
  <c r="BA1231" i="4"/>
  <c r="BA1232" i="4"/>
  <c r="BA1233" i="4"/>
  <c r="BA1234" i="4"/>
  <c r="BA1235" i="4"/>
  <c r="BA1236" i="4"/>
  <c r="BA1237" i="4"/>
  <c r="BA1238" i="4"/>
  <c r="BA1239" i="4"/>
  <c r="BA1240" i="4"/>
  <c r="BA1241" i="4"/>
  <c r="BA1242" i="4"/>
  <c r="BA1243" i="4"/>
  <c r="BA1244" i="4"/>
  <c r="BA1245" i="4"/>
  <c r="BA1246" i="4"/>
  <c r="BA1247" i="4"/>
  <c r="BA1248" i="4"/>
  <c r="BA1249" i="4"/>
  <c r="BA1250" i="4"/>
  <c r="BA1251" i="4"/>
  <c r="BA1252" i="4"/>
  <c r="BA1253" i="4"/>
  <c r="BA1254" i="4"/>
  <c r="BA1255" i="4"/>
  <c r="BA1256" i="4"/>
  <c r="BA1257" i="4"/>
  <c r="BA1258" i="4"/>
  <c r="BA1259" i="4"/>
  <c r="BA1260" i="4"/>
  <c r="BA1261" i="4"/>
  <c r="BA1262" i="4"/>
  <c r="BA1263" i="4"/>
  <c r="BA1264" i="4"/>
  <c r="BA1265" i="4"/>
  <c r="BA1266" i="4"/>
  <c r="BA1267" i="4"/>
  <c r="BA1268" i="4"/>
  <c r="BA1269" i="4"/>
  <c r="BA1270" i="4"/>
  <c r="BA1271" i="4"/>
  <c r="BA1272" i="4"/>
  <c r="BA1273" i="4"/>
  <c r="BA1274" i="4"/>
  <c r="BA1275" i="4"/>
  <c r="BA1276" i="4"/>
  <c r="BA1277" i="4"/>
  <c r="BA1278" i="4"/>
  <c r="BA1279" i="4"/>
  <c r="BA1280" i="4"/>
  <c r="BA1281" i="4"/>
  <c r="BA1282" i="4"/>
  <c r="BA1283" i="4"/>
  <c r="BA1284" i="4"/>
  <c r="BA1285" i="4"/>
  <c r="BA1286" i="4"/>
  <c r="BA1287" i="4"/>
  <c r="BA1288" i="4"/>
  <c r="BA1289" i="4"/>
  <c r="BA1290" i="4"/>
  <c r="BA1291" i="4"/>
  <c r="BA1292" i="4"/>
  <c r="BA1293" i="4"/>
  <c r="BA1294" i="4"/>
  <c r="BA1295" i="4"/>
  <c r="BA1296" i="4"/>
  <c r="BA1297" i="4"/>
  <c r="BA1298" i="4"/>
  <c r="BA1299" i="4"/>
  <c r="BA1300" i="4"/>
  <c r="BA1301" i="4"/>
  <c r="BA1302" i="4"/>
  <c r="BA1303" i="4"/>
  <c r="BA1304" i="4"/>
  <c r="BA1305" i="4"/>
  <c r="BA1306" i="4"/>
  <c r="BA1307" i="4"/>
  <c r="BA1308" i="4"/>
  <c r="BA1309" i="4"/>
  <c r="BA1310" i="4"/>
  <c r="BA1311" i="4"/>
  <c r="BA1312" i="4"/>
  <c r="BA1313" i="4"/>
  <c r="BA1314" i="4"/>
  <c r="BA1315" i="4"/>
  <c r="BA1316" i="4"/>
  <c r="BA1317" i="4"/>
  <c r="BA1318" i="4"/>
  <c r="BA1319" i="4"/>
  <c r="BA1320" i="4"/>
  <c r="BA1321" i="4"/>
  <c r="BA1322" i="4"/>
  <c r="BA1323" i="4"/>
  <c r="BA1324" i="4"/>
  <c r="BA1325" i="4"/>
  <c r="BA1326" i="4"/>
  <c r="BA1327" i="4"/>
  <c r="BA1328" i="4"/>
  <c r="BA1329" i="4"/>
  <c r="BA1330" i="4"/>
  <c r="BA1331" i="4"/>
  <c r="BA1332" i="4"/>
  <c r="BA1333" i="4"/>
  <c r="BA1334" i="4"/>
  <c r="BA1335" i="4"/>
  <c r="BA1336" i="4"/>
  <c r="BA1337" i="4"/>
  <c r="BA1338" i="4"/>
  <c r="BA1339" i="4"/>
  <c r="BA1340" i="4"/>
  <c r="BA1341" i="4"/>
  <c r="BA1342" i="4"/>
  <c r="BA1343" i="4"/>
  <c r="BA1344" i="4"/>
  <c r="BA1345" i="4"/>
  <c r="BA1346" i="4"/>
  <c r="BA1347" i="4"/>
  <c r="BA1348" i="4"/>
  <c r="BA1349" i="4"/>
  <c r="BA1350" i="4"/>
  <c r="BA1351" i="4"/>
  <c r="BA1352" i="4"/>
  <c r="BA1353" i="4"/>
  <c r="BA1354" i="4"/>
  <c r="BA1355" i="4"/>
  <c r="BA1356" i="4"/>
  <c r="BA1357" i="4"/>
  <c r="BA1358" i="4"/>
  <c r="BA1359" i="4"/>
  <c r="BA1360" i="4"/>
  <c r="BA1361" i="4"/>
  <c r="BA1362" i="4"/>
  <c r="BA1363" i="4"/>
  <c r="BA1364" i="4"/>
  <c r="BA1365" i="4"/>
  <c r="BA1366" i="4"/>
  <c r="BA1367" i="4"/>
  <c r="BA1368" i="4"/>
  <c r="BA1369" i="4"/>
  <c r="BA1370" i="4"/>
  <c r="BA1371" i="4"/>
  <c r="BA1372" i="4"/>
  <c r="BA1373" i="4"/>
  <c r="BA1374" i="4"/>
  <c r="BA1375" i="4"/>
  <c r="BA1376" i="4"/>
  <c r="BA1377" i="4"/>
  <c r="BA1378" i="4"/>
  <c r="BA1379" i="4"/>
  <c r="BA1380" i="4"/>
  <c r="BA1381" i="4"/>
  <c r="BA1382" i="4"/>
  <c r="BA1383" i="4"/>
  <c r="BA1384" i="4"/>
  <c r="BA1385" i="4"/>
  <c r="BA1386" i="4"/>
  <c r="BA1387" i="4"/>
  <c r="BA1388" i="4"/>
  <c r="BA1389" i="4"/>
  <c r="BA1390" i="4"/>
  <c r="BA1391" i="4"/>
  <c r="BA1392" i="4"/>
  <c r="BA1393" i="4"/>
  <c r="BA1394" i="4"/>
  <c r="BA1395" i="4"/>
  <c r="BA1396" i="4"/>
  <c r="BA1397" i="4"/>
  <c r="BA1398" i="4"/>
  <c r="BA1399" i="4"/>
  <c r="BA1400" i="4"/>
  <c r="BA1401" i="4"/>
  <c r="BA1402" i="4"/>
  <c r="BA1403" i="4"/>
  <c r="BA1404" i="4"/>
  <c r="BA1405" i="4"/>
  <c r="BA1406" i="4"/>
  <c r="BA1407" i="4"/>
  <c r="BA1408" i="4"/>
  <c r="BA1409" i="4"/>
  <c r="BA1410" i="4"/>
  <c r="BA1411" i="4"/>
  <c r="BA1412" i="4"/>
  <c r="BA1413" i="4"/>
  <c r="BA1414" i="4"/>
  <c r="BA1415" i="4"/>
  <c r="BA1416" i="4"/>
  <c r="BA1417" i="4"/>
  <c r="BA1418" i="4"/>
  <c r="BA1419" i="4"/>
  <c r="BA1420" i="4"/>
  <c r="BA1421" i="4"/>
  <c r="BA1422" i="4"/>
  <c r="BA1423" i="4"/>
  <c r="BA1424" i="4"/>
  <c r="BA1425" i="4"/>
  <c r="BA1426" i="4"/>
  <c r="BA1427" i="4"/>
  <c r="BA1428" i="4"/>
  <c r="BA1429" i="4"/>
  <c r="BA1430" i="4"/>
  <c r="BA1431" i="4"/>
  <c r="BA1432" i="4"/>
  <c r="BA1433" i="4"/>
  <c r="BA1434" i="4"/>
  <c r="BA1435" i="4"/>
  <c r="BA1436" i="4"/>
  <c r="BA1437" i="4"/>
  <c r="BA1438" i="4"/>
  <c r="BA1439" i="4"/>
  <c r="BA1440" i="4"/>
  <c r="BA1441" i="4"/>
  <c r="BA1442" i="4"/>
  <c r="BA1443" i="4"/>
  <c r="BA1444" i="4"/>
  <c r="BA1445" i="4"/>
  <c r="BA1446" i="4"/>
  <c r="BA1447" i="4"/>
  <c r="BA1448" i="4"/>
  <c r="BA1449" i="4"/>
  <c r="BA1450" i="4"/>
  <c r="BA1451" i="4"/>
  <c r="BA1452" i="4"/>
  <c r="BA1453" i="4"/>
  <c r="BA1454" i="4"/>
  <c r="BA1455" i="4"/>
  <c r="BA1456" i="4"/>
  <c r="BA1457" i="4"/>
  <c r="BA1458" i="4"/>
  <c r="BA1459" i="4"/>
  <c r="BA1460" i="4"/>
  <c r="BA1461" i="4"/>
  <c r="BA1462" i="4"/>
  <c r="BA1463" i="4"/>
  <c r="BA1464" i="4"/>
  <c r="BA1465" i="4"/>
  <c r="BA1466" i="4"/>
  <c r="BA1467" i="4"/>
  <c r="BA1468" i="4"/>
  <c r="BA1469" i="4"/>
  <c r="BA1470" i="4"/>
  <c r="BA1471" i="4"/>
  <c r="BA1472" i="4"/>
  <c r="BA1473" i="4"/>
  <c r="BA1474" i="4"/>
  <c r="BA1475" i="4"/>
  <c r="BA1476" i="4"/>
  <c r="BA1477" i="4"/>
  <c r="BA1478" i="4"/>
  <c r="BA1479" i="4"/>
  <c r="BA1480" i="4"/>
  <c r="BA1481" i="4"/>
  <c r="BA1482" i="4"/>
  <c r="BA1483" i="4"/>
  <c r="BA1484" i="4"/>
  <c r="BA1485" i="4"/>
  <c r="BA1486" i="4"/>
  <c r="BA1487" i="4"/>
  <c r="BA1488" i="4"/>
  <c r="BA1489" i="4"/>
  <c r="BA1490" i="4"/>
  <c r="BA1491" i="4"/>
  <c r="BA1492" i="4"/>
  <c r="BA1493" i="4"/>
  <c r="BA1494" i="4"/>
  <c r="BA1495" i="4"/>
  <c r="BA1496" i="4"/>
  <c r="BA1497" i="4"/>
  <c r="BA1498" i="4"/>
  <c r="BA1499" i="4"/>
  <c r="BA1500" i="4"/>
  <c r="BA1501" i="4"/>
  <c r="BA1502" i="4"/>
  <c r="BA1503" i="4"/>
  <c r="BA1504" i="4"/>
  <c r="BA1505" i="4"/>
  <c r="BA1506" i="4"/>
  <c r="BA1507" i="4"/>
  <c r="BA1508" i="4"/>
  <c r="BA1509" i="4"/>
  <c r="BA1510" i="4"/>
  <c r="BA1511" i="4"/>
  <c r="BA1512" i="4"/>
  <c r="BA1513" i="4"/>
  <c r="BA1514" i="4"/>
  <c r="BA1515" i="4"/>
  <c r="BA1516" i="4"/>
  <c r="BA1517" i="4"/>
  <c r="BA1518" i="4"/>
  <c r="BA1519" i="4"/>
  <c r="BA1520" i="4"/>
  <c r="BA1521" i="4"/>
  <c r="BA1522" i="4"/>
  <c r="BA1523" i="4"/>
  <c r="BA1524" i="4"/>
  <c r="BA1525" i="4"/>
  <c r="BA1526" i="4"/>
  <c r="BA1527" i="4"/>
  <c r="BA1528" i="4"/>
  <c r="BA1529" i="4"/>
  <c r="BA1530" i="4"/>
  <c r="BA1531" i="4"/>
  <c r="BA1532" i="4"/>
  <c r="BA1533" i="4"/>
  <c r="BA1534" i="4"/>
  <c r="BA1535" i="4"/>
  <c r="BA1536" i="4"/>
  <c r="BA1537" i="4"/>
  <c r="BA1538" i="4"/>
  <c r="BA1539" i="4"/>
  <c r="BA1540" i="4"/>
  <c r="BA1541" i="4"/>
  <c r="BA1542" i="4"/>
  <c r="BA1543" i="4"/>
  <c r="BA1544" i="4"/>
  <c r="BA1545" i="4"/>
  <c r="BA1546" i="4"/>
  <c r="BA1547" i="4"/>
  <c r="BA1548" i="4"/>
  <c r="BA1549" i="4"/>
  <c r="BA1550" i="4"/>
  <c r="BA1551" i="4"/>
  <c r="BA1552" i="4"/>
  <c r="BA1553" i="4"/>
  <c r="BA1554" i="4"/>
  <c r="BA1555" i="4"/>
  <c r="BA1556" i="4"/>
  <c r="BA1557" i="4"/>
  <c r="BA1558" i="4"/>
  <c r="BA1559" i="4"/>
  <c r="BA1560" i="4"/>
  <c r="BA1561" i="4"/>
  <c r="BA1562" i="4"/>
  <c r="BA1563" i="4"/>
  <c r="BA1564" i="4"/>
  <c r="BA1565" i="4"/>
  <c r="BA1566" i="4"/>
  <c r="BA1567" i="4"/>
  <c r="BA1568" i="4"/>
  <c r="BA1569" i="4"/>
  <c r="BA1570" i="4"/>
  <c r="BA1571" i="4"/>
  <c r="BA1572" i="4"/>
  <c r="BA1573" i="4"/>
  <c r="BA1574" i="4"/>
  <c r="BA1575" i="4"/>
  <c r="BA1576" i="4"/>
  <c r="BA1577" i="4"/>
  <c r="BA1578" i="4"/>
  <c r="BA1579" i="4"/>
  <c r="BA1580" i="4"/>
  <c r="BA1581" i="4"/>
  <c r="BA1582" i="4"/>
  <c r="BA1583" i="4"/>
  <c r="BA1584" i="4"/>
  <c r="BA1585" i="4"/>
  <c r="BA1586" i="4"/>
  <c r="BA1587" i="4"/>
  <c r="BA1588" i="4"/>
  <c r="BA1589" i="4"/>
  <c r="BA1590" i="4"/>
  <c r="BA1591" i="4"/>
  <c r="BA1592" i="4"/>
  <c r="BA1593" i="4"/>
  <c r="BA1594" i="4"/>
  <c r="BA1595" i="4"/>
  <c r="BA1596" i="4"/>
  <c r="BA1597" i="4"/>
  <c r="BA1598" i="4"/>
  <c r="BA1599" i="4"/>
  <c r="BA1600" i="4"/>
  <c r="BA1601" i="4"/>
  <c r="BA1602" i="4"/>
  <c r="BA1603" i="4"/>
  <c r="BA1604" i="4"/>
  <c r="BA1605" i="4"/>
  <c r="BA1607" i="4"/>
  <c r="BA1608" i="4"/>
  <c r="BA1609" i="4"/>
  <c r="BA1610" i="4"/>
  <c r="BA1611" i="4"/>
  <c r="BA1612" i="4"/>
  <c r="BA1613" i="4"/>
  <c r="BA1614" i="4"/>
  <c r="BA1615" i="4"/>
  <c r="BA1616" i="4"/>
  <c r="BA1617" i="4"/>
  <c r="BA1618" i="4"/>
  <c r="BA1619" i="4"/>
  <c r="BA1620" i="4"/>
  <c r="BA1621" i="4"/>
  <c r="BA1622" i="4"/>
  <c r="BA1623" i="4"/>
  <c r="BA1624" i="4"/>
  <c r="BA1625" i="4"/>
  <c r="BA1626" i="4"/>
  <c r="BA1627" i="4"/>
  <c r="BA1628" i="4"/>
  <c r="BA1629" i="4"/>
  <c r="BA1630" i="4"/>
  <c r="BA1631" i="4"/>
  <c r="BA1632" i="4"/>
  <c r="BA1633" i="4"/>
  <c r="BA1634" i="4"/>
  <c r="BA1635" i="4"/>
  <c r="BA1636" i="4"/>
  <c r="BA1637" i="4"/>
  <c r="BA1638" i="4"/>
  <c r="BA1639" i="4"/>
  <c r="BA1640" i="4"/>
  <c r="BA1641" i="4"/>
  <c r="BA1642" i="4"/>
  <c r="BA1643" i="4"/>
  <c r="BA1644" i="4"/>
  <c r="BA1645" i="4"/>
  <c r="BA1646" i="4"/>
  <c r="BA1647" i="4"/>
  <c r="BA1648" i="4"/>
  <c r="BA1649" i="4"/>
  <c r="BA1650" i="4"/>
  <c r="BA1651" i="4"/>
  <c r="BA1652" i="4"/>
  <c r="BA1653" i="4"/>
  <c r="BA1654" i="4"/>
  <c r="BA1655" i="4"/>
  <c r="BA1656" i="4"/>
  <c r="BA1657" i="4"/>
  <c r="BA1658" i="4"/>
  <c r="BA1659" i="4"/>
  <c r="BA1660" i="4"/>
  <c r="BA1661" i="4"/>
  <c r="BA1662" i="4"/>
  <c r="BA1663" i="4"/>
  <c r="BA1664" i="4"/>
  <c r="BA1665" i="4"/>
  <c r="BA1666" i="4"/>
  <c r="BA1667" i="4"/>
  <c r="BA1668" i="4"/>
  <c r="BA1669" i="4"/>
  <c r="BA1670" i="4"/>
  <c r="BA1671" i="4"/>
  <c r="BA1672" i="4"/>
  <c r="BA1673" i="4"/>
  <c r="BA1674" i="4"/>
  <c r="BA1675" i="4"/>
  <c r="BA1676" i="4"/>
  <c r="BA1677" i="4"/>
  <c r="BA1678" i="4"/>
  <c r="BA1679" i="4"/>
  <c r="BA1680" i="4"/>
  <c r="BA1681" i="4"/>
  <c r="BA1682" i="4"/>
  <c r="BA1683" i="4"/>
  <c r="BA1684" i="4"/>
  <c r="BA1685" i="4"/>
  <c r="BA1686" i="4"/>
  <c r="BA1687" i="4"/>
  <c r="BA1688" i="4"/>
  <c r="BA1689" i="4"/>
  <c r="BA1690" i="4"/>
  <c r="BA1691" i="4"/>
  <c r="BA1692" i="4"/>
  <c r="BA1693" i="4"/>
  <c r="BA1694" i="4"/>
  <c r="BA1695" i="4"/>
  <c r="BA1696" i="4"/>
  <c r="BA1697" i="4"/>
  <c r="BA1698" i="4"/>
  <c r="BA1699" i="4"/>
  <c r="BA1700" i="4"/>
  <c r="BA1701" i="4"/>
  <c r="BA1702" i="4"/>
  <c r="BA1703" i="4"/>
  <c r="BA1704" i="4"/>
  <c r="BA1705" i="4"/>
  <c r="BA1706" i="4"/>
  <c r="BA1707" i="4"/>
  <c r="BA1708" i="4"/>
  <c r="BA1709" i="4"/>
  <c r="BA1710" i="4"/>
  <c r="BA1711" i="4"/>
  <c r="BA1712" i="4"/>
  <c r="BA1713" i="4"/>
  <c r="BA1714" i="4"/>
  <c r="BA1715" i="4"/>
  <c r="BA1716" i="4"/>
  <c r="BA1717" i="4"/>
  <c r="BA1718" i="4"/>
  <c r="BA1719" i="4"/>
  <c r="BA1720" i="4"/>
  <c r="BA1721" i="4"/>
  <c r="BA1722" i="4"/>
  <c r="BA1723" i="4"/>
  <c r="BA1724" i="4"/>
  <c r="BA1725" i="4"/>
  <c r="BA1726" i="4"/>
  <c r="BA1727" i="4"/>
  <c r="BA1728" i="4"/>
  <c r="BA1729" i="4"/>
  <c r="BA1730" i="4"/>
  <c r="BA1731" i="4"/>
  <c r="BA1732" i="4"/>
  <c r="BA1733" i="4"/>
  <c r="BA1734" i="4"/>
  <c r="BA1735" i="4"/>
  <c r="BA1736" i="4"/>
  <c r="BA1737" i="4"/>
  <c r="BA1738" i="4"/>
  <c r="BA1739" i="4"/>
  <c r="BA1740" i="4"/>
  <c r="BA1741" i="4"/>
  <c r="BA1742" i="4"/>
  <c r="BA1743" i="4"/>
  <c r="BA1744" i="4"/>
  <c r="BA1745" i="4"/>
  <c r="BA1746" i="4"/>
  <c r="BA1747" i="4"/>
  <c r="BA1748" i="4"/>
  <c r="BA1749" i="4"/>
  <c r="BA1750" i="4"/>
  <c r="BA1751" i="4"/>
  <c r="BA1752" i="4"/>
  <c r="BA1753" i="4"/>
  <c r="BA1754" i="4"/>
  <c r="BA1755" i="4"/>
  <c r="BA1756" i="4"/>
  <c r="BA1757" i="4"/>
  <c r="BA1758" i="4"/>
  <c r="BA1759" i="4"/>
  <c r="BA1760" i="4"/>
  <c r="BA1761" i="4"/>
  <c r="BA1762" i="4"/>
  <c r="BA1763" i="4"/>
  <c r="BA1764" i="4"/>
  <c r="BA1765" i="4"/>
  <c r="BA1766" i="4"/>
  <c r="BA1767" i="4"/>
  <c r="BA1768" i="4"/>
  <c r="BA1769" i="4"/>
  <c r="BA1770" i="4"/>
  <c r="BA1771" i="4"/>
  <c r="BA1772" i="4"/>
  <c r="BA1773" i="4"/>
  <c r="BA1774" i="4"/>
  <c r="BA1775" i="4"/>
  <c r="BA1776" i="4"/>
  <c r="BA1777" i="4"/>
  <c r="BA1778" i="4"/>
  <c r="BA1779" i="4"/>
  <c r="BA1780" i="4"/>
  <c r="BA1781" i="4"/>
  <c r="BA1782" i="4"/>
  <c r="BA1783" i="4"/>
  <c r="BA1784" i="4"/>
  <c r="BA1785" i="4"/>
  <c r="BA1786" i="4"/>
  <c r="BA1787" i="4"/>
  <c r="BA1788" i="4"/>
  <c r="BA1789" i="4"/>
  <c r="BA1790" i="4"/>
  <c r="BA1791" i="4"/>
  <c r="BA1792" i="4"/>
  <c r="BA1793" i="4"/>
  <c r="BA1794" i="4"/>
  <c r="BA1795" i="4"/>
  <c r="BA1796" i="4"/>
  <c r="BA1797" i="4"/>
  <c r="BA1798" i="4"/>
  <c r="BA1799" i="4"/>
  <c r="BA1800" i="4"/>
  <c r="BA1801" i="4"/>
  <c r="BA1802" i="4"/>
  <c r="BA1803" i="4"/>
  <c r="BA1804" i="4"/>
  <c r="BA1805" i="4"/>
  <c r="BA1806" i="4"/>
  <c r="BA1807" i="4"/>
  <c r="BA1808" i="4"/>
  <c r="BA1809" i="4"/>
  <c r="BA1810" i="4"/>
  <c r="BA1811" i="4"/>
  <c r="BA1812" i="4"/>
  <c r="BA1813" i="4"/>
  <c r="BA1814" i="4"/>
  <c r="BA1815" i="4"/>
  <c r="BA1816" i="4"/>
  <c r="BA1817" i="4"/>
  <c r="BA1818" i="4"/>
  <c r="BA1819" i="4"/>
  <c r="BA1820" i="4"/>
  <c r="BA1821" i="4"/>
  <c r="BA1822" i="4"/>
  <c r="BA1823" i="4"/>
  <c r="BA1824" i="4"/>
  <c r="BA1825" i="4"/>
  <c r="BA1826" i="4"/>
  <c r="BA1827" i="4"/>
  <c r="BA1828" i="4"/>
  <c r="BA1829" i="4"/>
  <c r="BA1830" i="4"/>
  <c r="BA1831" i="4"/>
  <c r="BA1832" i="4"/>
  <c r="BA1833" i="4"/>
  <c r="BA1834" i="4"/>
  <c r="BA1835" i="4"/>
  <c r="BA1836" i="4"/>
  <c r="BA1837" i="4"/>
  <c r="BA1838" i="4"/>
  <c r="BA1839" i="4"/>
  <c r="BA1840" i="4"/>
  <c r="BA1841" i="4"/>
  <c r="BA1842" i="4"/>
  <c r="BA1843" i="4"/>
  <c r="BA1844" i="4"/>
  <c r="BA1845" i="4"/>
  <c r="BA1846" i="4"/>
  <c r="BA1847" i="4"/>
  <c r="BA1848" i="4"/>
  <c r="BA1849" i="4"/>
  <c r="BA1850" i="4"/>
  <c r="BA1851" i="4"/>
  <c r="BA1852" i="4"/>
  <c r="BA1853" i="4"/>
  <c r="BA1854" i="4"/>
  <c r="BA1855" i="4"/>
  <c r="BA1856" i="4"/>
  <c r="BA1857" i="4"/>
  <c r="BA1858" i="4"/>
  <c r="BA1859" i="4"/>
  <c r="BA1860" i="4"/>
  <c r="BA1861" i="4"/>
  <c r="BA1862" i="4"/>
  <c r="BA1863" i="4"/>
  <c r="BA1864" i="4"/>
  <c r="BA1865" i="4"/>
  <c r="BA1866" i="4"/>
  <c r="BA1867" i="4"/>
  <c r="BA1868" i="4"/>
  <c r="BA1869" i="4"/>
  <c r="BA1870" i="4"/>
  <c r="BA1871" i="4"/>
  <c r="BA1872" i="4"/>
  <c r="BA1873" i="4"/>
  <c r="BA1874" i="4"/>
  <c r="BA1875" i="4"/>
  <c r="BA1876" i="4"/>
  <c r="BA1877" i="4"/>
  <c r="BA1878" i="4"/>
  <c r="BA1879" i="4"/>
  <c r="BA1880" i="4"/>
  <c r="BA1881" i="4"/>
  <c r="BA1882" i="4"/>
  <c r="BA1883" i="4"/>
  <c r="BA1884" i="4"/>
  <c r="BA1885" i="4"/>
  <c r="BA1886" i="4"/>
  <c r="BA1887" i="4"/>
  <c r="BA1888" i="4"/>
  <c r="BA1889" i="4"/>
  <c r="BA1890" i="4"/>
  <c r="BA1891" i="4"/>
  <c r="BA1892" i="4"/>
  <c r="BA1893" i="4"/>
  <c r="BA1894" i="4"/>
  <c r="BA1895" i="4"/>
  <c r="BA1896" i="4"/>
  <c r="BA1897" i="4"/>
  <c r="BA1898" i="4"/>
  <c r="BA1899" i="4"/>
  <c r="BA1900" i="4"/>
  <c r="BA1901" i="4"/>
  <c r="BA1902" i="4"/>
  <c r="BA1903" i="4"/>
  <c r="BA1904" i="4"/>
  <c r="BA1905" i="4"/>
  <c r="BA1906" i="4"/>
  <c r="BA1907" i="4"/>
  <c r="BA1908" i="4"/>
  <c r="BA1909" i="4"/>
  <c r="BA1910" i="4"/>
  <c r="BA1911" i="4"/>
  <c r="BA1912" i="4"/>
  <c r="BA1913" i="4"/>
  <c r="BA1914" i="4"/>
  <c r="BA1915" i="4"/>
  <c r="BA1916" i="4"/>
  <c r="BA1917" i="4"/>
  <c r="BA1918" i="4"/>
  <c r="BA1919" i="4"/>
  <c r="BA1920" i="4"/>
  <c r="BA1921" i="4"/>
  <c r="BA1922" i="4"/>
  <c r="BA1923" i="4"/>
  <c r="BA1924" i="4"/>
  <c r="BA1925" i="4"/>
  <c r="BA1926" i="4"/>
  <c r="BA1927" i="4"/>
  <c r="BA1928" i="4"/>
  <c r="BA1929" i="4"/>
  <c r="BA1930" i="4"/>
  <c r="BA1931" i="4"/>
  <c r="BA1932" i="4"/>
  <c r="BA1933" i="4"/>
  <c r="BA1934" i="4"/>
  <c r="BA1935" i="4"/>
  <c r="BA1936" i="4"/>
  <c r="BA1937" i="4"/>
  <c r="BA1938" i="4"/>
  <c r="BA1939" i="4"/>
  <c r="BA1940" i="4"/>
  <c r="BA1941" i="4"/>
  <c r="BA1942" i="4"/>
  <c r="BA1943" i="4"/>
  <c r="BA1944" i="4"/>
  <c r="BA1945" i="4"/>
  <c r="BA1946" i="4"/>
  <c r="BA1947" i="4"/>
  <c r="BA1948" i="4"/>
  <c r="BA1949" i="4"/>
  <c r="BA1950" i="4"/>
  <c r="BA1951" i="4"/>
  <c r="BA1952" i="4"/>
  <c r="BA1953" i="4"/>
  <c r="BA1954" i="4"/>
  <c r="BA1955" i="4"/>
  <c r="BA1956" i="4"/>
  <c r="BA1957" i="4"/>
  <c r="BA1958" i="4"/>
  <c r="BA1959" i="4"/>
  <c r="BA1960" i="4"/>
  <c r="BA1961" i="4"/>
  <c r="BA1962" i="4"/>
  <c r="BA1963" i="4"/>
  <c r="BA1964" i="4"/>
  <c r="BA1965" i="4"/>
  <c r="BA1966" i="4"/>
  <c r="BA1967" i="4"/>
  <c r="BA1968" i="4"/>
  <c r="BA1969" i="4"/>
  <c r="BA1970" i="4"/>
  <c r="BA1971" i="4"/>
  <c r="BA1972" i="4"/>
  <c r="BA1973" i="4"/>
  <c r="BA1974" i="4"/>
  <c r="BA1975" i="4"/>
  <c r="BA1976" i="4"/>
  <c r="BA1977" i="4"/>
  <c r="BA1978" i="4"/>
  <c r="BA1979" i="4"/>
  <c r="BA1980" i="4"/>
  <c r="BA1981" i="4"/>
  <c r="BA1982" i="4"/>
  <c r="BA1983" i="4"/>
  <c r="BA1984" i="4"/>
  <c r="BA1985" i="4"/>
  <c r="BA1986" i="4"/>
  <c r="BA1987" i="4"/>
  <c r="BA1988" i="4"/>
  <c r="BA1989" i="4"/>
  <c r="BA1990" i="4"/>
  <c r="BA1991" i="4"/>
  <c r="BA1992" i="4"/>
  <c r="BA1993" i="4"/>
  <c r="BA1994" i="4"/>
  <c r="BA1995" i="4"/>
  <c r="BA1996" i="4"/>
  <c r="BA1997" i="4"/>
  <c r="BA1998" i="4"/>
  <c r="BA1999" i="4"/>
  <c r="BA2000" i="4"/>
  <c r="BA2001" i="4"/>
  <c r="BA2002" i="4"/>
  <c r="BA2003" i="4"/>
  <c r="BA2004" i="4"/>
  <c r="BA2005" i="4"/>
  <c r="BA2006" i="4"/>
  <c r="BA2007" i="4"/>
  <c r="BA2008" i="4"/>
  <c r="BA2009" i="4"/>
  <c r="BA2010" i="4"/>
  <c r="BA2011" i="4"/>
  <c r="BA2012" i="4"/>
  <c r="BA2013" i="4"/>
  <c r="BA2014" i="4"/>
  <c r="BA2015" i="4"/>
  <c r="BA2016" i="4"/>
  <c r="BA2017" i="4"/>
  <c r="BA2018" i="4"/>
  <c r="BA2019" i="4"/>
  <c r="BA2020" i="4"/>
  <c r="BA2021" i="4"/>
  <c r="BA2022" i="4"/>
  <c r="BA2023" i="4"/>
  <c r="BA2024" i="4"/>
  <c r="BA2025" i="4"/>
  <c r="BA2026" i="4"/>
  <c r="BA2027" i="4"/>
  <c r="BA2028" i="4"/>
  <c r="BA2029" i="4"/>
  <c r="BA2030" i="4"/>
  <c r="BA2031" i="4"/>
  <c r="BA2032" i="4"/>
  <c r="BA2033" i="4"/>
  <c r="BA2034" i="4"/>
  <c r="BA2035" i="4"/>
  <c r="BA2036" i="4"/>
  <c r="BA2037" i="4"/>
  <c r="BA2038" i="4"/>
  <c r="BA2039" i="4"/>
  <c r="BA2040" i="4"/>
  <c r="BA2041" i="4"/>
  <c r="BA2042" i="4"/>
  <c r="BA2043" i="4"/>
  <c r="BA2044" i="4"/>
  <c r="BA2045" i="4"/>
  <c r="BA2046" i="4"/>
  <c r="BA2047" i="4"/>
  <c r="BA2048" i="4"/>
  <c r="BA2049" i="4"/>
  <c r="BA2050" i="4"/>
  <c r="BA2051" i="4"/>
  <c r="BA2052" i="4"/>
  <c r="BA2053" i="4"/>
  <c r="BA2054" i="4"/>
  <c r="BA2055" i="4"/>
  <c r="BA2056" i="4"/>
  <c r="BA2057" i="4"/>
  <c r="BA2058" i="4"/>
  <c r="BA2059" i="4"/>
  <c r="BA2060" i="4"/>
  <c r="BA2061" i="4"/>
  <c r="BA2062" i="4"/>
  <c r="BA2063" i="4"/>
  <c r="BA2064" i="4"/>
  <c r="BA2065" i="4"/>
  <c r="BA2066" i="4"/>
  <c r="BA2067" i="4"/>
  <c r="BA2068" i="4"/>
  <c r="BA2069" i="4"/>
  <c r="BA2070" i="4"/>
  <c r="BA2071" i="4"/>
  <c r="BA2072" i="4"/>
  <c r="BA2073" i="4"/>
  <c r="BA2074" i="4"/>
  <c r="BA2075" i="4"/>
  <c r="BA2076" i="4"/>
  <c r="BA2077" i="4"/>
  <c r="BA2078" i="4"/>
  <c r="BA2079" i="4"/>
  <c r="BA2080" i="4"/>
  <c r="BA2081" i="4"/>
  <c r="BA2082" i="4"/>
  <c r="BA2083" i="4"/>
  <c r="BA2084" i="4"/>
  <c r="BA2085" i="4"/>
  <c r="BA2086" i="4"/>
  <c r="BA2087" i="4"/>
  <c r="BA2088" i="4"/>
  <c r="BA2089" i="4"/>
  <c r="BA2090" i="4"/>
  <c r="BA2091" i="4"/>
  <c r="BA2092" i="4"/>
  <c r="BA2093" i="4"/>
  <c r="BA2094" i="4"/>
  <c r="BA2095" i="4"/>
  <c r="BA2096" i="4"/>
  <c r="BA2097" i="4"/>
  <c r="BA2098" i="4"/>
  <c r="BA2099" i="4"/>
  <c r="BA2100" i="4"/>
  <c r="BA2101" i="4"/>
  <c r="BA2102" i="4"/>
  <c r="BA2103" i="4"/>
  <c r="BA2104" i="4"/>
  <c r="BA2105" i="4"/>
  <c r="BA2106" i="4"/>
  <c r="BA2107" i="4"/>
  <c r="BA2108" i="4"/>
  <c r="BA2109" i="4"/>
  <c r="BA2110" i="4"/>
  <c r="BA2111" i="4"/>
  <c r="BA2112" i="4"/>
  <c r="BA2113" i="4"/>
  <c r="BA2114" i="4"/>
  <c r="BA2115" i="4"/>
  <c r="BA2116" i="4"/>
  <c r="BA2117" i="4"/>
  <c r="BA2118" i="4"/>
  <c r="BA2119" i="4"/>
  <c r="BA2120" i="4"/>
  <c r="BA2121" i="4"/>
  <c r="BA2122" i="4"/>
  <c r="BA2123" i="4"/>
  <c r="BA2124" i="4"/>
  <c r="BA2125" i="4"/>
  <c r="BA2126" i="4"/>
  <c r="BA2127" i="4"/>
  <c r="BA2128" i="4"/>
  <c r="BA2129" i="4"/>
  <c r="BA2130" i="4"/>
  <c r="BA2131" i="4"/>
  <c r="BA2132" i="4"/>
  <c r="BA2133" i="4"/>
  <c r="BA2134" i="4"/>
  <c r="BA2135" i="4"/>
  <c r="BA2136" i="4"/>
  <c r="BA2137" i="4"/>
  <c r="BA2138" i="4"/>
  <c r="BA2139" i="4"/>
  <c r="BA2140" i="4"/>
  <c r="BA2141" i="4"/>
  <c r="BA2142" i="4"/>
  <c r="BA2143" i="4"/>
  <c r="BA2144" i="4"/>
  <c r="BA2145" i="4"/>
  <c r="BA2146" i="4"/>
  <c r="BA2147" i="4"/>
  <c r="BA2148" i="4"/>
  <c r="BA2149" i="4"/>
  <c r="BA2150" i="4"/>
  <c r="BA2151" i="4"/>
  <c r="BA2152" i="4"/>
  <c r="BA2153" i="4"/>
  <c r="BA2154" i="4"/>
  <c r="BA2155" i="4"/>
  <c r="BA2156" i="4"/>
  <c r="BA2157" i="4"/>
  <c r="BA2158" i="4"/>
  <c r="BA2159" i="4"/>
  <c r="BA2160" i="4"/>
  <c r="BA2161" i="4"/>
  <c r="BA2162" i="4"/>
  <c r="BA2163" i="4"/>
  <c r="BA2164" i="4"/>
  <c r="BA2165" i="4"/>
  <c r="BA2166" i="4"/>
  <c r="BA2167" i="4"/>
  <c r="BA2168" i="4"/>
  <c r="BA2169" i="4"/>
  <c r="BA2170" i="4"/>
  <c r="BA2171" i="4"/>
  <c r="BA2172" i="4"/>
  <c r="BA2173" i="4"/>
  <c r="BA2174" i="4"/>
  <c r="BA2175" i="4"/>
  <c r="BA2176" i="4"/>
  <c r="BA2177" i="4"/>
  <c r="BA2178" i="4"/>
  <c r="BA2179" i="4"/>
  <c r="BA2180" i="4"/>
  <c r="BA2181" i="4"/>
  <c r="BA2182" i="4"/>
  <c r="BA2183" i="4"/>
  <c r="BA2184" i="4"/>
  <c r="BA2185" i="4"/>
  <c r="BA2186" i="4"/>
  <c r="BA2187" i="4"/>
  <c r="BA2188" i="4"/>
  <c r="BA2189" i="4"/>
  <c r="BA2190" i="4"/>
  <c r="BA2191" i="4"/>
  <c r="BA2192" i="4"/>
  <c r="BA2193" i="4"/>
  <c r="BA2194" i="4"/>
  <c r="BA2195" i="4"/>
  <c r="BA2196" i="4"/>
  <c r="BA2197" i="4"/>
  <c r="BA2198" i="4"/>
  <c r="BA2199" i="4"/>
  <c r="BA2200" i="4"/>
  <c r="BA2201" i="4"/>
  <c r="BA2202" i="4"/>
  <c r="BA2203" i="4"/>
  <c r="BA2204" i="4"/>
  <c r="BA2205" i="4"/>
  <c r="BA2206" i="4"/>
  <c r="BA2207" i="4"/>
  <c r="BA2208" i="4"/>
  <c r="BA2209" i="4"/>
  <c r="BA2210" i="4"/>
  <c r="BA2211" i="4"/>
  <c r="BA2212" i="4"/>
  <c r="BA2213" i="4"/>
  <c r="BA2214" i="4"/>
  <c r="BA2215" i="4"/>
  <c r="BA2216" i="4"/>
  <c r="BA2217" i="4"/>
  <c r="BA2218" i="4"/>
  <c r="BA2219" i="4"/>
  <c r="BA2220" i="4"/>
  <c r="BA2221" i="4"/>
  <c r="BA2222" i="4"/>
  <c r="BA2223" i="4"/>
  <c r="BA2224" i="4"/>
  <c r="BA2225" i="4"/>
  <c r="BA2226" i="4"/>
  <c r="BA2227" i="4"/>
  <c r="BA2228" i="4"/>
  <c r="BA2229" i="4"/>
  <c r="BA2230" i="4"/>
  <c r="BA2231" i="4"/>
  <c r="BA2232" i="4"/>
  <c r="BA2233" i="4"/>
  <c r="BA2234" i="4"/>
  <c r="BA2235" i="4"/>
  <c r="BA2236" i="4"/>
  <c r="BA2237" i="4"/>
  <c r="BA2238" i="4"/>
  <c r="BA2239" i="4"/>
  <c r="BA2240" i="4"/>
  <c r="BA2241" i="4"/>
  <c r="BA2242" i="4"/>
  <c r="BA2243" i="4"/>
  <c r="BA2244" i="4"/>
  <c r="BA2245" i="4"/>
  <c r="BA2246" i="4"/>
  <c r="BA2247" i="4"/>
  <c r="BA2248" i="4"/>
  <c r="BA2249" i="4"/>
  <c r="BA2250" i="4"/>
  <c r="BA2251" i="4"/>
  <c r="BA2252" i="4"/>
  <c r="BA2253" i="4"/>
  <c r="BA2254" i="4"/>
  <c r="BA2255" i="4"/>
  <c r="BA2256" i="4"/>
  <c r="BA2257" i="4"/>
  <c r="BA2258" i="4"/>
  <c r="BA2259" i="4"/>
  <c r="BA2260" i="4"/>
  <c r="BA2261" i="4"/>
  <c r="BA2262" i="4"/>
  <c r="BA2263" i="4"/>
  <c r="BA2264" i="4"/>
  <c r="BA2265" i="4"/>
  <c r="BA2266" i="4"/>
  <c r="BA2267" i="4"/>
  <c r="BA2268" i="4"/>
  <c r="BA2269" i="4"/>
  <c r="BA2270" i="4"/>
  <c r="BA2271" i="4"/>
  <c r="BA2272" i="4"/>
  <c r="BA2273" i="4"/>
  <c r="BA2274" i="4"/>
  <c r="BA2275" i="4"/>
  <c r="BA2276" i="4"/>
  <c r="BA2277" i="4"/>
  <c r="BA2278" i="4"/>
  <c r="BA2279" i="4"/>
  <c r="BA2280" i="4"/>
  <c r="BA2281" i="4"/>
  <c r="BA2282" i="4"/>
  <c r="BA2283" i="4"/>
  <c r="BA2284" i="4"/>
  <c r="BA2285" i="4"/>
  <c r="BA2286" i="4"/>
  <c r="BA2287" i="4"/>
  <c r="BA2288" i="4"/>
  <c r="BA2289" i="4"/>
  <c r="BA2290" i="4"/>
  <c r="BA2291" i="4"/>
  <c r="BA2292" i="4"/>
  <c r="BA2293" i="4"/>
  <c r="BA2294" i="4"/>
  <c r="BA2295" i="4"/>
  <c r="BA2296" i="4"/>
  <c r="BA2297" i="4"/>
  <c r="BA2298" i="4"/>
  <c r="BA2299" i="4"/>
  <c r="BA2300" i="4"/>
  <c r="BA2301" i="4"/>
  <c r="BA2302" i="4"/>
  <c r="BA2303" i="4"/>
  <c r="BA2304" i="4"/>
  <c r="BA2305" i="4"/>
  <c r="BA2306" i="4"/>
  <c r="BA2307" i="4"/>
  <c r="BA2308" i="4"/>
  <c r="BA2309" i="4"/>
  <c r="BA2310" i="4"/>
  <c r="BA2311" i="4"/>
  <c r="BA2312" i="4"/>
  <c r="BA2313" i="4"/>
  <c r="BA2314" i="4"/>
  <c r="BA2315" i="4"/>
  <c r="BA2316" i="4"/>
  <c r="BA2317" i="4"/>
  <c r="BA2318" i="4"/>
  <c r="BA2319" i="4"/>
  <c r="BA2320" i="4"/>
  <c r="BA2321" i="4"/>
  <c r="BA2322" i="4"/>
  <c r="BA2323" i="4"/>
  <c r="BA2324" i="4"/>
  <c r="BA2325" i="4"/>
  <c r="BA2326" i="4"/>
  <c r="BA2327" i="4"/>
  <c r="BA2328" i="4"/>
  <c r="BA2329" i="4"/>
  <c r="BA2330" i="4"/>
  <c r="BA2331" i="4"/>
  <c r="BA2332" i="4"/>
  <c r="BA2333" i="4"/>
  <c r="BA2334" i="4"/>
  <c r="BA2335" i="4"/>
  <c r="BA2336" i="4"/>
  <c r="BA2337" i="4"/>
  <c r="BA2338" i="4"/>
  <c r="BA2339" i="4"/>
  <c r="BA2340" i="4"/>
  <c r="BA2341" i="4"/>
  <c r="BA2342" i="4"/>
  <c r="BA2343" i="4"/>
  <c r="BA2344" i="4"/>
  <c r="BA2345" i="4"/>
  <c r="BA2346" i="4"/>
  <c r="BA2347" i="4"/>
  <c r="BA2348" i="4"/>
  <c r="BA2349" i="4"/>
  <c r="BA2350" i="4"/>
  <c r="BA2351" i="4"/>
  <c r="BA2352" i="4"/>
  <c r="BA2353" i="4"/>
  <c r="BA2354" i="4"/>
  <c r="BA2355" i="4"/>
  <c r="BA2356" i="4"/>
  <c r="BA2357" i="4"/>
  <c r="BA2358" i="4"/>
  <c r="BA2359" i="4"/>
  <c r="BA2360" i="4"/>
  <c r="BA2361" i="4"/>
  <c r="BA2362" i="4"/>
  <c r="BA2363" i="4"/>
  <c r="BA2364" i="4"/>
  <c r="BA2365" i="4"/>
  <c r="BA2366" i="4"/>
  <c r="BA2367" i="4"/>
  <c r="BA2368" i="4"/>
  <c r="BA2369" i="4"/>
  <c r="BA2370" i="4"/>
  <c r="BA2371" i="4"/>
  <c r="BA2372" i="4"/>
  <c r="BA2373" i="4"/>
  <c r="BA2374" i="4"/>
  <c r="BA2375" i="4"/>
  <c r="BA2376" i="4"/>
  <c r="BA2377" i="4"/>
  <c r="BA2378" i="4"/>
  <c r="BA2379" i="4"/>
  <c r="BA2380" i="4"/>
  <c r="BA2381" i="4"/>
  <c r="BA2382" i="4"/>
  <c r="BA2383" i="4"/>
  <c r="BA2384" i="4"/>
  <c r="BA2385" i="4"/>
  <c r="BA2386" i="4"/>
  <c r="BA2387" i="4"/>
  <c r="BA2388" i="4"/>
  <c r="BA2389" i="4"/>
  <c r="BA2390" i="4"/>
  <c r="BA2391" i="4"/>
  <c r="BA2392" i="4"/>
  <c r="BA2393" i="4"/>
  <c r="BA2394" i="4"/>
  <c r="BA2395" i="4"/>
  <c r="BA2396" i="4"/>
  <c r="BA2397" i="4"/>
  <c r="BA2398" i="4"/>
  <c r="BA2399" i="4"/>
  <c r="BA2400" i="4"/>
  <c r="BA2401" i="4"/>
  <c r="BA2402" i="4"/>
  <c r="BA2403" i="4"/>
  <c r="BA2404" i="4"/>
  <c r="BA2405" i="4"/>
  <c r="BA2406" i="4"/>
  <c r="BA2407" i="4"/>
  <c r="BA2408" i="4"/>
  <c r="BA2409" i="4"/>
  <c r="BA2410" i="4"/>
  <c r="BA2411" i="4"/>
  <c r="BA2412" i="4"/>
  <c r="BA2413" i="4"/>
  <c r="BA2414" i="4"/>
  <c r="BA2415" i="4"/>
  <c r="BA2416" i="4"/>
  <c r="BA2417" i="4"/>
  <c r="BA2418" i="4"/>
  <c r="BA2419" i="4"/>
  <c r="BA2420" i="4"/>
  <c r="BA2421" i="4"/>
  <c r="BA2422" i="4"/>
  <c r="BA2423" i="4"/>
  <c r="BA2424" i="4"/>
  <c r="BA2425" i="4"/>
  <c r="BA2426" i="4"/>
  <c r="BA2427" i="4"/>
  <c r="BA2428" i="4"/>
  <c r="BA2429" i="4"/>
  <c r="BA2430" i="4"/>
  <c r="BA2431" i="4"/>
  <c r="BA2432" i="4"/>
  <c r="BA2433" i="4"/>
  <c r="BA2434" i="4"/>
  <c r="BA2435" i="4"/>
  <c r="BA2436" i="4"/>
  <c r="BA2437" i="4"/>
  <c r="BA2438" i="4"/>
  <c r="BA2439" i="4"/>
  <c r="BA2440" i="4"/>
  <c r="BA2441" i="4"/>
  <c r="BA2442" i="4"/>
  <c r="BA2443" i="4"/>
  <c r="BA2444" i="4"/>
  <c r="BA2445" i="4"/>
  <c r="BA2446" i="4"/>
  <c r="BA2447" i="4"/>
  <c r="BA2448" i="4"/>
  <c r="BA2449" i="4"/>
  <c r="BA2450" i="4"/>
  <c r="BA2451" i="4"/>
  <c r="BA2452" i="4"/>
  <c r="BA2453" i="4"/>
  <c r="BA2454" i="4"/>
  <c r="BA2455" i="4"/>
  <c r="BA2456" i="4"/>
  <c r="BA2457" i="4"/>
  <c r="BA2458" i="4"/>
  <c r="BA2459" i="4"/>
  <c r="BA2460" i="4"/>
  <c r="BA2461" i="4"/>
  <c r="BA2462" i="4"/>
  <c r="BA2463" i="4"/>
  <c r="BA2464" i="4"/>
  <c r="BA2465" i="4"/>
  <c r="BA2466" i="4"/>
  <c r="BA2467" i="4"/>
  <c r="BA2468" i="4"/>
  <c r="BA2469" i="4"/>
  <c r="BA2470" i="4"/>
  <c r="BA2471" i="4"/>
  <c r="BA2472" i="4"/>
  <c r="BA2473" i="4"/>
  <c r="BA2474" i="4"/>
  <c r="BA2475" i="4"/>
  <c r="BA2476" i="4"/>
  <c r="BA2477" i="4"/>
  <c r="BA2478" i="4"/>
  <c r="BA2479" i="4"/>
  <c r="BA2480" i="4"/>
  <c r="BA2481" i="4"/>
  <c r="BA2482" i="4"/>
  <c r="BA2483" i="4"/>
  <c r="BA2484" i="4"/>
  <c r="BA2485" i="4"/>
  <c r="BA2486" i="4"/>
  <c r="BA2487" i="4"/>
  <c r="BA2488" i="4"/>
  <c r="BA2489" i="4"/>
  <c r="BA2490" i="4"/>
  <c r="BA2491" i="4"/>
  <c r="BA2492" i="4"/>
  <c r="BA2493" i="4"/>
  <c r="BA2494" i="4"/>
  <c r="BA2495" i="4"/>
  <c r="BA2496" i="4"/>
  <c r="BA2497" i="4"/>
  <c r="BA2498" i="4"/>
  <c r="BA2499" i="4"/>
  <c r="BA2500" i="4"/>
  <c r="BA2501" i="4"/>
  <c r="BA2502" i="4"/>
  <c r="BA2503" i="4"/>
  <c r="BA2504" i="4"/>
  <c r="BA2505" i="4"/>
  <c r="BA2506" i="4"/>
  <c r="BA2507" i="4"/>
  <c r="BA2508" i="4"/>
  <c r="BA2509" i="4"/>
  <c r="BA2510" i="4"/>
  <c r="BA2511" i="4"/>
  <c r="BA2512" i="4"/>
  <c r="BA2513" i="4"/>
  <c r="BA2514" i="4"/>
  <c r="BA2515" i="4"/>
  <c r="BA2516" i="4"/>
  <c r="BA2517" i="4"/>
  <c r="BA2518" i="4"/>
  <c r="BA2519" i="4"/>
  <c r="BA2520" i="4"/>
  <c r="BA2521" i="4"/>
  <c r="BA2522" i="4"/>
  <c r="BA2523" i="4"/>
  <c r="BA2524" i="4"/>
  <c r="BA2525" i="4"/>
  <c r="BA2526" i="4"/>
  <c r="BA2527" i="4"/>
  <c r="BA2528" i="4"/>
  <c r="BA2529" i="4"/>
  <c r="BA2530" i="4"/>
  <c r="BA2531" i="4"/>
  <c r="BA2532" i="4"/>
  <c r="BA2533" i="4"/>
  <c r="BA2534" i="4"/>
  <c r="BA2535" i="4"/>
  <c r="BA2536" i="4"/>
  <c r="BA2537" i="4"/>
  <c r="BA2538" i="4"/>
  <c r="BA2539" i="4"/>
  <c r="BA2540" i="4"/>
  <c r="BA2541" i="4"/>
  <c r="BA2542" i="4"/>
  <c r="BA2543" i="4"/>
  <c r="BA2544" i="4"/>
  <c r="BA2545" i="4"/>
  <c r="BA2546" i="4"/>
  <c r="BA2547" i="4"/>
  <c r="BA2548" i="4"/>
  <c r="BA2549" i="4"/>
  <c r="BA2550" i="4"/>
  <c r="BA2551" i="4"/>
  <c r="BA2552" i="4"/>
  <c r="BA2553" i="4"/>
  <c r="BA2554" i="4"/>
  <c r="BA2555" i="4"/>
  <c r="BA2556" i="4"/>
  <c r="BA2557" i="4"/>
  <c r="BA2558" i="4"/>
  <c r="BA2559" i="4"/>
  <c r="BA2560" i="4"/>
  <c r="BA2561" i="4"/>
  <c r="BA2562" i="4"/>
  <c r="BA2563" i="4"/>
  <c r="BA2564" i="4"/>
  <c r="BA2565" i="4"/>
  <c r="BA2566" i="4"/>
  <c r="BA2567" i="4"/>
  <c r="BA2568" i="4"/>
  <c r="BA2569" i="4"/>
  <c r="BA2570" i="4"/>
  <c r="BA2571" i="4"/>
  <c r="BA2572" i="4"/>
  <c r="BA2573" i="4"/>
  <c r="BA2574" i="4"/>
  <c r="BA2575" i="4"/>
  <c r="BA2576" i="4"/>
  <c r="BA2577" i="4"/>
  <c r="BA2578" i="4"/>
  <c r="BA2579" i="4"/>
  <c r="BA2580" i="4"/>
  <c r="BA2581" i="4"/>
  <c r="BA2582" i="4"/>
  <c r="BA2583" i="4"/>
  <c r="BA2584" i="4"/>
  <c r="BA2585" i="4"/>
  <c r="BA2586" i="4"/>
  <c r="BA2587" i="4"/>
  <c r="BA2588" i="4"/>
  <c r="BA2589" i="4"/>
  <c r="BA2590" i="4"/>
  <c r="BA2591" i="4"/>
  <c r="BA2592" i="4"/>
  <c r="BA2593" i="4"/>
  <c r="BA2594" i="4"/>
  <c r="BA2595" i="4"/>
  <c r="BA2596" i="4"/>
  <c r="BA2597" i="4"/>
  <c r="BA2598" i="4"/>
  <c r="BA2599" i="4"/>
  <c r="BA2600" i="4"/>
  <c r="BA2601" i="4"/>
  <c r="BA2602" i="4"/>
  <c r="BA2603" i="4"/>
  <c r="BA2604" i="4"/>
  <c r="BA2605" i="4"/>
  <c r="BA2606" i="4"/>
  <c r="BA2607" i="4"/>
  <c r="BA2608" i="4"/>
  <c r="BA2609" i="4"/>
  <c r="BA2610" i="4"/>
  <c r="BA2611" i="4"/>
  <c r="BA2612" i="4"/>
  <c r="BA2613" i="4"/>
  <c r="BA2614" i="4"/>
  <c r="BA2615" i="4"/>
  <c r="BA2616" i="4"/>
  <c r="BA2617" i="4"/>
  <c r="BA2618" i="4"/>
  <c r="BA2619" i="4"/>
  <c r="BA2620" i="4"/>
  <c r="BA2621" i="4"/>
  <c r="BA2622" i="4"/>
  <c r="BA2623" i="4"/>
  <c r="AZ2" i="4"/>
  <c r="BE2" i="4" s="1"/>
  <c r="AZ3" i="4"/>
  <c r="BE3" i="4" s="1"/>
  <c r="AZ4" i="4"/>
  <c r="BE4" i="4" s="1"/>
  <c r="AZ5" i="4"/>
  <c r="BE5" i="4" s="1"/>
  <c r="AZ6" i="4"/>
  <c r="BE6" i="4" s="1"/>
  <c r="AZ7" i="4"/>
  <c r="BE7" i="4" s="1"/>
  <c r="AZ8" i="4"/>
  <c r="BE8" i="4" s="1"/>
  <c r="AZ9" i="4"/>
  <c r="BE9" i="4" s="1"/>
  <c r="AZ10" i="4"/>
  <c r="BE10" i="4" s="1"/>
  <c r="AZ11" i="4"/>
  <c r="BE11" i="4" s="1"/>
  <c r="AZ12" i="4"/>
  <c r="BE12" i="4" s="1"/>
  <c r="AZ13" i="4"/>
  <c r="BE13" i="4" s="1"/>
  <c r="AZ14" i="4"/>
  <c r="BE14" i="4" s="1"/>
  <c r="AZ15" i="4"/>
  <c r="BE15" i="4" s="1"/>
  <c r="AZ16" i="4"/>
  <c r="BE16" i="4" s="1"/>
  <c r="AZ17" i="4"/>
  <c r="BE17" i="4" s="1"/>
  <c r="AZ18" i="4"/>
  <c r="BE18" i="4" s="1"/>
  <c r="AZ19" i="4"/>
  <c r="BE19" i="4" s="1"/>
  <c r="AZ20" i="4"/>
  <c r="BE20" i="4" s="1"/>
  <c r="AZ21" i="4"/>
  <c r="BE21" i="4" s="1"/>
  <c r="AZ22" i="4"/>
  <c r="BE22" i="4" s="1"/>
  <c r="AZ23" i="4"/>
  <c r="BE23" i="4" s="1"/>
  <c r="AZ24" i="4"/>
  <c r="BE24" i="4" s="1"/>
  <c r="AZ25" i="4"/>
  <c r="BE25" i="4" s="1"/>
  <c r="AZ26" i="4"/>
  <c r="BE26" i="4" s="1"/>
  <c r="AZ27" i="4"/>
  <c r="BE27" i="4" s="1"/>
  <c r="AZ28" i="4"/>
  <c r="BE28" i="4" s="1"/>
  <c r="AZ29" i="4"/>
  <c r="BE29" i="4" s="1"/>
  <c r="AZ30" i="4"/>
  <c r="BE30" i="4" s="1"/>
  <c r="AZ31" i="4"/>
  <c r="BE31" i="4" s="1"/>
  <c r="AZ32" i="4"/>
  <c r="BE32" i="4" s="1"/>
  <c r="AZ33" i="4"/>
  <c r="BE33" i="4" s="1"/>
  <c r="AZ34" i="4"/>
  <c r="BE34" i="4" s="1"/>
  <c r="AZ35" i="4"/>
  <c r="BE35" i="4" s="1"/>
  <c r="AZ36" i="4"/>
  <c r="BE36" i="4" s="1"/>
  <c r="AZ37" i="4"/>
  <c r="BE37" i="4" s="1"/>
  <c r="AZ38" i="4"/>
  <c r="BE38" i="4" s="1"/>
  <c r="AZ39" i="4"/>
  <c r="BE39" i="4" s="1"/>
  <c r="AZ40" i="4"/>
  <c r="BE40" i="4" s="1"/>
  <c r="AZ41" i="4"/>
  <c r="BE41" i="4" s="1"/>
  <c r="AZ42" i="4"/>
  <c r="BE42" i="4" s="1"/>
  <c r="AZ43" i="4"/>
  <c r="BE43" i="4" s="1"/>
  <c r="AZ44" i="4"/>
  <c r="BE44" i="4" s="1"/>
  <c r="AZ45" i="4"/>
  <c r="BE45" i="4" s="1"/>
  <c r="AZ46" i="4"/>
  <c r="BE46" i="4" s="1"/>
  <c r="AZ47" i="4"/>
  <c r="BE47" i="4" s="1"/>
  <c r="AZ48" i="4"/>
  <c r="BE48" i="4" s="1"/>
  <c r="AZ49" i="4"/>
  <c r="BE49" i="4" s="1"/>
  <c r="AZ50" i="4"/>
  <c r="BE50" i="4" s="1"/>
  <c r="AZ51" i="4"/>
  <c r="BE51" i="4" s="1"/>
  <c r="AZ52" i="4"/>
  <c r="BE52" i="4" s="1"/>
  <c r="AZ53" i="4"/>
  <c r="BE53" i="4" s="1"/>
  <c r="AZ54" i="4"/>
  <c r="BE54" i="4" s="1"/>
  <c r="AZ55" i="4"/>
  <c r="BE55" i="4" s="1"/>
  <c r="AZ56" i="4"/>
  <c r="BE56" i="4" s="1"/>
  <c r="AZ57" i="4"/>
  <c r="BE57" i="4" s="1"/>
  <c r="AZ58" i="4"/>
  <c r="BE58" i="4" s="1"/>
  <c r="AZ59" i="4"/>
  <c r="BE59" i="4" s="1"/>
  <c r="AZ60" i="4"/>
  <c r="BE60" i="4" s="1"/>
  <c r="AZ61" i="4"/>
  <c r="BE61" i="4" s="1"/>
  <c r="AZ62" i="4"/>
  <c r="BE62" i="4" s="1"/>
  <c r="AZ63" i="4"/>
  <c r="BE63" i="4" s="1"/>
  <c r="AZ64" i="4"/>
  <c r="BE64" i="4" s="1"/>
  <c r="AZ65" i="4"/>
  <c r="BE65" i="4" s="1"/>
  <c r="AZ66" i="4"/>
  <c r="BE66" i="4" s="1"/>
  <c r="AZ67" i="4"/>
  <c r="BE67" i="4" s="1"/>
  <c r="AZ68" i="4"/>
  <c r="BE68" i="4" s="1"/>
  <c r="AZ69" i="4"/>
  <c r="BE69" i="4" s="1"/>
  <c r="AZ70" i="4"/>
  <c r="BE70" i="4" s="1"/>
  <c r="AZ71" i="4"/>
  <c r="BE71" i="4" s="1"/>
  <c r="AZ72" i="4"/>
  <c r="BE72" i="4" s="1"/>
  <c r="AZ73" i="4"/>
  <c r="BE73" i="4" s="1"/>
  <c r="AZ74" i="4"/>
  <c r="BE74" i="4" s="1"/>
  <c r="AZ75" i="4"/>
  <c r="BE75" i="4" s="1"/>
  <c r="AZ76" i="4"/>
  <c r="BE76" i="4" s="1"/>
  <c r="AZ77" i="4"/>
  <c r="BE77" i="4" s="1"/>
  <c r="AZ78" i="4"/>
  <c r="BE78" i="4" s="1"/>
  <c r="AZ79" i="4"/>
  <c r="BE79" i="4" s="1"/>
  <c r="AZ80" i="4"/>
  <c r="BE80" i="4" s="1"/>
  <c r="AZ81" i="4"/>
  <c r="BE81" i="4" s="1"/>
  <c r="AZ82" i="4"/>
  <c r="BE82" i="4" s="1"/>
  <c r="AZ83" i="4"/>
  <c r="BE83" i="4" s="1"/>
  <c r="AZ84" i="4"/>
  <c r="BE84" i="4" s="1"/>
  <c r="AZ85" i="4"/>
  <c r="BE85" i="4" s="1"/>
  <c r="AZ86" i="4"/>
  <c r="BE86" i="4" s="1"/>
  <c r="AZ87" i="4"/>
  <c r="BE87" i="4" s="1"/>
  <c r="AZ88" i="4"/>
  <c r="BE88" i="4" s="1"/>
  <c r="AZ89" i="4"/>
  <c r="BE89" i="4" s="1"/>
  <c r="AZ90" i="4"/>
  <c r="BE90" i="4" s="1"/>
  <c r="AZ91" i="4"/>
  <c r="BE91" i="4" s="1"/>
  <c r="AZ92" i="4"/>
  <c r="BE92" i="4" s="1"/>
  <c r="AZ93" i="4"/>
  <c r="BE93" i="4" s="1"/>
  <c r="AZ94" i="4"/>
  <c r="BE94" i="4" s="1"/>
  <c r="AZ95" i="4"/>
  <c r="BE95" i="4" s="1"/>
  <c r="AZ96" i="4"/>
  <c r="BE96" i="4" s="1"/>
  <c r="AZ97" i="4"/>
  <c r="BE97" i="4" s="1"/>
  <c r="AZ98" i="4"/>
  <c r="BE98" i="4" s="1"/>
  <c r="AZ99" i="4"/>
  <c r="BE99" i="4" s="1"/>
  <c r="AZ100" i="4"/>
  <c r="BE100" i="4" s="1"/>
  <c r="AZ101" i="4"/>
  <c r="BE101" i="4" s="1"/>
  <c r="AZ102" i="4"/>
  <c r="BE102" i="4" s="1"/>
  <c r="AZ103" i="4"/>
  <c r="BE103" i="4" s="1"/>
  <c r="AZ104" i="4"/>
  <c r="BE104" i="4" s="1"/>
  <c r="AZ105" i="4"/>
  <c r="BE105" i="4" s="1"/>
  <c r="AZ106" i="4"/>
  <c r="BE106" i="4" s="1"/>
  <c r="AZ107" i="4"/>
  <c r="BE107" i="4" s="1"/>
  <c r="AZ108" i="4"/>
  <c r="BE108" i="4" s="1"/>
  <c r="AZ109" i="4"/>
  <c r="BE109" i="4" s="1"/>
  <c r="AZ110" i="4"/>
  <c r="BE110" i="4" s="1"/>
  <c r="AZ111" i="4"/>
  <c r="BE111" i="4" s="1"/>
  <c r="AZ112" i="4"/>
  <c r="BE112" i="4" s="1"/>
  <c r="AZ113" i="4"/>
  <c r="BE113" i="4" s="1"/>
  <c r="AZ114" i="4"/>
  <c r="BE114" i="4" s="1"/>
  <c r="AZ115" i="4"/>
  <c r="BE115" i="4" s="1"/>
  <c r="AZ116" i="4"/>
  <c r="BE116" i="4" s="1"/>
  <c r="AZ117" i="4"/>
  <c r="BE117" i="4" s="1"/>
  <c r="AZ118" i="4"/>
  <c r="BE118" i="4" s="1"/>
  <c r="AZ119" i="4"/>
  <c r="BE119" i="4" s="1"/>
  <c r="AZ120" i="4"/>
  <c r="BE120" i="4" s="1"/>
  <c r="AZ121" i="4"/>
  <c r="BE121" i="4" s="1"/>
  <c r="AZ122" i="4"/>
  <c r="BE122" i="4" s="1"/>
  <c r="AZ123" i="4"/>
  <c r="BE123" i="4" s="1"/>
  <c r="AZ124" i="4"/>
  <c r="BE124" i="4" s="1"/>
  <c r="AZ125" i="4"/>
  <c r="BE125" i="4" s="1"/>
  <c r="AZ126" i="4"/>
  <c r="BE126" i="4" s="1"/>
  <c r="AZ127" i="4"/>
  <c r="BE127" i="4" s="1"/>
  <c r="AZ128" i="4"/>
  <c r="BE128" i="4" s="1"/>
  <c r="AZ129" i="4"/>
  <c r="BE129" i="4" s="1"/>
  <c r="AZ130" i="4"/>
  <c r="BE130" i="4" s="1"/>
  <c r="AZ131" i="4"/>
  <c r="BE131" i="4" s="1"/>
  <c r="AZ132" i="4"/>
  <c r="BE132" i="4" s="1"/>
  <c r="AZ133" i="4"/>
  <c r="BE133" i="4" s="1"/>
  <c r="AZ134" i="4"/>
  <c r="BE134" i="4" s="1"/>
  <c r="AZ135" i="4"/>
  <c r="BE135" i="4" s="1"/>
  <c r="AZ136" i="4"/>
  <c r="BE136" i="4" s="1"/>
  <c r="AZ137" i="4"/>
  <c r="BE137" i="4" s="1"/>
  <c r="AZ138" i="4"/>
  <c r="BE138" i="4" s="1"/>
  <c r="AZ139" i="4"/>
  <c r="BE139" i="4" s="1"/>
  <c r="AZ140" i="4"/>
  <c r="BE140" i="4" s="1"/>
  <c r="AZ141" i="4"/>
  <c r="BE141" i="4" s="1"/>
  <c r="AZ142" i="4"/>
  <c r="BE142" i="4" s="1"/>
  <c r="AZ143" i="4"/>
  <c r="BE143" i="4" s="1"/>
  <c r="AZ144" i="4"/>
  <c r="BE144" i="4" s="1"/>
  <c r="AZ145" i="4"/>
  <c r="BE145" i="4" s="1"/>
  <c r="AZ146" i="4"/>
  <c r="BE146" i="4" s="1"/>
  <c r="AZ147" i="4"/>
  <c r="BE147" i="4" s="1"/>
  <c r="AZ148" i="4"/>
  <c r="BE148" i="4" s="1"/>
  <c r="AZ149" i="4"/>
  <c r="BE149" i="4" s="1"/>
  <c r="AZ150" i="4"/>
  <c r="BE150" i="4" s="1"/>
  <c r="AZ151" i="4"/>
  <c r="BE151" i="4" s="1"/>
  <c r="AZ152" i="4"/>
  <c r="BE152" i="4" s="1"/>
  <c r="AZ153" i="4"/>
  <c r="BE153" i="4" s="1"/>
  <c r="AZ154" i="4"/>
  <c r="BE154" i="4" s="1"/>
  <c r="AZ155" i="4"/>
  <c r="BE155" i="4" s="1"/>
  <c r="AZ156" i="4"/>
  <c r="BE156" i="4" s="1"/>
  <c r="AZ157" i="4"/>
  <c r="BE157" i="4" s="1"/>
  <c r="AZ158" i="4"/>
  <c r="BE158" i="4" s="1"/>
  <c r="AZ159" i="4"/>
  <c r="BE159" i="4" s="1"/>
  <c r="AZ160" i="4"/>
  <c r="BE160" i="4" s="1"/>
  <c r="AZ161" i="4"/>
  <c r="BE161" i="4" s="1"/>
  <c r="AZ162" i="4"/>
  <c r="BE162" i="4" s="1"/>
  <c r="AZ163" i="4"/>
  <c r="BE163" i="4" s="1"/>
  <c r="AZ164" i="4"/>
  <c r="BE164" i="4" s="1"/>
  <c r="AZ165" i="4"/>
  <c r="BE165" i="4" s="1"/>
  <c r="AZ166" i="4"/>
  <c r="BE166" i="4" s="1"/>
  <c r="AZ167" i="4"/>
  <c r="BE167" i="4" s="1"/>
  <c r="AZ168" i="4"/>
  <c r="BE168" i="4" s="1"/>
  <c r="AZ169" i="4"/>
  <c r="BE169" i="4" s="1"/>
  <c r="AZ170" i="4"/>
  <c r="BE170" i="4" s="1"/>
  <c r="AZ171" i="4"/>
  <c r="BE171" i="4" s="1"/>
  <c r="AZ172" i="4"/>
  <c r="BE172" i="4" s="1"/>
  <c r="AZ173" i="4"/>
  <c r="BE173" i="4" s="1"/>
  <c r="AZ174" i="4"/>
  <c r="BE174" i="4" s="1"/>
  <c r="AZ175" i="4"/>
  <c r="BE175" i="4" s="1"/>
  <c r="AZ176" i="4"/>
  <c r="BE176" i="4" s="1"/>
  <c r="AZ177" i="4"/>
  <c r="BE177" i="4" s="1"/>
  <c r="AZ178" i="4"/>
  <c r="BE178" i="4" s="1"/>
  <c r="AZ179" i="4"/>
  <c r="BE179" i="4" s="1"/>
  <c r="AZ180" i="4"/>
  <c r="BE180" i="4" s="1"/>
  <c r="AZ181" i="4"/>
  <c r="BE181" i="4" s="1"/>
  <c r="AZ182" i="4"/>
  <c r="BE182" i="4" s="1"/>
  <c r="AZ183" i="4"/>
  <c r="BE183" i="4" s="1"/>
  <c r="AZ184" i="4"/>
  <c r="BE184" i="4" s="1"/>
  <c r="AZ185" i="4"/>
  <c r="BE185" i="4" s="1"/>
  <c r="AZ186" i="4"/>
  <c r="BE186" i="4" s="1"/>
  <c r="AZ187" i="4"/>
  <c r="BE187" i="4" s="1"/>
  <c r="AZ188" i="4"/>
  <c r="BE188" i="4" s="1"/>
  <c r="AZ189" i="4"/>
  <c r="BE189" i="4" s="1"/>
  <c r="AZ190" i="4"/>
  <c r="BE190" i="4" s="1"/>
  <c r="AZ191" i="4"/>
  <c r="BE191" i="4" s="1"/>
  <c r="AZ192" i="4"/>
  <c r="BE192" i="4" s="1"/>
  <c r="AZ193" i="4"/>
  <c r="BE193" i="4" s="1"/>
  <c r="AZ194" i="4"/>
  <c r="BE194" i="4" s="1"/>
  <c r="AZ195" i="4"/>
  <c r="BE195" i="4" s="1"/>
  <c r="AZ196" i="4"/>
  <c r="BE196" i="4" s="1"/>
  <c r="AZ197" i="4"/>
  <c r="BE197" i="4" s="1"/>
  <c r="AZ198" i="4"/>
  <c r="BE198" i="4" s="1"/>
  <c r="AZ199" i="4"/>
  <c r="BE199" i="4" s="1"/>
  <c r="AZ200" i="4"/>
  <c r="BE200" i="4" s="1"/>
  <c r="AZ201" i="4"/>
  <c r="BE201" i="4" s="1"/>
  <c r="AZ202" i="4"/>
  <c r="BE202" i="4" s="1"/>
  <c r="AZ203" i="4"/>
  <c r="BE203" i="4" s="1"/>
  <c r="AZ204" i="4"/>
  <c r="BE204" i="4" s="1"/>
  <c r="AZ205" i="4"/>
  <c r="BE205" i="4" s="1"/>
  <c r="AZ206" i="4"/>
  <c r="BE206" i="4" s="1"/>
  <c r="AZ207" i="4"/>
  <c r="BE207" i="4" s="1"/>
  <c r="AZ208" i="4"/>
  <c r="BE208" i="4" s="1"/>
  <c r="AZ209" i="4"/>
  <c r="BE209" i="4" s="1"/>
  <c r="AZ210" i="4"/>
  <c r="BE210" i="4" s="1"/>
  <c r="AZ211" i="4"/>
  <c r="BE211" i="4" s="1"/>
  <c r="AZ212" i="4"/>
  <c r="BE212" i="4" s="1"/>
  <c r="AZ213" i="4"/>
  <c r="BE213" i="4" s="1"/>
  <c r="AZ214" i="4"/>
  <c r="BE214" i="4" s="1"/>
  <c r="AZ215" i="4"/>
  <c r="BE215" i="4" s="1"/>
  <c r="AZ216" i="4"/>
  <c r="BE216" i="4" s="1"/>
  <c r="AZ217" i="4"/>
  <c r="BE217" i="4" s="1"/>
  <c r="AZ218" i="4"/>
  <c r="BE218" i="4" s="1"/>
  <c r="AZ219" i="4"/>
  <c r="BE219" i="4" s="1"/>
  <c r="AZ220" i="4"/>
  <c r="BE220" i="4" s="1"/>
  <c r="AZ221" i="4"/>
  <c r="BE221" i="4" s="1"/>
  <c r="AZ222" i="4"/>
  <c r="BE222" i="4" s="1"/>
  <c r="AZ223" i="4"/>
  <c r="BE223" i="4" s="1"/>
  <c r="AZ224" i="4"/>
  <c r="BE224" i="4" s="1"/>
  <c r="AZ225" i="4"/>
  <c r="BE225" i="4" s="1"/>
  <c r="AZ226" i="4"/>
  <c r="BE226" i="4" s="1"/>
  <c r="AZ227" i="4"/>
  <c r="BE227" i="4" s="1"/>
  <c r="AZ228" i="4"/>
  <c r="BE228" i="4" s="1"/>
  <c r="AZ229" i="4"/>
  <c r="BE229" i="4" s="1"/>
  <c r="AZ230" i="4"/>
  <c r="BE230" i="4" s="1"/>
  <c r="AZ231" i="4"/>
  <c r="BE231" i="4" s="1"/>
  <c r="AZ232" i="4"/>
  <c r="BE232" i="4" s="1"/>
  <c r="AZ233" i="4"/>
  <c r="BE233" i="4" s="1"/>
  <c r="AZ234" i="4"/>
  <c r="BE234" i="4" s="1"/>
  <c r="AZ235" i="4"/>
  <c r="BE235" i="4" s="1"/>
  <c r="AZ236" i="4"/>
  <c r="BE236" i="4" s="1"/>
  <c r="AZ237" i="4"/>
  <c r="BE237" i="4" s="1"/>
  <c r="AZ238" i="4"/>
  <c r="BE238" i="4" s="1"/>
  <c r="AZ239" i="4"/>
  <c r="BE239" i="4" s="1"/>
  <c r="AZ240" i="4"/>
  <c r="BE240" i="4" s="1"/>
  <c r="AZ241" i="4"/>
  <c r="BE241" i="4" s="1"/>
  <c r="AZ242" i="4"/>
  <c r="BE242" i="4" s="1"/>
  <c r="AZ243" i="4"/>
  <c r="BE243" i="4" s="1"/>
  <c r="AZ244" i="4"/>
  <c r="BE244" i="4" s="1"/>
  <c r="AZ245" i="4"/>
  <c r="BE245" i="4" s="1"/>
  <c r="AZ246" i="4"/>
  <c r="BE246" i="4" s="1"/>
  <c r="AZ247" i="4"/>
  <c r="BE247" i="4" s="1"/>
  <c r="AZ248" i="4"/>
  <c r="BE248" i="4" s="1"/>
  <c r="AZ249" i="4"/>
  <c r="BE249" i="4" s="1"/>
  <c r="AZ250" i="4"/>
  <c r="BE250" i="4" s="1"/>
  <c r="AZ251" i="4"/>
  <c r="BE251" i="4" s="1"/>
  <c r="AZ252" i="4"/>
  <c r="BE252" i="4" s="1"/>
  <c r="AZ253" i="4"/>
  <c r="BE253" i="4" s="1"/>
  <c r="AZ254" i="4"/>
  <c r="BE254" i="4" s="1"/>
  <c r="AZ255" i="4"/>
  <c r="BE255" i="4" s="1"/>
  <c r="AZ256" i="4"/>
  <c r="BE256" i="4" s="1"/>
  <c r="AZ257" i="4"/>
  <c r="BE257" i="4" s="1"/>
  <c r="AZ258" i="4"/>
  <c r="BE258" i="4" s="1"/>
  <c r="AZ259" i="4"/>
  <c r="BE259" i="4" s="1"/>
  <c r="AZ260" i="4"/>
  <c r="BE260" i="4" s="1"/>
  <c r="AZ261" i="4"/>
  <c r="BE261" i="4" s="1"/>
  <c r="AZ262" i="4"/>
  <c r="BE262" i="4" s="1"/>
  <c r="AZ263" i="4"/>
  <c r="BE263" i="4" s="1"/>
  <c r="AZ264" i="4"/>
  <c r="BE264" i="4" s="1"/>
  <c r="AZ265" i="4"/>
  <c r="BE265" i="4" s="1"/>
  <c r="AZ266" i="4"/>
  <c r="BE266" i="4" s="1"/>
  <c r="AZ267" i="4"/>
  <c r="BE267" i="4" s="1"/>
  <c r="AZ268" i="4"/>
  <c r="BE268" i="4" s="1"/>
  <c r="AZ269" i="4"/>
  <c r="BE269" i="4" s="1"/>
  <c r="AZ270" i="4"/>
  <c r="BE270" i="4" s="1"/>
  <c r="AZ271" i="4"/>
  <c r="BE271" i="4" s="1"/>
  <c r="AZ272" i="4"/>
  <c r="BE272" i="4" s="1"/>
  <c r="AZ273" i="4"/>
  <c r="BE273" i="4" s="1"/>
  <c r="AZ274" i="4"/>
  <c r="BE274" i="4" s="1"/>
  <c r="AZ275" i="4"/>
  <c r="BE275" i="4" s="1"/>
  <c r="AZ276" i="4"/>
  <c r="BE276" i="4" s="1"/>
  <c r="AZ277" i="4"/>
  <c r="BE277" i="4" s="1"/>
  <c r="AZ278" i="4"/>
  <c r="BE278" i="4" s="1"/>
  <c r="AZ279" i="4"/>
  <c r="BE279" i="4" s="1"/>
  <c r="AZ280" i="4"/>
  <c r="BE280" i="4" s="1"/>
  <c r="AZ281" i="4"/>
  <c r="BE281" i="4" s="1"/>
  <c r="AZ282" i="4"/>
  <c r="BE282" i="4" s="1"/>
  <c r="AZ283" i="4"/>
  <c r="BE283" i="4" s="1"/>
  <c r="AZ284" i="4"/>
  <c r="BE284" i="4" s="1"/>
  <c r="AZ285" i="4"/>
  <c r="BE285" i="4" s="1"/>
  <c r="AZ286" i="4"/>
  <c r="BE286" i="4" s="1"/>
  <c r="AZ287" i="4"/>
  <c r="BE287" i="4" s="1"/>
  <c r="AZ288" i="4"/>
  <c r="BE288" i="4" s="1"/>
  <c r="AZ289" i="4"/>
  <c r="BE289" i="4" s="1"/>
  <c r="AZ290" i="4"/>
  <c r="BE290" i="4" s="1"/>
  <c r="AZ291" i="4"/>
  <c r="BE291" i="4" s="1"/>
  <c r="AZ292" i="4"/>
  <c r="BE292" i="4" s="1"/>
  <c r="AZ293" i="4"/>
  <c r="BE293" i="4" s="1"/>
  <c r="AZ294" i="4"/>
  <c r="BE294" i="4" s="1"/>
  <c r="AZ295" i="4"/>
  <c r="BE295" i="4" s="1"/>
  <c r="AZ296" i="4"/>
  <c r="BE296" i="4" s="1"/>
  <c r="AZ297" i="4"/>
  <c r="BE297" i="4" s="1"/>
  <c r="AZ298" i="4"/>
  <c r="BE298" i="4" s="1"/>
  <c r="AZ299" i="4"/>
  <c r="BE299" i="4" s="1"/>
  <c r="AZ300" i="4"/>
  <c r="BE300" i="4" s="1"/>
  <c r="AZ301" i="4"/>
  <c r="BE301" i="4" s="1"/>
  <c r="AZ302" i="4"/>
  <c r="BE302" i="4" s="1"/>
  <c r="AZ303" i="4"/>
  <c r="BE303" i="4" s="1"/>
  <c r="AZ304" i="4"/>
  <c r="BE304" i="4" s="1"/>
  <c r="AZ305" i="4"/>
  <c r="BE305" i="4" s="1"/>
  <c r="AZ306" i="4"/>
  <c r="BE306" i="4" s="1"/>
  <c r="AZ307" i="4"/>
  <c r="BE307" i="4" s="1"/>
  <c r="AZ308" i="4"/>
  <c r="BE308" i="4" s="1"/>
  <c r="AZ309" i="4"/>
  <c r="BE309" i="4" s="1"/>
  <c r="AZ310" i="4"/>
  <c r="BE310" i="4" s="1"/>
  <c r="AZ311" i="4"/>
  <c r="BE311" i="4" s="1"/>
  <c r="AZ312" i="4"/>
  <c r="BE312" i="4" s="1"/>
  <c r="AZ313" i="4"/>
  <c r="BE313" i="4" s="1"/>
  <c r="AZ314" i="4"/>
  <c r="BE314" i="4" s="1"/>
  <c r="AZ315" i="4"/>
  <c r="BE315" i="4" s="1"/>
  <c r="AZ316" i="4"/>
  <c r="BE316" i="4" s="1"/>
  <c r="AZ317" i="4"/>
  <c r="BE317" i="4" s="1"/>
  <c r="AZ318" i="4"/>
  <c r="BE318" i="4" s="1"/>
  <c r="AZ319" i="4"/>
  <c r="BE319" i="4" s="1"/>
  <c r="AZ320" i="4"/>
  <c r="BE320" i="4" s="1"/>
  <c r="AZ321" i="4"/>
  <c r="BE321" i="4" s="1"/>
  <c r="AZ322" i="4"/>
  <c r="BE322" i="4" s="1"/>
  <c r="AZ323" i="4"/>
  <c r="BE323" i="4" s="1"/>
  <c r="AZ324" i="4"/>
  <c r="BE324" i="4" s="1"/>
  <c r="AZ325" i="4"/>
  <c r="BE325" i="4" s="1"/>
  <c r="AZ326" i="4"/>
  <c r="BE326" i="4" s="1"/>
  <c r="AZ327" i="4"/>
  <c r="BE327" i="4" s="1"/>
  <c r="AZ328" i="4"/>
  <c r="BE328" i="4" s="1"/>
  <c r="AZ329" i="4"/>
  <c r="BE329" i="4" s="1"/>
  <c r="AZ330" i="4"/>
  <c r="BE330" i="4" s="1"/>
  <c r="AZ331" i="4"/>
  <c r="BE331" i="4" s="1"/>
  <c r="AZ332" i="4"/>
  <c r="BE332" i="4" s="1"/>
  <c r="AZ333" i="4"/>
  <c r="BE333" i="4" s="1"/>
  <c r="AZ334" i="4"/>
  <c r="BE334" i="4" s="1"/>
  <c r="AZ335" i="4"/>
  <c r="BE335" i="4" s="1"/>
  <c r="AZ336" i="4"/>
  <c r="BE336" i="4" s="1"/>
  <c r="AZ337" i="4"/>
  <c r="BE337" i="4" s="1"/>
  <c r="AZ338" i="4"/>
  <c r="BE338" i="4" s="1"/>
  <c r="AZ339" i="4"/>
  <c r="BE339" i="4" s="1"/>
  <c r="AZ340" i="4"/>
  <c r="BE340" i="4" s="1"/>
  <c r="AZ341" i="4"/>
  <c r="BE341" i="4" s="1"/>
  <c r="AZ342" i="4"/>
  <c r="BE342" i="4" s="1"/>
  <c r="AZ343" i="4"/>
  <c r="BE343" i="4" s="1"/>
  <c r="AZ344" i="4"/>
  <c r="BE344" i="4" s="1"/>
  <c r="AZ345" i="4"/>
  <c r="BE345" i="4" s="1"/>
  <c r="AZ346" i="4"/>
  <c r="BE346" i="4" s="1"/>
  <c r="AZ347" i="4"/>
  <c r="BE347" i="4" s="1"/>
  <c r="AZ348" i="4"/>
  <c r="BE348" i="4" s="1"/>
  <c r="AZ349" i="4"/>
  <c r="BE349" i="4" s="1"/>
  <c r="AZ350" i="4"/>
  <c r="BE350" i="4" s="1"/>
  <c r="AZ351" i="4"/>
  <c r="BE351" i="4" s="1"/>
  <c r="AZ352" i="4"/>
  <c r="BE352" i="4" s="1"/>
  <c r="AZ353" i="4"/>
  <c r="BE353" i="4" s="1"/>
  <c r="AZ354" i="4"/>
  <c r="BE354" i="4" s="1"/>
  <c r="AZ355" i="4"/>
  <c r="BE355" i="4" s="1"/>
  <c r="AZ356" i="4"/>
  <c r="BE356" i="4" s="1"/>
  <c r="AZ357" i="4"/>
  <c r="BE357" i="4" s="1"/>
  <c r="AZ358" i="4"/>
  <c r="BE358" i="4" s="1"/>
  <c r="AZ359" i="4"/>
  <c r="BE359" i="4" s="1"/>
  <c r="AZ360" i="4"/>
  <c r="BE360" i="4" s="1"/>
  <c r="AZ361" i="4"/>
  <c r="BE361" i="4" s="1"/>
  <c r="AZ362" i="4"/>
  <c r="BE362" i="4" s="1"/>
  <c r="AZ363" i="4"/>
  <c r="BE363" i="4" s="1"/>
  <c r="AZ364" i="4"/>
  <c r="BE364" i="4" s="1"/>
  <c r="AZ365" i="4"/>
  <c r="BE365" i="4" s="1"/>
  <c r="AZ366" i="4"/>
  <c r="BE366" i="4" s="1"/>
  <c r="AZ367" i="4"/>
  <c r="BE367" i="4" s="1"/>
  <c r="AZ368" i="4"/>
  <c r="BE368" i="4" s="1"/>
  <c r="AZ369" i="4"/>
  <c r="BE369" i="4" s="1"/>
  <c r="AZ370" i="4"/>
  <c r="BE370" i="4" s="1"/>
  <c r="AZ371" i="4"/>
  <c r="BE371" i="4" s="1"/>
  <c r="AZ372" i="4"/>
  <c r="BE372" i="4" s="1"/>
  <c r="AZ373" i="4"/>
  <c r="BE373" i="4" s="1"/>
  <c r="AZ374" i="4"/>
  <c r="BE374" i="4" s="1"/>
  <c r="AZ375" i="4"/>
  <c r="BE375" i="4" s="1"/>
  <c r="AZ376" i="4"/>
  <c r="BE376" i="4" s="1"/>
  <c r="AZ377" i="4"/>
  <c r="BE377" i="4" s="1"/>
  <c r="AZ378" i="4"/>
  <c r="BE378" i="4" s="1"/>
  <c r="AZ379" i="4"/>
  <c r="BE379" i="4" s="1"/>
  <c r="AZ380" i="4"/>
  <c r="BE380" i="4" s="1"/>
  <c r="AZ381" i="4"/>
  <c r="BE381" i="4" s="1"/>
  <c r="AZ382" i="4"/>
  <c r="BE382" i="4" s="1"/>
  <c r="AZ383" i="4"/>
  <c r="BE383" i="4" s="1"/>
  <c r="AZ384" i="4"/>
  <c r="BE384" i="4" s="1"/>
  <c r="AZ385" i="4"/>
  <c r="BE385" i="4" s="1"/>
  <c r="AZ386" i="4"/>
  <c r="BE386" i="4" s="1"/>
  <c r="AZ387" i="4"/>
  <c r="BE387" i="4" s="1"/>
  <c r="AZ388" i="4"/>
  <c r="BE388" i="4" s="1"/>
  <c r="AZ389" i="4"/>
  <c r="BE389" i="4" s="1"/>
  <c r="AZ390" i="4"/>
  <c r="BE390" i="4" s="1"/>
  <c r="AZ391" i="4"/>
  <c r="BE391" i="4" s="1"/>
  <c r="AZ392" i="4"/>
  <c r="BE392" i="4" s="1"/>
  <c r="AZ393" i="4"/>
  <c r="BE393" i="4" s="1"/>
  <c r="AZ394" i="4"/>
  <c r="BE394" i="4" s="1"/>
  <c r="AZ395" i="4"/>
  <c r="BE395" i="4" s="1"/>
  <c r="AZ396" i="4"/>
  <c r="BE396" i="4" s="1"/>
  <c r="AZ397" i="4"/>
  <c r="BE397" i="4" s="1"/>
  <c r="AZ398" i="4"/>
  <c r="BE398" i="4" s="1"/>
  <c r="AZ399" i="4"/>
  <c r="BE399" i="4" s="1"/>
  <c r="AZ400" i="4"/>
  <c r="BE400" i="4" s="1"/>
  <c r="AZ401" i="4"/>
  <c r="BE401" i="4" s="1"/>
  <c r="AZ402" i="4"/>
  <c r="BE402" i="4" s="1"/>
  <c r="AZ403" i="4"/>
  <c r="BE403" i="4" s="1"/>
  <c r="AZ404" i="4"/>
  <c r="BE404" i="4" s="1"/>
  <c r="AZ405" i="4"/>
  <c r="BE405" i="4" s="1"/>
  <c r="AZ406" i="4"/>
  <c r="BE406" i="4" s="1"/>
  <c r="AZ407" i="4"/>
  <c r="BE407" i="4" s="1"/>
  <c r="AZ408" i="4"/>
  <c r="BE408" i="4" s="1"/>
  <c r="AZ409" i="4"/>
  <c r="BE409" i="4" s="1"/>
  <c r="AZ410" i="4"/>
  <c r="BE410" i="4" s="1"/>
  <c r="AZ411" i="4"/>
  <c r="BE411" i="4" s="1"/>
  <c r="AZ412" i="4"/>
  <c r="BE412" i="4" s="1"/>
  <c r="AZ413" i="4"/>
  <c r="BE413" i="4" s="1"/>
  <c r="AZ414" i="4"/>
  <c r="BE414" i="4" s="1"/>
  <c r="AZ415" i="4"/>
  <c r="BE415" i="4" s="1"/>
  <c r="AZ416" i="4"/>
  <c r="BE416" i="4" s="1"/>
  <c r="AZ417" i="4"/>
  <c r="BE417" i="4" s="1"/>
  <c r="AZ418" i="4"/>
  <c r="BE418" i="4" s="1"/>
  <c r="AZ419" i="4"/>
  <c r="BE419" i="4" s="1"/>
  <c r="AZ420" i="4"/>
  <c r="BE420" i="4" s="1"/>
  <c r="AZ421" i="4"/>
  <c r="BE421" i="4" s="1"/>
  <c r="AZ422" i="4"/>
  <c r="BE422" i="4" s="1"/>
  <c r="AZ423" i="4"/>
  <c r="BE423" i="4" s="1"/>
  <c r="AZ424" i="4"/>
  <c r="BE424" i="4" s="1"/>
  <c r="AZ425" i="4"/>
  <c r="BE425" i="4" s="1"/>
  <c r="AZ426" i="4"/>
  <c r="BE426" i="4" s="1"/>
  <c r="AZ427" i="4"/>
  <c r="BE427" i="4" s="1"/>
  <c r="AZ428" i="4"/>
  <c r="BE428" i="4" s="1"/>
  <c r="AZ429" i="4"/>
  <c r="BE429" i="4" s="1"/>
  <c r="AZ430" i="4"/>
  <c r="BE430" i="4" s="1"/>
  <c r="AZ431" i="4"/>
  <c r="BE431" i="4" s="1"/>
  <c r="AZ432" i="4"/>
  <c r="BE432" i="4" s="1"/>
  <c r="AZ433" i="4"/>
  <c r="BE433" i="4" s="1"/>
  <c r="AZ434" i="4"/>
  <c r="BE434" i="4" s="1"/>
  <c r="AZ435" i="4"/>
  <c r="BE435" i="4" s="1"/>
  <c r="AZ436" i="4"/>
  <c r="BE436" i="4" s="1"/>
  <c r="AZ437" i="4"/>
  <c r="BE437" i="4" s="1"/>
  <c r="AZ438" i="4"/>
  <c r="BE438" i="4" s="1"/>
  <c r="AZ439" i="4"/>
  <c r="BE439" i="4" s="1"/>
  <c r="AZ440" i="4"/>
  <c r="BE440" i="4" s="1"/>
  <c r="AZ441" i="4"/>
  <c r="BE441" i="4" s="1"/>
  <c r="AZ442" i="4"/>
  <c r="BE442" i="4" s="1"/>
  <c r="AZ443" i="4"/>
  <c r="BE443" i="4" s="1"/>
  <c r="AZ444" i="4"/>
  <c r="BE444" i="4" s="1"/>
  <c r="AZ445" i="4"/>
  <c r="BE445" i="4" s="1"/>
  <c r="AZ446" i="4"/>
  <c r="BE446" i="4" s="1"/>
  <c r="AZ447" i="4"/>
  <c r="BE447" i="4" s="1"/>
  <c r="AZ448" i="4"/>
  <c r="BE448" i="4" s="1"/>
  <c r="AZ449" i="4"/>
  <c r="BE449" i="4" s="1"/>
  <c r="AZ450" i="4"/>
  <c r="BE450" i="4" s="1"/>
  <c r="AZ451" i="4"/>
  <c r="BE451" i="4" s="1"/>
  <c r="AZ452" i="4"/>
  <c r="BE452" i="4" s="1"/>
  <c r="AZ453" i="4"/>
  <c r="BE453" i="4" s="1"/>
  <c r="AZ454" i="4"/>
  <c r="BE454" i="4" s="1"/>
  <c r="AZ455" i="4"/>
  <c r="BE455" i="4" s="1"/>
  <c r="AZ456" i="4"/>
  <c r="BE456" i="4" s="1"/>
  <c r="AZ457" i="4"/>
  <c r="BE457" i="4" s="1"/>
  <c r="AZ458" i="4"/>
  <c r="BE458" i="4" s="1"/>
  <c r="AZ459" i="4"/>
  <c r="BE459" i="4" s="1"/>
  <c r="AZ460" i="4"/>
  <c r="BE460" i="4" s="1"/>
  <c r="AZ461" i="4"/>
  <c r="BE461" i="4" s="1"/>
  <c r="AZ462" i="4"/>
  <c r="BE462" i="4" s="1"/>
  <c r="AZ463" i="4"/>
  <c r="BE463" i="4" s="1"/>
  <c r="AZ464" i="4"/>
  <c r="BE464" i="4" s="1"/>
  <c r="AZ465" i="4"/>
  <c r="BE465" i="4" s="1"/>
  <c r="AZ466" i="4"/>
  <c r="BE466" i="4" s="1"/>
  <c r="AZ467" i="4"/>
  <c r="BE467" i="4" s="1"/>
  <c r="AZ468" i="4"/>
  <c r="BE468" i="4" s="1"/>
  <c r="AZ469" i="4"/>
  <c r="BE469" i="4" s="1"/>
  <c r="AZ470" i="4"/>
  <c r="BE470" i="4" s="1"/>
  <c r="AZ471" i="4"/>
  <c r="BE471" i="4" s="1"/>
  <c r="AZ472" i="4"/>
  <c r="BE472" i="4" s="1"/>
  <c r="AZ473" i="4"/>
  <c r="BE473" i="4" s="1"/>
  <c r="AZ474" i="4"/>
  <c r="BE474" i="4" s="1"/>
  <c r="AZ475" i="4"/>
  <c r="BE475" i="4" s="1"/>
  <c r="AZ476" i="4"/>
  <c r="BE476" i="4" s="1"/>
  <c r="AZ477" i="4"/>
  <c r="BE477" i="4" s="1"/>
  <c r="AZ478" i="4"/>
  <c r="BE478" i="4" s="1"/>
  <c r="AZ479" i="4"/>
  <c r="BE479" i="4" s="1"/>
  <c r="AZ480" i="4"/>
  <c r="BE480" i="4" s="1"/>
  <c r="AZ481" i="4"/>
  <c r="BE481" i="4" s="1"/>
  <c r="AZ482" i="4"/>
  <c r="BE482" i="4" s="1"/>
  <c r="AZ483" i="4"/>
  <c r="BE483" i="4" s="1"/>
  <c r="AZ484" i="4"/>
  <c r="BE484" i="4" s="1"/>
  <c r="AZ485" i="4"/>
  <c r="BE485" i="4" s="1"/>
  <c r="AZ486" i="4"/>
  <c r="BE486" i="4" s="1"/>
  <c r="AZ487" i="4"/>
  <c r="BE487" i="4" s="1"/>
  <c r="AZ488" i="4"/>
  <c r="BE488" i="4" s="1"/>
  <c r="AZ489" i="4"/>
  <c r="BE489" i="4" s="1"/>
  <c r="AZ490" i="4"/>
  <c r="BE490" i="4" s="1"/>
  <c r="AZ491" i="4"/>
  <c r="BE491" i="4" s="1"/>
  <c r="AZ492" i="4"/>
  <c r="BE492" i="4" s="1"/>
  <c r="AZ493" i="4"/>
  <c r="BE493" i="4" s="1"/>
  <c r="AZ494" i="4"/>
  <c r="BE494" i="4" s="1"/>
  <c r="AZ495" i="4"/>
  <c r="BE495" i="4" s="1"/>
  <c r="AZ496" i="4"/>
  <c r="BE496" i="4" s="1"/>
  <c r="AZ497" i="4"/>
  <c r="BE497" i="4" s="1"/>
  <c r="AZ498" i="4"/>
  <c r="BE498" i="4" s="1"/>
  <c r="AZ499" i="4"/>
  <c r="BE499" i="4" s="1"/>
  <c r="AZ500" i="4"/>
  <c r="BE500" i="4" s="1"/>
  <c r="AZ501" i="4"/>
  <c r="BE501" i="4" s="1"/>
  <c r="AZ502" i="4"/>
  <c r="BE502" i="4" s="1"/>
  <c r="AZ503" i="4"/>
  <c r="BE503" i="4" s="1"/>
  <c r="AZ504" i="4"/>
  <c r="BE504" i="4" s="1"/>
  <c r="AZ505" i="4"/>
  <c r="BE505" i="4" s="1"/>
  <c r="AZ506" i="4"/>
  <c r="BE506" i="4" s="1"/>
  <c r="AZ507" i="4"/>
  <c r="BE507" i="4" s="1"/>
  <c r="AZ508" i="4"/>
  <c r="BE508" i="4" s="1"/>
  <c r="AZ509" i="4"/>
  <c r="BE509" i="4" s="1"/>
  <c r="AZ510" i="4"/>
  <c r="BE510" i="4" s="1"/>
  <c r="AZ511" i="4"/>
  <c r="BE511" i="4" s="1"/>
  <c r="AZ512" i="4"/>
  <c r="BE512" i="4" s="1"/>
  <c r="AZ513" i="4"/>
  <c r="BE513" i="4" s="1"/>
  <c r="AZ514" i="4"/>
  <c r="BE514" i="4" s="1"/>
  <c r="AZ515" i="4"/>
  <c r="BE515" i="4" s="1"/>
  <c r="AZ516" i="4"/>
  <c r="BE516" i="4" s="1"/>
  <c r="AZ517" i="4"/>
  <c r="BE517" i="4" s="1"/>
  <c r="AZ518" i="4"/>
  <c r="BE518" i="4" s="1"/>
  <c r="AZ519" i="4"/>
  <c r="BE519" i="4" s="1"/>
  <c r="AZ520" i="4"/>
  <c r="BE520" i="4" s="1"/>
  <c r="AZ521" i="4"/>
  <c r="BE521" i="4" s="1"/>
  <c r="AZ522" i="4"/>
  <c r="BE522" i="4" s="1"/>
  <c r="AZ523" i="4"/>
  <c r="BE523" i="4" s="1"/>
  <c r="AZ524" i="4"/>
  <c r="BE524" i="4" s="1"/>
  <c r="AZ525" i="4"/>
  <c r="BE525" i="4" s="1"/>
  <c r="AZ526" i="4"/>
  <c r="BE526" i="4" s="1"/>
  <c r="AZ527" i="4"/>
  <c r="BE527" i="4" s="1"/>
  <c r="AZ528" i="4"/>
  <c r="BE528" i="4" s="1"/>
  <c r="AZ529" i="4"/>
  <c r="BE529" i="4" s="1"/>
  <c r="AZ530" i="4"/>
  <c r="BE530" i="4" s="1"/>
  <c r="AZ531" i="4"/>
  <c r="BE531" i="4" s="1"/>
  <c r="AZ532" i="4"/>
  <c r="BE532" i="4" s="1"/>
  <c r="AZ533" i="4"/>
  <c r="BE533" i="4" s="1"/>
  <c r="AZ534" i="4"/>
  <c r="BE534" i="4" s="1"/>
  <c r="AZ535" i="4"/>
  <c r="BE535" i="4" s="1"/>
  <c r="AZ536" i="4"/>
  <c r="BE536" i="4" s="1"/>
  <c r="AZ537" i="4"/>
  <c r="BE537" i="4" s="1"/>
  <c r="AZ538" i="4"/>
  <c r="BE538" i="4" s="1"/>
  <c r="AZ539" i="4"/>
  <c r="BE539" i="4" s="1"/>
  <c r="AZ540" i="4"/>
  <c r="BE540" i="4" s="1"/>
  <c r="AZ541" i="4"/>
  <c r="BE541" i="4" s="1"/>
  <c r="AZ542" i="4"/>
  <c r="BE542" i="4" s="1"/>
  <c r="AZ543" i="4"/>
  <c r="BE543" i="4" s="1"/>
  <c r="AZ544" i="4"/>
  <c r="BE544" i="4" s="1"/>
  <c r="AZ545" i="4"/>
  <c r="BE545" i="4" s="1"/>
  <c r="AZ546" i="4"/>
  <c r="BE546" i="4" s="1"/>
  <c r="AZ547" i="4"/>
  <c r="BE547" i="4" s="1"/>
  <c r="AZ548" i="4"/>
  <c r="BE548" i="4" s="1"/>
  <c r="AZ549" i="4"/>
  <c r="BE549" i="4" s="1"/>
  <c r="AZ550" i="4"/>
  <c r="BE550" i="4" s="1"/>
  <c r="AZ551" i="4"/>
  <c r="BE551" i="4" s="1"/>
  <c r="AZ552" i="4"/>
  <c r="BE552" i="4" s="1"/>
  <c r="AZ553" i="4"/>
  <c r="BE553" i="4" s="1"/>
  <c r="AZ554" i="4"/>
  <c r="BE554" i="4" s="1"/>
  <c r="AZ555" i="4"/>
  <c r="BE555" i="4" s="1"/>
  <c r="AZ556" i="4"/>
  <c r="BE556" i="4" s="1"/>
  <c r="AZ557" i="4"/>
  <c r="BE557" i="4" s="1"/>
  <c r="AZ558" i="4"/>
  <c r="BE558" i="4" s="1"/>
  <c r="AZ559" i="4"/>
  <c r="BE559" i="4" s="1"/>
  <c r="AZ560" i="4"/>
  <c r="BE560" i="4" s="1"/>
  <c r="AZ561" i="4"/>
  <c r="BE561" i="4" s="1"/>
  <c r="AZ562" i="4"/>
  <c r="BE562" i="4" s="1"/>
  <c r="AZ563" i="4"/>
  <c r="BE563" i="4" s="1"/>
  <c r="AZ564" i="4"/>
  <c r="BE564" i="4" s="1"/>
  <c r="AZ565" i="4"/>
  <c r="BE565" i="4" s="1"/>
  <c r="AZ566" i="4"/>
  <c r="BE566" i="4" s="1"/>
  <c r="AZ567" i="4"/>
  <c r="BE567" i="4" s="1"/>
  <c r="AZ568" i="4"/>
  <c r="BE568" i="4" s="1"/>
  <c r="AZ569" i="4"/>
  <c r="BE569" i="4" s="1"/>
  <c r="AZ570" i="4"/>
  <c r="BE570" i="4" s="1"/>
  <c r="AZ571" i="4"/>
  <c r="BE571" i="4" s="1"/>
  <c r="AZ572" i="4"/>
  <c r="BE572" i="4" s="1"/>
  <c r="AZ573" i="4"/>
  <c r="BE573" i="4" s="1"/>
  <c r="AZ574" i="4"/>
  <c r="BE574" i="4" s="1"/>
  <c r="AZ575" i="4"/>
  <c r="BE575" i="4" s="1"/>
  <c r="AZ576" i="4"/>
  <c r="BE576" i="4" s="1"/>
  <c r="AZ577" i="4"/>
  <c r="BE577" i="4" s="1"/>
  <c r="AZ578" i="4"/>
  <c r="BE578" i="4" s="1"/>
  <c r="AZ579" i="4"/>
  <c r="BE579" i="4" s="1"/>
  <c r="AZ580" i="4"/>
  <c r="BE580" i="4" s="1"/>
  <c r="AZ581" i="4"/>
  <c r="BE581" i="4" s="1"/>
  <c r="AZ582" i="4"/>
  <c r="BE582" i="4" s="1"/>
  <c r="AZ583" i="4"/>
  <c r="BE583" i="4" s="1"/>
  <c r="AZ584" i="4"/>
  <c r="BE584" i="4" s="1"/>
  <c r="AZ585" i="4"/>
  <c r="BE585" i="4" s="1"/>
  <c r="AZ586" i="4"/>
  <c r="BE586" i="4" s="1"/>
  <c r="AZ587" i="4"/>
  <c r="BE587" i="4" s="1"/>
  <c r="AZ588" i="4"/>
  <c r="BE588" i="4" s="1"/>
  <c r="AZ589" i="4"/>
  <c r="BE589" i="4" s="1"/>
  <c r="AZ590" i="4"/>
  <c r="BE590" i="4" s="1"/>
  <c r="AZ591" i="4"/>
  <c r="BE591" i="4" s="1"/>
  <c r="AZ592" i="4"/>
  <c r="BE592" i="4" s="1"/>
  <c r="AZ593" i="4"/>
  <c r="BE593" i="4" s="1"/>
  <c r="AZ594" i="4"/>
  <c r="BE594" i="4" s="1"/>
  <c r="AZ595" i="4"/>
  <c r="BE595" i="4" s="1"/>
  <c r="AZ596" i="4"/>
  <c r="BE596" i="4" s="1"/>
  <c r="AZ597" i="4"/>
  <c r="BE597" i="4" s="1"/>
  <c r="AZ598" i="4"/>
  <c r="BE598" i="4" s="1"/>
  <c r="AZ599" i="4"/>
  <c r="BE599" i="4" s="1"/>
  <c r="AZ600" i="4"/>
  <c r="BE600" i="4" s="1"/>
  <c r="AZ601" i="4"/>
  <c r="BE601" i="4" s="1"/>
  <c r="AZ602" i="4"/>
  <c r="BE602" i="4" s="1"/>
  <c r="AZ603" i="4"/>
  <c r="BE603" i="4" s="1"/>
  <c r="AZ604" i="4"/>
  <c r="BE604" i="4" s="1"/>
  <c r="AZ605" i="4"/>
  <c r="BE605" i="4" s="1"/>
  <c r="AZ606" i="4"/>
  <c r="BE606" i="4" s="1"/>
  <c r="AZ607" i="4"/>
  <c r="BE607" i="4" s="1"/>
  <c r="AZ608" i="4"/>
  <c r="BE608" i="4" s="1"/>
  <c r="AZ609" i="4"/>
  <c r="BE609" i="4" s="1"/>
  <c r="AZ610" i="4"/>
  <c r="BE610" i="4" s="1"/>
  <c r="AZ611" i="4"/>
  <c r="BE611" i="4" s="1"/>
  <c r="AZ612" i="4"/>
  <c r="BE612" i="4" s="1"/>
  <c r="AZ613" i="4"/>
  <c r="BE613" i="4" s="1"/>
  <c r="AZ614" i="4"/>
  <c r="BE614" i="4" s="1"/>
  <c r="AZ615" i="4"/>
  <c r="BE615" i="4" s="1"/>
  <c r="AZ616" i="4"/>
  <c r="BE616" i="4" s="1"/>
  <c r="AZ617" i="4"/>
  <c r="BE617" i="4" s="1"/>
  <c r="AZ618" i="4"/>
  <c r="BE618" i="4" s="1"/>
  <c r="AZ619" i="4"/>
  <c r="BE619" i="4" s="1"/>
  <c r="AZ620" i="4"/>
  <c r="BE620" i="4" s="1"/>
  <c r="AZ621" i="4"/>
  <c r="BE621" i="4" s="1"/>
  <c r="AZ622" i="4"/>
  <c r="BE622" i="4" s="1"/>
  <c r="AZ623" i="4"/>
  <c r="BE623" i="4" s="1"/>
  <c r="AZ624" i="4"/>
  <c r="BE624" i="4" s="1"/>
  <c r="AZ625" i="4"/>
  <c r="BE625" i="4" s="1"/>
  <c r="AZ626" i="4"/>
  <c r="BE626" i="4" s="1"/>
  <c r="AZ627" i="4"/>
  <c r="BE627" i="4" s="1"/>
  <c r="AZ628" i="4"/>
  <c r="BE628" i="4" s="1"/>
  <c r="AZ629" i="4"/>
  <c r="BE629" i="4" s="1"/>
  <c r="AZ630" i="4"/>
  <c r="BE630" i="4" s="1"/>
  <c r="AZ631" i="4"/>
  <c r="BE631" i="4" s="1"/>
  <c r="AZ632" i="4"/>
  <c r="BE632" i="4" s="1"/>
  <c r="AZ633" i="4"/>
  <c r="BE633" i="4" s="1"/>
  <c r="AZ634" i="4"/>
  <c r="BE634" i="4" s="1"/>
  <c r="AZ635" i="4"/>
  <c r="BE635" i="4" s="1"/>
  <c r="AZ636" i="4"/>
  <c r="BE636" i="4" s="1"/>
  <c r="AZ637" i="4"/>
  <c r="BE637" i="4" s="1"/>
  <c r="AZ638" i="4"/>
  <c r="BE638" i="4" s="1"/>
  <c r="AZ639" i="4"/>
  <c r="BE639" i="4" s="1"/>
  <c r="AZ640" i="4"/>
  <c r="BE640" i="4" s="1"/>
  <c r="AZ641" i="4"/>
  <c r="BE641" i="4" s="1"/>
  <c r="AZ642" i="4"/>
  <c r="BE642" i="4" s="1"/>
  <c r="AZ643" i="4"/>
  <c r="BE643" i="4" s="1"/>
  <c r="AZ644" i="4"/>
  <c r="BE644" i="4" s="1"/>
  <c r="AZ645" i="4"/>
  <c r="BE645" i="4" s="1"/>
  <c r="AZ646" i="4"/>
  <c r="BE646" i="4" s="1"/>
  <c r="AZ647" i="4"/>
  <c r="BE647" i="4" s="1"/>
  <c r="AZ648" i="4"/>
  <c r="BE648" i="4" s="1"/>
  <c r="AZ649" i="4"/>
  <c r="BE649" i="4" s="1"/>
  <c r="AZ650" i="4"/>
  <c r="BE650" i="4" s="1"/>
  <c r="AZ651" i="4"/>
  <c r="BE651" i="4" s="1"/>
  <c r="AZ652" i="4"/>
  <c r="BE652" i="4" s="1"/>
  <c r="AZ653" i="4"/>
  <c r="BE653" i="4" s="1"/>
  <c r="AZ654" i="4"/>
  <c r="BE654" i="4" s="1"/>
  <c r="AZ655" i="4"/>
  <c r="BE655" i="4" s="1"/>
  <c r="AZ656" i="4"/>
  <c r="BE656" i="4" s="1"/>
  <c r="AZ657" i="4"/>
  <c r="BE657" i="4" s="1"/>
  <c r="AZ658" i="4"/>
  <c r="BE658" i="4" s="1"/>
  <c r="AZ659" i="4"/>
  <c r="BE659" i="4" s="1"/>
  <c r="AZ660" i="4"/>
  <c r="BE660" i="4" s="1"/>
  <c r="AZ661" i="4"/>
  <c r="BE661" i="4" s="1"/>
  <c r="AZ662" i="4"/>
  <c r="BE662" i="4" s="1"/>
  <c r="AZ663" i="4"/>
  <c r="BE663" i="4" s="1"/>
  <c r="AZ664" i="4"/>
  <c r="BE664" i="4" s="1"/>
  <c r="AZ665" i="4"/>
  <c r="BE665" i="4" s="1"/>
  <c r="AZ666" i="4"/>
  <c r="BE666" i="4" s="1"/>
  <c r="AZ667" i="4"/>
  <c r="BE667" i="4" s="1"/>
  <c r="AZ668" i="4"/>
  <c r="BE668" i="4" s="1"/>
  <c r="AZ669" i="4"/>
  <c r="BE669" i="4" s="1"/>
  <c r="AZ670" i="4"/>
  <c r="BE670" i="4" s="1"/>
  <c r="AZ671" i="4"/>
  <c r="BE671" i="4" s="1"/>
  <c r="AZ672" i="4"/>
  <c r="BE672" i="4" s="1"/>
  <c r="AZ673" i="4"/>
  <c r="BE673" i="4" s="1"/>
  <c r="AZ674" i="4"/>
  <c r="BE674" i="4" s="1"/>
  <c r="AZ675" i="4"/>
  <c r="BE675" i="4" s="1"/>
  <c r="AZ676" i="4"/>
  <c r="BE676" i="4" s="1"/>
  <c r="AZ677" i="4"/>
  <c r="BE677" i="4" s="1"/>
  <c r="AZ678" i="4"/>
  <c r="BE678" i="4" s="1"/>
  <c r="AZ679" i="4"/>
  <c r="BE679" i="4" s="1"/>
  <c r="AZ680" i="4"/>
  <c r="BE680" i="4" s="1"/>
  <c r="AZ681" i="4"/>
  <c r="BE681" i="4" s="1"/>
  <c r="AZ682" i="4"/>
  <c r="BE682" i="4" s="1"/>
  <c r="AZ683" i="4"/>
  <c r="BE683" i="4" s="1"/>
  <c r="AZ684" i="4"/>
  <c r="BE684" i="4" s="1"/>
  <c r="AZ685" i="4"/>
  <c r="BE685" i="4" s="1"/>
  <c r="AZ686" i="4"/>
  <c r="BE686" i="4" s="1"/>
  <c r="AZ687" i="4"/>
  <c r="BE687" i="4" s="1"/>
  <c r="AZ688" i="4"/>
  <c r="BE688" i="4" s="1"/>
  <c r="AZ689" i="4"/>
  <c r="BE689" i="4" s="1"/>
  <c r="AZ690" i="4"/>
  <c r="BE690" i="4" s="1"/>
  <c r="AZ691" i="4"/>
  <c r="BE691" i="4" s="1"/>
  <c r="AZ692" i="4"/>
  <c r="BE692" i="4" s="1"/>
  <c r="AZ693" i="4"/>
  <c r="BE693" i="4" s="1"/>
  <c r="AZ694" i="4"/>
  <c r="BE694" i="4" s="1"/>
  <c r="AZ695" i="4"/>
  <c r="BE695" i="4" s="1"/>
  <c r="AZ696" i="4"/>
  <c r="BE696" i="4" s="1"/>
  <c r="AZ697" i="4"/>
  <c r="BE697" i="4" s="1"/>
  <c r="AZ698" i="4"/>
  <c r="BE698" i="4" s="1"/>
  <c r="AZ699" i="4"/>
  <c r="BE699" i="4" s="1"/>
  <c r="AZ700" i="4"/>
  <c r="BE700" i="4" s="1"/>
  <c r="AZ701" i="4"/>
  <c r="BE701" i="4" s="1"/>
  <c r="AZ702" i="4"/>
  <c r="BE702" i="4" s="1"/>
  <c r="AZ703" i="4"/>
  <c r="BE703" i="4" s="1"/>
  <c r="AZ704" i="4"/>
  <c r="BE704" i="4" s="1"/>
  <c r="AZ705" i="4"/>
  <c r="BE705" i="4" s="1"/>
  <c r="AZ706" i="4"/>
  <c r="BE706" i="4" s="1"/>
  <c r="AZ707" i="4"/>
  <c r="BE707" i="4" s="1"/>
  <c r="AZ708" i="4"/>
  <c r="BE708" i="4" s="1"/>
  <c r="AZ709" i="4"/>
  <c r="BE709" i="4" s="1"/>
  <c r="AZ710" i="4"/>
  <c r="BE710" i="4" s="1"/>
  <c r="AZ711" i="4"/>
  <c r="BE711" i="4" s="1"/>
  <c r="AZ712" i="4"/>
  <c r="BE712" i="4" s="1"/>
  <c r="AZ713" i="4"/>
  <c r="BE713" i="4" s="1"/>
  <c r="AZ714" i="4"/>
  <c r="BE714" i="4" s="1"/>
  <c r="AZ715" i="4"/>
  <c r="BE715" i="4" s="1"/>
  <c r="AZ716" i="4"/>
  <c r="BE716" i="4" s="1"/>
  <c r="AZ717" i="4"/>
  <c r="BE717" i="4" s="1"/>
  <c r="AZ718" i="4"/>
  <c r="BE718" i="4" s="1"/>
  <c r="AZ719" i="4"/>
  <c r="BE719" i="4" s="1"/>
  <c r="AZ720" i="4"/>
  <c r="BE720" i="4" s="1"/>
  <c r="AZ721" i="4"/>
  <c r="BE721" i="4" s="1"/>
  <c r="AZ722" i="4"/>
  <c r="BE722" i="4" s="1"/>
  <c r="AZ723" i="4"/>
  <c r="BE723" i="4" s="1"/>
  <c r="AZ724" i="4"/>
  <c r="BE724" i="4" s="1"/>
  <c r="AZ725" i="4"/>
  <c r="BE725" i="4" s="1"/>
  <c r="AZ726" i="4"/>
  <c r="BE726" i="4" s="1"/>
  <c r="AZ727" i="4"/>
  <c r="BE727" i="4" s="1"/>
  <c r="AZ728" i="4"/>
  <c r="BE728" i="4" s="1"/>
  <c r="AZ729" i="4"/>
  <c r="BE729" i="4" s="1"/>
  <c r="AZ730" i="4"/>
  <c r="BE730" i="4" s="1"/>
  <c r="AZ731" i="4"/>
  <c r="BE731" i="4" s="1"/>
  <c r="AZ732" i="4"/>
  <c r="BE732" i="4" s="1"/>
  <c r="AZ733" i="4"/>
  <c r="BE733" i="4" s="1"/>
  <c r="AZ734" i="4"/>
  <c r="BE734" i="4" s="1"/>
  <c r="AZ735" i="4"/>
  <c r="BE735" i="4" s="1"/>
  <c r="AZ736" i="4"/>
  <c r="BE736" i="4" s="1"/>
  <c r="AZ737" i="4"/>
  <c r="BE737" i="4" s="1"/>
  <c r="AZ738" i="4"/>
  <c r="BE738" i="4" s="1"/>
  <c r="AZ739" i="4"/>
  <c r="BE739" i="4" s="1"/>
  <c r="AZ740" i="4"/>
  <c r="BE740" i="4" s="1"/>
  <c r="AZ741" i="4"/>
  <c r="BE741" i="4" s="1"/>
  <c r="AZ742" i="4"/>
  <c r="BE742" i="4" s="1"/>
  <c r="AZ743" i="4"/>
  <c r="BE743" i="4" s="1"/>
  <c r="AZ744" i="4"/>
  <c r="BE744" i="4" s="1"/>
  <c r="AZ745" i="4"/>
  <c r="BE745" i="4" s="1"/>
  <c r="AZ746" i="4"/>
  <c r="BE746" i="4" s="1"/>
  <c r="AZ747" i="4"/>
  <c r="BE747" i="4" s="1"/>
  <c r="AZ748" i="4"/>
  <c r="BE748" i="4" s="1"/>
  <c r="AZ749" i="4"/>
  <c r="BE749" i="4" s="1"/>
  <c r="AZ750" i="4"/>
  <c r="BE750" i="4" s="1"/>
  <c r="AZ751" i="4"/>
  <c r="BE751" i="4" s="1"/>
  <c r="AZ752" i="4"/>
  <c r="BE752" i="4" s="1"/>
  <c r="AZ753" i="4"/>
  <c r="BE753" i="4" s="1"/>
  <c r="AZ754" i="4"/>
  <c r="BE754" i="4" s="1"/>
  <c r="AZ755" i="4"/>
  <c r="BE755" i="4" s="1"/>
  <c r="AZ756" i="4"/>
  <c r="BE756" i="4" s="1"/>
  <c r="AZ757" i="4"/>
  <c r="BE757" i="4" s="1"/>
  <c r="AZ758" i="4"/>
  <c r="BE758" i="4" s="1"/>
  <c r="AZ759" i="4"/>
  <c r="BE759" i="4" s="1"/>
  <c r="AZ760" i="4"/>
  <c r="BE760" i="4" s="1"/>
  <c r="AZ761" i="4"/>
  <c r="BE761" i="4" s="1"/>
  <c r="AZ762" i="4"/>
  <c r="BE762" i="4" s="1"/>
  <c r="AZ763" i="4"/>
  <c r="BE763" i="4" s="1"/>
  <c r="AZ764" i="4"/>
  <c r="BE764" i="4" s="1"/>
  <c r="AZ765" i="4"/>
  <c r="BE765" i="4" s="1"/>
  <c r="AZ766" i="4"/>
  <c r="BE766" i="4" s="1"/>
  <c r="AZ767" i="4"/>
  <c r="BE767" i="4" s="1"/>
  <c r="AZ768" i="4"/>
  <c r="BE768" i="4" s="1"/>
  <c r="AZ769" i="4"/>
  <c r="BE769" i="4" s="1"/>
  <c r="AZ770" i="4"/>
  <c r="BE770" i="4" s="1"/>
  <c r="AZ771" i="4"/>
  <c r="BE771" i="4" s="1"/>
  <c r="AZ772" i="4"/>
  <c r="BE772" i="4" s="1"/>
  <c r="AZ773" i="4"/>
  <c r="BE773" i="4" s="1"/>
  <c r="AZ774" i="4"/>
  <c r="BE774" i="4" s="1"/>
  <c r="AZ775" i="4"/>
  <c r="BE775" i="4" s="1"/>
  <c r="AZ776" i="4"/>
  <c r="BE776" i="4" s="1"/>
  <c r="AZ777" i="4"/>
  <c r="BE777" i="4" s="1"/>
  <c r="AZ778" i="4"/>
  <c r="BE778" i="4" s="1"/>
  <c r="AZ779" i="4"/>
  <c r="BE779" i="4" s="1"/>
  <c r="AZ780" i="4"/>
  <c r="BE780" i="4" s="1"/>
  <c r="AZ781" i="4"/>
  <c r="BE781" i="4" s="1"/>
  <c r="AZ782" i="4"/>
  <c r="BE782" i="4" s="1"/>
  <c r="AZ783" i="4"/>
  <c r="BE783" i="4" s="1"/>
  <c r="AZ784" i="4"/>
  <c r="BE784" i="4" s="1"/>
  <c r="AZ785" i="4"/>
  <c r="BE785" i="4" s="1"/>
  <c r="AZ786" i="4"/>
  <c r="BE786" i="4" s="1"/>
  <c r="AZ787" i="4"/>
  <c r="BE787" i="4" s="1"/>
  <c r="AZ788" i="4"/>
  <c r="BE788" i="4" s="1"/>
  <c r="AZ789" i="4"/>
  <c r="BE789" i="4" s="1"/>
  <c r="AZ790" i="4"/>
  <c r="BE790" i="4" s="1"/>
  <c r="AZ791" i="4"/>
  <c r="BE791" i="4" s="1"/>
  <c r="AZ792" i="4"/>
  <c r="BE792" i="4" s="1"/>
  <c r="AZ793" i="4"/>
  <c r="BE793" i="4" s="1"/>
  <c r="AZ794" i="4"/>
  <c r="BE794" i="4" s="1"/>
  <c r="AZ795" i="4"/>
  <c r="BE795" i="4" s="1"/>
  <c r="AZ796" i="4"/>
  <c r="BE796" i="4" s="1"/>
  <c r="AZ797" i="4"/>
  <c r="BE797" i="4" s="1"/>
  <c r="AZ798" i="4"/>
  <c r="BE798" i="4" s="1"/>
  <c r="AZ799" i="4"/>
  <c r="BE799" i="4" s="1"/>
  <c r="AZ800" i="4"/>
  <c r="BE800" i="4" s="1"/>
  <c r="AZ801" i="4"/>
  <c r="BE801" i="4" s="1"/>
  <c r="AZ802" i="4"/>
  <c r="BE802" i="4" s="1"/>
  <c r="AZ803" i="4"/>
  <c r="BE803" i="4" s="1"/>
  <c r="AZ804" i="4"/>
  <c r="BE804" i="4" s="1"/>
  <c r="AZ805" i="4"/>
  <c r="BE805" i="4" s="1"/>
  <c r="AZ806" i="4"/>
  <c r="BE806" i="4" s="1"/>
  <c r="AZ807" i="4"/>
  <c r="BE807" i="4" s="1"/>
  <c r="AZ808" i="4"/>
  <c r="BE808" i="4" s="1"/>
  <c r="AZ809" i="4"/>
  <c r="BE809" i="4" s="1"/>
  <c r="AZ810" i="4"/>
  <c r="BE810" i="4" s="1"/>
  <c r="AZ811" i="4"/>
  <c r="BE811" i="4" s="1"/>
  <c r="AZ812" i="4"/>
  <c r="BE812" i="4" s="1"/>
  <c r="AZ813" i="4"/>
  <c r="BE813" i="4" s="1"/>
  <c r="AZ814" i="4"/>
  <c r="BE814" i="4" s="1"/>
  <c r="AZ815" i="4"/>
  <c r="BE815" i="4" s="1"/>
  <c r="AZ816" i="4"/>
  <c r="BE816" i="4" s="1"/>
  <c r="AZ817" i="4"/>
  <c r="BE817" i="4" s="1"/>
  <c r="AZ818" i="4"/>
  <c r="BE818" i="4" s="1"/>
  <c r="AZ819" i="4"/>
  <c r="BE819" i="4" s="1"/>
  <c r="AZ820" i="4"/>
  <c r="BE820" i="4" s="1"/>
  <c r="AZ821" i="4"/>
  <c r="BE821" i="4" s="1"/>
  <c r="AZ822" i="4"/>
  <c r="BE822" i="4" s="1"/>
  <c r="AZ823" i="4"/>
  <c r="BE823" i="4" s="1"/>
  <c r="AZ824" i="4"/>
  <c r="BE824" i="4" s="1"/>
  <c r="AZ825" i="4"/>
  <c r="BE825" i="4" s="1"/>
  <c r="AZ826" i="4"/>
  <c r="BE826" i="4" s="1"/>
  <c r="AZ827" i="4"/>
  <c r="BE827" i="4" s="1"/>
  <c r="AZ828" i="4"/>
  <c r="BE828" i="4" s="1"/>
  <c r="AZ829" i="4"/>
  <c r="BE829" i="4" s="1"/>
  <c r="AZ830" i="4"/>
  <c r="BE830" i="4" s="1"/>
  <c r="AZ831" i="4"/>
  <c r="BE831" i="4" s="1"/>
  <c r="AZ832" i="4"/>
  <c r="BE832" i="4" s="1"/>
  <c r="AZ833" i="4"/>
  <c r="BE833" i="4" s="1"/>
  <c r="AZ834" i="4"/>
  <c r="BE834" i="4" s="1"/>
  <c r="AZ835" i="4"/>
  <c r="BE835" i="4" s="1"/>
  <c r="AZ836" i="4"/>
  <c r="BE836" i="4" s="1"/>
  <c r="AZ837" i="4"/>
  <c r="BE837" i="4" s="1"/>
  <c r="AZ838" i="4"/>
  <c r="BE838" i="4" s="1"/>
  <c r="AZ839" i="4"/>
  <c r="BE839" i="4" s="1"/>
  <c r="AZ840" i="4"/>
  <c r="BE840" i="4" s="1"/>
  <c r="AZ841" i="4"/>
  <c r="BE841" i="4" s="1"/>
  <c r="AZ842" i="4"/>
  <c r="BE842" i="4" s="1"/>
  <c r="AZ843" i="4"/>
  <c r="BE843" i="4" s="1"/>
  <c r="AZ844" i="4"/>
  <c r="BE844" i="4" s="1"/>
  <c r="AZ845" i="4"/>
  <c r="BE845" i="4" s="1"/>
  <c r="AZ846" i="4"/>
  <c r="BE846" i="4" s="1"/>
  <c r="AZ847" i="4"/>
  <c r="BE847" i="4" s="1"/>
  <c r="AZ848" i="4"/>
  <c r="BE848" i="4" s="1"/>
  <c r="AZ849" i="4"/>
  <c r="BE849" i="4" s="1"/>
  <c r="AZ850" i="4"/>
  <c r="BE850" i="4" s="1"/>
  <c r="AZ851" i="4"/>
  <c r="BE851" i="4" s="1"/>
  <c r="AZ852" i="4"/>
  <c r="BE852" i="4" s="1"/>
  <c r="AZ853" i="4"/>
  <c r="BE853" i="4" s="1"/>
  <c r="AZ854" i="4"/>
  <c r="BE854" i="4" s="1"/>
  <c r="AZ855" i="4"/>
  <c r="BE855" i="4" s="1"/>
  <c r="AZ856" i="4"/>
  <c r="BE856" i="4" s="1"/>
  <c r="AZ857" i="4"/>
  <c r="BE857" i="4" s="1"/>
  <c r="AZ858" i="4"/>
  <c r="BE858" i="4" s="1"/>
  <c r="AZ859" i="4"/>
  <c r="BE859" i="4" s="1"/>
  <c r="AZ860" i="4"/>
  <c r="BE860" i="4" s="1"/>
  <c r="AZ861" i="4"/>
  <c r="BE861" i="4" s="1"/>
  <c r="AZ862" i="4"/>
  <c r="BE862" i="4" s="1"/>
  <c r="AZ863" i="4"/>
  <c r="BE863" i="4" s="1"/>
  <c r="AZ864" i="4"/>
  <c r="BE864" i="4" s="1"/>
  <c r="AZ865" i="4"/>
  <c r="BE865" i="4" s="1"/>
  <c r="AZ866" i="4"/>
  <c r="BE866" i="4" s="1"/>
  <c r="AZ867" i="4"/>
  <c r="BE867" i="4" s="1"/>
  <c r="AZ868" i="4"/>
  <c r="BE868" i="4" s="1"/>
  <c r="AZ869" i="4"/>
  <c r="BE869" i="4" s="1"/>
  <c r="AZ870" i="4"/>
  <c r="BE870" i="4" s="1"/>
  <c r="AZ871" i="4"/>
  <c r="BE871" i="4" s="1"/>
  <c r="AZ872" i="4"/>
  <c r="BE872" i="4" s="1"/>
  <c r="AZ873" i="4"/>
  <c r="BE873" i="4" s="1"/>
  <c r="AZ874" i="4"/>
  <c r="BE874" i="4" s="1"/>
  <c r="AZ875" i="4"/>
  <c r="BE875" i="4" s="1"/>
  <c r="AZ876" i="4"/>
  <c r="BE876" i="4" s="1"/>
  <c r="AZ877" i="4"/>
  <c r="BE877" i="4" s="1"/>
  <c r="AZ878" i="4"/>
  <c r="BE878" i="4" s="1"/>
  <c r="AZ879" i="4"/>
  <c r="BE879" i="4" s="1"/>
  <c r="AZ880" i="4"/>
  <c r="BE880" i="4" s="1"/>
  <c r="AZ881" i="4"/>
  <c r="BE881" i="4" s="1"/>
  <c r="AZ882" i="4"/>
  <c r="BE882" i="4" s="1"/>
  <c r="AZ883" i="4"/>
  <c r="BE883" i="4" s="1"/>
  <c r="AZ884" i="4"/>
  <c r="BE884" i="4" s="1"/>
  <c r="AZ885" i="4"/>
  <c r="BE885" i="4" s="1"/>
  <c r="AZ886" i="4"/>
  <c r="BE886" i="4" s="1"/>
  <c r="AZ887" i="4"/>
  <c r="BE887" i="4" s="1"/>
  <c r="AZ888" i="4"/>
  <c r="BE888" i="4" s="1"/>
  <c r="AZ889" i="4"/>
  <c r="BE889" i="4" s="1"/>
  <c r="AZ890" i="4"/>
  <c r="BE890" i="4" s="1"/>
  <c r="AZ891" i="4"/>
  <c r="BE891" i="4" s="1"/>
  <c r="AZ892" i="4"/>
  <c r="BE892" i="4" s="1"/>
  <c r="AZ893" i="4"/>
  <c r="BE893" i="4" s="1"/>
  <c r="AZ894" i="4"/>
  <c r="BE894" i="4" s="1"/>
  <c r="AZ895" i="4"/>
  <c r="BE895" i="4" s="1"/>
  <c r="AZ896" i="4"/>
  <c r="BE896" i="4" s="1"/>
  <c r="AZ897" i="4"/>
  <c r="BE897" i="4" s="1"/>
  <c r="AZ898" i="4"/>
  <c r="BE898" i="4" s="1"/>
  <c r="AZ899" i="4"/>
  <c r="BE899" i="4" s="1"/>
  <c r="AZ900" i="4"/>
  <c r="BE900" i="4" s="1"/>
  <c r="AZ901" i="4"/>
  <c r="BE901" i="4" s="1"/>
  <c r="AZ902" i="4"/>
  <c r="BE902" i="4" s="1"/>
  <c r="AZ903" i="4"/>
  <c r="BE903" i="4" s="1"/>
  <c r="AZ904" i="4"/>
  <c r="BE904" i="4" s="1"/>
  <c r="AZ905" i="4"/>
  <c r="BE905" i="4" s="1"/>
  <c r="AZ906" i="4"/>
  <c r="BE906" i="4" s="1"/>
  <c r="AZ907" i="4"/>
  <c r="BE907" i="4" s="1"/>
  <c r="AZ908" i="4"/>
  <c r="BE908" i="4" s="1"/>
  <c r="AZ909" i="4"/>
  <c r="BE909" i="4" s="1"/>
  <c r="AZ910" i="4"/>
  <c r="BE910" i="4" s="1"/>
  <c r="AZ911" i="4"/>
  <c r="BE911" i="4" s="1"/>
  <c r="AZ912" i="4"/>
  <c r="BE912" i="4" s="1"/>
  <c r="AZ913" i="4"/>
  <c r="BE913" i="4" s="1"/>
  <c r="AZ914" i="4"/>
  <c r="BE914" i="4" s="1"/>
  <c r="AZ915" i="4"/>
  <c r="BE915" i="4" s="1"/>
  <c r="AZ916" i="4"/>
  <c r="BE916" i="4" s="1"/>
  <c r="AZ917" i="4"/>
  <c r="BE917" i="4" s="1"/>
  <c r="AZ918" i="4"/>
  <c r="BE918" i="4" s="1"/>
  <c r="AZ919" i="4"/>
  <c r="BE919" i="4" s="1"/>
  <c r="AZ920" i="4"/>
  <c r="BE920" i="4" s="1"/>
  <c r="AZ921" i="4"/>
  <c r="BE921" i="4" s="1"/>
  <c r="AZ922" i="4"/>
  <c r="BE922" i="4" s="1"/>
  <c r="AZ923" i="4"/>
  <c r="BE923" i="4" s="1"/>
  <c r="AZ924" i="4"/>
  <c r="BE924" i="4" s="1"/>
  <c r="AZ925" i="4"/>
  <c r="BE925" i="4" s="1"/>
  <c r="AZ926" i="4"/>
  <c r="BE926" i="4" s="1"/>
  <c r="AZ927" i="4"/>
  <c r="BE927" i="4" s="1"/>
  <c r="AZ928" i="4"/>
  <c r="BE928" i="4" s="1"/>
  <c r="AZ929" i="4"/>
  <c r="BE929" i="4" s="1"/>
  <c r="AZ930" i="4"/>
  <c r="BE930" i="4" s="1"/>
  <c r="AZ931" i="4"/>
  <c r="BE931" i="4" s="1"/>
  <c r="AZ932" i="4"/>
  <c r="BE932" i="4" s="1"/>
  <c r="AZ933" i="4"/>
  <c r="BE933" i="4" s="1"/>
  <c r="AZ934" i="4"/>
  <c r="BE934" i="4" s="1"/>
  <c r="AZ935" i="4"/>
  <c r="BE935" i="4" s="1"/>
  <c r="AZ936" i="4"/>
  <c r="BE936" i="4" s="1"/>
  <c r="AZ937" i="4"/>
  <c r="BE937" i="4" s="1"/>
  <c r="AZ938" i="4"/>
  <c r="BE938" i="4" s="1"/>
  <c r="AZ939" i="4"/>
  <c r="BE939" i="4" s="1"/>
  <c r="AZ940" i="4"/>
  <c r="BE940" i="4" s="1"/>
  <c r="AZ941" i="4"/>
  <c r="BE941" i="4" s="1"/>
  <c r="AZ942" i="4"/>
  <c r="BE942" i="4" s="1"/>
  <c r="AZ943" i="4"/>
  <c r="BE943" i="4" s="1"/>
  <c r="AZ944" i="4"/>
  <c r="BE944" i="4" s="1"/>
  <c r="AZ945" i="4"/>
  <c r="BE945" i="4" s="1"/>
  <c r="AZ946" i="4"/>
  <c r="BE946" i="4" s="1"/>
  <c r="AZ947" i="4"/>
  <c r="BE947" i="4" s="1"/>
  <c r="AZ948" i="4"/>
  <c r="BE948" i="4" s="1"/>
  <c r="AZ949" i="4"/>
  <c r="BE949" i="4" s="1"/>
  <c r="AZ950" i="4"/>
  <c r="BE950" i="4" s="1"/>
  <c r="AZ951" i="4"/>
  <c r="BE951" i="4" s="1"/>
  <c r="AZ952" i="4"/>
  <c r="BE952" i="4" s="1"/>
  <c r="AZ953" i="4"/>
  <c r="BE953" i="4" s="1"/>
  <c r="AZ954" i="4"/>
  <c r="BE954" i="4" s="1"/>
  <c r="AZ955" i="4"/>
  <c r="BE955" i="4" s="1"/>
  <c r="AZ956" i="4"/>
  <c r="BE956" i="4" s="1"/>
  <c r="AZ957" i="4"/>
  <c r="BE957" i="4" s="1"/>
  <c r="AZ958" i="4"/>
  <c r="BE958" i="4" s="1"/>
  <c r="AZ959" i="4"/>
  <c r="BE959" i="4" s="1"/>
  <c r="AZ960" i="4"/>
  <c r="BE960" i="4" s="1"/>
  <c r="AZ961" i="4"/>
  <c r="BE961" i="4" s="1"/>
  <c r="AZ962" i="4"/>
  <c r="BE962" i="4" s="1"/>
  <c r="AZ963" i="4"/>
  <c r="BE963" i="4" s="1"/>
  <c r="AZ964" i="4"/>
  <c r="BE964" i="4" s="1"/>
  <c r="AZ965" i="4"/>
  <c r="BE965" i="4" s="1"/>
  <c r="AZ966" i="4"/>
  <c r="BE966" i="4" s="1"/>
  <c r="AZ967" i="4"/>
  <c r="BE967" i="4" s="1"/>
  <c r="AZ968" i="4"/>
  <c r="BE968" i="4" s="1"/>
  <c r="AZ969" i="4"/>
  <c r="BE969" i="4" s="1"/>
  <c r="AZ970" i="4"/>
  <c r="BE970" i="4" s="1"/>
  <c r="AZ971" i="4"/>
  <c r="BE971" i="4" s="1"/>
  <c r="AZ972" i="4"/>
  <c r="BE972" i="4" s="1"/>
  <c r="AZ973" i="4"/>
  <c r="BE973" i="4" s="1"/>
  <c r="AZ974" i="4"/>
  <c r="BE974" i="4" s="1"/>
  <c r="AZ975" i="4"/>
  <c r="BE975" i="4" s="1"/>
  <c r="AZ976" i="4"/>
  <c r="BE976" i="4" s="1"/>
  <c r="AZ977" i="4"/>
  <c r="BE977" i="4" s="1"/>
  <c r="AZ978" i="4"/>
  <c r="BE978" i="4" s="1"/>
  <c r="AZ979" i="4"/>
  <c r="BE979" i="4" s="1"/>
  <c r="AZ980" i="4"/>
  <c r="BE980" i="4" s="1"/>
  <c r="AZ981" i="4"/>
  <c r="BE981" i="4" s="1"/>
  <c r="AZ982" i="4"/>
  <c r="BE982" i="4" s="1"/>
  <c r="AZ983" i="4"/>
  <c r="BE983" i="4" s="1"/>
  <c r="AZ984" i="4"/>
  <c r="BE984" i="4" s="1"/>
  <c r="AZ985" i="4"/>
  <c r="BE985" i="4" s="1"/>
  <c r="AZ986" i="4"/>
  <c r="BE986" i="4" s="1"/>
  <c r="AZ987" i="4"/>
  <c r="BE987" i="4" s="1"/>
  <c r="AZ988" i="4"/>
  <c r="BE988" i="4" s="1"/>
  <c r="AZ989" i="4"/>
  <c r="BE989" i="4" s="1"/>
  <c r="AZ990" i="4"/>
  <c r="BE990" i="4" s="1"/>
  <c r="AZ991" i="4"/>
  <c r="BE991" i="4" s="1"/>
  <c r="AZ992" i="4"/>
  <c r="BE992" i="4" s="1"/>
  <c r="AZ993" i="4"/>
  <c r="BE993" i="4" s="1"/>
  <c r="AZ994" i="4"/>
  <c r="BE994" i="4" s="1"/>
  <c r="AZ995" i="4"/>
  <c r="BE995" i="4" s="1"/>
  <c r="AZ996" i="4"/>
  <c r="BE996" i="4" s="1"/>
  <c r="AZ997" i="4"/>
  <c r="BE997" i="4" s="1"/>
  <c r="AZ998" i="4"/>
  <c r="BE998" i="4" s="1"/>
  <c r="AZ999" i="4"/>
  <c r="BE999" i="4" s="1"/>
  <c r="AZ1000" i="4"/>
  <c r="BE1000" i="4" s="1"/>
  <c r="AZ1001" i="4"/>
  <c r="BE1001" i="4" s="1"/>
  <c r="AZ1002" i="4"/>
  <c r="BE1002" i="4" s="1"/>
  <c r="AZ1003" i="4"/>
  <c r="BE1003" i="4" s="1"/>
  <c r="AZ1004" i="4"/>
  <c r="BE1004" i="4" s="1"/>
  <c r="AZ1005" i="4"/>
  <c r="BE1005" i="4" s="1"/>
  <c r="AZ1006" i="4"/>
  <c r="BE1006" i="4" s="1"/>
  <c r="AZ1007" i="4"/>
  <c r="BE1007" i="4" s="1"/>
  <c r="AZ1008" i="4"/>
  <c r="BE1008" i="4" s="1"/>
  <c r="AZ1009" i="4"/>
  <c r="BE1009" i="4" s="1"/>
  <c r="AZ1010" i="4"/>
  <c r="BE1010" i="4" s="1"/>
  <c r="AZ1011" i="4"/>
  <c r="BE1011" i="4" s="1"/>
  <c r="AZ1012" i="4"/>
  <c r="BE1012" i="4" s="1"/>
  <c r="AZ1013" i="4"/>
  <c r="BE1013" i="4" s="1"/>
  <c r="AZ1014" i="4"/>
  <c r="BE1014" i="4" s="1"/>
  <c r="AZ1015" i="4"/>
  <c r="BE1015" i="4" s="1"/>
  <c r="AZ1016" i="4"/>
  <c r="BE1016" i="4" s="1"/>
  <c r="AZ1017" i="4"/>
  <c r="BE1017" i="4" s="1"/>
  <c r="AZ1018" i="4"/>
  <c r="BE1018" i="4" s="1"/>
  <c r="AZ1019" i="4"/>
  <c r="BE1019" i="4" s="1"/>
  <c r="AZ1020" i="4"/>
  <c r="BE1020" i="4" s="1"/>
  <c r="AZ1021" i="4"/>
  <c r="BE1021" i="4" s="1"/>
  <c r="AZ1022" i="4"/>
  <c r="BE1022" i="4" s="1"/>
  <c r="AZ1023" i="4"/>
  <c r="BE1023" i="4" s="1"/>
  <c r="AZ1024" i="4"/>
  <c r="BE1024" i="4" s="1"/>
  <c r="AZ1025" i="4"/>
  <c r="BE1025" i="4" s="1"/>
  <c r="AZ1026" i="4"/>
  <c r="BE1026" i="4" s="1"/>
  <c r="AZ1027" i="4"/>
  <c r="BE1027" i="4" s="1"/>
  <c r="AZ1028" i="4"/>
  <c r="BE1028" i="4" s="1"/>
  <c r="AZ1029" i="4"/>
  <c r="BE1029" i="4" s="1"/>
  <c r="AZ1030" i="4"/>
  <c r="BE1030" i="4" s="1"/>
  <c r="AZ1031" i="4"/>
  <c r="BE1031" i="4" s="1"/>
  <c r="AZ1032" i="4"/>
  <c r="BE1032" i="4" s="1"/>
  <c r="AZ1033" i="4"/>
  <c r="BE1033" i="4" s="1"/>
  <c r="AZ1034" i="4"/>
  <c r="BE1034" i="4" s="1"/>
  <c r="AZ1035" i="4"/>
  <c r="BE1035" i="4" s="1"/>
  <c r="AZ1036" i="4"/>
  <c r="BE1036" i="4" s="1"/>
  <c r="AZ1037" i="4"/>
  <c r="BE1037" i="4" s="1"/>
  <c r="AZ1038" i="4"/>
  <c r="BE1038" i="4" s="1"/>
  <c r="AZ1039" i="4"/>
  <c r="BE1039" i="4" s="1"/>
  <c r="AZ1040" i="4"/>
  <c r="BE1040" i="4" s="1"/>
  <c r="AZ1041" i="4"/>
  <c r="BE1041" i="4" s="1"/>
  <c r="AZ1042" i="4"/>
  <c r="BE1042" i="4" s="1"/>
  <c r="AZ1043" i="4"/>
  <c r="BE1043" i="4" s="1"/>
  <c r="AZ1044" i="4"/>
  <c r="BE1044" i="4" s="1"/>
  <c r="AZ1045" i="4"/>
  <c r="BE1045" i="4" s="1"/>
  <c r="AZ1046" i="4"/>
  <c r="BE1046" i="4" s="1"/>
  <c r="AZ1047" i="4"/>
  <c r="BE1047" i="4" s="1"/>
  <c r="AZ1048" i="4"/>
  <c r="BE1048" i="4" s="1"/>
  <c r="AZ1049" i="4"/>
  <c r="BE1049" i="4" s="1"/>
  <c r="AZ1050" i="4"/>
  <c r="BE1050" i="4" s="1"/>
  <c r="AZ1051" i="4"/>
  <c r="BE1051" i="4" s="1"/>
  <c r="AZ1052" i="4"/>
  <c r="BE1052" i="4" s="1"/>
  <c r="AZ1053" i="4"/>
  <c r="BE1053" i="4" s="1"/>
  <c r="AZ1054" i="4"/>
  <c r="BE1054" i="4" s="1"/>
  <c r="AZ1055" i="4"/>
  <c r="BE1055" i="4" s="1"/>
  <c r="AZ1056" i="4"/>
  <c r="BE1056" i="4" s="1"/>
  <c r="AZ1057" i="4"/>
  <c r="BE1057" i="4" s="1"/>
  <c r="AZ1058" i="4"/>
  <c r="BE1058" i="4" s="1"/>
  <c r="AZ1059" i="4"/>
  <c r="BE1059" i="4" s="1"/>
  <c r="AZ1060" i="4"/>
  <c r="BE1060" i="4" s="1"/>
  <c r="AZ1061" i="4"/>
  <c r="BE1061" i="4" s="1"/>
  <c r="AZ1062" i="4"/>
  <c r="BE1062" i="4" s="1"/>
  <c r="AZ1063" i="4"/>
  <c r="BE1063" i="4" s="1"/>
  <c r="AZ1064" i="4"/>
  <c r="BE1064" i="4" s="1"/>
  <c r="AZ1065" i="4"/>
  <c r="BE1065" i="4" s="1"/>
  <c r="AZ1066" i="4"/>
  <c r="BE1066" i="4" s="1"/>
  <c r="AZ1067" i="4"/>
  <c r="BE1067" i="4" s="1"/>
  <c r="AZ1068" i="4"/>
  <c r="BE1068" i="4" s="1"/>
  <c r="AZ1069" i="4"/>
  <c r="BE1069" i="4" s="1"/>
  <c r="AZ1070" i="4"/>
  <c r="BE1070" i="4" s="1"/>
  <c r="AZ1071" i="4"/>
  <c r="BE1071" i="4" s="1"/>
  <c r="AZ1072" i="4"/>
  <c r="BE1072" i="4" s="1"/>
  <c r="AZ1073" i="4"/>
  <c r="BE1073" i="4" s="1"/>
  <c r="AZ1074" i="4"/>
  <c r="BE1074" i="4" s="1"/>
  <c r="AZ1075" i="4"/>
  <c r="BE1075" i="4" s="1"/>
  <c r="AZ1076" i="4"/>
  <c r="BE1076" i="4" s="1"/>
  <c r="AZ1077" i="4"/>
  <c r="BE1077" i="4" s="1"/>
  <c r="AZ1078" i="4"/>
  <c r="BE1078" i="4" s="1"/>
  <c r="AZ1079" i="4"/>
  <c r="BE1079" i="4" s="1"/>
  <c r="AZ1080" i="4"/>
  <c r="BE1080" i="4" s="1"/>
  <c r="AZ1081" i="4"/>
  <c r="BE1081" i="4" s="1"/>
  <c r="AZ1082" i="4"/>
  <c r="BE1082" i="4" s="1"/>
  <c r="AZ1083" i="4"/>
  <c r="BE1083" i="4" s="1"/>
  <c r="AZ1084" i="4"/>
  <c r="BE1084" i="4" s="1"/>
  <c r="AZ1085" i="4"/>
  <c r="BE1085" i="4" s="1"/>
  <c r="AZ1086" i="4"/>
  <c r="BE1086" i="4" s="1"/>
  <c r="AZ1087" i="4"/>
  <c r="BE1087" i="4" s="1"/>
  <c r="AZ1088" i="4"/>
  <c r="BE1088" i="4" s="1"/>
  <c r="AZ1089" i="4"/>
  <c r="BE1089" i="4" s="1"/>
  <c r="AZ1090" i="4"/>
  <c r="BE1090" i="4" s="1"/>
  <c r="AZ1091" i="4"/>
  <c r="BE1091" i="4" s="1"/>
  <c r="AZ1092" i="4"/>
  <c r="BE1092" i="4" s="1"/>
  <c r="AZ1093" i="4"/>
  <c r="BE1093" i="4" s="1"/>
  <c r="AZ1094" i="4"/>
  <c r="BE1094" i="4" s="1"/>
  <c r="AZ1095" i="4"/>
  <c r="BE1095" i="4" s="1"/>
  <c r="AZ1096" i="4"/>
  <c r="BE1096" i="4" s="1"/>
  <c r="AZ1097" i="4"/>
  <c r="BE1097" i="4" s="1"/>
  <c r="AZ1098" i="4"/>
  <c r="BE1098" i="4" s="1"/>
  <c r="AZ1099" i="4"/>
  <c r="BE1099" i="4" s="1"/>
  <c r="AZ1100" i="4"/>
  <c r="BE1100" i="4" s="1"/>
  <c r="AZ1101" i="4"/>
  <c r="BE1101" i="4" s="1"/>
  <c r="AZ1102" i="4"/>
  <c r="BE1102" i="4" s="1"/>
  <c r="AZ1103" i="4"/>
  <c r="BE1103" i="4" s="1"/>
  <c r="AZ1104" i="4"/>
  <c r="BE1104" i="4" s="1"/>
  <c r="AZ1105" i="4"/>
  <c r="BE1105" i="4" s="1"/>
  <c r="AZ1106" i="4"/>
  <c r="BE1106" i="4" s="1"/>
  <c r="AZ1107" i="4"/>
  <c r="BE1107" i="4" s="1"/>
  <c r="AZ1108" i="4"/>
  <c r="BE1108" i="4" s="1"/>
  <c r="AZ1109" i="4"/>
  <c r="BE1109" i="4" s="1"/>
  <c r="AZ1110" i="4"/>
  <c r="BE1110" i="4" s="1"/>
  <c r="AZ1111" i="4"/>
  <c r="BE1111" i="4" s="1"/>
  <c r="AZ1112" i="4"/>
  <c r="BE1112" i="4" s="1"/>
  <c r="AZ1113" i="4"/>
  <c r="BE1113" i="4" s="1"/>
  <c r="AZ1114" i="4"/>
  <c r="BE1114" i="4" s="1"/>
  <c r="AZ1115" i="4"/>
  <c r="BE1115" i="4" s="1"/>
  <c r="AZ1116" i="4"/>
  <c r="BE1116" i="4" s="1"/>
  <c r="AZ1117" i="4"/>
  <c r="BE1117" i="4" s="1"/>
  <c r="AZ1118" i="4"/>
  <c r="BE1118" i="4" s="1"/>
  <c r="AZ1119" i="4"/>
  <c r="BE1119" i="4" s="1"/>
  <c r="AZ1120" i="4"/>
  <c r="BE1120" i="4" s="1"/>
  <c r="AZ1121" i="4"/>
  <c r="BE1121" i="4" s="1"/>
  <c r="AZ1122" i="4"/>
  <c r="BE1122" i="4" s="1"/>
  <c r="AZ1123" i="4"/>
  <c r="BE1123" i="4" s="1"/>
  <c r="AZ1124" i="4"/>
  <c r="BE1124" i="4" s="1"/>
  <c r="AZ1125" i="4"/>
  <c r="BE1125" i="4" s="1"/>
  <c r="AZ1126" i="4"/>
  <c r="BE1126" i="4" s="1"/>
  <c r="AZ1127" i="4"/>
  <c r="BE1127" i="4" s="1"/>
  <c r="AZ1128" i="4"/>
  <c r="BE1128" i="4" s="1"/>
  <c r="AZ1129" i="4"/>
  <c r="BE1129" i="4" s="1"/>
  <c r="AZ1130" i="4"/>
  <c r="BE1130" i="4" s="1"/>
  <c r="AZ1131" i="4"/>
  <c r="BE1131" i="4" s="1"/>
  <c r="AZ1132" i="4"/>
  <c r="BE1132" i="4" s="1"/>
  <c r="AZ1133" i="4"/>
  <c r="BE1133" i="4" s="1"/>
  <c r="AZ1134" i="4"/>
  <c r="BE1134" i="4" s="1"/>
  <c r="AZ1135" i="4"/>
  <c r="BE1135" i="4" s="1"/>
  <c r="AZ1136" i="4"/>
  <c r="BE1136" i="4" s="1"/>
  <c r="AZ1137" i="4"/>
  <c r="BE1137" i="4" s="1"/>
  <c r="AZ1138" i="4"/>
  <c r="BE1138" i="4" s="1"/>
  <c r="AZ1139" i="4"/>
  <c r="BE1139" i="4" s="1"/>
  <c r="AZ1140" i="4"/>
  <c r="BE1140" i="4" s="1"/>
  <c r="AZ1141" i="4"/>
  <c r="BE1141" i="4" s="1"/>
  <c r="AZ1142" i="4"/>
  <c r="BE1142" i="4" s="1"/>
  <c r="AZ1143" i="4"/>
  <c r="BE1143" i="4" s="1"/>
  <c r="AZ1144" i="4"/>
  <c r="BE1144" i="4" s="1"/>
  <c r="AZ1145" i="4"/>
  <c r="BE1145" i="4" s="1"/>
  <c r="AZ1146" i="4"/>
  <c r="BE1146" i="4" s="1"/>
  <c r="AZ1147" i="4"/>
  <c r="BE1147" i="4" s="1"/>
  <c r="AZ1148" i="4"/>
  <c r="BE1148" i="4" s="1"/>
  <c r="AZ1149" i="4"/>
  <c r="BE1149" i="4" s="1"/>
  <c r="AZ1150" i="4"/>
  <c r="BE1150" i="4" s="1"/>
  <c r="AZ1151" i="4"/>
  <c r="BE1151" i="4" s="1"/>
  <c r="AZ1152" i="4"/>
  <c r="BE1152" i="4" s="1"/>
  <c r="AZ1153" i="4"/>
  <c r="BE1153" i="4" s="1"/>
  <c r="AZ1154" i="4"/>
  <c r="BE1154" i="4" s="1"/>
  <c r="AZ1155" i="4"/>
  <c r="BE1155" i="4" s="1"/>
  <c r="AZ1156" i="4"/>
  <c r="BE1156" i="4" s="1"/>
  <c r="AZ1157" i="4"/>
  <c r="BE1157" i="4" s="1"/>
  <c r="AZ1158" i="4"/>
  <c r="BE1158" i="4" s="1"/>
  <c r="AZ1159" i="4"/>
  <c r="BE1159" i="4" s="1"/>
  <c r="AZ1160" i="4"/>
  <c r="BE1160" i="4" s="1"/>
  <c r="AZ1161" i="4"/>
  <c r="BE1161" i="4" s="1"/>
  <c r="AZ1162" i="4"/>
  <c r="BE1162" i="4" s="1"/>
  <c r="AZ1163" i="4"/>
  <c r="BE1163" i="4" s="1"/>
  <c r="AZ1164" i="4"/>
  <c r="BE1164" i="4" s="1"/>
  <c r="AZ1165" i="4"/>
  <c r="BE1165" i="4" s="1"/>
  <c r="AZ1166" i="4"/>
  <c r="BE1166" i="4" s="1"/>
  <c r="AZ1167" i="4"/>
  <c r="BE1167" i="4" s="1"/>
  <c r="AZ1168" i="4"/>
  <c r="BE1168" i="4" s="1"/>
  <c r="AZ1169" i="4"/>
  <c r="BE1169" i="4" s="1"/>
  <c r="AZ1170" i="4"/>
  <c r="BE1170" i="4" s="1"/>
  <c r="AZ1171" i="4"/>
  <c r="BE1171" i="4" s="1"/>
  <c r="AZ1172" i="4"/>
  <c r="BE1172" i="4" s="1"/>
  <c r="AZ1173" i="4"/>
  <c r="BE1173" i="4" s="1"/>
  <c r="AZ1174" i="4"/>
  <c r="BE1174" i="4" s="1"/>
  <c r="AZ1175" i="4"/>
  <c r="BE1175" i="4" s="1"/>
  <c r="AZ1176" i="4"/>
  <c r="BE1176" i="4" s="1"/>
  <c r="AZ1177" i="4"/>
  <c r="BE1177" i="4" s="1"/>
  <c r="AZ1178" i="4"/>
  <c r="BE1178" i="4" s="1"/>
  <c r="AZ1179" i="4"/>
  <c r="BE1179" i="4" s="1"/>
  <c r="AZ1180" i="4"/>
  <c r="BE1180" i="4" s="1"/>
  <c r="AZ1181" i="4"/>
  <c r="BE1181" i="4" s="1"/>
  <c r="AZ1182" i="4"/>
  <c r="BE1182" i="4" s="1"/>
  <c r="AZ1183" i="4"/>
  <c r="BE1183" i="4" s="1"/>
  <c r="AZ1184" i="4"/>
  <c r="BE1184" i="4" s="1"/>
  <c r="AZ1185" i="4"/>
  <c r="BE1185" i="4" s="1"/>
  <c r="AZ1186" i="4"/>
  <c r="BE1186" i="4" s="1"/>
  <c r="AZ1187" i="4"/>
  <c r="BE1187" i="4" s="1"/>
  <c r="AZ1188" i="4"/>
  <c r="BE1188" i="4" s="1"/>
  <c r="AZ1189" i="4"/>
  <c r="BE1189" i="4" s="1"/>
  <c r="AZ1190" i="4"/>
  <c r="BE1190" i="4" s="1"/>
  <c r="AZ1191" i="4"/>
  <c r="BE1191" i="4" s="1"/>
  <c r="AZ1192" i="4"/>
  <c r="BE1192" i="4" s="1"/>
  <c r="AZ1193" i="4"/>
  <c r="BE1193" i="4" s="1"/>
  <c r="AZ1194" i="4"/>
  <c r="BE1194" i="4" s="1"/>
  <c r="AZ1195" i="4"/>
  <c r="BE1195" i="4" s="1"/>
  <c r="AZ1196" i="4"/>
  <c r="BE1196" i="4" s="1"/>
  <c r="AZ1197" i="4"/>
  <c r="BE1197" i="4" s="1"/>
  <c r="AZ1198" i="4"/>
  <c r="BE1198" i="4" s="1"/>
  <c r="AZ1199" i="4"/>
  <c r="BE1199" i="4" s="1"/>
  <c r="AZ1200" i="4"/>
  <c r="BE1200" i="4" s="1"/>
  <c r="AZ1201" i="4"/>
  <c r="BE1201" i="4" s="1"/>
  <c r="AZ1202" i="4"/>
  <c r="BE1202" i="4" s="1"/>
  <c r="AZ1203" i="4"/>
  <c r="BE1203" i="4" s="1"/>
  <c r="AZ1204" i="4"/>
  <c r="BE1204" i="4" s="1"/>
  <c r="AZ1205" i="4"/>
  <c r="BE1205" i="4" s="1"/>
  <c r="AZ1206" i="4"/>
  <c r="BE1206" i="4" s="1"/>
  <c r="AZ1207" i="4"/>
  <c r="BE1207" i="4" s="1"/>
  <c r="AZ1208" i="4"/>
  <c r="BE1208" i="4" s="1"/>
  <c r="AZ1209" i="4"/>
  <c r="BE1209" i="4" s="1"/>
  <c r="AZ1210" i="4"/>
  <c r="BE1210" i="4" s="1"/>
  <c r="AZ1211" i="4"/>
  <c r="BE1211" i="4" s="1"/>
  <c r="AZ1212" i="4"/>
  <c r="BE1212" i="4" s="1"/>
  <c r="AZ1213" i="4"/>
  <c r="BE1213" i="4" s="1"/>
  <c r="AZ1214" i="4"/>
  <c r="BE1214" i="4" s="1"/>
  <c r="AZ1215" i="4"/>
  <c r="BE1215" i="4" s="1"/>
  <c r="AZ1216" i="4"/>
  <c r="BE1216" i="4" s="1"/>
  <c r="AZ1217" i="4"/>
  <c r="BE1217" i="4" s="1"/>
  <c r="AZ1218" i="4"/>
  <c r="BE1218" i="4" s="1"/>
  <c r="AZ1219" i="4"/>
  <c r="BE1219" i="4" s="1"/>
  <c r="AZ1220" i="4"/>
  <c r="BE1220" i="4" s="1"/>
  <c r="AZ1221" i="4"/>
  <c r="BE1221" i="4" s="1"/>
  <c r="AZ1222" i="4"/>
  <c r="BE1222" i="4" s="1"/>
  <c r="AZ1223" i="4"/>
  <c r="BE1223" i="4" s="1"/>
  <c r="AZ1224" i="4"/>
  <c r="BE1224" i="4" s="1"/>
  <c r="AZ1225" i="4"/>
  <c r="BE1225" i="4" s="1"/>
  <c r="AZ1226" i="4"/>
  <c r="BE1226" i="4" s="1"/>
  <c r="AZ1227" i="4"/>
  <c r="BE1227" i="4" s="1"/>
  <c r="AZ1228" i="4"/>
  <c r="BE1228" i="4" s="1"/>
  <c r="AZ1229" i="4"/>
  <c r="BE1229" i="4" s="1"/>
  <c r="AZ1230" i="4"/>
  <c r="BE1230" i="4" s="1"/>
  <c r="AZ1231" i="4"/>
  <c r="BE1231" i="4" s="1"/>
  <c r="AZ1232" i="4"/>
  <c r="BE1232" i="4" s="1"/>
  <c r="AZ1233" i="4"/>
  <c r="BE1233" i="4" s="1"/>
  <c r="AZ1234" i="4"/>
  <c r="BE1234" i="4" s="1"/>
  <c r="AZ1235" i="4"/>
  <c r="BE1235" i="4" s="1"/>
  <c r="AZ1236" i="4"/>
  <c r="BE1236" i="4" s="1"/>
  <c r="AZ1237" i="4"/>
  <c r="BE1237" i="4" s="1"/>
  <c r="AZ1238" i="4"/>
  <c r="BE1238" i="4" s="1"/>
  <c r="AZ1239" i="4"/>
  <c r="BE1239" i="4" s="1"/>
  <c r="AZ1240" i="4"/>
  <c r="BE1240" i="4" s="1"/>
  <c r="AZ1241" i="4"/>
  <c r="BE1241" i="4" s="1"/>
  <c r="AZ1242" i="4"/>
  <c r="BE1242" i="4" s="1"/>
  <c r="AZ1243" i="4"/>
  <c r="BE1243" i="4" s="1"/>
  <c r="AZ1244" i="4"/>
  <c r="BE1244" i="4" s="1"/>
  <c r="AZ1245" i="4"/>
  <c r="BE1245" i="4" s="1"/>
  <c r="AZ1246" i="4"/>
  <c r="BE1246" i="4" s="1"/>
  <c r="AZ1247" i="4"/>
  <c r="BE1247" i="4" s="1"/>
  <c r="AZ1248" i="4"/>
  <c r="BE1248" i="4" s="1"/>
  <c r="AZ1249" i="4"/>
  <c r="BE1249" i="4" s="1"/>
  <c r="AZ1250" i="4"/>
  <c r="BE1250" i="4" s="1"/>
  <c r="AZ1251" i="4"/>
  <c r="BE1251" i="4" s="1"/>
  <c r="AZ1252" i="4"/>
  <c r="BE1252" i="4" s="1"/>
  <c r="AZ1253" i="4"/>
  <c r="BE1253" i="4" s="1"/>
  <c r="AZ1254" i="4"/>
  <c r="BE1254" i="4" s="1"/>
  <c r="AZ1255" i="4"/>
  <c r="BE1255" i="4" s="1"/>
  <c r="AZ1256" i="4"/>
  <c r="BE1256" i="4" s="1"/>
  <c r="AZ1257" i="4"/>
  <c r="BE1257" i="4" s="1"/>
  <c r="AZ1258" i="4"/>
  <c r="BE1258" i="4" s="1"/>
  <c r="AZ1259" i="4"/>
  <c r="BE1259" i="4" s="1"/>
  <c r="AZ1260" i="4"/>
  <c r="BE1260" i="4" s="1"/>
  <c r="AZ1261" i="4"/>
  <c r="BE1261" i="4" s="1"/>
  <c r="AZ1262" i="4"/>
  <c r="BE1262" i="4" s="1"/>
  <c r="AZ1263" i="4"/>
  <c r="BE1263" i="4" s="1"/>
  <c r="AZ1264" i="4"/>
  <c r="BE1264" i="4" s="1"/>
  <c r="AZ1265" i="4"/>
  <c r="BE1265" i="4" s="1"/>
  <c r="AZ1266" i="4"/>
  <c r="BE1266" i="4" s="1"/>
  <c r="AZ1267" i="4"/>
  <c r="BE1267" i="4" s="1"/>
  <c r="AZ1268" i="4"/>
  <c r="BE1268" i="4" s="1"/>
  <c r="AZ1269" i="4"/>
  <c r="BE1269" i="4" s="1"/>
  <c r="AZ1270" i="4"/>
  <c r="BE1270" i="4" s="1"/>
  <c r="AZ1271" i="4"/>
  <c r="BE1271" i="4" s="1"/>
  <c r="AZ1272" i="4"/>
  <c r="BE1272" i="4" s="1"/>
  <c r="AZ1273" i="4"/>
  <c r="BE1273" i="4" s="1"/>
  <c r="AZ1274" i="4"/>
  <c r="BE1274" i="4" s="1"/>
  <c r="AZ1275" i="4"/>
  <c r="BE1275" i="4" s="1"/>
  <c r="AZ1276" i="4"/>
  <c r="BE1276" i="4" s="1"/>
  <c r="AZ1277" i="4"/>
  <c r="BE1277" i="4" s="1"/>
  <c r="AZ1278" i="4"/>
  <c r="BE1278" i="4" s="1"/>
  <c r="AZ1279" i="4"/>
  <c r="BE1279" i="4" s="1"/>
  <c r="AZ1280" i="4"/>
  <c r="BE1280" i="4" s="1"/>
  <c r="AZ1281" i="4"/>
  <c r="BE1281" i="4" s="1"/>
  <c r="AZ1282" i="4"/>
  <c r="BE1282" i="4" s="1"/>
  <c r="AZ1283" i="4"/>
  <c r="BE1283" i="4" s="1"/>
  <c r="AZ1284" i="4"/>
  <c r="BE1284" i="4" s="1"/>
  <c r="AZ1285" i="4"/>
  <c r="BE1285" i="4" s="1"/>
  <c r="AZ1286" i="4"/>
  <c r="BE1286" i="4" s="1"/>
  <c r="AZ1287" i="4"/>
  <c r="BE1287" i="4" s="1"/>
  <c r="AZ1288" i="4"/>
  <c r="BE1288" i="4" s="1"/>
  <c r="AZ1289" i="4"/>
  <c r="BE1289" i="4" s="1"/>
  <c r="AZ1290" i="4"/>
  <c r="BE1290" i="4" s="1"/>
  <c r="AZ1291" i="4"/>
  <c r="BE1291" i="4" s="1"/>
  <c r="AZ1292" i="4"/>
  <c r="BE1292" i="4" s="1"/>
  <c r="AZ1293" i="4"/>
  <c r="BE1293" i="4" s="1"/>
  <c r="AZ1294" i="4"/>
  <c r="BE1294" i="4" s="1"/>
  <c r="AZ1295" i="4"/>
  <c r="BE1295" i="4" s="1"/>
  <c r="AZ1296" i="4"/>
  <c r="BE1296" i="4" s="1"/>
  <c r="AZ1297" i="4"/>
  <c r="BE1297" i="4" s="1"/>
  <c r="AZ1298" i="4"/>
  <c r="BE1298" i="4" s="1"/>
  <c r="AZ1299" i="4"/>
  <c r="BE1299" i="4" s="1"/>
  <c r="AZ1300" i="4"/>
  <c r="BE1300" i="4" s="1"/>
  <c r="AZ1301" i="4"/>
  <c r="BE1301" i="4" s="1"/>
  <c r="AZ1302" i="4"/>
  <c r="BE1302" i="4" s="1"/>
  <c r="AZ1303" i="4"/>
  <c r="BE1303" i="4" s="1"/>
  <c r="AZ1304" i="4"/>
  <c r="BE1304" i="4" s="1"/>
  <c r="AZ1305" i="4"/>
  <c r="BE1305" i="4" s="1"/>
  <c r="AZ1306" i="4"/>
  <c r="BE1306" i="4" s="1"/>
  <c r="AZ1307" i="4"/>
  <c r="BE1307" i="4" s="1"/>
  <c r="AZ1308" i="4"/>
  <c r="BE1308" i="4" s="1"/>
  <c r="AZ1309" i="4"/>
  <c r="BE1309" i="4" s="1"/>
  <c r="AZ1310" i="4"/>
  <c r="BE1310" i="4" s="1"/>
  <c r="AZ1311" i="4"/>
  <c r="BE1311" i="4" s="1"/>
  <c r="AZ1312" i="4"/>
  <c r="BE1312" i="4" s="1"/>
  <c r="AZ1313" i="4"/>
  <c r="BE1313" i="4" s="1"/>
  <c r="AZ1314" i="4"/>
  <c r="BE1314" i="4" s="1"/>
  <c r="AZ1315" i="4"/>
  <c r="BE1315" i="4" s="1"/>
  <c r="AZ1316" i="4"/>
  <c r="BE1316" i="4" s="1"/>
  <c r="AZ1317" i="4"/>
  <c r="BE1317" i="4" s="1"/>
  <c r="AZ1318" i="4"/>
  <c r="BE1318" i="4" s="1"/>
  <c r="AZ1319" i="4"/>
  <c r="BE1319" i="4" s="1"/>
  <c r="AZ1320" i="4"/>
  <c r="BE1320" i="4" s="1"/>
  <c r="AZ1321" i="4"/>
  <c r="BE1321" i="4" s="1"/>
  <c r="AZ1322" i="4"/>
  <c r="BE1322" i="4" s="1"/>
  <c r="AZ1323" i="4"/>
  <c r="BE1323" i="4" s="1"/>
  <c r="AZ1324" i="4"/>
  <c r="BE1324" i="4" s="1"/>
  <c r="AZ1325" i="4"/>
  <c r="BE1325" i="4" s="1"/>
  <c r="AZ1326" i="4"/>
  <c r="BE1326" i="4" s="1"/>
  <c r="AZ1327" i="4"/>
  <c r="BE1327" i="4" s="1"/>
  <c r="AZ1328" i="4"/>
  <c r="BE1328" i="4" s="1"/>
  <c r="AZ1329" i="4"/>
  <c r="BE1329" i="4" s="1"/>
  <c r="AZ1330" i="4"/>
  <c r="BE1330" i="4" s="1"/>
  <c r="AZ1331" i="4"/>
  <c r="BE1331" i="4" s="1"/>
  <c r="AZ1332" i="4"/>
  <c r="BE1332" i="4" s="1"/>
  <c r="AZ1333" i="4"/>
  <c r="BE1333" i="4" s="1"/>
  <c r="AZ1334" i="4"/>
  <c r="BE1334" i="4" s="1"/>
  <c r="AZ1335" i="4"/>
  <c r="BE1335" i="4" s="1"/>
  <c r="AZ1336" i="4"/>
  <c r="BE1336" i="4" s="1"/>
  <c r="AZ1337" i="4"/>
  <c r="BE1337" i="4" s="1"/>
  <c r="AZ1338" i="4"/>
  <c r="BE1338" i="4" s="1"/>
  <c r="AZ1339" i="4"/>
  <c r="BE1339" i="4" s="1"/>
  <c r="AZ1340" i="4"/>
  <c r="BE1340" i="4" s="1"/>
  <c r="AZ1341" i="4"/>
  <c r="BE1341" i="4" s="1"/>
  <c r="AZ1342" i="4"/>
  <c r="BE1342" i="4" s="1"/>
  <c r="AZ1343" i="4"/>
  <c r="BE1343" i="4" s="1"/>
  <c r="AZ1344" i="4"/>
  <c r="BE1344" i="4" s="1"/>
  <c r="AZ1345" i="4"/>
  <c r="BE1345" i="4" s="1"/>
  <c r="AZ1346" i="4"/>
  <c r="BE1346" i="4" s="1"/>
  <c r="AZ1347" i="4"/>
  <c r="BE1347" i="4" s="1"/>
  <c r="AZ1348" i="4"/>
  <c r="BE1348" i="4" s="1"/>
  <c r="AZ1349" i="4"/>
  <c r="BE1349" i="4" s="1"/>
  <c r="AZ1350" i="4"/>
  <c r="BE1350" i="4" s="1"/>
  <c r="AZ1351" i="4"/>
  <c r="BE1351" i="4" s="1"/>
  <c r="AZ1352" i="4"/>
  <c r="BE1352" i="4" s="1"/>
  <c r="AZ1353" i="4"/>
  <c r="BE1353" i="4" s="1"/>
  <c r="AZ1354" i="4"/>
  <c r="BE1354" i="4" s="1"/>
  <c r="AZ1355" i="4"/>
  <c r="BE1355" i="4" s="1"/>
  <c r="AZ1356" i="4"/>
  <c r="BE1356" i="4" s="1"/>
  <c r="AZ1357" i="4"/>
  <c r="BE1357" i="4" s="1"/>
  <c r="AZ1358" i="4"/>
  <c r="BE1358" i="4" s="1"/>
  <c r="AZ1359" i="4"/>
  <c r="BE1359" i="4" s="1"/>
  <c r="AZ1360" i="4"/>
  <c r="BE1360" i="4" s="1"/>
  <c r="AZ1361" i="4"/>
  <c r="BE1361" i="4" s="1"/>
  <c r="AZ1362" i="4"/>
  <c r="BE1362" i="4" s="1"/>
  <c r="AZ1363" i="4"/>
  <c r="BE1363" i="4" s="1"/>
  <c r="AZ1364" i="4"/>
  <c r="BE1364" i="4" s="1"/>
  <c r="AZ1365" i="4"/>
  <c r="BE1365" i="4" s="1"/>
  <c r="AZ1366" i="4"/>
  <c r="BE1366" i="4" s="1"/>
  <c r="AZ1367" i="4"/>
  <c r="BE1367" i="4" s="1"/>
  <c r="AZ1368" i="4"/>
  <c r="BE1368" i="4" s="1"/>
  <c r="AZ1369" i="4"/>
  <c r="BE1369" i="4" s="1"/>
  <c r="AZ1370" i="4"/>
  <c r="BE1370" i="4" s="1"/>
  <c r="AZ1371" i="4"/>
  <c r="BE1371" i="4" s="1"/>
  <c r="AZ1372" i="4"/>
  <c r="BE1372" i="4" s="1"/>
  <c r="AZ1373" i="4"/>
  <c r="BE1373" i="4" s="1"/>
  <c r="AZ1374" i="4"/>
  <c r="BE1374" i="4" s="1"/>
  <c r="AZ1375" i="4"/>
  <c r="BE1375" i="4" s="1"/>
  <c r="AZ1376" i="4"/>
  <c r="BE1376" i="4" s="1"/>
  <c r="AZ1377" i="4"/>
  <c r="BE1377" i="4" s="1"/>
  <c r="AZ1378" i="4"/>
  <c r="BE1378" i="4" s="1"/>
  <c r="AZ1379" i="4"/>
  <c r="BE1379" i="4" s="1"/>
  <c r="AZ1380" i="4"/>
  <c r="BE1380" i="4" s="1"/>
  <c r="AZ1381" i="4"/>
  <c r="BE1381" i="4" s="1"/>
  <c r="AZ1382" i="4"/>
  <c r="BE1382" i="4" s="1"/>
  <c r="AZ1383" i="4"/>
  <c r="BE1383" i="4" s="1"/>
  <c r="AZ1384" i="4"/>
  <c r="BE1384" i="4" s="1"/>
  <c r="AZ1385" i="4"/>
  <c r="BE1385" i="4" s="1"/>
  <c r="AZ1386" i="4"/>
  <c r="BE1386" i="4" s="1"/>
  <c r="AZ1387" i="4"/>
  <c r="BE1387" i="4" s="1"/>
  <c r="AZ1388" i="4"/>
  <c r="BE1388" i="4" s="1"/>
  <c r="AZ1389" i="4"/>
  <c r="BE1389" i="4" s="1"/>
  <c r="AZ1390" i="4"/>
  <c r="BE1390" i="4" s="1"/>
  <c r="AZ1391" i="4"/>
  <c r="BE1391" i="4" s="1"/>
  <c r="AZ1392" i="4"/>
  <c r="BE1392" i="4" s="1"/>
  <c r="AZ1393" i="4"/>
  <c r="BE1393" i="4" s="1"/>
  <c r="AZ1394" i="4"/>
  <c r="BE1394" i="4" s="1"/>
  <c r="AZ1395" i="4"/>
  <c r="BE1395" i="4" s="1"/>
  <c r="AZ1396" i="4"/>
  <c r="BE1396" i="4" s="1"/>
  <c r="AZ1397" i="4"/>
  <c r="BE1397" i="4" s="1"/>
  <c r="AZ1398" i="4"/>
  <c r="BE1398" i="4" s="1"/>
  <c r="AZ1399" i="4"/>
  <c r="BE1399" i="4" s="1"/>
  <c r="AZ1400" i="4"/>
  <c r="BE1400" i="4" s="1"/>
  <c r="AZ1401" i="4"/>
  <c r="BE1401" i="4" s="1"/>
  <c r="AZ1402" i="4"/>
  <c r="BE1402" i="4" s="1"/>
  <c r="AZ1403" i="4"/>
  <c r="BE1403" i="4" s="1"/>
  <c r="AZ1404" i="4"/>
  <c r="BE1404" i="4" s="1"/>
  <c r="AZ1405" i="4"/>
  <c r="BE1405" i="4" s="1"/>
  <c r="AZ1406" i="4"/>
  <c r="BE1406" i="4" s="1"/>
  <c r="AZ1407" i="4"/>
  <c r="BE1407" i="4" s="1"/>
  <c r="AZ1408" i="4"/>
  <c r="BE1408" i="4" s="1"/>
  <c r="AZ1409" i="4"/>
  <c r="BE1409" i="4" s="1"/>
  <c r="AZ1410" i="4"/>
  <c r="BE1410" i="4" s="1"/>
  <c r="AZ1411" i="4"/>
  <c r="BE1411" i="4" s="1"/>
  <c r="AZ1412" i="4"/>
  <c r="BE1412" i="4" s="1"/>
  <c r="AZ1413" i="4"/>
  <c r="BE1413" i="4" s="1"/>
  <c r="AZ1414" i="4"/>
  <c r="BE1414" i="4" s="1"/>
  <c r="AZ1415" i="4"/>
  <c r="BE1415" i="4" s="1"/>
  <c r="AZ1416" i="4"/>
  <c r="BE1416" i="4" s="1"/>
  <c r="AZ1417" i="4"/>
  <c r="BE1417" i="4" s="1"/>
  <c r="AZ1418" i="4"/>
  <c r="BE1418" i="4" s="1"/>
  <c r="AZ1419" i="4"/>
  <c r="BE1419" i="4" s="1"/>
  <c r="AZ1420" i="4"/>
  <c r="BE1420" i="4" s="1"/>
  <c r="AZ1421" i="4"/>
  <c r="BE1421" i="4" s="1"/>
  <c r="AZ1422" i="4"/>
  <c r="BE1422" i="4" s="1"/>
  <c r="AZ1423" i="4"/>
  <c r="BE1423" i="4" s="1"/>
  <c r="AZ1424" i="4"/>
  <c r="BE1424" i="4" s="1"/>
  <c r="AZ1425" i="4"/>
  <c r="BE1425" i="4" s="1"/>
  <c r="AZ1426" i="4"/>
  <c r="BE1426" i="4" s="1"/>
  <c r="AZ1427" i="4"/>
  <c r="BE1427" i="4" s="1"/>
  <c r="AZ1428" i="4"/>
  <c r="BE1428" i="4" s="1"/>
  <c r="AZ1429" i="4"/>
  <c r="BE1429" i="4" s="1"/>
  <c r="AZ1430" i="4"/>
  <c r="BE1430" i="4" s="1"/>
  <c r="AZ1431" i="4"/>
  <c r="BE1431" i="4" s="1"/>
  <c r="AZ1432" i="4"/>
  <c r="BE1432" i="4" s="1"/>
  <c r="AZ1433" i="4"/>
  <c r="BE1433" i="4" s="1"/>
  <c r="AZ1434" i="4"/>
  <c r="BE1434" i="4" s="1"/>
  <c r="AZ1435" i="4"/>
  <c r="BE1435" i="4" s="1"/>
  <c r="AZ1436" i="4"/>
  <c r="BE1436" i="4" s="1"/>
  <c r="AZ1437" i="4"/>
  <c r="BE1437" i="4" s="1"/>
  <c r="AZ1438" i="4"/>
  <c r="BE1438" i="4" s="1"/>
  <c r="AZ1439" i="4"/>
  <c r="BE1439" i="4" s="1"/>
  <c r="AZ1440" i="4"/>
  <c r="BE1440" i="4" s="1"/>
  <c r="AZ1441" i="4"/>
  <c r="BE1441" i="4" s="1"/>
  <c r="AZ1442" i="4"/>
  <c r="BE1442" i="4" s="1"/>
  <c r="AZ1443" i="4"/>
  <c r="BE1443" i="4" s="1"/>
  <c r="AZ1444" i="4"/>
  <c r="BE1444" i="4" s="1"/>
  <c r="AZ1445" i="4"/>
  <c r="BE1445" i="4" s="1"/>
  <c r="AZ1446" i="4"/>
  <c r="BE1446" i="4" s="1"/>
  <c r="AZ1447" i="4"/>
  <c r="BE1447" i="4" s="1"/>
  <c r="AZ1448" i="4"/>
  <c r="BE1448" i="4" s="1"/>
  <c r="AZ1449" i="4"/>
  <c r="BE1449" i="4" s="1"/>
  <c r="AZ1450" i="4"/>
  <c r="BE1450" i="4" s="1"/>
  <c r="AZ1451" i="4"/>
  <c r="BE1451" i="4" s="1"/>
  <c r="AZ1452" i="4"/>
  <c r="BE1452" i="4" s="1"/>
  <c r="AZ1453" i="4"/>
  <c r="BE1453" i="4" s="1"/>
  <c r="AZ1454" i="4"/>
  <c r="BE1454" i="4" s="1"/>
  <c r="AZ1455" i="4"/>
  <c r="BE1455" i="4" s="1"/>
  <c r="AZ1456" i="4"/>
  <c r="BE1456" i="4" s="1"/>
  <c r="AZ1457" i="4"/>
  <c r="BE1457" i="4" s="1"/>
  <c r="AZ1458" i="4"/>
  <c r="BE1458" i="4" s="1"/>
  <c r="AZ1459" i="4"/>
  <c r="BE1459" i="4" s="1"/>
  <c r="AZ1460" i="4"/>
  <c r="BE1460" i="4" s="1"/>
  <c r="AZ1461" i="4"/>
  <c r="BE1461" i="4" s="1"/>
  <c r="AZ1462" i="4"/>
  <c r="BE1462" i="4" s="1"/>
  <c r="AZ1463" i="4"/>
  <c r="BE1463" i="4" s="1"/>
  <c r="AZ1464" i="4"/>
  <c r="BE1464" i="4" s="1"/>
  <c r="AZ1465" i="4"/>
  <c r="BE1465" i="4" s="1"/>
  <c r="AZ1466" i="4"/>
  <c r="BE1466" i="4" s="1"/>
  <c r="AZ1467" i="4"/>
  <c r="BE1467" i="4" s="1"/>
  <c r="AZ1468" i="4"/>
  <c r="BE1468" i="4" s="1"/>
  <c r="AZ1469" i="4"/>
  <c r="BE1469" i="4" s="1"/>
  <c r="AZ1470" i="4"/>
  <c r="BE1470" i="4" s="1"/>
  <c r="AZ1471" i="4"/>
  <c r="BE1471" i="4" s="1"/>
  <c r="AZ1472" i="4"/>
  <c r="BE1472" i="4" s="1"/>
  <c r="AZ1473" i="4"/>
  <c r="BE1473" i="4" s="1"/>
  <c r="AZ1474" i="4"/>
  <c r="BE1474" i="4" s="1"/>
  <c r="AZ1475" i="4"/>
  <c r="BE1475" i="4" s="1"/>
  <c r="AZ1476" i="4"/>
  <c r="BE1476" i="4" s="1"/>
  <c r="AZ1477" i="4"/>
  <c r="BE1477" i="4" s="1"/>
  <c r="AZ1478" i="4"/>
  <c r="BE1478" i="4" s="1"/>
  <c r="AZ1479" i="4"/>
  <c r="BE1479" i="4" s="1"/>
  <c r="AZ1480" i="4"/>
  <c r="BE1480" i="4" s="1"/>
  <c r="AZ1481" i="4"/>
  <c r="BE1481" i="4" s="1"/>
  <c r="AZ1482" i="4"/>
  <c r="BE1482" i="4" s="1"/>
  <c r="AZ1483" i="4"/>
  <c r="BE1483" i="4" s="1"/>
  <c r="AZ1484" i="4"/>
  <c r="BE1484" i="4" s="1"/>
  <c r="AZ1485" i="4"/>
  <c r="BE1485" i="4" s="1"/>
  <c r="AZ1486" i="4"/>
  <c r="BE1486" i="4" s="1"/>
  <c r="AZ1487" i="4"/>
  <c r="BE1487" i="4" s="1"/>
  <c r="AZ1488" i="4"/>
  <c r="BE1488" i="4" s="1"/>
  <c r="AZ1489" i="4"/>
  <c r="BE1489" i="4" s="1"/>
  <c r="AZ1490" i="4"/>
  <c r="BE1490" i="4" s="1"/>
  <c r="AZ1491" i="4"/>
  <c r="BE1491" i="4" s="1"/>
  <c r="AZ1492" i="4"/>
  <c r="BE1492" i="4" s="1"/>
  <c r="AZ1493" i="4"/>
  <c r="BE1493" i="4" s="1"/>
  <c r="AZ1494" i="4"/>
  <c r="BE1494" i="4" s="1"/>
  <c r="AZ1495" i="4"/>
  <c r="BE1495" i="4" s="1"/>
  <c r="AZ1496" i="4"/>
  <c r="BE1496" i="4" s="1"/>
  <c r="AZ1497" i="4"/>
  <c r="BE1497" i="4" s="1"/>
  <c r="AZ1498" i="4"/>
  <c r="BE1498" i="4" s="1"/>
  <c r="AZ1499" i="4"/>
  <c r="BE1499" i="4" s="1"/>
  <c r="AZ1500" i="4"/>
  <c r="BE1500" i="4" s="1"/>
  <c r="AZ1501" i="4"/>
  <c r="BE1501" i="4" s="1"/>
  <c r="AZ1502" i="4"/>
  <c r="BE1502" i="4" s="1"/>
  <c r="AZ1503" i="4"/>
  <c r="BE1503" i="4" s="1"/>
  <c r="AZ1504" i="4"/>
  <c r="BE1504" i="4" s="1"/>
  <c r="AZ1505" i="4"/>
  <c r="BE1505" i="4" s="1"/>
  <c r="AZ1506" i="4"/>
  <c r="BE1506" i="4" s="1"/>
  <c r="AZ1507" i="4"/>
  <c r="BE1507" i="4" s="1"/>
  <c r="AZ1508" i="4"/>
  <c r="BE1508" i="4" s="1"/>
  <c r="AZ1509" i="4"/>
  <c r="BE1509" i="4" s="1"/>
  <c r="AZ1510" i="4"/>
  <c r="BE1510" i="4" s="1"/>
  <c r="AZ1511" i="4"/>
  <c r="BE1511" i="4" s="1"/>
  <c r="AZ1512" i="4"/>
  <c r="BE1512" i="4" s="1"/>
  <c r="AZ1513" i="4"/>
  <c r="BE1513" i="4" s="1"/>
  <c r="AZ1514" i="4"/>
  <c r="BE1514" i="4" s="1"/>
  <c r="AZ1515" i="4"/>
  <c r="BE1515" i="4" s="1"/>
  <c r="AZ1516" i="4"/>
  <c r="BE1516" i="4" s="1"/>
  <c r="AZ1517" i="4"/>
  <c r="BE1517" i="4" s="1"/>
  <c r="AZ1518" i="4"/>
  <c r="BE1518" i="4" s="1"/>
  <c r="AZ1519" i="4"/>
  <c r="BE1519" i="4" s="1"/>
  <c r="AZ1520" i="4"/>
  <c r="BE1520" i="4" s="1"/>
  <c r="AZ1521" i="4"/>
  <c r="BE1521" i="4" s="1"/>
  <c r="AZ1522" i="4"/>
  <c r="BE1522" i="4" s="1"/>
  <c r="AZ1523" i="4"/>
  <c r="BE1523" i="4" s="1"/>
  <c r="AZ1524" i="4"/>
  <c r="BE1524" i="4" s="1"/>
  <c r="AZ1525" i="4"/>
  <c r="BE1525" i="4" s="1"/>
  <c r="AZ1526" i="4"/>
  <c r="BE1526" i="4" s="1"/>
  <c r="AZ1527" i="4"/>
  <c r="BE1527" i="4" s="1"/>
  <c r="AZ1528" i="4"/>
  <c r="BE1528" i="4" s="1"/>
  <c r="AZ1529" i="4"/>
  <c r="BE1529" i="4" s="1"/>
  <c r="AZ1530" i="4"/>
  <c r="BE1530" i="4" s="1"/>
  <c r="AZ1531" i="4"/>
  <c r="BE1531" i="4" s="1"/>
  <c r="AZ1532" i="4"/>
  <c r="BE1532" i="4" s="1"/>
  <c r="AZ1533" i="4"/>
  <c r="BE1533" i="4" s="1"/>
  <c r="AZ1534" i="4"/>
  <c r="BE1534" i="4" s="1"/>
  <c r="AZ1535" i="4"/>
  <c r="BE1535" i="4" s="1"/>
  <c r="AZ1536" i="4"/>
  <c r="BE1536" i="4" s="1"/>
  <c r="AZ1537" i="4"/>
  <c r="BE1537" i="4" s="1"/>
  <c r="AZ1538" i="4"/>
  <c r="BE1538" i="4" s="1"/>
  <c r="AZ1539" i="4"/>
  <c r="BE1539" i="4" s="1"/>
  <c r="AZ1540" i="4"/>
  <c r="BE1540" i="4" s="1"/>
  <c r="AZ1541" i="4"/>
  <c r="BE1541" i="4" s="1"/>
  <c r="AZ1542" i="4"/>
  <c r="BE1542" i="4" s="1"/>
  <c r="AZ1543" i="4"/>
  <c r="BE1543" i="4" s="1"/>
  <c r="AZ1544" i="4"/>
  <c r="BE1544" i="4" s="1"/>
  <c r="AZ1545" i="4"/>
  <c r="BE1545" i="4" s="1"/>
  <c r="AZ1546" i="4"/>
  <c r="BE1546" i="4" s="1"/>
  <c r="AZ1547" i="4"/>
  <c r="BE1547" i="4" s="1"/>
  <c r="AZ1548" i="4"/>
  <c r="BE1548" i="4" s="1"/>
  <c r="AZ1549" i="4"/>
  <c r="BE1549" i="4" s="1"/>
  <c r="AZ1550" i="4"/>
  <c r="BE1550" i="4" s="1"/>
  <c r="AZ1551" i="4"/>
  <c r="BE1551" i="4" s="1"/>
  <c r="AZ1552" i="4"/>
  <c r="BE1552" i="4" s="1"/>
  <c r="AZ1553" i="4"/>
  <c r="BE1553" i="4" s="1"/>
  <c r="AZ1554" i="4"/>
  <c r="BE1554" i="4" s="1"/>
  <c r="AZ1555" i="4"/>
  <c r="BE1555" i="4" s="1"/>
  <c r="AZ1556" i="4"/>
  <c r="BE1556" i="4" s="1"/>
  <c r="AZ1557" i="4"/>
  <c r="BE1557" i="4" s="1"/>
  <c r="AZ1558" i="4"/>
  <c r="BE1558" i="4" s="1"/>
  <c r="AZ1559" i="4"/>
  <c r="BE1559" i="4" s="1"/>
  <c r="AZ1560" i="4"/>
  <c r="BE1560" i="4" s="1"/>
  <c r="AZ1561" i="4"/>
  <c r="BE1561" i="4" s="1"/>
  <c r="AZ1562" i="4"/>
  <c r="BE1562" i="4" s="1"/>
  <c r="AZ1563" i="4"/>
  <c r="BE1563" i="4" s="1"/>
  <c r="AZ1564" i="4"/>
  <c r="BE1564" i="4" s="1"/>
  <c r="AZ1565" i="4"/>
  <c r="BE1565" i="4" s="1"/>
  <c r="AZ1566" i="4"/>
  <c r="BE1566" i="4" s="1"/>
  <c r="AZ1567" i="4"/>
  <c r="BE1567" i="4" s="1"/>
  <c r="AZ1568" i="4"/>
  <c r="BE1568" i="4" s="1"/>
  <c r="AZ1569" i="4"/>
  <c r="BE1569" i="4" s="1"/>
  <c r="AZ1570" i="4"/>
  <c r="BE1570" i="4" s="1"/>
  <c r="AZ1571" i="4"/>
  <c r="BE1571" i="4" s="1"/>
  <c r="AZ1572" i="4"/>
  <c r="BE1572" i="4" s="1"/>
  <c r="AZ1573" i="4"/>
  <c r="BE1573" i="4" s="1"/>
  <c r="AZ1574" i="4"/>
  <c r="BE1574" i="4" s="1"/>
  <c r="AZ1575" i="4"/>
  <c r="BE1575" i="4" s="1"/>
  <c r="AZ1576" i="4"/>
  <c r="BE1576" i="4" s="1"/>
  <c r="AZ1577" i="4"/>
  <c r="BE1577" i="4" s="1"/>
  <c r="AZ1578" i="4"/>
  <c r="BE1578" i="4" s="1"/>
  <c r="AZ1579" i="4"/>
  <c r="BE1579" i="4" s="1"/>
  <c r="AZ1580" i="4"/>
  <c r="BE1580" i="4" s="1"/>
  <c r="AZ1581" i="4"/>
  <c r="BE1581" i="4" s="1"/>
  <c r="AZ1582" i="4"/>
  <c r="BE1582" i="4" s="1"/>
  <c r="AZ1583" i="4"/>
  <c r="BE1583" i="4" s="1"/>
  <c r="AZ1584" i="4"/>
  <c r="BE1584" i="4" s="1"/>
  <c r="AZ1585" i="4"/>
  <c r="BE1585" i="4" s="1"/>
  <c r="AZ1586" i="4"/>
  <c r="BE1586" i="4" s="1"/>
  <c r="AZ1587" i="4"/>
  <c r="BE1587" i="4" s="1"/>
  <c r="AZ1588" i="4"/>
  <c r="BE1588" i="4" s="1"/>
  <c r="AZ1589" i="4"/>
  <c r="BE1589" i="4" s="1"/>
  <c r="AZ1590" i="4"/>
  <c r="BE1590" i="4" s="1"/>
  <c r="AZ1591" i="4"/>
  <c r="BE1591" i="4" s="1"/>
  <c r="AZ1592" i="4"/>
  <c r="BE1592" i="4" s="1"/>
  <c r="AZ1593" i="4"/>
  <c r="BE1593" i="4" s="1"/>
  <c r="AZ1594" i="4"/>
  <c r="BE1594" i="4" s="1"/>
  <c r="AZ1595" i="4"/>
  <c r="BE1595" i="4" s="1"/>
  <c r="AZ1596" i="4"/>
  <c r="BE1596" i="4" s="1"/>
  <c r="AZ1597" i="4"/>
  <c r="BE1597" i="4" s="1"/>
  <c r="AZ1598" i="4"/>
  <c r="BE1598" i="4" s="1"/>
  <c r="AZ1599" i="4"/>
  <c r="BE1599" i="4" s="1"/>
  <c r="AZ1600" i="4"/>
  <c r="BE1600" i="4" s="1"/>
  <c r="AZ1601" i="4"/>
  <c r="BE1601" i="4" s="1"/>
  <c r="AZ1602" i="4"/>
  <c r="BE1602" i="4" s="1"/>
  <c r="AZ1603" i="4"/>
  <c r="BE1603" i="4" s="1"/>
  <c r="AZ1604" i="4"/>
  <c r="BE1604" i="4" s="1"/>
  <c r="AZ1605" i="4"/>
  <c r="BE1605" i="4" s="1"/>
  <c r="BE1606" i="4"/>
  <c r="AZ1607" i="4"/>
  <c r="BE1607" i="4" s="1"/>
  <c r="AZ1608" i="4"/>
  <c r="BE1608" i="4" s="1"/>
  <c r="AZ1609" i="4"/>
  <c r="BE1609" i="4" s="1"/>
  <c r="AZ1610" i="4"/>
  <c r="BE1610" i="4" s="1"/>
  <c r="AZ1611" i="4"/>
  <c r="BE1611" i="4" s="1"/>
  <c r="AZ1612" i="4"/>
  <c r="BE1612" i="4" s="1"/>
  <c r="AZ1613" i="4"/>
  <c r="BE1613" i="4" s="1"/>
  <c r="AZ1614" i="4"/>
  <c r="BE1614" i="4" s="1"/>
  <c r="AZ1615" i="4"/>
  <c r="BE1615" i="4" s="1"/>
  <c r="AZ1616" i="4"/>
  <c r="BE1616" i="4" s="1"/>
  <c r="AZ1617" i="4"/>
  <c r="BE1617" i="4" s="1"/>
  <c r="AZ1618" i="4"/>
  <c r="BE1618" i="4" s="1"/>
  <c r="AZ1619" i="4"/>
  <c r="BE1619" i="4" s="1"/>
  <c r="AZ1620" i="4"/>
  <c r="BE1620" i="4" s="1"/>
  <c r="AZ1621" i="4"/>
  <c r="BE1621" i="4" s="1"/>
  <c r="AZ1622" i="4"/>
  <c r="BE1622" i="4" s="1"/>
  <c r="AZ1623" i="4"/>
  <c r="BE1623" i="4" s="1"/>
  <c r="AZ1624" i="4"/>
  <c r="BE1624" i="4" s="1"/>
  <c r="AZ1625" i="4"/>
  <c r="BE1625" i="4" s="1"/>
  <c r="AZ1626" i="4"/>
  <c r="BE1626" i="4" s="1"/>
  <c r="AZ1627" i="4"/>
  <c r="BE1627" i="4" s="1"/>
  <c r="AZ1628" i="4"/>
  <c r="BE1628" i="4" s="1"/>
  <c r="AZ1629" i="4"/>
  <c r="BE1629" i="4" s="1"/>
  <c r="AZ1630" i="4"/>
  <c r="BE1630" i="4" s="1"/>
  <c r="AZ1631" i="4"/>
  <c r="BE1631" i="4" s="1"/>
  <c r="AZ1632" i="4"/>
  <c r="BE1632" i="4" s="1"/>
  <c r="AZ1633" i="4"/>
  <c r="BE1633" i="4" s="1"/>
  <c r="AZ1634" i="4"/>
  <c r="BE1634" i="4" s="1"/>
  <c r="AZ1635" i="4"/>
  <c r="BE1635" i="4" s="1"/>
  <c r="AZ1636" i="4"/>
  <c r="BE1636" i="4" s="1"/>
  <c r="AZ1637" i="4"/>
  <c r="BE1637" i="4" s="1"/>
  <c r="AZ1638" i="4"/>
  <c r="BE1638" i="4" s="1"/>
  <c r="AZ1639" i="4"/>
  <c r="BE1639" i="4" s="1"/>
  <c r="AZ1640" i="4"/>
  <c r="BE1640" i="4" s="1"/>
  <c r="AZ1641" i="4"/>
  <c r="BE1641" i="4" s="1"/>
  <c r="AZ1642" i="4"/>
  <c r="BE1642" i="4" s="1"/>
  <c r="AZ1643" i="4"/>
  <c r="BE1643" i="4" s="1"/>
  <c r="AZ1644" i="4"/>
  <c r="BE1644" i="4" s="1"/>
  <c r="AZ1645" i="4"/>
  <c r="BE1645" i="4" s="1"/>
  <c r="AZ1646" i="4"/>
  <c r="BE1646" i="4" s="1"/>
  <c r="AZ1647" i="4"/>
  <c r="BE1647" i="4" s="1"/>
  <c r="AZ1648" i="4"/>
  <c r="BE1648" i="4" s="1"/>
  <c r="AZ1649" i="4"/>
  <c r="BE1649" i="4" s="1"/>
  <c r="AZ1650" i="4"/>
  <c r="BE1650" i="4" s="1"/>
  <c r="AZ1651" i="4"/>
  <c r="BE1651" i="4" s="1"/>
  <c r="AZ1652" i="4"/>
  <c r="BE1652" i="4" s="1"/>
  <c r="AZ1653" i="4"/>
  <c r="BE1653" i="4" s="1"/>
  <c r="AZ1654" i="4"/>
  <c r="BE1654" i="4" s="1"/>
  <c r="AZ1655" i="4"/>
  <c r="BE1655" i="4" s="1"/>
  <c r="AZ1656" i="4"/>
  <c r="BE1656" i="4" s="1"/>
  <c r="AZ1657" i="4"/>
  <c r="BE1657" i="4" s="1"/>
  <c r="AZ1658" i="4"/>
  <c r="BE1658" i="4" s="1"/>
  <c r="AZ1659" i="4"/>
  <c r="BE1659" i="4" s="1"/>
  <c r="AZ1660" i="4"/>
  <c r="BE1660" i="4" s="1"/>
  <c r="AZ1661" i="4"/>
  <c r="BE1661" i="4" s="1"/>
  <c r="AZ1662" i="4"/>
  <c r="BE1662" i="4" s="1"/>
  <c r="AZ1663" i="4"/>
  <c r="BE1663" i="4" s="1"/>
  <c r="AZ1664" i="4"/>
  <c r="BE1664" i="4" s="1"/>
  <c r="AZ1665" i="4"/>
  <c r="BE1665" i="4" s="1"/>
  <c r="AZ1666" i="4"/>
  <c r="BE1666" i="4" s="1"/>
  <c r="AZ1667" i="4"/>
  <c r="BE1667" i="4" s="1"/>
  <c r="AZ1668" i="4"/>
  <c r="BE1668" i="4" s="1"/>
  <c r="AZ1669" i="4"/>
  <c r="BE1669" i="4" s="1"/>
  <c r="AZ1670" i="4"/>
  <c r="BE1670" i="4" s="1"/>
  <c r="AZ1671" i="4"/>
  <c r="BE1671" i="4" s="1"/>
  <c r="AZ1672" i="4"/>
  <c r="BE1672" i="4" s="1"/>
  <c r="AZ1673" i="4"/>
  <c r="BE1673" i="4" s="1"/>
  <c r="AZ1674" i="4"/>
  <c r="BE1674" i="4" s="1"/>
  <c r="AZ1675" i="4"/>
  <c r="BE1675" i="4" s="1"/>
  <c r="AZ1676" i="4"/>
  <c r="BE1676" i="4" s="1"/>
  <c r="AZ1677" i="4"/>
  <c r="BE1677" i="4" s="1"/>
  <c r="AZ1678" i="4"/>
  <c r="BE1678" i="4" s="1"/>
  <c r="AZ1679" i="4"/>
  <c r="BE1679" i="4" s="1"/>
  <c r="AZ1680" i="4"/>
  <c r="BE1680" i="4" s="1"/>
  <c r="AZ1681" i="4"/>
  <c r="BE1681" i="4" s="1"/>
  <c r="AZ1682" i="4"/>
  <c r="BE1682" i="4" s="1"/>
  <c r="AZ1683" i="4"/>
  <c r="BE1683" i="4" s="1"/>
  <c r="AZ1684" i="4"/>
  <c r="BE1684" i="4" s="1"/>
  <c r="AZ1685" i="4"/>
  <c r="BE1685" i="4" s="1"/>
  <c r="AZ1686" i="4"/>
  <c r="BE1686" i="4" s="1"/>
  <c r="AZ1687" i="4"/>
  <c r="BE1687" i="4" s="1"/>
  <c r="AZ1688" i="4"/>
  <c r="BE1688" i="4" s="1"/>
  <c r="AZ1689" i="4"/>
  <c r="BE1689" i="4" s="1"/>
  <c r="AZ1690" i="4"/>
  <c r="BE1690" i="4" s="1"/>
  <c r="AZ1691" i="4"/>
  <c r="BE1691" i="4" s="1"/>
  <c r="AZ1692" i="4"/>
  <c r="BE1692" i="4" s="1"/>
  <c r="AZ1693" i="4"/>
  <c r="BE1693" i="4" s="1"/>
  <c r="AZ1694" i="4"/>
  <c r="BE1694" i="4" s="1"/>
  <c r="AZ1695" i="4"/>
  <c r="BE1695" i="4" s="1"/>
  <c r="AZ1696" i="4"/>
  <c r="BE1696" i="4" s="1"/>
  <c r="AZ1697" i="4"/>
  <c r="BE1697" i="4" s="1"/>
  <c r="AZ1698" i="4"/>
  <c r="BE1698" i="4" s="1"/>
  <c r="AZ1699" i="4"/>
  <c r="BE1699" i="4" s="1"/>
  <c r="AZ1700" i="4"/>
  <c r="BE1700" i="4" s="1"/>
  <c r="AZ1701" i="4"/>
  <c r="BE1701" i="4" s="1"/>
  <c r="AZ1702" i="4"/>
  <c r="BE1702" i="4" s="1"/>
  <c r="AZ1703" i="4"/>
  <c r="BE1703" i="4" s="1"/>
  <c r="AZ1704" i="4"/>
  <c r="BE1704" i="4" s="1"/>
  <c r="AZ1705" i="4"/>
  <c r="BE1705" i="4" s="1"/>
  <c r="AZ1706" i="4"/>
  <c r="BE1706" i="4" s="1"/>
  <c r="AZ1707" i="4"/>
  <c r="BE1707" i="4" s="1"/>
  <c r="AZ1708" i="4"/>
  <c r="BE1708" i="4" s="1"/>
  <c r="AZ1709" i="4"/>
  <c r="BE1709" i="4" s="1"/>
  <c r="AZ1710" i="4"/>
  <c r="BE1710" i="4" s="1"/>
  <c r="AZ1711" i="4"/>
  <c r="BE1711" i="4" s="1"/>
  <c r="AZ1712" i="4"/>
  <c r="BE1712" i="4" s="1"/>
  <c r="AZ1713" i="4"/>
  <c r="BE1713" i="4" s="1"/>
  <c r="AZ1714" i="4"/>
  <c r="BE1714" i="4" s="1"/>
  <c r="AZ1715" i="4"/>
  <c r="BE1715" i="4" s="1"/>
  <c r="AZ1716" i="4"/>
  <c r="BE1716" i="4" s="1"/>
  <c r="AZ1717" i="4"/>
  <c r="BE1717" i="4" s="1"/>
  <c r="AZ1718" i="4"/>
  <c r="BE1718" i="4" s="1"/>
  <c r="AZ1719" i="4"/>
  <c r="BE1719" i="4" s="1"/>
  <c r="AZ1720" i="4"/>
  <c r="BE1720" i="4" s="1"/>
  <c r="AZ1721" i="4"/>
  <c r="BE1721" i="4" s="1"/>
  <c r="AZ1722" i="4"/>
  <c r="BE1722" i="4" s="1"/>
  <c r="AZ1723" i="4"/>
  <c r="BE1723" i="4" s="1"/>
  <c r="AZ1724" i="4"/>
  <c r="BE1724" i="4" s="1"/>
  <c r="AZ1725" i="4"/>
  <c r="BE1725" i="4" s="1"/>
  <c r="AZ1726" i="4"/>
  <c r="BE1726" i="4" s="1"/>
  <c r="AZ1727" i="4"/>
  <c r="BE1727" i="4" s="1"/>
  <c r="AZ1728" i="4"/>
  <c r="BE1728" i="4" s="1"/>
  <c r="AZ1729" i="4"/>
  <c r="BE1729" i="4" s="1"/>
  <c r="AZ1730" i="4"/>
  <c r="BE1730" i="4" s="1"/>
  <c r="AZ1731" i="4"/>
  <c r="BE1731" i="4" s="1"/>
  <c r="AZ1732" i="4"/>
  <c r="BE1732" i="4" s="1"/>
  <c r="AZ1733" i="4"/>
  <c r="BE1733" i="4" s="1"/>
  <c r="AZ1734" i="4"/>
  <c r="BE1734" i="4" s="1"/>
  <c r="AZ1735" i="4"/>
  <c r="BE1735" i="4" s="1"/>
  <c r="AZ1736" i="4"/>
  <c r="BE1736" i="4" s="1"/>
  <c r="AZ1737" i="4"/>
  <c r="BE1737" i="4" s="1"/>
  <c r="AZ1738" i="4"/>
  <c r="BE1738" i="4" s="1"/>
  <c r="AZ1739" i="4"/>
  <c r="BE1739" i="4" s="1"/>
  <c r="AZ1740" i="4"/>
  <c r="BE1740" i="4" s="1"/>
  <c r="AZ1741" i="4"/>
  <c r="BE1741" i="4" s="1"/>
  <c r="AZ1742" i="4"/>
  <c r="BE1742" i="4" s="1"/>
  <c r="AZ1743" i="4"/>
  <c r="BE1743" i="4" s="1"/>
  <c r="AZ1744" i="4"/>
  <c r="BE1744" i="4" s="1"/>
  <c r="AZ1745" i="4"/>
  <c r="BE1745" i="4" s="1"/>
  <c r="AZ1746" i="4"/>
  <c r="BE1746" i="4" s="1"/>
  <c r="AZ1747" i="4"/>
  <c r="BE1747" i="4" s="1"/>
  <c r="AZ1748" i="4"/>
  <c r="BE1748" i="4" s="1"/>
  <c r="AZ1749" i="4"/>
  <c r="BE1749" i="4" s="1"/>
  <c r="AZ1750" i="4"/>
  <c r="BE1750" i="4" s="1"/>
  <c r="AZ1751" i="4"/>
  <c r="BE1751" i="4" s="1"/>
  <c r="AZ1752" i="4"/>
  <c r="BE1752" i="4" s="1"/>
  <c r="AZ1753" i="4"/>
  <c r="BE1753" i="4" s="1"/>
  <c r="AZ1754" i="4"/>
  <c r="BE1754" i="4" s="1"/>
  <c r="AZ1755" i="4"/>
  <c r="BE1755" i="4" s="1"/>
  <c r="AZ1756" i="4"/>
  <c r="BE1756" i="4" s="1"/>
  <c r="AZ1757" i="4"/>
  <c r="BE1757" i="4" s="1"/>
  <c r="AZ1758" i="4"/>
  <c r="BE1758" i="4" s="1"/>
  <c r="AZ1759" i="4"/>
  <c r="BE1759" i="4" s="1"/>
  <c r="AZ1760" i="4"/>
  <c r="BE1760" i="4" s="1"/>
  <c r="AZ1761" i="4"/>
  <c r="BE1761" i="4" s="1"/>
  <c r="AZ1762" i="4"/>
  <c r="BE1762" i="4" s="1"/>
  <c r="AZ1763" i="4"/>
  <c r="BE1763" i="4" s="1"/>
  <c r="AZ1764" i="4"/>
  <c r="BE1764" i="4" s="1"/>
  <c r="AZ1765" i="4"/>
  <c r="BE1765" i="4" s="1"/>
  <c r="AZ1766" i="4"/>
  <c r="BE1766" i="4" s="1"/>
  <c r="AZ1767" i="4"/>
  <c r="BE1767" i="4" s="1"/>
  <c r="AZ1768" i="4"/>
  <c r="BE1768" i="4" s="1"/>
  <c r="AZ1769" i="4"/>
  <c r="BE1769" i="4" s="1"/>
  <c r="AZ1770" i="4"/>
  <c r="BE1770" i="4" s="1"/>
  <c r="AZ1771" i="4"/>
  <c r="BE1771" i="4" s="1"/>
  <c r="AZ1772" i="4"/>
  <c r="BE1772" i="4" s="1"/>
  <c r="AZ1773" i="4"/>
  <c r="BE1773" i="4" s="1"/>
  <c r="AZ1774" i="4"/>
  <c r="BE1774" i="4" s="1"/>
  <c r="AZ1775" i="4"/>
  <c r="BE1775" i="4" s="1"/>
  <c r="AZ1776" i="4"/>
  <c r="BE1776" i="4" s="1"/>
  <c r="AZ1777" i="4"/>
  <c r="BE1777" i="4" s="1"/>
  <c r="AZ1778" i="4"/>
  <c r="BE1778" i="4" s="1"/>
  <c r="AZ1779" i="4"/>
  <c r="BE1779" i="4" s="1"/>
  <c r="AZ1780" i="4"/>
  <c r="BE1780" i="4" s="1"/>
  <c r="AZ1781" i="4"/>
  <c r="BE1781" i="4" s="1"/>
  <c r="AZ1782" i="4"/>
  <c r="BE1782" i="4" s="1"/>
  <c r="AZ1783" i="4"/>
  <c r="BE1783" i="4" s="1"/>
  <c r="AZ1784" i="4"/>
  <c r="BE1784" i="4" s="1"/>
  <c r="AZ1785" i="4"/>
  <c r="BE1785" i="4" s="1"/>
  <c r="AZ1786" i="4"/>
  <c r="BE1786" i="4" s="1"/>
  <c r="AZ1787" i="4"/>
  <c r="BE1787" i="4" s="1"/>
  <c r="AZ1788" i="4"/>
  <c r="BE1788" i="4" s="1"/>
  <c r="AZ1789" i="4"/>
  <c r="BE1789" i="4" s="1"/>
  <c r="AZ1790" i="4"/>
  <c r="BE1790" i="4" s="1"/>
  <c r="AZ1791" i="4"/>
  <c r="BE1791" i="4" s="1"/>
  <c r="AZ1792" i="4"/>
  <c r="BE1792" i="4" s="1"/>
  <c r="AZ1793" i="4"/>
  <c r="BE1793" i="4" s="1"/>
  <c r="AZ1794" i="4"/>
  <c r="BE1794" i="4" s="1"/>
  <c r="AZ1795" i="4"/>
  <c r="BE1795" i="4" s="1"/>
  <c r="AZ1796" i="4"/>
  <c r="BE1796" i="4" s="1"/>
  <c r="AZ1797" i="4"/>
  <c r="BE1797" i="4" s="1"/>
  <c r="AZ1798" i="4"/>
  <c r="BE1798" i="4" s="1"/>
  <c r="AZ1799" i="4"/>
  <c r="BE1799" i="4" s="1"/>
  <c r="AZ1800" i="4"/>
  <c r="BE1800" i="4" s="1"/>
  <c r="AZ1801" i="4"/>
  <c r="BE1801" i="4" s="1"/>
  <c r="AZ1802" i="4"/>
  <c r="BE1802" i="4" s="1"/>
  <c r="AZ1803" i="4"/>
  <c r="BE1803" i="4" s="1"/>
  <c r="AZ1804" i="4"/>
  <c r="BE1804" i="4" s="1"/>
  <c r="AZ1805" i="4"/>
  <c r="BE1805" i="4" s="1"/>
  <c r="AZ1806" i="4"/>
  <c r="BE1806" i="4" s="1"/>
  <c r="AZ1807" i="4"/>
  <c r="BE1807" i="4" s="1"/>
  <c r="AZ1808" i="4"/>
  <c r="BE1808" i="4" s="1"/>
  <c r="AZ1809" i="4"/>
  <c r="BE1809" i="4" s="1"/>
  <c r="AZ1810" i="4"/>
  <c r="BE1810" i="4" s="1"/>
  <c r="AZ1811" i="4"/>
  <c r="BE1811" i="4" s="1"/>
  <c r="AZ1812" i="4"/>
  <c r="BE1812" i="4" s="1"/>
  <c r="AZ1813" i="4"/>
  <c r="BE1813" i="4" s="1"/>
  <c r="AZ1814" i="4"/>
  <c r="BE1814" i="4" s="1"/>
  <c r="AZ1815" i="4"/>
  <c r="BE1815" i="4" s="1"/>
  <c r="AZ1816" i="4"/>
  <c r="BE1816" i="4" s="1"/>
  <c r="AZ1817" i="4"/>
  <c r="BE1817" i="4" s="1"/>
  <c r="AZ1818" i="4"/>
  <c r="BE1818" i="4" s="1"/>
  <c r="AZ1819" i="4"/>
  <c r="BE1819" i="4" s="1"/>
  <c r="AZ1820" i="4"/>
  <c r="BE1820" i="4" s="1"/>
  <c r="AZ1821" i="4"/>
  <c r="BE1821" i="4" s="1"/>
  <c r="AZ1822" i="4"/>
  <c r="BE1822" i="4" s="1"/>
  <c r="AZ1823" i="4"/>
  <c r="BE1823" i="4" s="1"/>
  <c r="AZ1824" i="4"/>
  <c r="BE1824" i="4" s="1"/>
  <c r="AZ1825" i="4"/>
  <c r="BE1825" i="4" s="1"/>
  <c r="AZ1826" i="4"/>
  <c r="BE1826" i="4" s="1"/>
  <c r="AZ1827" i="4"/>
  <c r="BE1827" i="4" s="1"/>
  <c r="AZ1828" i="4"/>
  <c r="BE1828" i="4" s="1"/>
  <c r="AZ1829" i="4"/>
  <c r="BE1829" i="4" s="1"/>
  <c r="AZ1830" i="4"/>
  <c r="BE1830" i="4" s="1"/>
  <c r="AZ1831" i="4"/>
  <c r="BE1831" i="4" s="1"/>
  <c r="AZ1832" i="4"/>
  <c r="BE1832" i="4" s="1"/>
  <c r="AZ1833" i="4"/>
  <c r="BE1833" i="4" s="1"/>
  <c r="AZ1834" i="4"/>
  <c r="BE1834" i="4" s="1"/>
  <c r="AZ1835" i="4"/>
  <c r="BE1835" i="4" s="1"/>
  <c r="AZ1836" i="4"/>
  <c r="BE1836" i="4" s="1"/>
  <c r="AZ1837" i="4"/>
  <c r="BE1837" i="4" s="1"/>
  <c r="AZ1838" i="4"/>
  <c r="BE1838" i="4" s="1"/>
  <c r="AZ1839" i="4"/>
  <c r="BE1839" i="4" s="1"/>
  <c r="AZ1840" i="4"/>
  <c r="BE1840" i="4" s="1"/>
  <c r="AZ1841" i="4"/>
  <c r="BE1841" i="4" s="1"/>
  <c r="AZ1842" i="4"/>
  <c r="BE1842" i="4" s="1"/>
  <c r="AZ1843" i="4"/>
  <c r="BE1843" i="4" s="1"/>
  <c r="AZ1844" i="4"/>
  <c r="BE1844" i="4" s="1"/>
  <c r="AZ1845" i="4"/>
  <c r="BE1845" i="4" s="1"/>
  <c r="AZ1846" i="4"/>
  <c r="BE1846" i="4" s="1"/>
  <c r="AZ1847" i="4"/>
  <c r="BE1847" i="4" s="1"/>
  <c r="AZ1848" i="4"/>
  <c r="BE1848" i="4" s="1"/>
  <c r="AZ1849" i="4"/>
  <c r="BE1849" i="4" s="1"/>
  <c r="AZ1850" i="4"/>
  <c r="BE1850" i="4" s="1"/>
  <c r="AZ1851" i="4"/>
  <c r="BE1851" i="4" s="1"/>
  <c r="AZ1852" i="4"/>
  <c r="BE1852" i="4" s="1"/>
  <c r="AZ1853" i="4"/>
  <c r="BE1853" i="4" s="1"/>
  <c r="AZ1854" i="4"/>
  <c r="BE1854" i="4" s="1"/>
  <c r="AZ1855" i="4"/>
  <c r="BE1855" i="4" s="1"/>
  <c r="AZ1856" i="4"/>
  <c r="BE1856" i="4" s="1"/>
  <c r="AZ1857" i="4"/>
  <c r="BE1857" i="4" s="1"/>
  <c r="AZ1858" i="4"/>
  <c r="BE1858" i="4" s="1"/>
  <c r="AZ1859" i="4"/>
  <c r="BE1859" i="4" s="1"/>
  <c r="AZ1860" i="4"/>
  <c r="BE1860" i="4" s="1"/>
  <c r="AZ1861" i="4"/>
  <c r="BE1861" i="4" s="1"/>
  <c r="AZ1862" i="4"/>
  <c r="BE1862" i="4" s="1"/>
  <c r="AZ1863" i="4"/>
  <c r="BE1863" i="4" s="1"/>
  <c r="AZ1864" i="4"/>
  <c r="BE1864" i="4" s="1"/>
  <c r="AZ1865" i="4"/>
  <c r="BE1865" i="4" s="1"/>
  <c r="AZ1866" i="4"/>
  <c r="BE1866" i="4" s="1"/>
  <c r="AZ1867" i="4"/>
  <c r="BE1867" i="4" s="1"/>
  <c r="AZ1868" i="4"/>
  <c r="BE1868" i="4" s="1"/>
  <c r="AZ1869" i="4"/>
  <c r="BE1869" i="4" s="1"/>
  <c r="AZ1870" i="4"/>
  <c r="BE1870" i="4" s="1"/>
  <c r="AZ1871" i="4"/>
  <c r="BE1871" i="4" s="1"/>
  <c r="AZ1872" i="4"/>
  <c r="BE1872" i="4" s="1"/>
  <c r="AZ1873" i="4"/>
  <c r="BE1873" i="4" s="1"/>
  <c r="AZ1874" i="4"/>
  <c r="BE1874" i="4" s="1"/>
  <c r="AZ1875" i="4"/>
  <c r="BE1875" i="4" s="1"/>
  <c r="AZ1876" i="4"/>
  <c r="BE1876" i="4" s="1"/>
  <c r="AZ1877" i="4"/>
  <c r="BE1877" i="4" s="1"/>
  <c r="AZ1878" i="4"/>
  <c r="BE1878" i="4" s="1"/>
  <c r="AZ1879" i="4"/>
  <c r="BE1879" i="4" s="1"/>
  <c r="AZ1880" i="4"/>
  <c r="BE1880" i="4" s="1"/>
  <c r="AZ1881" i="4"/>
  <c r="BE1881" i="4" s="1"/>
  <c r="AZ1882" i="4"/>
  <c r="BE1882" i="4" s="1"/>
  <c r="AZ1883" i="4"/>
  <c r="BE1883" i="4" s="1"/>
  <c r="AZ1884" i="4"/>
  <c r="BE1884" i="4" s="1"/>
  <c r="AZ1885" i="4"/>
  <c r="BE1885" i="4" s="1"/>
  <c r="AZ1886" i="4"/>
  <c r="BE1886" i="4" s="1"/>
  <c r="AZ1887" i="4"/>
  <c r="BE1887" i="4" s="1"/>
  <c r="AZ1888" i="4"/>
  <c r="BE1888" i="4" s="1"/>
  <c r="AZ1889" i="4"/>
  <c r="BE1889" i="4" s="1"/>
  <c r="AZ1890" i="4"/>
  <c r="BE1890" i="4" s="1"/>
  <c r="AZ1891" i="4"/>
  <c r="BE1891" i="4" s="1"/>
  <c r="AZ1892" i="4"/>
  <c r="BE1892" i="4" s="1"/>
  <c r="AZ1893" i="4"/>
  <c r="BE1893" i="4" s="1"/>
  <c r="AZ1894" i="4"/>
  <c r="BE1894" i="4" s="1"/>
  <c r="AZ1895" i="4"/>
  <c r="BE1895" i="4" s="1"/>
  <c r="AZ1896" i="4"/>
  <c r="BE1896" i="4" s="1"/>
  <c r="AZ1897" i="4"/>
  <c r="BE1897" i="4" s="1"/>
  <c r="AZ1898" i="4"/>
  <c r="BE1898" i="4" s="1"/>
  <c r="AZ1899" i="4"/>
  <c r="BE1899" i="4" s="1"/>
  <c r="AZ1900" i="4"/>
  <c r="BE1900" i="4" s="1"/>
  <c r="AZ1901" i="4"/>
  <c r="BE1901" i="4" s="1"/>
  <c r="AZ1902" i="4"/>
  <c r="BE1902" i="4" s="1"/>
  <c r="AZ1903" i="4"/>
  <c r="BE1903" i="4" s="1"/>
  <c r="AZ1904" i="4"/>
  <c r="BE1904" i="4" s="1"/>
  <c r="AZ1905" i="4"/>
  <c r="BE1905" i="4" s="1"/>
  <c r="AZ1906" i="4"/>
  <c r="BE1906" i="4" s="1"/>
  <c r="AZ1907" i="4"/>
  <c r="BE1907" i="4" s="1"/>
  <c r="AZ1908" i="4"/>
  <c r="BE1908" i="4" s="1"/>
  <c r="AZ1909" i="4"/>
  <c r="BE1909" i="4" s="1"/>
  <c r="AZ1910" i="4"/>
  <c r="BE1910" i="4" s="1"/>
  <c r="AZ1911" i="4"/>
  <c r="BE1911" i="4" s="1"/>
  <c r="AZ1912" i="4"/>
  <c r="BE1912" i="4" s="1"/>
  <c r="AZ1913" i="4"/>
  <c r="BE1913" i="4" s="1"/>
  <c r="AZ1914" i="4"/>
  <c r="BE1914" i="4" s="1"/>
  <c r="AZ1915" i="4"/>
  <c r="BE1915" i="4" s="1"/>
  <c r="AZ1916" i="4"/>
  <c r="BE1916" i="4" s="1"/>
  <c r="AZ1917" i="4"/>
  <c r="BE1917" i="4" s="1"/>
  <c r="AZ1918" i="4"/>
  <c r="BE1918" i="4" s="1"/>
  <c r="AZ1919" i="4"/>
  <c r="BE1919" i="4" s="1"/>
  <c r="AZ1920" i="4"/>
  <c r="BE1920" i="4" s="1"/>
  <c r="AZ1921" i="4"/>
  <c r="BE1921" i="4" s="1"/>
  <c r="AZ1922" i="4"/>
  <c r="BE1922" i="4" s="1"/>
  <c r="AZ1923" i="4"/>
  <c r="BE1923" i="4" s="1"/>
  <c r="AZ1924" i="4"/>
  <c r="BE1924" i="4" s="1"/>
  <c r="AZ1925" i="4"/>
  <c r="BE1925" i="4" s="1"/>
  <c r="AZ1926" i="4"/>
  <c r="BE1926" i="4" s="1"/>
  <c r="AZ1927" i="4"/>
  <c r="BE1927" i="4" s="1"/>
  <c r="AZ1928" i="4"/>
  <c r="BE1928" i="4" s="1"/>
  <c r="AZ1929" i="4"/>
  <c r="BE1929" i="4" s="1"/>
  <c r="AZ1930" i="4"/>
  <c r="BE1930" i="4" s="1"/>
  <c r="AZ1931" i="4"/>
  <c r="BE1931" i="4" s="1"/>
  <c r="AZ1932" i="4"/>
  <c r="BE1932" i="4" s="1"/>
  <c r="AZ1933" i="4"/>
  <c r="BE1933" i="4" s="1"/>
  <c r="AZ1934" i="4"/>
  <c r="BE1934" i="4" s="1"/>
  <c r="AZ1935" i="4"/>
  <c r="BE1935" i="4" s="1"/>
  <c r="AZ1936" i="4"/>
  <c r="BE1936" i="4" s="1"/>
  <c r="AZ1937" i="4"/>
  <c r="BE1937" i="4" s="1"/>
  <c r="AZ1938" i="4"/>
  <c r="BE1938" i="4" s="1"/>
  <c r="AZ1939" i="4"/>
  <c r="BE1939" i="4" s="1"/>
  <c r="AZ1940" i="4"/>
  <c r="BE1940" i="4" s="1"/>
  <c r="AZ1941" i="4"/>
  <c r="BE1941" i="4" s="1"/>
  <c r="AZ1942" i="4"/>
  <c r="BE1942" i="4" s="1"/>
  <c r="AZ1943" i="4"/>
  <c r="BE1943" i="4" s="1"/>
  <c r="AZ1944" i="4"/>
  <c r="BE1944" i="4" s="1"/>
  <c r="AZ1945" i="4"/>
  <c r="BE1945" i="4" s="1"/>
  <c r="AZ1946" i="4"/>
  <c r="BE1946" i="4" s="1"/>
  <c r="AZ1947" i="4"/>
  <c r="BE1947" i="4" s="1"/>
  <c r="AZ1948" i="4"/>
  <c r="BE1948" i="4" s="1"/>
  <c r="AZ1949" i="4"/>
  <c r="BE1949" i="4" s="1"/>
  <c r="AZ1950" i="4"/>
  <c r="BE1950" i="4" s="1"/>
  <c r="AZ1951" i="4"/>
  <c r="BE1951" i="4" s="1"/>
  <c r="AZ1952" i="4"/>
  <c r="BE1952" i="4" s="1"/>
  <c r="AZ1953" i="4"/>
  <c r="BE1953" i="4" s="1"/>
  <c r="AZ1954" i="4"/>
  <c r="BE1954" i="4" s="1"/>
  <c r="AZ1955" i="4"/>
  <c r="BE1955" i="4" s="1"/>
  <c r="AZ1956" i="4"/>
  <c r="BE1956" i="4" s="1"/>
  <c r="AZ1957" i="4"/>
  <c r="BE1957" i="4" s="1"/>
  <c r="AZ1958" i="4"/>
  <c r="BE1958" i="4" s="1"/>
  <c r="AZ1959" i="4"/>
  <c r="BE1959" i="4" s="1"/>
  <c r="AZ1960" i="4"/>
  <c r="BE1960" i="4" s="1"/>
  <c r="AZ1961" i="4"/>
  <c r="BE1961" i="4" s="1"/>
  <c r="AZ1962" i="4"/>
  <c r="BE1962" i="4" s="1"/>
  <c r="AZ1963" i="4"/>
  <c r="BE1963" i="4" s="1"/>
  <c r="AZ1964" i="4"/>
  <c r="BE1964" i="4" s="1"/>
  <c r="AZ1965" i="4"/>
  <c r="BE1965" i="4" s="1"/>
  <c r="AZ1966" i="4"/>
  <c r="BE1966" i="4" s="1"/>
  <c r="AZ1967" i="4"/>
  <c r="BE1967" i="4" s="1"/>
  <c r="AZ1968" i="4"/>
  <c r="BE1968" i="4" s="1"/>
  <c r="AZ1969" i="4"/>
  <c r="BE1969" i="4" s="1"/>
  <c r="AZ1970" i="4"/>
  <c r="BE1970" i="4" s="1"/>
  <c r="AZ1971" i="4"/>
  <c r="BE1971" i="4" s="1"/>
  <c r="AZ1972" i="4"/>
  <c r="BE1972" i="4" s="1"/>
  <c r="AZ1973" i="4"/>
  <c r="BE1973" i="4" s="1"/>
  <c r="AZ1974" i="4"/>
  <c r="BE1974" i="4" s="1"/>
  <c r="AZ1975" i="4"/>
  <c r="BE1975" i="4" s="1"/>
  <c r="AZ1976" i="4"/>
  <c r="BE1976" i="4" s="1"/>
  <c r="AZ1977" i="4"/>
  <c r="BE1977" i="4" s="1"/>
  <c r="AZ1978" i="4"/>
  <c r="BE1978" i="4" s="1"/>
  <c r="AZ1979" i="4"/>
  <c r="BE1979" i="4" s="1"/>
  <c r="AZ1980" i="4"/>
  <c r="BE1980" i="4" s="1"/>
  <c r="AZ1981" i="4"/>
  <c r="BE1981" i="4" s="1"/>
  <c r="AZ1982" i="4"/>
  <c r="BE1982" i="4" s="1"/>
  <c r="AZ1983" i="4"/>
  <c r="BE1983" i="4" s="1"/>
  <c r="AZ1984" i="4"/>
  <c r="BE1984" i="4" s="1"/>
  <c r="AZ1985" i="4"/>
  <c r="BE1985" i="4" s="1"/>
  <c r="AZ1986" i="4"/>
  <c r="BE1986" i="4" s="1"/>
  <c r="AZ1987" i="4"/>
  <c r="BE1987" i="4" s="1"/>
  <c r="AZ1988" i="4"/>
  <c r="BE1988" i="4" s="1"/>
  <c r="AZ1989" i="4"/>
  <c r="BE1989" i="4" s="1"/>
  <c r="AZ1990" i="4"/>
  <c r="BE1990" i="4" s="1"/>
  <c r="AZ1991" i="4"/>
  <c r="BE1991" i="4" s="1"/>
  <c r="AZ1992" i="4"/>
  <c r="BE1992" i="4" s="1"/>
  <c r="AZ1993" i="4"/>
  <c r="BE1993" i="4" s="1"/>
  <c r="AZ1994" i="4"/>
  <c r="BE1994" i="4" s="1"/>
  <c r="AZ1995" i="4"/>
  <c r="BE1995" i="4" s="1"/>
  <c r="AZ1996" i="4"/>
  <c r="BE1996" i="4" s="1"/>
  <c r="AZ1997" i="4"/>
  <c r="BE1997" i="4" s="1"/>
  <c r="AZ1998" i="4"/>
  <c r="BE1998" i="4" s="1"/>
  <c r="AZ1999" i="4"/>
  <c r="BE1999" i="4" s="1"/>
  <c r="AZ2000" i="4"/>
  <c r="BE2000" i="4" s="1"/>
  <c r="AZ2001" i="4"/>
  <c r="BE2001" i="4" s="1"/>
  <c r="AZ2002" i="4"/>
  <c r="BE2002" i="4" s="1"/>
  <c r="AZ2003" i="4"/>
  <c r="BE2003" i="4" s="1"/>
  <c r="AZ2004" i="4"/>
  <c r="BE2004" i="4" s="1"/>
  <c r="AZ2005" i="4"/>
  <c r="BE2005" i="4" s="1"/>
  <c r="AZ2006" i="4"/>
  <c r="BE2006" i="4" s="1"/>
  <c r="AZ2007" i="4"/>
  <c r="BE2007" i="4" s="1"/>
  <c r="AZ2008" i="4"/>
  <c r="BE2008" i="4" s="1"/>
  <c r="AZ2009" i="4"/>
  <c r="BE2009" i="4" s="1"/>
  <c r="AZ2010" i="4"/>
  <c r="BE2010" i="4" s="1"/>
  <c r="AZ2011" i="4"/>
  <c r="BE2011" i="4" s="1"/>
  <c r="AZ2012" i="4"/>
  <c r="BE2012" i="4" s="1"/>
  <c r="AZ2013" i="4"/>
  <c r="BE2013" i="4" s="1"/>
  <c r="AZ2014" i="4"/>
  <c r="BE2014" i="4" s="1"/>
  <c r="AZ2015" i="4"/>
  <c r="BE2015" i="4" s="1"/>
  <c r="AZ2016" i="4"/>
  <c r="BE2016" i="4" s="1"/>
  <c r="AZ2017" i="4"/>
  <c r="BE2017" i="4" s="1"/>
  <c r="AZ2018" i="4"/>
  <c r="BE2018" i="4" s="1"/>
  <c r="AZ2019" i="4"/>
  <c r="BE2019" i="4" s="1"/>
  <c r="AZ2020" i="4"/>
  <c r="BE2020" i="4" s="1"/>
  <c r="AZ2021" i="4"/>
  <c r="BE2021" i="4" s="1"/>
  <c r="AZ2022" i="4"/>
  <c r="BE2022" i="4" s="1"/>
  <c r="AZ2023" i="4"/>
  <c r="BE2023" i="4" s="1"/>
  <c r="AZ2024" i="4"/>
  <c r="BE2024" i="4" s="1"/>
  <c r="AZ2025" i="4"/>
  <c r="BE2025" i="4" s="1"/>
  <c r="AZ2026" i="4"/>
  <c r="BE2026" i="4" s="1"/>
  <c r="AZ2027" i="4"/>
  <c r="BE2027" i="4" s="1"/>
  <c r="AZ2028" i="4"/>
  <c r="BE2028" i="4" s="1"/>
  <c r="AZ2029" i="4"/>
  <c r="BE2029" i="4" s="1"/>
  <c r="AZ2030" i="4"/>
  <c r="BE2030" i="4" s="1"/>
  <c r="AZ2031" i="4"/>
  <c r="BE2031" i="4" s="1"/>
  <c r="AZ2032" i="4"/>
  <c r="BE2032" i="4" s="1"/>
  <c r="AZ2033" i="4"/>
  <c r="BE2033" i="4" s="1"/>
  <c r="AZ2034" i="4"/>
  <c r="BE2034" i="4" s="1"/>
  <c r="AZ2035" i="4"/>
  <c r="BE2035" i="4" s="1"/>
  <c r="AZ2036" i="4"/>
  <c r="BE2036" i="4" s="1"/>
  <c r="AZ2037" i="4"/>
  <c r="BE2037" i="4" s="1"/>
  <c r="AZ2038" i="4"/>
  <c r="BE2038" i="4" s="1"/>
  <c r="AZ2039" i="4"/>
  <c r="BE2039" i="4" s="1"/>
  <c r="AZ2040" i="4"/>
  <c r="BE2040" i="4" s="1"/>
  <c r="AZ2041" i="4"/>
  <c r="BE2041" i="4" s="1"/>
  <c r="AZ2042" i="4"/>
  <c r="BE2042" i="4" s="1"/>
  <c r="AZ2043" i="4"/>
  <c r="BE2043" i="4" s="1"/>
  <c r="AZ2044" i="4"/>
  <c r="BE2044" i="4" s="1"/>
  <c r="AZ2045" i="4"/>
  <c r="BE2045" i="4" s="1"/>
  <c r="AZ2046" i="4"/>
  <c r="BE2046" i="4" s="1"/>
  <c r="AZ2047" i="4"/>
  <c r="BE2047" i="4" s="1"/>
  <c r="AZ2048" i="4"/>
  <c r="BE2048" i="4" s="1"/>
  <c r="AZ2049" i="4"/>
  <c r="BE2049" i="4" s="1"/>
  <c r="AZ2050" i="4"/>
  <c r="BE2050" i="4" s="1"/>
  <c r="AZ2051" i="4"/>
  <c r="BE2051" i="4" s="1"/>
  <c r="AZ2052" i="4"/>
  <c r="BE2052" i="4" s="1"/>
  <c r="AZ2053" i="4"/>
  <c r="BE2053" i="4" s="1"/>
  <c r="AZ2054" i="4"/>
  <c r="BE2054" i="4" s="1"/>
  <c r="AZ2055" i="4"/>
  <c r="BE2055" i="4" s="1"/>
  <c r="AZ2056" i="4"/>
  <c r="BE2056" i="4" s="1"/>
  <c r="AZ2057" i="4"/>
  <c r="BE2057" i="4" s="1"/>
  <c r="AZ2058" i="4"/>
  <c r="BE2058" i="4" s="1"/>
  <c r="AZ2059" i="4"/>
  <c r="BE2059" i="4" s="1"/>
  <c r="AZ2060" i="4"/>
  <c r="BE2060" i="4" s="1"/>
  <c r="AZ2061" i="4"/>
  <c r="BE2061" i="4" s="1"/>
  <c r="AZ2062" i="4"/>
  <c r="BE2062" i="4" s="1"/>
  <c r="AZ2063" i="4"/>
  <c r="BE2063" i="4" s="1"/>
  <c r="AZ2064" i="4"/>
  <c r="BE2064" i="4" s="1"/>
  <c r="AZ2065" i="4"/>
  <c r="BE2065" i="4" s="1"/>
  <c r="AZ2066" i="4"/>
  <c r="BE2066" i="4" s="1"/>
  <c r="AZ2067" i="4"/>
  <c r="BE2067" i="4" s="1"/>
  <c r="AZ2068" i="4"/>
  <c r="BE2068" i="4" s="1"/>
  <c r="AZ2069" i="4"/>
  <c r="BE2069" i="4" s="1"/>
  <c r="AZ2070" i="4"/>
  <c r="BE2070" i="4" s="1"/>
  <c r="AZ2071" i="4"/>
  <c r="BE2071" i="4" s="1"/>
  <c r="AZ2072" i="4"/>
  <c r="BE2072" i="4" s="1"/>
  <c r="AZ2073" i="4"/>
  <c r="BE2073" i="4" s="1"/>
  <c r="AZ2074" i="4"/>
  <c r="BE2074" i="4" s="1"/>
  <c r="AZ2075" i="4"/>
  <c r="BE2075" i="4" s="1"/>
  <c r="AZ2076" i="4"/>
  <c r="BE2076" i="4" s="1"/>
  <c r="AZ2077" i="4"/>
  <c r="BE2077" i="4" s="1"/>
  <c r="AZ2078" i="4"/>
  <c r="BE2078" i="4" s="1"/>
  <c r="AZ2079" i="4"/>
  <c r="BE2079" i="4" s="1"/>
  <c r="AZ2080" i="4"/>
  <c r="BE2080" i="4" s="1"/>
  <c r="AZ2081" i="4"/>
  <c r="BE2081" i="4" s="1"/>
  <c r="AZ2082" i="4"/>
  <c r="BE2082" i="4" s="1"/>
  <c r="AZ2083" i="4"/>
  <c r="BE2083" i="4" s="1"/>
  <c r="AZ2084" i="4"/>
  <c r="BE2084" i="4" s="1"/>
  <c r="AZ2085" i="4"/>
  <c r="BE2085" i="4" s="1"/>
  <c r="AZ2086" i="4"/>
  <c r="BE2086" i="4" s="1"/>
  <c r="AZ2087" i="4"/>
  <c r="BE2087" i="4" s="1"/>
  <c r="AZ2088" i="4"/>
  <c r="BE2088" i="4" s="1"/>
  <c r="AZ2089" i="4"/>
  <c r="BE2089" i="4" s="1"/>
  <c r="AZ2090" i="4"/>
  <c r="BE2090" i="4" s="1"/>
  <c r="AZ2091" i="4"/>
  <c r="BE2091" i="4" s="1"/>
  <c r="AZ2092" i="4"/>
  <c r="BE2092" i="4" s="1"/>
  <c r="AZ2093" i="4"/>
  <c r="BE2093" i="4" s="1"/>
  <c r="AZ2094" i="4"/>
  <c r="BE2094" i="4" s="1"/>
  <c r="AZ2095" i="4"/>
  <c r="BE2095" i="4" s="1"/>
  <c r="AZ2096" i="4"/>
  <c r="BE2096" i="4" s="1"/>
  <c r="AZ2097" i="4"/>
  <c r="BE2097" i="4" s="1"/>
  <c r="AZ2098" i="4"/>
  <c r="BE2098" i="4" s="1"/>
  <c r="AZ2099" i="4"/>
  <c r="BE2099" i="4" s="1"/>
  <c r="AZ2100" i="4"/>
  <c r="BE2100" i="4" s="1"/>
  <c r="AZ2101" i="4"/>
  <c r="BE2101" i="4" s="1"/>
  <c r="AZ2102" i="4"/>
  <c r="BE2102" i="4" s="1"/>
  <c r="AZ2103" i="4"/>
  <c r="BE2103" i="4" s="1"/>
  <c r="AZ2104" i="4"/>
  <c r="BE2104" i="4" s="1"/>
  <c r="AZ2105" i="4"/>
  <c r="BE2105" i="4" s="1"/>
  <c r="AZ2106" i="4"/>
  <c r="BE2106" i="4" s="1"/>
  <c r="AZ2107" i="4"/>
  <c r="BE2107" i="4" s="1"/>
  <c r="AZ2108" i="4"/>
  <c r="BE2108" i="4" s="1"/>
  <c r="AZ2109" i="4"/>
  <c r="BE2109" i="4" s="1"/>
  <c r="AZ2110" i="4"/>
  <c r="BE2110" i="4" s="1"/>
  <c r="AZ2111" i="4"/>
  <c r="BE2111" i="4" s="1"/>
  <c r="AZ2112" i="4"/>
  <c r="BE2112" i="4" s="1"/>
  <c r="AZ2113" i="4"/>
  <c r="BE2113" i="4" s="1"/>
  <c r="AZ2114" i="4"/>
  <c r="BE2114" i="4" s="1"/>
  <c r="AZ2115" i="4"/>
  <c r="BE2115" i="4" s="1"/>
  <c r="AZ2116" i="4"/>
  <c r="BE2116" i="4" s="1"/>
  <c r="AZ2117" i="4"/>
  <c r="BE2117" i="4" s="1"/>
  <c r="AZ2118" i="4"/>
  <c r="BE2118" i="4" s="1"/>
  <c r="AZ2119" i="4"/>
  <c r="BE2119" i="4" s="1"/>
  <c r="AZ2120" i="4"/>
  <c r="BE2120" i="4" s="1"/>
  <c r="AZ2121" i="4"/>
  <c r="BE2121" i="4" s="1"/>
  <c r="AZ2122" i="4"/>
  <c r="BE2122" i="4" s="1"/>
  <c r="AZ2123" i="4"/>
  <c r="BE2123" i="4" s="1"/>
  <c r="AZ2124" i="4"/>
  <c r="BE2124" i="4" s="1"/>
  <c r="AZ2125" i="4"/>
  <c r="BE2125" i="4" s="1"/>
  <c r="AZ2126" i="4"/>
  <c r="BE2126" i="4" s="1"/>
  <c r="AZ2127" i="4"/>
  <c r="BE2127" i="4" s="1"/>
  <c r="AZ2128" i="4"/>
  <c r="BE2128" i="4" s="1"/>
  <c r="AZ2129" i="4"/>
  <c r="BE2129" i="4" s="1"/>
  <c r="AZ2130" i="4"/>
  <c r="BE2130" i="4" s="1"/>
  <c r="AZ2131" i="4"/>
  <c r="BE2131" i="4" s="1"/>
  <c r="AZ2132" i="4"/>
  <c r="BE2132" i="4" s="1"/>
  <c r="AZ2133" i="4"/>
  <c r="BE2133" i="4" s="1"/>
  <c r="AZ2134" i="4"/>
  <c r="BE2134" i="4" s="1"/>
  <c r="AZ2135" i="4"/>
  <c r="BE2135" i="4" s="1"/>
  <c r="AZ2136" i="4"/>
  <c r="BE2136" i="4" s="1"/>
  <c r="AZ2137" i="4"/>
  <c r="BE2137" i="4" s="1"/>
  <c r="AZ2138" i="4"/>
  <c r="BE2138" i="4" s="1"/>
  <c r="AZ2139" i="4"/>
  <c r="BE2139" i="4" s="1"/>
  <c r="AZ2140" i="4"/>
  <c r="BE2140" i="4" s="1"/>
  <c r="AZ2141" i="4"/>
  <c r="BE2141" i="4" s="1"/>
  <c r="AZ2142" i="4"/>
  <c r="BE2142" i="4" s="1"/>
  <c r="AZ2143" i="4"/>
  <c r="BE2143" i="4" s="1"/>
  <c r="AZ2144" i="4"/>
  <c r="BE2144" i="4" s="1"/>
  <c r="AZ2145" i="4"/>
  <c r="BE2145" i="4" s="1"/>
  <c r="AZ2146" i="4"/>
  <c r="BE2146" i="4" s="1"/>
  <c r="AZ2147" i="4"/>
  <c r="BE2147" i="4" s="1"/>
  <c r="AZ2148" i="4"/>
  <c r="BE2148" i="4" s="1"/>
  <c r="AZ2149" i="4"/>
  <c r="BE2149" i="4" s="1"/>
  <c r="AZ2150" i="4"/>
  <c r="BE2150" i="4" s="1"/>
  <c r="AZ2151" i="4"/>
  <c r="BE2151" i="4" s="1"/>
  <c r="AZ2152" i="4"/>
  <c r="BE2152" i="4" s="1"/>
  <c r="AZ2153" i="4"/>
  <c r="BE2153" i="4" s="1"/>
  <c r="AZ2154" i="4"/>
  <c r="BE2154" i="4" s="1"/>
  <c r="AZ2155" i="4"/>
  <c r="BE2155" i="4" s="1"/>
  <c r="AZ2156" i="4"/>
  <c r="BE2156" i="4" s="1"/>
  <c r="AZ2157" i="4"/>
  <c r="BE2157" i="4" s="1"/>
  <c r="AZ2158" i="4"/>
  <c r="BE2158" i="4" s="1"/>
  <c r="AZ2159" i="4"/>
  <c r="BE2159" i="4" s="1"/>
  <c r="AZ2160" i="4"/>
  <c r="BE2160" i="4" s="1"/>
  <c r="AZ2161" i="4"/>
  <c r="BE2161" i="4" s="1"/>
  <c r="AZ2162" i="4"/>
  <c r="BE2162" i="4" s="1"/>
  <c r="AZ2163" i="4"/>
  <c r="BE2163" i="4" s="1"/>
  <c r="AZ2164" i="4"/>
  <c r="BE2164" i="4" s="1"/>
  <c r="AZ2165" i="4"/>
  <c r="BE2165" i="4" s="1"/>
  <c r="AZ2166" i="4"/>
  <c r="BE2166" i="4" s="1"/>
  <c r="AZ2167" i="4"/>
  <c r="BE2167" i="4" s="1"/>
  <c r="AZ2168" i="4"/>
  <c r="BE2168" i="4" s="1"/>
  <c r="AZ2169" i="4"/>
  <c r="BE2169" i="4" s="1"/>
  <c r="AZ2170" i="4"/>
  <c r="BE2170" i="4" s="1"/>
  <c r="AZ2171" i="4"/>
  <c r="BE2171" i="4" s="1"/>
  <c r="AZ2172" i="4"/>
  <c r="BE2172" i="4" s="1"/>
  <c r="AZ2173" i="4"/>
  <c r="BE2173" i="4" s="1"/>
  <c r="AZ2174" i="4"/>
  <c r="BE2174" i="4" s="1"/>
  <c r="AZ2175" i="4"/>
  <c r="BE2175" i="4" s="1"/>
  <c r="AZ2176" i="4"/>
  <c r="BE2176" i="4" s="1"/>
  <c r="AZ2177" i="4"/>
  <c r="BE2177" i="4" s="1"/>
  <c r="AZ2178" i="4"/>
  <c r="BE2178" i="4" s="1"/>
  <c r="AZ2179" i="4"/>
  <c r="BE2179" i="4" s="1"/>
  <c r="AZ2180" i="4"/>
  <c r="BE2180" i="4" s="1"/>
  <c r="AZ2181" i="4"/>
  <c r="BE2181" i="4" s="1"/>
  <c r="AZ2182" i="4"/>
  <c r="BE2182" i="4" s="1"/>
  <c r="AZ2183" i="4"/>
  <c r="BE2183" i="4" s="1"/>
  <c r="AZ2184" i="4"/>
  <c r="BE2184" i="4" s="1"/>
  <c r="AZ2185" i="4"/>
  <c r="BE2185" i="4" s="1"/>
  <c r="AZ2186" i="4"/>
  <c r="BE2186" i="4" s="1"/>
  <c r="AZ2187" i="4"/>
  <c r="BE2187" i="4" s="1"/>
  <c r="AZ2188" i="4"/>
  <c r="BE2188" i="4" s="1"/>
  <c r="AZ2189" i="4"/>
  <c r="BE2189" i="4" s="1"/>
  <c r="AZ2190" i="4"/>
  <c r="BE2190" i="4" s="1"/>
  <c r="AZ2191" i="4"/>
  <c r="BE2191" i="4" s="1"/>
  <c r="AZ2192" i="4"/>
  <c r="BE2192" i="4" s="1"/>
  <c r="AZ2193" i="4"/>
  <c r="BE2193" i="4" s="1"/>
  <c r="AZ2194" i="4"/>
  <c r="BE2194" i="4" s="1"/>
  <c r="AZ2195" i="4"/>
  <c r="BE2195" i="4" s="1"/>
  <c r="AZ2196" i="4"/>
  <c r="BE2196" i="4" s="1"/>
  <c r="AZ2197" i="4"/>
  <c r="BE2197" i="4" s="1"/>
  <c r="AZ2198" i="4"/>
  <c r="BE2198" i="4" s="1"/>
  <c r="AZ2199" i="4"/>
  <c r="BE2199" i="4" s="1"/>
  <c r="AZ2200" i="4"/>
  <c r="BE2200" i="4" s="1"/>
  <c r="AZ2201" i="4"/>
  <c r="BE2201" i="4" s="1"/>
  <c r="AZ2202" i="4"/>
  <c r="BE2202" i="4" s="1"/>
  <c r="AZ2203" i="4"/>
  <c r="BE2203" i="4" s="1"/>
  <c r="AZ2204" i="4"/>
  <c r="BE2204" i="4" s="1"/>
  <c r="AZ2205" i="4"/>
  <c r="BE2205" i="4" s="1"/>
  <c r="AZ2206" i="4"/>
  <c r="BE2206" i="4" s="1"/>
  <c r="AZ2207" i="4"/>
  <c r="BE2207" i="4" s="1"/>
  <c r="AZ2208" i="4"/>
  <c r="BE2208" i="4" s="1"/>
  <c r="AZ2209" i="4"/>
  <c r="BE2209" i="4" s="1"/>
  <c r="AZ2210" i="4"/>
  <c r="BE2210" i="4" s="1"/>
  <c r="AZ2211" i="4"/>
  <c r="BE2211" i="4" s="1"/>
  <c r="AZ2212" i="4"/>
  <c r="BE2212" i="4" s="1"/>
  <c r="AZ2213" i="4"/>
  <c r="BE2213" i="4" s="1"/>
  <c r="AZ2214" i="4"/>
  <c r="BE2214" i="4" s="1"/>
  <c r="AZ2215" i="4"/>
  <c r="BE2215" i="4" s="1"/>
  <c r="AZ2216" i="4"/>
  <c r="BE2216" i="4" s="1"/>
  <c r="AZ2217" i="4"/>
  <c r="BE2217" i="4" s="1"/>
  <c r="AZ2218" i="4"/>
  <c r="BE2218" i="4" s="1"/>
  <c r="AZ2219" i="4"/>
  <c r="BE2219" i="4" s="1"/>
  <c r="AZ2220" i="4"/>
  <c r="BE2220" i="4" s="1"/>
  <c r="AZ2221" i="4"/>
  <c r="BE2221" i="4" s="1"/>
  <c r="AZ2222" i="4"/>
  <c r="BE2222" i="4" s="1"/>
  <c r="AZ2223" i="4"/>
  <c r="BE2223" i="4" s="1"/>
  <c r="AZ2224" i="4"/>
  <c r="BE2224" i="4" s="1"/>
  <c r="AZ2225" i="4"/>
  <c r="BE2225" i="4" s="1"/>
  <c r="AZ2226" i="4"/>
  <c r="BE2226" i="4" s="1"/>
  <c r="AZ2227" i="4"/>
  <c r="BE2227" i="4" s="1"/>
  <c r="AZ2228" i="4"/>
  <c r="BE2228" i="4" s="1"/>
  <c r="AZ2229" i="4"/>
  <c r="BE2229" i="4" s="1"/>
  <c r="AZ2230" i="4"/>
  <c r="BE2230" i="4" s="1"/>
  <c r="AZ2231" i="4"/>
  <c r="BE2231" i="4" s="1"/>
  <c r="AZ2232" i="4"/>
  <c r="BE2232" i="4" s="1"/>
  <c r="AZ2233" i="4"/>
  <c r="BE2233" i="4" s="1"/>
  <c r="AZ2234" i="4"/>
  <c r="BE2234" i="4" s="1"/>
  <c r="AZ2235" i="4"/>
  <c r="BE2235" i="4" s="1"/>
  <c r="AZ2236" i="4"/>
  <c r="BE2236" i="4" s="1"/>
  <c r="AZ2237" i="4"/>
  <c r="BE2237" i="4" s="1"/>
  <c r="AZ2238" i="4"/>
  <c r="BE2238" i="4" s="1"/>
  <c r="AZ2239" i="4"/>
  <c r="BE2239" i="4" s="1"/>
  <c r="AZ2240" i="4"/>
  <c r="BE2240" i="4" s="1"/>
  <c r="AZ2241" i="4"/>
  <c r="BE2241" i="4" s="1"/>
  <c r="AZ2242" i="4"/>
  <c r="BE2242" i="4" s="1"/>
  <c r="AZ2243" i="4"/>
  <c r="BE2243" i="4" s="1"/>
  <c r="AZ2244" i="4"/>
  <c r="BE2244" i="4" s="1"/>
  <c r="AZ2245" i="4"/>
  <c r="BE2245" i="4" s="1"/>
  <c r="AZ2246" i="4"/>
  <c r="BE2246" i="4" s="1"/>
  <c r="AZ2247" i="4"/>
  <c r="BE2247" i="4" s="1"/>
  <c r="AZ2248" i="4"/>
  <c r="BE2248" i="4" s="1"/>
  <c r="AZ2249" i="4"/>
  <c r="BE2249" i="4" s="1"/>
  <c r="AZ2250" i="4"/>
  <c r="BE2250" i="4" s="1"/>
  <c r="AZ2251" i="4"/>
  <c r="BE2251" i="4" s="1"/>
  <c r="AZ2252" i="4"/>
  <c r="BE2252" i="4" s="1"/>
  <c r="AZ2253" i="4"/>
  <c r="BE2253" i="4" s="1"/>
  <c r="AZ2254" i="4"/>
  <c r="BE2254" i="4" s="1"/>
  <c r="AZ2255" i="4"/>
  <c r="BE2255" i="4" s="1"/>
  <c r="AZ2256" i="4"/>
  <c r="BE2256" i="4" s="1"/>
  <c r="AZ2257" i="4"/>
  <c r="BE2257" i="4" s="1"/>
  <c r="AZ2258" i="4"/>
  <c r="BE2258" i="4" s="1"/>
  <c r="AZ2259" i="4"/>
  <c r="BE2259" i="4" s="1"/>
  <c r="AZ2260" i="4"/>
  <c r="BE2260" i="4" s="1"/>
  <c r="AZ2261" i="4"/>
  <c r="BE2261" i="4" s="1"/>
  <c r="AZ2262" i="4"/>
  <c r="BE2262" i="4" s="1"/>
  <c r="AZ2263" i="4"/>
  <c r="BE2263" i="4" s="1"/>
  <c r="AZ2264" i="4"/>
  <c r="BE2264" i="4" s="1"/>
  <c r="AZ2265" i="4"/>
  <c r="BE2265" i="4" s="1"/>
  <c r="AZ2266" i="4"/>
  <c r="BE2266" i="4" s="1"/>
  <c r="AZ2267" i="4"/>
  <c r="BE2267" i="4" s="1"/>
  <c r="AZ2268" i="4"/>
  <c r="BE2268" i="4" s="1"/>
  <c r="AZ2269" i="4"/>
  <c r="BE2269" i="4" s="1"/>
  <c r="AZ2270" i="4"/>
  <c r="BE2270" i="4" s="1"/>
  <c r="AZ2271" i="4"/>
  <c r="BE2271" i="4" s="1"/>
  <c r="AZ2272" i="4"/>
  <c r="BE2272" i="4" s="1"/>
  <c r="AZ2273" i="4"/>
  <c r="BE2273" i="4" s="1"/>
  <c r="AZ2274" i="4"/>
  <c r="BE2274" i="4" s="1"/>
  <c r="AZ2275" i="4"/>
  <c r="BE2275" i="4" s="1"/>
  <c r="AZ2276" i="4"/>
  <c r="BE2276" i="4" s="1"/>
  <c r="AZ2277" i="4"/>
  <c r="BE2277" i="4" s="1"/>
  <c r="AZ2278" i="4"/>
  <c r="BE2278" i="4" s="1"/>
  <c r="AZ2279" i="4"/>
  <c r="BE2279" i="4" s="1"/>
  <c r="AZ2280" i="4"/>
  <c r="BE2280" i="4" s="1"/>
  <c r="AZ2281" i="4"/>
  <c r="BE2281" i="4" s="1"/>
  <c r="AZ2282" i="4"/>
  <c r="BE2282" i="4" s="1"/>
  <c r="AZ2283" i="4"/>
  <c r="BE2283" i="4" s="1"/>
  <c r="AZ2284" i="4"/>
  <c r="BE2284" i="4" s="1"/>
  <c r="AZ2285" i="4"/>
  <c r="BE2285" i="4" s="1"/>
  <c r="AZ2286" i="4"/>
  <c r="BE2286" i="4" s="1"/>
  <c r="AZ2287" i="4"/>
  <c r="BE2287" i="4" s="1"/>
  <c r="AZ2288" i="4"/>
  <c r="BE2288" i="4" s="1"/>
  <c r="AZ2289" i="4"/>
  <c r="BE2289" i="4" s="1"/>
  <c r="AZ2290" i="4"/>
  <c r="BE2290" i="4" s="1"/>
  <c r="AZ2291" i="4"/>
  <c r="BE2291" i="4" s="1"/>
  <c r="AZ2292" i="4"/>
  <c r="BE2292" i="4" s="1"/>
  <c r="AZ2293" i="4"/>
  <c r="BE2293" i="4" s="1"/>
  <c r="AZ2294" i="4"/>
  <c r="BE2294" i="4" s="1"/>
  <c r="AZ2295" i="4"/>
  <c r="BE2295" i="4" s="1"/>
  <c r="AZ2296" i="4"/>
  <c r="BE2296" i="4" s="1"/>
  <c r="AZ2297" i="4"/>
  <c r="BE2297" i="4" s="1"/>
  <c r="AZ2298" i="4"/>
  <c r="BE2298" i="4" s="1"/>
  <c r="AZ2299" i="4"/>
  <c r="BE2299" i="4" s="1"/>
  <c r="AZ2300" i="4"/>
  <c r="BE2300" i="4" s="1"/>
  <c r="AZ2301" i="4"/>
  <c r="BE2301" i="4" s="1"/>
  <c r="AZ2302" i="4"/>
  <c r="BE2302" i="4" s="1"/>
  <c r="AZ2303" i="4"/>
  <c r="BE2303" i="4" s="1"/>
  <c r="AZ2304" i="4"/>
  <c r="BE2304" i="4" s="1"/>
  <c r="AZ2305" i="4"/>
  <c r="BE2305" i="4" s="1"/>
  <c r="AZ2306" i="4"/>
  <c r="BE2306" i="4" s="1"/>
  <c r="AZ2307" i="4"/>
  <c r="BE2307" i="4" s="1"/>
  <c r="AZ2308" i="4"/>
  <c r="BE2308" i="4" s="1"/>
  <c r="AZ2309" i="4"/>
  <c r="BE2309" i="4" s="1"/>
  <c r="AZ2310" i="4"/>
  <c r="BE2310" i="4" s="1"/>
  <c r="AZ2311" i="4"/>
  <c r="BE2311" i="4" s="1"/>
  <c r="AZ2312" i="4"/>
  <c r="BE2312" i="4" s="1"/>
  <c r="AZ2313" i="4"/>
  <c r="BE2313" i="4" s="1"/>
  <c r="AZ2314" i="4"/>
  <c r="BE2314" i="4" s="1"/>
  <c r="AZ2315" i="4"/>
  <c r="BE2315" i="4" s="1"/>
  <c r="AZ2316" i="4"/>
  <c r="BE2316" i="4" s="1"/>
  <c r="AZ2317" i="4"/>
  <c r="BE2317" i="4" s="1"/>
  <c r="AZ2318" i="4"/>
  <c r="BE2318" i="4" s="1"/>
  <c r="AZ2319" i="4"/>
  <c r="BE2319" i="4" s="1"/>
  <c r="AZ2320" i="4"/>
  <c r="BE2320" i="4" s="1"/>
  <c r="AZ2321" i="4"/>
  <c r="BE2321" i="4" s="1"/>
  <c r="AZ2322" i="4"/>
  <c r="BE2322" i="4" s="1"/>
  <c r="AZ2323" i="4"/>
  <c r="BE2323" i="4" s="1"/>
  <c r="AZ2324" i="4"/>
  <c r="BE2324" i="4" s="1"/>
  <c r="AZ2325" i="4"/>
  <c r="BE2325" i="4" s="1"/>
  <c r="AZ2326" i="4"/>
  <c r="BE2326" i="4" s="1"/>
  <c r="AZ2327" i="4"/>
  <c r="BE2327" i="4" s="1"/>
  <c r="AZ2328" i="4"/>
  <c r="BE2328" i="4" s="1"/>
  <c r="AZ2329" i="4"/>
  <c r="BE2329" i="4" s="1"/>
  <c r="AZ2330" i="4"/>
  <c r="BE2330" i="4" s="1"/>
  <c r="AZ2331" i="4"/>
  <c r="BE2331" i="4" s="1"/>
  <c r="AZ2332" i="4"/>
  <c r="BE2332" i="4" s="1"/>
  <c r="AZ2333" i="4"/>
  <c r="BE2333" i="4" s="1"/>
  <c r="AZ2334" i="4"/>
  <c r="BE2334" i="4" s="1"/>
  <c r="AZ2335" i="4"/>
  <c r="BE2335" i="4" s="1"/>
  <c r="AZ2336" i="4"/>
  <c r="BE2336" i="4" s="1"/>
  <c r="AZ2337" i="4"/>
  <c r="BE2337" i="4" s="1"/>
  <c r="AZ2338" i="4"/>
  <c r="BE2338" i="4" s="1"/>
  <c r="AZ2339" i="4"/>
  <c r="BE2339" i="4" s="1"/>
  <c r="AZ2340" i="4"/>
  <c r="BE2340" i="4" s="1"/>
  <c r="AZ2341" i="4"/>
  <c r="BE2341" i="4" s="1"/>
  <c r="AZ2342" i="4"/>
  <c r="BE2342" i="4" s="1"/>
  <c r="AZ2343" i="4"/>
  <c r="BE2343" i="4" s="1"/>
  <c r="AZ2344" i="4"/>
  <c r="BE2344" i="4" s="1"/>
  <c r="AZ2345" i="4"/>
  <c r="BE2345" i="4" s="1"/>
  <c r="AZ2346" i="4"/>
  <c r="BE2346" i="4" s="1"/>
  <c r="AZ2347" i="4"/>
  <c r="BE2347" i="4" s="1"/>
  <c r="AZ2348" i="4"/>
  <c r="BE2348" i="4" s="1"/>
  <c r="AZ2349" i="4"/>
  <c r="BE2349" i="4" s="1"/>
  <c r="AZ2350" i="4"/>
  <c r="BE2350" i="4" s="1"/>
  <c r="AZ2351" i="4"/>
  <c r="BE2351" i="4" s="1"/>
  <c r="AZ2352" i="4"/>
  <c r="BE2352" i="4" s="1"/>
  <c r="AZ2353" i="4"/>
  <c r="BE2353" i="4" s="1"/>
  <c r="AZ2354" i="4"/>
  <c r="BE2354" i="4" s="1"/>
  <c r="AZ2355" i="4"/>
  <c r="BE2355" i="4" s="1"/>
  <c r="AZ2356" i="4"/>
  <c r="BE2356" i="4" s="1"/>
  <c r="AZ2357" i="4"/>
  <c r="BE2357" i="4" s="1"/>
  <c r="AZ2358" i="4"/>
  <c r="BE2358" i="4" s="1"/>
  <c r="AZ2359" i="4"/>
  <c r="BE2359" i="4" s="1"/>
  <c r="AZ2360" i="4"/>
  <c r="BE2360" i="4" s="1"/>
  <c r="AZ2361" i="4"/>
  <c r="BE2361" i="4" s="1"/>
  <c r="AZ2362" i="4"/>
  <c r="BE2362" i="4" s="1"/>
  <c r="AZ2363" i="4"/>
  <c r="BE2363" i="4" s="1"/>
  <c r="AZ2364" i="4"/>
  <c r="BE2364" i="4" s="1"/>
  <c r="AZ2365" i="4"/>
  <c r="BE2365" i="4" s="1"/>
  <c r="AZ2366" i="4"/>
  <c r="BE2366" i="4" s="1"/>
  <c r="AZ2367" i="4"/>
  <c r="BE2367" i="4" s="1"/>
  <c r="AZ2368" i="4"/>
  <c r="BE2368" i="4" s="1"/>
  <c r="AZ2369" i="4"/>
  <c r="BE2369" i="4" s="1"/>
  <c r="AZ2370" i="4"/>
  <c r="BE2370" i="4" s="1"/>
  <c r="AZ2371" i="4"/>
  <c r="BE2371" i="4" s="1"/>
  <c r="AZ2372" i="4"/>
  <c r="BE2372" i="4" s="1"/>
  <c r="AZ2373" i="4"/>
  <c r="BE2373" i="4" s="1"/>
  <c r="AZ2374" i="4"/>
  <c r="BE2374" i="4" s="1"/>
  <c r="AZ2375" i="4"/>
  <c r="BE2375" i="4" s="1"/>
  <c r="AZ2376" i="4"/>
  <c r="BE2376" i="4" s="1"/>
  <c r="AZ2377" i="4"/>
  <c r="BE2377" i="4" s="1"/>
  <c r="AZ2378" i="4"/>
  <c r="BE2378" i="4" s="1"/>
  <c r="AZ2379" i="4"/>
  <c r="BE2379" i="4" s="1"/>
  <c r="AZ2380" i="4"/>
  <c r="BE2380" i="4" s="1"/>
  <c r="AZ2381" i="4"/>
  <c r="BE2381" i="4" s="1"/>
  <c r="AZ2382" i="4"/>
  <c r="BE2382" i="4" s="1"/>
  <c r="AZ2383" i="4"/>
  <c r="BE2383" i="4" s="1"/>
  <c r="AZ2384" i="4"/>
  <c r="BE2384" i="4" s="1"/>
  <c r="AZ2385" i="4"/>
  <c r="BE2385" i="4" s="1"/>
  <c r="AZ2386" i="4"/>
  <c r="BE2386" i="4" s="1"/>
  <c r="AZ2387" i="4"/>
  <c r="BE2387" i="4" s="1"/>
  <c r="AZ2388" i="4"/>
  <c r="BE2388" i="4" s="1"/>
  <c r="AZ2389" i="4"/>
  <c r="BE2389" i="4" s="1"/>
  <c r="AZ2390" i="4"/>
  <c r="BE2390" i="4" s="1"/>
  <c r="AZ2391" i="4"/>
  <c r="BE2391" i="4" s="1"/>
  <c r="AZ2392" i="4"/>
  <c r="BE2392" i="4" s="1"/>
  <c r="AZ2393" i="4"/>
  <c r="BE2393" i="4" s="1"/>
  <c r="AZ2394" i="4"/>
  <c r="BE2394" i="4" s="1"/>
  <c r="AZ2395" i="4"/>
  <c r="BE2395" i="4" s="1"/>
  <c r="AZ2396" i="4"/>
  <c r="BE2396" i="4" s="1"/>
  <c r="AZ2397" i="4"/>
  <c r="BE2397" i="4" s="1"/>
  <c r="AZ2398" i="4"/>
  <c r="BE2398" i="4" s="1"/>
  <c r="AZ2399" i="4"/>
  <c r="BE2399" i="4" s="1"/>
  <c r="AZ2400" i="4"/>
  <c r="BE2400" i="4" s="1"/>
  <c r="AZ2401" i="4"/>
  <c r="BE2401" i="4" s="1"/>
  <c r="AZ2402" i="4"/>
  <c r="BE2402" i="4" s="1"/>
  <c r="AZ2403" i="4"/>
  <c r="BE2403" i="4" s="1"/>
  <c r="AZ2404" i="4"/>
  <c r="BE2404" i="4" s="1"/>
  <c r="AZ2405" i="4"/>
  <c r="BE2405" i="4" s="1"/>
  <c r="AZ2406" i="4"/>
  <c r="BE2406" i="4" s="1"/>
  <c r="AZ2407" i="4"/>
  <c r="BE2407" i="4" s="1"/>
  <c r="AZ2408" i="4"/>
  <c r="BE2408" i="4" s="1"/>
  <c r="AZ2409" i="4"/>
  <c r="BE2409" i="4" s="1"/>
  <c r="AZ2410" i="4"/>
  <c r="BE2410" i="4" s="1"/>
  <c r="AZ2411" i="4"/>
  <c r="BE2411" i="4" s="1"/>
  <c r="AZ2412" i="4"/>
  <c r="BE2412" i="4" s="1"/>
  <c r="AZ2413" i="4"/>
  <c r="BE2413" i="4" s="1"/>
  <c r="AZ2414" i="4"/>
  <c r="BE2414" i="4" s="1"/>
  <c r="AZ2415" i="4"/>
  <c r="BE2415" i="4" s="1"/>
  <c r="AZ2416" i="4"/>
  <c r="BE2416" i="4" s="1"/>
  <c r="AZ2417" i="4"/>
  <c r="BE2417" i="4" s="1"/>
  <c r="AZ2418" i="4"/>
  <c r="BE2418" i="4" s="1"/>
  <c r="AZ2419" i="4"/>
  <c r="BE2419" i="4" s="1"/>
  <c r="AZ2420" i="4"/>
  <c r="BE2420" i="4" s="1"/>
  <c r="AZ2421" i="4"/>
  <c r="BE2421" i="4" s="1"/>
  <c r="AZ2422" i="4"/>
  <c r="BE2422" i="4" s="1"/>
  <c r="AZ2423" i="4"/>
  <c r="BE2423" i="4" s="1"/>
  <c r="AZ2424" i="4"/>
  <c r="BE2424" i="4" s="1"/>
  <c r="AZ2425" i="4"/>
  <c r="BE2425" i="4" s="1"/>
  <c r="AZ2426" i="4"/>
  <c r="BE2426" i="4" s="1"/>
  <c r="AZ2427" i="4"/>
  <c r="BE2427" i="4" s="1"/>
  <c r="AZ2428" i="4"/>
  <c r="BE2428" i="4" s="1"/>
  <c r="AZ2429" i="4"/>
  <c r="BE2429" i="4" s="1"/>
  <c r="AZ2430" i="4"/>
  <c r="BE2430" i="4" s="1"/>
  <c r="AZ2431" i="4"/>
  <c r="BE2431" i="4" s="1"/>
  <c r="AZ2432" i="4"/>
  <c r="BE2432" i="4" s="1"/>
  <c r="AZ2433" i="4"/>
  <c r="BE2433" i="4" s="1"/>
  <c r="AZ2434" i="4"/>
  <c r="BE2434" i="4" s="1"/>
  <c r="AZ2435" i="4"/>
  <c r="BE2435" i="4" s="1"/>
  <c r="AZ2436" i="4"/>
  <c r="BE2436" i="4" s="1"/>
  <c r="AZ2437" i="4"/>
  <c r="BE2437" i="4" s="1"/>
  <c r="AZ2438" i="4"/>
  <c r="BE2438" i="4" s="1"/>
  <c r="AZ2439" i="4"/>
  <c r="BE2439" i="4" s="1"/>
  <c r="AZ2440" i="4"/>
  <c r="BE2440" i="4" s="1"/>
  <c r="AZ2441" i="4"/>
  <c r="BE2441" i="4" s="1"/>
  <c r="AZ2442" i="4"/>
  <c r="BE2442" i="4" s="1"/>
  <c r="AZ2443" i="4"/>
  <c r="BE2443" i="4" s="1"/>
  <c r="AZ2444" i="4"/>
  <c r="BE2444" i="4" s="1"/>
  <c r="AZ2445" i="4"/>
  <c r="BE2445" i="4" s="1"/>
  <c r="AZ2446" i="4"/>
  <c r="BE2446" i="4" s="1"/>
  <c r="AZ2447" i="4"/>
  <c r="BE2447" i="4" s="1"/>
  <c r="AZ2448" i="4"/>
  <c r="BE2448" i="4" s="1"/>
  <c r="AZ2449" i="4"/>
  <c r="BE2449" i="4" s="1"/>
  <c r="AZ2450" i="4"/>
  <c r="BE2450" i="4" s="1"/>
  <c r="AZ2451" i="4"/>
  <c r="BE2451" i="4" s="1"/>
  <c r="AZ2452" i="4"/>
  <c r="BE2452" i="4" s="1"/>
  <c r="AZ2453" i="4"/>
  <c r="BE2453" i="4" s="1"/>
  <c r="AZ2454" i="4"/>
  <c r="BE2454" i="4" s="1"/>
  <c r="AZ2455" i="4"/>
  <c r="BE2455" i="4" s="1"/>
  <c r="AZ2456" i="4"/>
  <c r="BE2456" i="4" s="1"/>
  <c r="AZ2457" i="4"/>
  <c r="BE2457" i="4" s="1"/>
  <c r="AZ2458" i="4"/>
  <c r="BE2458" i="4" s="1"/>
  <c r="AZ2459" i="4"/>
  <c r="BE2459" i="4" s="1"/>
  <c r="AZ2460" i="4"/>
  <c r="BE2460" i="4" s="1"/>
  <c r="AZ2461" i="4"/>
  <c r="BE2461" i="4" s="1"/>
  <c r="AZ2462" i="4"/>
  <c r="BE2462" i="4" s="1"/>
  <c r="AZ2463" i="4"/>
  <c r="BE2463" i="4" s="1"/>
  <c r="AZ2464" i="4"/>
  <c r="BE2464" i="4" s="1"/>
  <c r="AZ2465" i="4"/>
  <c r="BE2465" i="4" s="1"/>
  <c r="AZ2466" i="4"/>
  <c r="BE2466" i="4" s="1"/>
  <c r="AZ2467" i="4"/>
  <c r="BE2467" i="4" s="1"/>
  <c r="AZ2468" i="4"/>
  <c r="BE2468" i="4" s="1"/>
  <c r="AZ2469" i="4"/>
  <c r="BE2469" i="4" s="1"/>
  <c r="AZ2470" i="4"/>
  <c r="BE2470" i="4" s="1"/>
  <c r="AZ2471" i="4"/>
  <c r="BE2471" i="4" s="1"/>
  <c r="AZ2472" i="4"/>
  <c r="BE2472" i="4" s="1"/>
  <c r="AZ2473" i="4"/>
  <c r="BE2473" i="4" s="1"/>
  <c r="AZ2474" i="4"/>
  <c r="BE2474" i="4" s="1"/>
  <c r="AZ2475" i="4"/>
  <c r="BE2475" i="4" s="1"/>
  <c r="AZ2476" i="4"/>
  <c r="BE2476" i="4" s="1"/>
  <c r="AZ2477" i="4"/>
  <c r="BE2477" i="4" s="1"/>
  <c r="AZ2478" i="4"/>
  <c r="BE2478" i="4" s="1"/>
  <c r="AZ2479" i="4"/>
  <c r="BE2479" i="4" s="1"/>
  <c r="AZ2480" i="4"/>
  <c r="BE2480" i="4" s="1"/>
  <c r="AZ2481" i="4"/>
  <c r="BE2481" i="4" s="1"/>
  <c r="AZ2482" i="4"/>
  <c r="BE2482" i="4" s="1"/>
  <c r="AZ2483" i="4"/>
  <c r="BE2483" i="4" s="1"/>
  <c r="AZ2484" i="4"/>
  <c r="BE2484" i="4" s="1"/>
  <c r="AZ2485" i="4"/>
  <c r="BE2485" i="4" s="1"/>
  <c r="AZ2486" i="4"/>
  <c r="BE2486" i="4" s="1"/>
  <c r="AZ2487" i="4"/>
  <c r="BE2487" i="4" s="1"/>
  <c r="AZ2488" i="4"/>
  <c r="BE2488" i="4" s="1"/>
  <c r="AZ2489" i="4"/>
  <c r="BE2489" i="4" s="1"/>
  <c r="AZ2490" i="4"/>
  <c r="BE2490" i="4" s="1"/>
  <c r="AZ2491" i="4"/>
  <c r="BE2491" i="4" s="1"/>
  <c r="AZ2492" i="4"/>
  <c r="BE2492" i="4" s="1"/>
  <c r="AZ2493" i="4"/>
  <c r="BE2493" i="4" s="1"/>
  <c r="AZ2494" i="4"/>
  <c r="BE2494" i="4" s="1"/>
  <c r="AZ2495" i="4"/>
  <c r="BE2495" i="4" s="1"/>
  <c r="AZ2496" i="4"/>
  <c r="BE2496" i="4" s="1"/>
  <c r="AZ2497" i="4"/>
  <c r="BE2497" i="4" s="1"/>
  <c r="AZ2498" i="4"/>
  <c r="BE2498" i="4" s="1"/>
  <c r="AZ2499" i="4"/>
  <c r="BE2499" i="4" s="1"/>
  <c r="AZ2500" i="4"/>
  <c r="BE2500" i="4" s="1"/>
  <c r="AZ2501" i="4"/>
  <c r="BE2501" i="4" s="1"/>
  <c r="AZ2502" i="4"/>
  <c r="BE2502" i="4" s="1"/>
  <c r="AZ2503" i="4"/>
  <c r="BE2503" i="4" s="1"/>
  <c r="AZ2504" i="4"/>
  <c r="BE2504" i="4" s="1"/>
  <c r="AZ2505" i="4"/>
  <c r="BE2505" i="4" s="1"/>
  <c r="AZ2506" i="4"/>
  <c r="BE2506" i="4" s="1"/>
  <c r="AZ2507" i="4"/>
  <c r="BE2507" i="4" s="1"/>
  <c r="AZ2508" i="4"/>
  <c r="BE2508" i="4" s="1"/>
  <c r="AZ2509" i="4"/>
  <c r="BE2509" i="4" s="1"/>
  <c r="AZ2510" i="4"/>
  <c r="BE2510" i="4" s="1"/>
  <c r="AZ2511" i="4"/>
  <c r="BE2511" i="4" s="1"/>
  <c r="AZ2512" i="4"/>
  <c r="BE2512" i="4" s="1"/>
  <c r="AZ2513" i="4"/>
  <c r="BE2513" i="4" s="1"/>
  <c r="AZ2514" i="4"/>
  <c r="BE2514" i="4" s="1"/>
  <c r="AZ2515" i="4"/>
  <c r="BE2515" i="4" s="1"/>
  <c r="AZ2516" i="4"/>
  <c r="BE2516" i="4" s="1"/>
  <c r="AZ2517" i="4"/>
  <c r="BE2517" i="4" s="1"/>
  <c r="AZ2518" i="4"/>
  <c r="BE2518" i="4" s="1"/>
  <c r="AZ2519" i="4"/>
  <c r="BE2519" i="4" s="1"/>
  <c r="AZ2520" i="4"/>
  <c r="BE2520" i="4" s="1"/>
  <c r="AZ2521" i="4"/>
  <c r="BE2521" i="4" s="1"/>
  <c r="AZ2522" i="4"/>
  <c r="BE2522" i="4" s="1"/>
  <c r="AZ2523" i="4"/>
  <c r="BE2523" i="4" s="1"/>
  <c r="AZ2524" i="4"/>
  <c r="BE2524" i="4" s="1"/>
  <c r="AZ2525" i="4"/>
  <c r="BE2525" i="4" s="1"/>
  <c r="AZ2526" i="4"/>
  <c r="BE2526" i="4" s="1"/>
  <c r="AZ2527" i="4"/>
  <c r="BE2527" i="4" s="1"/>
  <c r="AZ2528" i="4"/>
  <c r="BE2528" i="4" s="1"/>
  <c r="AZ2529" i="4"/>
  <c r="BE2529" i="4" s="1"/>
  <c r="AZ2530" i="4"/>
  <c r="BE2530" i="4" s="1"/>
  <c r="AZ2531" i="4"/>
  <c r="BE2531" i="4" s="1"/>
  <c r="AZ2532" i="4"/>
  <c r="BE2532" i="4" s="1"/>
  <c r="AZ2533" i="4"/>
  <c r="BE2533" i="4" s="1"/>
  <c r="AZ2534" i="4"/>
  <c r="BE2534" i="4" s="1"/>
  <c r="AZ2535" i="4"/>
  <c r="BE2535" i="4" s="1"/>
  <c r="AZ2536" i="4"/>
  <c r="BE2536" i="4" s="1"/>
  <c r="AZ2537" i="4"/>
  <c r="BE2537" i="4" s="1"/>
  <c r="AZ2538" i="4"/>
  <c r="BE2538" i="4" s="1"/>
  <c r="AZ2539" i="4"/>
  <c r="BE2539" i="4" s="1"/>
  <c r="AZ2540" i="4"/>
  <c r="BE2540" i="4" s="1"/>
  <c r="AZ2541" i="4"/>
  <c r="BE2541" i="4" s="1"/>
  <c r="AZ2542" i="4"/>
  <c r="BE2542" i="4" s="1"/>
  <c r="AZ2543" i="4"/>
  <c r="BE2543" i="4" s="1"/>
  <c r="AZ2544" i="4"/>
  <c r="BE2544" i="4" s="1"/>
  <c r="AZ2545" i="4"/>
  <c r="BE2545" i="4" s="1"/>
  <c r="AZ2546" i="4"/>
  <c r="BE2546" i="4" s="1"/>
  <c r="AZ2547" i="4"/>
  <c r="BE2547" i="4" s="1"/>
  <c r="AZ2548" i="4"/>
  <c r="BE2548" i="4" s="1"/>
  <c r="AZ2549" i="4"/>
  <c r="BE2549" i="4" s="1"/>
  <c r="AZ2550" i="4"/>
  <c r="BE2550" i="4" s="1"/>
  <c r="AZ2551" i="4"/>
  <c r="BE2551" i="4" s="1"/>
  <c r="AZ2552" i="4"/>
  <c r="BE2552" i="4" s="1"/>
  <c r="AZ2553" i="4"/>
  <c r="BE2553" i="4" s="1"/>
  <c r="AZ2554" i="4"/>
  <c r="BE2554" i="4" s="1"/>
  <c r="AZ2555" i="4"/>
  <c r="BE2555" i="4" s="1"/>
  <c r="AZ2556" i="4"/>
  <c r="BE2556" i="4" s="1"/>
  <c r="AZ2557" i="4"/>
  <c r="BE2557" i="4" s="1"/>
  <c r="AZ2558" i="4"/>
  <c r="BE2558" i="4" s="1"/>
  <c r="AZ2559" i="4"/>
  <c r="BE2559" i="4" s="1"/>
  <c r="AZ2560" i="4"/>
  <c r="BE2560" i="4" s="1"/>
  <c r="AZ2561" i="4"/>
  <c r="BE2561" i="4" s="1"/>
  <c r="AZ2562" i="4"/>
  <c r="BE2562" i="4" s="1"/>
  <c r="AZ2563" i="4"/>
  <c r="BE2563" i="4" s="1"/>
  <c r="AZ2564" i="4"/>
  <c r="BE2564" i="4" s="1"/>
  <c r="AZ2565" i="4"/>
  <c r="BE2565" i="4" s="1"/>
  <c r="AZ2566" i="4"/>
  <c r="BE2566" i="4" s="1"/>
  <c r="AZ2567" i="4"/>
  <c r="BE2567" i="4" s="1"/>
  <c r="AZ2568" i="4"/>
  <c r="BE2568" i="4" s="1"/>
  <c r="AZ2569" i="4"/>
  <c r="BE2569" i="4" s="1"/>
  <c r="AZ2570" i="4"/>
  <c r="BE2570" i="4" s="1"/>
  <c r="AZ2571" i="4"/>
  <c r="BE2571" i="4" s="1"/>
  <c r="AZ2572" i="4"/>
  <c r="BE2572" i="4" s="1"/>
  <c r="AZ2573" i="4"/>
  <c r="BE2573" i="4" s="1"/>
  <c r="AZ2574" i="4"/>
  <c r="BE2574" i="4" s="1"/>
  <c r="AZ2575" i="4"/>
  <c r="BE2575" i="4" s="1"/>
  <c r="AZ2576" i="4"/>
  <c r="BE2576" i="4" s="1"/>
  <c r="AZ2577" i="4"/>
  <c r="BE2577" i="4" s="1"/>
  <c r="AZ2578" i="4"/>
  <c r="BE2578" i="4" s="1"/>
  <c r="AZ2579" i="4"/>
  <c r="BE2579" i="4" s="1"/>
  <c r="AZ2580" i="4"/>
  <c r="BE2580" i="4" s="1"/>
  <c r="AZ2581" i="4"/>
  <c r="BE2581" i="4" s="1"/>
  <c r="AZ2582" i="4"/>
  <c r="BE2582" i="4" s="1"/>
  <c r="AZ2583" i="4"/>
  <c r="BE2583" i="4" s="1"/>
  <c r="AZ2584" i="4"/>
  <c r="BE2584" i="4" s="1"/>
  <c r="AZ2585" i="4"/>
  <c r="BE2585" i="4" s="1"/>
  <c r="AZ2586" i="4"/>
  <c r="BE2586" i="4" s="1"/>
  <c r="AZ2587" i="4"/>
  <c r="BE2587" i="4" s="1"/>
  <c r="AZ2588" i="4"/>
  <c r="BE2588" i="4" s="1"/>
  <c r="AZ2589" i="4"/>
  <c r="BE2589" i="4" s="1"/>
  <c r="AZ2590" i="4"/>
  <c r="BE2590" i="4" s="1"/>
  <c r="AZ2591" i="4"/>
  <c r="BE2591" i="4" s="1"/>
  <c r="AZ2592" i="4"/>
  <c r="BE2592" i="4" s="1"/>
  <c r="AZ2593" i="4"/>
  <c r="BE2593" i="4" s="1"/>
  <c r="AZ2594" i="4"/>
  <c r="BE2594" i="4" s="1"/>
  <c r="AZ2595" i="4"/>
  <c r="BE2595" i="4" s="1"/>
  <c r="AZ2596" i="4"/>
  <c r="BE2596" i="4" s="1"/>
  <c r="AZ2597" i="4"/>
  <c r="BE2597" i="4" s="1"/>
  <c r="AZ2598" i="4"/>
  <c r="BE2598" i="4" s="1"/>
  <c r="AZ2599" i="4"/>
  <c r="BE2599" i="4" s="1"/>
  <c r="AZ2600" i="4"/>
  <c r="BE2600" i="4" s="1"/>
  <c r="AZ2601" i="4"/>
  <c r="BE2601" i="4" s="1"/>
  <c r="AZ2602" i="4"/>
  <c r="BE2602" i="4" s="1"/>
  <c r="AZ2603" i="4"/>
  <c r="BE2603" i="4" s="1"/>
  <c r="AZ2604" i="4"/>
  <c r="BE2604" i="4" s="1"/>
  <c r="AZ2605" i="4"/>
  <c r="BE2605" i="4" s="1"/>
  <c r="AZ2606" i="4"/>
  <c r="BE2606" i="4" s="1"/>
  <c r="AZ2607" i="4"/>
  <c r="BE2607" i="4" s="1"/>
  <c r="AZ2608" i="4"/>
  <c r="BE2608" i="4" s="1"/>
  <c r="AZ2609" i="4"/>
  <c r="BE2609" i="4" s="1"/>
  <c r="AZ2610" i="4"/>
  <c r="BE2610" i="4" s="1"/>
  <c r="AZ2611" i="4"/>
  <c r="BE2611" i="4" s="1"/>
  <c r="AZ2612" i="4"/>
  <c r="BE2612" i="4" s="1"/>
  <c r="AZ2613" i="4"/>
  <c r="BE2613" i="4" s="1"/>
  <c r="AZ2614" i="4"/>
  <c r="BE2614" i="4" s="1"/>
  <c r="AZ2615" i="4"/>
  <c r="BE2615" i="4" s="1"/>
  <c r="AZ2616" i="4"/>
  <c r="BE2616" i="4" s="1"/>
  <c r="AZ2617" i="4"/>
  <c r="BE2617" i="4" s="1"/>
  <c r="AZ2618" i="4"/>
  <c r="BE2618" i="4" s="1"/>
  <c r="AZ2619" i="4"/>
  <c r="BE2619" i="4" s="1"/>
  <c r="AZ2620" i="4"/>
  <c r="BE2620" i="4" s="1"/>
  <c r="AZ2621" i="4"/>
  <c r="BE2621" i="4" s="1"/>
  <c r="AZ2622" i="4"/>
  <c r="BE2622" i="4" s="1"/>
  <c r="AZ2623" i="4"/>
  <c r="BE2623" i="4" s="1"/>
  <c r="AY2" i="4"/>
  <c r="BG2" i="4" s="1"/>
  <c r="AY3" i="4"/>
  <c r="BG3" i="4" s="1"/>
  <c r="AY4" i="4"/>
  <c r="BG4" i="4" s="1"/>
  <c r="AY5" i="4"/>
  <c r="BG5" i="4" s="1"/>
  <c r="AY6" i="4"/>
  <c r="BG6" i="4" s="1"/>
  <c r="AY7" i="4"/>
  <c r="BG7" i="4" s="1"/>
  <c r="AY8" i="4"/>
  <c r="BG8" i="4" s="1"/>
  <c r="AY9" i="4"/>
  <c r="BG9" i="4" s="1"/>
  <c r="AY10" i="4"/>
  <c r="BG10" i="4" s="1"/>
  <c r="AY11" i="4"/>
  <c r="BG11" i="4" s="1"/>
  <c r="AY12" i="4"/>
  <c r="BG12" i="4" s="1"/>
  <c r="AY13" i="4"/>
  <c r="BG13" i="4" s="1"/>
  <c r="AY14" i="4"/>
  <c r="BG14" i="4" s="1"/>
  <c r="AY15" i="4"/>
  <c r="BG15" i="4" s="1"/>
  <c r="AY16" i="4"/>
  <c r="BG16" i="4" s="1"/>
  <c r="AY17" i="4"/>
  <c r="BG17" i="4" s="1"/>
  <c r="AY18" i="4"/>
  <c r="BG18" i="4" s="1"/>
  <c r="AY19" i="4"/>
  <c r="BG19" i="4" s="1"/>
  <c r="AY20" i="4"/>
  <c r="BG20" i="4" s="1"/>
  <c r="AY21" i="4"/>
  <c r="BG21" i="4" s="1"/>
  <c r="AY22" i="4"/>
  <c r="BG22" i="4" s="1"/>
  <c r="AY23" i="4"/>
  <c r="BG23" i="4" s="1"/>
  <c r="AY24" i="4"/>
  <c r="BG24" i="4" s="1"/>
  <c r="AY25" i="4"/>
  <c r="BG25" i="4" s="1"/>
  <c r="AY26" i="4"/>
  <c r="BG26" i="4" s="1"/>
  <c r="AY27" i="4"/>
  <c r="BG27" i="4" s="1"/>
  <c r="AY28" i="4"/>
  <c r="BG28" i="4" s="1"/>
  <c r="AY29" i="4"/>
  <c r="BG29" i="4" s="1"/>
  <c r="AY30" i="4"/>
  <c r="BG30" i="4" s="1"/>
  <c r="AY31" i="4"/>
  <c r="BG31" i="4" s="1"/>
  <c r="AY32" i="4"/>
  <c r="BG32" i="4" s="1"/>
  <c r="AY33" i="4"/>
  <c r="BG33" i="4" s="1"/>
  <c r="AY34" i="4"/>
  <c r="BG34" i="4" s="1"/>
  <c r="AY35" i="4"/>
  <c r="BG35" i="4" s="1"/>
  <c r="AY36" i="4"/>
  <c r="BG36" i="4" s="1"/>
  <c r="AY37" i="4"/>
  <c r="BG37" i="4" s="1"/>
  <c r="AY38" i="4"/>
  <c r="BG38" i="4" s="1"/>
  <c r="AY39" i="4"/>
  <c r="BG39" i="4" s="1"/>
  <c r="AY40" i="4"/>
  <c r="BG40" i="4" s="1"/>
  <c r="AY41" i="4"/>
  <c r="BG41" i="4" s="1"/>
  <c r="AY42" i="4"/>
  <c r="BG42" i="4" s="1"/>
  <c r="AY43" i="4"/>
  <c r="BG43" i="4" s="1"/>
  <c r="AY44" i="4"/>
  <c r="BG44" i="4" s="1"/>
  <c r="AY45" i="4"/>
  <c r="BG45" i="4" s="1"/>
  <c r="AY46" i="4"/>
  <c r="BG46" i="4" s="1"/>
  <c r="AY47" i="4"/>
  <c r="BG47" i="4" s="1"/>
  <c r="AY48" i="4"/>
  <c r="BG48" i="4" s="1"/>
  <c r="AY49" i="4"/>
  <c r="BG49" i="4" s="1"/>
  <c r="AY50" i="4"/>
  <c r="BG50" i="4" s="1"/>
  <c r="AY51" i="4"/>
  <c r="BG51" i="4" s="1"/>
  <c r="AY52" i="4"/>
  <c r="BG52" i="4" s="1"/>
  <c r="AY53" i="4"/>
  <c r="BG53" i="4" s="1"/>
  <c r="AY54" i="4"/>
  <c r="BG54" i="4" s="1"/>
  <c r="AY55" i="4"/>
  <c r="BG55" i="4" s="1"/>
  <c r="AY56" i="4"/>
  <c r="BG56" i="4" s="1"/>
  <c r="AY57" i="4"/>
  <c r="BG57" i="4" s="1"/>
  <c r="AY58" i="4"/>
  <c r="BG58" i="4" s="1"/>
  <c r="AY59" i="4"/>
  <c r="BG59" i="4" s="1"/>
  <c r="AY60" i="4"/>
  <c r="BG60" i="4" s="1"/>
  <c r="AY61" i="4"/>
  <c r="BG61" i="4" s="1"/>
  <c r="AY62" i="4"/>
  <c r="BG62" i="4" s="1"/>
  <c r="AY63" i="4"/>
  <c r="BG63" i="4" s="1"/>
  <c r="AY64" i="4"/>
  <c r="BG64" i="4" s="1"/>
  <c r="AY65" i="4"/>
  <c r="BG65" i="4" s="1"/>
  <c r="AY66" i="4"/>
  <c r="BG66" i="4" s="1"/>
  <c r="AY67" i="4"/>
  <c r="BG67" i="4" s="1"/>
  <c r="AY68" i="4"/>
  <c r="BG68" i="4" s="1"/>
  <c r="AY69" i="4"/>
  <c r="BG69" i="4" s="1"/>
  <c r="AY70" i="4"/>
  <c r="BG70" i="4" s="1"/>
  <c r="AY71" i="4"/>
  <c r="BG71" i="4" s="1"/>
  <c r="AY72" i="4"/>
  <c r="BG72" i="4" s="1"/>
  <c r="AY73" i="4"/>
  <c r="BG73" i="4" s="1"/>
  <c r="AY74" i="4"/>
  <c r="BG74" i="4" s="1"/>
  <c r="AY75" i="4"/>
  <c r="BG75" i="4" s="1"/>
  <c r="AY76" i="4"/>
  <c r="BG76" i="4" s="1"/>
  <c r="AY77" i="4"/>
  <c r="BG77" i="4" s="1"/>
  <c r="AY78" i="4"/>
  <c r="BG78" i="4" s="1"/>
  <c r="AY79" i="4"/>
  <c r="BG79" i="4" s="1"/>
  <c r="AY80" i="4"/>
  <c r="BG80" i="4" s="1"/>
  <c r="AY81" i="4"/>
  <c r="BG81" i="4" s="1"/>
  <c r="AY82" i="4"/>
  <c r="BG82" i="4" s="1"/>
  <c r="AY83" i="4"/>
  <c r="BG83" i="4" s="1"/>
  <c r="AY84" i="4"/>
  <c r="BG84" i="4" s="1"/>
  <c r="AY85" i="4"/>
  <c r="BG85" i="4" s="1"/>
  <c r="AY86" i="4"/>
  <c r="BG86" i="4" s="1"/>
  <c r="AY87" i="4"/>
  <c r="BG87" i="4" s="1"/>
  <c r="AY88" i="4"/>
  <c r="BG88" i="4" s="1"/>
  <c r="AY89" i="4"/>
  <c r="BG89" i="4" s="1"/>
  <c r="AY90" i="4"/>
  <c r="BG90" i="4" s="1"/>
  <c r="AY91" i="4"/>
  <c r="BG91" i="4" s="1"/>
  <c r="AY92" i="4"/>
  <c r="BG92" i="4" s="1"/>
  <c r="AY93" i="4"/>
  <c r="BG93" i="4" s="1"/>
  <c r="AY94" i="4"/>
  <c r="BG94" i="4" s="1"/>
  <c r="AY95" i="4"/>
  <c r="BG95" i="4" s="1"/>
  <c r="AY96" i="4"/>
  <c r="BG96" i="4" s="1"/>
  <c r="AY97" i="4"/>
  <c r="BG97" i="4" s="1"/>
  <c r="AY98" i="4"/>
  <c r="BG98" i="4" s="1"/>
  <c r="AY99" i="4"/>
  <c r="BG99" i="4" s="1"/>
  <c r="AY100" i="4"/>
  <c r="BG100" i="4" s="1"/>
  <c r="AY101" i="4"/>
  <c r="BG101" i="4" s="1"/>
  <c r="AY102" i="4"/>
  <c r="BG102" i="4" s="1"/>
  <c r="AY103" i="4"/>
  <c r="BG103" i="4" s="1"/>
  <c r="AY104" i="4"/>
  <c r="BG104" i="4" s="1"/>
  <c r="AY105" i="4"/>
  <c r="BG105" i="4" s="1"/>
  <c r="AY106" i="4"/>
  <c r="BG106" i="4" s="1"/>
  <c r="AY107" i="4"/>
  <c r="BG107" i="4" s="1"/>
  <c r="AY108" i="4"/>
  <c r="BG108" i="4" s="1"/>
  <c r="AY109" i="4"/>
  <c r="BG109" i="4" s="1"/>
  <c r="AY110" i="4"/>
  <c r="BG110" i="4" s="1"/>
  <c r="AY111" i="4"/>
  <c r="BG111" i="4" s="1"/>
  <c r="AY112" i="4"/>
  <c r="BG112" i="4" s="1"/>
  <c r="AY113" i="4"/>
  <c r="BG113" i="4" s="1"/>
  <c r="AY114" i="4"/>
  <c r="BG114" i="4" s="1"/>
  <c r="AY115" i="4"/>
  <c r="BG115" i="4" s="1"/>
  <c r="AY116" i="4"/>
  <c r="BG116" i="4" s="1"/>
  <c r="AY117" i="4"/>
  <c r="BG117" i="4" s="1"/>
  <c r="AY118" i="4"/>
  <c r="BG118" i="4" s="1"/>
  <c r="AY119" i="4"/>
  <c r="BG119" i="4" s="1"/>
  <c r="AY120" i="4"/>
  <c r="BG120" i="4" s="1"/>
  <c r="AY121" i="4"/>
  <c r="BG121" i="4" s="1"/>
  <c r="AY122" i="4"/>
  <c r="BG122" i="4" s="1"/>
  <c r="AY123" i="4"/>
  <c r="BG123" i="4" s="1"/>
  <c r="AY124" i="4"/>
  <c r="BG124" i="4" s="1"/>
  <c r="AY125" i="4"/>
  <c r="BG125" i="4" s="1"/>
  <c r="AY126" i="4"/>
  <c r="BG126" i="4" s="1"/>
  <c r="AY127" i="4"/>
  <c r="BG127" i="4" s="1"/>
  <c r="AY128" i="4"/>
  <c r="BG128" i="4" s="1"/>
  <c r="AY129" i="4"/>
  <c r="BG129" i="4" s="1"/>
  <c r="AY130" i="4"/>
  <c r="BG130" i="4" s="1"/>
  <c r="AY131" i="4"/>
  <c r="BG131" i="4" s="1"/>
  <c r="AY132" i="4"/>
  <c r="BG132" i="4" s="1"/>
  <c r="AY133" i="4"/>
  <c r="BG133" i="4" s="1"/>
  <c r="AY134" i="4"/>
  <c r="BG134" i="4" s="1"/>
  <c r="AY135" i="4"/>
  <c r="BG135" i="4" s="1"/>
  <c r="AY136" i="4"/>
  <c r="BG136" i="4" s="1"/>
  <c r="AY137" i="4"/>
  <c r="BG137" i="4" s="1"/>
  <c r="AY138" i="4"/>
  <c r="BG138" i="4" s="1"/>
  <c r="AY139" i="4"/>
  <c r="BG139" i="4" s="1"/>
  <c r="AY140" i="4"/>
  <c r="BG140" i="4" s="1"/>
  <c r="AY141" i="4"/>
  <c r="BG141" i="4" s="1"/>
  <c r="AY142" i="4"/>
  <c r="BG142" i="4" s="1"/>
  <c r="AY143" i="4"/>
  <c r="BG143" i="4" s="1"/>
  <c r="AY144" i="4"/>
  <c r="BG144" i="4" s="1"/>
  <c r="AY145" i="4"/>
  <c r="BG145" i="4" s="1"/>
  <c r="AY146" i="4"/>
  <c r="BG146" i="4" s="1"/>
  <c r="AY147" i="4"/>
  <c r="BG147" i="4" s="1"/>
  <c r="AY148" i="4"/>
  <c r="BG148" i="4" s="1"/>
  <c r="AY149" i="4"/>
  <c r="BG149" i="4" s="1"/>
  <c r="AY150" i="4"/>
  <c r="BG150" i="4" s="1"/>
  <c r="AY151" i="4"/>
  <c r="BG151" i="4" s="1"/>
  <c r="AY152" i="4"/>
  <c r="BG152" i="4" s="1"/>
  <c r="AY153" i="4"/>
  <c r="BG153" i="4" s="1"/>
  <c r="AY154" i="4"/>
  <c r="BG154" i="4" s="1"/>
  <c r="AY155" i="4"/>
  <c r="BG155" i="4" s="1"/>
  <c r="AY156" i="4"/>
  <c r="BG156" i="4" s="1"/>
  <c r="AY157" i="4"/>
  <c r="BG157" i="4" s="1"/>
  <c r="AY158" i="4"/>
  <c r="BG158" i="4" s="1"/>
  <c r="AY159" i="4"/>
  <c r="BG159" i="4" s="1"/>
  <c r="AY160" i="4"/>
  <c r="BG160" i="4" s="1"/>
  <c r="AY161" i="4"/>
  <c r="BG161" i="4" s="1"/>
  <c r="AY162" i="4"/>
  <c r="BG162" i="4" s="1"/>
  <c r="AY163" i="4"/>
  <c r="BG163" i="4" s="1"/>
  <c r="AY164" i="4"/>
  <c r="BG164" i="4" s="1"/>
  <c r="AY165" i="4"/>
  <c r="BG165" i="4" s="1"/>
  <c r="AY166" i="4"/>
  <c r="BG166" i="4" s="1"/>
  <c r="AY167" i="4"/>
  <c r="BG167" i="4" s="1"/>
  <c r="AY168" i="4"/>
  <c r="BG168" i="4" s="1"/>
  <c r="AY169" i="4"/>
  <c r="BG169" i="4" s="1"/>
  <c r="AY170" i="4"/>
  <c r="BG170" i="4" s="1"/>
  <c r="AY171" i="4"/>
  <c r="BG171" i="4" s="1"/>
  <c r="AY172" i="4"/>
  <c r="BG172" i="4" s="1"/>
  <c r="AY173" i="4"/>
  <c r="BG173" i="4" s="1"/>
  <c r="AY174" i="4"/>
  <c r="BG174" i="4" s="1"/>
  <c r="AY175" i="4"/>
  <c r="BG175" i="4" s="1"/>
  <c r="AY176" i="4"/>
  <c r="BG176" i="4" s="1"/>
  <c r="AY177" i="4"/>
  <c r="BG177" i="4" s="1"/>
  <c r="AY178" i="4"/>
  <c r="BG178" i="4" s="1"/>
  <c r="AY179" i="4"/>
  <c r="BG179" i="4" s="1"/>
  <c r="AY180" i="4"/>
  <c r="BG180" i="4" s="1"/>
  <c r="AY181" i="4"/>
  <c r="BG181" i="4" s="1"/>
  <c r="AY182" i="4"/>
  <c r="BG182" i="4" s="1"/>
  <c r="AY183" i="4"/>
  <c r="BG183" i="4" s="1"/>
  <c r="AY184" i="4"/>
  <c r="BG184" i="4" s="1"/>
  <c r="AY185" i="4"/>
  <c r="BG185" i="4" s="1"/>
  <c r="AY186" i="4"/>
  <c r="BG186" i="4" s="1"/>
  <c r="AY187" i="4"/>
  <c r="BG187" i="4" s="1"/>
  <c r="AY188" i="4"/>
  <c r="BG188" i="4" s="1"/>
  <c r="AY189" i="4"/>
  <c r="BG189" i="4" s="1"/>
  <c r="AY190" i="4"/>
  <c r="BG190" i="4" s="1"/>
  <c r="AY191" i="4"/>
  <c r="BG191" i="4" s="1"/>
  <c r="AY192" i="4"/>
  <c r="BG192" i="4" s="1"/>
  <c r="AY193" i="4"/>
  <c r="BG193" i="4" s="1"/>
  <c r="AY194" i="4"/>
  <c r="BG194" i="4" s="1"/>
  <c r="AY195" i="4"/>
  <c r="BG195" i="4" s="1"/>
  <c r="AY196" i="4"/>
  <c r="BG196" i="4" s="1"/>
  <c r="AY197" i="4"/>
  <c r="BG197" i="4" s="1"/>
  <c r="AY198" i="4"/>
  <c r="BG198" i="4" s="1"/>
  <c r="AY199" i="4"/>
  <c r="BG199" i="4" s="1"/>
  <c r="AY200" i="4"/>
  <c r="BG200" i="4" s="1"/>
  <c r="AY201" i="4"/>
  <c r="BG201" i="4" s="1"/>
  <c r="AY202" i="4"/>
  <c r="BG202" i="4" s="1"/>
  <c r="AY203" i="4"/>
  <c r="BG203" i="4" s="1"/>
  <c r="AY204" i="4"/>
  <c r="BG204" i="4" s="1"/>
  <c r="AY205" i="4"/>
  <c r="BG205" i="4" s="1"/>
  <c r="AY206" i="4"/>
  <c r="BG206" i="4" s="1"/>
  <c r="AY207" i="4"/>
  <c r="BG207" i="4" s="1"/>
  <c r="AY208" i="4"/>
  <c r="BG208" i="4" s="1"/>
  <c r="AY209" i="4"/>
  <c r="BG209" i="4" s="1"/>
  <c r="AY210" i="4"/>
  <c r="BG210" i="4" s="1"/>
  <c r="AY211" i="4"/>
  <c r="BG211" i="4" s="1"/>
  <c r="AY212" i="4"/>
  <c r="BG212" i="4" s="1"/>
  <c r="AY213" i="4"/>
  <c r="BG213" i="4" s="1"/>
  <c r="AY214" i="4"/>
  <c r="BG214" i="4" s="1"/>
  <c r="AY215" i="4"/>
  <c r="BG215" i="4" s="1"/>
  <c r="AY216" i="4"/>
  <c r="BG216" i="4" s="1"/>
  <c r="AY217" i="4"/>
  <c r="BG217" i="4" s="1"/>
  <c r="AY218" i="4"/>
  <c r="BG218" i="4" s="1"/>
  <c r="AY219" i="4"/>
  <c r="BG219" i="4" s="1"/>
  <c r="AY220" i="4"/>
  <c r="BG220" i="4" s="1"/>
  <c r="AY221" i="4"/>
  <c r="BG221" i="4" s="1"/>
  <c r="AY222" i="4"/>
  <c r="BG222" i="4" s="1"/>
  <c r="AY223" i="4"/>
  <c r="BG223" i="4" s="1"/>
  <c r="AY224" i="4"/>
  <c r="BG224" i="4" s="1"/>
  <c r="AY225" i="4"/>
  <c r="BG225" i="4" s="1"/>
  <c r="AY226" i="4"/>
  <c r="BG226" i="4" s="1"/>
  <c r="AY227" i="4"/>
  <c r="BG227" i="4" s="1"/>
  <c r="AY228" i="4"/>
  <c r="BG228" i="4" s="1"/>
  <c r="AY229" i="4"/>
  <c r="BG229" i="4" s="1"/>
  <c r="AY230" i="4"/>
  <c r="BG230" i="4" s="1"/>
  <c r="AY231" i="4"/>
  <c r="BG231" i="4" s="1"/>
  <c r="AY232" i="4"/>
  <c r="BG232" i="4" s="1"/>
  <c r="AY233" i="4"/>
  <c r="BG233" i="4" s="1"/>
  <c r="AY234" i="4"/>
  <c r="BG234" i="4" s="1"/>
  <c r="AY235" i="4"/>
  <c r="BG235" i="4" s="1"/>
  <c r="AY236" i="4"/>
  <c r="BG236" i="4" s="1"/>
  <c r="AY237" i="4"/>
  <c r="BG237" i="4" s="1"/>
  <c r="AY238" i="4"/>
  <c r="BG238" i="4" s="1"/>
  <c r="AY239" i="4"/>
  <c r="BG239" i="4" s="1"/>
  <c r="AY240" i="4"/>
  <c r="BG240" i="4" s="1"/>
  <c r="AY241" i="4"/>
  <c r="BG241" i="4" s="1"/>
  <c r="AY242" i="4"/>
  <c r="BG242" i="4" s="1"/>
  <c r="AY243" i="4"/>
  <c r="BG243" i="4" s="1"/>
  <c r="AY244" i="4"/>
  <c r="BG244" i="4" s="1"/>
  <c r="AY245" i="4"/>
  <c r="BG245" i="4" s="1"/>
  <c r="AY246" i="4"/>
  <c r="BG246" i="4" s="1"/>
  <c r="AY247" i="4"/>
  <c r="BG247" i="4" s="1"/>
  <c r="AY248" i="4"/>
  <c r="BG248" i="4" s="1"/>
  <c r="AY249" i="4"/>
  <c r="BG249" i="4" s="1"/>
  <c r="AY250" i="4"/>
  <c r="BG250" i="4" s="1"/>
  <c r="AY251" i="4"/>
  <c r="BG251" i="4" s="1"/>
  <c r="AY252" i="4"/>
  <c r="BG252" i="4" s="1"/>
  <c r="AY253" i="4"/>
  <c r="BG253" i="4" s="1"/>
  <c r="AY254" i="4"/>
  <c r="BG254" i="4" s="1"/>
  <c r="AY255" i="4"/>
  <c r="BG255" i="4" s="1"/>
  <c r="AY256" i="4"/>
  <c r="BG256" i="4" s="1"/>
  <c r="AY257" i="4"/>
  <c r="BG257" i="4" s="1"/>
  <c r="AY258" i="4"/>
  <c r="BG258" i="4" s="1"/>
  <c r="AY259" i="4"/>
  <c r="BG259" i="4" s="1"/>
  <c r="AY260" i="4"/>
  <c r="BG260" i="4" s="1"/>
  <c r="AY261" i="4"/>
  <c r="BG261" i="4" s="1"/>
  <c r="AY262" i="4"/>
  <c r="BG262" i="4" s="1"/>
  <c r="AY263" i="4"/>
  <c r="BG263" i="4" s="1"/>
  <c r="AY264" i="4"/>
  <c r="BG264" i="4" s="1"/>
  <c r="AY265" i="4"/>
  <c r="BG265" i="4" s="1"/>
  <c r="AY266" i="4"/>
  <c r="BG266" i="4" s="1"/>
  <c r="AY267" i="4"/>
  <c r="BG267" i="4" s="1"/>
  <c r="AY268" i="4"/>
  <c r="BG268" i="4" s="1"/>
  <c r="AY269" i="4"/>
  <c r="BG269" i="4" s="1"/>
  <c r="AY270" i="4"/>
  <c r="BG270" i="4" s="1"/>
  <c r="AY271" i="4"/>
  <c r="BG271" i="4" s="1"/>
  <c r="AY272" i="4"/>
  <c r="BG272" i="4" s="1"/>
  <c r="AY273" i="4"/>
  <c r="BG273" i="4" s="1"/>
  <c r="AY274" i="4"/>
  <c r="BG274" i="4" s="1"/>
  <c r="AY275" i="4"/>
  <c r="BG275" i="4" s="1"/>
  <c r="AY276" i="4"/>
  <c r="BG276" i="4" s="1"/>
  <c r="AY277" i="4"/>
  <c r="BG277" i="4" s="1"/>
  <c r="AY278" i="4"/>
  <c r="BG278" i="4" s="1"/>
  <c r="AY279" i="4"/>
  <c r="BG279" i="4" s="1"/>
  <c r="AY280" i="4"/>
  <c r="BG280" i="4" s="1"/>
  <c r="AY281" i="4"/>
  <c r="BG281" i="4" s="1"/>
  <c r="AY282" i="4"/>
  <c r="BG282" i="4" s="1"/>
  <c r="AY283" i="4"/>
  <c r="BG283" i="4" s="1"/>
  <c r="AY284" i="4"/>
  <c r="BG284" i="4" s="1"/>
  <c r="AY285" i="4"/>
  <c r="BG285" i="4" s="1"/>
  <c r="AY286" i="4"/>
  <c r="BG286" i="4" s="1"/>
  <c r="AY287" i="4"/>
  <c r="BG287" i="4" s="1"/>
  <c r="AY288" i="4"/>
  <c r="BG288" i="4" s="1"/>
  <c r="AY289" i="4"/>
  <c r="BG289" i="4" s="1"/>
  <c r="AY290" i="4"/>
  <c r="BG290" i="4" s="1"/>
  <c r="AY291" i="4"/>
  <c r="BG291" i="4" s="1"/>
  <c r="AY292" i="4"/>
  <c r="BG292" i="4" s="1"/>
  <c r="AY293" i="4"/>
  <c r="BG293" i="4" s="1"/>
  <c r="AY294" i="4"/>
  <c r="BG294" i="4" s="1"/>
  <c r="AY295" i="4"/>
  <c r="BG295" i="4" s="1"/>
  <c r="AY296" i="4"/>
  <c r="BG296" i="4" s="1"/>
  <c r="AY297" i="4"/>
  <c r="BG297" i="4" s="1"/>
  <c r="AY298" i="4"/>
  <c r="BG298" i="4" s="1"/>
  <c r="AY299" i="4"/>
  <c r="BG299" i="4" s="1"/>
  <c r="AY300" i="4"/>
  <c r="BG300" i="4" s="1"/>
  <c r="AY301" i="4"/>
  <c r="BG301" i="4" s="1"/>
  <c r="AY302" i="4"/>
  <c r="BG302" i="4" s="1"/>
  <c r="AY303" i="4"/>
  <c r="BG303" i="4" s="1"/>
  <c r="AY304" i="4"/>
  <c r="BG304" i="4" s="1"/>
  <c r="AY305" i="4"/>
  <c r="BG305" i="4" s="1"/>
  <c r="AY306" i="4"/>
  <c r="BG306" i="4" s="1"/>
  <c r="AY307" i="4"/>
  <c r="BG307" i="4" s="1"/>
  <c r="AY308" i="4"/>
  <c r="BG308" i="4" s="1"/>
  <c r="AY309" i="4"/>
  <c r="BG309" i="4" s="1"/>
  <c r="AY310" i="4"/>
  <c r="BG310" i="4" s="1"/>
  <c r="AY311" i="4"/>
  <c r="BG311" i="4" s="1"/>
  <c r="AY312" i="4"/>
  <c r="BG312" i="4" s="1"/>
  <c r="AY313" i="4"/>
  <c r="BG313" i="4" s="1"/>
  <c r="AY314" i="4"/>
  <c r="BG314" i="4" s="1"/>
  <c r="AY315" i="4"/>
  <c r="BG315" i="4" s="1"/>
  <c r="AY316" i="4"/>
  <c r="BG316" i="4" s="1"/>
  <c r="AY317" i="4"/>
  <c r="BG317" i="4" s="1"/>
  <c r="AY318" i="4"/>
  <c r="BG318" i="4" s="1"/>
  <c r="AY319" i="4"/>
  <c r="BG319" i="4" s="1"/>
  <c r="AY320" i="4"/>
  <c r="BG320" i="4" s="1"/>
  <c r="AY321" i="4"/>
  <c r="BG321" i="4" s="1"/>
  <c r="AY322" i="4"/>
  <c r="BG322" i="4" s="1"/>
  <c r="AY323" i="4"/>
  <c r="BG323" i="4" s="1"/>
  <c r="AY324" i="4"/>
  <c r="BG324" i="4" s="1"/>
  <c r="AY325" i="4"/>
  <c r="BG325" i="4" s="1"/>
  <c r="AY326" i="4"/>
  <c r="BG326" i="4" s="1"/>
  <c r="AY327" i="4"/>
  <c r="BG327" i="4" s="1"/>
  <c r="AY328" i="4"/>
  <c r="BG328" i="4" s="1"/>
  <c r="AY329" i="4"/>
  <c r="BG329" i="4" s="1"/>
  <c r="AY330" i="4"/>
  <c r="BG330" i="4" s="1"/>
  <c r="AY331" i="4"/>
  <c r="BG331" i="4" s="1"/>
  <c r="AY332" i="4"/>
  <c r="BG332" i="4" s="1"/>
  <c r="AY333" i="4"/>
  <c r="BG333" i="4" s="1"/>
  <c r="AY334" i="4"/>
  <c r="BG334" i="4" s="1"/>
  <c r="AY335" i="4"/>
  <c r="BG335" i="4" s="1"/>
  <c r="AY336" i="4"/>
  <c r="BG336" i="4" s="1"/>
  <c r="AY337" i="4"/>
  <c r="BG337" i="4" s="1"/>
  <c r="AY338" i="4"/>
  <c r="BG338" i="4" s="1"/>
  <c r="AY339" i="4"/>
  <c r="BG339" i="4" s="1"/>
  <c r="AY340" i="4"/>
  <c r="BG340" i="4" s="1"/>
  <c r="AY341" i="4"/>
  <c r="BG341" i="4" s="1"/>
  <c r="AY342" i="4"/>
  <c r="BG342" i="4" s="1"/>
  <c r="AY343" i="4"/>
  <c r="BG343" i="4" s="1"/>
  <c r="AY344" i="4"/>
  <c r="BG344" i="4" s="1"/>
  <c r="AY345" i="4"/>
  <c r="BG345" i="4" s="1"/>
  <c r="AY346" i="4"/>
  <c r="BG346" i="4" s="1"/>
  <c r="AY347" i="4"/>
  <c r="BG347" i="4" s="1"/>
  <c r="AY348" i="4"/>
  <c r="BG348" i="4" s="1"/>
  <c r="AY349" i="4"/>
  <c r="BG349" i="4" s="1"/>
  <c r="AY350" i="4"/>
  <c r="BG350" i="4" s="1"/>
  <c r="AY351" i="4"/>
  <c r="BG351" i="4" s="1"/>
  <c r="AY352" i="4"/>
  <c r="BG352" i="4" s="1"/>
  <c r="AY353" i="4"/>
  <c r="BG353" i="4" s="1"/>
  <c r="AY354" i="4"/>
  <c r="BG354" i="4" s="1"/>
  <c r="AY355" i="4"/>
  <c r="BG355" i="4" s="1"/>
  <c r="AY356" i="4"/>
  <c r="BG356" i="4" s="1"/>
  <c r="AY357" i="4"/>
  <c r="BG357" i="4" s="1"/>
  <c r="AY358" i="4"/>
  <c r="BG358" i="4" s="1"/>
  <c r="AY359" i="4"/>
  <c r="BG359" i="4" s="1"/>
  <c r="AY360" i="4"/>
  <c r="BG360" i="4" s="1"/>
  <c r="AY361" i="4"/>
  <c r="BG361" i="4" s="1"/>
  <c r="AY362" i="4"/>
  <c r="BG362" i="4" s="1"/>
  <c r="AY363" i="4"/>
  <c r="BG363" i="4" s="1"/>
  <c r="AY364" i="4"/>
  <c r="BG364" i="4" s="1"/>
  <c r="AY365" i="4"/>
  <c r="BG365" i="4" s="1"/>
  <c r="AY366" i="4"/>
  <c r="BG366" i="4" s="1"/>
  <c r="AY367" i="4"/>
  <c r="BG367" i="4" s="1"/>
  <c r="AY368" i="4"/>
  <c r="BG368" i="4" s="1"/>
  <c r="AY369" i="4"/>
  <c r="BG369" i="4" s="1"/>
  <c r="AY370" i="4"/>
  <c r="BG370" i="4" s="1"/>
  <c r="AY371" i="4"/>
  <c r="BG371" i="4" s="1"/>
  <c r="AY372" i="4"/>
  <c r="BG372" i="4" s="1"/>
  <c r="AY373" i="4"/>
  <c r="BG373" i="4" s="1"/>
  <c r="AY374" i="4"/>
  <c r="BG374" i="4" s="1"/>
  <c r="AY375" i="4"/>
  <c r="BG375" i="4" s="1"/>
  <c r="AY376" i="4"/>
  <c r="BG376" i="4" s="1"/>
  <c r="AY377" i="4"/>
  <c r="BG377" i="4" s="1"/>
  <c r="AY378" i="4"/>
  <c r="BG378" i="4" s="1"/>
  <c r="AY379" i="4"/>
  <c r="BG379" i="4" s="1"/>
  <c r="AY380" i="4"/>
  <c r="BG380" i="4" s="1"/>
  <c r="AY381" i="4"/>
  <c r="BG381" i="4" s="1"/>
  <c r="AY382" i="4"/>
  <c r="BG382" i="4" s="1"/>
  <c r="AY383" i="4"/>
  <c r="BG383" i="4" s="1"/>
  <c r="AY384" i="4"/>
  <c r="BG384" i="4" s="1"/>
  <c r="AY385" i="4"/>
  <c r="BG385" i="4" s="1"/>
  <c r="AY386" i="4"/>
  <c r="BG386" i="4" s="1"/>
  <c r="AY387" i="4"/>
  <c r="BG387" i="4" s="1"/>
  <c r="AY388" i="4"/>
  <c r="BG388" i="4" s="1"/>
  <c r="AY389" i="4"/>
  <c r="BG389" i="4" s="1"/>
  <c r="AY390" i="4"/>
  <c r="BG390" i="4" s="1"/>
  <c r="AY391" i="4"/>
  <c r="BG391" i="4" s="1"/>
  <c r="AY392" i="4"/>
  <c r="BG392" i="4" s="1"/>
  <c r="AY393" i="4"/>
  <c r="BG393" i="4" s="1"/>
  <c r="AY394" i="4"/>
  <c r="BG394" i="4" s="1"/>
  <c r="AY395" i="4"/>
  <c r="BG395" i="4" s="1"/>
  <c r="AY396" i="4"/>
  <c r="BG396" i="4" s="1"/>
  <c r="AY397" i="4"/>
  <c r="BG397" i="4" s="1"/>
  <c r="AY398" i="4"/>
  <c r="BG398" i="4" s="1"/>
  <c r="AY399" i="4"/>
  <c r="BG399" i="4" s="1"/>
  <c r="AY400" i="4"/>
  <c r="BG400" i="4" s="1"/>
  <c r="AY401" i="4"/>
  <c r="BG401" i="4" s="1"/>
  <c r="AY402" i="4"/>
  <c r="BG402" i="4" s="1"/>
  <c r="AY403" i="4"/>
  <c r="BG403" i="4" s="1"/>
  <c r="AY404" i="4"/>
  <c r="BG404" i="4" s="1"/>
  <c r="AY405" i="4"/>
  <c r="BG405" i="4" s="1"/>
  <c r="AY406" i="4"/>
  <c r="BG406" i="4" s="1"/>
  <c r="AY407" i="4"/>
  <c r="BG407" i="4" s="1"/>
  <c r="AY408" i="4"/>
  <c r="BG408" i="4" s="1"/>
  <c r="AY409" i="4"/>
  <c r="BG409" i="4" s="1"/>
  <c r="AY410" i="4"/>
  <c r="BG410" i="4" s="1"/>
  <c r="AY411" i="4"/>
  <c r="BG411" i="4" s="1"/>
  <c r="AY412" i="4"/>
  <c r="BG412" i="4" s="1"/>
  <c r="AY413" i="4"/>
  <c r="BG413" i="4" s="1"/>
  <c r="AY414" i="4"/>
  <c r="BG414" i="4" s="1"/>
  <c r="AY415" i="4"/>
  <c r="BG415" i="4" s="1"/>
  <c r="AY416" i="4"/>
  <c r="BG416" i="4" s="1"/>
  <c r="AY417" i="4"/>
  <c r="BG417" i="4" s="1"/>
  <c r="AY418" i="4"/>
  <c r="BG418" i="4" s="1"/>
  <c r="AY419" i="4"/>
  <c r="BG419" i="4" s="1"/>
  <c r="AY420" i="4"/>
  <c r="BG420" i="4" s="1"/>
  <c r="AY421" i="4"/>
  <c r="BG421" i="4" s="1"/>
  <c r="AY422" i="4"/>
  <c r="BG422" i="4" s="1"/>
  <c r="AY423" i="4"/>
  <c r="BG423" i="4" s="1"/>
  <c r="AY424" i="4"/>
  <c r="BG424" i="4" s="1"/>
  <c r="AY425" i="4"/>
  <c r="BG425" i="4" s="1"/>
  <c r="AY426" i="4"/>
  <c r="BG426" i="4" s="1"/>
  <c r="AY427" i="4"/>
  <c r="BG427" i="4" s="1"/>
  <c r="AY428" i="4"/>
  <c r="BG428" i="4" s="1"/>
  <c r="AY429" i="4"/>
  <c r="BG429" i="4" s="1"/>
  <c r="AY430" i="4"/>
  <c r="BG430" i="4" s="1"/>
  <c r="AY431" i="4"/>
  <c r="BG431" i="4" s="1"/>
  <c r="AY432" i="4"/>
  <c r="BG432" i="4" s="1"/>
  <c r="AY433" i="4"/>
  <c r="BG433" i="4" s="1"/>
  <c r="AY434" i="4"/>
  <c r="BG434" i="4" s="1"/>
  <c r="AY435" i="4"/>
  <c r="BG435" i="4" s="1"/>
  <c r="AY436" i="4"/>
  <c r="BG436" i="4" s="1"/>
  <c r="AY437" i="4"/>
  <c r="BG437" i="4" s="1"/>
  <c r="AY438" i="4"/>
  <c r="BG438" i="4" s="1"/>
  <c r="AY439" i="4"/>
  <c r="BG439" i="4" s="1"/>
  <c r="AY440" i="4"/>
  <c r="BG440" i="4" s="1"/>
  <c r="AY441" i="4"/>
  <c r="BG441" i="4" s="1"/>
  <c r="AY442" i="4"/>
  <c r="BG442" i="4" s="1"/>
  <c r="AY443" i="4"/>
  <c r="BG443" i="4" s="1"/>
  <c r="AY444" i="4"/>
  <c r="BG444" i="4" s="1"/>
  <c r="AY445" i="4"/>
  <c r="BG445" i="4" s="1"/>
  <c r="AY446" i="4"/>
  <c r="BG446" i="4" s="1"/>
  <c r="AY447" i="4"/>
  <c r="BG447" i="4" s="1"/>
  <c r="AY448" i="4"/>
  <c r="BG448" i="4" s="1"/>
  <c r="AY449" i="4"/>
  <c r="BG449" i="4" s="1"/>
  <c r="AY450" i="4"/>
  <c r="BG450" i="4" s="1"/>
  <c r="AY451" i="4"/>
  <c r="BG451" i="4" s="1"/>
  <c r="AY452" i="4"/>
  <c r="BG452" i="4" s="1"/>
  <c r="AY453" i="4"/>
  <c r="BG453" i="4" s="1"/>
  <c r="AY454" i="4"/>
  <c r="BG454" i="4" s="1"/>
  <c r="AY455" i="4"/>
  <c r="BG455" i="4" s="1"/>
  <c r="AY456" i="4"/>
  <c r="BG456" i="4" s="1"/>
  <c r="AY457" i="4"/>
  <c r="BG457" i="4" s="1"/>
  <c r="AY458" i="4"/>
  <c r="BG458" i="4" s="1"/>
  <c r="AY459" i="4"/>
  <c r="BG459" i="4" s="1"/>
  <c r="AY460" i="4"/>
  <c r="BG460" i="4" s="1"/>
  <c r="AY461" i="4"/>
  <c r="BG461" i="4" s="1"/>
  <c r="AY462" i="4"/>
  <c r="BG462" i="4" s="1"/>
  <c r="AY463" i="4"/>
  <c r="BG463" i="4" s="1"/>
  <c r="AY464" i="4"/>
  <c r="BG464" i="4" s="1"/>
  <c r="AY465" i="4"/>
  <c r="BG465" i="4" s="1"/>
  <c r="AY466" i="4"/>
  <c r="BG466" i="4" s="1"/>
  <c r="AY467" i="4"/>
  <c r="BG467" i="4" s="1"/>
  <c r="AY468" i="4"/>
  <c r="BG468" i="4" s="1"/>
  <c r="AY469" i="4"/>
  <c r="BG469" i="4" s="1"/>
  <c r="AY470" i="4"/>
  <c r="BG470" i="4" s="1"/>
  <c r="AY471" i="4"/>
  <c r="BG471" i="4" s="1"/>
  <c r="AY472" i="4"/>
  <c r="BG472" i="4" s="1"/>
  <c r="AY473" i="4"/>
  <c r="BG473" i="4" s="1"/>
  <c r="AY474" i="4"/>
  <c r="BG474" i="4" s="1"/>
  <c r="AY475" i="4"/>
  <c r="BG475" i="4" s="1"/>
  <c r="AY476" i="4"/>
  <c r="BG476" i="4" s="1"/>
  <c r="AY477" i="4"/>
  <c r="BG477" i="4" s="1"/>
  <c r="AY478" i="4"/>
  <c r="BG478" i="4" s="1"/>
  <c r="AY479" i="4"/>
  <c r="BG479" i="4" s="1"/>
  <c r="AY480" i="4"/>
  <c r="BG480" i="4" s="1"/>
  <c r="AY481" i="4"/>
  <c r="BG481" i="4" s="1"/>
  <c r="AY482" i="4"/>
  <c r="BG482" i="4" s="1"/>
  <c r="AY483" i="4"/>
  <c r="BG483" i="4" s="1"/>
  <c r="AY484" i="4"/>
  <c r="BG484" i="4" s="1"/>
  <c r="AY485" i="4"/>
  <c r="BG485" i="4" s="1"/>
  <c r="AY486" i="4"/>
  <c r="BG486" i="4" s="1"/>
  <c r="AY487" i="4"/>
  <c r="BG487" i="4" s="1"/>
  <c r="AY488" i="4"/>
  <c r="BG488" i="4" s="1"/>
  <c r="AY489" i="4"/>
  <c r="BG489" i="4" s="1"/>
  <c r="AY490" i="4"/>
  <c r="BG490" i="4" s="1"/>
  <c r="AY491" i="4"/>
  <c r="BG491" i="4" s="1"/>
  <c r="AY492" i="4"/>
  <c r="BG492" i="4" s="1"/>
  <c r="AY493" i="4"/>
  <c r="BG493" i="4" s="1"/>
  <c r="AY494" i="4"/>
  <c r="BG494" i="4" s="1"/>
  <c r="AY495" i="4"/>
  <c r="BG495" i="4" s="1"/>
  <c r="AY496" i="4"/>
  <c r="BG496" i="4" s="1"/>
  <c r="AY497" i="4"/>
  <c r="BG497" i="4" s="1"/>
  <c r="AY498" i="4"/>
  <c r="BG498" i="4" s="1"/>
  <c r="AY499" i="4"/>
  <c r="BG499" i="4" s="1"/>
  <c r="AY500" i="4"/>
  <c r="BG500" i="4" s="1"/>
  <c r="AY501" i="4"/>
  <c r="BG501" i="4" s="1"/>
  <c r="AY502" i="4"/>
  <c r="BG502" i="4" s="1"/>
  <c r="AY503" i="4"/>
  <c r="BG503" i="4" s="1"/>
  <c r="AY504" i="4"/>
  <c r="BG504" i="4" s="1"/>
  <c r="AY505" i="4"/>
  <c r="BG505" i="4" s="1"/>
  <c r="AY506" i="4"/>
  <c r="BG506" i="4" s="1"/>
  <c r="AY507" i="4"/>
  <c r="BG507" i="4" s="1"/>
  <c r="AY508" i="4"/>
  <c r="BG508" i="4" s="1"/>
  <c r="AY509" i="4"/>
  <c r="BG509" i="4" s="1"/>
  <c r="AY510" i="4"/>
  <c r="BG510" i="4" s="1"/>
  <c r="AY511" i="4"/>
  <c r="BG511" i="4" s="1"/>
  <c r="AY512" i="4"/>
  <c r="BG512" i="4" s="1"/>
  <c r="AY513" i="4"/>
  <c r="BG513" i="4" s="1"/>
  <c r="AY514" i="4"/>
  <c r="BG514" i="4" s="1"/>
  <c r="AY515" i="4"/>
  <c r="BG515" i="4" s="1"/>
  <c r="AY516" i="4"/>
  <c r="BG516" i="4" s="1"/>
  <c r="AY517" i="4"/>
  <c r="BG517" i="4" s="1"/>
  <c r="AY518" i="4"/>
  <c r="BG518" i="4" s="1"/>
  <c r="AY519" i="4"/>
  <c r="BG519" i="4" s="1"/>
  <c r="AY520" i="4"/>
  <c r="BG520" i="4" s="1"/>
  <c r="AY521" i="4"/>
  <c r="BG521" i="4" s="1"/>
  <c r="AY522" i="4"/>
  <c r="BG522" i="4" s="1"/>
  <c r="AY523" i="4"/>
  <c r="BG523" i="4" s="1"/>
  <c r="AY524" i="4"/>
  <c r="BG524" i="4" s="1"/>
  <c r="AY525" i="4"/>
  <c r="BG525" i="4" s="1"/>
  <c r="AY526" i="4"/>
  <c r="BG526" i="4" s="1"/>
  <c r="AY527" i="4"/>
  <c r="BG527" i="4" s="1"/>
  <c r="AY528" i="4"/>
  <c r="BG528" i="4" s="1"/>
  <c r="AY529" i="4"/>
  <c r="BG529" i="4" s="1"/>
  <c r="AY530" i="4"/>
  <c r="BG530" i="4" s="1"/>
  <c r="AY531" i="4"/>
  <c r="BG531" i="4" s="1"/>
  <c r="AY532" i="4"/>
  <c r="BG532" i="4" s="1"/>
  <c r="AY533" i="4"/>
  <c r="BG533" i="4" s="1"/>
  <c r="AY534" i="4"/>
  <c r="BG534" i="4" s="1"/>
  <c r="AY535" i="4"/>
  <c r="BG535" i="4" s="1"/>
  <c r="AY536" i="4"/>
  <c r="BG536" i="4" s="1"/>
  <c r="AY537" i="4"/>
  <c r="BG537" i="4" s="1"/>
  <c r="AY538" i="4"/>
  <c r="BG538" i="4" s="1"/>
  <c r="AY539" i="4"/>
  <c r="BG539" i="4" s="1"/>
  <c r="AY540" i="4"/>
  <c r="BG540" i="4" s="1"/>
  <c r="AY541" i="4"/>
  <c r="BG541" i="4" s="1"/>
  <c r="AY542" i="4"/>
  <c r="BG542" i="4" s="1"/>
  <c r="AY543" i="4"/>
  <c r="BG543" i="4" s="1"/>
  <c r="AY544" i="4"/>
  <c r="BG544" i="4" s="1"/>
  <c r="AY545" i="4"/>
  <c r="BG545" i="4" s="1"/>
  <c r="AY546" i="4"/>
  <c r="BG546" i="4" s="1"/>
  <c r="AY547" i="4"/>
  <c r="BG547" i="4" s="1"/>
  <c r="AY548" i="4"/>
  <c r="BG548" i="4" s="1"/>
  <c r="AY549" i="4"/>
  <c r="BG549" i="4" s="1"/>
  <c r="AY550" i="4"/>
  <c r="BG550" i="4" s="1"/>
  <c r="AY551" i="4"/>
  <c r="BG551" i="4" s="1"/>
  <c r="AY552" i="4"/>
  <c r="BG552" i="4" s="1"/>
  <c r="AY553" i="4"/>
  <c r="BG553" i="4" s="1"/>
  <c r="AY554" i="4"/>
  <c r="BG554" i="4" s="1"/>
  <c r="AY555" i="4"/>
  <c r="BG555" i="4" s="1"/>
  <c r="AY556" i="4"/>
  <c r="BG556" i="4" s="1"/>
  <c r="AY557" i="4"/>
  <c r="BG557" i="4" s="1"/>
  <c r="AY558" i="4"/>
  <c r="BG558" i="4" s="1"/>
  <c r="AY559" i="4"/>
  <c r="BG559" i="4" s="1"/>
  <c r="AY560" i="4"/>
  <c r="BG560" i="4" s="1"/>
  <c r="AY561" i="4"/>
  <c r="BG561" i="4" s="1"/>
  <c r="AY562" i="4"/>
  <c r="BG562" i="4" s="1"/>
  <c r="AY563" i="4"/>
  <c r="BG563" i="4" s="1"/>
  <c r="AY564" i="4"/>
  <c r="BG564" i="4" s="1"/>
  <c r="AY565" i="4"/>
  <c r="BG565" i="4" s="1"/>
  <c r="AY566" i="4"/>
  <c r="BG566" i="4" s="1"/>
  <c r="AY567" i="4"/>
  <c r="BG567" i="4" s="1"/>
  <c r="AY568" i="4"/>
  <c r="BG568" i="4" s="1"/>
  <c r="AY569" i="4"/>
  <c r="BG569" i="4" s="1"/>
  <c r="AY570" i="4"/>
  <c r="BG570" i="4" s="1"/>
  <c r="AY571" i="4"/>
  <c r="BG571" i="4" s="1"/>
  <c r="AY572" i="4"/>
  <c r="BG572" i="4" s="1"/>
  <c r="AY573" i="4"/>
  <c r="BG573" i="4" s="1"/>
  <c r="AY574" i="4"/>
  <c r="BG574" i="4" s="1"/>
  <c r="AY575" i="4"/>
  <c r="BG575" i="4" s="1"/>
  <c r="AY576" i="4"/>
  <c r="BG576" i="4" s="1"/>
  <c r="AY577" i="4"/>
  <c r="BG577" i="4" s="1"/>
  <c r="AY578" i="4"/>
  <c r="BG578" i="4" s="1"/>
  <c r="AY579" i="4"/>
  <c r="BG579" i="4" s="1"/>
  <c r="AY580" i="4"/>
  <c r="BG580" i="4" s="1"/>
  <c r="AY581" i="4"/>
  <c r="BG581" i="4" s="1"/>
  <c r="AY582" i="4"/>
  <c r="BG582" i="4" s="1"/>
  <c r="AY583" i="4"/>
  <c r="BG583" i="4" s="1"/>
  <c r="AY584" i="4"/>
  <c r="BG584" i="4" s="1"/>
  <c r="AY585" i="4"/>
  <c r="BG585" i="4" s="1"/>
  <c r="AY586" i="4"/>
  <c r="BG586" i="4" s="1"/>
  <c r="AY587" i="4"/>
  <c r="BG587" i="4" s="1"/>
  <c r="AY588" i="4"/>
  <c r="BG588" i="4" s="1"/>
  <c r="AY589" i="4"/>
  <c r="BG589" i="4" s="1"/>
  <c r="AY590" i="4"/>
  <c r="BG590" i="4" s="1"/>
  <c r="AY591" i="4"/>
  <c r="BG591" i="4" s="1"/>
  <c r="AY592" i="4"/>
  <c r="BG592" i="4" s="1"/>
  <c r="AY593" i="4"/>
  <c r="BG593" i="4" s="1"/>
  <c r="AY594" i="4"/>
  <c r="BG594" i="4" s="1"/>
  <c r="AY595" i="4"/>
  <c r="BG595" i="4" s="1"/>
  <c r="AY596" i="4"/>
  <c r="BG596" i="4" s="1"/>
  <c r="AY597" i="4"/>
  <c r="BG597" i="4" s="1"/>
  <c r="AY598" i="4"/>
  <c r="BG598" i="4" s="1"/>
  <c r="AY599" i="4"/>
  <c r="BG599" i="4" s="1"/>
  <c r="AY600" i="4"/>
  <c r="BG600" i="4" s="1"/>
  <c r="AY601" i="4"/>
  <c r="BG601" i="4" s="1"/>
  <c r="AY602" i="4"/>
  <c r="BG602" i="4" s="1"/>
  <c r="AY603" i="4"/>
  <c r="BG603" i="4" s="1"/>
  <c r="AY604" i="4"/>
  <c r="BG604" i="4" s="1"/>
  <c r="AY605" i="4"/>
  <c r="BG605" i="4" s="1"/>
  <c r="AY606" i="4"/>
  <c r="BG606" i="4" s="1"/>
  <c r="AY607" i="4"/>
  <c r="BG607" i="4" s="1"/>
  <c r="AY608" i="4"/>
  <c r="BG608" i="4" s="1"/>
  <c r="AY609" i="4"/>
  <c r="BG609" i="4" s="1"/>
  <c r="AY610" i="4"/>
  <c r="BG610" i="4" s="1"/>
  <c r="AY611" i="4"/>
  <c r="BG611" i="4" s="1"/>
  <c r="AY612" i="4"/>
  <c r="BG612" i="4" s="1"/>
  <c r="AY613" i="4"/>
  <c r="BG613" i="4" s="1"/>
  <c r="AY614" i="4"/>
  <c r="BG614" i="4" s="1"/>
  <c r="AY615" i="4"/>
  <c r="BG615" i="4" s="1"/>
  <c r="AY616" i="4"/>
  <c r="BG616" i="4" s="1"/>
  <c r="AY617" i="4"/>
  <c r="BG617" i="4" s="1"/>
  <c r="AY618" i="4"/>
  <c r="BG618" i="4" s="1"/>
  <c r="AY619" i="4"/>
  <c r="BG619" i="4" s="1"/>
  <c r="AY620" i="4"/>
  <c r="BG620" i="4" s="1"/>
  <c r="AY621" i="4"/>
  <c r="BG621" i="4" s="1"/>
  <c r="AY622" i="4"/>
  <c r="BG622" i="4" s="1"/>
  <c r="AY623" i="4"/>
  <c r="BG623" i="4" s="1"/>
  <c r="AY624" i="4"/>
  <c r="BG624" i="4" s="1"/>
  <c r="AY625" i="4"/>
  <c r="BG625" i="4" s="1"/>
  <c r="AY626" i="4"/>
  <c r="BG626" i="4" s="1"/>
  <c r="AY627" i="4"/>
  <c r="BG627" i="4" s="1"/>
  <c r="AY628" i="4"/>
  <c r="BG628" i="4" s="1"/>
  <c r="AY629" i="4"/>
  <c r="BG629" i="4" s="1"/>
  <c r="AY630" i="4"/>
  <c r="BG630" i="4" s="1"/>
  <c r="AY631" i="4"/>
  <c r="BG631" i="4" s="1"/>
  <c r="AY632" i="4"/>
  <c r="BG632" i="4" s="1"/>
  <c r="AY633" i="4"/>
  <c r="BG633" i="4" s="1"/>
  <c r="AY634" i="4"/>
  <c r="BG634" i="4" s="1"/>
  <c r="AY635" i="4"/>
  <c r="BG635" i="4" s="1"/>
  <c r="AY636" i="4"/>
  <c r="BG636" i="4" s="1"/>
  <c r="AY637" i="4"/>
  <c r="BG637" i="4" s="1"/>
  <c r="AY638" i="4"/>
  <c r="BG638" i="4" s="1"/>
  <c r="AY639" i="4"/>
  <c r="BG639" i="4" s="1"/>
  <c r="AY640" i="4"/>
  <c r="BG640" i="4" s="1"/>
  <c r="AY641" i="4"/>
  <c r="BG641" i="4" s="1"/>
  <c r="AY642" i="4"/>
  <c r="BG642" i="4" s="1"/>
  <c r="AY643" i="4"/>
  <c r="BG643" i="4" s="1"/>
  <c r="AY644" i="4"/>
  <c r="BG644" i="4" s="1"/>
  <c r="AY645" i="4"/>
  <c r="BG645" i="4" s="1"/>
  <c r="AY646" i="4"/>
  <c r="BG646" i="4" s="1"/>
  <c r="AY647" i="4"/>
  <c r="BG647" i="4" s="1"/>
  <c r="AY648" i="4"/>
  <c r="BG648" i="4" s="1"/>
  <c r="AY649" i="4"/>
  <c r="BG649" i="4" s="1"/>
  <c r="AY650" i="4"/>
  <c r="BG650" i="4" s="1"/>
  <c r="AY651" i="4"/>
  <c r="BG651" i="4" s="1"/>
  <c r="AY652" i="4"/>
  <c r="BG652" i="4" s="1"/>
  <c r="AY653" i="4"/>
  <c r="BG653" i="4" s="1"/>
  <c r="AY654" i="4"/>
  <c r="BG654" i="4" s="1"/>
  <c r="AY655" i="4"/>
  <c r="BG655" i="4" s="1"/>
  <c r="AY656" i="4"/>
  <c r="BG656" i="4" s="1"/>
  <c r="AY657" i="4"/>
  <c r="BG657" i="4" s="1"/>
  <c r="AY658" i="4"/>
  <c r="BG658" i="4" s="1"/>
  <c r="AY659" i="4"/>
  <c r="BG659" i="4" s="1"/>
  <c r="AY660" i="4"/>
  <c r="BG660" i="4" s="1"/>
  <c r="AY661" i="4"/>
  <c r="BG661" i="4" s="1"/>
  <c r="AY662" i="4"/>
  <c r="BG662" i="4" s="1"/>
  <c r="AY663" i="4"/>
  <c r="BG663" i="4" s="1"/>
  <c r="AY664" i="4"/>
  <c r="BG664" i="4" s="1"/>
  <c r="AY665" i="4"/>
  <c r="BG665" i="4" s="1"/>
  <c r="AY666" i="4"/>
  <c r="BG666" i="4" s="1"/>
  <c r="AY667" i="4"/>
  <c r="BG667" i="4" s="1"/>
  <c r="AY668" i="4"/>
  <c r="BG668" i="4" s="1"/>
  <c r="AY669" i="4"/>
  <c r="BG669" i="4" s="1"/>
  <c r="AY670" i="4"/>
  <c r="BG670" i="4" s="1"/>
  <c r="AY671" i="4"/>
  <c r="BG671" i="4" s="1"/>
  <c r="AY672" i="4"/>
  <c r="BG672" i="4" s="1"/>
  <c r="AY673" i="4"/>
  <c r="BG673" i="4" s="1"/>
  <c r="AY674" i="4"/>
  <c r="BG674" i="4" s="1"/>
  <c r="AY675" i="4"/>
  <c r="BG675" i="4" s="1"/>
  <c r="AY676" i="4"/>
  <c r="BG676" i="4" s="1"/>
  <c r="AY677" i="4"/>
  <c r="BG677" i="4" s="1"/>
  <c r="AY678" i="4"/>
  <c r="BG678" i="4" s="1"/>
  <c r="AY679" i="4"/>
  <c r="BG679" i="4" s="1"/>
  <c r="AY680" i="4"/>
  <c r="BG680" i="4" s="1"/>
  <c r="AY681" i="4"/>
  <c r="BG681" i="4" s="1"/>
  <c r="AY682" i="4"/>
  <c r="BG682" i="4" s="1"/>
  <c r="AY683" i="4"/>
  <c r="BG683" i="4" s="1"/>
  <c r="AY684" i="4"/>
  <c r="BG684" i="4" s="1"/>
  <c r="AY685" i="4"/>
  <c r="BG685" i="4" s="1"/>
  <c r="AY686" i="4"/>
  <c r="BG686" i="4" s="1"/>
  <c r="AY687" i="4"/>
  <c r="BG687" i="4" s="1"/>
  <c r="AY688" i="4"/>
  <c r="BG688" i="4" s="1"/>
  <c r="AY689" i="4"/>
  <c r="BG689" i="4" s="1"/>
  <c r="AY690" i="4"/>
  <c r="BG690" i="4" s="1"/>
  <c r="AY691" i="4"/>
  <c r="BG691" i="4" s="1"/>
  <c r="AY692" i="4"/>
  <c r="BG692" i="4" s="1"/>
  <c r="AY693" i="4"/>
  <c r="BG693" i="4" s="1"/>
  <c r="AY694" i="4"/>
  <c r="BG694" i="4" s="1"/>
  <c r="AY695" i="4"/>
  <c r="BG695" i="4" s="1"/>
  <c r="AY696" i="4"/>
  <c r="BG696" i="4" s="1"/>
  <c r="AY697" i="4"/>
  <c r="BG697" i="4" s="1"/>
  <c r="AY698" i="4"/>
  <c r="BG698" i="4" s="1"/>
  <c r="AY699" i="4"/>
  <c r="BG699" i="4" s="1"/>
  <c r="AY700" i="4"/>
  <c r="BG700" i="4" s="1"/>
  <c r="AY701" i="4"/>
  <c r="BG701" i="4" s="1"/>
  <c r="AY702" i="4"/>
  <c r="BG702" i="4" s="1"/>
  <c r="AY703" i="4"/>
  <c r="BG703" i="4" s="1"/>
  <c r="AY704" i="4"/>
  <c r="BG704" i="4" s="1"/>
  <c r="AY705" i="4"/>
  <c r="BG705" i="4" s="1"/>
  <c r="AY706" i="4"/>
  <c r="BG706" i="4" s="1"/>
  <c r="AY707" i="4"/>
  <c r="BG707" i="4" s="1"/>
  <c r="AY708" i="4"/>
  <c r="BG708" i="4" s="1"/>
  <c r="AY709" i="4"/>
  <c r="BG709" i="4" s="1"/>
  <c r="AY710" i="4"/>
  <c r="BG710" i="4" s="1"/>
  <c r="AY711" i="4"/>
  <c r="BG711" i="4" s="1"/>
  <c r="AY712" i="4"/>
  <c r="BG712" i="4" s="1"/>
  <c r="AY713" i="4"/>
  <c r="BG713" i="4" s="1"/>
  <c r="AY714" i="4"/>
  <c r="BG714" i="4" s="1"/>
  <c r="AY715" i="4"/>
  <c r="BG715" i="4" s="1"/>
  <c r="AY716" i="4"/>
  <c r="BG716" i="4" s="1"/>
  <c r="AY717" i="4"/>
  <c r="BG717" i="4" s="1"/>
  <c r="AY718" i="4"/>
  <c r="BG718" i="4" s="1"/>
  <c r="AY719" i="4"/>
  <c r="BG719" i="4" s="1"/>
  <c r="AY720" i="4"/>
  <c r="BG720" i="4" s="1"/>
  <c r="AY721" i="4"/>
  <c r="BG721" i="4" s="1"/>
  <c r="AY722" i="4"/>
  <c r="BG722" i="4" s="1"/>
  <c r="AY723" i="4"/>
  <c r="BG723" i="4" s="1"/>
  <c r="AY724" i="4"/>
  <c r="BG724" i="4" s="1"/>
  <c r="AY725" i="4"/>
  <c r="BG725" i="4" s="1"/>
  <c r="AY726" i="4"/>
  <c r="BG726" i="4" s="1"/>
  <c r="AY727" i="4"/>
  <c r="BG727" i="4" s="1"/>
  <c r="AY728" i="4"/>
  <c r="BG728" i="4" s="1"/>
  <c r="AY729" i="4"/>
  <c r="BG729" i="4" s="1"/>
  <c r="AY730" i="4"/>
  <c r="BG730" i="4" s="1"/>
  <c r="AY731" i="4"/>
  <c r="BG731" i="4" s="1"/>
  <c r="AY732" i="4"/>
  <c r="BG732" i="4" s="1"/>
  <c r="AY733" i="4"/>
  <c r="BG733" i="4" s="1"/>
  <c r="AY734" i="4"/>
  <c r="BG734" i="4" s="1"/>
  <c r="AY735" i="4"/>
  <c r="BG735" i="4" s="1"/>
  <c r="AY736" i="4"/>
  <c r="BG736" i="4" s="1"/>
  <c r="AY737" i="4"/>
  <c r="BG737" i="4" s="1"/>
  <c r="AY738" i="4"/>
  <c r="BG738" i="4" s="1"/>
  <c r="AY739" i="4"/>
  <c r="BG739" i="4" s="1"/>
  <c r="AY740" i="4"/>
  <c r="BG740" i="4" s="1"/>
  <c r="AY741" i="4"/>
  <c r="BG741" i="4" s="1"/>
  <c r="AY742" i="4"/>
  <c r="BG742" i="4" s="1"/>
  <c r="AY743" i="4"/>
  <c r="BG743" i="4" s="1"/>
  <c r="AY744" i="4"/>
  <c r="BG744" i="4" s="1"/>
  <c r="AY745" i="4"/>
  <c r="BG745" i="4" s="1"/>
  <c r="AY746" i="4"/>
  <c r="BG746" i="4" s="1"/>
  <c r="AY747" i="4"/>
  <c r="BG747" i="4" s="1"/>
  <c r="AY748" i="4"/>
  <c r="BG748" i="4" s="1"/>
  <c r="AY749" i="4"/>
  <c r="BG749" i="4" s="1"/>
  <c r="AY750" i="4"/>
  <c r="BG750" i="4" s="1"/>
  <c r="AY751" i="4"/>
  <c r="BG751" i="4" s="1"/>
  <c r="AY752" i="4"/>
  <c r="BG752" i="4" s="1"/>
  <c r="AY753" i="4"/>
  <c r="BG753" i="4" s="1"/>
  <c r="AY754" i="4"/>
  <c r="BG754" i="4" s="1"/>
  <c r="AY755" i="4"/>
  <c r="BG755" i="4" s="1"/>
  <c r="AY756" i="4"/>
  <c r="BG756" i="4" s="1"/>
  <c r="AY757" i="4"/>
  <c r="BG757" i="4" s="1"/>
  <c r="AY758" i="4"/>
  <c r="BG758" i="4" s="1"/>
  <c r="AY759" i="4"/>
  <c r="BG759" i="4" s="1"/>
  <c r="AY760" i="4"/>
  <c r="BG760" i="4" s="1"/>
  <c r="AY761" i="4"/>
  <c r="BG761" i="4" s="1"/>
  <c r="AY762" i="4"/>
  <c r="BG762" i="4" s="1"/>
  <c r="AY763" i="4"/>
  <c r="BG763" i="4" s="1"/>
  <c r="AY764" i="4"/>
  <c r="BG764" i="4" s="1"/>
  <c r="AY765" i="4"/>
  <c r="BG765" i="4" s="1"/>
  <c r="AY766" i="4"/>
  <c r="BG766" i="4" s="1"/>
  <c r="AY767" i="4"/>
  <c r="BG767" i="4" s="1"/>
  <c r="AY768" i="4"/>
  <c r="BG768" i="4" s="1"/>
  <c r="AY769" i="4"/>
  <c r="BG769" i="4" s="1"/>
  <c r="AY770" i="4"/>
  <c r="BG770" i="4" s="1"/>
  <c r="AY771" i="4"/>
  <c r="BG771" i="4" s="1"/>
  <c r="AY772" i="4"/>
  <c r="BG772" i="4" s="1"/>
  <c r="AY773" i="4"/>
  <c r="BG773" i="4" s="1"/>
  <c r="AY774" i="4"/>
  <c r="BG774" i="4" s="1"/>
  <c r="AY775" i="4"/>
  <c r="BG775" i="4" s="1"/>
  <c r="AY776" i="4"/>
  <c r="BG776" i="4" s="1"/>
  <c r="AY777" i="4"/>
  <c r="BG777" i="4" s="1"/>
  <c r="AY778" i="4"/>
  <c r="BG778" i="4" s="1"/>
  <c r="AY779" i="4"/>
  <c r="BG779" i="4" s="1"/>
  <c r="AY780" i="4"/>
  <c r="BG780" i="4" s="1"/>
  <c r="AY781" i="4"/>
  <c r="BG781" i="4" s="1"/>
  <c r="AY782" i="4"/>
  <c r="BG782" i="4" s="1"/>
  <c r="AY783" i="4"/>
  <c r="BG783" i="4" s="1"/>
  <c r="AY784" i="4"/>
  <c r="BG784" i="4" s="1"/>
  <c r="AY785" i="4"/>
  <c r="BG785" i="4" s="1"/>
  <c r="AY786" i="4"/>
  <c r="BG786" i="4" s="1"/>
  <c r="AY787" i="4"/>
  <c r="BG787" i="4" s="1"/>
  <c r="AY788" i="4"/>
  <c r="BG788" i="4" s="1"/>
  <c r="AY789" i="4"/>
  <c r="BG789" i="4" s="1"/>
  <c r="AY790" i="4"/>
  <c r="BG790" i="4" s="1"/>
  <c r="AY791" i="4"/>
  <c r="BG791" i="4" s="1"/>
  <c r="AY792" i="4"/>
  <c r="BG792" i="4" s="1"/>
  <c r="AY793" i="4"/>
  <c r="BG793" i="4" s="1"/>
  <c r="AY794" i="4"/>
  <c r="BG794" i="4" s="1"/>
  <c r="AY795" i="4"/>
  <c r="BG795" i="4" s="1"/>
  <c r="AY796" i="4"/>
  <c r="BG796" i="4" s="1"/>
  <c r="AY797" i="4"/>
  <c r="BG797" i="4" s="1"/>
  <c r="AY798" i="4"/>
  <c r="BG798" i="4" s="1"/>
  <c r="AY799" i="4"/>
  <c r="BG799" i="4" s="1"/>
  <c r="AY800" i="4"/>
  <c r="BG800" i="4" s="1"/>
  <c r="AY801" i="4"/>
  <c r="BG801" i="4" s="1"/>
  <c r="AY802" i="4"/>
  <c r="BG802" i="4" s="1"/>
  <c r="AY803" i="4"/>
  <c r="BG803" i="4" s="1"/>
  <c r="AY804" i="4"/>
  <c r="BG804" i="4" s="1"/>
  <c r="AY805" i="4"/>
  <c r="BG805" i="4" s="1"/>
  <c r="AY806" i="4"/>
  <c r="BG806" i="4" s="1"/>
  <c r="AY807" i="4"/>
  <c r="BG807" i="4" s="1"/>
  <c r="AY808" i="4"/>
  <c r="BG808" i="4" s="1"/>
  <c r="AY809" i="4"/>
  <c r="BG809" i="4" s="1"/>
  <c r="AY810" i="4"/>
  <c r="BG810" i="4" s="1"/>
  <c r="AY811" i="4"/>
  <c r="BG811" i="4" s="1"/>
  <c r="AY812" i="4"/>
  <c r="BG812" i="4" s="1"/>
  <c r="AY813" i="4"/>
  <c r="BG813" i="4" s="1"/>
  <c r="AY814" i="4"/>
  <c r="BG814" i="4" s="1"/>
  <c r="AY815" i="4"/>
  <c r="BG815" i="4" s="1"/>
  <c r="AY816" i="4"/>
  <c r="BG816" i="4" s="1"/>
  <c r="AY817" i="4"/>
  <c r="BG817" i="4" s="1"/>
  <c r="AY818" i="4"/>
  <c r="BG818" i="4" s="1"/>
  <c r="AY819" i="4"/>
  <c r="BG819" i="4" s="1"/>
  <c r="AY820" i="4"/>
  <c r="BG820" i="4" s="1"/>
  <c r="AY821" i="4"/>
  <c r="BG821" i="4" s="1"/>
  <c r="AY822" i="4"/>
  <c r="BG822" i="4" s="1"/>
  <c r="AY823" i="4"/>
  <c r="BG823" i="4" s="1"/>
  <c r="AY824" i="4"/>
  <c r="BG824" i="4" s="1"/>
  <c r="AY825" i="4"/>
  <c r="BG825" i="4" s="1"/>
  <c r="AY826" i="4"/>
  <c r="BG826" i="4" s="1"/>
  <c r="AY827" i="4"/>
  <c r="BG827" i="4" s="1"/>
  <c r="AY828" i="4"/>
  <c r="BG828" i="4" s="1"/>
  <c r="AY829" i="4"/>
  <c r="BG829" i="4" s="1"/>
  <c r="AY830" i="4"/>
  <c r="BG830" i="4" s="1"/>
  <c r="AY831" i="4"/>
  <c r="BG831" i="4" s="1"/>
  <c r="AY832" i="4"/>
  <c r="BG832" i="4" s="1"/>
  <c r="AY833" i="4"/>
  <c r="BG833" i="4" s="1"/>
  <c r="AY834" i="4"/>
  <c r="BG834" i="4" s="1"/>
  <c r="AY835" i="4"/>
  <c r="BG835" i="4" s="1"/>
  <c r="AY836" i="4"/>
  <c r="BG836" i="4" s="1"/>
  <c r="AY837" i="4"/>
  <c r="BG837" i="4" s="1"/>
  <c r="AY838" i="4"/>
  <c r="BG838" i="4" s="1"/>
  <c r="AY839" i="4"/>
  <c r="BG839" i="4" s="1"/>
  <c r="AY840" i="4"/>
  <c r="BG840" i="4" s="1"/>
  <c r="AY841" i="4"/>
  <c r="BG841" i="4" s="1"/>
  <c r="AY842" i="4"/>
  <c r="BG842" i="4" s="1"/>
  <c r="AY843" i="4"/>
  <c r="BG843" i="4" s="1"/>
  <c r="AY844" i="4"/>
  <c r="BG844" i="4" s="1"/>
  <c r="AY845" i="4"/>
  <c r="BG845" i="4" s="1"/>
  <c r="AY846" i="4"/>
  <c r="BG846" i="4" s="1"/>
  <c r="AY847" i="4"/>
  <c r="BG847" i="4" s="1"/>
  <c r="AY848" i="4"/>
  <c r="BG848" i="4" s="1"/>
  <c r="AY849" i="4"/>
  <c r="BG849" i="4" s="1"/>
  <c r="AY850" i="4"/>
  <c r="BG850" i="4" s="1"/>
  <c r="AY851" i="4"/>
  <c r="BG851" i="4" s="1"/>
  <c r="AY852" i="4"/>
  <c r="BG852" i="4" s="1"/>
  <c r="AY853" i="4"/>
  <c r="BG853" i="4" s="1"/>
  <c r="AY854" i="4"/>
  <c r="BG854" i="4" s="1"/>
  <c r="AY855" i="4"/>
  <c r="BG855" i="4" s="1"/>
  <c r="AY856" i="4"/>
  <c r="BG856" i="4" s="1"/>
  <c r="AY857" i="4"/>
  <c r="BG857" i="4" s="1"/>
  <c r="AY858" i="4"/>
  <c r="BG858" i="4" s="1"/>
  <c r="AY859" i="4"/>
  <c r="BG859" i="4" s="1"/>
  <c r="AY860" i="4"/>
  <c r="BG860" i="4" s="1"/>
  <c r="AY861" i="4"/>
  <c r="BG861" i="4" s="1"/>
  <c r="AY862" i="4"/>
  <c r="BG862" i="4" s="1"/>
  <c r="AY863" i="4"/>
  <c r="BG863" i="4" s="1"/>
  <c r="AY864" i="4"/>
  <c r="BG864" i="4" s="1"/>
  <c r="AY865" i="4"/>
  <c r="BG865" i="4" s="1"/>
  <c r="AY866" i="4"/>
  <c r="BG866" i="4" s="1"/>
  <c r="AY867" i="4"/>
  <c r="BG867" i="4" s="1"/>
  <c r="AY868" i="4"/>
  <c r="BG868" i="4" s="1"/>
  <c r="AY869" i="4"/>
  <c r="BG869" i="4" s="1"/>
  <c r="AY870" i="4"/>
  <c r="BG870" i="4" s="1"/>
  <c r="AY871" i="4"/>
  <c r="BG871" i="4" s="1"/>
  <c r="AY872" i="4"/>
  <c r="BG872" i="4" s="1"/>
  <c r="AY873" i="4"/>
  <c r="BG873" i="4" s="1"/>
  <c r="AY874" i="4"/>
  <c r="BG874" i="4" s="1"/>
  <c r="AY875" i="4"/>
  <c r="BG875" i="4" s="1"/>
  <c r="AY876" i="4"/>
  <c r="BG876" i="4" s="1"/>
  <c r="AY877" i="4"/>
  <c r="BG877" i="4" s="1"/>
  <c r="AY878" i="4"/>
  <c r="BG878" i="4" s="1"/>
  <c r="AY879" i="4"/>
  <c r="BG879" i="4" s="1"/>
  <c r="AY880" i="4"/>
  <c r="BG880" i="4" s="1"/>
  <c r="AY881" i="4"/>
  <c r="BG881" i="4" s="1"/>
  <c r="AY882" i="4"/>
  <c r="BG882" i="4" s="1"/>
  <c r="AY883" i="4"/>
  <c r="BG883" i="4" s="1"/>
  <c r="AY884" i="4"/>
  <c r="BG884" i="4" s="1"/>
  <c r="AY885" i="4"/>
  <c r="BG885" i="4" s="1"/>
  <c r="AY886" i="4"/>
  <c r="BG886" i="4" s="1"/>
  <c r="AY887" i="4"/>
  <c r="BG887" i="4" s="1"/>
  <c r="AY888" i="4"/>
  <c r="BG888" i="4" s="1"/>
  <c r="AY889" i="4"/>
  <c r="BG889" i="4" s="1"/>
  <c r="AY890" i="4"/>
  <c r="BG890" i="4" s="1"/>
  <c r="AY891" i="4"/>
  <c r="BG891" i="4" s="1"/>
  <c r="AY892" i="4"/>
  <c r="BG892" i="4" s="1"/>
  <c r="AY893" i="4"/>
  <c r="BG893" i="4" s="1"/>
  <c r="AY894" i="4"/>
  <c r="BG894" i="4" s="1"/>
  <c r="AY895" i="4"/>
  <c r="BG895" i="4" s="1"/>
  <c r="AY896" i="4"/>
  <c r="BG896" i="4" s="1"/>
  <c r="AY897" i="4"/>
  <c r="BG897" i="4" s="1"/>
  <c r="AY898" i="4"/>
  <c r="BG898" i="4" s="1"/>
  <c r="AY899" i="4"/>
  <c r="BG899" i="4" s="1"/>
  <c r="AY900" i="4"/>
  <c r="BG900" i="4" s="1"/>
  <c r="AY901" i="4"/>
  <c r="BG901" i="4" s="1"/>
  <c r="AY902" i="4"/>
  <c r="BG902" i="4" s="1"/>
  <c r="AY903" i="4"/>
  <c r="BG903" i="4" s="1"/>
  <c r="AY904" i="4"/>
  <c r="BG904" i="4" s="1"/>
  <c r="AY905" i="4"/>
  <c r="BG905" i="4" s="1"/>
  <c r="AY906" i="4"/>
  <c r="BG906" i="4" s="1"/>
  <c r="AY907" i="4"/>
  <c r="BG907" i="4" s="1"/>
  <c r="AY908" i="4"/>
  <c r="BG908" i="4" s="1"/>
  <c r="AY909" i="4"/>
  <c r="BG909" i="4" s="1"/>
  <c r="AY910" i="4"/>
  <c r="BG910" i="4" s="1"/>
  <c r="AY911" i="4"/>
  <c r="BG911" i="4" s="1"/>
  <c r="AY912" i="4"/>
  <c r="BG912" i="4" s="1"/>
  <c r="AY913" i="4"/>
  <c r="BG913" i="4" s="1"/>
  <c r="AY914" i="4"/>
  <c r="BG914" i="4" s="1"/>
  <c r="AY915" i="4"/>
  <c r="BG915" i="4" s="1"/>
  <c r="AY916" i="4"/>
  <c r="BG916" i="4" s="1"/>
  <c r="AY917" i="4"/>
  <c r="BG917" i="4" s="1"/>
  <c r="AY918" i="4"/>
  <c r="BG918" i="4" s="1"/>
  <c r="AY919" i="4"/>
  <c r="BG919" i="4" s="1"/>
  <c r="AY920" i="4"/>
  <c r="BG920" i="4" s="1"/>
  <c r="AY921" i="4"/>
  <c r="BG921" i="4" s="1"/>
  <c r="AY922" i="4"/>
  <c r="BG922" i="4" s="1"/>
  <c r="AY923" i="4"/>
  <c r="BG923" i="4" s="1"/>
  <c r="AY924" i="4"/>
  <c r="BG924" i="4" s="1"/>
  <c r="AY925" i="4"/>
  <c r="BG925" i="4" s="1"/>
  <c r="AY926" i="4"/>
  <c r="BG926" i="4" s="1"/>
  <c r="AY927" i="4"/>
  <c r="BG927" i="4" s="1"/>
  <c r="AY928" i="4"/>
  <c r="BG928" i="4" s="1"/>
  <c r="AY929" i="4"/>
  <c r="BG929" i="4" s="1"/>
  <c r="AY930" i="4"/>
  <c r="BG930" i="4" s="1"/>
  <c r="AY931" i="4"/>
  <c r="BG931" i="4" s="1"/>
  <c r="AY932" i="4"/>
  <c r="BG932" i="4" s="1"/>
  <c r="AY933" i="4"/>
  <c r="BG933" i="4" s="1"/>
  <c r="AY934" i="4"/>
  <c r="BG934" i="4" s="1"/>
  <c r="AY935" i="4"/>
  <c r="BG935" i="4" s="1"/>
  <c r="AY936" i="4"/>
  <c r="BG936" i="4" s="1"/>
  <c r="AY937" i="4"/>
  <c r="BG937" i="4" s="1"/>
  <c r="AY938" i="4"/>
  <c r="BG938" i="4" s="1"/>
  <c r="AY939" i="4"/>
  <c r="BG939" i="4" s="1"/>
  <c r="AY940" i="4"/>
  <c r="BG940" i="4" s="1"/>
  <c r="AY941" i="4"/>
  <c r="BG941" i="4" s="1"/>
  <c r="AY942" i="4"/>
  <c r="BG942" i="4" s="1"/>
  <c r="AY943" i="4"/>
  <c r="BG943" i="4" s="1"/>
  <c r="AY944" i="4"/>
  <c r="BG944" i="4" s="1"/>
  <c r="AY945" i="4"/>
  <c r="BG945" i="4" s="1"/>
  <c r="AY946" i="4"/>
  <c r="BG946" i="4" s="1"/>
  <c r="AY947" i="4"/>
  <c r="BG947" i="4" s="1"/>
  <c r="AY948" i="4"/>
  <c r="BG948" i="4" s="1"/>
  <c r="AY949" i="4"/>
  <c r="BG949" i="4" s="1"/>
  <c r="AY950" i="4"/>
  <c r="BG950" i="4" s="1"/>
  <c r="AY951" i="4"/>
  <c r="BG951" i="4" s="1"/>
  <c r="AY952" i="4"/>
  <c r="BG952" i="4" s="1"/>
  <c r="AY953" i="4"/>
  <c r="BG953" i="4" s="1"/>
  <c r="AY954" i="4"/>
  <c r="BG954" i="4" s="1"/>
  <c r="AY955" i="4"/>
  <c r="BG955" i="4" s="1"/>
  <c r="AY956" i="4"/>
  <c r="BG956" i="4" s="1"/>
  <c r="AY957" i="4"/>
  <c r="BG957" i="4" s="1"/>
  <c r="AY958" i="4"/>
  <c r="BG958" i="4" s="1"/>
  <c r="AY959" i="4"/>
  <c r="BG959" i="4" s="1"/>
  <c r="AY960" i="4"/>
  <c r="BG960" i="4" s="1"/>
  <c r="AY961" i="4"/>
  <c r="BG961" i="4" s="1"/>
  <c r="AY962" i="4"/>
  <c r="BG962" i="4" s="1"/>
  <c r="AY963" i="4"/>
  <c r="BG963" i="4" s="1"/>
  <c r="AY964" i="4"/>
  <c r="BG964" i="4" s="1"/>
  <c r="AY965" i="4"/>
  <c r="BG965" i="4" s="1"/>
  <c r="AY966" i="4"/>
  <c r="BG966" i="4" s="1"/>
  <c r="AY967" i="4"/>
  <c r="BG967" i="4" s="1"/>
  <c r="AY968" i="4"/>
  <c r="BG968" i="4" s="1"/>
  <c r="AY969" i="4"/>
  <c r="BG969" i="4" s="1"/>
  <c r="AY970" i="4"/>
  <c r="BG970" i="4" s="1"/>
  <c r="AY971" i="4"/>
  <c r="BG971" i="4" s="1"/>
  <c r="AY972" i="4"/>
  <c r="BG972" i="4" s="1"/>
  <c r="AY973" i="4"/>
  <c r="BG973" i="4" s="1"/>
  <c r="AY974" i="4"/>
  <c r="BG974" i="4" s="1"/>
  <c r="AY975" i="4"/>
  <c r="BG975" i="4" s="1"/>
  <c r="AY976" i="4"/>
  <c r="BG976" i="4" s="1"/>
  <c r="AY977" i="4"/>
  <c r="BG977" i="4" s="1"/>
  <c r="AY978" i="4"/>
  <c r="BG978" i="4" s="1"/>
  <c r="AY979" i="4"/>
  <c r="BG979" i="4" s="1"/>
  <c r="AY980" i="4"/>
  <c r="BG980" i="4" s="1"/>
  <c r="AY981" i="4"/>
  <c r="BG981" i="4" s="1"/>
  <c r="AY982" i="4"/>
  <c r="BG982" i="4" s="1"/>
  <c r="AY983" i="4"/>
  <c r="BG983" i="4" s="1"/>
  <c r="AY984" i="4"/>
  <c r="BG984" i="4" s="1"/>
  <c r="AY985" i="4"/>
  <c r="BG985" i="4" s="1"/>
  <c r="AY986" i="4"/>
  <c r="BG986" i="4" s="1"/>
  <c r="AY987" i="4"/>
  <c r="BG987" i="4" s="1"/>
  <c r="AY988" i="4"/>
  <c r="BG988" i="4" s="1"/>
  <c r="AY989" i="4"/>
  <c r="BG989" i="4" s="1"/>
  <c r="AY990" i="4"/>
  <c r="BG990" i="4" s="1"/>
  <c r="AY991" i="4"/>
  <c r="BG991" i="4" s="1"/>
  <c r="AY992" i="4"/>
  <c r="BG992" i="4" s="1"/>
  <c r="AY993" i="4"/>
  <c r="BG993" i="4" s="1"/>
  <c r="AY994" i="4"/>
  <c r="BG994" i="4" s="1"/>
  <c r="AY995" i="4"/>
  <c r="BG995" i="4" s="1"/>
  <c r="AY996" i="4"/>
  <c r="BG996" i="4" s="1"/>
  <c r="AY997" i="4"/>
  <c r="BG997" i="4" s="1"/>
  <c r="AY998" i="4"/>
  <c r="BG998" i="4" s="1"/>
  <c r="AY999" i="4"/>
  <c r="BG999" i="4" s="1"/>
  <c r="AY1000" i="4"/>
  <c r="BG1000" i="4" s="1"/>
  <c r="AY1001" i="4"/>
  <c r="BG1001" i="4" s="1"/>
  <c r="AY1002" i="4"/>
  <c r="BG1002" i="4" s="1"/>
  <c r="AY1003" i="4"/>
  <c r="BG1003" i="4" s="1"/>
  <c r="AY1004" i="4"/>
  <c r="BG1004" i="4" s="1"/>
  <c r="AY1005" i="4"/>
  <c r="BG1005" i="4" s="1"/>
  <c r="AY1006" i="4"/>
  <c r="BG1006" i="4" s="1"/>
  <c r="AY1007" i="4"/>
  <c r="BG1007" i="4" s="1"/>
  <c r="AY1008" i="4"/>
  <c r="BG1008" i="4" s="1"/>
  <c r="AY1009" i="4"/>
  <c r="BG1009" i="4" s="1"/>
  <c r="AY1010" i="4"/>
  <c r="BG1010" i="4" s="1"/>
  <c r="AY1011" i="4"/>
  <c r="BG1011" i="4" s="1"/>
  <c r="AY1012" i="4"/>
  <c r="BG1012" i="4" s="1"/>
  <c r="AY1013" i="4"/>
  <c r="BG1013" i="4" s="1"/>
  <c r="AY1014" i="4"/>
  <c r="BG1014" i="4" s="1"/>
  <c r="AY1015" i="4"/>
  <c r="BG1015" i="4" s="1"/>
  <c r="AY1016" i="4"/>
  <c r="BG1016" i="4" s="1"/>
  <c r="AY1017" i="4"/>
  <c r="BG1017" i="4" s="1"/>
  <c r="AY1018" i="4"/>
  <c r="BG1018" i="4" s="1"/>
  <c r="AY1019" i="4"/>
  <c r="BG1019" i="4" s="1"/>
  <c r="AY1020" i="4"/>
  <c r="BG1020" i="4" s="1"/>
  <c r="AY1021" i="4"/>
  <c r="BG1021" i="4" s="1"/>
  <c r="AY1022" i="4"/>
  <c r="BG1022" i="4" s="1"/>
  <c r="AY1023" i="4"/>
  <c r="BG1023" i="4" s="1"/>
  <c r="AY1024" i="4"/>
  <c r="BG1024" i="4" s="1"/>
  <c r="AY1025" i="4"/>
  <c r="BG1025" i="4" s="1"/>
  <c r="AY1026" i="4"/>
  <c r="BG1026" i="4" s="1"/>
  <c r="AY1027" i="4"/>
  <c r="BG1027" i="4" s="1"/>
  <c r="AY1028" i="4"/>
  <c r="BG1028" i="4" s="1"/>
  <c r="AY1029" i="4"/>
  <c r="BG1029" i="4" s="1"/>
  <c r="AY1030" i="4"/>
  <c r="BG1030" i="4" s="1"/>
  <c r="AY1031" i="4"/>
  <c r="BG1031" i="4" s="1"/>
  <c r="AY1032" i="4"/>
  <c r="BG1032" i="4" s="1"/>
  <c r="AY1033" i="4"/>
  <c r="BG1033" i="4" s="1"/>
  <c r="AY1034" i="4"/>
  <c r="BG1034" i="4" s="1"/>
  <c r="AY1035" i="4"/>
  <c r="BG1035" i="4" s="1"/>
  <c r="AY1036" i="4"/>
  <c r="BG1036" i="4" s="1"/>
  <c r="AY1037" i="4"/>
  <c r="BG1037" i="4" s="1"/>
  <c r="AY1038" i="4"/>
  <c r="BG1038" i="4" s="1"/>
  <c r="AY1039" i="4"/>
  <c r="BG1039" i="4" s="1"/>
  <c r="AY1040" i="4"/>
  <c r="BG1040" i="4" s="1"/>
  <c r="AY1041" i="4"/>
  <c r="BG1041" i="4" s="1"/>
  <c r="AY1042" i="4"/>
  <c r="BG1042" i="4" s="1"/>
  <c r="AY1043" i="4"/>
  <c r="BG1043" i="4" s="1"/>
  <c r="AY1044" i="4"/>
  <c r="BG1044" i="4" s="1"/>
  <c r="AY1045" i="4"/>
  <c r="BG1045" i="4" s="1"/>
  <c r="AY1046" i="4"/>
  <c r="BG1046" i="4" s="1"/>
  <c r="AY1047" i="4"/>
  <c r="BG1047" i="4" s="1"/>
  <c r="AY1048" i="4"/>
  <c r="BG1048" i="4" s="1"/>
  <c r="AY1049" i="4"/>
  <c r="BG1049" i="4" s="1"/>
  <c r="AY1050" i="4"/>
  <c r="BG1050" i="4" s="1"/>
  <c r="AY1051" i="4"/>
  <c r="BG1051" i="4" s="1"/>
  <c r="AY1052" i="4"/>
  <c r="BG1052" i="4" s="1"/>
  <c r="AY1053" i="4"/>
  <c r="BG1053" i="4" s="1"/>
  <c r="AY1054" i="4"/>
  <c r="BG1054" i="4" s="1"/>
  <c r="AY1055" i="4"/>
  <c r="BG1055" i="4" s="1"/>
  <c r="AY1056" i="4"/>
  <c r="BG1056" i="4" s="1"/>
  <c r="AY1057" i="4"/>
  <c r="BG1057" i="4" s="1"/>
  <c r="AY1058" i="4"/>
  <c r="BG1058" i="4" s="1"/>
  <c r="AY1059" i="4"/>
  <c r="BG1059" i="4" s="1"/>
  <c r="AY1060" i="4"/>
  <c r="BG1060" i="4" s="1"/>
  <c r="AY1061" i="4"/>
  <c r="BG1061" i="4" s="1"/>
  <c r="AY1062" i="4"/>
  <c r="BG1062" i="4" s="1"/>
  <c r="AY1063" i="4"/>
  <c r="BG1063" i="4" s="1"/>
  <c r="AY1064" i="4"/>
  <c r="BG1064" i="4" s="1"/>
  <c r="AY1065" i="4"/>
  <c r="BG1065" i="4" s="1"/>
  <c r="AY1066" i="4"/>
  <c r="BG1066" i="4" s="1"/>
  <c r="AY1067" i="4"/>
  <c r="BG1067" i="4" s="1"/>
  <c r="AY1068" i="4"/>
  <c r="BG1068" i="4" s="1"/>
  <c r="AY1069" i="4"/>
  <c r="BG1069" i="4" s="1"/>
  <c r="AY1070" i="4"/>
  <c r="BG1070" i="4" s="1"/>
  <c r="AY1071" i="4"/>
  <c r="BG1071" i="4" s="1"/>
  <c r="AY1072" i="4"/>
  <c r="BG1072" i="4" s="1"/>
  <c r="AY1073" i="4"/>
  <c r="BG1073" i="4" s="1"/>
  <c r="AY1074" i="4"/>
  <c r="BG1074" i="4" s="1"/>
  <c r="AY1075" i="4"/>
  <c r="BG1075" i="4" s="1"/>
  <c r="AY1076" i="4"/>
  <c r="BG1076" i="4" s="1"/>
  <c r="AY1077" i="4"/>
  <c r="BG1077" i="4" s="1"/>
  <c r="AY1078" i="4"/>
  <c r="BG1078" i="4" s="1"/>
  <c r="AY1079" i="4"/>
  <c r="BG1079" i="4" s="1"/>
  <c r="AY1080" i="4"/>
  <c r="BG1080" i="4" s="1"/>
  <c r="AY1081" i="4"/>
  <c r="BG1081" i="4" s="1"/>
  <c r="AY1082" i="4"/>
  <c r="BG1082" i="4" s="1"/>
  <c r="AY1083" i="4"/>
  <c r="BG1083" i="4" s="1"/>
  <c r="AY1084" i="4"/>
  <c r="BG1084" i="4" s="1"/>
  <c r="AY1085" i="4"/>
  <c r="BG1085" i="4" s="1"/>
  <c r="AY1086" i="4"/>
  <c r="BG1086" i="4" s="1"/>
  <c r="AY1087" i="4"/>
  <c r="BG1087" i="4" s="1"/>
  <c r="AY1088" i="4"/>
  <c r="BG1088" i="4" s="1"/>
  <c r="AY1089" i="4"/>
  <c r="BG1089" i="4" s="1"/>
  <c r="AY1090" i="4"/>
  <c r="BG1090" i="4" s="1"/>
  <c r="AY1091" i="4"/>
  <c r="BG1091" i="4" s="1"/>
  <c r="AY1092" i="4"/>
  <c r="BG1092" i="4" s="1"/>
  <c r="AY1093" i="4"/>
  <c r="BG1093" i="4" s="1"/>
  <c r="AY1094" i="4"/>
  <c r="BG1094" i="4" s="1"/>
  <c r="AY1095" i="4"/>
  <c r="BG1095" i="4" s="1"/>
  <c r="AY1096" i="4"/>
  <c r="BG1096" i="4" s="1"/>
  <c r="AY1097" i="4"/>
  <c r="BG1097" i="4" s="1"/>
  <c r="AY1098" i="4"/>
  <c r="BG1098" i="4" s="1"/>
  <c r="AY1099" i="4"/>
  <c r="BG1099" i="4" s="1"/>
  <c r="AY1100" i="4"/>
  <c r="BG1100" i="4" s="1"/>
  <c r="AY1101" i="4"/>
  <c r="BG1101" i="4" s="1"/>
  <c r="AY1102" i="4"/>
  <c r="BG1102" i="4" s="1"/>
  <c r="AY1103" i="4"/>
  <c r="BG1103" i="4" s="1"/>
  <c r="AY1104" i="4"/>
  <c r="BG1104" i="4" s="1"/>
  <c r="AY1105" i="4"/>
  <c r="BG1105" i="4" s="1"/>
  <c r="AY1106" i="4"/>
  <c r="BG1106" i="4" s="1"/>
  <c r="AY1107" i="4"/>
  <c r="BG1107" i="4" s="1"/>
  <c r="AY1108" i="4"/>
  <c r="BG1108" i="4" s="1"/>
  <c r="AY1109" i="4"/>
  <c r="BG1109" i="4" s="1"/>
  <c r="AY1110" i="4"/>
  <c r="BG1110" i="4" s="1"/>
  <c r="AY1111" i="4"/>
  <c r="BG1111" i="4" s="1"/>
  <c r="AY1112" i="4"/>
  <c r="BG1112" i="4" s="1"/>
  <c r="AY1113" i="4"/>
  <c r="BG1113" i="4" s="1"/>
  <c r="AY1114" i="4"/>
  <c r="BG1114" i="4" s="1"/>
  <c r="AY1115" i="4"/>
  <c r="BG1115" i="4" s="1"/>
  <c r="AY1116" i="4"/>
  <c r="BG1116" i="4" s="1"/>
  <c r="AY1117" i="4"/>
  <c r="BG1117" i="4" s="1"/>
  <c r="AY1118" i="4"/>
  <c r="BG1118" i="4" s="1"/>
  <c r="AY1119" i="4"/>
  <c r="BG1119" i="4" s="1"/>
  <c r="AY1120" i="4"/>
  <c r="BG1120" i="4" s="1"/>
  <c r="AY1121" i="4"/>
  <c r="BG1121" i="4" s="1"/>
  <c r="AY1122" i="4"/>
  <c r="BG1122" i="4" s="1"/>
  <c r="AY1123" i="4"/>
  <c r="BG1123" i="4" s="1"/>
  <c r="AY1124" i="4"/>
  <c r="BG1124" i="4" s="1"/>
  <c r="AY1125" i="4"/>
  <c r="BG1125" i="4" s="1"/>
  <c r="AY1126" i="4"/>
  <c r="BG1126" i="4" s="1"/>
  <c r="AY1127" i="4"/>
  <c r="BG1127" i="4" s="1"/>
  <c r="AY1128" i="4"/>
  <c r="BG1128" i="4" s="1"/>
  <c r="AY1129" i="4"/>
  <c r="BG1129" i="4" s="1"/>
  <c r="AY1130" i="4"/>
  <c r="BG1130" i="4" s="1"/>
  <c r="AY1131" i="4"/>
  <c r="BG1131" i="4" s="1"/>
  <c r="AY1132" i="4"/>
  <c r="BG1132" i="4" s="1"/>
  <c r="AY1133" i="4"/>
  <c r="BG1133" i="4" s="1"/>
  <c r="AY1134" i="4"/>
  <c r="BG1134" i="4" s="1"/>
  <c r="AY1135" i="4"/>
  <c r="BG1135" i="4" s="1"/>
  <c r="AY1136" i="4"/>
  <c r="BG1136" i="4" s="1"/>
  <c r="AY1137" i="4"/>
  <c r="BG1137" i="4" s="1"/>
  <c r="AY1138" i="4"/>
  <c r="BG1138" i="4" s="1"/>
  <c r="AY1139" i="4"/>
  <c r="BG1139" i="4" s="1"/>
  <c r="AY1140" i="4"/>
  <c r="BG1140" i="4" s="1"/>
  <c r="AY1141" i="4"/>
  <c r="BG1141" i="4" s="1"/>
  <c r="AY1142" i="4"/>
  <c r="BG1142" i="4" s="1"/>
  <c r="AY1143" i="4"/>
  <c r="BG1143" i="4" s="1"/>
  <c r="AY1144" i="4"/>
  <c r="BG1144" i="4" s="1"/>
  <c r="AY1145" i="4"/>
  <c r="BG1145" i="4" s="1"/>
  <c r="AY1146" i="4"/>
  <c r="BG1146" i="4" s="1"/>
  <c r="AY1147" i="4"/>
  <c r="BG1147" i="4" s="1"/>
  <c r="AY1148" i="4"/>
  <c r="BG1148" i="4" s="1"/>
  <c r="AY1149" i="4"/>
  <c r="BG1149" i="4" s="1"/>
  <c r="AY1150" i="4"/>
  <c r="BG1150" i="4" s="1"/>
  <c r="AY1151" i="4"/>
  <c r="BG1151" i="4" s="1"/>
  <c r="AY1152" i="4"/>
  <c r="BG1152" i="4" s="1"/>
  <c r="AY1153" i="4"/>
  <c r="BG1153" i="4" s="1"/>
  <c r="AY1154" i="4"/>
  <c r="BG1154" i="4" s="1"/>
  <c r="AY1155" i="4"/>
  <c r="BG1155" i="4" s="1"/>
  <c r="AY1156" i="4"/>
  <c r="BG1156" i="4" s="1"/>
  <c r="AY1157" i="4"/>
  <c r="BG1157" i="4" s="1"/>
  <c r="AY1158" i="4"/>
  <c r="BG1158" i="4" s="1"/>
  <c r="AY1159" i="4"/>
  <c r="BG1159" i="4" s="1"/>
  <c r="AY1160" i="4"/>
  <c r="BG1160" i="4" s="1"/>
  <c r="AY1161" i="4"/>
  <c r="BG1161" i="4" s="1"/>
  <c r="AY1162" i="4"/>
  <c r="BG1162" i="4" s="1"/>
  <c r="AY1163" i="4"/>
  <c r="BG1163" i="4" s="1"/>
  <c r="AY1164" i="4"/>
  <c r="BG1164" i="4" s="1"/>
  <c r="AY1165" i="4"/>
  <c r="BG1165" i="4" s="1"/>
  <c r="AY1166" i="4"/>
  <c r="BG1166" i="4" s="1"/>
  <c r="AY1167" i="4"/>
  <c r="BG1167" i="4" s="1"/>
  <c r="AY1168" i="4"/>
  <c r="BG1168" i="4" s="1"/>
  <c r="AY1169" i="4"/>
  <c r="BG1169" i="4" s="1"/>
  <c r="AY1170" i="4"/>
  <c r="BG1170" i="4" s="1"/>
  <c r="AY1171" i="4"/>
  <c r="BG1171" i="4" s="1"/>
  <c r="AY1172" i="4"/>
  <c r="BG1172" i="4" s="1"/>
  <c r="AY1173" i="4"/>
  <c r="BG1173" i="4" s="1"/>
  <c r="AY1174" i="4"/>
  <c r="BG1174" i="4" s="1"/>
  <c r="AY1175" i="4"/>
  <c r="BG1175" i="4" s="1"/>
  <c r="AY1176" i="4"/>
  <c r="BG1176" i="4" s="1"/>
  <c r="AY1177" i="4"/>
  <c r="BG1177" i="4" s="1"/>
  <c r="AY1178" i="4"/>
  <c r="BG1178" i="4" s="1"/>
  <c r="AY1179" i="4"/>
  <c r="BG1179" i="4" s="1"/>
  <c r="AY1180" i="4"/>
  <c r="BG1180" i="4" s="1"/>
  <c r="AY1181" i="4"/>
  <c r="BG1181" i="4" s="1"/>
  <c r="AY1182" i="4"/>
  <c r="BG1182" i="4" s="1"/>
  <c r="AY1183" i="4"/>
  <c r="BG1183" i="4" s="1"/>
  <c r="AY1184" i="4"/>
  <c r="BG1184" i="4" s="1"/>
  <c r="AY1185" i="4"/>
  <c r="BG1185" i="4" s="1"/>
  <c r="AY1186" i="4"/>
  <c r="BG1186" i="4" s="1"/>
  <c r="AY1187" i="4"/>
  <c r="BG1187" i="4" s="1"/>
  <c r="AY1188" i="4"/>
  <c r="BG1188" i="4" s="1"/>
  <c r="AY1189" i="4"/>
  <c r="BG1189" i="4" s="1"/>
  <c r="AY1190" i="4"/>
  <c r="BG1190" i="4" s="1"/>
  <c r="AY1191" i="4"/>
  <c r="BG1191" i="4" s="1"/>
  <c r="AY1192" i="4"/>
  <c r="BG1192" i="4" s="1"/>
  <c r="AY1193" i="4"/>
  <c r="BG1193" i="4" s="1"/>
  <c r="AY1194" i="4"/>
  <c r="BG1194" i="4" s="1"/>
  <c r="AY1195" i="4"/>
  <c r="BG1195" i="4" s="1"/>
  <c r="AY1196" i="4"/>
  <c r="BG1196" i="4" s="1"/>
  <c r="AY1197" i="4"/>
  <c r="BG1197" i="4" s="1"/>
  <c r="AY1198" i="4"/>
  <c r="BG1198" i="4" s="1"/>
  <c r="AY1199" i="4"/>
  <c r="BG1199" i="4" s="1"/>
  <c r="AY1200" i="4"/>
  <c r="BG1200" i="4" s="1"/>
  <c r="AY1201" i="4"/>
  <c r="BG1201" i="4" s="1"/>
  <c r="AY1202" i="4"/>
  <c r="BG1202" i="4" s="1"/>
  <c r="AY1203" i="4"/>
  <c r="BG1203" i="4" s="1"/>
  <c r="AY1204" i="4"/>
  <c r="BG1204" i="4" s="1"/>
  <c r="AY1205" i="4"/>
  <c r="BG1205" i="4" s="1"/>
  <c r="AY1206" i="4"/>
  <c r="BG1206" i="4" s="1"/>
  <c r="AY1207" i="4"/>
  <c r="BG1207" i="4" s="1"/>
  <c r="AY1208" i="4"/>
  <c r="BG1208" i="4" s="1"/>
  <c r="AY1209" i="4"/>
  <c r="BG1209" i="4" s="1"/>
  <c r="AY1210" i="4"/>
  <c r="BG1210" i="4" s="1"/>
  <c r="AY1211" i="4"/>
  <c r="BG1211" i="4" s="1"/>
  <c r="AY1212" i="4"/>
  <c r="BG1212" i="4" s="1"/>
  <c r="AY1213" i="4"/>
  <c r="BG1213" i="4" s="1"/>
  <c r="AY1214" i="4"/>
  <c r="BG1214" i="4" s="1"/>
  <c r="AY1215" i="4"/>
  <c r="BG1215" i="4" s="1"/>
  <c r="AY1216" i="4"/>
  <c r="BG1216" i="4" s="1"/>
  <c r="AY1217" i="4"/>
  <c r="BG1217" i="4" s="1"/>
  <c r="AY1218" i="4"/>
  <c r="BG1218" i="4" s="1"/>
  <c r="AY1219" i="4"/>
  <c r="BG1219" i="4" s="1"/>
  <c r="AY1220" i="4"/>
  <c r="BG1220" i="4" s="1"/>
  <c r="AY1221" i="4"/>
  <c r="BG1221" i="4" s="1"/>
  <c r="AY1222" i="4"/>
  <c r="BG1222" i="4" s="1"/>
  <c r="AY1223" i="4"/>
  <c r="BG1223" i="4" s="1"/>
  <c r="AY1224" i="4"/>
  <c r="BG1224" i="4" s="1"/>
  <c r="AY1225" i="4"/>
  <c r="BG1225" i="4" s="1"/>
  <c r="AY1226" i="4"/>
  <c r="BG1226" i="4" s="1"/>
  <c r="AY1227" i="4"/>
  <c r="BG1227" i="4" s="1"/>
  <c r="AY1228" i="4"/>
  <c r="BG1228" i="4" s="1"/>
  <c r="AY1229" i="4"/>
  <c r="BG1229" i="4" s="1"/>
  <c r="AY1230" i="4"/>
  <c r="BG1230" i="4" s="1"/>
  <c r="AY1231" i="4"/>
  <c r="BG1231" i="4" s="1"/>
  <c r="AY1232" i="4"/>
  <c r="BG1232" i="4" s="1"/>
  <c r="AY1233" i="4"/>
  <c r="BG1233" i="4" s="1"/>
  <c r="AY1234" i="4"/>
  <c r="BG1234" i="4" s="1"/>
  <c r="AY1235" i="4"/>
  <c r="BG1235" i="4" s="1"/>
  <c r="AY1236" i="4"/>
  <c r="BG1236" i="4" s="1"/>
  <c r="AY1237" i="4"/>
  <c r="BG1237" i="4" s="1"/>
  <c r="AY1238" i="4"/>
  <c r="BG1238" i="4" s="1"/>
  <c r="AY1239" i="4"/>
  <c r="BG1239" i="4" s="1"/>
  <c r="AY1240" i="4"/>
  <c r="BG1240" i="4" s="1"/>
  <c r="AY1241" i="4"/>
  <c r="BG1241" i="4" s="1"/>
  <c r="AY1242" i="4"/>
  <c r="BG1242" i="4" s="1"/>
  <c r="AY1243" i="4"/>
  <c r="BG1243" i="4" s="1"/>
  <c r="AY1244" i="4"/>
  <c r="BG1244" i="4" s="1"/>
  <c r="AY1245" i="4"/>
  <c r="BG1245" i="4" s="1"/>
  <c r="AY1246" i="4"/>
  <c r="BG1246" i="4" s="1"/>
  <c r="AY1247" i="4"/>
  <c r="BG1247" i="4" s="1"/>
  <c r="AY1248" i="4"/>
  <c r="BG1248" i="4" s="1"/>
  <c r="AY1249" i="4"/>
  <c r="BG1249" i="4" s="1"/>
  <c r="AY1250" i="4"/>
  <c r="BG1250" i="4" s="1"/>
  <c r="AY1251" i="4"/>
  <c r="BG1251" i="4" s="1"/>
  <c r="AY1252" i="4"/>
  <c r="BG1252" i="4" s="1"/>
  <c r="AY1253" i="4"/>
  <c r="BG1253" i="4" s="1"/>
  <c r="AY1254" i="4"/>
  <c r="BG1254" i="4" s="1"/>
  <c r="AY1255" i="4"/>
  <c r="BG1255" i="4" s="1"/>
  <c r="AY1256" i="4"/>
  <c r="BG1256" i="4" s="1"/>
  <c r="AY1257" i="4"/>
  <c r="BG1257" i="4" s="1"/>
  <c r="AY1258" i="4"/>
  <c r="BG1258" i="4" s="1"/>
  <c r="AY1259" i="4"/>
  <c r="BG1259" i="4" s="1"/>
  <c r="AY1260" i="4"/>
  <c r="BG1260" i="4" s="1"/>
  <c r="AY1261" i="4"/>
  <c r="BG1261" i="4" s="1"/>
  <c r="AY1262" i="4"/>
  <c r="BG1262" i="4" s="1"/>
  <c r="AY1263" i="4"/>
  <c r="BG1263" i="4" s="1"/>
  <c r="AY1264" i="4"/>
  <c r="BG1264" i="4" s="1"/>
  <c r="AY1265" i="4"/>
  <c r="BG1265" i="4" s="1"/>
  <c r="AY1266" i="4"/>
  <c r="BG1266" i="4" s="1"/>
  <c r="AY1267" i="4"/>
  <c r="BG1267" i="4" s="1"/>
  <c r="AY1268" i="4"/>
  <c r="BG1268" i="4" s="1"/>
  <c r="AY1269" i="4"/>
  <c r="BG1269" i="4" s="1"/>
  <c r="AY1270" i="4"/>
  <c r="BG1270" i="4" s="1"/>
  <c r="AY1271" i="4"/>
  <c r="BG1271" i="4" s="1"/>
  <c r="AY1272" i="4"/>
  <c r="BG1272" i="4" s="1"/>
  <c r="AY1273" i="4"/>
  <c r="BG1273" i="4" s="1"/>
  <c r="AY1274" i="4"/>
  <c r="BG1274" i="4" s="1"/>
  <c r="AY1275" i="4"/>
  <c r="BG1275" i="4" s="1"/>
  <c r="AY1276" i="4"/>
  <c r="BG1276" i="4" s="1"/>
  <c r="AY1277" i="4"/>
  <c r="BG1277" i="4" s="1"/>
  <c r="AY1278" i="4"/>
  <c r="BG1278" i="4" s="1"/>
  <c r="AY1279" i="4"/>
  <c r="BG1279" i="4" s="1"/>
  <c r="AY1280" i="4"/>
  <c r="BG1280" i="4" s="1"/>
  <c r="AY1281" i="4"/>
  <c r="BG1281" i="4" s="1"/>
  <c r="AY1282" i="4"/>
  <c r="BG1282" i="4" s="1"/>
  <c r="AY1283" i="4"/>
  <c r="BG1283" i="4" s="1"/>
  <c r="AY1284" i="4"/>
  <c r="BG1284" i="4" s="1"/>
  <c r="AY1285" i="4"/>
  <c r="BG1285" i="4" s="1"/>
  <c r="AY1286" i="4"/>
  <c r="BG1286" i="4" s="1"/>
  <c r="AY1287" i="4"/>
  <c r="BG1287" i="4" s="1"/>
  <c r="AY1288" i="4"/>
  <c r="BG1288" i="4" s="1"/>
  <c r="AY1289" i="4"/>
  <c r="BG1289" i="4" s="1"/>
  <c r="AY1290" i="4"/>
  <c r="BG1290" i="4" s="1"/>
  <c r="AY1291" i="4"/>
  <c r="BG1291" i="4" s="1"/>
  <c r="AY1292" i="4"/>
  <c r="BG1292" i="4" s="1"/>
  <c r="AY1293" i="4"/>
  <c r="BG1293" i="4" s="1"/>
  <c r="AY1294" i="4"/>
  <c r="BG1294" i="4" s="1"/>
  <c r="AY1295" i="4"/>
  <c r="BG1295" i="4" s="1"/>
  <c r="AY1296" i="4"/>
  <c r="BG1296" i="4" s="1"/>
  <c r="AY1297" i="4"/>
  <c r="BG1297" i="4" s="1"/>
  <c r="AY1298" i="4"/>
  <c r="BG1298" i="4" s="1"/>
  <c r="AY1299" i="4"/>
  <c r="BG1299" i="4" s="1"/>
  <c r="AY1300" i="4"/>
  <c r="BG1300" i="4" s="1"/>
  <c r="AY1301" i="4"/>
  <c r="BG1301" i="4" s="1"/>
  <c r="AY1302" i="4"/>
  <c r="BG1302" i="4" s="1"/>
  <c r="AY1303" i="4"/>
  <c r="BG1303" i="4" s="1"/>
  <c r="AY1304" i="4"/>
  <c r="BG1304" i="4" s="1"/>
  <c r="AY1305" i="4"/>
  <c r="BG1305" i="4" s="1"/>
  <c r="AY1306" i="4"/>
  <c r="BG1306" i="4" s="1"/>
  <c r="AY1307" i="4"/>
  <c r="BG1307" i="4" s="1"/>
  <c r="AY1308" i="4"/>
  <c r="BG1308" i="4" s="1"/>
  <c r="AY1309" i="4"/>
  <c r="BG1309" i="4" s="1"/>
  <c r="AY1310" i="4"/>
  <c r="BG1310" i="4" s="1"/>
  <c r="AY1311" i="4"/>
  <c r="BG1311" i="4" s="1"/>
  <c r="AY1312" i="4"/>
  <c r="BG1312" i="4" s="1"/>
  <c r="AY1313" i="4"/>
  <c r="BG1313" i="4" s="1"/>
  <c r="AY1314" i="4"/>
  <c r="BG1314" i="4" s="1"/>
  <c r="AY1315" i="4"/>
  <c r="BG1315" i="4" s="1"/>
  <c r="AY1316" i="4"/>
  <c r="BG1316" i="4" s="1"/>
  <c r="AY1317" i="4"/>
  <c r="BG1317" i="4" s="1"/>
  <c r="AY1318" i="4"/>
  <c r="BG1318" i="4" s="1"/>
  <c r="AY1319" i="4"/>
  <c r="BG1319" i="4" s="1"/>
  <c r="AY1320" i="4"/>
  <c r="BG1320" i="4" s="1"/>
  <c r="AY1321" i="4"/>
  <c r="BG1321" i="4" s="1"/>
  <c r="AY1322" i="4"/>
  <c r="BG1322" i="4" s="1"/>
  <c r="AY1323" i="4"/>
  <c r="BG1323" i="4" s="1"/>
  <c r="AY1324" i="4"/>
  <c r="BG1324" i="4" s="1"/>
  <c r="AY1325" i="4"/>
  <c r="BG1325" i="4" s="1"/>
  <c r="AY1326" i="4"/>
  <c r="BG1326" i="4" s="1"/>
  <c r="AY1327" i="4"/>
  <c r="BG1327" i="4" s="1"/>
  <c r="AY1328" i="4"/>
  <c r="BG1328" i="4" s="1"/>
  <c r="AY1329" i="4"/>
  <c r="BG1329" i="4" s="1"/>
  <c r="AY1330" i="4"/>
  <c r="BG1330" i="4" s="1"/>
  <c r="AY1331" i="4"/>
  <c r="BG1331" i="4" s="1"/>
  <c r="AY1332" i="4"/>
  <c r="BG1332" i="4" s="1"/>
  <c r="AY1333" i="4"/>
  <c r="BG1333" i="4" s="1"/>
  <c r="AY1334" i="4"/>
  <c r="BG1334" i="4" s="1"/>
  <c r="AY1335" i="4"/>
  <c r="BG1335" i="4" s="1"/>
  <c r="AY1336" i="4"/>
  <c r="BG1336" i="4" s="1"/>
  <c r="AY1337" i="4"/>
  <c r="BG1337" i="4" s="1"/>
  <c r="AY1338" i="4"/>
  <c r="BG1338" i="4" s="1"/>
  <c r="AY1339" i="4"/>
  <c r="BG1339" i="4" s="1"/>
  <c r="AY1340" i="4"/>
  <c r="BG1340" i="4" s="1"/>
  <c r="AY1341" i="4"/>
  <c r="BG1341" i="4" s="1"/>
  <c r="AY1342" i="4"/>
  <c r="BG1342" i="4" s="1"/>
  <c r="AY1343" i="4"/>
  <c r="BG1343" i="4" s="1"/>
  <c r="AY1344" i="4"/>
  <c r="BG1344" i="4" s="1"/>
  <c r="AY1345" i="4"/>
  <c r="BG1345" i="4" s="1"/>
  <c r="AY1346" i="4"/>
  <c r="BG1346" i="4" s="1"/>
  <c r="AY1347" i="4"/>
  <c r="BG1347" i="4" s="1"/>
  <c r="AY1348" i="4"/>
  <c r="BG1348" i="4" s="1"/>
  <c r="AY1349" i="4"/>
  <c r="BG1349" i="4" s="1"/>
  <c r="AY1350" i="4"/>
  <c r="BG1350" i="4" s="1"/>
  <c r="AY1351" i="4"/>
  <c r="BG1351" i="4" s="1"/>
  <c r="AY1352" i="4"/>
  <c r="BG1352" i="4" s="1"/>
  <c r="AY1353" i="4"/>
  <c r="BG1353" i="4" s="1"/>
  <c r="AY1354" i="4"/>
  <c r="BG1354" i="4" s="1"/>
  <c r="AY1355" i="4"/>
  <c r="BG1355" i="4" s="1"/>
  <c r="AY1356" i="4"/>
  <c r="BG1356" i="4" s="1"/>
  <c r="AY1357" i="4"/>
  <c r="BG1357" i="4" s="1"/>
  <c r="AY1358" i="4"/>
  <c r="BG1358" i="4" s="1"/>
  <c r="AY1359" i="4"/>
  <c r="BG1359" i="4" s="1"/>
  <c r="AY1360" i="4"/>
  <c r="BG1360" i="4" s="1"/>
  <c r="AY1361" i="4"/>
  <c r="BG1361" i="4" s="1"/>
  <c r="AY1362" i="4"/>
  <c r="BG1362" i="4" s="1"/>
  <c r="AY1363" i="4"/>
  <c r="BG1363" i="4" s="1"/>
  <c r="AY1364" i="4"/>
  <c r="BG1364" i="4" s="1"/>
  <c r="AY1365" i="4"/>
  <c r="BG1365" i="4" s="1"/>
  <c r="AY1366" i="4"/>
  <c r="BG1366" i="4" s="1"/>
  <c r="AY1367" i="4"/>
  <c r="BG1367" i="4" s="1"/>
  <c r="AY1368" i="4"/>
  <c r="BG1368" i="4" s="1"/>
  <c r="AY1369" i="4"/>
  <c r="BG1369" i="4" s="1"/>
  <c r="AY1370" i="4"/>
  <c r="BG1370" i="4" s="1"/>
  <c r="AY1371" i="4"/>
  <c r="BG1371" i="4" s="1"/>
  <c r="AY1372" i="4"/>
  <c r="BG1372" i="4" s="1"/>
  <c r="AY1373" i="4"/>
  <c r="BG1373" i="4" s="1"/>
  <c r="AY1374" i="4"/>
  <c r="BG1374" i="4" s="1"/>
  <c r="AY1375" i="4"/>
  <c r="BG1375" i="4" s="1"/>
  <c r="AY1376" i="4"/>
  <c r="BG1376" i="4" s="1"/>
  <c r="AY1377" i="4"/>
  <c r="BG1377" i="4" s="1"/>
  <c r="AY1378" i="4"/>
  <c r="BG1378" i="4" s="1"/>
  <c r="AY1379" i="4"/>
  <c r="BG1379" i="4" s="1"/>
  <c r="AY1380" i="4"/>
  <c r="BG1380" i="4" s="1"/>
  <c r="AY1381" i="4"/>
  <c r="BG1381" i="4" s="1"/>
  <c r="AY1382" i="4"/>
  <c r="BG1382" i="4" s="1"/>
  <c r="AY1383" i="4"/>
  <c r="BG1383" i="4" s="1"/>
  <c r="AY1384" i="4"/>
  <c r="BG1384" i="4" s="1"/>
  <c r="AY1385" i="4"/>
  <c r="BG1385" i="4" s="1"/>
  <c r="AY1386" i="4"/>
  <c r="BG1386" i="4" s="1"/>
  <c r="AY1387" i="4"/>
  <c r="BG1387" i="4" s="1"/>
  <c r="AY1388" i="4"/>
  <c r="BG1388" i="4" s="1"/>
  <c r="AY1389" i="4"/>
  <c r="BG1389" i="4" s="1"/>
  <c r="AY1390" i="4"/>
  <c r="BG1390" i="4" s="1"/>
  <c r="AY1391" i="4"/>
  <c r="BG1391" i="4" s="1"/>
  <c r="AY1392" i="4"/>
  <c r="BG1392" i="4" s="1"/>
  <c r="AY1393" i="4"/>
  <c r="BG1393" i="4" s="1"/>
  <c r="AY1394" i="4"/>
  <c r="BG1394" i="4" s="1"/>
  <c r="AY1395" i="4"/>
  <c r="BG1395" i="4" s="1"/>
  <c r="AY1396" i="4"/>
  <c r="BG1396" i="4" s="1"/>
  <c r="AY1397" i="4"/>
  <c r="BG1397" i="4" s="1"/>
  <c r="AY1398" i="4"/>
  <c r="BG1398" i="4" s="1"/>
  <c r="AY1399" i="4"/>
  <c r="BG1399" i="4" s="1"/>
  <c r="AY1400" i="4"/>
  <c r="BG1400" i="4" s="1"/>
  <c r="AY1401" i="4"/>
  <c r="BG1401" i="4" s="1"/>
  <c r="AY1402" i="4"/>
  <c r="BG1402" i="4" s="1"/>
  <c r="AY1403" i="4"/>
  <c r="BG1403" i="4" s="1"/>
  <c r="AY1404" i="4"/>
  <c r="BG1404" i="4" s="1"/>
  <c r="AY1405" i="4"/>
  <c r="BG1405" i="4" s="1"/>
  <c r="AY1406" i="4"/>
  <c r="BG1406" i="4" s="1"/>
  <c r="AY1407" i="4"/>
  <c r="BG1407" i="4" s="1"/>
  <c r="AY1408" i="4"/>
  <c r="BG1408" i="4" s="1"/>
  <c r="AY1409" i="4"/>
  <c r="BG1409" i="4" s="1"/>
  <c r="AY1410" i="4"/>
  <c r="BG1410" i="4" s="1"/>
  <c r="AY1411" i="4"/>
  <c r="BG1411" i="4" s="1"/>
  <c r="AY1412" i="4"/>
  <c r="BG1412" i="4" s="1"/>
  <c r="AY1413" i="4"/>
  <c r="BG1413" i="4" s="1"/>
  <c r="AY1414" i="4"/>
  <c r="BG1414" i="4" s="1"/>
  <c r="AY1415" i="4"/>
  <c r="BG1415" i="4" s="1"/>
  <c r="AY1416" i="4"/>
  <c r="BG1416" i="4" s="1"/>
  <c r="AY1417" i="4"/>
  <c r="BG1417" i="4" s="1"/>
  <c r="AY1418" i="4"/>
  <c r="BG1418" i="4" s="1"/>
  <c r="AY1419" i="4"/>
  <c r="BG1419" i="4" s="1"/>
  <c r="AY1420" i="4"/>
  <c r="BG1420" i="4" s="1"/>
  <c r="AY1421" i="4"/>
  <c r="BG1421" i="4" s="1"/>
  <c r="AY1422" i="4"/>
  <c r="BG1422" i="4" s="1"/>
  <c r="AY1423" i="4"/>
  <c r="BG1423" i="4" s="1"/>
  <c r="AY1424" i="4"/>
  <c r="BG1424" i="4" s="1"/>
  <c r="AY1425" i="4"/>
  <c r="BG1425" i="4" s="1"/>
  <c r="AY1426" i="4"/>
  <c r="BG1426" i="4" s="1"/>
  <c r="AY1427" i="4"/>
  <c r="BG1427" i="4" s="1"/>
  <c r="AY1428" i="4"/>
  <c r="BG1428" i="4" s="1"/>
  <c r="AY1429" i="4"/>
  <c r="BG1429" i="4" s="1"/>
  <c r="AY1430" i="4"/>
  <c r="BG1430" i="4" s="1"/>
  <c r="AY1431" i="4"/>
  <c r="BG1431" i="4" s="1"/>
  <c r="AY1432" i="4"/>
  <c r="BG1432" i="4" s="1"/>
  <c r="AY1433" i="4"/>
  <c r="BG1433" i="4" s="1"/>
  <c r="AY1434" i="4"/>
  <c r="BG1434" i="4" s="1"/>
  <c r="AY1435" i="4"/>
  <c r="BG1435" i="4" s="1"/>
  <c r="AY1436" i="4"/>
  <c r="BG1436" i="4" s="1"/>
  <c r="AY1437" i="4"/>
  <c r="BG1437" i="4" s="1"/>
  <c r="AY1438" i="4"/>
  <c r="BG1438" i="4" s="1"/>
  <c r="AY1439" i="4"/>
  <c r="BG1439" i="4" s="1"/>
  <c r="AY1440" i="4"/>
  <c r="BG1440" i="4" s="1"/>
  <c r="AY1441" i="4"/>
  <c r="BG1441" i="4" s="1"/>
  <c r="AY1442" i="4"/>
  <c r="BG1442" i="4" s="1"/>
  <c r="AY1443" i="4"/>
  <c r="BG1443" i="4" s="1"/>
  <c r="AY1444" i="4"/>
  <c r="BG1444" i="4" s="1"/>
  <c r="AY1445" i="4"/>
  <c r="BG1445" i="4" s="1"/>
  <c r="AY1446" i="4"/>
  <c r="BG1446" i="4" s="1"/>
  <c r="AY1447" i="4"/>
  <c r="BG1447" i="4" s="1"/>
  <c r="AY1448" i="4"/>
  <c r="BG1448" i="4" s="1"/>
  <c r="AY1449" i="4"/>
  <c r="BG1449" i="4" s="1"/>
  <c r="AY1450" i="4"/>
  <c r="BG1450" i="4" s="1"/>
  <c r="AY1451" i="4"/>
  <c r="BG1451" i="4" s="1"/>
  <c r="AY1452" i="4"/>
  <c r="BG1452" i="4" s="1"/>
  <c r="AY1453" i="4"/>
  <c r="BG1453" i="4" s="1"/>
  <c r="AY1454" i="4"/>
  <c r="BG1454" i="4" s="1"/>
  <c r="AY1455" i="4"/>
  <c r="BG1455" i="4" s="1"/>
  <c r="AY1456" i="4"/>
  <c r="BG1456" i="4" s="1"/>
  <c r="AY1457" i="4"/>
  <c r="BG1457" i="4" s="1"/>
  <c r="AY1458" i="4"/>
  <c r="BG1458" i="4" s="1"/>
  <c r="AY1459" i="4"/>
  <c r="BG1459" i="4" s="1"/>
  <c r="AY1460" i="4"/>
  <c r="BG1460" i="4" s="1"/>
  <c r="AY1461" i="4"/>
  <c r="BG1461" i="4" s="1"/>
  <c r="AY1462" i="4"/>
  <c r="BG1462" i="4" s="1"/>
  <c r="AY1463" i="4"/>
  <c r="BG1463" i="4" s="1"/>
  <c r="AY1464" i="4"/>
  <c r="BG1464" i="4" s="1"/>
  <c r="AY1465" i="4"/>
  <c r="BG1465" i="4" s="1"/>
  <c r="AY1466" i="4"/>
  <c r="BG1466" i="4" s="1"/>
  <c r="AY1467" i="4"/>
  <c r="BG1467" i="4" s="1"/>
  <c r="AY1468" i="4"/>
  <c r="BG1468" i="4" s="1"/>
  <c r="AY1469" i="4"/>
  <c r="BG1469" i="4" s="1"/>
  <c r="AY1470" i="4"/>
  <c r="BG1470" i="4" s="1"/>
  <c r="AY1471" i="4"/>
  <c r="BG1471" i="4" s="1"/>
  <c r="AY1472" i="4"/>
  <c r="BG1472" i="4" s="1"/>
  <c r="AY1473" i="4"/>
  <c r="BG1473" i="4" s="1"/>
  <c r="AY1474" i="4"/>
  <c r="BG1474" i="4" s="1"/>
  <c r="AY1475" i="4"/>
  <c r="BG1475" i="4" s="1"/>
  <c r="AY1476" i="4"/>
  <c r="BG1476" i="4" s="1"/>
  <c r="AY1477" i="4"/>
  <c r="BG1477" i="4" s="1"/>
  <c r="AY1478" i="4"/>
  <c r="BG1478" i="4" s="1"/>
  <c r="AY1479" i="4"/>
  <c r="BG1479" i="4" s="1"/>
  <c r="AY1480" i="4"/>
  <c r="BG1480" i="4" s="1"/>
  <c r="AY1481" i="4"/>
  <c r="BG1481" i="4" s="1"/>
  <c r="AY1482" i="4"/>
  <c r="BG1482" i="4" s="1"/>
  <c r="AY1483" i="4"/>
  <c r="BG1483" i="4" s="1"/>
  <c r="AY1484" i="4"/>
  <c r="BG1484" i="4" s="1"/>
  <c r="AY1485" i="4"/>
  <c r="BG1485" i="4" s="1"/>
  <c r="AY1486" i="4"/>
  <c r="BG1486" i="4" s="1"/>
  <c r="AY1487" i="4"/>
  <c r="BG1487" i="4" s="1"/>
  <c r="AY1488" i="4"/>
  <c r="BG1488" i="4" s="1"/>
  <c r="AY1489" i="4"/>
  <c r="BG1489" i="4" s="1"/>
  <c r="AY1490" i="4"/>
  <c r="BG1490" i="4" s="1"/>
  <c r="AY1491" i="4"/>
  <c r="BG1491" i="4" s="1"/>
  <c r="AY1492" i="4"/>
  <c r="BG1492" i="4" s="1"/>
  <c r="AY1493" i="4"/>
  <c r="BG1493" i="4" s="1"/>
  <c r="AY1494" i="4"/>
  <c r="BG1494" i="4" s="1"/>
  <c r="AY1495" i="4"/>
  <c r="BG1495" i="4" s="1"/>
  <c r="AY1496" i="4"/>
  <c r="BG1496" i="4" s="1"/>
  <c r="AY1497" i="4"/>
  <c r="BG1497" i="4" s="1"/>
  <c r="AY1498" i="4"/>
  <c r="BG1498" i="4" s="1"/>
  <c r="AY1499" i="4"/>
  <c r="BG1499" i="4" s="1"/>
  <c r="AY1500" i="4"/>
  <c r="BG1500" i="4" s="1"/>
  <c r="AY1501" i="4"/>
  <c r="BG1501" i="4" s="1"/>
  <c r="AY1502" i="4"/>
  <c r="BG1502" i="4" s="1"/>
  <c r="AY1503" i="4"/>
  <c r="BG1503" i="4" s="1"/>
  <c r="AY1504" i="4"/>
  <c r="BG1504" i="4" s="1"/>
  <c r="AY1505" i="4"/>
  <c r="BG1505" i="4" s="1"/>
  <c r="AY1506" i="4"/>
  <c r="BG1506" i="4" s="1"/>
  <c r="AY1507" i="4"/>
  <c r="BG1507" i="4" s="1"/>
  <c r="AY1508" i="4"/>
  <c r="BG1508" i="4" s="1"/>
  <c r="AY1509" i="4"/>
  <c r="BG1509" i="4" s="1"/>
  <c r="AY1510" i="4"/>
  <c r="BG1510" i="4" s="1"/>
  <c r="AY1511" i="4"/>
  <c r="BG1511" i="4" s="1"/>
  <c r="AY1512" i="4"/>
  <c r="BG1512" i="4" s="1"/>
  <c r="AY1513" i="4"/>
  <c r="BG1513" i="4" s="1"/>
  <c r="AY1514" i="4"/>
  <c r="BG1514" i="4" s="1"/>
  <c r="AY1515" i="4"/>
  <c r="BG1515" i="4" s="1"/>
  <c r="AY1516" i="4"/>
  <c r="BG1516" i="4" s="1"/>
  <c r="AY1517" i="4"/>
  <c r="BG1517" i="4" s="1"/>
  <c r="AY1518" i="4"/>
  <c r="BG1518" i="4" s="1"/>
  <c r="AY1519" i="4"/>
  <c r="BG1519" i="4" s="1"/>
  <c r="AY1520" i="4"/>
  <c r="BG1520" i="4" s="1"/>
  <c r="AY1521" i="4"/>
  <c r="BG1521" i="4" s="1"/>
  <c r="AY1522" i="4"/>
  <c r="BG1522" i="4" s="1"/>
  <c r="AY1523" i="4"/>
  <c r="BG1523" i="4" s="1"/>
  <c r="AY1524" i="4"/>
  <c r="BG1524" i="4" s="1"/>
  <c r="AY1525" i="4"/>
  <c r="BG1525" i="4" s="1"/>
  <c r="AY1526" i="4"/>
  <c r="BG1526" i="4" s="1"/>
  <c r="AY1527" i="4"/>
  <c r="BG1527" i="4" s="1"/>
  <c r="AY1528" i="4"/>
  <c r="BG1528" i="4" s="1"/>
  <c r="AY1529" i="4"/>
  <c r="BG1529" i="4" s="1"/>
  <c r="AY1530" i="4"/>
  <c r="BG1530" i="4" s="1"/>
  <c r="AY1531" i="4"/>
  <c r="BG1531" i="4" s="1"/>
  <c r="AY1532" i="4"/>
  <c r="BG1532" i="4" s="1"/>
  <c r="AY1533" i="4"/>
  <c r="BG1533" i="4" s="1"/>
  <c r="AY1534" i="4"/>
  <c r="BG1534" i="4" s="1"/>
  <c r="AY1535" i="4"/>
  <c r="BG1535" i="4" s="1"/>
  <c r="AY1536" i="4"/>
  <c r="BG1536" i="4" s="1"/>
  <c r="AY1537" i="4"/>
  <c r="BG1537" i="4" s="1"/>
  <c r="AY1538" i="4"/>
  <c r="BG1538" i="4" s="1"/>
  <c r="AY1539" i="4"/>
  <c r="BG1539" i="4" s="1"/>
  <c r="AY1540" i="4"/>
  <c r="BG1540" i="4" s="1"/>
  <c r="AY1541" i="4"/>
  <c r="BG1541" i="4" s="1"/>
  <c r="AY1542" i="4"/>
  <c r="BG1542" i="4" s="1"/>
  <c r="AY1543" i="4"/>
  <c r="BG1543" i="4" s="1"/>
  <c r="AY1544" i="4"/>
  <c r="BG1544" i="4" s="1"/>
  <c r="AY1545" i="4"/>
  <c r="BG1545" i="4" s="1"/>
  <c r="AY1546" i="4"/>
  <c r="BG1546" i="4" s="1"/>
  <c r="AY1547" i="4"/>
  <c r="BG1547" i="4" s="1"/>
  <c r="AY1548" i="4"/>
  <c r="BG1548" i="4" s="1"/>
  <c r="AY1549" i="4"/>
  <c r="BG1549" i="4" s="1"/>
  <c r="AY1550" i="4"/>
  <c r="BG1550" i="4" s="1"/>
  <c r="AY1551" i="4"/>
  <c r="BG1551" i="4" s="1"/>
  <c r="AY1552" i="4"/>
  <c r="BG1552" i="4" s="1"/>
  <c r="AY1553" i="4"/>
  <c r="BG1553" i="4" s="1"/>
  <c r="AY1554" i="4"/>
  <c r="BG1554" i="4" s="1"/>
  <c r="AY1555" i="4"/>
  <c r="BG1555" i="4" s="1"/>
  <c r="AY1556" i="4"/>
  <c r="BG1556" i="4" s="1"/>
  <c r="AY1557" i="4"/>
  <c r="BG1557" i="4" s="1"/>
  <c r="AY1558" i="4"/>
  <c r="BG1558" i="4" s="1"/>
  <c r="AY1559" i="4"/>
  <c r="BG1559" i="4" s="1"/>
  <c r="AY1560" i="4"/>
  <c r="BG1560" i="4" s="1"/>
  <c r="AY1561" i="4"/>
  <c r="BG1561" i="4" s="1"/>
  <c r="AY1562" i="4"/>
  <c r="BG1562" i="4" s="1"/>
  <c r="AY1563" i="4"/>
  <c r="BG1563" i="4" s="1"/>
  <c r="AY1564" i="4"/>
  <c r="BG1564" i="4" s="1"/>
  <c r="AY1565" i="4"/>
  <c r="BG1565" i="4" s="1"/>
  <c r="AY1566" i="4"/>
  <c r="BG1566" i="4" s="1"/>
  <c r="AY1567" i="4"/>
  <c r="BG1567" i="4" s="1"/>
  <c r="AY1568" i="4"/>
  <c r="BG1568" i="4" s="1"/>
  <c r="AY1569" i="4"/>
  <c r="BG1569" i="4" s="1"/>
  <c r="AY1570" i="4"/>
  <c r="BG1570" i="4" s="1"/>
  <c r="AY1571" i="4"/>
  <c r="BG1571" i="4" s="1"/>
  <c r="AY1572" i="4"/>
  <c r="BG1572" i="4" s="1"/>
  <c r="AY1573" i="4"/>
  <c r="BG1573" i="4" s="1"/>
  <c r="AY1574" i="4"/>
  <c r="BG1574" i="4" s="1"/>
  <c r="AY1575" i="4"/>
  <c r="BG1575" i="4" s="1"/>
  <c r="AY1576" i="4"/>
  <c r="BG1576" i="4" s="1"/>
  <c r="AY1577" i="4"/>
  <c r="BG1577" i="4" s="1"/>
  <c r="AY1578" i="4"/>
  <c r="BG1578" i="4" s="1"/>
  <c r="AY1579" i="4"/>
  <c r="BG1579" i="4" s="1"/>
  <c r="AY1580" i="4"/>
  <c r="BG1580" i="4" s="1"/>
  <c r="AY1581" i="4"/>
  <c r="BG1581" i="4" s="1"/>
  <c r="AY1582" i="4"/>
  <c r="BG1582" i="4" s="1"/>
  <c r="AY1583" i="4"/>
  <c r="BG1583" i="4" s="1"/>
  <c r="AY1584" i="4"/>
  <c r="BG1584" i="4" s="1"/>
  <c r="AY1585" i="4"/>
  <c r="BG1585" i="4" s="1"/>
  <c r="AY1586" i="4"/>
  <c r="BG1586" i="4" s="1"/>
  <c r="AY1587" i="4"/>
  <c r="BG1587" i="4" s="1"/>
  <c r="AY1588" i="4"/>
  <c r="BG1588" i="4" s="1"/>
  <c r="AY1589" i="4"/>
  <c r="BG1589" i="4" s="1"/>
  <c r="AY1590" i="4"/>
  <c r="BG1590" i="4" s="1"/>
  <c r="AY1591" i="4"/>
  <c r="BG1591" i="4" s="1"/>
  <c r="AY1592" i="4"/>
  <c r="BG1592" i="4" s="1"/>
  <c r="AY1593" i="4"/>
  <c r="BG1593" i="4" s="1"/>
  <c r="AY1594" i="4"/>
  <c r="BG1594" i="4" s="1"/>
  <c r="AY1595" i="4"/>
  <c r="BG1595" i="4" s="1"/>
  <c r="AY1596" i="4"/>
  <c r="BG1596" i="4" s="1"/>
  <c r="AY1597" i="4"/>
  <c r="BG1597" i="4" s="1"/>
  <c r="AY1598" i="4"/>
  <c r="BG1598" i="4" s="1"/>
  <c r="AY1599" i="4"/>
  <c r="BG1599" i="4" s="1"/>
  <c r="AY1600" i="4"/>
  <c r="BG1600" i="4" s="1"/>
  <c r="AY1601" i="4"/>
  <c r="BG1601" i="4" s="1"/>
  <c r="AY1602" i="4"/>
  <c r="BG1602" i="4" s="1"/>
  <c r="AY1603" i="4"/>
  <c r="BG1603" i="4" s="1"/>
  <c r="AY1604" i="4"/>
  <c r="BG1604" i="4" s="1"/>
  <c r="AY1605" i="4"/>
  <c r="BG1605" i="4" s="1"/>
  <c r="BG1606" i="4"/>
  <c r="AY1607" i="4"/>
  <c r="BG1607" i="4" s="1"/>
  <c r="AY1608" i="4"/>
  <c r="BG1608" i="4" s="1"/>
  <c r="AY1609" i="4"/>
  <c r="BG1609" i="4" s="1"/>
  <c r="AY1610" i="4"/>
  <c r="BG1610" i="4" s="1"/>
  <c r="AY1611" i="4"/>
  <c r="BG1611" i="4" s="1"/>
  <c r="AY1612" i="4"/>
  <c r="BG1612" i="4" s="1"/>
  <c r="AY1613" i="4"/>
  <c r="BG1613" i="4" s="1"/>
  <c r="AY1614" i="4"/>
  <c r="BG1614" i="4" s="1"/>
  <c r="AY1615" i="4"/>
  <c r="BG1615" i="4" s="1"/>
  <c r="AY1616" i="4"/>
  <c r="BG1616" i="4" s="1"/>
  <c r="AY1617" i="4"/>
  <c r="BG1617" i="4" s="1"/>
  <c r="AY1618" i="4"/>
  <c r="BG1618" i="4" s="1"/>
  <c r="AY1619" i="4"/>
  <c r="BG1619" i="4" s="1"/>
  <c r="AY1620" i="4"/>
  <c r="BG1620" i="4" s="1"/>
  <c r="AY1621" i="4"/>
  <c r="BG1621" i="4" s="1"/>
  <c r="AY1622" i="4"/>
  <c r="BG1622" i="4" s="1"/>
  <c r="AY1623" i="4"/>
  <c r="BG1623" i="4" s="1"/>
  <c r="AY1624" i="4"/>
  <c r="BG1624" i="4" s="1"/>
  <c r="AY1625" i="4"/>
  <c r="BG1625" i="4" s="1"/>
  <c r="AY1626" i="4"/>
  <c r="BG1626" i="4" s="1"/>
  <c r="AY1627" i="4"/>
  <c r="BG1627" i="4" s="1"/>
  <c r="AY1628" i="4"/>
  <c r="BG1628" i="4" s="1"/>
  <c r="AY1629" i="4"/>
  <c r="BG1629" i="4" s="1"/>
  <c r="AY1630" i="4"/>
  <c r="BG1630" i="4" s="1"/>
  <c r="AY1631" i="4"/>
  <c r="BG1631" i="4" s="1"/>
  <c r="AY1632" i="4"/>
  <c r="BG1632" i="4" s="1"/>
  <c r="AY1633" i="4"/>
  <c r="BG1633" i="4" s="1"/>
  <c r="AY1634" i="4"/>
  <c r="BG1634" i="4" s="1"/>
  <c r="AY1635" i="4"/>
  <c r="BG1635" i="4" s="1"/>
  <c r="AY1636" i="4"/>
  <c r="BG1636" i="4" s="1"/>
  <c r="AY1637" i="4"/>
  <c r="BG1637" i="4" s="1"/>
  <c r="AY1638" i="4"/>
  <c r="BG1638" i="4" s="1"/>
  <c r="AY1639" i="4"/>
  <c r="BG1639" i="4" s="1"/>
  <c r="AY1640" i="4"/>
  <c r="BG1640" i="4" s="1"/>
  <c r="AY1641" i="4"/>
  <c r="BG1641" i="4" s="1"/>
  <c r="AY1642" i="4"/>
  <c r="BG1642" i="4" s="1"/>
  <c r="AY1643" i="4"/>
  <c r="BG1643" i="4" s="1"/>
  <c r="AY1644" i="4"/>
  <c r="BG1644" i="4" s="1"/>
  <c r="AY1645" i="4"/>
  <c r="BG1645" i="4" s="1"/>
  <c r="AY1646" i="4"/>
  <c r="BG1646" i="4" s="1"/>
  <c r="AY1647" i="4"/>
  <c r="BG1647" i="4" s="1"/>
  <c r="AY1648" i="4"/>
  <c r="BG1648" i="4" s="1"/>
  <c r="AY1649" i="4"/>
  <c r="BG1649" i="4" s="1"/>
  <c r="AY1650" i="4"/>
  <c r="BG1650" i="4" s="1"/>
  <c r="AY1651" i="4"/>
  <c r="BG1651" i="4" s="1"/>
  <c r="AY1652" i="4"/>
  <c r="BG1652" i="4" s="1"/>
  <c r="AY1653" i="4"/>
  <c r="BG1653" i="4" s="1"/>
  <c r="AY1654" i="4"/>
  <c r="BG1654" i="4" s="1"/>
  <c r="AY1655" i="4"/>
  <c r="BG1655" i="4" s="1"/>
  <c r="AY1656" i="4"/>
  <c r="BG1656" i="4" s="1"/>
  <c r="AY1657" i="4"/>
  <c r="BG1657" i="4" s="1"/>
  <c r="AY1658" i="4"/>
  <c r="BG1658" i="4" s="1"/>
  <c r="AY1659" i="4"/>
  <c r="BG1659" i="4" s="1"/>
  <c r="AY1660" i="4"/>
  <c r="BG1660" i="4" s="1"/>
  <c r="AY1661" i="4"/>
  <c r="BG1661" i="4" s="1"/>
  <c r="AY1662" i="4"/>
  <c r="BG1662" i="4" s="1"/>
  <c r="AY1663" i="4"/>
  <c r="BG1663" i="4" s="1"/>
  <c r="AY1664" i="4"/>
  <c r="BG1664" i="4" s="1"/>
  <c r="AY1665" i="4"/>
  <c r="BG1665" i="4" s="1"/>
  <c r="AY1666" i="4"/>
  <c r="BG1666" i="4" s="1"/>
  <c r="AY1667" i="4"/>
  <c r="BG1667" i="4" s="1"/>
  <c r="AY1668" i="4"/>
  <c r="BG1668" i="4" s="1"/>
  <c r="AY1669" i="4"/>
  <c r="BG1669" i="4" s="1"/>
  <c r="AY1670" i="4"/>
  <c r="BG1670" i="4" s="1"/>
  <c r="AY1671" i="4"/>
  <c r="BG1671" i="4" s="1"/>
  <c r="AY1672" i="4"/>
  <c r="BG1672" i="4" s="1"/>
  <c r="AY1673" i="4"/>
  <c r="BG1673" i="4" s="1"/>
  <c r="AY1674" i="4"/>
  <c r="BG1674" i="4" s="1"/>
  <c r="AY1675" i="4"/>
  <c r="BG1675" i="4" s="1"/>
  <c r="AY1676" i="4"/>
  <c r="BG1676" i="4" s="1"/>
  <c r="AY1677" i="4"/>
  <c r="BG1677" i="4" s="1"/>
  <c r="AY1678" i="4"/>
  <c r="BG1678" i="4" s="1"/>
  <c r="AY1679" i="4"/>
  <c r="BG1679" i="4" s="1"/>
  <c r="AY1680" i="4"/>
  <c r="BG1680" i="4" s="1"/>
  <c r="AY1681" i="4"/>
  <c r="BG1681" i="4" s="1"/>
  <c r="AY1682" i="4"/>
  <c r="BG1682" i="4" s="1"/>
  <c r="AY1683" i="4"/>
  <c r="BG1683" i="4" s="1"/>
  <c r="AY1684" i="4"/>
  <c r="BG1684" i="4" s="1"/>
  <c r="AY1685" i="4"/>
  <c r="BG1685" i="4" s="1"/>
  <c r="AY1686" i="4"/>
  <c r="BG1686" i="4" s="1"/>
  <c r="AY1687" i="4"/>
  <c r="BG1687" i="4" s="1"/>
  <c r="AY1688" i="4"/>
  <c r="BG1688" i="4" s="1"/>
  <c r="AY1689" i="4"/>
  <c r="BG1689" i="4" s="1"/>
  <c r="AY1690" i="4"/>
  <c r="BG1690" i="4" s="1"/>
  <c r="AY1691" i="4"/>
  <c r="BG1691" i="4" s="1"/>
  <c r="AY1692" i="4"/>
  <c r="BG1692" i="4" s="1"/>
  <c r="AY1693" i="4"/>
  <c r="BG1693" i="4" s="1"/>
  <c r="AY1694" i="4"/>
  <c r="BG1694" i="4" s="1"/>
  <c r="AY1695" i="4"/>
  <c r="BG1695" i="4" s="1"/>
  <c r="AY1696" i="4"/>
  <c r="BG1696" i="4" s="1"/>
  <c r="AY1697" i="4"/>
  <c r="BG1697" i="4" s="1"/>
  <c r="AY1698" i="4"/>
  <c r="BG1698" i="4" s="1"/>
  <c r="AY1699" i="4"/>
  <c r="BG1699" i="4" s="1"/>
  <c r="AY1700" i="4"/>
  <c r="BG1700" i="4" s="1"/>
  <c r="AY1701" i="4"/>
  <c r="BG1701" i="4" s="1"/>
  <c r="AY1702" i="4"/>
  <c r="BG1702" i="4" s="1"/>
  <c r="AY1703" i="4"/>
  <c r="BG1703" i="4" s="1"/>
  <c r="AY1704" i="4"/>
  <c r="BG1704" i="4" s="1"/>
  <c r="AY1705" i="4"/>
  <c r="BG1705" i="4" s="1"/>
  <c r="AY1706" i="4"/>
  <c r="BG1706" i="4" s="1"/>
  <c r="AY1707" i="4"/>
  <c r="BG1707" i="4" s="1"/>
  <c r="AY1708" i="4"/>
  <c r="BG1708" i="4" s="1"/>
  <c r="AY1709" i="4"/>
  <c r="BG1709" i="4" s="1"/>
  <c r="AY1710" i="4"/>
  <c r="BG1710" i="4" s="1"/>
  <c r="AY1711" i="4"/>
  <c r="BG1711" i="4" s="1"/>
  <c r="AY1712" i="4"/>
  <c r="BG1712" i="4" s="1"/>
  <c r="AY1713" i="4"/>
  <c r="BG1713" i="4" s="1"/>
  <c r="AY1714" i="4"/>
  <c r="BG1714" i="4" s="1"/>
  <c r="AY1715" i="4"/>
  <c r="BG1715" i="4" s="1"/>
  <c r="AY1716" i="4"/>
  <c r="BG1716" i="4" s="1"/>
  <c r="AY1717" i="4"/>
  <c r="BG1717" i="4" s="1"/>
  <c r="AY1718" i="4"/>
  <c r="BG1718" i="4" s="1"/>
  <c r="AY1719" i="4"/>
  <c r="BG1719" i="4" s="1"/>
  <c r="AY1720" i="4"/>
  <c r="BG1720" i="4" s="1"/>
  <c r="AY1721" i="4"/>
  <c r="BG1721" i="4" s="1"/>
  <c r="AY1722" i="4"/>
  <c r="BG1722" i="4" s="1"/>
  <c r="AY1723" i="4"/>
  <c r="BG1723" i="4" s="1"/>
  <c r="AY1724" i="4"/>
  <c r="BG1724" i="4" s="1"/>
  <c r="AY1725" i="4"/>
  <c r="BG1725" i="4" s="1"/>
  <c r="AY1726" i="4"/>
  <c r="BG1726" i="4" s="1"/>
  <c r="AY1727" i="4"/>
  <c r="BG1727" i="4" s="1"/>
  <c r="AY1728" i="4"/>
  <c r="BG1728" i="4" s="1"/>
  <c r="AY1729" i="4"/>
  <c r="BG1729" i="4" s="1"/>
  <c r="AY1730" i="4"/>
  <c r="BG1730" i="4" s="1"/>
  <c r="AY1731" i="4"/>
  <c r="BG1731" i="4" s="1"/>
  <c r="AY1732" i="4"/>
  <c r="BG1732" i="4" s="1"/>
  <c r="AY1733" i="4"/>
  <c r="BG1733" i="4" s="1"/>
  <c r="AY1734" i="4"/>
  <c r="BG1734" i="4" s="1"/>
  <c r="AY1735" i="4"/>
  <c r="BG1735" i="4" s="1"/>
  <c r="AY1736" i="4"/>
  <c r="BG1736" i="4" s="1"/>
  <c r="AY1737" i="4"/>
  <c r="BG1737" i="4" s="1"/>
  <c r="AY1738" i="4"/>
  <c r="BG1738" i="4" s="1"/>
  <c r="AY1739" i="4"/>
  <c r="BG1739" i="4" s="1"/>
  <c r="AY1740" i="4"/>
  <c r="BG1740" i="4" s="1"/>
  <c r="AY1741" i="4"/>
  <c r="BG1741" i="4" s="1"/>
  <c r="AY1742" i="4"/>
  <c r="BG1742" i="4" s="1"/>
  <c r="AY1743" i="4"/>
  <c r="BG1743" i="4" s="1"/>
  <c r="AY1744" i="4"/>
  <c r="BG1744" i="4" s="1"/>
  <c r="AY1745" i="4"/>
  <c r="BG1745" i="4" s="1"/>
  <c r="AY1746" i="4"/>
  <c r="BG1746" i="4" s="1"/>
  <c r="AY1747" i="4"/>
  <c r="BG1747" i="4" s="1"/>
  <c r="AY1748" i="4"/>
  <c r="BG1748" i="4" s="1"/>
  <c r="AY1749" i="4"/>
  <c r="BG1749" i="4" s="1"/>
  <c r="AY1750" i="4"/>
  <c r="BG1750" i="4" s="1"/>
  <c r="AY1751" i="4"/>
  <c r="BG1751" i="4" s="1"/>
  <c r="AY1752" i="4"/>
  <c r="BG1752" i="4" s="1"/>
  <c r="AY1753" i="4"/>
  <c r="BG1753" i="4" s="1"/>
  <c r="AY1754" i="4"/>
  <c r="BG1754" i="4" s="1"/>
  <c r="AY1755" i="4"/>
  <c r="BG1755" i="4" s="1"/>
  <c r="AY1756" i="4"/>
  <c r="BG1756" i="4" s="1"/>
  <c r="AY1757" i="4"/>
  <c r="BG1757" i="4" s="1"/>
  <c r="AY1758" i="4"/>
  <c r="BG1758" i="4" s="1"/>
  <c r="AY1759" i="4"/>
  <c r="BG1759" i="4" s="1"/>
  <c r="AY1760" i="4"/>
  <c r="BG1760" i="4" s="1"/>
  <c r="AY1761" i="4"/>
  <c r="BG1761" i="4" s="1"/>
  <c r="AY1762" i="4"/>
  <c r="BG1762" i="4" s="1"/>
  <c r="AY1763" i="4"/>
  <c r="BG1763" i="4" s="1"/>
  <c r="AY1764" i="4"/>
  <c r="BG1764" i="4" s="1"/>
  <c r="AY1765" i="4"/>
  <c r="BG1765" i="4" s="1"/>
  <c r="AY1766" i="4"/>
  <c r="BG1766" i="4" s="1"/>
  <c r="AY1767" i="4"/>
  <c r="BG1767" i="4" s="1"/>
  <c r="AY1768" i="4"/>
  <c r="BG1768" i="4" s="1"/>
  <c r="AY1769" i="4"/>
  <c r="BG1769" i="4" s="1"/>
  <c r="AY1770" i="4"/>
  <c r="BG1770" i="4" s="1"/>
  <c r="AY1771" i="4"/>
  <c r="BG1771" i="4" s="1"/>
  <c r="AY1772" i="4"/>
  <c r="BG1772" i="4" s="1"/>
  <c r="AY1773" i="4"/>
  <c r="BG1773" i="4" s="1"/>
  <c r="AY1774" i="4"/>
  <c r="BG1774" i="4" s="1"/>
  <c r="AY1775" i="4"/>
  <c r="BG1775" i="4" s="1"/>
  <c r="AY1776" i="4"/>
  <c r="BG1776" i="4" s="1"/>
  <c r="AY1777" i="4"/>
  <c r="BG1777" i="4" s="1"/>
  <c r="AY1778" i="4"/>
  <c r="BG1778" i="4" s="1"/>
  <c r="AY1779" i="4"/>
  <c r="BG1779" i="4" s="1"/>
  <c r="AY1780" i="4"/>
  <c r="BG1780" i="4" s="1"/>
  <c r="AY1781" i="4"/>
  <c r="BG1781" i="4" s="1"/>
  <c r="AY1782" i="4"/>
  <c r="BG1782" i="4" s="1"/>
  <c r="AY1783" i="4"/>
  <c r="BG1783" i="4" s="1"/>
  <c r="AY1784" i="4"/>
  <c r="BG1784" i="4" s="1"/>
  <c r="AY1785" i="4"/>
  <c r="BG1785" i="4" s="1"/>
  <c r="AY1786" i="4"/>
  <c r="BG1786" i="4" s="1"/>
  <c r="AY1787" i="4"/>
  <c r="BG1787" i="4" s="1"/>
  <c r="AY1788" i="4"/>
  <c r="BG1788" i="4" s="1"/>
  <c r="AY1789" i="4"/>
  <c r="BG1789" i="4" s="1"/>
  <c r="AY1790" i="4"/>
  <c r="BG1790" i="4" s="1"/>
  <c r="AY1791" i="4"/>
  <c r="BG1791" i="4" s="1"/>
  <c r="AY1792" i="4"/>
  <c r="BG1792" i="4" s="1"/>
  <c r="AY1793" i="4"/>
  <c r="BG1793" i="4" s="1"/>
  <c r="AY1794" i="4"/>
  <c r="BG1794" i="4" s="1"/>
  <c r="AY1795" i="4"/>
  <c r="BG1795" i="4" s="1"/>
  <c r="AY1796" i="4"/>
  <c r="BG1796" i="4" s="1"/>
  <c r="AY1797" i="4"/>
  <c r="BG1797" i="4" s="1"/>
  <c r="AY1798" i="4"/>
  <c r="BG1798" i="4" s="1"/>
  <c r="AY1799" i="4"/>
  <c r="BG1799" i="4" s="1"/>
  <c r="AY1800" i="4"/>
  <c r="BG1800" i="4" s="1"/>
  <c r="AY1801" i="4"/>
  <c r="BG1801" i="4" s="1"/>
  <c r="AY1802" i="4"/>
  <c r="BG1802" i="4" s="1"/>
  <c r="AY1803" i="4"/>
  <c r="BG1803" i="4" s="1"/>
  <c r="AY1804" i="4"/>
  <c r="BG1804" i="4" s="1"/>
  <c r="AY1805" i="4"/>
  <c r="BG1805" i="4" s="1"/>
  <c r="AY1806" i="4"/>
  <c r="BG1806" i="4" s="1"/>
  <c r="AY1807" i="4"/>
  <c r="BG1807" i="4" s="1"/>
  <c r="AY1808" i="4"/>
  <c r="BG1808" i="4" s="1"/>
  <c r="AY1809" i="4"/>
  <c r="BG1809" i="4" s="1"/>
  <c r="AY1810" i="4"/>
  <c r="BG1810" i="4" s="1"/>
  <c r="AY1811" i="4"/>
  <c r="BG1811" i="4" s="1"/>
  <c r="AY1812" i="4"/>
  <c r="BG1812" i="4" s="1"/>
  <c r="AY1813" i="4"/>
  <c r="BG1813" i="4" s="1"/>
  <c r="AY1814" i="4"/>
  <c r="BG1814" i="4" s="1"/>
  <c r="AY1815" i="4"/>
  <c r="BG1815" i="4" s="1"/>
  <c r="AY1816" i="4"/>
  <c r="BG1816" i="4" s="1"/>
  <c r="AY1817" i="4"/>
  <c r="BG1817" i="4" s="1"/>
  <c r="AY1818" i="4"/>
  <c r="BG1818" i="4" s="1"/>
  <c r="AY1819" i="4"/>
  <c r="BG1819" i="4" s="1"/>
  <c r="AY1820" i="4"/>
  <c r="BG1820" i="4" s="1"/>
  <c r="AY1821" i="4"/>
  <c r="BG1821" i="4" s="1"/>
  <c r="AY1822" i="4"/>
  <c r="BG1822" i="4" s="1"/>
  <c r="AY1823" i="4"/>
  <c r="BG1823" i="4" s="1"/>
  <c r="AY1824" i="4"/>
  <c r="BG1824" i="4" s="1"/>
  <c r="AY1825" i="4"/>
  <c r="BG1825" i="4" s="1"/>
  <c r="AY1826" i="4"/>
  <c r="BG1826" i="4" s="1"/>
  <c r="AY1827" i="4"/>
  <c r="BG1827" i="4" s="1"/>
  <c r="AY1828" i="4"/>
  <c r="BG1828" i="4" s="1"/>
  <c r="AY1829" i="4"/>
  <c r="BG1829" i="4" s="1"/>
  <c r="AY1830" i="4"/>
  <c r="BG1830" i="4" s="1"/>
  <c r="AY1831" i="4"/>
  <c r="BG1831" i="4" s="1"/>
  <c r="AY1832" i="4"/>
  <c r="BG1832" i="4" s="1"/>
  <c r="AY1833" i="4"/>
  <c r="BG1833" i="4" s="1"/>
  <c r="AY1834" i="4"/>
  <c r="BG1834" i="4" s="1"/>
  <c r="AY1835" i="4"/>
  <c r="BG1835" i="4" s="1"/>
  <c r="AY1836" i="4"/>
  <c r="BG1836" i="4" s="1"/>
  <c r="AY1837" i="4"/>
  <c r="BG1837" i="4" s="1"/>
  <c r="AY1838" i="4"/>
  <c r="BG1838" i="4" s="1"/>
  <c r="AY1839" i="4"/>
  <c r="BG1839" i="4" s="1"/>
  <c r="AY1840" i="4"/>
  <c r="BG1840" i="4" s="1"/>
  <c r="AY1841" i="4"/>
  <c r="BG1841" i="4" s="1"/>
  <c r="AY1842" i="4"/>
  <c r="BG1842" i="4" s="1"/>
  <c r="AY1843" i="4"/>
  <c r="BG1843" i="4" s="1"/>
  <c r="AY1844" i="4"/>
  <c r="BG1844" i="4" s="1"/>
  <c r="AY1845" i="4"/>
  <c r="BG1845" i="4" s="1"/>
  <c r="AY1846" i="4"/>
  <c r="BG1846" i="4" s="1"/>
  <c r="AY1847" i="4"/>
  <c r="BG1847" i="4" s="1"/>
  <c r="AY1848" i="4"/>
  <c r="BG1848" i="4" s="1"/>
  <c r="AY1849" i="4"/>
  <c r="BG1849" i="4" s="1"/>
  <c r="AY1850" i="4"/>
  <c r="BG1850" i="4" s="1"/>
  <c r="AY1851" i="4"/>
  <c r="BG1851" i="4" s="1"/>
  <c r="AY1852" i="4"/>
  <c r="BG1852" i="4" s="1"/>
  <c r="AY1853" i="4"/>
  <c r="BG1853" i="4" s="1"/>
  <c r="AY1854" i="4"/>
  <c r="BG1854" i="4" s="1"/>
  <c r="AY1855" i="4"/>
  <c r="BG1855" i="4" s="1"/>
  <c r="AY1856" i="4"/>
  <c r="BG1856" i="4" s="1"/>
  <c r="AY1857" i="4"/>
  <c r="BG1857" i="4" s="1"/>
  <c r="AY1858" i="4"/>
  <c r="BG1858" i="4" s="1"/>
  <c r="AY1859" i="4"/>
  <c r="BG1859" i="4" s="1"/>
  <c r="AY1860" i="4"/>
  <c r="BG1860" i="4" s="1"/>
  <c r="AY1861" i="4"/>
  <c r="BG1861" i="4" s="1"/>
  <c r="AY1862" i="4"/>
  <c r="BG1862" i="4" s="1"/>
  <c r="AY1863" i="4"/>
  <c r="BG1863" i="4" s="1"/>
  <c r="AY1864" i="4"/>
  <c r="BG1864" i="4" s="1"/>
  <c r="AY1865" i="4"/>
  <c r="BG1865" i="4" s="1"/>
  <c r="AY1866" i="4"/>
  <c r="BG1866" i="4" s="1"/>
  <c r="AY1867" i="4"/>
  <c r="BG1867" i="4" s="1"/>
  <c r="AY1868" i="4"/>
  <c r="BG1868" i="4" s="1"/>
  <c r="AY1869" i="4"/>
  <c r="BG1869" i="4" s="1"/>
  <c r="AY1870" i="4"/>
  <c r="BG1870" i="4" s="1"/>
  <c r="AY1871" i="4"/>
  <c r="BG1871" i="4" s="1"/>
  <c r="AY1872" i="4"/>
  <c r="BG1872" i="4" s="1"/>
  <c r="AY1873" i="4"/>
  <c r="BG1873" i="4" s="1"/>
  <c r="AY1874" i="4"/>
  <c r="BG1874" i="4" s="1"/>
  <c r="AY1875" i="4"/>
  <c r="BG1875" i="4" s="1"/>
  <c r="AY1876" i="4"/>
  <c r="BG1876" i="4" s="1"/>
  <c r="AY1877" i="4"/>
  <c r="BG1877" i="4" s="1"/>
  <c r="AY1878" i="4"/>
  <c r="BG1878" i="4" s="1"/>
  <c r="AY1879" i="4"/>
  <c r="BG1879" i="4" s="1"/>
  <c r="AY1880" i="4"/>
  <c r="BG1880" i="4" s="1"/>
  <c r="AY1881" i="4"/>
  <c r="BG1881" i="4" s="1"/>
  <c r="AY1882" i="4"/>
  <c r="BG1882" i="4" s="1"/>
  <c r="AY1883" i="4"/>
  <c r="BG1883" i="4" s="1"/>
  <c r="AY1884" i="4"/>
  <c r="BG1884" i="4" s="1"/>
  <c r="AY1885" i="4"/>
  <c r="BG1885" i="4" s="1"/>
  <c r="AY1886" i="4"/>
  <c r="BG1886" i="4" s="1"/>
  <c r="AY1887" i="4"/>
  <c r="BG1887" i="4" s="1"/>
  <c r="AY1888" i="4"/>
  <c r="BG1888" i="4" s="1"/>
  <c r="AY1889" i="4"/>
  <c r="BG1889" i="4" s="1"/>
  <c r="AY1890" i="4"/>
  <c r="BG1890" i="4" s="1"/>
  <c r="AY1891" i="4"/>
  <c r="BG1891" i="4" s="1"/>
  <c r="AY1892" i="4"/>
  <c r="BG1892" i="4" s="1"/>
  <c r="AY1893" i="4"/>
  <c r="BG1893" i="4" s="1"/>
  <c r="AY1894" i="4"/>
  <c r="BG1894" i="4" s="1"/>
  <c r="AY1895" i="4"/>
  <c r="BG1895" i="4" s="1"/>
  <c r="AY1896" i="4"/>
  <c r="BG1896" i="4" s="1"/>
  <c r="AY1897" i="4"/>
  <c r="BG1897" i="4" s="1"/>
  <c r="AY1898" i="4"/>
  <c r="BG1898" i="4" s="1"/>
  <c r="AY1899" i="4"/>
  <c r="BG1899" i="4" s="1"/>
  <c r="AY1900" i="4"/>
  <c r="BG1900" i="4" s="1"/>
  <c r="AY1901" i="4"/>
  <c r="BG1901" i="4" s="1"/>
  <c r="AY1902" i="4"/>
  <c r="BG1902" i="4" s="1"/>
  <c r="AY1903" i="4"/>
  <c r="BG1903" i="4" s="1"/>
  <c r="AY1904" i="4"/>
  <c r="BG1904" i="4" s="1"/>
  <c r="AY1905" i="4"/>
  <c r="BG1905" i="4" s="1"/>
  <c r="AY1906" i="4"/>
  <c r="BG1906" i="4" s="1"/>
  <c r="AY1907" i="4"/>
  <c r="BG1907" i="4" s="1"/>
  <c r="AY1908" i="4"/>
  <c r="BG1908" i="4" s="1"/>
  <c r="AY1909" i="4"/>
  <c r="BG1909" i="4" s="1"/>
  <c r="AY1910" i="4"/>
  <c r="BG1910" i="4" s="1"/>
  <c r="AY1911" i="4"/>
  <c r="BG1911" i="4" s="1"/>
  <c r="AY1912" i="4"/>
  <c r="BG1912" i="4" s="1"/>
  <c r="AY1913" i="4"/>
  <c r="BG1913" i="4" s="1"/>
  <c r="AY1914" i="4"/>
  <c r="BG1914" i="4" s="1"/>
  <c r="AY1915" i="4"/>
  <c r="BG1915" i="4" s="1"/>
  <c r="AY1916" i="4"/>
  <c r="BG1916" i="4" s="1"/>
  <c r="AY1917" i="4"/>
  <c r="BG1917" i="4" s="1"/>
  <c r="AY1918" i="4"/>
  <c r="BG1918" i="4" s="1"/>
  <c r="AY1919" i="4"/>
  <c r="BG1919" i="4" s="1"/>
  <c r="AY1920" i="4"/>
  <c r="BG1920" i="4" s="1"/>
  <c r="AY1921" i="4"/>
  <c r="BG1921" i="4" s="1"/>
  <c r="AY1922" i="4"/>
  <c r="BG1922" i="4" s="1"/>
  <c r="AY1923" i="4"/>
  <c r="BG1923" i="4" s="1"/>
  <c r="AY1924" i="4"/>
  <c r="BG1924" i="4" s="1"/>
  <c r="AY1925" i="4"/>
  <c r="BG1925" i="4" s="1"/>
  <c r="AY1926" i="4"/>
  <c r="BG1926" i="4" s="1"/>
  <c r="AY1927" i="4"/>
  <c r="BG1927" i="4" s="1"/>
  <c r="AY1928" i="4"/>
  <c r="BG1928" i="4" s="1"/>
  <c r="AY1929" i="4"/>
  <c r="BG1929" i="4" s="1"/>
  <c r="AY1930" i="4"/>
  <c r="BG1930" i="4" s="1"/>
  <c r="AY1931" i="4"/>
  <c r="BG1931" i="4" s="1"/>
  <c r="AY1932" i="4"/>
  <c r="BG1932" i="4" s="1"/>
  <c r="AY1933" i="4"/>
  <c r="BG1933" i="4" s="1"/>
  <c r="AY1934" i="4"/>
  <c r="BG1934" i="4" s="1"/>
  <c r="AY1935" i="4"/>
  <c r="BG1935" i="4" s="1"/>
  <c r="AY1936" i="4"/>
  <c r="BG1936" i="4" s="1"/>
  <c r="AY1937" i="4"/>
  <c r="BG1937" i="4" s="1"/>
  <c r="AY1938" i="4"/>
  <c r="BG1938" i="4" s="1"/>
  <c r="AY1939" i="4"/>
  <c r="BG1939" i="4" s="1"/>
  <c r="AY1940" i="4"/>
  <c r="BG1940" i="4" s="1"/>
  <c r="AY1941" i="4"/>
  <c r="BG1941" i="4" s="1"/>
  <c r="AY1942" i="4"/>
  <c r="BG1942" i="4" s="1"/>
  <c r="AY1943" i="4"/>
  <c r="BG1943" i="4" s="1"/>
  <c r="AY1944" i="4"/>
  <c r="BG1944" i="4" s="1"/>
  <c r="AY1945" i="4"/>
  <c r="BG1945" i="4" s="1"/>
  <c r="AY1946" i="4"/>
  <c r="BG1946" i="4" s="1"/>
  <c r="AY1947" i="4"/>
  <c r="BG1947" i="4" s="1"/>
  <c r="AY1948" i="4"/>
  <c r="BG1948" i="4" s="1"/>
  <c r="AY1949" i="4"/>
  <c r="BG1949" i="4" s="1"/>
  <c r="AY1950" i="4"/>
  <c r="BG1950" i="4" s="1"/>
  <c r="AY1951" i="4"/>
  <c r="BG1951" i="4" s="1"/>
  <c r="AY1952" i="4"/>
  <c r="BG1952" i="4" s="1"/>
  <c r="AY1953" i="4"/>
  <c r="BG1953" i="4" s="1"/>
  <c r="AY1954" i="4"/>
  <c r="BG1954" i="4" s="1"/>
  <c r="AY1955" i="4"/>
  <c r="BG1955" i="4" s="1"/>
  <c r="AY1956" i="4"/>
  <c r="BG1956" i="4" s="1"/>
  <c r="AY1957" i="4"/>
  <c r="BG1957" i="4" s="1"/>
  <c r="AY1958" i="4"/>
  <c r="BG1958" i="4" s="1"/>
  <c r="AY1959" i="4"/>
  <c r="BG1959" i="4" s="1"/>
  <c r="AY1960" i="4"/>
  <c r="BG1960" i="4" s="1"/>
  <c r="AY1961" i="4"/>
  <c r="BG1961" i="4" s="1"/>
  <c r="AY1962" i="4"/>
  <c r="BG1962" i="4" s="1"/>
  <c r="AY1963" i="4"/>
  <c r="BG1963" i="4" s="1"/>
  <c r="AY1964" i="4"/>
  <c r="BG1964" i="4" s="1"/>
  <c r="AY1965" i="4"/>
  <c r="BG1965" i="4" s="1"/>
  <c r="AY1966" i="4"/>
  <c r="BG1966" i="4" s="1"/>
  <c r="AY1967" i="4"/>
  <c r="BG1967" i="4" s="1"/>
  <c r="AY1968" i="4"/>
  <c r="BG1968" i="4" s="1"/>
  <c r="AY1969" i="4"/>
  <c r="BG1969" i="4" s="1"/>
  <c r="AY1970" i="4"/>
  <c r="BG1970" i="4" s="1"/>
  <c r="AY1971" i="4"/>
  <c r="BG1971" i="4" s="1"/>
  <c r="AY1972" i="4"/>
  <c r="BG1972" i="4" s="1"/>
  <c r="AY1973" i="4"/>
  <c r="BG1973" i="4" s="1"/>
  <c r="AY1974" i="4"/>
  <c r="BG1974" i="4" s="1"/>
  <c r="AY1975" i="4"/>
  <c r="BG1975" i="4" s="1"/>
  <c r="AY1976" i="4"/>
  <c r="BG1976" i="4" s="1"/>
  <c r="AY1977" i="4"/>
  <c r="BG1977" i="4" s="1"/>
  <c r="AY1978" i="4"/>
  <c r="BG1978" i="4" s="1"/>
  <c r="AY1979" i="4"/>
  <c r="BG1979" i="4" s="1"/>
  <c r="AY1980" i="4"/>
  <c r="BG1980" i="4" s="1"/>
  <c r="AY1981" i="4"/>
  <c r="BG1981" i="4" s="1"/>
  <c r="AY1982" i="4"/>
  <c r="BG1982" i="4" s="1"/>
  <c r="AY1983" i="4"/>
  <c r="BG1983" i="4" s="1"/>
  <c r="AY1984" i="4"/>
  <c r="BG1984" i="4" s="1"/>
  <c r="AY1985" i="4"/>
  <c r="BG1985" i="4" s="1"/>
  <c r="AY1986" i="4"/>
  <c r="BG1986" i="4" s="1"/>
  <c r="AY1987" i="4"/>
  <c r="BG1987" i="4" s="1"/>
  <c r="AY1988" i="4"/>
  <c r="BG1988" i="4" s="1"/>
  <c r="AY1989" i="4"/>
  <c r="BG1989" i="4" s="1"/>
  <c r="AY1990" i="4"/>
  <c r="BG1990" i="4" s="1"/>
  <c r="AY1991" i="4"/>
  <c r="BG1991" i="4" s="1"/>
  <c r="AY1992" i="4"/>
  <c r="BG1992" i="4" s="1"/>
  <c r="AY1993" i="4"/>
  <c r="BG1993" i="4" s="1"/>
  <c r="AY1994" i="4"/>
  <c r="BG1994" i="4" s="1"/>
  <c r="AY1995" i="4"/>
  <c r="BG1995" i="4" s="1"/>
  <c r="AY1996" i="4"/>
  <c r="BG1996" i="4" s="1"/>
  <c r="AY1997" i="4"/>
  <c r="BG1997" i="4" s="1"/>
  <c r="AY1998" i="4"/>
  <c r="BG1998" i="4" s="1"/>
  <c r="AY1999" i="4"/>
  <c r="BG1999" i="4" s="1"/>
  <c r="AY2000" i="4"/>
  <c r="BG2000" i="4" s="1"/>
  <c r="AY2001" i="4"/>
  <c r="BG2001" i="4" s="1"/>
  <c r="AY2002" i="4"/>
  <c r="BG2002" i="4" s="1"/>
  <c r="AY2003" i="4"/>
  <c r="BG2003" i="4" s="1"/>
  <c r="AY2004" i="4"/>
  <c r="BG2004" i="4" s="1"/>
  <c r="AY2005" i="4"/>
  <c r="BG2005" i="4" s="1"/>
  <c r="AY2006" i="4"/>
  <c r="BG2006" i="4" s="1"/>
  <c r="AY2007" i="4"/>
  <c r="BG2007" i="4" s="1"/>
  <c r="AY2008" i="4"/>
  <c r="BG2008" i="4" s="1"/>
  <c r="AY2009" i="4"/>
  <c r="BG2009" i="4" s="1"/>
  <c r="AY2010" i="4"/>
  <c r="BG2010" i="4" s="1"/>
  <c r="AY2011" i="4"/>
  <c r="BG2011" i="4" s="1"/>
  <c r="AY2012" i="4"/>
  <c r="BG2012" i="4" s="1"/>
  <c r="AY2013" i="4"/>
  <c r="BG2013" i="4" s="1"/>
  <c r="AY2014" i="4"/>
  <c r="BG2014" i="4" s="1"/>
  <c r="AY2015" i="4"/>
  <c r="BG2015" i="4" s="1"/>
  <c r="AY2016" i="4"/>
  <c r="BG2016" i="4" s="1"/>
  <c r="AY2017" i="4"/>
  <c r="BG2017" i="4" s="1"/>
  <c r="AY2018" i="4"/>
  <c r="BG2018" i="4" s="1"/>
  <c r="AY2019" i="4"/>
  <c r="BG2019" i="4" s="1"/>
  <c r="AY2020" i="4"/>
  <c r="BG2020" i="4" s="1"/>
  <c r="AY2021" i="4"/>
  <c r="BG2021" i="4" s="1"/>
  <c r="AY2022" i="4"/>
  <c r="BG2022" i="4" s="1"/>
  <c r="AY2023" i="4"/>
  <c r="BG2023" i="4" s="1"/>
  <c r="AY2024" i="4"/>
  <c r="BG2024" i="4" s="1"/>
  <c r="AY2025" i="4"/>
  <c r="BG2025" i="4" s="1"/>
  <c r="AY2026" i="4"/>
  <c r="BG2026" i="4" s="1"/>
  <c r="AY2027" i="4"/>
  <c r="BG2027" i="4" s="1"/>
  <c r="AY2028" i="4"/>
  <c r="BG2028" i="4" s="1"/>
  <c r="AY2029" i="4"/>
  <c r="BG2029" i="4" s="1"/>
  <c r="AY2030" i="4"/>
  <c r="BG2030" i="4" s="1"/>
  <c r="AY2031" i="4"/>
  <c r="BG2031" i="4" s="1"/>
  <c r="AY2032" i="4"/>
  <c r="BG2032" i="4" s="1"/>
  <c r="AY2033" i="4"/>
  <c r="BG2033" i="4" s="1"/>
  <c r="AY2034" i="4"/>
  <c r="BG2034" i="4" s="1"/>
  <c r="AY2035" i="4"/>
  <c r="BG2035" i="4" s="1"/>
  <c r="AY2036" i="4"/>
  <c r="BG2036" i="4" s="1"/>
  <c r="AY2037" i="4"/>
  <c r="BG2037" i="4" s="1"/>
  <c r="AY2038" i="4"/>
  <c r="BG2038" i="4" s="1"/>
  <c r="AY2039" i="4"/>
  <c r="BG2039" i="4" s="1"/>
  <c r="AY2040" i="4"/>
  <c r="BG2040" i="4" s="1"/>
  <c r="AY2041" i="4"/>
  <c r="BG2041" i="4" s="1"/>
  <c r="AY2042" i="4"/>
  <c r="BG2042" i="4" s="1"/>
  <c r="AY2043" i="4"/>
  <c r="BG2043" i="4" s="1"/>
  <c r="AY2044" i="4"/>
  <c r="BG2044" i="4" s="1"/>
  <c r="AY2045" i="4"/>
  <c r="BG2045" i="4" s="1"/>
  <c r="AY2046" i="4"/>
  <c r="BG2046" i="4" s="1"/>
  <c r="AY2047" i="4"/>
  <c r="BG2047" i="4" s="1"/>
  <c r="AY2048" i="4"/>
  <c r="BG2048" i="4" s="1"/>
  <c r="AY2049" i="4"/>
  <c r="BG2049" i="4" s="1"/>
  <c r="AY2050" i="4"/>
  <c r="BG2050" i="4" s="1"/>
  <c r="AY2051" i="4"/>
  <c r="BG2051" i="4" s="1"/>
  <c r="AY2052" i="4"/>
  <c r="BG2052" i="4" s="1"/>
  <c r="AY2053" i="4"/>
  <c r="BG2053" i="4" s="1"/>
  <c r="AY2054" i="4"/>
  <c r="BG2054" i="4" s="1"/>
  <c r="AY2055" i="4"/>
  <c r="BG2055" i="4" s="1"/>
  <c r="AY2056" i="4"/>
  <c r="BG2056" i="4" s="1"/>
  <c r="AY2057" i="4"/>
  <c r="BG2057" i="4" s="1"/>
  <c r="AY2058" i="4"/>
  <c r="BG2058" i="4" s="1"/>
  <c r="AY2059" i="4"/>
  <c r="BG2059" i="4" s="1"/>
  <c r="AY2060" i="4"/>
  <c r="BG2060" i="4" s="1"/>
  <c r="AY2061" i="4"/>
  <c r="BG2061" i="4" s="1"/>
  <c r="AY2062" i="4"/>
  <c r="BG2062" i="4" s="1"/>
  <c r="AY2063" i="4"/>
  <c r="BG2063" i="4" s="1"/>
  <c r="AY2064" i="4"/>
  <c r="BG2064" i="4" s="1"/>
  <c r="AY2065" i="4"/>
  <c r="BG2065" i="4" s="1"/>
  <c r="AY2066" i="4"/>
  <c r="BG2066" i="4" s="1"/>
  <c r="AY2067" i="4"/>
  <c r="BG2067" i="4" s="1"/>
  <c r="AY2068" i="4"/>
  <c r="BG2068" i="4" s="1"/>
  <c r="AY2069" i="4"/>
  <c r="BG2069" i="4" s="1"/>
  <c r="AY2070" i="4"/>
  <c r="BG2070" i="4" s="1"/>
  <c r="AY2071" i="4"/>
  <c r="BG2071" i="4" s="1"/>
  <c r="AY2072" i="4"/>
  <c r="BG2072" i="4" s="1"/>
  <c r="AY2073" i="4"/>
  <c r="BG2073" i="4" s="1"/>
  <c r="AY2074" i="4"/>
  <c r="BG2074" i="4" s="1"/>
  <c r="AY2075" i="4"/>
  <c r="BG2075" i="4" s="1"/>
  <c r="AY2076" i="4"/>
  <c r="BG2076" i="4" s="1"/>
  <c r="AY2077" i="4"/>
  <c r="BG2077" i="4" s="1"/>
  <c r="AY2078" i="4"/>
  <c r="BG2078" i="4" s="1"/>
  <c r="AY2079" i="4"/>
  <c r="BG2079" i="4" s="1"/>
  <c r="AY2080" i="4"/>
  <c r="BG2080" i="4" s="1"/>
  <c r="AY2081" i="4"/>
  <c r="BG2081" i="4" s="1"/>
  <c r="AY2082" i="4"/>
  <c r="BG2082" i="4" s="1"/>
  <c r="AY2083" i="4"/>
  <c r="BG2083" i="4" s="1"/>
  <c r="AY2084" i="4"/>
  <c r="BG2084" i="4" s="1"/>
  <c r="AY2085" i="4"/>
  <c r="BG2085" i="4" s="1"/>
  <c r="AY2086" i="4"/>
  <c r="BG2086" i="4" s="1"/>
  <c r="AY2087" i="4"/>
  <c r="BG2087" i="4" s="1"/>
  <c r="AY2088" i="4"/>
  <c r="BG2088" i="4" s="1"/>
  <c r="AY2089" i="4"/>
  <c r="BG2089" i="4" s="1"/>
  <c r="AY2090" i="4"/>
  <c r="BG2090" i="4" s="1"/>
  <c r="AY2091" i="4"/>
  <c r="BG2091" i="4" s="1"/>
  <c r="AY2092" i="4"/>
  <c r="BG2092" i="4" s="1"/>
  <c r="AY2093" i="4"/>
  <c r="BG2093" i="4" s="1"/>
  <c r="AY2094" i="4"/>
  <c r="BG2094" i="4" s="1"/>
  <c r="AY2095" i="4"/>
  <c r="BG2095" i="4" s="1"/>
  <c r="AY2096" i="4"/>
  <c r="BG2096" i="4" s="1"/>
  <c r="AY2097" i="4"/>
  <c r="BG2097" i="4" s="1"/>
  <c r="AY2098" i="4"/>
  <c r="BG2098" i="4" s="1"/>
  <c r="AY2099" i="4"/>
  <c r="BG2099" i="4" s="1"/>
  <c r="AY2100" i="4"/>
  <c r="BG2100" i="4" s="1"/>
  <c r="AY2101" i="4"/>
  <c r="BG2101" i="4" s="1"/>
  <c r="AY2102" i="4"/>
  <c r="BG2102" i="4" s="1"/>
  <c r="AY2103" i="4"/>
  <c r="BG2103" i="4" s="1"/>
  <c r="AY2104" i="4"/>
  <c r="BG2104" i="4" s="1"/>
  <c r="AY2105" i="4"/>
  <c r="BG2105" i="4" s="1"/>
  <c r="AY2106" i="4"/>
  <c r="BG2106" i="4" s="1"/>
  <c r="AY2107" i="4"/>
  <c r="BG2107" i="4" s="1"/>
  <c r="AY2108" i="4"/>
  <c r="BG2108" i="4" s="1"/>
  <c r="AY2109" i="4"/>
  <c r="BG2109" i="4" s="1"/>
  <c r="AY2110" i="4"/>
  <c r="BG2110" i="4" s="1"/>
  <c r="AY2111" i="4"/>
  <c r="BG2111" i="4" s="1"/>
  <c r="AY2112" i="4"/>
  <c r="BG2112" i="4" s="1"/>
  <c r="AY2113" i="4"/>
  <c r="BG2113" i="4" s="1"/>
  <c r="AY2114" i="4"/>
  <c r="BG2114" i="4" s="1"/>
  <c r="AY2115" i="4"/>
  <c r="BG2115" i="4" s="1"/>
  <c r="AY2116" i="4"/>
  <c r="BG2116" i="4" s="1"/>
  <c r="AY2117" i="4"/>
  <c r="BG2117" i="4" s="1"/>
  <c r="AY2118" i="4"/>
  <c r="BG2118" i="4" s="1"/>
  <c r="AY2119" i="4"/>
  <c r="BG2119" i="4" s="1"/>
  <c r="AY2120" i="4"/>
  <c r="BG2120" i="4" s="1"/>
  <c r="AY2121" i="4"/>
  <c r="BG2121" i="4" s="1"/>
  <c r="AY2122" i="4"/>
  <c r="BG2122" i="4" s="1"/>
  <c r="AY2123" i="4"/>
  <c r="BG2123" i="4" s="1"/>
  <c r="AY2124" i="4"/>
  <c r="BG2124" i="4" s="1"/>
  <c r="AY2125" i="4"/>
  <c r="BG2125" i="4" s="1"/>
  <c r="AY2126" i="4"/>
  <c r="BG2126" i="4" s="1"/>
  <c r="AY2127" i="4"/>
  <c r="BG2127" i="4" s="1"/>
  <c r="AY2128" i="4"/>
  <c r="BG2128" i="4" s="1"/>
  <c r="AY2129" i="4"/>
  <c r="BG2129" i="4" s="1"/>
  <c r="AY2130" i="4"/>
  <c r="BG2130" i="4" s="1"/>
  <c r="AY2131" i="4"/>
  <c r="BG2131" i="4" s="1"/>
  <c r="AY2132" i="4"/>
  <c r="BG2132" i="4" s="1"/>
  <c r="AY2133" i="4"/>
  <c r="BG2133" i="4" s="1"/>
  <c r="AY2134" i="4"/>
  <c r="BG2134" i="4" s="1"/>
  <c r="AY2135" i="4"/>
  <c r="BG2135" i="4" s="1"/>
  <c r="AY2136" i="4"/>
  <c r="BG2136" i="4" s="1"/>
  <c r="AY2137" i="4"/>
  <c r="BG2137" i="4" s="1"/>
  <c r="AY2138" i="4"/>
  <c r="BG2138" i="4" s="1"/>
  <c r="AY2139" i="4"/>
  <c r="BG2139" i="4" s="1"/>
  <c r="AY2140" i="4"/>
  <c r="BG2140" i="4" s="1"/>
  <c r="AY2141" i="4"/>
  <c r="BG2141" i="4" s="1"/>
  <c r="AY2142" i="4"/>
  <c r="BG2142" i="4" s="1"/>
  <c r="AY2143" i="4"/>
  <c r="BG2143" i="4" s="1"/>
  <c r="AY2144" i="4"/>
  <c r="BG2144" i="4" s="1"/>
  <c r="AY2145" i="4"/>
  <c r="BG2145" i="4" s="1"/>
  <c r="AY2146" i="4"/>
  <c r="BG2146" i="4" s="1"/>
  <c r="AY2147" i="4"/>
  <c r="BG2147" i="4" s="1"/>
  <c r="AY2148" i="4"/>
  <c r="BG2148" i="4" s="1"/>
  <c r="AY2149" i="4"/>
  <c r="BG2149" i="4" s="1"/>
  <c r="AY2150" i="4"/>
  <c r="BG2150" i="4" s="1"/>
  <c r="AY2151" i="4"/>
  <c r="BG2151" i="4" s="1"/>
  <c r="AY2152" i="4"/>
  <c r="BG2152" i="4" s="1"/>
  <c r="AY2153" i="4"/>
  <c r="BG2153" i="4" s="1"/>
  <c r="AY2154" i="4"/>
  <c r="BG2154" i="4" s="1"/>
  <c r="AY2155" i="4"/>
  <c r="BG2155" i="4" s="1"/>
  <c r="AY2156" i="4"/>
  <c r="BG2156" i="4" s="1"/>
  <c r="AY2157" i="4"/>
  <c r="BG2157" i="4" s="1"/>
  <c r="AY2158" i="4"/>
  <c r="BG2158" i="4" s="1"/>
  <c r="AY2159" i="4"/>
  <c r="BG2159" i="4" s="1"/>
  <c r="AY2160" i="4"/>
  <c r="BG2160" i="4" s="1"/>
  <c r="AY2161" i="4"/>
  <c r="BG2161" i="4" s="1"/>
  <c r="AY2162" i="4"/>
  <c r="BG2162" i="4" s="1"/>
  <c r="AY2163" i="4"/>
  <c r="BG2163" i="4" s="1"/>
  <c r="AY2164" i="4"/>
  <c r="BG2164" i="4" s="1"/>
  <c r="AY2165" i="4"/>
  <c r="BG2165" i="4" s="1"/>
  <c r="AY2166" i="4"/>
  <c r="BG2166" i="4" s="1"/>
  <c r="AY2167" i="4"/>
  <c r="BG2167" i="4" s="1"/>
  <c r="AY2168" i="4"/>
  <c r="BG2168" i="4" s="1"/>
  <c r="AY2169" i="4"/>
  <c r="BG2169" i="4" s="1"/>
  <c r="AY2170" i="4"/>
  <c r="BG2170" i="4" s="1"/>
  <c r="AY2171" i="4"/>
  <c r="BG2171" i="4" s="1"/>
  <c r="AY2172" i="4"/>
  <c r="BG2172" i="4" s="1"/>
  <c r="AY2173" i="4"/>
  <c r="BG2173" i="4" s="1"/>
  <c r="AY2174" i="4"/>
  <c r="BG2174" i="4" s="1"/>
  <c r="AY2175" i="4"/>
  <c r="BG2175" i="4" s="1"/>
  <c r="AY2176" i="4"/>
  <c r="BG2176" i="4" s="1"/>
  <c r="AY2177" i="4"/>
  <c r="BG2177" i="4" s="1"/>
  <c r="AY2178" i="4"/>
  <c r="BG2178" i="4" s="1"/>
  <c r="AY2179" i="4"/>
  <c r="BG2179" i="4" s="1"/>
  <c r="AY2180" i="4"/>
  <c r="BG2180" i="4" s="1"/>
  <c r="AY2181" i="4"/>
  <c r="BG2181" i="4" s="1"/>
  <c r="AY2182" i="4"/>
  <c r="BG2182" i="4" s="1"/>
  <c r="AY2183" i="4"/>
  <c r="BG2183" i="4" s="1"/>
  <c r="AY2184" i="4"/>
  <c r="BG2184" i="4" s="1"/>
  <c r="AY2185" i="4"/>
  <c r="BG2185" i="4" s="1"/>
  <c r="AY2186" i="4"/>
  <c r="BG2186" i="4" s="1"/>
  <c r="AY2187" i="4"/>
  <c r="BG2187" i="4" s="1"/>
  <c r="AY2188" i="4"/>
  <c r="BG2188" i="4" s="1"/>
  <c r="AY2189" i="4"/>
  <c r="BG2189" i="4" s="1"/>
  <c r="AY2190" i="4"/>
  <c r="BG2190" i="4" s="1"/>
  <c r="AY2191" i="4"/>
  <c r="BG2191" i="4" s="1"/>
  <c r="AY2192" i="4"/>
  <c r="BG2192" i="4" s="1"/>
  <c r="AY2193" i="4"/>
  <c r="BG2193" i="4" s="1"/>
  <c r="AY2194" i="4"/>
  <c r="BG2194" i="4" s="1"/>
  <c r="AY2195" i="4"/>
  <c r="BG2195" i="4" s="1"/>
  <c r="AY2196" i="4"/>
  <c r="BG2196" i="4" s="1"/>
  <c r="AY2197" i="4"/>
  <c r="BG2197" i="4" s="1"/>
  <c r="AY2198" i="4"/>
  <c r="BG2198" i="4" s="1"/>
  <c r="AY2199" i="4"/>
  <c r="BG2199" i="4" s="1"/>
  <c r="AY2200" i="4"/>
  <c r="BG2200" i="4" s="1"/>
  <c r="AY2201" i="4"/>
  <c r="BG2201" i="4" s="1"/>
  <c r="AY2202" i="4"/>
  <c r="BG2202" i="4" s="1"/>
  <c r="AY2203" i="4"/>
  <c r="BG2203" i="4" s="1"/>
  <c r="AY2204" i="4"/>
  <c r="BG2204" i="4" s="1"/>
  <c r="AY2205" i="4"/>
  <c r="BG2205" i="4" s="1"/>
  <c r="AY2206" i="4"/>
  <c r="BG2206" i="4" s="1"/>
  <c r="AY2207" i="4"/>
  <c r="BG2207" i="4" s="1"/>
  <c r="AY2208" i="4"/>
  <c r="BG2208" i="4" s="1"/>
  <c r="AY2209" i="4"/>
  <c r="BG2209" i="4" s="1"/>
  <c r="AY2210" i="4"/>
  <c r="BG2210" i="4" s="1"/>
  <c r="AY2211" i="4"/>
  <c r="BG2211" i="4" s="1"/>
  <c r="AY2212" i="4"/>
  <c r="BG2212" i="4" s="1"/>
  <c r="AY2213" i="4"/>
  <c r="BG2213" i="4" s="1"/>
  <c r="AY2214" i="4"/>
  <c r="BG2214" i="4" s="1"/>
  <c r="AY2215" i="4"/>
  <c r="BG2215" i="4" s="1"/>
  <c r="AY2216" i="4"/>
  <c r="BG2216" i="4" s="1"/>
  <c r="AY2217" i="4"/>
  <c r="BG2217" i="4" s="1"/>
  <c r="AY2218" i="4"/>
  <c r="BG2218" i="4" s="1"/>
  <c r="AY2219" i="4"/>
  <c r="BG2219" i="4" s="1"/>
  <c r="AY2220" i="4"/>
  <c r="BG2220" i="4" s="1"/>
  <c r="AY2221" i="4"/>
  <c r="BG2221" i="4" s="1"/>
  <c r="AY2222" i="4"/>
  <c r="BG2222" i="4" s="1"/>
  <c r="AY2223" i="4"/>
  <c r="BG2223" i="4" s="1"/>
  <c r="AY2224" i="4"/>
  <c r="BG2224" i="4" s="1"/>
  <c r="AY2225" i="4"/>
  <c r="BG2225" i="4" s="1"/>
  <c r="AY2226" i="4"/>
  <c r="BG2226" i="4" s="1"/>
  <c r="AY2227" i="4"/>
  <c r="BG2227" i="4" s="1"/>
  <c r="AY2228" i="4"/>
  <c r="BG2228" i="4" s="1"/>
  <c r="AY2229" i="4"/>
  <c r="BG2229" i="4" s="1"/>
  <c r="AY2230" i="4"/>
  <c r="BG2230" i="4" s="1"/>
  <c r="AY2231" i="4"/>
  <c r="BG2231" i="4" s="1"/>
  <c r="AY2232" i="4"/>
  <c r="BG2232" i="4" s="1"/>
  <c r="AY2233" i="4"/>
  <c r="BG2233" i="4" s="1"/>
  <c r="AY2234" i="4"/>
  <c r="BG2234" i="4" s="1"/>
  <c r="AY2235" i="4"/>
  <c r="BG2235" i="4" s="1"/>
  <c r="AY2236" i="4"/>
  <c r="BG2236" i="4" s="1"/>
  <c r="AY2237" i="4"/>
  <c r="BG2237" i="4" s="1"/>
  <c r="AY2238" i="4"/>
  <c r="BG2238" i="4" s="1"/>
  <c r="AY2239" i="4"/>
  <c r="BG2239" i="4" s="1"/>
  <c r="AY2240" i="4"/>
  <c r="BG2240" i="4" s="1"/>
  <c r="AY2241" i="4"/>
  <c r="BG2241" i="4" s="1"/>
  <c r="AY2242" i="4"/>
  <c r="BG2242" i="4" s="1"/>
  <c r="AY2243" i="4"/>
  <c r="BG2243" i="4" s="1"/>
  <c r="AY2244" i="4"/>
  <c r="BG2244" i="4" s="1"/>
  <c r="AY2245" i="4"/>
  <c r="BG2245" i="4" s="1"/>
  <c r="AY2246" i="4"/>
  <c r="BG2246" i="4" s="1"/>
  <c r="AY2247" i="4"/>
  <c r="BG2247" i="4" s="1"/>
  <c r="AY2248" i="4"/>
  <c r="BG2248" i="4" s="1"/>
  <c r="AY2249" i="4"/>
  <c r="BG2249" i="4" s="1"/>
  <c r="AY2250" i="4"/>
  <c r="BG2250" i="4" s="1"/>
  <c r="AY2251" i="4"/>
  <c r="BG2251" i="4" s="1"/>
  <c r="AY2252" i="4"/>
  <c r="BG2252" i="4" s="1"/>
  <c r="AY2253" i="4"/>
  <c r="BG2253" i="4" s="1"/>
  <c r="AY2254" i="4"/>
  <c r="BG2254" i="4" s="1"/>
  <c r="AY2255" i="4"/>
  <c r="BG2255" i="4" s="1"/>
  <c r="AY2256" i="4"/>
  <c r="BG2256" i="4" s="1"/>
  <c r="AY2257" i="4"/>
  <c r="BG2257" i="4" s="1"/>
  <c r="AY2258" i="4"/>
  <c r="BG2258" i="4" s="1"/>
  <c r="AY2259" i="4"/>
  <c r="BG2259" i="4" s="1"/>
  <c r="AY2260" i="4"/>
  <c r="BG2260" i="4" s="1"/>
  <c r="AY2261" i="4"/>
  <c r="BG2261" i="4" s="1"/>
  <c r="AY2262" i="4"/>
  <c r="BG2262" i="4" s="1"/>
  <c r="AY2263" i="4"/>
  <c r="BG2263" i="4" s="1"/>
  <c r="AY2264" i="4"/>
  <c r="BG2264" i="4" s="1"/>
  <c r="AY2265" i="4"/>
  <c r="BG2265" i="4" s="1"/>
  <c r="AY2266" i="4"/>
  <c r="BG2266" i="4" s="1"/>
  <c r="AY2267" i="4"/>
  <c r="BG2267" i="4" s="1"/>
  <c r="AY2268" i="4"/>
  <c r="BG2268" i="4" s="1"/>
  <c r="AY2269" i="4"/>
  <c r="BG2269" i="4" s="1"/>
  <c r="AY2270" i="4"/>
  <c r="BG2270" i="4" s="1"/>
  <c r="AY2271" i="4"/>
  <c r="BG2271" i="4" s="1"/>
  <c r="AY2272" i="4"/>
  <c r="BG2272" i="4" s="1"/>
  <c r="AY2273" i="4"/>
  <c r="BG2273" i="4" s="1"/>
  <c r="AY2274" i="4"/>
  <c r="BG2274" i="4" s="1"/>
  <c r="AY2275" i="4"/>
  <c r="BG2275" i="4" s="1"/>
  <c r="AY2276" i="4"/>
  <c r="BG2276" i="4" s="1"/>
  <c r="AY2277" i="4"/>
  <c r="BG2277" i="4" s="1"/>
  <c r="AY2278" i="4"/>
  <c r="BG2278" i="4" s="1"/>
  <c r="AY2279" i="4"/>
  <c r="BG2279" i="4" s="1"/>
  <c r="AY2280" i="4"/>
  <c r="BG2280" i="4" s="1"/>
  <c r="AY2281" i="4"/>
  <c r="BG2281" i="4" s="1"/>
  <c r="AY2282" i="4"/>
  <c r="BG2282" i="4" s="1"/>
  <c r="AY2283" i="4"/>
  <c r="BG2283" i="4" s="1"/>
  <c r="AY2284" i="4"/>
  <c r="BG2284" i="4" s="1"/>
  <c r="AY2285" i="4"/>
  <c r="BG2285" i="4" s="1"/>
  <c r="AY2286" i="4"/>
  <c r="BG2286" i="4" s="1"/>
  <c r="AY2287" i="4"/>
  <c r="BG2287" i="4" s="1"/>
  <c r="AY2288" i="4"/>
  <c r="BG2288" i="4" s="1"/>
  <c r="AY2289" i="4"/>
  <c r="BG2289" i="4" s="1"/>
  <c r="AY2290" i="4"/>
  <c r="BG2290" i="4" s="1"/>
  <c r="AY2291" i="4"/>
  <c r="BG2291" i="4" s="1"/>
  <c r="AY2292" i="4"/>
  <c r="BG2292" i="4" s="1"/>
  <c r="AY2293" i="4"/>
  <c r="BG2293" i="4" s="1"/>
  <c r="AY2294" i="4"/>
  <c r="BG2294" i="4" s="1"/>
  <c r="AY2295" i="4"/>
  <c r="BG2295" i="4" s="1"/>
  <c r="AY2296" i="4"/>
  <c r="BG2296" i="4" s="1"/>
  <c r="AY2297" i="4"/>
  <c r="BG2297" i="4" s="1"/>
  <c r="AY2298" i="4"/>
  <c r="BG2298" i="4" s="1"/>
  <c r="AY2299" i="4"/>
  <c r="BG2299" i="4" s="1"/>
  <c r="AY2300" i="4"/>
  <c r="BG2300" i="4" s="1"/>
  <c r="AY2301" i="4"/>
  <c r="BG2301" i="4" s="1"/>
  <c r="AY2302" i="4"/>
  <c r="BG2302" i="4" s="1"/>
  <c r="AY2303" i="4"/>
  <c r="BG2303" i="4" s="1"/>
  <c r="AY2304" i="4"/>
  <c r="BG2304" i="4" s="1"/>
  <c r="AY2305" i="4"/>
  <c r="BG2305" i="4" s="1"/>
  <c r="AY2306" i="4"/>
  <c r="BG2306" i="4" s="1"/>
  <c r="AY2307" i="4"/>
  <c r="BG2307" i="4" s="1"/>
  <c r="AY2308" i="4"/>
  <c r="BG2308" i="4" s="1"/>
  <c r="AY2309" i="4"/>
  <c r="BG2309" i="4" s="1"/>
  <c r="AY2310" i="4"/>
  <c r="BG2310" i="4" s="1"/>
  <c r="AY2311" i="4"/>
  <c r="BG2311" i="4" s="1"/>
  <c r="AY2312" i="4"/>
  <c r="BG2312" i="4" s="1"/>
  <c r="AY2313" i="4"/>
  <c r="BG2313" i="4" s="1"/>
  <c r="AY2314" i="4"/>
  <c r="BG2314" i="4" s="1"/>
  <c r="AY2315" i="4"/>
  <c r="BG2315" i="4" s="1"/>
  <c r="AY2316" i="4"/>
  <c r="BG2316" i="4" s="1"/>
  <c r="AY2317" i="4"/>
  <c r="BG2317" i="4" s="1"/>
  <c r="AY2318" i="4"/>
  <c r="BG2318" i="4" s="1"/>
  <c r="AY2319" i="4"/>
  <c r="BG2319" i="4" s="1"/>
  <c r="AY2320" i="4"/>
  <c r="BG2320" i="4" s="1"/>
  <c r="AY2321" i="4"/>
  <c r="BG2321" i="4" s="1"/>
  <c r="AY2322" i="4"/>
  <c r="BG2322" i="4" s="1"/>
  <c r="AY2323" i="4"/>
  <c r="BG2323" i="4" s="1"/>
  <c r="AY2324" i="4"/>
  <c r="BG2324" i="4" s="1"/>
  <c r="AY2325" i="4"/>
  <c r="BG2325" i="4" s="1"/>
  <c r="AY2326" i="4"/>
  <c r="BG2326" i="4" s="1"/>
  <c r="AY2327" i="4"/>
  <c r="BG2327" i="4" s="1"/>
  <c r="AY2328" i="4"/>
  <c r="BG2328" i="4" s="1"/>
  <c r="AY2329" i="4"/>
  <c r="BG2329" i="4" s="1"/>
  <c r="AY2330" i="4"/>
  <c r="BG2330" i="4" s="1"/>
  <c r="AY2331" i="4"/>
  <c r="BG2331" i="4" s="1"/>
  <c r="AY2332" i="4"/>
  <c r="BG2332" i="4" s="1"/>
  <c r="AY2333" i="4"/>
  <c r="BG2333" i="4" s="1"/>
  <c r="AY2334" i="4"/>
  <c r="BG2334" i="4" s="1"/>
  <c r="AY2335" i="4"/>
  <c r="BG2335" i="4" s="1"/>
  <c r="AY2336" i="4"/>
  <c r="BG2336" i="4" s="1"/>
  <c r="AY2337" i="4"/>
  <c r="BG2337" i="4" s="1"/>
  <c r="AY2338" i="4"/>
  <c r="BG2338" i="4" s="1"/>
  <c r="AY2339" i="4"/>
  <c r="BG2339" i="4" s="1"/>
  <c r="AY2340" i="4"/>
  <c r="BG2340" i="4" s="1"/>
  <c r="AY2341" i="4"/>
  <c r="BG2341" i="4" s="1"/>
  <c r="AY2342" i="4"/>
  <c r="BG2342" i="4" s="1"/>
  <c r="AY2343" i="4"/>
  <c r="BG2343" i="4" s="1"/>
  <c r="AY2344" i="4"/>
  <c r="BG2344" i="4" s="1"/>
  <c r="AY2345" i="4"/>
  <c r="BG2345" i="4" s="1"/>
  <c r="AY2346" i="4"/>
  <c r="BG2346" i="4" s="1"/>
  <c r="AY2347" i="4"/>
  <c r="BG2347" i="4" s="1"/>
  <c r="AY2348" i="4"/>
  <c r="BG2348" i="4" s="1"/>
  <c r="AY2349" i="4"/>
  <c r="BG2349" i="4" s="1"/>
  <c r="AY2350" i="4"/>
  <c r="BG2350" i="4" s="1"/>
  <c r="AY2351" i="4"/>
  <c r="BG2351" i="4" s="1"/>
  <c r="AY2352" i="4"/>
  <c r="BG2352" i="4" s="1"/>
  <c r="AY2353" i="4"/>
  <c r="BG2353" i="4" s="1"/>
  <c r="AY2354" i="4"/>
  <c r="BG2354" i="4" s="1"/>
  <c r="AY2355" i="4"/>
  <c r="BG2355" i="4" s="1"/>
  <c r="AY2356" i="4"/>
  <c r="BG2356" i="4" s="1"/>
  <c r="AY2357" i="4"/>
  <c r="BG2357" i="4" s="1"/>
  <c r="AY2358" i="4"/>
  <c r="BG2358" i="4" s="1"/>
  <c r="AY2359" i="4"/>
  <c r="BG2359" i="4" s="1"/>
  <c r="AY2360" i="4"/>
  <c r="BG2360" i="4" s="1"/>
  <c r="AY2361" i="4"/>
  <c r="BG2361" i="4" s="1"/>
  <c r="AY2362" i="4"/>
  <c r="BG2362" i="4" s="1"/>
  <c r="AY2363" i="4"/>
  <c r="BG2363" i="4" s="1"/>
  <c r="AY2364" i="4"/>
  <c r="BG2364" i="4" s="1"/>
  <c r="AY2365" i="4"/>
  <c r="BG2365" i="4" s="1"/>
  <c r="AY2366" i="4"/>
  <c r="BG2366" i="4" s="1"/>
  <c r="AY2367" i="4"/>
  <c r="BG2367" i="4" s="1"/>
  <c r="AY2368" i="4"/>
  <c r="BG2368" i="4" s="1"/>
  <c r="AY2369" i="4"/>
  <c r="BG2369" i="4" s="1"/>
  <c r="AY2370" i="4"/>
  <c r="BG2370" i="4" s="1"/>
  <c r="AY2371" i="4"/>
  <c r="BG2371" i="4" s="1"/>
  <c r="AY2372" i="4"/>
  <c r="BG2372" i="4" s="1"/>
  <c r="AY2373" i="4"/>
  <c r="BG2373" i="4" s="1"/>
  <c r="AY2374" i="4"/>
  <c r="BG2374" i="4" s="1"/>
  <c r="AY2375" i="4"/>
  <c r="BG2375" i="4" s="1"/>
  <c r="AY2376" i="4"/>
  <c r="BG2376" i="4" s="1"/>
  <c r="AY2377" i="4"/>
  <c r="BG2377" i="4" s="1"/>
  <c r="AY2378" i="4"/>
  <c r="BG2378" i="4" s="1"/>
  <c r="AY2379" i="4"/>
  <c r="BG2379" i="4" s="1"/>
  <c r="AY2380" i="4"/>
  <c r="BG2380" i="4" s="1"/>
  <c r="AY2381" i="4"/>
  <c r="BG2381" i="4" s="1"/>
  <c r="AY2382" i="4"/>
  <c r="BG2382" i="4" s="1"/>
  <c r="AY2383" i="4"/>
  <c r="BG2383" i="4" s="1"/>
  <c r="AY2384" i="4"/>
  <c r="BG2384" i="4" s="1"/>
  <c r="AY2385" i="4"/>
  <c r="BG2385" i="4" s="1"/>
  <c r="AY2386" i="4"/>
  <c r="BG2386" i="4" s="1"/>
  <c r="AY2387" i="4"/>
  <c r="BG2387" i="4" s="1"/>
  <c r="AY2388" i="4"/>
  <c r="BG2388" i="4" s="1"/>
  <c r="AY2389" i="4"/>
  <c r="BG2389" i="4" s="1"/>
  <c r="AY2390" i="4"/>
  <c r="BG2390" i="4" s="1"/>
  <c r="AY2391" i="4"/>
  <c r="BG2391" i="4" s="1"/>
  <c r="AY2392" i="4"/>
  <c r="BG2392" i="4" s="1"/>
  <c r="AY2393" i="4"/>
  <c r="BG2393" i="4" s="1"/>
  <c r="AY2394" i="4"/>
  <c r="BG2394" i="4" s="1"/>
  <c r="AY2395" i="4"/>
  <c r="BG2395" i="4" s="1"/>
  <c r="AY2396" i="4"/>
  <c r="BG2396" i="4" s="1"/>
  <c r="AY2397" i="4"/>
  <c r="BG2397" i="4" s="1"/>
  <c r="AY2398" i="4"/>
  <c r="BG2398" i="4" s="1"/>
  <c r="AY2399" i="4"/>
  <c r="BG2399" i="4" s="1"/>
  <c r="AY2400" i="4"/>
  <c r="BG2400" i="4" s="1"/>
  <c r="AY2401" i="4"/>
  <c r="BG2401" i="4" s="1"/>
  <c r="AY2402" i="4"/>
  <c r="BG2402" i="4" s="1"/>
  <c r="AY2403" i="4"/>
  <c r="BG2403" i="4" s="1"/>
  <c r="AY2404" i="4"/>
  <c r="BG2404" i="4" s="1"/>
  <c r="AY2405" i="4"/>
  <c r="BG2405" i="4" s="1"/>
  <c r="AY2406" i="4"/>
  <c r="BG2406" i="4" s="1"/>
  <c r="AY2407" i="4"/>
  <c r="BG2407" i="4" s="1"/>
  <c r="AY2408" i="4"/>
  <c r="BG2408" i="4" s="1"/>
  <c r="AY2409" i="4"/>
  <c r="BG2409" i="4" s="1"/>
  <c r="AY2410" i="4"/>
  <c r="BG2410" i="4" s="1"/>
  <c r="AY2411" i="4"/>
  <c r="BG2411" i="4" s="1"/>
  <c r="AY2412" i="4"/>
  <c r="BG2412" i="4" s="1"/>
  <c r="AY2413" i="4"/>
  <c r="BG2413" i="4" s="1"/>
  <c r="AY2414" i="4"/>
  <c r="BG2414" i="4" s="1"/>
  <c r="AY2415" i="4"/>
  <c r="BG2415" i="4" s="1"/>
  <c r="AY2416" i="4"/>
  <c r="BG2416" i="4" s="1"/>
  <c r="AY2417" i="4"/>
  <c r="BG2417" i="4" s="1"/>
  <c r="AY2418" i="4"/>
  <c r="BG2418" i="4" s="1"/>
  <c r="AY2419" i="4"/>
  <c r="BG2419" i="4" s="1"/>
  <c r="AY2420" i="4"/>
  <c r="BG2420" i="4" s="1"/>
  <c r="AY2421" i="4"/>
  <c r="BG2421" i="4" s="1"/>
  <c r="AY2422" i="4"/>
  <c r="BG2422" i="4" s="1"/>
  <c r="AY2423" i="4"/>
  <c r="BG2423" i="4" s="1"/>
  <c r="AY2424" i="4"/>
  <c r="BG2424" i="4" s="1"/>
  <c r="AY2425" i="4"/>
  <c r="BG2425" i="4" s="1"/>
  <c r="AY2426" i="4"/>
  <c r="BG2426" i="4" s="1"/>
  <c r="AY2427" i="4"/>
  <c r="BG2427" i="4" s="1"/>
  <c r="AY2428" i="4"/>
  <c r="BG2428" i="4" s="1"/>
  <c r="AY2429" i="4"/>
  <c r="BG2429" i="4" s="1"/>
  <c r="AY2430" i="4"/>
  <c r="BG2430" i="4" s="1"/>
  <c r="AY2431" i="4"/>
  <c r="BG2431" i="4" s="1"/>
  <c r="AY2432" i="4"/>
  <c r="BG2432" i="4" s="1"/>
  <c r="AY2433" i="4"/>
  <c r="BG2433" i="4" s="1"/>
  <c r="AY2434" i="4"/>
  <c r="BG2434" i="4" s="1"/>
  <c r="AY2435" i="4"/>
  <c r="BG2435" i="4" s="1"/>
  <c r="AY2436" i="4"/>
  <c r="BG2436" i="4" s="1"/>
  <c r="AY2437" i="4"/>
  <c r="BG2437" i="4" s="1"/>
  <c r="AY2438" i="4"/>
  <c r="BG2438" i="4" s="1"/>
  <c r="AY2439" i="4"/>
  <c r="BG2439" i="4" s="1"/>
  <c r="AY2440" i="4"/>
  <c r="BG2440" i="4" s="1"/>
  <c r="AY2441" i="4"/>
  <c r="BG2441" i="4" s="1"/>
  <c r="AY2442" i="4"/>
  <c r="BG2442" i="4" s="1"/>
  <c r="AY2443" i="4"/>
  <c r="BG2443" i="4" s="1"/>
  <c r="AY2444" i="4"/>
  <c r="BG2444" i="4" s="1"/>
  <c r="AY2445" i="4"/>
  <c r="BG2445" i="4" s="1"/>
  <c r="AY2446" i="4"/>
  <c r="BG2446" i="4" s="1"/>
  <c r="AY2447" i="4"/>
  <c r="BG2447" i="4" s="1"/>
  <c r="AY2448" i="4"/>
  <c r="BG2448" i="4" s="1"/>
  <c r="AY2449" i="4"/>
  <c r="BG2449" i="4" s="1"/>
  <c r="AY2450" i="4"/>
  <c r="BG2450" i="4" s="1"/>
  <c r="AY2451" i="4"/>
  <c r="BG2451" i="4" s="1"/>
  <c r="AY2452" i="4"/>
  <c r="BG2452" i="4" s="1"/>
  <c r="AY2453" i="4"/>
  <c r="BG2453" i="4" s="1"/>
  <c r="AY2454" i="4"/>
  <c r="BG2454" i="4" s="1"/>
  <c r="AY2455" i="4"/>
  <c r="BG2455" i="4" s="1"/>
  <c r="AY2456" i="4"/>
  <c r="BG2456" i="4" s="1"/>
  <c r="AY2457" i="4"/>
  <c r="BG2457" i="4" s="1"/>
  <c r="AY2458" i="4"/>
  <c r="BG2458" i="4" s="1"/>
  <c r="AY2459" i="4"/>
  <c r="BG2459" i="4" s="1"/>
  <c r="AY2460" i="4"/>
  <c r="BG2460" i="4" s="1"/>
  <c r="AY2461" i="4"/>
  <c r="BG2461" i="4" s="1"/>
  <c r="AY2462" i="4"/>
  <c r="BG2462" i="4" s="1"/>
  <c r="AY2463" i="4"/>
  <c r="BG2463" i="4" s="1"/>
  <c r="AY2464" i="4"/>
  <c r="BG2464" i="4" s="1"/>
  <c r="AY2465" i="4"/>
  <c r="BG2465" i="4" s="1"/>
  <c r="AY2466" i="4"/>
  <c r="BG2466" i="4" s="1"/>
  <c r="AY2467" i="4"/>
  <c r="BG2467" i="4" s="1"/>
  <c r="AY2468" i="4"/>
  <c r="BG2468" i="4" s="1"/>
  <c r="AY2469" i="4"/>
  <c r="BG2469" i="4" s="1"/>
  <c r="AY2470" i="4"/>
  <c r="BG2470" i="4" s="1"/>
  <c r="AY2471" i="4"/>
  <c r="BG2471" i="4" s="1"/>
  <c r="AY2472" i="4"/>
  <c r="BG2472" i="4" s="1"/>
  <c r="AY2473" i="4"/>
  <c r="BG2473" i="4" s="1"/>
  <c r="AY2474" i="4"/>
  <c r="BG2474" i="4" s="1"/>
  <c r="AY2475" i="4"/>
  <c r="BG2475" i="4" s="1"/>
  <c r="AY2476" i="4"/>
  <c r="BG2476" i="4" s="1"/>
  <c r="AY2477" i="4"/>
  <c r="BG2477" i="4" s="1"/>
  <c r="AY2478" i="4"/>
  <c r="BG2478" i="4" s="1"/>
  <c r="AY2479" i="4"/>
  <c r="BG2479" i="4" s="1"/>
  <c r="AY2480" i="4"/>
  <c r="BG2480" i="4" s="1"/>
  <c r="AY2481" i="4"/>
  <c r="BG2481" i="4" s="1"/>
  <c r="AY2482" i="4"/>
  <c r="BG2482" i="4" s="1"/>
  <c r="AY2483" i="4"/>
  <c r="BG2483" i="4" s="1"/>
  <c r="AY2484" i="4"/>
  <c r="BG2484" i="4" s="1"/>
  <c r="AY2485" i="4"/>
  <c r="BG2485" i="4" s="1"/>
  <c r="AY2486" i="4"/>
  <c r="BG2486" i="4" s="1"/>
  <c r="AY2487" i="4"/>
  <c r="BG2487" i="4" s="1"/>
  <c r="AY2488" i="4"/>
  <c r="BG2488" i="4" s="1"/>
  <c r="AY2489" i="4"/>
  <c r="BG2489" i="4" s="1"/>
  <c r="AY2490" i="4"/>
  <c r="BG2490" i="4" s="1"/>
  <c r="AY2491" i="4"/>
  <c r="BG2491" i="4" s="1"/>
  <c r="AY2492" i="4"/>
  <c r="BG2492" i="4" s="1"/>
  <c r="AY2493" i="4"/>
  <c r="BG2493" i="4" s="1"/>
  <c r="AY2494" i="4"/>
  <c r="BG2494" i="4" s="1"/>
  <c r="AY2495" i="4"/>
  <c r="BG2495" i="4" s="1"/>
  <c r="AY2496" i="4"/>
  <c r="BG2496" i="4" s="1"/>
  <c r="AY2497" i="4"/>
  <c r="BG2497" i="4" s="1"/>
  <c r="AY2498" i="4"/>
  <c r="BG2498" i="4" s="1"/>
  <c r="AY2499" i="4"/>
  <c r="BG2499" i="4" s="1"/>
  <c r="AY2500" i="4"/>
  <c r="BG2500" i="4" s="1"/>
  <c r="AY2501" i="4"/>
  <c r="BG2501" i="4" s="1"/>
  <c r="AY2502" i="4"/>
  <c r="BG2502" i="4" s="1"/>
  <c r="AY2503" i="4"/>
  <c r="BG2503" i="4" s="1"/>
  <c r="AY2504" i="4"/>
  <c r="BG2504" i="4" s="1"/>
  <c r="AY2505" i="4"/>
  <c r="BG2505" i="4" s="1"/>
  <c r="AY2506" i="4"/>
  <c r="BG2506" i="4" s="1"/>
  <c r="AY2507" i="4"/>
  <c r="BG2507" i="4" s="1"/>
  <c r="AY2508" i="4"/>
  <c r="BG2508" i="4" s="1"/>
  <c r="AY2509" i="4"/>
  <c r="BG2509" i="4" s="1"/>
  <c r="AY2510" i="4"/>
  <c r="BG2510" i="4" s="1"/>
  <c r="AY2511" i="4"/>
  <c r="BG2511" i="4" s="1"/>
  <c r="AY2512" i="4"/>
  <c r="BG2512" i="4" s="1"/>
  <c r="AY2513" i="4"/>
  <c r="BG2513" i="4" s="1"/>
  <c r="AY2514" i="4"/>
  <c r="BG2514" i="4" s="1"/>
  <c r="AY2515" i="4"/>
  <c r="BG2515" i="4" s="1"/>
  <c r="AY2516" i="4"/>
  <c r="BG2516" i="4" s="1"/>
  <c r="AY2517" i="4"/>
  <c r="BG2517" i="4" s="1"/>
  <c r="AY2518" i="4"/>
  <c r="BG2518" i="4" s="1"/>
  <c r="AY2519" i="4"/>
  <c r="BG2519" i="4" s="1"/>
  <c r="AY2520" i="4"/>
  <c r="BG2520" i="4" s="1"/>
  <c r="AY2521" i="4"/>
  <c r="BG2521" i="4" s="1"/>
  <c r="AY2522" i="4"/>
  <c r="BG2522" i="4" s="1"/>
  <c r="AY2523" i="4"/>
  <c r="BG2523" i="4" s="1"/>
  <c r="AY2524" i="4"/>
  <c r="BG2524" i="4" s="1"/>
  <c r="AY2525" i="4"/>
  <c r="BG2525" i="4" s="1"/>
  <c r="AY2526" i="4"/>
  <c r="BG2526" i="4" s="1"/>
  <c r="AY2527" i="4"/>
  <c r="BG2527" i="4" s="1"/>
  <c r="AY2528" i="4"/>
  <c r="BG2528" i="4" s="1"/>
  <c r="AY2529" i="4"/>
  <c r="BG2529" i="4" s="1"/>
  <c r="AY2530" i="4"/>
  <c r="BG2530" i="4" s="1"/>
  <c r="AY2531" i="4"/>
  <c r="BG2531" i="4" s="1"/>
  <c r="AY2532" i="4"/>
  <c r="BG2532" i="4" s="1"/>
  <c r="AY2533" i="4"/>
  <c r="BG2533" i="4" s="1"/>
  <c r="AY2534" i="4"/>
  <c r="BG2534" i="4" s="1"/>
  <c r="AY2535" i="4"/>
  <c r="BG2535" i="4" s="1"/>
  <c r="AY2536" i="4"/>
  <c r="BG2536" i="4" s="1"/>
  <c r="AY2537" i="4"/>
  <c r="BG2537" i="4" s="1"/>
  <c r="AY2538" i="4"/>
  <c r="BG2538" i="4" s="1"/>
  <c r="AY2539" i="4"/>
  <c r="BG2539" i="4" s="1"/>
  <c r="AY2540" i="4"/>
  <c r="BG2540" i="4" s="1"/>
  <c r="AY2541" i="4"/>
  <c r="BG2541" i="4" s="1"/>
  <c r="AY2542" i="4"/>
  <c r="BG2542" i="4" s="1"/>
  <c r="AY2543" i="4"/>
  <c r="BG2543" i="4" s="1"/>
  <c r="AY2544" i="4"/>
  <c r="BG2544" i="4" s="1"/>
  <c r="AY2545" i="4"/>
  <c r="BG2545" i="4" s="1"/>
  <c r="AY2546" i="4"/>
  <c r="BG2546" i="4" s="1"/>
  <c r="AY2547" i="4"/>
  <c r="BG2547" i="4" s="1"/>
  <c r="AY2548" i="4"/>
  <c r="BG2548" i="4" s="1"/>
  <c r="AY2549" i="4"/>
  <c r="BG2549" i="4" s="1"/>
  <c r="AY2550" i="4"/>
  <c r="BG2550" i="4" s="1"/>
  <c r="AY2551" i="4"/>
  <c r="BG2551" i="4" s="1"/>
  <c r="AY2552" i="4"/>
  <c r="BG2552" i="4" s="1"/>
  <c r="AY2553" i="4"/>
  <c r="BG2553" i="4" s="1"/>
  <c r="AY2554" i="4"/>
  <c r="BG2554" i="4" s="1"/>
  <c r="AY2555" i="4"/>
  <c r="BG2555" i="4" s="1"/>
  <c r="AY2556" i="4"/>
  <c r="BG2556" i="4" s="1"/>
  <c r="AY2557" i="4"/>
  <c r="BG2557" i="4" s="1"/>
  <c r="AY2558" i="4"/>
  <c r="BG2558" i="4" s="1"/>
  <c r="AY2559" i="4"/>
  <c r="BG2559" i="4" s="1"/>
  <c r="AY2560" i="4"/>
  <c r="BG2560" i="4" s="1"/>
  <c r="AY2561" i="4"/>
  <c r="BG2561" i="4" s="1"/>
  <c r="AY2562" i="4"/>
  <c r="BG2562" i="4" s="1"/>
  <c r="AY2563" i="4"/>
  <c r="BG2563" i="4" s="1"/>
  <c r="AY2564" i="4"/>
  <c r="BG2564" i="4" s="1"/>
  <c r="AY2565" i="4"/>
  <c r="BG2565" i="4" s="1"/>
  <c r="AY2566" i="4"/>
  <c r="BG2566" i="4" s="1"/>
  <c r="AY2567" i="4"/>
  <c r="BG2567" i="4" s="1"/>
  <c r="AY2568" i="4"/>
  <c r="BG2568" i="4" s="1"/>
  <c r="AY2569" i="4"/>
  <c r="BG2569" i="4" s="1"/>
  <c r="AY2570" i="4"/>
  <c r="BG2570" i="4" s="1"/>
  <c r="AY2571" i="4"/>
  <c r="BG2571" i="4" s="1"/>
  <c r="AY2572" i="4"/>
  <c r="BG2572" i="4" s="1"/>
  <c r="AY2573" i="4"/>
  <c r="BG2573" i="4" s="1"/>
  <c r="AY2574" i="4"/>
  <c r="BG2574" i="4" s="1"/>
  <c r="AY2575" i="4"/>
  <c r="BG2575" i="4" s="1"/>
  <c r="AY2576" i="4"/>
  <c r="BG2576" i="4" s="1"/>
  <c r="AY2577" i="4"/>
  <c r="BG2577" i="4" s="1"/>
  <c r="AY2578" i="4"/>
  <c r="BG2578" i="4" s="1"/>
  <c r="AY2579" i="4"/>
  <c r="BG2579" i="4" s="1"/>
  <c r="AY2580" i="4"/>
  <c r="BG2580" i="4" s="1"/>
  <c r="AY2581" i="4"/>
  <c r="BG2581" i="4" s="1"/>
  <c r="AY2582" i="4"/>
  <c r="BG2582" i="4" s="1"/>
  <c r="AY2583" i="4"/>
  <c r="BG2583" i="4" s="1"/>
  <c r="AY2584" i="4"/>
  <c r="BG2584" i="4" s="1"/>
  <c r="AY2585" i="4"/>
  <c r="BG2585" i="4" s="1"/>
  <c r="AY2586" i="4"/>
  <c r="BG2586" i="4" s="1"/>
  <c r="AY2587" i="4"/>
  <c r="BG2587" i="4" s="1"/>
  <c r="AY2588" i="4"/>
  <c r="BG2588" i="4" s="1"/>
  <c r="AY2589" i="4"/>
  <c r="BG2589" i="4" s="1"/>
  <c r="AY2590" i="4"/>
  <c r="BG2590" i="4" s="1"/>
  <c r="AY2591" i="4"/>
  <c r="BG2591" i="4" s="1"/>
  <c r="AY2592" i="4"/>
  <c r="BG2592" i="4" s="1"/>
  <c r="AY2593" i="4"/>
  <c r="BG2593" i="4" s="1"/>
  <c r="AY2594" i="4"/>
  <c r="BG2594" i="4" s="1"/>
  <c r="AY2595" i="4"/>
  <c r="BG2595" i="4" s="1"/>
  <c r="AY2596" i="4"/>
  <c r="BG2596" i="4" s="1"/>
  <c r="AY2597" i="4"/>
  <c r="BG2597" i="4" s="1"/>
  <c r="AY2598" i="4"/>
  <c r="BG2598" i="4" s="1"/>
  <c r="AY2599" i="4"/>
  <c r="BG2599" i="4" s="1"/>
  <c r="AY2600" i="4"/>
  <c r="BG2600" i="4" s="1"/>
  <c r="AY2601" i="4"/>
  <c r="BG2601" i="4" s="1"/>
  <c r="AY2602" i="4"/>
  <c r="BG2602" i="4" s="1"/>
  <c r="AY2603" i="4"/>
  <c r="BG2603" i="4" s="1"/>
  <c r="AY2604" i="4"/>
  <c r="BG2604" i="4" s="1"/>
  <c r="AY2605" i="4"/>
  <c r="BG2605" i="4" s="1"/>
  <c r="AY2606" i="4"/>
  <c r="BG2606" i="4" s="1"/>
  <c r="AY2607" i="4"/>
  <c r="BG2607" i="4" s="1"/>
  <c r="AY2608" i="4"/>
  <c r="BG2608" i="4" s="1"/>
  <c r="AY2609" i="4"/>
  <c r="BG2609" i="4" s="1"/>
  <c r="AY2610" i="4"/>
  <c r="BG2610" i="4" s="1"/>
  <c r="AY2611" i="4"/>
  <c r="BG2611" i="4" s="1"/>
  <c r="AY2612" i="4"/>
  <c r="BG2612" i="4" s="1"/>
  <c r="AY2613" i="4"/>
  <c r="BG2613" i="4" s="1"/>
  <c r="AY2614" i="4"/>
  <c r="BG2614" i="4" s="1"/>
  <c r="AY2615" i="4"/>
  <c r="BG2615" i="4" s="1"/>
  <c r="AY2616" i="4"/>
  <c r="BG2616" i="4" s="1"/>
  <c r="AY2617" i="4"/>
  <c r="BG2617" i="4" s="1"/>
  <c r="AY2618" i="4"/>
  <c r="BG2618" i="4" s="1"/>
  <c r="AY2619" i="4"/>
  <c r="BG2619" i="4" s="1"/>
  <c r="AY2620" i="4"/>
  <c r="BG2620" i="4" s="1"/>
  <c r="AY2621" i="4"/>
  <c r="BG2621" i="4" s="1"/>
  <c r="AY2622" i="4"/>
  <c r="BG2622" i="4" s="1"/>
  <c r="AY2623" i="4"/>
  <c r="BG2623" i="4" s="1"/>
  <c r="AX2" i="4"/>
  <c r="AX3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118" i="4"/>
  <c r="AX119" i="4"/>
  <c r="AX120" i="4"/>
  <c r="AX121" i="4"/>
  <c r="AX122" i="4"/>
  <c r="AX123" i="4"/>
  <c r="AX124" i="4"/>
  <c r="AX125" i="4"/>
  <c r="AX126" i="4"/>
  <c r="AX127" i="4"/>
  <c r="AX128" i="4"/>
  <c r="AX129" i="4"/>
  <c r="AX130" i="4"/>
  <c r="AX131" i="4"/>
  <c r="AX132" i="4"/>
  <c r="AX133" i="4"/>
  <c r="AX134" i="4"/>
  <c r="AX135" i="4"/>
  <c r="AX136" i="4"/>
  <c r="AX137" i="4"/>
  <c r="AX138" i="4"/>
  <c r="AX139" i="4"/>
  <c r="AX140" i="4"/>
  <c r="AX141" i="4"/>
  <c r="AX142" i="4"/>
  <c r="AX143" i="4"/>
  <c r="AX144" i="4"/>
  <c r="AX145" i="4"/>
  <c r="AX146" i="4"/>
  <c r="AX147" i="4"/>
  <c r="AX148" i="4"/>
  <c r="AX149" i="4"/>
  <c r="AX150" i="4"/>
  <c r="AX151" i="4"/>
  <c r="AX152" i="4"/>
  <c r="AX153" i="4"/>
  <c r="AX154" i="4"/>
  <c r="AX155" i="4"/>
  <c r="AX156" i="4"/>
  <c r="AX157" i="4"/>
  <c r="AX158" i="4"/>
  <c r="AX159" i="4"/>
  <c r="AX160" i="4"/>
  <c r="AX161" i="4"/>
  <c r="AX162" i="4"/>
  <c r="AX163" i="4"/>
  <c r="AX164" i="4"/>
  <c r="AX165" i="4"/>
  <c r="AX166" i="4"/>
  <c r="AX167" i="4"/>
  <c r="AX168" i="4"/>
  <c r="AX169" i="4"/>
  <c r="AX170" i="4"/>
  <c r="AX171" i="4"/>
  <c r="AX172" i="4"/>
  <c r="AX173" i="4"/>
  <c r="AX174" i="4"/>
  <c r="AX175" i="4"/>
  <c r="AX176" i="4"/>
  <c r="AX177" i="4"/>
  <c r="AX178" i="4"/>
  <c r="AX179" i="4"/>
  <c r="AX180" i="4"/>
  <c r="AX181" i="4"/>
  <c r="AX182" i="4"/>
  <c r="AX183" i="4"/>
  <c r="AX184" i="4"/>
  <c r="AX185" i="4"/>
  <c r="AX186" i="4"/>
  <c r="AX187" i="4"/>
  <c r="AX188" i="4"/>
  <c r="AX189" i="4"/>
  <c r="AX190" i="4"/>
  <c r="AX191" i="4"/>
  <c r="AX192" i="4"/>
  <c r="AX193" i="4"/>
  <c r="AX194" i="4"/>
  <c r="AX195" i="4"/>
  <c r="AX196" i="4"/>
  <c r="AX197" i="4"/>
  <c r="AX198" i="4"/>
  <c r="AX199" i="4"/>
  <c r="AX200" i="4"/>
  <c r="AX201" i="4"/>
  <c r="AX202" i="4"/>
  <c r="AX203" i="4"/>
  <c r="AX204" i="4"/>
  <c r="AX205" i="4"/>
  <c r="AX206" i="4"/>
  <c r="AX207" i="4"/>
  <c r="AX208" i="4"/>
  <c r="AX209" i="4"/>
  <c r="AX210" i="4"/>
  <c r="AX211" i="4"/>
  <c r="AX212" i="4"/>
  <c r="AX213" i="4"/>
  <c r="AX214" i="4"/>
  <c r="AX215" i="4"/>
  <c r="AX216" i="4"/>
  <c r="AX217" i="4"/>
  <c r="AX218" i="4"/>
  <c r="AX219" i="4"/>
  <c r="AX220" i="4"/>
  <c r="AX221" i="4"/>
  <c r="AX222" i="4"/>
  <c r="AX223" i="4"/>
  <c r="AX224" i="4"/>
  <c r="AX225" i="4"/>
  <c r="AX226" i="4"/>
  <c r="AX227" i="4"/>
  <c r="AX228" i="4"/>
  <c r="AX229" i="4"/>
  <c r="AX230" i="4"/>
  <c r="AX231" i="4"/>
  <c r="AX232" i="4"/>
  <c r="AX233" i="4"/>
  <c r="AX234" i="4"/>
  <c r="AX235" i="4"/>
  <c r="AX236" i="4"/>
  <c r="AX237" i="4"/>
  <c r="AX238" i="4"/>
  <c r="AX239" i="4"/>
  <c r="AX240" i="4"/>
  <c r="AX241" i="4"/>
  <c r="AX242" i="4"/>
  <c r="AX243" i="4"/>
  <c r="AX244" i="4"/>
  <c r="AX245" i="4"/>
  <c r="AX246" i="4"/>
  <c r="AX247" i="4"/>
  <c r="AX248" i="4"/>
  <c r="AX249" i="4"/>
  <c r="AX250" i="4"/>
  <c r="AX251" i="4"/>
  <c r="AX252" i="4"/>
  <c r="AX253" i="4"/>
  <c r="AX254" i="4"/>
  <c r="AX255" i="4"/>
  <c r="AX256" i="4"/>
  <c r="AX257" i="4"/>
  <c r="AX258" i="4"/>
  <c r="AX259" i="4"/>
  <c r="AX260" i="4"/>
  <c r="AX261" i="4"/>
  <c r="AX262" i="4"/>
  <c r="AX263" i="4"/>
  <c r="AX264" i="4"/>
  <c r="AX265" i="4"/>
  <c r="AX266" i="4"/>
  <c r="AX267" i="4"/>
  <c r="AX268" i="4"/>
  <c r="AX269" i="4"/>
  <c r="AX270" i="4"/>
  <c r="AX271" i="4"/>
  <c r="AX272" i="4"/>
  <c r="AX273" i="4"/>
  <c r="AX274" i="4"/>
  <c r="AX275" i="4"/>
  <c r="AX276" i="4"/>
  <c r="AX277" i="4"/>
  <c r="AX278" i="4"/>
  <c r="AX279" i="4"/>
  <c r="AX280" i="4"/>
  <c r="AX281" i="4"/>
  <c r="AX282" i="4"/>
  <c r="AX283" i="4"/>
  <c r="AX284" i="4"/>
  <c r="AX285" i="4"/>
  <c r="AX286" i="4"/>
  <c r="AX287" i="4"/>
  <c r="AX288" i="4"/>
  <c r="AX289" i="4"/>
  <c r="AX290" i="4"/>
  <c r="AX291" i="4"/>
  <c r="AX292" i="4"/>
  <c r="AX293" i="4"/>
  <c r="AX294" i="4"/>
  <c r="AX295" i="4"/>
  <c r="AX296" i="4"/>
  <c r="AX297" i="4"/>
  <c r="AX298" i="4"/>
  <c r="AX299" i="4"/>
  <c r="AX300" i="4"/>
  <c r="AX301" i="4"/>
  <c r="AX302" i="4"/>
  <c r="AX303" i="4"/>
  <c r="AX304" i="4"/>
  <c r="AX305" i="4"/>
  <c r="AX306" i="4"/>
  <c r="AX307" i="4"/>
  <c r="AX308" i="4"/>
  <c r="AX309" i="4"/>
  <c r="AX310" i="4"/>
  <c r="AX311" i="4"/>
  <c r="AX312" i="4"/>
  <c r="AX313" i="4"/>
  <c r="AX314" i="4"/>
  <c r="AX315" i="4"/>
  <c r="AX316" i="4"/>
  <c r="AX317" i="4"/>
  <c r="AX318" i="4"/>
  <c r="AX319" i="4"/>
  <c r="AX320" i="4"/>
  <c r="AX321" i="4"/>
  <c r="AX322" i="4"/>
  <c r="AX323" i="4"/>
  <c r="AX324" i="4"/>
  <c r="AX325" i="4"/>
  <c r="AX326" i="4"/>
  <c r="AX327" i="4"/>
  <c r="AX328" i="4"/>
  <c r="AX329" i="4"/>
  <c r="AX330" i="4"/>
  <c r="AX331" i="4"/>
  <c r="AX332" i="4"/>
  <c r="AX333" i="4"/>
  <c r="AX334" i="4"/>
  <c r="AX335" i="4"/>
  <c r="AX336" i="4"/>
  <c r="AX337" i="4"/>
  <c r="AX338" i="4"/>
  <c r="AX339" i="4"/>
  <c r="AX340" i="4"/>
  <c r="AX341" i="4"/>
  <c r="AX342" i="4"/>
  <c r="AX343" i="4"/>
  <c r="AX344" i="4"/>
  <c r="AX345" i="4"/>
  <c r="AX346" i="4"/>
  <c r="AX347" i="4"/>
  <c r="AX348" i="4"/>
  <c r="AX349" i="4"/>
  <c r="AX350" i="4"/>
  <c r="AX351" i="4"/>
  <c r="AX352" i="4"/>
  <c r="AX353" i="4"/>
  <c r="AX354" i="4"/>
  <c r="AX355" i="4"/>
  <c r="AX356" i="4"/>
  <c r="AX357" i="4"/>
  <c r="AX358" i="4"/>
  <c r="AX359" i="4"/>
  <c r="AX360" i="4"/>
  <c r="AX361" i="4"/>
  <c r="AX362" i="4"/>
  <c r="AX363" i="4"/>
  <c r="AX364" i="4"/>
  <c r="AX365" i="4"/>
  <c r="AX366" i="4"/>
  <c r="AX367" i="4"/>
  <c r="AX368" i="4"/>
  <c r="AX369" i="4"/>
  <c r="AX370" i="4"/>
  <c r="AX371" i="4"/>
  <c r="AX372" i="4"/>
  <c r="AX373" i="4"/>
  <c r="AX374" i="4"/>
  <c r="AX375" i="4"/>
  <c r="AX376" i="4"/>
  <c r="AX377" i="4"/>
  <c r="AX378" i="4"/>
  <c r="AX379" i="4"/>
  <c r="AX380" i="4"/>
  <c r="AX381" i="4"/>
  <c r="AX382" i="4"/>
  <c r="AX383" i="4"/>
  <c r="AX384" i="4"/>
  <c r="AX385" i="4"/>
  <c r="AX386" i="4"/>
  <c r="AX387" i="4"/>
  <c r="AX388" i="4"/>
  <c r="AX389" i="4"/>
  <c r="AX390" i="4"/>
  <c r="AX391" i="4"/>
  <c r="AX392" i="4"/>
  <c r="AX393" i="4"/>
  <c r="AX394" i="4"/>
  <c r="AX395" i="4"/>
  <c r="AX396" i="4"/>
  <c r="AX397" i="4"/>
  <c r="AX398" i="4"/>
  <c r="AX399" i="4"/>
  <c r="AX400" i="4"/>
  <c r="AX401" i="4"/>
  <c r="AX402" i="4"/>
  <c r="AX403" i="4"/>
  <c r="AX404" i="4"/>
  <c r="AX405" i="4"/>
  <c r="AX406" i="4"/>
  <c r="AX407" i="4"/>
  <c r="AX408" i="4"/>
  <c r="AX409" i="4"/>
  <c r="AX410" i="4"/>
  <c r="AX411" i="4"/>
  <c r="AX412" i="4"/>
  <c r="AX413" i="4"/>
  <c r="AX414" i="4"/>
  <c r="AX415" i="4"/>
  <c r="AX416" i="4"/>
  <c r="AX417" i="4"/>
  <c r="AX418" i="4"/>
  <c r="AX419" i="4"/>
  <c r="AX420" i="4"/>
  <c r="AX421" i="4"/>
  <c r="AX422" i="4"/>
  <c r="AX423" i="4"/>
  <c r="AX424" i="4"/>
  <c r="AX425" i="4"/>
  <c r="AX426" i="4"/>
  <c r="AX427" i="4"/>
  <c r="AX428" i="4"/>
  <c r="AX429" i="4"/>
  <c r="AX430" i="4"/>
  <c r="AX431" i="4"/>
  <c r="AX432" i="4"/>
  <c r="AX433" i="4"/>
  <c r="AX434" i="4"/>
  <c r="AX435" i="4"/>
  <c r="AX436" i="4"/>
  <c r="AX437" i="4"/>
  <c r="AX438" i="4"/>
  <c r="AX439" i="4"/>
  <c r="AX440" i="4"/>
  <c r="AX441" i="4"/>
  <c r="AX442" i="4"/>
  <c r="AX443" i="4"/>
  <c r="AX444" i="4"/>
  <c r="AX445" i="4"/>
  <c r="AX446" i="4"/>
  <c r="AX447" i="4"/>
  <c r="AX448" i="4"/>
  <c r="AX449" i="4"/>
  <c r="AX450" i="4"/>
  <c r="AX451" i="4"/>
  <c r="AX452" i="4"/>
  <c r="AX453" i="4"/>
  <c r="AX454" i="4"/>
  <c r="AX455" i="4"/>
  <c r="AX456" i="4"/>
  <c r="AX457" i="4"/>
  <c r="AX458" i="4"/>
  <c r="AX459" i="4"/>
  <c r="AX460" i="4"/>
  <c r="AX461" i="4"/>
  <c r="AX462" i="4"/>
  <c r="AX463" i="4"/>
  <c r="AX464" i="4"/>
  <c r="AX465" i="4"/>
  <c r="AX466" i="4"/>
  <c r="AX467" i="4"/>
  <c r="AX468" i="4"/>
  <c r="AX469" i="4"/>
  <c r="AX470" i="4"/>
  <c r="AX471" i="4"/>
  <c r="AX472" i="4"/>
  <c r="AX473" i="4"/>
  <c r="AX474" i="4"/>
  <c r="AX475" i="4"/>
  <c r="AX476" i="4"/>
  <c r="AX477" i="4"/>
  <c r="AX478" i="4"/>
  <c r="AX479" i="4"/>
  <c r="AX480" i="4"/>
  <c r="AX481" i="4"/>
  <c r="AX482" i="4"/>
  <c r="AX483" i="4"/>
  <c r="AX484" i="4"/>
  <c r="AX485" i="4"/>
  <c r="AX486" i="4"/>
  <c r="AX487" i="4"/>
  <c r="AX488" i="4"/>
  <c r="AX489" i="4"/>
  <c r="AX490" i="4"/>
  <c r="AX491" i="4"/>
  <c r="AX492" i="4"/>
  <c r="AX493" i="4"/>
  <c r="AX494" i="4"/>
  <c r="AX495" i="4"/>
  <c r="AX496" i="4"/>
  <c r="AX497" i="4"/>
  <c r="AX498" i="4"/>
  <c r="AX499" i="4"/>
  <c r="AX500" i="4"/>
  <c r="AX501" i="4"/>
  <c r="AX502" i="4"/>
  <c r="AX503" i="4"/>
  <c r="AX504" i="4"/>
  <c r="AX505" i="4"/>
  <c r="AX506" i="4"/>
  <c r="AX507" i="4"/>
  <c r="AX508" i="4"/>
  <c r="AX509" i="4"/>
  <c r="AX510" i="4"/>
  <c r="AX511" i="4"/>
  <c r="AX512" i="4"/>
  <c r="AX513" i="4"/>
  <c r="AX514" i="4"/>
  <c r="AX515" i="4"/>
  <c r="AX516" i="4"/>
  <c r="AX517" i="4"/>
  <c r="AX518" i="4"/>
  <c r="AX519" i="4"/>
  <c r="AX520" i="4"/>
  <c r="AX521" i="4"/>
  <c r="AX522" i="4"/>
  <c r="AX523" i="4"/>
  <c r="AX524" i="4"/>
  <c r="AX525" i="4"/>
  <c r="AX526" i="4"/>
  <c r="AX527" i="4"/>
  <c r="AX528" i="4"/>
  <c r="AX529" i="4"/>
  <c r="AX530" i="4"/>
  <c r="AX531" i="4"/>
  <c r="AX532" i="4"/>
  <c r="AX533" i="4"/>
  <c r="AX534" i="4"/>
  <c r="AX535" i="4"/>
  <c r="AX536" i="4"/>
  <c r="AX537" i="4"/>
  <c r="AX538" i="4"/>
  <c r="AX539" i="4"/>
  <c r="AX540" i="4"/>
  <c r="AX541" i="4"/>
  <c r="AX542" i="4"/>
  <c r="AX543" i="4"/>
  <c r="AX544" i="4"/>
  <c r="AX545" i="4"/>
  <c r="AX546" i="4"/>
  <c r="AX547" i="4"/>
  <c r="AX548" i="4"/>
  <c r="AX549" i="4"/>
  <c r="AX550" i="4"/>
  <c r="AX551" i="4"/>
  <c r="AX552" i="4"/>
  <c r="AX553" i="4"/>
  <c r="AX554" i="4"/>
  <c r="AX555" i="4"/>
  <c r="AX556" i="4"/>
  <c r="AX557" i="4"/>
  <c r="AX558" i="4"/>
  <c r="AX559" i="4"/>
  <c r="AX560" i="4"/>
  <c r="AX561" i="4"/>
  <c r="AX562" i="4"/>
  <c r="AX563" i="4"/>
  <c r="AX564" i="4"/>
  <c r="AX565" i="4"/>
  <c r="AX566" i="4"/>
  <c r="AX567" i="4"/>
  <c r="AX568" i="4"/>
  <c r="AX569" i="4"/>
  <c r="AX570" i="4"/>
  <c r="AX571" i="4"/>
  <c r="AX572" i="4"/>
  <c r="AX573" i="4"/>
  <c r="AX574" i="4"/>
  <c r="AX575" i="4"/>
  <c r="AX576" i="4"/>
  <c r="AX577" i="4"/>
  <c r="AX578" i="4"/>
  <c r="AX579" i="4"/>
  <c r="AX580" i="4"/>
  <c r="AX581" i="4"/>
  <c r="AX582" i="4"/>
  <c r="AX583" i="4"/>
  <c r="AX584" i="4"/>
  <c r="AX585" i="4"/>
  <c r="AX586" i="4"/>
  <c r="AX587" i="4"/>
  <c r="AX588" i="4"/>
  <c r="AX589" i="4"/>
  <c r="AX590" i="4"/>
  <c r="AX591" i="4"/>
  <c r="AX592" i="4"/>
  <c r="AX593" i="4"/>
  <c r="AX594" i="4"/>
  <c r="AX595" i="4"/>
  <c r="AX596" i="4"/>
  <c r="AX597" i="4"/>
  <c r="AX598" i="4"/>
  <c r="AX599" i="4"/>
  <c r="AX600" i="4"/>
  <c r="AX601" i="4"/>
  <c r="AX602" i="4"/>
  <c r="AX603" i="4"/>
  <c r="AX604" i="4"/>
  <c r="AX605" i="4"/>
  <c r="AX606" i="4"/>
  <c r="AX607" i="4"/>
  <c r="AX608" i="4"/>
  <c r="AX609" i="4"/>
  <c r="AX610" i="4"/>
  <c r="AX611" i="4"/>
  <c r="AX612" i="4"/>
  <c r="AX613" i="4"/>
  <c r="AX614" i="4"/>
  <c r="AX615" i="4"/>
  <c r="AX616" i="4"/>
  <c r="AX617" i="4"/>
  <c r="AX618" i="4"/>
  <c r="AX619" i="4"/>
  <c r="AX620" i="4"/>
  <c r="AX621" i="4"/>
  <c r="AX622" i="4"/>
  <c r="AX623" i="4"/>
  <c r="AX624" i="4"/>
  <c r="AX625" i="4"/>
  <c r="AX626" i="4"/>
  <c r="AX627" i="4"/>
  <c r="AX628" i="4"/>
  <c r="AX629" i="4"/>
  <c r="AX630" i="4"/>
  <c r="AX631" i="4"/>
  <c r="AX632" i="4"/>
  <c r="AX633" i="4"/>
  <c r="AX634" i="4"/>
  <c r="AX635" i="4"/>
  <c r="AX636" i="4"/>
  <c r="AX637" i="4"/>
  <c r="AX638" i="4"/>
  <c r="AX639" i="4"/>
  <c r="AX640" i="4"/>
  <c r="AX641" i="4"/>
  <c r="AX642" i="4"/>
  <c r="AX643" i="4"/>
  <c r="AX644" i="4"/>
  <c r="AX645" i="4"/>
  <c r="AX646" i="4"/>
  <c r="AX647" i="4"/>
  <c r="AX648" i="4"/>
  <c r="AX649" i="4"/>
  <c r="AX650" i="4"/>
  <c r="AX651" i="4"/>
  <c r="AX652" i="4"/>
  <c r="AX653" i="4"/>
  <c r="AX654" i="4"/>
  <c r="AX655" i="4"/>
  <c r="AX656" i="4"/>
  <c r="AX657" i="4"/>
  <c r="AX658" i="4"/>
  <c r="AX659" i="4"/>
  <c r="AX660" i="4"/>
  <c r="AX661" i="4"/>
  <c r="AX662" i="4"/>
  <c r="AX663" i="4"/>
  <c r="AX664" i="4"/>
  <c r="AX665" i="4"/>
  <c r="AX666" i="4"/>
  <c r="AX667" i="4"/>
  <c r="AX668" i="4"/>
  <c r="AX669" i="4"/>
  <c r="AX670" i="4"/>
  <c r="AX671" i="4"/>
  <c r="AX672" i="4"/>
  <c r="AX673" i="4"/>
  <c r="AX674" i="4"/>
  <c r="AX675" i="4"/>
  <c r="AX676" i="4"/>
  <c r="AX677" i="4"/>
  <c r="AX678" i="4"/>
  <c r="AX679" i="4"/>
  <c r="AX680" i="4"/>
  <c r="AX681" i="4"/>
  <c r="AX682" i="4"/>
  <c r="AX683" i="4"/>
  <c r="AX684" i="4"/>
  <c r="AX685" i="4"/>
  <c r="AX686" i="4"/>
  <c r="AX687" i="4"/>
  <c r="AX688" i="4"/>
  <c r="AX689" i="4"/>
  <c r="AX690" i="4"/>
  <c r="AX691" i="4"/>
  <c r="AX692" i="4"/>
  <c r="AX693" i="4"/>
  <c r="AX694" i="4"/>
  <c r="AX695" i="4"/>
  <c r="AX696" i="4"/>
  <c r="AX697" i="4"/>
  <c r="AX698" i="4"/>
  <c r="AX699" i="4"/>
  <c r="AX700" i="4"/>
  <c r="AX701" i="4"/>
  <c r="AX702" i="4"/>
  <c r="AX703" i="4"/>
  <c r="AX704" i="4"/>
  <c r="AX705" i="4"/>
  <c r="AX706" i="4"/>
  <c r="AX707" i="4"/>
  <c r="AX708" i="4"/>
  <c r="AX709" i="4"/>
  <c r="AX710" i="4"/>
  <c r="AX711" i="4"/>
  <c r="AX712" i="4"/>
  <c r="AX713" i="4"/>
  <c r="AX714" i="4"/>
  <c r="AX715" i="4"/>
  <c r="AX716" i="4"/>
  <c r="AX717" i="4"/>
  <c r="AX718" i="4"/>
  <c r="AX719" i="4"/>
  <c r="AX720" i="4"/>
  <c r="AX721" i="4"/>
  <c r="AX722" i="4"/>
  <c r="AX723" i="4"/>
  <c r="AX724" i="4"/>
  <c r="AX725" i="4"/>
  <c r="AX726" i="4"/>
  <c r="AX727" i="4"/>
  <c r="AX728" i="4"/>
  <c r="AX729" i="4"/>
  <c r="AX730" i="4"/>
  <c r="AX731" i="4"/>
  <c r="AX732" i="4"/>
  <c r="AX733" i="4"/>
  <c r="AX734" i="4"/>
  <c r="AX735" i="4"/>
  <c r="AX736" i="4"/>
  <c r="AX737" i="4"/>
  <c r="AX738" i="4"/>
  <c r="AX739" i="4"/>
  <c r="AX740" i="4"/>
  <c r="AX741" i="4"/>
  <c r="AX742" i="4"/>
  <c r="AX743" i="4"/>
  <c r="AX744" i="4"/>
  <c r="AX745" i="4"/>
  <c r="AX746" i="4"/>
  <c r="AX747" i="4"/>
  <c r="AX748" i="4"/>
  <c r="AX749" i="4"/>
  <c r="AX750" i="4"/>
  <c r="AX751" i="4"/>
  <c r="AX752" i="4"/>
  <c r="AX753" i="4"/>
  <c r="AX754" i="4"/>
  <c r="AX755" i="4"/>
  <c r="AX756" i="4"/>
  <c r="AX757" i="4"/>
  <c r="AX758" i="4"/>
  <c r="AX759" i="4"/>
  <c r="AX760" i="4"/>
  <c r="AX761" i="4"/>
  <c r="AX762" i="4"/>
  <c r="AX763" i="4"/>
  <c r="AX764" i="4"/>
  <c r="AX765" i="4"/>
  <c r="AX766" i="4"/>
  <c r="AX767" i="4"/>
  <c r="AX768" i="4"/>
  <c r="AX769" i="4"/>
  <c r="AX770" i="4"/>
  <c r="AX771" i="4"/>
  <c r="AX772" i="4"/>
  <c r="AX773" i="4"/>
  <c r="AX774" i="4"/>
  <c r="AX775" i="4"/>
  <c r="AX776" i="4"/>
  <c r="AX777" i="4"/>
  <c r="AX778" i="4"/>
  <c r="AX779" i="4"/>
  <c r="AX780" i="4"/>
  <c r="AX781" i="4"/>
  <c r="AX782" i="4"/>
  <c r="AX783" i="4"/>
  <c r="AX784" i="4"/>
  <c r="AX785" i="4"/>
  <c r="AX786" i="4"/>
  <c r="AX787" i="4"/>
  <c r="AX788" i="4"/>
  <c r="AX789" i="4"/>
  <c r="AX790" i="4"/>
  <c r="AX791" i="4"/>
  <c r="AX792" i="4"/>
  <c r="AX793" i="4"/>
  <c r="AX794" i="4"/>
  <c r="AX795" i="4"/>
  <c r="AX796" i="4"/>
  <c r="AX797" i="4"/>
  <c r="AX798" i="4"/>
  <c r="AX799" i="4"/>
  <c r="AX800" i="4"/>
  <c r="AX801" i="4"/>
  <c r="AX802" i="4"/>
  <c r="AX803" i="4"/>
  <c r="AX804" i="4"/>
  <c r="AX805" i="4"/>
  <c r="AX806" i="4"/>
  <c r="AX807" i="4"/>
  <c r="AX808" i="4"/>
  <c r="AX809" i="4"/>
  <c r="AX810" i="4"/>
  <c r="AX811" i="4"/>
  <c r="AX812" i="4"/>
  <c r="AX813" i="4"/>
  <c r="AX814" i="4"/>
  <c r="AX815" i="4"/>
  <c r="AX816" i="4"/>
  <c r="AX817" i="4"/>
  <c r="AX818" i="4"/>
  <c r="AX819" i="4"/>
  <c r="AX820" i="4"/>
  <c r="AX821" i="4"/>
  <c r="AX822" i="4"/>
  <c r="AX823" i="4"/>
  <c r="AX824" i="4"/>
  <c r="AX825" i="4"/>
  <c r="AX826" i="4"/>
  <c r="AX827" i="4"/>
  <c r="AX828" i="4"/>
  <c r="AX829" i="4"/>
  <c r="AX830" i="4"/>
  <c r="AX831" i="4"/>
  <c r="AX832" i="4"/>
  <c r="AX833" i="4"/>
  <c r="AX834" i="4"/>
  <c r="AX835" i="4"/>
  <c r="AX836" i="4"/>
  <c r="AX837" i="4"/>
  <c r="AX838" i="4"/>
  <c r="AX839" i="4"/>
  <c r="AX840" i="4"/>
  <c r="AX841" i="4"/>
  <c r="AX842" i="4"/>
  <c r="AX843" i="4"/>
  <c r="AX844" i="4"/>
  <c r="AX845" i="4"/>
  <c r="AX846" i="4"/>
  <c r="AX847" i="4"/>
  <c r="AX848" i="4"/>
  <c r="AX849" i="4"/>
  <c r="AX850" i="4"/>
  <c r="AX851" i="4"/>
  <c r="AX852" i="4"/>
  <c r="AX853" i="4"/>
  <c r="AX854" i="4"/>
  <c r="AX855" i="4"/>
  <c r="AX856" i="4"/>
  <c r="AX857" i="4"/>
  <c r="AX858" i="4"/>
  <c r="AX859" i="4"/>
  <c r="AX860" i="4"/>
  <c r="AX861" i="4"/>
  <c r="AX862" i="4"/>
  <c r="AX863" i="4"/>
  <c r="AX864" i="4"/>
  <c r="AX865" i="4"/>
  <c r="AX866" i="4"/>
  <c r="AX867" i="4"/>
  <c r="AX868" i="4"/>
  <c r="AX869" i="4"/>
  <c r="AX870" i="4"/>
  <c r="AX871" i="4"/>
  <c r="AX872" i="4"/>
  <c r="AX873" i="4"/>
  <c r="AX874" i="4"/>
  <c r="AX875" i="4"/>
  <c r="AX876" i="4"/>
  <c r="AX877" i="4"/>
  <c r="AX878" i="4"/>
  <c r="AX879" i="4"/>
  <c r="AX880" i="4"/>
  <c r="AX881" i="4"/>
  <c r="AX882" i="4"/>
  <c r="AX883" i="4"/>
  <c r="AX884" i="4"/>
  <c r="AX885" i="4"/>
  <c r="AX886" i="4"/>
  <c r="AX887" i="4"/>
  <c r="AX888" i="4"/>
  <c r="AX889" i="4"/>
  <c r="AX890" i="4"/>
  <c r="AX891" i="4"/>
  <c r="AX892" i="4"/>
  <c r="AX893" i="4"/>
  <c r="AX894" i="4"/>
  <c r="AX895" i="4"/>
  <c r="AX896" i="4"/>
  <c r="AX897" i="4"/>
  <c r="AX898" i="4"/>
  <c r="AX899" i="4"/>
  <c r="AX900" i="4"/>
  <c r="AX901" i="4"/>
  <c r="AX902" i="4"/>
  <c r="AX903" i="4"/>
  <c r="AX904" i="4"/>
  <c r="AX905" i="4"/>
  <c r="AX906" i="4"/>
  <c r="AX907" i="4"/>
  <c r="AX908" i="4"/>
  <c r="AX909" i="4"/>
  <c r="AX910" i="4"/>
  <c r="AX911" i="4"/>
  <c r="AX912" i="4"/>
  <c r="AX913" i="4"/>
  <c r="AX914" i="4"/>
  <c r="AX915" i="4"/>
  <c r="AX916" i="4"/>
  <c r="AX917" i="4"/>
  <c r="AX918" i="4"/>
  <c r="AX919" i="4"/>
  <c r="AX920" i="4"/>
  <c r="AX921" i="4"/>
  <c r="AX922" i="4"/>
  <c r="AX923" i="4"/>
  <c r="AX924" i="4"/>
  <c r="AX925" i="4"/>
  <c r="AX926" i="4"/>
  <c r="AX927" i="4"/>
  <c r="AX928" i="4"/>
  <c r="AX929" i="4"/>
  <c r="AX930" i="4"/>
  <c r="AX931" i="4"/>
  <c r="AX932" i="4"/>
  <c r="AX933" i="4"/>
  <c r="AX934" i="4"/>
  <c r="AX935" i="4"/>
  <c r="AX936" i="4"/>
  <c r="AX937" i="4"/>
  <c r="AX938" i="4"/>
  <c r="AX939" i="4"/>
  <c r="AX940" i="4"/>
  <c r="AX941" i="4"/>
  <c r="AX942" i="4"/>
  <c r="AX943" i="4"/>
  <c r="AX944" i="4"/>
  <c r="AX945" i="4"/>
  <c r="AX946" i="4"/>
  <c r="AX947" i="4"/>
  <c r="AX948" i="4"/>
  <c r="AX949" i="4"/>
  <c r="AX950" i="4"/>
  <c r="AX951" i="4"/>
  <c r="AX952" i="4"/>
  <c r="AX953" i="4"/>
  <c r="AX954" i="4"/>
  <c r="AX955" i="4"/>
  <c r="AX956" i="4"/>
  <c r="AX957" i="4"/>
  <c r="AX958" i="4"/>
  <c r="AX959" i="4"/>
  <c r="AX960" i="4"/>
  <c r="AX961" i="4"/>
  <c r="AX962" i="4"/>
  <c r="AX963" i="4"/>
  <c r="AX964" i="4"/>
  <c r="AX965" i="4"/>
  <c r="AX966" i="4"/>
  <c r="AX967" i="4"/>
  <c r="AX968" i="4"/>
  <c r="AX969" i="4"/>
  <c r="AX970" i="4"/>
  <c r="AX971" i="4"/>
  <c r="AX972" i="4"/>
  <c r="AX973" i="4"/>
  <c r="AX974" i="4"/>
  <c r="AX975" i="4"/>
  <c r="AX976" i="4"/>
  <c r="AX977" i="4"/>
  <c r="AX978" i="4"/>
  <c r="AX979" i="4"/>
  <c r="AX980" i="4"/>
  <c r="AX981" i="4"/>
  <c r="AX982" i="4"/>
  <c r="AX983" i="4"/>
  <c r="AX984" i="4"/>
  <c r="AX985" i="4"/>
  <c r="AX986" i="4"/>
  <c r="AX987" i="4"/>
  <c r="AX988" i="4"/>
  <c r="AX989" i="4"/>
  <c r="AX990" i="4"/>
  <c r="AX991" i="4"/>
  <c r="AX992" i="4"/>
  <c r="AX993" i="4"/>
  <c r="AX994" i="4"/>
  <c r="AX995" i="4"/>
  <c r="AX996" i="4"/>
  <c r="AX997" i="4"/>
  <c r="AX998" i="4"/>
  <c r="AX999" i="4"/>
  <c r="AX1000" i="4"/>
  <c r="AX1001" i="4"/>
  <c r="AX1002" i="4"/>
  <c r="AX1003" i="4"/>
  <c r="AX1004" i="4"/>
  <c r="AX1005" i="4"/>
  <c r="AX1006" i="4"/>
  <c r="AX1007" i="4"/>
  <c r="AX1008" i="4"/>
  <c r="AX1009" i="4"/>
  <c r="AX1010" i="4"/>
  <c r="AX1011" i="4"/>
  <c r="AX1012" i="4"/>
  <c r="AX1013" i="4"/>
  <c r="AX1014" i="4"/>
  <c r="AX1015" i="4"/>
  <c r="AX1016" i="4"/>
  <c r="AX1017" i="4"/>
  <c r="AX1018" i="4"/>
  <c r="AX1019" i="4"/>
  <c r="AX1020" i="4"/>
  <c r="AX1021" i="4"/>
  <c r="AX1022" i="4"/>
  <c r="AX1023" i="4"/>
  <c r="AX1024" i="4"/>
  <c r="AX1025" i="4"/>
  <c r="AX1026" i="4"/>
  <c r="AX1027" i="4"/>
  <c r="AX1028" i="4"/>
  <c r="AX1029" i="4"/>
  <c r="AX1030" i="4"/>
  <c r="AX1031" i="4"/>
  <c r="AX1032" i="4"/>
  <c r="AX1033" i="4"/>
  <c r="AX1034" i="4"/>
  <c r="AX1035" i="4"/>
  <c r="AX1036" i="4"/>
  <c r="AX1037" i="4"/>
  <c r="AX1038" i="4"/>
  <c r="AX1039" i="4"/>
  <c r="AX1040" i="4"/>
  <c r="AX1041" i="4"/>
  <c r="AX1042" i="4"/>
  <c r="AX1043" i="4"/>
  <c r="AX1044" i="4"/>
  <c r="AX1045" i="4"/>
  <c r="AX1046" i="4"/>
  <c r="AX1047" i="4"/>
  <c r="AX1048" i="4"/>
  <c r="AX1049" i="4"/>
  <c r="AX1050" i="4"/>
  <c r="AX1051" i="4"/>
  <c r="AX1052" i="4"/>
  <c r="AX1053" i="4"/>
  <c r="AX1054" i="4"/>
  <c r="AX1055" i="4"/>
  <c r="AX1056" i="4"/>
  <c r="AX1057" i="4"/>
  <c r="AX1058" i="4"/>
  <c r="AX1059" i="4"/>
  <c r="AX1060" i="4"/>
  <c r="AX1061" i="4"/>
  <c r="AX1062" i="4"/>
  <c r="AX1063" i="4"/>
  <c r="AX1064" i="4"/>
  <c r="AX1065" i="4"/>
  <c r="AX1066" i="4"/>
  <c r="AX1067" i="4"/>
  <c r="AX1068" i="4"/>
  <c r="AX1069" i="4"/>
  <c r="AX1070" i="4"/>
  <c r="AX1071" i="4"/>
  <c r="AX1072" i="4"/>
  <c r="AX1073" i="4"/>
  <c r="AX1074" i="4"/>
  <c r="AX1075" i="4"/>
  <c r="AX1076" i="4"/>
  <c r="AX1077" i="4"/>
  <c r="AX1078" i="4"/>
  <c r="AX1079" i="4"/>
  <c r="AX1080" i="4"/>
  <c r="AX1081" i="4"/>
  <c r="AX1082" i="4"/>
  <c r="AX1083" i="4"/>
  <c r="AX1084" i="4"/>
  <c r="AX1085" i="4"/>
  <c r="AX1086" i="4"/>
  <c r="AX1087" i="4"/>
  <c r="AX1088" i="4"/>
  <c r="AX1089" i="4"/>
  <c r="AX1090" i="4"/>
  <c r="AX1091" i="4"/>
  <c r="AX1092" i="4"/>
  <c r="AX1093" i="4"/>
  <c r="AX1094" i="4"/>
  <c r="AX1095" i="4"/>
  <c r="AX1096" i="4"/>
  <c r="AX1097" i="4"/>
  <c r="AX1098" i="4"/>
  <c r="AX1099" i="4"/>
  <c r="AX1100" i="4"/>
  <c r="AX1101" i="4"/>
  <c r="AX1102" i="4"/>
  <c r="AX1103" i="4"/>
  <c r="AX1104" i="4"/>
  <c r="AX1105" i="4"/>
  <c r="AX1106" i="4"/>
  <c r="AX1107" i="4"/>
  <c r="AX1108" i="4"/>
  <c r="AX1109" i="4"/>
  <c r="AX1110" i="4"/>
  <c r="AX1111" i="4"/>
  <c r="AX1112" i="4"/>
  <c r="AX1113" i="4"/>
  <c r="AX1114" i="4"/>
  <c r="AX1115" i="4"/>
  <c r="AX1116" i="4"/>
  <c r="AX1117" i="4"/>
  <c r="AX1118" i="4"/>
  <c r="AX1119" i="4"/>
  <c r="AX1120" i="4"/>
  <c r="AX1121" i="4"/>
  <c r="AX1122" i="4"/>
  <c r="AX1123" i="4"/>
  <c r="AX1124" i="4"/>
  <c r="AX1125" i="4"/>
  <c r="AX1126" i="4"/>
  <c r="AX1127" i="4"/>
  <c r="AX1128" i="4"/>
  <c r="AX1129" i="4"/>
  <c r="AX1130" i="4"/>
  <c r="AX1131" i="4"/>
  <c r="AX1132" i="4"/>
  <c r="AX1133" i="4"/>
  <c r="AX1134" i="4"/>
  <c r="AX1135" i="4"/>
  <c r="AX1136" i="4"/>
  <c r="AX1137" i="4"/>
  <c r="AX1138" i="4"/>
  <c r="AX1139" i="4"/>
  <c r="AX1140" i="4"/>
  <c r="AX1141" i="4"/>
  <c r="AX1142" i="4"/>
  <c r="AX1143" i="4"/>
  <c r="AX1144" i="4"/>
  <c r="AX1145" i="4"/>
  <c r="AX1146" i="4"/>
  <c r="AX1147" i="4"/>
  <c r="AX1148" i="4"/>
  <c r="AX1149" i="4"/>
  <c r="AX1150" i="4"/>
  <c r="AX1151" i="4"/>
  <c r="AX1152" i="4"/>
  <c r="AX1153" i="4"/>
  <c r="AX1154" i="4"/>
  <c r="AX1155" i="4"/>
  <c r="AX1156" i="4"/>
  <c r="AX1157" i="4"/>
  <c r="AX1158" i="4"/>
  <c r="AX1159" i="4"/>
  <c r="AX1160" i="4"/>
  <c r="AX1161" i="4"/>
  <c r="AX1162" i="4"/>
  <c r="AX1163" i="4"/>
  <c r="AX1164" i="4"/>
  <c r="AX1165" i="4"/>
  <c r="AX1166" i="4"/>
  <c r="AX1167" i="4"/>
  <c r="AX1168" i="4"/>
  <c r="AX1169" i="4"/>
  <c r="AX1170" i="4"/>
  <c r="AX1171" i="4"/>
  <c r="AX1172" i="4"/>
  <c r="AX1173" i="4"/>
  <c r="AX1174" i="4"/>
  <c r="AX1175" i="4"/>
  <c r="AX1176" i="4"/>
  <c r="AX1177" i="4"/>
  <c r="AX1178" i="4"/>
  <c r="AX1179" i="4"/>
  <c r="AX1180" i="4"/>
  <c r="AX1181" i="4"/>
  <c r="AX1182" i="4"/>
  <c r="AX1183" i="4"/>
  <c r="AX1184" i="4"/>
  <c r="AX1185" i="4"/>
  <c r="AX1186" i="4"/>
  <c r="AX1187" i="4"/>
  <c r="AX1188" i="4"/>
  <c r="AX1189" i="4"/>
  <c r="AX1190" i="4"/>
  <c r="AX1191" i="4"/>
  <c r="AX1192" i="4"/>
  <c r="AX1193" i="4"/>
  <c r="AX1194" i="4"/>
  <c r="AX1195" i="4"/>
  <c r="AX1196" i="4"/>
  <c r="AX1197" i="4"/>
  <c r="AX1198" i="4"/>
  <c r="AX1199" i="4"/>
  <c r="AX1200" i="4"/>
  <c r="AX1201" i="4"/>
  <c r="AX1202" i="4"/>
  <c r="AX1203" i="4"/>
  <c r="AX1204" i="4"/>
  <c r="AX1205" i="4"/>
  <c r="AX1206" i="4"/>
  <c r="AX1207" i="4"/>
  <c r="AX1208" i="4"/>
  <c r="AX1209" i="4"/>
  <c r="AX1210" i="4"/>
  <c r="AX1211" i="4"/>
  <c r="AX1212" i="4"/>
  <c r="AX1213" i="4"/>
  <c r="AX1214" i="4"/>
  <c r="AX1215" i="4"/>
  <c r="AX1216" i="4"/>
  <c r="AX1217" i="4"/>
  <c r="AX1218" i="4"/>
  <c r="AX1219" i="4"/>
  <c r="AX1220" i="4"/>
  <c r="AX1221" i="4"/>
  <c r="AX1222" i="4"/>
  <c r="AX1223" i="4"/>
  <c r="AX1224" i="4"/>
  <c r="AX1225" i="4"/>
  <c r="AX1226" i="4"/>
  <c r="AX1227" i="4"/>
  <c r="AX1228" i="4"/>
  <c r="AX1229" i="4"/>
  <c r="AX1230" i="4"/>
  <c r="AX1231" i="4"/>
  <c r="AX1232" i="4"/>
  <c r="AX1233" i="4"/>
  <c r="AX1234" i="4"/>
  <c r="AX1235" i="4"/>
  <c r="AX1236" i="4"/>
  <c r="AX1237" i="4"/>
  <c r="AX1238" i="4"/>
  <c r="AX1239" i="4"/>
  <c r="AX1240" i="4"/>
  <c r="AX1241" i="4"/>
  <c r="AX1242" i="4"/>
  <c r="AX1243" i="4"/>
  <c r="AX1244" i="4"/>
  <c r="AX1245" i="4"/>
  <c r="AX1246" i="4"/>
  <c r="AX1247" i="4"/>
  <c r="AX1248" i="4"/>
  <c r="AX1249" i="4"/>
  <c r="AX1250" i="4"/>
  <c r="AX1251" i="4"/>
  <c r="AX1252" i="4"/>
  <c r="AX1253" i="4"/>
  <c r="AX1254" i="4"/>
  <c r="AX1255" i="4"/>
  <c r="AX1256" i="4"/>
  <c r="AX1257" i="4"/>
  <c r="AX1258" i="4"/>
  <c r="AX1259" i="4"/>
  <c r="AX1260" i="4"/>
  <c r="AX1261" i="4"/>
  <c r="AX1262" i="4"/>
  <c r="AX1263" i="4"/>
  <c r="AX1264" i="4"/>
  <c r="AX1265" i="4"/>
  <c r="AX1266" i="4"/>
  <c r="AX1267" i="4"/>
  <c r="AX1268" i="4"/>
  <c r="AX1269" i="4"/>
  <c r="AX1270" i="4"/>
  <c r="AX1271" i="4"/>
  <c r="AX1272" i="4"/>
  <c r="AX1273" i="4"/>
  <c r="AX1274" i="4"/>
  <c r="AX1275" i="4"/>
  <c r="AX1276" i="4"/>
  <c r="AX1277" i="4"/>
  <c r="AX1278" i="4"/>
  <c r="AX1279" i="4"/>
  <c r="AX1280" i="4"/>
  <c r="AX1281" i="4"/>
  <c r="AX1282" i="4"/>
  <c r="AX1283" i="4"/>
  <c r="AX1284" i="4"/>
  <c r="AX1285" i="4"/>
  <c r="AX1286" i="4"/>
  <c r="AX1287" i="4"/>
  <c r="AX1288" i="4"/>
  <c r="AX1289" i="4"/>
  <c r="AX1290" i="4"/>
  <c r="AX1291" i="4"/>
  <c r="AX1292" i="4"/>
  <c r="AX1293" i="4"/>
  <c r="AX1294" i="4"/>
  <c r="AX1295" i="4"/>
  <c r="AX1296" i="4"/>
  <c r="AX1297" i="4"/>
  <c r="AX1298" i="4"/>
  <c r="AX1299" i="4"/>
  <c r="AX1300" i="4"/>
  <c r="AX1301" i="4"/>
  <c r="AX1302" i="4"/>
  <c r="AX1303" i="4"/>
  <c r="AX1304" i="4"/>
  <c r="AX1305" i="4"/>
  <c r="AX1306" i="4"/>
  <c r="AX1307" i="4"/>
  <c r="AX1308" i="4"/>
  <c r="AX1309" i="4"/>
  <c r="AX1310" i="4"/>
  <c r="AX1311" i="4"/>
  <c r="AX1312" i="4"/>
  <c r="AX1313" i="4"/>
  <c r="AX1314" i="4"/>
  <c r="AX1315" i="4"/>
  <c r="AX1316" i="4"/>
  <c r="AX1317" i="4"/>
  <c r="AX1318" i="4"/>
  <c r="AX1319" i="4"/>
  <c r="AX1320" i="4"/>
  <c r="AX1321" i="4"/>
  <c r="AX1322" i="4"/>
  <c r="AX1323" i="4"/>
  <c r="AX1324" i="4"/>
  <c r="AX1325" i="4"/>
  <c r="AX1326" i="4"/>
  <c r="AX1327" i="4"/>
  <c r="AX1328" i="4"/>
  <c r="AX1329" i="4"/>
  <c r="AX1330" i="4"/>
  <c r="AX1331" i="4"/>
  <c r="AX1332" i="4"/>
  <c r="AX1333" i="4"/>
  <c r="AX1334" i="4"/>
  <c r="AX1335" i="4"/>
  <c r="AX1336" i="4"/>
  <c r="AX1337" i="4"/>
  <c r="AX1338" i="4"/>
  <c r="AX1339" i="4"/>
  <c r="AX1340" i="4"/>
  <c r="AX1341" i="4"/>
  <c r="AX1342" i="4"/>
  <c r="AX1343" i="4"/>
  <c r="AX1344" i="4"/>
  <c r="AX1345" i="4"/>
  <c r="AX1346" i="4"/>
  <c r="AX1347" i="4"/>
  <c r="AX1348" i="4"/>
  <c r="AX1349" i="4"/>
  <c r="AX1350" i="4"/>
  <c r="AX1351" i="4"/>
  <c r="AX1352" i="4"/>
  <c r="AX1353" i="4"/>
  <c r="AX1354" i="4"/>
  <c r="AX1355" i="4"/>
  <c r="AX1356" i="4"/>
  <c r="AX1357" i="4"/>
  <c r="AX1358" i="4"/>
  <c r="AX1359" i="4"/>
  <c r="AX1360" i="4"/>
  <c r="AX1361" i="4"/>
  <c r="AX1362" i="4"/>
  <c r="AX1363" i="4"/>
  <c r="AX1364" i="4"/>
  <c r="AX1365" i="4"/>
  <c r="AX1366" i="4"/>
  <c r="AX1367" i="4"/>
  <c r="AX1368" i="4"/>
  <c r="AX1369" i="4"/>
  <c r="AX1370" i="4"/>
  <c r="AX1371" i="4"/>
  <c r="AX1372" i="4"/>
  <c r="AX1373" i="4"/>
  <c r="AX1374" i="4"/>
  <c r="AX1375" i="4"/>
  <c r="AX1376" i="4"/>
  <c r="AX1377" i="4"/>
  <c r="AX1378" i="4"/>
  <c r="AX1379" i="4"/>
  <c r="AX1380" i="4"/>
  <c r="AX1381" i="4"/>
  <c r="AX1382" i="4"/>
  <c r="AX1383" i="4"/>
  <c r="AX1384" i="4"/>
  <c r="AX1385" i="4"/>
  <c r="AX1386" i="4"/>
  <c r="AX1387" i="4"/>
  <c r="AX1388" i="4"/>
  <c r="AX1389" i="4"/>
  <c r="AX1390" i="4"/>
  <c r="AX1391" i="4"/>
  <c r="AX1392" i="4"/>
  <c r="AX1393" i="4"/>
  <c r="AX1394" i="4"/>
  <c r="AX1395" i="4"/>
  <c r="AX1396" i="4"/>
  <c r="AX1397" i="4"/>
  <c r="AX1398" i="4"/>
  <c r="AX1399" i="4"/>
  <c r="AX1400" i="4"/>
  <c r="AX1401" i="4"/>
  <c r="AX1402" i="4"/>
  <c r="AX1403" i="4"/>
  <c r="AX1404" i="4"/>
  <c r="AX1405" i="4"/>
  <c r="AX1406" i="4"/>
  <c r="AX1407" i="4"/>
  <c r="AX1408" i="4"/>
  <c r="AX1409" i="4"/>
  <c r="AX1410" i="4"/>
  <c r="AX1411" i="4"/>
  <c r="AX1412" i="4"/>
  <c r="AX1413" i="4"/>
  <c r="AX1414" i="4"/>
  <c r="AX1415" i="4"/>
  <c r="AX1416" i="4"/>
  <c r="AX1417" i="4"/>
  <c r="AX1418" i="4"/>
  <c r="AX1419" i="4"/>
  <c r="AX1420" i="4"/>
  <c r="AX1421" i="4"/>
  <c r="AX1422" i="4"/>
  <c r="AX1423" i="4"/>
  <c r="AX1424" i="4"/>
  <c r="AX1425" i="4"/>
  <c r="AX1426" i="4"/>
  <c r="AX1427" i="4"/>
  <c r="AX1428" i="4"/>
  <c r="AX1429" i="4"/>
  <c r="AX1430" i="4"/>
  <c r="AX1431" i="4"/>
  <c r="AX1432" i="4"/>
  <c r="AX1433" i="4"/>
  <c r="AX1434" i="4"/>
  <c r="AX1435" i="4"/>
  <c r="AX1436" i="4"/>
  <c r="AX1437" i="4"/>
  <c r="AX1438" i="4"/>
  <c r="AX1439" i="4"/>
  <c r="AX1440" i="4"/>
  <c r="AX1441" i="4"/>
  <c r="AX1442" i="4"/>
  <c r="AX1443" i="4"/>
  <c r="AX1444" i="4"/>
  <c r="AX1445" i="4"/>
  <c r="AX1446" i="4"/>
  <c r="AX1447" i="4"/>
  <c r="AX1448" i="4"/>
  <c r="AX1449" i="4"/>
  <c r="AX1450" i="4"/>
  <c r="AX1451" i="4"/>
  <c r="AX1452" i="4"/>
  <c r="AX1453" i="4"/>
  <c r="AX1454" i="4"/>
  <c r="AX1455" i="4"/>
  <c r="AX1456" i="4"/>
  <c r="AX1457" i="4"/>
  <c r="AX1458" i="4"/>
  <c r="AX1459" i="4"/>
  <c r="AX1460" i="4"/>
  <c r="AX1461" i="4"/>
  <c r="AX1462" i="4"/>
  <c r="AX1463" i="4"/>
  <c r="AX1464" i="4"/>
  <c r="AX1465" i="4"/>
  <c r="AX1466" i="4"/>
  <c r="AX1467" i="4"/>
  <c r="AX1468" i="4"/>
  <c r="AX1469" i="4"/>
  <c r="AX1470" i="4"/>
  <c r="AX1471" i="4"/>
  <c r="AX1472" i="4"/>
  <c r="AX1473" i="4"/>
  <c r="AX1474" i="4"/>
  <c r="AX1475" i="4"/>
  <c r="AX1476" i="4"/>
  <c r="AX1477" i="4"/>
  <c r="AX1478" i="4"/>
  <c r="AX1479" i="4"/>
  <c r="AX1480" i="4"/>
  <c r="AX1481" i="4"/>
  <c r="AX1482" i="4"/>
  <c r="AX1483" i="4"/>
  <c r="AX1484" i="4"/>
  <c r="AX1485" i="4"/>
  <c r="AX1486" i="4"/>
  <c r="AX1487" i="4"/>
  <c r="AX1488" i="4"/>
  <c r="AX1489" i="4"/>
  <c r="AX1490" i="4"/>
  <c r="AX1491" i="4"/>
  <c r="AX1492" i="4"/>
  <c r="AX1493" i="4"/>
  <c r="AX1494" i="4"/>
  <c r="AX1495" i="4"/>
  <c r="AX1496" i="4"/>
  <c r="AX1497" i="4"/>
  <c r="AX1498" i="4"/>
  <c r="AX1499" i="4"/>
  <c r="AX1500" i="4"/>
  <c r="AX1501" i="4"/>
  <c r="AX1502" i="4"/>
  <c r="AX1503" i="4"/>
  <c r="AX1504" i="4"/>
  <c r="AX1505" i="4"/>
  <c r="AX1506" i="4"/>
  <c r="AX1507" i="4"/>
  <c r="AX1508" i="4"/>
  <c r="AX1509" i="4"/>
  <c r="AX1510" i="4"/>
  <c r="AX1511" i="4"/>
  <c r="AX1512" i="4"/>
  <c r="AX1513" i="4"/>
  <c r="AX1514" i="4"/>
  <c r="AX1515" i="4"/>
  <c r="AX1516" i="4"/>
  <c r="AX1517" i="4"/>
  <c r="AX1518" i="4"/>
  <c r="AX1519" i="4"/>
  <c r="AX1520" i="4"/>
  <c r="AX1521" i="4"/>
  <c r="AX1522" i="4"/>
  <c r="AX1523" i="4"/>
  <c r="AX1524" i="4"/>
  <c r="AX1525" i="4"/>
  <c r="AX1526" i="4"/>
  <c r="AX1527" i="4"/>
  <c r="AX1528" i="4"/>
  <c r="AX1529" i="4"/>
  <c r="AX1530" i="4"/>
  <c r="AX1531" i="4"/>
  <c r="AX1532" i="4"/>
  <c r="AX1533" i="4"/>
  <c r="AX1534" i="4"/>
  <c r="AX1535" i="4"/>
  <c r="AX1536" i="4"/>
  <c r="AX1537" i="4"/>
  <c r="AX1538" i="4"/>
  <c r="AX1539" i="4"/>
  <c r="AX1540" i="4"/>
  <c r="AX1541" i="4"/>
  <c r="AX1542" i="4"/>
  <c r="AX1543" i="4"/>
  <c r="AX1544" i="4"/>
  <c r="AX1545" i="4"/>
  <c r="AX1546" i="4"/>
  <c r="AX1547" i="4"/>
  <c r="AX1548" i="4"/>
  <c r="AX1549" i="4"/>
  <c r="AX1550" i="4"/>
  <c r="AX1551" i="4"/>
  <c r="AX1552" i="4"/>
  <c r="AX1553" i="4"/>
  <c r="AX1554" i="4"/>
  <c r="AX1555" i="4"/>
  <c r="AX1556" i="4"/>
  <c r="AX1557" i="4"/>
  <c r="AX1558" i="4"/>
  <c r="AX1559" i="4"/>
  <c r="AX1560" i="4"/>
  <c r="AX1561" i="4"/>
  <c r="AX1562" i="4"/>
  <c r="AX1563" i="4"/>
  <c r="AX1564" i="4"/>
  <c r="AX1565" i="4"/>
  <c r="AX1566" i="4"/>
  <c r="AX1567" i="4"/>
  <c r="AX1568" i="4"/>
  <c r="AX1569" i="4"/>
  <c r="AX1570" i="4"/>
  <c r="AX1571" i="4"/>
  <c r="AX1572" i="4"/>
  <c r="AX1573" i="4"/>
  <c r="AX1574" i="4"/>
  <c r="AX1575" i="4"/>
  <c r="AX1576" i="4"/>
  <c r="AX1577" i="4"/>
  <c r="AX1578" i="4"/>
  <c r="AX1579" i="4"/>
  <c r="AX1580" i="4"/>
  <c r="AX1581" i="4"/>
  <c r="AX1582" i="4"/>
  <c r="AX1583" i="4"/>
  <c r="AX1584" i="4"/>
  <c r="AX1585" i="4"/>
  <c r="AX1586" i="4"/>
  <c r="AX1587" i="4"/>
  <c r="AX1588" i="4"/>
  <c r="AX1589" i="4"/>
  <c r="AX1590" i="4"/>
  <c r="AX1591" i="4"/>
  <c r="AX1592" i="4"/>
  <c r="AX1593" i="4"/>
  <c r="AX1594" i="4"/>
  <c r="AX1595" i="4"/>
  <c r="AX1596" i="4"/>
  <c r="AX1597" i="4"/>
  <c r="AX1598" i="4"/>
  <c r="AX1599" i="4"/>
  <c r="AX1600" i="4"/>
  <c r="AX1601" i="4"/>
  <c r="AX1602" i="4"/>
  <c r="AX1603" i="4"/>
  <c r="AX1604" i="4"/>
  <c r="AX1605" i="4"/>
  <c r="AX1607" i="4"/>
  <c r="AX1608" i="4"/>
  <c r="AX1609" i="4"/>
  <c r="AX1610" i="4"/>
  <c r="AX1611" i="4"/>
  <c r="AX1612" i="4"/>
  <c r="AX1613" i="4"/>
  <c r="AX1614" i="4"/>
  <c r="AX1615" i="4"/>
  <c r="AX1616" i="4"/>
  <c r="AX1617" i="4"/>
  <c r="AX1618" i="4"/>
  <c r="AX1619" i="4"/>
  <c r="AX1620" i="4"/>
  <c r="AX1621" i="4"/>
  <c r="AX1622" i="4"/>
  <c r="AX1623" i="4"/>
  <c r="AX1624" i="4"/>
  <c r="AX1625" i="4"/>
  <c r="AX1626" i="4"/>
  <c r="AX1627" i="4"/>
  <c r="AX1628" i="4"/>
  <c r="AX1629" i="4"/>
  <c r="AX1630" i="4"/>
  <c r="AX1631" i="4"/>
  <c r="AX1632" i="4"/>
  <c r="AX1633" i="4"/>
  <c r="AX1634" i="4"/>
  <c r="AX1635" i="4"/>
  <c r="AX1636" i="4"/>
  <c r="AX1637" i="4"/>
  <c r="AX1638" i="4"/>
  <c r="AX1639" i="4"/>
  <c r="AX1640" i="4"/>
  <c r="AX1641" i="4"/>
  <c r="AX1642" i="4"/>
  <c r="AX1643" i="4"/>
  <c r="AX1644" i="4"/>
  <c r="AX1645" i="4"/>
  <c r="AX1646" i="4"/>
  <c r="AX1647" i="4"/>
  <c r="AX1648" i="4"/>
  <c r="AX1649" i="4"/>
  <c r="AX1650" i="4"/>
  <c r="AX1651" i="4"/>
  <c r="AX1652" i="4"/>
  <c r="AX1653" i="4"/>
  <c r="AX1654" i="4"/>
  <c r="AX1655" i="4"/>
  <c r="AX1656" i="4"/>
  <c r="AX1657" i="4"/>
  <c r="AX1658" i="4"/>
  <c r="AX1659" i="4"/>
  <c r="AX1660" i="4"/>
  <c r="AX1661" i="4"/>
  <c r="AX1662" i="4"/>
  <c r="AX1663" i="4"/>
  <c r="AX1664" i="4"/>
  <c r="AX1665" i="4"/>
  <c r="AX1666" i="4"/>
  <c r="AX1667" i="4"/>
  <c r="AX1668" i="4"/>
  <c r="AX1669" i="4"/>
  <c r="AX1670" i="4"/>
  <c r="AX1671" i="4"/>
  <c r="AX1672" i="4"/>
  <c r="AX1673" i="4"/>
  <c r="AX1674" i="4"/>
  <c r="AX1675" i="4"/>
  <c r="AX1676" i="4"/>
  <c r="AX1677" i="4"/>
  <c r="AX1678" i="4"/>
  <c r="AX1679" i="4"/>
  <c r="AX1680" i="4"/>
  <c r="AX1681" i="4"/>
  <c r="AX1682" i="4"/>
  <c r="AX1683" i="4"/>
  <c r="AX1684" i="4"/>
  <c r="AX1685" i="4"/>
  <c r="AX1686" i="4"/>
  <c r="AX1687" i="4"/>
  <c r="AX1688" i="4"/>
  <c r="AX1689" i="4"/>
  <c r="AX1690" i="4"/>
  <c r="AX1691" i="4"/>
  <c r="AX1692" i="4"/>
  <c r="AX1693" i="4"/>
  <c r="AX1694" i="4"/>
  <c r="AX1695" i="4"/>
  <c r="AX1696" i="4"/>
  <c r="AX1697" i="4"/>
  <c r="AX1698" i="4"/>
  <c r="AX1699" i="4"/>
  <c r="AX1700" i="4"/>
  <c r="AX1701" i="4"/>
  <c r="AX1702" i="4"/>
  <c r="AX1703" i="4"/>
  <c r="AX1704" i="4"/>
  <c r="AX1705" i="4"/>
  <c r="AX1706" i="4"/>
  <c r="AX1707" i="4"/>
  <c r="AX1708" i="4"/>
  <c r="AX1709" i="4"/>
  <c r="AX1710" i="4"/>
  <c r="AX1711" i="4"/>
  <c r="AX1712" i="4"/>
  <c r="AX1713" i="4"/>
  <c r="AX1714" i="4"/>
  <c r="AX1715" i="4"/>
  <c r="AX1716" i="4"/>
  <c r="AX1717" i="4"/>
  <c r="AX1718" i="4"/>
  <c r="AX1719" i="4"/>
  <c r="AX1720" i="4"/>
  <c r="AX1721" i="4"/>
  <c r="AX1722" i="4"/>
  <c r="AX1723" i="4"/>
  <c r="AX1724" i="4"/>
  <c r="AX1725" i="4"/>
  <c r="AX1726" i="4"/>
  <c r="AX1727" i="4"/>
  <c r="AX1728" i="4"/>
  <c r="AX1729" i="4"/>
  <c r="AX1730" i="4"/>
  <c r="AX1731" i="4"/>
  <c r="AX1732" i="4"/>
  <c r="AX1733" i="4"/>
  <c r="AX1734" i="4"/>
  <c r="AX1735" i="4"/>
  <c r="AX1736" i="4"/>
  <c r="AX1737" i="4"/>
  <c r="AX1738" i="4"/>
  <c r="AX1739" i="4"/>
  <c r="AX1740" i="4"/>
  <c r="AX1741" i="4"/>
  <c r="AX1742" i="4"/>
  <c r="AX1743" i="4"/>
  <c r="AX1744" i="4"/>
  <c r="AX1745" i="4"/>
  <c r="AX1746" i="4"/>
  <c r="AX1747" i="4"/>
  <c r="AX1748" i="4"/>
  <c r="AX1749" i="4"/>
  <c r="AX1750" i="4"/>
  <c r="AX1751" i="4"/>
  <c r="AX1752" i="4"/>
  <c r="AX1753" i="4"/>
  <c r="AX1754" i="4"/>
  <c r="AX1755" i="4"/>
  <c r="AX1756" i="4"/>
  <c r="AX1757" i="4"/>
  <c r="AX1758" i="4"/>
  <c r="AX1759" i="4"/>
  <c r="AX1760" i="4"/>
  <c r="AX1761" i="4"/>
  <c r="AX1762" i="4"/>
  <c r="AX1763" i="4"/>
  <c r="AX1764" i="4"/>
  <c r="AX1765" i="4"/>
  <c r="AX1766" i="4"/>
  <c r="AX1767" i="4"/>
  <c r="AX1768" i="4"/>
  <c r="AX1769" i="4"/>
  <c r="AX1770" i="4"/>
  <c r="AX1771" i="4"/>
  <c r="AX1772" i="4"/>
  <c r="AX1773" i="4"/>
  <c r="AX1774" i="4"/>
  <c r="AX1775" i="4"/>
  <c r="AX1776" i="4"/>
  <c r="AX1777" i="4"/>
  <c r="AX1778" i="4"/>
  <c r="AX1779" i="4"/>
  <c r="AX1780" i="4"/>
  <c r="AX1781" i="4"/>
  <c r="AX1782" i="4"/>
  <c r="AX1783" i="4"/>
  <c r="AX1784" i="4"/>
  <c r="AX1785" i="4"/>
  <c r="AX1786" i="4"/>
  <c r="AX1787" i="4"/>
  <c r="AX1788" i="4"/>
  <c r="AX1789" i="4"/>
  <c r="AX1790" i="4"/>
  <c r="AX1791" i="4"/>
  <c r="AX1792" i="4"/>
  <c r="AX1793" i="4"/>
  <c r="AX1794" i="4"/>
  <c r="AX1795" i="4"/>
  <c r="AX1796" i="4"/>
  <c r="AX1797" i="4"/>
  <c r="AX1798" i="4"/>
  <c r="AX1799" i="4"/>
  <c r="AX1800" i="4"/>
  <c r="AX1801" i="4"/>
  <c r="AX1802" i="4"/>
  <c r="AX1803" i="4"/>
  <c r="AX1804" i="4"/>
  <c r="AX1805" i="4"/>
  <c r="AX1806" i="4"/>
  <c r="AX1807" i="4"/>
  <c r="AX1808" i="4"/>
  <c r="AX1809" i="4"/>
  <c r="AX1810" i="4"/>
  <c r="AX1811" i="4"/>
  <c r="AX1812" i="4"/>
  <c r="AX1813" i="4"/>
  <c r="AX1814" i="4"/>
  <c r="AX1815" i="4"/>
  <c r="AX1816" i="4"/>
  <c r="AX1817" i="4"/>
  <c r="AX1818" i="4"/>
  <c r="AX1819" i="4"/>
  <c r="AX1820" i="4"/>
  <c r="AX1821" i="4"/>
  <c r="AX1822" i="4"/>
  <c r="AX1823" i="4"/>
  <c r="AX1824" i="4"/>
  <c r="AX1825" i="4"/>
  <c r="AX1826" i="4"/>
  <c r="AX1827" i="4"/>
  <c r="AX1828" i="4"/>
  <c r="AX1829" i="4"/>
  <c r="AX1830" i="4"/>
  <c r="AX1831" i="4"/>
  <c r="AX1832" i="4"/>
  <c r="AX1833" i="4"/>
  <c r="AX1834" i="4"/>
  <c r="AX1835" i="4"/>
  <c r="AX1836" i="4"/>
  <c r="AX1837" i="4"/>
  <c r="AX1838" i="4"/>
  <c r="AX1839" i="4"/>
  <c r="AX1840" i="4"/>
  <c r="AX1841" i="4"/>
  <c r="AX1842" i="4"/>
  <c r="AX1843" i="4"/>
  <c r="AX1844" i="4"/>
  <c r="AX1845" i="4"/>
  <c r="AX1846" i="4"/>
  <c r="AX1847" i="4"/>
  <c r="AX1848" i="4"/>
  <c r="AX1849" i="4"/>
  <c r="AX1850" i="4"/>
  <c r="AX1851" i="4"/>
  <c r="AX1852" i="4"/>
  <c r="AX1853" i="4"/>
  <c r="AX1854" i="4"/>
  <c r="AX1855" i="4"/>
  <c r="AX1856" i="4"/>
  <c r="AX1857" i="4"/>
  <c r="AX1858" i="4"/>
  <c r="AX1859" i="4"/>
  <c r="AX1860" i="4"/>
  <c r="AX1861" i="4"/>
  <c r="AX1862" i="4"/>
  <c r="AX1863" i="4"/>
  <c r="AX1864" i="4"/>
  <c r="AX1865" i="4"/>
  <c r="AX1866" i="4"/>
  <c r="AX1867" i="4"/>
  <c r="AX1868" i="4"/>
  <c r="AX1869" i="4"/>
  <c r="AX1870" i="4"/>
  <c r="AX1871" i="4"/>
  <c r="AX1872" i="4"/>
  <c r="AX1873" i="4"/>
  <c r="AX1874" i="4"/>
  <c r="AX1875" i="4"/>
  <c r="AX1876" i="4"/>
  <c r="AX1877" i="4"/>
  <c r="AX1878" i="4"/>
  <c r="AX1879" i="4"/>
  <c r="AX1880" i="4"/>
  <c r="AX1881" i="4"/>
  <c r="AX1882" i="4"/>
  <c r="AX1883" i="4"/>
  <c r="AX1884" i="4"/>
  <c r="AX1885" i="4"/>
  <c r="AX1886" i="4"/>
  <c r="AX1887" i="4"/>
  <c r="AX1888" i="4"/>
  <c r="AX1889" i="4"/>
  <c r="AX1890" i="4"/>
  <c r="AX1891" i="4"/>
  <c r="AX1892" i="4"/>
  <c r="AX1893" i="4"/>
  <c r="AX1894" i="4"/>
  <c r="AX1895" i="4"/>
  <c r="AX1896" i="4"/>
  <c r="AX1897" i="4"/>
  <c r="AX1898" i="4"/>
  <c r="AX1899" i="4"/>
  <c r="AX1900" i="4"/>
  <c r="AX1901" i="4"/>
  <c r="AX1902" i="4"/>
  <c r="AX1903" i="4"/>
  <c r="AX1904" i="4"/>
  <c r="AX1905" i="4"/>
  <c r="AX1906" i="4"/>
  <c r="AX1907" i="4"/>
  <c r="AX1908" i="4"/>
  <c r="AX1909" i="4"/>
  <c r="AX1910" i="4"/>
  <c r="AX1911" i="4"/>
  <c r="AX1912" i="4"/>
  <c r="AX1913" i="4"/>
  <c r="AX1914" i="4"/>
  <c r="AX1915" i="4"/>
  <c r="AX1916" i="4"/>
  <c r="AX1917" i="4"/>
  <c r="AX1918" i="4"/>
  <c r="AX1919" i="4"/>
  <c r="AX1920" i="4"/>
  <c r="AX1921" i="4"/>
  <c r="AX1922" i="4"/>
  <c r="AX1923" i="4"/>
  <c r="AX1924" i="4"/>
  <c r="AX1925" i="4"/>
  <c r="AX1926" i="4"/>
  <c r="AX1927" i="4"/>
  <c r="AX1928" i="4"/>
  <c r="AX1929" i="4"/>
  <c r="AX1930" i="4"/>
  <c r="AX1931" i="4"/>
  <c r="AX1932" i="4"/>
  <c r="AX1933" i="4"/>
  <c r="AX1934" i="4"/>
  <c r="AX1935" i="4"/>
  <c r="AX1936" i="4"/>
  <c r="AX1937" i="4"/>
  <c r="AX1938" i="4"/>
  <c r="AX1939" i="4"/>
  <c r="AX1940" i="4"/>
  <c r="AX1941" i="4"/>
  <c r="AX1942" i="4"/>
  <c r="AX1943" i="4"/>
  <c r="AX1944" i="4"/>
  <c r="AX1945" i="4"/>
  <c r="AX1946" i="4"/>
  <c r="AX1947" i="4"/>
  <c r="AX1948" i="4"/>
  <c r="AX1949" i="4"/>
  <c r="AX1950" i="4"/>
  <c r="AX1951" i="4"/>
  <c r="AX1952" i="4"/>
  <c r="AX1953" i="4"/>
  <c r="AX1954" i="4"/>
  <c r="AX1955" i="4"/>
  <c r="AX1956" i="4"/>
  <c r="AX1957" i="4"/>
  <c r="AX1958" i="4"/>
  <c r="AX1959" i="4"/>
  <c r="AX1960" i="4"/>
  <c r="AX1961" i="4"/>
  <c r="AX1962" i="4"/>
  <c r="AX1963" i="4"/>
  <c r="AX1964" i="4"/>
  <c r="AX1965" i="4"/>
  <c r="AX1966" i="4"/>
  <c r="AX1967" i="4"/>
  <c r="AX1968" i="4"/>
  <c r="AX1969" i="4"/>
  <c r="AX1970" i="4"/>
  <c r="AX1971" i="4"/>
  <c r="AX1972" i="4"/>
  <c r="AX1973" i="4"/>
  <c r="AX1974" i="4"/>
  <c r="AX1975" i="4"/>
  <c r="AX1976" i="4"/>
  <c r="AX1977" i="4"/>
  <c r="AX1978" i="4"/>
  <c r="AX1979" i="4"/>
  <c r="AX1980" i="4"/>
  <c r="AX1981" i="4"/>
  <c r="AX1982" i="4"/>
  <c r="AX1983" i="4"/>
  <c r="AX1984" i="4"/>
  <c r="AX1985" i="4"/>
  <c r="AX1986" i="4"/>
  <c r="AX1987" i="4"/>
  <c r="AX1988" i="4"/>
  <c r="AX1989" i="4"/>
  <c r="AX1990" i="4"/>
  <c r="AX1991" i="4"/>
  <c r="AX1992" i="4"/>
  <c r="AX1993" i="4"/>
  <c r="AX1994" i="4"/>
  <c r="AX1995" i="4"/>
  <c r="AX1996" i="4"/>
  <c r="AX1997" i="4"/>
  <c r="AX1998" i="4"/>
  <c r="AX1999" i="4"/>
  <c r="AX2000" i="4"/>
  <c r="AX2001" i="4"/>
  <c r="AX2002" i="4"/>
  <c r="AX2003" i="4"/>
  <c r="AX2004" i="4"/>
  <c r="AX2005" i="4"/>
  <c r="AX2006" i="4"/>
  <c r="AX2007" i="4"/>
  <c r="AX2008" i="4"/>
  <c r="AX2009" i="4"/>
  <c r="AX2010" i="4"/>
  <c r="AX2011" i="4"/>
  <c r="AX2012" i="4"/>
  <c r="AX2013" i="4"/>
  <c r="AX2014" i="4"/>
  <c r="AX2015" i="4"/>
  <c r="AX2016" i="4"/>
  <c r="AX2017" i="4"/>
  <c r="AX2018" i="4"/>
  <c r="AX2019" i="4"/>
  <c r="AX2020" i="4"/>
  <c r="AX2021" i="4"/>
  <c r="AX2022" i="4"/>
  <c r="AX2023" i="4"/>
  <c r="AX2024" i="4"/>
  <c r="AX2025" i="4"/>
  <c r="AX2026" i="4"/>
  <c r="AX2027" i="4"/>
  <c r="AX2028" i="4"/>
  <c r="AX2029" i="4"/>
  <c r="AX2030" i="4"/>
  <c r="AX2031" i="4"/>
  <c r="AX2032" i="4"/>
  <c r="AX2033" i="4"/>
  <c r="AX2034" i="4"/>
  <c r="AX2035" i="4"/>
  <c r="AX2036" i="4"/>
  <c r="AX2037" i="4"/>
  <c r="AX2038" i="4"/>
  <c r="AX2039" i="4"/>
  <c r="AX2040" i="4"/>
  <c r="AX2041" i="4"/>
  <c r="AX2042" i="4"/>
  <c r="AX2043" i="4"/>
  <c r="AX2044" i="4"/>
  <c r="AX2045" i="4"/>
  <c r="AX2046" i="4"/>
  <c r="AX2047" i="4"/>
  <c r="AX2048" i="4"/>
  <c r="AX2049" i="4"/>
  <c r="AX2050" i="4"/>
  <c r="AX2051" i="4"/>
  <c r="AX2052" i="4"/>
  <c r="AX2053" i="4"/>
  <c r="AX2054" i="4"/>
  <c r="AX2055" i="4"/>
  <c r="AX2056" i="4"/>
  <c r="AX2057" i="4"/>
  <c r="AX2058" i="4"/>
  <c r="AX2059" i="4"/>
  <c r="AX2060" i="4"/>
  <c r="AX2061" i="4"/>
  <c r="AX2062" i="4"/>
  <c r="AX2063" i="4"/>
  <c r="AX2064" i="4"/>
  <c r="AX2065" i="4"/>
  <c r="AX2066" i="4"/>
  <c r="AX2067" i="4"/>
  <c r="AX2068" i="4"/>
  <c r="AX2069" i="4"/>
  <c r="AX2070" i="4"/>
  <c r="AX2071" i="4"/>
  <c r="AX2072" i="4"/>
  <c r="AX2073" i="4"/>
  <c r="AX2074" i="4"/>
  <c r="AX2075" i="4"/>
  <c r="AX2076" i="4"/>
  <c r="AX2077" i="4"/>
  <c r="AX2078" i="4"/>
  <c r="AX2079" i="4"/>
  <c r="AX2080" i="4"/>
  <c r="AX2081" i="4"/>
  <c r="AX2082" i="4"/>
  <c r="AX2083" i="4"/>
  <c r="AX2084" i="4"/>
  <c r="AX2085" i="4"/>
  <c r="AX2086" i="4"/>
  <c r="AX2087" i="4"/>
  <c r="AX2088" i="4"/>
  <c r="AX2089" i="4"/>
  <c r="AX2090" i="4"/>
  <c r="AX2091" i="4"/>
  <c r="AX2092" i="4"/>
  <c r="AX2093" i="4"/>
  <c r="AX2094" i="4"/>
  <c r="AX2095" i="4"/>
  <c r="AX2096" i="4"/>
  <c r="AX2097" i="4"/>
  <c r="AX2098" i="4"/>
  <c r="AX2099" i="4"/>
  <c r="AX2100" i="4"/>
  <c r="AX2101" i="4"/>
  <c r="AX2102" i="4"/>
  <c r="AX2103" i="4"/>
  <c r="AX2104" i="4"/>
  <c r="AX2105" i="4"/>
  <c r="AX2106" i="4"/>
  <c r="AX2107" i="4"/>
  <c r="AX2108" i="4"/>
  <c r="AX2109" i="4"/>
  <c r="AX2110" i="4"/>
  <c r="AX2111" i="4"/>
  <c r="AX2112" i="4"/>
  <c r="AX2113" i="4"/>
  <c r="AX2114" i="4"/>
  <c r="AX2115" i="4"/>
  <c r="AX2116" i="4"/>
  <c r="AX2117" i="4"/>
  <c r="AX2118" i="4"/>
  <c r="AX2119" i="4"/>
  <c r="AX2120" i="4"/>
  <c r="AX2121" i="4"/>
  <c r="AX2122" i="4"/>
  <c r="AX2123" i="4"/>
  <c r="AX2124" i="4"/>
  <c r="AX2125" i="4"/>
  <c r="AX2126" i="4"/>
  <c r="AX2127" i="4"/>
  <c r="AX2128" i="4"/>
  <c r="AX2129" i="4"/>
  <c r="AX2130" i="4"/>
  <c r="AX2131" i="4"/>
  <c r="AX2132" i="4"/>
  <c r="AX2133" i="4"/>
  <c r="AX2134" i="4"/>
  <c r="AX2135" i="4"/>
  <c r="AX2136" i="4"/>
  <c r="AX2137" i="4"/>
  <c r="AX2138" i="4"/>
  <c r="AX2139" i="4"/>
  <c r="AX2140" i="4"/>
  <c r="AX2141" i="4"/>
  <c r="AX2142" i="4"/>
  <c r="AX2143" i="4"/>
  <c r="AX2144" i="4"/>
  <c r="AX2145" i="4"/>
  <c r="AX2146" i="4"/>
  <c r="AX2147" i="4"/>
  <c r="AX2148" i="4"/>
  <c r="AX2149" i="4"/>
  <c r="AX2150" i="4"/>
  <c r="AX2151" i="4"/>
  <c r="AX2152" i="4"/>
  <c r="AX2153" i="4"/>
  <c r="AX2154" i="4"/>
  <c r="AX2155" i="4"/>
  <c r="AX2156" i="4"/>
  <c r="AX2157" i="4"/>
  <c r="AX2158" i="4"/>
  <c r="AX2159" i="4"/>
  <c r="AX2160" i="4"/>
  <c r="AX2161" i="4"/>
  <c r="AX2162" i="4"/>
  <c r="AX2163" i="4"/>
  <c r="AX2164" i="4"/>
  <c r="AX2165" i="4"/>
  <c r="AX2166" i="4"/>
  <c r="AX2167" i="4"/>
  <c r="AX2168" i="4"/>
  <c r="AX2169" i="4"/>
  <c r="AX2170" i="4"/>
  <c r="AX2171" i="4"/>
  <c r="AX2172" i="4"/>
  <c r="AX2173" i="4"/>
  <c r="AX2174" i="4"/>
  <c r="AX2175" i="4"/>
  <c r="AX2176" i="4"/>
  <c r="AX2177" i="4"/>
  <c r="AX2178" i="4"/>
  <c r="AX2179" i="4"/>
  <c r="AX2180" i="4"/>
  <c r="AX2181" i="4"/>
  <c r="AX2182" i="4"/>
  <c r="AX2183" i="4"/>
  <c r="AX2184" i="4"/>
  <c r="AX2185" i="4"/>
  <c r="AX2186" i="4"/>
  <c r="AX2187" i="4"/>
  <c r="AX2188" i="4"/>
  <c r="AX2189" i="4"/>
  <c r="AX2190" i="4"/>
  <c r="AX2191" i="4"/>
  <c r="AX2192" i="4"/>
  <c r="AX2193" i="4"/>
  <c r="AX2194" i="4"/>
  <c r="AX2195" i="4"/>
  <c r="AX2196" i="4"/>
  <c r="AX2197" i="4"/>
  <c r="AX2198" i="4"/>
  <c r="AX2199" i="4"/>
  <c r="AX2200" i="4"/>
  <c r="AX2201" i="4"/>
  <c r="AX2202" i="4"/>
  <c r="AX2203" i="4"/>
  <c r="AX2204" i="4"/>
  <c r="AX2205" i="4"/>
  <c r="AX2206" i="4"/>
  <c r="AX2207" i="4"/>
  <c r="AX2208" i="4"/>
  <c r="AX2209" i="4"/>
  <c r="AX2210" i="4"/>
  <c r="AX2211" i="4"/>
  <c r="AX2212" i="4"/>
  <c r="AX2213" i="4"/>
  <c r="AX2214" i="4"/>
  <c r="AX2215" i="4"/>
  <c r="AX2216" i="4"/>
  <c r="AX2217" i="4"/>
  <c r="AX2218" i="4"/>
  <c r="AX2219" i="4"/>
  <c r="AX2220" i="4"/>
  <c r="AX2221" i="4"/>
  <c r="AX2222" i="4"/>
  <c r="AX2223" i="4"/>
  <c r="AX2224" i="4"/>
  <c r="AX2225" i="4"/>
  <c r="AX2226" i="4"/>
  <c r="AX2227" i="4"/>
  <c r="AX2228" i="4"/>
  <c r="AX2229" i="4"/>
  <c r="AX2230" i="4"/>
  <c r="AX2231" i="4"/>
  <c r="AX2232" i="4"/>
  <c r="AX2233" i="4"/>
  <c r="AX2234" i="4"/>
  <c r="AX2235" i="4"/>
  <c r="AX2236" i="4"/>
  <c r="AX2237" i="4"/>
  <c r="AX2238" i="4"/>
  <c r="AX2239" i="4"/>
  <c r="AX2240" i="4"/>
  <c r="AX2241" i="4"/>
  <c r="AX2242" i="4"/>
  <c r="AX2243" i="4"/>
  <c r="AX2244" i="4"/>
  <c r="AX2245" i="4"/>
  <c r="AX2246" i="4"/>
  <c r="AX2247" i="4"/>
  <c r="AX2248" i="4"/>
  <c r="AX2249" i="4"/>
  <c r="AX2250" i="4"/>
  <c r="AX2251" i="4"/>
  <c r="AX2252" i="4"/>
  <c r="AX2253" i="4"/>
  <c r="AX2254" i="4"/>
  <c r="AX2255" i="4"/>
  <c r="AX2256" i="4"/>
  <c r="AX2257" i="4"/>
  <c r="AX2258" i="4"/>
  <c r="AX2259" i="4"/>
  <c r="AX2260" i="4"/>
  <c r="AX2261" i="4"/>
  <c r="AX2262" i="4"/>
  <c r="AX2263" i="4"/>
  <c r="AX2264" i="4"/>
  <c r="AX2265" i="4"/>
  <c r="AX2266" i="4"/>
  <c r="AX2267" i="4"/>
  <c r="AX2268" i="4"/>
  <c r="AX2269" i="4"/>
  <c r="AX2270" i="4"/>
  <c r="AX2271" i="4"/>
  <c r="AX2272" i="4"/>
  <c r="AX2273" i="4"/>
  <c r="AX2274" i="4"/>
  <c r="AX2275" i="4"/>
  <c r="AX2276" i="4"/>
  <c r="AX2277" i="4"/>
  <c r="AX2278" i="4"/>
  <c r="AX2279" i="4"/>
  <c r="AX2280" i="4"/>
  <c r="AX2281" i="4"/>
  <c r="AX2282" i="4"/>
  <c r="AX2283" i="4"/>
  <c r="AX2284" i="4"/>
  <c r="AX2285" i="4"/>
  <c r="AX2286" i="4"/>
  <c r="AX2287" i="4"/>
  <c r="AX2288" i="4"/>
  <c r="AX2289" i="4"/>
  <c r="AX2290" i="4"/>
  <c r="AX2291" i="4"/>
  <c r="AX2292" i="4"/>
  <c r="AX2293" i="4"/>
  <c r="AX2294" i="4"/>
  <c r="AX2295" i="4"/>
  <c r="AX2296" i="4"/>
  <c r="AX2297" i="4"/>
  <c r="AX2298" i="4"/>
  <c r="AX2299" i="4"/>
  <c r="AX2300" i="4"/>
  <c r="AX2301" i="4"/>
  <c r="AX2302" i="4"/>
  <c r="AX2303" i="4"/>
  <c r="AX2304" i="4"/>
  <c r="AX2305" i="4"/>
  <c r="AX2306" i="4"/>
  <c r="AX2307" i="4"/>
  <c r="AX2308" i="4"/>
  <c r="AX2309" i="4"/>
  <c r="AX2310" i="4"/>
  <c r="AX2311" i="4"/>
  <c r="AX2312" i="4"/>
  <c r="AX2313" i="4"/>
  <c r="AX2314" i="4"/>
  <c r="AX2315" i="4"/>
  <c r="AX2316" i="4"/>
  <c r="AX2317" i="4"/>
  <c r="AX2318" i="4"/>
  <c r="AX2319" i="4"/>
  <c r="AX2320" i="4"/>
  <c r="AX2321" i="4"/>
  <c r="AX2322" i="4"/>
  <c r="AX2323" i="4"/>
  <c r="AX2324" i="4"/>
  <c r="AX2325" i="4"/>
  <c r="AX2326" i="4"/>
  <c r="AX2327" i="4"/>
  <c r="AX2328" i="4"/>
  <c r="AX2329" i="4"/>
  <c r="AX2330" i="4"/>
  <c r="AX2331" i="4"/>
  <c r="AX2332" i="4"/>
  <c r="AX2333" i="4"/>
  <c r="AX2334" i="4"/>
  <c r="AX2335" i="4"/>
  <c r="AX2336" i="4"/>
  <c r="AX2337" i="4"/>
  <c r="AX2338" i="4"/>
  <c r="AX2339" i="4"/>
  <c r="AX2340" i="4"/>
  <c r="AX2341" i="4"/>
  <c r="AX2342" i="4"/>
  <c r="AX2343" i="4"/>
  <c r="AX2344" i="4"/>
  <c r="AX2345" i="4"/>
  <c r="AX2346" i="4"/>
  <c r="AX2347" i="4"/>
  <c r="AX2348" i="4"/>
  <c r="AX2349" i="4"/>
  <c r="AX2350" i="4"/>
  <c r="AX2351" i="4"/>
  <c r="AX2352" i="4"/>
  <c r="AX2353" i="4"/>
  <c r="AX2354" i="4"/>
  <c r="AX2355" i="4"/>
  <c r="AX2356" i="4"/>
  <c r="AX2357" i="4"/>
  <c r="AX2358" i="4"/>
  <c r="AX2359" i="4"/>
  <c r="AX2360" i="4"/>
  <c r="AX2361" i="4"/>
  <c r="AX2362" i="4"/>
  <c r="AX2363" i="4"/>
  <c r="AX2364" i="4"/>
  <c r="AX2365" i="4"/>
  <c r="AX2366" i="4"/>
  <c r="AX2367" i="4"/>
  <c r="AX2368" i="4"/>
  <c r="AX2369" i="4"/>
  <c r="AX2370" i="4"/>
  <c r="AX2371" i="4"/>
  <c r="AX2372" i="4"/>
  <c r="AX2373" i="4"/>
  <c r="AX2374" i="4"/>
  <c r="AX2375" i="4"/>
  <c r="AX2376" i="4"/>
  <c r="AX2377" i="4"/>
  <c r="AX2378" i="4"/>
  <c r="AX2379" i="4"/>
  <c r="AX2380" i="4"/>
  <c r="AX2381" i="4"/>
  <c r="AX2382" i="4"/>
  <c r="AX2383" i="4"/>
  <c r="AX2384" i="4"/>
  <c r="AX2385" i="4"/>
  <c r="AX2386" i="4"/>
  <c r="AX2387" i="4"/>
  <c r="AX2388" i="4"/>
  <c r="AX2389" i="4"/>
  <c r="AX2390" i="4"/>
  <c r="AX2391" i="4"/>
  <c r="AX2392" i="4"/>
  <c r="AX2393" i="4"/>
  <c r="AX2394" i="4"/>
  <c r="AX2395" i="4"/>
  <c r="AX2396" i="4"/>
  <c r="AX2397" i="4"/>
  <c r="AX2398" i="4"/>
  <c r="AX2399" i="4"/>
  <c r="AX2400" i="4"/>
  <c r="AX2401" i="4"/>
  <c r="AX2402" i="4"/>
  <c r="AX2403" i="4"/>
  <c r="AX2404" i="4"/>
  <c r="AX2405" i="4"/>
  <c r="AX2406" i="4"/>
  <c r="AX2407" i="4"/>
  <c r="AX2408" i="4"/>
  <c r="AX2409" i="4"/>
  <c r="AX2410" i="4"/>
  <c r="AX2411" i="4"/>
  <c r="AX2412" i="4"/>
  <c r="AX2413" i="4"/>
  <c r="AX2414" i="4"/>
  <c r="AX2415" i="4"/>
  <c r="AX2416" i="4"/>
  <c r="AX2417" i="4"/>
  <c r="AX2418" i="4"/>
  <c r="AX2419" i="4"/>
  <c r="AX2420" i="4"/>
  <c r="AX2421" i="4"/>
  <c r="AX2422" i="4"/>
  <c r="AX2423" i="4"/>
  <c r="AX2424" i="4"/>
  <c r="AX2425" i="4"/>
  <c r="AX2426" i="4"/>
  <c r="AX2427" i="4"/>
  <c r="AX2428" i="4"/>
  <c r="AX2429" i="4"/>
  <c r="AX2430" i="4"/>
  <c r="AX2431" i="4"/>
  <c r="AX2432" i="4"/>
  <c r="AX2433" i="4"/>
  <c r="AX2434" i="4"/>
  <c r="AX2435" i="4"/>
  <c r="AX2436" i="4"/>
  <c r="AX2437" i="4"/>
  <c r="AX2438" i="4"/>
  <c r="AX2439" i="4"/>
  <c r="AX2440" i="4"/>
  <c r="AX2441" i="4"/>
  <c r="AX2442" i="4"/>
  <c r="AX2443" i="4"/>
  <c r="AX2444" i="4"/>
  <c r="AX2445" i="4"/>
  <c r="AX2446" i="4"/>
  <c r="AX2447" i="4"/>
  <c r="AX2448" i="4"/>
  <c r="AX2449" i="4"/>
  <c r="AX2450" i="4"/>
  <c r="AX2451" i="4"/>
  <c r="AX2452" i="4"/>
  <c r="AX2453" i="4"/>
  <c r="AX2454" i="4"/>
  <c r="AX2455" i="4"/>
  <c r="AX2456" i="4"/>
  <c r="AX2457" i="4"/>
  <c r="AX2458" i="4"/>
  <c r="AX2459" i="4"/>
  <c r="AX2460" i="4"/>
  <c r="AX2461" i="4"/>
  <c r="AX2462" i="4"/>
  <c r="AX2463" i="4"/>
  <c r="AX2464" i="4"/>
  <c r="AX2465" i="4"/>
  <c r="AX2466" i="4"/>
  <c r="AX2467" i="4"/>
  <c r="AX2468" i="4"/>
  <c r="AX2469" i="4"/>
  <c r="AX2470" i="4"/>
  <c r="AX2471" i="4"/>
  <c r="AX2472" i="4"/>
  <c r="AX2473" i="4"/>
  <c r="AX2474" i="4"/>
  <c r="AX2475" i="4"/>
  <c r="AX2476" i="4"/>
  <c r="AX2477" i="4"/>
  <c r="AX2478" i="4"/>
  <c r="AX2479" i="4"/>
  <c r="AX2480" i="4"/>
  <c r="AX2481" i="4"/>
  <c r="AX2482" i="4"/>
  <c r="AX2483" i="4"/>
  <c r="AX2484" i="4"/>
  <c r="AX2485" i="4"/>
  <c r="AX2486" i="4"/>
  <c r="AX2487" i="4"/>
  <c r="AX2488" i="4"/>
  <c r="AX2489" i="4"/>
  <c r="AX2490" i="4"/>
  <c r="AX2491" i="4"/>
  <c r="AX2492" i="4"/>
  <c r="AX2493" i="4"/>
  <c r="AX2494" i="4"/>
  <c r="AX2495" i="4"/>
  <c r="AX2496" i="4"/>
  <c r="AX2497" i="4"/>
  <c r="AX2498" i="4"/>
  <c r="AX2499" i="4"/>
  <c r="AX2500" i="4"/>
  <c r="AX2501" i="4"/>
  <c r="AX2502" i="4"/>
  <c r="AX2503" i="4"/>
  <c r="AX2504" i="4"/>
  <c r="AX2505" i="4"/>
  <c r="AX2506" i="4"/>
  <c r="AX2507" i="4"/>
  <c r="AX2508" i="4"/>
  <c r="AX2509" i="4"/>
  <c r="AX2510" i="4"/>
  <c r="AX2511" i="4"/>
  <c r="AX2512" i="4"/>
  <c r="AX2513" i="4"/>
  <c r="AX2514" i="4"/>
  <c r="AX2515" i="4"/>
  <c r="AX2516" i="4"/>
  <c r="AX2517" i="4"/>
  <c r="AX2518" i="4"/>
  <c r="AX2519" i="4"/>
  <c r="AX2520" i="4"/>
  <c r="AX2521" i="4"/>
  <c r="AX2522" i="4"/>
  <c r="AX2523" i="4"/>
  <c r="AX2524" i="4"/>
  <c r="AX2525" i="4"/>
  <c r="AX2526" i="4"/>
  <c r="AX2527" i="4"/>
  <c r="AX2528" i="4"/>
  <c r="AX2529" i="4"/>
  <c r="AX2530" i="4"/>
  <c r="AX2531" i="4"/>
  <c r="AX2532" i="4"/>
  <c r="AX2533" i="4"/>
  <c r="AX2534" i="4"/>
  <c r="AX2535" i="4"/>
  <c r="AX2536" i="4"/>
  <c r="AX2537" i="4"/>
  <c r="AX2538" i="4"/>
  <c r="AX2539" i="4"/>
  <c r="AX2540" i="4"/>
  <c r="AX2541" i="4"/>
  <c r="AX2542" i="4"/>
  <c r="AX2543" i="4"/>
  <c r="AX2544" i="4"/>
  <c r="AX2545" i="4"/>
  <c r="AX2546" i="4"/>
  <c r="AX2547" i="4"/>
  <c r="AX2548" i="4"/>
  <c r="AX2549" i="4"/>
  <c r="AX2550" i="4"/>
  <c r="AX2551" i="4"/>
  <c r="AX2552" i="4"/>
  <c r="AX2553" i="4"/>
  <c r="AX2554" i="4"/>
  <c r="AX2555" i="4"/>
  <c r="AX2556" i="4"/>
  <c r="AX2557" i="4"/>
  <c r="AX2558" i="4"/>
  <c r="AX2559" i="4"/>
  <c r="AX2560" i="4"/>
  <c r="AX2561" i="4"/>
  <c r="AX2562" i="4"/>
  <c r="AX2563" i="4"/>
  <c r="AX2564" i="4"/>
  <c r="AX2565" i="4"/>
  <c r="AX2566" i="4"/>
  <c r="AX2567" i="4"/>
  <c r="AX2568" i="4"/>
  <c r="AX2569" i="4"/>
  <c r="AX2570" i="4"/>
  <c r="AX2571" i="4"/>
  <c r="AX2572" i="4"/>
  <c r="AX2573" i="4"/>
  <c r="AX2574" i="4"/>
  <c r="AX2575" i="4"/>
  <c r="AX2576" i="4"/>
  <c r="AX2577" i="4"/>
  <c r="AX2578" i="4"/>
  <c r="AX2579" i="4"/>
  <c r="AX2580" i="4"/>
  <c r="AX2581" i="4"/>
  <c r="AX2582" i="4"/>
  <c r="AX2583" i="4"/>
  <c r="AX2584" i="4"/>
  <c r="AX2585" i="4"/>
  <c r="AX2586" i="4"/>
  <c r="AX2587" i="4"/>
  <c r="AX2588" i="4"/>
  <c r="AX2589" i="4"/>
  <c r="AX2590" i="4"/>
  <c r="AX2591" i="4"/>
  <c r="AX2592" i="4"/>
  <c r="AX2593" i="4"/>
  <c r="AX2594" i="4"/>
  <c r="AX2595" i="4"/>
  <c r="AX2596" i="4"/>
  <c r="AX2597" i="4"/>
  <c r="AX2598" i="4"/>
  <c r="AX2599" i="4"/>
  <c r="AX2600" i="4"/>
  <c r="AX2601" i="4"/>
  <c r="AX2602" i="4"/>
  <c r="AX2603" i="4"/>
  <c r="AX2604" i="4"/>
  <c r="AX2605" i="4"/>
  <c r="AX2606" i="4"/>
  <c r="AX2607" i="4"/>
  <c r="AX2608" i="4"/>
  <c r="AX2609" i="4"/>
  <c r="AX2610" i="4"/>
  <c r="AX2611" i="4"/>
  <c r="AX2612" i="4"/>
  <c r="AX2613" i="4"/>
  <c r="AX2614" i="4"/>
  <c r="AX2615" i="4"/>
  <c r="AX2616" i="4"/>
  <c r="AX2617" i="4"/>
  <c r="AX2618" i="4"/>
  <c r="AX2619" i="4"/>
  <c r="AX2620" i="4"/>
  <c r="AX2621" i="4"/>
  <c r="AX2622" i="4"/>
  <c r="AX2623" i="4"/>
  <c r="AV2" i="4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V260" i="4"/>
  <c r="AV261" i="4"/>
  <c r="AV262" i="4"/>
  <c r="AV263" i="4"/>
  <c r="AV264" i="4"/>
  <c r="AV265" i="4"/>
  <c r="AV266" i="4"/>
  <c r="AV267" i="4"/>
  <c r="AV268" i="4"/>
  <c r="AV269" i="4"/>
  <c r="AV270" i="4"/>
  <c r="AV271" i="4"/>
  <c r="AV272" i="4"/>
  <c r="AV273" i="4"/>
  <c r="AV274" i="4"/>
  <c r="AV275" i="4"/>
  <c r="AV276" i="4"/>
  <c r="AV277" i="4"/>
  <c r="AV278" i="4"/>
  <c r="AV279" i="4"/>
  <c r="AV280" i="4"/>
  <c r="AV281" i="4"/>
  <c r="AV282" i="4"/>
  <c r="AV283" i="4"/>
  <c r="AV284" i="4"/>
  <c r="AV285" i="4"/>
  <c r="AV286" i="4"/>
  <c r="AV287" i="4"/>
  <c r="AV288" i="4"/>
  <c r="AV289" i="4"/>
  <c r="AV290" i="4"/>
  <c r="AV291" i="4"/>
  <c r="AV292" i="4"/>
  <c r="AV293" i="4"/>
  <c r="AV294" i="4"/>
  <c r="AV295" i="4"/>
  <c r="AV296" i="4"/>
  <c r="AV297" i="4"/>
  <c r="AV298" i="4"/>
  <c r="AV299" i="4"/>
  <c r="AV300" i="4"/>
  <c r="AV301" i="4"/>
  <c r="AV302" i="4"/>
  <c r="AV303" i="4"/>
  <c r="AV304" i="4"/>
  <c r="AV305" i="4"/>
  <c r="AV306" i="4"/>
  <c r="AV307" i="4"/>
  <c r="AV308" i="4"/>
  <c r="AV309" i="4"/>
  <c r="AV310" i="4"/>
  <c r="AV311" i="4"/>
  <c r="AV312" i="4"/>
  <c r="AV313" i="4"/>
  <c r="AV314" i="4"/>
  <c r="AV315" i="4"/>
  <c r="AV316" i="4"/>
  <c r="AV317" i="4"/>
  <c r="AV318" i="4"/>
  <c r="AV319" i="4"/>
  <c r="AV320" i="4"/>
  <c r="AV321" i="4"/>
  <c r="AV322" i="4"/>
  <c r="AV323" i="4"/>
  <c r="AV324" i="4"/>
  <c r="AV325" i="4"/>
  <c r="AV326" i="4"/>
  <c r="AV327" i="4"/>
  <c r="AV328" i="4"/>
  <c r="AV329" i="4"/>
  <c r="AV330" i="4"/>
  <c r="AV331" i="4"/>
  <c r="AV332" i="4"/>
  <c r="AV333" i="4"/>
  <c r="AV334" i="4"/>
  <c r="AV335" i="4"/>
  <c r="AV336" i="4"/>
  <c r="AV337" i="4"/>
  <c r="AV338" i="4"/>
  <c r="AV339" i="4"/>
  <c r="AV340" i="4"/>
  <c r="AV341" i="4"/>
  <c r="AV342" i="4"/>
  <c r="AV343" i="4"/>
  <c r="AV344" i="4"/>
  <c r="AV345" i="4"/>
  <c r="AV346" i="4"/>
  <c r="AV347" i="4"/>
  <c r="AV348" i="4"/>
  <c r="AV349" i="4"/>
  <c r="AV350" i="4"/>
  <c r="AV351" i="4"/>
  <c r="AV352" i="4"/>
  <c r="AV353" i="4"/>
  <c r="AV354" i="4"/>
  <c r="AV355" i="4"/>
  <c r="AV356" i="4"/>
  <c r="AV357" i="4"/>
  <c r="AV358" i="4"/>
  <c r="AV359" i="4"/>
  <c r="AV360" i="4"/>
  <c r="AV361" i="4"/>
  <c r="AV362" i="4"/>
  <c r="AV363" i="4"/>
  <c r="AV364" i="4"/>
  <c r="AV365" i="4"/>
  <c r="AV366" i="4"/>
  <c r="AV367" i="4"/>
  <c r="AV368" i="4"/>
  <c r="AV369" i="4"/>
  <c r="AV370" i="4"/>
  <c r="AV371" i="4"/>
  <c r="AV372" i="4"/>
  <c r="AV373" i="4"/>
  <c r="AV374" i="4"/>
  <c r="AV375" i="4"/>
  <c r="AV376" i="4"/>
  <c r="AV377" i="4"/>
  <c r="AV378" i="4"/>
  <c r="AV379" i="4"/>
  <c r="AV380" i="4"/>
  <c r="AV381" i="4"/>
  <c r="AV382" i="4"/>
  <c r="AV383" i="4"/>
  <c r="AV384" i="4"/>
  <c r="AV385" i="4"/>
  <c r="AV386" i="4"/>
  <c r="AV387" i="4"/>
  <c r="AV388" i="4"/>
  <c r="AV389" i="4"/>
  <c r="AV390" i="4"/>
  <c r="AV391" i="4"/>
  <c r="AV392" i="4"/>
  <c r="AV393" i="4"/>
  <c r="AV394" i="4"/>
  <c r="AV395" i="4"/>
  <c r="AV396" i="4"/>
  <c r="AV397" i="4"/>
  <c r="AV398" i="4"/>
  <c r="AV399" i="4"/>
  <c r="AV400" i="4"/>
  <c r="AV401" i="4"/>
  <c r="AV402" i="4"/>
  <c r="AV403" i="4"/>
  <c r="AV404" i="4"/>
  <c r="AV405" i="4"/>
  <c r="AV406" i="4"/>
  <c r="AV407" i="4"/>
  <c r="AV408" i="4"/>
  <c r="AV409" i="4"/>
  <c r="AV410" i="4"/>
  <c r="AV411" i="4"/>
  <c r="AV412" i="4"/>
  <c r="AV413" i="4"/>
  <c r="AV414" i="4"/>
  <c r="AV415" i="4"/>
  <c r="AV416" i="4"/>
  <c r="AV417" i="4"/>
  <c r="AV418" i="4"/>
  <c r="AV419" i="4"/>
  <c r="AV420" i="4"/>
  <c r="AV421" i="4"/>
  <c r="AV422" i="4"/>
  <c r="AV423" i="4"/>
  <c r="AV424" i="4"/>
  <c r="AV425" i="4"/>
  <c r="AV426" i="4"/>
  <c r="AV427" i="4"/>
  <c r="AV428" i="4"/>
  <c r="AV429" i="4"/>
  <c r="AV430" i="4"/>
  <c r="AV431" i="4"/>
  <c r="AV432" i="4"/>
  <c r="AV433" i="4"/>
  <c r="AV434" i="4"/>
  <c r="AV435" i="4"/>
  <c r="AV436" i="4"/>
  <c r="AV437" i="4"/>
  <c r="AV438" i="4"/>
  <c r="AV439" i="4"/>
  <c r="AV440" i="4"/>
  <c r="AV441" i="4"/>
  <c r="AV442" i="4"/>
  <c r="AV443" i="4"/>
  <c r="AV444" i="4"/>
  <c r="AV445" i="4"/>
  <c r="AV446" i="4"/>
  <c r="AV447" i="4"/>
  <c r="AV448" i="4"/>
  <c r="AV449" i="4"/>
  <c r="AV450" i="4"/>
  <c r="AV451" i="4"/>
  <c r="AV452" i="4"/>
  <c r="AV453" i="4"/>
  <c r="AV454" i="4"/>
  <c r="AV455" i="4"/>
  <c r="AV456" i="4"/>
  <c r="AV457" i="4"/>
  <c r="AV458" i="4"/>
  <c r="AV459" i="4"/>
  <c r="AV460" i="4"/>
  <c r="AV461" i="4"/>
  <c r="AV462" i="4"/>
  <c r="AV463" i="4"/>
  <c r="AV464" i="4"/>
  <c r="AV465" i="4"/>
  <c r="AV466" i="4"/>
  <c r="AV467" i="4"/>
  <c r="AV468" i="4"/>
  <c r="AV469" i="4"/>
  <c r="AV470" i="4"/>
  <c r="AV471" i="4"/>
  <c r="AV472" i="4"/>
  <c r="AV473" i="4"/>
  <c r="AV474" i="4"/>
  <c r="AV475" i="4"/>
  <c r="AV476" i="4"/>
  <c r="AV477" i="4"/>
  <c r="AV478" i="4"/>
  <c r="AV479" i="4"/>
  <c r="AV480" i="4"/>
  <c r="AV481" i="4"/>
  <c r="AV482" i="4"/>
  <c r="AV483" i="4"/>
  <c r="AV484" i="4"/>
  <c r="AV485" i="4"/>
  <c r="AV486" i="4"/>
  <c r="AV487" i="4"/>
  <c r="AV488" i="4"/>
  <c r="AV489" i="4"/>
  <c r="AV490" i="4"/>
  <c r="AV491" i="4"/>
  <c r="AV492" i="4"/>
  <c r="AV493" i="4"/>
  <c r="AV494" i="4"/>
  <c r="AV495" i="4"/>
  <c r="AV496" i="4"/>
  <c r="AV497" i="4"/>
  <c r="AV498" i="4"/>
  <c r="AV499" i="4"/>
  <c r="AV500" i="4"/>
  <c r="AV501" i="4"/>
  <c r="AV502" i="4"/>
  <c r="AV503" i="4"/>
  <c r="AV504" i="4"/>
  <c r="AV505" i="4"/>
  <c r="AV506" i="4"/>
  <c r="AV507" i="4"/>
  <c r="AV508" i="4"/>
  <c r="AV509" i="4"/>
  <c r="AV510" i="4"/>
  <c r="AV511" i="4"/>
  <c r="AV512" i="4"/>
  <c r="AV513" i="4"/>
  <c r="AV514" i="4"/>
  <c r="AV515" i="4"/>
  <c r="AV516" i="4"/>
  <c r="AV517" i="4"/>
  <c r="AV518" i="4"/>
  <c r="AV519" i="4"/>
  <c r="AV520" i="4"/>
  <c r="AV521" i="4"/>
  <c r="AV522" i="4"/>
  <c r="AV523" i="4"/>
  <c r="AV524" i="4"/>
  <c r="AV525" i="4"/>
  <c r="AV526" i="4"/>
  <c r="AV527" i="4"/>
  <c r="AV528" i="4"/>
  <c r="AV529" i="4"/>
  <c r="AV530" i="4"/>
  <c r="AV531" i="4"/>
  <c r="AV532" i="4"/>
  <c r="AV533" i="4"/>
  <c r="AV534" i="4"/>
  <c r="AV535" i="4"/>
  <c r="AV536" i="4"/>
  <c r="AV537" i="4"/>
  <c r="AV538" i="4"/>
  <c r="AV539" i="4"/>
  <c r="AV540" i="4"/>
  <c r="AV541" i="4"/>
  <c r="AV542" i="4"/>
  <c r="AV543" i="4"/>
  <c r="AV544" i="4"/>
  <c r="AV545" i="4"/>
  <c r="AV546" i="4"/>
  <c r="AV547" i="4"/>
  <c r="AV548" i="4"/>
  <c r="AV549" i="4"/>
  <c r="AV550" i="4"/>
  <c r="AV551" i="4"/>
  <c r="AV552" i="4"/>
  <c r="AV553" i="4"/>
  <c r="AV554" i="4"/>
  <c r="AV555" i="4"/>
  <c r="AV556" i="4"/>
  <c r="AV557" i="4"/>
  <c r="AV558" i="4"/>
  <c r="AV559" i="4"/>
  <c r="AV560" i="4"/>
  <c r="AV561" i="4"/>
  <c r="AV562" i="4"/>
  <c r="AV563" i="4"/>
  <c r="AV564" i="4"/>
  <c r="AV565" i="4"/>
  <c r="AV566" i="4"/>
  <c r="AV567" i="4"/>
  <c r="AV568" i="4"/>
  <c r="AV569" i="4"/>
  <c r="AV570" i="4"/>
  <c r="AV571" i="4"/>
  <c r="AV572" i="4"/>
  <c r="AV573" i="4"/>
  <c r="AV574" i="4"/>
  <c r="AV575" i="4"/>
  <c r="AV576" i="4"/>
  <c r="AV577" i="4"/>
  <c r="AV578" i="4"/>
  <c r="AV579" i="4"/>
  <c r="AV580" i="4"/>
  <c r="AV581" i="4"/>
  <c r="AV582" i="4"/>
  <c r="AV583" i="4"/>
  <c r="AV584" i="4"/>
  <c r="AV585" i="4"/>
  <c r="AV586" i="4"/>
  <c r="AV587" i="4"/>
  <c r="AV588" i="4"/>
  <c r="AV589" i="4"/>
  <c r="AV590" i="4"/>
  <c r="AV591" i="4"/>
  <c r="AV592" i="4"/>
  <c r="AV593" i="4"/>
  <c r="AV594" i="4"/>
  <c r="AV595" i="4"/>
  <c r="AV596" i="4"/>
  <c r="AV597" i="4"/>
  <c r="AV598" i="4"/>
  <c r="AV599" i="4"/>
  <c r="AV600" i="4"/>
  <c r="AV601" i="4"/>
  <c r="AV602" i="4"/>
  <c r="AV603" i="4"/>
  <c r="AV604" i="4"/>
  <c r="AV605" i="4"/>
  <c r="AV606" i="4"/>
  <c r="AV607" i="4"/>
  <c r="AV608" i="4"/>
  <c r="AV609" i="4"/>
  <c r="AV610" i="4"/>
  <c r="AV611" i="4"/>
  <c r="AV612" i="4"/>
  <c r="AV613" i="4"/>
  <c r="AV614" i="4"/>
  <c r="AV615" i="4"/>
  <c r="AV616" i="4"/>
  <c r="AV617" i="4"/>
  <c r="AV618" i="4"/>
  <c r="AV619" i="4"/>
  <c r="AV620" i="4"/>
  <c r="AV621" i="4"/>
  <c r="AV622" i="4"/>
  <c r="AV623" i="4"/>
  <c r="AV624" i="4"/>
  <c r="AV625" i="4"/>
  <c r="AV626" i="4"/>
  <c r="AV627" i="4"/>
  <c r="AV628" i="4"/>
  <c r="AV629" i="4"/>
  <c r="AV630" i="4"/>
  <c r="AV631" i="4"/>
  <c r="AV632" i="4"/>
  <c r="AV633" i="4"/>
  <c r="AV634" i="4"/>
  <c r="AV635" i="4"/>
  <c r="AV636" i="4"/>
  <c r="AV637" i="4"/>
  <c r="AV638" i="4"/>
  <c r="AV639" i="4"/>
  <c r="AV640" i="4"/>
  <c r="AV641" i="4"/>
  <c r="AV642" i="4"/>
  <c r="AV643" i="4"/>
  <c r="AV644" i="4"/>
  <c r="AV645" i="4"/>
  <c r="AV646" i="4"/>
  <c r="AV647" i="4"/>
  <c r="AV648" i="4"/>
  <c r="AV649" i="4"/>
  <c r="AV650" i="4"/>
  <c r="AV651" i="4"/>
  <c r="AV652" i="4"/>
  <c r="AV653" i="4"/>
  <c r="AV654" i="4"/>
  <c r="AV655" i="4"/>
  <c r="AV656" i="4"/>
  <c r="AV657" i="4"/>
  <c r="AV658" i="4"/>
  <c r="AV659" i="4"/>
  <c r="AV660" i="4"/>
  <c r="AV661" i="4"/>
  <c r="AV662" i="4"/>
  <c r="AV663" i="4"/>
  <c r="AV664" i="4"/>
  <c r="AV665" i="4"/>
  <c r="AV666" i="4"/>
  <c r="AV667" i="4"/>
  <c r="AV668" i="4"/>
  <c r="AV669" i="4"/>
  <c r="AV670" i="4"/>
  <c r="AV671" i="4"/>
  <c r="AV672" i="4"/>
  <c r="AV673" i="4"/>
  <c r="AV674" i="4"/>
  <c r="AV675" i="4"/>
  <c r="AV676" i="4"/>
  <c r="AV677" i="4"/>
  <c r="AV678" i="4"/>
  <c r="AV679" i="4"/>
  <c r="AV680" i="4"/>
  <c r="AV681" i="4"/>
  <c r="AV682" i="4"/>
  <c r="AV683" i="4"/>
  <c r="AV684" i="4"/>
  <c r="AV685" i="4"/>
  <c r="AV686" i="4"/>
  <c r="AV687" i="4"/>
  <c r="AV688" i="4"/>
  <c r="AV689" i="4"/>
  <c r="AV690" i="4"/>
  <c r="AV691" i="4"/>
  <c r="AV692" i="4"/>
  <c r="AV693" i="4"/>
  <c r="AV694" i="4"/>
  <c r="AV695" i="4"/>
  <c r="AV696" i="4"/>
  <c r="AV697" i="4"/>
  <c r="AV698" i="4"/>
  <c r="AV699" i="4"/>
  <c r="AV700" i="4"/>
  <c r="AV701" i="4"/>
  <c r="AV702" i="4"/>
  <c r="AV703" i="4"/>
  <c r="AV704" i="4"/>
  <c r="AV705" i="4"/>
  <c r="AV706" i="4"/>
  <c r="AV707" i="4"/>
  <c r="AV708" i="4"/>
  <c r="AV709" i="4"/>
  <c r="AV710" i="4"/>
  <c r="AV711" i="4"/>
  <c r="AV712" i="4"/>
  <c r="AV713" i="4"/>
  <c r="AV714" i="4"/>
  <c r="AV715" i="4"/>
  <c r="AV716" i="4"/>
  <c r="AV717" i="4"/>
  <c r="AV718" i="4"/>
  <c r="AV719" i="4"/>
  <c r="AV720" i="4"/>
  <c r="AV721" i="4"/>
  <c r="AV722" i="4"/>
  <c r="AV723" i="4"/>
  <c r="AV724" i="4"/>
  <c r="AV725" i="4"/>
  <c r="AV726" i="4"/>
  <c r="AV727" i="4"/>
  <c r="AV728" i="4"/>
  <c r="AV729" i="4"/>
  <c r="AV730" i="4"/>
  <c r="AV731" i="4"/>
  <c r="AV732" i="4"/>
  <c r="AV733" i="4"/>
  <c r="AV734" i="4"/>
  <c r="AV735" i="4"/>
  <c r="AV736" i="4"/>
  <c r="AV737" i="4"/>
  <c r="AV738" i="4"/>
  <c r="AV739" i="4"/>
  <c r="AV740" i="4"/>
  <c r="AV741" i="4"/>
  <c r="AV742" i="4"/>
  <c r="AV743" i="4"/>
  <c r="AV744" i="4"/>
  <c r="AV745" i="4"/>
  <c r="AV746" i="4"/>
  <c r="AV747" i="4"/>
  <c r="AV748" i="4"/>
  <c r="AV749" i="4"/>
  <c r="AV750" i="4"/>
  <c r="AV751" i="4"/>
  <c r="AV752" i="4"/>
  <c r="AV753" i="4"/>
  <c r="AV754" i="4"/>
  <c r="AV755" i="4"/>
  <c r="AV756" i="4"/>
  <c r="AV757" i="4"/>
  <c r="AV758" i="4"/>
  <c r="AV759" i="4"/>
  <c r="AV760" i="4"/>
  <c r="AV761" i="4"/>
  <c r="AV762" i="4"/>
  <c r="AV763" i="4"/>
  <c r="AV764" i="4"/>
  <c r="AV765" i="4"/>
  <c r="AV766" i="4"/>
  <c r="AV767" i="4"/>
  <c r="AV768" i="4"/>
  <c r="AV769" i="4"/>
  <c r="AV770" i="4"/>
  <c r="AV771" i="4"/>
  <c r="AV772" i="4"/>
  <c r="AV773" i="4"/>
  <c r="AV774" i="4"/>
  <c r="AV775" i="4"/>
  <c r="AV776" i="4"/>
  <c r="AV777" i="4"/>
  <c r="AV778" i="4"/>
  <c r="AV779" i="4"/>
  <c r="AV780" i="4"/>
  <c r="AV781" i="4"/>
  <c r="AV782" i="4"/>
  <c r="AV783" i="4"/>
  <c r="AV784" i="4"/>
  <c r="AV785" i="4"/>
  <c r="AV786" i="4"/>
  <c r="AV787" i="4"/>
  <c r="AV788" i="4"/>
  <c r="AV789" i="4"/>
  <c r="AV790" i="4"/>
  <c r="AV791" i="4"/>
  <c r="AV792" i="4"/>
  <c r="AV793" i="4"/>
  <c r="AV794" i="4"/>
  <c r="AV795" i="4"/>
  <c r="AV796" i="4"/>
  <c r="AV797" i="4"/>
  <c r="AV798" i="4"/>
  <c r="AV799" i="4"/>
  <c r="AV800" i="4"/>
  <c r="AV801" i="4"/>
  <c r="AV802" i="4"/>
  <c r="AV803" i="4"/>
  <c r="AV804" i="4"/>
  <c r="AV805" i="4"/>
  <c r="AV806" i="4"/>
  <c r="AV807" i="4"/>
  <c r="AV808" i="4"/>
  <c r="AV809" i="4"/>
  <c r="AV810" i="4"/>
  <c r="AV811" i="4"/>
  <c r="AV812" i="4"/>
  <c r="AV813" i="4"/>
  <c r="AV814" i="4"/>
  <c r="AV815" i="4"/>
  <c r="AV816" i="4"/>
  <c r="AV817" i="4"/>
  <c r="AV818" i="4"/>
  <c r="AV819" i="4"/>
  <c r="AV820" i="4"/>
  <c r="AV821" i="4"/>
  <c r="AV822" i="4"/>
  <c r="AV823" i="4"/>
  <c r="AV824" i="4"/>
  <c r="AV825" i="4"/>
  <c r="AV826" i="4"/>
  <c r="AV827" i="4"/>
  <c r="AV828" i="4"/>
  <c r="AV829" i="4"/>
  <c r="AV830" i="4"/>
  <c r="AV831" i="4"/>
  <c r="AV832" i="4"/>
  <c r="AV833" i="4"/>
  <c r="AV834" i="4"/>
  <c r="AV835" i="4"/>
  <c r="AV836" i="4"/>
  <c r="AV837" i="4"/>
  <c r="AV838" i="4"/>
  <c r="AV839" i="4"/>
  <c r="AV840" i="4"/>
  <c r="AV841" i="4"/>
  <c r="AV842" i="4"/>
  <c r="AV843" i="4"/>
  <c r="AV844" i="4"/>
  <c r="AV845" i="4"/>
  <c r="AV846" i="4"/>
  <c r="AV847" i="4"/>
  <c r="AV848" i="4"/>
  <c r="AV849" i="4"/>
  <c r="AV850" i="4"/>
  <c r="AV851" i="4"/>
  <c r="AV852" i="4"/>
  <c r="AV853" i="4"/>
  <c r="AV854" i="4"/>
  <c r="AV855" i="4"/>
  <c r="AV856" i="4"/>
  <c r="AV857" i="4"/>
  <c r="AV858" i="4"/>
  <c r="AV859" i="4"/>
  <c r="AV860" i="4"/>
  <c r="AV861" i="4"/>
  <c r="AV862" i="4"/>
  <c r="AV863" i="4"/>
  <c r="AV864" i="4"/>
  <c r="AV865" i="4"/>
  <c r="AV866" i="4"/>
  <c r="AV867" i="4"/>
  <c r="AV868" i="4"/>
  <c r="AV869" i="4"/>
  <c r="AV870" i="4"/>
  <c r="AV871" i="4"/>
  <c r="AV872" i="4"/>
  <c r="AV873" i="4"/>
  <c r="AV874" i="4"/>
  <c r="AV875" i="4"/>
  <c r="AV876" i="4"/>
  <c r="AV877" i="4"/>
  <c r="AV878" i="4"/>
  <c r="AV879" i="4"/>
  <c r="AV880" i="4"/>
  <c r="AV881" i="4"/>
  <c r="AV882" i="4"/>
  <c r="AV883" i="4"/>
  <c r="AV884" i="4"/>
  <c r="AV885" i="4"/>
  <c r="AV886" i="4"/>
  <c r="AV887" i="4"/>
  <c r="AV888" i="4"/>
  <c r="AV889" i="4"/>
  <c r="AV890" i="4"/>
  <c r="AV891" i="4"/>
  <c r="AV892" i="4"/>
  <c r="AV893" i="4"/>
  <c r="AV894" i="4"/>
  <c r="AV895" i="4"/>
  <c r="AV896" i="4"/>
  <c r="AV897" i="4"/>
  <c r="AV898" i="4"/>
  <c r="AV899" i="4"/>
  <c r="AV900" i="4"/>
  <c r="AV901" i="4"/>
  <c r="AV902" i="4"/>
  <c r="AV903" i="4"/>
  <c r="AV904" i="4"/>
  <c r="AV905" i="4"/>
  <c r="AV906" i="4"/>
  <c r="AV907" i="4"/>
  <c r="AV908" i="4"/>
  <c r="AV909" i="4"/>
  <c r="AV910" i="4"/>
  <c r="AV911" i="4"/>
  <c r="AV912" i="4"/>
  <c r="AV913" i="4"/>
  <c r="AV914" i="4"/>
  <c r="AV915" i="4"/>
  <c r="AV916" i="4"/>
  <c r="AV917" i="4"/>
  <c r="AV918" i="4"/>
  <c r="AV919" i="4"/>
  <c r="AV920" i="4"/>
  <c r="AV921" i="4"/>
  <c r="AV922" i="4"/>
  <c r="AV923" i="4"/>
  <c r="AV924" i="4"/>
  <c r="AV925" i="4"/>
  <c r="AV926" i="4"/>
  <c r="AV927" i="4"/>
  <c r="AV928" i="4"/>
  <c r="AV929" i="4"/>
  <c r="AV930" i="4"/>
  <c r="AV931" i="4"/>
  <c r="AV932" i="4"/>
  <c r="AV933" i="4"/>
  <c r="AV934" i="4"/>
  <c r="AV935" i="4"/>
  <c r="AV936" i="4"/>
  <c r="AV937" i="4"/>
  <c r="AV938" i="4"/>
  <c r="AV939" i="4"/>
  <c r="AV940" i="4"/>
  <c r="AV941" i="4"/>
  <c r="AV942" i="4"/>
  <c r="AV943" i="4"/>
  <c r="AV944" i="4"/>
  <c r="AV945" i="4"/>
  <c r="AV946" i="4"/>
  <c r="AV947" i="4"/>
  <c r="AV948" i="4"/>
  <c r="AV949" i="4"/>
  <c r="AV950" i="4"/>
  <c r="AV951" i="4"/>
  <c r="AV952" i="4"/>
  <c r="AV953" i="4"/>
  <c r="AV954" i="4"/>
  <c r="AV955" i="4"/>
  <c r="AV956" i="4"/>
  <c r="AV957" i="4"/>
  <c r="AV958" i="4"/>
  <c r="AV959" i="4"/>
  <c r="AV960" i="4"/>
  <c r="AV961" i="4"/>
  <c r="AV962" i="4"/>
  <c r="AV963" i="4"/>
  <c r="AV964" i="4"/>
  <c r="AV965" i="4"/>
  <c r="AV966" i="4"/>
  <c r="AV967" i="4"/>
  <c r="AV968" i="4"/>
  <c r="AV969" i="4"/>
  <c r="AV970" i="4"/>
  <c r="AV971" i="4"/>
  <c r="AV972" i="4"/>
  <c r="AV973" i="4"/>
  <c r="AV974" i="4"/>
  <c r="AV975" i="4"/>
  <c r="AV976" i="4"/>
  <c r="AV977" i="4"/>
  <c r="AV978" i="4"/>
  <c r="AV979" i="4"/>
  <c r="AV980" i="4"/>
  <c r="AV981" i="4"/>
  <c r="AV982" i="4"/>
  <c r="AV983" i="4"/>
  <c r="AV984" i="4"/>
  <c r="AV985" i="4"/>
  <c r="AV986" i="4"/>
  <c r="AV987" i="4"/>
  <c r="AV988" i="4"/>
  <c r="AV989" i="4"/>
  <c r="AV990" i="4"/>
  <c r="AV991" i="4"/>
  <c r="AV992" i="4"/>
  <c r="AV993" i="4"/>
  <c r="AV994" i="4"/>
  <c r="AV995" i="4"/>
  <c r="AV996" i="4"/>
  <c r="AV997" i="4"/>
  <c r="AV998" i="4"/>
  <c r="AV999" i="4"/>
  <c r="AV1000" i="4"/>
  <c r="AV1001" i="4"/>
  <c r="AV1002" i="4"/>
  <c r="AV1003" i="4"/>
  <c r="AV1004" i="4"/>
  <c r="AV1005" i="4"/>
  <c r="AV1006" i="4"/>
  <c r="AV1007" i="4"/>
  <c r="AV1008" i="4"/>
  <c r="AV1009" i="4"/>
  <c r="AV1010" i="4"/>
  <c r="AV1011" i="4"/>
  <c r="AV1012" i="4"/>
  <c r="AV1013" i="4"/>
  <c r="AV1014" i="4"/>
  <c r="AV1015" i="4"/>
  <c r="AV1016" i="4"/>
  <c r="AV1017" i="4"/>
  <c r="AV1018" i="4"/>
  <c r="AV1019" i="4"/>
  <c r="AV1020" i="4"/>
  <c r="AV1021" i="4"/>
  <c r="AV1022" i="4"/>
  <c r="AV1023" i="4"/>
  <c r="AV1024" i="4"/>
  <c r="AV1025" i="4"/>
  <c r="AV1026" i="4"/>
  <c r="AV1027" i="4"/>
  <c r="AV1028" i="4"/>
  <c r="AV1029" i="4"/>
  <c r="AV1030" i="4"/>
  <c r="AV1031" i="4"/>
  <c r="AV1032" i="4"/>
  <c r="AV1033" i="4"/>
  <c r="AV1034" i="4"/>
  <c r="AV1035" i="4"/>
  <c r="AV1036" i="4"/>
  <c r="AV1037" i="4"/>
  <c r="AV1038" i="4"/>
  <c r="AV1039" i="4"/>
  <c r="AV1040" i="4"/>
  <c r="AV1041" i="4"/>
  <c r="AV1042" i="4"/>
  <c r="AV1043" i="4"/>
  <c r="AV1044" i="4"/>
  <c r="AV1045" i="4"/>
  <c r="AV1046" i="4"/>
  <c r="AV1047" i="4"/>
  <c r="AV1048" i="4"/>
  <c r="AV1049" i="4"/>
  <c r="AV1050" i="4"/>
  <c r="AV1051" i="4"/>
  <c r="AV1052" i="4"/>
  <c r="AV1053" i="4"/>
  <c r="AV1054" i="4"/>
  <c r="AV1055" i="4"/>
  <c r="AV1056" i="4"/>
  <c r="AV1057" i="4"/>
  <c r="AV1058" i="4"/>
  <c r="AV1059" i="4"/>
  <c r="AV1060" i="4"/>
  <c r="AV1061" i="4"/>
  <c r="AV1062" i="4"/>
  <c r="AV1063" i="4"/>
  <c r="AV1064" i="4"/>
  <c r="AV1065" i="4"/>
  <c r="AV1066" i="4"/>
  <c r="AV1067" i="4"/>
  <c r="AV1068" i="4"/>
  <c r="AV1069" i="4"/>
  <c r="AV1070" i="4"/>
  <c r="AV1071" i="4"/>
  <c r="AV1072" i="4"/>
  <c r="AV1073" i="4"/>
  <c r="AV1074" i="4"/>
  <c r="AV1075" i="4"/>
  <c r="AV1076" i="4"/>
  <c r="AV1077" i="4"/>
  <c r="AV1078" i="4"/>
  <c r="AV1079" i="4"/>
  <c r="AV1080" i="4"/>
  <c r="AV1081" i="4"/>
  <c r="AV1082" i="4"/>
  <c r="AV1083" i="4"/>
  <c r="AV1084" i="4"/>
  <c r="AV1085" i="4"/>
  <c r="AV1086" i="4"/>
  <c r="AV1087" i="4"/>
  <c r="AV1088" i="4"/>
  <c r="AV1089" i="4"/>
  <c r="AV1090" i="4"/>
  <c r="AV1091" i="4"/>
  <c r="AV1092" i="4"/>
  <c r="AV1093" i="4"/>
  <c r="AV1094" i="4"/>
  <c r="AV1095" i="4"/>
  <c r="AV1096" i="4"/>
  <c r="AV1097" i="4"/>
  <c r="AV1098" i="4"/>
  <c r="AV1099" i="4"/>
  <c r="AV1100" i="4"/>
  <c r="AV1101" i="4"/>
  <c r="AV1102" i="4"/>
  <c r="AV1103" i="4"/>
  <c r="AV1104" i="4"/>
  <c r="AV1105" i="4"/>
  <c r="AV1106" i="4"/>
  <c r="AV1107" i="4"/>
  <c r="AV1108" i="4"/>
  <c r="AV1109" i="4"/>
  <c r="AV1110" i="4"/>
  <c r="AV1111" i="4"/>
  <c r="AV1112" i="4"/>
  <c r="AV1113" i="4"/>
  <c r="AV1114" i="4"/>
  <c r="AV1115" i="4"/>
  <c r="AV1116" i="4"/>
  <c r="AV1117" i="4"/>
  <c r="AV1118" i="4"/>
  <c r="AV1119" i="4"/>
  <c r="AV1120" i="4"/>
  <c r="AV1121" i="4"/>
  <c r="AV1122" i="4"/>
  <c r="AV1123" i="4"/>
  <c r="AV1124" i="4"/>
  <c r="AV1125" i="4"/>
  <c r="AV1126" i="4"/>
  <c r="AV1127" i="4"/>
  <c r="AV1128" i="4"/>
  <c r="AV1129" i="4"/>
  <c r="AV1130" i="4"/>
  <c r="AV1131" i="4"/>
  <c r="AV1132" i="4"/>
  <c r="AV1133" i="4"/>
  <c r="AV1134" i="4"/>
  <c r="AV1135" i="4"/>
  <c r="AV1136" i="4"/>
  <c r="AV1137" i="4"/>
  <c r="AV1138" i="4"/>
  <c r="AV1139" i="4"/>
  <c r="AV1140" i="4"/>
  <c r="AV1141" i="4"/>
  <c r="AV1142" i="4"/>
  <c r="AV1143" i="4"/>
  <c r="AV1144" i="4"/>
  <c r="AV1145" i="4"/>
  <c r="AV1146" i="4"/>
  <c r="AV1147" i="4"/>
  <c r="AV1148" i="4"/>
  <c r="AV1149" i="4"/>
  <c r="AV1150" i="4"/>
  <c r="AV1151" i="4"/>
  <c r="AV1152" i="4"/>
  <c r="AV1153" i="4"/>
  <c r="AV1154" i="4"/>
  <c r="AV1155" i="4"/>
  <c r="AV1156" i="4"/>
  <c r="AV1157" i="4"/>
  <c r="AV1158" i="4"/>
  <c r="AV1159" i="4"/>
  <c r="AV1160" i="4"/>
  <c r="AV1161" i="4"/>
  <c r="AV1162" i="4"/>
  <c r="AV1163" i="4"/>
  <c r="AV1164" i="4"/>
  <c r="AV1165" i="4"/>
  <c r="AV1166" i="4"/>
  <c r="AV1167" i="4"/>
  <c r="AV1168" i="4"/>
  <c r="AV1169" i="4"/>
  <c r="AV1170" i="4"/>
  <c r="AV1171" i="4"/>
  <c r="AV1172" i="4"/>
  <c r="AV1173" i="4"/>
  <c r="AV1174" i="4"/>
  <c r="AV1175" i="4"/>
  <c r="AV1176" i="4"/>
  <c r="AV1177" i="4"/>
  <c r="AV1178" i="4"/>
  <c r="AV1179" i="4"/>
  <c r="AV1180" i="4"/>
  <c r="AV1181" i="4"/>
  <c r="AV1182" i="4"/>
  <c r="AV1183" i="4"/>
  <c r="AV1184" i="4"/>
  <c r="AV1185" i="4"/>
  <c r="AV1186" i="4"/>
  <c r="AV1187" i="4"/>
  <c r="AV1188" i="4"/>
  <c r="AV1189" i="4"/>
  <c r="AV1190" i="4"/>
  <c r="AV1191" i="4"/>
  <c r="AV1192" i="4"/>
  <c r="AV1193" i="4"/>
  <c r="AV1194" i="4"/>
  <c r="AV1195" i="4"/>
  <c r="AV1196" i="4"/>
  <c r="AV1197" i="4"/>
  <c r="AV1198" i="4"/>
  <c r="AV1199" i="4"/>
  <c r="AV1200" i="4"/>
  <c r="AV1201" i="4"/>
  <c r="AV1202" i="4"/>
  <c r="AV1203" i="4"/>
  <c r="AV1204" i="4"/>
  <c r="AV1205" i="4"/>
  <c r="AV1206" i="4"/>
  <c r="AV1207" i="4"/>
  <c r="AV1208" i="4"/>
  <c r="AV1209" i="4"/>
  <c r="AV1210" i="4"/>
  <c r="AV1211" i="4"/>
  <c r="AV1212" i="4"/>
  <c r="AV1213" i="4"/>
  <c r="AV1214" i="4"/>
  <c r="AV1215" i="4"/>
  <c r="AV1216" i="4"/>
  <c r="AV1217" i="4"/>
  <c r="AV1218" i="4"/>
  <c r="AV1219" i="4"/>
  <c r="AV1220" i="4"/>
  <c r="AV1221" i="4"/>
  <c r="AV1222" i="4"/>
  <c r="AV1223" i="4"/>
  <c r="AV1224" i="4"/>
  <c r="AV1225" i="4"/>
  <c r="AV1226" i="4"/>
  <c r="AV1227" i="4"/>
  <c r="AV1228" i="4"/>
  <c r="AV1229" i="4"/>
  <c r="AV1230" i="4"/>
  <c r="AV1231" i="4"/>
  <c r="AV1232" i="4"/>
  <c r="AV1233" i="4"/>
  <c r="AV1234" i="4"/>
  <c r="AV1235" i="4"/>
  <c r="AV1236" i="4"/>
  <c r="AV1237" i="4"/>
  <c r="AV1238" i="4"/>
  <c r="AV1239" i="4"/>
  <c r="AV1240" i="4"/>
  <c r="AV1241" i="4"/>
  <c r="AV1242" i="4"/>
  <c r="AV1243" i="4"/>
  <c r="AV1244" i="4"/>
  <c r="AV1245" i="4"/>
  <c r="AV1246" i="4"/>
  <c r="AV1247" i="4"/>
  <c r="AV1248" i="4"/>
  <c r="AV1249" i="4"/>
  <c r="AV1250" i="4"/>
  <c r="AV1251" i="4"/>
  <c r="AV1252" i="4"/>
  <c r="AV1253" i="4"/>
  <c r="AV1254" i="4"/>
  <c r="AV1255" i="4"/>
  <c r="AV1256" i="4"/>
  <c r="AV1257" i="4"/>
  <c r="AV1258" i="4"/>
  <c r="AV1259" i="4"/>
  <c r="AV1260" i="4"/>
  <c r="AV1261" i="4"/>
  <c r="AV1262" i="4"/>
  <c r="AV1263" i="4"/>
  <c r="AV1264" i="4"/>
  <c r="AV1265" i="4"/>
  <c r="AV1266" i="4"/>
  <c r="AV1267" i="4"/>
  <c r="AV1268" i="4"/>
  <c r="AV1269" i="4"/>
  <c r="AV1270" i="4"/>
  <c r="AV1271" i="4"/>
  <c r="AV1272" i="4"/>
  <c r="AV1273" i="4"/>
  <c r="AV1274" i="4"/>
  <c r="AV1275" i="4"/>
  <c r="AV1276" i="4"/>
  <c r="AV1277" i="4"/>
  <c r="AV1278" i="4"/>
  <c r="AV1279" i="4"/>
  <c r="AV1280" i="4"/>
  <c r="AV1281" i="4"/>
  <c r="AV1282" i="4"/>
  <c r="AV1283" i="4"/>
  <c r="AV1284" i="4"/>
  <c r="AV1285" i="4"/>
  <c r="AV1286" i="4"/>
  <c r="AV1287" i="4"/>
  <c r="AV1288" i="4"/>
  <c r="AV1289" i="4"/>
  <c r="AV1290" i="4"/>
  <c r="AV1291" i="4"/>
  <c r="AV1292" i="4"/>
  <c r="AV1293" i="4"/>
  <c r="AV1294" i="4"/>
  <c r="AV1295" i="4"/>
  <c r="AV1296" i="4"/>
  <c r="AV1297" i="4"/>
  <c r="AV1298" i="4"/>
  <c r="AV1299" i="4"/>
  <c r="AV1300" i="4"/>
  <c r="AV1301" i="4"/>
  <c r="AV1302" i="4"/>
  <c r="AV1303" i="4"/>
  <c r="AV1304" i="4"/>
  <c r="AV1305" i="4"/>
  <c r="AV1306" i="4"/>
  <c r="AV1307" i="4"/>
  <c r="AV1308" i="4"/>
  <c r="AV1309" i="4"/>
  <c r="AV1310" i="4"/>
  <c r="AV1311" i="4"/>
  <c r="AV1312" i="4"/>
  <c r="AV1313" i="4"/>
  <c r="AV1314" i="4"/>
  <c r="AV1315" i="4"/>
  <c r="AV1316" i="4"/>
  <c r="AV1317" i="4"/>
  <c r="AV1318" i="4"/>
  <c r="AV1319" i="4"/>
  <c r="AV1320" i="4"/>
  <c r="AV1321" i="4"/>
  <c r="AV1322" i="4"/>
  <c r="AV1323" i="4"/>
  <c r="AV1324" i="4"/>
  <c r="AV1325" i="4"/>
  <c r="AV1326" i="4"/>
  <c r="AV1327" i="4"/>
  <c r="AV1328" i="4"/>
  <c r="AV1329" i="4"/>
  <c r="AV1330" i="4"/>
  <c r="AV1331" i="4"/>
  <c r="AV1332" i="4"/>
  <c r="AV1333" i="4"/>
  <c r="AV1334" i="4"/>
  <c r="AV1335" i="4"/>
  <c r="AV1336" i="4"/>
  <c r="AV1337" i="4"/>
  <c r="AV1338" i="4"/>
  <c r="AV1339" i="4"/>
  <c r="AV1340" i="4"/>
  <c r="AV1341" i="4"/>
  <c r="AV1342" i="4"/>
  <c r="AV1343" i="4"/>
  <c r="AV1344" i="4"/>
  <c r="AV1345" i="4"/>
  <c r="AV1346" i="4"/>
  <c r="AV1347" i="4"/>
  <c r="AV1348" i="4"/>
  <c r="AV1349" i="4"/>
  <c r="AV1350" i="4"/>
  <c r="AV1351" i="4"/>
  <c r="AV1352" i="4"/>
  <c r="AV1353" i="4"/>
  <c r="AV1354" i="4"/>
  <c r="AV1355" i="4"/>
  <c r="AV1356" i="4"/>
  <c r="AV1357" i="4"/>
  <c r="AV1358" i="4"/>
  <c r="AV1359" i="4"/>
  <c r="AV1360" i="4"/>
  <c r="AV1361" i="4"/>
  <c r="AV1362" i="4"/>
  <c r="AV1363" i="4"/>
  <c r="AV1364" i="4"/>
  <c r="AV1365" i="4"/>
  <c r="AV1366" i="4"/>
  <c r="AV1367" i="4"/>
  <c r="AV1368" i="4"/>
  <c r="AV1369" i="4"/>
  <c r="AV1370" i="4"/>
  <c r="AV1371" i="4"/>
  <c r="AV1372" i="4"/>
  <c r="AV1373" i="4"/>
  <c r="AV1374" i="4"/>
  <c r="AV1375" i="4"/>
  <c r="AV1376" i="4"/>
  <c r="AV1377" i="4"/>
  <c r="AV1378" i="4"/>
  <c r="AV1379" i="4"/>
  <c r="AV1380" i="4"/>
  <c r="AV1381" i="4"/>
  <c r="AV1382" i="4"/>
  <c r="AV1383" i="4"/>
  <c r="AV1384" i="4"/>
  <c r="AV1385" i="4"/>
  <c r="AV1386" i="4"/>
  <c r="AV1387" i="4"/>
  <c r="AV1388" i="4"/>
  <c r="AV1389" i="4"/>
  <c r="AV1390" i="4"/>
  <c r="AV1391" i="4"/>
  <c r="AV1392" i="4"/>
  <c r="AV1393" i="4"/>
  <c r="AV1394" i="4"/>
  <c r="AV1395" i="4"/>
  <c r="AV1396" i="4"/>
  <c r="AV1397" i="4"/>
  <c r="AV1398" i="4"/>
  <c r="AV1399" i="4"/>
  <c r="AV1400" i="4"/>
  <c r="AV1401" i="4"/>
  <c r="AV1402" i="4"/>
  <c r="AV1403" i="4"/>
  <c r="AV1404" i="4"/>
  <c r="AV1405" i="4"/>
  <c r="AV1406" i="4"/>
  <c r="AV1407" i="4"/>
  <c r="AV1408" i="4"/>
  <c r="AV1409" i="4"/>
  <c r="AV1410" i="4"/>
  <c r="AV1411" i="4"/>
  <c r="AV1412" i="4"/>
  <c r="AV1413" i="4"/>
  <c r="AV1414" i="4"/>
  <c r="AV1415" i="4"/>
  <c r="AV1416" i="4"/>
  <c r="AV1417" i="4"/>
  <c r="AV1418" i="4"/>
  <c r="AV1419" i="4"/>
  <c r="AV1420" i="4"/>
  <c r="AV1421" i="4"/>
  <c r="AV1422" i="4"/>
  <c r="AV1423" i="4"/>
  <c r="AV1424" i="4"/>
  <c r="AV1425" i="4"/>
  <c r="AV1426" i="4"/>
  <c r="AV1427" i="4"/>
  <c r="AV1428" i="4"/>
  <c r="AV1429" i="4"/>
  <c r="AV1430" i="4"/>
  <c r="AV1431" i="4"/>
  <c r="AV1432" i="4"/>
  <c r="AV1433" i="4"/>
  <c r="AV1434" i="4"/>
  <c r="AV1435" i="4"/>
  <c r="AV1436" i="4"/>
  <c r="AV1437" i="4"/>
  <c r="AV1438" i="4"/>
  <c r="AV1439" i="4"/>
  <c r="AV1440" i="4"/>
  <c r="AV1441" i="4"/>
  <c r="AV1442" i="4"/>
  <c r="AV1443" i="4"/>
  <c r="AV1444" i="4"/>
  <c r="AV1445" i="4"/>
  <c r="AV1446" i="4"/>
  <c r="AV1447" i="4"/>
  <c r="AV1448" i="4"/>
  <c r="AV1449" i="4"/>
  <c r="AV1450" i="4"/>
  <c r="AV1451" i="4"/>
  <c r="AV1452" i="4"/>
  <c r="AV1453" i="4"/>
  <c r="AV1454" i="4"/>
  <c r="AV1455" i="4"/>
  <c r="AV1456" i="4"/>
  <c r="AV1457" i="4"/>
  <c r="AV1458" i="4"/>
  <c r="AV1459" i="4"/>
  <c r="AV1460" i="4"/>
  <c r="AV1461" i="4"/>
  <c r="AV1462" i="4"/>
  <c r="AV1463" i="4"/>
  <c r="AV1464" i="4"/>
  <c r="AV1465" i="4"/>
  <c r="AV1466" i="4"/>
  <c r="AV1467" i="4"/>
  <c r="AV1468" i="4"/>
  <c r="AV1469" i="4"/>
  <c r="AV1470" i="4"/>
  <c r="AV1471" i="4"/>
  <c r="AV1472" i="4"/>
  <c r="AV1473" i="4"/>
  <c r="AV1474" i="4"/>
  <c r="AV1475" i="4"/>
  <c r="AV1476" i="4"/>
  <c r="AV1477" i="4"/>
  <c r="AV1478" i="4"/>
  <c r="AV1479" i="4"/>
  <c r="AV1480" i="4"/>
  <c r="AV1481" i="4"/>
  <c r="AV1482" i="4"/>
  <c r="AV1483" i="4"/>
  <c r="AV1484" i="4"/>
  <c r="AV1485" i="4"/>
  <c r="AV1486" i="4"/>
  <c r="AV1487" i="4"/>
  <c r="AV1488" i="4"/>
  <c r="AV1489" i="4"/>
  <c r="AV1490" i="4"/>
  <c r="AV1491" i="4"/>
  <c r="AV1492" i="4"/>
  <c r="AV1493" i="4"/>
  <c r="AV1494" i="4"/>
  <c r="AV1495" i="4"/>
  <c r="AV1496" i="4"/>
  <c r="AV1497" i="4"/>
  <c r="AV1498" i="4"/>
  <c r="AV1499" i="4"/>
  <c r="AV1500" i="4"/>
  <c r="AV1501" i="4"/>
  <c r="AV1502" i="4"/>
  <c r="AV1503" i="4"/>
  <c r="AV1504" i="4"/>
  <c r="AV1505" i="4"/>
  <c r="AV1506" i="4"/>
  <c r="AV1507" i="4"/>
  <c r="AV1508" i="4"/>
  <c r="AV1509" i="4"/>
  <c r="AV1510" i="4"/>
  <c r="AV1511" i="4"/>
  <c r="AV1512" i="4"/>
  <c r="AV1513" i="4"/>
  <c r="AV1514" i="4"/>
  <c r="AV1515" i="4"/>
  <c r="AV1516" i="4"/>
  <c r="AV1517" i="4"/>
  <c r="AV1518" i="4"/>
  <c r="AV1519" i="4"/>
  <c r="AV1520" i="4"/>
  <c r="AV1521" i="4"/>
  <c r="AV1522" i="4"/>
  <c r="AV1523" i="4"/>
  <c r="AV1524" i="4"/>
  <c r="AV1525" i="4"/>
  <c r="AV1526" i="4"/>
  <c r="AV1527" i="4"/>
  <c r="AV1528" i="4"/>
  <c r="AV1529" i="4"/>
  <c r="AV1530" i="4"/>
  <c r="AV1531" i="4"/>
  <c r="AV1532" i="4"/>
  <c r="AV1533" i="4"/>
  <c r="AV1534" i="4"/>
  <c r="AV1535" i="4"/>
  <c r="AV1536" i="4"/>
  <c r="AV1537" i="4"/>
  <c r="AV1538" i="4"/>
  <c r="AV1539" i="4"/>
  <c r="AV1540" i="4"/>
  <c r="AV1541" i="4"/>
  <c r="AV1542" i="4"/>
  <c r="AV1543" i="4"/>
  <c r="AV1544" i="4"/>
  <c r="AV1545" i="4"/>
  <c r="AV1546" i="4"/>
  <c r="AV1547" i="4"/>
  <c r="AV1548" i="4"/>
  <c r="AV1549" i="4"/>
  <c r="AV1550" i="4"/>
  <c r="AV1551" i="4"/>
  <c r="AV1552" i="4"/>
  <c r="AV1553" i="4"/>
  <c r="AV1554" i="4"/>
  <c r="AV1555" i="4"/>
  <c r="AV1556" i="4"/>
  <c r="AV1557" i="4"/>
  <c r="AV1558" i="4"/>
  <c r="AV1559" i="4"/>
  <c r="AV1560" i="4"/>
  <c r="AV1561" i="4"/>
  <c r="AV1562" i="4"/>
  <c r="AV1563" i="4"/>
  <c r="AV1564" i="4"/>
  <c r="AV1565" i="4"/>
  <c r="AV1566" i="4"/>
  <c r="AV1567" i="4"/>
  <c r="AV1568" i="4"/>
  <c r="AV1569" i="4"/>
  <c r="AV1570" i="4"/>
  <c r="AV1571" i="4"/>
  <c r="AV1572" i="4"/>
  <c r="AV1573" i="4"/>
  <c r="AV1574" i="4"/>
  <c r="AV1575" i="4"/>
  <c r="AV1576" i="4"/>
  <c r="AV1577" i="4"/>
  <c r="AV1578" i="4"/>
  <c r="AV1579" i="4"/>
  <c r="AV1580" i="4"/>
  <c r="AV1581" i="4"/>
  <c r="AV1582" i="4"/>
  <c r="AV1583" i="4"/>
  <c r="AV1584" i="4"/>
  <c r="AV1585" i="4"/>
  <c r="AV1586" i="4"/>
  <c r="AV1587" i="4"/>
  <c r="AV1588" i="4"/>
  <c r="AV1589" i="4"/>
  <c r="AV1590" i="4"/>
  <c r="AV1591" i="4"/>
  <c r="AV1592" i="4"/>
  <c r="AV1593" i="4"/>
  <c r="AV1594" i="4"/>
  <c r="AV1595" i="4"/>
  <c r="AV1596" i="4"/>
  <c r="AV1597" i="4"/>
  <c r="AV1598" i="4"/>
  <c r="AV1599" i="4"/>
  <c r="AV1600" i="4"/>
  <c r="AV1601" i="4"/>
  <c r="AV1602" i="4"/>
  <c r="AV1603" i="4"/>
  <c r="AV1604" i="4"/>
  <c r="AV1605" i="4"/>
  <c r="AV1607" i="4"/>
  <c r="AV1608" i="4"/>
  <c r="AV1609" i="4"/>
  <c r="AV1610" i="4"/>
  <c r="AV1611" i="4"/>
  <c r="AV1612" i="4"/>
  <c r="AV1613" i="4"/>
  <c r="AV1614" i="4"/>
  <c r="AV1615" i="4"/>
  <c r="AV1616" i="4"/>
  <c r="AV1617" i="4"/>
  <c r="AV1618" i="4"/>
  <c r="AV1619" i="4"/>
  <c r="AV1620" i="4"/>
  <c r="AV1621" i="4"/>
  <c r="AV1622" i="4"/>
  <c r="AV1623" i="4"/>
  <c r="AV1624" i="4"/>
  <c r="AV1625" i="4"/>
  <c r="AV1626" i="4"/>
  <c r="AV1627" i="4"/>
  <c r="AV1628" i="4"/>
  <c r="AV1629" i="4"/>
  <c r="AV1630" i="4"/>
  <c r="AV1631" i="4"/>
  <c r="AV1632" i="4"/>
  <c r="AV1633" i="4"/>
  <c r="AV1634" i="4"/>
  <c r="AV1635" i="4"/>
  <c r="AV1636" i="4"/>
  <c r="AV1637" i="4"/>
  <c r="AV1638" i="4"/>
  <c r="AV1639" i="4"/>
  <c r="AV1640" i="4"/>
  <c r="AV1641" i="4"/>
  <c r="AV1642" i="4"/>
  <c r="AV1643" i="4"/>
  <c r="AV1644" i="4"/>
  <c r="AV1645" i="4"/>
  <c r="AV1646" i="4"/>
  <c r="AV1647" i="4"/>
  <c r="AV1648" i="4"/>
  <c r="AV1649" i="4"/>
  <c r="AV1650" i="4"/>
  <c r="AV1651" i="4"/>
  <c r="AV1652" i="4"/>
  <c r="AV1653" i="4"/>
  <c r="AV1654" i="4"/>
  <c r="AV1655" i="4"/>
  <c r="AV1656" i="4"/>
  <c r="AV1657" i="4"/>
  <c r="AV1658" i="4"/>
  <c r="AV1659" i="4"/>
  <c r="AV1660" i="4"/>
  <c r="AV1661" i="4"/>
  <c r="AV1662" i="4"/>
  <c r="AV1663" i="4"/>
  <c r="AV1664" i="4"/>
  <c r="AV1665" i="4"/>
  <c r="AV1666" i="4"/>
  <c r="AV1667" i="4"/>
  <c r="AV1668" i="4"/>
  <c r="AV1669" i="4"/>
  <c r="AV1670" i="4"/>
  <c r="AV1671" i="4"/>
  <c r="AV1672" i="4"/>
  <c r="AV1673" i="4"/>
  <c r="AV1674" i="4"/>
  <c r="AV1675" i="4"/>
  <c r="AV1676" i="4"/>
  <c r="AV1677" i="4"/>
  <c r="AV1678" i="4"/>
  <c r="AV1679" i="4"/>
  <c r="AV1680" i="4"/>
  <c r="AV1681" i="4"/>
  <c r="AV1682" i="4"/>
  <c r="AV1683" i="4"/>
  <c r="AV1684" i="4"/>
  <c r="AV1685" i="4"/>
  <c r="AV1686" i="4"/>
  <c r="AV1687" i="4"/>
  <c r="AV1688" i="4"/>
  <c r="AV1689" i="4"/>
  <c r="AV1690" i="4"/>
  <c r="AV1691" i="4"/>
  <c r="AV1692" i="4"/>
  <c r="AV1693" i="4"/>
  <c r="AV1694" i="4"/>
  <c r="AV1695" i="4"/>
  <c r="AV1696" i="4"/>
  <c r="AV1697" i="4"/>
  <c r="AV1698" i="4"/>
  <c r="AV1699" i="4"/>
  <c r="AV1700" i="4"/>
  <c r="AV1701" i="4"/>
  <c r="AV1702" i="4"/>
  <c r="AV1703" i="4"/>
  <c r="AV1704" i="4"/>
  <c r="AV1705" i="4"/>
  <c r="AV1706" i="4"/>
  <c r="AV1707" i="4"/>
  <c r="AV1708" i="4"/>
  <c r="AV1709" i="4"/>
  <c r="AV1710" i="4"/>
  <c r="AV1711" i="4"/>
  <c r="AV1712" i="4"/>
  <c r="AV1713" i="4"/>
  <c r="AV1714" i="4"/>
  <c r="AV1715" i="4"/>
  <c r="AV1716" i="4"/>
  <c r="AV1717" i="4"/>
  <c r="AV1718" i="4"/>
  <c r="AV1719" i="4"/>
  <c r="AV1720" i="4"/>
  <c r="AV1721" i="4"/>
  <c r="AV1722" i="4"/>
  <c r="AV1723" i="4"/>
  <c r="AV1724" i="4"/>
  <c r="AV1725" i="4"/>
  <c r="AV1726" i="4"/>
  <c r="AV1727" i="4"/>
  <c r="AV1728" i="4"/>
  <c r="AV1729" i="4"/>
  <c r="AV1730" i="4"/>
  <c r="AV1731" i="4"/>
  <c r="AV1732" i="4"/>
  <c r="AV1733" i="4"/>
  <c r="AV1734" i="4"/>
  <c r="AV1735" i="4"/>
  <c r="AV1736" i="4"/>
  <c r="AV1737" i="4"/>
  <c r="AV1738" i="4"/>
  <c r="AV1739" i="4"/>
  <c r="AV1740" i="4"/>
  <c r="AV1741" i="4"/>
  <c r="AV1742" i="4"/>
  <c r="AV1743" i="4"/>
  <c r="AV1744" i="4"/>
  <c r="AV1745" i="4"/>
  <c r="AV1746" i="4"/>
  <c r="AV1747" i="4"/>
  <c r="AV1748" i="4"/>
  <c r="AV1749" i="4"/>
  <c r="AV1750" i="4"/>
  <c r="AV1751" i="4"/>
  <c r="AV1752" i="4"/>
  <c r="AV1753" i="4"/>
  <c r="AV1754" i="4"/>
  <c r="AV1755" i="4"/>
  <c r="AV1756" i="4"/>
  <c r="AV1757" i="4"/>
  <c r="AV1758" i="4"/>
  <c r="AV1759" i="4"/>
  <c r="AV1760" i="4"/>
  <c r="AV1761" i="4"/>
  <c r="AV1762" i="4"/>
  <c r="AV1763" i="4"/>
  <c r="AV1764" i="4"/>
  <c r="AV1765" i="4"/>
  <c r="AV1766" i="4"/>
  <c r="AV1767" i="4"/>
  <c r="AV1768" i="4"/>
  <c r="AV1769" i="4"/>
  <c r="AV1770" i="4"/>
  <c r="AV1771" i="4"/>
  <c r="AV1772" i="4"/>
  <c r="AV1773" i="4"/>
  <c r="AV1774" i="4"/>
  <c r="AV1775" i="4"/>
  <c r="AV1776" i="4"/>
  <c r="AV1777" i="4"/>
  <c r="AV1778" i="4"/>
  <c r="AV1779" i="4"/>
  <c r="AV1780" i="4"/>
  <c r="AV1781" i="4"/>
  <c r="AV1782" i="4"/>
  <c r="AV1783" i="4"/>
  <c r="AV1784" i="4"/>
  <c r="AV1785" i="4"/>
  <c r="AV1786" i="4"/>
  <c r="AV1787" i="4"/>
  <c r="AV1788" i="4"/>
  <c r="AV1789" i="4"/>
  <c r="AV1790" i="4"/>
  <c r="AV1791" i="4"/>
  <c r="AV1792" i="4"/>
  <c r="AV1793" i="4"/>
  <c r="AV1794" i="4"/>
  <c r="AV1795" i="4"/>
  <c r="AV1796" i="4"/>
  <c r="AV1797" i="4"/>
  <c r="AV1798" i="4"/>
  <c r="AV1799" i="4"/>
  <c r="AV1800" i="4"/>
  <c r="AV1801" i="4"/>
  <c r="AV1802" i="4"/>
  <c r="AV1803" i="4"/>
  <c r="AV1804" i="4"/>
  <c r="AV1805" i="4"/>
  <c r="AV1806" i="4"/>
  <c r="AV1807" i="4"/>
  <c r="AV1808" i="4"/>
  <c r="AV1809" i="4"/>
  <c r="AV1810" i="4"/>
  <c r="AV1811" i="4"/>
  <c r="AV1812" i="4"/>
  <c r="AV1813" i="4"/>
  <c r="AV1814" i="4"/>
  <c r="AV1815" i="4"/>
  <c r="AV1816" i="4"/>
  <c r="AV1817" i="4"/>
  <c r="AV1818" i="4"/>
  <c r="AV1819" i="4"/>
  <c r="AV1820" i="4"/>
  <c r="AV1821" i="4"/>
  <c r="AV1822" i="4"/>
  <c r="AV1823" i="4"/>
  <c r="AV1824" i="4"/>
  <c r="AV1825" i="4"/>
  <c r="AV1826" i="4"/>
  <c r="AV1827" i="4"/>
  <c r="AV1828" i="4"/>
  <c r="AV1829" i="4"/>
  <c r="AV1830" i="4"/>
  <c r="AV1831" i="4"/>
  <c r="AV1832" i="4"/>
  <c r="AV1833" i="4"/>
  <c r="AV1834" i="4"/>
  <c r="AV1835" i="4"/>
  <c r="AV1836" i="4"/>
  <c r="AV1837" i="4"/>
  <c r="AV1838" i="4"/>
  <c r="AV1839" i="4"/>
  <c r="AV1840" i="4"/>
  <c r="AV1841" i="4"/>
  <c r="AV1842" i="4"/>
  <c r="AV1843" i="4"/>
  <c r="AV1844" i="4"/>
  <c r="AV1845" i="4"/>
  <c r="AV1846" i="4"/>
  <c r="AV1847" i="4"/>
  <c r="AV1848" i="4"/>
  <c r="AV1849" i="4"/>
  <c r="AV1850" i="4"/>
  <c r="AV1851" i="4"/>
  <c r="AV1852" i="4"/>
  <c r="AV1853" i="4"/>
  <c r="AV1854" i="4"/>
  <c r="AV1855" i="4"/>
  <c r="AV1856" i="4"/>
  <c r="AV1857" i="4"/>
  <c r="AV1858" i="4"/>
  <c r="AV1859" i="4"/>
  <c r="AV1860" i="4"/>
  <c r="AV1861" i="4"/>
  <c r="AV1862" i="4"/>
  <c r="AV1863" i="4"/>
  <c r="AV1864" i="4"/>
  <c r="AV1865" i="4"/>
  <c r="AV1866" i="4"/>
  <c r="AV1867" i="4"/>
  <c r="AV1868" i="4"/>
  <c r="AV1869" i="4"/>
  <c r="AV1870" i="4"/>
  <c r="AV1871" i="4"/>
  <c r="AV1872" i="4"/>
  <c r="AV1873" i="4"/>
  <c r="AV1874" i="4"/>
  <c r="AV1875" i="4"/>
  <c r="AV1876" i="4"/>
  <c r="AV1877" i="4"/>
  <c r="AV1878" i="4"/>
  <c r="AV1879" i="4"/>
  <c r="AV1880" i="4"/>
  <c r="AV1881" i="4"/>
  <c r="AV1882" i="4"/>
  <c r="AV1883" i="4"/>
  <c r="AV1884" i="4"/>
  <c r="AV1885" i="4"/>
  <c r="AV1886" i="4"/>
  <c r="AV1887" i="4"/>
  <c r="AV1888" i="4"/>
  <c r="AV1889" i="4"/>
  <c r="AV1890" i="4"/>
  <c r="AV1891" i="4"/>
  <c r="AV1892" i="4"/>
  <c r="AV1893" i="4"/>
  <c r="AV1894" i="4"/>
  <c r="AV1895" i="4"/>
  <c r="AV1896" i="4"/>
  <c r="AV1897" i="4"/>
  <c r="AV1898" i="4"/>
  <c r="AV1899" i="4"/>
  <c r="AV1900" i="4"/>
  <c r="AV1901" i="4"/>
  <c r="AV1902" i="4"/>
  <c r="AV1903" i="4"/>
  <c r="AV1904" i="4"/>
  <c r="AV1905" i="4"/>
  <c r="AV1906" i="4"/>
  <c r="AV1907" i="4"/>
  <c r="AV1908" i="4"/>
  <c r="AV1909" i="4"/>
  <c r="AV1910" i="4"/>
  <c r="AV1911" i="4"/>
  <c r="AV1912" i="4"/>
  <c r="AV1913" i="4"/>
  <c r="AV1914" i="4"/>
  <c r="AV1915" i="4"/>
  <c r="AV1916" i="4"/>
  <c r="AV1917" i="4"/>
  <c r="AV1918" i="4"/>
  <c r="AV1919" i="4"/>
  <c r="AV1920" i="4"/>
  <c r="AV1921" i="4"/>
  <c r="AV1922" i="4"/>
  <c r="AV1923" i="4"/>
  <c r="AV1924" i="4"/>
  <c r="AV1925" i="4"/>
  <c r="AV1926" i="4"/>
  <c r="AV1927" i="4"/>
  <c r="AV1928" i="4"/>
  <c r="AV1929" i="4"/>
  <c r="AV1930" i="4"/>
  <c r="AV1931" i="4"/>
  <c r="AV1932" i="4"/>
  <c r="AV1933" i="4"/>
  <c r="AV1934" i="4"/>
  <c r="AV1935" i="4"/>
  <c r="AV1936" i="4"/>
  <c r="AV1937" i="4"/>
  <c r="AV1938" i="4"/>
  <c r="AV1939" i="4"/>
  <c r="AV1940" i="4"/>
  <c r="AV1941" i="4"/>
  <c r="AV1942" i="4"/>
  <c r="AV1943" i="4"/>
  <c r="AV1944" i="4"/>
  <c r="AV1945" i="4"/>
  <c r="AV1946" i="4"/>
  <c r="AV1947" i="4"/>
  <c r="AV1948" i="4"/>
  <c r="AV1949" i="4"/>
  <c r="AV1950" i="4"/>
  <c r="AV1951" i="4"/>
  <c r="AV1952" i="4"/>
  <c r="AV1953" i="4"/>
  <c r="AV1954" i="4"/>
  <c r="AV1955" i="4"/>
  <c r="AV1956" i="4"/>
  <c r="AV1957" i="4"/>
  <c r="AV1958" i="4"/>
  <c r="AV1959" i="4"/>
  <c r="AV1960" i="4"/>
  <c r="AV1961" i="4"/>
  <c r="AV1962" i="4"/>
  <c r="AV1963" i="4"/>
  <c r="AV1964" i="4"/>
  <c r="AV1965" i="4"/>
  <c r="AV1966" i="4"/>
  <c r="AV1967" i="4"/>
  <c r="AV1968" i="4"/>
  <c r="AV1969" i="4"/>
  <c r="AV1970" i="4"/>
  <c r="AV1971" i="4"/>
  <c r="AV1972" i="4"/>
  <c r="AV1973" i="4"/>
  <c r="AV1974" i="4"/>
  <c r="AV1975" i="4"/>
  <c r="AV1976" i="4"/>
  <c r="AV1977" i="4"/>
  <c r="AV1978" i="4"/>
  <c r="AV1979" i="4"/>
  <c r="AV1980" i="4"/>
  <c r="AV1981" i="4"/>
  <c r="AV1982" i="4"/>
  <c r="AV1983" i="4"/>
  <c r="AV1984" i="4"/>
  <c r="AV1985" i="4"/>
  <c r="AV1986" i="4"/>
  <c r="AV1987" i="4"/>
  <c r="AV1988" i="4"/>
  <c r="AV1989" i="4"/>
  <c r="AV1990" i="4"/>
  <c r="AV1991" i="4"/>
  <c r="AV1992" i="4"/>
  <c r="AV1993" i="4"/>
  <c r="AV1994" i="4"/>
  <c r="AV1995" i="4"/>
  <c r="AV1996" i="4"/>
  <c r="AV1997" i="4"/>
  <c r="AV1998" i="4"/>
  <c r="AV1999" i="4"/>
  <c r="AV2000" i="4"/>
  <c r="AV2001" i="4"/>
  <c r="AV2002" i="4"/>
  <c r="AV2003" i="4"/>
  <c r="AV2004" i="4"/>
  <c r="AV2005" i="4"/>
  <c r="AV2006" i="4"/>
  <c r="AV2007" i="4"/>
  <c r="AV2008" i="4"/>
  <c r="AV2009" i="4"/>
  <c r="AV2010" i="4"/>
  <c r="AV2011" i="4"/>
  <c r="AV2012" i="4"/>
  <c r="AV2013" i="4"/>
  <c r="AV2014" i="4"/>
  <c r="AV2015" i="4"/>
  <c r="AV2016" i="4"/>
  <c r="AV2017" i="4"/>
  <c r="AV2018" i="4"/>
  <c r="AV2019" i="4"/>
  <c r="AV2020" i="4"/>
  <c r="AV2021" i="4"/>
  <c r="AV2022" i="4"/>
  <c r="AV2023" i="4"/>
  <c r="AV2024" i="4"/>
  <c r="AV2025" i="4"/>
  <c r="AV2026" i="4"/>
  <c r="AV2027" i="4"/>
  <c r="AV2028" i="4"/>
  <c r="AV2029" i="4"/>
  <c r="AV2030" i="4"/>
  <c r="AV2031" i="4"/>
  <c r="AV2032" i="4"/>
  <c r="AV2033" i="4"/>
  <c r="AV2034" i="4"/>
  <c r="AV2035" i="4"/>
  <c r="AV2036" i="4"/>
  <c r="AV2037" i="4"/>
  <c r="AV2038" i="4"/>
  <c r="AV2039" i="4"/>
  <c r="AV2040" i="4"/>
  <c r="AV2041" i="4"/>
  <c r="AV2042" i="4"/>
  <c r="AV2043" i="4"/>
  <c r="AV2044" i="4"/>
  <c r="AV2045" i="4"/>
  <c r="AV2046" i="4"/>
  <c r="AV2047" i="4"/>
  <c r="AV2048" i="4"/>
  <c r="AV2049" i="4"/>
  <c r="AV2050" i="4"/>
  <c r="AV2051" i="4"/>
  <c r="AV2052" i="4"/>
  <c r="AV2053" i="4"/>
  <c r="AV2054" i="4"/>
  <c r="AV2055" i="4"/>
  <c r="AV2056" i="4"/>
  <c r="AV2057" i="4"/>
  <c r="AV2058" i="4"/>
  <c r="AV2059" i="4"/>
  <c r="AV2060" i="4"/>
  <c r="AV2061" i="4"/>
  <c r="AV2062" i="4"/>
  <c r="AV2063" i="4"/>
  <c r="AV2064" i="4"/>
  <c r="AV2065" i="4"/>
  <c r="AV2066" i="4"/>
  <c r="AV2067" i="4"/>
  <c r="AV2068" i="4"/>
  <c r="AV2069" i="4"/>
  <c r="AV2070" i="4"/>
  <c r="AV2071" i="4"/>
  <c r="AV2072" i="4"/>
  <c r="AV2073" i="4"/>
  <c r="AV2074" i="4"/>
  <c r="AV2075" i="4"/>
  <c r="AV2076" i="4"/>
  <c r="AV2077" i="4"/>
  <c r="AV2078" i="4"/>
  <c r="AV2079" i="4"/>
  <c r="AV2080" i="4"/>
  <c r="AV2081" i="4"/>
  <c r="AV2082" i="4"/>
  <c r="AV2083" i="4"/>
  <c r="AV2084" i="4"/>
  <c r="AV2085" i="4"/>
  <c r="AV2086" i="4"/>
  <c r="AV2087" i="4"/>
  <c r="AV2088" i="4"/>
  <c r="AV2089" i="4"/>
  <c r="AV2090" i="4"/>
  <c r="AV2091" i="4"/>
  <c r="AV2092" i="4"/>
  <c r="AV2093" i="4"/>
  <c r="AV2094" i="4"/>
  <c r="AV2095" i="4"/>
  <c r="AV2096" i="4"/>
  <c r="AV2097" i="4"/>
  <c r="AV2098" i="4"/>
  <c r="AV2099" i="4"/>
  <c r="AV2100" i="4"/>
  <c r="AV2101" i="4"/>
  <c r="AV2102" i="4"/>
  <c r="AV2103" i="4"/>
  <c r="AV2104" i="4"/>
  <c r="AV2105" i="4"/>
  <c r="AV2106" i="4"/>
  <c r="AV2107" i="4"/>
  <c r="AV2108" i="4"/>
  <c r="AV2109" i="4"/>
  <c r="AV2110" i="4"/>
  <c r="AV2111" i="4"/>
  <c r="AV2112" i="4"/>
  <c r="AV2113" i="4"/>
  <c r="AV2114" i="4"/>
  <c r="AV2115" i="4"/>
  <c r="AV2116" i="4"/>
  <c r="AV2117" i="4"/>
  <c r="AV2118" i="4"/>
  <c r="AV2119" i="4"/>
  <c r="AV2120" i="4"/>
  <c r="AV2121" i="4"/>
  <c r="AV2122" i="4"/>
  <c r="AV2123" i="4"/>
  <c r="AV2124" i="4"/>
  <c r="AV2125" i="4"/>
  <c r="AV2126" i="4"/>
  <c r="AV2127" i="4"/>
  <c r="AV2128" i="4"/>
  <c r="AV2129" i="4"/>
  <c r="AV2130" i="4"/>
  <c r="AV2131" i="4"/>
  <c r="AV2132" i="4"/>
  <c r="AV2133" i="4"/>
  <c r="AV2134" i="4"/>
  <c r="AV2135" i="4"/>
  <c r="AV2136" i="4"/>
  <c r="AV2137" i="4"/>
  <c r="AV2138" i="4"/>
  <c r="AV2139" i="4"/>
  <c r="AV2140" i="4"/>
  <c r="AV2141" i="4"/>
  <c r="AV2142" i="4"/>
  <c r="AV2143" i="4"/>
  <c r="AV2144" i="4"/>
  <c r="AV2145" i="4"/>
  <c r="AV2146" i="4"/>
  <c r="AV2147" i="4"/>
  <c r="AV2148" i="4"/>
  <c r="AV2149" i="4"/>
  <c r="AV2150" i="4"/>
  <c r="AV2151" i="4"/>
  <c r="AV2152" i="4"/>
  <c r="AV2153" i="4"/>
  <c r="AV2154" i="4"/>
  <c r="AV2155" i="4"/>
  <c r="AV2156" i="4"/>
  <c r="AV2157" i="4"/>
  <c r="AV2158" i="4"/>
  <c r="AV2159" i="4"/>
  <c r="AV2160" i="4"/>
  <c r="AV2161" i="4"/>
  <c r="AV2162" i="4"/>
  <c r="AV2163" i="4"/>
  <c r="AV2164" i="4"/>
  <c r="AV2165" i="4"/>
  <c r="AV2166" i="4"/>
  <c r="AV2167" i="4"/>
  <c r="AV2168" i="4"/>
  <c r="AV2169" i="4"/>
  <c r="AV2170" i="4"/>
  <c r="AV2171" i="4"/>
  <c r="AV2172" i="4"/>
  <c r="AV2173" i="4"/>
  <c r="AV2174" i="4"/>
  <c r="AV2175" i="4"/>
  <c r="AV2176" i="4"/>
  <c r="AV2177" i="4"/>
  <c r="AV2178" i="4"/>
  <c r="AV2179" i="4"/>
  <c r="AV2180" i="4"/>
  <c r="AV2181" i="4"/>
  <c r="AV2182" i="4"/>
  <c r="AV2183" i="4"/>
  <c r="AV2184" i="4"/>
  <c r="AV2185" i="4"/>
  <c r="AV2186" i="4"/>
  <c r="AV2187" i="4"/>
  <c r="AV2188" i="4"/>
  <c r="AV2189" i="4"/>
  <c r="AV2190" i="4"/>
  <c r="AV2191" i="4"/>
  <c r="AV2192" i="4"/>
  <c r="AV2193" i="4"/>
  <c r="AV2194" i="4"/>
  <c r="AV2195" i="4"/>
  <c r="AV2196" i="4"/>
  <c r="AV2197" i="4"/>
  <c r="AV2198" i="4"/>
  <c r="AV2199" i="4"/>
  <c r="AV2200" i="4"/>
  <c r="AV2201" i="4"/>
  <c r="AV2202" i="4"/>
  <c r="AV2203" i="4"/>
  <c r="AV2204" i="4"/>
  <c r="AV2205" i="4"/>
  <c r="AV2206" i="4"/>
  <c r="AV2207" i="4"/>
  <c r="AV2208" i="4"/>
  <c r="AV2209" i="4"/>
  <c r="AV2210" i="4"/>
  <c r="AV2211" i="4"/>
  <c r="AV2212" i="4"/>
  <c r="AV2213" i="4"/>
  <c r="AV2214" i="4"/>
  <c r="AV2215" i="4"/>
  <c r="AV2216" i="4"/>
  <c r="AV2217" i="4"/>
  <c r="AV2218" i="4"/>
  <c r="AV2219" i="4"/>
  <c r="AV2220" i="4"/>
  <c r="AV2221" i="4"/>
  <c r="AV2222" i="4"/>
  <c r="AV2223" i="4"/>
  <c r="AV2224" i="4"/>
  <c r="AV2225" i="4"/>
  <c r="AV2226" i="4"/>
  <c r="AV2227" i="4"/>
  <c r="AV2228" i="4"/>
  <c r="AV2229" i="4"/>
  <c r="AV2230" i="4"/>
  <c r="AV2231" i="4"/>
  <c r="AV2232" i="4"/>
  <c r="AV2233" i="4"/>
  <c r="AV2234" i="4"/>
  <c r="AV2235" i="4"/>
  <c r="AV2236" i="4"/>
  <c r="AV2237" i="4"/>
  <c r="AV2238" i="4"/>
  <c r="AV2239" i="4"/>
  <c r="AV2240" i="4"/>
  <c r="AV2241" i="4"/>
  <c r="AV2242" i="4"/>
  <c r="AV2243" i="4"/>
  <c r="AV2244" i="4"/>
  <c r="AV2245" i="4"/>
  <c r="AV2246" i="4"/>
  <c r="AV2247" i="4"/>
  <c r="AV2248" i="4"/>
  <c r="AV2249" i="4"/>
  <c r="AV2250" i="4"/>
  <c r="AV2251" i="4"/>
  <c r="AV2252" i="4"/>
  <c r="AV2253" i="4"/>
  <c r="AV2254" i="4"/>
  <c r="AV2255" i="4"/>
  <c r="AV2256" i="4"/>
  <c r="AV2257" i="4"/>
  <c r="AV2258" i="4"/>
  <c r="AV2259" i="4"/>
  <c r="AV2260" i="4"/>
  <c r="AV2261" i="4"/>
  <c r="AV2262" i="4"/>
  <c r="AV2263" i="4"/>
  <c r="AV2264" i="4"/>
  <c r="AV2265" i="4"/>
  <c r="AV2266" i="4"/>
  <c r="AV2267" i="4"/>
  <c r="AV2268" i="4"/>
  <c r="AV2269" i="4"/>
  <c r="AV2270" i="4"/>
  <c r="AV2271" i="4"/>
  <c r="AV2272" i="4"/>
  <c r="AV2273" i="4"/>
  <c r="AV2274" i="4"/>
  <c r="AV2275" i="4"/>
  <c r="AV2276" i="4"/>
  <c r="AV2277" i="4"/>
  <c r="AV2278" i="4"/>
  <c r="AV2279" i="4"/>
  <c r="AV2280" i="4"/>
  <c r="AV2281" i="4"/>
  <c r="AV2282" i="4"/>
  <c r="AV2283" i="4"/>
  <c r="AV2284" i="4"/>
  <c r="AV2285" i="4"/>
  <c r="AV2286" i="4"/>
  <c r="AV2287" i="4"/>
  <c r="AV2288" i="4"/>
  <c r="AV2289" i="4"/>
  <c r="AV2290" i="4"/>
  <c r="AV2291" i="4"/>
  <c r="AV2292" i="4"/>
  <c r="AV2293" i="4"/>
  <c r="AV2294" i="4"/>
  <c r="AV2295" i="4"/>
  <c r="AV2296" i="4"/>
  <c r="AV2297" i="4"/>
  <c r="AV2298" i="4"/>
  <c r="AV2299" i="4"/>
  <c r="AV2300" i="4"/>
  <c r="AV2301" i="4"/>
  <c r="AV2302" i="4"/>
  <c r="AV2303" i="4"/>
  <c r="AV2304" i="4"/>
  <c r="AV2305" i="4"/>
  <c r="AV2306" i="4"/>
  <c r="AV2307" i="4"/>
  <c r="AV2308" i="4"/>
  <c r="AV2309" i="4"/>
  <c r="AV2310" i="4"/>
  <c r="AV2311" i="4"/>
  <c r="AV2312" i="4"/>
  <c r="AV2313" i="4"/>
  <c r="AV2314" i="4"/>
  <c r="AV2315" i="4"/>
  <c r="AV2316" i="4"/>
  <c r="AV2317" i="4"/>
  <c r="AV2318" i="4"/>
  <c r="AV2319" i="4"/>
  <c r="AV2320" i="4"/>
  <c r="AV2321" i="4"/>
  <c r="AV2322" i="4"/>
  <c r="AV2323" i="4"/>
  <c r="AV2324" i="4"/>
  <c r="AV2325" i="4"/>
  <c r="AV2326" i="4"/>
  <c r="AV2327" i="4"/>
  <c r="AV2328" i="4"/>
  <c r="AV2329" i="4"/>
  <c r="AV2330" i="4"/>
  <c r="AV2331" i="4"/>
  <c r="AV2332" i="4"/>
  <c r="AV2333" i="4"/>
  <c r="AV2334" i="4"/>
  <c r="AV2335" i="4"/>
  <c r="AV2336" i="4"/>
  <c r="AV2337" i="4"/>
  <c r="AV2338" i="4"/>
  <c r="AV2339" i="4"/>
  <c r="AV2340" i="4"/>
  <c r="AV2341" i="4"/>
  <c r="AV2342" i="4"/>
  <c r="AV2343" i="4"/>
  <c r="AV2344" i="4"/>
  <c r="AV2345" i="4"/>
  <c r="AV2346" i="4"/>
  <c r="AV2347" i="4"/>
  <c r="AV2348" i="4"/>
  <c r="AV2349" i="4"/>
  <c r="AV2350" i="4"/>
  <c r="AV2351" i="4"/>
  <c r="AV2352" i="4"/>
  <c r="AV2353" i="4"/>
  <c r="AV2354" i="4"/>
  <c r="AV2355" i="4"/>
  <c r="AV2356" i="4"/>
  <c r="AV2357" i="4"/>
  <c r="AV2358" i="4"/>
  <c r="AV2359" i="4"/>
  <c r="AV2360" i="4"/>
  <c r="AV2361" i="4"/>
  <c r="AV2362" i="4"/>
  <c r="AV2363" i="4"/>
  <c r="AV2364" i="4"/>
  <c r="AV2365" i="4"/>
  <c r="AV2366" i="4"/>
  <c r="AV2367" i="4"/>
  <c r="AV2368" i="4"/>
  <c r="AV2369" i="4"/>
  <c r="AV2370" i="4"/>
  <c r="AV2371" i="4"/>
  <c r="AV2372" i="4"/>
  <c r="AV2373" i="4"/>
  <c r="AV2374" i="4"/>
  <c r="AV2375" i="4"/>
  <c r="AV2376" i="4"/>
  <c r="AV2377" i="4"/>
  <c r="AV2378" i="4"/>
  <c r="AV2379" i="4"/>
  <c r="AV2380" i="4"/>
  <c r="AV2381" i="4"/>
  <c r="AV2382" i="4"/>
  <c r="AV2383" i="4"/>
  <c r="AV2384" i="4"/>
  <c r="AV2385" i="4"/>
  <c r="AV2386" i="4"/>
  <c r="AV2387" i="4"/>
  <c r="AV2388" i="4"/>
  <c r="AV2389" i="4"/>
  <c r="AV2390" i="4"/>
  <c r="AV2391" i="4"/>
  <c r="AV2392" i="4"/>
  <c r="AV2393" i="4"/>
  <c r="AV2394" i="4"/>
  <c r="AV2395" i="4"/>
  <c r="AV2396" i="4"/>
  <c r="AV2397" i="4"/>
  <c r="AV2398" i="4"/>
  <c r="AV2399" i="4"/>
  <c r="AV2400" i="4"/>
  <c r="AV2401" i="4"/>
  <c r="AV2402" i="4"/>
  <c r="AV2403" i="4"/>
  <c r="AV2404" i="4"/>
  <c r="AV2405" i="4"/>
  <c r="AV2406" i="4"/>
  <c r="AV2407" i="4"/>
  <c r="AV2408" i="4"/>
  <c r="AV2409" i="4"/>
  <c r="AV2410" i="4"/>
  <c r="AV2411" i="4"/>
  <c r="AV2412" i="4"/>
  <c r="AV2413" i="4"/>
  <c r="AV2414" i="4"/>
  <c r="AV2415" i="4"/>
  <c r="AV2416" i="4"/>
  <c r="AV2417" i="4"/>
  <c r="AV2418" i="4"/>
  <c r="AV2419" i="4"/>
  <c r="AV2420" i="4"/>
  <c r="AV2421" i="4"/>
  <c r="AV2422" i="4"/>
  <c r="AV2423" i="4"/>
  <c r="AV2424" i="4"/>
  <c r="AV2425" i="4"/>
  <c r="AV2426" i="4"/>
  <c r="AV2427" i="4"/>
  <c r="AV2428" i="4"/>
  <c r="AV2429" i="4"/>
  <c r="AV2430" i="4"/>
  <c r="AV2431" i="4"/>
  <c r="AV2432" i="4"/>
  <c r="AV2433" i="4"/>
  <c r="AV2434" i="4"/>
  <c r="AV2435" i="4"/>
  <c r="AV2436" i="4"/>
  <c r="AV2437" i="4"/>
  <c r="AV2438" i="4"/>
  <c r="AV2439" i="4"/>
  <c r="AV2440" i="4"/>
  <c r="AV2441" i="4"/>
  <c r="AV2442" i="4"/>
  <c r="AV2443" i="4"/>
  <c r="AV2444" i="4"/>
  <c r="AV2445" i="4"/>
  <c r="AV2446" i="4"/>
  <c r="AV2447" i="4"/>
  <c r="AV2448" i="4"/>
  <c r="AV2449" i="4"/>
  <c r="AV2450" i="4"/>
  <c r="AV2451" i="4"/>
  <c r="AV2452" i="4"/>
  <c r="AV2453" i="4"/>
  <c r="AV2454" i="4"/>
  <c r="AV2455" i="4"/>
  <c r="AV2456" i="4"/>
  <c r="AV2457" i="4"/>
  <c r="AV2458" i="4"/>
  <c r="AV2459" i="4"/>
  <c r="AV2460" i="4"/>
  <c r="AV2461" i="4"/>
  <c r="AV2462" i="4"/>
  <c r="AV2463" i="4"/>
  <c r="AV2464" i="4"/>
  <c r="AV2465" i="4"/>
  <c r="AV2466" i="4"/>
  <c r="AV2467" i="4"/>
  <c r="AV2468" i="4"/>
  <c r="AV2469" i="4"/>
  <c r="AV2470" i="4"/>
  <c r="AV2471" i="4"/>
  <c r="AV2472" i="4"/>
  <c r="AV2473" i="4"/>
  <c r="AV2474" i="4"/>
  <c r="AV2475" i="4"/>
  <c r="AV2476" i="4"/>
  <c r="AV2477" i="4"/>
  <c r="AV2478" i="4"/>
  <c r="AV2479" i="4"/>
  <c r="AV2480" i="4"/>
  <c r="AV2481" i="4"/>
  <c r="AV2482" i="4"/>
  <c r="AV2483" i="4"/>
  <c r="AV2484" i="4"/>
  <c r="AV2485" i="4"/>
  <c r="AV2486" i="4"/>
  <c r="AV2487" i="4"/>
  <c r="AV2488" i="4"/>
  <c r="AV2489" i="4"/>
  <c r="AV2490" i="4"/>
  <c r="AV2491" i="4"/>
  <c r="AV2492" i="4"/>
  <c r="AV2493" i="4"/>
  <c r="AV2494" i="4"/>
  <c r="AV2495" i="4"/>
  <c r="AV2496" i="4"/>
  <c r="AV2497" i="4"/>
  <c r="AV2498" i="4"/>
  <c r="AV2499" i="4"/>
  <c r="AV2500" i="4"/>
  <c r="AV2501" i="4"/>
  <c r="AV2502" i="4"/>
  <c r="AV2503" i="4"/>
  <c r="AV2504" i="4"/>
  <c r="AV2505" i="4"/>
  <c r="AV2506" i="4"/>
  <c r="AV2507" i="4"/>
  <c r="AV2508" i="4"/>
  <c r="AV2509" i="4"/>
  <c r="AV2510" i="4"/>
  <c r="AV2511" i="4"/>
  <c r="AV2512" i="4"/>
  <c r="AV2513" i="4"/>
  <c r="AV2514" i="4"/>
  <c r="AV2515" i="4"/>
  <c r="AV2516" i="4"/>
  <c r="AV2517" i="4"/>
  <c r="AV2518" i="4"/>
  <c r="AV2519" i="4"/>
  <c r="AV2520" i="4"/>
  <c r="AV2521" i="4"/>
  <c r="AV2522" i="4"/>
  <c r="AV2523" i="4"/>
  <c r="AV2524" i="4"/>
  <c r="AV2525" i="4"/>
  <c r="AV2526" i="4"/>
  <c r="AV2527" i="4"/>
  <c r="AV2528" i="4"/>
  <c r="AV2529" i="4"/>
  <c r="AV2530" i="4"/>
  <c r="AV2531" i="4"/>
  <c r="AV2532" i="4"/>
  <c r="AV2533" i="4"/>
  <c r="AV2534" i="4"/>
  <c r="AV2535" i="4"/>
  <c r="AV2536" i="4"/>
  <c r="AV2537" i="4"/>
  <c r="AV2538" i="4"/>
  <c r="AV2539" i="4"/>
  <c r="AV2540" i="4"/>
  <c r="AV2541" i="4"/>
  <c r="AV2542" i="4"/>
  <c r="AV2543" i="4"/>
  <c r="AV2544" i="4"/>
  <c r="AV2545" i="4"/>
  <c r="AV2546" i="4"/>
  <c r="AV2547" i="4"/>
  <c r="AV2548" i="4"/>
  <c r="AV2549" i="4"/>
  <c r="AV2550" i="4"/>
  <c r="AV2551" i="4"/>
  <c r="AV2552" i="4"/>
  <c r="AV2553" i="4"/>
  <c r="AV2554" i="4"/>
  <c r="AV2555" i="4"/>
  <c r="AV2556" i="4"/>
  <c r="AV2557" i="4"/>
  <c r="AV2558" i="4"/>
  <c r="AV2559" i="4"/>
  <c r="AV2560" i="4"/>
  <c r="AV2561" i="4"/>
  <c r="AV2562" i="4"/>
  <c r="AV2563" i="4"/>
  <c r="AV2564" i="4"/>
  <c r="AV2565" i="4"/>
  <c r="AV2566" i="4"/>
  <c r="AV2567" i="4"/>
  <c r="AV2568" i="4"/>
  <c r="AV2569" i="4"/>
  <c r="AV2570" i="4"/>
  <c r="AV2571" i="4"/>
  <c r="AV2572" i="4"/>
  <c r="AV2573" i="4"/>
  <c r="AV2574" i="4"/>
  <c r="AV2575" i="4"/>
  <c r="AV2576" i="4"/>
  <c r="AV2577" i="4"/>
  <c r="AV2578" i="4"/>
  <c r="AV2579" i="4"/>
  <c r="AV2580" i="4"/>
  <c r="AV2581" i="4"/>
  <c r="AV2582" i="4"/>
  <c r="AV2583" i="4"/>
  <c r="AV2584" i="4"/>
  <c r="AV2585" i="4"/>
  <c r="AV2586" i="4"/>
  <c r="AV2587" i="4"/>
  <c r="AV2588" i="4"/>
  <c r="AV2589" i="4"/>
  <c r="AV2590" i="4"/>
  <c r="AV2591" i="4"/>
  <c r="AV2592" i="4"/>
  <c r="AV2593" i="4"/>
  <c r="AV2594" i="4"/>
  <c r="AV2595" i="4"/>
  <c r="AV2596" i="4"/>
  <c r="AV2597" i="4"/>
  <c r="AV2598" i="4"/>
  <c r="AV2599" i="4"/>
  <c r="AV2600" i="4"/>
  <c r="AV2601" i="4"/>
  <c r="AV2602" i="4"/>
  <c r="AV2603" i="4"/>
  <c r="AV2604" i="4"/>
  <c r="AV2605" i="4"/>
  <c r="AV2606" i="4"/>
  <c r="AV2607" i="4"/>
  <c r="AV2608" i="4"/>
  <c r="AV2609" i="4"/>
  <c r="AV2610" i="4"/>
  <c r="AV2611" i="4"/>
  <c r="AV2612" i="4"/>
  <c r="AV2613" i="4"/>
  <c r="AV2614" i="4"/>
  <c r="AV2615" i="4"/>
  <c r="AV2616" i="4"/>
  <c r="AV2617" i="4"/>
  <c r="AV2618" i="4"/>
  <c r="AV2619" i="4"/>
  <c r="AV2620" i="4"/>
  <c r="AV2621" i="4"/>
  <c r="AV2622" i="4"/>
  <c r="AV262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A0C9E1-B4C2-4EB0-A781-AD11EE17E288}" keepAlive="1" name="Query - Combined Sheet (Major-Only)" description="Connection to the 'Combined Sheet (Major-Only)' query in the workbook." type="5" refreshedVersion="8" background="1" saveData="1">
    <dbPr connection="Provider=Microsoft.Mashup.OleDb.1;Data Source=$Workbook$;Location=&quot;Combined Sheet (Major-Only)&quot;;Extended Properties=&quot;&quot;" command="SELECT * FROM [Combined Sheet (Major-Only)]"/>
  </connection>
  <connection id="2" xr16:uid="{ADB4BB2C-FCCE-47AA-91B9-CB3B9B0B63ED}" keepAlive="1" name="Query - Combined Sheet (Major-Only) (2)" description="Connection to the 'Combined Sheet (Major-Only) (2)' query in the workbook." type="5" refreshedVersion="8" background="1" saveData="1">
    <dbPr connection="Provider=Microsoft.Mashup.OleDb.1;Data Source=$Workbook$;Location=&quot;Combined Sheet (Major-Only) (2)&quot;;Extended Properties=&quot;&quot;" command="SELECT * FROM [Combined Sheet (Major-Only) (2)]"/>
  </connection>
  <connection id="3" xr16:uid="{3236712D-688C-45D0-B916-EC6FC87C997A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<sst xmlns="http://schemas.openxmlformats.org/spreadsheetml/2006/main" count="42667" uniqueCount="12202">
  <si>
    <t>Facility Name</t>
  </si>
  <si>
    <t>NPDES ID L Coding</t>
  </si>
  <si>
    <t>NPDES ID2</t>
  </si>
  <si>
    <t>City</t>
  </si>
  <si>
    <t>State</t>
  </si>
  <si>
    <t>EPA Region</t>
  </si>
  <si>
    <t>Reporting Year</t>
  </si>
  <si>
    <t>Certified Date</t>
  </si>
  <si>
    <t>Reporting Obligation(s)</t>
  </si>
  <si>
    <t>Amount of Biosolids Generated</t>
  </si>
  <si>
    <t>Violation Count</t>
  </si>
  <si>
    <t>Violation Type(s)</t>
  </si>
  <si>
    <t>Management Practice Type(s)</t>
  </si>
  <si>
    <t>Amount of Biosolids Managed - Land Applied</t>
  </si>
  <si>
    <t>Amount of Biosolids Managed - Surface Disposal</t>
  </si>
  <si>
    <t>Amount of Biosolids Managed - Incinerated</t>
  </si>
  <si>
    <t>Amount of Biosolids Managed - Other Management Practice</t>
  </si>
  <si>
    <t>Pathogen Class(es)</t>
  </si>
  <si>
    <t>Facility Latitude</t>
  </si>
  <si>
    <t>Facility Longitude</t>
  </si>
  <si>
    <t>Sum of Average Daily Flow (MGD)</t>
  </si>
  <si>
    <t>Count of Outfall Number</t>
  </si>
  <si>
    <t>Max of Total Facility Design Flow (MGD)</t>
  </si>
  <si>
    <t>Max of Actual Average Facility Flow (MGD)</t>
  </si>
  <si>
    <t>Max of Wastewater Flow (MGal/yr)</t>
  </si>
  <si>
    <t>CWNS #</t>
  </si>
  <si>
    <t>Predicted biosolids</t>
  </si>
  <si>
    <t>All PSRP</t>
  </si>
  <si>
    <t>All Other</t>
  </si>
  <si>
    <t>All PFRP</t>
  </si>
  <si>
    <t>All PTO</t>
  </si>
  <si>
    <t>ECHO BFR</t>
  </si>
  <si>
    <t>LAS VIRGENES TAPIA WRF/COMPOST</t>
  </si>
  <si>
    <t>CAL056014</t>
  </si>
  <si>
    <t>CA0056014</t>
  </si>
  <si>
    <t>CALABASAS</t>
  </si>
  <si>
    <t>CA</t>
  </si>
  <si>
    <t>A Class I Sludge Management Facility as defined in 40 CFR 503.9; A POTW that serves 10,000 people or more</t>
  </si>
  <si>
    <t/>
  </si>
  <si>
    <t>Land Application, Other Management Practice</t>
  </si>
  <si>
    <t>Class A, Class B</t>
  </si>
  <si>
    <t>aerobic</t>
  </si>
  <si>
    <t>methaneBioCaptureRecover</t>
  </si>
  <si>
    <t>highTempCompost</t>
  </si>
  <si>
    <t>preliminaryOps</t>
  </si>
  <si>
    <t>https://echo.epa.gov/biosolids-facility-report?id=CAL056014</t>
  </si>
  <si>
    <t>SILVERTON, CITY OF</t>
  </si>
  <si>
    <t>ORL020656</t>
  </si>
  <si>
    <t>OR0020656</t>
  </si>
  <si>
    <t>SILVERTON</t>
  </si>
  <si>
    <t>OR</t>
  </si>
  <si>
    <t>Land Application</t>
  </si>
  <si>
    <t>Class B</t>
  </si>
  <si>
    <t>anaerobic</t>
  </si>
  <si>
    <t>-</t>
  </si>
  <si>
    <t>thickening, preliminaryOps</t>
  </si>
  <si>
    <t>https://echo.epa.gov/biosolids-facility-report?id=ORL020656</t>
  </si>
  <si>
    <t>WATERBURY WPCF</t>
  </si>
  <si>
    <t>CTL100625</t>
  </si>
  <si>
    <t>CT0100625</t>
  </si>
  <si>
    <t>WATERBURY</t>
  </si>
  <si>
    <t>CT</t>
  </si>
  <si>
    <t>A Class I Sludge Management Facility as defined in 40 CFR 503.9; A POTW with a design flow rate equal to or greater than one million gallons per day</t>
  </si>
  <si>
    <t>Incineration</t>
  </si>
  <si>
    <t>other</t>
  </si>
  <si>
    <t>preliminaryOps, thickening</t>
  </si>
  <si>
    <t>https://echo.epa.gov/biosolids-facility-report?id=CTL100625</t>
  </si>
  <si>
    <t>JACKSON POTW - SAVANNA STREET</t>
  </si>
  <si>
    <t>MSL024295</t>
  </si>
  <si>
    <t>MS0024295</t>
  </si>
  <si>
    <t>JACKSON</t>
  </si>
  <si>
    <t>MS</t>
  </si>
  <si>
    <t>tempSludgeStore</t>
  </si>
  <si>
    <t>thickening</t>
  </si>
  <si>
    <t>https://echo.epa.gov/biosolids-facility-report?id=MSL024295</t>
  </si>
  <si>
    <t>SAN LUIS OBISPO WRF</t>
  </si>
  <si>
    <t>CAL049224</t>
  </si>
  <si>
    <t>CA0049224</t>
  </si>
  <si>
    <t>SAN LUIS OBISPO</t>
  </si>
  <si>
    <t>Other Management Practice</t>
  </si>
  <si>
    <t>https://echo.epa.gov/biosolids-facility-report?id=CAL049224</t>
  </si>
  <si>
    <t>DUNKIRK (C)</t>
  </si>
  <si>
    <t>NYL027961</t>
  </si>
  <si>
    <t>NY0027961</t>
  </si>
  <si>
    <t>DUNKIRK</t>
  </si>
  <si>
    <t>NY</t>
  </si>
  <si>
    <t>Class A</t>
  </si>
  <si>
    <t>limeStabilize</t>
  </si>
  <si>
    <t>https://echo.epa.gov/biosolids-facility-report?id=NYL027961</t>
  </si>
  <si>
    <t>EASTERN REGIONAL STP</t>
  </si>
  <si>
    <t>KYL105031</t>
  </si>
  <si>
    <t>KY0105031</t>
  </si>
  <si>
    <t>FORT WRIGHT</t>
  </si>
  <si>
    <t>KY</t>
  </si>
  <si>
    <t>Not Applicable</t>
  </si>
  <si>
    <t>https://echo.epa.gov/biosolids-facility-report?id=KYL105031</t>
  </si>
  <si>
    <t>NORTHEAST WWTP</t>
  </si>
  <si>
    <t>TX0063037</t>
  </si>
  <si>
    <t>HOUSTON</t>
  </si>
  <si>
    <t>TX</t>
  </si>
  <si>
    <t>https://echo.epa.gov/biosolids-facility-report?id=TX0063037</t>
  </si>
  <si>
    <t>BELTWAY WWTP</t>
  </si>
  <si>
    <t>TX0065307</t>
  </si>
  <si>
    <t>https://echo.epa.gov/biosolids-facility-report?id=TX0065307</t>
  </si>
  <si>
    <t>SOUTHEAST WWTP</t>
  </si>
  <si>
    <t>TX0035009</t>
  </si>
  <si>
    <t>https://echo.epa.gov/biosolids-facility-report?id=TX0035009</t>
  </si>
  <si>
    <t>TOWN OF TRION</t>
  </si>
  <si>
    <t>GAL025607</t>
  </si>
  <si>
    <t>GA0025607</t>
  </si>
  <si>
    <t>TRION</t>
  </si>
  <si>
    <t>GA</t>
  </si>
  <si>
    <t>https://echo.epa.gov/biosolids-facility-report?id=GAL025607</t>
  </si>
  <si>
    <t>CHESTER STP</t>
  </si>
  <si>
    <t>ILL072931</t>
  </si>
  <si>
    <t>IL0072931</t>
  </si>
  <si>
    <t>CHESTER</t>
  </si>
  <si>
    <t>IL</t>
  </si>
  <si>
    <t>airDry, aerobic</t>
  </si>
  <si>
    <t>https://echo.epa.gov/biosolids-facility-report?id=ILL072931</t>
  </si>
  <si>
    <t>EASTHAVEN WWTF</t>
  </si>
  <si>
    <t>TX0034886</t>
  </si>
  <si>
    <t>https://echo.epa.gov/biosolids-facility-report?id=TX0034886</t>
  </si>
  <si>
    <t>SAGEMONT WWTP</t>
  </si>
  <si>
    <t>TX0063070</t>
  </si>
  <si>
    <t>https://echo.epa.gov/biosolids-facility-report?id=TX0063070</t>
  </si>
  <si>
    <t>HARRIS COUNTY WCID 47 WWTP</t>
  </si>
  <si>
    <t>TX0063045</t>
  </si>
  <si>
    <t>https://echo.epa.gov/biosolids-facility-report?id=TX0063045</t>
  </si>
  <si>
    <t>IMPERIAL VALLEY WWTP</t>
  </si>
  <si>
    <t>TX0020478</t>
  </si>
  <si>
    <t>https://echo.epa.gov/biosolids-facility-report?id=TX0020478</t>
  </si>
  <si>
    <t>CITY OF CLINTON</t>
  </si>
  <si>
    <t>NCL020117</t>
  </si>
  <si>
    <t>NC0020117</t>
  </si>
  <si>
    <t>CLINTON</t>
  </si>
  <si>
    <t>NC</t>
  </si>
  <si>
    <t>https://echo.epa.gov/biosolids-facility-report?id=NCL020117</t>
  </si>
  <si>
    <t>WHITE OAK WWTP</t>
  </si>
  <si>
    <t>TX0057347</t>
  </si>
  <si>
    <t>https://echo.epa.gov/biosolids-facility-report?id=TX0057347</t>
  </si>
  <si>
    <t>HARRIS COUNTY WCID 111 WWTP</t>
  </si>
  <si>
    <t>TX0027201</t>
  </si>
  <si>
    <t>https://echo.epa.gov/biosolids-facility-report?id=TX0027201</t>
  </si>
  <si>
    <t>longTermSludgeStore</t>
  </si>
  <si>
    <t>AQUA ILLINOIS-UNIV PARK</t>
  </si>
  <si>
    <t>ILL024473</t>
  </si>
  <si>
    <t>IL0024473</t>
  </si>
  <si>
    <t>UNIVERSITY PARK</t>
  </si>
  <si>
    <t>https://echo.epa.gov/biosolids-facility-report?id=ILL024473</t>
  </si>
  <si>
    <t>LAWRENCEBURG STP</t>
  </si>
  <si>
    <t>KYL021067</t>
  </si>
  <si>
    <t>KY0021067</t>
  </si>
  <si>
    <t>LAWRENCEBURG</t>
  </si>
  <si>
    <t>https://echo.epa.gov/biosolids-facility-report?id=KYL021067</t>
  </si>
  <si>
    <t>MONROE STP</t>
  </si>
  <si>
    <t>WAL020486</t>
  </si>
  <si>
    <t>WA0020486</t>
  </si>
  <si>
    <t>MONROE</t>
  </si>
  <si>
    <t>WA</t>
  </si>
  <si>
    <t>https://echo.epa.gov/biosolids-facility-report?id=WAL020486</t>
  </si>
  <si>
    <t>CHOCOLATE BAYOU WWTP</t>
  </si>
  <si>
    <t>TX0063061</t>
  </si>
  <si>
    <t>https://echo.epa.gov/biosolids-facility-report?id=TX0063061</t>
  </si>
  <si>
    <t>WHARTON WWTP 1</t>
  </si>
  <si>
    <t>TX0021288</t>
  </si>
  <si>
    <t>WHARTON</t>
  </si>
  <si>
    <t>https://echo.epa.gov/biosolids-facility-report?id=TX0021288</t>
  </si>
  <si>
    <t>UNION/TOSCH'S CREEK WWTP</t>
  </si>
  <si>
    <t>SCL047244</t>
  </si>
  <si>
    <t>SC0047244</t>
  </si>
  <si>
    <t>UNION</t>
  </si>
  <si>
    <t>SC</t>
  </si>
  <si>
    <t>https://echo.epa.gov/biosolids-facility-report?id=SCL047244</t>
  </si>
  <si>
    <t>CITY OF DALHART WWTP</t>
  </si>
  <si>
    <t>TX0057207</t>
  </si>
  <si>
    <t>DALHART</t>
  </si>
  <si>
    <t>anaerobic, aerobic</t>
  </si>
  <si>
    <t>https://echo.epa.gov/biosolids-facility-report?id=TX0057207</t>
  </si>
  <si>
    <t>CITY OF CARBONDALE SOUTHEAST STP</t>
  </si>
  <si>
    <t>ILL027898</t>
  </si>
  <si>
    <t>IL0027898</t>
  </si>
  <si>
    <t>CARBONDALE</t>
  </si>
  <si>
    <t>preliminaryOps, sludgeLagoon</t>
  </si>
  <si>
    <t>https://echo.epa.gov/biosolids-facility-report?id=ILL027898</t>
  </si>
  <si>
    <t>NORTHGATE WWTP</t>
  </si>
  <si>
    <t>TX0055310</t>
  </si>
  <si>
    <t>https://echo.epa.gov/biosolids-facility-report?id=TX0055310</t>
  </si>
  <si>
    <t>JEFFERSON COUNTY COMMISSION ENVIRONMENTAL SERVICES DEPARTMENT</t>
  </si>
  <si>
    <t>ALL067067</t>
  </si>
  <si>
    <t>AL0067067</t>
  </si>
  <si>
    <t>BIRMINGHAM</t>
  </si>
  <si>
    <t>AL</t>
  </si>
  <si>
    <t>https://echo.epa.gov/biosolids-facility-report?id=ALL067067</t>
  </si>
  <si>
    <t>CITY OF SUMMERVILLE</t>
  </si>
  <si>
    <t>GAL025704</t>
  </si>
  <si>
    <t>GA0025704</t>
  </si>
  <si>
    <t>SUMMERVILLE</t>
  </si>
  <si>
    <t>https://echo.epa.gov/biosolids-facility-report?id=GAL025704</t>
  </si>
  <si>
    <t>JACKSON POTW - TRAHON/BIG CREEK</t>
  </si>
  <si>
    <t>MSL044059</t>
  </si>
  <si>
    <t>MS0044059</t>
  </si>
  <si>
    <t>https://echo.epa.gov/biosolids-facility-report?id=MSL044059</t>
  </si>
  <si>
    <t>FAYETTEVILLE STP</t>
  </si>
  <si>
    <t>TNL021814</t>
  </si>
  <si>
    <t>TN0021814</t>
  </si>
  <si>
    <t>FAYETTEVILLE</t>
  </si>
  <si>
    <t>TN</t>
  </si>
  <si>
    <t>https://echo.epa.gov/biosolids-facility-report?id=TNL021814</t>
  </si>
  <si>
    <t>BOROUGH OF HUNTINGDON</t>
  </si>
  <si>
    <t>PAL026191</t>
  </si>
  <si>
    <t>PA0026191</t>
  </si>
  <si>
    <t>HUNTINGDON</t>
  </si>
  <si>
    <t>PA</t>
  </si>
  <si>
    <t>Class A EQ</t>
  </si>
  <si>
    <t>thermoAerobicDigest</t>
  </si>
  <si>
    <t>https://echo.epa.gov/biosolids-facility-report?id=PAL026191</t>
  </si>
  <si>
    <t>SALEM STP, CITY OF</t>
  </si>
  <si>
    <t>ILL023264</t>
  </si>
  <si>
    <t>IL0023264</t>
  </si>
  <si>
    <t>SALEM</t>
  </si>
  <si>
    <t>https://echo.epa.gov/biosolids-facility-report?id=ILL023264</t>
  </si>
  <si>
    <t>MAYSVILLE STP</t>
  </si>
  <si>
    <t>KYL020257</t>
  </si>
  <si>
    <t>KY0020257</t>
  </si>
  <si>
    <t>MAYSVILLE</t>
  </si>
  <si>
    <t>https://echo.epa.gov/biosolids-facility-report?id=KYL020257</t>
  </si>
  <si>
    <t>PRASA PONCE STP</t>
  </si>
  <si>
    <t>PRL021563</t>
  </si>
  <si>
    <t>PR0021563</t>
  </si>
  <si>
    <t>PONCE</t>
  </si>
  <si>
    <t>PR</t>
  </si>
  <si>
    <t>https://echo.epa.gov/biosolids-facility-report?id=PRL021563</t>
  </si>
  <si>
    <t>WILLOWBROOK WWTP</t>
  </si>
  <si>
    <t>TX0113131</t>
  </si>
  <si>
    <t>https://echo.epa.gov/biosolids-facility-report?id=TX0113131</t>
  </si>
  <si>
    <t>MOUNT CARMEL STP, CITY OF</t>
  </si>
  <si>
    <t>ILL030023</t>
  </si>
  <si>
    <t>IL0030023</t>
  </si>
  <si>
    <t>MOUNT CARMEL</t>
  </si>
  <si>
    <t>https://echo.epa.gov/biosolids-facility-report?id=ILL030023</t>
  </si>
  <si>
    <t>METRO CENTRAL WWTP</t>
  </si>
  <si>
    <t>TX0069736</t>
  </si>
  <si>
    <t>https://echo.epa.gov/biosolids-facility-report?id=TX0069736</t>
  </si>
  <si>
    <t>LEE WWTP, TOWN OF</t>
  </si>
  <si>
    <t>MA0100153</t>
  </si>
  <si>
    <t>LEE</t>
  </si>
  <si>
    <t>MA</t>
  </si>
  <si>
    <t>https://echo.epa.gov/biosolids-facility-report?id=MA0100153</t>
  </si>
  <si>
    <t>HUNTINGBURG WWTP</t>
  </si>
  <si>
    <t>INL023124</t>
  </si>
  <si>
    <t>IN0023124</t>
  </si>
  <si>
    <t>HUNTINGBURG</t>
  </si>
  <si>
    <t>IN</t>
  </si>
  <si>
    <t>https://echo.epa.gov/biosolids-facility-report?id=INL023124</t>
  </si>
  <si>
    <t>CITY OF GRINNELL</t>
  </si>
  <si>
    <t>IAL031186</t>
  </si>
  <si>
    <t>IA0031186</t>
  </si>
  <si>
    <t>GRINNELL</t>
  </si>
  <si>
    <t>IA</t>
  </si>
  <si>
    <t>https://echo.epa.gov/biosolids-facility-report?id=IAL031186</t>
  </si>
  <si>
    <t>BARNWELL WWTF</t>
  </si>
  <si>
    <t>SCL025143</t>
  </si>
  <si>
    <t>SC0025143</t>
  </si>
  <si>
    <t>BARNWELL</t>
  </si>
  <si>
    <t>https://echo.epa.gov/biosolids-facility-report?id=SCL025143</t>
  </si>
  <si>
    <t>NORTHBELT WWTF</t>
  </si>
  <si>
    <t>TX0103721</t>
  </si>
  <si>
    <t>https://echo.epa.gov/biosolids-facility-report?id=TX0103721</t>
  </si>
  <si>
    <t>INTERCONTINENTAL AIRPORT WWTP</t>
  </si>
  <si>
    <t>TX0034916</t>
  </si>
  <si>
    <t>https://echo.epa.gov/biosolids-facility-report?id=TX0034916</t>
  </si>
  <si>
    <t>LEBANON STP</t>
  </si>
  <si>
    <t>KYL026549</t>
  </si>
  <si>
    <t>KY0026549</t>
  </si>
  <si>
    <t>LEBANON</t>
  </si>
  <si>
    <t>https://echo.epa.gov/biosolids-facility-report?id=KYL026549</t>
  </si>
  <si>
    <t>WARE W W T P</t>
  </si>
  <si>
    <t>MAL100889</t>
  </si>
  <si>
    <t>MA0100889</t>
  </si>
  <si>
    <t>WARE</t>
  </si>
  <si>
    <t>https://echo.epa.gov/biosolids-facility-report?id=MAL100889</t>
  </si>
  <si>
    <t>TOWN OF SPRINGFIELD</t>
  </si>
  <si>
    <t>VTL100374</t>
  </si>
  <si>
    <t>VT0100374</t>
  </si>
  <si>
    <t>SPRINGFIELD</t>
  </si>
  <si>
    <t>VT</t>
  </si>
  <si>
    <t>https://echo.epa.gov/biosolids-facility-report?id=VTL100374</t>
  </si>
  <si>
    <t>ROCK ISLAND SW STP, CITY OF</t>
  </si>
  <si>
    <t>ILL036382</t>
  </si>
  <si>
    <t>IL0036382</t>
  </si>
  <si>
    <t>ROCK ISLAND</t>
  </si>
  <si>
    <t>https://echo.epa.gov/biosolids-facility-report?id=ILL036382</t>
  </si>
  <si>
    <t>PRASA AIBONITO WWTP</t>
  </si>
  <si>
    <t>PRL025461</t>
  </si>
  <si>
    <t>PR0025461</t>
  </si>
  <si>
    <t>AIBONITO</t>
  </si>
  <si>
    <t>https://echo.epa.gov/biosolids-facility-report?id=PRL025461</t>
  </si>
  <si>
    <t>ONTARIO (T)</t>
  </si>
  <si>
    <t>NYL027171</t>
  </si>
  <si>
    <t>NY0027171</t>
  </si>
  <si>
    <t>ONTARIO</t>
  </si>
  <si>
    <t>https://echo.epa.gov/biosolids-facility-report?id=NYL027171</t>
  </si>
  <si>
    <t>GSW&amp;SA/CITY OF MARION WWTP</t>
  </si>
  <si>
    <t>SCL046230</t>
  </si>
  <si>
    <t>SC0046230</t>
  </si>
  <si>
    <t>MARION</t>
  </si>
  <si>
    <t>https://echo.epa.gov/biosolids-facility-report?id=SCL046230</t>
  </si>
  <si>
    <t>MANTENO WPCC, VILLAGE OF</t>
  </si>
  <si>
    <t>ILL025089</t>
  </si>
  <si>
    <t>IL0025089</t>
  </si>
  <si>
    <t>MANTENO</t>
  </si>
  <si>
    <t>https://echo.epa.gov/biosolids-facility-report?id=ILL025089</t>
  </si>
  <si>
    <t>SEASIDE, CITY OF</t>
  </si>
  <si>
    <t>ORL020401</t>
  </si>
  <si>
    <t>OR0020401</t>
  </si>
  <si>
    <t>SEASIDE</t>
  </si>
  <si>
    <t>heatDry, heatTreatment</t>
  </si>
  <si>
    <t>https://echo.epa.gov/biosolids-facility-report?id=ORL020401</t>
  </si>
  <si>
    <t>CLINTON PARK WWTP</t>
  </si>
  <si>
    <t>TX0035106</t>
  </si>
  <si>
    <t>https://echo.epa.gov/biosolids-facility-report?id=TX0035106</t>
  </si>
  <si>
    <t>MILLEY'S CREEK WPCP</t>
  </si>
  <si>
    <t>ALL082431</t>
  </si>
  <si>
    <t>AL0082431</t>
  </si>
  <si>
    <t>MONTGOMERY</t>
  </si>
  <si>
    <t>https://echo.epa.gov/biosolids-facility-report?id=ALL082431</t>
  </si>
  <si>
    <t>GSW&amp;SA/MULLINS WWTP</t>
  </si>
  <si>
    <t>SCL029408</t>
  </si>
  <si>
    <t>SC0029408</t>
  </si>
  <si>
    <t>MULLINS</t>
  </si>
  <si>
    <t>https://echo.epa.gov/biosolids-facility-report?id=SCL029408</t>
  </si>
  <si>
    <t>PARK TEN WWTF</t>
  </si>
  <si>
    <t>TX0026395</t>
  </si>
  <si>
    <t>https://echo.epa.gov/biosolids-facility-report?id=TX0026395</t>
  </si>
  <si>
    <t>HOMESTEAD WWTP</t>
  </si>
  <si>
    <t>TX0063029</t>
  </si>
  <si>
    <t>https://echo.epa.gov/biosolids-facility-report?id=TX0063029</t>
  </si>
  <si>
    <t>BENNETTSVILLE WWTF</t>
  </si>
  <si>
    <t>SCL025178</t>
  </si>
  <si>
    <t>SC0025178</t>
  </si>
  <si>
    <t>BENNETTSVILLE</t>
  </si>
  <si>
    <t>https://echo.epa.gov/biosolids-facility-report?id=SCL025178</t>
  </si>
  <si>
    <t>CARMI WWTP, CITY OF</t>
  </si>
  <si>
    <t>ILL027910</t>
  </si>
  <si>
    <t>IL0027910</t>
  </si>
  <si>
    <t>CARMI</t>
  </si>
  <si>
    <t>limeStabilize, airDry, aerobic</t>
  </si>
  <si>
    <t>https://echo.epa.gov/biosolids-facility-report?id=ILL027910</t>
  </si>
  <si>
    <t>CEDAR BAYOU WWTF</t>
  </si>
  <si>
    <t>TX0103667</t>
  </si>
  <si>
    <t>https://echo.epa.gov/biosolids-facility-report?id=TX0103667</t>
  </si>
  <si>
    <t>SCHUYLKILL HAVEN MUN AUTH-STP</t>
  </si>
  <si>
    <t>PAL029017</t>
  </si>
  <si>
    <t>PA0029017</t>
  </si>
  <si>
    <t>SCHUYKILL</t>
  </si>
  <si>
    <t>https://echo.epa.gov/biosolids-facility-report?id=PAL029017</t>
  </si>
  <si>
    <t>HARRIS COUNTY MUD 203 WWTP</t>
  </si>
  <si>
    <t>TX0084875</t>
  </si>
  <si>
    <t>https://echo.epa.gov/biosolids-facility-report?id=TX0084875</t>
  </si>
  <si>
    <t>TOWASSA WWTP</t>
  </si>
  <si>
    <t>ALL022241</t>
  </si>
  <si>
    <t>AL0022241</t>
  </si>
  <si>
    <t>https://echo.epa.gov/biosolids-facility-report?id=ALL022241</t>
  </si>
  <si>
    <t>KINGWOOD WEST WWTP</t>
  </si>
  <si>
    <t>TX0088501</t>
  </si>
  <si>
    <t>https://echo.epa.gov/biosolids-facility-report?id=TX0088501</t>
  </si>
  <si>
    <t>PRASA YABUCOA STP</t>
  </si>
  <si>
    <t>PRL021717</t>
  </si>
  <si>
    <t>PR0021717</t>
  </si>
  <si>
    <t>YABUCOA</t>
  </si>
  <si>
    <t>https://echo.epa.gov/biosolids-facility-report?id=PRL021717</t>
  </si>
  <si>
    <t>PRASA LARES WWTP</t>
  </si>
  <si>
    <t>PRL025879</t>
  </si>
  <si>
    <t>PR0025879</t>
  </si>
  <si>
    <t>LARES</t>
  </si>
  <si>
    <t>https://echo.epa.gov/biosolids-facility-report?id=PRL025879</t>
  </si>
  <si>
    <t>FLEMINGSBURG STP</t>
  </si>
  <si>
    <t>KYL021229</t>
  </si>
  <si>
    <t>KY0021229</t>
  </si>
  <si>
    <t>FLEMINGSBURG</t>
  </si>
  <si>
    <t>https://echo.epa.gov/biosolids-facility-report?id=KYL021229</t>
  </si>
  <si>
    <t>PRASA CIALES</t>
  </si>
  <si>
    <t>PRL020427</t>
  </si>
  <si>
    <t>PR0020427</t>
  </si>
  <si>
    <t>CIALES</t>
  </si>
  <si>
    <t>highTempCompost, thermoAerobicDigest</t>
  </si>
  <si>
    <t>https://echo.epa.gov/biosolids-facility-report?id=PRL020427</t>
  </si>
  <si>
    <t>PRASA - UTUADO NEW WWTPT</t>
  </si>
  <si>
    <t>PRL026603</t>
  </si>
  <si>
    <t>PR0026603</t>
  </si>
  <si>
    <t>UTUADO</t>
  </si>
  <si>
    <t>https://echo.epa.gov/biosolids-facility-report?id=PRL026603</t>
  </si>
  <si>
    <t>PRASA SAN SEBASTIAN WWTP</t>
  </si>
  <si>
    <t>PRL025551</t>
  </si>
  <si>
    <t>PR0025551</t>
  </si>
  <si>
    <t>SAN SEBASTIAN</t>
  </si>
  <si>
    <t>https://echo.epa.gov/biosolids-facility-report?id=PRL025551</t>
  </si>
  <si>
    <t>PRASA MAUNABO WWTP</t>
  </si>
  <si>
    <t>PRL020656</t>
  </si>
  <si>
    <t>PR0020656</t>
  </si>
  <si>
    <t>MAUNABO</t>
  </si>
  <si>
    <t>https://echo.epa.gov/biosolids-facility-report?id=PRL020656</t>
  </si>
  <si>
    <t>PRASA MOROVIS</t>
  </si>
  <si>
    <t>PRL020711</t>
  </si>
  <si>
    <t>PR0020711</t>
  </si>
  <si>
    <t>MOROVIS</t>
  </si>
  <si>
    <t>anaerobic, airDry</t>
  </si>
  <si>
    <t>https://echo.epa.gov/biosolids-facility-report?id=PRL020711</t>
  </si>
  <si>
    <t>PRASA COROZAL</t>
  </si>
  <si>
    <t>PRL020451</t>
  </si>
  <si>
    <t>PR0020451</t>
  </si>
  <si>
    <t>COROZAL</t>
  </si>
  <si>
    <t>https://echo.epa.gov/biosolids-facility-report?id=PRL020451</t>
  </si>
  <si>
    <t>PRASA - JAYUYA (NEW) WWTP</t>
  </si>
  <si>
    <t>PRL026531</t>
  </si>
  <si>
    <t>PR0026531</t>
  </si>
  <si>
    <t>JAYUYA</t>
  </si>
  <si>
    <t>https://echo.epa.gov/biosolids-facility-report?id=PRL026531</t>
  </si>
  <si>
    <t>PRASA COMERIO WASTE WATER TREA</t>
  </si>
  <si>
    <t>PRL025658</t>
  </si>
  <si>
    <t>PR0025658</t>
  </si>
  <si>
    <t>COMERIO</t>
  </si>
  <si>
    <t>https://echo.epa.gov/biosolids-facility-report?id=PRL025658</t>
  </si>
  <si>
    <t>SOUTH PITTSBURG STP</t>
  </si>
  <si>
    <t>TNL024295</t>
  </si>
  <si>
    <t>TN0024295</t>
  </si>
  <si>
    <t>SOUTH PITTSBURG</t>
  </si>
  <si>
    <t>https://echo.epa.gov/biosolids-facility-report?id=TNL024295</t>
  </si>
  <si>
    <t>PRASA PATILLAS</t>
  </si>
  <si>
    <t>PRL020753</t>
  </si>
  <si>
    <t>PR0020753</t>
  </si>
  <si>
    <t>SAN JUAN</t>
  </si>
  <si>
    <t>https://echo.epa.gov/biosolids-facility-report?id=PRL020753</t>
  </si>
  <si>
    <t>ROGERS</t>
  </si>
  <si>
    <t>MNL029629</t>
  </si>
  <si>
    <t>MN0029629</t>
  </si>
  <si>
    <t>MN</t>
  </si>
  <si>
    <t>sludgeLagoon</t>
  </si>
  <si>
    <t>https://echo.epa.gov/biosolids-facility-report?id=MNL029629</t>
  </si>
  <si>
    <t>LACSD - JWPCP</t>
  </si>
  <si>
    <t>CAL053813</t>
  </si>
  <si>
    <t>CA0053813</t>
  </si>
  <si>
    <t>WHITTIER</t>
  </si>
  <si>
    <t>A Class I Sludge Management Facility as defined in 40 CFR 503.9; A POTW with a design flow rate equal to or greater than one million gallons per day; A POTW that serves 10,000 people or more</t>
  </si>
  <si>
    <t>Class B, Class A EQ</t>
  </si>
  <si>
    <t>https://echo.epa.gov/biosolids-facility-report?id=CAL053813</t>
  </si>
  <si>
    <t>MWRDGC STICKNEY WRP</t>
  </si>
  <si>
    <t>ILL028053</t>
  </si>
  <si>
    <t>IL0028053</t>
  </si>
  <si>
    <t>CICERO</t>
  </si>
  <si>
    <t>heatDry, highTempCompost</t>
  </si>
  <si>
    <t>thickening, sludgeLagoon, preliminaryOps</t>
  </si>
  <si>
    <t>https://echo.epa.gov/biosolids-facility-report?id=ILL028053</t>
  </si>
  <si>
    <t>MET COUNCIL METROPOLITAN WWTP</t>
  </si>
  <si>
    <t>MNL029815</t>
  </si>
  <si>
    <t>MN0029815</t>
  </si>
  <si>
    <t>ST PAUL</t>
  </si>
  <si>
    <t>https://echo.epa.gov/biosolids-facility-report?id=MNL029815</t>
  </si>
  <si>
    <t>CENTRAL REGIONAL WWTF</t>
  </si>
  <si>
    <t>TX0022802</t>
  </si>
  <si>
    <t>ARLINGTON</t>
  </si>
  <si>
    <t>https://echo.epa.gov/biosolids-facility-report?id=TX0022802</t>
  </si>
  <si>
    <t>SAN JOSE/SANTA CLARA RWF</t>
  </si>
  <si>
    <t>CAL037842</t>
  </si>
  <si>
    <t>CA0037842</t>
  </si>
  <si>
    <t>SAN JOSE</t>
  </si>
  <si>
    <t>thickening, sludgeLagoon</t>
  </si>
  <si>
    <t>https://echo.epa.gov/biosolids-facility-report?id=CAL037842</t>
  </si>
  <si>
    <t>LOS ANGELES HYPERION WWTP</t>
  </si>
  <si>
    <t>CAL109991</t>
  </si>
  <si>
    <t>CA0109991</t>
  </si>
  <si>
    <t>PLAYA DEL REY</t>
  </si>
  <si>
    <t>Other Management Practice, Land Application</t>
  </si>
  <si>
    <t>https://echo.epa.gov/biosolids-facility-report?id=CAL109991</t>
  </si>
  <si>
    <t>INDIANAPOLIS BELMONT &amp; SOUTHPORT AWTP</t>
  </si>
  <si>
    <t>INL023183</t>
  </si>
  <si>
    <t>IN0023183</t>
  </si>
  <si>
    <t>INDIANAPOLIS</t>
  </si>
  <si>
    <t>Incineration, Other Management Practice</t>
  </si>
  <si>
    <t>https://echo.epa.gov/biosolids-facility-report?id=INL023183</t>
  </si>
  <si>
    <t>CENTRAL WWTP</t>
  </si>
  <si>
    <t>TX0094927</t>
  </si>
  <si>
    <t>PFLUGERVILLE</t>
  </si>
  <si>
    <t>https://echo.epa.gov/biosolids-facility-report?id=TX0094927</t>
  </si>
  <si>
    <t>SACRAMENTO RWTP</t>
  </si>
  <si>
    <t>CAL077682</t>
  </si>
  <si>
    <t>CA0077682</t>
  </si>
  <si>
    <t>SACRAMENTO</t>
  </si>
  <si>
    <t>Surface Disposal, Other Management Practice</t>
  </si>
  <si>
    <t>Class B, Class A</t>
  </si>
  <si>
    <t>methaneBioCaptureRecover, longTermSludgeStore</t>
  </si>
  <si>
    <t>https://echo.epa.gov/biosolids-facility-report?id=CAL077682</t>
  </si>
  <si>
    <t>ALCOSAN WASTEWATER TREAT PLANT</t>
  </si>
  <si>
    <t>PAL025984</t>
  </si>
  <si>
    <t>PA0025984</t>
  </si>
  <si>
    <t>PITTSBURGH</t>
  </si>
  <si>
    <t>Land Application, Incineration, Other Management Practice</t>
  </si>
  <si>
    <t>https://echo.epa.gov/biosolids-facility-report?id=PAL025984</t>
  </si>
  <si>
    <t>GLWA WRRF</t>
  </si>
  <si>
    <t>MIL022802</t>
  </si>
  <si>
    <t>MI0022802</t>
  </si>
  <si>
    <t>DETROIT</t>
  </si>
  <si>
    <t>MI</t>
  </si>
  <si>
    <t>https://echo.epa.gov/biosolids-facility-report?id=MIL022802</t>
  </si>
  <si>
    <t>SAN DIEGO MBC</t>
  </si>
  <si>
    <t>CAL107409</t>
  </si>
  <si>
    <t>CA0107409</t>
  </si>
  <si>
    <t>SAN DIEGO</t>
  </si>
  <si>
    <t>https://echo.epa.gov/biosolids-facility-report?id=CAL107409</t>
  </si>
  <si>
    <t>WOONSOCKET REG WW INCINERATOR</t>
  </si>
  <si>
    <t>RIL000003</t>
  </si>
  <si>
    <t>RI0000003</t>
  </si>
  <si>
    <t>WOONSOCKET</t>
  </si>
  <si>
    <t>RI</t>
  </si>
  <si>
    <t>https://echo.epa.gov/biosolids-facility-report?id=RIL000003</t>
  </si>
  <si>
    <t>MWRDGC NORTHSIDE WRP</t>
  </si>
  <si>
    <t>ILL028088</t>
  </si>
  <si>
    <t>IL0028088</t>
  </si>
  <si>
    <t>SKOKIE</t>
  </si>
  <si>
    <t>https://echo.epa.gov/biosolids-facility-report?id=ILL028088</t>
  </si>
  <si>
    <t>MIDDLESEX CNTY UA</t>
  </si>
  <si>
    <t>NJL020141</t>
  </si>
  <si>
    <t>NJ0020141</t>
  </si>
  <si>
    <t>SAYREVILLE</t>
  </si>
  <si>
    <t>NJ</t>
  </si>
  <si>
    <t>https://echo.epa.gov/biosolids-facility-report?id=NJL020141</t>
  </si>
  <si>
    <t>NORTHERN KY SANITATION DISTRICT 1</t>
  </si>
  <si>
    <t>KYL021466</t>
  </si>
  <si>
    <t>KY0021466</t>
  </si>
  <si>
    <t>VILLA HILLS</t>
  </si>
  <si>
    <t>https://echo.epa.gov/biosolids-facility-report?id=KYL021466</t>
  </si>
  <si>
    <t>VILLAGE CREEK WWTF</t>
  </si>
  <si>
    <t>TX0047295</t>
  </si>
  <si>
    <t>FORT WORTH</t>
  </si>
  <si>
    <t>Class A, Not Applicable, Class A EQ</t>
  </si>
  <si>
    <t>methaneBioCaptureRecover, other</t>
  </si>
  <si>
    <t>heatDry</t>
  </si>
  <si>
    <t>https://echo.epa.gov/biosolids-facility-report?id=TX0047295</t>
  </si>
  <si>
    <t>CITY OF KANSAS CITY</t>
  </si>
  <si>
    <t>MOL024911</t>
  </si>
  <si>
    <t>MO0024911</t>
  </si>
  <si>
    <t>KANSAS CITY</t>
  </si>
  <si>
    <t>MO</t>
  </si>
  <si>
    <t>limeStabilize, aerobic</t>
  </si>
  <si>
    <t>https://echo.epa.gov/biosolids-facility-report?id=MOL024911</t>
  </si>
  <si>
    <t>MILL CREEK WWTP -MSD</t>
  </si>
  <si>
    <t>OHL025461</t>
  </si>
  <si>
    <t>OH0025461</t>
  </si>
  <si>
    <t>CINCINNATI</t>
  </si>
  <si>
    <t>OH</t>
  </si>
  <si>
    <t>https://echo.epa.gov/biosolids-facility-report?id=OHL025461</t>
  </si>
  <si>
    <t>MSD BISSELL POINT WASTEWATER TREATMENT PLANT</t>
  </si>
  <si>
    <t>MOL025178</t>
  </si>
  <si>
    <t>MO0025178</t>
  </si>
  <si>
    <t>ST. LOUIS</t>
  </si>
  <si>
    <t>https://echo.epa.gov/biosolids-facility-report?id=MOL025178</t>
  </si>
  <si>
    <t>CITY OF CHATTANOOGA</t>
  </si>
  <si>
    <t>TNL024210</t>
  </si>
  <si>
    <t>TN0024210</t>
  </si>
  <si>
    <t>CHATTANOOGA</t>
  </si>
  <si>
    <t>Class B, Not Applicable</t>
  </si>
  <si>
    <t>methaneBioCaptureRecover, tempSludgeStore</t>
  </si>
  <si>
    <t>https://echo.epa.gov/biosolids-facility-report?id=TNL024210</t>
  </si>
  <si>
    <t>NASHVILLE-CENTRAL STP</t>
  </si>
  <si>
    <t>TNL020575</t>
  </si>
  <si>
    <t>TN0020575</t>
  </si>
  <si>
    <t>NASHVILLE</t>
  </si>
  <si>
    <t>Class A EQ, Class B</t>
  </si>
  <si>
    <t>https://echo.epa.gov/biosolids-facility-report?id=TNL020575</t>
  </si>
  <si>
    <t>DELCORA</t>
  </si>
  <si>
    <t>PAL027103</t>
  </si>
  <si>
    <t>PA0027103</t>
  </si>
  <si>
    <t>Incineration, Land Application</t>
  </si>
  <si>
    <t>https://echo.epa.gov/biosolids-facility-report?id=PAL027103</t>
  </si>
  <si>
    <t>CITY OF HOUSTON</t>
  </si>
  <si>
    <t>TX0096172</t>
  </si>
  <si>
    <t>Not Applicable, Class A</t>
  </si>
  <si>
    <t>https://echo.epa.gov/biosolids-facility-report?id=TX0096172</t>
  </si>
  <si>
    <t>MWRDGC CALUMET WRP</t>
  </si>
  <si>
    <t>ILL028061</t>
  </si>
  <si>
    <t>IL0028061</t>
  </si>
  <si>
    <t>CHICAGO</t>
  </si>
  <si>
    <t>preliminaryOps, thickening, sludgeLagoon</t>
  </si>
  <si>
    <t>https://echo.epa.gov/biosolids-facility-report?id=ILL028061</t>
  </si>
  <si>
    <t>CITY OF RALEIGH PUBLIC UTILITIES DEPARTMENT</t>
  </si>
  <si>
    <t>NCL029033</t>
  </si>
  <si>
    <t>NC0029033</t>
  </si>
  <si>
    <t>RALEIGH</t>
  </si>
  <si>
    <t>sludgeLagoon, thickening, preliminaryOps</t>
  </si>
  <si>
    <t>https://echo.epa.gov/biosolids-facility-report?id=NCL029033</t>
  </si>
  <si>
    <t>WESTERN REGIONAL WATER RECLAMATION FACILITY</t>
  </si>
  <si>
    <t>KYL107239</t>
  </si>
  <si>
    <t>KY0107239</t>
  </si>
  <si>
    <t>PETERSBURG</t>
  </si>
  <si>
    <t>https://echo.epa.gov/biosolids-facility-report?id=KYL107239</t>
  </si>
  <si>
    <t>BUCKMAN BIOSOLIDS TREATMENT FACILITY (BTF)</t>
  </si>
  <si>
    <t>FLL188077</t>
  </si>
  <si>
    <t>FL0188077</t>
  </si>
  <si>
    <t>JACKSONVILLE</t>
  </si>
  <si>
    <t>FL</t>
  </si>
  <si>
    <t>Class A, Class B, Not Applicable</t>
  </si>
  <si>
    <t>https://echo.epa.gov/biosolids-facility-report?id=FLL188077</t>
  </si>
  <si>
    <t>CENTRAL CONTRA COSTA WWTF</t>
  </si>
  <si>
    <t>CAL037648</t>
  </si>
  <si>
    <t>CA0037648</t>
  </si>
  <si>
    <t>MARTINEZ</t>
  </si>
  <si>
    <t>Land Application, Incineration</t>
  </si>
  <si>
    <t>https://echo.epa.gov/biosolids-facility-report?id=CAL037648</t>
  </si>
  <si>
    <t>MSD LEMAY WASTEWATER TREATMENT PLANT</t>
  </si>
  <si>
    <t>MOL025151</t>
  </si>
  <si>
    <t>MO0025151</t>
  </si>
  <si>
    <t>https://echo.epa.gov/biosolids-facility-report?id=MOL025151</t>
  </si>
  <si>
    <t>CITY OF CEDAR RAPIDS</t>
  </si>
  <si>
    <t>IAL042641</t>
  </si>
  <si>
    <t>IA0042641</t>
  </si>
  <si>
    <t>CEDAR RAPIDS</t>
  </si>
  <si>
    <t>https://echo.epa.gov/biosolids-facility-report?id=IAL042641</t>
  </si>
  <si>
    <t>KING COUNTY SOUTH WWTP</t>
  </si>
  <si>
    <t>WAL029581</t>
  </si>
  <si>
    <t>WA0029581</t>
  </si>
  <si>
    <t>SEATTLE</t>
  </si>
  <si>
    <t>https://echo.epa.gov/biosolids-facility-report?id=WAL029581</t>
  </si>
  <si>
    <t>TX0105058</t>
  </si>
  <si>
    <t>https://echo.epa.gov/biosolids-facility-report?id=TX0105058</t>
  </si>
  <si>
    <t>ALBUQUERQUE BERNALILLO COUNTY WATER UTILITY AUTHORITY</t>
  </si>
  <si>
    <t>NML022250</t>
  </si>
  <si>
    <t>NM0022250</t>
  </si>
  <si>
    <t>ALBUQUERQUE</t>
  </si>
  <si>
    <t>NM</t>
  </si>
  <si>
    <t>Land Application, Surface Disposal</t>
  </si>
  <si>
    <t>https://echo.epa.gov/biosolids-facility-report?id=NML022250</t>
  </si>
  <si>
    <t>SUFFOLK COUNTY</t>
  </si>
  <si>
    <t>NYL104809</t>
  </si>
  <si>
    <t>NY0104809</t>
  </si>
  <si>
    <t>HAUPPAUGE</t>
  </si>
  <si>
    <t>Class A EQ, Not Applicable, Class A</t>
  </si>
  <si>
    <t>https://echo.epa.gov/biosolids-facility-report?id=NYL104809</t>
  </si>
  <si>
    <t>ARLINGTON COUNTY WATER POLL.</t>
  </si>
  <si>
    <t>VAL025143</t>
  </si>
  <si>
    <t>VA0025143</t>
  </si>
  <si>
    <t>VA</t>
  </si>
  <si>
    <t>https://echo.epa.gov/biosolids-facility-report?id=VAL025143</t>
  </si>
  <si>
    <t>BERGEN CNTY UTILITIES AUTHORIT (LITTLE FERRY)</t>
  </si>
  <si>
    <t>NJL198048</t>
  </si>
  <si>
    <t>NJ0198048</t>
  </si>
  <si>
    <t>LITTLE FERRY</t>
  </si>
  <si>
    <t>heatTreatment</t>
  </si>
  <si>
    <t>https://echo.epa.gov/biosolids-facility-report?id=NJL198048</t>
  </si>
  <si>
    <t>SAN FRANCISCO SOUTHEAST WWTP</t>
  </si>
  <si>
    <t>CAL037664</t>
  </si>
  <si>
    <t>CA0037664</t>
  </si>
  <si>
    <t>SAN FRANCISCO</t>
  </si>
  <si>
    <t>https://echo.epa.gov/biosolids-facility-report?id=CAL037664</t>
  </si>
  <si>
    <t>MONTEREY RWPCA</t>
  </si>
  <si>
    <t>CAL048551</t>
  </si>
  <si>
    <t>CA0048551</t>
  </si>
  <si>
    <t>MONTEREY</t>
  </si>
  <si>
    <t>methaneBioCaptureRecover, tempSludgeStore, other</t>
  </si>
  <si>
    <t>https://echo.epa.gov/biosolids-facility-report?id=CAL048551</t>
  </si>
  <si>
    <t>KING COUNTY WEST POINT WWTP</t>
  </si>
  <si>
    <t>WAL029181</t>
  </si>
  <si>
    <t>WA0029181</t>
  </si>
  <si>
    <t>https://echo.epa.gov/biosolids-facility-report?id=WAL029181</t>
  </si>
  <si>
    <t>WATER AND SEWER AUTHORITY OF CABARRUS COUNTY</t>
  </si>
  <si>
    <t>NCL036269</t>
  </si>
  <si>
    <t>NC0036269</t>
  </si>
  <si>
    <t>CONCORD</t>
  </si>
  <si>
    <t>https://echo.epa.gov/biosolids-facility-report?id=NCL036269</t>
  </si>
  <si>
    <t>MORRIS FORMAN WQTC MSD</t>
  </si>
  <si>
    <t>KYL022411</t>
  </si>
  <si>
    <t>KY0022411</t>
  </si>
  <si>
    <t>LOUISVILLE</t>
  </si>
  <si>
    <t>Class A EQ, Not Applicable</t>
  </si>
  <si>
    <t>https://echo.epa.gov/biosolids-facility-report?id=KYL022411</t>
  </si>
  <si>
    <t>TONAWANDA (T)</t>
  </si>
  <si>
    <t>NYL026395</t>
  </si>
  <si>
    <t>NY0026395</t>
  </si>
  <si>
    <t>TONAWANDA</t>
  </si>
  <si>
    <t>Surface Disposal</t>
  </si>
  <si>
    <t>https://echo.epa.gov/biosolids-facility-report?id=NYL026395</t>
  </si>
  <si>
    <t>CITY OF GREENSBORO</t>
  </si>
  <si>
    <t>NCL047384</t>
  </si>
  <si>
    <t>NC0047384</t>
  </si>
  <si>
    <t>GREENSBORO</t>
  </si>
  <si>
    <t>https://echo.epa.gov/biosolids-facility-report?id=NCL047384</t>
  </si>
  <si>
    <t>PORTLAND - COLUMBIA BLVD STP</t>
  </si>
  <si>
    <t>ORL026905</t>
  </si>
  <si>
    <t>OR0026905</t>
  </si>
  <si>
    <t>PORTLAND</t>
  </si>
  <si>
    <t>https://echo.epa.gov/biosolids-facility-report?id=ORL026905</t>
  </si>
  <si>
    <t>METROPOLITAN COUNCIL-SENECA</t>
  </si>
  <si>
    <t>MNL030007</t>
  </si>
  <si>
    <t>MN0030007</t>
  </si>
  <si>
    <t>EAGAN</t>
  </si>
  <si>
    <t>https://echo.epa.gov/biosolids-facility-report?id=MNL030007</t>
  </si>
  <si>
    <t>INLAND EMPIRE UTILITIES PLT 1</t>
  </si>
  <si>
    <t>CAL105279</t>
  </si>
  <si>
    <t>CA0105279</t>
  </si>
  <si>
    <t>CHINO HILLS</t>
  </si>
  <si>
    <t>https://echo.epa.gov/biosolids-facility-report?id=CAL105279</t>
  </si>
  <si>
    <t>CLAYTON CO-CASEY &amp; HUIE WRF</t>
  </si>
  <si>
    <t>GAL038423</t>
  </si>
  <si>
    <t>GA0038423</t>
  </si>
  <si>
    <t>MORROW</t>
  </si>
  <si>
    <t>https://echo.epa.gov/biosolids-facility-report?id=GAL038423</t>
  </si>
  <si>
    <t>LYNCHBURG STP</t>
  </si>
  <si>
    <t>VAL024970</t>
  </si>
  <si>
    <t>VA0024970</t>
  </si>
  <si>
    <t>LYNCHBURG</t>
  </si>
  <si>
    <t>https://echo.epa.gov/biosolids-facility-report?id=VAL024970</t>
  </si>
  <si>
    <t>OMAHA PAPILLION CREEK WWTF</t>
  </si>
  <si>
    <t>NEL112810</t>
  </si>
  <si>
    <t>NE0112810</t>
  </si>
  <si>
    <t>BELLEVUE</t>
  </si>
  <si>
    <t>NE</t>
  </si>
  <si>
    <t>https://echo.epa.gov/biosolids-facility-report?id=NEL112810</t>
  </si>
  <si>
    <t>HENRICO REGIONAL WWTP</t>
  </si>
  <si>
    <t>VAL063690</t>
  </si>
  <si>
    <t>VA0063690</t>
  </si>
  <si>
    <t>RICHMOND</t>
  </si>
  <si>
    <t>https://echo.epa.gov/biosolids-facility-report?id=VAL063690</t>
  </si>
  <si>
    <t>HOT SPRINGS, CITY OF (HOT SPGS</t>
  </si>
  <si>
    <t>ARL033880</t>
  </si>
  <si>
    <t>AR0033880</t>
  </si>
  <si>
    <t>HOT SPRINGS</t>
  </si>
  <si>
    <t>AR</t>
  </si>
  <si>
    <t>https://echo.epa.gov/biosolids-facility-report?id=ARL033880</t>
  </si>
  <si>
    <t>CITY OF AUGUSTA (J.B. MESSERLY)</t>
  </si>
  <si>
    <t>GAL037621</t>
  </si>
  <si>
    <t>GA0037621</t>
  </si>
  <si>
    <t>AUGUSTA</t>
  </si>
  <si>
    <t>https://echo.epa.gov/biosolids-facility-report?id=GAL037621</t>
  </si>
  <si>
    <t>VANCOUVER WEST STP</t>
  </si>
  <si>
    <t>WAL024350</t>
  </si>
  <si>
    <t>WA0024350</t>
  </si>
  <si>
    <t>VANCOUVER</t>
  </si>
  <si>
    <t>https://echo.epa.gov/biosolids-facility-report?id=WAL024350</t>
  </si>
  <si>
    <t>ALBANY CO SD</t>
  </si>
  <si>
    <t>NYL026875</t>
  </si>
  <si>
    <t>NY0026875</t>
  </si>
  <si>
    <t>ALBANY</t>
  </si>
  <si>
    <t>https://echo.epa.gov/biosolids-facility-report?id=NYL026875</t>
  </si>
  <si>
    <t>NARRAGANSETT BAY COMMISSION</t>
  </si>
  <si>
    <t>RIL100315</t>
  </si>
  <si>
    <t>RI0100315</t>
  </si>
  <si>
    <t>PROVIDENCE</t>
  </si>
  <si>
    <t>https://echo.epa.gov/biosolids-facility-report?id=RIL100315</t>
  </si>
  <si>
    <t>LBVSD, ATHERTON PLANT</t>
  </si>
  <si>
    <t>MOL101087</t>
  </si>
  <si>
    <t>MO0101087</t>
  </si>
  <si>
    <t>INDEPENDENCE</t>
  </si>
  <si>
    <t>https://echo.epa.gov/biosolids-facility-report?id=MOL101087</t>
  </si>
  <si>
    <t>OMAHA MISSOURI RIVER WWTF</t>
  </si>
  <si>
    <t>NEL036358</t>
  </si>
  <si>
    <t>NE0036358</t>
  </si>
  <si>
    <t>OMAHA</t>
  </si>
  <si>
    <t>tempSludgeStore, methaneBioCaptureRecover</t>
  </si>
  <si>
    <t>https://echo.epa.gov/biosolids-facility-report?id=NEL036358</t>
  </si>
  <si>
    <t>ENCINA WPCF</t>
  </si>
  <si>
    <t>CAL107395</t>
  </si>
  <si>
    <t>CA0107395</t>
  </si>
  <si>
    <t>CARLSBAD</t>
  </si>
  <si>
    <t>https://echo.epa.gov/biosolids-facility-report?id=CAL107395</t>
  </si>
  <si>
    <t>METROPOLITAN COUNCIL-BLUE LAKE</t>
  </si>
  <si>
    <t>MNL029882</t>
  </si>
  <si>
    <t>MN0029882</t>
  </si>
  <si>
    <t>SHAKOPEE</t>
  </si>
  <si>
    <t>https://echo.epa.gov/biosolids-facility-report?id=MNL029882</t>
  </si>
  <si>
    <t>RICHMOND CITY OF</t>
  </si>
  <si>
    <t>VAL063177</t>
  </si>
  <si>
    <t>VA0063177</t>
  </si>
  <si>
    <t>https://echo.epa.gov/biosolids-facility-report?id=VAL063177</t>
  </si>
  <si>
    <t>NORTH LAS VEGAS WRF</t>
  </si>
  <si>
    <t>NVL023647</t>
  </si>
  <si>
    <t>NV0023647</t>
  </si>
  <si>
    <t>LAS VEGAS</t>
  </si>
  <si>
    <t>NV</t>
  </si>
  <si>
    <t>https://echo.epa.gov/biosolids-facility-report?id=NVL023647</t>
  </si>
  <si>
    <t>CITY OF GARLAND</t>
  </si>
  <si>
    <t>TX0024678</t>
  </si>
  <si>
    <t>SUNNYVALE</t>
  </si>
  <si>
    <t>https://echo.epa.gov/biosolids-facility-report?id=TX0024678</t>
  </si>
  <si>
    <t>LOWELL REGIONAL WW UTILITY</t>
  </si>
  <si>
    <t>MAL100633</t>
  </si>
  <si>
    <t>MA0100633</t>
  </si>
  <si>
    <t>LOWELL</t>
  </si>
  <si>
    <t>https://echo.epa.gov/biosolids-facility-report?id=MAL100633</t>
  </si>
  <si>
    <t>OCEAN CO.UA -FMD FERTILIZER MANUFACTURING DIVISION</t>
  </si>
  <si>
    <t>NJL104299</t>
  </si>
  <si>
    <t>NJ0104299</t>
  </si>
  <si>
    <t>BAYVILLE</t>
  </si>
  <si>
    <t>https://echo.epa.gov/biosolids-facility-report?id=NJL104299</t>
  </si>
  <si>
    <t>MOL024929</t>
  </si>
  <si>
    <t>MO0024929</t>
  </si>
  <si>
    <t>https://echo.epa.gov/biosolids-facility-report?id=MOL024929</t>
  </si>
  <si>
    <t>DECATUR SD MAIN STP</t>
  </si>
  <si>
    <t>ILL028321</t>
  </si>
  <si>
    <t>IL0028321</t>
  </si>
  <si>
    <t>DECATUR</t>
  </si>
  <si>
    <t>sludgeLagoon, preliminaryOps, thickening</t>
  </si>
  <si>
    <t>https://echo.epa.gov/biosolids-facility-report?id=ILL028321</t>
  </si>
  <si>
    <t>GREATER LAWRENCE SANITARY DISTRICT</t>
  </si>
  <si>
    <t>MAL100447</t>
  </si>
  <si>
    <t>MA0100447</t>
  </si>
  <si>
    <t>NORTH ANDOVER</t>
  </si>
  <si>
    <t>Class A, Not Applicable</t>
  </si>
  <si>
    <t>https://echo.epa.gov/biosolids-facility-report?id=MAL100447</t>
  </si>
  <si>
    <t>HENDERSON WRF</t>
  </si>
  <si>
    <t>NVL022098</t>
  </si>
  <si>
    <t>NV0022098</t>
  </si>
  <si>
    <t>HENDERSON</t>
  </si>
  <si>
    <t>https://echo.epa.gov/biosolids-facility-report?id=NVL022098</t>
  </si>
  <si>
    <t>HRSD VIRGINIA INITIATIVE PLANT</t>
  </si>
  <si>
    <t>VAL081281</t>
  </si>
  <si>
    <t>VA0081281</t>
  </si>
  <si>
    <t>NORFOLK</t>
  </si>
  <si>
    <t>https://echo.epa.gov/biosolids-facility-report?id=VAL081281</t>
  </si>
  <si>
    <t>ORLANDO, CITY OF</t>
  </si>
  <si>
    <t>FLL037966</t>
  </si>
  <si>
    <t>FL0037966</t>
  </si>
  <si>
    <t>ORLANDO</t>
  </si>
  <si>
    <t>https://echo.epa.gov/biosolids-facility-report?id=FLL037966</t>
  </si>
  <si>
    <t>GREATER PEORIA SANITARY AND SEWAGE DISTRICT</t>
  </si>
  <si>
    <t>ILL021288</t>
  </si>
  <si>
    <t>IL0021288</t>
  </si>
  <si>
    <t>PEORIA</t>
  </si>
  <si>
    <t>thickening, preliminaryOps, sludgeLagoon</t>
  </si>
  <si>
    <t>https://echo.epa.gov/biosolids-facility-report?id=ILL021288</t>
  </si>
  <si>
    <t>JT MTG OF ESSEX &amp; UNION CNTY</t>
  </si>
  <si>
    <t>NJL024741</t>
  </si>
  <si>
    <t>NJ0024741</t>
  </si>
  <si>
    <t>ELIZABETH</t>
  </si>
  <si>
    <t>https://echo.epa.gov/biosolids-facility-report?id=NJL024741</t>
  </si>
  <si>
    <t>STOCKTON RWCF</t>
  </si>
  <si>
    <t>CAL079138</t>
  </si>
  <si>
    <t>CA0079138</t>
  </si>
  <si>
    <t>STOCKTON</t>
  </si>
  <si>
    <t>https://echo.epa.gov/biosolids-facility-report?id=CAL079138</t>
  </si>
  <si>
    <t>NEW ALBANY WWTP</t>
  </si>
  <si>
    <t>INL023884</t>
  </si>
  <si>
    <t>IN0023884</t>
  </si>
  <si>
    <t>NEW ALBANY</t>
  </si>
  <si>
    <t>https://echo.epa.gov/biosolids-facility-report?id=INL023884</t>
  </si>
  <si>
    <t>DELAWARE #1 WATER POL CON FAC</t>
  </si>
  <si>
    <t>NJL026182</t>
  </si>
  <si>
    <t>NJ0026182</t>
  </si>
  <si>
    <t>CAMDEN</t>
  </si>
  <si>
    <t>Incineration, Other Management Practice, Land Application</t>
  </si>
  <si>
    <t>https://echo.epa.gov/biosolids-facility-report?id=NJL026182</t>
  </si>
  <si>
    <t>CENTRAL VALLEY WTR RFB-CENTRAL</t>
  </si>
  <si>
    <t>UTL024392</t>
  </si>
  <si>
    <t>UT0024392</t>
  </si>
  <si>
    <t>SOUTH SALT LAKE</t>
  </si>
  <si>
    <t>UT</t>
  </si>
  <si>
    <t>https://echo.epa.gov/biosolids-facility-report?id=UTL024392</t>
  </si>
  <si>
    <t>ROBERTO R BUSTAMANTE WWTP</t>
  </si>
  <si>
    <t>TX0101605</t>
  </si>
  <si>
    <t>EL PASO</t>
  </si>
  <si>
    <t>https://echo.epa.gov/biosolids-facility-report?id=TX0101605</t>
  </si>
  <si>
    <t>ALMEDA SIMS WWTF</t>
  </si>
  <si>
    <t>TX0034924</t>
  </si>
  <si>
    <t>https://echo.epa.gov/biosolids-facility-report?id=TX0034924</t>
  </si>
  <si>
    <t>ANCHORAGE, MUNICIPALITY OF</t>
  </si>
  <si>
    <t>AKL022551</t>
  </si>
  <si>
    <t>AK0022551</t>
  </si>
  <si>
    <t>ANCHORAGE</t>
  </si>
  <si>
    <t>AK</t>
  </si>
  <si>
    <t>https://echo.epa.gov/biosolids-facility-report?id=AKL022551</t>
  </si>
  <si>
    <t>MWRDGC-JOHN E. EGAN WRP</t>
  </si>
  <si>
    <t>ILL036340</t>
  </si>
  <si>
    <t>IL0036340</t>
  </si>
  <si>
    <t>SCHAUMBURG</t>
  </si>
  <si>
    <t>https://echo.epa.gov/biosolids-facility-report?id=ILL036340</t>
  </si>
  <si>
    <t>METROPOLITAN WRDGC-KIRIE</t>
  </si>
  <si>
    <t>ILL047741</t>
  </si>
  <si>
    <t>IL0047741</t>
  </si>
  <si>
    <t>https://echo.epa.gov/biosolids-facility-report?id=ILL047741</t>
  </si>
  <si>
    <t>COLTON WRF</t>
  </si>
  <si>
    <t>CAL105236</t>
  </si>
  <si>
    <t>CA0105236</t>
  </si>
  <si>
    <t>COLTON</t>
  </si>
  <si>
    <t>https://echo.epa.gov/biosolids-facility-report?id=CAL105236</t>
  </si>
  <si>
    <t>TACOMA CENTRAL NO 1</t>
  </si>
  <si>
    <t>WAL037087</t>
  </si>
  <si>
    <t>WA0037087</t>
  </si>
  <si>
    <t>TACOMA</t>
  </si>
  <si>
    <t>https://echo.epa.gov/biosolids-facility-report?id=WAL037087</t>
  </si>
  <si>
    <t>LACSD - VALENCIA WRP</t>
  </si>
  <si>
    <t>CAL054216</t>
  </si>
  <si>
    <t>CA0054216</t>
  </si>
  <si>
    <t>https://echo.epa.gov/biosolids-facility-report?id=CAL054216</t>
  </si>
  <si>
    <t>MWMC - EUGENE/SPRINGFIELD STP</t>
  </si>
  <si>
    <t>ORL031224</t>
  </si>
  <si>
    <t>OR0031224</t>
  </si>
  <si>
    <t>EUGENE</t>
  </si>
  <si>
    <t>https://echo.epa.gov/biosolids-facility-report?id=ORL031224</t>
  </si>
  <si>
    <t>METROPOLITAN ST. LOUIS SEWER DISTRICT</t>
  </si>
  <si>
    <t>MOL025160</t>
  </si>
  <si>
    <t>MO0025160</t>
  </si>
  <si>
    <t>https://echo.epa.gov/biosolids-facility-report?id=MOL025160</t>
  </si>
  <si>
    <t>TX0062201</t>
  </si>
  <si>
    <t>https://echo.epa.gov/biosolids-facility-report?id=TX0062201</t>
  </si>
  <si>
    <t>PRASA PUERTO NUEVO</t>
  </si>
  <si>
    <t>PRL021555</t>
  </si>
  <si>
    <t>PR0021555</t>
  </si>
  <si>
    <t>https://echo.epa.gov/biosolids-facility-report?id=PRL021555</t>
  </si>
  <si>
    <t>ATLANTA (SOUTH RIVER WRC)</t>
  </si>
  <si>
    <t>GAL024040</t>
  </si>
  <si>
    <t>GA0024040</t>
  </si>
  <si>
    <t>ATLANTA</t>
  </si>
  <si>
    <t>https://echo.epa.gov/biosolids-facility-report?id=GAL024040</t>
  </si>
  <si>
    <t>SAN BERNARDINO WRF</t>
  </si>
  <si>
    <t>CAL105392</t>
  </si>
  <si>
    <t>CA0105392</t>
  </si>
  <si>
    <t>SAN BERNARDINO</t>
  </si>
  <si>
    <t>Class A EQ, Class A, Not Applicable</t>
  </si>
  <si>
    <t>https://echo.epa.gov/biosolids-facility-report?id=CAL105392</t>
  </si>
  <si>
    <t>OXNARD WWTP</t>
  </si>
  <si>
    <t>CAL054097</t>
  </si>
  <si>
    <t>CA0054097</t>
  </si>
  <si>
    <t>OXNARD</t>
  </si>
  <si>
    <t>https://echo.epa.gov/biosolids-facility-report?id=CAL054097</t>
  </si>
  <si>
    <t>NASHVILLE-WHITES CR STP</t>
  </si>
  <si>
    <t>TNL024970</t>
  </si>
  <si>
    <t>TN0024970</t>
  </si>
  <si>
    <t>https://echo.epa.gov/biosolids-facility-report?id=TNL024970</t>
  </si>
  <si>
    <t>SANTA ROSA LAGUNA WWTP</t>
  </si>
  <si>
    <t>CAL022764</t>
  </si>
  <si>
    <t>CA0022764</t>
  </si>
  <si>
    <t>SANTA ROSA</t>
  </si>
  <si>
    <t>https://echo.epa.gov/biosolids-facility-report?id=CAL022764</t>
  </si>
  <si>
    <t>HRSD- ATLANTIC</t>
  </si>
  <si>
    <t>VAL081248</t>
  </si>
  <si>
    <t>VA0081248</t>
  </si>
  <si>
    <t>VIRGINIA BEACH</t>
  </si>
  <si>
    <t>Not Applicable, Class B</t>
  </si>
  <si>
    <t>https://echo.epa.gov/biosolids-facility-report?id=VAL081248</t>
  </si>
  <si>
    <t>INLAND EMPIRE UTILITIES PLT 2</t>
  </si>
  <si>
    <t>CAL105287</t>
  </si>
  <si>
    <t>CA0105287</t>
  </si>
  <si>
    <t>https://echo.epa.gov/biosolids-facility-report?id=CAL105287</t>
  </si>
  <si>
    <t>NORTHWEST BERGEN COUNTY UA</t>
  </si>
  <si>
    <t>NJL024813</t>
  </si>
  <si>
    <t>NJ0024813</t>
  </si>
  <si>
    <t>WALDWICK</t>
  </si>
  <si>
    <t>https://echo.epa.gov/biosolids-facility-report?id=NJL024813</t>
  </si>
  <si>
    <t>MERRIMACK W W T F</t>
  </si>
  <si>
    <t>NHL100161</t>
  </si>
  <si>
    <t>NH0100161</t>
  </si>
  <si>
    <t>MERRIMACK</t>
  </si>
  <si>
    <t>NH</t>
  </si>
  <si>
    <t>lowTempCompost</t>
  </si>
  <si>
    <t>https://echo.epa.gov/biosolids-facility-report?id=NHL100161</t>
  </si>
  <si>
    <t>MARINE PARK STP</t>
  </si>
  <si>
    <t>WAL024368</t>
  </si>
  <si>
    <t>WA0024368</t>
  </si>
  <si>
    <t>https://echo.epa.gov/biosolids-facility-report?id=WAL024368</t>
  </si>
  <si>
    <t>CITY OF DAVENPORT</t>
  </si>
  <si>
    <t>IAL043052</t>
  </si>
  <si>
    <t>IA0043052</t>
  </si>
  <si>
    <t>DAVENPORT</t>
  </si>
  <si>
    <t>https://echo.epa.gov/biosolids-facility-report?id=IAL043052</t>
  </si>
  <si>
    <t>PROCTORS CREEK WASTEWATER TREATMENT PLANT</t>
  </si>
  <si>
    <t>VAL060194</t>
  </si>
  <si>
    <t>VA0060194</t>
  </si>
  <si>
    <t>https://echo.epa.gov/biosolids-facility-report?id=VAL060194</t>
  </si>
  <si>
    <t>SOUTHEAST WATER RECLAMATION PLANT</t>
  </si>
  <si>
    <t>TX0106071</t>
  </si>
  <si>
    <t>LUBBOCK</t>
  </si>
  <si>
    <t>https://echo.epa.gov/biosolids-facility-report?id=TX0106071</t>
  </si>
  <si>
    <t>THREE RIVERS REGIONAL WASTEWATER</t>
  </si>
  <si>
    <t>WAL037788</t>
  </si>
  <si>
    <t>WA0037788</t>
  </si>
  <si>
    <t>KELSO</t>
  </si>
  <si>
    <t>pasteurize</t>
  </si>
  <si>
    <t>https://echo.epa.gov/biosolids-facility-report?id=WAL037788</t>
  </si>
  <si>
    <t>SOMERSET RARITAN VALLEY SA</t>
  </si>
  <si>
    <t>NJL024864</t>
  </si>
  <si>
    <t>NJ0024864</t>
  </si>
  <si>
    <t>BRIDGEWATER</t>
  </si>
  <si>
    <t>https://echo.epa.gov/biosolids-facility-report?id=NJL024864</t>
  </si>
  <si>
    <t>MORRISVILLE BORO MUN AUTH - ST</t>
  </si>
  <si>
    <t>PAL026701</t>
  </si>
  <si>
    <t>PA0026701</t>
  </si>
  <si>
    <t>MORRISVILLE</t>
  </si>
  <si>
    <t>https://echo.epa.gov/biosolids-facility-report?id=PAL026701</t>
  </si>
  <si>
    <t>SOUTHWEST WWTP</t>
  </si>
  <si>
    <t>TX0062995</t>
  </si>
  <si>
    <t>https://echo.epa.gov/biosolids-facility-report?id=TX0062995</t>
  </si>
  <si>
    <t>IRVINE RANCH WATER DISTRICT</t>
  </si>
  <si>
    <t>CAL000326</t>
  </si>
  <si>
    <t>CA0000326</t>
  </si>
  <si>
    <t>IRVINE</t>
  </si>
  <si>
    <t>https://echo.epa.gov/biosolids-facility-report?id=CAL000326</t>
  </si>
  <si>
    <t>SALT LAKE CITY CORP-WAST WATER</t>
  </si>
  <si>
    <t>UTL021725</t>
  </si>
  <si>
    <t>UT0021725</t>
  </si>
  <si>
    <t>SALT LAKE CITY</t>
  </si>
  <si>
    <t>https://echo.epa.gov/biosolids-facility-report?id=UTL021725</t>
  </si>
  <si>
    <t>NORTHFIELD</t>
  </si>
  <si>
    <t>MNL024368</t>
  </si>
  <si>
    <t>MN0024368</t>
  </si>
  <si>
    <t>https://echo.epa.gov/biosolids-facility-report?id=MNL024368</t>
  </si>
  <si>
    <t>CITY OF WINSTON-SALEM</t>
  </si>
  <si>
    <t>NCL037834</t>
  </si>
  <si>
    <t>NC0037834</t>
  </si>
  <si>
    <t>WINSTON SALEM</t>
  </si>
  <si>
    <t>https://echo.epa.gov/biosolids-facility-report?id=NCL037834</t>
  </si>
  <si>
    <t>TOWN OF CARY</t>
  </si>
  <si>
    <t>NCL065102</t>
  </si>
  <si>
    <t>NC0065102</t>
  </si>
  <si>
    <t>CARY</t>
  </si>
  <si>
    <t>https://echo.epa.gov/biosolids-facility-report?id=NCL065102</t>
  </si>
  <si>
    <t>HAVERHILL W P A F</t>
  </si>
  <si>
    <t>MAL101621</t>
  </si>
  <si>
    <t>MA0101621</t>
  </si>
  <si>
    <t>BRADFORD</t>
  </si>
  <si>
    <t>https://echo.epa.gov/biosolids-facility-report?id=MAL101621</t>
  </si>
  <si>
    <t>LITTLETON/ENGLEWOOD CITIES OF</t>
  </si>
  <si>
    <t>COL032999</t>
  </si>
  <si>
    <t>CO0032999</t>
  </si>
  <si>
    <t>ENGLEWOOD</t>
  </si>
  <si>
    <t>CO</t>
  </si>
  <si>
    <t>https://echo.epa.gov/biosolids-facility-report?id=COL032999</t>
  </si>
  <si>
    <t>KCMO WATER SERVICES</t>
  </si>
  <si>
    <t>MOL049531</t>
  </si>
  <si>
    <t>MO0049531</t>
  </si>
  <si>
    <t>https://echo.epa.gov/biosolids-facility-report?id=MOL049531</t>
  </si>
  <si>
    <t>GRANITE CITY REGIONAL STP</t>
  </si>
  <si>
    <t>ILL033481</t>
  </si>
  <si>
    <t>IL0033481</t>
  </si>
  <si>
    <t>GRANITE CITY</t>
  </si>
  <si>
    <t>https://echo.epa.gov/biosolids-facility-report?id=ILL033481</t>
  </si>
  <si>
    <t>PRASA BAYAMON</t>
  </si>
  <si>
    <t>PRL023728</t>
  </si>
  <si>
    <t>PR0023728</t>
  </si>
  <si>
    <t>CATANO</t>
  </si>
  <si>
    <t>https://echo.epa.gov/biosolids-facility-report?id=PRL023728</t>
  </si>
  <si>
    <t>GSW&amp;SA/SCHWARTZ, MYRTLE BEACH</t>
  </si>
  <si>
    <t>SCL037753</t>
  </si>
  <si>
    <t>SC0037753</t>
  </si>
  <si>
    <t>CONWAY</t>
  </si>
  <si>
    <t>https://echo.epa.gov/biosolids-facility-report?id=SCL037753</t>
  </si>
  <si>
    <t>TEN MILE CREEK PLANT</t>
  </si>
  <si>
    <t>TX0022811</t>
  </si>
  <si>
    <t>https://echo.epa.gov/biosolids-facility-report?id=TX0022811</t>
  </si>
  <si>
    <t>HATFIELD TWP. MUN. AUTH.</t>
  </si>
  <si>
    <t>PAL026247</t>
  </si>
  <si>
    <t>PA0026247</t>
  </si>
  <si>
    <t>COLMAR</t>
  </si>
  <si>
    <t>https://echo.epa.gov/biosolids-facility-report?id=PAL026247</t>
  </si>
  <si>
    <t>ALL023655</t>
  </si>
  <si>
    <t>AL0023655</t>
  </si>
  <si>
    <t>https://echo.epa.gov/biosolids-facility-report?id=ALL023655</t>
  </si>
  <si>
    <t>SOCWA REGIONAL TP</t>
  </si>
  <si>
    <t>CAL107611</t>
  </si>
  <si>
    <t>CA0107611</t>
  </si>
  <si>
    <t>LAGUNA NIGUEL</t>
  </si>
  <si>
    <t>https://echo.epa.gov/biosolids-facility-report?id=CAL107611</t>
  </si>
  <si>
    <t>SOD RUN WASTEWATER TREATMENT</t>
  </si>
  <si>
    <t>MDL056545</t>
  </si>
  <si>
    <t>MD0056545</t>
  </si>
  <si>
    <t>PERRYMAN</t>
  </si>
  <si>
    <t>MD</t>
  </si>
  <si>
    <t>https://echo.epa.gov/biosolids-facility-report?id=MDL056545</t>
  </si>
  <si>
    <t>REWA/MAULDIN RD WWTP</t>
  </si>
  <si>
    <t>SCL041211</t>
  </si>
  <si>
    <t>SC0041211</t>
  </si>
  <si>
    <t>GREENVILLE</t>
  </si>
  <si>
    <t>https://echo.epa.gov/biosolids-facility-report?id=SCL041211</t>
  </si>
  <si>
    <t>HARRISONBURG-ROCKINGHAM RSA</t>
  </si>
  <si>
    <t>VAL060640</t>
  </si>
  <si>
    <t>VA0060640</t>
  </si>
  <si>
    <t>MOUNT CRAWFORD</t>
  </si>
  <si>
    <t>https://echo.epa.gov/biosolids-facility-report?id=VAL060640</t>
  </si>
  <si>
    <t>HASKELL R STREET WWTF</t>
  </si>
  <si>
    <t>TX0026751</t>
  </si>
  <si>
    <t>https://echo.epa.gov/biosolids-facility-report?id=TX0026751</t>
  </si>
  <si>
    <t>PIERRE, CITY OF (BIOSOLIDS)</t>
  </si>
  <si>
    <t>SDL020176</t>
  </si>
  <si>
    <t>SD0020176</t>
  </si>
  <si>
    <t>PIERRE, CITY OF</t>
  </si>
  <si>
    <t>SD</t>
  </si>
  <si>
    <t>https://echo.epa.gov/biosolids-facility-report?id=SDL020176</t>
  </si>
  <si>
    <t>JORDAN BASIN WATER RECLAMATION FACILITY</t>
  </si>
  <si>
    <t>UTL025852</t>
  </si>
  <si>
    <t>UT0025852</t>
  </si>
  <si>
    <t>RIVERTON</t>
  </si>
  <si>
    <t>https://echo.epa.gov/biosolids-facility-report?id=UTL025852</t>
  </si>
  <si>
    <t>TX0063011</t>
  </si>
  <si>
    <t>https://echo.epa.gov/biosolids-facility-report?id=TX0063011</t>
  </si>
  <si>
    <t>ATLANTA (UTOY CREEK WRC)</t>
  </si>
  <si>
    <t>GAL021458</t>
  </si>
  <si>
    <t>GA0021458</t>
  </si>
  <si>
    <t>https://echo.epa.gov/biosolids-facility-report?id=GAL021458</t>
  </si>
  <si>
    <t>ROSEVILLE PLEASANT GROVE WWTP</t>
  </si>
  <si>
    <t>CAL084573</t>
  </si>
  <si>
    <t>CA0084573</t>
  </si>
  <si>
    <t>ROSEVILLE</t>
  </si>
  <si>
    <t>https://echo.epa.gov/biosolids-facility-report?id=CAL084573</t>
  </si>
  <si>
    <t>COLUMBUS WATER WORKS</t>
  </si>
  <si>
    <t>GAL020516</t>
  </si>
  <si>
    <t>GA0020516</t>
  </si>
  <si>
    <t>COLUMBUS</t>
  </si>
  <si>
    <t>https://echo.epa.gov/biosolids-facility-report?id=GAL020516</t>
  </si>
  <si>
    <t>LOS ANGELES TERMINAL ISLAND WRP</t>
  </si>
  <si>
    <t>CAL053856</t>
  </si>
  <si>
    <t>CA0053856</t>
  </si>
  <si>
    <t>SAN PEDRO</t>
  </si>
  <si>
    <t>https://echo.epa.gov/biosolids-facility-report?id=CAL053856</t>
  </si>
  <si>
    <t>NYL026867</t>
  </si>
  <si>
    <t>NY0026867</t>
  </si>
  <si>
    <t>https://echo.epa.gov/biosolids-facility-report?id=NYL026867</t>
  </si>
  <si>
    <t>RIVANNA W&amp;SA-MOORES CREEK STP</t>
  </si>
  <si>
    <t>VAL025518</t>
  </si>
  <si>
    <t>VA0025518</t>
  </si>
  <si>
    <t>CHARLOTTESVILLE</t>
  </si>
  <si>
    <t>https://echo.epa.gov/biosolids-facility-report?id=VAL025518</t>
  </si>
  <si>
    <t>ALL023647</t>
  </si>
  <si>
    <t>AL0023647</t>
  </si>
  <si>
    <t>limeStabilize, anaerobic</t>
  </si>
  <si>
    <t>https://echo.epa.gov/biosolids-facility-report?id=ALL023647</t>
  </si>
  <si>
    <t>METROPOLITAN ST. LOUIS SEWER DISTRICT MI</t>
  </si>
  <si>
    <t>MOL004391</t>
  </si>
  <si>
    <t>MO0004391</t>
  </si>
  <si>
    <t>https://echo.epa.gov/biosolids-facility-report?id=MOL004391</t>
  </si>
  <si>
    <t>SPRINGFIELD SD- SPRING CREEK</t>
  </si>
  <si>
    <t>ILL021989</t>
  </si>
  <si>
    <t>IL0021989</t>
  </si>
  <si>
    <t>https://echo.epa.gov/biosolids-facility-report?id=ILL021989</t>
  </si>
  <si>
    <t>CENTRAL WEBER SEWER IMP</t>
  </si>
  <si>
    <t>UTL021911</t>
  </si>
  <si>
    <t>UT0021911</t>
  </si>
  <si>
    <t>OGDEN</t>
  </si>
  <si>
    <t>lowTempCompost, anaerobic</t>
  </si>
  <si>
    <t>https://echo.epa.gov/biosolids-facility-report?id=UTL021911</t>
  </si>
  <si>
    <t>NAUGATUCK WPCF</t>
  </si>
  <si>
    <t>CTL100641</t>
  </si>
  <si>
    <t>CT0100641</t>
  </si>
  <si>
    <t>NAUGATUCK</t>
  </si>
  <si>
    <t>https://echo.epa.gov/biosolids-facility-report?id=CTL100641</t>
  </si>
  <si>
    <t>STRATFORD WPCF (TOWN HALL)</t>
  </si>
  <si>
    <t>CTL101036</t>
  </si>
  <si>
    <t>CT0101036</t>
  </si>
  <si>
    <t>STRATFORD</t>
  </si>
  <si>
    <t>https://echo.epa.gov/biosolids-facility-report?id=CTL101036</t>
  </si>
  <si>
    <t>PRAIRIE CREEK WWTP</t>
  </si>
  <si>
    <t>TX0052892</t>
  </si>
  <si>
    <t>LEWISVILLE</t>
  </si>
  <si>
    <t>https://echo.epa.gov/biosolids-facility-report?id=TX0052892</t>
  </si>
  <si>
    <t>FISHERS CHEENEY CREEK WWTP</t>
  </si>
  <si>
    <t>INL055484</t>
  </si>
  <si>
    <t>IN0055484</t>
  </si>
  <si>
    <t>FISHERS</t>
  </si>
  <si>
    <t>https://echo.epa.gov/biosolids-facility-report?id=INL055484</t>
  </si>
  <si>
    <t>NORTH DAVIS SEWER DISTRICT</t>
  </si>
  <si>
    <t>UTL021741</t>
  </si>
  <si>
    <t>UT0021741</t>
  </si>
  <si>
    <t>SYRACUSE</t>
  </si>
  <si>
    <t>lowTempCompost, anaerobic, airDry</t>
  </si>
  <si>
    <t>https://echo.epa.gov/biosolids-facility-report?id=UTL021741</t>
  </si>
  <si>
    <t>BAYSHORE REGIONAL SEW AUTH</t>
  </si>
  <si>
    <t>NJL155365</t>
  </si>
  <si>
    <t>NJ0155365</t>
  </si>
  <si>
    <t>UNION BEACH</t>
  </si>
  <si>
    <t>https://echo.epa.gov/biosolids-facility-report?id=NJL155365</t>
  </si>
  <si>
    <t>OPEQUON STP</t>
  </si>
  <si>
    <t>VAL065552</t>
  </si>
  <si>
    <t>VA0065552</t>
  </si>
  <si>
    <t>WINCHESTER</t>
  </si>
  <si>
    <t>https://echo.epa.gov/biosolids-facility-report?id=VAL065552</t>
  </si>
  <si>
    <t>KING COUNTY BRIGHTWATER WWTP</t>
  </si>
  <si>
    <t>WAL032247</t>
  </si>
  <si>
    <t>WA0032247</t>
  </si>
  <si>
    <t>https://echo.epa.gov/biosolids-facility-report?id=WAL032247</t>
  </si>
  <si>
    <t>CENTRAL DAVIS CO SEWER</t>
  </si>
  <si>
    <t>UTL020974</t>
  </si>
  <si>
    <t>UT0020974</t>
  </si>
  <si>
    <t>KAYSVILLE</t>
  </si>
  <si>
    <t>Class B, Class A, Not Applicable</t>
  </si>
  <si>
    <t>https://echo.epa.gov/biosolids-facility-report?id=UTL020974</t>
  </si>
  <si>
    <t>ST. LOUIS METROPOLITAN SEWER DISTRICT</t>
  </si>
  <si>
    <t>MOL101362</t>
  </si>
  <si>
    <t>MO0101362</t>
  </si>
  <si>
    <t>VALLEY PARK</t>
  </si>
  <si>
    <t>https://echo.epa.gov/biosolids-facility-report?id=MOL101362</t>
  </si>
  <si>
    <t>DENTON CREEK REGIONAL WWTF</t>
  </si>
  <si>
    <t>TX0104957</t>
  </si>
  <si>
    <t>https://echo.epa.gov/biosolids-facility-report?id=TX0104957</t>
  </si>
  <si>
    <t>HARRISBURG AUTHORITY, THE</t>
  </si>
  <si>
    <t>PAL027197</t>
  </si>
  <si>
    <t>PA0027197</t>
  </si>
  <si>
    <t>HARRISBURG</t>
  </si>
  <si>
    <t>Class B, Not Applicable, Class A EQ</t>
  </si>
  <si>
    <t>https://echo.epa.gov/biosolids-facility-report?id=PAL027197</t>
  </si>
  <si>
    <t>VALLEY FORGE SEWER AUTHORITY</t>
  </si>
  <si>
    <t>PAL043974</t>
  </si>
  <si>
    <t>PA0043974</t>
  </si>
  <si>
    <t>PHOENIXVILLE</t>
  </si>
  <si>
    <t>https://echo.epa.gov/biosolids-facility-report?id=PAL043974</t>
  </si>
  <si>
    <t>ROANOKE STP</t>
  </si>
  <si>
    <t>VAL025020</t>
  </si>
  <si>
    <t>VA0025020</t>
  </si>
  <si>
    <t>ROANOKE</t>
  </si>
  <si>
    <t>https://echo.epa.gov/biosolids-facility-report?id=VAL025020</t>
  </si>
  <si>
    <t>SAN FRANCISCO OCEANSIDE WWTP</t>
  </si>
  <si>
    <t>CAL037681</t>
  </si>
  <si>
    <t>CA0037681</t>
  </si>
  <si>
    <t>https://echo.epa.gov/biosolids-facility-report?id=CAL037681</t>
  </si>
  <si>
    <t>PARKWAY WWTP</t>
  </si>
  <si>
    <t>MDL021725</t>
  </si>
  <si>
    <t>MD0021725</t>
  </si>
  <si>
    <t>LAUREL</t>
  </si>
  <si>
    <t>https://echo.epa.gov/biosolids-facility-report?id=MDL021725</t>
  </si>
  <si>
    <t>SILOAM SPRINGS, CITY OF</t>
  </si>
  <si>
    <t>ARL020273</t>
  </si>
  <si>
    <t>AR0020273</t>
  </si>
  <si>
    <t>SILOAM SPRINGS</t>
  </si>
  <si>
    <t>https://echo.epa.gov/biosolids-facility-report?id=ARL020273</t>
  </si>
  <si>
    <t>ROCKAWAY VALLEY REGIONAL SA</t>
  </si>
  <si>
    <t>NJL022349</t>
  </si>
  <si>
    <t>NJ0022349</t>
  </si>
  <si>
    <t>PARSIPPANY</t>
  </si>
  <si>
    <t>https://echo.epa.gov/biosolids-facility-report?id=NJL022349</t>
  </si>
  <si>
    <t>METROPOLITAN COUNCIL-EAGLE PT</t>
  </si>
  <si>
    <t>MNL029904</t>
  </si>
  <si>
    <t>MN0029904</t>
  </si>
  <si>
    <t>COTTAGE GROVE</t>
  </si>
  <si>
    <t>https://echo.epa.gov/biosolids-facility-report?id=MNL029904</t>
  </si>
  <si>
    <t>KEEGANS BAYOU WWTP</t>
  </si>
  <si>
    <t>TX0098191</t>
  </si>
  <si>
    <t>https://echo.epa.gov/biosolids-facility-report?id=TX0098191</t>
  </si>
  <si>
    <t>PAW PAW WWTF</t>
  </si>
  <si>
    <t>TX0047228</t>
  </si>
  <si>
    <t>DENISON</t>
  </si>
  <si>
    <t>https://echo.epa.gov/biosolids-facility-report?id=TX0047228</t>
  </si>
  <si>
    <t>CITY OF BURLINGTON</t>
  </si>
  <si>
    <t>NCL023868</t>
  </si>
  <si>
    <t>NC0023868</t>
  </si>
  <si>
    <t>BURLINGTON</t>
  </si>
  <si>
    <t>https://echo.epa.gov/biosolids-facility-report?id=NCL023868</t>
  </si>
  <si>
    <t>OAK GROVE WWTF</t>
  </si>
  <si>
    <t>TX0047261</t>
  </si>
  <si>
    <t>ENNIS</t>
  </si>
  <si>
    <t>https://echo.epa.gov/biosolids-facility-report?id=TX0047261</t>
  </si>
  <si>
    <t>SOCWA J. B. LATHAM TP</t>
  </si>
  <si>
    <t>CAL107417</t>
  </si>
  <si>
    <t>CA0107417</t>
  </si>
  <si>
    <t>DANA POINT</t>
  </si>
  <si>
    <t>https://echo.epa.gov/biosolids-facility-report?id=CAL107417</t>
  </si>
  <si>
    <t>CITY OF LARGO. WWTP</t>
  </si>
  <si>
    <t>FLL026603</t>
  </si>
  <si>
    <t>FL0026603</t>
  </si>
  <si>
    <t>LARGO</t>
  </si>
  <si>
    <t>https://echo.epa.gov/biosolids-facility-report?id=FLL026603</t>
  </si>
  <si>
    <t>LAFAYETTE WWTP</t>
  </si>
  <si>
    <t>INL032468</t>
  </si>
  <si>
    <t>IN0032468</t>
  </si>
  <si>
    <t>LAFAYETTE</t>
  </si>
  <si>
    <t>other, tempSludgeStore, methaneBioCaptureRecover</t>
  </si>
  <si>
    <t>https://echo.epa.gov/biosolids-facility-report?id=INL032468</t>
  </si>
  <si>
    <t>BROAD RUN WATER RECLAMATION</t>
  </si>
  <si>
    <t>VAL091383</t>
  </si>
  <si>
    <t>VA0091383</t>
  </si>
  <si>
    <t>ASHBURN</t>
  </si>
  <si>
    <t>https://echo.epa.gov/biosolids-facility-report?id=VAL091383</t>
  </si>
  <si>
    <t>PRASA - CAGUAS RWWTP</t>
  </si>
  <si>
    <t>PRL025976</t>
  </si>
  <si>
    <t>PR0025976</t>
  </si>
  <si>
    <t>CAGUAS</t>
  </si>
  <si>
    <t>https://echo.epa.gov/biosolids-facility-report?id=PRL025976</t>
  </si>
  <si>
    <t>CATOMA CREEK WWTP</t>
  </si>
  <si>
    <t>ALL027863</t>
  </si>
  <si>
    <t>AL0027863</t>
  </si>
  <si>
    <t>https://echo.epa.gov/biosolids-facility-report?id=ALL027863</t>
  </si>
  <si>
    <t>NASHVILLE-DRY CREEK STP</t>
  </si>
  <si>
    <t>TNL020648</t>
  </si>
  <si>
    <t>TN0020648</t>
  </si>
  <si>
    <t>MADISON</t>
  </si>
  <si>
    <t>https://echo.epa.gov/biosolids-facility-report?id=TNL020648</t>
  </si>
  <si>
    <t>LACSD - LANCASTER WRP</t>
  </si>
  <si>
    <t>CAL010513</t>
  </si>
  <si>
    <t>CA0010513</t>
  </si>
  <si>
    <t>https://echo.epa.gov/biosolids-facility-report?id=CAL010513</t>
  </si>
  <si>
    <t>NCL023876</t>
  </si>
  <si>
    <t>NC0023876</t>
  </si>
  <si>
    <t>https://echo.epa.gov/biosolids-facility-report?id=NCL023876</t>
  </si>
  <si>
    <t>CITY OF JOPLIN</t>
  </si>
  <si>
    <t>MOL023256</t>
  </si>
  <si>
    <t>MO0023256</t>
  </si>
  <si>
    <t>JOPLIN</t>
  </si>
  <si>
    <t>limeStabilize, anaerobic, airDry, aerobic</t>
  </si>
  <si>
    <t>https://echo.epa.gov/biosolids-facility-report?id=MOL023256</t>
  </si>
  <si>
    <t>FORT COLLINS CITY OF</t>
  </si>
  <si>
    <t>COL047627</t>
  </si>
  <si>
    <t>CO0047627</t>
  </si>
  <si>
    <t>FORT COLLINS</t>
  </si>
  <si>
    <t>https://echo.epa.gov/biosolids-facility-report?id=COL047627</t>
  </si>
  <si>
    <t>GRACE CREEK WWTP</t>
  </si>
  <si>
    <t>TX0022217</t>
  </si>
  <si>
    <t>LONGVIEW</t>
  </si>
  <si>
    <t>https://echo.epa.gov/biosolids-facility-report?id=TX0022217</t>
  </si>
  <si>
    <t>MODESTO WQCF</t>
  </si>
  <si>
    <t>CAL079103</t>
  </si>
  <si>
    <t>CA0079103</t>
  </si>
  <si>
    <t>MODESTO</t>
  </si>
  <si>
    <t>sludgeLagoon, preliminaryOps</t>
  </si>
  <si>
    <t>https://echo.epa.gov/biosolids-facility-report?id=CAL079103</t>
  </si>
  <si>
    <t>MASSAPONAX REGIONAL STP</t>
  </si>
  <si>
    <t>VAL025658</t>
  </si>
  <si>
    <t>VA0025658</t>
  </si>
  <si>
    <t>FREDERICKSBURG</t>
  </si>
  <si>
    <t>https://echo.epa.gov/biosolids-facility-report?id=VAL025658</t>
  </si>
  <si>
    <t>LACSD - PALMDALE WRP</t>
  </si>
  <si>
    <t>CAL000446</t>
  </si>
  <si>
    <t>CA0000446</t>
  </si>
  <si>
    <t>https://echo.epa.gov/biosolids-facility-report?id=CAL000446</t>
  </si>
  <si>
    <t>MOL127949</t>
  </si>
  <si>
    <t>MO0127949</t>
  </si>
  <si>
    <t>https://echo.epa.gov/biosolids-facility-report?id=MOL127949</t>
  </si>
  <si>
    <t>HRSD -JAMES RIVER STP</t>
  </si>
  <si>
    <t>VAL081272</t>
  </si>
  <si>
    <t>VA0081272</t>
  </si>
  <si>
    <t>NEWPORT NEWS</t>
  </si>
  <si>
    <t>https://echo.epa.gov/biosolids-facility-report?id=VAL081272</t>
  </si>
  <si>
    <t>RIL100072</t>
  </si>
  <si>
    <t>RI0100072</t>
  </si>
  <si>
    <t>https://echo.epa.gov/biosolids-facility-report?id=RIL100072</t>
  </si>
  <si>
    <t>MUNICIPAL UTILITIES BOARD OF ALBERTVILLE</t>
  </si>
  <si>
    <t>ALL020192</t>
  </si>
  <si>
    <t>AL0020192</t>
  </si>
  <si>
    <t>ALBERTVILLE</t>
  </si>
  <si>
    <t>https://echo.epa.gov/biosolids-facility-report?id=ALL020192</t>
  </si>
  <si>
    <t>TACOMA NORTH NO 3</t>
  </si>
  <si>
    <t>WAL037214</t>
  </si>
  <si>
    <t>WA0037214</t>
  </si>
  <si>
    <t>https://echo.epa.gov/biosolids-facility-report?id=WAL037214</t>
  </si>
  <si>
    <t>ROGERS, CITY OF</t>
  </si>
  <si>
    <t>ARL043397</t>
  </si>
  <si>
    <t>AR0043397</t>
  </si>
  <si>
    <t>https://echo.epa.gov/biosolids-facility-report?id=ARL043397</t>
  </si>
  <si>
    <t>QUINCY STP, CITY OF</t>
  </si>
  <si>
    <t>ILL030503</t>
  </si>
  <si>
    <t>IL0030503</t>
  </si>
  <si>
    <t>QUINCY</t>
  </si>
  <si>
    <t>https://echo.epa.gov/biosolids-facility-report?id=ILL030503</t>
  </si>
  <si>
    <t>CITY OF GARLAND ROWLETT CREEK WWTF</t>
  </si>
  <si>
    <t>TX0024686</t>
  </si>
  <si>
    <t>GARLAND</t>
  </si>
  <si>
    <t>https://echo.epa.gov/biosolids-facility-report?id=TX0024686</t>
  </si>
  <si>
    <t>CITY OF BEND WATER RECLAMATION FACILITY</t>
  </si>
  <si>
    <t>ORL022395</t>
  </si>
  <si>
    <t>OR0022395</t>
  </si>
  <si>
    <t>BEND</t>
  </si>
  <si>
    <t>https://echo.epa.gov/biosolids-facility-report?id=ORL022395</t>
  </si>
  <si>
    <t>TWO RIVERS WATER RECLAMATION A</t>
  </si>
  <si>
    <t>NJL026735</t>
  </si>
  <si>
    <t>NJ0026735</t>
  </si>
  <si>
    <t>MONMOUTH BEACH</t>
  </si>
  <si>
    <t>https://echo.epa.gov/biosolids-facility-report?id=NJL026735</t>
  </si>
  <si>
    <t>CITY OF COLUMBIA</t>
  </si>
  <si>
    <t>MOL097837</t>
  </si>
  <si>
    <t>MO0097837</t>
  </si>
  <si>
    <t>COLUMBIA</t>
  </si>
  <si>
    <t>https://echo.epa.gov/biosolids-facility-report?id=MOL097837</t>
  </si>
  <si>
    <t>HRSD YORK RIVER STP</t>
  </si>
  <si>
    <t>VAL081311</t>
  </si>
  <si>
    <t>VA0081311</t>
  </si>
  <si>
    <t>SEAFORD</t>
  </si>
  <si>
    <t>https://echo.epa.gov/biosolids-facility-report?id=VAL081311</t>
  </si>
  <si>
    <t>FREMONT WWTF</t>
  </si>
  <si>
    <t>NEL031381</t>
  </si>
  <si>
    <t>NE0031381</t>
  </si>
  <si>
    <t>FREMONT</t>
  </si>
  <si>
    <t>https://echo.epa.gov/biosolids-facility-report?id=NEL031381</t>
  </si>
  <si>
    <t>SAINT CLOUD</t>
  </si>
  <si>
    <t>MNL040878</t>
  </si>
  <si>
    <t>MN0040878</t>
  </si>
  <si>
    <t>ST CLOUD</t>
  </si>
  <si>
    <t>https://echo.epa.gov/biosolids-facility-report?id=MNL040878</t>
  </si>
  <si>
    <t>SAN MATEO WWTP</t>
  </si>
  <si>
    <t>CAL037541</t>
  </si>
  <si>
    <t>CA0037541</t>
  </si>
  <si>
    <t>SAN MATEO</t>
  </si>
  <si>
    <t>https://echo.epa.gov/biosolids-facility-report?id=CAL037541</t>
  </si>
  <si>
    <t>S DAVIS CO SEWER-NORTH</t>
  </si>
  <si>
    <t>UTL021636</t>
  </si>
  <si>
    <t>UT0021636</t>
  </si>
  <si>
    <t>WEST BOUNTIFUL</t>
  </si>
  <si>
    <t>https://echo.epa.gov/biosolids-facility-report?id=UTL021636</t>
  </si>
  <si>
    <t>ROCHESTER</t>
  </si>
  <si>
    <t>MNL024619</t>
  </si>
  <si>
    <t>MN0024619</t>
  </si>
  <si>
    <t>https://echo.epa.gov/biosolids-facility-report?id=MNL024619</t>
  </si>
  <si>
    <t>WEST DISTRICT WWTF</t>
  </si>
  <si>
    <t>TX0063002</t>
  </si>
  <si>
    <t>https://echo.epa.gov/biosolids-facility-report?id=TX0063002</t>
  </si>
  <si>
    <t>NCL050342</t>
  </si>
  <si>
    <t>NC0050342</t>
  </si>
  <si>
    <t>https://echo.epa.gov/biosolids-facility-report?id=NCL050342</t>
  </si>
  <si>
    <t>POCATELLO, CITY OF</t>
  </si>
  <si>
    <t>IDL021784</t>
  </si>
  <si>
    <t>ID0021784</t>
  </si>
  <si>
    <t>POCATELLO</t>
  </si>
  <si>
    <t>ID</t>
  </si>
  <si>
    <t>https://echo.epa.gov/biosolids-facility-report?id=IDL021784</t>
  </si>
  <si>
    <t>ROSEVILLE DRY CREEK WWTP</t>
  </si>
  <si>
    <t>CAL079502</t>
  </si>
  <si>
    <t>CA0079502</t>
  </si>
  <si>
    <t>https://echo.epa.gov/biosolids-facility-report?id=CAL079502</t>
  </si>
  <si>
    <t>TAUNTON W W T P</t>
  </si>
  <si>
    <t>MAL100897</t>
  </si>
  <si>
    <t>MA0100897</t>
  </si>
  <si>
    <t>TAUNTON</t>
  </si>
  <si>
    <t>https://echo.epa.gov/biosolids-facility-report?id=MAL100897</t>
  </si>
  <si>
    <t>CITY OF MORGANTON</t>
  </si>
  <si>
    <t>NCL026573</t>
  </si>
  <si>
    <t>NC0026573</t>
  </si>
  <si>
    <t>MORGANTON</t>
  </si>
  <si>
    <t>airDry</t>
  </si>
  <si>
    <t>https://echo.epa.gov/biosolids-facility-report?id=NCL026573</t>
  </si>
  <si>
    <t>YAKIMA POTW</t>
  </si>
  <si>
    <t>WAL024023</t>
  </si>
  <si>
    <t>WA0024023</t>
  </si>
  <si>
    <t>YAKIMA</t>
  </si>
  <si>
    <t>https://echo.epa.gov/biosolids-facility-report?id=WAL024023</t>
  </si>
  <si>
    <t>CITY OF RIO GRANDE CITY - WWTP</t>
  </si>
  <si>
    <t>TX0068764</t>
  </si>
  <si>
    <t>RIO GRANDE CITY</t>
  </si>
  <si>
    <t>https://echo.epa.gov/biosolids-facility-report?id=TX0068764</t>
  </si>
  <si>
    <t>CITY OF IOWA CITY</t>
  </si>
  <si>
    <t>IAL070866</t>
  </si>
  <si>
    <t>IA0070866</t>
  </si>
  <si>
    <t>IOWA CITY</t>
  </si>
  <si>
    <t>https://echo.epa.gov/biosolids-facility-report?id=IAL070866</t>
  </si>
  <si>
    <t>REWA/LOWER REEDY RIVER WWTP</t>
  </si>
  <si>
    <t>SCL024261</t>
  </si>
  <si>
    <t>SC0024261</t>
  </si>
  <si>
    <t>https://echo.epa.gov/biosolids-facility-report?id=SCL024261</t>
  </si>
  <si>
    <t>TRI-CITY SERVICE DISTRICT</t>
  </si>
  <si>
    <t>ORL031259</t>
  </si>
  <si>
    <t>OR0031259</t>
  </si>
  <si>
    <t>OREGON CITY</t>
  </si>
  <si>
    <t>https://echo.epa.gov/biosolids-facility-report?id=ORL031259</t>
  </si>
  <si>
    <t>WHEELING WPC DIVISION</t>
  </si>
  <si>
    <t>WVL023230</t>
  </si>
  <si>
    <t>WV0023230</t>
  </si>
  <si>
    <t>WHEELING</t>
  </si>
  <si>
    <t>WV</t>
  </si>
  <si>
    <t>https://echo.epa.gov/biosolids-facility-report?id=WVL023230</t>
  </si>
  <si>
    <t>TOWN OF MANCHESTER</t>
  </si>
  <si>
    <t>CTL100293</t>
  </si>
  <si>
    <t>CT0100293</t>
  </si>
  <si>
    <t>MANCHESTER</t>
  </si>
  <si>
    <t>https://echo.epa.gov/biosolids-facility-report?id=CTL100293</t>
  </si>
  <si>
    <t>BLOOMINGTON/NORMAL WRD STP</t>
  </si>
  <si>
    <t>ILL027731</t>
  </si>
  <si>
    <t>IL0027731</t>
  </si>
  <si>
    <t>BLOOMINGTON</t>
  </si>
  <si>
    <t>https://echo.epa.gov/biosolids-facility-report?id=ILL027731</t>
  </si>
  <si>
    <t>CITY OF ALBANY</t>
  </si>
  <si>
    <t>GAL037222</t>
  </si>
  <si>
    <t>GA0037222</t>
  </si>
  <si>
    <t>https://echo.epa.gov/biosolids-facility-report?id=GAL037222</t>
  </si>
  <si>
    <t>POTTSTOWN BORO</t>
  </si>
  <si>
    <t>PAL026786</t>
  </si>
  <si>
    <t>PA0026786</t>
  </si>
  <si>
    <t>POTTSTOWN</t>
  </si>
  <si>
    <t>https://echo.epa.gov/biosolids-facility-report?id=PAL026786</t>
  </si>
  <si>
    <t>CITY OF ST. JOSEPH</t>
  </si>
  <si>
    <t>MOL023043</t>
  </si>
  <si>
    <t>MO0023043</t>
  </si>
  <si>
    <t>ST. JOSEPH</t>
  </si>
  <si>
    <t>https://echo.epa.gov/biosolids-facility-report?id=MOL023043</t>
  </si>
  <si>
    <t>PLATTSBURGH (C)</t>
  </si>
  <si>
    <t>NYL026018</t>
  </si>
  <si>
    <t>NY0026018</t>
  </si>
  <si>
    <t>PLATTSBURGH</t>
  </si>
  <si>
    <t>https://echo.epa.gov/biosolids-facility-report?id=NYL026018</t>
  </si>
  <si>
    <t>ROSWELL, NEW MEXICO</t>
  </si>
  <si>
    <t>NML020311</t>
  </si>
  <si>
    <t>NM0020311</t>
  </si>
  <si>
    <t>ROSWELL</t>
  </si>
  <si>
    <t>Class A EQ, Class A</t>
  </si>
  <si>
    <t>https://echo.epa.gov/biosolids-facility-report?id=NML020311</t>
  </si>
  <si>
    <t>WATERTOWN (C)</t>
  </si>
  <si>
    <t>NYL025984</t>
  </si>
  <si>
    <t>NY0025984</t>
  </si>
  <si>
    <t>WATERTOWN</t>
  </si>
  <si>
    <t>https://echo.epa.gov/biosolids-facility-report?id=NYL025984</t>
  </si>
  <si>
    <t>FOX LAKE NW REGIONAL WRF</t>
  </si>
  <si>
    <t>ILL020958</t>
  </si>
  <si>
    <t>IL0020958</t>
  </si>
  <si>
    <t>FOX LAKE</t>
  </si>
  <si>
    <t>https://echo.epa.gov/biosolids-facility-report?id=ILL020958</t>
  </si>
  <si>
    <t>LONGMONT CITY OF</t>
  </si>
  <si>
    <t>COL026671</t>
  </si>
  <si>
    <t>CO0026671</t>
  </si>
  <si>
    <t>LONGMONT</t>
  </si>
  <si>
    <t>https://echo.epa.gov/biosolids-facility-report?id=COL026671</t>
  </si>
  <si>
    <t>MERCED WWTF</t>
  </si>
  <si>
    <t>CAL079219</t>
  </si>
  <si>
    <t>CA0079219</t>
  </si>
  <si>
    <t>MERCED</t>
  </si>
  <si>
    <t>https://echo.epa.gov/biosolids-facility-report?id=CAL079219</t>
  </si>
  <si>
    <t>JONESBORO, CITY WATER &amp; LIGHT-E</t>
  </si>
  <si>
    <t>ARL043401</t>
  </si>
  <si>
    <t>AR0043401</t>
  </si>
  <si>
    <t>JONESBORO</t>
  </si>
  <si>
    <t>https://echo.epa.gov/biosolids-facility-report?id=ARL043401</t>
  </si>
  <si>
    <t>THORN CREEK BASIN SD STP</t>
  </si>
  <si>
    <t>ILL027723</t>
  </si>
  <si>
    <t>IL0027723</t>
  </si>
  <si>
    <t>CHICAGO HEIGHTS</t>
  </si>
  <si>
    <t>https://echo.epa.gov/biosolids-facility-report?id=ILL027723</t>
  </si>
  <si>
    <t>REWA/PELHAM WWTP</t>
  </si>
  <si>
    <t>SCL033804</t>
  </si>
  <si>
    <t>SC0033804</t>
  </si>
  <si>
    <t>GREER</t>
  </si>
  <si>
    <t>https://echo.epa.gov/biosolids-facility-report?id=SCL033804</t>
  </si>
  <si>
    <t>SIMI VALLEY WQCP</t>
  </si>
  <si>
    <t>CAL055221</t>
  </si>
  <si>
    <t>CA0055221</t>
  </si>
  <si>
    <t>SIMI VALLEY</t>
  </si>
  <si>
    <t>https://echo.epa.gov/biosolids-facility-report?id=CAL055221</t>
  </si>
  <si>
    <t>SANTA MARGARITA CHIQUITA WRF</t>
  </si>
  <si>
    <t>CAL207417</t>
  </si>
  <si>
    <t>CA0207417</t>
  </si>
  <si>
    <t>SAN JUAN CAPISTRANO</t>
  </si>
  <si>
    <t>https://echo.epa.gov/biosolids-facility-report?id=CAL207417</t>
  </si>
  <si>
    <t>LYNNWOOD STP</t>
  </si>
  <si>
    <t>WAL024031</t>
  </si>
  <si>
    <t>WA0024031</t>
  </si>
  <si>
    <t>LYNNWOOD</t>
  </si>
  <si>
    <t>https://echo.epa.gov/biosolids-facility-report?id=WAL024031</t>
  </si>
  <si>
    <t>CITY OF MCALLEN NORTH WWTP</t>
  </si>
  <si>
    <t>TX0093106</t>
  </si>
  <si>
    <t>MCALLEN</t>
  </si>
  <si>
    <t>https://echo.epa.gov/biosolids-facility-report?id=TX0093106</t>
  </si>
  <si>
    <t>PULASKI STP</t>
  </si>
  <si>
    <t>TNL021687</t>
  </si>
  <si>
    <t>TN0021687</t>
  </si>
  <si>
    <t>PULASKI</t>
  </si>
  <si>
    <t>https://echo.epa.gov/biosolids-facility-report?id=TNL021687</t>
  </si>
  <si>
    <t>CUMBERLAND WWTP</t>
  </si>
  <si>
    <t>MDL021598</t>
  </si>
  <si>
    <t>MD0021598</t>
  </si>
  <si>
    <t>CUMBERLAND</t>
  </si>
  <si>
    <t>https://echo.epa.gov/biosolids-facility-report?id=MDL021598</t>
  </si>
  <si>
    <t>CITY OF MUSCATINE</t>
  </si>
  <si>
    <t>IAL023434</t>
  </si>
  <si>
    <t>IA0023434</t>
  </si>
  <si>
    <t>MUSCATINE</t>
  </si>
  <si>
    <t>https://echo.epa.gov/biosolids-facility-report?id=IAL023434</t>
  </si>
  <si>
    <t>CENTRAL MARIN SANITATION AGENCY WWTP</t>
  </si>
  <si>
    <t>CAL038628</t>
  </si>
  <si>
    <t>CA0038628</t>
  </si>
  <si>
    <t>SAN RAFAEL</t>
  </si>
  <si>
    <t>https://echo.epa.gov/biosolids-facility-report?id=CAL038628</t>
  </si>
  <si>
    <t>BARSTOW WWTF</t>
  </si>
  <si>
    <t>CAL010517</t>
  </si>
  <si>
    <t>CA0010517</t>
  </si>
  <si>
    <t>BARSTOW</t>
  </si>
  <si>
    <t>https://echo.epa.gov/biosolids-facility-report?id=CAL010517</t>
  </si>
  <si>
    <t>POUGHKEEPSIE (C)</t>
  </si>
  <si>
    <t>NYL026255</t>
  </si>
  <si>
    <t>NY0026255</t>
  </si>
  <si>
    <t>POUGHKEEPSIE</t>
  </si>
  <si>
    <t>https://echo.epa.gov/biosolids-facility-report?id=NYL026255</t>
  </si>
  <si>
    <t>ROBINDALE WWTP</t>
  </si>
  <si>
    <t>TX0071340</t>
  </si>
  <si>
    <t>BROWNSVILLE</t>
  </si>
  <si>
    <t>https://echo.epa.gov/biosolids-facility-report?id=TX0071340</t>
  </si>
  <si>
    <t>JERRY L RILEY STP</t>
  </si>
  <si>
    <t>KYL104027</t>
  </si>
  <si>
    <t>KY0104027</t>
  </si>
  <si>
    <t>BARDSTOWN</t>
  </si>
  <si>
    <t>https://echo.epa.gov/biosolids-facility-report?id=KYL104027</t>
  </si>
  <si>
    <t>CITY OF BROWNWOOD WWTP</t>
  </si>
  <si>
    <t>TX0047040</t>
  </si>
  <si>
    <t>BROWNWOOD</t>
  </si>
  <si>
    <t>https://echo.epa.gov/biosolids-facility-report?id=TX0047040</t>
  </si>
  <si>
    <t>FAIRHOPE CITY OF</t>
  </si>
  <si>
    <t>ALL020842</t>
  </si>
  <si>
    <t>AL0020842</t>
  </si>
  <si>
    <t>FAIRHOPE</t>
  </si>
  <si>
    <t>https://echo.epa.gov/biosolids-facility-report?id=ALL020842</t>
  </si>
  <si>
    <t>FALLING CREEK WASTEWATER TREATMENT PLANT</t>
  </si>
  <si>
    <t>VAL024996</t>
  </si>
  <si>
    <t>VA0024996</t>
  </si>
  <si>
    <t>https://echo.epa.gov/biosolids-facility-report?id=VAL024996</t>
  </si>
  <si>
    <t>CITY OF HOUSTON UPPER BRAYS WWTF</t>
  </si>
  <si>
    <t>TX0088153</t>
  </si>
  <si>
    <t>HOSTON</t>
  </si>
  <si>
    <t>https://echo.epa.gov/biosolids-facility-report?id=TX0088153</t>
  </si>
  <si>
    <t>REDLANDS WWTP</t>
  </si>
  <si>
    <t>CAL000490</t>
  </si>
  <si>
    <t>CA0000490</t>
  </si>
  <si>
    <t>REDLANDS</t>
  </si>
  <si>
    <t>https://echo.epa.gov/biosolids-facility-report?id=CAL000490</t>
  </si>
  <si>
    <t>ALEXANDRIA LAKE AREA SD</t>
  </si>
  <si>
    <t>MNL040738</t>
  </si>
  <si>
    <t>MN0040738</t>
  </si>
  <si>
    <t>ALEXANDRIA</t>
  </si>
  <si>
    <t>https://echo.epa.gov/biosolids-facility-report?id=MNL040738</t>
  </si>
  <si>
    <t>GALLATIN STP</t>
  </si>
  <si>
    <t>TNL020141</t>
  </si>
  <si>
    <t>TN0020141</t>
  </si>
  <si>
    <t>GALLATIN</t>
  </si>
  <si>
    <t>Not Applicable, Class A EQ</t>
  </si>
  <si>
    <t>https://echo.epa.gov/biosolids-facility-report?id=TNL020141</t>
  </si>
  <si>
    <t>HOLLYWOOD ROAD WWTP</t>
  </si>
  <si>
    <t>TX0025810</t>
  </si>
  <si>
    <t>AMARILLO</t>
  </si>
  <si>
    <t>https://echo.epa.gov/biosolids-facility-report?id=TX0025810</t>
  </si>
  <si>
    <t>BLOOMINGTON S (DILLMAN ROAD)</t>
  </si>
  <si>
    <t>INL035718</t>
  </si>
  <si>
    <t>IN0035718</t>
  </si>
  <si>
    <t>https://echo.epa.gov/biosolids-facility-report?id=INL035718</t>
  </si>
  <si>
    <t>SPRINGFIELD MSD-SUGAR CRK STP</t>
  </si>
  <si>
    <t>ILL021971</t>
  </si>
  <si>
    <t>IL0021971</t>
  </si>
  <si>
    <t>https://echo.epa.gov/biosolids-facility-report?id=ILL021971</t>
  </si>
  <si>
    <t>SOUTHSIDE WWTF</t>
  </si>
  <si>
    <t>TX0055484</t>
  </si>
  <si>
    <t>https://echo.epa.gov/biosolids-facility-report?id=TX0055484</t>
  </si>
  <si>
    <t>PENN TWP BOARD OF COMMISSIONS</t>
  </si>
  <si>
    <t>PAL037150</t>
  </si>
  <si>
    <t>PA0037150</t>
  </si>
  <si>
    <t>HANOVER</t>
  </si>
  <si>
    <t>https://echo.epa.gov/biosolids-facility-report?id=PAL037150</t>
  </si>
  <si>
    <t>GLENBARD WASTEWATER AUTH-MAIN</t>
  </si>
  <si>
    <t>ILL021547</t>
  </si>
  <si>
    <t>IL0021547</t>
  </si>
  <si>
    <t>GLEN ELLYN</t>
  </si>
  <si>
    <t>https://echo.epa.gov/biosolids-facility-report?id=ILL021547</t>
  </si>
  <si>
    <t>SMYRNA STP</t>
  </si>
  <si>
    <t>TNL020541</t>
  </si>
  <si>
    <t>TN0020541</t>
  </si>
  <si>
    <t>SMYRNA</t>
  </si>
  <si>
    <t>https://echo.epa.gov/biosolids-facility-report?id=TNL020541</t>
  </si>
  <si>
    <t>CHICOPEE W P C F</t>
  </si>
  <si>
    <t>MAL101508</t>
  </si>
  <si>
    <t>MA0101508</t>
  </si>
  <si>
    <t>CHICOPEE</t>
  </si>
  <si>
    <t>https://echo.epa.gov/biosolids-facility-report?id=MAL101508</t>
  </si>
  <si>
    <t>BERGEN CNTY WTP</t>
  </si>
  <si>
    <t>NJL020028</t>
  </si>
  <si>
    <t>NJ0020028</t>
  </si>
  <si>
    <t>EDGEWATER</t>
  </si>
  <si>
    <t>https://echo.epa.gov/biosolids-facility-report?id=NJL020028</t>
  </si>
  <si>
    <t>LOWER STROUBLES CREEK WWTP</t>
  </si>
  <si>
    <t>VAL060844</t>
  </si>
  <si>
    <t>VA0060844</t>
  </si>
  <si>
    <t>MONTGOMERY COUNTY</t>
  </si>
  <si>
    <t>https://echo.epa.gov/biosolids-facility-report?id=VAL060844</t>
  </si>
  <si>
    <t>INDEPENDENCE,ROCK CR WWTF</t>
  </si>
  <si>
    <t>MOL089681</t>
  </si>
  <si>
    <t>MO0089681</t>
  </si>
  <si>
    <t>https://echo.epa.gov/biosolids-facility-report?id=MOL089681</t>
  </si>
  <si>
    <t>CHEYENNE BOARD OF PUBLIC UTILITIES</t>
  </si>
  <si>
    <t>WYL022934</t>
  </si>
  <si>
    <t>WY0022934</t>
  </si>
  <si>
    <t>CHEYENNE</t>
  </si>
  <si>
    <t>WY</t>
  </si>
  <si>
    <t>https://echo.epa.gov/biosolids-facility-report?id=WYL022934</t>
  </si>
  <si>
    <t>WABASH WWTP</t>
  </si>
  <si>
    <t>INL024741</t>
  </si>
  <si>
    <t>IN0024741</t>
  </si>
  <si>
    <t>WABASH</t>
  </si>
  <si>
    <t>https://echo.epa.gov/biosolids-facility-report?id=INL024741</t>
  </si>
  <si>
    <t>DOWNERS GROVE SD WTC</t>
  </si>
  <si>
    <t>ILL028380</t>
  </si>
  <si>
    <t>IL0028380</t>
  </si>
  <si>
    <t>DOWNERS GROVE</t>
  </si>
  <si>
    <t>longTermSludgeStore, methaneBioCaptureRecover</t>
  </si>
  <si>
    <t>https://echo.epa.gov/biosolids-facility-report?id=ILL028380</t>
  </si>
  <si>
    <t>HARPETH VALLEY UTILITY DISTRIC</t>
  </si>
  <si>
    <t>TNL074748</t>
  </si>
  <si>
    <t>TN0074748</t>
  </si>
  <si>
    <t>https://echo.epa.gov/biosolids-facility-report?id=TNL074748</t>
  </si>
  <si>
    <t>ALL026913</t>
  </si>
  <si>
    <t>AL0026913</t>
  </si>
  <si>
    <t>https://echo.epa.gov/biosolids-facility-report?id=ALL026913</t>
  </si>
  <si>
    <t>UPPER MORELAND-HATBORO JOINT</t>
  </si>
  <si>
    <t>PAL025976</t>
  </si>
  <si>
    <t>PA0025976</t>
  </si>
  <si>
    <t>WILLOW GROVE</t>
  </si>
  <si>
    <t>https://echo.epa.gov/biosolids-facility-report?id=PAL025976</t>
  </si>
  <si>
    <t>REWA/GILDER CK WWTP</t>
  </si>
  <si>
    <t>SCL040525</t>
  </si>
  <si>
    <t>SC0040525</t>
  </si>
  <si>
    <t>SIMPSONVILLE</t>
  </si>
  <si>
    <t>https://echo.epa.gov/biosolids-facility-report?id=SCL040525</t>
  </si>
  <si>
    <t>SAN CLEMENTE WRP</t>
  </si>
  <si>
    <t>CAL000456</t>
  </si>
  <si>
    <t>CA0000456</t>
  </si>
  <si>
    <t>SAN CLEMENTE</t>
  </si>
  <si>
    <t>https://echo.epa.gov/biosolids-facility-report?id=CAL000456</t>
  </si>
  <si>
    <t>EWING-LAWRENCE SA WTP</t>
  </si>
  <si>
    <t>NJL024759</t>
  </si>
  <si>
    <t>NJ0024759</t>
  </si>
  <si>
    <t>LAWRENCEVILLE</t>
  </si>
  <si>
    <t>https://echo.epa.gov/biosolids-facility-report?id=NJL024759</t>
  </si>
  <si>
    <t>HURRICANE CREEK WWTP</t>
  </si>
  <si>
    <t>TX0024309</t>
  </si>
  <si>
    <t>LUFKIN</t>
  </si>
  <si>
    <t>https://echo.epa.gov/biosolids-facility-report?id=TX0024309</t>
  </si>
  <si>
    <t>LEWISTON-AUBURN WATER POLLUTIO</t>
  </si>
  <si>
    <t>MEL101478</t>
  </si>
  <si>
    <t>ME0101478</t>
  </si>
  <si>
    <t>LEWISTON</t>
  </si>
  <si>
    <t>ME</t>
  </si>
  <si>
    <t>https://echo.epa.gov/biosolids-facility-report?id=MEL101478</t>
  </si>
  <si>
    <t>MANHATTAN, CITY OF</t>
  </si>
  <si>
    <t>KSL036714</t>
  </si>
  <si>
    <t>KS0036714</t>
  </si>
  <si>
    <t>MANHATTAN</t>
  </si>
  <si>
    <t>KS</t>
  </si>
  <si>
    <t>https://echo.epa.gov/biosolids-facility-report?id=KSL036714</t>
  </si>
  <si>
    <t>OREM CITY CORPORATION</t>
  </si>
  <si>
    <t>UTL020915</t>
  </si>
  <si>
    <t>UT0020915</t>
  </si>
  <si>
    <t>OREM</t>
  </si>
  <si>
    <t>https://echo.epa.gov/biosolids-facility-report?id=UTL020915</t>
  </si>
  <si>
    <t>METROPOLITAN COUNCIL-EMPIRE</t>
  </si>
  <si>
    <t>MNL045845</t>
  </si>
  <si>
    <t>MN0045845</t>
  </si>
  <si>
    <t>FARMINGTON</t>
  </si>
  <si>
    <t>https://echo.epa.gov/biosolids-facility-report?id=MNL045845</t>
  </si>
  <si>
    <t>DERRY TOWNSHIP STP</t>
  </si>
  <si>
    <t>PAL026484</t>
  </si>
  <si>
    <t>PA0026484</t>
  </si>
  <si>
    <t>HERSHEY</t>
  </si>
  <si>
    <t>https://echo.epa.gov/biosolids-facility-report?id=PAL026484</t>
  </si>
  <si>
    <t>LAWRENCE, CITY OF</t>
  </si>
  <si>
    <t>KSL038644</t>
  </si>
  <si>
    <t>KS0038644</t>
  </si>
  <si>
    <t>LAWRENCE</t>
  </si>
  <si>
    <t>https://echo.epa.gov/biosolids-facility-report?id=KSL038644</t>
  </si>
  <si>
    <t>CITY OF PARIS WWTF</t>
  </si>
  <si>
    <t>TX0027910</t>
  </si>
  <si>
    <t>PARIS</t>
  </si>
  <si>
    <t>https://echo.epa.gov/biosolids-facility-report?id=TX0027910</t>
  </si>
  <si>
    <t>PARAGOULD, CITY WATER &amp; LIGHT</t>
  </si>
  <si>
    <t>ARL033766</t>
  </si>
  <si>
    <t>AR0033766</t>
  </si>
  <si>
    <t>PARAGOULD</t>
  </si>
  <si>
    <t>https://echo.epa.gov/biosolids-facility-report?id=ARL033766</t>
  </si>
  <si>
    <t>HUTCHINSON, CITY OF</t>
  </si>
  <si>
    <t>KSL036188</t>
  </si>
  <si>
    <t>KS0036188</t>
  </si>
  <si>
    <t>HUTCHINSON</t>
  </si>
  <si>
    <t>Surface Disposal, Land Application</t>
  </si>
  <si>
    <t>https://echo.epa.gov/biosolids-facility-report?id=KSL036188</t>
  </si>
  <si>
    <t>PETALUMA ELLIS CREEK WRF</t>
  </si>
  <si>
    <t>CAL037810</t>
  </si>
  <si>
    <t>CA0037810</t>
  </si>
  <si>
    <t>PETALUMA</t>
  </si>
  <si>
    <t>https://echo.epa.gov/biosolids-facility-report?id=CAL037810</t>
  </si>
  <si>
    <t>OLATHE CEDAR CREEK WWTF</t>
  </si>
  <si>
    <t>KSL081299</t>
  </si>
  <si>
    <t>KS0081299</t>
  </si>
  <si>
    <t>OLATHE</t>
  </si>
  <si>
    <t>https://echo.epa.gov/biosolids-facility-report?id=KSL081299</t>
  </si>
  <si>
    <t>SUSSEX CNTY MUA U WALLKILL FAC</t>
  </si>
  <si>
    <t>NJL053350</t>
  </si>
  <si>
    <t>NJ0053350</t>
  </si>
  <si>
    <t>HARDYSTON TWP</t>
  </si>
  <si>
    <t>https://echo.epa.gov/biosolids-facility-report?id=NJL053350</t>
  </si>
  <si>
    <t xml:space="preserve">RAPID CITY, CITY OF </t>
  </si>
  <si>
    <t>SDL023574</t>
  </si>
  <si>
    <t>SD0023574</t>
  </si>
  <si>
    <t>RAPID CITY</t>
  </si>
  <si>
    <t>https://echo.epa.gov/biosolids-facility-report?id=SDL023574</t>
  </si>
  <si>
    <t>SUMTER/POCOTALIGO RIVER PLANT</t>
  </si>
  <si>
    <t>SCL027707</t>
  </si>
  <si>
    <t>SC0027707</t>
  </si>
  <si>
    <t>SUMTER</t>
  </si>
  <si>
    <t>https://echo.epa.gov/biosolids-facility-report?id=SCL027707</t>
  </si>
  <si>
    <t>SHIPPENSBURG BOROUGH AUTHORITY</t>
  </si>
  <si>
    <t>PAL030643</t>
  </si>
  <si>
    <t>PA0030643</t>
  </si>
  <si>
    <t>SHIPPENSBURG</t>
  </si>
  <si>
    <t>https://echo.epa.gov/biosolids-facility-report?id=PAL030643</t>
  </si>
  <si>
    <t>CITY OF ROCKY MOUNT</t>
  </si>
  <si>
    <t>NCL030317</t>
  </si>
  <si>
    <t>NC0030317</t>
  </si>
  <si>
    <t>ROCKY MOUNT</t>
  </si>
  <si>
    <t>https://echo.epa.gov/biosolids-facility-report?id=NCL030317</t>
  </si>
  <si>
    <t>LANDIS SEWERAGE AUTHORITY</t>
  </si>
  <si>
    <t>NJL143529</t>
  </si>
  <si>
    <t>NJ0143529</t>
  </si>
  <si>
    <t>VINELAND</t>
  </si>
  <si>
    <t>https://echo.epa.gov/biosolids-facility-report?id=NJL143529</t>
  </si>
  <si>
    <t>CITY OF KANSAS CITY - WSD</t>
  </si>
  <si>
    <t>MOL048305</t>
  </si>
  <si>
    <t>MO0048305</t>
  </si>
  <si>
    <t>https://echo.epa.gov/biosolids-facility-report?id=MOL048305</t>
  </si>
  <si>
    <t>DARTMOUTH W P C F</t>
  </si>
  <si>
    <t>MAL101605</t>
  </si>
  <si>
    <t>MA0101605</t>
  </si>
  <si>
    <t>SOUTH DARTMOUTH</t>
  </si>
  <si>
    <t>https://echo.epa.gov/biosolids-facility-report?id=MAL101605</t>
  </si>
  <si>
    <t>METROPOLITAN COUNCIL-ST. CROIX</t>
  </si>
  <si>
    <t>MNL029998</t>
  </si>
  <si>
    <t>MN0029998</t>
  </si>
  <si>
    <t>OAK PARK HEIGHTS</t>
  </si>
  <si>
    <t>https://echo.epa.gov/biosolids-facility-report?id=MNL029998</t>
  </si>
  <si>
    <t>DANVILLE SD</t>
  </si>
  <si>
    <t>ILL020788</t>
  </si>
  <si>
    <t>IL0020788</t>
  </si>
  <si>
    <t>DANVILLE</t>
  </si>
  <si>
    <t>sludgeLagoon, thickening</t>
  </si>
  <si>
    <t>https://echo.epa.gov/biosolids-facility-report?id=ILL020788</t>
  </si>
  <si>
    <t>MOORHEAD</t>
  </si>
  <si>
    <t>MNL049069</t>
  </si>
  <si>
    <t>MN0049069</t>
  </si>
  <si>
    <t>https://echo.epa.gov/biosolids-facility-report?id=MNL049069</t>
  </si>
  <si>
    <t>CAPE GIRARDEAU MUNICIPAL WWTF</t>
  </si>
  <si>
    <t>MOL136328</t>
  </si>
  <si>
    <t>MO0136328</t>
  </si>
  <si>
    <t>CAPE GIRARDEAU</t>
  </si>
  <si>
    <t>https://echo.epa.gov/biosolids-facility-report?id=MOL136328</t>
  </si>
  <si>
    <t>GOSHEN  WWTP</t>
  </si>
  <si>
    <t>INL025755</t>
  </si>
  <si>
    <t>IN0025755</t>
  </si>
  <si>
    <t>GOSHEN</t>
  </si>
  <si>
    <t>https://echo.epa.gov/biosolids-facility-report?id=INL025755</t>
  </si>
  <si>
    <t>METROPOLITAN SAINT LOUIS SEWER DISTRICT</t>
  </si>
  <si>
    <t>MOL086126</t>
  </si>
  <si>
    <t>MO0086126</t>
  </si>
  <si>
    <t>https://echo.epa.gov/biosolids-facility-report?id=MOL086126</t>
  </si>
  <si>
    <t>METROPOLITAN COUNCIL-HASTINGS</t>
  </si>
  <si>
    <t>MNL029955</t>
  </si>
  <si>
    <t>MN0029955</t>
  </si>
  <si>
    <t>HASTINGS</t>
  </si>
  <si>
    <t>https://echo.epa.gov/biosolids-facility-report?id=MNL029955</t>
  </si>
  <si>
    <t>RENSSELAER COUNTY SD NO.1</t>
  </si>
  <si>
    <t>NYL087971</t>
  </si>
  <si>
    <t>NY0087971</t>
  </si>
  <si>
    <t>TROY</t>
  </si>
  <si>
    <t>https://echo.epa.gov/biosolids-facility-report?id=NYL087971</t>
  </si>
  <si>
    <t>SALINA, CITY OF</t>
  </si>
  <si>
    <t>KSL038474</t>
  </si>
  <si>
    <t>KS0038474</t>
  </si>
  <si>
    <t>SALINA</t>
  </si>
  <si>
    <t>https://echo.epa.gov/biosolids-facility-report?id=KSL038474</t>
  </si>
  <si>
    <t>PACE WATER SYSTEM, INC. &amp; PACE PROPERTY FINANCE AUTHORITY</t>
  </si>
  <si>
    <t>FLL102202</t>
  </si>
  <si>
    <t>FL0102202</t>
  </si>
  <si>
    <t>PACE</t>
  </si>
  <si>
    <t>https://echo.epa.gov/biosolids-facility-report?id=FLL102202</t>
  </si>
  <si>
    <t>MCALLEN SOUTH WWTP</t>
  </si>
  <si>
    <t>TX0047449</t>
  </si>
  <si>
    <t>https://echo.epa.gov/biosolids-facility-report?id=TX0047449</t>
  </si>
  <si>
    <t>MASSENA (V)</t>
  </si>
  <si>
    <t>NYL031194</t>
  </si>
  <si>
    <t>NY0031194</t>
  </si>
  <si>
    <t>MASSENA</t>
  </si>
  <si>
    <t>https://echo.epa.gov/biosolids-facility-report?id=NYL031194</t>
  </si>
  <si>
    <t>FRESHWATER SUPPLY DISTRICT 23</t>
  </si>
  <si>
    <t>TX0063053</t>
  </si>
  <si>
    <t>https://echo.epa.gov/biosolids-facility-report?id=TX0063053</t>
  </si>
  <si>
    <t>CITY OF FORT DODGE</t>
  </si>
  <si>
    <t>IAL044849</t>
  </si>
  <si>
    <t>IA0044849</t>
  </si>
  <si>
    <t>FORT DODGE</t>
  </si>
  <si>
    <t>https://echo.epa.gov/biosolids-facility-report?id=IAL044849</t>
  </si>
  <si>
    <t>HERKIMER CO SD</t>
  </si>
  <si>
    <t>NYL036528</t>
  </si>
  <si>
    <t>NY0036528</t>
  </si>
  <si>
    <t>MOHAWK</t>
  </si>
  <si>
    <t>https://echo.epa.gov/biosolids-facility-report?id=NYL036528</t>
  </si>
  <si>
    <t>SPANISH FORK WASTE WATER TREAT</t>
  </si>
  <si>
    <t>UTL020109</t>
  </si>
  <si>
    <t>UT0020109</t>
  </si>
  <si>
    <t>SPANISH FORK</t>
  </si>
  <si>
    <t>https://echo.epa.gov/biosolids-facility-report?id=UTL020109</t>
  </si>
  <si>
    <t>O'FALLON STP, CITY OF</t>
  </si>
  <si>
    <t>ILL021636</t>
  </si>
  <si>
    <t>IL0021636</t>
  </si>
  <si>
    <t>O'FALLON</t>
  </si>
  <si>
    <t>https://echo.epa.gov/biosolids-facility-report?id=ILL021636</t>
  </si>
  <si>
    <t>CITY OF KATY WWTP</t>
  </si>
  <si>
    <t>TX0025747</t>
  </si>
  <si>
    <t>KATY</t>
  </si>
  <si>
    <t>https://echo.epa.gov/biosolids-facility-report?id=TX0025747</t>
  </si>
  <si>
    <t>MIDDLETOWN SEWERAGE AUTHORITY</t>
  </si>
  <si>
    <t>NJL025356</t>
  </si>
  <si>
    <t>NJ0025356</t>
  </si>
  <si>
    <t>BELFORD</t>
  </si>
  <si>
    <t>https://echo.epa.gov/biosolids-facility-report?id=NJL025356</t>
  </si>
  <si>
    <t>MACON WATER AUTHORITY</t>
  </si>
  <si>
    <t>GAL024538</t>
  </si>
  <si>
    <t>GA0024538</t>
  </si>
  <si>
    <t>MACON</t>
  </si>
  <si>
    <t>https://echo.epa.gov/biosolids-facility-report?id=GAL024538</t>
  </si>
  <si>
    <t>RUSSELLVILLE, CITY CORPORATION</t>
  </si>
  <si>
    <t>ARL021768</t>
  </si>
  <si>
    <t>AR0021768</t>
  </si>
  <si>
    <t>RUSSELLVILLE</t>
  </si>
  <si>
    <t>https://echo.epa.gov/biosolids-facility-report?id=ARL021768</t>
  </si>
  <si>
    <t>LIBERTY WASTEWATER TREATMENT PLANT</t>
  </si>
  <si>
    <t>MOL137111</t>
  </si>
  <si>
    <t>MO0137111</t>
  </si>
  <si>
    <t>LIBERTY</t>
  </si>
  <si>
    <t>https://echo.epa.gov/biosolids-facility-report?id=MOL137111</t>
  </si>
  <si>
    <t>BUTTE SILVER BOW CITY AND COUNTY</t>
  </si>
  <si>
    <t>MTL022012</t>
  </si>
  <si>
    <t>MT0022012</t>
  </si>
  <si>
    <t>BUTTE</t>
  </si>
  <si>
    <t>MT</t>
  </si>
  <si>
    <t>https://echo.epa.gov/biosolids-facility-report?id=MTL022012</t>
  </si>
  <si>
    <t>RICHLAND POTW</t>
  </si>
  <si>
    <t>WAL020419</t>
  </si>
  <si>
    <t>WA0020419</t>
  </si>
  <si>
    <t>RICHLAND</t>
  </si>
  <si>
    <t>https://echo.epa.gov/biosolids-facility-report?id=WAL020419</t>
  </si>
  <si>
    <t>MARYVILLE STP</t>
  </si>
  <si>
    <t>TNL020079</t>
  </si>
  <si>
    <t>TN0020079</t>
  </si>
  <si>
    <t>MARYVILLE</t>
  </si>
  <si>
    <t>https://echo.epa.gov/biosolids-facility-report?id=TNL020079</t>
  </si>
  <si>
    <t>VALPARAISO WWTP</t>
  </si>
  <si>
    <t>INL024660</t>
  </si>
  <si>
    <t>IN0024660</t>
  </si>
  <si>
    <t>VALPARAISO</t>
  </si>
  <si>
    <t>https://echo.epa.gov/biosolids-facility-report?id=INL024660</t>
  </si>
  <si>
    <t>GSW&amp;SA/GEORGE R VEREEN WWTP</t>
  </si>
  <si>
    <t>SCL041696</t>
  </si>
  <si>
    <t>SC0041696</t>
  </si>
  <si>
    <t>LONGS</t>
  </si>
  <si>
    <t>https://echo.epa.gov/biosolids-facility-report?id=SCL041696</t>
  </si>
  <si>
    <t>FRANKFORT MUNICIPAL STP</t>
  </si>
  <si>
    <t>KYL022861</t>
  </si>
  <si>
    <t>KY0022861</t>
  </si>
  <si>
    <t>FRANKFORT</t>
  </si>
  <si>
    <t>https://echo.epa.gov/biosolids-facility-report?id=KYL022861</t>
  </si>
  <si>
    <t>KELLOGG CREEK WWTP</t>
  </si>
  <si>
    <t>ORL026221</t>
  </si>
  <si>
    <t>OR0026221</t>
  </si>
  <si>
    <t>MILWAUKIE</t>
  </si>
  <si>
    <t>https://echo.epa.gov/biosolids-facility-report?id=ORL026221</t>
  </si>
  <si>
    <t>LAFAYETTE CONSOLDATED GOVERNMENT - AMBASSADOR CAFFERY TREATMENT PLANT</t>
  </si>
  <si>
    <t>LAL042561</t>
  </si>
  <si>
    <t>LA0042561</t>
  </si>
  <si>
    <t>LA</t>
  </si>
  <si>
    <t>https://echo.epa.gov/biosolids-facility-report?id=LAL042561</t>
  </si>
  <si>
    <t>MWRDGC HANOVER PARK WRP</t>
  </si>
  <si>
    <t>ILL036137</t>
  </si>
  <si>
    <t>IL0036137</t>
  </si>
  <si>
    <t>HANOVER PARK</t>
  </si>
  <si>
    <t>https://echo.epa.gov/biosolids-facility-report?id=ILL036137</t>
  </si>
  <si>
    <t>LINDEN ROSELLE SEWAGE AUTH</t>
  </si>
  <si>
    <t>NJL024953</t>
  </si>
  <si>
    <t>NJ0024953</t>
  </si>
  <si>
    <t>LINDEN</t>
  </si>
  <si>
    <t>https://echo.epa.gov/biosolids-facility-report?id=NJL024953</t>
  </si>
  <si>
    <t>LACKAWANNA RIVER BASIN SEWER A</t>
  </si>
  <si>
    <t>PAL027090</t>
  </si>
  <si>
    <t>PA0027090</t>
  </si>
  <si>
    <t>DICKSON CITY</t>
  </si>
  <si>
    <t>https://echo.epa.gov/biosolids-facility-report?id=PAL027090</t>
  </si>
  <si>
    <t>MCMINNVILLE, CITY OF</t>
  </si>
  <si>
    <t>ORL034002</t>
  </si>
  <si>
    <t>OR0034002</t>
  </si>
  <si>
    <t>MCMINNVILLE</t>
  </si>
  <si>
    <t>https://echo.epa.gov/biosolids-facility-report?id=ORL034002</t>
  </si>
  <si>
    <t>LAFAYETTE CONSOLIDATED GOVERNMENT - SOUTH WWTP</t>
  </si>
  <si>
    <t>LAL036374</t>
  </si>
  <si>
    <t>LA0036374</t>
  </si>
  <si>
    <t>https://echo.epa.gov/biosolids-facility-report?id=LAL036374</t>
  </si>
  <si>
    <t>POST OAK WWTP</t>
  </si>
  <si>
    <t>TX0024325</t>
  </si>
  <si>
    <t>SHERMAN</t>
  </si>
  <si>
    <t>https://echo.epa.gov/biosolids-facility-report?id=TX0024325</t>
  </si>
  <si>
    <t>CITY OF SANGER WWTP</t>
  </si>
  <si>
    <t>TX0022403</t>
  </si>
  <si>
    <t>SANGER</t>
  </si>
  <si>
    <t>https://echo.epa.gov/biosolids-facility-report?id=TX0022403</t>
  </si>
  <si>
    <t>MARLBOROUGH WESTERLY W W T P</t>
  </si>
  <si>
    <t>MAL100480</t>
  </si>
  <si>
    <t>MA0100480</t>
  </si>
  <si>
    <t>MARLBOROUGH</t>
  </si>
  <si>
    <t>https://echo.epa.gov/biosolids-facility-report?id=MAL100480</t>
  </si>
  <si>
    <t>LAS CRUCES, CITY OF</t>
  </si>
  <si>
    <t>NML023311</t>
  </si>
  <si>
    <t>NM0023311</t>
  </si>
  <si>
    <t>LAS CRUCES</t>
  </si>
  <si>
    <t>https://echo.epa.gov/biosolids-facility-report?id=NML023311</t>
  </si>
  <si>
    <t>NEWPORT, CITY OF</t>
  </si>
  <si>
    <t>ORL044571</t>
  </si>
  <si>
    <t>OR0044571</t>
  </si>
  <si>
    <t>NEWPORT</t>
  </si>
  <si>
    <t>https://echo.epa.gov/biosolids-facility-report?id=ORL044571</t>
  </si>
  <si>
    <t>CITY OF MONROE</t>
  </si>
  <si>
    <t>NCL024333</t>
  </si>
  <si>
    <t>NC0024333</t>
  </si>
  <si>
    <t>https://echo.epa.gov/biosolids-facility-report?id=NCL024333</t>
  </si>
  <si>
    <t>GRANTS PASS, CITY OF</t>
  </si>
  <si>
    <t>ORL028843</t>
  </si>
  <si>
    <t>OR0028843</t>
  </si>
  <si>
    <t>GRANTS PASS</t>
  </si>
  <si>
    <t>https://echo.epa.gov/biosolids-facility-report?id=ORL028843</t>
  </si>
  <si>
    <t>EL PASO WATER UTILITIES NORTHWEST WWTP</t>
  </si>
  <si>
    <t>TX0087149</t>
  </si>
  <si>
    <t>https://echo.epa.gov/biosolids-facility-report?id=TX0087149</t>
  </si>
  <si>
    <t>PRASA MAYAGUEZ R W W T P</t>
  </si>
  <si>
    <t>PRL023795</t>
  </si>
  <si>
    <t>PR0023795</t>
  </si>
  <si>
    <t>MAYAGUEZ</t>
  </si>
  <si>
    <t>https://echo.epa.gov/biosolids-facility-report?id=PRL023795</t>
  </si>
  <si>
    <t>BENSENVILLE SOUTH STP</t>
  </si>
  <si>
    <t>ILL021849</t>
  </si>
  <si>
    <t>IL0021849</t>
  </si>
  <si>
    <t>BENSENVILLE</t>
  </si>
  <si>
    <t>https://echo.epa.gov/biosolids-facility-report?id=ILL021849</t>
  </si>
  <si>
    <t>HOOSAC WPCF</t>
  </si>
  <si>
    <t>MAL100510</t>
  </si>
  <si>
    <t>MA0100510</t>
  </si>
  <si>
    <t>WILLIAMSTOWN</t>
  </si>
  <si>
    <t>https://echo.epa.gov/biosolids-facility-report?id=MAL100510</t>
  </si>
  <si>
    <t>HANFORD WWTF</t>
  </si>
  <si>
    <t>CAL001076</t>
  </si>
  <si>
    <t>CA0001076</t>
  </si>
  <si>
    <t>HANFORD</t>
  </si>
  <si>
    <t>anaerobic, airDry, aerobic</t>
  </si>
  <si>
    <t>https://echo.epa.gov/biosolids-facility-report?id=CAL001076</t>
  </si>
  <si>
    <t>CITY OF GLOUCESTER</t>
  </si>
  <si>
    <t>MAL100625</t>
  </si>
  <si>
    <t>MA0100625</t>
  </si>
  <si>
    <t>GLOUCESTER</t>
  </si>
  <si>
    <t>https://echo.epa.gov/biosolids-facility-report?id=MAL100625</t>
  </si>
  <si>
    <t>LITTLE CEDAR BAYOU WWTP</t>
  </si>
  <si>
    <t>TX0022799</t>
  </si>
  <si>
    <t>LA PORTE</t>
  </si>
  <si>
    <t>https://echo.epa.gov/biosolids-facility-report?id=TX0022799</t>
  </si>
  <si>
    <t>JESSAMINE CREEK ENVIRONMENTAL CONTROL #1</t>
  </si>
  <si>
    <t>KYL100404</t>
  </si>
  <si>
    <t>KY0100404</t>
  </si>
  <si>
    <t>NICHOLASVILLE</t>
  </si>
  <si>
    <t>https://echo.epa.gov/biosolids-facility-report?id=KYL100404</t>
  </si>
  <si>
    <t>PRASA HUMACAO WWTP</t>
  </si>
  <si>
    <t>PRL025399</t>
  </si>
  <si>
    <t>PR0025399</t>
  </si>
  <si>
    <t>BO. RIO ABAJO</t>
  </si>
  <si>
    <t>https://echo.epa.gov/biosolids-facility-report?id=PRL025399</t>
  </si>
  <si>
    <t>JAMESTOWN (C) BOARD OF PUB UTILITIES</t>
  </si>
  <si>
    <t>NYL027570</t>
  </si>
  <si>
    <t>NY0027570</t>
  </si>
  <si>
    <t>JAMESTOWN</t>
  </si>
  <si>
    <t>https://echo.epa.gov/biosolids-facility-report?id=NYL027570</t>
  </si>
  <si>
    <t>SHREVEPORT, CITY OF (LUCAS)</t>
  </si>
  <si>
    <t>LAL041394</t>
  </si>
  <si>
    <t>LA0041394</t>
  </si>
  <si>
    <t>SHREVEPORT</t>
  </si>
  <si>
    <t>https://echo.epa.gov/biosolids-facility-report?id=LAL041394</t>
  </si>
  <si>
    <t>COOKEVILLE STP</t>
  </si>
  <si>
    <t>TNL024198</t>
  </si>
  <si>
    <t>TN0024198</t>
  </si>
  <si>
    <t>COOKEVILLE</t>
  </si>
  <si>
    <t>https://echo.epa.gov/biosolids-facility-report?id=TNL024198</t>
  </si>
  <si>
    <t>MARION WWTP, CITY OF</t>
  </si>
  <si>
    <t>INL025585</t>
  </si>
  <si>
    <t>IN0025585</t>
  </si>
  <si>
    <t>https://echo.epa.gov/biosolids-facility-report?id=INL025585</t>
  </si>
  <si>
    <t>OCALA WRF #2</t>
  </si>
  <si>
    <t>FLL010680</t>
  </si>
  <si>
    <t>FL0010680</t>
  </si>
  <si>
    <t>OCALA</t>
  </si>
  <si>
    <t>https://echo.epa.gov/biosolids-facility-report?id=FLL010680</t>
  </si>
  <si>
    <t>DAVIE COUNTY - PUBLIC UTILITIES</t>
  </si>
  <si>
    <t>NCL024872</t>
  </si>
  <si>
    <t>NC0024872</t>
  </si>
  <si>
    <t>MOCKSVILLE</t>
  </si>
  <si>
    <t>https://echo.epa.gov/biosolids-facility-report?id=NCL024872</t>
  </si>
  <si>
    <t>ATHENS UB-OOSTANAULA CREEK STP</t>
  </si>
  <si>
    <t>TN0024201</t>
  </si>
  <si>
    <t>ATHENS</t>
  </si>
  <si>
    <t>https://echo.epa.gov/biosolids-facility-report?id=TN0024201</t>
  </si>
  <si>
    <t>PRASA ARECIBO RWWTP</t>
  </si>
  <si>
    <t>PRL023710</t>
  </si>
  <si>
    <t>PR0023710</t>
  </si>
  <si>
    <t>SANTURCE</t>
  </si>
  <si>
    <t>https://echo.epa.gov/biosolids-facility-report?id=PRL023710</t>
  </si>
  <si>
    <t>WATER POLLUTION CONTROL FACILITY</t>
  </si>
  <si>
    <t>IAL058611</t>
  </si>
  <si>
    <t>IA0058611</t>
  </si>
  <si>
    <t>OTTUMWA</t>
  </si>
  <si>
    <t>https://echo.epa.gov/biosolids-facility-report?id=IAL058611</t>
  </si>
  <si>
    <t>MADISON WWTP</t>
  </si>
  <si>
    <t>INL025666</t>
  </si>
  <si>
    <t>IN0025666</t>
  </si>
  <si>
    <t>https://echo.epa.gov/biosolids-facility-report?id=INL025666</t>
  </si>
  <si>
    <t>KLAMATH FALLS WWTP - SPRING ST</t>
  </si>
  <si>
    <t>ORL026301</t>
  </si>
  <si>
    <t>OR0026301</t>
  </si>
  <si>
    <t>KLAMATH FALLS</t>
  </si>
  <si>
    <t>https://echo.epa.gov/biosolids-facility-report?id=ORL026301</t>
  </si>
  <si>
    <t>WEST BRUNSWICK REGIONAL WWTF</t>
  </si>
  <si>
    <t>NCL110151</t>
  </si>
  <si>
    <t>NC0110151</t>
  </si>
  <si>
    <t>SUPPLY</t>
  </si>
  <si>
    <t>https://echo.epa.gov/biosolids-facility-report?id=NCL110151</t>
  </si>
  <si>
    <t>PRASA SANTA ISABEL</t>
  </si>
  <si>
    <t>PRL023761</t>
  </si>
  <si>
    <t>PR0023761</t>
  </si>
  <si>
    <t>SANTA ISABEL</t>
  </si>
  <si>
    <t>https://echo.epa.gov/biosolids-facility-report?id=PRL023761</t>
  </si>
  <si>
    <t>PUYALLUP STP</t>
  </si>
  <si>
    <t>WAL037168</t>
  </si>
  <si>
    <t>WA0037168</t>
  </si>
  <si>
    <t>PUYALLUP</t>
  </si>
  <si>
    <t>https://echo.epa.gov/biosolids-facility-report?id=WAL037168</t>
  </si>
  <si>
    <t>GREER/MAPLE CREEK PLANT</t>
  </si>
  <si>
    <t>SCL046345</t>
  </si>
  <si>
    <t>SC0046345</t>
  </si>
  <si>
    <t>https://echo.epa.gov/biosolids-facility-report?id=SCL046345</t>
  </si>
  <si>
    <t>CORVALLIS, CITY OF</t>
  </si>
  <si>
    <t>ORL026361</t>
  </si>
  <si>
    <t>OR0026361</t>
  </si>
  <si>
    <t>CORVALLIS</t>
  </si>
  <si>
    <t>https://echo.epa.gov/biosolids-facility-report?id=ORL026361</t>
  </si>
  <si>
    <t>BELVIDERE STP, CITY OF</t>
  </si>
  <si>
    <t>ILL027685</t>
  </si>
  <si>
    <t>IL0027685</t>
  </si>
  <si>
    <t>BELVIDERE</t>
  </si>
  <si>
    <t>https://echo.epa.gov/biosolids-facility-report?id=ILL027685</t>
  </si>
  <si>
    <t>NEWBERG, CITY OF</t>
  </si>
  <si>
    <t>ORL032352</t>
  </si>
  <si>
    <t>OR0032352</t>
  </si>
  <si>
    <t>NEWBERG</t>
  </si>
  <si>
    <t>https://echo.epa.gov/biosolids-facility-report?id=ORL032352</t>
  </si>
  <si>
    <t>CITY OF UNIONTOWN</t>
  </si>
  <si>
    <t>PAL027219</t>
  </si>
  <si>
    <t>PA0027219</t>
  </si>
  <si>
    <t>UNIONTOWN,</t>
  </si>
  <si>
    <t>https://echo.epa.gov/biosolids-facility-report?id=PAL027219</t>
  </si>
  <si>
    <t>HUMACAO MONOFILL</t>
  </si>
  <si>
    <t>PRL000008</t>
  </si>
  <si>
    <t>PR0000008</t>
  </si>
  <si>
    <t>HUMACAO</t>
  </si>
  <si>
    <t>https://echo.epa.gov/biosolids-facility-report?id=PRL000008</t>
  </si>
  <si>
    <t>REWA/DURBIN CREEK WWTP</t>
  </si>
  <si>
    <t>SCL040002</t>
  </si>
  <si>
    <t>SC0040002</t>
  </si>
  <si>
    <t>FOUNTAIN INN</t>
  </si>
  <si>
    <t>https://echo.epa.gov/biosolids-facility-report?id=SCL040002</t>
  </si>
  <si>
    <t>CAMARILLO WRP</t>
  </si>
  <si>
    <t>CAL053597</t>
  </si>
  <si>
    <t>CA0053597</t>
  </si>
  <si>
    <t>CAMARILLO</t>
  </si>
  <si>
    <t>https://echo.epa.gov/biosolids-facility-report?id=CAL053597</t>
  </si>
  <si>
    <t>FARMINGTON, CITY OF (WWTP)</t>
  </si>
  <si>
    <t>NML020583</t>
  </si>
  <si>
    <t>NM0020583</t>
  </si>
  <si>
    <t>https://echo.epa.gov/biosolids-facility-report?id=NML020583</t>
  </si>
  <si>
    <t>REWA/GEORGES CREEK WWTP</t>
  </si>
  <si>
    <t>SCL047309</t>
  </si>
  <si>
    <t>SC0047309</t>
  </si>
  <si>
    <t>https://echo.epa.gov/biosolids-facility-report?id=SCL047309</t>
  </si>
  <si>
    <t>WIDEFIELD WATER AND SANITATION DISTRICT</t>
  </si>
  <si>
    <t>COL021067</t>
  </si>
  <si>
    <t>CO0021067</t>
  </si>
  <si>
    <t>COLORADO SPRINGS</t>
  </si>
  <si>
    <t>https://echo.epa.gov/biosolids-facility-report?id=COL021067</t>
  </si>
  <si>
    <t>PRASA AGUADILLA RWWTP</t>
  </si>
  <si>
    <t>PRL023736</t>
  </si>
  <si>
    <t>PR0023736</t>
  </si>
  <si>
    <t>https://echo.epa.gov/biosolids-facility-report?id=PRL023736</t>
  </si>
  <si>
    <t>FMC WWTF</t>
  </si>
  <si>
    <t>VAL068110</t>
  </si>
  <si>
    <t>VA0068110</t>
  </si>
  <si>
    <t>SPOTSYLVANIA</t>
  </si>
  <si>
    <t>https://echo.epa.gov/biosolids-facility-report?id=VAL068110</t>
  </si>
  <si>
    <t>ADDISON NORTH STP, VILLAGE OF</t>
  </si>
  <si>
    <t>ILL033812</t>
  </si>
  <si>
    <t>IL0033812</t>
  </si>
  <si>
    <t>ADDISON</t>
  </si>
  <si>
    <t>https://echo.epa.gov/biosolids-facility-report?id=ILL033812</t>
  </si>
  <si>
    <t>EUREKA ELK RIVER WWTP</t>
  </si>
  <si>
    <t>CAL024449</t>
  </si>
  <si>
    <t>CA0024449</t>
  </si>
  <si>
    <t>EUREKA</t>
  </si>
  <si>
    <t>https://echo.epa.gov/biosolids-facility-report?id=CAL024449</t>
  </si>
  <si>
    <t>SULPHUR SPRINGS WWTF</t>
  </si>
  <si>
    <t>TX0058955</t>
  </si>
  <si>
    <t>SULPHUR SPRINGS</t>
  </si>
  <si>
    <t>https://echo.epa.gov/biosolids-facility-report?id=TX0058955</t>
  </si>
  <si>
    <t>CITY OF WENTZVILLE</t>
  </si>
  <si>
    <t>MOL093599</t>
  </si>
  <si>
    <t>MO0093599</t>
  </si>
  <si>
    <t>WENTZVILLE</t>
  </si>
  <si>
    <t>https://echo.epa.gov/biosolids-facility-report?id=MOL093599</t>
  </si>
  <si>
    <t>EPHRATA BOROUGH POTW</t>
  </si>
  <si>
    <t>PAL027405</t>
  </si>
  <si>
    <t>PA0027405</t>
  </si>
  <si>
    <t>EPHRATA</t>
  </si>
  <si>
    <t>https://echo.epa.gov/biosolids-facility-report?id=PAL027405</t>
  </si>
  <si>
    <t>KINGWOOD CENTRAL WWTP</t>
  </si>
  <si>
    <t>TX0066583</t>
  </si>
  <si>
    <t>https://echo.epa.gov/biosolids-facility-report?id=TX0066583</t>
  </si>
  <si>
    <t>WESTERLY TOWN HALL</t>
  </si>
  <si>
    <t>RIL100064</t>
  </si>
  <si>
    <t>RI0100064</t>
  </si>
  <si>
    <t>WESTERLY</t>
  </si>
  <si>
    <t>https://echo.epa.gov/biosolids-facility-report?id=RIL100064</t>
  </si>
  <si>
    <t>MARION SE STP, CITY OF</t>
  </si>
  <si>
    <t>ILL029734</t>
  </si>
  <si>
    <t>IL0029734</t>
  </si>
  <si>
    <t>https://echo.epa.gov/biosolids-facility-report?id=ILL029734</t>
  </si>
  <si>
    <t>ROXBURY TOWNSHIP OF</t>
  </si>
  <si>
    <t>NJL022675</t>
  </si>
  <si>
    <t>NJ0022675</t>
  </si>
  <si>
    <t>SUCCASUNNA</t>
  </si>
  <si>
    <t>https://echo.epa.gov/biosolids-facility-report?id=NJL022675</t>
  </si>
  <si>
    <t>KC TODD CREEK WWTP</t>
  </si>
  <si>
    <t>MOL024961</t>
  </si>
  <si>
    <t>MO0024961</t>
  </si>
  <si>
    <t>https://echo.epa.gov/biosolids-facility-report?id=MOL024961</t>
  </si>
  <si>
    <t>SOUTHBRIDGE W W T P/DEPT OF PUBLIC WORKS</t>
  </si>
  <si>
    <t>MAL100901</t>
  </si>
  <si>
    <t>MA0100901</t>
  </si>
  <si>
    <t>SOUTHBRIDGE</t>
  </si>
  <si>
    <t>https://echo.epa.gov/biosolids-facility-report?id=MAL100901</t>
  </si>
  <si>
    <t>MCHENRY SOUTH WWTP, CITY OF</t>
  </si>
  <si>
    <t>ILL066257</t>
  </si>
  <si>
    <t>IL0066257</t>
  </si>
  <si>
    <t>MCHENRY</t>
  </si>
  <si>
    <t>https://echo.epa.gov/biosolids-facility-report?id=ILL066257</t>
  </si>
  <si>
    <t>ENDICOTT (V)</t>
  </si>
  <si>
    <t>NYL027669</t>
  </si>
  <si>
    <t>NY0027669</t>
  </si>
  <si>
    <t>ENDICOTT</t>
  </si>
  <si>
    <t>https://echo.epa.gov/biosolids-facility-report?id=NYL027669</t>
  </si>
  <si>
    <t>WEST MEMPHIS, CITY OF-WWTP</t>
  </si>
  <si>
    <t>ARL022039</t>
  </si>
  <si>
    <t>AR0022039</t>
  </si>
  <si>
    <t>WEST MEMPHIS</t>
  </si>
  <si>
    <t>https://echo.epa.gov/biosolids-facility-report?id=ARL022039</t>
  </si>
  <si>
    <t>BRIGHAM CITY CORPORATION</t>
  </si>
  <si>
    <t>UTL022365</t>
  </si>
  <si>
    <t>UT0022365</t>
  </si>
  <si>
    <t>BRIGHAM CITY</t>
  </si>
  <si>
    <t>https://echo.epa.gov/biosolids-facility-report?id=UTL022365</t>
  </si>
  <si>
    <t>BURLINGAME WWTF</t>
  </si>
  <si>
    <t>CAL037788</t>
  </si>
  <si>
    <t>CA0037788</t>
  </si>
  <si>
    <t>BURLINGAME</t>
  </si>
  <si>
    <t>https://echo.epa.gov/biosolids-facility-report?id=CAL037788</t>
  </si>
  <si>
    <t>ORANGEBURG WWTF</t>
  </si>
  <si>
    <t>SCL024481</t>
  </si>
  <si>
    <t>SC0024481</t>
  </si>
  <si>
    <t>ORANGEBURG</t>
  </si>
  <si>
    <t>https://echo.epa.gov/biosolids-facility-report?id=SCL024481</t>
  </si>
  <si>
    <t>VERO BEACH, CITY OF</t>
  </si>
  <si>
    <t>FLL021661</t>
  </si>
  <si>
    <t>FL0021661</t>
  </si>
  <si>
    <t>VERO BEACH</t>
  </si>
  <si>
    <t>https://echo.epa.gov/biosolids-facility-report?id=FLL021661</t>
  </si>
  <si>
    <t>WILLIAMSPORT SAN AUTH (CENTRAL</t>
  </si>
  <si>
    <t>PAL027057</t>
  </si>
  <si>
    <t>PA0027057</t>
  </si>
  <si>
    <t>WILLIAMSPORT</t>
  </si>
  <si>
    <t>https://echo.epa.gov/biosolids-facility-report?id=PAL027057</t>
  </si>
  <si>
    <t>WALLA WALLA WATER RECLAMATION FACILITY</t>
  </si>
  <si>
    <t>WAL024627</t>
  </si>
  <si>
    <t>WA0024627</t>
  </si>
  <si>
    <t>WALLA WALLA</t>
  </si>
  <si>
    <t>https://echo.epa.gov/biosolids-facility-report?id=WAL024627</t>
  </si>
  <si>
    <t>CANBY, CITY OF</t>
  </si>
  <si>
    <t>ORL020214</t>
  </si>
  <si>
    <t>OR0020214</t>
  </si>
  <si>
    <t>CANBY</t>
  </si>
  <si>
    <t>https://echo.epa.gov/biosolids-facility-report?id=ORL020214</t>
  </si>
  <si>
    <t>WALLINGFORD WPCF</t>
  </si>
  <si>
    <t>CTL100617</t>
  </si>
  <si>
    <t>CT0100617</t>
  </si>
  <si>
    <t>WALLINGFORD</t>
  </si>
  <si>
    <t>https://echo.epa.gov/biosolids-facility-report?id=CTL100617</t>
  </si>
  <si>
    <t>NEWPORT STP</t>
  </si>
  <si>
    <t>TNL020702</t>
  </si>
  <si>
    <t>TN0020702</t>
  </si>
  <si>
    <t>https://echo.epa.gov/biosolids-facility-report?id=TNL020702</t>
  </si>
  <si>
    <t>REDDING CLEAR CREEK WWTP</t>
  </si>
  <si>
    <t>CAL079731</t>
  </si>
  <si>
    <t>CA0079731</t>
  </si>
  <si>
    <t>REDDING</t>
  </si>
  <si>
    <t>preliminaryOps, sludgeLagoon, thickening</t>
  </si>
  <si>
    <t>https://echo.epa.gov/biosolids-facility-report?id=CAL079731</t>
  </si>
  <si>
    <t>CITY OF MEBANE</t>
  </si>
  <si>
    <t>NCL021474</t>
  </si>
  <si>
    <t>NC0021474</t>
  </si>
  <si>
    <t>MEBANE</t>
  </si>
  <si>
    <t>https://echo.epa.gov/biosolids-facility-report?id=NCL021474</t>
  </si>
  <si>
    <t>CITY OF SAN JUAN WWTP</t>
  </si>
  <si>
    <t>TX0057592</t>
  </si>
  <si>
    <t>https://echo.epa.gov/biosolids-facility-report?id=TX0057592</t>
  </si>
  <si>
    <t>NEW ULM</t>
  </si>
  <si>
    <t>MNL030066</t>
  </si>
  <si>
    <t>MN0030066</t>
  </si>
  <si>
    <t>https://echo.epa.gov/biosolids-facility-report?id=MNL030066</t>
  </si>
  <si>
    <t>OROVILLE REGION, SEWERAGE COMMISSION</t>
  </si>
  <si>
    <t>CAL079235</t>
  </si>
  <si>
    <t>CA0079235</t>
  </si>
  <si>
    <t>OROVILLE</t>
  </si>
  <si>
    <t>https://echo.epa.gov/biosolids-facility-report?id=CAL079235</t>
  </si>
  <si>
    <t>PULLMAN WWTP</t>
  </si>
  <si>
    <t>WAL044652</t>
  </si>
  <si>
    <t>WA0044652</t>
  </si>
  <si>
    <t>PULLMAN</t>
  </si>
  <si>
    <t>https://echo.epa.gov/biosolids-facility-report?id=WAL044652</t>
  </si>
  <si>
    <t>NORRISTOWN BOROUGH WASTEWATER</t>
  </si>
  <si>
    <t>PAL027421</t>
  </si>
  <si>
    <t>PA0027421</t>
  </si>
  <si>
    <t>NORRISTOWN</t>
  </si>
  <si>
    <t>https://echo.epa.gov/biosolids-facility-report?id=PAL027421</t>
  </si>
  <si>
    <t>NORTHGLENN CITY OF</t>
  </si>
  <si>
    <t>COL036757</t>
  </si>
  <si>
    <t>CO0036757</t>
  </si>
  <si>
    <t>NORTHGLENN</t>
  </si>
  <si>
    <t>https://echo.epa.gov/biosolids-facility-report?id=COL036757</t>
  </si>
  <si>
    <t>SNYDER WATER RECLAMATION PLANT</t>
  </si>
  <si>
    <t>TX0047899</t>
  </si>
  <si>
    <t>SNYDER</t>
  </si>
  <si>
    <t>https://echo.epa.gov/biosolids-facility-report?id=TX0047899</t>
  </si>
  <si>
    <t>VILLAGE OF FRANKFORT - REGIONAL WWTP</t>
  </si>
  <si>
    <t>ILL072192</t>
  </si>
  <si>
    <t>IL0072192</t>
  </si>
  <si>
    <t>https://echo.epa.gov/biosolids-facility-report?id=ILL072192</t>
  </si>
  <si>
    <t>BELL CO WCID 1 WWTP 3</t>
  </si>
  <si>
    <t>TX0125377</t>
  </si>
  <si>
    <t>KILLEEN</t>
  </si>
  <si>
    <t>https://echo.epa.gov/biosolids-facility-report?id=TX0125377</t>
  </si>
  <si>
    <t>OWATONNA</t>
  </si>
  <si>
    <t>MNL051284</t>
  </si>
  <si>
    <t>MN0051284</t>
  </si>
  <si>
    <t>https://echo.epa.gov/biosolids-facility-report?id=MNL051284</t>
  </si>
  <si>
    <t>ELKTON WASTERWATER TREATMENT</t>
  </si>
  <si>
    <t>MDL020681</t>
  </si>
  <si>
    <t>MD0020681</t>
  </si>
  <si>
    <t>ELKTON</t>
  </si>
  <si>
    <t>https://echo.epa.gov/biosolids-facility-report?id=MDL020681</t>
  </si>
  <si>
    <t>FAIRMONT WWTP, CITY OF</t>
  </si>
  <si>
    <t>WVL023353</t>
  </si>
  <si>
    <t>WV0023353</t>
  </si>
  <si>
    <t>FAIRMONT</t>
  </si>
  <si>
    <t>https://echo.epa.gov/biosolids-facility-report?id=WVL023353</t>
  </si>
  <si>
    <t>CITY OF SHELBY</t>
  </si>
  <si>
    <t>NCL024538</t>
  </si>
  <si>
    <t>NC0024538</t>
  </si>
  <si>
    <t>SHELBY</t>
  </si>
  <si>
    <t>https://echo.epa.gov/biosolids-facility-report?id=NCL024538</t>
  </si>
  <si>
    <t>LAWRENCE, CITY OF WAKARUSA FACILITY</t>
  </si>
  <si>
    <t>KSL099031</t>
  </si>
  <si>
    <t>KS0099031</t>
  </si>
  <si>
    <t>https://echo.epa.gov/biosolids-facility-report?id=KSL099031</t>
  </si>
  <si>
    <t>WILLINGBORO WATER PCF</t>
  </si>
  <si>
    <t>NJL023361</t>
  </si>
  <si>
    <t>NJ0023361</t>
  </si>
  <si>
    <t>WILLINGBORO</t>
  </si>
  <si>
    <t>https://echo.epa.gov/biosolids-facility-report?id=NJL023361</t>
  </si>
  <si>
    <t>MAPLE SHADE TWP PARK AVE POTW</t>
  </si>
  <si>
    <t>NJL069167</t>
  </si>
  <si>
    <t>NJ0069167</t>
  </si>
  <si>
    <t>MAPLE SHADE</t>
  </si>
  <si>
    <t>https://echo.epa.gov/biosolids-facility-report?id=NJL069167</t>
  </si>
  <si>
    <t>SHEPHERDSVILLE STP</t>
  </si>
  <si>
    <t>KYL027359</t>
  </si>
  <si>
    <t>KY0027359</t>
  </si>
  <si>
    <t>SHEPHERDSVILLE</t>
  </si>
  <si>
    <t>https://echo.epa.gov/biosolids-facility-report?id=KYL027359</t>
  </si>
  <si>
    <t>CITY OF HELENA</t>
  </si>
  <si>
    <t>MTL022641</t>
  </si>
  <si>
    <t>MT0022641</t>
  </si>
  <si>
    <t>HELENA</t>
  </si>
  <si>
    <t>https://echo.epa.gov/biosolids-facility-report?id=MTL022641</t>
  </si>
  <si>
    <t>CITY OF DANVILLE NORTHSIDE WWT</t>
  </si>
  <si>
    <t>VAL060593</t>
  </si>
  <si>
    <t>VA0060593</t>
  </si>
  <si>
    <t>https://echo.epa.gov/biosolids-facility-report?id=VAL060593</t>
  </si>
  <si>
    <t>LEESBURG/TURNPIKE WWTF</t>
  </si>
  <si>
    <t>FLL105147</t>
  </si>
  <si>
    <t>FL0105147</t>
  </si>
  <si>
    <t>LEESBURG</t>
  </si>
  <si>
    <t>https://echo.epa.gov/biosolids-facility-report?id=FLL105147</t>
  </si>
  <si>
    <t>REFLECTION BAY WATER RECLAMATION FACILITY</t>
  </si>
  <si>
    <t>TX0117501</t>
  </si>
  <si>
    <t>PEARLAND</t>
  </si>
  <si>
    <t>https://echo.epa.gov/biosolids-facility-report?id=TX0117501</t>
  </si>
  <si>
    <t>PRASA CAYEY RWWTP</t>
  </si>
  <si>
    <t>PRL025356</t>
  </si>
  <si>
    <t>PR0025356</t>
  </si>
  <si>
    <t>BO.RINCON OF CIDRA</t>
  </si>
  <si>
    <t>https://echo.epa.gov/biosolids-facility-report?id=PRL025356</t>
  </si>
  <si>
    <t>CITY OF PRATTVILLE</t>
  </si>
  <si>
    <t>ALL027723</t>
  </si>
  <si>
    <t>AL0027723</t>
  </si>
  <si>
    <t>PRATTVILLE</t>
  </si>
  <si>
    <t>https://echo.epa.gov/biosolids-facility-report?id=ALL027723</t>
  </si>
  <si>
    <t>ABERDEEN, CITY OF (BIOSOLIDS)</t>
  </si>
  <si>
    <t>SDL020702</t>
  </si>
  <si>
    <t>SD0020702</t>
  </si>
  <si>
    <t>ABERDEEN, CITY OF</t>
  </si>
  <si>
    <t>https://echo.epa.gov/biosolids-facility-report?id=SDL020702</t>
  </si>
  <si>
    <t>CITY OF BLUE SPRINGS</t>
  </si>
  <si>
    <t>MOL028886</t>
  </si>
  <si>
    <t>MO0028886</t>
  </si>
  <si>
    <t>BLUE SPRINGS</t>
  </si>
  <si>
    <t>https://echo.epa.gov/biosolids-facility-report?id=MOL028886</t>
  </si>
  <si>
    <t>MOL048313</t>
  </si>
  <si>
    <t>MO0048313</t>
  </si>
  <si>
    <t>https://echo.epa.gov/biosolids-facility-report?id=MOL048313</t>
  </si>
  <si>
    <t>ROCK SPRINGS, CITY OF</t>
  </si>
  <si>
    <t>WYL022357</t>
  </si>
  <si>
    <t>WY0022357</t>
  </si>
  <si>
    <t>ROCK SPRINGS</t>
  </si>
  <si>
    <t>https://echo.epa.gov/biosolids-facility-report?id=WYL022357</t>
  </si>
  <si>
    <t>SOUTH FORT COLLINS SANITATION DISTRICT</t>
  </si>
  <si>
    <t>COL020737</t>
  </si>
  <si>
    <t>CO0020737</t>
  </si>
  <si>
    <t>https://echo.epa.gov/biosolids-facility-report?id=COL020737</t>
  </si>
  <si>
    <t>SOCWA 3A WWTP</t>
  </si>
  <si>
    <t>CAL010507</t>
  </si>
  <si>
    <t>CA0010507</t>
  </si>
  <si>
    <t>https://echo.epa.gov/biosolids-facility-report?id=CAL010507</t>
  </si>
  <si>
    <t>HARRIS CO. WCID 21 WWTP</t>
  </si>
  <si>
    <t>TX0022756</t>
  </si>
  <si>
    <t>CHANNELVIEW</t>
  </si>
  <si>
    <t>https://echo.epa.gov/biosolids-facility-report?id=TX0022756</t>
  </si>
  <si>
    <t>GREEN RIDGE WWTP</t>
  </si>
  <si>
    <t>TX0026433</t>
  </si>
  <si>
    <t>https://echo.epa.gov/biosolids-facility-report?id=TX0026433</t>
  </si>
  <si>
    <t>CITY OF HENDERSON</t>
  </si>
  <si>
    <t>NCL020559</t>
  </si>
  <si>
    <t>NC0020559</t>
  </si>
  <si>
    <t>https://echo.epa.gov/biosolids-facility-report?id=NCL020559</t>
  </si>
  <si>
    <t>BLOOMINGTON N (BLUCHER POOLE)</t>
  </si>
  <si>
    <t>INL035726</t>
  </si>
  <si>
    <t>IN0035726</t>
  </si>
  <si>
    <t>https://echo.epa.gov/biosolids-facility-report?id=INL035726</t>
  </si>
  <si>
    <t xml:space="preserve">CITY OF MARSHALLTOWN WATER POLLUTION CONTROL PLANT </t>
  </si>
  <si>
    <t>IAL038610</t>
  </si>
  <si>
    <t>IA0038610</t>
  </si>
  <si>
    <t>MARSHALLTOWN</t>
  </si>
  <si>
    <t>https://echo.epa.gov/biosolids-facility-report?id=IAL038610</t>
  </si>
  <si>
    <t>CITY OF BIG SPRING WATER RECLAMATION PLANT WWTP</t>
  </si>
  <si>
    <t>TX0047023</t>
  </si>
  <si>
    <t>BIG SPRING</t>
  </si>
  <si>
    <t>https://echo.epa.gov/biosolids-facility-report?id=TX0047023</t>
  </si>
  <si>
    <t>CRESTVIEW WWTP</t>
  </si>
  <si>
    <t>FLL010193</t>
  </si>
  <si>
    <t>FL0010193</t>
  </si>
  <si>
    <t>CRESTVIEW</t>
  </si>
  <si>
    <t>https://echo.epa.gov/biosolids-facility-report?id=FLL010193</t>
  </si>
  <si>
    <t>BELLEFONTE BOROUGH</t>
  </si>
  <si>
    <t>PAL020486</t>
  </si>
  <si>
    <t>PA0020486</t>
  </si>
  <si>
    <t>BELLEFONTE</t>
  </si>
  <si>
    <t>https://echo.epa.gov/biosolids-facility-report?id=PAL020486</t>
  </si>
  <si>
    <t>CENTER CREEK WASTEWATER TREATMENT BOARD</t>
  </si>
  <si>
    <t>MOL040185</t>
  </si>
  <si>
    <t>MO0040185</t>
  </si>
  <si>
    <t>WEBB CITY</t>
  </si>
  <si>
    <t>https://echo.epa.gov/biosolids-facility-report?id=MOL040185</t>
  </si>
  <si>
    <t>PRASA CAROLINA RWWTP</t>
  </si>
  <si>
    <t>PRL023752</t>
  </si>
  <si>
    <t>PR0023752</t>
  </si>
  <si>
    <t>https://echo.epa.gov/biosolids-facility-report?id=PRL023752</t>
  </si>
  <si>
    <t>SHREVEPORT, CITY OF (N HIGHLAN</t>
  </si>
  <si>
    <t>LAL042188</t>
  </si>
  <si>
    <t>LA0042188</t>
  </si>
  <si>
    <t>https://echo.epa.gov/biosolids-facility-report?id=LAL042188</t>
  </si>
  <si>
    <t>JONESBORO, CITY WATER &amp; LIGHT</t>
  </si>
  <si>
    <t>ARL037907</t>
  </si>
  <si>
    <t>AR0037907</t>
  </si>
  <si>
    <t>https://echo.epa.gov/biosolids-facility-report?id=ARL037907</t>
  </si>
  <si>
    <t>NORTH HAVEN WPCF</t>
  </si>
  <si>
    <t>CTL100404</t>
  </si>
  <si>
    <t>CT0100404</t>
  </si>
  <si>
    <t>NORTH HAVEN</t>
  </si>
  <si>
    <t>https://echo.epa.gov/biosolids-facility-report?id=CTL100404</t>
  </si>
  <si>
    <t>CITY OF GAINESVILLE WWTP</t>
  </si>
  <si>
    <t>TX0022357</t>
  </si>
  <si>
    <t>GAINESVILLE</t>
  </si>
  <si>
    <t>https://echo.epa.gov/biosolids-facility-report?id=TX0022357</t>
  </si>
  <si>
    <t>SOUTH GRANVILLE WATER &amp; SEWER AUTHORITY</t>
  </si>
  <si>
    <t>NCL026824</t>
  </si>
  <si>
    <t>NC0026824</t>
  </si>
  <si>
    <t>BUTNER</t>
  </si>
  <si>
    <t>https://echo.epa.gov/biosolids-facility-report?id=NCL026824</t>
  </si>
  <si>
    <t>GSW&amp;SA/CONWAY WWTP</t>
  </si>
  <si>
    <t>SCL021733</t>
  </si>
  <si>
    <t>SC0021733</t>
  </si>
  <si>
    <t>https://echo.epa.gov/biosolids-facility-report?id=SCL021733</t>
  </si>
  <si>
    <t>PRASA - FAJARDO WWTP</t>
  </si>
  <si>
    <t>PRL026484</t>
  </si>
  <si>
    <t>PR0026484</t>
  </si>
  <si>
    <t>AGUAS BUENAS</t>
  </si>
  <si>
    <t>https://echo.epa.gov/biosolids-facility-report?id=PRL026484</t>
  </si>
  <si>
    <t>REDDING STILLWATER WWTP</t>
  </si>
  <si>
    <t>CAL082589</t>
  </si>
  <si>
    <t>CA0082589</t>
  </si>
  <si>
    <t>ANDERSON</t>
  </si>
  <si>
    <t>https://echo.epa.gov/biosolids-facility-report?id=CAL082589</t>
  </si>
  <si>
    <t>SHELTON STP</t>
  </si>
  <si>
    <t>WAL023345</t>
  </si>
  <si>
    <t>WA0023345</t>
  </si>
  <si>
    <t>SHELTON</t>
  </si>
  <si>
    <t>https://echo.epa.gov/biosolids-facility-report?id=WAL023345</t>
  </si>
  <si>
    <t>MUSTANG CREEK WWTP</t>
  </si>
  <si>
    <t>TX0020443</t>
  </si>
  <si>
    <t>TAYLOR</t>
  </si>
  <si>
    <t>https://echo.epa.gov/biosolids-facility-report?id=TX0020443</t>
  </si>
  <si>
    <t>SUMNER STP</t>
  </si>
  <si>
    <t>WAL023353</t>
  </si>
  <si>
    <t>WA0023353</t>
  </si>
  <si>
    <t>SUMNER</t>
  </si>
  <si>
    <t>https://echo.epa.gov/biosolids-facility-report?id=WAL023353</t>
  </si>
  <si>
    <t>ARLINGTON STP</t>
  </si>
  <si>
    <t>WAL022560</t>
  </si>
  <si>
    <t>WA0022560</t>
  </si>
  <si>
    <t>https://echo.epa.gov/biosolids-facility-report?id=WAL022560</t>
  </si>
  <si>
    <t>TOWN CREEK WWTP</t>
  </si>
  <si>
    <t>TX0025453</t>
  </si>
  <si>
    <t>PALESTINE</t>
  </si>
  <si>
    <t>https://echo.epa.gov/biosolids-facility-report?id=TX0025453</t>
  </si>
  <si>
    <t>ALBERT LEA</t>
  </si>
  <si>
    <t>MNL041092</t>
  </si>
  <si>
    <t>MN0041092</t>
  </si>
  <si>
    <t>https://echo.epa.gov/biosolids-facility-report?id=MNL041092</t>
  </si>
  <si>
    <t>ROCK ISLAND MAIN STP, CITY OF</t>
  </si>
  <si>
    <t>ILL030783</t>
  </si>
  <si>
    <t>IL0030783</t>
  </si>
  <si>
    <t>https://echo.epa.gov/biosolids-facility-report?id=ILL030783</t>
  </si>
  <si>
    <t>CHARLEROI BOROUGH AUTH</t>
  </si>
  <si>
    <t>PAL026891</t>
  </si>
  <si>
    <t>PA0026891</t>
  </si>
  <si>
    <t>CHARLEROI</t>
  </si>
  <si>
    <t>https://echo.epa.gov/biosolids-facility-report?id=PAL026891</t>
  </si>
  <si>
    <t>COMMISSIONERS OF ABERDEEN</t>
  </si>
  <si>
    <t>MDL021563</t>
  </si>
  <si>
    <t>MD0021563</t>
  </si>
  <si>
    <t>ABERDEEN</t>
  </si>
  <si>
    <t>https://echo.epa.gov/biosolids-facility-report?id=MDL021563</t>
  </si>
  <si>
    <t>SAN BENITO WWTP</t>
  </si>
  <si>
    <t>TX0135470</t>
  </si>
  <si>
    <t>SAN BENITO</t>
  </si>
  <si>
    <t>https://echo.epa.gov/biosolids-facility-report?id=TX0135470</t>
  </si>
  <si>
    <t>WILLIAMSPORT SAN AUTHORITY</t>
  </si>
  <si>
    <t>PAL027049</t>
  </si>
  <si>
    <t>PA0027049</t>
  </si>
  <si>
    <t>https://echo.epa.gov/biosolids-facility-report?id=PAL027049</t>
  </si>
  <si>
    <t>LOWER ALLEN TOWNSHIP AUTHORITY</t>
  </si>
  <si>
    <t>PAL027189</t>
  </si>
  <si>
    <t>PA0027189</t>
  </si>
  <si>
    <t>NEW CUMBERLAND</t>
  </si>
  <si>
    <t>https://echo.epa.gov/biosolids-facility-report?id=PAL027189</t>
  </si>
  <si>
    <t>PRASA VEGA BAJA STP</t>
  </si>
  <si>
    <t>PRL021679</t>
  </si>
  <si>
    <t>PR0021679</t>
  </si>
  <si>
    <t>VEGA BAJA</t>
  </si>
  <si>
    <t>https://echo.epa.gov/biosolids-facility-report?id=PRL021679</t>
  </si>
  <si>
    <t>LARAMIE WASTEWTR TRETMNT PLANT</t>
  </si>
  <si>
    <t>WYL022209</t>
  </si>
  <si>
    <t>WY0022209</t>
  </si>
  <si>
    <t>LARAMIE</t>
  </si>
  <si>
    <t>https://echo.epa.gov/biosolids-facility-report?id=WYL022209</t>
  </si>
  <si>
    <t>BENTON, CITY OF</t>
  </si>
  <si>
    <t>ARL036498</t>
  </si>
  <si>
    <t>AR0036498</t>
  </si>
  <si>
    <t>BENTON</t>
  </si>
  <si>
    <t>https://echo.epa.gov/biosolids-facility-report?id=ARL036498</t>
  </si>
  <si>
    <t>SANTA FE, CITY OF (AIRPORT RD</t>
  </si>
  <si>
    <t>NML022292</t>
  </si>
  <si>
    <t>NM0022292</t>
  </si>
  <si>
    <t>SANTA FE</t>
  </si>
  <si>
    <t>Other Management Practice, Land Application, Surface Disposal</t>
  </si>
  <si>
    <t>https://echo.epa.gov/biosolids-facility-report?id=NML022292</t>
  </si>
  <si>
    <t>PRASA SAN GERMAN</t>
  </si>
  <si>
    <t>PRL020818</t>
  </si>
  <si>
    <t>PR0020818</t>
  </si>
  <si>
    <t>SAN GERMAN</t>
  </si>
  <si>
    <t>https://echo.epa.gov/biosolids-facility-report?id=PRL020818</t>
  </si>
  <si>
    <t>MWRDGC LEMONT WRP</t>
  </si>
  <si>
    <t>ILL028070</t>
  </si>
  <si>
    <t>IL0028070</t>
  </si>
  <si>
    <t>LEMONT</t>
  </si>
  <si>
    <t>https://echo.epa.gov/biosolids-facility-report?id=ILL028070</t>
  </si>
  <si>
    <t>OLIVEHURST WWTP</t>
  </si>
  <si>
    <t>CAL077836</t>
  </si>
  <si>
    <t>CA0077836</t>
  </si>
  <si>
    <t>OLIVEHURST</t>
  </si>
  <si>
    <t>https://echo.epa.gov/biosolids-facility-report?id=CAL077836</t>
  </si>
  <si>
    <t>GARDNER W P C F</t>
  </si>
  <si>
    <t>MAL100994</t>
  </si>
  <si>
    <t>MA0100994</t>
  </si>
  <si>
    <t>EAST TEMPLETON</t>
  </si>
  <si>
    <t>https://echo.epa.gov/biosolids-facility-report?id=MAL100994</t>
  </si>
  <si>
    <t>CITY OF LAKE JACKSON WWTF</t>
  </si>
  <si>
    <t>TX0025798</t>
  </si>
  <si>
    <t>LAKE JACKSON</t>
  </si>
  <si>
    <t>https://echo.epa.gov/biosolids-facility-report?id=TX0025798</t>
  </si>
  <si>
    <t>CITY OF LEBANON</t>
  </si>
  <si>
    <t>MOL089010</t>
  </si>
  <si>
    <t>MO0089010</t>
  </si>
  <si>
    <t>https://echo.epa.gov/biosolids-facility-report?id=MOL089010</t>
  </si>
  <si>
    <t>BOAZ WATER &amp; SEWER BOARD</t>
  </si>
  <si>
    <t>ALL049603</t>
  </si>
  <si>
    <t>AL0049603</t>
  </si>
  <si>
    <t>BOAZ</t>
  </si>
  <si>
    <t>https://echo.epa.gov/biosolids-facility-report?id=ALL049603</t>
  </si>
  <si>
    <t>BURKBURNETT WWTF</t>
  </si>
  <si>
    <t>TX0026956</t>
  </si>
  <si>
    <t>BURKBURNETT</t>
  </si>
  <si>
    <t>https://echo.epa.gov/biosolids-facility-report?id=TX0026956</t>
  </si>
  <si>
    <t>TROY CITY OF WALNUT CREEK WWTP</t>
  </si>
  <si>
    <t>ALL032310</t>
  </si>
  <si>
    <t>AL0032310</t>
  </si>
  <si>
    <t>https://echo.epa.gov/biosolids-facility-report?id=ALL032310</t>
  </si>
  <si>
    <t>LAFAYETTE CONSOLIDATED GOVERNMENT - EAST WWTP</t>
  </si>
  <si>
    <t>LAL036382</t>
  </si>
  <si>
    <t>LA0036382</t>
  </si>
  <si>
    <t>https://echo.epa.gov/biosolids-facility-report?id=LAL036382</t>
  </si>
  <si>
    <t>CITY OF CORSICANA - WWTP  2</t>
  </si>
  <si>
    <t>TX0056731</t>
  </si>
  <si>
    <t>CORSICANA</t>
  </si>
  <si>
    <t>https://echo.epa.gov/biosolids-facility-report?id=TX0056731</t>
  </si>
  <si>
    <t>TOWN OF TARBORO</t>
  </si>
  <si>
    <t>NCL020605</t>
  </si>
  <si>
    <t>NC0020605</t>
  </si>
  <si>
    <t>TARBORO</t>
  </si>
  <si>
    <t>https://echo.epa.gov/biosolids-facility-report?id=NCL020605</t>
  </si>
  <si>
    <t>MT PLEASANT WWTP</t>
  </si>
  <si>
    <t>MIL023655</t>
  </si>
  <si>
    <t>MI0023655</t>
  </si>
  <si>
    <t>MT PLEASANT</t>
  </si>
  <si>
    <t>https://echo.epa.gov/biosolids-facility-report?id=MIL023655</t>
  </si>
  <si>
    <t>SPRINGFIELD STP</t>
  </si>
  <si>
    <t>TNL024961</t>
  </si>
  <si>
    <t>TN0024961</t>
  </si>
  <si>
    <t>https://echo.epa.gov/biosolids-facility-report?id=TNL024961</t>
  </si>
  <si>
    <t>REWA/PIEDMONT REGIONAL WWTP</t>
  </si>
  <si>
    <t>SCL048470</t>
  </si>
  <si>
    <t>SC0048470</t>
  </si>
  <si>
    <t>PIEDMONT</t>
  </si>
  <si>
    <t>https://echo.epa.gov/biosolids-facility-report?id=SCL048470</t>
  </si>
  <si>
    <t>RCSD KIMMSWICK WWTP</t>
  </si>
  <si>
    <t>MOL106461</t>
  </si>
  <si>
    <t>MO0106461</t>
  </si>
  <si>
    <t>KIMMSWICK</t>
  </si>
  <si>
    <t>https://echo.epa.gov/biosolids-facility-report?id=MOL106461</t>
  </si>
  <si>
    <t>BARRY ROSE WWTF</t>
  </si>
  <si>
    <t>TX0032735</t>
  </si>
  <si>
    <t>https://echo.epa.gov/biosolids-facility-report?id=TX0032735</t>
  </si>
  <si>
    <t>TURKEY CREEK WWTF</t>
  </si>
  <si>
    <t>TX0035017</t>
  </si>
  <si>
    <t>https://echo.epa.gov/biosolids-facility-report?id=TX0035017</t>
  </si>
  <si>
    <t>CITY OF REIDSVILLE</t>
  </si>
  <si>
    <t>NCL024881</t>
  </si>
  <si>
    <t>NC0024881</t>
  </si>
  <si>
    <t>REIDSVILLE</t>
  </si>
  <si>
    <t>https://echo.epa.gov/biosolids-facility-report?id=NCL024881</t>
  </si>
  <si>
    <t>MACOMB STP, CITY OF</t>
  </si>
  <si>
    <t>ILL029688</t>
  </si>
  <si>
    <t>IL0029688</t>
  </si>
  <si>
    <t>MACOMB</t>
  </si>
  <si>
    <t>https://echo.epa.gov/biosolids-facility-report?id=ILL029688</t>
  </si>
  <si>
    <t>MATTOON STP, CITY OF</t>
  </si>
  <si>
    <t>ILL029831</t>
  </si>
  <si>
    <t>IL0029831</t>
  </si>
  <si>
    <t>MATTOON</t>
  </si>
  <si>
    <t>https://echo.epa.gov/biosolids-facility-report?id=ILL029831</t>
  </si>
  <si>
    <t>CHATHAM TWP MAIN STP</t>
  </si>
  <si>
    <t>NJL020290</t>
  </si>
  <si>
    <t>NJ0020290</t>
  </si>
  <si>
    <t>CHATHAM</t>
  </si>
  <si>
    <t>https://echo.epa.gov/biosolids-facility-report?id=NJL020290</t>
  </si>
  <si>
    <t>SEABROOK WWTP</t>
  </si>
  <si>
    <t>TX0022250</t>
  </si>
  <si>
    <t>SEABROOK</t>
  </si>
  <si>
    <t>https://echo.epa.gov/biosolids-facility-report?id=TX0022250</t>
  </si>
  <si>
    <t>EAST PENNSBORO SOUTH TREATMENT</t>
  </si>
  <si>
    <t>PAL038415</t>
  </si>
  <si>
    <t>PA0038415</t>
  </si>
  <si>
    <t>CUMBERLAND COUNTY</t>
  </si>
  <si>
    <t>https://echo.epa.gov/biosolids-facility-report?id=PAL038415</t>
  </si>
  <si>
    <t>PRASA GUAYAMA REGIONAL WWTP</t>
  </si>
  <si>
    <t>PRL025445</t>
  </si>
  <si>
    <t>PR0025445</t>
  </si>
  <si>
    <t>GUAYAMA</t>
  </si>
  <si>
    <t>https://echo.epa.gov/biosolids-facility-report?id=PRL025445</t>
  </si>
  <si>
    <t>CLARKS SUMMIT-SOUTH ABINGTON J</t>
  </si>
  <si>
    <t>PAL028576</t>
  </si>
  <si>
    <t>PA0028576</t>
  </si>
  <si>
    <t>CHINCHILLA</t>
  </si>
  <si>
    <t>https://echo.epa.gov/biosolids-facility-report?id=PAL028576</t>
  </si>
  <si>
    <t>GENEVA (C)</t>
  </si>
  <si>
    <t>NYL027049</t>
  </si>
  <si>
    <t>NY0027049</t>
  </si>
  <si>
    <t>GENEVA</t>
  </si>
  <si>
    <t>https://echo.epa.gov/biosolids-facility-report?id=NYL027049</t>
  </si>
  <si>
    <t>ALEXANDRIA, CITY OF (HUDSON BL</t>
  </si>
  <si>
    <t>LAL041009</t>
  </si>
  <si>
    <t>LA0041009</t>
  </si>
  <si>
    <t>https://echo.epa.gov/biosolids-facility-report?id=LAL041009</t>
  </si>
  <si>
    <t>CITY OF MARSHALL  SOUTHSIDE PLANT</t>
  </si>
  <si>
    <t>TX0021784</t>
  </si>
  <si>
    <t>MARSHALL</t>
  </si>
  <si>
    <t>https://echo.epa.gov/biosolids-facility-report?id=TX0021784</t>
  </si>
  <si>
    <t>SPEARFISH, CITY OF</t>
  </si>
  <si>
    <t>SDL020044</t>
  </si>
  <si>
    <t>SD0020044</t>
  </si>
  <si>
    <t>https://echo.epa.gov/biosolids-facility-report?id=SDL020044</t>
  </si>
  <si>
    <t>ANTIOCH STP, VILLAGE OF</t>
  </si>
  <si>
    <t>ILL020354</t>
  </si>
  <si>
    <t>IL0020354</t>
  </si>
  <si>
    <t>ANTIOCH</t>
  </si>
  <si>
    <t>https://echo.epa.gov/biosolids-facility-report?id=ILL020354</t>
  </si>
  <si>
    <t>CHESTERTON WWTP, TOWN OF</t>
  </si>
  <si>
    <t>INL022578</t>
  </si>
  <si>
    <t>IN0022578</t>
  </si>
  <si>
    <t>PORTER</t>
  </si>
  <si>
    <t>https://echo.epa.gov/biosolids-facility-report?id=INL022578</t>
  </si>
  <si>
    <t>ELLENSBURG WWTP</t>
  </si>
  <si>
    <t>WAL024341</t>
  </si>
  <si>
    <t>WA0024341</t>
  </si>
  <si>
    <t>ELLENSBURG</t>
  </si>
  <si>
    <t>https://echo.epa.gov/biosolids-facility-report?id=WAL024341</t>
  </si>
  <si>
    <t>ADDISON SOUTH-A.J. LAROCCA STP</t>
  </si>
  <si>
    <t>ILL027367</t>
  </si>
  <si>
    <t>IL0027367</t>
  </si>
  <si>
    <t>https://echo.epa.gov/biosolids-facility-report?id=ILL027367</t>
  </si>
  <si>
    <t>CHRISTIANSBURG TOWN OF</t>
  </si>
  <si>
    <t>VAL061751</t>
  </si>
  <si>
    <t>VA0061751</t>
  </si>
  <si>
    <t>CHRISTIANSBURG</t>
  </si>
  <si>
    <t>https://echo.epa.gov/biosolids-facility-report?id=VAL061751</t>
  </si>
  <si>
    <t>CHOWCHILLA WWTP</t>
  </si>
  <si>
    <t>CAL001023</t>
  </si>
  <si>
    <t>CA0001023</t>
  </si>
  <si>
    <t>CHOWCHILLA</t>
  </si>
  <si>
    <t>https://echo.epa.gov/biosolids-facility-report?id=CAL001023</t>
  </si>
  <si>
    <t>CHESAPEAKE BEACH WWTP</t>
  </si>
  <si>
    <t>MDL020281</t>
  </si>
  <si>
    <t>MD0020281</t>
  </si>
  <si>
    <t>CHESAPEAKE BEACH</t>
  </si>
  <si>
    <t>https://echo.epa.gov/biosolids-facility-report?id=MDL020281</t>
  </si>
  <si>
    <t>BLOOMINGTON-NORMAL WRD SE WWTP</t>
  </si>
  <si>
    <t>ILL073504</t>
  </si>
  <si>
    <t>IL0073504</t>
  </si>
  <si>
    <t>HEYWORTH</t>
  </si>
  <si>
    <t>https://echo.epa.gov/biosolids-facility-report?id=ILL073504</t>
  </si>
  <si>
    <t>CITY OF WASHINGTON</t>
  </si>
  <si>
    <t>NCL020648</t>
  </si>
  <si>
    <t>NC0020648</t>
  </si>
  <si>
    <t>WASHINGTON</t>
  </si>
  <si>
    <t>https://echo.epa.gov/biosolids-facility-report?id=NCL020648</t>
  </si>
  <si>
    <t>BRUNSWICK COUNTY</t>
  </si>
  <si>
    <t>NCL086819</t>
  </si>
  <si>
    <t>NC0086819</t>
  </si>
  <si>
    <t>BOLIVIA</t>
  </si>
  <si>
    <t>https://echo.epa.gov/biosolids-facility-report?id=NCL086819</t>
  </si>
  <si>
    <t>TAVARES/WOODLEA ROAD WWTF</t>
  </si>
  <si>
    <t>FLL010509</t>
  </si>
  <si>
    <t>FL0010509</t>
  </si>
  <si>
    <t>TAVARES</t>
  </si>
  <si>
    <t>https://echo.epa.gov/biosolids-facility-report?id=FLL010509</t>
  </si>
  <si>
    <t>FRANKLIN STP</t>
  </si>
  <si>
    <t>KYL027456</t>
  </si>
  <si>
    <t>KY0027456</t>
  </si>
  <si>
    <t>FRANKLIN</t>
  </si>
  <si>
    <t>https://echo.epa.gov/biosolids-facility-report?id=KYL027456</t>
  </si>
  <si>
    <t>GREENBRIER COUNTY PSD NO. 2</t>
  </si>
  <si>
    <t>WVL040525</t>
  </si>
  <si>
    <t>WV0040525</t>
  </si>
  <si>
    <t>RAINELLE</t>
  </si>
  <si>
    <t>https://echo.epa.gov/biosolids-facility-report?id=WVL040525</t>
  </si>
  <si>
    <t>LOS ALAMOS COUNTY - BAYO WWTP</t>
  </si>
  <si>
    <t>NML020141</t>
  </si>
  <si>
    <t>NM0020141</t>
  </si>
  <si>
    <t>LOS ALAMOS</t>
  </si>
  <si>
    <t>https://echo.epa.gov/biosolids-facility-report?id=NML020141</t>
  </si>
  <si>
    <t>AUBURN WWTP</t>
  </si>
  <si>
    <t>CAL077712</t>
  </si>
  <si>
    <t>CA0077712</t>
  </si>
  <si>
    <t>AUBURN</t>
  </si>
  <si>
    <t>https://echo.epa.gov/biosolids-facility-report?id=CAL077712</t>
  </si>
  <si>
    <t>CARBONDALE NORTHWEST WWTP</t>
  </si>
  <si>
    <t>ILL027871</t>
  </si>
  <si>
    <t>IL0027871</t>
  </si>
  <si>
    <t>https://echo.epa.gov/biosolids-facility-report?id=ILL027871</t>
  </si>
  <si>
    <t>BOROUGH OF PHOENIXVILLE</t>
  </si>
  <si>
    <t>PAL027154</t>
  </si>
  <si>
    <t>PA0027154</t>
  </si>
  <si>
    <t>https://echo.epa.gov/biosolids-facility-report?id=PAL027154</t>
  </si>
  <si>
    <t>LONGWOOD WWTP</t>
  </si>
  <si>
    <t>TX0032743</t>
  </si>
  <si>
    <t>https://echo.epa.gov/biosolids-facility-report?id=TX0032743</t>
  </si>
  <si>
    <t>CITY OF PORTLAND</t>
  </si>
  <si>
    <t>TNL021865</t>
  </si>
  <si>
    <t>TN0021865</t>
  </si>
  <si>
    <t>https://echo.epa.gov/biosolids-facility-report?id=TNL021865</t>
  </si>
  <si>
    <t>WESTSIDE WWTP</t>
  </si>
  <si>
    <t>TX0114821</t>
  </si>
  <si>
    <t>LA MARQUE</t>
  </si>
  <si>
    <t>https://echo.epa.gov/biosolids-facility-report?id=TX0114821</t>
  </si>
  <si>
    <t>TROPHY CLUB MUD 1</t>
  </si>
  <si>
    <t>TX0055735</t>
  </si>
  <si>
    <t>TROPHY CLUB</t>
  </si>
  <si>
    <t>https://echo.epa.gov/biosolids-facility-report?id=TX0055735</t>
  </si>
  <si>
    <t>COVINGTON SEW. TREAT. PLANT,CO</t>
  </si>
  <si>
    <t>VAL025542</t>
  </si>
  <si>
    <t>VA0025542</t>
  </si>
  <si>
    <t>COVINGTON</t>
  </si>
  <si>
    <t>https://echo.epa.gov/biosolids-facility-report?id=VAL025542</t>
  </si>
  <si>
    <t>TNL028754</t>
  </si>
  <si>
    <t>TN0028754</t>
  </si>
  <si>
    <t>https://echo.epa.gov/biosolids-facility-report?id=TNL028754</t>
  </si>
  <si>
    <t>PRASA CAMUY</t>
  </si>
  <si>
    <t>PRL023744</t>
  </si>
  <si>
    <t>PR0023744</t>
  </si>
  <si>
    <t>https://echo.epa.gov/biosolids-facility-report?id=PRL023744</t>
  </si>
  <si>
    <t>LONDON STP</t>
  </si>
  <si>
    <t>KYL021270</t>
  </si>
  <si>
    <t>KY0021270</t>
  </si>
  <si>
    <t>LONDON</t>
  </si>
  <si>
    <t>https://echo.epa.gov/biosolids-facility-report?id=KYL021270</t>
  </si>
  <si>
    <t>FORTUNA WWTP</t>
  </si>
  <si>
    <t>CAL022730</t>
  </si>
  <si>
    <t>CA0022730</t>
  </si>
  <si>
    <t>FORTUNA</t>
  </si>
  <si>
    <t>https://echo.epa.gov/biosolids-facility-report?id=CAL022730</t>
  </si>
  <si>
    <t>PRASA BARCELONETA</t>
  </si>
  <si>
    <t>PRL021237</t>
  </si>
  <si>
    <t>PR0021237</t>
  </si>
  <si>
    <t>BARCELONETA</t>
  </si>
  <si>
    <t>https://echo.epa.gov/biosolids-facility-report?id=PRL021237</t>
  </si>
  <si>
    <t>OGDENSBURG (C)</t>
  </si>
  <si>
    <t>NYL029831</t>
  </si>
  <si>
    <t>NY0029831</t>
  </si>
  <si>
    <t>OGDENSBURG</t>
  </si>
  <si>
    <t>https://echo.epa.gov/biosolids-facility-report?id=NYL029831</t>
  </si>
  <si>
    <t>LAFAYETTE CONSOLIDATED GOVERNMENT - NORTHEAST WWTP</t>
  </si>
  <si>
    <t>LAL036391</t>
  </si>
  <si>
    <t>LA0036391</t>
  </si>
  <si>
    <t>https://echo.epa.gov/biosolids-facility-report?id=LAL036391</t>
  </si>
  <si>
    <t>WINSTON GREEN REGIONAL</t>
  </si>
  <si>
    <t>ORL030392</t>
  </si>
  <si>
    <t>OR0030392</t>
  </si>
  <si>
    <t>ROSEBURG</t>
  </si>
  <si>
    <t>https://echo.epa.gov/biosolids-facility-report?id=ORL030392</t>
  </si>
  <si>
    <t>EDINBORO BORO</t>
  </si>
  <si>
    <t>PAL021792</t>
  </si>
  <si>
    <t>PA0021792</t>
  </si>
  <si>
    <t>EDINBORO</t>
  </si>
  <si>
    <t>https://echo.epa.gov/biosolids-facility-report?id=PAL021792</t>
  </si>
  <si>
    <t>CITY OF PARK HILLS</t>
  </si>
  <si>
    <t>MOL103560</t>
  </si>
  <si>
    <t>MO0103560</t>
  </si>
  <si>
    <t>PARK HILLS</t>
  </si>
  <si>
    <t>https://echo.epa.gov/biosolids-facility-report?id=MOL103560</t>
  </si>
  <si>
    <t>SHAKOPEE MDEWAKANTON SIOUX WRF</t>
  </si>
  <si>
    <t>MNL067938</t>
  </si>
  <si>
    <t>MN0067938</t>
  </si>
  <si>
    <t>PRIOR LAKE</t>
  </si>
  <si>
    <t>https://echo.epa.gov/biosolids-facility-report?id=MNL067938</t>
  </si>
  <si>
    <t>PRASA ISABELA</t>
  </si>
  <si>
    <t>PRL022250</t>
  </si>
  <si>
    <t>PR0022250</t>
  </si>
  <si>
    <t>ISABELA</t>
  </si>
  <si>
    <t>https://echo.epa.gov/biosolids-facility-report?id=PRL022250</t>
  </si>
  <si>
    <t>PRASA DORADO</t>
  </si>
  <si>
    <t>PRL020460</t>
  </si>
  <si>
    <t>PR0020460</t>
  </si>
  <si>
    <t>DORADO</t>
  </si>
  <si>
    <t>https://echo.epa.gov/biosolids-facility-report?id=PRL020460</t>
  </si>
  <si>
    <t>MINDEN, CITY OF</t>
  </si>
  <si>
    <t>LAL038130</t>
  </si>
  <si>
    <t>LA0038130</t>
  </si>
  <si>
    <t>MINDEN</t>
  </si>
  <si>
    <t>https://echo.epa.gov/biosolids-facility-report?id=LAL038130</t>
  </si>
  <si>
    <t>NORTH PLATTE WWTF</t>
  </si>
  <si>
    <t>NEL032891</t>
  </si>
  <si>
    <t>NE0032891</t>
  </si>
  <si>
    <t>NORTH PLATTE</t>
  </si>
  <si>
    <t>lowTempCompost, airDry, aerobic</t>
  </si>
  <si>
    <t>https://echo.epa.gov/biosolids-facility-report?id=NEL032891</t>
  </si>
  <si>
    <t>SHAMOKIN-COAL TWP JT SAN AUTH</t>
  </si>
  <si>
    <t>PAL027324</t>
  </si>
  <si>
    <t>PA0027324</t>
  </si>
  <si>
    <t>SHAMOKIN</t>
  </si>
  <si>
    <t>https://echo.epa.gov/biosolids-facility-report?id=PAL027324</t>
  </si>
  <si>
    <t>ABERDEEN PROVING GROUND, ABERDEEN AREA WWTP</t>
  </si>
  <si>
    <t>MDL021237</t>
  </si>
  <si>
    <t>MD0021237</t>
  </si>
  <si>
    <t>https://echo.epa.gov/biosolids-facility-report?id=MDL021237</t>
  </si>
  <si>
    <t>PRASA VEGA ALTA</t>
  </si>
  <si>
    <t>PRL020923</t>
  </si>
  <si>
    <t>PR0020923</t>
  </si>
  <si>
    <t>VEGA ALTA</t>
  </si>
  <si>
    <t>https://echo.epa.gov/biosolids-facility-report?id=PRL020923</t>
  </si>
  <si>
    <t>RUSSELL COUNTY REGIONAL STP</t>
  </si>
  <si>
    <t>KYL062995</t>
  </si>
  <si>
    <t>KY0062995</t>
  </si>
  <si>
    <t>https://echo.epa.gov/biosolids-facility-report?id=KYL062995</t>
  </si>
  <si>
    <t>ALLENS CREEK WWTF</t>
  </si>
  <si>
    <t>TX0025054</t>
  </si>
  <si>
    <t>SEALY</t>
  </si>
  <si>
    <t>https://echo.epa.gov/biosolids-facility-report?id=TX0025054</t>
  </si>
  <si>
    <t>PLAINFIELD N STP, VILLAGE OF</t>
  </si>
  <si>
    <t>ILL074373</t>
  </si>
  <si>
    <t>IL0074373</t>
  </si>
  <si>
    <t>PLAINFIELD</t>
  </si>
  <si>
    <t>https://echo.epa.gov/biosolids-facility-report?id=ILL074373</t>
  </si>
  <si>
    <t>IRWD LOS ALISOS WRP</t>
  </si>
  <si>
    <t>CAL105031</t>
  </si>
  <si>
    <t>CA0105031</t>
  </si>
  <si>
    <t>https://echo.epa.gov/biosolids-facility-report?id=CAL105031</t>
  </si>
  <si>
    <t>FORT RILEY - CAMP FUNSTON</t>
  </si>
  <si>
    <t>KSL099759</t>
  </si>
  <si>
    <t>KS0099759</t>
  </si>
  <si>
    <t>FT RILEY</t>
  </si>
  <si>
    <t>https://echo.epa.gov/biosolids-facility-report?id=KSL099759</t>
  </si>
  <si>
    <t>BARDSTOWN TOWN CREEK WWTP</t>
  </si>
  <si>
    <t>KYL020237</t>
  </si>
  <si>
    <t>KY0020237</t>
  </si>
  <si>
    <t>https://echo.epa.gov/biosolids-facility-report?id=KYL020237</t>
  </si>
  <si>
    <t>HRSD-CHESAPEAKE/ELIZABETH STP</t>
  </si>
  <si>
    <t>VAL081264</t>
  </si>
  <si>
    <t>VA0081264</t>
  </si>
  <si>
    <t>https://echo.epa.gov/biosolids-facility-report?id=VAL081264</t>
  </si>
  <si>
    <t>PRASA YAUCO STP</t>
  </si>
  <si>
    <t>PRL021661</t>
  </si>
  <si>
    <t>PR0021661</t>
  </si>
  <si>
    <t>YAUCO</t>
  </si>
  <si>
    <t>https://echo.epa.gov/biosolids-facility-report?id=PRL021661</t>
  </si>
  <si>
    <t>LOMPOC RWRP</t>
  </si>
  <si>
    <t>CAL048127</t>
  </si>
  <si>
    <t>CA0048127</t>
  </si>
  <si>
    <t>LOMPOC</t>
  </si>
  <si>
    <t>https://echo.epa.gov/biosolids-facility-report?id=CAL048127</t>
  </si>
  <si>
    <t>BELLINGHAM STP</t>
  </si>
  <si>
    <t>WAL023744</t>
  </si>
  <si>
    <t>WA0023744</t>
  </si>
  <si>
    <t>BELLINGHAM</t>
  </si>
  <si>
    <t>A POTW that serves 10,000 people or more</t>
  </si>
  <si>
    <t>https://echo.epa.gov/biosolids-facility-report?id=WAL023744</t>
  </si>
  <si>
    <t>NORFOLK WWTF</t>
  </si>
  <si>
    <t>NEL033421</t>
  </si>
  <si>
    <t>NE0033421</t>
  </si>
  <si>
    <t>https://echo.epa.gov/biosolids-facility-report?id=NEL033421</t>
  </si>
  <si>
    <t>GARDEN CITY, CITY OF</t>
  </si>
  <si>
    <t>KSL038962</t>
  </si>
  <si>
    <t>KS0038962</t>
  </si>
  <si>
    <t>GARDEN CITY</t>
  </si>
  <si>
    <t>https://echo.epa.gov/biosolids-facility-report?id=KSL038962</t>
  </si>
  <si>
    <t>NASHUA CITY OF</t>
  </si>
  <si>
    <t>NHL100170</t>
  </si>
  <si>
    <t>NH0100170</t>
  </si>
  <si>
    <t>NASHUA</t>
  </si>
  <si>
    <t>https://echo.epa.gov/biosolids-facility-report?id=NHL100170</t>
  </si>
  <si>
    <t>DUBLIN SAN RAMON RWTF</t>
  </si>
  <si>
    <t>CAL037613</t>
  </si>
  <si>
    <t>CA0037613</t>
  </si>
  <si>
    <t>DUBLIN</t>
  </si>
  <si>
    <t>https://echo.epa.gov/biosolids-facility-report?id=CAL037613</t>
  </si>
  <si>
    <t>CITY OF BOCA RATON</t>
  </si>
  <si>
    <t>FLL026344</t>
  </si>
  <si>
    <t>FL0026344</t>
  </si>
  <si>
    <t>BOCA RATON</t>
  </si>
  <si>
    <t>https://echo.epa.gov/biosolids-facility-report?id=FLL026344</t>
  </si>
  <si>
    <t>BAYOU MARCUS WATER RECLAMATION</t>
  </si>
  <si>
    <t>FLL05G596</t>
  </si>
  <si>
    <t>FL005G596</t>
  </si>
  <si>
    <t>PENSACOLA</t>
  </si>
  <si>
    <t>https://echo.epa.gov/biosolids-facility-report?id=FLL05G596</t>
  </si>
  <si>
    <t>VENTURA WRF</t>
  </si>
  <si>
    <t>CAL053651</t>
  </si>
  <si>
    <t>CA0053651</t>
  </si>
  <si>
    <t>VENTURA</t>
  </si>
  <si>
    <t>https://echo.epa.gov/biosolids-facility-report?id=CAL053651</t>
  </si>
  <si>
    <t>PORTLAND - TRYON CREEK WWTP</t>
  </si>
  <si>
    <t>ORL026891</t>
  </si>
  <si>
    <t>OR0026891</t>
  </si>
  <si>
    <t>LAKE OSWEGO</t>
  </si>
  <si>
    <t>https://echo.epa.gov/biosolids-facility-report?id=ORL026891</t>
  </si>
  <si>
    <t>MUNDELEIN STP, VILLAGE OF</t>
  </si>
  <si>
    <t>ILL022501</t>
  </si>
  <si>
    <t>IL0022501</t>
  </si>
  <si>
    <t>LIBERTYVILLE</t>
  </si>
  <si>
    <t>https://echo.epa.gov/biosolids-facility-report?id=ILL022501</t>
  </si>
  <si>
    <t>ENFIELD POTW</t>
  </si>
  <si>
    <t>CTL100200</t>
  </si>
  <si>
    <t>CT0100200</t>
  </si>
  <si>
    <t>ENFIELD</t>
  </si>
  <si>
    <t>https://echo.epa.gov/biosolids-facility-report?id=CTL100200</t>
  </si>
  <si>
    <t>LONG BRANCH SA</t>
  </si>
  <si>
    <t>NJL024783</t>
  </si>
  <si>
    <t>NJ0024783</t>
  </si>
  <si>
    <t>LONG BRANCH</t>
  </si>
  <si>
    <t>https://echo.epa.gov/biosolids-facility-report?id=NJL024783</t>
  </si>
  <si>
    <t>SILVER CITY, TOWN OF</t>
  </si>
  <si>
    <t>NML020109</t>
  </si>
  <si>
    <t>NM0020109</t>
  </si>
  <si>
    <t>GRANT COUNTY</t>
  </si>
  <si>
    <t>https://echo.epa.gov/biosolids-facility-report?id=NML020109</t>
  </si>
  <si>
    <t>BOB DERRINGTON WATER RECLAMATION PLANT</t>
  </si>
  <si>
    <t>TX0072800</t>
  </si>
  <si>
    <t>ODESSA</t>
  </si>
  <si>
    <t>https://echo.epa.gov/biosolids-facility-report?id=TX0072800</t>
  </si>
  <si>
    <t>CARLSBAD, CITY OF</t>
  </si>
  <si>
    <t>NML026395</t>
  </si>
  <si>
    <t>NM0026395</t>
  </si>
  <si>
    <t>https://echo.epa.gov/biosolids-facility-report?id=NML026395</t>
  </si>
  <si>
    <t>WILLMAR</t>
  </si>
  <si>
    <t>MNL025259</t>
  </si>
  <si>
    <t>MN0025259</t>
  </si>
  <si>
    <t>https://echo.epa.gov/biosolids-facility-report?id=MNL025259</t>
  </si>
  <si>
    <t>CEDAR CITY CORPORATION</t>
  </si>
  <si>
    <t>UTL024970</t>
  </si>
  <si>
    <t>UT0024970</t>
  </si>
  <si>
    <t>CEDAR CITY</t>
  </si>
  <si>
    <t>https://echo.epa.gov/biosolids-facility-report?id=UTL024970</t>
  </si>
  <si>
    <t>SPRINGVILLE, CITY OF</t>
  </si>
  <si>
    <t>UTL020834</t>
  </si>
  <si>
    <t>UT0020834</t>
  </si>
  <si>
    <t>SPRINGVILLE</t>
  </si>
  <si>
    <t>https://echo.epa.gov/biosolids-facility-report?id=UTL020834</t>
  </si>
  <si>
    <t>PARKERSBURG_UTILITY BOARD</t>
  </si>
  <si>
    <t>WVL023213</t>
  </si>
  <si>
    <t>WV0023213</t>
  </si>
  <si>
    <t>PARKERSBURG</t>
  </si>
  <si>
    <t>https://echo.epa.gov/biosolids-facility-report?id=WVL023213</t>
  </si>
  <si>
    <t>SEYMOUR WWTP, CITY OF</t>
  </si>
  <si>
    <t>INL024473</t>
  </si>
  <si>
    <t>IN0024473</t>
  </si>
  <si>
    <t>SEYMOUR</t>
  </si>
  <si>
    <t>https://echo.epa.gov/biosolids-facility-report?id=INL024473</t>
  </si>
  <si>
    <t>TOWN OF BOONE</t>
  </si>
  <si>
    <t>NCL020621</t>
  </si>
  <si>
    <t>NC0020621</t>
  </si>
  <si>
    <t>BOONE</t>
  </si>
  <si>
    <t>https://echo.epa.gov/biosolids-facility-report?id=NCL020621</t>
  </si>
  <si>
    <t>JAMESTOWN CITY OF</t>
  </si>
  <si>
    <t>NDL023370</t>
  </si>
  <si>
    <t>ND0023370</t>
  </si>
  <si>
    <t>ND</t>
  </si>
  <si>
    <t>https://echo.epa.gov/biosolids-facility-report?id=NDL023370</t>
  </si>
  <si>
    <t>WALNUT BRANCH WWTP</t>
  </si>
  <si>
    <t>TX0022365</t>
  </si>
  <si>
    <t>SEGUIN</t>
  </si>
  <si>
    <t>https://echo.epa.gov/biosolids-facility-report?id=TX0022365</t>
  </si>
  <si>
    <t>ESPANOLA, CITY OF</t>
  </si>
  <si>
    <t>NML029351</t>
  </si>
  <si>
    <t>NM0029351</t>
  </si>
  <si>
    <t>ESPANOLA</t>
  </si>
  <si>
    <t>https://echo.epa.gov/biosolids-facility-report?id=NML029351</t>
  </si>
  <si>
    <t>MAIN PLANT WWTF</t>
  </si>
  <si>
    <t>TX0022926</t>
  </si>
  <si>
    <t>PORT NECHES</t>
  </si>
  <si>
    <t>https://echo.epa.gov/biosolids-facility-report?id=TX0022926</t>
  </si>
  <si>
    <t>JASPER MUNICIPAL WWTP</t>
  </si>
  <si>
    <t>INL020834</t>
  </si>
  <si>
    <t>IN0020834</t>
  </si>
  <si>
    <t>JASPER</t>
  </si>
  <si>
    <t>https://echo.epa.gov/biosolids-facility-report?id=INL020834</t>
  </si>
  <si>
    <t>HUNTLEY WEST STP, VILLAGE OF</t>
  </si>
  <si>
    <t>ILL070688</t>
  </si>
  <si>
    <t>IL0070688</t>
  </si>
  <si>
    <t>HUNTLEY</t>
  </si>
  <si>
    <t>https://echo.epa.gov/biosolids-facility-report?id=ILL070688</t>
  </si>
  <si>
    <t>BURLINGTON TWP MAIN STP</t>
  </si>
  <si>
    <t>NJL021709</t>
  </si>
  <si>
    <t>NJ0021709</t>
  </si>
  <si>
    <t>BURLINGTON TWP</t>
  </si>
  <si>
    <t>https://echo.epa.gov/biosolids-facility-report?id=NJL021709</t>
  </si>
  <si>
    <t>BRISTOL TOWN HALL</t>
  </si>
  <si>
    <t>RIL100005</t>
  </si>
  <si>
    <t>RI0100005</t>
  </si>
  <si>
    <t>BRISTOL</t>
  </si>
  <si>
    <t>https://echo.epa.gov/biosolids-facility-report?id=RIL100005</t>
  </si>
  <si>
    <t>IPSWICH W W T F</t>
  </si>
  <si>
    <t>MAL100609</t>
  </si>
  <si>
    <t>MA0100609</t>
  </si>
  <si>
    <t>IPSWICH</t>
  </si>
  <si>
    <t>https://echo.epa.gov/biosolids-facility-report?id=MAL100609</t>
  </si>
  <si>
    <t>NEW WINDSOR (T)</t>
  </si>
  <si>
    <t>NYL022446</t>
  </si>
  <si>
    <t>NY0022446</t>
  </si>
  <si>
    <t>NEW WINDSOR</t>
  </si>
  <si>
    <t>https://echo.epa.gov/biosolids-facility-report?id=NYL022446</t>
  </si>
  <si>
    <t>SAINT MARYS (CITY OF)</t>
  </si>
  <si>
    <t>GAL039047</t>
  </si>
  <si>
    <t>GA0039047</t>
  </si>
  <si>
    <t>ST MARYS</t>
  </si>
  <si>
    <t>https://echo.epa.gov/biosolids-facility-report?id=GAL039047</t>
  </si>
  <si>
    <t>SEARCY BOARD OF PUB. UTILITIES</t>
  </si>
  <si>
    <t>ARL021601</t>
  </si>
  <si>
    <t>AR0021601</t>
  </si>
  <si>
    <t>SEARCY</t>
  </si>
  <si>
    <t>https://echo.epa.gov/biosolids-facility-report?id=ARL021601</t>
  </si>
  <si>
    <t>TOWN OF CLAYTON</t>
  </si>
  <si>
    <t>NCL025453</t>
  </si>
  <si>
    <t>NC0025453</t>
  </si>
  <si>
    <t>CLAYTON</t>
  </si>
  <si>
    <t>https://echo.epa.gov/biosolids-facility-report?id=NCL025453</t>
  </si>
  <si>
    <t>MILLBRAE WPCP</t>
  </si>
  <si>
    <t>CAL037532</t>
  </si>
  <si>
    <t>CA0037532</t>
  </si>
  <si>
    <t>MILLBRAE</t>
  </si>
  <si>
    <t>https://echo.epa.gov/biosolids-facility-report?id=CAL037532</t>
  </si>
  <si>
    <t>SCOTTSBLUFF WWTF</t>
  </si>
  <si>
    <t>NEL036315</t>
  </si>
  <si>
    <t>NE0036315</t>
  </si>
  <si>
    <t>SCOTTSBLUFF</t>
  </si>
  <si>
    <t>https://echo.epa.gov/biosolids-facility-report?id=NEL036315</t>
  </si>
  <si>
    <t>SEWERAGE AGENCY OF SOUTHERN MARIN</t>
  </si>
  <si>
    <t>CAL037711</t>
  </si>
  <si>
    <t>CA0037711</t>
  </si>
  <si>
    <t>MILL VALLEY</t>
  </si>
  <si>
    <t>https://echo.epa.gov/biosolids-facility-report?id=CAL037711</t>
  </si>
  <si>
    <t>TOWN OF DAVIE</t>
  </si>
  <si>
    <t>FLL040541</t>
  </si>
  <si>
    <t>FL0040541</t>
  </si>
  <si>
    <t>DAVIE</t>
  </si>
  <si>
    <t>https://echo.epa.gov/biosolids-facility-report?id=FLL040541</t>
  </si>
  <si>
    <t>HUNTLEY EAST STP, VILLAGE OF</t>
  </si>
  <si>
    <t>ILL029238</t>
  </si>
  <si>
    <t>IL0029238</t>
  </si>
  <si>
    <t>https://echo.epa.gov/biosolids-facility-report?id=ILL029238</t>
  </si>
  <si>
    <t>CITY OF THOMSON</t>
  </si>
  <si>
    <t>GAL020974</t>
  </si>
  <si>
    <t>GA0020974</t>
  </si>
  <si>
    <t>THOMSON</t>
  </si>
  <si>
    <t>https://echo.epa.gov/biosolids-facility-report?id=GAL020974</t>
  </si>
  <si>
    <t>EAST CEDAR CREEK FWSD NORTH WWTP</t>
  </si>
  <si>
    <t>TX0074861</t>
  </si>
  <si>
    <t>MAYBANK</t>
  </si>
  <si>
    <t>https://echo.epa.gov/biosolids-facility-report?id=TX0074861</t>
  </si>
  <si>
    <t>BATESVILLE WWTP, CITY OF</t>
  </si>
  <si>
    <t>INL039268</t>
  </si>
  <si>
    <t>IN0039268</t>
  </si>
  <si>
    <t>BATESVILLE</t>
  </si>
  <si>
    <t>https://echo.epa.gov/biosolids-facility-report?id=INL039268</t>
  </si>
  <si>
    <t>BIG LAKE</t>
  </si>
  <si>
    <t>MNL041076</t>
  </si>
  <si>
    <t>MN0041076</t>
  </si>
  <si>
    <t>https://echo.epa.gov/biosolids-facility-report?id=MNL041076</t>
  </si>
  <si>
    <t>VERMILLION, CITY OF</t>
  </si>
  <si>
    <t>SDL020061</t>
  </si>
  <si>
    <t>SD0020061</t>
  </si>
  <si>
    <t>https://echo.epa.gov/biosolids-facility-report?id=SDL020061</t>
  </si>
  <si>
    <t>EAST TEXAS MUD OF SMITH COUNTY WWTF</t>
  </si>
  <si>
    <t>TX0032484</t>
  </si>
  <si>
    <t>TYLER</t>
  </si>
  <si>
    <t>https://echo.epa.gov/biosolids-facility-report?id=TX0032484</t>
  </si>
  <si>
    <t>MERIDIAN METROPOLITAN DISTRICT</t>
  </si>
  <si>
    <t>COL039110</t>
  </si>
  <si>
    <t>CO0039110</t>
  </si>
  <si>
    <t>https://echo.epa.gov/biosolids-facility-report?id=COL039110</t>
  </si>
  <si>
    <t>STONEGATE VILLAGE METRO DIST.</t>
  </si>
  <si>
    <t>COL650023</t>
  </si>
  <si>
    <t>CO0650023</t>
  </si>
  <si>
    <t>PARKER</t>
  </si>
  <si>
    <t>https://echo.epa.gov/biosolids-facility-report?id=COL650023</t>
  </si>
  <si>
    <t>ABBEVILLE, CITY OF</t>
  </si>
  <si>
    <t>LAL039748</t>
  </si>
  <si>
    <t>LA0039748</t>
  </si>
  <si>
    <t>ABBEVILLE</t>
  </si>
  <si>
    <t>https://echo.epa.gov/biosolids-facility-report?id=LAL039748</t>
  </si>
  <si>
    <t>LEWISBURG STP</t>
  </si>
  <si>
    <t>TNL022888</t>
  </si>
  <si>
    <t>TN0022888</t>
  </si>
  <si>
    <t>LEWISBURG</t>
  </si>
  <si>
    <t>https://echo.epa.gov/biosolids-facility-report?id=TNL022888</t>
  </si>
  <si>
    <t>DESSAU WWTF</t>
  </si>
  <si>
    <t>TX0097870</t>
  </si>
  <si>
    <t>AUSTIN</t>
  </si>
  <si>
    <t>https://echo.epa.gov/biosolids-facility-report?id=TX0097870</t>
  </si>
  <si>
    <t>UNIVERSITY OF CONNECTICUT</t>
  </si>
  <si>
    <t>CTL101320</t>
  </si>
  <si>
    <t>CT0101320</t>
  </si>
  <si>
    <t>STORRS</t>
  </si>
  <si>
    <t>https://echo.epa.gov/biosolids-facility-report?id=CTL101320</t>
  </si>
  <si>
    <t>US MCAS CHERRY POINT</t>
  </si>
  <si>
    <t>NCL003816</t>
  </si>
  <si>
    <t>NC0003816</t>
  </si>
  <si>
    <t>CHERRY POINT</t>
  </si>
  <si>
    <t>https://echo.epa.gov/biosolids-facility-report?id=NCL003816</t>
  </si>
  <si>
    <t>TAMU MAIN CAMPUS WWTP</t>
  </si>
  <si>
    <t>TX0108146</t>
  </si>
  <si>
    <t>COLLEGE STATION</t>
  </si>
  <si>
    <t>https://echo.epa.gov/biosolids-facility-report?id=TX0108146</t>
  </si>
  <si>
    <t>CALIFORNIA MEN'S COLONY WWTP</t>
  </si>
  <si>
    <t>CAL047856</t>
  </si>
  <si>
    <t>CA0047856</t>
  </si>
  <si>
    <t>https://echo.epa.gov/biosolids-facility-report?id=CAL047856</t>
  </si>
  <si>
    <t>TOHOPEKALIGA WATER AUTHORITY</t>
  </si>
  <si>
    <t>FLL036862</t>
  </si>
  <si>
    <t>FL0036862</t>
  </si>
  <si>
    <t>KISSIMMEE</t>
  </si>
  <si>
    <t>https://echo.epa.gov/biosolids-facility-report?id=FLL036862</t>
  </si>
  <si>
    <t>FITZGERALD WATER, LIGHT &amp; BOND COMMISSION</t>
  </si>
  <si>
    <t>GAL047236</t>
  </si>
  <si>
    <t>GA0047236</t>
  </si>
  <si>
    <t>UNKNOWN</t>
  </si>
  <si>
    <t>https://echo.epa.gov/biosolids-facility-report?id=GAL047236</t>
  </si>
  <si>
    <t>CITY OF COTULLA WWTP</t>
  </si>
  <si>
    <t>TX0027499</t>
  </si>
  <si>
    <t>COTULLA</t>
  </si>
  <si>
    <t>https://echo.epa.gov/biosolids-facility-report?id=TX0027499</t>
  </si>
  <si>
    <t>CITY OF WARRENSBURG</t>
  </si>
  <si>
    <t>MOL055905</t>
  </si>
  <si>
    <t>MO0055905</t>
  </si>
  <si>
    <t>WARRENSBURG</t>
  </si>
  <si>
    <t>https://echo.epa.gov/biosolids-facility-report?id=MOL055905</t>
  </si>
  <si>
    <t>TOWN OF DAVIE SYSTEM IV WATER RECLAMATION FACILITY</t>
  </si>
  <si>
    <t>FLL706736</t>
  </si>
  <si>
    <t>FL0706736</t>
  </si>
  <si>
    <t>https://echo.epa.gov/biosolids-facility-report?id=FLL706736</t>
  </si>
  <si>
    <t>CENTER TWP SEW  AUTH</t>
  </si>
  <si>
    <t>PAL037940</t>
  </si>
  <si>
    <t>PA0037940</t>
  </si>
  <si>
    <t>ALIQUIPPA</t>
  </si>
  <si>
    <t>https://echo.epa.gov/biosolids-facility-report?id=PAL037940</t>
  </si>
  <si>
    <t>DOUGLASVILLE-DOUGLAS COUNTY WATER &amp; SEWER AUTHORITY (WSA)</t>
  </si>
  <si>
    <t>GAL030350</t>
  </si>
  <si>
    <t>GA0030350</t>
  </si>
  <si>
    <t>DOUGLASVILLE</t>
  </si>
  <si>
    <t>https://echo.epa.gov/biosolids-facility-report?id=GAL030350</t>
  </si>
  <si>
    <t>SIENNA PLANTATION WWTP</t>
  </si>
  <si>
    <t>TX0119199</t>
  </si>
  <si>
    <t>MISSOURI CITY</t>
  </si>
  <si>
    <t>https://echo.epa.gov/biosolids-facility-report?id=TX0119199</t>
  </si>
  <si>
    <t>CITY OF SPLENDORA WWTF</t>
  </si>
  <si>
    <t>TX0102512</t>
  </si>
  <si>
    <t>SPLENDORA</t>
  </si>
  <si>
    <t>https://echo.epa.gov/biosolids-facility-report?id=TX0102512</t>
  </si>
  <si>
    <t>CELINA WWTP</t>
  </si>
  <si>
    <t>TX0023272</t>
  </si>
  <si>
    <t>CELINA</t>
  </si>
  <si>
    <t>https://echo.epa.gov/biosolids-facility-report?id=TX0023272</t>
  </si>
  <si>
    <t>PORT ISABEL WWTP</t>
  </si>
  <si>
    <t>TX0023647</t>
  </si>
  <si>
    <t>PORT ISABEL</t>
  </si>
  <si>
    <t>https://echo.epa.gov/biosolids-facility-report?id=TX0023647</t>
  </si>
  <si>
    <t>NAVAL AIRSTA WHIDBEY ISLAND -</t>
  </si>
  <si>
    <t>WAL003468</t>
  </si>
  <si>
    <t>WA0003468</t>
  </si>
  <si>
    <t>OAK HARBOR</t>
  </si>
  <si>
    <t>https://echo.epa.gov/biosolids-facility-report?id=WAL003468</t>
  </si>
  <si>
    <t>CITY OF LAFAYETTE</t>
  </si>
  <si>
    <t>ALL062839</t>
  </si>
  <si>
    <t>AL0062839</t>
  </si>
  <si>
    <t>https://echo.epa.gov/biosolids-facility-report?id=ALL062839</t>
  </si>
  <si>
    <t>SOUTHDOWN WASTEWATER TREATMENT FACILITY</t>
  </si>
  <si>
    <t>TX0085383</t>
  </si>
  <si>
    <t>https://echo.epa.gov/biosolids-facility-report?id=TX0085383</t>
  </si>
  <si>
    <t>EASLEY/GEORGES CREEK LAGOON</t>
  </si>
  <si>
    <t>SCL023043</t>
  </si>
  <si>
    <t>SC0023043</t>
  </si>
  <si>
    <t>EASLEY</t>
  </si>
  <si>
    <t>https://echo.epa.gov/biosolids-facility-report?id=SCL023043</t>
  </si>
  <si>
    <t>TERRAMAR WWTP</t>
  </si>
  <si>
    <t>TX0066125</t>
  </si>
  <si>
    <t>GALVESTON</t>
  </si>
  <si>
    <t>https://echo.epa.gov/biosolids-facility-report?id=TX0066125</t>
  </si>
  <si>
    <t>LAGUNA VISTA WWTP</t>
  </si>
  <si>
    <t>TX0117072</t>
  </si>
  <si>
    <t>https://echo.epa.gov/biosolids-facility-report?id=TX0117072</t>
  </si>
  <si>
    <t>PIRATES BEACH WWTP</t>
  </si>
  <si>
    <t>TX0126977</t>
  </si>
  <si>
    <t>https://echo.epa.gov/biosolids-facility-report?id=TX0126977</t>
  </si>
  <si>
    <t>HARRISON CO UTIL AUTH, SOUTH WOOLMARKET WATER RECLAMATION FACILITY</t>
  </si>
  <si>
    <t>MSL061204</t>
  </si>
  <si>
    <t>MS0061204</t>
  </si>
  <si>
    <t>WOOLMARKET</t>
  </si>
  <si>
    <t>https://echo.epa.gov/biosolids-facility-report?id=MSL061204</t>
  </si>
  <si>
    <t>RHOME WWTF</t>
  </si>
  <si>
    <t>TX0024783</t>
  </si>
  <si>
    <t>RHOME</t>
  </si>
  <si>
    <t>https://echo.epa.gov/biosolids-facility-report?id=TX0024783</t>
  </si>
  <si>
    <t>CITY OF WASKOM WWTF</t>
  </si>
  <si>
    <t>TX0020036</t>
  </si>
  <si>
    <t>WASKOM</t>
  </si>
  <si>
    <t>https://echo.epa.gov/biosolids-facility-report?id=TX0020036</t>
  </si>
  <si>
    <t>TX0118621</t>
  </si>
  <si>
    <t>https://echo.epa.gov/biosolids-facility-report?id=TX0118621</t>
  </si>
  <si>
    <t>POLK COUNTY SAFETY REST AREA WWTF</t>
  </si>
  <si>
    <t>TX0125091</t>
  </si>
  <si>
    <t>https://echo.epa.gov/biosolids-facility-report?id=TX0125091</t>
  </si>
  <si>
    <t>KENEDY COUNTY REST AREA WWTP</t>
  </si>
  <si>
    <t>TX0128678</t>
  </si>
  <si>
    <t>https://echo.epa.gov/biosolids-facility-report?id=TX0128678</t>
  </si>
  <si>
    <t>VICTORIA COUNTY SRA</t>
  </si>
  <si>
    <t>TX0077291</t>
  </si>
  <si>
    <t>https://echo.epa.gov/biosolids-facility-report?id=TX0077291</t>
  </si>
  <si>
    <t>DOUGLASVILLE - DOUGLAS COUNTY WATER AND SEWER AUTHORITY</t>
  </si>
  <si>
    <t>GAL049786</t>
  </si>
  <si>
    <t>GA0049786</t>
  </si>
  <si>
    <t>https://echo.epa.gov/biosolids-facility-report?id=GAL049786</t>
  </si>
  <si>
    <t>NAVARRO SAFETY REST AREA  WASTEWATER TREATMENT FACILITY</t>
  </si>
  <si>
    <t>TX0130028</t>
  </si>
  <si>
    <t>https://echo.epa.gov/biosolids-facility-report?id=TX0130028</t>
  </si>
  <si>
    <t>CITY OF TALLADEGA  W&amp;SB</t>
  </si>
  <si>
    <t>ALL022349</t>
  </si>
  <si>
    <t>AL0022349</t>
  </si>
  <si>
    <t>TALLADEGA</t>
  </si>
  <si>
    <t>https://echo.epa.gov/biosolids-facility-report?id=ALL022349</t>
  </si>
  <si>
    <t>CITY OF JACKSON</t>
  </si>
  <si>
    <t>GAL021831</t>
  </si>
  <si>
    <t>GA0021831</t>
  </si>
  <si>
    <t>https://echo.epa.gov/biosolids-facility-report?id=GAL021831</t>
  </si>
  <si>
    <t>GAL023931</t>
  </si>
  <si>
    <t>GA0023931</t>
  </si>
  <si>
    <t>https://echo.epa.gov/biosolids-facility-report?id=GAL023931</t>
  </si>
  <si>
    <t>BISMARCK</t>
  </si>
  <si>
    <t>MOL022942</t>
  </si>
  <si>
    <t>MO0022942</t>
  </si>
  <si>
    <t>https://echo.epa.gov/biosolids-facility-report?id=MOL022942</t>
  </si>
  <si>
    <t>NORTHSIDE WWTP</t>
  </si>
  <si>
    <t>TX0006564</t>
  </si>
  <si>
    <t>https://echo.epa.gov/biosolids-facility-report?id=TX0006564</t>
  </si>
  <si>
    <t>SLAYTER CREEK WWTP</t>
  </si>
  <si>
    <t>TX0056677</t>
  </si>
  <si>
    <t>ANNA</t>
  </si>
  <si>
    <t>https://echo.epa.gov/biosolids-facility-report?id=TX0056677</t>
  </si>
  <si>
    <t>MITCHELL LAKE WWTF</t>
  </si>
  <si>
    <t>TX0065641</t>
  </si>
  <si>
    <t>SAN ANTONIO</t>
  </si>
  <si>
    <t>https://echo.epa.gov/biosolids-facility-report?id=TX0065641</t>
  </si>
  <si>
    <t>RELLIS CAMPUS WWTP</t>
  </si>
  <si>
    <t>TX0076023</t>
  </si>
  <si>
    <t>https://echo.epa.gov/biosolids-facility-report?id=TX0076023</t>
  </si>
  <si>
    <t>TEASELVILLE WELL 1 WWTF</t>
  </si>
  <si>
    <t>TX0118273</t>
  </si>
  <si>
    <t>https://echo.epa.gov/biosolids-facility-report?id=TX0118273</t>
  </si>
  <si>
    <t>NOONDAY WATER WELL 2 WWTF</t>
  </si>
  <si>
    <t>TX0118362</t>
  </si>
  <si>
    <t>https://echo.epa.gov/biosolids-facility-report?id=TX0118362</t>
  </si>
  <si>
    <t>CITY OF PRESIDIO WWTF</t>
  </si>
  <si>
    <t>TX0128481</t>
  </si>
  <si>
    <t>PRESIDIO</t>
  </si>
  <si>
    <t>https://echo.epa.gov/biosolids-facility-report?id=TX0128481</t>
  </si>
  <si>
    <t>MAURICEVILLE MUD WWTP</t>
  </si>
  <si>
    <t>TX0114839</t>
  </si>
  <si>
    <t>MAURICEVILLE</t>
  </si>
  <si>
    <t>https://echo.epa.gov/biosolids-facility-report?id=TX0114839</t>
  </si>
  <si>
    <t>D. C. BUREAU WASTEWATER TREATM</t>
  </si>
  <si>
    <t>DCL021199</t>
  </si>
  <si>
    <t>DC0021199</t>
  </si>
  <si>
    <t>DC</t>
  </si>
  <si>
    <t>A POTW with a design flow rate equal to or greater than one million gallons per day</t>
  </si>
  <si>
    <t>other, methaneBioCaptureRecover</t>
  </si>
  <si>
    <t>https://echo.epa.gov/biosolids-facility-report?id=DCL021199</t>
  </si>
  <si>
    <t>SOUTHERLY WASTEWATER TRTMNT CTR, NEORSD</t>
  </si>
  <si>
    <t>OHL024651</t>
  </si>
  <si>
    <t>OH0024651</t>
  </si>
  <si>
    <t>CUYAHOGA HEIGHTS</t>
  </si>
  <si>
    <t>https://echo.epa.gov/biosolids-facility-report?id=OHL024651</t>
  </si>
  <si>
    <t>STEVEN M CLOUSE WATER RECYCLING CENTER</t>
  </si>
  <si>
    <t>TX0077801</t>
  </si>
  <si>
    <t>https://echo.epa.gov/biosolids-facility-report?id=TX0077801</t>
  </si>
  <si>
    <t>CENTRAL WWTF</t>
  </si>
  <si>
    <t>TX0047830</t>
  </si>
  <si>
    <t>DALLAS</t>
  </si>
  <si>
    <t>https://echo.epa.gov/biosolids-facility-report?id=TX0047830</t>
  </si>
  <si>
    <t>METRO WASTE WATER RECLAMATION DISTRICT</t>
  </si>
  <si>
    <t>COL026638</t>
  </si>
  <si>
    <t>CO0026638</t>
  </si>
  <si>
    <t>DENVER</t>
  </si>
  <si>
    <t>https://echo.epa.gov/biosolids-facility-report?id=COL026638</t>
  </si>
  <si>
    <t>DALLAS SOUTHSIDE WWTF</t>
  </si>
  <si>
    <t>TX0047848</t>
  </si>
  <si>
    <t>https://echo.epa.gov/biosolids-facility-report?id=TX0047848</t>
  </si>
  <si>
    <t>FRESNO-CLOVIS RWRF</t>
  </si>
  <si>
    <t>CAL000406</t>
  </si>
  <si>
    <t>CA0000406</t>
  </si>
  <si>
    <t>FRESNO</t>
  </si>
  <si>
    <t>https://echo.epa.gov/biosolids-facility-report?id=CAL000406</t>
  </si>
  <si>
    <t>ROCHESTER PURE WATERS DIST</t>
  </si>
  <si>
    <t>NYL028339</t>
  </si>
  <si>
    <t>NY0028339</t>
  </si>
  <si>
    <t>https://echo.epa.gov/biosolids-facility-report?id=NYL028339</t>
  </si>
  <si>
    <t>BROWARD COUNTY WATER AND WASTEWATER SERVICES</t>
  </si>
  <si>
    <t>FLL031771</t>
  </si>
  <si>
    <t>FL0031771</t>
  </si>
  <si>
    <t>POMPANO BEACH</t>
  </si>
  <si>
    <t>https://echo.epa.gov/biosolids-facility-report?id=FLL031771</t>
  </si>
  <si>
    <t>ERVING CENTER WWTP  2</t>
  </si>
  <si>
    <t>MAL101052</t>
  </si>
  <si>
    <t>MA0101052</t>
  </si>
  <si>
    <t>ERVING</t>
  </si>
  <si>
    <t>https://echo.epa.gov/biosolids-facility-report?id=MAL101052</t>
  </si>
  <si>
    <t>CITY OF HOLLYWOOD</t>
  </si>
  <si>
    <t>FLL026255</t>
  </si>
  <si>
    <t>FL0026255</t>
  </si>
  <si>
    <t>HOLLYWOOD</t>
  </si>
  <si>
    <t>https://echo.epa.gov/biosolids-facility-report?id=FLL026255</t>
  </si>
  <si>
    <t>CHARLOTTE WATER</t>
  </si>
  <si>
    <t>NCL024970</t>
  </si>
  <si>
    <t>NC0024970</t>
  </si>
  <si>
    <t>CHARLOTTE</t>
  </si>
  <si>
    <t>https://echo.epa.gov/biosolids-facility-report?id=NCL024970</t>
  </si>
  <si>
    <t>WILMINGTON STP</t>
  </si>
  <si>
    <t>DEL020320</t>
  </si>
  <si>
    <t>DE0020320</t>
  </si>
  <si>
    <t>WILMINGTON</t>
  </si>
  <si>
    <t>DE</t>
  </si>
  <si>
    <t>https://echo.epa.gov/biosolids-facility-report?id=DEL020320</t>
  </si>
  <si>
    <t>SPRINGFIELD W W T P</t>
  </si>
  <si>
    <t>MAL101613</t>
  </si>
  <si>
    <t>MA0101613</t>
  </si>
  <si>
    <t>AGAWAM</t>
  </si>
  <si>
    <t>https://echo.epa.gov/biosolids-facility-report?id=MAL101613</t>
  </si>
  <si>
    <t>FORT SMITH, CITY OF (P" STREE"</t>
  </si>
  <si>
    <t>ARL033278</t>
  </si>
  <si>
    <t>AR0033278</t>
  </si>
  <si>
    <t>FORT SMITH</t>
  </si>
  <si>
    <t>https://echo.epa.gov/biosolids-facility-report?id=ARL033278</t>
  </si>
  <si>
    <t>COX CREEK RECLAMATION FACILITY</t>
  </si>
  <si>
    <t>MDL021661</t>
  </si>
  <si>
    <t>MD0021661</t>
  </si>
  <si>
    <t>CURTIS BAY</t>
  </si>
  <si>
    <t>https://echo.epa.gov/biosolids-facility-report?id=MDL021661</t>
  </si>
  <si>
    <t>JEFFERSON WWTF</t>
  </si>
  <si>
    <t>TX0002542</t>
  </si>
  <si>
    <t>LAREDO</t>
  </si>
  <si>
    <t>https://echo.epa.gov/biosolids-facility-report?id=TX0002542</t>
  </si>
  <si>
    <t>PISCATAWAY WWTP</t>
  </si>
  <si>
    <t>MDL021539</t>
  </si>
  <si>
    <t>MD0021539</t>
  </si>
  <si>
    <t>ACCOKEEK</t>
  </si>
  <si>
    <t>https://echo.epa.gov/biosolids-facility-report?id=MDL021539</t>
  </si>
  <si>
    <t>SOUTH ESSEX SEWERAGE DISTRICT</t>
  </si>
  <si>
    <t>MAL100501</t>
  </si>
  <si>
    <t>MA0100501</t>
  </si>
  <si>
    <t>https://echo.epa.gov/biosolids-facility-report?id=MAL100501</t>
  </si>
  <si>
    <t>OCUD/SOUTH WRF</t>
  </si>
  <si>
    <t>FLL107972</t>
  </si>
  <si>
    <t>FL0107972</t>
  </si>
  <si>
    <t>https://echo.epa.gov/biosolids-facility-report?id=FLL107972</t>
  </si>
  <si>
    <t>STONY BROOK RSA</t>
  </si>
  <si>
    <t>NJL031119</t>
  </si>
  <si>
    <t>NJ0031119</t>
  </si>
  <si>
    <t>PRINCETON</t>
  </si>
  <si>
    <t>https://echo.epa.gov/biosolids-facility-report?id=NJL031119</t>
  </si>
  <si>
    <t>UPPER OCCOQUAN S.A. (UOSA)</t>
  </si>
  <si>
    <t>VAL024988</t>
  </si>
  <si>
    <t>VA0024988</t>
  </si>
  <si>
    <t>CENTREVILLE</t>
  </si>
  <si>
    <t>https://echo.epa.gov/biosolids-facility-report?id=VAL024988</t>
  </si>
  <si>
    <t>CITY OF LANCASTER</t>
  </si>
  <si>
    <t>PAL026743</t>
  </si>
  <si>
    <t>PA0026743</t>
  </si>
  <si>
    <t>LANCASTER</t>
  </si>
  <si>
    <t>https://echo.epa.gov/biosolids-facility-report?id=PAL026743</t>
  </si>
  <si>
    <t>KUB-KUWAHEE STP</t>
  </si>
  <si>
    <t>TNL023582</t>
  </si>
  <si>
    <t>TN0023582</t>
  </si>
  <si>
    <t>KNOXVILLE</t>
  </si>
  <si>
    <t>https://echo.epa.gov/biosolids-facility-report?id=TNL023582</t>
  </si>
  <si>
    <t>CITY OF GALVESTON MAIN WWTP</t>
  </si>
  <si>
    <t>TX0047309</t>
  </si>
  <si>
    <t>https://echo.epa.gov/biosolids-facility-report?id=TX0047309</t>
  </si>
  <si>
    <t>BALLENGER CREEK STP</t>
  </si>
  <si>
    <t>MDL021822</t>
  </si>
  <si>
    <t>MD0021822</t>
  </si>
  <si>
    <t>FREDERICK</t>
  </si>
  <si>
    <t>https://echo.epa.gov/biosolids-facility-report?id=MDL021822</t>
  </si>
  <si>
    <t>SENECA WWTP</t>
  </si>
  <si>
    <t>MDL021491</t>
  </si>
  <si>
    <t>MD0021491</t>
  </si>
  <si>
    <t>GERMANTOWN</t>
  </si>
  <si>
    <t>https://echo.epa.gov/biosolids-facility-report?id=MDL021491</t>
  </si>
  <si>
    <t>MATTAWOMAN WWTP</t>
  </si>
  <si>
    <t>MDL021865</t>
  </si>
  <si>
    <t>MD0021865</t>
  </si>
  <si>
    <t>CHARLES COUNTY</t>
  </si>
  <si>
    <t>https://echo.epa.gov/biosolids-facility-report?id=MDL021865</t>
  </si>
  <si>
    <t>ORO LOMA WWTF</t>
  </si>
  <si>
    <t>CAL000484</t>
  </si>
  <si>
    <t>CA0000484</t>
  </si>
  <si>
    <t>SAN LORENZO</t>
  </si>
  <si>
    <t>other, methaneBioCaptureRecover, tempSludgeStore</t>
  </si>
  <si>
    <t>https://echo.epa.gov/biosolids-facility-report?id=CAL000484</t>
  </si>
  <si>
    <t>ALEXANDRIA CITY SANITARY AUTHO</t>
  </si>
  <si>
    <t>VAL025160</t>
  </si>
  <si>
    <t>VA0025160</t>
  </si>
  <si>
    <t>https://echo.epa.gov/biosolids-facility-report?id=VAL025160</t>
  </si>
  <si>
    <t>FORT LAUDERDALE - G T LOHMEYER WWTP</t>
  </si>
  <si>
    <t>FLL041378</t>
  </si>
  <si>
    <t>FL0041378</t>
  </si>
  <si>
    <t>FORT LAUDERDALE</t>
  </si>
  <si>
    <t>https://echo.epa.gov/biosolids-facility-report?id=FLL041378</t>
  </si>
  <si>
    <t>ROCK HILL/MANCHESTER CREEK</t>
  </si>
  <si>
    <t>SCL020443</t>
  </si>
  <si>
    <t>SC0020443</t>
  </si>
  <si>
    <t>ROCK HILL</t>
  </si>
  <si>
    <t>https://echo.epa.gov/biosolids-facility-report?id=SCL020443</t>
  </si>
  <si>
    <t>FORT SMITH, CITY OF (MASSARD W</t>
  </si>
  <si>
    <t>ARL021750</t>
  </si>
  <si>
    <t>AR0021750</t>
  </si>
  <si>
    <t>BARLING</t>
  </si>
  <si>
    <t>https://echo.epa.gov/biosolids-facility-report?id=ARL021750</t>
  </si>
  <si>
    <t>SOUTH VALLEY WATER RECLAM FAC</t>
  </si>
  <si>
    <t>UTL024384</t>
  </si>
  <si>
    <t>UT0024384</t>
  </si>
  <si>
    <t>WEST JORDAN</t>
  </si>
  <si>
    <t>https://echo.epa.gov/biosolids-facility-report?id=UTL024384</t>
  </si>
  <si>
    <t>HILLSBOROUGH COUNTY WATER DEPARTMENT</t>
  </si>
  <si>
    <t>FLL041670</t>
  </si>
  <si>
    <t>FL0041670</t>
  </si>
  <si>
    <t>TAMPA</t>
  </si>
  <si>
    <t>https://echo.epa.gov/biosolids-facility-report?id=FLL041670</t>
  </si>
  <si>
    <t xml:space="preserve">WACO METROPOLITAN AREA REGIONAL SEWARGE SYSTEM </t>
  </si>
  <si>
    <t>TX0026506</t>
  </si>
  <si>
    <t>WACO</t>
  </si>
  <si>
    <t>https://echo.epa.gov/biosolids-facility-report?id=TX0026506</t>
  </si>
  <si>
    <t>PECAN CREEK WATER RECLAMATION PLANT</t>
  </si>
  <si>
    <t>TX0047180</t>
  </si>
  <si>
    <t>DENTON</t>
  </si>
  <si>
    <t>https://echo.epa.gov/biosolids-facility-report?id=TX0047180</t>
  </si>
  <si>
    <t>UNION SANITARY DISTRICT WWTP</t>
  </si>
  <si>
    <t>CAL337869</t>
  </si>
  <si>
    <t>CA0337869</t>
  </si>
  <si>
    <t>UNION CITY</t>
  </si>
  <si>
    <t>https://echo.epa.gov/biosolids-facility-report?id=CAL337869</t>
  </si>
  <si>
    <t>CITY OF TEXARKANA SOUTH REGIONAL WWTP</t>
  </si>
  <si>
    <t>TX0101800</t>
  </si>
  <si>
    <t>TEXARKANA</t>
  </si>
  <si>
    <t>https://echo.epa.gov/biosolids-facility-report?id=TX0101800</t>
  </si>
  <si>
    <t>EMWD - PERRIS VALLEY RWRF</t>
  </si>
  <si>
    <t>CAL001102</t>
  </si>
  <si>
    <t>CA0001102</t>
  </si>
  <si>
    <t>PERRIS</t>
  </si>
  <si>
    <t>https://echo.epa.gov/biosolids-facility-report?id=CAL001102</t>
  </si>
  <si>
    <t>FOX METRO WRD STP</t>
  </si>
  <si>
    <t>ILL020818</t>
  </si>
  <si>
    <t>IL0020818</t>
  </si>
  <si>
    <t>OSWEGO</t>
  </si>
  <si>
    <t>https://echo.epa.gov/biosolids-facility-report?id=ILL020818</t>
  </si>
  <si>
    <t>GREATER HAZLETON WWTP</t>
  </si>
  <si>
    <t>PAL026921</t>
  </si>
  <si>
    <t>PA0026921</t>
  </si>
  <si>
    <t>HAZLETON</t>
  </si>
  <si>
    <t>https://echo.epa.gov/biosolids-facility-report?id=PAL026921</t>
  </si>
  <si>
    <t>ANNAPOLIS WRF</t>
  </si>
  <si>
    <t>MDL021814</t>
  </si>
  <si>
    <t>MD0021814</t>
  </si>
  <si>
    <t>ANNAPOLIS</t>
  </si>
  <si>
    <t>https://echo.epa.gov/biosolids-facility-report?id=MDL021814</t>
  </si>
  <si>
    <t>NORTHEAST OHIO REGIONAL S D</t>
  </si>
  <si>
    <t>OHL024660</t>
  </si>
  <si>
    <t>OH0024660</t>
  </si>
  <si>
    <t>CLEVELAND</t>
  </si>
  <si>
    <t>https://echo.epa.gov/biosolids-facility-report?id=OHL024660</t>
  </si>
  <si>
    <t>MONROE CO DIV OF PURE WATERS</t>
  </si>
  <si>
    <t>NYL028231</t>
  </si>
  <si>
    <t>NY0028231</t>
  </si>
  <si>
    <t>https://echo.epa.gov/biosolids-facility-report?id=NYL028231</t>
  </si>
  <si>
    <t>TOPEKA, CITY OF</t>
  </si>
  <si>
    <t>KSL042722</t>
  </si>
  <si>
    <t>KS0042722</t>
  </si>
  <si>
    <t>TOPEKA</t>
  </si>
  <si>
    <t>https://echo.epa.gov/biosolids-facility-report?id=KSL042722</t>
  </si>
  <si>
    <t>HILLSBOROUGH COUNTY PUBLIC UTILITIES DEPARTMENT</t>
  </si>
  <si>
    <t>FLL040614</t>
  </si>
  <si>
    <t>FL0040614</t>
  </si>
  <si>
    <t>https://echo.epa.gov/biosolids-facility-report?id=FLL040614</t>
  </si>
  <si>
    <t>LEAVENWORTH, CITY OF</t>
  </si>
  <si>
    <t>KSL036366</t>
  </si>
  <si>
    <t>KS0036366</t>
  </si>
  <si>
    <t>LEAVENWORTH</t>
  </si>
  <si>
    <t>https://echo.epa.gov/biosolids-facility-report?id=KSL036366</t>
  </si>
  <si>
    <t>HILLEBRANDT WWTP</t>
  </si>
  <si>
    <t>TX0046990</t>
  </si>
  <si>
    <t>BEAUMONT</t>
  </si>
  <si>
    <t>https://echo.epa.gov/biosolids-facility-report?id=TX0046990</t>
  </si>
  <si>
    <t>LITTLE ROCK, CITY OF-ADAMS FIE</t>
  </si>
  <si>
    <t>ARL021806</t>
  </si>
  <si>
    <t>AR0021806</t>
  </si>
  <si>
    <t>LITTLE ROCK</t>
  </si>
  <si>
    <t>https://echo.epa.gov/biosolids-facility-report?id=ARL021806</t>
  </si>
  <si>
    <t>PETERSBURG STP</t>
  </si>
  <si>
    <t>VAL025437</t>
  </si>
  <si>
    <t>VA0025437</t>
  </si>
  <si>
    <t>https://echo.epa.gov/biosolids-facility-report?id=VAL025437</t>
  </si>
  <si>
    <t>SARASOTA COUNTY PUBLIC UTILITIES</t>
  </si>
  <si>
    <t>FLL025755</t>
  </si>
  <si>
    <t>FL0025755</t>
  </si>
  <si>
    <t>SARASOTA</t>
  </si>
  <si>
    <t>https://echo.epa.gov/biosolids-facility-report?id=FLL025755</t>
  </si>
  <si>
    <t>LOWELL WWTP</t>
  </si>
  <si>
    <t>IN0023621</t>
  </si>
  <si>
    <t>https://echo.epa.gov/biosolids-facility-report?id=IN0023621</t>
  </si>
  <si>
    <t>PATUXENT WATER RECLAMATION FAC</t>
  </si>
  <si>
    <t>MDL021652</t>
  </si>
  <si>
    <t>MD0021652</t>
  </si>
  <si>
    <t>CROFTON</t>
  </si>
  <si>
    <t>https://echo.epa.gov/biosolids-facility-report?id=MDL021652</t>
  </si>
  <si>
    <t>WESTCHESTER COUNTY DEPT ENV FAC</t>
  </si>
  <si>
    <t>NYL026701</t>
  </si>
  <si>
    <t>NY0026701</t>
  </si>
  <si>
    <t>NEW ROCHELLE</t>
  </si>
  <si>
    <t>https://echo.epa.gov/biosolids-facility-report?id=NYL026701</t>
  </si>
  <si>
    <t>TURLOCK WQCF</t>
  </si>
  <si>
    <t>CAL078948</t>
  </si>
  <si>
    <t>CA0078948</t>
  </si>
  <si>
    <t>TURLOCK</t>
  </si>
  <si>
    <t>https://echo.epa.gov/biosolids-facility-report?id=CAL078948</t>
  </si>
  <si>
    <t>PWC/FAYETTEVILLE</t>
  </si>
  <si>
    <t>NCL023957</t>
  </si>
  <si>
    <t>NC0023957</t>
  </si>
  <si>
    <t>https://echo.epa.gov/biosolids-facility-report?id=NCL023957</t>
  </si>
  <si>
    <t>CROSSVILLE STP</t>
  </si>
  <si>
    <t>TNL024996</t>
  </si>
  <si>
    <t>TN0024996</t>
  </si>
  <si>
    <t>CROSSVILLE</t>
  </si>
  <si>
    <t>https://echo.epa.gov/biosolids-facility-report?id=TNL024996</t>
  </si>
  <si>
    <t>ROCKLAND COUNTY SD#1 STP</t>
  </si>
  <si>
    <t>NYL031895</t>
  </si>
  <si>
    <t>NY0031895</t>
  </si>
  <si>
    <t>https://echo.epa.gov/biosolids-facility-report?id=NYL031895</t>
  </si>
  <si>
    <t>BLUEFIELD STP</t>
  </si>
  <si>
    <t>VAL025054</t>
  </si>
  <si>
    <t>VA0025054</t>
  </si>
  <si>
    <t>BLUEFIELD</t>
  </si>
  <si>
    <t>https://echo.epa.gov/biosolids-facility-report?id=VAL025054</t>
  </si>
  <si>
    <t>OCEANSIDE SAN LUIS REY WWTP</t>
  </si>
  <si>
    <t>CAL107433</t>
  </si>
  <si>
    <t>CA0107433</t>
  </si>
  <si>
    <t>OCEANSIDE</t>
  </si>
  <si>
    <t>https://echo.epa.gov/biosolids-facility-report?id=CAL107433</t>
  </si>
  <si>
    <t>ERIE COUNTY</t>
  </si>
  <si>
    <t>NYL095401</t>
  </si>
  <si>
    <t>NY0095401</t>
  </si>
  <si>
    <t>BUFFALO</t>
  </si>
  <si>
    <t>https://echo.epa.gov/biosolids-facility-report?id=NYL095401</t>
  </si>
  <si>
    <t>BAKERSFIELD WWTP 2</t>
  </si>
  <si>
    <t>CAL000407</t>
  </si>
  <si>
    <t>CA0000407</t>
  </si>
  <si>
    <t>BAKERSFIELD</t>
  </si>
  <si>
    <t>https://echo.epa.gov/biosolids-facility-report?id=CAL000407</t>
  </si>
  <si>
    <t>LITTLE PATUXENT WWTP</t>
  </si>
  <si>
    <t>MDL055174</t>
  </si>
  <si>
    <t>MD0055174</t>
  </si>
  <si>
    <t>SAVAGE</t>
  </si>
  <si>
    <t>https://echo.epa.gov/biosolids-facility-report?id=MDL055174</t>
  </si>
  <si>
    <t>EMWD - TEMECULA VALLEY RWRF</t>
  </si>
  <si>
    <t>CAL000480</t>
  </si>
  <si>
    <t>CA0000480</t>
  </si>
  <si>
    <t>https://echo.epa.gov/biosolids-facility-report?id=CAL000480</t>
  </si>
  <si>
    <t>JOLIET EASTSIDE STP, CITY OF</t>
  </si>
  <si>
    <t>ILL022519</t>
  </si>
  <si>
    <t>IL0022519</t>
  </si>
  <si>
    <t>JOLIET</t>
  </si>
  <si>
    <t>https://echo.epa.gov/biosolids-facility-report?id=ILL022519</t>
  </si>
  <si>
    <t>SALEM, CITY OF</t>
  </si>
  <si>
    <t>ORL026409</t>
  </si>
  <si>
    <t>OR0026409</t>
  </si>
  <si>
    <t>KEIZER</t>
  </si>
  <si>
    <t>https://echo.epa.gov/biosolids-facility-report?id=ORL026409</t>
  </si>
  <si>
    <t>ELSINORE VALLEY REGIONAL FACILITY</t>
  </si>
  <si>
    <t>CAL000027</t>
  </si>
  <si>
    <t>CA0000027</t>
  </si>
  <si>
    <t>LAKE ELSINORE</t>
  </si>
  <si>
    <t>https://echo.epa.gov/biosolids-facility-report?id=CAL000027</t>
  </si>
  <si>
    <t>ELLETTSVILLE MUNICIPAL WWTP</t>
  </si>
  <si>
    <t>INL021083</t>
  </si>
  <si>
    <t>IN0021083</t>
  </si>
  <si>
    <t>ELLETTSVILLE</t>
  </si>
  <si>
    <t>https://echo.epa.gov/biosolids-facility-report?id=INL021083</t>
  </si>
  <si>
    <t>LITTLE ROCK, CITY OF-FOURCHE CREEK WWTP</t>
  </si>
  <si>
    <t>ARL040177</t>
  </si>
  <si>
    <t>AR0040177</t>
  </si>
  <si>
    <t>https://echo.epa.gov/biosolids-facility-report?id=ARL040177</t>
  </si>
  <si>
    <t>SOUTHWEST WRF</t>
  </si>
  <si>
    <t>FLL455458</t>
  </si>
  <si>
    <t>FL0455458</t>
  </si>
  <si>
    <t>CAPE CORAL</t>
  </si>
  <si>
    <t>https://echo.epa.gov/biosolids-facility-report?id=FLL455458</t>
  </si>
  <si>
    <t>GRESHAM, CITY OF</t>
  </si>
  <si>
    <t>ORL026131</t>
  </si>
  <si>
    <t>OR0026131</t>
  </si>
  <si>
    <t>https://echo.epa.gov/biosolids-facility-report?id=ORL026131</t>
  </si>
  <si>
    <t>WESTERN WAKE REGIONAL WRF</t>
  </si>
  <si>
    <t>NCL088846</t>
  </si>
  <si>
    <t>NC0088846</t>
  </si>
  <si>
    <t>NEW HILL</t>
  </si>
  <si>
    <t>https://echo.epa.gov/biosolids-facility-report?id=NCL088846</t>
  </si>
  <si>
    <t>CORONA WWTP 1</t>
  </si>
  <si>
    <t>CAL000383</t>
  </si>
  <si>
    <t>CA0000383</t>
  </si>
  <si>
    <t>CORONA</t>
  </si>
  <si>
    <t>https://echo.epa.gov/biosolids-facility-report?id=CAL000383</t>
  </si>
  <si>
    <t>FLL040983</t>
  </si>
  <si>
    <t>FL0040983</t>
  </si>
  <si>
    <t>Not Applicable, Class A EQ, Class A</t>
  </si>
  <si>
    <t>https://echo.epa.gov/biosolids-facility-report?id=FLL040983</t>
  </si>
  <si>
    <t>NCL024945</t>
  </si>
  <si>
    <t>NC0024945</t>
  </si>
  <si>
    <t>https://echo.epa.gov/biosolids-facility-report?id=NCL024945</t>
  </si>
  <si>
    <t>CITY OF GRIMES</t>
  </si>
  <si>
    <t>IAL035939</t>
  </si>
  <si>
    <t>IA0035939</t>
  </si>
  <si>
    <t>GRIMES</t>
  </si>
  <si>
    <t>https://echo.epa.gov/biosolids-facility-report?id=IAL035939</t>
  </si>
  <si>
    <t>HILLSBOROUGH COUNTY PUBLIC UTILITIES DEPT.</t>
  </si>
  <si>
    <t>FLL028061</t>
  </si>
  <si>
    <t>FL0028061</t>
  </si>
  <si>
    <t>https://echo.epa.gov/biosolids-facility-report?id=FLL028061</t>
  </si>
  <si>
    <t>WESTERN RIVERSIDE COUNTY REGIONAL WWTP</t>
  </si>
  <si>
    <t>CAL000316</t>
  </si>
  <si>
    <t>CA0000316</t>
  </si>
  <si>
    <t>https://echo.epa.gov/biosolids-facility-report?id=CAL000316</t>
  </si>
  <si>
    <t>TEMPLE BELTON WWTP</t>
  </si>
  <si>
    <t>TX0058378</t>
  </si>
  <si>
    <t>TEMPLE 76501</t>
  </si>
  <si>
    <t>https://echo.epa.gov/biosolids-facility-report?id=TX0058378</t>
  </si>
  <si>
    <t>ST CHARLES PAR COUNCIL-DEST</t>
  </si>
  <si>
    <t>LAL073539</t>
  </si>
  <si>
    <t>LA0073539</t>
  </si>
  <si>
    <t>DESTREHAN</t>
  </si>
  <si>
    <t>https://echo.epa.gov/biosolids-facility-report?id=LAL073539</t>
  </si>
  <si>
    <t>CITY OF CARTERSVILLE</t>
  </si>
  <si>
    <t>GAL024091</t>
  </si>
  <si>
    <t>GA0024091</t>
  </si>
  <si>
    <t>CARTERSVILLE</t>
  </si>
  <si>
    <t>https://echo.epa.gov/biosolids-facility-report?id=GAL024091</t>
  </si>
  <si>
    <t>UNIFIED GOVERNMENT OF ATHENS-CLARKE CO (NORTH OCONEE)</t>
  </si>
  <si>
    <t>GAL021725</t>
  </si>
  <si>
    <t>GA0021725</t>
  </si>
  <si>
    <t>https://echo.epa.gov/biosolids-facility-report?id=GAL021725</t>
  </si>
  <si>
    <t>COLORADO SPRINGS, CITY</t>
  </si>
  <si>
    <t>COL026735</t>
  </si>
  <si>
    <t>CO0026735</t>
  </si>
  <si>
    <t>https://echo.epa.gov/biosolids-facility-report?id=COL026735</t>
  </si>
  <si>
    <t>BAKERSFIELD WWTP 3</t>
  </si>
  <si>
    <t>CAL000476</t>
  </si>
  <si>
    <t>CA0000476</t>
  </si>
  <si>
    <t>https://echo.epa.gov/biosolids-facility-report?id=CAL000476</t>
  </si>
  <si>
    <t>EMWD - MORENO VALLEY RWRF</t>
  </si>
  <si>
    <t>CAL001067</t>
  </si>
  <si>
    <t>CA0001067</t>
  </si>
  <si>
    <t>https://echo.epa.gov/biosolids-facility-report?id=CAL001067</t>
  </si>
  <si>
    <t>WARWICK SEWER AUTHORITY</t>
  </si>
  <si>
    <t>RIL100234</t>
  </si>
  <si>
    <t>RI0100234</t>
  </si>
  <si>
    <t>WARWICK</t>
  </si>
  <si>
    <t>https://echo.epa.gov/biosolids-facility-report?id=RIL100234</t>
  </si>
  <si>
    <t>INLAND BAYS REGIONAL WASTEWATER FACILITY</t>
  </si>
  <si>
    <t>DEL020011</t>
  </si>
  <si>
    <t>DE0020011</t>
  </si>
  <si>
    <t>MILLSBORO</t>
  </si>
  <si>
    <t>https://echo.epa.gov/biosolids-facility-report?id=DEL020011</t>
  </si>
  <si>
    <t>CITY OF LUMBERTON</t>
  </si>
  <si>
    <t>NCL024571</t>
  </si>
  <si>
    <t>NC0024571</t>
  </si>
  <si>
    <t>LUMBERTON</t>
  </si>
  <si>
    <t>https://echo.epa.gov/biosolids-facility-report?id=NCL024571</t>
  </si>
  <si>
    <t>SEACOAST UTIL-PGA WWTP</t>
  </si>
  <si>
    <t>FLL038768</t>
  </si>
  <si>
    <t>FL0038768</t>
  </si>
  <si>
    <t>PALM BEACH GARDENS</t>
  </si>
  <si>
    <t>https://echo.epa.gov/biosolids-facility-report?id=FLL038768</t>
  </si>
  <si>
    <t>CITY OF ROCKDALE WWTP</t>
  </si>
  <si>
    <t>TX0027197</t>
  </si>
  <si>
    <t>ROCKDALE</t>
  </si>
  <si>
    <t>https://echo.epa.gov/biosolids-facility-report?id=TX0027197</t>
  </si>
  <si>
    <t>WESTBOROUGH W W T P</t>
  </si>
  <si>
    <t>MAL100412</t>
  </si>
  <si>
    <t>MA0100412</t>
  </si>
  <si>
    <t>WESTBOROUGH</t>
  </si>
  <si>
    <t>https://echo.epa.gov/biosolids-facility-report?id=MAL100412</t>
  </si>
  <si>
    <t>CAPE FEAR PUBLIC UTILITY AUTHORITY</t>
  </si>
  <si>
    <t>NCL023965</t>
  </si>
  <si>
    <t>NC0023965</t>
  </si>
  <si>
    <t>https://echo.epa.gov/biosolids-facility-report?id=NCL023965</t>
  </si>
  <si>
    <t>STRODES CREEK STP</t>
  </si>
  <si>
    <t>KYL037991</t>
  </si>
  <si>
    <t>KY0037991</t>
  </si>
  <si>
    <t>https://echo.epa.gov/biosolids-facility-report?id=KYL037991</t>
  </si>
  <si>
    <t>DURHAM COUNTY</t>
  </si>
  <si>
    <t>NCL026051</t>
  </si>
  <si>
    <t>NC0026051</t>
  </si>
  <si>
    <t>DURHAM</t>
  </si>
  <si>
    <t>https://echo.epa.gov/biosolids-facility-report?id=NCL026051</t>
  </si>
  <si>
    <t>MONTVILLE WPCA</t>
  </si>
  <si>
    <t>CTL100935</t>
  </si>
  <si>
    <t>CT0100935</t>
  </si>
  <si>
    <t>UNCASVILLE</t>
  </si>
  <si>
    <t>https://echo.epa.gov/biosolids-facility-report?id=CTL100935</t>
  </si>
  <si>
    <t>SCHENECTADY (C)</t>
  </si>
  <si>
    <t>NYL020516</t>
  </si>
  <si>
    <t>NY0020516</t>
  </si>
  <si>
    <t>SCHENECTADY</t>
  </si>
  <si>
    <t>https://echo.epa.gov/biosolids-facility-report?id=NYL020516</t>
  </si>
  <si>
    <t>NYL026697</t>
  </si>
  <si>
    <t>NY0026697</t>
  </si>
  <si>
    <t>https://echo.epa.gov/biosolids-facility-report?id=NYL026697</t>
  </si>
  <si>
    <t>BROADNECK_WRF</t>
  </si>
  <si>
    <t>MDL021644</t>
  </si>
  <si>
    <t>MD0021644</t>
  </si>
  <si>
    <t>https://echo.epa.gov/biosolids-facility-report?id=MDL021644</t>
  </si>
  <si>
    <t>HOLYOKE W P C F</t>
  </si>
  <si>
    <t>MAL101630</t>
  </si>
  <si>
    <t>MA0101630</t>
  </si>
  <si>
    <t>HOLYOKE</t>
  </si>
  <si>
    <t>https://echo.epa.gov/biosolids-facility-report?id=MAL101630</t>
  </si>
  <si>
    <t>CITY OF O'FALLON</t>
  </si>
  <si>
    <t>MOL028720</t>
  </si>
  <si>
    <t>MO0028720</t>
  </si>
  <si>
    <t>https://echo.epa.gov/biosolids-facility-report?id=MOL028720</t>
  </si>
  <si>
    <t>BELL COUNTY WCID 1 WWTF</t>
  </si>
  <si>
    <t>TX0024597</t>
  </si>
  <si>
    <t>https://echo.epa.gov/biosolids-facility-report?id=TX0024597</t>
  </si>
  <si>
    <t>CITY OF MACCLENNY</t>
  </si>
  <si>
    <t>FLL040495</t>
  </si>
  <si>
    <t>FL0040495</t>
  </si>
  <si>
    <t>MACCLENNY</t>
  </si>
  <si>
    <t>https://echo.epa.gov/biosolids-facility-report?id=FLL040495</t>
  </si>
  <si>
    <t>NCL050105</t>
  </si>
  <si>
    <t>NC0050105</t>
  </si>
  <si>
    <t>https://echo.epa.gov/biosolids-facility-report?id=NCL050105</t>
  </si>
  <si>
    <t>CITY OF LEMARS</t>
  </si>
  <si>
    <t>IAL036536</t>
  </si>
  <si>
    <t>IA0036536</t>
  </si>
  <si>
    <t>LEMARS</t>
  </si>
  <si>
    <t>https://echo.epa.gov/biosolids-facility-report?id=IAL036536</t>
  </si>
  <si>
    <t>VICTOR VALLEY WRA WWTP</t>
  </si>
  <si>
    <t>CAL102822</t>
  </si>
  <si>
    <t>CA0102822</t>
  </si>
  <si>
    <t>HESPERIA</t>
  </si>
  <si>
    <t>https://echo.epa.gov/biosolids-facility-report?id=CAL102822</t>
  </si>
  <si>
    <t>STEUBEN LAKES RWD</t>
  </si>
  <si>
    <t>INL061557</t>
  </si>
  <si>
    <t>IN0061557</t>
  </si>
  <si>
    <t>ANGOLA</t>
  </si>
  <si>
    <t>https://echo.epa.gov/biosolids-facility-report?id=INL061557</t>
  </si>
  <si>
    <t>CITY OF EAGLE GROVE</t>
  </si>
  <si>
    <t>IAL034380</t>
  </si>
  <si>
    <t>IA0034380</t>
  </si>
  <si>
    <t>EAGLE GROVE</t>
  </si>
  <si>
    <t>https://echo.epa.gov/biosolids-facility-report?id=IAL034380</t>
  </si>
  <si>
    <t>MIRAMAR, CITY OF WWTF</t>
  </si>
  <si>
    <t>FLL017025</t>
  </si>
  <si>
    <t>FL0017025</t>
  </si>
  <si>
    <t>MIRAMAR</t>
  </si>
  <si>
    <t>https://echo.epa.gov/biosolids-facility-report?id=FLL017025</t>
  </si>
  <si>
    <t>SEVIERVILLE MCCROSKY ISLAND ST</t>
  </si>
  <si>
    <t>TNL063959</t>
  </si>
  <si>
    <t>TN0063959</t>
  </si>
  <si>
    <t>SEVIERVILLE</t>
  </si>
  <si>
    <t>https://echo.epa.gov/biosolids-facility-report?id=TNL063959</t>
  </si>
  <si>
    <t>EMWD - SAN JACINTO RWRF</t>
  </si>
  <si>
    <t>CAL000425</t>
  </si>
  <si>
    <t>CA0000425</t>
  </si>
  <si>
    <t>https://echo.epa.gov/biosolids-facility-report?id=CAL000425</t>
  </si>
  <si>
    <t>FLORENCE/MAIN PLANT</t>
  </si>
  <si>
    <t>SCL045462</t>
  </si>
  <si>
    <t>SC0045462</t>
  </si>
  <si>
    <t>FLORENCE</t>
  </si>
  <si>
    <t>https://echo.epa.gov/biosolids-facility-report?id=SCL045462</t>
  </si>
  <si>
    <t>MERIDEN WPCF</t>
  </si>
  <si>
    <t>CTL100315</t>
  </si>
  <si>
    <t>CT0100315</t>
  </si>
  <si>
    <t>MERIDEN</t>
  </si>
  <si>
    <t>https://echo.epa.gov/biosolids-facility-report?id=CTL100315</t>
  </si>
  <si>
    <t>CITY OF PANAMA CITY BEACH</t>
  </si>
  <si>
    <t>FLL021512</t>
  </si>
  <si>
    <t>FL0021512</t>
  </si>
  <si>
    <t>PANAMA CITY BEACH</t>
  </si>
  <si>
    <t>https://echo.epa.gov/biosolids-facility-report?id=FLL021512</t>
  </si>
  <si>
    <t>GREENWICH WPCF</t>
  </si>
  <si>
    <t>CTL100234</t>
  </si>
  <si>
    <t>CT0100234</t>
  </si>
  <si>
    <t>GREENWICH</t>
  </si>
  <si>
    <t>https://echo.epa.gov/biosolids-facility-report?id=CTL100234</t>
  </si>
  <si>
    <t>AIKEN PSA/HORSE CREEK WWTF</t>
  </si>
  <si>
    <t>SCL024457</t>
  </si>
  <si>
    <t>SC0024457</t>
  </si>
  <si>
    <t>BEECH ISLAND</t>
  </si>
  <si>
    <t>https://echo.epa.gov/biosolids-facility-report?id=SCL024457</t>
  </si>
  <si>
    <t>VACAVILLE EASTERLY WWTP</t>
  </si>
  <si>
    <t>CAL077691</t>
  </si>
  <si>
    <t>CA0077691</t>
  </si>
  <si>
    <t>ELMIRA</t>
  </si>
  <si>
    <t>lowTempCompost, anaerobic, airDry, aerobic</t>
  </si>
  <si>
    <t>https://echo.epa.gov/biosolids-facility-report?id=CAL077691</t>
  </si>
  <si>
    <t>CITY OF SANFORD</t>
  </si>
  <si>
    <t>NCL024147</t>
  </si>
  <si>
    <t>NC0024147</t>
  </si>
  <si>
    <t>SANFORD</t>
  </si>
  <si>
    <t>https://echo.epa.gov/biosolids-facility-report?id=NCL024147</t>
  </si>
  <si>
    <t>GREELEY  CITY OF</t>
  </si>
  <si>
    <t>COL040258</t>
  </si>
  <si>
    <t>CO0040258</t>
  </si>
  <si>
    <t>GREELEY</t>
  </si>
  <si>
    <t>https://echo.epa.gov/biosolids-facility-report?id=COL040258</t>
  </si>
  <si>
    <t>MANTECA WQCF</t>
  </si>
  <si>
    <t>CAL081558</t>
  </si>
  <si>
    <t>CA0081558</t>
  </si>
  <si>
    <t>MANTECA</t>
  </si>
  <si>
    <t>https://echo.epa.gov/biosolids-facility-report?id=CAL081558</t>
  </si>
  <si>
    <t>NCL036277</t>
  </si>
  <si>
    <t>NC0036277</t>
  </si>
  <si>
    <t>https://echo.epa.gov/biosolids-facility-report?id=NCL036277</t>
  </si>
  <si>
    <t>RIALTO WRF</t>
  </si>
  <si>
    <t>CAL105295</t>
  </si>
  <si>
    <t>CA0105295</t>
  </si>
  <si>
    <t>https://echo.epa.gov/biosolids-facility-report?id=CAL105295</t>
  </si>
  <si>
    <t>RENSSELAER WWTP, CITY OF</t>
  </si>
  <si>
    <t>INL024414</t>
  </si>
  <si>
    <t>IN0024414</t>
  </si>
  <si>
    <t>RENSSELAER</t>
  </si>
  <si>
    <t>https://echo.epa.gov/biosolids-facility-report?id=INL024414</t>
  </si>
  <si>
    <t>BILLERICA W W T P</t>
  </si>
  <si>
    <t>MAL101711</t>
  </si>
  <si>
    <t>MA0101711</t>
  </si>
  <si>
    <t>BILLERICA</t>
  </si>
  <si>
    <t>https://echo.epa.gov/biosolids-facility-report?id=MAL101711</t>
  </si>
  <si>
    <t>HARLINGEN WWTP</t>
  </si>
  <si>
    <t>TX0047929</t>
  </si>
  <si>
    <t>HARLINGEN</t>
  </si>
  <si>
    <t>https://echo.epa.gov/biosolids-facility-report?id=TX0047929</t>
  </si>
  <si>
    <t>SOUTH CHARLESTON S.T.P.</t>
  </si>
  <si>
    <t>WVL023116</t>
  </si>
  <si>
    <t>WV0023116</t>
  </si>
  <si>
    <t>SOUTH CHARLESTON</t>
  </si>
  <si>
    <t>https://echo.epa.gov/biosolids-facility-report?id=WVL023116</t>
  </si>
  <si>
    <t>CITY OF COUNCIL BLUFFS</t>
  </si>
  <si>
    <t>IAL036641</t>
  </si>
  <si>
    <t>IA0036641</t>
  </si>
  <si>
    <t>COUNCIL BLUFFS</t>
  </si>
  <si>
    <t>https://echo.epa.gov/biosolids-facility-report?id=IAL036641</t>
  </si>
  <si>
    <t>CLOVIS, CITY OF</t>
  </si>
  <si>
    <t>NML000002</t>
  </si>
  <si>
    <t>NM0000002</t>
  </si>
  <si>
    <t>https://echo.epa.gov/biosolids-facility-report?id=NML000002</t>
  </si>
  <si>
    <t>NORTH EAST BORO</t>
  </si>
  <si>
    <t>PAL023043</t>
  </si>
  <si>
    <t>PA0023043</t>
  </si>
  <si>
    <t>NORTH EAST</t>
  </si>
  <si>
    <t>https://echo.epa.gov/biosolids-facility-report?id=PAL023043</t>
  </si>
  <si>
    <t>NORTH SAN MATEO COUNTY WWTP</t>
  </si>
  <si>
    <t>CAL037737</t>
  </si>
  <si>
    <t>CA0037737</t>
  </si>
  <si>
    <t>DALY CITY</t>
  </si>
  <si>
    <t>https://echo.epa.gov/biosolids-facility-report?id=CAL037737</t>
  </si>
  <si>
    <t>MOBILE CITY OF W AND S COMM</t>
  </si>
  <si>
    <t>ALL023086</t>
  </si>
  <si>
    <t>AL0023086</t>
  </si>
  <si>
    <t>MOBILE</t>
  </si>
  <si>
    <t>https://echo.epa.gov/biosolids-facility-report?id=ALL023086</t>
  </si>
  <si>
    <t>EMPORIA, CITY OF</t>
  </si>
  <si>
    <t>KSL046728</t>
  </si>
  <si>
    <t>KS0046728</t>
  </si>
  <si>
    <t>EMPORIA</t>
  </si>
  <si>
    <t>https://echo.epa.gov/biosolids-facility-report?id=KSL046728</t>
  </si>
  <si>
    <t>MOUNTAIN VIEW STP</t>
  </si>
  <si>
    <t>NJL028002</t>
  </si>
  <si>
    <t>NJ0028002</t>
  </si>
  <si>
    <t>WAYNE</t>
  </si>
  <si>
    <t>https://echo.epa.gov/biosolids-facility-report?id=NJL028002</t>
  </si>
  <si>
    <t>KSL042714</t>
  </si>
  <si>
    <t>KS0042714</t>
  </si>
  <si>
    <t>https://echo.epa.gov/biosolids-facility-report?id=KSL042714</t>
  </si>
  <si>
    <t>SOUTH TAHOE PUD WWTP</t>
  </si>
  <si>
    <t>CAL000170</t>
  </si>
  <si>
    <t>CA0000170</t>
  </si>
  <si>
    <t>SOUTH LAKE TAHOE</t>
  </si>
  <si>
    <t>https://echo.epa.gov/biosolids-facility-report?id=CAL000170</t>
  </si>
  <si>
    <t>GRETNA, CITY OF</t>
  </si>
  <si>
    <t>LAL041262</t>
  </si>
  <si>
    <t>LA0041262</t>
  </si>
  <si>
    <t>GRETNA</t>
  </si>
  <si>
    <t>https://echo.epa.gov/biosolids-facility-report?id=LAL041262</t>
  </si>
  <si>
    <t>ORANGE CO DEPT OF EF AND S</t>
  </si>
  <si>
    <t>NYL027901</t>
  </si>
  <si>
    <t>NY0027901</t>
  </si>
  <si>
    <t>https://echo.epa.gov/biosolids-facility-report?id=NYL027901</t>
  </si>
  <si>
    <t>MIDLAND WATER POLLUTION CONTROL 1 WWTP</t>
  </si>
  <si>
    <t>TX0138517</t>
  </si>
  <si>
    <t>MIDLAND</t>
  </si>
  <si>
    <t>https://echo.epa.gov/biosolids-facility-report?id=TX0138517</t>
  </si>
  <si>
    <t>NEW PORT RICHEY CITY OF WWTF</t>
  </si>
  <si>
    <t>FLL127434</t>
  </si>
  <si>
    <t>FL0127434</t>
  </si>
  <si>
    <t>NEW PORT RICHEY</t>
  </si>
  <si>
    <t>https://echo.epa.gov/biosolids-facility-report?id=FLL127434</t>
  </si>
  <si>
    <t>COLLINSVILLE STP, CITY OF</t>
  </si>
  <si>
    <t>ILL028215</t>
  </si>
  <si>
    <t>IL0028215</t>
  </si>
  <si>
    <t>COLLINSVILLE</t>
  </si>
  <si>
    <t>https://echo.epa.gov/biosolids-facility-report?id=ILL028215</t>
  </si>
  <si>
    <t>HAMILTON TWP WPCF</t>
  </si>
  <si>
    <t>NJL026301</t>
  </si>
  <si>
    <t>NJ0026301</t>
  </si>
  <si>
    <t>HAMILTON</t>
  </si>
  <si>
    <t>https://echo.epa.gov/biosolids-facility-report?id=NJL026301</t>
  </si>
  <si>
    <t>MELBOURNE/DB LEE WWTP</t>
  </si>
  <si>
    <t>FLL010323</t>
  </si>
  <si>
    <t>FL0010323</t>
  </si>
  <si>
    <t>MELBOURNE</t>
  </si>
  <si>
    <t>https://echo.epa.gov/biosolids-facility-report?id=FLL010323</t>
  </si>
  <si>
    <t>NAPA SOSCOL WRF</t>
  </si>
  <si>
    <t>CAL037575</t>
  </si>
  <si>
    <t>CA0037575</t>
  </si>
  <si>
    <t>NAPA</t>
  </si>
  <si>
    <t>https://echo.epa.gov/biosolids-facility-report?id=CAL037575</t>
  </si>
  <si>
    <t>ROTH LANE TREATMENT PLANT</t>
  </si>
  <si>
    <t>PAL080314</t>
  </si>
  <si>
    <t>PA0080314</t>
  </si>
  <si>
    <t>MECHANICSBURG</t>
  </si>
  <si>
    <t>https://echo.epa.gov/biosolids-facility-report?id=PAL080314</t>
  </si>
  <si>
    <t>CHICO WQCP</t>
  </si>
  <si>
    <t>CAL079081</t>
  </si>
  <si>
    <t>CA0079081</t>
  </si>
  <si>
    <t>CHICO</t>
  </si>
  <si>
    <t>https://echo.epa.gov/biosolids-facility-report?id=CAL079081</t>
  </si>
  <si>
    <t>PENN RIDGE WASTE WATER TREATME</t>
  </si>
  <si>
    <t>PAL020460</t>
  </si>
  <si>
    <t>PA0020460</t>
  </si>
  <si>
    <t>SELLERSVILLE</t>
  </si>
  <si>
    <t>https://echo.epa.gov/biosolids-facility-report?id=PAL020460</t>
  </si>
  <si>
    <t>CLEVELAND UTILITIES STP</t>
  </si>
  <si>
    <t>TNL024121</t>
  </si>
  <si>
    <t>TN0024121</t>
  </si>
  <si>
    <t>https://echo.epa.gov/biosolids-facility-report?id=TNL024121</t>
  </si>
  <si>
    <t>PORT ORCHARD WWTP</t>
  </si>
  <si>
    <t>WAL020346</t>
  </si>
  <si>
    <t>WA0020346</t>
  </si>
  <si>
    <t>PORT ORCHARD</t>
  </si>
  <si>
    <t>https://echo.epa.gov/biosolids-facility-report?id=WAL020346</t>
  </si>
  <si>
    <t>ZIONSVILLE WWTP</t>
  </si>
  <si>
    <t>INL036951</t>
  </si>
  <si>
    <t>IN0036951</t>
  </si>
  <si>
    <t>ZIONSVILLE</t>
  </si>
  <si>
    <t>https://echo.epa.gov/biosolids-facility-report?id=INL036951</t>
  </si>
  <si>
    <t>NTUA WINDOW ROCK WWTP</t>
  </si>
  <si>
    <t>NNL021555</t>
  </si>
  <si>
    <t>NN0021555</t>
  </si>
  <si>
    <t>FORT DEFIANCE</t>
  </si>
  <si>
    <t>AZ</t>
  </si>
  <si>
    <t>https://echo.epa.gov/biosolids-facility-report?id=NNL021555</t>
  </si>
  <si>
    <t>NEW HOLLAND BORO AUTH</t>
  </si>
  <si>
    <t>PAL021890</t>
  </si>
  <si>
    <t>PA0021890</t>
  </si>
  <si>
    <t>NEW HOLLAND</t>
  </si>
  <si>
    <t>https://echo.epa.gov/biosolids-facility-report?id=PAL021890</t>
  </si>
  <si>
    <t>CITY OF ORANGE BEACH</t>
  </si>
  <si>
    <t>ALL081124</t>
  </si>
  <si>
    <t>AL0081124</t>
  </si>
  <si>
    <t>ORANGE BEACH</t>
  </si>
  <si>
    <t>https://echo.epa.gov/biosolids-facility-report?id=ALL081124</t>
  </si>
  <si>
    <t>CITY OF BELLAIRE WWTP</t>
  </si>
  <si>
    <t>TX0020613</t>
  </si>
  <si>
    <t>BELLAIRE</t>
  </si>
  <si>
    <t>https://echo.epa.gov/biosolids-facility-report?id=TX0020613</t>
  </si>
  <si>
    <t>URBANA-CHAMPAIGN SD-NE STP</t>
  </si>
  <si>
    <t>ILL031500</t>
  </si>
  <si>
    <t>IL0031500</t>
  </si>
  <si>
    <t>URBANA</t>
  </si>
  <si>
    <t>https://echo.epa.gov/biosolids-facility-report?id=ILL031500</t>
  </si>
  <si>
    <t>CITY OF WARNER ROBINS-SANDY RUN WPCP</t>
  </si>
  <si>
    <t>GAL030325</t>
  </si>
  <si>
    <t>GA0030325</t>
  </si>
  <si>
    <t>WARNER ROBINS</t>
  </si>
  <si>
    <t>https://echo.epa.gov/biosolids-facility-report?id=GAL030325</t>
  </si>
  <si>
    <t>MANKATO</t>
  </si>
  <si>
    <t>MNL030171</t>
  </si>
  <si>
    <t>MN0030171</t>
  </si>
  <si>
    <t>https://echo.epa.gov/biosolids-facility-report?id=MNL030171</t>
  </si>
  <si>
    <t>NCL030210</t>
  </si>
  <si>
    <t>NC0030210</t>
  </si>
  <si>
    <t>https://echo.epa.gov/biosolids-facility-report?id=NCL030210</t>
  </si>
  <si>
    <t>CITY OF CALHOUN</t>
  </si>
  <si>
    <t>GAL030333</t>
  </si>
  <si>
    <t>GA0030333</t>
  </si>
  <si>
    <t>CALHOUN</t>
  </si>
  <si>
    <t>https://echo.epa.gov/biosolids-facility-report?id=GAL030333</t>
  </si>
  <si>
    <t>CITY OF BRENHAM WWTP</t>
  </si>
  <si>
    <t>TX0025470</t>
  </si>
  <si>
    <t>BRENHAM</t>
  </si>
  <si>
    <t>heatTreatment, pasteurize</t>
  </si>
  <si>
    <t>https://echo.epa.gov/biosolids-facility-report?id=TX0025470</t>
  </si>
  <si>
    <t>FARGO CITY OF</t>
  </si>
  <si>
    <t>NDL022870</t>
  </si>
  <si>
    <t>ND0022870</t>
  </si>
  <si>
    <t>FARGO</t>
  </si>
  <si>
    <t>https://echo.epa.gov/biosolids-facility-report?id=NDL022870</t>
  </si>
  <si>
    <t>MANHEIM STP</t>
  </si>
  <si>
    <t>PAL020893</t>
  </si>
  <si>
    <t>PA0020893</t>
  </si>
  <si>
    <t>LANCASTER COUNTY</t>
  </si>
  <si>
    <t>https://echo.epa.gov/biosolids-facility-report?id=PAL020893</t>
  </si>
  <si>
    <t>LOVELAND CITY OF</t>
  </si>
  <si>
    <t>COL026701</t>
  </si>
  <si>
    <t>CO0026701</t>
  </si>
  <si>
    <t>LOVELAND</t>
  </si>
  <si>
    <t>https://echo.epa.gov/biosolids-facility-report?id=COL026701</t>
  </si>
  <si>
    <t>MONMOUTH NORTH STP</t>
  </si>
  <si>
    <t>ILL036218</t>
  </si>
  <si>
    <t>IL0036218</t>
  </si>
  <si>
    <t>MONMOUTH</t>
  </si>
  <si>
    <t>https://echo.epa.gov/biosolids-facility-report?id=ILL036218</t>
  </si>
  <si>
    <t>FLAGG CREEK WRD MCELWAIN STP</t>
  </si>
  <si>
    <t>ILL022586</t>
  </si>
  <si>
    <t>IL0022586</t>
  </si>
  <si>
    <t>BURR RIDGE</t>
  </si>
  <si>
    <t>https://echo.epa.gov/biosolids-facility-report?id=ILL022586</t>
  </si>
  <si>
    <t>NORTHAMPTON P O T W</t>
  </si>
  <si>
    <t>MAL101818</t>
  </si>
  <si>
    <t>MA0101818</t>
  </si>
  <si>
    <t>NORTHAMPTON</t>
  </si>
  <si>
    <t>https://echo.epa.gov/biosolids-facility-report?id=MAL101818</t>
  </si>
  <si>
    <t>WEST LAFAYETTE WWTP</t>
  </si>
  <si>
    <t>INL024821</t>
  </si>
  <si>
    <t>IN0024821</t>
  </si>
  <si>
    <t>WEST LAFAYETTE</t>
  </si>
  <si>
    <t>https://echo.epa.gov/biosolids-facility-report?id=INL024821</t>
  </si>
  <si>
    <t>CITY OF BOZEMAN</t>
  </si>
  <si>
    <t>MTL022608</t>
  </si>
  <si>
    <t>MT0022608</t>
  </si>
  <si>
    <t>BOZEMAN</t>
  </si>
  <si>
    <t>https://echo.epa.gov/biosolids-facility-report?id=MTL022608</t>
  </si>
  <si>
    <t>JOLIET WEST STP, CITY OF</t>
  </si>
  <si>
    <t>ILL033553</t>
  </si>
  <si>
    <t>IL0033553</t>
  </si>
  <si>
    <t>https://echo.epa.gov/biosolids-facility-report?id=ILL033553</t>
  </si>
  <si>
    <t>MOUNT HOLLY WPCF</t>
  </si>
  <si>
    <t>NJL024015</t>
  </si>
  <si>
    <t>NJ0024015</t>
  </si>
  <si>
    <t>MOUNT HOLLY</t>
  </si>
  <si>
    <t>https://echo.epa.gov/biosolids-facility-report?id=NJL024015</t>
  </si>
  <si>
    <t>BONNER SPRINGS, CITY OF</t>
  </si>
  <si>
    <t>KSL082881</t>
  </si>
  <si>
    <t>KS0082881</t>
  </si>
  <si>
    <t>BONNER SPRINGS</t>
  </si>
  <si>
    <t>https://echo.epa.gov/biosolids-facility-report?id=KSL082881</t>
  </si>
  <si>
    <t>FORT BEND COUNTY WCID  2</t>
  </si>
  <si>
    <t>TX0021458</t>
  </si>
  <si>
    <t>STAFFORD</t>
  </si>
  <si>
    <t>https://echo.epa.gov/biosolids-facility-report?id=TX0021458</t>
  </si>
  <si>
    <t>CLAREMONT  W W T F</t>
  </si>
  <si>
    <t>NHL101257</t>
  </si>
  <si>
    <t>NH0101257</t>
  </si>
  <si>
    <t>CLAREMONT</t>
  </si>
  <si>
    <t>https://echo.epa.gov/biosolids-facility-report?id=NHL101257</t>
  </si>
  <si>
    <t>NORTHERN TREATMENT PLANT</t>
  </si>
  <si>
    <t>COL048959</t>
  </si>
  <si>
    <t>CO0048959</t>
  </si>
  <si>
    <t>BRIGHTON</t>
  </si>
  <si>
    <t>https://echo.epa.gov/biosolids-facility-report?id=COL048959</t>
  </si>
  <si>
    <t>COLONIE (T)</t>
  </si>
  <si>
    <t>NYL027758</t>
  </si>
  <si>
    <t>NY0027758</t>
  </si>
  <si>
    <t>NEWTONVILLE</t>
  </si>
  <si>
    <t>https://echo.epa.gov/biosolids-facility-report?id=NYL027758</t>
  </si>
  <si>
    <t>BARNSTABLE WATER POLLUTION CONTROL FACILITY</t>
  </si>
  <si>
    <t>MAL026965</t>
  </si>
  <si>
    <t>MA0026965</t>
  </si>
  <si>
    <t>BARNSTABLE (HYANNIS)</t>
  </si>
  <si>
    <t>https://echo.epa.gov/biosolids-facility-report?id=MAL026965</t>
  </si>
  <si>
    <t>TOWN OF SILER CITY</t>
  </si>
  <si>
    <t>NCL026441</t>
  </si>
  <si>
    <t>NC0026441</t>
  </si>
  <si>
    <t>SILER CITY</t>
  </si>
  <si>
    <t>https://echo.epa.gov/biosolids-facility-report?id=NCL026441</t>
  </si>
  <si>
    <t>SCHERERVILLE WASTEWATER TREATMENT PLANT</t>
  </si>
  <si>
    <t>INL024457</t>
  </si>
  <si>
    <t>IN0024457</t>
  </si>
  <si>
    <t>SCHERERVILLE</t>
  </si>
  <si>
    <t>https://echo.epa.gov/biosolids-facility-report?id=INL024457</t>
  </si>
  <si>
    <t>WESTFIELD W P C P</t>
  </si>
  <si>
    <t>MAL101800</t>
  </si>
  <si>
    <t>MA0101800</t>
  </si>
  <si>
    <t>WESTFIELD</t>
  </si>
  <si>
    <t>https://echo.epa.gov/biosolids-facility-report?id=MAL101800</t>
  </si>
  <si>
    <t>NORTH MUSTANG ISLAND WWTP</t>
  </si>
  <si>
    <t>TX0024287</t>
  </si>
  <si>
    <t>PORT ARANSAS</t>
  </si>
  <si>
    <t>https://echo.epa.gov/biosolids-facility-report?id=TX0024287</t>
  </si>
  <si>
    <t>LITTLE FALLS RUN</t>
  </si>
  <si>
    <t>VAL076392</t>
  </si>
  <si>
    <t>VA0076392</t>
  </si>
  <si>
    <t>https://echo.epa.gov/biosolids-facility-report?id=VAL076392</t>
  </si>
  <si>
    <t>ORANGE VIRGINIA,TOWN OF,SEWAGE</t>
  </si>
  <si>
    <t>VAL021385</t>
  </si>
  <si>
    <t>VA0021385</t>
  </si>
  <si>
    <t>ORANGE</t>
  </si>
  <si>
    <t>https://echo.epa.gov/biosolids-facility-report?id=VAL021385</t>
  </si>
  <si>
    <t>MONTAGUE WPCF</t>
  </si>
  <si>
    <t>MAL100137</t>
  </si>
  <si>
    <t>MA0100137</t>
  </si>
  <si>
    <t>MONTAGUE</t>
  </si>
  <si>
    <t>https://echo.epa.gov/biosolids-facility-report?id=MAL100137</t>
  </si>
  <si>
    <t>SUSANVILLE WWTP</t>
  </si>
  <si>
    <t>CAL102695</t>
  </si>
  <si>
    <t>CA0102695</t>
  </si>
  <si>
    <t>SUSANVILLE</t>
  </si>
  <si>
    <t>https://echo.epa.gov/biosolids-facility-report?id=CAL102695</t>
  </si>
  <si>
    <t>LAKOTA WWTP</t>
  </si>
  <si>
    <t>WAL022624</t>
  </si>
  <si>
    <t>WA0022624</t>
  </si>
  <si>
    <t>FEDERAL WAY</t>
  </si>
  <si>
    <t>https://echo.epa.gov/biosolids-facility-report?id=WAL022624</t>
  </si>
  <si>
    <t>GREENWOOD/WILSON CREEK WWTF</t>
  </si>
  <si>
    <t>SCL021709</t>
  </si>
  <si>
    <t>SC0021709</t>
  </si>
  <si>
    <t>GREENWOOD</t>
  </si>
  <si>
    <t>https://echo.epa.gov/biosolids-facility-report?id=SCL021709</t>
  </si>
  <si>
    <t>WESTCHESTER CO DEPT ENV FAC</t>
  </si>
  <si>
    <t>NYL108324</t>
  </si>
  <si>
    <t>NY0108324</t>
  </si>
  <si>
    <t>https://echo.epa.gov/biosolids-facility-report?id=NYL108324</t>
  </si>
  <si>
    <t>FORT BEND CO MUD 25</t>
  </si>
  <si>
    <t>TX0077178</t>
  </si>
  <si>
    <t>SUGAR LAND</t>
  </si>
  <si>
    <t>https://echo.epa.gov/biosolids-facility-report?id=TX0077178</t>
  </si>
  <si>
    <t>DOE BRANCH REG WATER REC PLANT</t>
  </si>
  <si>
    <t>TX0125172</t>
  </si>
  <si>
    <t>https://echo.epa.gov/biosolids-facility-report?id=TX0125172</t>
  </si>
  <si>
    <t>WARMINSTER TOWNSHIP M.A. TRM P</t>
  </si>
  <si>
    <t>PAL026166</t>
  </si>
  <si>
    <t>PA0026166</t>
  </si>
  <si>
    <t>WARMINSTER</t>
  </si>
  <si>
    <t>https://echo.epa.gov/biosolids-facility-report?id=PAL026166</t>
  </si>
  <si>
    <t>MELBOURNE, CITY OF</t>
  </si>
  <si>
    <t>FLL041122</t>
  </si>
  <si>
    <t>FL0041122</t>
  </si>
  <si>
    <t>https://echo.epa.gov/biosolids-facility-report?id=FLL041122</t>
  </si>
  <si>
    <t>GROVE CITY BOROUGH WWP</t>
  </si>
  <si>
    <t>PAL020257</t>
  </si>
  <si>
    <t>PA0020257</t>
  </si>
  <si>
    <t>GROVE CITY</t>
  </si>
  <si>
    <t>https://echo.epa.gov/biosolids-facility-report?id=PAL020257</t>
  </si>
  <si>
    <t>MARGATE,CITY OF WEST WWTP</t>
  </si>
  <si>
    <t>FLL041289</t>
  </si>
  <si>
    <t>FL0041289</t>
  </si>
  <si>
    <t>MARGATE</t>
  </si>
  <si>
    <t>https://echo.epa.gov/biosolids-facility-report?id=FLL041289</t>
  </si>
  <si>
    <t>PLYMOUTH W W T P</t>
  </si>
  <si>
    <t>MAL100587</t>
  </si>
  <si>
    <t>MA0100587</t>
  </si>
  <si>
    <t>PLYMOUTH</t>
  </si>
  <si>
    <t>https://echo.epa.gov/biosolids-facility-report?id=MAL100587</t>
  </si>
  <si>
    <t>CITY OF SWAINSBORO</t>
  </si>
  <si>
    <t>GAL039225</t>
  </si>
  <si>
    <t>GA0039225</t>
  </si>
  <si>
    <t>SWAINSBORO</t>
  </si>
  <si>
    <t>https://echo.epa.gov/biosolids-facility-report?id=GAL039225</t>
  </si>
  <si>
    <t>RIVERBEND REG WATER RECLAMATION FACILITY</t>
  </si>
  <si>
    <t>TX0123781</t>
  </si>
  <si>
    <t>https://echo.epa.gov/biosolids-facility-report?id=TX0123781</t>
  </si>
  <si>
    <t>RARITAN TOWNSHIP STP</t>
  </si>
  <si>
    <t>NJL022047</t>
  </si>
  <si>
    <t>NJ0022047</t>
  </si>
  <si>
    <t>RARITAN TOWNSHIP</t>
  </si>
  <si>
    <t>https://echo.epa.gov/biosolids-facility-report?id=NJL022047</t>
  </si>
  <si>
    <t>TNSA SEWAGE TREATMENT PLT</t>
  </si>
  <si>
    <t>NJL024872</t>
  </si>
  <si>
    <t>NJ0024872</t>
  </si>
  <si>
    <t>NEPTUNE</t>
  </si>
  <si>
    <t>https://echo.epa.gov/biosolids-facility-report?id=NJL024872</t>
  </si>
  <si>
    <t>ROMEOVILLE WASTEWATER TREATMENT FACILITY</t>
  </si>
  <si>
    <t>ILL048526</t>
  </si>
  <si>
    <t>IL0048526</t>
  </si>
  <si>
    <t>ROMEOVILLE</t>
  </si>
  <si>
    <t>https://echo.epa.gov/biosolids-facility-report?id=ILL048526</t>
  </si>
  <si>
    <t>LOCKHART WWTP 2</t>
  </si>
  <si>
    <t>TX0113565</t>
  </si>
  <si>
    <t>LOCKHART</t>
  </si>
  <si>
    <t>https://echo.epa.gov/biosolids-facility-report?id=TX0113565</t>
  </si>
  <si>
    <t>AMSTERDAM (C)</t>
  </si>
  <si>
    <t>NYL020290</t>
  </si>
  <si>
    <t>NY0020290</t>
  </si>
  <si>
    <t>AMSTERDAM</t>
  </si>
  <si>
    <t>https://echo.epa.gov/biosolids-facility-report?id=NYL020290</t>
  </si>
  <si>
    <t>SUGAR LAND NORTH WWTP</t>
  </si>
  <si>
    <t>TX0058114</t>
  </si>
  <si>
    <t>https://echo.epa.gov/biosolids-facility-report?id=TX0058114</t>
  </si>
  <si>
    <t>NORTH OF RIVER S. D. I  WWTF</t>
  </si>
  <si>
    <t>CAL000443</t>
  </si>
  <si>
    <t>CA0000443</t>
  </si>
  <si>
    <t>https://echo.epa.gov/biosolids-facility-report?id=CAL000443</t>
  </si>
  <si>
    <t>MARLEY-TAYLOR WRF</t>
  </si>
  <si>
    <t>MDL021679</t>
  </si>
  <si>
    <t>MD0021679</t>
  </si>
  <si>
    <t>LEXINGTON PARK</t>
  </si>
  <si>
    <t>https://echo.epa.gov/biosolids-facility-report?id=MDL021679</t>
  </si>
  <si>
    <t>ALLEGHENY VALLEY JOINT SEWER A</t>
  </si>
  <si>
    <t>PAL026255</t>
  </si>
  <si>
    <t>PA0026255</t>
  </si>
  <si>
    <t>CHESWICK</t>
  </si>
  <si>
    <t>https://echo.epa.gov/biosolids-facility-report?id=PAL026255</t>
  </si>
  <si>
    <t>HARRISON CO WASTEWATER &amp; SWMA, GULFPORT POTW, NORTH</t>
  </si>
  <si>
    <t>MSL051756</t>
  </si>
  <si>
    <t>MS0051756</t>
  </si>
  <si>
    <t>GULFPORT</t>
  </si>
  <si>
    <t>https://echo.epa.gov/biosolids-facility-report?id=MSL051756</t>
  </si>
  <si>
    <t>MIDDLETOWN (C)</t>
  </si>
  <si>
    <t>NYL026328</t>
  </si>
  <si>
    <t>NY0026328</t>
  </si>
  <si>
    <t>MIDDLETOWN</t>
  </si>
  <si>
    <t>https://echo.epa.gov/biosolids-facility-report?id=NYL026328</t>
  </si>
  <si>
    <t>WEST CENTRAL CONSERVANCY DISTRICT</t>
  </si>
  <si>
    <t>INL051632</t>
  </si>
  <si>
    <t>IN0051632</t>
  </si>
  <si>
    <t>AVON</t>
  </si>
  <si>
    <t>https://echo.epa.gov/biosolids-facility-report?id=INL051632</t>
  </si>
  <si>
    <t>WESTCHESTER CO DEPT OF ENV FAC</t>
  </si>
  <si>
    <t>NYL026786</t>
  </si>
  <si>
    <t>NY0026786</t>
  </si>
  <si>
    <t>https://echo.epa.gov/biosolids-facility-report?id=NYL026786</t>
  </si>
  <si>
    <t>CITY OF NEWTON</t>
  </si>
  <si>
    <t>NCL036196</t>
  </si>
  <si>
    <t>NC0036196</t>
  </si>
  <si>
    <t>NEWTON</t>
  </si>
  <si>
    <t>https://echo.epa.gov/biosolids-facility-report?id=NCL036196</t>
  </si>
  <si>
    <t>CITY OF NAPLES PUBLIC WORKS UTILITIES DIVISION</t>
  </si>
  <si>
    <t>FLL026271</t>
  </si>
  <si>
    <t>FL0026271</t>
  </si>
  <si>
    <t>NAPLES</t>
  </si>
  <si>
    <t>https://echo.epa.gov/biosolids-facility-report?id=FLL026271</t>
  </si>
  <si>
    <t>LEON PLANT WWTP</t>
  </si>
  <si>
    <t>TX0024953</t>
  </si>
  <si>
    <t>GATESVILLE</t>
  </si>
  <si>
    <t>https://echo.epa.gov/biosolids-facility-report?id=TX0024953</t>
  </si>
  <si>
    <t>LITCHFIELD</t>
  </si>
  <si>
    <t>MNL023973</t>
  </si>
  <si>
    <t>MN0023973</t>
  </si>
  <si>
    <t>https://echo.epa.gov/biosolids-facility-report?id=MNL023973</t>
  </si>
  <si>
    <t>COLUMBUS WWTF</t>
  </si>
  <si>
    <t>NEL035025</t>
  </si>
  <si>
    <t>NE0035025</t>
  </si>
  <si>
    <t>tempSludgeStore, other</t>
  </si>
  <si>
    <t>https://echo.epa.gov/biosolids-facility-report?id=NEL035025</t>
  </si>
  <si>
    <t>CITY OF ST. PETERS</t>
  </si>
  <si>
    <t>MOL030970</t>
  </si>
  <si>
    <t>MO0030970</t>
  </si>
  <si>
    <t>ST. PETERS</t>
  </si>
  <si>
    <t>https://echo.epa.gov/biosolids-facility-report?id=MOL030970</t>
  </si>
  <si>
    <t>SAN ELIJO WRF</t>
  </si>
  <si>
    <t>CAL107999</t>
  </si>
  <si>
    <t>CA0107999</t>
  </si>
  <si>
    <t>CARDIFF BY THE SEA</t>
  </si>
  <si>
    <t>https://echo.epa.gov/biosolids-facility-report?id=CAL107999</t>
  </si>
  <si>
    <t>WEBSTER (T)</t>
  </si>
  <si>
    <t>NYL021610</t>
  </si>
  <si>
    <t>NY0021610</t>
  </si>
  <si>
    <t>WEBSTER</t>
  </si>
  <si>
    <t>https://echo.epa.gov/biosolids-facility-report?id=NYL021610</t>
  </si>
  <si>
    <t>WORTHINGTON INDUSTRIAL</t>
  </si>
  <si>
    <t>MNL031178</t>
  </si>
  <si>
    <t>MN0031178</t>
  </si>
  <si>
    <t>WORTHINGTON</t>
  </si>
  <si>
    <t>https://echo.epa.gov/biosolids-facility-report?id=MNL031178</t>
  </si>
  <si>
    <t>NCL023973</t>
  </si>
  <si>
    <t>NC0023973</t>
  </si>
  <si>
    <t>https://echo.epa.gov/biosolids-facility-report?id=NCL023973</t>
  </si>
  <si>
    <t>EAST BANK WWTP</t>
  </si>
  <si>
    <t>TX0076953</t>
  </si>
  <si>
    <t>CENTER</t>
  </si>
  <si>
    <t>https://echo.epa.gov/biosolids-facility-report?id=TX0076953</t>
  </si>
  <si>
    <t>NEBRASKA CITY WWTF</t>
  </si>
  <si>
    <t>NEL021245</t>
  </si>
  <si>
    <t>NE0021245</t>
  </si>
  <si>
    <t>NEBRASKA CITY</t>
  </si>
  <si>
    <t>https://echo.epa.gov/biosolids-facility-report?id=NEL021245</t>
  </si>
  <si>
    <t>VENICE, CITY OF</t>
  </si>
  <si>
    <t>FLL041441</t>
  </si>
  <si>
    <t>FL0041441</t>
  </si>
  <si>
    <t>VENICE</t>
  </si>
  <si>
    <t>https://echo.epa.gov/biosolids-facility-report?id=FLL041441</t>
  </si>
  <si>
    <t>DECATUR, CITY OF</t>
  </si>
  <si>
    <t>ARL022292</t>
  </si>
  <si>
    <t>AR0022292</t>
  </si>
  <si>
    <t>https://echo.epa.gov/biosolids-facility-report?id=ARL022292</t>
  </si>
  <si>
    <t>CITY OF EDNA WWTF</t>
  </si>
  <si>
    <t>TX0024252</t>
  </si>
  <si>
    <t>EDNA</t>
  </si>
  <si>
    <t>https://echo.epa.gov/biosolids-facility-report?id=TX0024252</t>
  </si>
  <si>
    <t>HAVERSTRAW JOINT REGIONAL SB</t>
  </si>
  <si>
    <t>NYL028533</t>
  </si>
  <si>
    <t>NY0028533</t>
  </si>
  <si>
    <t>WEST HAVERSTRAW</t>
  </si>
  <si>
    <t>https://echo.epa.gov/biosolids-facility-report?id=NYL028533</t>
  </si>
  <si>
    <t>SU-REGIONAL WWTF PLANT</t>
  </si>
  <si>
    <t>TX0025062</t>
  </si>
  <si>
    <t>https://echo.epa.gov/biosolids-facility-report?id=TX0025062</t>
  </si>
  <si>
    <t>LOGAN TOWNSHIP MUA</t>
  </si>
  <si>
    <t>NJL027545</t>
  </si>
  <si>
    <t>NJ0027545</t>
  </si>
  <si>
    <t>LOGAN TWP</t>
  </si>
  <si>
    <t>https://echo.epa.gov/biosolids-facility-report?id=NJL027545</t>
  </si>
  <si>
    <t>OCEANSIDE LA SALINA WWTP</t>
  </si>
  <si>
    <t>CAL207433</t>
  </si>
  <si>
    <t>CA0207433</t>
  </si>
  <si>
    <t>https://echo.epa.gov/biosolids-facility-report?id=CAL207433</t>
  </si>
  <si>
    <t>PADUCAH/MCCRACKEN COUNTY JSA - PADUCAH</t>
  </si>
  <si>
    <t>KYL022799</t>
  </si>
  <si>
    <t>KY0022799</t>
  </si>
  <si>
    <t>PADUCAH</t>
  </si>
  <si>
    <t>lowTempCompost, aerobic</t>
  </si>
  <si>
    <t>https://echo.epa.gov/biosolids-facility-report?id=KYL022799</t>
  </si>
  <si>
    <t>NEW IBERIA, CITY OF</t>
  </si>
  <si>
    <t>LAL120201</t>
  </si>
  <si>
    <t>LA0120201</t>
  </si>
  <si>
    <t>NEW IBERIA</t>
  </si>
  <si>
    <t>https://echo.epa.gov/biosolids-facility-report?id=LAL120201</t>
  </si>
  <si>
    <t>RIO VISTA, CITY OF</t>
  </si>
  <si>
    <t>CAL083771</t>
  </si>
  <si>
    <t>CA0083771</t>
  </si>
  <si>
    <t>RIO VISTA</t>
  </si>
  <si>
    <t>https://echo.epa.gov/biosolids-facility-report?id=CAL083771</t>
  </si>
  <si>
    <t>MARYLAND CTY WATER RECLAMATION</t>
  </si>
  <si>
    <t>MDL062596</t>
  </si>
  <si>
    <t>MD0062596</t>
  </si>
  <si>
    <t>https://echo.epa.gov/biosolids-facility-report?id=MDL062596</t>
  </si>
  <si>
    <t>CITY OF FREDERICKSBURG WWTF</t>
  </si>
  <si>
    <t>VAL025127</t>
  </si>
  <si>
    <t>VA0025127</t>
  </si>
  <si>
    <t>https://echo.epa.gov/biosolids-facility-report?id=VAL025127</t>
  </si>
  <si>
    <t>CITY OF KEARNEY</t>
  </si>
  <si>
    <t>MOL107883</t>
  </si>
  <si>
    <t>MO0107883</t>
  </si>
  <si>
    <t>KEARNEY</t>
  </si>
  <si>
    <t>https://echo.epa.gov/biosolids-facility-report?id=MOL107883</t>
  </si>
  <si>
    <t>GUNTERSVILLE WATER AND SEWER BOARD</t>
  </si>
  <si>
    <t>ALL020150</t>
  </si>
  <si>
    <t>AL0020150</t>
  </si>
  <si>
    <t>GUNTERSVILLE</t>
  </si>
  <si>
    <t>https://echo.epa.gov/biosolids-facility-report?id=ALL020150</t>
  </si>
  <si>
    <t>WATER &amp; WASTEWATER BOARD OF THE CITY OF MADISON</t>
  </si>
  <si>
    <t>ALL071897</t>
  </si>
  <si>
    <t>AL0071897</t>
  </si>
  <si>
    <t>https://echo.epa.gov/biosolids-facility-report?id=ALL071897</t>
  </si>
  <si>
    <t>HUNTINGTON (T)</t>
  </si>
  <si>
    <t>NYL021342</t>
  </si>
  <si>
    <t>NY0021342</t>
  </si>
  <si>
    <t>HUNTINGTON</t>
  </si>
  <si>
    <t>https://echo.epa.gov/biosolids-facility-report?id=NYL021342</t>
  </si>
  <si>
    <t>UPPER BLUE SANITATION DISTRICT</t>
  </si>
  <si>
    <t>COL021539</t>
  </si>
  <si>
    <t>CO0021539</t>
  </si>
  <si>
    <t>BRECKENRIDGE</t>
  </si>
  <si>
    <t>https://echo.epa.gov/biosolids-facility-report?id=COL021539</t>
  </si>
  <si>
    <t>CITY OF KALISPELL</t>
  </si>
  <si>
    <t>MTL021938</t>
  </si>
  <si>
    <t>MT0021938</t>
  </si>
  <si>
    <t>KALISPELL</t>
  </si>
  <si>
    <t>https://echo.epa.gov/biosolids-facility-report?id=MTL021938</t>
  </si>
  <si>
    <t>CARPENTERSVILLE MAIN STP</t>
  </si>
  <si>
    <t>ILL027944</t>
  </si>
  <si>
    <t>IL0027944</t>
  </si>
  <si>
    <t>CARPENTERSVILLE</t>
  </si>
  <si>
    <t>https://echo.epa.gov/biosolids-facility-report?id=ILL027944</t>
  </si>
  <si>
    <t>SHERIDAN, CITY OF</t>
  </si>
  <si>
    <t>WYL020010</t>
  </si>
  <si>
    <t>WY0020010</t>
  </si>
  <si>
    <t>SHERIDAN</t>
  </si>
  <si>
    <t>https://echo.epa.gov/biosolids-facility-report?id=WYL020010</t>
  </si>
  <si>
    <t>SWATARA TOWNSHIP AUTHORITY</t>
  </si>
  <si>
    <t>PAL026735</t>
  </si>
  <si>
    <t>PA0026735</t>
  </si>
  <si>
    <t>DAUPHIN COUNTY</t>
  </si>
  <si>
    <t>https://echo.epa.gov/biosolids-facility-report?id=PAL026735</t>
  </si>
  <si>
    <t>CITY OF SALISBURY</t>
  </si>
  <si>
    <t>NCL023884</t>
  </si>
  <si>
    <t>NC0023884</t>
  </si>
  <si>
    <t>SALISBURY</t>
  </si>
  <si>
    <t>https://echo.epa.gov/biosolids-facility-report?id=NCL023884</t>
  </si>
  <si>
    <t>SOUTH KUEHLER WWTF</t>
  </si>
  <si>
    <t>TX0067881</t>
  </si>
  <si>
    <t>NEW BRAUNFELS</t>
  </si>
  <si>
    <t>https://echo.epa.gov/biosolids-facility-report?id=TX0067881</t>
  </si>
  <si>
    <t>CITY OF DUNEDIN</t>
  </si>
  <si>
    <t>FLL021326</t>
  </si>
  <si>
    <t>FL0021326</t>
  </si>
  <si>
    <t>DUNEDIN</t>
  </si>
  <si>
    <t>https://echo.epa.gov/biosolids-facility-report?id=FLL021326</t>
  </si>
  <si>
    <t>CITY OF KYLE WWTP</t>
  </si>
  <si>
    <t>TX0119466</t>
  </si>
  <si>
    <t>KYLE</t>
  </si>
  <si>
    <t>https://echo.epa.gov/biosolids-facility-report?id=TX0119466</t>
  </si>
  <si>
    <t>VILLAGE OF WELLINGTON WWTP</t>
  </si>
  <si>
    <t>FLL042595</t>
  </si>
  <si>
    <t>FL0042595</t>
  </si>
  <si>
    <t>WELLINGTON</t>
  </si>
  <si>
    <t>https://echo.epa.gov/biosolids-facility-report?id=FLL042595</t>
  </si>
  <si>
    <t>UNIFIED GOVERNMENT OF ATHENS-CLARKE COUNTY</t>
  </si>
  <si>
    <t>GAL021733</t>
  </si>
  <si>
    <t>GA0021733</t>
  </si>
  <si>
    <t>https://echo.epa.gov/biosolids-facility-report?id=GAL021733</t>
  </si>
  <si>
    <t>CITY OF LAMESA WWTP</t>
  </si>
  <si>
    <t>TX0129011</t>
  </si>
  <si>
    <t>LAMESA</t>
  </si>
  <si>
    <t>https://echo.epa.gov/biosolids-facility-report?id=TX0129011</t>
  </si>
  <si>
    <t>HARRISON CO UTILITY AUTHORITY, WEST BILOXI POTW</t>
  </si>
  <si>
    <t>MSL030333</t>
  </si>
  <si>
    <t>MS0030333</t>
  </si>
  <si>
    <t>BILOXI</t>
  </si>
  <si>
    <t>https://echo.epa.gov/biosolids-facility-report?id=MSL030333</t>
  </si>
  <si>
    <t>CITY OF MACON</t>
  </si>
  <si>
    <t>MOL023221</t>
  </si>
  <si>
    <t>MO0023221</t>
  </si>
  <si>
    <t>https://echo.epa.gov/biosolids-facility-report?id=MOL023221</t>
  </si>
  <si>
    <t>ST. CHARLES PARISH COUNCIL</t>
  </si>
  <si>
    <t>LAL073521</t>
  </si>
  <si>
    <t>LA0073521</t>
  </si>
  <si>
    <t>HAHNVILLE</t>
  </si>
  <si>
    <t>https://echo.epa.gov/biosolids-facility-report?id=LAL073521</t>
  </si>
  <si>
    <t>SOUTH DEARBORN R.S.D.</t>
  </si>
  <si>
    <t>INL024538</t>
  </si>
  <si>
    <t>IN0024538</t>
  </si>
  <si>
    <t>https://echo.epa.gov/biosolids-facility-report?id=INL024538</t>
  </si>
  <si>
    <t>ONEIDA (C)</t>
  </si>
  <si>
    <t>NYL026956</t>
  </si>
  <si>
    <t>NY0026956</t>
  </si>
  <si>
    <t>ONEIDA</t>
  </si>
  <si>
    <t>https://echo.epa.gov/biosolids-facility-report?id=NYL026956</t>
  </si>
  <si>
    <t>JASPER WATERWORKS &amp; SEWER BOARD, INC.</t>
  </si>
  <si>
    <t>ALL023418</t>
  </si>
  <si>
    <t>AL0023418</t>
  </si>
  <si>
    <t>https://echo.epa.gov/biosolids-facility-report?id=ALL023418</t>
  </si>
  <si>
    <t>VA AMERICAN WATER PWWW - PLANT 1</t>
  </si>
  <si>
    <t>VAL024724</t>
  </si>
  <si>
    <t>VA0024724</t>
  </si>
  <si>
    <t>WOODBRIDGE</t>
  </si>
  <si>
    <t>https://echo.epa.gov/biosolids-facility-report?id=VAL024724</t>
  </si>
  <si>
    <t>VA AMERICAN WATER PWWW - PLANT 8</t>
  </si>
  <si>
    <t>VAL024678</t>
  </si>
  <si>
    <t>VA0024678</t>
  </si>
  <si>
    <t>https://echo.epa.gov/biosolids-facility-report?id=VAL024678</t>
  </si>
  <si>
    <t>OTSEGO EAST</t>
  </si>
  <si>
    <t>MNL064190</t>
  </si>
  <si>
    <t>MN0064190</t>
  </si>
  <si>
    <t>https://echo.epa.gov/biosolids-facility-report?id=MNL064190</t>
  </si>
  <si>
    <t>SUGAR LAND SOUTH WWTP</t>
  </si>
  <si>
    <t>TX0096881</t>
  </si>
  <si>
    <t>https://echo.epa.gov/biosolids-facility-report?id=TX0096881</t>
  </si>
  <si>
    <t>DOUGLASVILLE-DOUGLAS CO (WSA) SWEETWATER CR</t>
  </si>
  <si>
    <t>GAL047201</t>
  </si>
  <si>
    <t>GA0047201</t>
  </si>
  <si>
    <t>https://echo.epa.gov/biosolids-facility-report?id=GAL047201</t>
  </si>
  <si>
    <t>EAGLE PASS WWTF</t>
  </si>
  <si>
    <t>TX0107492</t>
  </si>
  <si>
    <t>EAGLE PASS</t>
  </si>
  <si>
    <t>https://echo.epa.gov/biosolids-facility-report?id=TX0107492</t>
  </si>
  <si>
    <t>SCOTTSVILLE STP</t>
  </si>
  <si>
    <t>KYL024783</t>
  </si>
  <si>
    <t>KY0024783</t>
  </si>
  <si>
    <t>SCOTTSVILLE</t>
  </si>
  <si>
    <t>https://echo.epa.gov/biosolids-facility-report?id=KYL024783</t>
  </si>
  <si>
    <t>FRANKFORT WWTP, CITY OF</t>
  </si>
  <si>
    <t>INL022934</t>
  </si>
  <si>
    <t>IN0022934</t>
  </si>
  <si>
    <t>https://echo.epa.gov/biosolids-facility-report?id=INL022934</t>
  </si>
  <si>
    <t>BREMEN WWTP</t>
  </si>
  <si>
    <t>INL020427</t>
  </si>
  <si>
    <t>IN0020427</t>
  </si>
  <si>
    <t>BREMEN</t>
  </si>
  <si>
    <t>https://echo.epa.gov/biosolids-facility-report?id=INL020427</t>
  </si>
  <si>
    <t>GLASTONBURY WPCF</t>
  </si>
  <si>
    <t>CTL100226</t>
  </si>
  <si>
    <t>CT0100226</t>
  </si>
  <si>
    <t>GLASTONBURY</t>
  </si>
  <si>
    <t>https://echo.epa.gov/biosolids-facility-report?id=CTL100226</t>
  </si>
  <si>
    <t>CITY OF MASON CITY</t>
  </si>
  <si>
    <t>IAL057169</t>
  </si>
  <si>
    <t>IA0057169</t>
  </si>
  <si>
    <t>MASON CITY</t>
  </si>
  <si>
    <t>https://echo.epa.gov/biosolids-facility-report?id=IAL057169</t>
  </si>
  <si>
    <t>CITY OF NAVASOTA OLD WWTP</t>
  </si>
  <si>
    <t>TX0071790</t>
  </si>
  <si>
    <t>NAVASOTA</t>
  </si>
  <si>
    <t>https://echo.epa.gov/biosolids-facility-report?id=TX0071790</t>
  </si>
  <si>
    <t>JACKSONVILLE  WATER WORKS GAS AND SEWER BD</t>
  </si>
  <si>
    <t>ALL022586</t>
  </si>
  <si>
    <t>AL0022586</t>
  </si>
  <si>
    <t>https://echo.epa.gov/biosolids-facility-report?id=ALL022586</t>
  </si>
  <si>
    <t>BETHLEHEM (T)</t>
  </si>
  <si>
    <t>NYL025739</t>
  </si>
  <si>
    <t>NY0025739</t>
  </si>
  <si>
    <t>DELMAR</t>
  </si>
  <si>
    <t>https://echo.epa.gov/biosolids-facility-report?id=NYL025739</t>
  </si>
  <si>
    <t>CITY OF KERRVILLE WWTF</t>
  </si>
  <si>
    <t>TX0047333</t>
  </si>
  <si>
    <t>KERRVILLE</t>
  </si>
  <si>
    <t>https://echo.epa.gov/biosolids-facility-report?id=TX0047333</t>
  </si>
  <si>
    <t>DUCKETT CREEK SANITARY DISTRICT</t>
  </si>
  <si>
    <t>MOL116572</t>
  </si>
  <si>
    <t>MO0116572</t>
  </si>
  <si>
    <t>https://echo.epa.gov/biosolids-facility-report?id=MOL116572</t>
  </si>
  <si>
    <t>MILLER STREET WWTF</t>
  </si>
  <si>
    <t>FLL025151</t>
  </si>
  <si>
    <t>FL0025151</t>
  </si>
  <si>
    <t>ORANGE PARK</t>
  </si>
  <si>
    <t>https://echo.epa.gov/biosolids-facility-report?id=FLL025151</t>
  </si>
  <si>
    <t>UNION CITY WWTP</t>
  </si>
  <si>
    <t>INL020982</t>
  </si>
  <si>
    <t>IN0020982</t>
  </si>
  <si>
    <t>https://echo.epa.gov/biosolids-facility-report?id=INL020982</t>
  </si>
  <si>
    <t>FREEDOM DISTRICT WWTP</t>
  </si>
  <si>
    <t>MDL021512</t>
  </si>
  <si>
    <t>MD0021512</t>
  </si>
  <si>
    <t>MILLERSVILLE</t>
  </si>
  <si>
    <t>https://echo.epa.gov/biosolids-facility-report?id=MDL021512</t>
  </si>
  <si>
    <t>CITY OF LINCOLNTON</t>
  </si>
  <si>
    <t>NCL025496</t>
  </si>
  <si>
    <t>NC0025496</t>
  </si>
  <si>
    <t>LINCOLNTON</t>
  </si>
  <si>
    <t>https://echo.epa.gov/biosolids-facility-report?id=NCL025496</t>
  </si>
  <si>
    <t>VICKSBURG POTW</t>
  </si>
  <si>
    <t>MSL022381</t>
  </si>
  <si>
    <t>MS0022381</t>
  </si>
  <si>
    <t>VICKSBURG</t>
  </si>
  <si>
    <t>https://echo.epa.gov/biosolids-facility-report?id=MSL022381</t>
  </si>
  <si>
    <t>CITY OF LOGANVILLE WPCP</t>
  </si>
  <si>
    <t>GAL020788</t>
  </si>
  <si>
    <t>GA0020788</t>
  </si>
  <si>
    <t>LOGANVILLE</t>
  </si>
  <si>
    <t>https://echo.epa.gov/biosolids-facility-report?id=GAL020788</t>
  </si>
  <si>
    <t>STONY POINT (T)</t>
  </si>
  <si>
    <t>NYL028851</t>
  </si>
  <si>
    <t>NY0028851</t>
  </si>
  <si>
    <t>STONY POINT</t>
  </si>
  <si>
    <t>https://echo.epa.gov/biosolids-facility-report?id=NYL028851</t>
  </si>
  <si>
    <t>BREMERTON STP</t>
  </si>
  <si>
    <t>WAL029289</t>
  </si>
  <si>
    <t>WA0029289</t>
  </si>
  <si>
    <t>BREMERTON</t>
  </si>
  <si>
    <t>https://echo.epa.gov/biosolids-facility-report?id=WAL029289</t>
  </si>
  <si>
    <t>PHILLIPSBURG TOWN STP</t>
  </si>
  <si>
    <t>NJL024716</t>
  </si>
  <si>
    <t>NJ0024716</t>
  </si>
  <si>
    <t>PHILLIPSBURG</t>
  </si>
  <si>
    <t>https://echo.epa.gov/biosolids-facility-report?id=NJL024716</t>
  </si>
  <si>
    <t>GREENSBURG WWTP</t>
  </si>
  <si>
    <t>INL020133</t>
  </si>
  <si>
    <t>IN0020133</t>
  </si>
  <si>
    <t>GREENSBURG</t>
  </si>
  <si>
    <t>https://echo.epa.gov/biosolids-facility-report?id=INL020133</t>
  </si>
  <si>
    <t>TRENTON SEWER UTILITY</t>
  </si>
  <si>
    <t>NJL020923</t>
  </si>
  <si>
    <t>NJ0020923</t>
  </si>
  <si>
    <t>TRENTON</t>
  </si>
  <si>
    <t>https://echo.epa.gov/biosolids-facility-report?id=NJL020923</t>
  </si>
  <si>
    <t>LOWER BUCKS COUNTY JOINT M.A.</t>
  </si>
  <si>
    <t>PAL026468</t>
  </si>
  <si>
    <t>PA0026468</t>
  </si>
  <si>
    <t>LEVITTOWN</t>
  </si>
  <si>
    <t>https://echo.epa.gov/biosolids-facility-report?id=PAL026468</t>
  </si>
  <si>
    <t>HAINES CITY WWTP</t>
  </si>
  <si>
    <t>FLL012977</t>
  </si>
  <si>
    <t>FL0012977</t>
  </si>
  <si>
    <t>HAINES CITY</t>
  </si>
  <si>
    <t>https://echo.epa.gov/biosolids-facility-report?id=FLL012977</t>
  </si>
  <si>
    <t>BROADWAY, TOWN OF REGIONAL WWTF</t>
  </si>
  <si>
    <t>VALX90263</t>
  </si>
  <si>
    <t>VA0X90263</t>
  </si>
  <si>
    <t>BROADWAY</t>
  </si>
  <si>
    <t>https://echo.epa.gov/biosolids-facility-report?id=VALX90263</t>
  </si>
  <si>
    <t>HAMPTON W W T P</t>
  </si>
  <si>
    <t>NHL100625</t>
  </si>
  <si>
    <t>NH0100625</t>
  </si>
  <si>
    <t>HAMPTON</t>
  </si>
  <si>
    <t>https://echo.epa.gov/biosolids-facility-report?id=NHL100625</t>
  </si>
  <si>
    <t>NOVATO WWTP</t>
  </si>
  <si>
    <t>CAL037958</t>
  </si>
  <si>
    <t>CA0037958</t>
  </si>
  <si>
    <t>NOVATO</t>
  </si>
  <si>
    <t>https://echo.epa.gov/biosolids-facility-report?id=CAL037958</t>
  </si>
  <si>
    <t>ROANOKE RAPIDS SANITARY DISTRICT</t>
  </si>
  <si>
    <t>NCL024201</t>
  </si>
  <si>
    <t>NC0024201</t>
  </si>
  <si>
    <t>ROANOKE RAPIDS</t>
  </si>
  <si>
    <t>https://echo.epa.gov/biosolids-facility-report?id=NCL024201</t>
  </si>
  <si>
    <t>LOCKPORT (C)</t>
  </si>
  <si>
    <t>NYL027057</t>
  </si>
  <si>
    <t>NY0027057</t>
  </si>
  <si>
    <t>LOCKPORT</t>
  </si>
  <si>
    <t>https://echo.epa.gov/biosolids-facility-report?id=NYL027057</t>
  </si>
  <si>
    <t>LITTLE FALLS (C)</t>
  </si>
  <si>
    <t>NYL022403</t>
  </si>
  <si>
    <t>NY0022403</t>
  </si>
  <si>
    <t>LITTLE FALLS</t>
  </si>
  <si>
    <t>https://echo.epa.gov/biosolids-facility-report?id=NYL022403</t>
  </si>
  <si>
    <t>LOGAN CITY CORPORATION</t>
  </si>
  <si>
    <t>UTL021920</t>
  </si>
  <si>
    <t>UT0021920</t>
  </si>
  <si>
    <t>LOGAN</t>
  </si>
  <si>
    <t>https://echo.epa.gov/biosolids-facility-report?id=UTL021920</t>
  </si>
  <si>
    <t>LANCASTER/CATAWBA RIVER</t>
  </si>
  <si>
    <t>SCL046892</t>
  </si>
  <si>
    <t>SC0046892</t>
  </si>
  <si>
    <t>https://echo.epa.gov/biosolids-facility-report?id=SCL046892</t>
  </si>
  <si>
    <t>DEVENS WASTEWATER TREATMENT FACILITY</t>
  </si>
  <si>
    <t>MAL003600</t>
  </si>
  <si>
    <t>MA0003600</t>
  </si>
  <si>
    <t>SHIRLEY</t>
  </si>
  <si>
    <t>https://echo.epa.gov/biosolids-facility-report?id=MAL003600</t>
  </si>
  <si>
    <t>ALLIANCE WATER RESOURCES</t>
  </si>
  <si>
    <t>MOL104299</t>
  </si>
  <si>
    <t>MO0104299</t>
  </si>
  <si>
    <t>CAMERON</t>
  </si>
  <si>
    <t>https://echo.epa.gov/biosolids-facility-report?id=MOL104299</t>
  </si>
  <si>
    <t>ATASCOCITA REGIONAL WWTP</t>
  </si>
  <si>
    <t>TX0058963</t>
  </si>
  <si>
    <t>https://echo.epa.gov/biosolids-facility-report?id=TX0058963</t>
  </si>
  <si>
    <t>MILTON REGIONAL SEWER AUTHORITY</t>
  </si>
  <si>
    <t>PAL020273</t>
  </si>
  <si>
    <t>PA0020273</t>
  </si>
  <si>
    <t>MILTON</t>
  </si>
  <si>
    <t>https://echo.epa.gov/biosolids-facility-report?id=PAL020273</t>
  </si>
  <si>
    <t>EAST BASTROP WWTF</t>
  </si>
  <si>
    <t>TX0032671</t>
  </si>
  <si>
    <t>BASTROP</t>
  </si>
  <si>
    <t>https://echo.epa.gov/biosolids-facility-report?id=TX0032671</t>
  </si>
  <si>
    <t>DCSD, DUCKETT CREEK DST</t>
  </si>
  <si>
    <t>MOL085472</t>
  </si>
  <si>
    <t>MO0085472</t>
  </si>
  <si>
    <t>https://echo.epa.gov/biosolids-facility-report?id=MOL085472</t>
  </si>
  <si>
    <t>CITY OF LYNN HAVEN</t>
  </si>
  <si>
    <t>FLL169978</t>
  </si>
  <si>
    <t>FL0169978</t>
  </si>
  <si>
    <t>LYNN HAVEN</t>
  </si>
  <si>
    <t>https://echo.epa.gov/biosolids-facility-report?id=FLL169978</t>
  </si>
  <si>
    <t>FALLSBURG (T)</t>
  </si>
  <si>
    <t>NYL024520</t>
  </si>
  <si>
    <t>NY0024520</t>
  </si>
  <si>
    <t>SOUTH FALLSBURG</t>
  </si>
  <si>
    <t>https://echo.epa.gov/biosolids-facility-report?id=NYL024520</t>
  </si>
  <si>
    <t>GOSHEN (V)</t>
  </si>
  <si>
    <t>NYL031518</t>
  </si>
  <si>
    <t>NY0031518</t>
  </si>
  <si>
    <t>https://echo.epa.gov/biosolids-facility-report?id=NYL031518</t>
  </si>
  <si>
    <t>GAL038709</t>
  </si>
  <si>
    <t>GA0038709</t>
  </si>
  <si>
    <t>https://echo.epa.gov/biosolids-facility-report?id=GAL038709</t>
  </si>
  <si>
    <t>CITY OF COMMERCE WWTF</t>
  </si>
  <si>
    <t>TX0020591</t>
  </si>
  <si>
    <t>COMMERCE</t>
  </si>
  <si>
    <t>https://echo.epa.gov/biosolids-facility-report?id=TX0020591</t>
  </si>
  <si>
    <t>SOUTH COASTAL REGIONAL WASTEWATER FACILITY</t>
  </si>
  <si>
    <t>DEL050008</t>
  </si>
  <si>
    <t>DE0050008</t>
  </si>
  <si>
    <t>SUSSEX COUNTY</t>
  </si>
  <si>
    <t>https://echo.epa.gov/biosolids-facility-report?id=DEL050008</t>
  </si>
  <si>
    <t>LITTLETON TOWN OF</t>
  </si>
  <si>
    <t>NHL100153</t>
  </si>
  <si>
    <t>NH0100153</t>
  </si>
  <si>
    <t>LITTLETON</t>
  </si>
  <si>
    <t>https://echo.epa.gov/biosolids-facility-report?id=NHL100153</t>
  </si>
  <si>
    <t>URBANA-CHAMPAIGN SD SW STP</t>
  </si>
  <si>
    <t>ILL031526</t>
  </si>
  <si>
    <t>IL0031526</t>
  </si>
  <si>
    <t>CHAMPAIGN</t>
  </si>
  <si>
    <t>https://echo.epa.gov/biosolids-facility-report?id=ILL031526</t>
  </si>
  <si>
    <t>CITY OF LIVINGSTON WWTP</t>
  </si>
  <si>
    <t>TX0024163</t>
  </si>
  <si>
    <t>LIVINGSTON</t>
  </si>
  <si>
    <t>https://echo.epa.gov/biosolids-facility-report?id=TX0024163</t>
  </si>
  <si>
    <t>NEW FREEDOM STP</t>
  </si>
  <si>
    <t>PAL043257</t>
  </si>
  <si>
    <t>PA0043257</t>
  </si>
  <si>
    <t>NEW FREEDOM</t>
  </si>
  <si>
    <t>https://echo.epa.gov/biosolids-facility-report?id=PAL043257</t>
  </si>
  <si>
    <t>CITY OF NEDERLAND WWTP</t>
  </si>
  <si>
    <t>TX0026476</t>
  </si>
  <si>
    <t>NEDERLAND</t>
  </si>
  <si>
    <t>https://echo.epa.gov/biosolids-facility-report?id=TX0026476</t>
  </si>
  <si>
    <t>BRAWLEY WWTP</t>
  </si>
  <si>
    <t>CAL104523</t>
  </si>
  <si>
    <t>CA0104523</t>
  </si>
  <si>
    <t>BRAWLEY</t>
  </si>
  <si>
    <t>https://echo.epa.gov/biosolids-facility-report?id=CAL104523</t>
  </si>
  <si>
    <t>MOUNT JOY BOROUGH AUTHORITY</t>
  </si>
  <si>
    <t>PAL021067</t>
  </si>
  <si>
    <t>PA0021067</t>
  </si>
  <si>
    <t>MOUNT  JOY</t>
  </si>
  <si>
    <t>https://echo.epa.gov/biosolids-facility-report?id=PAL021067</t>
  </si>
  <si>
    <t>PRINCETON  WASTEWATER TREATMENT PLANT</t>
  </si>
  <si>
    <t>INL024392</t>
  </si>
  <si>
    <t>IN0024392</t>
  </si>
  <si>
    <t>https://echo.epa.gov/biosolids-facility-report?id=INL024392</t>
  </si>
  <si>
    <t>NYL026719</t>
  </si>
  <si>
    <t>NY0026719</t>
  </si>
  <si>
    <t>https://echo.epa.gov/biosolids-facility-report?id=NYL026719</t>
  </si>
  <si>
    <t>OJRSA/CONEROSS CREEK WWTP</t>
  </si>
  <si>
    <t>SCL033553</t>
  </si>
  <si>
    <t>SC0033553</t>
  </si>
  <si>
    <t>SENECA</t>
  </si>
  <si>
    <t>https://echo.epa.gov/biosolids-facility-report?id=SCL033553</t>
  </si>
  <si>
    <t>TRI-MUNICIPAL SEWER COMMISSION</t>
  </si>
  <si>
    <t>NYL149209</t>
  </si>
  <si>
    <t>NY0149209</t>
  </si>
  <si>
    <t>WAPPINGERS FALLS</t>
  </si>
  <si>
    <t>https://echo.epa.gov/biosolids-facility-report?id=NYL149209</t>
  </si>
  <si>
    <t>ANDERSON/ROCKY RIVER</t>
  </si>
  <si>
    <t>SCL023744</t>
  </si>
  <si>
    <t>SC0023744</t>
  </si>
  <si>
    <t>https://echo.epa.gov/biosolids-facility-report?id=SCL023744</t>
  </si>
  <si>
    <t>NYL100803</t>
  </si>
  <si>
    <t>NY0100803</t>
  </si>
  <si>
    <t>https://echo.epa.gov/biosolids-facility-report?id=NYL100803</t>
  </si>
  <si>
    <t>MURPHYSBORO STP, CITY OF</t>
  </si>
  <si>
    <t>ILL023248</t>
  </si>
  <si>
    <t>IL0023248</t>
  </si>
  <si>
    <t>MURPHYSBORO</t>
  </si>
  <si>
    <t>https://echo.epa.gov/biosolids-facility-report?id=ILL023248</t>
  </si>
  <si>
    <t>PEMBROKE PINES, CITY OF WWTP</t>
  </si>
  <si>
    <t>FLL013575</t>
  </si>
  <si>
    <t>FL0013575</t>
  </si>
  <si>
    <t>PEMBROKE PINES</t>
  </si>
  <si>
    <t>https://echo.epa.gov/biosolids-facility-report?id=FLL013575</t>
  </si>
  <si>
    <t>HARRIS COUNTY FWSD 61 WWTP 2</t>
  </si>
  <si>
    <t>TX0091804</t>
  </si>
  <si>
    <t>https://echo.epa.gov/biosolids-facility-report?id=TX0091804</t>
  </si>
  <si>
    <t>MNL031186</t>
  </si>
  <si>
    <t>MN0031186</t>
  </si>
  <si>
    <t>https://echo.epa.gov/biosolids-facility-report?id=MNL031186</t>
  </si>
  <si>
    <t>ELKO WRF</t>
  </si>
  <si>
    <t>NVL000055</t>
  </si>
  <si>
    <t>NV0000055</t>
  </si>
  <si>
    <t>ELKO</t>
  </si>
  <si>
    <t>https://echo.epa.gov/biosolids-facility-report?id=NVL000055</t>
  </si>
  <si>
    <t>CITY OF EDEN</t>
  </si>
  <si>
    <t>NCL025071</t>
  </si>
  <si>
    <t>NC0025071</t>
  </si>
  <si>
    <t>EDEN</t>
  </si>
  <si>
    <t>https://echo.epa.gov/biosolids-facility-report?id=NCL025071</t>
  </si>
  <si>
    <t>REMINGTON REGIONAL WWTP</t>
  </si>
  <si>
    <t>VAL076805</t>
  </si>
  <si>
    <t>VA0076805</t>
  </si>
  <si>
    <t>WARRENTON</t>
  </si>
  <si>
    <t>https://echo.epa.gov/biosolids-facility-report?id=VAL076805</t>
  </si>
  <si>
    <t>ERIE CO SD2</t>
  </si>
  <si>
    <t>NYL022543</t>
  </si>
  <si>
    <t>NY0022543</t>
  </si>
  <si>
    <t>https://echo.epa.gov/biosolids-facility-report?id=NYL022543</t>
  </si>
  <si>
    <t>UPPER ALLEGHENY STP</t>
  </si>
  <si>
    <t>PAL027391</t>
  </si>
  <si>
    <t>PA0027391</t>
  </si>
  <si>
    <t>TARENTUM</t>
  </si>
  <si>
    <t>https://echo.epa.gov/biosolids-facility-report?id=PAL027391</t>
  </si>
  <si>
    <t>WINDERMERE WWTP</t>
  </si>
  <si>
    <t>TX0074853</t>
  </si>
  <si>
    <t>https://echo.epa.gov/biosolids-facility-report?id=TX0074853</t>
  </si>
  <si>
    <t>CITY OF BOWIE STP</t>
  </si>
  <si>
    <t>MDL021628</t>
  </si>
  <si>
    <t>MD0021628</t>
  </si>
  <si>
    <t>BOWIE</t>
  </si>
  <si>
    <t>https://echo.epa.gov/biosolids-facility-report?id=MDL021628</t>
  </si>
  <si>
    <t>DONA ANA COUNTY UTILITIES DEPT</t>
  </si>
  <si>
    <t>NML030490</t>
  </si>
  <si>
    <t>NM0030490</t>
  </si>
  <si>
    <t>LA MESA</t>
  </si>
  <si>
    <t>https://echo.epa.gov/biosolids-facility-report?id=NML030490</t>
  </si>
  <si>
    <t>LRWU-LITTLE MAUMELLE WWTP</t>
  </si>
  <si>
    <t>ARL050849</t>
  </si>
  <si>
    <t>AR0050849</t>
  </si>
  <si>
    <t>https://echo.epa.gov/biosolids-facility-report?id=ARL050849</t>
  </si>
  <si>
    <t>COOPER CITY WEST WWTP</t>
  </si>
  <si>
    <t>FLL040398</t>
  </si>
  <si>
    <t>FL0040398</t>
  </si>
  <si>
    <t>COOPER CITY</t>
  </si>
  <si>
    <t>https://echo.epa.gov/biosolids-facility-report?id=FLL040398</t>
  </si>
  <si>
    <t>RANCHO CALIFORNIA SANTA ROSA WRF</t>
  </si>
  <si>
    <t>CAL079111</t>
  </si>
  <si>
    <t>CA0079111</t>
  </si>
  <si>
    <t>TEMECULA</t>
  </si>
  <si>
    <t>https://echo.epa.gov/biosolids-facility-report?id=CAL079111</t>
  </si>
  <si>
    <t>BATAVIA STP, CITY OF</t>
  </si>
  <si>
    <t>ILL022543</t>
  </si>
  <si>
    <t>IL0022543</t>
  </si>
  <si>
    <t>BATAVIA</t>
  </si>
  <si>
    <t>https://echo.epa.gov/biosolids-facility-report?id=ILL022543</t>
  </si>
  <si>
    <t>LEBANON, CITY OF</t>
  </si>
  <si>
    <t>ORL020818</t>
  </si>
  <si>
    <t>OR0020818</t>
  </si>
  <si>
    <t>https://echo.epa.gov/biosolids-facility-report?id=ORL020818</t>
  </si>
  <si>
    <t>AYER W W T P</t>
  </si>
  <si>
    <t>MAL100013</t>
  </si>
  <si>
    <t>MA0100013</t>
  </si>
  <si>
    <t>AYER</t>
  </si>
  <si>
    <t>https://echo.epa.gov/biosolids-facility-report?id=MAL100013</t>
  </si>
  <si>
    <t>MADELIA WASTEWATER TREATMENT PLANT</t>
  </si>
  <si>
    <t>MNL024040</t>
  </si>
  <si>
    <t>MN0024040</t>
  </si>
  <si>
    <t>MADELIA</t>
  </si>
  <si>
    <t>https://echo.epa.gov/biosolids-facility-report?id=MNL024040</t>
  </si>
  <si>
    <t>BATESVILLE, CITY OF</t>
  </si>
  <si>
    <t>ARL020702</t>
  </si>
  <si>
    <t>AR0020702</t>
  </si>
  <si>
    <t>https://echo.epa.gov/biosolids-facility-report?id=ARL020702</t>
  </si>
  <si>
    <t>STEEP BANK FLAT BANK CREEK WWTP</t>
  </si>
  <si>
    <t>TX0114855</t>
  </si>
  <si>
    <t>https://echo.epa.gov/biosolids-facility-report?id=TX0114855</t>
  </si>
  <si>
    <t>CITY OF DOUGLAS</t>
  </si>
  <si>
    <t>GAL024431</t>
  </si>
  <si>
    <t>GA0024431</t>
  </si>
  <si>
    <t>DOUGLAS</t>
  </si>
  <si>
    <t>https://echo.epa.gov/biosolids-facility-report?id=GAL024431</t>
  </si>
  <si>
    <t>CITY OF INDIANOLA</t>
  </si>
  <si>
    <t>IAL027669</t>
  </si>
  <si>
    <t>IA0027669</t>
  </si>
  <si>
    <t>INDIANOLA</t>
  </si>
  <si>
    <t>https://echo.epa.gov/biosolids-facility-report?id=IAL027669</t>
  </si>
  <si>
    <t>TX0052779</t>
  </si>
  <si>
    <t>https://echo.epa.gov/biosolids-facility-report?id=TX0052779</t>
  </si>
  <si>
    <t>AMESBURY W W T P</t>
  </si>
  <si>
    <t>MAL101745</t>
  </si>
  <si>
    <t>MA0101745</t>
  </si>
  <si>
    <t>AMESBURY</t>
  </si>
  <si>
    <t>https://echo.epa.gov/biosolids-facility-report?id=MAL101745</t>
  </si>
  <si>
    <t>HANCOCK COUNTY UTILITY AUTHORITY, SOUTHERN REGIONAL WWTP</t>
  </si>
  <si>
    <t>MSL027847</t>
  </si>
  <si>
    <t>MS0027847</t>
  </si>
  <si>
    <t>WAVELAND</t>
  </si>
  <si>
    <t>https://echo.epa.gov/biosolids-facility-report?id=MSL027847</t>
  </si>
  <si>
    <t>BROADWATER WATER RECLAMATION</t>
  </si>
  <si>
    <t>MDL024350</t>
  </si>
  <si>
    <t>MD0024350</t>
  </si>
  <si>
    <t>CHURCHTON</t>
  </si>
  <si>
    <t>https://echo.epa.gov/biosolids-facility-report?id=MDL024350</t>
  </si>
  <si>
    <t>NORTHFIELD WWTF</t>
  </si>
  <si>
    <t>VTL100242</t>
  </si>
  <si>
    <t>VT0100242</t>
  </si>
  <si>
    <t>https://echo.epa.gov/biosolids-facility-report?id=VTL100242</t>
  </si>
  <si>
    <t>SLIDELL, CITY OF (PLANT #2)</t>
  </si>
  <si>
    <t>LAL047180</t>
  </si>
  <si>
    <t>LA0047180</t>
  </si>
  <si>
    <t>SLIDELL</t>
  </si>
  <si>
    <t>https://echo.epa.gov/biosolids-facility-report?id=LAL047180</t>
  </si>
  <si>
    <t>BEREA MUNICIPAL UTILITIES WWTP</t>
  </si>
  <si>
    <t>KYL079898</t>
  </si>
  <si>
    <t>KY0079898</t>
  </si>
  <si>
    <t>BEREA</t>
  </si>
  <si>
    <t>https://echo.epa.gov/biosolids-facility-report?id=KYL079898</t>
  </si>
  <si>
    <t>UTILITIES BOARD OF THE CITY OF SYLACAUGA</t>
  </si>
  <si>
    <t>ALL020001</t>
  </si>
  <si>
    <t>AL0020001</t>
  </si>
  <si>
    <t>SYLACAUGA</t>
  </si>
  <si>
    <t>https://echo.epa.gov/biosolids-facility-report?id=ALL020001</t>
  </si>
  <si>
    <t>COCOA BEACH, CITY OF</t>
  </si>
  <si>
    <t>FLL021105</t>
  </si>
  <si>
    <t>FL0021105</t>
  </si>
  <si>
    <t>COCOA BEACH</t>
  </si>
  <si>
    <t>https://echo.epa.gov/biosolids-facility-report?id=FLL021105</t>
  </si>
  <si>
    <t>ESSEX JUNCTION WASTEWATER TREATMENT FACILITY</t>
  </si>
  <si>
    <t>VTL100111</t>
  </si>
  <si>
    <t>VT0100111</t>
  </si>
  <si>
    <t>ESSEX JUNCTION</t>
  </si>
  <si>
    <t>https://echo.epa.gov/biosolids-facility-report?id=VTL100111</t>
  </si>
  <si>
    <t>RUSSELLVILLE STP</t>
  </si>
  <si>
    <t>KYL020877</t>
  </si>
  <si>
    <t>KY0020877</t>
  </si>
  <si>
    <t>https://echo.epa.gov/biosolids-facility-report?id=KYL020877</t>
  </si>
  <si>
    <t>BERLIN P C F</t>
  </si>
  <si>
    <t>NHL100013</t>
  </si>
  <si>
    <t>NH0100013</t>
  </si>
  <si>
    <t>BERLIN</t>
  </si>
  <si>
    <t>https://echo.epa.gov/biosolids-facility-report?id=NHL100013</t>
  </si>
  <si>
    <t>BLOOMINGDALE-REEVES WRF</t>
  </si>
  <si>
    <t>ILL021130</t>
  </si>
  <si>
    <t>IL0021130</t>
  </si>
  <si>
    <t>BLOOMINGDALE</t>
  </si>
  <si>
    <t>https://echo.epa.gov/biosolids-facility-report?id=ILL021130</t>
  </si>
  <si>
    <t>CITY OF CARTHAGE</t>
  </si>
  <si>
    <t>MOL039136</t>
  </si>
  <si>
    <t>MO0039136</t>
  </si>
  <si>
    <t>CARTHAGE</t>
  </si>
  <si>
    <t>https://echo.epa.gov/biosolids-facility-report?id=MOL039136</t>
  </si>
  <si>
    <t>MONTROSE CITY OF</t>
  </si>
  <si>
    <t>COL039624</t>
  </si>
  <si>
    <t>CO0039624</t>
  </si>
  <si>
    <t>MONTROSE</t>
  </si>
  <si>
    <t>https://echo.epa.gov/biosolids-facility-report?id=COL039624</t>
  </si>
  <si>
    <t>CITY OF ALAMOGORDO</t>
  </si>
  <si>
    <t>NML000001</t>
  </si>
  <si>
    <t>NM0000001</t>
  </si>
  <si>
    <t>OTERO</t>
  </si>
  <si>
    <t>https://echo.epa.gov/biosolids-facility-report?id=NML000001</t>
  </si>
  <si>
    <t>CITY OF BUDA WWTF</t>
  </si>
  <si>
    <t>TX0057436</t>
  </si>
  <si>
    <t>BUDA</t>
  </si>
  <si>
    <t>https://echo.epa.gov/biosolids-facility-report?id=TX0057436</t>
  </si>
  <si>
    <t>SOUTH MONMOUTH REGIONAL STP</t>
  </si>
  <si>
    <t>NJL024562</t>
  </si>
  <si>
    <t>NJ0024562</t>
  </si>
  <si>
    <t>W BELMAR</t>
  </si>
  <si>
    <t>https://echo.epa.gov/biosolids-facility-report?id=NJL024562</t>
  </si>
  <si>
    <t>BROWNSBURG WWTP</t>
  </si>
  <si>
    <t>INL021245</t>
  </si>
  <si>
    <t>IN0021245</t>
  </si>
  <si>
    <t>BROWNSBURG</t>
  </si>
  <si>
    <t>https://echo.epa.gov/biosolids-facility-report?id=INL021245</t>
  </si>
  <si>
    <t>CAMBRIDGE WWTP</t>
  </si>
  <si>
    <t>MDL021636</t>
  </si>
  <si>
    <t>MD0021636</t>
  </si>
  <si>
    <t>CAMBRIDGE</t>
  </si>
  <si>
    <t>https://echo.epa.gov/biosolids-facility-report?id=MDL021636</t>
  </si>
  <si>
    <t>MCCANDLESS TOWNSHIP SANITARY A</t>
  </si>
  <si>
    <t>PAL027669</t>
  </si>
  <si>
    <t>PA0027669</t>
  </si>
  <si>
    <t>https://echo.epa.gov/biosolids-facility-report?id=PAL027669</t>
  </si>
  <si>
    <t>PALMER W P C F</t>
  </si>
  <si>
    <t>MAL101168</t>
  </si>
  <si>
    <t>MA0101168</t>
  </si>
  <si>
    <t>THREE RIVERS</t>
  </si>
  <si>
    <t>https://echo.epa.gov/biosolids-facility-report?id=MAL101168</t>
  </si>
  <si>
    <t>DIXON STP, CITY OF</t>
  </si>
  <si>
    <t>ILL026450</t>
  </si>
  <si>
    <t>IL0026450</t>
  </si>
  <si>
    <t>DIXON</t>
  </si>
  <si>
    <t>https://echo.epa.gov/biosolids-facility-report?id=ILL026450</t>
  </si>
  <si>
    <t>FILLMORE WRP</t>
  </si>
  <si>
    <t>CAL059021</t>
  </si>
  <si>
    <t>CA0059021</t>
  </si>
  <si>
    <t>FILLMORE</t>
  </si>
  <si>
    <t>https://echo.epa.gov/biosolids-facility-report?id=CAL059021</t>
  </si>
  <si>
    <t>WASHOUGAL STP</t>
  </si>
  <si>
    <t>WAL037427</t>
  </si>
  <si>
    <t>WA0037427</t>
  </si>
  <si>
    <t>WASHOUGAL</t>
  </si>
  <si>
    <t>https://echo.epa.gov/biosolids-facility-report?id=WAL037427</t>
  </si>
  <si>
    <t>LAS GALLINAS VALLEY STP</t>
  </si>
  <si>
    <t>CAL037851</t>
  </si>
  <si>
    <t>CA0037851</t>
  </si>
  <si>
    <t>https://echo.epa.gov/biosolids-facility-report?id=CAL037851</t>
  </si>
  <si>
    <t>CHALFONT NEW BRITAIN JOINT SEW</t>
  </si>
  <si>
    <t>PAL025917</t>
  </si>
  <si>
    <t>PA0025917</t>
  </si>
  <si>
    <t>DOYLESTOWN</t>
  </si>
  <si>
    <t>https://echo.epa.gov/biosolids-facility-report?id=PAL025917</t>
  </si>
  <si>
    <t>SPEEDWAY WWTP</t>
  </si>
  <si>
    <t>INL032972</t>
  </si>
  <si>
    <t>IN0032972</t>
  </si>
  <si>
    <t>SPEEDWAY</t>
  </si>
  <si>
    <t>https://echo.epa.gov/biosolids-facility-report?id=INL032972</t>
  </si>
  <si>
    <t>HOOD RIVER, CITY OF</t>
  </si>
  <si>
    <t>ORL020788</t>
  </si>
  <si>
    <t>OR0020788</t>
  </si>
  <si>
    <t>HOOD RIVER</t>
  </si>
  <si>
    <t>https://echo.epa.gov/biosolids-facility-report?id=ORL020788</t>
  </si>
  <si>
    <t>LIBERTYVILLE STP, VILLAGE OF</t>
  </si>
  <si>
    <t>ILL029530</t>
  </si>
  <si>
    <t>IL0029530</t>
  </si>
  <si>
    <t>https://echo.epa.gov/biosolids-facility-report?id=ILL029530</t>
  </si>
  <si>
    <t>VAN BUREN, CITY OF-MAIN PLANT</t>
  </si>
  <si>
    <t>ARL021482</t>
  </si>
  <si>
    <t>AR0021482</t>
  </si>
  <si>
    <t>VAN BUREN</t>
  </si>
  <si>
    <t>https://echo.epa.gov/biosolids-facility-report?id=ARL021482</t>
  </si>
  <si>
    <t>STILLHOUSE BRANCH WWTP</t>
  </si>
  <si>
    <t>TX0111791</t>
  </si>
  <si>
    <t>https://echo.epa.gov/biosolids-facility-report?id=TX0111791</t>
  </si>
  <si>
    <t>SOUTH SANTA ROSA UTILITIES SYSTEM WWTF</t>
  </si>
  <si>
    <t>FLL010212</t>
  </si>
  <si>
    <t>FL0010212</t>
  </si>
  <si>
    <t>GULF BREEZE</t>
  </si>
  <si>
    <t>https://echo.epa.gov/biosolids-facility-report?id=FLL010212</t>
  </si>
  <si>
    <t>ANDERSON/GENEROSTEE CREEK</t>
  </si>
  <si>
    <t>SCL023752</t>
  </si>
  <si>
    <t>SC0023752</t>
  </si>
  <si>
    <t>https://echo.epa.gov/biosolids-facility-report?id=SCL023752</t>
  </si>
  <si>
    <t>CINNAMINSON SA</t>
  </si>
  <si>
    <t>NJL024007</t>
  </si>
  <si>
    <t>NJ0024007</t>
  </si>
  <si>
    <t>CINNAMINSON</t>
  </si>
  <si>
    <t>https://echo.epa.gov/biosolids-facility-report?id=NJL024007</t>
  </si>
  <si>
    <t>CITY OF CHATSWORTH</t>
  </si>
  <si>
    <t>GAL032492</t>
  </si>
  <si>
    <t>GA0032492</t>
  </si>
  <si>
    <t>CHATSWORTH</t>
  </si>
  <si>
    <t>https://echo.epa.gov/biosolids-facility-report?id=GAL032492</t>
  </si>
  <si>
    <t>HIGHLAND WATER RECLAMATION</t>
  </si>
  <si>
    <t>ILL029173</t>
  </si>
  <si>
    <t>IL0029173</t>
  </si>
  <si>
    <t>HIGHLAND</t>
  </si>
  <si>
    <t>https://echo.epa.gov/biosolids-facility-report?id=ILL029173</t>
  </si>
  <si>
    <t>BRAINERD</t>
  </si>
  <si>
    <t>MNL049328</t>
  </si>
  <si>
    <t>MN0049328</t>
  </si>
  <si>
    <t>BAXTER</t>
  </si>
  <si>
    <t>https://echo.epa.gov/biosolids-facility-report?id=MNL049328</t>
  </si>
  <si>
    <t>MIDDLEBOROUGH WWTP - DEPT OF PUBLIC WORKS</t>
  </si>
  <si>
    <t>MAL101591</t>
  </si>
  <si>
    <t>MA0101591</t>
  </si>
  <si>
    <t>MIDDLEBOROUGH</t>
  </si>
  <si>
    <t>https://echo.epa.gov/biosolids-facility-report?id=MAL101591</t>
  </si>
  <si>
    <t>ALGONQUIN STP, VILLAGE OF</t>
  </si>
  <si>
    <t>ILL023329</t>
  </si>
  <si>
    <t>IL0023329</t>
  </si>
  <si>
    <t>ALGONQUIN</t>
  </si>
  <si>
    <t>https://echo.epa.gov/biosolids-facility-report?id=ILL023329</t>
  </si>
  <si>
    <t>ANSONIA WPCA</t>
  </si>
  <si>
    <t>CTL100013</t>
  </si>
  <si>
    <t>CT0100013</t>
  </si>
  <si>
    <t>ANSONIA</t>
  </si>
  <si>
    <t>https://echo.epa.gov/biosolids-facility-report?id=CTL100013</t>
  </si>
  <si>
    <t>HOGS BAYOU WWTP</t>
  </si>
  <si>
    <t>TX0032361</t>
  </si>
  <si>
    <t>https://echo.epa.gov/biosolids-facility-report?id=TX0032361</t>
  </si>
  <si>
    <t>WINDSOR TOWN OF</t>
  </si>
  <si>
    <t>COL020320</t>
  </si>
  <si>
    <t>CO0020320</t>
  </si>
  <si>
    <t>WINDSOR</t>
  </si>
  <si>
    <t>https://echo.epa.gov/biosolids-facility-report?id=COL020320</t>
  </si>
  <si>
    <t>MOAB-CITY</t>
  </si>
  <si>
    <t>UTL020419</t>
  </si>
  <si>
    <t>UT0020419</t>
  </si>
  <si>
    <t>MOAB</t>
  </si>
  <si>
    <t>https://echo.epa.gov/biosolids-facility-report?id=UTL020419</t>
  </si>
  <si>
    <t>IL AMERICAN WTR CO-SANTA FE</t>
  </si>
  <si>
    <t>ILL032760</t>
  </si>
  <si>
    <t>IL0032760</t>
  </si>
  <si>
    <t>https://echo.epa.gov/biosolids-facility-report?id=ILL032760</t>
  </si>
  <si>
    <t>RIDAUGHT LANDING WWTF</t>
  </si>
  <si>
    <t>FLL039721</t>
  </si>
  <si>
    <t>FL0039721</t>
  </si>
  <si>
    <t>CLAY COUNT</t>
  </si>
  <si>
    <t>https://echo.epa.gov/biosolids-facility-report?id=FLL039721</t>
  </si>
  <si>
    <t>CITY OF KAUFMAN WWTP</t>
  </si>
  <si>
    <t>TX0079391</t>
  </si>
  <si>
    <t>KAUFMAN</t>
  </si>
  <si>
    <t>https://echo.epa.gov/biosolids-facility-report?id=TX0079391</t>
  </si>
  <si>
    <t>PORT JERVIS STP</t>
  </si>
  <si>
    <t>NYL026522</t>
  </si>
  <si>
    <t>NY0026522</t>
  </si>
  <si>
    <t>PORT JERVIS</t>
  </si>
  <si>
    <t>https://echo.epa.gov/biosolids-facility-report?id=NYL026522</t>
  </si>
  <si>
    <t>MOBILE AREA WATER AND SEWER SYSTEM</t>
  </si>
  <si>
    <t>ALL023094</t>
  </si>
  <si>
    <t>AL0023094</t>
  </si>
  <si>
    <t>https://echo.epa.gov/biosolids-facility-report?id=ALL023094</t>
  </si>
  <si>
    <t>BURRILLVILLE SEWER COMMISSION</t>
  </si>
  <si>
    <t>RIL100455</t>
  </si>
  <si>
    <t>RI0100455</t>
  </si>
  <si>
    <t>HARRISVILLE</t>
  </si>
  <si>
    <t>https://echo.epa.gov/biosolids-facility-report?id=RIL100455</t>
  </si>
  <si>
    <t>OYSTER CREEK WWTP</t>
  </si>
  <si>
    <t>TX0072591</t>
  </si>
  <si>
    <t>OYSTER CREEK</t>
  </si>
  <si>
    <t>https://echo.epa.gov/biosolids-facility-report?id=TX0072591</t>
  </si>
  <si>
    <t>JOLIET AUX SABLE CREEK WWTP</t>
  </si>
  <si>
    <t>ILL076414</t>
  </si>
  <si>
    <t>IL0076414</t>
  </si>
  <si>
    <t>https://echo.epa.gov/biosolids-facility-report?id=ILL076414</t>
  </si>
  <si>
    <t>WARRENTON  STP</t>
  </si>
  <si>
    <t>VAL021172</t>
  </si>
  <si>
    <t>VA0021172</t>
  </si>
  <si>
    <t>https://echo.epa.gov/biosolids-facility-report?id=VAL021172</t>
  </si>
  <si>
    <t>MONTGOMERY TWP MUNI SEW AUTH MONTGOMERY CNTY</t>
  </si>
  <si>
    <t>PAL053180</t>
  </si>
  <si>
    <t>PA0053180</t>
  </si>
  <si>
    <t>MONTGOMERYVILLE</t>
  </si>
  <si>
    <t>https://echo.epa.gov/biosolids-facility-report?id=PAL053180</t>
  </si>
  <si>
    <t>SELAH POTW</t>
  </si>
  <si>
    <t>WAL021032</t>
  </si>
  <si>
    <t>WA0021032</t>
  </si>
  <si>
    <t>SELAH</t>
  </si>
  <si>
    <t>https://echo.epa.gov/biosolids-facility-report?id=WAL021032</t>
  </si>
  <si>
    <t>KINGSTON (C)</t>
  </si>
  <si>
    <t>NYL029351</t>
  </si>
  <si>
    <t>NY0029351</t>
  </si>
  <si>
    <t>KINGSTON</t>
  </si>
  <si>
    <t>https://echo.epa.gov/biosolids-facility-report?id=NYL029351</t>
  </si>
  <si>
    <t>CENTRAL  MUD 1 WWTF</t>
  </si>
  <si>
    <t>TX0098957</t>
  </si>
  <si>
    <t>https://echo.epa.gov/biosolids-facility-report?id=TX0098957</t>
  </si>
  <si>
    <t>GWA NORTHERN DISTRICT WWTP</t>
  </si>
  <si>
    <t>GUL020141</t>
  </si>
  <si>
    <t>GU0020141</t>
  </si>
  <si>
    <t>MANGILAO</t>
  </si>
  <si>
    <t>GU</t>
  </si>
  <si>
    <t>https://echo.epa.gov/biosolids-facility-report?id=GUL020141</t>
  </si>
  <si>
    <t>CITY OF GRAHAM WWTF</t>
  </si>
  <si>
    <t>TX0024635</t>
  </si>
  <si>
    <t>GRAHAM</t>
  </si>
  <si>
    <t>https://echo.epa.gov/biosolids-facility-report?id=TX0024635</t>
  </si>
  <si>
    <t>UNIFIED GOVERNMENT OF ATHENS-CLARKE CO (CEDAR CR)</t>
  </si>
  <si>
    <t>GAL034584</t>
  </si>
  <si>
    <t>GA0034584</t>
  </si>
  <si>
    <t>https://echo.epa.gov/biosolids-facility-report?id=GAL034584</t>
  </si>
  <si>
    <t>MEADVILLE</t>
  </si>
  <si>
    <t>PAL026271</t>
  </si>
  <si>
    <t>PA0026271</t>
  </si>
  <si>
    <t>https://echo.epa.gov/biosolids-facility-report?id=PAL026271</t>
  </si>
  <si>
    <t>EAST HONOLULU WWTP</t>
  </si>
  <si>
    <t>HIL020203</t>
  </si>
  <si>
    <t>HI0020203</t>
  </si>
  <si>
    <t>HONOLULU</t>
  </si>
  <si>
    <t>HI</t>
  </si>
  <si>
    <t>https://echo.epa.gov/biosolids-facility-report?id=HIL020203</t>
  </si>
  <si>
    <t>BECKLEY, CITY OF</t>
  </si>
  <si>
    <t>WVL023183</t>
  </si>
  <si>
    <t>WV0023183</t>
  </si>
  <si>
    <t>BECKLEY</t>
  </si>
  <si>
    <t>https://echo.epa.gov/biosolids-facility-report?id=WVL023183</t>
  </si>
  <si>
    <t>WOODSTOCK NORTH STP</t>
  </si>
  <si>
    <t>ILL031861</t>
  </si>
  <si>
    <t>IL0031861</t>
  </si>
  <si>
    <t>WOODSTOCK</t>
  </si>
  <si>
    <t>https://echo.epa.gov/biosolids-facility-report?id=ILL031861</t>
  </si>
  <si>
    <t>CITY OF ROCKMART</t>
  </si>
  <si>
    <t>GAL026042</t>
  </si>
  <si>
    <t>GA0026042</t>
  </si>
  <si>
    <t>ROCKMART</t>
  </si>
  <si>
    <t>https://echo.epa.gov/biosolids-facility-report?id=GAL026042</t>
  </si>
  <si>
    <t>ROCHESTER WASTEWATER TREATMENT PLANT</t>
  </si>
  <si>
    <t>INL021661</t>
  </si>
  <si>
    <t>IN0021661</t>
  </si>
  <si>
    <t>https://echo.epa.gov/biosolids-facility-report?id=INL021661</t>
  </si>
  <si>
    <t>MONTICELLO WWTP</t>
  </si>
  <si>
    <t>INL020176</t>
  </si>
  <si>
    <t>IN0020176</t>
  </si>
  <si>
    <t>MONTICELLO</t>
  </si>
  <si>
    <t>https://echo.epa.gov/biosolids-facility-report?id=INL020176</t>
  </si>
  <si>
    <t>MOON TOWNSHIP MUNICIPAL AUTHOR</t>
  </si>
  <si>
    <t>PAL028801</t>
  </si>
  <si>
    <t>PA0028801</t>
  </si>
  <si>
    <t>CORAPOLIS</t>
  </si>
  <si>
    <t>https://echo.epa.gov/biosolids-facility-report?id=PAL028801</t>
  </si>
  <si>
    <t>WALKER, TOWN OF</t>
  </si>
  <si>
    <t>LAL059951</t>
  </si>
  <si>
    <t>LA0059951</t>
  </si>
  <si>
    <t>WALKER</t>
  </si>
  <si>
    <t>https://echo.epa.gov/biosolids-facility-report?id=LAL059951</t>
  </si>
  <si>
    <t>GENEVA STP, CITY OF</t>
  </si>
  <si>
    <t>ILL020087</t>
  </si>
  <si>
    <t>IL0020087</t>
  </si>
  <si>
    <t>https://echo.epa.gov/biosolids-facility-report?id=ILL020087</t>
  </si>
  <si>
    <t>TAOS, TOWN OF</t>
  </si>
  <si>
    <t>NML024066</t>
  </si>
  <si>
    <t>NM0024066</t>
  </si>
  <si>
    <t>RANCHO DE TAOS</t>
  </si>
  <si>
    <t>https://echo.epa.gov/biosolids-facility-report?id=NML024066</t>
  </si>
  <si>
    <t>HARRIS CO MUD 387 WWTP</t>
  </si>
  <si>
    <t>TX0124907</t>
  </si>
  <si>
    <t>https://echo.epa.gov/biosolids-facility-report?id=TX0124907</t>
  </si>
  <si>
    <t>VAN BUREN, CITY OF-NORTH WWTP</t>
  </si>
  <si>
    <t>ARL040967</t>
  </si>
  <si>
    <t>AR0040967</t>
  </si>
  <si>
    <t>https://echo.epa.gov/biosolids-facility-report?id=ARL040967</t>
  </si>
  <si>
    <t>SEYMOUR WPCF, TOWN OF</t>
  </si>
  <si>
    <t>CTL100501</t>
  </si>
  <si>
    <t>CT0100501</t>
  </si>
  <si>
    <t>https://echo.epa.gov/biosolids-facility-report?id=CTL100501</t>
  </si>
  <si>
    <t>LOWER FOUNTAIN METRO SEWAGE DISPOSAL DIST</t>
  </si>
  <si>
    <t>COL000005</t>
  </si>
  <si>
    <t>CO0000005</t>
  </si>
  <si>
    <t>FOUNTAIN</t>
  </si>
  <si>
    <t>https://echo.epa.gov/biosolids-facility-report?id=COL000005</t>
  </si>
  <si>
    <t>NEW CANAAN STP</t>
  </si>
  <si>
    <t>CTL101273</t>
  </si>
  <si>
    <t>CT0101273</t>
  </si>
  <si>
    <t>NEW CANAAN</t>
  </si>
  <si>
    <t>https://echo.epa.gov/biosolids-facility-report?id=CTL101273</t>
  </si>
  <si>
    <t>EASTHAMPTON W W T P</t>
  </si>
  <si>
    <t>MAL101478</t>
  </si>
  <si>
    <t>MA0101478</t>
  </si>
  <si>
    <t>EASTHAMPTON</t>
  </si>
  <si>
    <t>https://echo.epa.gov/biosolids-facility-report?id=MAL101478</t>
  </si>
  <si>
    <t>EL PASO COUNTY WCID 4 WWTP</t>
  </si>
  <si>
    <t>TX0065013</t>
  </si>
  <si>
    <t>FABENS</t>
  </si>
  <si>
    <t>https://echo.epa.gov/biosolids-facility-report?id=TX0065013</t>
  </si>
  <si>
    <t>INCLINE VILLAGE WRF</t>
  </si>
  <si>
    <t>NVL010501</t>
  </si>
  <si>
    <t>NV0010501</t>
  </si>
  <si>
    <t>INCLINE VILLAGE</t>
  </si>
  <si>
    <t>https://echo.epa.gov/biosolids-facility-report?id=NVL010501</t>
  </si>
  <si>
    <t>BLACK'S CREEK WTP</t>
  </si>
  <si>
    <t>NJL024678</t>
  </si>
  <si>
    <t>NJ0024678</t>
  </si>
  <si>
    <t>BORDENTOWN</t>
  </si>
  <si>
    <t>https://echo.epa.gov/biosolids-facility-report?id=NJL024678</t>
  </si>
  <si>
    <t>HANOVER PARK STP #1, VLLAGE OF</t>
  </si>
  <si>
    <t>ILL034479</t>
  </si>
  <si>
    <t>IL0034479</t>
  </si>
  <si>
    <t>https://echo.epa.gov/biosolids-facility-report?id=ILL034479</t>
  </si>
  <si>
    <t>GREEN FOREST, CITY OF</t>
  </si>
  <si>
    <t>ARL021741</t>
  </si>
  <si>
    <t>AR0021741</t>
  </si>
  <si>
    <t>GREEN FOREST</t>
  </si>
  <si>
    <t>https://echo.epa.gov/biosolids-facility-report?id=ARL021741</t>
  </si>
  <si>
    <t>MEDIA STP</t>
  </si>
  <si>
    <t>PAL024121</t>
  </si>
  <si>
    <t>PA0024121</t>
  </si>
  <si>
    <t>MEDIA</t>
  </si>
  <si>
    <t>https://echo.epa.gov/biosolids-facility-report?id=PAL024121</t>
  </si>
  <si>
    <t>SALT CREEK SD STP</t>
  </si>
  <si>
    <t>ILL030953</t>
  </si>
  <si>
    <t>IL0030953</t>
  </si>
  <si>
    <t>VILLA PARK</t>
  </si>
  <si>
    <t>https://echo.epa.gov/biosolids-facility-report?id=ILL030953</t>
  </si>
  <si>
    <t>UXBRIDGE W W T F</t>
  </si>
  <si>
    <t>MAL102440</t>
  </si>
  <si>
    <t>MA0102440</t>
  </si>
  <si>
    <t>UXBRIDGE</t>
  </si>
  <si>
    <t>https://echo.epa.gov/biosolids-facility-report?id=MAL102440</t>
  </si>
  <si>
    <t>HARRISON CO UTIL AUTH, LONG BEACH &amp; PASS CHRISTIAN</t>
  </si>
  <si>
    <t>MSL043141</t>
  </si>
  <si>
    <t>MS0043141</t>
  </si>
  <si>
    <t>PASS CHRISTIAN</t>
  </si>
  <si>
    <t>https://echo.epa.gov/biosolids-facility-report?id=MSL043141</t>
  </si>
  <si>
    <t>WALTON (V)</t>
  </si>
  <si>
    <t>NYL027154</t>
  </si>
  <si>
    <t>NY0027154</t>
  </si>
  <si>
    <t>WALTON</t>
  </si>
  <si>
    <t>https://echo.epa.gov/biosolids-facility-report?id=NYL027154</t>
  </si>
  <si>
    <t>HARRIS COUNTY MUD  221 WWTP</t>
  </si>
  <si>
    <t>TX0089184</t>
  </si>
  <si>
    <t>https://echo.epa.gov/biosolids-facility-report?id=TX0089184</t>
  </si>
  <si>
    <t>WAGNER CREEK WWTP</t>
  </si>
  <si>
    <t>TX0099287</t>
  </si>
  <si>
    <t>https://echo.epa.gov/biosolids-facility-report?id=TX0099287</t>
  </si>
  <si>
    <t>NEW MILFORD WPCF, TOWN OF</t>
  </si>
  <si>
    <t>CTL100391</t>
  </si>
  <si>
    <t>CT0100391</t>
  </si>
  <si>
    <t>NEW MILFORD</t>
  </si>
  <si>
    <t>https://echo.epa.gov/biosolids-facility-report?id=CTL100391</t>
  </si>
  <si>
    <t>OXFORD WWTP</t>
  </si>
  <si>
    <t>NC0025054</t>
  </si>
  <si>
    <t>OXFORD</t>
  </si>
  <si>
    <t>https://echo.epa.gov/biosolids-facility-report?id=NC0025054</t>
  </si>
  <si>
    <t>BURLINGTON CITY STP</t>
  </si>
  <si>
    <t>NJL024660</t>
  </si>
  <si>
    <t>NJ0024660</t>
  </si>
  <si>
    <t>https://echo.epa.gov/biosolids-facility-report?id=NJL024660</t>
  </si>
  <si>
    <t>MAYNARD W W T F</t>
  </si>
  <si>
    <t>MAL101001</t>
  </si>
  <si>
    <t>MA0101001</t>
  </si>
  <si>
    <t>MAYNARD</t>
  </si>
  <si>
    <t>https://echo.epa.gov/biosolids-facility-report?id=MAL101001</t>
  </si>
  <si>
    <t>ATHOL W W T P</t>
  </si>
  <si>
    <t>MAL100005</t>
  </si>
  <si>
    <t>MA0100005</t>
  </si>
  <si>
    <t>ATHOL</t>
  </si>
  <si>
    <t>https://echo.epa.gov/biosolids-facility-report?id=MAL100005</t>
  </si>
  <si>
    <t>JOINT BASE LEWIS-MCCHORD</t>
  </si>
  <si>
    <t>WAL021954</t>
  </si>
  <si>
    <t>WA0021954</t>
  </si>
  <si>
    <t>JBLM</t>
  </si>
  <si>
    <t>https://echo.epa.gov/biosolids-facility-report?id=WAL021954</t>
  </si>
  <si>
    <t>WILLOWOOD WWTP</t>
  </si>
  <si>
    <t>TX0020788</t>
  </si>
  <si>
    <t>https://echo.epa.gov/biosolids-facility-report?id=TX0020788</t>
  </si>
  <si>
    <t>CITY OF NIXA</t>
  </si>
  <si>
    <t>MOL028037</t>
  </si>
  <si>
    <t>MO0028037</t>
  </si>
  <si>
    <t>NIXA</t>
  </si>
  <si>
    <t>https://echo.epa.gov/biosolids-facility-report?id=MOL028037</t>
  </si>
  <si>
    <t>BRIDGEWATER W W T F</t>
  </si>
  <si>
    <t>MAL100641</t>
  </si>
  <si>
    <t>MA0100641</t>
  </si>
  <si>
    <t>https://echo.epa.gov/biosolids-facility-report?id=MAL100641</t>
  </si>
  <si>
    <t>DOSHIER FARM WWTP</t>
  </si>
  <si>
    <t>TX0047651</t>
  </si>
  <si>
    <t>TEMPLE</t>
  </si>
  <si>
    <t>https://echo.epa.gov/biosolids-facility-report?id=TX0047651</t>
  </si>
  <si>
    <t>EDGEWATER, CITY OF</t>
  </si>
  <si>
    <t>FLL021431</t>
  </si>
  <si>
    <t>FL0021431</t>
  </si>
  <si>
    <t>https://echo.epa.gov/biosolids-facility-report?id=FLL021431</t>
  </si>
  <si>
    <t>GAFFNEY/BROAD RVR</t>
  </si>
  <si>
    <t>SCL047091</t>
  </si>
  <si>
    <t>SC0047091</t>
  </si>
  <si>
    <t>GAFFNEY</t>
  </si>
  <si>
    <t>https://echo.epa.gov/biosolids-facility-report?id=SCL047091</t>
  </si>
  <si>
    <t>HARRISON CO UTIL AUTH, S20 D'IBERVILLE WWTF AND TRANSMISSION SYSTEM</t>
  </si>
  <si>
    <t>MSL061221</t>
  </si>
  <si>
    <t>MS0061221</t>
  </si>
  <si>
    <t>D'IBERVILLE</t>
  </si>
  <si>
    <t>https://echo.epa.gov/biosolids-facility-report?id=MSL061221</t>
  </si>
  <si>
    <t>REHOBOTH BEACH STP</t>
  </si>
  <si>
    <t>DEL020028</t>
  </si>
  <si>
    <t>DE0020028</t>
  </si>
  <si>
    <t>REHOBOTH BEACH</t>
  </si>
  <si>
    <t>https://echo.epa.gov/biosolids-facility-report?id=DEL020028</t>
  </si>
  <si>
    <t>SEQUIM WATER RECLAMATION FACILITY</t>
  </si>
  <si>
    <t>WAL022349</t>
  </si>
  <si>
    <t>WA0022349</t>
  </si>
  <si>
    <t>SEQUIM</t>
  </si>
  <si>
    <t>https://echo.epa.gov/biosolids-facility-report?id=WAL022349</t>
  </si>
  <si>
    <t>WILDERNESS SHORES</t>
  </si>
  <si>
    <t>VAL083411</t>
  </si>
  <si>
    <t>VA0083411</t>
  </si>
  <si>
    <t>LOCUST GROVE</t>
  </si>
  <si>
    <t>https://echo.epa.gov/biosolids-facility-report?id=VAL083411</t>
  </si>
  <si>
    <t>LOUISVILLE (CITY OF) FORSTMANN WPCP</t>
  </si>
  <si>
    <t>GAL050243</t>
  </si>
  <si>
    <t>GA0050243</t>
  </si>
  <si>
    <t>https://echo.epa.gov/biosolids-facility-report?id=GAL050243</t>
  </si>
  <si>
    <t>BENICIA WWTP</t>
  </si>
  <si>
    <t>CAL038091</t>
  </si>
  <si>
    <t>CA0038091</t>
  </si>
  <si>
    <t>BENICIA</t>
  </si>
  <si>
    <t>https://echo.epa.gov/biosolids-facility-report?id=CAL038091</t>
  </si>
  <si>
    <t>OSWEGO (C)</t>
  </si>
  <si>
    <t>NYL029114</t>
  </si>
  <si>
    <t>NY0029114</t>
  </si>
  <si>
    <t>https://echo.epa.gov/biosolids-facility-report?id=NYL029114</t>
  </si>
  <si>
    <t>MILAN STP, VILLAGE OF</t>
  </si>
  <si>
    <t>ILL020214</t>
  </si>
  <si>
    <t>IL0020214</t>
  </si>
  <si>
    <t>MILAN</t>
  </si>
  <si>
    <t>https://echo.epa.gov/biosolids-facility-report?id=ILL020214</t>
  </si>
  <si>
    <t>NW HARRIS COUNTY MUD 15 WWTP</t>
  </si>
  <si>
    <t>TX0075795</t>
  </si>
  <si>
    <t>https://echo.epa.gov/biosolids-facility-report?id=TX0075795</t>
  </si>
  <si>
    <t>FALLBROOK PUBLIC UTILITY DISTRICT WATER RECLAMATION PLANT</t>
  </si>
  <si>
    <t>CAL108031</t>
  </si>
  <si>
    <t>CA0108031</t>
  </si>
  <si>
    <t>FALLBROOK</t>
  </si>
  <si>
    <t>https://echo.epa.gov/biosolids-facility-report?id=CAL108031</t>
  </si>
  <si>
    <t>DANVILLE MUN AUTH</t>
  </si>
  <si>
    <t>PAL023531</t>
  </si>
  <si>
    <t>PA0023531</t>
  </si>
  <si>
    <t>https://echo.epa.gov/biosolids-facility-report?id=PAL023531</t>
  </si>
  <si>
    <t>ERIE COUNTY SD#6</t>
  </si>
  <si>
    <t>NYL022136</t>
  </si>
  <si>
    <t>NY0022136</t>
  </si>
  <si>
    <t>https://echo.epa.gov/biosolids-facility-report?id=NYL022136</t>
  </si>
  <si>
    <t>MILFORD TOWN OF</t>
  </si>
  <si>
    <t>NHL100471</t>
  </si>
  <si>
    <t>NH0100471</t>
  </si>
  <si>
    <t>MILFORD</t>
  </si>
  <si>
    <t>https://echo.epa.gov/biosolids-facility-report?id=NHL100471</t>
  </si>
  <si>
    <t>MNL020362</t>
  </si>
  <si>
    <t>MN0020362</t>
  </si>
  <si>
    <t>https://echo.epa.gov/biosolids-facility-report?id=MNL020362</t>
  </si>
  <si>
    <t>CITY OF HANNIBAL</t>
  </si>
  <si>
    <t>MOL093513</t>
  </si>
  <si>
    <t>MO0093513</t>
  </si>
  <si>
    <t>HANNIBAL</t>
  </si>
  <si>
    <t>https://echo.epa.gov/biosolids-facility-report?id=MOL093513</t>
  </si>
  <si>
    <t>NYL029106</t>
  </si>
  <si>
    <t>NY0029106</t>
  </si>
  <si>
    <t>https://echo.epa.gov/biosolids-facility-report?id=NYL029106</t>
  </si>
  <si>
    <t>HARRIS COUNTY MUD 157 WWTP</t>
  </si>
  <si>
    <t>TX0074896</t>
  </si>
  <si>
    <t>https://echo.epa.gov/biosolids-facility-report?id=TX0074896</t>
  </si>
  <si>
    <t>WOODCLIFF SEWERAGE TREATMENT</t>
  </si>
  <si>
    <t>NJL029084</t>
  </si>
  <si>
    <t>NJ0029084</t>
  </si>
  <si>
    <t>NORTH BERGEN</t>
  </si>
  <si>
    <t>https://echo.epa.gov/biosolids-facility-report?id=NJL029084</t>
  </si>
  <si>
    <t>PEMBERTON TOWNSHIP MUA STP</t>
  </si>
  <si>
    <t>NJL024821</t>
  </si>
  <si>
    <t>NJ0024821</t>
  </si>
  <si>
    <t>PEMBERTON</t>
  </si>
  <si>
    <t>Land Application, Other Management Practice, Incineration</t>
  </si>
  <si>
    <t>https://echo.epa.gov/biosolids-facility-report?id=NJL024821</t>
  </si>
  <si>
    <t>CLINTON TOWN</t>
  </si>
  <si>
    <t>NJL148237</t>
  </si>
  <si>
    <t>NJ0148237</t>
  </si>
  <si>
    <t>https://echo.epa.gov/biosolids-facility-report?id=NJL148237</t>
  </si>
  <si>
    <t>GRASS VALLEY WWTP</t>
  </si>
  <si>
    <t>CAL079898</t>
  </si>
  <si>
    <t>CA0079898</t>
  </si>
  <si>
    <t>GRASS VALLEY</t>
  </si>
  <si>
    <t>https://echo.epa.gov/biosolids-facility-report?id=CAL079898</t>
  </si>
  <si>
    <t>NORTH PORT CITY OF WWTP</t>
  </si>
  <si>
    <t>FLL013378</t>
  </si>
  <si>
    <t>FL0013378</t>
  </si>
  <si>
    <t>NORTH PORT</t>
  </si>
  <si>
    <t>https://echo.epa.gov/biosolids-facility-report?id=FLL013378</t>
  </si>
  <si>
    <t>CITY OF OZARK</t>
  </si>
  <si>
    <t>MOL099163</t>
  </si>
  <si>
    <t>MO0099163</t>
  </si>
  <si>
    <t>OZARK</t>
  </si>
  <si>
    <t>https://echo.epa.gov/biosolids-facility-report?id=MOL099163</t>
  </si>
  <si>
    <t>HUTTO SOUTH WWTP</t>
  </si>
  <si>
    <t>TX0132926</t>
  </si>
  <si>
    <t>HUTTO</t>
  </si>
  <si>
    <t>https://echo.epa.gov/biosolids-facility-report?id=TX0132926</t>
  </si>
  <si>
    <t>MOBERLY CITY OF</t>
  </si>
  <si>
    <t>MOL117960</t>
  </si>
  <si>
    <t>MO0117960</t>
  </si>
  <si>
    <t>MOBERLY</t>
  </si>
  <si>
    <t>https://echo.epa.gov/biosolids-facility-report?id=MOL117960</t>
  </si>
  <si>
    <t>OLEAN (C)</t>
  </si>
  <si>
    <t>NYL027162</t>
  </si>
  <si>
    <t>NY0027162</t>
  </si>
  <si>
    <t>OLEAN</t>
  </si>
  <si>
    <t>https://echo.epa.gov/biosolids-facility-report?id=NYL027162</t>
  </si>
  <si>
    <t>MELROSE</t>
  </si>
  <si>
    <t>MNL020290</t>
  </si>
  <si>
    <t>MN0020290</t>
  </si>
  <si>
    <t>https://echo.epa.gov/biosolids-facility-report?id=MNL020290</t>
  </si>
  <si>
    <t>CITY OF CARROLL</t>
  </si>
  <si>
    <t>IAL021377</t>
  </si>
  <si>
    <t>IA0021377</t>
  </si>
  <si>
    <t>CARROLL</t>
  </si>
  <si>
    <t>https://echo.epa.gov/biosolids-facility-report?id=IAL021377</t>
  </si>
  <si>
    <t>CITY OF ROXBORO</t>
  </si>
  <si>
    <t>NCL021024</t>
  </si>
  <si>
    <t>NC0021024</t>
  </si>
  <si>
    <t>ROXBORO</t>
  </si>
  <si>
    <t>https://echo.epa.gov/biosolids-facility-report?id=NCL021024</t>
  </si>
  <si>
    <t>DENISON MUNICIPAL UTILITIES</t>
  </si>
  <si>
    <t>IAL023302</t>
  </si>
  <si>
    <t>IA0023302</t>
  </si>
  <si>
    <t>https://echo.epa.gov/biosolids-facility-report?id=IAL023302</t>
  </si>
  <si>
    <t>MARSHFIELD, TOWN OF</t>
  </si>
  <si>
    <t>MAL101737</t>
  </si>
  <si>
    <t>MA0101737</t>
  </si>
  <si>
    <t>BRANT ROCK</t>
  </si>
  <si>
    <t>https://echo.epa.gov/biosolids-facility-report?id=MAL101737</t>
  </si>
  <si>
    <t>LAKE OF THE OZARKS REGION</t>
  </si>
  <si>
    <t>MOL103241</t>
  </si>
  <si>
    <t>MO0103241</t>
  </si>
  <si>
    <t>LAKE OZARK</t>
  </si>
  <si>
    <t>https://echo.epa.gov/biosolids-facility-report?id=MOL103241</t>
  </si>
  <si>
    <t>NORWICH WPCF</t>
  </si>
  <si>
    <t>CTL100412</t>
  </si>
  <si>
    <t>CT0100412</t>
  </si>
  <si>
    <t>NORWICH</t>
  </si>
  <si>
    <t>https://echo.epa.gov/biosolids-facility-report?id=CTL100412</t>
  </si>
  <si>
    <t>MNL030112</t>
  </si>
  <si>
    <t>MN0030112</t>
  </si>
  <si>
    <t>https://echo.epa.gov/biosolids-facility-report?id=MNL030112</t>
  </si>
  <si>
    <t>THE UTILITIES BOARD OF THE CITY OF FOLEY</t>
  </si>
  <si>
    <t>ALL049042</t>
  </si>
  <si>
    <t>AL0049042</t>
  </si>
  <si>
    <t>FOLEY</t>
  </si>
  <si>
    <t>https://echo.epa.gov/biosolids-facility-report?id=ALL049042</t>
  </si>
  <si>
    <t>MARIANNA CITY OF WWTP</t>
  </si>
  <si>
    <t>FLL101141</t>
  </si>
  <si>
    <t>FL0101141</t>
  </si>
  <si>
    <t>MARIANNA</t>
  </si>
  <si>
    <t>https://echo.epa.gov/biosolids-facility-report?id=FLL101141</t>
  </si>
  <si>
    <t>HORNELL (C)</t>
  </si>
  <si>
    <t>NYL023647</t>
  </si>
  <si>
    <t>NY0023647</t>
  </si>
  <si>
    <t>HORNELL</t>
  </si>
  <si>
    <t>https://echo.epa.gov/biosolids-facility-report?id=NYL023647</t>
  </si>
  <si>
    <t>MARYLAND CORRECTIONAL INSTI</t>
  </si>
  <si>
    <t>MDL023957</t>
  </si>
  <si>
    <t>MD0023957</t>
  </si>
  <si>
    <t>HAGERSTOWN</t>
  </si>
  <si>
    <t>https://echo.epa.gov/biosolids-facility-report?id=MDL023957</t>
  </si>
  <si>
    <t>NEW OXFORD MUNICIPAL AUTHORITY</t>
  </si>
  <si>
    <t>PAL020923</t>
  </si>
  <si>
    <t>PA0020923</t>
  </si>
  <si>
    <t>NEW OXFORD</t>
  </si>
  <si>
    <t>https://echo.epa.gov/biosolids-facility-report?id=PAL020923</t>
  </si>
  <si>
    <t>CITY OF MONETT</t>
  </si>
  <si>
    <t>MOL021440</t>
  </si>
  <si>
    <t>MO0021440</t>
  </si>
  <si>
    <t>MONETT</t>
  </si>
  <si>
    <t>https://echo.epa.gov/biosolids-facility-report?id=MOL021440</t>
  </si>
  <si>
    <t>HORIZON REGIONAL MUD WWTP</t>
  </si>
  <si>
    <t>TX0086045</t>
  </si>
  <si>
    <t>HORIZON CITY</t>
  </si>
  <si>
    <t>https://echo.epa.gov/biosolids-facility-report?id=TX0086045</t>
  </si>
  <si>
    <t>AVON (V)</t>
  </si>
  <si>
    <t>NYL024449</t>
  </si>
  <si>
    <t>NY0024449</t>
  </si>
  <si>
    <t>https://echo.epa.gov/biosolids-facility-report?id=NYL024449</t>
  </si>
  <si>
    <t>KLEINWOOD  CENTRAL WWTP</t>
  </si>
  <si>
    <t>TX0046817</t>
  </si>
  <si>
    <t>https://echo.epa.gov/biosolids-facility-report?id=TX0046817</t>
  </si>
  <si>
    <t>FT. BEND CO. MUD 23 WWTP</t>
  </si>
  <si>
    <t>TX0074233</t>
  </si>
  <si>
    <t>https://echo.epa.gov/biosolids-facility-report?id=TX0074233</t>
  </si>
  <si>
    <t>HAMMONTON WTPF</t>
  </si>
  <si>
    <t>NJL025160</t>
  </si>
  <si>
    <t>NJ0025160</t>
  </si>
  <si>
    <t>HAMMONTON</t>
  </si>
  <si>
    <t>https://echo.epa.gov/biosolids-facility-report?id=NJL025160</t>
  </si>
  <si>
    <t>CITY OF KINSTON</t>
  </si>
  <si>
    <t>NCL024236</t>
  </si>
  <si>
    <t>NC0024236</t>
  </si>
  <si>
    <t>KINSTON</t>
  </si>
  <si>
    <t>https://echo.epa.gov/biosolids-facility-report?id=NCL024236</t>
  </si>
  <si>
    <t>CITY OF STATESVILLE</t>
  </si>
  <si>
    <t>NCL020591</t>
  </si>
  <si>
    <t>NC0020591</t>
  </si>
  <si>
    <t>STATESVILLE</t>
  </si>
  <si>
    <t>https://echo.epa.gov/biosolids-facility-report?id=NCL020591</t>
  </si>
  <si>
    <t>SCITUATE_WWTP</t>
  </si>
  <si>
    <t>MAL102695</t>
  </si>
  <si>
    <t>MA0102695</t>
  </si>
  <si>
    <t>SCITUATE</t>
  </si>
  <si>
    <t>https://echo.epa.gov/biosolids-facility-report?id=MAL102695</t>
  </si>
  <si>
    <t>TOWN OF FARMVILLE</t>
  </si>
  <si>
    <t>NCL029572</t>
  </si>
  <si>
    <t>NC0029572</t>
  </si>
  <si>
    <t>FARMVILLE</t>
  </si>
  <si>
    <t>https://echo.epa.gov/biosolids-facility-report?id=NCL029572</t>
  </si>
  <si>
    <t>WEST MEMORIAL MUD WWTP</t>
  </si>
  <si>
    <t>TX0021512</t>
  </si>
  <si>
    <t>https://echo.epa.gov/biosolids-facility-report?id=TX0021512</t>
  </si>
  <si>
    <t>IOWA GREAT LAKES SANITARY DISTRICT</t>
  </si>
  <si>
    <t>IAL059765</t>
  </si>
  <si>
    <t>IA0059765</t>
  </si>
  <si>
    <t>https://echo.epa.gov/biosolids-facility-report?id=IAL059765</t>
  </si>
  <si>
    <t>TOWN OF SPENCER SEWER COMMISSION</t>
  </si>
  <si>
    <t>MAL100919</t>
  </si>
  <si>
    <t>MA0100919</t>
  </si>
  <si>
    <t>SPENCER</t>
  </si>
  <si>
    <t>https://echo.epa.gov/biosolids-facility-report?id=MAL100919</t>
  </si>
  <si>
    <t>STURBRIDGE W P C F</t>
  </si>
  <si>
    <t>MAL100421</t>
  </si>
  <si>
    <t>MA0100421</t>
  </si>
  <si>
    <t>STURBRIDGE</t>
  </si>
  <si>
    <t>https://echo.epa.gov/biosolids-facility-report?id=MAL100421</t>
  </si>
  <si>
    <t>BULL HIDE CREEK WWTP</t>
  </si>
  <si>
    <t>TX0129437</t>
  </si>
  <si>
    <t>https://echo.epa.gov/biosolids-facility-report?id=TX0129437</t>
  </si>
  <si>
    <t>EFFINGHAM STP, CITY OF</t>
  </si>
  <si>
    <t>ILL028622</t>
  </si>
  <si>
    <t>IL0028622</t>
  </si>
  <si>
    <t>EFFINGHAM</t>
  </si>
  <si>
    <t>https://echo.epa.gov/biosolids-facility-report?id=ILL028622</t>
  </si>
  <si>
    <t>EAST HAMPTON WPCA</t>
  </si>
  <si>
    <t>CTL024694</t>
  </si>
  <si>
    <t>CT0024694</t>
  </si>
  <si>
    <t>EAST HAMPTON</t>
  </si>
  <si>
    <t>https://echo.epa.gov/biosolids-facility-report?id=CTL024694</t>
  </si>
  <si>
    <t>OWEGO (V)</t>
  </si>
  <si>
    <t>NYL029262</t>
  </si>
  <si>
    <t>NY0029262</t>
  </si>
  <si>
    <t>OWEGO</t>
  </si>
  <si>
    <t>https://echo.epa.gov/biosolids-facility-report?id=NYL029262</t>
  </si>
  <si>
    <t>DOUGLAS COUNTY LAKE TAHOE SEWER AUTHORITY</t>
  </si>
  <si>
    <t>NVL000054</t>
  </si>
  <si>
    <t>NV0000054</t>
  </si>
  <si>
    <t>ZEPHYR COVE</t>
  </si>
  <si>
    <t>https://echo.epa.gov/biosolids-facility-report?id=NVL000054</t>
  </si>
  <si>
    <t>TOWN OF WARREN</t>
  </si>
  <si>
    <t>RIL100056</t>
  </si>
  <si>
    <t>RI0100056</t>
  </si>
  <si>
    <t>WARREN</t>
  </si>
  <si>
    <t>https://echo.epa.gov/biosolids-facility-report?id=RIL100056</t>
  </si>
  <si>
    <t>PLAYERS CLUB SOUTH WWTF</t>
  </si>
  <si>
    <t>FLL044245</t>
  </si>
  <si>
    <t>FL0044245</t>
  </si>
  <si>
    <t>PONTE VEDRA BEACH</t>
  </si>
  <si>
    <t>https://echo.epa.gov/biosolids-facility-report?id=FLL044245</t>
  </si>
  <si>
    <t>MUSCLE SHOALS UTILITIES BOARD</t>
  </si>
  <si>
    <t>ALL024180</t>
  </si>
  <si>
    <t>AL0024180</t>
  </si>
  <si>
    <t>MUSCLE SHOALS</t>
  </si>
  <si>
    <t>https://echo.epa.gov/biosolids-facility-report?id=ALL024180</t>
  </si>
  <si>
    <t>DAMASCUS WWTP</t>
  </si>
  <si>
    <t>MDL020982</t>
  </si>
  <si>
    <t>MD0020982</t>
  </si>
  <si>
    <t>DAMASCUS</t>
  </si>
  <si>
    <t>https://echo.epa.gov/biosolids-facility-report?id=MDL020982</t>
  </si>
  <si>
    <t>MON VALLEY SEWAGE AUTHORITY</t>
  </si>
  <si>
    <t>PAL026158</t>
  </si>
  <si>
    <t>PA0026158</t>
  </si>
  <si>
    <t>DONORA</t>
  </si>
  <si>
    <t>https://echo.epa.gov/biosolids-facility-report?id=PAL026158</t>
  </si>
  <si>
    <t>CITY OF ESTHERVILLE</t>
  </si>
  <si>
    <t>IAL023744</t>
  </si>
  <si>
    <t>IA0023744</t>
  </si>
  <si>
    <t>ESTHERVILLE</t>
  </si>
  <si>
    <t>https://echo.epa.gov/biosolids-facility-report?id=IAL023744</t>
  </si>
  <si>
    <t>CITY OF MOUNT HOLLY</t>
  </si>
  <si>
    <t>NCL021156</t>
  </si>
  <si>
    <t>NC0021156</t>
  </si>
  <si>
    <t>MT HOLLY</t>
  </si>
  <si>
    <t>https://echo.epa.gov/biosolids-facility-report?id=NCL021156</t>
  </si>
  <si>
    <t>CITY OF LAUREL</t>
  </si>
  <si>
    <t>MTL020311</t>
  </si>
  <si>
    <t>MT0020311</t>
  </si>
  <si>
    <t>https://echo.epa.gov/biosolids-facility-report?id=MTL020311</t>
  </si>
  <si>
    <t>CROSS CREEK RANCH WWTF</t>
  </si>
  <si>
    <t>TX0129119</t>
  </si>
  <si>
    <t>https://echo.epa.gov/biosolids-facility-report?id=TX0129119</t>
  </si>
  <si>
    <t>MARINE CORPS BASE, CAMP PENDLETON</t>
  </si>
  <si>
    <t>CAL109347</t>
  </si>
  <si>
    <t>CA0109347</t>
  </si>
  <si>
    <t>CAMP PENDLETON</t>
  </si>
  <si>
    <t>https://echo.epa.gov/biosolids-facility-report?id=CAL109347</t>
  </si>
  <si>
    <t>ROCKLAND  WWTP</t>
  </si>
  <si>
    <t>MAL101923</t>
  </si>
  <si>
    <t>MA0101923</t>
  </si>
  <si>
    <t>ROCKLAND</t>
  </si>
  <si>
    <t>https://echo.epa.gov/biosolids-facility-report?id=MAL101923</t>
  </si>
  <si>
    <t>TOWN OF LA PLATA</t>
  </si>
  <si>
    <t>MDL020524</t>
  </si>
  <si>
    <t>MD0020524</t>
  </si>
  <si>
    <t>LA PLATA</t>
  </si>
  <si>
    <t>https://echo.epa.gov/biosolids-facility-report?id=MDL020524</t>
  </si>
  <si>
    <t>PAYSON CITY CORP</t>
  </si>
  <si>
    <t>UTL020427</t>
  </si>
  <si>
    <t>UT0020427</t>
  </si>
  <si>
    <t>PAYSON</t>
  </si>
  <si>
    <t>https://echo.epa.gov/biosolids-facility-report?id=UTL020427</t>
  </si>
  <si>
    <t>INDIANA BORO STP</t>
  </si>
  <si>
    <t>PAL026751</t>
  </si>
  <si>
    <t>PA0026751</t>
  </si>
  <si>
    <t>INDIANA</t>
  </si>
  <si>
    <t>https://echo.epa.gov/biosolids-facility-report?id=PAL026751</t>
  </si>
  <si>
    <t>CITY OF ATHENS NORTH WWTP</t>
  </si>
  <si>
    <t>TX0025372</t>
  </si>
  <si>
    <t>https://echo.epa.gov/biosolids-facility-report?id=TX0025372</t>
  </si>
  <si>
    <t>CENTRALIA STP, CITY OF</t>
  </si>
  <si>
    <t>ILL027979</t>
  </si>
  <si>
    <t>IL0027979</t>
  </si>
  <si>
    <t>CENTRALIA</t>
  </si>
  <si>
    <t>https://echo.epa.gov/biosolids-facility-report?id=ILL027979</t>
  </si>
  <si>
    <t>ROBSTOWN WWTF</t>
  </si>
  <si>
    <t>TX0020389</t>
  </si>
  <si>
    <t>ROBSTOWN</t>
  </si>
  <si>
    <t>https://echo.epa.gov/biosolids-facility-report?id=TX0020389</t>
  </si>
  <si>
    <t>RUIDOSO-RUIDOSO DOWNS WWTP-LIN</t>
  </si>
  <si>
    <t>NML029165</t>
  </si>
  <si>
    <t>NM0029165</t>
  </si>
  <si>
    <t>RUIDOSO</t>
  </si>
  <si>
    <t>longTermSludgeStore, tempSludgeStore</t>
  </si>
  <si>
    <t>https://echo.epa.gov/biosolids-facility-report?id=NML029165</t>
  </si>
  <si>
    <t>YUCCA VALLEY HDWD</t>
  </si>
  <si>
    <t>CALU00189</t>
  </si>
  <si>
    <t>CA0U00189</t>
  </si>
  <si>
    <t>YUCCA VALLEY</t>
  </si>
  <si>
    <t>https://echo.epa.gov/biosolids-facility-report?id=CALU00189</t>
  </si>
  <si>
    <t>CITY OF WEST LIBERTY</t>
  </si>
  <si>
    <t>IAL031691</t>
  </si>
  <si>
    <t>IA0031691</t>
  </si>
  <si>
    <t>WEST LIBERTY</t>
  </si>
  <si>
    <t>https://echo.epa.gov/biosolids-facility-report?id=IAL031691</t>
  </si>
  <si>
    <t>PITTSBURG, CITY OF</t>
  </si>
  <si>
    <t>KSL038954</t>
  </si>
  <si>
    <t>KS0038954</t>
  </si>
  <si>
    <t>PITTSBURG</t>
  </si>
  <si>
    <t>https://echo.epa.gov/biosolids-facility-report?id=KSL038954</t>
  </si>
  <si>
    <t>TOWN OF EAST GREENWICH</t>
  </si>
  <si>
    <t>RIL100030</t>
  </si>
  <si>
    <t>RI0100030</t>
  </si>
  <si>
    <t>EAST GREENWICH</t>
  </si>
  <si>
    <t>https://echo.epa.gov/biosolids-facility-report?id=RIL100030</t>
  </si>
  <si>
    <t>PENN YAN (V) MUNICIPAL BOARD</t>
  </si>
  <si>
    <t>NYL029726</t>
  </si>
  <si>
    <t>NY0029726</t>
  </si>
  <si>
    <t>PENN YAN</t>
  </si>
  <si>
    <t>https://echo.epa.gov/biosolids-facility-report?id=NYL029726</t>
  </si>
  <si>
    <t>PISMO BEACH WWTF</t>
  </si>
  <si>
    <t>CAL048151</t>
  </si>
  <si>
    <t>CA0048151</t>
  </si>
  <si>
    <t>PISMO BEACH</t>
  </si>
  <si>
    <t>https://echo.epa.gov/biosolids-facility-report?id=CAL048151</t>
  </si>
  <si>
    <t>MOUNTAIN HOUSE WWTP</t>
  </si>
  <si>
    <t>CAL084271</t>
  </si>
  <si>
    <t>CA0084271</t>
  </si>
  <si>
    <t>BYRON</t>
  </si>
  <si>
    <t>https://echo.epa.gov/biosolids-facility-report?id=CAL084271</t>
  </si>
  <si>
    <t>GETTYSBURG MUNICIPAL AUTH.</t>
  </si>
  <si>
    <t>PAL021563</t>
  </si>
  <si>
    <t>PA0021563</t>
  </si>
  <si>
    <t>GETTYSBURG</t>
  </si>
  <si>
    <t>https://echo.epa.gov/biosolids-facility-report?id=PAL021563</t>
  </si>
  <si>
    <t>CONTENTNEA METROPOLITAN SEWERAGE DISTRICT</t>
  </si>
  <si>
    <t>NCL032077</t>
  </si>
  <si>
    <t>NC0032077</t>
  </si>
  <si>
    <t>GRIFTON</t>
  </si>
  <si>
    <t>https://echo.epa.gov/biosolids-facility-report?id=NCL032077</t>
  </si>
  <si>
    <t>PENNSVILLE SEWERAGE AUTHORITY</t>
  </si>
  <si>
    <t>NJL021598</t>
  </si>
  <si>
    <t>NJ0021598</t>
  </si>
  <si>
    <t>PENNSVILLE</t>
  </si>
  <si>
    <t>https://echo.epa.gov/biosolids-facility-report?id=NJL021598</t>
  </si>
  <si>
    <t>ELIZABETHTON STP</t>
  </si>
  <si>
    <t>TNL023515</t>
  </si>
  <si>
    <t>TN0023515</t>
  </si>
  <si>
    <t>ELIZABETHTON</t>
  </si>
  <si>
    <t>https://echo.epa.gov/biosolids-facility-report?id=TNL023515</t>
  </si>
  <si>
    <t>TX0072834</t>
  </si>
  <si>
    <t>BAYTOWN</t>
  </si>
  <si>
    <t>https://echo.epa.gov/biosolids-facility-report?id=TX0072834</t>
  </si>
  <si>
    <t>CITY OF PERRY</t>
  </si>
  <si>
    <t>IAL032379</t>
  </si>
  <si>
    <t>IA0032379</t>
  </si>
  <si>
    <t>PERRY</t>
  </si>
  <si>
    <t>https://echo.epa.gov/biosolids-facility-report?id=IAL032379</t>
  </si>
  <si>
    <t>BLAIR WWTF</t>
  </si>
  <si>
    <t>NEL021482</t>
  </si>
  <si>
    <t>NE0021482</t>
  </si>
  <si>
    <t>BLAIR</t>
  </si>
  <si>
    <t>https://echo.epa.gov/biosolids-facility-report?id=NEL021482</t>
  </si>
  <si>
    <t>CITY OF FARMINGTON</t>
  </si>
  <si>
    <t>MOL040312</t>
  </si>
  <si>
    <t>MO0040312</t>
  </si>
  <si>
    <t>https://echo.epa.gov/biosolids-facility-report?id=MOL040312</t>
  </si>
  <si>
    <t>CENTRAL DISTRICT WWTP</t>
  </si>
  <si>
    <t>TX0020109</t>
  </si>
  <si>
    <t>https://echo.epa.gov/biosolids-facility-report?id=TX0020109</t>
  </si>
  <si>
    <t>CITY OF REPUBLIC</t>
  </si>
  <si>
    <t>MOL022098</t>
  </si>
  <si>
    <t>MO0022098</t>
  </si>
  <si>
    <t>REPUBLIC</t>
  </si>
  <si>
    <t>https://echo.epa.gov/biosolids-facility-report?id=MOL022098</t>
  </si>
  <si>
    <t>CELANESE WWTP</t>
  </si>
  <si>
    <t>MDL063878</t>
  </si>
  <si>
    <t>MD0063878</t>
  </si>
  <si>
    <t>https://echo.epa.gov/biosolids-facility-report?id=MDL063878</t>
  </si>
  <si>
    <t>COLUMBIA CITY WWTP</t>
  </si>
  <si>
    <t>INL022624</t>
  </si>
  <si>
    <t>IN0022624</t>
  </si>
  <si>
    <t>COLUMBIA CITY</t>
  </si>
  <si>
    <t>https://echo.epa.gov/biosolids-facility-report?id=INL022624</t>
  </si>
  <si>
    <t>BLYTHE RWRF</t>
  </si>
  <si>
    <t>CAL000372</t>
  </si>
  <si>
    <t>CA0000372</t>
  </si>
  <si>
    <t>BLYTHE</t>
  </si>
  <si>
    <t>https://echo.epa.gov/biosolids-facility-report?id=CAL000372</t>
  </si>
  <si>
    <t>PINERY WATER AND WASTEWATER DIST</t>
  </si>
  <si>
    <t>COL041092</t>
  </si>
  <si>
    <t>CO0041092</t>
  </si>
  <si>
    <t>https://echo.epa.gov/biosolids-facility-report?id=COL041092</t>
  </si>
  <si>
    <t>JACKRABBIT RD PUD WWTP</t>
  </si>
  <si>
    <t>TX0046621</t>
  </si>
  <si>
    <t>https://echo.epa.gov/biosolids-facility-report?id=TX0046621</t>
  </si>
  <si>
    <t>CANTON WWTP</t>
  </si>
  <si>
    <t>TX0099112</t>
  </si>
  <si>
    <t>CANTON</t>
  </si>
  <si>
    <t>https://echo.epa.gov/biosolids-facility-report?id=TX0099112</t>
  </si>
  <si>
    <t>HUNTSVILLE, CITY OF</t>
  </si>
  <si>
    <t>ARL022004</t>
  </si>
  <si>
    <t>AR0022004</t>
  </si>
  <si>
    <t>HUNTSVILLE</t>
  </si>
  <si>
    <t>https://echo.epa.gov/biosolids-facility-report?id=ARL022004</t>
  </si>
  <si>
    <t>PRINCESS ANNE WWTP</t>
  </si>
  <si>
    <t>MDL020656</t>
  </si>
  <si>
    <t>MD0020656</t>
  </si>
  <si>
    <t>PRINCESS ANNE</t>
  </si>
  <si>
    <t>https://echo.epa.gov/biosolids-facility-report?id=MDL020656</t>
  </si>
  <si>
    <t>HARRISON CO UTILITY AUTHORITY, GULFPORT SOUTH POTW</t>
  </si>
  <si>
    <t>MSL023345</t>
  </si>
  <si>
    <t>MS0023345</t>
  </si>
  <si>
    <t>https://echo.epa.gov/biosolids-facility-report?id=MSL023345</t>
  </si>
  <si>
    <t>DORSEY RUN ADVANCED WWTP</t>
  </si>
  <si>
    <t>MDL063207</t>
  </si>
  <si>
    <t>MD0063207</t>
  </si>
  <si>
    <t>https://echo.epa.gov/biosolids-facility-report?id=MDL063207</t>
  </si>
  <si>
    <t>MONTICELLO (V)</t>
  </si>
  <si>
    <t>NYL022454</t>
  </si>
  <si>
    <t>NY0022454</t>
  </si>
  <si>
    <t>https://echo.epa.gov/biosolids-facility-report?id=NYL022454</t>
  </si>
  <si>
    <t>FORT BEND COUNTY MUD 30 WWTP</t>
  </si>
  <si>
    <t>TX0078751</t>
  </si>
  <si>
    <t>https://echo.epa.gov/biosolids-facility-report?id=TX0078751</t>
  </si>
  <si>
    <t>HOOKSETT W W T F</t>
  </si>
  <si>
    <t>NHL100129</t>
  </si>
  <si>
    <t>NH0100129</t>
  </si>
  <si>
    <t>HOOKSETT</t>
  </si>
  <si>
    <t>https://echo.epa.gov/biosolids-facility-report?id=NHL100129</t>
  </si>
  <si>
    <t>HENDERSON WWTF</t>
  </si>
  <si>
    <t>TX0022454</t>
  </si>
  <si>
    <t>LAMPASAS</t>
  </si>
  <si>
    <t>https://echo.epa.gov/biosolids-facility-report?id=TX0022454</t>
  </si>
  <si>
    <t>DELRAN TWP SEWER UTILITY</t>
  </si>
  <si>
    <t>NJL023507</t>
  </si>
  <si>
    <t>NJ0023507</t>
  </si>
  <si>
    <t>DELRAN</t>
  </si>
  <si>
    <t>https://echo.epa.gov/biosolids-facility-report?id=NJL023507</t>
  </si>
  <si>
    <t>PECAN GROVE MUD WWTP</t>
  </si>
  <si>
    <t>TX0056421</t>
  </si>
  <si>
    <t>https://echo.epa.gov/biosolids-facility-report?id=TX0056421</t>
  </si>
  <si>
    <t>LANCASTER CO/INDIANLAND WWTP</t>
  </si>
  <si>
    <t>SCL047864</t>
  </si>
  <si>
    <t>SC0047864</t>
  </si>
  <si>
    <t>https://echo.epa.gov/biosolids-facility-report?id=SCL047864</t>
  </si>
  <si>
    <t>NEWFANE (T)</t>
  </si>
  <si>
    <t>NYL027774</t>
  </si>
  <si>
    <t>NY0027774</t>
  </si>
  <si>
    <t>NEWFANE</t>
  </si>
  <si>
    <t>https://echo.epa.gov/biosolids-facility-report?id=NYL027774</t>
  </si>
  <si>
    <t>PLAINFIELD WPCF</t>
  </si>
  <si>
    <t>CTL100447</t>
  </si>
  <si>
    <t>CT0100447</t>
  </si>
  <si>
    <t>https://echo.epa.gov/biosolids-facility-report?id=CTL100447</t>
  </si>
  <si>
    <t>MNL055832</t>
  </si>
  <si>
    <t>MN0055832</t>
  </si>
  <si>
    <t>https://echo.epa.gov/biosolids-facility-report?id=MNL055832</t>
  </si>
  <si>
    <t>CARPINTERIA WWTP</t>
  </si>
  <si>
    <t>CAL047364</t>
  </si>
  <si>
    <t>CA0047364</t>
  </si>
  <si>
    <t>CARPINTERIA</t>
  </si>
  <si>
    <t>https://echo.epa.gov/biosolids-facility-report?id=CAL047364</t>
  </si>
  <si>
    <t>HARRISON CO UTILITY AUTHORITY, EAST BILOXI POTW</t>
  </si>
  <si>
    <t>MSL023159</t>
  </si>
  <si>
    <t>MS0023159</t>
  </si>
  <si>
    <t>https://echo.epa.gov/biosolids-facility-report?id=MSL023159</t>
  </si>
  <si>
    <t>NEW IBERIA, CITY OF - TETE BAYOU WWTP</t>
  </si>
  <si>
    <t>LAL065251</t>
  </si>
  <si>
    <t>LA0065251</t>
  </si>
  <si>
    <t>https://echo.epa.gov/biosolids-facility-report?id=LAL065251</t>
  </si>
  <si>
    <t>CLEARFIELD MUN AUTH.</t>
  </si>
  <si>
    <t>PAL026310</t>
  </si>
  <si>
    <t>PA0026310</t>
  </si>
  <si>
    <t>CLEARFIELD</t>
  </si>
  <si>
    <t>https://echo.epa.gov/biosolids-facility-report?id=PAL026310</t>
  </si>
  <si>
    <t>SWEET HOME, CITY OF</t>
  </si>
  <si>
    <t>ORL020346</t>
  </si>
  <si>
    <t>OR0020346</t>
  </si>
  <si>
    <t>SWEET HOME</t>
  </si>
  <si>
    <t>https://echo.epa.gov/biosolids-facility-report?id=ORL020346</t>
  </si>
  <si>
    <t>RENN ROAD MUD WWTP</t>
  </si>
  <si>
    <t>TX0078964</t>
  </si>
  <si>
    <t>https://echo.epa.gov/biosolids-facility-report?id=TX0078964</t>
  </si>
  <si>
    <t>CORTEZ SANITATION DISTRICT</t>
  </si>
  <si>
    <t>COL027545</t>
  </si>
  <si>
    <t>CO0027545</t>
  </si>
  <si>
    <t>CORTEZ</t>
  </si>
  <si>
    <t>https://echo.epa.gov/biosolids-facility-report?id=COL027545</t>
  </si>
  <si>
    <t>EASLEY/MIDDLE BRANCH WWTP</t>
  </si>
  <si>
    <t>SCL039853</t>
  </si>
  <si>
    <t>SC0039853</t>
  </si>
  <si>
    <t>https://echo.epa.gov/biosolids-facility-report?id=SCL039853</t>
  </si>
  <si>
    <t>HUDSON (C)</t>
  </si>
  <si>
    <t>NYL022039</t>
  </si>
  <si>
    <t>NY0022039</t>
  </si>
  <si>
    <t>HUDSON</t>
  </si>
  <si>
    <t>https://echo.epa.gov/biosolids-facility-report?id=NYL022039</t>
  </si>
  <si>
    <t>TOPPENISH, CITY OF</t>
  </si>
  <si>
    <t>WAL026123</t>
  </si>
  <si>
    <t>WA0026123</t>
  </si>
  <si>
    <t>TOPPENISH</t>
  </si>
  <si>
    <t>https://echo.epa.gov/biosolids-facility-report?id=WAL026123</t>
  </si>
  <si>
    <t>LAKE FOREST REGIONAL WWTP</t>
  </si>
  <si>
    <t>TX0046833</t>
  </si>
  <si>
    <t>https://echo.epa.gov/biosolids-facility-report?id=TX0046833</t>
  </si>
  <si>
    <t>BETHEL PARK STP</t>
  </si>
  <si>
    <t>PAL027618</t>
  </si>
  <si>
    <t>PA0027618</t>
  </si>
  <si>
    <t>LIBRARY</t>
  </si>
  <si>
    <t>https://echo.epa.gov/biosolids-facility-report?id=PAL027618</t>
  </si>
  <si>
    <t>PLANO STP, CITY OF</t>
  </si>
  <si>
    <t>ILL020052</t>
  </si>
  <si>
    <t>IL0020052</t>
  </si>
  <si>
    <t>PLANO</t>
  </si>
  <si>
    <t>https://echo.epa.gov/biosolids-facility-report?id=ILL020052</t>
  </si>
  <si>
    <t>HARRIS COUNTY WCID 109 WWTP</t>
  </si>
  <si>
    <t>TX0033243</t>
  </si>
  <si>
    <t>https://echo.epa.gov/biosolids-facility-report?id=TX0033243</t>
  </si>
  <si>
    <t>GWA HAGATNA WWTP</t>
  </si>
  <si>
    <t>GUL020087</t>
  </si>
  <si>
    <t>GU0020087</t>
  </si>
  <si>
    <t>https://echo.epa.gov/biosolids-facility-report?id=GUL020087</t>
  </si>
  <si>
    <t>VIRGINIA</t>
  </si>
  <si>
    <t>MNL030163</t>
  </si>
  <si>
    <t>MN0030163</t>
  </si>
  <si>
    <t>https://echo.epa.gov/biosolids-facility-report?id=MNL030163</t>
  </si>
  <si>
    <t>WOOD DALE NORTH STP, CITY OF</t>
  </si>
  <si>
    <t>ILL020061</t>
  </si>
  <si>
    <t>IL0020061</t>
  </si>
  <si>
    <t>WOOD DALE</t>
  </si>
  <si>
    <t>https://echo.epa.gov/biosolids-facility-report?id=ILL020061</t>
  </si>
  <si>
    <t>SWEETWATER STP</t>
  </si>
  <si>
    <t>TNL020052</t>
  </si>
  <si>
    <t>TN0020052</t>
  </si>
  <si>
    <t>SWEETWATER</t>
  </si>
  <si>
    <t>https://echo.epa.gov/biosolids-facility-report?id=TNL020052</t>
  </si>
  <si>
    <t>CITY OF MCDONOUGH</t>
  </si>
  <si>
    <t>GAL023949</t>
  </si>
  <si>
    <t>GA0023949</t>
  </si>
  <si>
    <t>MCDONOUGH</t>
  </si>
  <si>
    <t>https://echo.epa.gov/biosolids-facility-report?id=GAL023949</t>
  </si>
  <si>
    <t>EAST DISTRICT WWTP</t>
  </si>
  <si>
    <t>TX0020117</t>
  </si>
  <si>
    <t>https://echo.epa.gov/biosolids-facility-report?id=TX0020117</t>
  </si>
  <si>
    <t>GREAT BARRINGTON W W T F</t>
  </si>
  <si>
    <t>MAL101524</t>
  </si>
  <si>
    <t>MA0101524</t>
  </si>
  <si>
    <t>GREAT BARRINGTON</t>
  </si>
  <si>
    <t>https://echo.epa.gov/biosolids-facility-report?id=MAL101524</t>
  </si>
  <si>
    <t>UPPER MONTGOMERY JOINT SEWER A</t>
  </si>
  <si>
    <t>PAL020532</t>
  </si>
  <si>
    <t>PA0020532</t>
  </si>
  <si>
    <t>PENNSBURG</t>
  </si>
  <si>
    <t>https://echo.epa.gov/biosolids-facility-report?id=PAL020532</t>
  </si>
  <si>
    <t>GAFFNEY/CLARY WWTF</t>
  </si>
  <si>
    <t>SCL031551</t>
  </si>
  <si>
    <t>SC0031551</t>
  </si>
  <si>
    <t>https://echo.epa.gov/biosolids-facility-report?id=SCL031551</t>
  </si>
  <si>
    <t>OCEAN SHORES STP</t>
  </si>
  <si>
    <t>WAL023817</t>
  </si>
  <si>
    <t>WA0023817</t>
  </si>
  <si>
    <t>OCEAN SHORES</t>
  </si>
  <si>
    <t>https://echo.epa.gov/biosolids-facility-report?id=WAL023817</t>
  </si>
  <si>
    <t>NHL101303</t>
  </si>
  <si>
    <t>NH0101303</t>
  </si>
  <si>
    <t>https://echo.epa.gov/biosolids-facility-report?id=NHL101303</t>
  </si>
  <si>
    <t>UPPER SAUCON TWP. WWTP</t>
  </si>
  <si>
    <t>PAL053147</t>
  </si>
  <si>
    <t>PA0053147</t>
  </si>
  <si>
    <t>CENTER VALLEY</t>
  </si>
  <si>
    <t>https://echo.epa.gov/biosolids-facility-report?id=PAL053147</t>
  </si>
  <si>
    <t>PLYMOUTH WWTP</t>
  </si>
  <si>
    <t>INL020991</t>
  </si>
  <si>
    <t>IN0020991</t>
  </si>
  <si>
    <t>https://echo.epa.gov/biosolids-facility-report?id=INL020991</t>
  </si>
  <si>
    <t>PONTIAC STP, CITY OF</t>
  </si>
  <si>
    <t>ILL030457</t>
  </si>
  <si>
    <t>IL0030457</t>
  </si>
  <si>
    <t>PONTIAC</t>
  </si>
  <si>
    <t>https://echo.epa.gov/biosolids-facility-report?id=ILL030457</t>
  </si>
  <si>
    <t>GOWANDA (V)</t>
  </si>
  <si>
    <t>NYL032093</t>
  </si>
  <si>
    <t>NY0032093</t>
  </si>
  <si>
    <t>GOWANDA</t>
  </si>
  <si>
    <t>https://echo.epa.gov/biosolids-facility-report?id=NYL032093</t>
  </si>
  <si>
    <t>BOONVILLE, CITY OF</t>
  </si>
  <si>
    <t>MOL040738</t>
  </si>
  <si>
    <t>MO0040738</t>
  </si>
  <si>
    <t>BOONVILLE</t>
  </si>
  <si>
    <t>https://echo.epa.gov/biosolids-facility-report?id=MOL040738</t>
  </si>
  <si>
    <t>CITY OF CHILLICOTHE</t>
  </si>
  <si>
    <t>MOL108227</t>
  </si>
  <si>
    <t>MO0108227</t>
  </si>
  <si>
    <t>CHILLICOTHE</t>
  </si>
  <si>
    <t>https://echo.epa.gov/biosolids-facility-report?id=MOL108227</t>
  </si>
  <si>
    <t>HARRIS COUNTY MUD 82 WWTP</t>
  </si>
  <si>
    <t>TX0071528</t>
  </si>
  <si>
    <t>https://echo.epa.gov/biosolids-facility-report?id=TX0071528</t>
  </si>
  <si>
    <t>CITY OF SALISBURY, TOWN CREEK WWTP</t>
  </si>
  <si>
    <t>NCL023892</t>
  </si>
  <si>
    <t>NC0023892</t>
  </si>
  <si>
    <t>https://echo.epa.gov/biosolids-facility-report?id=NCL023892</t>
  </si>
  <si>
    <t>SUNNYSIDE POTW</t>
  </si>
  <si>
    <t>WAL020991</t>
  </si>
  <si>
    <t>WA0020991</t>
  </si>
  <si>
    <t>SUNNYSIDE</t>
  </si>
  <si>
    <t>https://echo.epa.gov/biosolids-facility-report?id=WAL020991</t>
  </si>
  <si>
    <t>MOL097390</t>
  </si>
  <si>
    <t>MO0097390</t>
  </si>
  <si>
    <t>https://echo.epa.gov/biosolids-facility-report?id=MOL097390</t>
  </si>
  <si>
    <t>MAYDE CREEK MUD WWTP</t>
  </si>
  <si>
    <t>TX0076660</t>
  </si>
  <si>
    <t>https://echo.epa.gov/biosolids-facility-report?id=TX0076660</t>
  </si>
  <si>
    <t>OAK LODGE SANITARY DISTRICT</t>
  </si>
  <si>
    <t>ORL026140</t>
  </si>
  <si>
    <t>OR0026140</t>
  </si>
  <si>
    <t>https://echo.epa.gov/biosolids-facility-report?id=ORL026140</t>
  </si>
  <si>
    <t>CITY OF SANDERSVILLE</t>
  </si>
  <si>
    <t>GAL032051</t>
  </si>
  <si>
    <t>GA0032051</t>
  </si>
  <si>
    <t>SANDERSVILLE</t>
  </si>
  <si>
    <t>https://echo.epa.gov/biosolids-facility-report?id=GAL032051</t>
  </si>
  <si>
    <t>MINDEN-GARDNERVILLE SD WWTP</t>
  </si>
  <si>
    <t>NVL000057</t>
  </si>
  <si>
    <t>NV0000057</t>
  </si>
  <si>
    <t>https://echo.epa.gov/biosolids-facility-report?id=NVL000057</t>
  </si>
  <si>
    <t>TOWN OF MOREHEAD CITY</t>
  </si>
  <si>
    <t>NCL026611</t>
  </si>
  <si>
    <t>NC0026611</t>
  </si>
  <si>
    <t>MOREHEAD CITY</t>
  </si>
  <si>
    <t>https://echo.epa.gov/biosolids-facility-report?id=NCL026611</t>
  </si>
  <si>
    <t>BOLINGBROOK STP #1, VILLAGE OF</t>
  </si>
  <si>
    <t>ILL032689</t>
  </si>
  <si>
    <t>IL0032689</t>
  </si>
  <si>
    <t>BOLINGBROOK</t>
  </si>
  <si>
    <t>https://echo.epa.gov/biosolids-facility-report?id=ILL032689</t>
  </si>
  <si>
    <t>HORSHAM TOWNSHIP</t>
  </si>
  <si>
    <t>PAL051985</t>
  </si>
  <si>
    <t>PA0051985</t>
  </si>
  <si>
    <t>HORSHAM</t>
  </si>
  <si>
    <t>https://echo.epa.gov/biosolids-facility-report?id=PAL051985</t>
  </si>
  <si>
    <t>NCL031836</t>
  </si>
  <si>
    <t>NC0031836</t>
  </si>
  <si>
    <t>https://echo.epa.gov/biosolids-facility-report?id=NCL031836</t>
  </si>
  <si>
    <t>DELTA CITY OF</t>
  </si>
  <si>
    <t>COL039641</t>
  </si>
  <si>
    <t>CO0039641</t>
  </si>
  <si>
    <t>DELTA</t>
  </si>
  <si>
    <t>https://echo.epa.gov/biosolids-facility-report?id=COL039641</t>
  </si>
  <si>
    <t>MCGREGOR SOUTH WWTF</t>
  </si>
  <si>
    <t>TX0023914</t>
  </si>
  <si>
    <t>MCGREGOR</t>
  </si>
  <si>
    <t>https://echo.epa.gov/biosolids-facility-report?id=TX0023914</t>
  </si>
  <si>
    <t>PINEY ORCHARD WWTP</t>
  </si>
  <si>
    <t>MDL059145</t>
  </si>
  <si>
    <t>MD0059145</t>
  </si>
  <si>
    <t>ODENTON</t>
  </si>
  <si>
    <t>https://echo.epa.gov/biosolids-facility-report?id=MDL059145</t>
  </si>
  <si>
    <t>BAMMEL UD WWTP</t>
  </si>
  <si>
    <t>TX0046639</t>
  </si>
  <si>
    <t>https://echo.epa.gov/biosolids-facility-report?id=TX0046639</t>
  </si>
  <si>
    <t>PORTLAND WWTP</t>
  </si>
  <si>
    <t>INL020095</t>
  </si>
  <si>
    <t>IN0020095</t>
  </si>
  <si>
    <t>https://echo.epa.gov/biosolids-facility-report?id=INL020095</t>
  </si>
  <si>
    <t>FARMVILLE WASTEWATER TREATMENT</t>
  </si>
  <si>
    <t>VAL083135</t>
  </si>
  <si>
    <t>VA0083135</t>
  </si>
  <si>
    <t>https://echo.epa.gov/biosolids-facility-report?id=VAL083135</t>
  </si>
  <si>
    <t>PLACERVILLE HANGTOWN CREEK WRF</t>
  </si>
  <si>
    <t>CAL078956</t>
  </si>
  <si>
    <t>CA0078956</t>
  </si>
  <si>
    <t>PLACERVILLE</t>
  </si>
  <si>
    <t>https://echo.epa.gov/biosolids-facility-report?id=CAL078956</t>
  </si>
  <si>
    <t>LAUGHLIN WRF</t>
  </si>
  <si>
    <t>NVL021563</t>
  </si>
  <si>
    <t>NV0021563</t>
  </si>
  <si>
    <t>LAUGHLIN</t>
  </si>
  <si>
    <t>https://echo.epa.gov/biosolids-facility-report?id=NVL021563</t>
  </si>
  <si>
    <t>PLYMOUTH WPCF</t>
  </si>
  <si>
    <t>CTL100463</t>
  </si>
  <si>
    <t>CT0100463</t>
  </si>
  <si>
    <t>PEQUABUCK</t>
  </si>
  <si>
    <t>https://echo.epa.gov/biosolids-facility-report?id=CTL100463</t>
  </si>
  <si>
    <t>COPPERAS COVE NORTHEAST WWTP</t>
  </si>
  <si>
    <t>TX0069850</t>
  </si>
  <si>
    <t>COPPERAS COVE</t>
  </si>
  <si>
    <t>https://echo.epa.gov/biosolids-facility-report?id=TX0069850</t>
  </si>
  <si>
    <t>PRICE R WATER IMP DIST</t>
  </si>
  <si>
    <t>UTL021814</t>
  </si>
  <si>
    <t>UT0021814</t>
  </si>
  <si>
    <t>https://echo.epa.gov/biosolids-facility-report?id=UTL021814</t>
  </si>
  <si>
    <t>SCHOFIELD BARRACKS WWTP</t>
  </si>
  <si>
    <t>HIL110141</t>
  </si>
  <si>
    <t>HI0110141</t>
  </si>
  <si>
    <t>WAHIAWA</t>
  </si>
  <si>
    <t>https://echo.epa.gov/biosolids-facility-report?id=HIL110141</t>
  </si>
  <si>
    <t>BRAZORIA COUNTY MUD 3 WWTP</t>
  </si>
  <si>
    <t>TX0086118</t>
  </si>
  <si>
    <t>https://echo.epa.gov/biosolids-facility-report?id=TX0086118</t>
  </si>
  <si>
    <t>DECATUR WWTP</t>
  </si>
  <si>
    <t>INL039314</t>
  </si>
  <si>
    <t>IN0039314</t>
  </si>
  <si>
    <t>https://echo.epa.gov/biosolids-facility-report?id=INL039314</t>
  </si>
  <si>
    <t>BEARDSTOWN SD STP</t>
  </si>
  <si>
    <t>ILL025135</t>
  </si>
  <si>
    <t>IL0025135</t>
  </si>
  <si>
    <t>BEARDSTOWN</t>
  </si>
  <si>
    <t>https://echo.epa.gov/biosolids-facility-report?id=ILL025135</t>
  </si>
  <si>
    <t>TELLURIDE TOWN OF</t>
  </si>
  <si>
    <t>COL041840</t>
  </si>
  <si>
    <t>CO0041840</t>
  </si>
  <si>
    <t>TELLURIDE</t>
  </si>
  <si>
    <t>https://echo.epa.gov/biosolids-facility-report?id=COL041840</t>
  </si>
  <si>
    <t>CITY OF ENTERPRISE</t>
  </si>
  <si>
    <t>ALL020061</t>
  </si>
  <si>
    <t>AL0020061</t>
  </si>
  <si>
    <t>ENTERPRISE</t>
  </si>
  <si>
    <t>https://echo.epa.gov/biosolids-facility-report?id=ALL020061</t>
  </si>
  <si>
    <t>REDONDO WWTP</t>
  </si>
  <si>
    <t>WAL023451</t>
  </si>
  <si>
    <t>WA0023451</t>
  </si>
  <si>
    <t>https://echo.epa.gov/biosolids-facility-report?id=WAL023451</t>
  </si>
  <si>
    <t>CITY OF WOODVILLE SOUTH PLANT</t>
  </si>
  <si>
    <t>TX0025828</t>
  </si>
  <si>
    <t>WOODVILLE</t>
  </si>
  <si>
    <t>https://echo.epa.gov/biosolids-facility-report?id=TX0025828</t>
  </si>
  <si>
    <t>WINDOM</t>
  </si>
  <si>
    <t>MNL022217</t>
  </si>
  <si>
    <t>MN0022217</t>
  </si>
  <si>
    <t>https://echo.epa.gov/biosolids-facility-report?id=MNL022217</t>
  </si>
  <si>
    <t>WESTERN WATER RECYCLING FACILITY</t>
  </si>
  <si>
    <t>CAL010560</t>
  </si>
  <si>
    <t>CA0010560</t>
  </si>
  <si>
    <t>RIVERSIDE</t>
  </si>
  <si>
    <t>https://echo.epa.gov/biosolids-facility-report?id=CAL010560</t>
  </si>
  <si>
    <t>MEMORIAL VILLAGES WA WWTP</t>
  </si>
  <si>
    <t>TX0047457</t>
  </si>
  <si>
    <t>https://echo.epa.gov/biosolids-facility-report?id=TX0047457</t>
  </si>
  <si>
    <t>COLD SPRING</t>
  </si>
  <si>
    <t>MNL023094</t>
  </si>
  <si>
    <t>MN0023094</t>
  </si>
  <si>
    <t>https://echo.epa.gov/biosolids-facility-report?id=MNL023094</t>
  </si>
  <si>
    <t>PARSONS, CITY OF</t>
  </si>
  <si>
    <t>KSL097560</t>
  </si>
  <si>
    <t>KS0097560</t>
  </si>
  <si>
    <t>PARSONS</t>
  </si>
  <si>
    <t>https://echo.epa.gov/biosolids-facility-report?id=KSL097560</t>
  </si>
  <si>
    <t>MOORESTOWN TOWNSHIP STP</t>
  </si>
  <si>
    <t>NJL024996</t>
  </si>
  <si>
    <t>NJ0024996</t>
  </si>
  <si>
    <t>MOORESTOWN</t>
  </si>
  <si>
    <t>https://echo.epa.gov/biosolids-facility-report?id=NJL024996</t>
  </si>
  <si>
    <t>COFFEYVILLE, CITY OF</t>
  </si>
  <si>
    <t>KSL050733</t>
  </si>
  <si>
    <t>KS0050733</t>
  </si>
  <si>
    <t>COFFEYVILLE</t>
  </si>
  <si>
    <t>https://echo.epa.gov/biosolids-facility-report?id=KSL050733</t>
  </si>
  <si>
    <t>TNL022551</t>
  </si>
  <si>
    <t>TN0022551</t>
  </si>
  <si>
    <t>https://echo.epa.gov/biosolids-facility-report?id=TNL022551</t>
  </si>
  <si>
    <t>CITY OF PERRYVILLE</t>
  </si>
  <si>
    <t>MOL051144</t>
  </si>
  <si>
    <t>MO0051144</t>
  </si>
  <si>
    <t>PERRYVILLE</t>
  </si>
  <si>
    <t>https://echo.epa.gov/biosolids-facility-report?id=MOL051144</t>
  </si>
  <si>
    <t>BROOKFIELD CITY</t>
  </si>
  <si>
    <t>MOL137553</t>
  </si>
  <si>
    <t>MO0137553</t>
  </si>
  <si>
    <t>BROOKFIELD</t>
  </si>
  <si>
    <t>https://echo.epa.gov/biosolids-facility-report?id=MOL137553</t>
  </si>
  <si>
    <t>CITY OF BURNET WWTF</t>
  </si>
  <si>
    <t>TX0026484</t>
  </si>
  <si>
    <t>BURNET</t>
  </si>
  <si>
    <t>https://echo.epa.gov/biosolids-facility-report?id=TX0026484</t>
  </si>
  <si>
    <t>PUNXSUTAWNEY BORO MUN AUTH</t>
  </si>
  <si>
    <t>PAL020346</t>
  </si>
  <si>
    <t>PA0020346</t>
  </si>
  <si>
    <t>PUNXSTAWNEY</t>
  </si>
  <si>
    <t>https://echo.epa.gov/biosolids-facility-report?id=PAL020346</t>
  </si>
  <si>
    <t>MEADOWHILL REGIONAL MUD WWTP</t>
  </si>
  <si>
    <t>TX0046663</t>
  </si>
  <si>
    <t>https://echo.epa.gov/biosolids-facility-report?id=TX0046663</t>
  </si>
  <si>
    <t>REMINGTON MUD 1  WWTP</t>
  </si>
  <si>
    <t>TX0101371</t>
  </si>
  <si>
    <t>https://echo.epa.gov/biosolids-facility-report?id=TX0101371</t>
  </si>
  <si>
    <t>EAST WINDSOR WPCF</t>
  </si>
  <si>
    <t>CTL100196</t>
  </si>
  <si>
    <t>CT0100196</t>
  </si>
  <si>
    <t>EAST WINDSOR</t>
  </si>
  <si>
    <t>https://echo.epa.gov/biosolids-facility-report?id=CTL100196</t>
  </si>
  <si>
    <t>PIKEVILLE WWTP</t>
  </si>
  <si>
    <t>KYL025291</t>
  </si>
  <si>
    <t>KY0025291</t>
  </si>
  <si>
    <t>PIKEVILLE</t>
  </si>
  <si>
    <t>https://echo.epa.gov/biosolids-facility-report?id=KYL025291</t>
  </si>
  <si>
    <t>ROCK FALLS, CITY OF</t>
  </si>
  <si>
    <t>ILL078301</t>
  </si>
  <si>
    <t>IL0078301</t>
  </si>
  <si>
    <t>ROCK FALLS</t>
  </si>
  <si>
    <t>https://echo.epa.gov/biosolids-facility-report?id=ILL078301</t>
  </si>
  <si>
    <t>TELL CITY MUNICIPAL WWTP</t>
  </si>
  <si>
    <t>INL021016</t>
  </si>
  <si>
    <t>IN0021016</t>
  </si>
  <si>
    <t>TELL CITY</t>
  </si>
  <si>
    <t>https://echo.epa.gov/biosolids-facility-report?id=INL021016</t>
  </si>
  <si>
    <t>HONDO WWTP</t>
  </si>
  <si>
    <t>TX0087751</t>
  </si>
  <si>
    <t>HONDO</t>
  </si>
  <si>
    <t>https://echo.epa.gov/biosolids-facility-report?id=TX0087751</t>
  </si>
  <si>
    <t>UPPER THOMPSON SANITATION DISTRICT</t>
  </si>
  <si>
    <t>COL031844</t>
  </si>
  <si>
    <t>CO0031844</t>
  </si>
  <si>
    <t>ESTES PARK</t>
  </si>
  <si>
    <t>https://echo.epa.gov/biosolids-facility-report?id=COL031844</t>
  </si>
  <si>
    <t>CITY OF ALACHUA AWRF</t>
  </si>
  <si>
    <t>FLL011290</t>
  </si>
  <si>
    <t>FL0011290</t>
  </si>
  <si>
    <t>ALACHUA</t>
  </si>
  <si>
    <t>https://echo.epa.gov/biosolids-facility-report?id=FLL011290</t>
  </si>
  <si>
    <t>CITY OF OSCEOLA</t>
  </si>
  <si>
    <t>IAL041815</t>
  </si>
  <si>
    <t>IA0041815</t>
  </si>
  <si>
    <t>OSCEOLA</t>
  </si>
  <si>
    <t>https://echo.epa.gov/biosolids-facility-report?id=IAL041815</t>
  </si>
  <si>
    <t>HARTFORD CITY WWTP</t>
  </si>
  <si>
    <t>INL021628</t>
  </si>
  <si>
    <t>IN0021628</t>
  </si>
  <si>
    <t>HARTFORD CITY</t>
  </si>
  <si>
    <t>https://echo.epa.gov/biosolids-facility-report?id=INL021628</t>
  </si>
  <si>
    <t>TOWN OF BENNINGTON</t>
  </si>
  <si>
    <t>VTL100021</t>
  </si>
  <si>
    <t>VT0100021</t>
  </si>
  <si>
    <t>BENNINGTON</t>
  </si>
  <si>
    <t>https://echo.epa.gov/biosolids-facility-report?id=VTL100021</t>
  </si>
  <si>
    <t>FRISCO SANITATION DISTRICT</t>
  </si>
  <si>
    <t>COL020451</t>
  </si>
  <si>
    <t>CO0020451</t>
  </si>
  <si>
    <t>FRISCO</t>
  </si>
  <si>
    <t>https://echo.epa.gov/biosolids-facility-report?id=COL020451</t>
  </si>
  <si>
    <t>CAMROSA WRF</t>
  </si>
  <si>
    <t>CAL059501</t>
  </si>
  <si>
    <t>CA0059501</t>
  </si>
  <si>
    <t>https://echo.epa.gov/biosolids-facility-report?id=CAL059501</t>
  </si>
  <si>
    <t>AIRPORT WWTF</t>
  </si>
  <si>
    <t>TX0027791</t>
  </si>
  <si>
    <t>https://echo.epa.gov/biosolids-facility-report?id=TX0027791</t>
  </si>
  <si>
    <t>CITY OF STOCKBRIDGE</t>
  </si>
  <si>
    <t>GAL023337</t>
  </si>
  <si>
    <t>GA0023337</t>
  </si>
  <si>
    <t>STOCKBRIDGE</t>
  </si>
  <si>
    <t>https://echo.epa.gov/biosolids-facility-report?id=GAL023337</t>
  </si>
  <si>
    <t>HARRIS COUNTY MUD 127</t>
  </si>
  <si>
    <t>TX0083500</t>
  </si>
  <si>
    <t>https://echo.epa.gov/biosolids-facility-report?id=TX0083500</t>
  </si>
  <si>
    <t>LINCOLN GREEN REGIONAL WWTP</t>
  </si>
  <si>
    <t>TX0074136</t>
  </si>
  <si>
    <t>https://echo.epa.gov/biosolids-facility-report?id=TX0074136</t>
  </si>
  <si>
    <t>TOWN OF HANOVER</t>
  </si>
  <si>
    <t>NHL580099</t>
  </si>
  <si>
    <t>NH0580099</t>
  </si>
  <si>
    <t>https://echo.epa.gov/biosolids-facility-report?id=NHL580099</t>
  </si>
  <si>
    <t>BERRYVILLE, CITY OF</t>
  </si>
  <si>
    <t>ARL021792</t>
  </si>
  <si>
    <t>AR0021792</t>
  </si>
  <si>
    <t>BERRYVILLE</t>
  </si>
  <si>
    <t>https://echo.epa.gov/biosolids-facility-report?id=ARL021792</t>
  </si>
  <si>
    <t>DENZIL BOWMAN WASTEWATER</t>
  </si>
  <si>
    <t>TNL021229</t>
  </si>
  <si>
    <t>TN0021229</t>
  </si>
  <si>
    <t>GREENEVILLE</t>
  </si>
  <si>
    <t>https://echo.epa.gov/biosolids-facility-report?id=TNL021229</t>
  </si>
  <si>
    <t>CITY OF HAVELOCK</t>
  </si>
  <si>
    <t>NCL021253</t>
  </si>
  <si>
    <t>NC0021253</t>
  </si>
  <si>
    <t>HAVELOCK</t>
  </si>
  <si>
    <t>https://echo.epa.gov/biosolids-facility-report?id=NCL021253</t>
  </si>
  <si>
    <t>TOWN OF PURCELLVILLE STP</t>
  </si>
  <si>
    <t>VAL022802</t>
  </si>
  <si>
    <t>VA0022802</t>
  </si>
  <si>
    <t>PURCELLVILLE</t>
  </si>
  <si>
    <t>https://echo.epa.gov/biosolids-facility-report?id=VAL022802</t>
  </si>
  <si>
    <t>CITY OF TROY</t>
  </si>
  <si>
    <t>MOL131296</t>
  </si>
  <si>
    <t>MO0131296</t>
  </si>
  <si>
    <t>https://echo.epa.gov/biosolids-facility-report?id=MOL131296</t>
  </si>
  <si>
    <t>TOWN OF CAROLINA BEACH</t>
  </si>
  <si>
    <t>NCL023256</t>
  </si>
  <si>
    <t>NC0023256</t>
  </si>
  <si>
    <t>CAROLINA BEACH</t>
  </si>
  <si>
    <t>https://echo.epa.gov/biosolids-facility-report?id=NCL023256</t>
  </si>
  <si>
    <t>CLUTE-RICHWOOD WWTP</t>
  </si>
  <si>
    <t>TX0034436</t>
  </si>
  <si>
    <t>CLUTE</t>
  </si>
  <si>
    <t>https://echo.epa.gov/biosolids-facility-report?id=TX0034436</t>
  </si>
  <si>
    <t>RIFLE REGIONAL WW RECLAMATION FACILITY</t>
  </si>
  <si>
    <t>COL048151</t>
  </si>
  <si>
    <t>CO0048151</t>
  </si>
  <si>
    <t>RIFLE</t>
  </si>
  <si>
    <t>https://echo.epa.gov/biosolids-facility-report?id=COL048151</t>
  </si>
  <si>
    <t>HARRIMAN UTILITY BOARD</t>
  </si>
  <si>
    <t>TNL025437</t>
  </si>
  <si>
    <t>TN0025437</t>
  </si>
  <si>
    <t>HARRIMAN</t>
  </si>
  <si>
    <t>https://echo.epa.gov/biosolids-facility-report?id=TNL025437</t>
  </si>
  <si>
    <t>VAL020346</t>
  </si>
  <si>
    <t>VA0020346</t>
  </si>
  <si>
    <t>https://echo.epa.gov/biosolids-facility-report?id=VAL020346</t>
  </si>
  <si>
    <t>TRENTON MUNICIPAL UTILITIES</t>
  </si>
  <si>
    <t>MOL039748</t>
  </si>
  <si>
    <t>MO0039748</t>
  </si>
  <si>
    <t>https://echo.epa.gov/biosolids-facility-report?id=MOL039748</t>
  </si>
  <si>
    <t>CITY OF SIOUX CENTER</t>
  </si>
  <si>
    <t>IAL033731</t>
  </si>
  <si>
    <t>IA0033731</t>
  </si>
  <si>
    <t>SIOUX CENTER</t>
  </si>
  <si>
    <t>https://echo.epa.gov/biosolids-facility-report?id=IAL033731</t>
  </si>
  <si>
    <t>EAST DUNDEE WWTP, VILLAGE OF</t>
  </si>
  <si>
    <t>ILL028541</t>
  </si>
  <si>
    <t>IL0028541</t>
  </si>
  <si>
    <t>EAST DUNDEE</t>
  </si>
  <si>
    <t>https://echo.epa.gov/biosolids-facility-report?id=ILL028541</t>
  </si>
  <si>
    <t>CITY OF HIDALGO WWTP</t>
  </si>
  <si>
    <t>TX0058386</t>
  </si>
  <si>
    <t>HIDALGO</t>
  </si>
  <si>
    <t>https://echo.epa.gov/biosolids-facility-report?id=TX0058386</t>
  </si>
  <si>
    <t>SEDRO WOOLLEY WWTP</t>
  </si>
  <si>
    <t>WAL023752</t>
  </si>
  <si>
    <t>WA0023752</t>
  </si>
  <si>
    <t>SEDRO WOOLLEY</t>
  </si>
  <si>
    <t>https://echo.epa.gov/biosolids-facility-report?id=WAL023752</t>
  </si>
  <si>
    <t>FRANKLIN COUNTY</t>
  </si>
  <si>
    <t>NCL069311</t>
  </si>
  <si>
    <t>NC0069311</t>
  </si>
  <si>
    <t>LOUISBURG</t>
  </si>
  <si>
    <t>https://echo.epa.gov/biosolids-facility-report?id=NCL069311</t>
  </si>
  <si>
    <t>CITY OF FAIRFIELD</t>
  </si>
  <si>
    <t>IAL035076</t>
  </si>
  <si>
    <t>IA0035076</t>
  </si>
  <si>
    <t>FAIRFIELD</t>
  </si>
  <si>
    <t>https://echo.epa.gov/biosolids-facility-report?id=IAL035076</t>
  </si>
  <si>
    <t>TOWN OF LOUISBURG</t>
  </si>
  <si>
    <t>NCL020231</t>
  </si>
  <si>
    <t>NC0020231</t>
  </si>
  <si>
    <t>https://echo.epa.gov/biosolids-facility-report?id=NCL020231</t>
  </si>
  <si>
    <t>CITY OF SHELDON</t>
  </si>
  <si>
    <t>IAL032662</t>
  </si>
  <si>
    <t>IA0032662</t>
  </si>
  <si>
    <t>SHELDON</t>
  </si>
  <si>
    <t>https://echo.epa.gov/biosolids-facility-report?id=IAL032662</t>
  </si>
  <si>
    <t>ABINGDON REGIONAL WWTP</t>
  </si>
  <si>
    <t>VAL026531</t>
  </si>
  <si>
    <t>VA0026531</t>
  </si>
  <si>
    <t>ABINGDON</t>
  </si>
  <si>
    <t>https://echo.epa.gov/biosolids-facility-report?id=VAL026531</t>
  </si>
  <si>
    <t>CITY OF BRIDGE CITY</t>
  </si>
  <si>
    <t>TX0025500</t>
  </si>
  <si>
    <t>BRIDGE CITY</t>
  </si>
  <si>
    <t>https://echo.epa.gov/biosolids-facility-report?id=TX0025500</t>
  </si>
  <si>
    <t>HAMPSHIRE STP, VILLAGE OF</t>
  </si>
  <si>
    <t>ILL020281</t>
  </si>
  <si>
    <t>IL0020281</t>
  </si>
  <si>
    <t>HAMPSHIRE</t>
  </si>
  <si>
    <t>https://echo.epa.gov/biosolids-facility-report?id=ILL020281</t>
  </si>
  <si>
    <t>PROSSER POTW</t>
  </si>
  <si>
    <t>WAL020800</t>
  </si>
  <si>
    <t>WA0020800</t>
  </si>
  <si>
    <t>PROSSER</t>
  </si>
  <si>
    <t>https://echo.epa.gov/biosolids-facility-report?id=WAL020800</t>
  </si>
  <si>
    <t>GRAND MISSION MUD 1  WWTP</t>
  </si>
  <si>
    <t>TX0123749</t>
  </si>
  <si>
    <t>https://echo.epa.gov/biosolids-facility-report?id=TX0123749</t>
  </si>
  <si>
    <t>NORTH BEND STP</t>
  </si>
  <si>
    <t>WAL029351</t>
  </si>
  <si>
    <t>WA0029351</t>
  </si>
  <si>
    <t>NORTH BEND</t>
  </si>
  <si>
    <t>https://echo.epa.gov/biosolids-facility-report?id=WAL029351</t>
  </si>
  <si>
    <t>AUGUSTA, CITY OF</t>
  </si>
  <si>
    <t>KSL094561</t>
  </si>
  <si>
    <t>KS0094561</t>
  </si>
  <si>
    <t>https://echo.epa.gov/biosolids-facility-report?id=KSL094561</t>
  </si>
  <si>
    <t>DEQUEEN, CITY OF</t>
  </si>
  <si>
    <t>ARL021733</t>
  </si>
  <si>
    <t>AR0021733</t>
  </si>
  <si>
    <t>DE QUEEN</t>
  </si>
  <si>
    <t>https://echo.epa.gov/biosolids-facility-report?id=ARL021733</t>
  </si>
  <si>
    <t>LAKE CITY</t>
  </si>
  <si>
    <t>MNL020664</t>
  </si>
  <si>
    <t>MN0020664</t>
  </si>
  <si>
    <t>https://echo.epa.gov/biosolids-facility-report?id=MNL020664</t>
  </si>
  <si>
    <t>ANNANDALE/MAPLE LAKE</t>
  </si>
  <si>
    <t>MNL066966</t>
  </si>
  <si>
    <t>MN0066966</t>
  </si>
  <si>
    <t>https://echo.epa.gov/biosolids-facility-report?id=MNL066966</t>
  </si>
  <si>
    <t>CITY OF SUGAR LAND NEW TERRITORY NORTH REGIONAL WWTF</t>
  </si>
  <si>
    <t>TX0111872</t>
  </si>
  <si>
    <t>https://echo.epa.gov/biosolids-facility-report?id=TX0111872</t>
  </si>
  <si>
    <t>PORT ACRES WWTF</t>
  </si>
  <si>
    <t>TX0047511</t>
  </si>
  <si>
    <t>PORT ARTHUR</t>
  </si>
  <si>
    <t>https://echo.epa.gov/biosolids-facility-report?id=TX0047511</t>
  </si>
  <si>
    <t>TOMBALL SOUTH WWTP</t>
  </si>
  <si>
    <t>TX0117595</t>
  </si>
  <si>
    <t>TOMBALL</t>
  </si>
  <si>
    <t>https://echo.epa.gov/biosolids-facility-report?id=TX0117595</t>
  </si>
  <si>
    <t>ROTTERDAM (T)</t>
  </si>
  <si>
    <t>NYL020141</t>
  </si>
  <si>
    <t>NY0020141</t>
  </si>
  <si>
    <t>https://echo.epa.gov/biosolids-facility-report?id=NYL020141</t>
  </si>
  <si>
    <t>CENTRAL IRON RANGE SANITARY SEWER DISTRICT WWTP</t>
  </si>
  <si>
    <t>MNL020117</t>
  </si>
  <si>
    <t>MN0020117</t>
  </si>
  <si>
    <t>CHISHOLM</t>
  </si>
  <si>
    <t>https://echo.epa.gov/biosolids-facility-report?id=MNL020117</t>
  </si>
  <si>
    <t>CITY OF CEDARTOWN</t>
  </si>
  <si>
    <t>GAL024074</t>
  </si>
  <si>
    <t>GA0024074</t>
  </si>
  <si>
    <t>CEDARTOWN</t>
  </si>
  <si>
    <t>https://echo.epa.gov/biosolids-facility-report?id=GAL024074</t>
  </si>
  <si>
    <t>SYCAMORE STP - NORTH PLANT</t>
  </si>
  <si>
    <t>ILL031291</t>
  </si>
  <si>
    <t>IL0031291</t>
  </si>
  <si>
    <t>SYCAMORE</t>
  </si>
  <si>
    <t>https://echo.epa.gov/biosolids-facility-report?id=ILL031291</t>
  </si>
  <si>
    <t>CITY OF ROME</t>
  </si>
  <si>
    <t>GAL024341</t>
  </si>
  <si>
    <t>GA0024341</t>
  </si>
  <si>
    <t>ROME</t>
  </si>
  <si>
    <t>https://echo.epa.gov/biosolids-facility-report?id=GAL024341</t>
  </si>
  <si>
    <t>GLENWOOD SPRINGS CITY OF</t>
  </si>
  <si>
    <t>COL048852</t>
  </si>
  <si>
    <t>CO0048852</t>
  </si>
  <si>
    <t>GLENWOOD SPRINGS</t>
  </si>
  <si>
    <t>https://echo.epa.gov/biosolids-facility-report?id=COL048852</t>
  </si>
  <si>
    <t>PEARL RIVER COUNTY UTILITY AUTHORITY, NEAL ROAD POTW</t>
  </si>
  <si>
    <t>MSL061174</t>
  </si>
  <si>
    <t>MS0061174</t>
  </si>
  <si>
    <t>PICAYUNE</t>
  </si>
  <si>
    <t>https://echo.epa.gov/biosolids-facility-report?id=MSL061174</t>
  </si>
  <si>
    <t>ROBESONIA-WERNERSVILLE M/A OF</t>
  </si>
  <si>
    <t>PAL031062</t>
  </si>
  <si>
    <t>PA0031062</t>
  </si>
  <si>
    <t>WERNERSVILLE</t>
  </si>
  <si>
    <t>https://echo.epa.gov/biosolids-facility-report?id=PAL031062</t>
  </si>
  <si>
    <t>RIDGEFIELD, TOWN OF (MAIN)</t>
  </si>
  <si>
    <t>CTL100854</t>
  </si>
  <si>
    <t>CT0100854</t>
  </si>
  <si>
    <t>RIDGEFIELD</t>
  </si>
  <si>
    <t>https://echo.epa.gov/biosolids-facility-report?id=CTL100854</t>
  </si>
  <si>
    <t>LINTON WWTP, CITY OF</t>
  </si>
  <si>
    <t>INL020575</t>
  </si>
  <si>
    <t>IN0020575</t>
  </si>
  <si>
    <t>LINTON</t>
  </si>
  <si>
    <t>https://echo.epa.gov/biosolids-facility-report?id=INL020575</t>
  </si>
  <si>
    <t>CITY OF HAMLET</t>
  </si>
  <si>
    <t>NCL047562</t>
  </si>
  <si>
    <t>NC0047562</t>
  </si>
  <si>
    <t>HAMLET</t>
  </si>
  <si>
    <t>https://echo.epa.gov/biosolids-facility-report?id=NCL047562</t>
  </si>
  <si>
    <t>LAGRANGE WWTP</t>
  </si>
  <si>
    <t>INL020478</t>
  </si>
  <si>
    <t>IN0020478</t>
  </si>
  <si>
    <t>LA GRANGE</t>
  </si>
  <si>
    <t>https://echo.epa.gov/biosolids-facility-report?id=INL020478</t>
  </si>
  <si>
    <t>WATERFORD (T)</t>
  </si>
  <si>
    <t>NYL029173</t>
  </si>
  <si>
    <t>NY0029173</t>
  </si>
  <si>
    <t>WATERFORD</t>
  </si>
  <si>
    <t>https://echo.epa.gov/biosolids-facility-report?id=NYL029173</t>
  </si>
  <si>
    <t>HARRIS COUNTY WCID 1 WWTP</t>
  </si>
  <si>
    <t>TX0023311</t>
  </si>
  <si>
    <t>HIGHLANDS</t>
  </si>
  <si>
    <t>https://echo.epa.gov/biosolids-facility-report?id=TX0023311</t>
  </si>
  <si>
    <t>FRASER TOWN OF</t>
  </si>
  <si>
    <t>COL040142</t>
  </si>
  <si>
    <t>CO0040142</t>
  </si>
  <si>
    <t>FRASER</t>
  </si>
  <si>
    <t>https://echo.epa.gov/biosolids-facility-report?id=COL040142</t>
  </si>
  <si>
    <t>CLEMSON/COCHRAN ROAD WWTP</t>
  </si>
  <si>
    <t>SCL020010</t>
  </si>
  <si>
    <t>SC0020010</t>
  </si>
  <si>
    <t>CLEMSON</t>
  </si>
  <si>
    <t>https://echo.epa.gov/biosolids-facility-report?id=SCL020010</t>
  </si>
  <si>
    <t>WILLIAMSBURG REGIONAL WWTP</t>
  </si>
  <si>
    <t>TX0058408</t>
  </si>
  <si>
    <t>https://echo.epa.gov/biosolids-facility-report?id=TX0058408</t>
  </si>
  <si>
    <t>ERIE CO SD#8</t>
  </si>
  <si>
    <t>NYL028436</t>
  </si>
  <si>
    <t>NY0028436</t>
  </si>
  <si>
    <t>https://echo.epa.gov/biosolids-facility-report?id=NYL028436</t>
  </si>
  <si>
    <t>A &amp; M HEEP WWTP</t>
  </si>
  <si>
    <t>TX0125288</t>
  </si>
  <si>
    <t>https://echo.epa.gov/biosolids-facility-report?id=TX0125288</t>
  </si>
  <si>
    <t>TOWN OF MAGGIE VALLEY</t>
  </si>
  <si>
    <t>NCL056561</t>
  </si>
  <si>
    <t>NC0056561</t>
  </si>
  <si>
    <t>MAGGIE VALLEY</t>
  </si>
  <si>
    <t>https://echo.epa.gov/biosolids-facility-report?id=NCL056561</t>
  </si>
  <si>
    <t>NEW PRAGUE</t>
  </si>
  <si>
    <t>MNL020150</t>
  </si>
  <si>
    <t>MN0020150</t>
  </si>
  <si>
    <t>https://echo.epa.gov/biosolids-facility-report?id=MNL020150</t>
  </si>
  <si>
    <t>TELFORD BORO AUTH WWTP</t>
  </si>
  <si>
    <t>PAL036978</t>
  </si>
  <si>
    <t>PA0036978</t>
  </si>
  <si>
    <t>TELFORD</t>
  </si>
  <si>
    <t>https://echo.epa.gov/biosolids-facility-report?id=PAL036978</t>
  </si>
  <si>
    <t>TOWN OF SURF CITY</t>
  </si>
  <si>
    <t>NCL000795</t>
  </si>
  <si>
    <t>NC0000795</t>
  </si>
  <si>
    <t>SURF CITY</t>
  </si>
  <si>
    <t>https://echo.epa.gov/biosolids-facility-report?id=NCL000795</t>
  </si>
  <si>
    <t>CHARTERWOOD MUD WWTP</t>
  </si>
  <si>
    <t>TX0046841</t>
  </si>
  <si>
    <t>https://echo.epa.gov/biosolids-facility-report?id=TX0046841</t>
  </si>
  <si>
    <t>CITY OF PEARSALL WWTP</t>
  </si>
  <si>
    <t>TX0032719</t>
  </si>
  <si>
    <t>PEARSALL</t>
  </si>
  <si>
    <t>https://echo.epa.gov/biosolids-facility-report?id=TX0032719</t>
  </si>
  <si>
    <t>TOWN OF WALLACE</t>
  </si>
  <si>
    <t>NCL003450</t>
  </si>
  <si>
    <t>NC0003450</t>
  </si>
  <si>
    <t>WALLACE</t>
  </si>
  <si>
    <t>https://echo.epa.gov/biosolids-facility-report?id=NCL003450</t>
  </si>
  <si>
    <t>TOWN OF WARRENTON</t>
  </si>
  <si>
    <t>NCL020834</t>
  </si>
  <si>
    <t>NC0020834</t>
  </si>
  <si>
    <t>https://echo.epa.gov/biosolids-facility-report?id=NCL020834</t>
  </si>
  <si>
    <t>GUNNISON CITY OF</t>
  </si>
  <si>
    <t>COL041530</t>
  </si>
  <si>
    <t>CO0041530</t>
  </si>
  <si>
    <t>GUNNISON</t>
  </si>
  <si>
    <t>https://echo.epa.gov/biosolids-facility-report?id=COL041530</t>
  </si>
  <si>
    <t>CITY OF MOUNT PLEASANT</t>
  </si>
  <si>
    <t>IAL047970</t>
  </si>
  <si>
    <t>IA0047970</t>
  </si>
  <si>
    <t>MOUNT PLEASANT</t>
  </si>
  <si>
    <t>https://echo.epa.gov/biosolids-facility-report?id=IAL047970</t>
  </si>
  <si>
    <t>CLOVERDALE, CITY OF</t>
  </si>
  <si>
    <t>CAL022977</t>
  </si>
  <si>
    <t>CA0022977</t>
  </si>
  <si>
    <t>CLOVERDALE</t>
  </si>
  <si>
    <t>https://echo.epa.gov/biosolids-facility-report?id=CAL022977</t>
  </si>
  <si>
    <t>EASTERN SNYDER COUNTY REGIONAL</t>
  </si>
  <si>
    <t>PAL110582</t>
  </si>
  <si>
    <t>PA0110582</t>
  </si>
  <si>
    <t>SELINSGROVE</t>
  </si>
  <si>
    <t>https://echo.epa.gov/biosolids-facility-report?id=PAL110582</t>
  </si>
  <si>
    <t>WILBARGER CREEK WWTP</t>
  </si>
  <si>
    <t>TX0095184</t>
  </si>
  <si>
    <t>MANOR</t>
  </si>
  <si>
    <t>https://echo.epa.gov/biosolids-facility-report?id=TX0095184</t>
  </si>
  <si>
    <t>ANGOLA WWTP</t>
  </si>
  <si>
    <t>INL021296</t>
  </si>
  <si>
    <t>IN0021296</t>
  </si>
  <si>
    <t>https://echo.epa.gov/biosolids-facility-report?id=INL021296</t>
  </si>
  <si>
    <t>NAZARETH BOROUGH MUNICIPAL AUT</t>
  </si>
  <si>
    <t>PAL041742</t>
  </si>
  <si>
    <t>PA0041742</t>
  </si>
  <si>
    <t>NAZARETH</t>
  </si>
  <si>
    <t>https://echo.epa.gov/biosolids-facility-report?id=PAL041742</t>
  </si>
  <si>
    <t>SANDWICH STP, CITY OF</t>
  </si>
  <si>
    <t>ILL030970</t>
  </si>
  <si>
    <t>IL0030970</t>
  </si>
  <si>
    <t>SANDWICH</t>
  </si>
  <si>
    <t>https://echo.epa.gov/biosolids-facility-report?id=ILL030970</t>
  </si>
  <si>
    <t>HUTTO WWTP</t>
  </si>
  <si>
    <t>TX0025577</t>
  </si>
  <si>
    <t>https://echo.epa.gov/biosolids-facility-report?id=TX0025577</t>
  </si>
  <si>
    <t>WINCHESTER WPCF/WINSTED WPCF</t>
  </si>
  <si>
    <t>CTL101222</t>
  </si>
  <si>
    <t>CT0101222</t>
  </si>
  <si>
    <t>https://echo.epa.gov/biosolids-facility-report?id=CTL101222</t>
  </si>
  <si>
    <t>CNP UD - WWTP</t>
  </si>
  <si>
    <t>TX0055166</t>
  </si>
  <si>
    <t>https://echo.epa.gov/biosolids-facility-report?id=TX0055166</t>
  </si>
  <si>
    <t>ROSELLE-J.L. DEVLIN STP</t>
  </si>
  <si>
    <t>ILL030813</t>
  </si>
  <si>
    <t>IL0030813</t>
  </si>
  <si>
    <t>ROSELLE</t>
  </si>
  <si>
    <t>https://echo.epa.gov/biosolids-facility-report?id=ILL030813</t>
  </si>
  <si>
    <t>WINOOSKI SEWAGE TREATMENT PLANT</t>
  </si>
  <si>
    <t>VTL100510</t>
  </si>
  <si>
    <t>VT0100510</t>
  </si>
  <si>
    <t>WINOOSKI</t>
  </si>
  <si>
    <t>https://echo.epa.gov/biosolids-facility-report?id=VTL100510</t>
  </si>
  <si>
    <t>CITY OF GALENA PARK WWTP 1</t>
  </si>
  <si>
    <t>TX0057185</t>
  </si>
  <si>
    <t>GALENA PARK</t>
  </si>
  <si>
    <t>https://echo.epa.gov/biosolids-facility-report?id=TX0057185</t>
  </si>
  <si>
    <t>CITY OF VIENNA</t>
  </si>
  <si>
    <t>GAL020167</t>
  </si>
  <si>
    <t>GA0020167</t>
  </si>
  <si>
    <t>VIENNA</t>
  </si>
  <si>
    <t>https://echo.epa.gov/biosolids-facility-report?id=GAL020167</t>
  </si>
  <si>
    <t>TWA-LAKE MARION</t>
  </si>
  <si>
    <t>FLL010979</t>
  </si>
  <si>
    <t>FL0010979</t>
  </si>
  <si>
    <t>https://echo.epa.gov/biosolids-facility-report?id=FLL010979</t>
  </si>
  <si>
    <t>PETERS TWP. WASHINGTON COUNTY</t>
  </si>
  <si>
    <t>PAL028711</t>
  </si>
  <si>
    <t>PA0028711</t>
  </si>
  <si>
    <t>MCMURRY</t>
  </si>
  <si>
    <t>https://echo.epa.gov/biosolids-facility-report?id=PAL028711</t>
  </si>
  <si>
    <t>MIDDLETOWN WASTEWATER TREATMEN</t>
  </si>
  <si>
    <t>PAL020664</t>
  </si>
  <si>
    <t>PA0020664</t>
  </si>
  <si>
    <t>https://echo.epa.gov/biosolids-facility-report?id=PAL020664</t>
  </si>
  <si>
    <t>THOMASTON WPCF</t>
  </si>
  <si>
    <t>CTL100781</t>
  </si>
  <si>
    <t>CT0100781</t>
  </si>
  <si>
    <t>THOMASTON</t>
  </si>
  <si>
    <t>https://echo.epa.gov/biosolids-facility-report?id=CTL100781</t>
  </si>
  <si>
    <t>CITY OF WEST COLUMBIA WWTP</t>
  </si>
  <si>
    <t>TX0026182</t>
  </si>
  <si>
    <t>WEST COLUMBIA</t>
  </si>
  <si>
    <t>https://echo.epa.gov/biosolids-facility-report?id=TX0026182</t>
  </si>
  <si>
    <t>WILMINGTON STP, CITY OF</t>
  </si>
  <si>
    <t>ILL026085</t>
  </si>
  <si>
    <t>IL0026085</t>
  </si>
  <si>
    <t>https://echo.epa.gov/biosolids-facility-report?id=ILL026085</t>
  </si>
  <si>
    <t>CAMPBELLS RUN STP</t>
  </si>
  <si>
    <t>PAL036293</t>
  </si>
  <si>
    <t>PA0036293</t>
  </si>
  <si>
    <t>https://echo.epa.gov/biosolids-facility-report?id=PAL036293</t>
  </si>
  <si>
    <t>PLAINVIEW-ELGIN SD</t>
  </si>
  <si>
    <t>MNL055361</t>
  </si>
  <si>
    <t>MN0055361</t>
  </si>
  <si>
    <t>PLAINVIEW</t>
  </si>
  <si>
    <t>https://echo.epa.gov/biosolids-facility-report?id=MNL055361</t>
  </si>
  <si>
    <t>STONINGTON-PAWCATUCK WPCF</t>
  </si>
  <si>
    <t>CTL101290</t>
  </si>
  <si>
    <t>CT0101290</t>
  </si>
  <si>
    <t>PAWCATUCK</t>
  </si>
  <si>
    <t>https://echo.epa.gov/biosolids-facility-report?id=CTL101290</t>
  </si>
  <si>
    <t>HOLLIDAYSBURG REGIONAL WWTP</t>
  </si>
  <si>
    <t>PAL043273</t>
  </si>
  <si>
    <t>PA0043273</t>
  </si>
  <si>
    <t>BLAIR COUNTY</t>
  </si>
  <si>
    <t>https://echo.epa.gov/biosolids-facility-report?id=PAL043273</t>
  </si>
  <si>
    <t>MOON TWP. MUN. AUTH.</t>
  </si>
  <si>
    <t>PAL046906</t>
  </si>
  <si>
    <t>PA0046906</t>
  </si>
  <si>
    <t>https://echo.epa.gov/biosolids-facility-report?id=PAL046906</t>
  </si>
  <si>
    <t>LITCHFIELD STP, CITY OF</t>
  </si>
  <si>
    <t>ILL020621</t>
  </si>
  <si>
    <t>IL0020621</t>
  </si>
  <si>
    <t>https://echo.epa.gov/biosolids-facility-report?id=ILL020621</t>
  </si>
  <si>
    <t>MNL020761</t>
  </si>
  <si>
    <t>MN0020761</t>
  </si>
  <si>
    <t>https://echo.epa.gov/biosolids-facility-report?id=MNL020761</t>
  </si>
  <si>
    <t>CASTLEWOOD REGIONAL WWTP</t>
  </si>
  <si>
    <t>TX0071625</t>
  </si>
  <si>
    <t>https://echo.epa.gov/biosolids-facility-report?id=TX0071625</t>
  </si>
  <si>
    <t>MIMS CREEK WWTP</t>
  </si>
  <si>
    <t>TX0075850</t>
  </si>
  <si>
    <t>https://echo.epa.gov/biosolids-facility-report?id=TX0075850</t>
  </si>
  <si>
    <t>FESTUS-CRYSTAL CITY SEWAG</t>
  </si>
  <si>
    <t>MOL080632</t>
  </si>
  <si>
    <t>MO0080632</t>
  </si>
  <si>
    <t>CRYSTAL CITY</t>
  </si>
  <si>
    <t>https://echo.epa.gov/biosolids-facility-report?id=MOL080632</t>
  </si>
  <si>
    <t>NITRO, CITY OF,SANITARY BOARD</t>
  </si>
  <si>
    <t>WVL023299</t>
  </si>
  <si>
    <t>WV0023299</t>
  </si>
  <si>
    <t>NITRO</t>
  </si>
  <si>
    <t>https://echo.epa.gov/biosolids-facility-report?id=WVL023299</t>
  </si>
  <si>
    <t>MONTEVIDEO</t>
  </si>
  <si>
    <t>MNL020133</t>
  </si>
  <si>
    <t>MN0020133</t>
  </si>
  <si>
    <t>https://echo.epa.gov/biosolids-facility-report?id=MNL020133</t>
  </si>
  <si>
    <t>HARRIS COUNTY WCID 110 WWTP</t>
  </si>
  <si>
    <t>TX0076481</t>
  </si>
  <si>
    <t>https://echo.epa.gov/biosolids-facility-report?id=TX0076481</t>
  </si>
  <si>
    <t>NORTHSIDE WWTF</t>
  </si>
  <si>
    <t>TX0052931</t>
  </si>
  <si>
    <t>LINDALE</t>
  </si>
  <si>
    <t>https://echo.epa.gov/biosolids-facility-report?id=TX0052931</t>
  </si>
  <si>
    <t>CITY OF ANAMOSA</t>
  </si>
  <si>
    <t>IAL025895</t>
  </si>
  <si>
    <t>IA0025895</t>
  </si>
  <si>
    <t>ANAMOSA</t>
  </si>
  <si>
    <t>https://echo.epa.gov/biosolids-facility-report?id=IAL025895</t>
  </si>
  <si>
    <t>TWO HARBORS</t>
  </si>
  <si>
    <t>MNL022250</t>
  </si>
  <si>
    <t>MN0022250</t>
  </si>
  <si>
    <t>https://echo.epa.gov/biosolids-facility-report?id=MNL022250</t>
  </si>
  <si>
    <t>HARRIS COUNTY MUD 26 WWTP</t>
  </si>
  <si>
    <t>TX0056537</t>
  </si>
  <si>
    <t>https://echo.epa.gov/biosolids-facility-report?id=TX0056537</t>
  </si>
  <si>
    <t>POTSDAM (V)</t>
  </si>
  <si>
    <t>NYL020818</t>
  </si>
  <si>
    <t>NY0020818</t>
  </si>
  <si>
    <t>POTSDAM</t>
  </si>
  <si>
    <t>https://echo.epa.gov/biosolids-facility-report?id=NYL020818</t>
  </si>
  <si>
    <t>LEAD-DEADWOOD SANITARY DISTRICT</t>
  </si>
  <si>
    <t>SDL020796</t>
  </si>
  <si>
    <t>SD0020796</t>
  </si>
  <si>
    <t>DEADWOOD</t>
  </si>
  <si>
    <t>https://echo.epa.gov/biosolids-facility-report?id=SDL020796</t>
  </si>
  <si>
    <t>HARRIS COUNTY MUD 170 REGIONAL WWTP</t>
  </si>
  <si>
    <t>TX0079146</t>
  </si>
  <si>
    <t>https://echo.epa.gov/biosolids-facility-report?id=TX0079146</t>
  </si>
  <si>
    <t>BUENA VISTA SANITATION DISTRICT</t>
  </si>
  <si>
    <t>COL045748</t>
  </si>
  <si>
    <t>CO0045748</t>
  </si>
  <si>
    <t>BUENA VISTA</t>
  </si>
  <si>
    <t>https://echo.epa.gov/biosolids-facility-report?id=COL045748</t>
  </si>
  <si>
    <t>CITY OF ALEXANDER CITY</t>
  </si>
  <si>
    <t>ALL048861</t>
  </si>
  <si>
    <t>AL0048861</t>
  </si>
  <si>
    <t>ALEXANDER CITY</t>
  </si>
  <si>
    <t>https://echo.epa.gov/biosolids-facility-report?id=ALL048861</t>
  </si>
  <si>
    <t>LONG PRAIRIE MUNICIPAL WWTF</t>
  </si>
  <si>
    <t>MNL066079</t>
  </si>
  <si>
    <t>MN0066079</t>
  </si>
  <si>
    <t>https://echo.epa.gov/biosolids-facility-report?id=MNL066079</t>
  </si>
  <si>
    <t>CORNING WWTF</t>
  </si>
  <si>
    <t>CAL004995</t>
  </si>
  <si>
    <t>CA0004995</t>
  </si>
  <si>
    <t>CORNING</t>
  </si>
  <si>
    <t>https://echo.epa.gov/biosolids-facility-report?id=CAL004995</t>
  </si>
  <si>
    <t>CANAJOHARIE (V)</t>
  </si>
  <si>
    <t>NYL023485</t>
  </si>
  <si>
    <t>NY0023485</t>
  </si>
  <si>
    <t>CANAJOHARIE</t>
  </si>
  <si>
    <t>https://echo.epa.gov/biosolids-facility-report?id=NYL023485</t>
  </si>
  <si>
    <t>CITY OF DURHAM</t>
  </si>
  <si>
    <t>NCL023841</t>
  </si>
  <si>
    <t>NC0023841</t>
  </si>
  <si>
    <t>https://echo.epa.gov/biosolids-facility-report?id=NCL023841</t>
  </si>
  <si>
    <t>WOODSTOCK SOUTH STP, CITY OF</t>
  </si>
  <si>
    <t>ILL034282</t>
  </si>
  <si>
    <t>IL0034282</t>
  </si>
  <si>
    <t>https://echo.epa.gov/biosolids-facility-report?id=ILL034282</t>
  </si>
  <si>
    <t>SOCORRO, CITY OF</t>
  </si>
  <si>
    <t>NML028835</t>
  </si>
  <si>
    <t>NM0028835</t>
  </si>
  <si>
    <t>SOCORRO</t>
  </si>
  <si>
    <t>https://echo.epa.gov/biosolids-facility-report?id=NML028835</t>
  </si>
  <si>
    <t>FOX RIVER GROVE STP</t>
  </si>
  <si>
    <t>ILL020583</t>
  </si>
  <si>
    <t>IL0020583</t>
  </si>
  <si>
    <t>FOX RIVER GROVE</t>
  </si>
  <si>
    <t>https://echo.epa.gov/biosolids-facility-report?id=ILL020583</t>
  </si>
  <si>
    <t>YREKA WWTP</t>
  </si>
  <si>
    <t>CAL010509</t>
  </si>
  <si>
    <t>CA0010509</t>
  </si>
  <si>
    <t>YREKA</t>
  </si>
  <si>
    <t>https://echo.epa.gov/biosolids-facility-report?id=CAL010509</t>
  </si>
  <si>
    <t>JAFFREY TOWN OF</t>
  </si>
  <si>
    <t>NHL100595</t>
  </si>
  <si>
    <t>NH0100595</t>
  </si>
  <si>
    <t>JAFFREY</t>
  </si>
  <si>
    <t>https://echo.epa.gov/biosolids-facility-report?id=NHL100595</t>
  </si>
  <si>
    <t>THURMONT WASTEWATER TREAT.FAC.</t>
  </si>
  <si>
    <t>MDL021121</t>
  </si>
  <si>
    <t>MD0021121</t>
  </si>
  <si>
    <t>THURMONT</t>
  </si>
  <si>
    <t>https://echo.epa.gov/biosolids-facility-report?id=MDL021121</t>
  </si>
  <si>
    <t>HARRIS COUNTY MUD 165 WWTP</t>
  </si>
  <si>
    <t>TX0127388</t>
  </si>
  <si>
    <t>https://echo.epa.gov/biosolids-facility-report?id=TX0127388</t>
  </si>
  <si>
    <t>MYERSTOWN STP</t>
  </si>
  <si>
    <t>PAL021075</t>
  </si>
  <si>
    <t>PA0021075</t>
  </si>
  <si>
    <t>LEBANON COUNTY</t>
  </si>
  <si>
    <t>https://echo.epa.gov/biosolids-facility-report?id=PAL021075</t>
  </si>
  <si>
    <t>MOUNTAIN HOME, CITY OF</t>
  </si>
  <si>
    <t>ARL021211</t>
  </si>
  <si>
    <t>AR0021211</t>
  </si>
  <si>
    <t>MOUNTAIN HOME</t>
  </si>
  <si>
    <t>https://echo.epa.gov/biosolids-facility-report?id=ARL021211</t>
  </si>
  <si>
    <t>MILLERSVILLE BORO</t>
  </si>
  <si>
    <t>PAL026620</t>
  </si>
  <si>
    <t>PA0026620</t>
  </si>
  <si>
    <t>https://echo.epa.gov/biosolids-facility-report?id=PAL026620</t>
  </si>
  <si>
    <t>CITY OF KIRKSVILLE</t>
  </si>
  <si>
    <t>MOL049506</t>
  </si>
  <si>
    <t>MO0049506</t>
  </si>
  <si>
    <t>KIRKSVILLE</t>
  </si>
  <si>
    <t>https://echo.epa.gov/biosolids-facility-report?id=MOL049506</t>
  </si>
  <si>
    <t>LAKE GEORGE (V)</t>
  </si>
  <si>
    <t>NYL094366</t>
  </si>
  <si>
    <t>NY0094366</t>
  </si>
  <si>
    <t>LAKE GEORGE</t>
  </si>
  <si>
    <t>https://echo.epa.gov/biosolids-facility-report?id=NYL094366</t>
  </si>
  <si>
    <t>DETROIT LAKES</t>
  </si>
  <si>
    <t>MNL020192</t>
  </si>
  <si>
    <t>MN0020192</t>
  </si>
  <si>
    <t>https://echo.epa.gov/biosolids-facility-report?id=MNL020192</t>
  </si>
  <si>
    <t>BANNING WWTP</t>
  </si>
  <si>
    <t>CAL000410</t>
  </si>
  <si>
    <t>CA0000410</t>
  </si>
  <si>
    <t>BANNING</t>
  </si>
  <si>
    <t>https://echo.epa.gov/biosolids-facility-report?id=CAL000410</t>
  </si>
  <si>
    <t>SNAKE RIVER WWTF</t>
  </si>
  <si>
    <t>COL029955</t>
  </si>
  <si>
    <t>CO0029955</t>
  </si>
  <si>
    <t>DILLON</t>
  </si>
  <si>
    <t>https://echo.epa.gov/biosolids-facility-report?id=COL029955</t>
  </si>
  <si>
    <t>CITY OF ALPINE MUNICIPAL WWTF</t>
  </si>
  <si>
    <t>TX0022985</t>
  </si>
  <si>
    <t>ALPINE</t>
  </si>
  <si>
    <t>https://echo.epa.gov/biosolids-facility-report?id=TX0022985</t>
  </si>
  <si>
    <t>CITY OF WHITE OAK WWTF</t>
  </si>
  <si>
    <t>TX0026531</t>
  </si>
  <si>
    <t>WHITE OAK</t>
  </si>
  <si>
    <t>https://echo.epa.gov/biosolids-facility-report?id=TX0026531</t>
  </si>
  <si>
    <t>HIGHTSTOWN ADVANCED WTP</t>
  </si>
  <si>
    <t>NJL029475</t>
  </si>
  <si>
    <t>NJ0029475</t>
  </si>
  <si>
    <t>HIGHTSTOWN</t>
  </si>
  <si>
    <t>https://echo.epa.gov/biosolids-facility-report?id=NJL029475</t>
  </si>
  <si>
    <t>CREVE COEUR WWTP, VILLAGE OF</t>
  </si>
  <si>
    <t>ILL021237</t>
  </si>
  <si>
    <t>IL0021237</t>
  </si>
  <si>
    <t>CREVE COEUR</t>
  </si>
  <si>
    <t>https://echo.epa.gov/biosolids-facility-report?id=ILL021237</t>
  </si>
  <si>
    <t>SHASTA LAKE WWTP</t>
  </si>
  <si>
    <t>CAL079511</t>
  </si>
  <si>
    <t>CA0079511</t>
  </si>
  <si>
    <t>SHASTA LAKE</t>
  </si>
  <si>
    <t>https://echo.epa.gov/biosolids-facility-report?id=CAL079511</t>
  </si>
  <si>
    <t>HIBBING-SOUTH</t>
  </si>
  <si>
    <t>MNL030643</t>
  </si>
  <si>
    <t>MN0030643</t>
  </si>
  <si>
    <t>HIBBING</t>
  </si>
  <si>
    <t>https://echo.epa.gov/biosolids-facility-report?id=MNL030643</t>
  </si>
  <si>
    <t>HYRUM CITY CORP</t>
  </si>
  <si>
    <t>UTL023205</t>
  </si>
  <si>
    <t>UT0023205</t>
  </si>
  <si>
    <t>HYRUM</t>
  </si>
  <si>
    <t>https://echo.epa.gov/biosolids-facility-report?id=UTL023205</t>
  </si>
  <si>
    <t>OWEGO (T)</t>
  </si>
  <si>
    <t>NYL025798</t>
  </si>
  <si>
    <t>NY0025798</t>
  </si>
  <si>
    <t>APALACHIN</t>
  </si>
  <si>
    <t>https://echo.epa.gov/biosolids-facility-report?id=NYL025798</t>
  </si>
  <si>
    <t>NORTHEAST DISTRICT WWTF</t>
  </si>
  <si>
    <t>TX0126543</t>
  </si>
  <si>
    <t>https://echo.epa.gov/biosolids-facility-report?id=TX0126543</t>
  </si>
  <si>
    <t>BRIDGESTONE FACILITY</t>
  </si>
  <si>
    <t>TX0072150</t>
  </si>
  <si>
    <t>https://echo.epa.gov/biosolids-facility-report?id=TX0072150</t>
  </si>
  <si>
    <t>EAGLE TOWN OF</t>
  </si>
  <si>
    <t>COL048241</t>
  </si>
  <si>
    <t>CO0048241</t>
  </si>
  <si>
    <t>EAGLE</t>
  </si>
  <si>
    <t>https://echo.epa.gov/biosolids-facility-report?id=COL048241</t>
  </si>
  <si>
    <t>VALLEY JOINT SEW AUTH</t>
  </si>
  <si>
    <t>PAL043681</t>
  </si>
  <si>
    <t>PA0043681</t>
  </si>
  <si>
    <t>https://echo.epa.gov/biosolids-facility-report?id=PAL043681</t>
  </si>
  <si>
    <t>NORTHAMPTON MUD WWTP</t>
  </si>
  <si>
    <t>TX0058548</t>
  </si>
  <si>
    <t>https://echo.epa.gov/biosolids-facility-report?id=TX0058548</t>
  </si>
  <si>
    <t>ARANSAS PASS WWTP</t>
  </si>
  <si>
    <t>TX0025682</t>
  </si>
  <si>
    <t>ARANSAS PASS</t>
  </si>
  <si>
    <t>https://echo.epa.gov/biosolids-facility-report?id=TX0025682</t>
  </si>
  <si>
    <t>GRANVILLE (V)</t>
  </si>
  <si>
    <t>NYL021547</t>
  </si>
  <si>
    <t>NY0021547</t>
  </si>
  <si>
    <t>GRANVILLE</t>
  </si>
  <si>
    <t>https://echo.epa.gov/biosolids-facility-report?id=NYL021547</t>
  </si>
  <si>
    <t>CINCO SOUTHWEST WWTP</t>
  </si>
  <si>
    <t>TX0124851</t>
  </si>
  <si>
    <t>https://echo.epa.gov/biosolids-facility-report?id=TX0124851</t>
  </si>
  <si>
    <t>GLENCOE</t>
  </si>
  <si>
    <t>MNL022233</t>
  </si>
  <si>
    <t>MN0022233</t>
  </si>
  <si>
    <t>https://echo.epa.gov/biosolids-facility-report?id=MNL022233</t>
  </si>
  <si>
    <t>COLBY WASTEWATER PLANT</t>
  </si>
  <si>
    <t>KSL098698</t>
  </si>
  <si>
    <t>KS0098698</t>
  </si>
  <si>
    <t>COLBY</t>
  </si>
  <si>
    <t>https://echo.epa.gov/biosolids-facility-report?id=KSL098698</t>
  </si>
  <si>
    <t>FLORENCE STP</t>
  </si>
  <si>
    <t>ORL020745</t>
  </si>
  <si>
    <t>OR0020745</t>
  </si>
  <si>
    <t>https://echo.epa.gov/biosolids-facility-report?id=ORL020745</t>
  </si>
  <si>
    <t>CITY OF DECATUR</t>
  </si>
  <si>
    <t>TX0024911</t>
  </si>
  <si>
    <t>https://echo.epa.gov/biosolids-facility-report?id=TX0024911</t>
  </si>
  <si>
    <t>BOROUGH OF SOUDERTON</t>
  </si>
  <si>
    <t>PAL021857</t>
  </si>
  <si>
    <t>PA0021857</t>
  </si>
  <si>
    <t>SOUDERTON</t>
  </si>
  <si>
    <t>https://echo.epa.gov/biosolids-facility-report?id=PAL021857</t>
  </si>
  <si>
    <t>ELK-PINCH PUBLIC SERVIC DISTRI</t>
  </si>
  <si>
    <t>WVL080900</t>
  </si>
  <si>
    <t>WV0080900</t>
  </si>
  <si>
    <t>ELKVIEW</t>
  </si>
  <si>
    <t>https://echo.epa.gov/biosolids-facility-report?id=WVL080900</t>
  </si>
  <si>
    <t>TOWN OF ORANGE PARK</t>
  </si>
  <si>
    <t>FLL023922</t>
  </si>
  <si>
    <t>FL0023922</t>
  </si>
  <si>
    <t>https://echo.epa.gov/biosolids-facility-report?id=FLL023922</t>
  </si>
  <si>
    <t>ROSELLE-J BOTTERMAN STP</t>
  </si>
  <si>
    <t>ILL048721</t>
  </si>
  <si>
    <t>IL0048721</t>
  </si>
  <si>
    <t>https://echo.epa.gov/biosolids-facility-report?id=ILL048721</t>
  </si>
  <si>
    <t>CITY OF CUERO WWTP</t>
  </si>
  <si>
    <t>TX0024244</t>
  </si>
  <si>
    <t>CUERO</t>
  </si>
  <si>
    <t>https://echo.epa.gov/biosolids-facility-report?id=TX0024244</t>
  </si>
  <si>
    <t>WASECA</t>
  </si>
  <si>
    <t>MNL020796</t>
  </si>
  <si>
    <t>MN0020796</t>
  </si>
  <si>
    <t>https://echo.epa.gov/biosolids-facility-report?id=MNL020796</t>
  </si>
  <si>
    <t>ALBION (V)</t>
  </si>
  <si>
    <t>NYL028401</t>
  </si>
  <si>
    <t>NY0028401</t>
  </si>
  <si>
    <t>ALBION</t>
  </si>
  <si>
    <t>https://echo.epa.gov/biosolids-facility-report?id=NYL028401</t>
  </si>
  <si>
    <t>CITY OF CUBA</t>
  </si>
  <si>
    <t>MOL094919</t>
  </si>
  <si>
    <t>MO0094919</t>
  </si>
  <si>
    <t>CUBA</t>
  </si>
  <si>
    <t>https://echo.epa.gov/biosolids-facility-report?id=MOL094919</t>
  </si>
  <si>
    <t>CITY OF DUNN</t>
  </si>
  <si>
    <t>NCL043176</t>
  </si>
  <si>
    <t>NC0043176</t>
  </si>
  <si>
    <t>DUNN</t>
  </si>
  <si>
    <t>https://echo.epa.gov/biosolids-facility-report?id=NCL043176</t>
  </si>
  <si>
    <t>SIDNEY WWTF</t>
  </si>
  <si>
    <t>NEL023884</t>
  </si>
  <si>
    <t>NE0023884</t>
  </si>
  <si>
    <t>SIDNEY</t>
  </si>
  <si>
    <t>https://echo.epa.gov/biosolids-facility-report?id=NEL023884</t>
  </si>
  <si>
    <t>COPPERAS COVE NORTHWEST WWTP</t>
  </si>
  <si>
    <t>TX0069841</t>
  </si>
  <si>
    <t>https://echo.epa.gov/biosolids-facility-report?id=TX0069841</t>
  </si>
  <si>
    <t>BRADY WWTP</t>
  </si>
  <si>
    <t>TX0034312</t>
  </si>
  <si>
    <t>BRADY</t>
  </si>
  <si>
    <t>https://echo.epa.gov/biosolids-facility-report?id=TX0034312</t>
  </si>
  <si>
    <t>HARRIS COUNTY MUD 102 WWTP</t>
  </si>
  <si>
    <t>TX0052906</t>
  </si>
  <si>
    <t>https://echo.epa.gov/biosolids-facility-report?id=TX0052906</t>
  </si>
  <si>
    <t>CLE ELUM POTW</t>
  </si>
  <si>
    <t>WAL021938</t>
  </si>
  <si>
    <t>WA0021938</t>
  </si>
  <si>
    <t>CLE ELUM</t>
  </si>
  <si>
    <t>https://echo.epa.gov/biosolids-facility-report?id=WAL021938</t>
  </si>
  <si>
    <t>HARRIS COUNTY MUD  418</t>
  </si>
  <si>
    <t>TX0126161</t>
  </si>
  <si>
    <t>https://echo.epa.gov/biosolids-facility-report?id=TX0126161</t>
  </si>
  <si>
    <t>MANHATTAN STP, VILLAGE OF</t>
  </si>
  <si>
    <t>ILL020222</t>
  </si>
  <si>
    <t>IL0020222</t>
  </si>
  <si>
    <t>https://echo.epa.gov/biosolids-facility-report?id=ILL020222</t>
  </si>
  <si>
    <t>CITY OF GRAHAM</t>
  </si>
  <si>
    <t>NCL021211</t>
  </si>
  <si>
    <t>NC0021211</t>
  </si>
  <si>
    <t>https://echo.epa.gov/biosolids-facility-report?id=NCL021211</t>
  </si>
  <si>
    <t>WILLITS WQCP</t>
  </si>
  <si>
    <t>CAL023060</t>
  </si>
  <si>
    <t>CA0023060</t>
  </si>
  <si>
    <t>WILLITS</t>
  </si>
  <si>
    <t>https://echo.epa.gov/biosolids-facility-report?id=CAL023060</t>
  </si>
  <si>
    <t>SHAWNEE CO. PUBLIC WORKS</t>
  </si>
  <si>
    <t>KSL117731</t>
  </si>
  <si>
    <t>KS0117731</t>
  </si>
  <si>
    <t>https://echo.epa.gov/biosolids-facility-report?id=KSL117731</t>
  </si>
  <si>
    <t>JORDANELLE SPECIAL SERVICE DISTRICT WATER RECLAMATION FACILITY</t>
  </si>
  <si>
    <t>UTL025747</t>
  </si>
  <si>
    <t>UT0025747</t>
  </si>
  <si>
    <t>HEBER</t>
  </si>
  <si>
    <t>https://echo.epa.gov/biosolids-facility-report?id=UTL025747</t>
  </si>
  <si>
    <t>BECKER</t>
  </si>
  <si>
    <t>MNL025666</t>
  </si>
  <si>
    <t>MN0025666</t>
  </si>
  <si>
    <t>https://echo.epa.gov/biosolids-facility-report?id=MNL025666</t>
  </si>
  <si>
    <t>MENDOTA STP, CITY OF</t>
  </si>
  <si>
    <t>ILL023221</t>
  </si>
  <si>
    <t>IL0023221</t>
  </si>
  <si>
    <t>MENDOTA</t>
  </si>
  <si>
    <t>https://echo.epa.gov/biosolids-facility-report?id=ILL023221</t>
  </si>
  <si>
    <t>BUCKHANNON, CITY OF</t>
  </si>
  <si>
    <t>WVL032336</t>
  </si>
  <si>
    <t>WV0032336</t>
  </si>
  <si>
    <t>BUCKHANNON</t>
  </si>
  <si>
    <t>https://echo.epa.gov/biosolids-facility-report?id=WVL032336</t>
  </si>
  <si>
    <t>ESTES PARK SANITATION DISTRICT</t>
  </si>
  <si>
    <t>COL020290</t>
  </si>
  <si>
    <t>CO0020290</t>
  </si>
  <si>
    <t>https://echo.epa.gov/biosolids-facility-report?id=COL020290</t>
  </si>
  <si>
    <t>LA JUNTA CITY OF</t>
  </si>
  <si>
    <t>COL021261</t>
  </si>
  <si>
    <t>CO0021261</t>
  </si>
  <si>
    <t>LA JUNTA</t>
  </si>
  <si>
    <t>https://echo.epa.gov/biosolids-facility-report?id=COL021261</t>
  </si>
  <si>
    <t>FORT BEND COUNTY MUD 133 WWTP</t>
  </si>
  <si>
    <t>TX0126624</t>
  </si>
  <si>
    <t>https://echo.epa.gov/biosolids-facility-report?id=TX0126624</t>
  </si>
  <si>
    <t>DUVALL STP</t>
  </si>
  <si>
    <t>WAL029513</t>
  </si>
  <si>
    <t>WA0029513</t>
  </si>
  <si>
    <t>DUVALL</t>
  </si>
  <si>
    <t>https://echo.epa.gov/biosolids-facility-report?id=WAL029513</t>
  </si>
  <si>
    <t>PLATTE CO REGIONAL SEWER</t>
  </si>
  <si>
    <t>MOL119474</t>
  </si>
  <si>
    <t>MO0119474</t>
  </si>
  <si>
    <t>TRACY</t>
  </si>
  <si>
    <t>https://echo.epa.gov/biosolids-facility-report?id=MOL119474</t>
  </si>
  <si>
    <t>TOWN OF LIVINGSTON</t>
  </si>
  <si>
    <t>TNL021873</t>
  </si>
  <si>
    <t>TN0021873</t>
  </si>
  <si>
    <t>https://echo.epa.gov/biosolids-facility-report?id=TNL021873</t>
  </si>
  <si>
    <t>NORTH HUNTINGDON TWP MUNICIPAL</t>
  </si>
  <si>
    <t>PAL027243</t>
  </si>
  <si>
    <t>PA0027243</t>
  </si>
  <si>
    <t>NORTH HUNTINGDON</t>
  </si>
  <si>
    <t>https://echo.epa.gov/biosolids-facility-report?id=PAL027243</t>
  </si>
  <si>
    <t>IAL032433</t>
  </si>
  <si>
    <t>IA0032433</t>
  </si>
  <si>
    <t>https://echo.epa.gov/biosolids-facility-report?id=IAL032433</t>
  </si>
  <si>
    <t>FOUNTAIN SANITATION DISTRICT</t>
  </si>
  <si>
    <t>COL020532</t>
  </si>
  <si>
    <t>CO0020532</t>
  </si>
  <si>
    <t>https://echo.epa.gov/biosolids-facility-report?id=COL020532</t>
  </si>
  <si>
    <t>TICONDEROGA (T)</t>
  </si>
  <si>
    <t>NYL036706</t>
  </si>
  <si>
    <t>NY0036706</t>
  </si>
  <si>
    <t>TICONDEROGA</t>
  </si>
  <si>
    <t>https://echo.epa.gov/biosolids-facility-report?id=NYL036706</t>
  </si>
  <si>
    <t>HOLIDAY PARK STP</t>
  </si>
  <si>
    <t>PAL035360</t>
  </si>
  <si>
    <t>PA0035360</t>
  </si>
  <si>
    <t>https://echo.epa.gov/biosolids-facility-report?id=PAL035360</t>
  </si>
  <si>
    <t>COPPERAS COVE SOUTH WWTF</t>
  </si>
  <si>
    <t>TX0067873</t>
  </si>
  <si>
    <t>https://echo.epa.gov/biosolids-facility-report?id=TX0067873</t>
  </si>
  <si>
    <t>HAMBURG BORO</t>
  </si>
  <si>
    <t>PAL021601</t>
  </si>
  <si>
    <t>PA0021601</t>
  </si>
  <si>
    <t>HAMBURG</t>
  </si>
  <si>
    <t>https://echo.epa.gov/biosolids-facility-report?id=PAL021601</t>
  </si>
  <si>
    <t>NEWPORT MUD WWTP</t>
  </si>
  <si>
    <t>TX0023230</t>
  </si>
  <si>
    <t>https://echo.epa.gov/biosolids-facility-report?id=TX0023230</t>
  </si>
  <si>
    <t>TREMONTON CITY</t>
  </si>
  <si>
    <t>UTL020303</t>
  </si>
  <si>
    <t>UT0020303</t>
  </si>
  <si>
    <t>TREMONTON</t>
  </si>
  <si>
    <t>https://echo.epa.gov/biosolids-facility-report?id=UTL020303</t>
  </si>
  <si>
    <t>SARANAC LAKE (V)</t>
  </si>
  <si>
    <t>NYL021733</t>
  </si>
  <si>
    <t>NY0021733</t>
  </si>
  <si>
    <t>SARANAC LAKE</t>
  </si>
  <si>
    <t>https://echo.epa.gov/biosolids-facility-report?id=NYL021733</t>
  </si>
  <si>
    <t>CITY OF DECORAH</t>
  </si>
  <si>
    <t>IAL035220</t>
  </si>
  <si>
    <t>IA0035220</t>
  </si>
  <si>
    <t>DECORAH</t>
  </si>
  <si>
    <t>https://echo.epa.gov/biosolids-facility-report?id=IAL035220</t>
  </si>
  <si>
    <t>MOSHANNON VALLEY JT. AUTH.</t>
  </si>
  <si>
    <t>PAL037966</t>
  </si>
  <si>
    <t>PA0037966</t>
  </si>
  <si>
    <t>PHILIPSBURG</t>
  </si>
  <si>
    <t>https://echo.epa.gov/biosolids-facility-report?id=PAL037966</t>
  </si>
  <si>
    <t>WELLSBORO MUN AUTH</t>
  </si>
  <si>
    <t>PAL021687</t>
  </si>
  <si>
    <t>PA0021687</t>
  </si>
  <si>
    <t>WELLSBORO</t>
  </si>
  <si>
    <t>https://echo.epa.gov/biosolids-facility-report?id=PAL021687</t>
  </si>
  <si>
    <t>MCCOOK WWTF</t>
  </si>
  <si>
    <t>NEL021504</t>
  </si>
  <si>
    <t>NE0021504</t>
  </si>
  <si>
    <t>MC COOK</t>
  </si>
  <si>
    <t>https://echo.epa.gov/biosolids-facility-report?id=NEL021504</t>
  </si>
  <si>
    <t>MYRTLE CREEK, CITY OF</t>
  </si>
  <si>
    <t>ORL028665</t>
  </si>
  <si>
    <t>OR0028665</t>
  </si>
  <si>
    <t>MYRTLE CREEK</t>
  </si>
  <si>
    <t>https://echo.epa.gov/biosolids-facility-report?id=ORL028665</t>
  </si>
  <si>
    <t>OMAK POTW</t>
  </si>
  <si>
    <t>WAL020940</t>
  </si>
  <si>
    <t>WA0020940</t>
  </si>
  <si>
    <t>OMAK</t>
  </si>
  <si>
    <t>https://echo.epa.gov/biosolids-facility-report?id=WAL020940</t>
  </si>
  <si>
    <t>CITY OF INDEPENDENCE</t>
  </si>
  <si>
    <t>IAL036510</t>
  </si>
  <si>
    <t>IA0036510</t>
  </si>
  <si>
    <t>https://echo.epa.gov/biosolids-facility-report?id=IAL036510</t>
  </si>
  <si>
    <t>SOUTH MIDDLETON TWP MUNI AUTH CUMBERLAND CNTY</t>
  </si>
  <si>
    <t>PAL044113</t>
  </si>
  <si>
    <t>PA0044113</t>
  </si>
  <si>
    <t>BOILING SPRINGS</t>
  </si>
  <si>
    <t>https://echo.epa.gov/biosolids-facility-report?id=PAL044113</t>
  </si>
  <si>
    <t>LANGHAM CREEK UD - WWTP</t>
  </si>
  <si>
    <t>TX0064734</t>
  </si>
  <si>
    <t>https://echo.epa.gov/biosolids-facility-report?id=TX0064734</t>
  </si>
  <si>
    <t>CITY OF LOCKHART WWTF 1</t>
  </si>
  <si>
    <t>TX0023868</t>
  </si>
  <si>
    <t>https://echo.epa.gov/biosolids-facility-report?id=TX0023868</t>
  </si>
  <si>
    <t>CITY OF ADAIRSVILLE (NORTH WPCP)</t>
  </si>
  <si>
    <t>GAL046035</t>
  </si>
  <si>
    <t>GA0046035</t>
  </si>
  <si>
    <t>ADAIRSVILLE</t>
  </si>
  <si>
    <t>https://echo.epa.gov/biosolids-facility-report?id=GAL046035</t>
  </si>
  <si>
    <t>FORT SCOTT, CITY OF</t>
  </si>
  <si>
    <t>KSL095923</t>
  </si>
  <si>
    <t>KS0095923</t>
  </si>
  <si>
    <t>FORT SCOTT</t>
  </si>
  <si>
    <t>https://echo.epa.gov/biosolids-facility-report?id=KSL095923</t>
  </si>
  <si>
    <t>CAMDEN WWTF</t>
  </si>
  <si>
    <t>SCL021032</t>
  </si>
  <si>
    <t>SC0021032</t>
  </si>
  <si>
    <t>https://echo.epa.gov/biosolids-facility-report?id=SCL021032</t>
  </si>
  <si>
    <t>CITY OF CALIFORNIA</t>
  </si>
  <si>
    <t>MOL023272</t>
  </si>
  <si>
    <t>MO0023272</t>
  </si>
  <si>
    <t>CALIFORNIA</t>
  </si>
  <si>
    <t>https://echo.epa.gov/biosolids-facility-report?id=MOL023272</t>
  </si>
  <si>
    <t>WINCHESTER COUNTRY REGIONAL WWTP</t>
  </si>
  <si>
    <t>TX0082317</t>
  </si>
  <si>
    <t>https://echo.epa.gov/biosolids-facility-report?id=TX0082317</t>
  </si>
  <si>
    <t>LAURENS CO W&amp;S/CLINTON-JOANNA</t>
  </si>
  <si>
    <t>SCL037974</t>
  </si>
  <si>
    <t>SC0037974</t>
  </si>
  <si>
    <t>JOANNA</t>
  </si>
  <si>
    <t>https://echo.epa.gov/biosolids-facility-report?id=SCL037974</t>
  </si>
  <si>
    <t>PICKENS CO/EIGHTEEN MILE CRK</t>
  </si>
  <si>
    <t>SCL042994</t>
  </si>
  <si>
    <t>SC0042994</t>
  </si>
  <si>
    <t>https://echo.epa.gov/biosolids-facility-report?id=SCL042994</t>
  </si>
  <si>
    <t>BROKEN BOW WWTF</t>
  </si>
  <si>
    <t>NEL027260</t>
  </si>
  <si>
    <t>NE0027260</t>
  </si>
  <si>
    <t>BROKEN BOW</t>
  </si>
  <si>
    <t>https://echo.epa.gov/biosolids-facility-report?id=NEL027260</t>
  </si>
  <si>
    <t>GALENA SOUTH STP, CITY OF</t>
  </si>
  <si>
    <t>ILL075191</t>
  </si>
  <si>
    <t>IL0075191</t>
  </si>
  <si>
    <t>GALENA</t>
  </si>
  <si>
    <t>https://echo.epa.gov/biosolids-facility-report?id=ILL075191</t>
  </si>
  <si>
    <t>HARRIS CO MUD 358</t>
  </si>
  <si>
    <t>TX0105376</t>
  </si>
  <si>
    <t>https://echo.epa.gov/biosolids-facility-report?id=TX0105376</t>
  </si>
  <si>
    <t>MARYSVILLE BOROUGH COUNCIL</t>
  </si>
  <si>
    <t>PAL021571</t>
  </si>
  <si>
    <t>PA0021571</t>
  </si>
  <si>
    <t>MARYSVILLE</t>
  </si>
  <si>
    <t>https://echo.epa.gov/biosolids-facility-report?id=PAL021571</t>
  </si>
  <si>
    <t>WILLOWS, CITY OF</t>
  </si>
  <si>
    <t>CAL078034</t>
  </si>
  <si>
    <t>CA0078034</t>
  </si>
  <si>
    <t>WILLOWS</t>
  </si>
  <si>
    <t>https://echo.epa.gov/biosolids-facility-report?id=CAL078034</t>
  </si>
  <si>
    <t>CITY OF ATLANTIC</t>
  </si>
  <si>
    <t>IAL029025</t>
  </si>
  <si>
    <t>IA0029025</t>
  </si>
  <si>
    <t>ATLANTIC</t>
  </si>
  <si>
    <t>https://echo.epa.gov/biosolids-facility-report?id=IAL029025</t>
  </si>
  <si>
    <t>RUSHVILLE WWTP</t>
  </si>
  <si>
    <t>INL021270</t>
  </si>
  <si>
    <t>IN0021270</t>
  </si>
  <si>
    <t>RUSHVILLE</t>
  </si>
  <si>
    <t>https://echo.epa.gov/biosolids-facility-report?id=INL021270</t>
  </si>
  <si>
    <t>MAHANOY CITY MUNICIPAL AUTHORI</t>
  </si>
  <si>
    <t>PAL070041</t>
  </si>
  <si>
    <t>PA0070041</t>
  </si>
  <si>
    <t>MAHANOY CITY</t>
  </si>
  <si>
    <t>lowTempCompost, airDry</t>
  </si>
  <si>
    <t>https://echo.epa.gov/biosolids-facility-report?id=PAL070041</t>
  </si>
  <si>
    <t>CRAIG  CITY OF</t>
  </si>
  <si>
    <t>COL040037</t>
  </si>
  <si>
    <t>CO0040037</t>
  </si>
  <si>
    <t>CRAIG</t>
  </si>
  <si>
    <t>https://echo.epa.gov/biosolids-facility-report?id=COL040037</t>
  </si>
  <si>
    <t>BAYOU LA BATRE UTILITY BOARD</t>
  </si>
  <si>
    <t>ALL078921</t>
  </si>
  <si>
    <t>AL0078921</t>
  </si>
  <si>
    <t>BAYOU LA BATRE</t>
  </si>
  <si>
    <t>https://echo.epa.gov/biosolids-facility-report?id=ALL078921</t>
  </si>
  <si>
    <t>MALONE (V)</t>
  </si>
  <si>
    <t>NYL030376</t>
  </si>
  <si>
    <t>NY0030376</t>
  </si>
  <si>
    <t>MALONE</t>
  </si>
  <si>
    <t>https://echo.epa.gov/biosolids-facility-report?id=NYL030376</t>
  </si>
  <si>
    <t>EMERALD FOREST UD WWTP</t>
  </si>
  <si>
    <t>TX0027324</t>
  </si>
  <si>
    <t>https://echo.epa.gov/biosolids-facility-report?id=TX0027324</t>
  </si>
  <si>
    <t>MINEOLA WWTF</t>
  </si>
  <si>
    <t>TX0021393</t>
  </si>
  <si>
    <t>MINEOLA</t>
  </si>
  <si>
    <t>https://echo.epa.gov/biosolids-facility-report?id=TX0021393</t>
  </si>
  <si>
    <t>PENDLETON-CLEMSON REG. WWTF</t>
  </si>
  <si>
    <t>SCL035700</t>
  </si>
  <si>
    <t>SC0035700</t>
  </si>
  <si>
    <t>PENDLETON</t>
  </si>
  <si>
    <t>https://echo.epa.gov/biosolids-facility-report?id=SCL035700</t>
  </si>
  <si>
    <t>CITY OF EVANSDALE</t>
  </si>
  <si>
    <t>IAL022004</t>
  </si>
  <si>
    <t>IA0022004</t>
  </si>
  <si>
    <t>EVANSDALE</t>
  </si>
  <si>
    <t>https://echo.epa.gov/biosolids-facility-report?id=IAL022004</t>
  </si>
  <si>
    <t>TIADAGHTON VALLEY MUNI AUTH</t>
  </si>
  <si>
    <t>PAL234079</t>
  </si>
  <si>
    <t>PA0234079</t>
  </si>
  <si>
    <t>JERSEY SHORE</t>
  </si>
  <si>
    <t>https://echo.epa.gov/biosolids-facility-report?id=PAL234079</t>
  </si>
  <si>
    <t>MCCANDLESS TOWNSHIP - STP</t>
  </si>
  <si>
    <t>PAL025992</t>
  </si>
  <si>
    <t>PA0025992</t>
  </si>
  <si>
    <t>https://echo.epa.gov/biosolids-facility-report?id=PAL025992</t>
  </si>
  <si>
    <t>ATHENS WEST WWTP</t>
  </si>
  <si>
    <t>TX0025364</t>
  </si>
  <si>
    <t>https://echo.epa.gov/biosolids-facility-report?id=TX0025364</t>
  </si>
  <si>
    <t>CITY OF LA GRANGE WWTP</t>
  </si>
  <si>
    <t>TX0020923</t>
  </si>
  <si>
    <t>https://echo.epa.gov/biosolids-facility-report?id=TX0020923</t>
  </si>
  <si>
    <t>WOODLAND STP</t>
  </si>
  <si>
    <t>WAL020401</t>
  </si>
  <si>
    <t>WA0020401</t>
  </si>
  <si>
    <t>WOODLAND</t>
  </si>
  <si>
    <t>https://echo.epa.gov/biosolids-facility-report?id=WAL020401</t>
  </si>
  <si>
    <t>KENEDY WWTF</t>
  </si>
  <si>
    <t>TX0027774</t>
  </si>
  <si>
    <t>KENEDY</t>
  </si>
  <si>
    <t>https://echo.epa.gov/biosolids-facility-report?id=TX0027774</t>
  </si>
  <si>
    <t>CATSKILL (V)</t>
  </si>
  <si>
    <t>NYL020389</t>
  </si>
  <si>
    <t>NY0020389</t>
  </si>
  <si>
    <t>CATSKILL</t>
  </si>
  <si>
    <t>https://echo.epa.gov/biosolids-facility-report?id=NYL020389</t>
  </si>
  <si>
    <t>AMERICAN WATER ENTERPRISES, INC.</t>
  </si>
  <si>
    <t>ALL076821</t>
  </si>
  <si>
    <t>AL0076821</t>
  </si>
  <si>
    <t>FORT RUCKER</t>
  </si>
  <si>
    <t>https://echo.epa.gov/biosolids-facility-report?id=ALL076821</t>
  </si>
  <si>
    <t>WEST HARRIS COUNTY MUD 11 WWTP</t>
  </si>
  <si>
    <t>TX0111937</t>
  </si>
  <si>
    <t>https://echo.epa.gov/biosolids-facility-report?id=TX0111937</t>
  </si>
  <si>
    <t>SARALAND CITY OF</t>
  </si>
  <si>
    <t>ALL055786</t>
  </si>
  <si>
    <t>AL0055786</t>
  </si>
  <si>
    <t>SARALAND</t>
  </si>
  <si>
    <t>https://echo.epa.gov/biosolids-facility-report?id=ALL055786</t>
  </si>
  <si>
    <t>CITY OF HARLAN</t>
  </si>
  <si>
    <t>IAL021342</t>
  </si>
  <si>
    <t>IA0021342</t>
  </si>
  <si>
    <t>HARLAN</t>
  </si>
  <si>
    <t>https://echo.epa.gov/biosolids-facility-report?id=IAL021342</t>
  </si>
  <si>
    <t>NORTH PARK PUD WWTP</t>
  </si>
  <si>
    <t>TX0072567</t>
  </si>
  <si>
    <t>https://echo.epa.gov/biosolids-facility-report?id=TX0072567</t>
  </si>
  <si>
    <t>ROCKY MOUNT STP</t>
  </si>
  <si>
    <t>VAL085952</t>
  </si>
  <si>
    <t>VA0085952</t>
  </si>
  <si>
    <t>https://echo.epa.gov/biosolids-facility-report?id=VAL085952</t>
  </si>
  <si>
    <t>CITY OF WEBSTER CITY</t>
  </si>
  <si>
    <t>IAL036625</t>
  </si>
  <si>
    <t>IA0036625</t>
  </si>
  <si>
    <t>WEBSTER CITY</t>
  </si>
  <si>
    <t>https://echo.epa.gov/biosolids-facility-report?id=IAL036625</t>
  </si>
  <si>
    <t>SALIDA SD WWTP</t>
  </si>
  <si>
    <t>CAL000455</t>
  </si>
  <si>
    <t>CA0000455</t>
  </si>
  <si>
    <t>SALIDA</t>
  </si>
  <si>
    <t>other, tempSludgeStore</t>
  </si>
  <si>
    <t>https://echo.epa.gov/biosolids-facility-report?id=CAL000455</t>
  </si>
  <si>
    <t>BEDFORD BOROUGH MUNICIPAL AUTH</t>
  </si>
  <si>
    <t>PAL022209</t>
  </si>
  <si>
    <t>PA0022209</t>
  </si>
  <si>
    <t>BEDFORD COUNTY</t>
  </si>
  <si>
    <t>https://echo.epa.gov/biosolids-facility-report?id=PAL022209</t>
  </si>
  <si>
    <t>CITY OF HEARNE WWTP 2</t>
  </si>
  <si>
    <t>TX0025879</t>
  </si>
  <si>
    <t>HEARNE</t>
  </si>
  <si>
    <t>https://echo.epa.gov/biosolids-facility-report?id=TX0025879</t>
  </si>
  <si>
    <t>CITY OF ELKINS, WWTP</t>
  </si>
  <si>
    <t>WVL020028</t>
  </si>
  <si>
    <t>WV0020028</t>
  </si>
  <si>
    <t>ELKINS</t>
  </si>
  <si>
    <t>https://echo.epa.gov/biosolids-facility-report?id=WVL020028</t>
  </si>
  <si>
    <t>HERCULANEUM WASTEWATER TR</t>
  </si>
  <si>
    <t>MOL027111</t>
  </si>
  <si>
    <t>MO0027111</t>
  </si>
  <si>
    <t>HERCULANEUM</t>
  </si>
  <si>
    <t>https://echo.epa.gov/biosolids-facility-report?id=MOL027111</t>
  </si>
  <si>
    <t>FRACKVILLE AREA MUN AUTH</t>
  </si>
  <si>
    <t>PAL062219</t>
  </si>
  <si>
    <t>PA0062219</t>
  </si>
  <si>
    <t>BUTLER, TOWNSHIP OF</t>
  </si>
  <si>
    <t>https://echo.epa.gov/biosolids-facility-report?id=PAL062219</t>
  </si>
  <si>
    <t>SAUGERTIES (V)</t>
  </si>
  <si>
    <t>NYL031208</t>
  </si>
  <si>
    <t>NY0031208</t>
  </si>
  <si>
    <t>SAUGERTIES</t>
  </si>
  <si>
    <t>https://echo.epa.gov/biosolids-facility-report?id=NYL031208</t>
  </si>
  <si>
    <t>LINCOLN SANITARY DISTRICT</t>
  </si>
  <si>
    <t>MEL101796</t>
  </si>
  <si>
    <t>ME0101796</t>
  </si>
  <si>
    <t>LINCOLN</t>
  </si>
  <si>
    <t>https://echo.epa.gov/biosolids-facility-report?id=MEL101796</t>
  </si>
  <si>
    <t>TOWN OF AHOSKIE</t>
  </si>
  <si>
    <t>NCL088561</t>
  </si>
  <si>
    <t>NC0088561</t>
  </si>
  <si>
    <t>AHOSKIE</t>
  </si>
  <si>
    <t>https://echo.epa.gov/biosolids-facility-report?id=NCL088561</t>
  </si>
  <si>
    <t>NORTH MISSION GLEN MUD WWTP</t>
  </si>
  <si>
    <t>TX0087271</t>
  </si>
  <si>
    <t>https://echo.epa.gov/biosolids-facility-report?id=TX0087271</t>
  </si>
  <si>
    <t>BUCKLEY STP</t>
  </si>
  <si>
    <t>WAL023361</t>
  </si>
  <si>
    <t>WA0023361</t>
  </si>
  <si>
    <t>BUCKLEY</t>
  </si>
  <si>
    <t>https://echo.epa.gov/biosolids-facility-report?id=WAL023361</t>
  </si>
  <si>
    <t>LE ROY (V)</t>
  </si>
  <si>
    <t>NYL030546</t>
  </si>
  <si>
    <t>NY0030546</t>
  </si>
  <si>
    <t>LE ROY</t>
  </si>
  <si>
    <t>https://echo.epa.gov/biosolids-facility-report?id=NYL030546</t>
  </si>
  <si>
    <t>CITY OF WEST POINT</t>
  </si>
  <si>
    <t>GAL020052</t>
  </si>
  <si>
    <t>GA0020052</t>
  </si>
  <si>
    <t>WEST POINT</t>
  </si>
  <si>
    <t>https://echo.epa.gov/biosolids-facility-report?id=GAL020052</t>
  </si>
  <si>
    <t>SELMA WATER WORKS &amp; SEWER BOARD</t>
  </si>
  <si>
    <t>ALL022578</t>
  </si>
  <si>
    <t>AL0022578</t>
  </si>
  <si>
    <t>SELMA</t>
  </si>
  <si>
    <t>https://echo.epa.gov/biosolids-facility-report?id=ALL022578</t>
  </si>
  <si>
    <t>ROUSES POINT (V)</t>
  </si>
  <si>
    <t>NYL021831</t>
  </si>
  <si>
    <t>NY0021831</t>
  </si>
  <si>
    <t>ROUSES POINT</t>
  </si>
  <si>
    <t>https://echo.epa.gov/biosolids-facility-report?id=NYL021831</t>
  </si>
  <si>
    <t>CITY OF WINTERSET</t>
  </si>
  <si>
    <t>IAL034291</t>
  </si>
  <si>
    <t>IA0034291</t>
  </si>
  <si>
    <t>WINTERSET</t>
  </si>
  <si>
    <t>https://echo.epa.gov/biosolids-facility-report?id=IAL034291</t>
  </si>
  <si>
    <t>HARRIS CO MUD 285 WWTF 2</t>
  </si>
  <si>
    <t>TX0092991</t>
  </si>
  <si>
    <t>https://echo.epa.gov/biosolids-facility-report?id=TX0092991</t>
  </si>
  <si>
    <t>HARRIS COUNTY MUD 196 WWTP</t>
  </si>
  <si>
    <t>TX0088838</t>
  </si>
  <si>
    <t>https://echo.epa.gov/biosolids-facility-report?id=TX0088838</t>
  </si>
  <si>
    <t>HUGHSON WWTP</t>
  </si>
  <si>
    <t>CAL010521</t>
  </si>
  <si>
    <t>CA0010521</t>
  </si>
  <si>
    <t>HUGHSON</t>
  </si>
  <si>
    <t>https://echo.epa.gov/biosolids-facility-report?id=CAL010521</t>
  </si>
  <si>
    <t>CITY OF GASTONIA</t>
  </si>
  <si>
    <t>NCL006033</t>
  </si>
  <si>
    <t>NC0006033</t>
  </si>
  <si>
    <t>GASTONIA</t>
  </si>
  <si>
    <t>https://echo.epa.gov/biosolids-facility-report?id=NCL006033</t>
  </si>
  <si>
    <t>GALVESTON COUNTY WCID 8</t>
  </si>
  <si>
    <t>TX0023671</t>
  </si>
  <si>
    <t>https://echo.epa.gov/biosolids-facility-report?id=TX0023671</t>
  </si>
  <si>
    <t>CITY OF AURORA</t>
  </si>
  <si>
    <t>MOL036757</t>
  </si>
  <si>
    <t>MO0036757</t>
  </si>
  <si>
    <t>AURORA</t>
  </si>
  <si>
    <t>https://echo.epa.gov/biosolids-facility-report?id=MOL036757</t>
  </si>
  <si>
    <t>SINKING SPRING WWTP</t>
  </si>
  <si>
    <t>PAL028649</t>
  </si>
  <si>
    <t>PA0028649</t>
  </si>
  <si>
    <t>SINKING SPRING</t>
  </si>
  <si>
    <t>https://echo.epa.gov/biosolids-facility-report?id=PAL028649</t>
  </si>
  <si>
    <t>CITY OF CHEROKEE</t>
  </si>
  <si>
    <t>IAL059005</t>
  </si>
  <si>
    <t>IA0059005</t>
  </si>
  <si>
    <t>CHEROKEE</t>
  </si>
  <si>
    <t>https://echo.epa.gov/biosolids-facility-report?id=IAL059005</t>
  </si>
  <si>
    <t>CITY OF TUSCUMBIA DEPARTMENT OF UTILITIES</t>
  </si>
  <si>
    <t>ALL057100</t>
  </si>
  <si>
    <t>AL0057100</t>
  </si>
  <si>
    <t>TUSCUMBIA</t>
  </si>
  <si>
    <t>https://echo.epa.gov/biosolids-facility-report?id=ALL057100</t>
  </si>
  <si>
    <t>CITY OF MAQUOKETA</t>
  </si>
  <si>
    <t>IAL024481</t>
  </si>
  <si>
    <t>IA0024481</t>
  </si>
  <si>
    <t>MAQUOKETA</t>
  </si>
  <si>
    <t>https://echo.epa.gov/biosolids-facility-report?id=IAL024481</t>
  </si>
  <si>
    <t>ABILENE, CITY OF WWTP</t>
  </si>
  <si>
    <t>KSL098647</t>
  </si>
  <si>
    <t>KS0098647</t>
  </si>
  <si>
    <t>ABILENE</t>
  </si>
  <si>
    <t>https://echo.epa.gov/biosolids-facility-report?id=KSL098647</t>
  </si>
  <si>
    <t>HARRIS COUNTY WCID 116 WWTP</t>
  </si>
  <si>
    <t>TX0046710</t>
  </si>
  <si>
    <t>https://echo.epa.gov/biosolids-facility-report?id=TX0046710</t>
  </si>
  <si>
    <t>ROCKVILLE WWTP</t>
  </si>
  <si>
    <t>INL024449</t>
  </si>
  <si>
    <t>IN0024449</t>
  </si>
  <si>
    <t>ROCKVILLE</t>
  </si>
  <si>
    <t>https://echo.epa.gov/biosolids-facility-report?id=INL024449</t>
  </si>
  <si>
    <t>MILLERSBURG AREA AUTHORITY STP</t>
  </si>
  <si>
    <t>PAL022535</t>
  </si>
  <si>
    <t>PA0022535</t>
  </si>
  <si>
    <t>MILLERSBURG</t>
  </si>
  <si>
    <t>https://echo.epa.gov/biosolids-facility-report?id=PAL022535</t>
  </si>
  <si>
    <t>GLENWOOD MUNICIPAL UTILITIES</t>
  </si>
  <si>
    <t>IAL021946</t>
  </si>
  <si>
    <t>IA0021946</t>
  </si>
  <si>
    <t>GLENWOOD</t>
  </si>
  <si>
    <t>https://echo.epa.gov/biosolids-facility-report?id=IAL021946</t>
  </si>
  <si>
    <t>HCO MWD 71 WWTP</t>
  </si>
  <si>
    <t>TX0074403</t>
  </si>
  <si>
    <t>https://echo.epa.gov/biosolids-facility-report?id=TX0074403</t>
  </si>
  <si>
    <t>CITY OF CLANTON</t>
  </si>
  <si>
    <t>ALL054631</t>
  </si>
  <si>
    <t>AL0054631</t>
  </si>
  <si>
    <t>CLANTON</t>
  </si>
  <si>
    <t>https://echo.epa.gov/biosolids-facility-report?id=ALL054631</t>
  </si>
  <si>
    <t>PETERS TOWNSHIP SANITARY AUTHORITY</t>
  </si>
  <si>
    <t>PAL028703</t>
  </si>
  <si>
    <t>PA0028703</t>
  </si>
  <si>
    <t>MCMURRAY</t>
  </si>
  <si>
    <t>https://echo.epa.gov/biosolids-facility-report?id=PAL028703</t>
  </si>
  <si>
    <t>PAOLA, CITY OF</t>
  </si>
  <si>
    <t>KSL097616</t>
  </si>
  <si>
    <t>KS0097616</t>
  </si>
  <si>
    <t>PAOLA</t>
  </si>
  <si>
    <t>https://echo.epa.gov/biosolids-facility-report?id=KSL097616</t>
  </si>
  <si>
    <t>ST ROBERT</t>
  </si>
  <si>
    <t>MOL112925</t>
  </si>
  <si>
    <t>MO0112925</t>
  </si>
  <si>
    <t>ST. ROBERT</t>
  </si>
  <si>
    <t>https://echo.epa.gov/biosolids-facility-report?id=MOL112925</t>
  </si>
  <si>
    <t>FAIRBURY WWTF</t>
  </si>
  <si>
    <t>NEL024384</t>
  </si>
  <si>
    <t>NE0024384</t>
  </si>
  <si>
    <t>FAIRBURY</t>
  </si>
  <si>
    <t>https://echo.epa.gov/biosolids-facility-report?id=NEL024384</t>
  </si>
  <si>
    <t>SUGAR LAND GREATWOOD WWTP</t>
  </si>
  <si>
    <t>TX0101915</t>
  </si>
  <si>
    <t>https://echo.epa.gov/biosolids-facility-report?id=TX0101915</t>
  </si>
  <si>
    <t>STANLY COUNTY</t>
  </si>
  <si>
    <t>NCL043532</t>
  </si>
  <si>
    <t>NC0043532</t>
  </si>
  <si>
    <t>ALBEMARLE</t>
  </si>
  <si>
    <t>https://echo.epa.gov/biosolids-facility-report?id=NCL043532</t>
  </si>
  <si>
    <t>PANA STP, CITY OF</t>
  </si>
  <si>
    <t>ILL022314</t>
  </si>
  <si>
    <t>IL0022314</t>
  </si>
  <si>
    <t>PANA</t>
  </si>
  <si>
    <t>https://echo.epa.gov/biosolids-facility-report?id=ILL022314</t>
  </si>
  <si>
    <t>WAVERLY WWTF</t>
  </si>
  <si>
    <t>NEL024406</t>
  </si>
  <si>
    <t>NE0024406</t>
  </si>
  <si>
    <t>WAVERLY</t>
  </si>
  <si>
    <t>https://echo.epa.gov/biosolids-facility-report?id=NEL024406</t>
  </si>
  <si>
    <t>MOUNTAIN CITY STP</t>
  </si>
  <si>
    <t>TNL024945</t>
  </si>
  <si>
    <t>TN0024945</t>
  </si>
  <si>
    <t>MOUNTAIN CITY</t>
  </si>
  <si>
    <t>https://echo.epa.gov/biosolids-facility-report?id=TNL024945</t>
  </si>
  <si>
    <t>FT BEND CO MUD 58 WWTF</t>
  </si>
  <si>
    <t>TX0126675</t>
  </si>
  <si>
    <t>https://echo.epa.gov/biosolids-facility-report?id=TX0126675</t>
  </si>
  <si>
    <t>HARRIS COUNTY WCID 84 WWTP</t>
  </si>
  <si>
    <t>TX0034428</t>
  </si>
  <si>
    <t>https://echo.epa.gov/biosolids-facility-report?id=TX0034428</t>
  </si>
  <si>
    <t>CITY OF NEVADA</t>
  </si>
  <si>
    <t>MOL089109</t>
  </si>
  <si>
    <t>MO0089109</t>
  </si>
  <si>
    <t>NEVADA</t>
  </si>
  <si>
    <t>https://echo.epa.gov/biosolids-facility-report?id=MOL089109</t>
  </si>
  <si>
    <t>MORGAN CITY, CITY OF</t>
  </si>
  <si>
    <t>LAL065986</t>
  </si>
  <si>
    <t>LA0065986</t>
  </si>
  <si>
    <t>MORGAN CITY</t>
  </si>
  <si>
    <t>https://echo.epa.gov/biosolids-facility-report?id=LAL065986</t>
  </si>
  <si>
    <t>GREENWOOD/WEST ALEXANDER WWTF</t>
  </si>
  <si>
    <t>SCL022870</t>
  </si>
  <si>
    <t>SC0022870</t>
  </si>
  <si>
    <t>https://echo.epa.gov/biosolids-facility-report?id=SCL022870</t>
  </si>
  <si>
    <t>COLLEGE PLACE STP</t>
  </si>
  <si>
    <t>WAL020656</t>
  </si>
  <si>
    <t>WA0020656</t>
  </si>
  <si>
    <t>COLLEGE PLACE</t>
  </si>
  <si>
    <t>https://echo.epa.gov/biosolids-facility-report?id=WAL020656</t>
  </si>
  <si>
    <t>BELCHERTOWN WWTP</t>
  </si>
  <si>
    <t>MAL102148</t>
  </si>
  <si>
    <t>MA0102148</t>
  </si>
  <si>
    <t>BELCHERTOWN</t>
  </si>
  <si>
    <t>https://echo.epa.gov/biosolids-facility-report?id=MAL102148</t>
  </si>
  <si>
    <t>FALLS CITY WWTF</t>
  </si>
  <si>
    <t>NEL021148</t>
  </si>
  <si>
    <t>NE0021148</t>
  </si>
  <si>
    <t>FALLS CITY</t>
  </si>
  <si>
    <t>https://echo.epa.gov/biosolids-facility-report?id=NEL021148</t>
  </si>
  <si>
    <t>NTUA SHIPROCK WWTP</t>
  </si>
  <si>
    <t>NNL020621</t>
  </si>
  <si>
    <t>NN0020621</t>
  </si>
  <si>
    <t>SHIPROCK</t>
  </si>
  <si>
    <t>https://echo.epa.gov/biosolids-facility-report?id=NNL020621</t>
  </si>
  <si>
    <t>CITY OF NASSAU BAY WWTP</t>
  </si>
  <si>
    <t>TX0023833</t>
  </si>
  <si>
    <t>NASSAU BAY</t>
  </si>
  <si>
    <t>https://echo.epa.gov/biosolids-facility-report?id=TX0023833</t>
  </si>
  <si>
    <t>INDEPENDENCE WASTEWATER PLANT</t>
  </si>
  <si>
    <t>KSL095486</t>
  </si>
  <si>
    <t>KS0095486</t>
  </si>
  <si>
    <t>https://echo.epa.gov/biosolids-facility-report?id=KSL095486</t>
  </si>
  <si>
    <t>SCAPPOOSE, CITY OF</t>
  </si>
  <si>
    <t>ORL022420</t>
  </si>
  <si>
    <t>OR0022420</t>
  </si>
  <si>
    <t>SCAPPOOSE</t>
  </si>
  <si>
    <t>https://echo.epa.gov/biosolids-facility-report?id=ORL022420</t>
  </si>
  <si>
    <t>STEWARTVILLE</t>
  </si>
  <si>
    <t>MNL020681</t>
  </si>
  <si>
    <t>MN0020681</t>
  </si>
  <si>
    <t>https://echo.epa.gov/biosolids-facility-report?id=MNL020681</t>
  </si>
  <si>
    <t>CITY-WHITE SULPHUR SPRINGS</t>
  </si>
  <si>
    <t>WVL084000</t>
  </si>
  <si>
    <t>WV0084000</t>
  </si>
  <si>
    <t>WHITE SULPHUR SPRINGS</t>
  </si>
  <si>
    <t>https://echo.epa.gov/biosolids-facility-report?id=WVL084000</t>
  </si>
  <si>
    <t>BELEN, CITY OF</t>
  </si>
  <si>
    <t>NML020150</t>
  </si>
  <si>
    <t>NM0020150</t>
  </si>
  <si>
    <t>BELEN</t>
  </si>
  <si>
    <t>https://echo.epa.gov/biosolids-facility-report?id=NML020150</t>
  </si>
  <si>
    <t>RIVERSIDE WATER RECLAMAT AUTH</t>
  </si>
  <si>
    <t>NJL022519</t>
  </si>
  <si>
    <t>NJ0022519</t>
  </si>
  <si>
    <t>https://echo.epa.gov/biosolids-facility-report?id=NJL022519</t>
  </si>
  <si>
    <t>CITY OF MILLBROOK</t>
  </si>
  <si>
    <t>ALL049921</t>
  </si>
  <si>
    <t>AL0049921</t>
  </si>
  <si>
    <t>MILLBROOK</t>
  </si>
  <si>
    <t>https://echo.epa.gov/biosolids-facility-report?id=ALL049921</t>
  </si>
  <si>
    <t>NORTH MIDDLETON AUTHORITY</t>
  </si>
  <si>
    <t>PAL024384</t>
  </si>
  <si>
    <t>PA0024384</t>
  </si>
  <si>
    <t>CARLISLE</t>
  </si>
  <si>
    <t>https://echo.epa.gov/biosolids-facility-report?id=PAL024384</t>
  </si>
  <si>
    <t>JENA, TOWN OF</t>
  </si>
  <si>
    <t>LAL033260</t>
  </si>
  <si>
    <t>LA0033260</t>
  </si>
  <si>
    <t>JENA</t>
  </si>
  <si>
    <t>https://echo.epa.gov/biosolids-facility-report?id=LAL033260</t>
  </si>
  <si>
    <t>LEWISBURG AREA JT. SEWER AUTH</t>
  </si>
  <si>
    <t>PAL044661</t>
  </si>
  <si>
    <t>PA0044661</t>
  </si>
  <si>
    <t>https://echo.epa.gov/biosolids-facility-report?id=PAL044661</t>
  </si>
  <si>
    <t>NW HARRIS COUNTY MUD 9 WWTP</t>
  </si>
  <si>
    <t>TX0075221</t>
  </si>
  <si>
    <t>https://echo.epa.gov/biosolids-facility-report?id=TX0075221</t>
  </si>
  <si>
    <t>TOMBALL NORTH WWTP</t>
  </si>
  <si>
    <t>TX0022381</t>
  </si>
  <si>
    <t>https://echo.epa.gov/biosolids-facility-report?id=TX0022381</t>
  </si>
  <si>
    <t>SELBYVILLE STP</t>
  </si>
  <si>
    <t>DEL020010</t>
  </si>
  <si>
    <t>DE0020010</t>
  </si>
  <si>
    <t>SELBYVILLE</t>
  </si>
  <si>
    <t>https://echo.epa.gov/biosolids-facility-report?id=DEL020010</t>
  </si>
  <si>
    <t>CLINTON MUNICIPAL WWTP</t>
  </si>
  <si>
    <t>INL022608</t>
  </si>
  <si>
    <t>IN0022608</t>
  </si>
  <si>
    <t>https://echo.epa.gov/biosolids-facility-report?id=INL022608</t>
  </si>
  <si>
    <t>AZTEC, CITY OF - WWTP</t>
  </si>
  <si>
    <t>NML020168</t>
  </si>
  <si>
    <t>NM0020168</t>
  </si>
  <si>
    <t>AZTEC</t>
  </si>
  <si>
    <t>https://echo.epa.gov/biosolids-facility-report?id=NML020168</t>
  </si>
  <si>
    <t>SIDNEY (V)</t>
  </si>
  <si>
    <t>NYL029271</t>
  </si>
  <si>
    <t>NY0029271</t>
  </si>
  <si>
    <t>https://echo.epa.gov/biosolids-facility-report?id=NYL029271</t>
  </si>
  <si>
    <t>CITY OF GRIFFIN (CABIN CR)</t>
  </si>
  <si>
    <t>GAL020214</t>
  </si>
  <si>
    <t>GA0020214</t>
  </si>
  <si>
    <t>GRIFFIN</t>
  </si>
  <si>
    <t>https://echo.epa.gov/biosolids-facility-report?id=GAL020214</t>
  </si>
  <si>
    <t>HARRIS COUNTY MUD 70 WWTP</t>
  </si>
  <si>
    <t>TX0062031</t>
  </si>
  <si>
    <t>https://echo.epa.gov/biosolids-facility-report?id=TX0062031</t>
  </si>
  <si>
    <t>CITY OF RED OAK</t>
  </si>
  <si>
    <t>IAL040266</t>
  </si>
  <si>
    <t>IA0040266</t>
  </si>
  <si>
    <t>RED OAK</t>
  </si>
  <si>
    <t>https://echo.epa.gov/biosolids-facility-report?id=IAL040266</t>
  </si>
  <si>
    <t>HOGANSVILLE, CITY OF (HOGANSVILLE WPCP)</t>
  </si>
  <si>
    <t>GAL050218</t>
  </si>
  <si>
    <t>GA0050218</t>
  </si>
  <si>
    <t>HOGANSVILLE</t>
  </si>
  <si>
    <t>https://echo.epa.gov/biosolids-facility-report?id=GAL050218</t>
  </si>
  <si>
    <t>CITY OF SULLIVAN</t>
  </si>
  <si>
    <t>MOL104736</t>
  </si>
  <si>
    <t>MO0104736</t>
  </si>
  <si>
    <t>SULLIVAN</t>
  </si>
  <si>
    <t>https://echo.epa.gov/biosolids-facility-report?id=MOL104736</t>
  </si>
  <si>
    <t>BLAIRSVILLE WPCP</t>
  </si>
  <si>
    <t>GAL033375</t>
  </si>
  <si>
    <t>GA0033375</t>
  </si>
  <si>
    <t>BLAIRSVILLE</t>
  </si>
  <si>
    <t>https://echo.epa.gov/biosolids-facility-report?id=GAL033375</t>
  </si>
  <si>
    <t>VANPORT TOWNSHIP MUNICIPAL AUT</t>
  </si>
  <si>
    <t>PAL023698</t>
  </si>
  <si>
    <t>PA0023698</t>
  </si>
  <si>
    <t>VANPORT</t>
  </si>
  <si>
    <t>https://echo.epa.gov/biosolids-facility-report?id=PAL023698</t>
  </si>
  <si>
    <t>GREENPORT (T)</t>
  </si>
  <si>
    <t>NYL030988</t>
  </si>
  <si>
    <t>NY0030988</t>
  </si>
  <si>
    <t>https://echo.epa.gov/biosolids-facility-report?id=NYL030988</t>
  </si>
  <si>
    <t>CITY OF DYERSVILLE</t>
  </si>
  <si>
    <t>IAL023345</t>
  </si>
  <si>
    <t>IA0023345</t>
  </si>
  <si>
    <t>DYERSVILLE</t>
  </si>
  <si>
    <t>https://echo.epa.gov/biosolids-facility-report?id=IAL023345</t>
  </si>
  <si>
    <t>CITY OF VINTON</t>
  </si>
  <si>
    <t>IAL035891</t>
  </si>
  <si>
    <t>IA0035891</t>
  </si>
  <si>
    <t>VINTON</t>
  </si>
  <si>
    <t>https://echo.epa.gov/biosolids-facility-report?id=IAL035891</t>
  </si>
  <si>
    <t>SPRING CREEK UD WWTP</t>
  </si>
  <si>
    <t>TX0026221</t>
  </si>
  <si>
    <t>https://echo.epa.gov/biosolids-facility-report?id=TX0026221</t>
  </si>
  <si>
    <t>CHIMNEY HILL WWTP</t>
  </si>
  <si>
    <t>TX0085588</t>
  </si>
  <si>
    <t>https://echo.epa.gov/biosolids-facility-report?id=TX0085588</t>
  </si>
  <si>
    <t>NARRAGANSETT TOWN HALL</t>
  </si>
  <si>
    <t>RIL100188</t>
  </si>
  <si>
    <t>RI0100188</t>
  </si>
  <si>
    <t>NARRAGANSETT</t>
  </si>
  <si>
    <t>https://echo.epa.gov/biosolids-facility-report?id=RIL100188</t>
  </si>
  <si>
    <t>CITY OF WHITEVILLE</t>
  </si>
  <si>
    <t>NCL021920</t>
  </si>
  <si>
    <t>NC0021920</t>
  </si>
  <si>
    <t>WHITEVILLE</t>
  </si>
  <si>
    <t>https://echo.epa.gov/biosolids-facility-report?id=NCL021920</t>
  </si>
  <si>
    <t>FORSYTH (CITY OF) NE</t>
  </si>
  <si>
    <t>GAL031801</t>
  </si>
  <si>
    <t>GA0031801</t>
  </si>
  <si>
    <t>FORSYTH</t>
  </si>
  <si>
    <t>https://echo.epa.gov/biosolids-facility-report?id=GAL031801</t>
  </si>
  <si>
    <t>OYSTER BAY SD</t>
  </si>
  <si>
    <t>NYL021822</t>
  </si>
  <si>
    <t>NY0021822</t>
  </si>
  <si>
    <t>OYSTER BAY</t>
  </si>
  <si>
    <t>https://echo.epa.gov/biosolids-facility-report?id=NYL021822</t>
  </si>
  <si>
    <t>CITY OF NEW HAMPTON</t>
  </si>
  <si>
    <t>IAL028525</t>
  </si>
  <si>
    <t>IA0028525</t>
  </si>
  <si>
    <t>NEW HAMPTON</t>
  </si>
  <si>
    <t>https://echo.epa.gov/biosolids-facility-report?id=IAL028525</t>
  </si>
  <si>
    <t>GENESEO (V)</t>
  </si>
  <si>
    <t>NYL030635</t>
  </si>
  <si>
    <t>NY0030635</t>
  </si>
  <si>
    <t>GENESEO</t>
  </si>
  <si>
    <t>https://echo.epa.gov/biosolids-facility-report?id=NYL030635</t>
  </si>
  <si>
    <t>CITY OF WAUKON</t>
  </si>
  <si>
    <t>IAL033081</t>
  </si>
  <si>
    <t>IA0033081</t>
  </si>
  <si>
    <t>WAUKON</t>
  </si>
  <si>
    <t>https://echo.epa.gov/biosolids-facility-report?id=IAL033081</t>
  </si>
  <si>
    <t>ALL020036</t>
  </si>
  <si>
    <t>AL0020036</t>
  </si>
  <si>
    <t>https://echo.epa.gov/biosolids-facility-report?id=ALL020036</t>
  </si>
  <si>
    <t>TX0021369</t>
  </si>
  <si>
    <t>BACLIFF</t>
  </si>
  <si>
    <t>https://echo.epa.gov/biosolids-facility-report?id=TX0021369</t>
  </si>
  <si>
    <t>GAS CITY WWTP</t>
  </si>
  <si>
    <t>INL022985</t>
  </si>
  <si>
    <t>IN0022985</t>
  </si>
  <si>
    <t>GAS CITY</t>
  </si>
  <si>
    <t>https://echo.epa.gov/biosolids-facility-report?id=INL022985</t>
  </si>
  <si>
    <t>CATASAUQUA BOROUGH AUTHORITY</t>
  </si>
  <si>
    <t>PAL021580</t>
  </si>
  <si>
    <t>PA0021580</t>
  </si>
  <si>
    <t>CATASAUQUA</t>
  </si>
  <si>
    <t>https://echo.epa.gov/biosolids-facility-report?id=PAL021580</t>
  </si>
  <si>
    <t>TRESCHWIG CENTRAL WWTP</t>
  </si>
  <si>
    <t>TX0046728</t>
  </si>
  <si>
    <t>https://echo.epa.gov/biosolids-facility-report?id=TX0046728</t>
  </si>
  <si>
    <t>MADISON, CITY OF (BIOSOLIDS)</t>
  </si>
  <si>
    <t>SDL020010</t>
  </si>
  <si>
    <t>SD0020010</t>
  </si>
  <si>
    <t>MADISON, CITY OF</t>
  </si>
  <si>
    <t>https://echo.epa.gov/biosolids-facility-report?id=SDL020010</t>
  </si>
  <si>
    <t>CITY OF ELDRIDGE</t>
  </si>
  <si>
    <t>IAL021318</t>
  </si>
  <si>
    <t>IA0021318</t>
  </si>
  <si>
    <t>ELDRIDGE</t>
  </si>
  <si>
    <t>https://echo.epa.gov/biosolids-facility-report?id=IAL021318</t>
  </si>
  <si>
    <t>PICKENS CO/MIDDLE REG. WWTF</t>
  </si>
  <si>
    <t>SCL047856</t>
  </si>
  <si>
    <t>SC0047856</t>
  </si>
  <si>
    <t>CENTRAL</t>
  </si>
  <si>
    <t>https://echo.epa.gov/biosolids-facility-report?id=SCL047856</t>
  </si>
  <si>
    <t>HARRIS COUNTY FWSD 61 WWTP 1</t>
  </si>
  <si>
    <t>TX0022853</t>
  </si>
  <si>
    <t>https://echo.epa.gov/biosolids-facility-report?id=TX0022853</t>
  </si>
  <si>
    <t>CITY OF HAMILTON</t>
  </si>
  <si>
    <t>MTL020028</t>
  </si>
  <si>
    <t>MT0020028</t>
  </si>
  <si>
    <t>https://echo.epa.gov/biosolids-facility-report?id=MTL020028</t>
  </si>
  <si>
    <t>CITY OF ALGONA</t>
  </si>
  <si>
    <t>IAL022055</t>
  </si>
  <si>
    <t>IA0022055</t>
  </si>
  <si>
    <t>ALGONA</t>
  </si>
  <si>
    <t>https://echo.epa.gov/biosolids-facility-report?id=IAL022055</t>
  </si>
  <si>
    <t>LOS LUNAS WWTP</t>
  </si>
  <si>
    <t>NML020303</t>
  </si>
  <si>
    <t>NM0020303</t>
  </si>
  <si>
    <t>LOS LUNAS</t>
  </si>
  <si>
    <t>Other Management Practice, Surface Disposal</t>
  </si>
  <si>
    <t>https://echo.epa.gov/biosolids-facility-report?id=NML020303</t>
  </si>
  <si>
    <t>JAMESTOWN STP</t>
  </si>
  <si>
    <t>TNL062634</t>
  </si>
  <si>
    <t>TN0062634</t>
  </si>
  <si>
    <t>https://echo.epa.gov/biosolids-facility-report?id=TNL062634</t>
  </si>
  <si>
    <t>SCHUYLKILL CNTY MUNI AUTH</t>
  </si>
  <si>
    <t>PAL042170</t>
  </si>
  <si>
    <t>PA0042170</t>
  </si>
  <si>
    <t>POTTSVILLE</t>
  </si>
  <si>
    <t>https://echo.epa.gov/biosolids-facility-report?id=PAL042170</t>
  </si>
  <si>
    <t>BEDFORD STP.</t>
  </si>
  <si>
    <t>VAL022390</t>
  </si>
  <si>
    <t>VA0022390</t>
  </si>
  <si>
    <t>BEDFORD</t>
  </si>
  <si>
    <t>https://echo.epa.gov/biosolids-facility-report?id=VAL022390</t>
  </si>
  <si>
    <t>TOWN OF BEAUFORT</t>
  </si>
  <si>
    <t>NCL021831</t>
  </si>
  <si>
    <t>NC0021831</t>
  </si>
  <si>
    <t>BEAUFORT</t>
  </si>
  <si>
    <t>https://echo.epa.gov/biosolids-facility-report?id=NCL021831</t>
  </si>
  <si>
    <t>PRASA NARANJITO</t>
  </si>
  <si>
    <t>PRL020737</t>
  </si>
  <si>
    <t>PR0020737</t>
  </si>
  <si>
    <t>NARANJITO</t>
  </si>
  <si>
    <t>https://echo.epa.gov/biosolids-facility-report?id=PRL020737</t>
  </si>
  <si>
    <t>APRA HARBOR WWTP</t>
  </si>
  <si>
    <t>GUL110019</t>
  </si>
  <si>
    <t>GU0110019</t>
  </si>
  <si>
    <t>AGAT</t>
  </si>
  <si>
    <t>https://echo.epa.gov/biosolids-facility-report?id=GUL110019</t>
  </si>
  <si>
    <t>GALVESTON CO WCID 12 WWTP</t>
  </si>
  <si>
    <t>TX0078441</t>
  </si>
  <si>
    <t>KEMAH</t>
  </si>
  <si>
    <t>https://echo.epa.gov/biosolids-facility-report?id=TX0078441</t>
  </si>
  <si>
    <t>BRUSH CITY OF</t>
  </si>
  <si>
    <t>COL021245</t>
  </si>
  <si>
    <t>CO0021245</t>
  </si>
  <si>
    <t>BRUSH</t>
  </si>
  <si>
    <t>https://echo.epa.gov/biosolids-facility-report?id=COL021245</t>
  </si>
  <si>
    <t>WHITEWATER RIVER REGIONAL WWTF</t>
  </si>
  <si>
    <t>MNL046868</t>
  </si>
  <si>
    <t>MN0046868</t>
  </si>
  <si>
    <t>SAINT CHARLES</t>
  </si>
  <si>
    <t>https://echo.epa.gov/biosolids-facility-report?id=MNL046868</t>
  </si>
  <si>
    <t>EL PORTAL WWTF</t>
  </si>
  <si>
    <t>CAL081759</t>
  </si>
  <si>
    <t>CA0081759</t>
  </si>
  <si>
    <t>EL PORTAL</t>
  </si>
  <si>
    <t>https://echo.epa.gov/biosolids-facility-report?id=CAL081759</t>
  </si>
  <si>
    <t>CITY OF GRUNDY CENTER</t>
  </si>
  <si>
    <t>IAL024511</t>
  </si>
  <si>
    <t>IA0024511</t>
  </si>
  <si>
    <t>GRUNDY CENTER</t>
  </si>
  <si>
    <t>https://echo.epa.gov/biosolids-facility-report?id=IAL024511</t>
  </si>
  <si>
    <t>TINICUM TOWNSHIP WTP</t>
  </si>
  <si>
    <t>PAL028380</t>
  </si>
  <si>
    <t>PA0028380</t>
  </si>
  <si>
    <t>LESTER</t>
  </si>
  <si>
    <t>https://echo.epa.gov/biosolids-facility-report?id=PAL028380</t>
  </si>
  <si>
    <t>SALAMANCA BOARD OF PUBLIC UTILITES</t>
  </si>
  <si>
    <t>NYL020508</t>
  </si>
  <si>
    <t>NY0020508</t>
  </si>
  <si>
    <t>SALAMANCA</t>
  </si>
  <si>
    <t>https://echo.epa.gov/biosolids-facility-report?id=NYL020508</t>
  </si>
  <si>
    <t>AURORA WWTF</t>
  </si>
  <si>
    <t>NEL031810</t>
  </si>
  <si>
    <t>NE0031810</t>
  </si>
  <si>
    <t>https://echo.epa.gov/biosolids-facility-report?id=NEL031810</t>
  </si>
  <si>
    <t>OSAGE WWTP</t>
  </si>
  <si>
    <t>IAL663001</t>
  </si>
  <si>
    <t>IA0663001</t>
  </si>
  <si>
    <t>OSAGE</t>
  </si>
  <si>
    <t>https://echo.epa.gov/biosolids-facility-report?id=IAL663001</t>
  </si>
  <si>
    <t>CITY OF PORT ARTHUR MAIN WWTP</t>
  </si>
  <si>
    <t>TX0047589</t>
  </si>
  <si>
    <t>https://echo.epa.gov/biosolids-facility-report?id=TX0047589</t>
  </si>
  <si>
    <t>JEKYLL ISLAND WPCP-STATE PARK AUTHORITY</t>
  </si>
  <si>
    <t>GAL020508</t>
  </si>
  <si>
    <t>GA0020508</t>
  </si>
  <si>
    <t>JEKYLL  ISLAND</t>
  </si>
  <si>
    <t>https://echo.epa.gov/biosolids-facility-report?id=GAL020508</t>
  </si>
  <si>
    <t>GUAM WATERWORKS AUTHORITY</t>
  </si>
  <si>
    <t>GUL020222</t>
  </si>
  <si>
    <t>GU0020222</t>
  </si>
  <si>
    <t>HAGATNA</t>
  </si>
  <si>
    <t>https://echo.epa.gov/biosolids-facility-report?id=GUL020222</t>
  </si>
  <si>
    <t>CCI TEHACHAPI WWTF</t>
  </si>
  <si>
    <t>CAL010522</t>
  </si>
  <si>
    <t>CA0010522</t>
  </si>
  <si>
    <t>TEHACHAPI</t>
  </si>
  <si>
    <t>https://echo.epa.gov/biosolids-facility-report?id=CAL010522</t>
  </si>
  <si>
    <t>CITY OF ROMA  2 WWTP</t>
  </si>
  <si>
    <t>TX0117544</t>
  </si>
  <si>
    <t>ROMA</t>
  </si>
  <si>
    <t>https://echo.epa.gov/biosolids-facility-report?id=TX0117544</t>
  </si>
  <si>
    <t>TOWANDA MUN AUTH</t>
  </si>
  <si>
    <t>PAL034576</t>
  </si>
  <si>
    <t>PA0034576</t>
  </si>
  <si>
    <t>TOWANDA</t>
  </si>
  <si>
    <t>https://echo.epa.gov/biosolids-facility-report?id=PAL034576</t>
  </si>
  <si>
    <t>CHANUTE, CITY OF</t>
  </si>
  <si>
    <t>KSL080837</t>
  </si>
  <si>
    <t>KS0080837</t>
  </si>
  <si>
    <t>CHANUTE</t>
  </si>
  <si>
    <t>https://echo.epa.gov/biosolids-facility-report?id=KSL080837</t>
  </si>
  <si>
    <t>CALIFORNIA CITY WTF</t>
  </si>
  <si>
    <t>CAL010524</t>
  </si>
  <si>
    <t>CA0010524</t>
  </si>
  <si>
    <t>CALIFORNIA CITY</t>
  </si>
  <si>
    <t>https://echo.epa.gov/biosolids-facility-report?id=CAL010524</t>
  </si>
  <si>
    <t>CITY OF GRIFFIN-POTATO CR</t>
  </si>
  <si>
    <t>GAL030791</t>
  </si>
  <si>
    <t>GA0030791</t>
  </si>
  <si>
    <t>https://echo.epa.gov/biosolids-facility-report?id=GAL030791</t>
  </si>
  <si>
    <t>IL AMERICAN WTR COMPANY-CHICKSAW HILLS WRF</t>
  </si>
  <si>
    <t>ILL031984</t>
  </si>
  <si>
    <t>IL0031984</t>
  </si>
  <si>
    <t>https://echo.epa.gov/biosolids-facility-report?id=ILL031984</t>
  </si>
  <si>
    <t>WALDEN (V)</t>
  </si>
  <si>
    <t>NYL030490</t>
  </si>
  <si>
    <t>NY0030490</t>
  </si>
  <si>
    <t>WALDEN</t>
  </si>
  <si>
    <t>https://echo.epa.gov/biosolids-facility-report?id=NYL030490</t>
  </si>
  <si>
    <t>CITY OF WINNSBORO WWTP</t>
  </si>
  <si>
    <t>TX0054658</t>
  </si>
  <si>
    <t>WINNSBORO</t>
  </si>
  <si>
    <t>https://echo.epa.gov/biosolids-facility-report?id=TX0054658</t>
  </si>
  <si>
    <t>CITY OF DEWITT</t>
  </si>
  <si>
    <t>IAL035271</t>
  </si>
  <si>
    <t>IA0035271</t>
  </si>
  <si>
    <t>DEWITT</t>
  </si>
  <si>
    <t>https://echo.epa.gov/biosolids-facility-report?id=IAL035271</t>
  </si>
  <si>
    <t>CITY OF OAKLAND</t>
  </si>
  <si>
    <t>TNL077836</t>
  </si>
  <si>
    <t>TN0077836</t>
  </si>
  <si>
    <t>OAKLAND</t>
  </si>
  <si>
    <t>https://echo.epa.gov/biosolids-facility-report?id=TNL077836</t>
  </si>
  <si>
    <t>ALL048372</t>
  </si>
  <si>
    <t>AL0048372</t>
  </si>
  <si>
    <t>https://echo.epa.gov/biosolids-facility-report?id=ALL048372</t>
  </si>
  <si>
    <t>FLORA STP, CITY OF</t>
  </si>
  <si>
    <t>ILL020273</t>
  </si>
  <si>
    <t>IL0020273</t>
  </si>
  <si>
    <t>FLORA</t>
  </si>
  <si>
    <t>https://echo.epa.gov/biosolids-facility-report?id=ILL020273</t>
  </si>
  <si>
    <t>NORTH KOOCHICHING AREA SAN DIS</t>
  </si>
  <si>
    <t>MNL020257</t>
  </si>
  <si>
    <t>MN0020257</t>
  </si>
  <si>
    <t>INTERNATIONAL FALLS</t>
  </si>
  <si>
    <t>https://echo.epa.gov/biosolids-facility-report?id=MNL020257</t>
  </si>
  <si>
    <t>CITY OF CHARLES CITY</t>
  </si>
  <si>
    <t>IAL022039</t>
  </si>
  <si>
    <t>IA0022039</t>
  </si>
  <si>
    <t>CHARLES CITY</t>
  </si>
  <si>
    <t>https://echo.epa.gov/biosolids-facility-report?id=IAL022039</t>
  </si>
  <si>
    <t>ALBION - STP</t>
  </si>
  <si>
    <t>PAL023124</t>
  </si>
  <si>
    <t>PA0023124</t>
  </si>
  <si>
    <t>https://echo.epa.gov/biosolids-facility-report?id=PAL023124</t>
  </si>
  <si>
    <t>IAL031704</t>
  </si>
  <si>
    <t>IA0031704</t>
  </si>
  <si>
    <t>https://echo.epa.gov/biosolids-facility-report?id=IAL031704</t>
  </si>
  <si>
    <t>METROPOLIS STP, CITY OF</t>
  </si>
  <si>
    <t>ILL029874</t>
  </si>
  <si>
    <t>IL0029874</t>
  </si>
  <si>
    <t>METROPOLIS</t>
  </si>
  <si>
    <t>https://echo.epa.gov/biosolids-facility-report?id=ILL029874</t>
  </si>
  <si>
    <t>CITY OF NEW BOSTON WWTP</t>
  </si>
  <si>
    <t>TX0026018</t>
  </si>
  <si>
    <t>NEW BOSTON</t>
  </si>
  <si>
    <t>https://echo.epa.gov/biosolids-facility-report?id=TX0026018</t>
  </si>
  <si>
    <t>MOL133671</t>
  </si>
  <si>
    <t>MO0133671</t>
  </si>
  <si>
    <t>https://echo.epa.gov/biosolids-facility-report?id=MOL133671</t>
  </si>
  <si>
    <t>CITY OF JASPER</t>
  </si>
  <si>
    <t>FLL027880</t>
  </si>
  <si>
    <t>FL0027880</t>
  </si>
  <si>
    <t>https://echo.epa.gov/biosolids-facility-report?id=FLL027880</t>
  </si>
  <si>
    <t>LUBECK PSD</t>
  </si>
  <si>
    <t>WVL032590</t>
  </si>
  <si>
    <t>WV0032590</t>
  </si>
  <si>
    <t>https://echo.epa.gov/biosolids-facility-report?id=WVL032590</t>
  </si>
  <si>
    <t>IL AMERICAN WTR CO-OAK VALLEY</t>
  </si>
  <si>
    <t>ILL055981</t>
  </si>
  <si>
    <t>IL0055981</t>
  </si>
  <si>
    <t>https://echo.epa.gov/biosolids-facility-report?id=ILL055981</t>
  </si>
  <si>
    <t>SEWARD WWTF</t>
  </si>
  <si>
    <t>NEL023876</t>
  </si>
  <si>
    <t>NE0023876</t>
  </si>
  <si>
    <t>SEWARD</t>
  </si>
  <si>
    <t>https://echo.epa.gov/biosolids-facility-report?id=NEL023876</t>
  </si>
  <si>
    <t>MARY ESTHER WWTP</t>
  </si>
  <si>
    <t>FLL010191</t>
  </si>
  <si>
    <t>FL0010191</t>
  </si>
  <si>
    <t>MARY ESTHER</t>
  </si>
  <si>
    <t>https://echo.epa.gov/biosolids-facility-report?id=FLL010191</t>
  </si>
  <si>
    <t>ORANGE WWTF</t>
  </si>
  <si>
    <t>MAL101257</t>
  </si>
  <si>
    <t>MA0101257</t>
  </si>
  <si>
    <t>https://echo.epa.gov/biosolids-facility-report?id=MAL101257</t>
  </si>
  <si>
    <t>CITY OF TALLADEGA WATER AND SEWER</t>
  </si>
  <si>
    <t>ALL022357</t>
  </si>
  <si>
    <t>AL0022357</t>
  </si>
  <si>
    <t>https://echo.epa.gov/biosolids-facility-report?id=ALL022357</t>
  </si>
  <si>
    <t>CITY OF WALCOTT</t>
  </si>
  <si>
    <t>IAL061891</t>
  </si>
  <si>
    <t>IA0061891</t>
  </si>
  <si>
    <t>WALCOTT</t>
  </si>
  <si>
    <t>https://echo.epa.gov/biosolids-facility-report?id=IAL061891</t>
  </si>
  <si>
    <t>WELCH, CITY OF</t>
  </si>
  <si>
    <t>WVL024589</t>
  </si>
  <si>
    <t>WV0024589</t>
  </si>
  <si>
    <t>WELCH</t>
  </si>
  <si>
    <t>https://echo.epa.gov/biosolids-facility-report?id=WVL024589</t>
  </si>
  <si>
    <t>GAL025712</t>
  </si>
  <si>
    <t>GA0025712</t>
  </si>
  <si>
    <t>https://echo.epa.gov/biosolids-facility-report?id=GAL025712</t>
  </si>
  <si>
    <t>CITY OF ROGERSVILLE</t>
  </si>
  <si>
    <t>TNL020672</t>
  </si>
  <si>
    <t>TN0020672</t>
  </si>
  <si>
    <t>ROGERSVILLE</t>
  </si>
  <si>
    <t>https://echo.epa.gov/biosolids-facility-report?id=TNL020672</t>
  </si>
  <si>
    <t>PEARL RIVER CO UTILITY AUTHORITY, POPLARVILLE POTW</t>
  </si>
  <si>
    <t>MSL020494</t>
  </si>
  <si>
    <t>MS0020494</t>
  </si>
  <si>
    <t>POPLARVILLE</t>
  </si>
  <si>
    <t>https://echo.epa.gov/biosolids-facility-report?id=MSL020494</t>
  </si>
  <si>
    <t>TOWN OF LURAY</t>
  </si>
  <si>
    <t>VAL062642</t>
  </si>
  <si>
    <t>VA0062642</t>
  </si>
  <si>
    <t>LURAY</t>
  </si>
  <si>
    <t>https://echo.epa.gov/biosolids-facility-report?id=VAL062642</t>
  </si>
  <si>
    <t>CITY OF CENTERVILLE</t>
  </si>
  <si>
    <t>IAL027472</t>
  </si>
  <si>
    <t>IA0027472</t>
  </si>
  <si>
    <t>CENTERVILLE</t>
  </si>
  <si>
    <t>https://echo.epa.gov/biosolids-facility-report?id=IAL027472</t>
  </si>
  <si>
    <t>WEST ORANGE WWTP</t>
  </si>
  <si>
    <t>TX0054810</t>
  </si>
  <si>
    <t>https://echo.epa.gov/biosolids-facility-report?id=TX0054810</t>
  </si>
  <si>
    <t>CITY OF DEER LODGE</t>
  </si>
  <si>
    <t>MTL022616</t>
  </si>
  <si>
    <t>MT0022616</t>
  </si>
  <si>
    <t>DEER LODGE</t>
  </si>
  <si>
    <t>https://echo.epa.gov/biosolids-facility-report?id=MTL022616</t>
  </si>
  <si>
    <t>DEFUNIAK SPRINGS, CITY OF - WWTP</t>
  </si>
  <si>
    <t>FLL102440</t>
  </si>
  <si>
    <t>FL0102440</t>
  </si>
  <si>
    <t>DEFUNIAK SPRINGS</t>
  </si>
  <si>
    <t>https://echo.epa.gov/biosolids-facility-report?id=FLL102440</t>
  </si>
  <si>
    <t>WOODTRACE INTERIM WWTP</t>
  </si>
  <si>
    <t>TX0109622</t>
  </si>
  <si>
    <t>https://echo.epa.gov/biosolids-facility-report?id=TX0109622</t>
  </si>
  <si>
    <t>HELENDALE SILVERLAKES STP</t>
  </si>
  <si>
    <t>CAL010528</t>
  </si>
  <si>
    <t>CA0010528</t>
  </si>
  <si>
    <t>HELENDALE</t>
  </si>
  <si>
    <t>https://echo.epa.gov/biosolids-facility-report?id=CAL010528</t>
  </si>
  <si>
    <t>CITY OF CRESCO</t>
  </si>
  <si>
    <t>IAL021334</t>
  </si>
  <si>
    <t>IA0021334</t>
  </si>
  <si>
    <t>CRESCO</t>
  </si>
  <si>
    <t>https://echo.epa.gov/biosolids-facility-report?id=IAL021334</t>
  </si>
  <si>
    <t>NORTH BEND, CITY OF</t>
  </si>
  <si>
    <t>ORL023361</t>
  </si>
  <si>
    <t>OR0023361</t>
  </si>
  <si>
    <t>https://echo.epa.gov/biosolids-facility-report?id=ORL023361</t>
  </si>
  <si>
    <t>CITY OF IOWA FALLS</t>
  </si>
  <si>
    <t>IAL023442</t>
  </si>
  <si>
    <t>IA0023442</t>
  </si>
  <si>
    <t>IOWA FALLS</t>
  </si>
  <si>
    <t>https://echo.epa.gov/biosolids-facility-report?id=IAL023442</t>
  </si>
  <si>
    <t>CITY OF LOS FRESNOS WWTP</t>
  </si>
  <si>
    <t>TX0091243</t>
  </si>
  <si>
    <t>LOS FRESNOS</t>
  </si>
  <si>
    <t>https://echo.epa.gov/biosolids-facility-report?id=TX0091243</t>
  </si>
  <si>
    <t>SPARKS BRANCH WWTP</t>
  </si>
  <si>
    <t>TX0025437</t>
  </si>
  <si>
    <t>https://echo.epa.gov/biosolids-facility-report?id=TX0025437</t>
  </si>
  <si>
    <t>WAUCHULA CITY OF WWTF</t>
  </si>
  <si>
    <t>FLL119890</t>
  </si>
  <si>
    <t>FL0119890</t>
  </si>
  <si>
    <t>WAUCHULA</t>
  </si>
  <si>
    <t>https://echo.epa.gov/biosolids-facility-report?id=FLL119890</t>
  </si>
  <si>
    <t>CASCADE CITY OF STP</t>
  </si>
  <si>
    <t>IAL027740</t>
  </si>
  <si>
    <t>IA0027740</t>
  </si>
  <si>
    <t>CASCADE</t>
  </si>
  <si>
    <t>https://echo.epa.gov/biosolids-facility-report?id=IAL027740</t>
  </si>
  <si>
    <t>CITY OF OGDEN</t>
  </si>
  <si>
    <t>IAL858001</t>
  </si>
  <si>
    <t>IA0858001</t>
  </si>
  <si>
    <t>https://echo.epa.gov/biosolids-facility-report?id=IAL858001</t>
  </si>
  <si>
    <t>ST CLAIR WWTF</t>
  </si>
  <si>
    <t>MOL099465</t>
  </si>
  <si>
    <t>MO0099465</t>
  </si>
  <si>
    <t>ST. CLAIR</t>
  </si>
  <si>
    <t>https://echo.epa.gov/biosolids-facility-report?id=MOL099465</t>
  </si>
  <si>
    <t>PALMYRA STP</t>
  </si>
  <si>
    <t>NJL024449</t>
  </si>
  <si>
    <t>NJ0024449</t>
  </si>
  <si>
    <t>PALMYRA</t>
  </si>
  <si>
    <t>https://echo.epa.gov/biosolids-facility-report?id=NJL024449</t>
  </si>
  <si>
    <t>WOOD DALE SOUTH STP</t>
  </si>
  <si>
    <t>ILL034274</t>
  </si>
  <si>
    <t>IL0034274</t>
  </si>
  <si>
    <t>https://echo.epa.gov/biosolids-facility-report?id=ILL034274</t>
  </si>
  <si>
    <t>CITY OF GREENFIELD</t>
  </si>
  <si>
    <t>IAL021369</t>
  </si>
  <si>
    <t>IA0021369</t>
  </si>
  <si>
    <t>GREENFIELD</t>
  </si>
  <si>
    <t>https://echo.epa.gov/biosolids-facility-report?id=IAL021369</t>
  </si>
  <si>
    <t>WINNEBAGO</t>
  </si>
  <si>
    <t>MNL025267</t>
  </si>
  <si>
    <t>MN0025267</t>
  </si>
  <si>
    <t>https://echo.epa.gov/biosolids-facility-report?id=MNL025267</t>
  </si>
  <si>
    <t>CITY OF EMMETSBURG</t>
  </si>
  <si>
    <t>IAL021580</t>
  </si>
  <si>
    <t>IA0021580</t>
  </si>
  <si>
    <t>EMMETSBURG</t>
  </si>
  <si>
    <t>https://echo.epa.gov/biosolids-facility-report?id=IAL021580</t>
  </si>
  <si>
    <t>ROAMINGWOOD SEWER AND WATER ASSOCIATION</t>
  </si>
  <si>
    <t>PAL033430</t>
  </si>
  <si>
    <t>PA0033430</t>
  </si>
  <si>
    <t>LAKE ARIEL</t>
  </si>
  <si>
    <t>https://echo.epa.gov/biosolids-facility-report?id=PAL033430</t>
  </si>
  <si>
    <t>PERU UTILITIES-GRISSOM DIVISION WWTP</t>
  </si>
  <si>
    <t>INL024902</t>
  </si>
  <si>
    <t>IN0024902</t>
  </si>
  <si>
    <t>PERU</t>
  </si>
  <si>
    <t>https://echo.epa.gov/biosolids-facility-report?id=INL024902</t>
  </si>
  <si>
    <t>ATTICA (V)</t>
  </si>
  <si>
    <t>NYL021849</t>
  </si>
  <si>
    <t>NY0021849</t>
  </si>
  <si>
    <t>ATTICA</t>
  </si>
  <si>
    <t>https://echo.epa.gov/biosolids-facility-report?id=NYL021849</t>
  </si>
  <si>
    <t>CITY OF ODESSA</t>
  </si>
  <si>
    <t>MOL026387</t>
  </si>
  <si>
    <t>MO0026387</t>
  </si>
  <si>
    <t>https://echo.epa.gov/biosolids-facility-report?id=MOL026387</t>
  </si>
  <si>
    <t>TOWN OF MAYODAN</t>
  </si>
  <si>
    <t>NCL021873</t>
  </si>
  <si>
    <t>NC0021873</t>
  </si>
  <si>
    <t>MAYODAN</t>
  </si>
  <si>
    <t>https://echo.epa.gov/biosolids-facility-report?id=NCL021873</t>
  </si>
  <si>
    <t>TX0091910</t>
  </si>
  <si>
    <t>https://echo.epa.gov/biosolids-facility-report?id=TX0091910</t>
  </si>
  <si>
    <t>CITY OF DIBOLL WWTP</t>
  </si>
  <si>
    <t>TX0024872</t>
  </si>
  <si>
    <t>DIBOLL</t>
  </si>
  <si>
    <t>https://echo.epa.gov/biosolids-facility-report?id=TX0024872</t>
  </si>
  <si>
    <t>CITY OF TOLEDO</t>
  </si>
  <si>
    <t>IAL033103</t>
  </si>
  <si>
    <t>IA0033103</t>
  </si>
  <si>
    <t>TOLEDO</t>
  </si>
  <si>
    <t>https://echo.epa.gov/biosolids-facility-report?id=IAL033103</t>
  </si>
  <si>
    <t>ABBEVILLE/LONG CANE CREEK</t>
  </si>
  <si>
    <t>SCL040614</t>
  </si>
  <si>
    <t>SC0040614</t>
  </si>
  <si>
    <t>https://echo.epa.gov/biosolids-facility-report?id=SCL040614</t>
  </si>
  <si>
    <t>PERU STP #2</t>
  </si>
  <si>
    <t>ILL075507</t>
  </si>
  <si>
    <t>IL0075507</t>
  </si>
  <si>
    <t>https://echo.epa.gov/biosolids-facility-report?id=ILL075507</t>
  </si>
  <si>
    <t>BEVERLY SEWERAGE AUTHORITY</t>
  </si>
  <si>
    <t>NJL027481</t>
  </si>
  <si>
    <t>NJ0027481</t>
  </si>
  <si>
    <t>BEVERLY</t>
  </si>
  <si>
    <t>https://echo.epa.gov/biosolids-facility-report?id=NJL027481</t>
  </si>
  <si>
    <t>KEMMERER-DIAMONDVILLE JOINT POWERS BOARD</t>
  </si>
  <si>
    <t>WYL020320</t>
  </si>
  <si>
    <t>WY0020320</t>
  </si>
  <si>
    <t>KEMMERER</t>
  </si>
  <si>
    <t>https://echo.epa.gov/biosolids-facility-report?id=WYL020320</t>
  </si>
  <si>
    <t>CITY OF MADISON</t>
  </si>
  <si>
    <t>GAL038741</t>
  </si>
  <si>
    <t>GA0038741</t>
  </si>
  <si>
    <t>https://echo.epa.gov/biosolids-facility-report?id=GAL038741</t>
  </si>
  <si>
    <t>LARNED WASTEWATER PLANT</t>
  </si>
  <si>
    <t>KSL098752</t>
  </si>
  <si>
    <t>KS0098752</t>
  </si>
  <si>
    <t>LARNED</t>
  </si>
  <si>
    <t>https://echo.epa.gov/biosolids-facility-report?id=KSL098752</t>
  </si>
  <si>
    <t>TOWN OF NEWPORT</t>
  </si>
  <si>
    <t>NCL021555</t>
  </si>
  <si>
    <t>NC0021555</t>
  </si>
  <si>
    <t>https://echo.epa.gov/biosolids-facility-report?id=NCL021555</t>
  </si>
  <si>
    <t>UNION TWP WWTP</t>
  </si>
  <si>
    <t>MIL055808</t>
  </si>
  <si>
    <t>MI0055808</t>
  </si>
  <si>
    <t>MT. PLEASANT</t>
  </si>
  <si>
    <t>https://echo.epa.gov/biosolids-facility-report?id=MIL055808</t>
  </si>
  <si>
    <t>MARSEILLES WWTP, CITY OF</t>
  </si>
  <si>
    <t>ILL021059</t>
  </si>
  <si>
    <t>IL0021059</t>
  </si>
  <si>
    <t>MARSEILLES</t>
  </si>
  <si>
    <t>https://echo.epa.gov/biosolids-facility-report?id=ILL021059</t>
  </si>
  <si>
    <t>WALKER COUNTY WATER &amp; SEWERAGE AUTHORITY</t>
  </si>
  <si>
    <t>GAL020478</t>
  </si>
  <si>
    <t>GA0020478</t>
  </si>
  <si>
    <t>CHICKAMAUGA</t>
  </si>
  <si>
    <t>https://echo.epa.gov/biosolids-facility-report?id=GAL020478</t>
  </si>
  <si>
    <t>TOWN OF WILLIAMSTON</t>
  </si>
  <si>
    <t>NCL020044</t>
  </si>
  <si>
    <t>NC0020044</t>
  </si>
  <si>
    <t>WILLIAMSTON</t>
  </si>
  <si>
    <t>https://echo.epa.gov/biosolids-facility-report?id=NCL020044</t>
  </si>
  <si>
    <t>BEAR CREEK WRF LAS</t>
  </si>
  <si>
    <t>GAL020095</t>
  </si>
  <si>
    <t>GA0020095</t>
  </si>
  <si>
    <t>https://echo.epa.gov/biosolids-facility-report?id=GAL020095</t>
  </si>
  <si>
    <t>FORT LUPTON  CITY OF</t>
  </si>
  <si>
    <t>COL021440</t>
  </si>
  <si>
    <t>CO0021440</t>
  </si>
  <si>
    <t>FORT LUPTON</t>
  </si>
  <si>
    <t>https://echo.epa.gov/biosolids-facility-report?id=COL021440</t>
  </si>
  <si>
    <t>CITY OF BUENA VISTA</t>
  </si>
  <si>
    <t>VAL020991</t>
  </si>
  <si>
    <t>VA0020991</t>
  </si>
  <si>
    <t>https://echo.epa.gov/biosolids-facility-report?id=VAL020991</t>
  </si>
  <si>
    <t>CITY OF BLOUNTSTOWN</t>
  </si>
  <si>
    <t>FLL026867</t>
  </si>
  <si>
    <t>FL0026867</t>
  </si>
  <si>
    <t>BLOUNTSTOWN</t>
  </si>
  <si>
    <t>https://echo.epa.gov/biosolids-facility-report?id=FLL026867</t>
  </si>
  <si>
    <t>CITY OF CASSVILLE</t>
  </si>
  <si>
    <t>MOL042579</t>
  </si>
  <si>
    <t>MO0042579</t>
  </si>
  <si>
    <t>CASSVILLE</t>
  </si>
  <si>
    <t>https://echo.epa.gov/biosolids-facility-report?id=MOL042579</t>
  </si>
  <si>
    <t>GLASSPORT BORO</t>
  </si>
  <si>
    <t>PAL021113</t>
  </si>
  <si>
    <t>PA0021113</t>
  </si>
  <si>
    <t>GLASSPORT</t>
  </si>
  <si>
    <t>https://echo.epa.gov/biosolids-facility-report?id=PAL021113</t>
  </si>
  <si>
    <t>MAGNOLIA, CITY OF</t>
  </si>
  <si>
    <t>ARL043613</t>
  </si>
  <si>
    <t>AR0043613</t>
  </si>
  <si>
    <t>MAGNOLIA</t>
  </si>
  <si>
    <t>https://echo.epa.gov/biosolids-facility-report?id=ARL043613</t>
  </si>
  <si>
    <t>CITY OF FOREST CITY</t>
  </si>
  <si>
    <t>IAL021563</t>
  </si>
  <si>
    <t>IA0021563</t>
  </si>
  <si>
    <t>FOREST CITY</t>
  </si>
  <si>
    <t>https://echo.epa.gov/biosolids-facility-report?id=IAL021563</t>
  </si>
  <si>
    <t>CITY OF ELDORA SEWER TREATMENT PLANT</t>
  </si>
  <si>
    <t>IAL025933</t>
  </si>
  <si>
    <t>IA0025933</t>
  </si>
  <si>
    <t>ELDORA</t>
  </si>
  <si>
    <t>https://echo.epa.gov/biosolids-facility-report?id=IAL025933</t>
  </si>
  <si>
    <t>MOL026379</t>
  </si>
  <si>
    <t>MO0026379</t>
  </si>
  <si>
    <t>https://echo.epa.gov/biosolids-facility-report?id=MOL026379</t>
  </si>
  <si>
    <t>CITY OF HARDIN</t>
  </si>
  <si>
    <t>MTL020834</t>
  </si>
  <si>
    <t>MT0020834</t>
  </si>
  <si>
    <t>HARDIN</t>
  </si>
  <si>
    <t>https://echo.epa.gov/biosolids-facility-report?id=MTL020834</t>
  </si>
  <si>
    <t>TOWN OF YADKINVILLE</t>
  </si>
  <si>
    <t>NCL020338</t>
  </si>
  <si>
    <t>NC0020338</t>
  </si>
  <si>
    <t>YADKINVILLE</t>
  </si>
  <si>
    <t>https://echo.epa.gov/biosolids-facility-report?id=NCL020338</t>
  </si>
  <si>
    <t xml:space="preserve">FORT BEND CNTY MUD 34 WWTP </t>
  </si>
  <si>
    <t>TX0129062</t>
  </si>
  <si>
    <t>https://echo.epa.gov/biosolids-facility-report?id=TX0129062</t>
  </si>
  <si>
    <t>HILLSVILLE WWTP</t>
  </si>
  <si>
    <t>VAL089443</t>
  </si>
  <si>
    <t>VA0089443</t>
  </si>
  <si>
    <t>HILLSVILLE</t>
  </si>
  <si>
    <t>https://echo.epa.gov/biosolids-facility-report?id=VAL089443</t>
  </si>
  <si>
    <t>CITY OF LA FERIA WWTP</t>
  </si>
  <si>
    <t>TX0128112</t>
  </si>
  <si>
    <t>LA FERIA</t>
  </si>
  <si>
    <t>https://echo.epa.gov/biosolids-facility-report?id=TX0128112</t>
  </si>
  <si>
    <t>PRAIRIE VIEW A&amp;AMP, M WWTF</t>
  </si>
  <si>
    <t>TX0111201</t>
  </si>
  <si>
    <t>PRAIRIE VIEW</t>
  </si>
  <si>
    <t>https://echo.epa.gov/biosolids-facility-report?id=TX0111201</t>
  </si>
  <si>
    <t>CITY OF BOWIE WWTP</t>
  </si>
  <si>
    <t>TX0111325</t>
  </si>
  <si>
    <t>https://echo.epa.gov/biosolids-facility-report?id=TX0111325</t>
  </si>
  <si>
    <t>CHIPLEY WWTP</t>
  </si>
  <si>
    <t>FLL027570</t>
  </si>
  <si>
    <t>FL0027570</t>
  </si>
  <si>
    <t>CHIPLEY</t>
  </si>
  <si>
    <t>https://echo.epa.gov/biosolids-facility-report?id=FLL027570</t>
  </si>
  <si>
    <t>BLUE RIDGE WEST MUD  WWTP</t>
  </si>
  <si>
    <t>TX0053643</t>
  </si>
  <si>
    <t>https://echo.epa.gov/biosolids-facility-report?id=TX0053643</t>
  </si>
  <si>
    <t>CRANE DIV., NAVAL SURFACE WARFARE CTR</t>
  </si>
  <si>
    <t>IN0021539</t>
  </si>
  <si>
    <t>CRANE</t>
  </si>
  <si>
    <t>https://echo.epa.gov/biosolids-facility-report?id=IN0021539</t>
  </si>
  <si>
    <t>TOWN OF ELIZABETHTOWN</t>
  </si>
  <si>
    <t>NCL026671</t>
  </si>
  <si>
    <t>NC0026671</t>
  </si>
  <si>
    <t>ELIZABETHTOWN</t>
  </si>
  <si>
    <t>https://echo.epa.gov/biosolids-facility-report?id=NCL026671</t>
  </si>
  <si>
    <t>CITY OF CRESTON</t>
  </si>
  <si>
    <t>IAL035238</t>
  </si>
  <si>
    <t>IA0035238</t>
  </si>
  <si>
    <t>CRESTON</t>
  </si>
  <si>
    <t>https://echo.epa.gov/biosolids-facility-report?id=IAL035238</t>
  </si>
  <si>
    <t>CITY OF CLARINDA</t>
  </si>
  <si>
    <t>IAL035190</t>
  </si>
  <si>
    <t>IA0035190</t>
  </si>
  <si>
    <t>CLARINDA</t>
  </si>
  <si>
    <t>https://echo.epa.gov/biosolids-facility-report?id=IAL035190</t>
  </si>
  <si>
    <t>DIXON CORRECTIONAL CENTER STP</t>
  </si>
  <si>
    <t>ILL024724</t>
  </si>
  <si>
    <t>IL0024724</t>
  </si>
  <si>
    <t>https://echo.epa.gov/biosolids-facility-report?id=ILL024724</t>
  </si>
  <si>
    <t>TOWN OF ENFIELD</t>
  </si>
  <si>
    <t>NCL025402</t>
  </si>
  <si>
    <t>NC0025402</t>
  </si>
  <si>
    <t>https://echo.epa.gov/biosolids-facility-report?id=NCL025402</t>
  </si>
  <si>
    <t>HILLSBORO STP, CITY OF</t>
  </si>
  <si>
    <t>ILL029203</t>
  </si>
  <si>
    <t>IL0029203</t>
  </si>
  <si>
    <t>HILLSBORO</t>
  </si>
  <si>
    <t>https://echo.epa.gov/biosolids-facility-report?id=ILL029203</t>
  </si>
  <si>
    <t>CITY OF WAYNSEVILLE</t>
  </si>
  <si>
    <t>MOL094161</t>
  </si>
  <si>
    <t>MO0094161</t>
  </si>
  <si>
    <t>WAYNESVILLE</t>
  </si>
  <si>
    <t>https://echo.epa.gov/biosolids-facility-report?id=MOL094161</t>
  </si>
  <si>
    <t>CITY OF JASPER WWTP</t>
  </si>
  <si>
    <t>TX0024368</t>
  </si>
  <si>
    <t>https://echo.epa.gov/biosolids-facility-report?id=TX0024368</t>
  </si>
  <si>
    <t>TRINIDAD CITY OF</t>
  </si>
  <si>
    <t>COL031232</t>
  </si>
  <si>
    <t>CO0031232</t>
  </si>
  <si>
    <t>TRINIDAD</t>
  </si>
  <si>
    <t>https://echo.epa.gov/biosolids-facility-report?id=COL031232</t>
  </si>
  <si>
    <t>SANTA CLAUS WWTP, TOWN OF</t>
  </si>
  <si>
    <t>INL020605</t>
  </si>
  <si>
    <t>IN0020605</t>
  </si>
  <si>
    <t>SANTA CLAUS</t>
  </si>
  <si>
    <t>https://echo.epa.gov/biosolids-facility-report?id=INL020605</t>
  </si>
  <si>
    <t>CITY OF CHARITON</t>
  </si>
  <si>
    <t>IAL028924</t>
  </si>
  <si>
    <t>IA0028924</t>
  </si>
  <si>
    <t>CHARITON</t>
  </si>
  <si>
    <t>https://echo.epa.gov/biosolids-facility-report?id=IAL028924</t>
  </si>
  <si>
    <t>MILBANK WASTEWATER TRMT PLNT</t>
  </si>
  <si>
    <t>SDL020371</t>
  </si>
  <si>
    <t>SD0020371</t>
  </si>
  <si>
    <t>MILBANK</t>
  </si>
  <si>
    <t>https://echo.epa.gov/biosolids-facility-report?id=SDL020371</t>
  </si>
  <si>
    <t>CRETE WWTF</t>
  </si>
  <si>
    <t>NEL034304</t>
  </si>
  <si>
    <t>NE0034304</t>
  </si>
  <si>
    <t>CRETE</t>
  </si>
  <si>
    <t>https://echo.epa.gov/biosolids-facility-report?id=NEL034304</t>
  </si>
  <si>
    <t>CITY OF TAMA</t>
  </si>
  <si>
    <t>IAL043681</t>
  </si>
  <si>
    <t>IA0043681</t>
  </si>
  <si>
    <t>TAMA</t>
  </si>
  <si>
    <t>https://echo.epa.gov/biosolids-facility-report?id=IAL043681</t>
  </si>
  <si>
    <t>TUCUMCARI, CITY OF</t>
  </si>
  <si>
    <t>NML020711</t>
  </si>
  <si>
    <t>NM0020711</t>
  </si>
  <si>
    <t>TUCUMCARI</t>
  </si>
  <si>
    <t>https://echo.epa.gov/biosolids-facility-report?id=NML020711</t>
  </si>
  <si>
    <t>CLINTON SD STP</t>
  </si>
  <si>
    <t>ILL023612</t>
  </si>
  <si>
    <t>IL0023612</t>
  </si>
  <si>
    <t>https://echo.epa.gov/biosolids-facility-report?id=ILL023612</t>
  </si>
  <si>
    <t>CITY OF MENARD WWTP</t>
  </si>
  <si>
    <t>TX0025712</t>
  </si>
  <si>
    <t>MENARD</t>
  </si>
  <si>
    <t>https://echo.epa.gov/biosolids-facility-report?id=TX0025712</t>
  </si>
  <si>
    <t>MENARD WTP</t>
  </si>
  <si>
    <t>TX0125458</t>
  </si>
  <si>
    <t>https://echo.epa.gov/biosolids-facility-report?id=TX0125458</t>
  </si>
  <si>
    <t>CITY OF LEESBURG</t>
  </si>
  <si>
    <t>GAL026638</t>
  </si>
  <si>
    <t>GA0026638</t>
  </si>
  <si>
    <t>https://echo.epa.gov/biosolids-facility-report?id=GAL026638</t>
  </si>
  <si>
    <t>NORTHWEST REGIONAL WASTEWATER RECLAMATION FACILITY</t>
  </si>
  <si>
    <t>NCL110149</t>
  </si>
  <si>
    <t>NC0110149</t>
  </si>
  <si>
    <t>RICHLANDS</t>
  </si>
  <si>
    <t>https://echo.epa.gov/biosolids-facility-report?id=NCL110149</t>
  </si>
  <si>
    <t xml:space="preserve"> IOWA PARK WWTF</t>
  </si>
  <si>
    <t>TX0052922</t>
  </si>
  <si>
    <t>IOWA PARK</t>
  </si>
  <si>
    <t>https://echo.epa.gov/biosolids-facility-report?id=TX0052922</t>
  </si>
  <si>
    <t>CITY OF CARROLLTON</t>
  </si>
  <si>
    <t>MOL096318</t>
  </si>
  <si>
    <t>MO0096318</t>
  </si>
  <si>
    <t>CARROLLTON</t>
  </si>
  <si>
    <t>https://echo.epa.gov/biosolids-facility-report?id=MOL096318</t>
  </si>
  <si>
    <t>CITY OF MEADOWS PLACE WWTP</t>
  </si>
  <si>
    <t>TX0053872</t>
  </si>
  <si>
    <t>MEADOWS PLACE</t>
  </si>
  <si>
    <t>https://echo.epa.gov/biosolids-facility-report?id=TX0053872</t>
  </si>
  <si>
    <t>CITY OF KNOXVILLE</t>
  </si>
  <si>
    <t>IAL035866</t>
  </si>
  <si>
    <t>IA0035866</t>
  </si>
  <si>
    <t>https://echo.epa.gov/biosolids-facility-report?id=IAL035866</t>
  </si>
  <si>
    <t>GARDEN CITY WPCP</t>
  </si>
  <si>
    <t>GAL031038</t>
  </si>
  <si>
    <t>GA0031038</t>
  </si>
  <si>
    <t>https://echo.epa.gov/biosolids-facility-report?id=GAL031038</t>
  </si>
  <si>
    <t>CITY OF SILSBEE SOUTH WWTP</t>
  </si>
  <si>
    <t>TX0023736</t>
  </si>
  <si>
    <t>SILSBEE</t>
  </si>
  <si>
    <t>https://echo.epa.gov/biosolids-facility-report?id=TX0023736</t>
  </si>
  <si>
    <t>HORACE WHATELY WWTP</t>
  </si>
  <si>
    <t>TX0032344</t>
  </si>
  <si>
    <t>https://echo.epa.gov/biosolids-facility-report?id=TX0032344</t>
  </si>
  <si>
    <t>CORCORAN WWTP</t>
  </si>
  <si>
    <t>CAL001074</t>
  </si>
  <si>
    <t>CA0001074</t>
  </si>
  <si>
    <t>CORCORAN</t>
  </si>
  <si>
    <t>https://echo.epa.gov/biosolids-facility-report?id=CAL001074</t>
  </si>
  <si>
    <t>WEST AGUA WWTP</t>
  </si>
  <si>
    <t>TX0125598</t>
  </si>
  <si>
    <t>PALMVIEW</t>
  </si>
  <si>
    <t>https://echo.epa.gov/biosolids-facility-report?id=TX0125598</t>
  </si>
  <si>
    <t>NORTH PLANT WWTP</t>
  </si>
  <si>
    <t>TX0023728</t>
  </si>
  <si>
    <t>https://echo.epa.gov/biosolids-facility-report?id=TX0023728</t>
  </si>
  <si>
    <t>BEACH ROAD MUD WWTP</t>
  </si>
  <si>
    <t>TX0105988</t>
  </si>
  <si>
    <t>MATAGORDA</t>
  </si>
  <si>
    <t>https://echo.epa.gov/biosolids-facility-report?id=TX0105988</t>
  </si>
  <si>
    <t>ROSITA VALLEY WWTP</t>
  </si>
  <si>
    <t>TX0128589</t>
  </si>
  <si>
    <t>https://echo.epa.gov/biosolids-facility-report?id=TX0128589</t>
  </si>
  <si>
    <t>BURLINGTON WWTP</t>
  </si>
  <si>
    <t>WAL020150</t>
  </si>
  <si>
    <t>WA0020150</t>
  </si>
  <si>
    <t>https://echo.epa.gov/biosolids-facility-report?id=WAL020150</t>
  </si>
  <si>
    <t>MEXIA WWTF</t>
  </si>
  <si>
    <t>TX0052990</t>
  </si>
  <si>
    <t>MEXIA</t>
  </si>
  <si>
    <t>https://echo.epa.gov/biosolids-facility-report?id=TX0052990</t>
  </si>
  <si>
    <t>CITY OF EMORY WWTP</t>
  </si>
  <si>
    <t>TX0002658</t>
  </si>
  <si>
    <t>EMORY</t>
  </si>
  <si>
    <t>https://echo.epa.gov/biosolids-facility-report?id=TX0002658</t>
  </si>
  <si>
    <t>CITY OF SMITHVILLE</t>
  </si>
  <si>
    <t>MOL055204</t>
  </si>
  <si>
    <t>MO0055204</t>
  </si>
  <si>
    <t>SMITHVILLE</t>
  </si>
  <si>
    <t>https://echo.epa.gov/biosolids-facility-report?id=MOL055204</t>
  </si>
  <si>
    <t>POPLAR GROVE, VILLAGE OF</t>
  </si>
  <si>
    <t>ILL071447</t>
  </si>
  <si>
    <t>IL0071447</t>
  </si>
  <si>
    <t>POPLAR GROVE</t>
  </si>
  <si>
    <t>https://echo.epa.gov/biosolids-facility-report?id=ILL071447</t>
  </si>
  <si>
    <t>ELGIN WWTP</t>
  </si>
  <si>
    <t>TX0073946</t>
  </si>
  <si>
    <t>ELGIN</t>
  </si>
  <si>
    <t>https://echo.epa.gov/biosolids-facility-report?id=TX0073946</t>
  </si>
  <si>
    <t>LAMONT WWTP</t>
  </si>
  <si>
    <t>CAL000433</t>
  </si>
  <si>
    <t>CA0000433</t>
  </si>
  <si>
    <t>LAMONT</t>
  </si>
  <si>
    <t>https://echo.epa.gov/biosolids-facility-report?id=CAL000433</t>
  </si>
  <si>
    <t>CHUCKAWALLA VALLEY/ IRONWOOD STATE PRISON WWTF</t>
  </si>
  <si>
    <t>CAL001002</t>
  </si>
  <si>
    <t>CA0001002</t>
  </si>
  <si>
    <t>https://echo.epa.gov/biosolids-facility-report?id=CAL001002</t>
  </si>
  <si>
    <t>LAKE COUNTY NW REGIONAL PLANT</t>
  </si>
  <si>
    <t>CAL004072</t>
  </si>
  <si>
    <t>CA0004072</t>
  </si>
  <si>
    <t>LAKEPORT</t>
  </si>
  <si>
    <t>https://echo.epa.gov/biosolids-facility-report?id=CAL004072</t>
  </si>
  <si>
    <t>LAKE COUNTY SE REGIONAL PLANT</t>
  </si>
  <si>
    <t>CAL004073</t>
  </si>
  <si>
    <t>CA0004073</t>
  </si>
  <si>
    <t>https://echo.epa.gov/biosolids-facility-report?id=CAL004073</t>
  </si>
  <si>
    <t>TAFT WWTF</t>
  </si>
  <si>
    <t>CAL080161</t>
  </si>
  <si>
    <t>CA0080161</t>
  </si>
  <si>
    <t>https://echo.epa.gov/biosolids-facility-report?id=CAL080161</t>
  </si>
  <si>
    <t>OCEAN ISLE BEACH WWTP</t>
  </si>
  <si>
    <t>NCL006049</t>
  </si>
  <si>
    <t>NC0006049</t>
  </si>
  <si>
    <t>OCEAN ISLE BEACH</t>
  </si>
  <si>
    <t>https://echo.epa.gov/biosolids-facility-report?id=NCL006049</t>
  </si>
  <si>
    <t>CITY OF WEIMAR WWTP</t>
  </si>
  <si>
    <t>TX0025917</t>
  </si>
  <si>
    <t>WEIMAR</t>
  </si>
  <si>
    <t>https://echo.epa.gov/biosolids-facility-report?id=TX0025917</t>
  </si>
  <si>
    <t>CROSBY MUD WWTF</t>
  </si>
  <si>
    <t>TX0054151</t>
  </si>
  <si>
    <t>CROSBY</t>
  </si>
  <si>
    <t>https://echo.epa.gov/biosolids-facility-report?id=TX0054151</t>
  </si>
  <si>
    <t>ZAPATA COUNTY WATERWORKS SEWER DIVISION WWTP</t>
  </si>
  <si>
    <t>TX0070211</t>
  </si>
  <si>
    <t>ZAPATA</t>
  </si>
  <si>
    <t>https://echo.epa.gov/biosolids-facility-report?id=TX0070211</t>
  </si>
  <si>
    <t>TURNING BASIN WWTP</t>
  </si>
  <si>
    <t>TX0074047</t>
  </si>
  <si>
    <t>https://echo.epa.gov/biosolids-facility-report?id=TX0074047</t>
  </si>
  <si>
    <t>GAL031101</t>
  </si>
  <si>
    <t>GA0031101</t>
  </si>
  <si>
    <t>https://echo.epa.gov/biosolids-facility-report?id=GAL031101</t>
  </si>
  <si>
    <t>WATER WORKS AND SEWER BOARD OF THE CITY OF ASHLAND</t>
  </si>
  <si>
    <t>ALL020141</t>
  </si>
  <si>
    <t>AL0020141</t>
  </si>
  <si>
    <t>ASHLAND</t>
  </si>
  <si>
    <t>https://echo.epa.gov/biosolids-facility-report?id=ALL020141</t>
  </si>
  <si>
    <t>RAINBOW CITY WWTP</t>
  </si>
  <si>
    <t>ALL056839</t>
  </si>
  <si>
    <t>AL0056839</t>
  </si>
  <si>
    <t>RAINBOW CITY</t>
  </si>
  <si>
    <t>https://echo.epa.gov/biosolids-facility-report?id=ALL056839</t>
  </si>
  <si>
    <t>LOOGOOTEE WASTEWATER TREATMENT PLANT</t>
  </si>
  <si>
    <t>INL039241</t>
  </si>
  <si>
    <t>IN0039241</t>
  </si>
  <si>
    <t>LOOGOOTEE</t>
  </si>
  <si>
    <t>https://echo.epa.gov/biosolids-facility-report?id=INL039241</t>
  </si>
  <si>
    <t>CITY OF WEST BURLINGTON</t>
  </si>
  <si>
    <t>IAL033669</t>
  </si>
  <si>
    <t>IA0033669</t>
  </si>
  <si>
    <t>WEST BURLINGTON</t>
  </si>
  <si>
    <t>https://echo.epa.gov/biosolids-facility-report?id=IAL033669</t>
  </si>
  <si>
    <t>CITY OF ROCKWELL CITY</t>
  </si>
  <si>
    <t>IAL033138</t>
  </si>
  <si>
    <t>IA0033138</t>
  </si>
  <si>
    <t>ROCKWELL CITY</t>
  </si>
  <si>
    <t>https://echo.epa.gov/biosolids-facility-report?id=IAL033138</t>
  </si>
  <si>
    <t>SEINNA PLANTATION MUD 1 WWTP 2</t>
  </si>
  <si>
    <t>TX0119539</t>
  </si>
  <si>
    <t>https://echo.epa.gov/biosolids-facility-report?id=TX0119539</t>
  </si>
  <si>
    <t>FORT BEND CNTY MUD 50 WWTP</t>
  </si>
  <si>
    <t>TX0129267</t>
  </si>
  <si>
    <t>https://echo.epa.gov/biosolids-facility-report?id=TX0129267</t>
  </si>
  <si>
    <t>CITY OF MARLIN WWTP</t>
  </si>
  <si>
    <t>TX0021725</t>
  </si>
  <si>
    <t>MARLIN</t>
  </si>
  <si>
    <t>https://echo.epa.gov/biosolids-facility-report?id=TX0021725</t>
  </si>
  <si>
    <t>CHASE FIELD WWTP</t>
  </si>
  <si>
    <t>TX0113859</t>
  </si>
  <si>
    <t>BEEVILLE</t>
  </si>
  <si>
    <t>https://echo.epa.gov/biosolids-facility-report?id=TX0113859</t>
  </si>
  <si>
    <t>LEON CREEK WATER RECYCLING CENTER</t>
  </si>
  <si>
    <t>TX0052639</t>
  </si>
  <si>
    <t>https://echo.epa.gov/biosolids-facility-report?id=TX0052639</t>
  </si>
  <si>
    <t>MEDIO CREEK WATER RECYC. CTR.</t>
  </si>
  <si>
    <t>TX0055689</t>
  </si>
  <si>
    <t>https://echo.epa.gov/biosolids-facility-report?id=TX0055689</t>
  </si>
  <si>
    <t>UPPER BLUE SANITATION DIST</t>
  </si>
  <si>
    <t>COL045420</t>
  </si>
  <si>
    <t>CO0045420</t>
  </si>
  <si>
    <t>https://echo.epa.gov/biosolids-facility-report?id=COL045420</t>
  </si>
  <si>
    <t>NTUA TUBA CITY WWTP</t>
  </si>
  <si>
    <t>NNL020290</t>
  </si>
  <si>
    <t>NN0020290</t>
  </si>
  <si>
    <t>TUBA CITY</t>
  </si>
  <si>
    <t>https://echo.epa.gov/biosolids-facility-report?id=NNL020290</t>
  </si>
  <si>
    <t>FALLON WWTP</t>
  </si>
  <si>
    <t>NVL020061</t>
  </si>
  <si>
    <t>NV0020061</t>
  </si>
  <si>
    <t>RENO</t>
  </si>
  <si>
    <t>https://echo.epa.gov/biosolids-facility-report?id=NVL020061</t>
  </si>
  <si>
    <t>CITY OF SEAFORD WWTF</t>
  </si>
  <si>
    <t>DEL020265</t>
  </si>
  <si>
    <t>DE0020265</t>
  </si>
  <si>
    <t>A POTW with a design flow rate equal to or greater than one million gallons per day; A Class I Sludge Management Facility as defined in 40 CFR 503.9</t>
  </si>
  <si>
    <t>https://echo.epa.gov/biosolids-facility-report?id=DEL020265</t>
  </si>
  <si>
    <t>SMITHVILLE STP</t>
  </si>
  <si>
    <t>TNL065358</t>
  </si>
  <si>
    <t>TN0065358</t>
  </si>
  <si>
    <t>https://echo.epa.gov/biosolids-facility-report?id=TNL065358</t>
  </si>
  <si>
    <t>SPOKANE RIVERSIDE PARK AWTF AND CSOS</t>
  </si>
  <si>
    <t>WAL024473</t>
  </si>
  <si>
    <t>WA0024473</t>
  </si>
  <si>
    <t>SPOKANE</t>
  </si>
  <si>
    <t>A POTW with a design flow rate equal to or greater than one million gallons per day; A Class I Sludge Management Facility as defined in 40 CFR 503.9; A POTW that serves 10,000 people or more</t>
  </si>
  <si>
    <t>https://echo.epa.gov/biosolids-facility-report?id=WAL024473</t>
  </si>
  <si>
    <t>CITY OF HIGH POINT</t>
  </si>
  <si>
    <t>NCL024210</t>
  </si>
  <si>
    <t>NC0024210</t>
  </si>
  <si>
    <t>HIGH POINT</t>
  </si>
  <si>
    <t>https://echo.epa.gov/biosolids-facility-report?id=NCL024210</t>
  </si>
  <si>
    <t>HRSD-WILLIAMSBURG STP</t>
  </si>
  <si>
    <t>VAL081302</t>
  </si>
  <si>
    <t>VA0081302</t>
  </si>
  <si>
    <t>WILLIAMSBURG</t>
  </si>
  <si>
    <t>https://echo.epa.gov/biosolids-facility-report?id=VAL081302</t>
  </si>
  <si>
    <t>MACON WATER AUTHORITY-ROCKY CR</t>
  </si>
  <si>
    <t>GAL024546</t>
  </si>
  <si>
    <t>GA0024546</t>
  </si>
  <si>
    <t>https://echo.epa.gov/biosolids-facility-report?id=GAL024546</t>
  </si>
  <si>
    <t>HRSD - BOAT HARBOR STP</t>
  </si>
  <si>
    <t>VAL081256</t>
  </si>
  <si>
    <t>VA0081256</t>
  </si>
  <si>
    <t>https://echo.epa.gov/biosolids-facility-report?id=VAL081256</t>
  </si>
  <si>
    <t>HRSD-NANSEMOND</t>
  </si>
  <si>
    <t>VAL081299</t>
  </si>
  <si>
    <t>VA0081299</t>
  </si>
  <si>
    <t>SUFFOLK</t>
  </si>
  <si>
    <t>Other Management Practice, Incineration</t>
  </si>
  <si>
    <t>https://echo.epa.gov/biosolids-facility-report?id=VAL081299</t>
  </si>
  <si>
    <t>FOX RIVER WRD - ALBIN D. PAGORSKI WRF</t>
  </si>
  <si>
    <t>ILL028657</t>
  </si>
  <si>
    <t>IL0028657</t>
  </si>
  <si>
    <t>https://echo.epa.gov/biosolids-facility-report?id=ILL028657</t>
  </si>
  <si>
    <t>HRSD-ARMY BASE</t>
  </si>
  <si>
    <t>VAL081230</t>
  </si>
  <si>
    <t>VA0081230</t>
  </si>
  <si>
    <t>https://echo.epa.gov/biosolids-facility-report?id=VAL081230</t>
  </si>
  <si>
    <t>UPPER GWYNEDD-TOWAMENCIN MUN A</t>
  </si>
  <si>
    <t>PAL039004</t>
  </si>
  <si>
    <t>PA0039004</t>
  </si>
  <si>
    <t>LANSDALE</t>
  </si>
  <si>
    <t>https://echo.epa.gov/biosolids-facility-report?id=PAL039004</t>
  </si>
  <si>
    <t>RIVER ROAD WWTF</t>
  </si>
  <si>
    <t>TX0025801</t>
  </si>
  <si>
    <t>https://echo.epa.gov/biosolids-facility-report?id=TX0025801</t>
  </si>
  <si>
    <t>BISMARCK CITY OF</t>
  </si>
  <si>
    <t>NDL023434</t>
  </si>
  <si>
    <t>ND0023434</t>
  </si>
  <si>
    <t>https://echo.epa.gov/biosolids-facility-report?id=NDL023434</t>
  </si>
  <si>
    <t>CITY OF LENOIR</t>
  </si>
  <si>
    <t>NCL023981</t>
  </si>
  <si>
    <t>NC0023981</t>
  </si>
  <si>
    <t>LENOIR</t>
  </si>
  <si>
    <t>https://echo.epa.gov/biosolids-facility-report?id=NCL023981</t>
  </si>
  <si>
    <t>STP 2A WWTP</t>
  </si>
  <si>
    <t>TX0055123</t>
  </si>
  <si>
    <t>NACOGDOCHES</t>
  </si>
  <si>
    <t>https://echo.epa.gov/biosolids-facility-report?id=TX0055123</t>
  </si>
  <si>
    <t>POLK RUN WWTP - MSD</t>
  </si>
  <si>
    <t>OHL020419</t>
  </si>
  <si>
    <t>OH0020419</t>
  </si>
  <si>
    <t>https://echo.epa.gov/biosolids-facility-report?id=OHL020419</t>
  </si>
  <si>
    <t>GILLETTE, CITY OF</t>
  </si>
  <si>
    <t>WYL020125</t>
  </si>
  <si>
    <t>WY0020125</t>
  </si>
  <si>
    <t>GILLETTE</t>
  </si>
  <si>
    <t>https://echo.epa.gov/biosolids-facility-report?id=WYL020125</t>
  </si>
  <si>
    <t>TAYLOR CREEK WWTP -- MSD</t>
  </si>
  <si>
    <t>OHL040983</t>
  </si>
  <si>
    <t>OH0040983</t>
  </si>
  <si>
    <t>https://echo.epa.gov/biosolids-facility-report?id=OHL040983</t>
  </si>
  <si>
    <t>BENTONVILLE, CITY OF</t>
  </si>
  <si>
    <t>ARL022403</t>
  </si>
  <si>
    <t>AR0022403</t>
  </si>
  <si>
    <t>BENTONVILLE</t>
  </si>
  <si>
    <t>https://echo.epa.gov/biosolids-facility-report?id=ARL022403</t>
  </si>
  <si>
    <t>NISKAYUNA (T)</t>
  </si>
  <si>
    <t>NYL023973</t>
  </si>
  <si>
    <t>NY0023973</t>
  </si>
  <si>
    <t>https://echo.epa.gov/biosolids-facility-report?id=NYL023973</t>
  </si>
  <si>
    <t>DICKINSON CITY OF</t>
  </si>
  <si>
    <t>NDL023175</t>
  </si>
  <si>
    <t>ND0023175</t>
  </si>
  <si>
    <t>DICKINSON</t>
  </si>
  <si>
    <t>https://echo.epa.gov/biosolids-facility-report?id=NDL023175</t>
  </si>
  <si>
    <t>JOHN HARGROVE WATER RECLAMATION FACILITY</t>
  </si>
  <si>
    <t>TX0116581</t>
  </si>
  <si>
    <t>https://echo.epa.gov/biosolids-facility-report?id=TX0116581</t>
  </si>
  <si>
    <t>CLARK COUNTY WRD WWTP</t>
  </si>
  <si>
    <t>NVL021261</t>
  </si>
  <si>
    <t>NV0021261</t>
  </si>
  <si>
    <t>A POTW with a design flow rate equal to or greater than one million gallons per day; A POTW that serves 10,000 people or more</t>
  </si>
  <si>
    <t>https://echo.epa.gov/biosolids-facility-report?id=NVL021261</t>
  </si>
  <si>
    <t>PASSAIC VALLEY SEWERAGE COMM</t>
  </si>
  <si>
    <t>NJL021016</t>
  </si>
  <si>
    <t>NJ0021016</t>
  </si>
  <si>
    <t>NEWARK</t>
  </si>
  <si>
    <t>https://echo.epa.gov/biosolids-facility-report?id=NJL021016</t>
  </si>
  <si>
    <t>MWRA - DEER ISLAND P O T W</t>
  </si>
  <si>
    <t>MAL103284</t>
  </si>
  <si>
    <t>MA0103284</t>
  </si>
  <si>
    <t>BOSTON</t>
  </si>
  <si>
    <t>https://echo.epa.gov/biosolids-facility-report?id=MAL103284</t>
  </si>
  <si>
    <t>HARTFORD WPCP</t>
  </si>
  <si>
    <t>CTL000004</t>
  </si>
  <si>
    <t>CT0000004</t>
  </si>
  <si>
    <t>HARTFORD</t>
  </si>
  <si>
    <t>https://echo.epa.gov/biosolids-facility-report?id=CTL000004</t>
  </si>
  <si>
    <t>ORANGE COUNTY SD #1</t>
  </si>
  <si>
    <t>CAL110604</t>
  </si>
  <si>
    <t>CA0110604</t>
  </si>
  <si>
    <t>FOUNTAIN VALLEY</t>
  </si>
  <si>
    <t>https://echo.epa.gov/biosolids-facility-report?id=CAL110604</t>
  </si>
  <si>
    <t>FORT WAYNE WWTP</t>
  </si>
  <si>
    <t>INL032191</t>
  </si>
  <si>
    <t>IN0032191</t>
  </si>
  <si>
    <t>FT WAYNE</t>
  </si>
  <si>
    <t>https://echo.epa.gov/biosolids-facility-report?id=INL032191</t>
  </si>
  <si>
    <t>BACK RIVER SEWAGE TREATMENT PL</t>
  </si>
  <si>
    <t>MDL021555</t>
  </si>
  <si>
    <t>MD0021555</t>
  </si>
  <si>
    <t>BALTIMORE</t>
  </si>
  <si>
    <t>https://echo.epa.gov/biosolids-facility-report?id=MDL021555</t>
  </si>
  <si>
    <t>ATLANTA (R.M. CLAYTON WPCP)</t>
  </si>
  <si>
    <t>GAL021482</t>
  </si>
  <si>
    <t>GA0021482</t>
  </si>
  <si>
    <t>https://echo.epa.gov/biosolids-facility-report?id=GAL021482</t>
  </si>
  <si>
    <t>MIAMI-DADE COUNTY - PUBLIC WORKS DEPARTMENT</t>
  </si>
  <si>
    <t>FLL024805</t>
  </si>
  <si>
    <t>FL0024805</t>
  </si>
  <si>
    <t>MIAMI</t>
  </si>
  <si>
    <t>https://echo.epa.gov/biosolids-facility-report?id=FLL024805</t>
  </si>
  <si>
    <t>WILSON CREEK REGIONAL WWTF</t>
  </si>
  <si>
    <t>TX0088633</t>
  </si>
  <si>
    <t>WYLIE</t>
  </si>
  <si>
    <t>https://echo.epa.gov/biosolids-facility-report?id=TX0088633</t>
  </si>
  <si>
    <t>ORANGE COUNTY SD #2</t>
  </si>
  <si>
    <t>CAL120604</t>
  </si>
  <si>
    <t>CA0120604</t>
  </si>
  <si>
    <t>https://echo.epa.gov/biosolids-facility-report?id=CAL120604</t>
  </si>
  <si>
    <t>UPPER BLACKSTONE W P A D</t>
  </si>
  <si>
    <t>MAL102369</t>
  </si>
  <si>
    <t>MA0102369</t>
  </si>
  <si>
    <t>MILLBURY</t>
  </si>
  <si>
    <t>https://echo.epa.gov/biosolids-facility-report?id=MAL102369</t>
  </si>
  <si>
    <t>NYCDEP - NEWTOWN CREEK WRRF</t>
  </si>
  <si>
    <t>NYL026204</t>
  </si>
  <si>
    <t>NY0026204</t>
  </si>
  <si>
    <t>BROOKLYN</t>
  </si>
  <si>
    <t>https://echo.epa.gov/biosolids-facility-report?id=NYL026204</t>
  </si>
  <si>
    <t>NYCDEP - WARD'S ISLAND WRRF</t>
  </si>
  <si>
    <t>NYL026131</t>
  </si>
  <si>
    <t>NY0026131</t>
  </si>
  <si>
    <t>NEW YORK</t>
  </si>
  <si>
    <t>https://echo.epa.gov/biosolids-facility-report?id=NYL026131</t>
  </si>
  <si>
    <t>EAST BAY MUD WWTP</t>
  </si>
  <si>
    <t>CAL037702</t>
  </si>
  <si>
    <t>CA0037702</t>
  </si>
  <si>
    <t>https://echo.epa.gov/biosolids-facility-report?id=CAL037702</t>
  </si>
  <si>
    <t>NEW HAVEN EAST SHORE WPCF</t>
  </si>
  <si>
    <t>CTL100366</t>
  </si>
  <si>
    <t>CT0100366</t>
  </si>
  <si>
    <t>NEW HAVEN</t>
  </si>
  <si>
    <t>https://echo.epa.gov/biosolids-facility-report?id=CTL100366</t>
  </si>
  <si>
    <t>M C STILES WASTEWASTER</t>
  </si>
  <si>
    <t>TNL020711</t>
  </si>
  <si>
    <t>TN0020711</t>
  </si>
  <si>
    <t>MEMPHIS</t>
  </si>
  <si>
    <t>https://echo.epa.gov/biosolids-facility-report?id=TNL020711</t>
  </si>
  <si>
    <t>NYCDEP - HUNT'S POINT WRRF</t>
  </si>
  <si>
    <t>NYL026191</t>
  </si>
  <si>
    <t>NY0026191</t>
  </si>
  <si>
    <t>BRONX</t>
  </si>
  <si>
    <t>https://echo.epa.gov/biosolids-facility-report?id=NYL026191</t>
  </si>
  <si>
    <t>SOUTH AUSTIN REGIONAL WWTF</t>
  </si>
  <si>
    <t>TX0071889</t>
  </si>
  <si>
    <t>https://echo.epa.gov/biosolids-facility-report?id=TX0071889</t>
  </si>
  <si>
    <t>WALNUT CREEK WWTP</t>
  </si>
  <si>
    <t>TX0046981</t>
  </si>
  <si>
    <t>https://echo.epa.gov/biosolids-facility-report?id=TX0046981</t>
  </si>
  <si>
    <t>LOWER POTOMAC POLL CONTROL PLT</t>
  </si>
  <si>
    <t>VAL025364</t>
  </si>
  <si>
    <t>VA0025364</t>
  </si>
  <si>
    <t>LORTON</t>
  </si>
  <si>
    <t>https://echo.epa.gov/biosolids-facility-report?id=VAL025364</t>
  </si>
  <si>
    <t>NYCDEP - OWLS HEAD WPCP</t>
  </si>
  <si>
    <t>NYL026166</t>
  </si>
  <si>
    <t>NY0026166</t>
  </si>
  <si>
    <t>https://echo.epa.gov/biosolids-facility-report?id=NYL026166</t>
  </si>
  <si>
    <t>NYCDEP - BOWERY BAY WRRF</t>
  </si>
  <si>
    <t>NYL026158</t>
  </si>
  <si>
    <t>NY0026158</t>
  </si>
  <si>
    <t>ASTORIA</t>
  </si>
  <si>
    <t>https://echo.epa.gov/biosolids-facility-report?id=NYL026158</t>
  </si>
  <si>
    <t>LAS VEGAS WQCP</t>
  </si>
  <si>
    <t>NVL020133</t>
  </si>
  <si>
    <t>NV0020133</t>
  </si>
  <si>
    <t>https://echo.epa.gov/biosolids-facility-report?id=NVL020133</t>
  </si>
  <si>
    <t>KENT COUNTY STP</t>
  </si>
  <si>
    <t>DEL020338</t>
  </si>
  <si>
    <t>DE0020338</t>
  </si>
  <si>
    <t>FREDERICA</t>
  </si>
  <si>
    <t>https://echo.epa.gov/biosolids-facility-report?id=DEL020338</t>
  </si>
  <si>
    <t>MDWASA SOUTH DISTRICT WWTF</t>
  </si>
  <si>
    <t>FLL042137</t>
  </si>
  <si>
    <t>FL0042137</t>
  </si>
  <si>
    <t>https://echo.epa.gov/biosolids-facility-report?id=FLL042137</t>
  </si>
  <si>
    <t>PATAPSCO WWTP</t>
  </si>
  <si>
    <t>MDL021601</t>
  </si>
  <si>
    <t>MD0021601</t>
  </si>
  <si>
    <t>https://echo.epa.gov/biosolids-facility-report?id=MDL021601</t>
  </si>
  <si>
    <t>DES MOINES METROPOLITAN WRA</t>
  </si>
  <si>
    <t>IAL044130</t>
  </si>
  <si>
    <t>IA0044130</t>
  </si>
  <si>
    <t>DES MOINES</t>
  </si>
  <si>
    <t>https://echo.epa.gov/biosolids-facility-report?id=IAL044130</t>
  </si>
  <si>
    <t>CITY OF TAMPA - DEPARTMENT OF SANITARY SEWERS</t>
  </si>
  <si>
    <t>FLL020940</t>
  </si>
  <si>
    <t>FL0020940</t>
  </si>
  <si>
    <t>https://echo.epa.gov/biosolids-facility-report?id=FLL020940</t>
  </si>
  <si>
    <t>GREEN BAY METROPOLITAN SEWERAGE DISTRICT</t>
  </si>
  <si>
    <t>WIL065251</t>
  </si>
  <si>
    <t>WI0065251</t>
  </si>
  <si>
    <t>GREEN BAY</t>
  </si>
  <si>
    <t>WI</t>
  </si>
  <si>
    <t>https://echo.epa.gov/biosolids-facility-report?id=WIL065251</t>
  </si>
  <si>
    <t>NYCDEP - CONEY ISLAND WRRF</t>
  </si>
  <si>
    <t>NYL026182</t>
  </si>
  <si>
    <t>NY0026182</t>
  </si>
  <si>
    <t>https://echo.epa.gov/biosolids-facility-report?id=NYL026182</t>
  </si>
  <si>
    <t>WESTERN BRANCH WWTP</t>
  </si>
  <si>
    <t>MDL021741</t>
  </si>
  <si>
    <t>MD0021741</t>
  </si>
  <si>
    <t>UPPER MARLBORO</t>
  </si>
  <si>
    <t>https://echo.epa.gov/biosolids-facility-report?id=MDL021741</t>
  </si>
  <si>
    <t>METROPOLITAN SEWERAGE DISTRICT OF BUNCOMBE COUNTY NORTH CAROLINA</t>
  </si>
  <si>
    <t>NCL024911</t>
  </si>
  <si>
    <t>NC0024911</t>
  </si>
  <si>
    <t>ASHEVILLE</t>
  </si>
  <si>
    <t>https://echo.epa.gov/biosolids-facility-report?id=NCL024911</t>
  </si>
  <si>
    <t>TRUCKEE MEADOWS WRF</t>
  </si>
  <si>
    <t>NVL020150</t>
  </si>
  <si>
    <t>NV0020150</t>
  </si>
  <si>
    <t>SPARKS</t>
  </si>
  <si>
    <t>https://echo.epa.gov/biosolids-facility-report?id=NVL020150</t>
  </si>
  <si>
    <t>MEMPHIS-TE MAXSON STP SO PLT</t>
  </si>
  <si>
    <t>TNL020729</t>
  </si>
  <si>
    <t>TN0020729</t>
  </si>
  <si>
    <t>https://echo.epa.gov/biosolids-facility-report?id=TNL020729</t>
  </si>
  <si>
    <t>MATTABASSETT DISTRICT CROMWELL</t>
  </si>
  <si>
    <t>CTL100307</t>
  </si>
  <si>
    <t>CT0100307</t>
  </si>
  <si>
    <t>CROMWELL</t>
  </si>
  <si>
    <t>https://echo.epa.gov/biosolids-facility-report?id=CTL100307</t>
  </si>
  <si>
    <t>NYCDEP - NORTH RIVER WPCP</t>
  </si>
  <si>
    <t>NYL026247</t>
  </si>
  <si>
    <t>NY0026247</t>
  </si>
  <si>
    <t>MANHATTAN (SUBDIVISION)</t>
  </si>
  <si>
    <t>https://echo.epa.gov/biosolids-facility-report?id=NYL026247</t>
  </si>
  <si>
    <t>CITY OF SIOUX CITY</t>
  </si>
  <si>
    <t>IAL043095</t>
  </si>
  <si>
    <t>IA0043095</t>
  </si>
  <si>
    <t>SIOUX CITY</t>
  </si>
  <si>
    <t>https://echo.epa.gov/biosolids-facility-report?id=IAL043095</t>
  </si>
  <si>
    <t>COBB CO - RL SUTTON WPCP</t>
  </si>
  <si>
    <t>GAL026140</t>
  </si>
  <si>
    <t>GA0026140</t>
  </si>
  <si>
    <t>MARIETTA</t>
  </si>
  <si>
    <t>https://echo.epa.gov/biosolids-facility-report?id=GAL026140</t>
  </si>
  <si>
    <t>CITY OF WAXAHACHIE WWTP</t>
  </si>
  <si>
    <t>TX0027537</t>
  </si>
  <si>
    <t>WAXAHACHIE</t>
  </si>
  <si>
    <t>https://echo.epa.gov/biosolids-facility-report?id=TX0027537</t>
  </si>
  <si>
    <t>NYCDEP - JAMAICA WWRF</t>
  </si>
  <si>
    <t>NYL026115</t>
  </si>
  <si>
    <t>NY0026115</t>
  </si>
  <si>
    <t>JAMAICA</t>
  </si>
  <si>
    <t>https://echo.epa.gov/biosolids-facility-report?id=NYL026115</t>
  </si>
  <si>
    <t>HOPEWELL STP CITY OF</t>
  </si>
  <si>
    <t>VAL066630</t>
  </si>
  <si>
    <t>VA0066630</t>
  </si>
  <si>
    <t>HOPEWELL</t>
  </si>
  <si>
    <t>https://echo.epa.gov/biosolids-facility-report?id=VAL066630</t>
  </si>
  <si>
    <t>ATLANTIC COUNTY UTIL AUTH WWTF</t>
  </si>
  <si>
    <t>NJL024473</t>
  </si>
  <si>
    <t>NJ0024473</t>
  </si>
  <si>
    <t>ATLANTIC CITY</t>
  </si>
  <si>
    <t>https://echo.epa.gov/biosolids-facility-report?id=NJL024473</t>
  </si>
  <si>
    <t>WEST COUNTY WASTEWATER DISTRICT WWTP</t>
  </si>
  <si>
    <t>CAL038539</t>
  </si>
  <si>
    <t>CA0038539</t>
  </si>
  <si>
    <t>https://echo.epa.gov/biosolids-facility-report?id=CAL038539</t>
  </si>
  <si>
    <t>ORLANDO - CONSERV II WRF</t>
  </si>
  <si>
    <t>FLL010814</t>
  </si>
  <si>
    <t>FL0010814</t>
  </si>
  <si>
    <t>https://echo.epa.gov/biosolids-facility-report?id=FLL010814</t>
  </si>
  <si>
    <t>NYL026689</t>
  </si>
  <si>
    <t>NY0026689</t>
  </si>
  <si>
    <t>https://echo.epa.gov/biosolids-facility-report?id=NYL026689</t>
  </si>
  <si>
    <t>CITY OF EDINBURG WWTP</t>
  </si>
  <si>
    <t>TX0024112</t>
  </si>
  <si>
    <t>EDINBURG</t>
  </si>
  <si>
    <t>https://echo.epa.gov/biosolids-facility-report?id=TX0024112</t>
  </si>
  <si>
    <t>MUNCIE WATER POLLUTION CONTROL FACILITY</t>
  </si>
  <si>
    <t>INL025631</t>
  </si>
  <si>
    <t>IN0025631</t>
  </si>
  <si>
    <t>MUNCIE</t>
  </si>
  <si>
    <t>https://echo.epa.gov/biosolids-facility-report?id=INL025631</t>
  </si>
  <si>
    <t>SOUTH MESQUITE CREEK WWTP</t>
  </si>
  <si>
    <t>TX0047431</t>
  </si>
  <si>
    <t>https://echo.epa.gov/biosolids-facility-report?id=TX0047431</t>
  </si>
  <si>
    <t>DEREK R GUTHRIE WQTC MSD</t>
  </si>
  <si>
    <t>KYL078956</t>
  </si>
  <si>
    <t>KY0078956</t>
  </si>
  <si>
    <t>https://echo.epa.gov/biosolids-facility-report?id=KYL078956</t>
  </si>
  <si>
    <t>NYCDEP - 26TH WARD WPCP</t>
  </si>
  <si>
    <t>NYL026212</t>
  </si>
  <si>
    <t>NY0026212</t>
  </si>
  <si>
    <t>https://echo.epa.gov/biosolids-facility-report?id=NYL026212</t>
  </si>
  <si>
    <t>NYCDEP - PORT RICHMOND WPCF</t>
  </si>
  <si>
    <t>NYL026107</t>
  </si>
  <si>
    <t>NY0026107</t>
  </si>
  <si>
    <t>STATEN ISLAND, BOROUGH OF</t>
  </si>
  <si>
    <t>https://echo.epa.gov/biosolids-facility-report?id=NYL026107</t>
  </si>
  <si>
    <t>YPSILANTI COMMUNITY UTILITIES AUTHORITY</t>
  </si>
  <si>
    <t>MIL042676</t>
  </si>
  <si>
    <t>MI0042676</t>
  </si>
  <si>
    <t>YPSILANTI</t>
  </si>
  <si>
    <t>https://echo.epa.gov/biosolids-facility-report?id=MIL042676</t>
  </si>
  <si>
    <t>RIVERSIDE RWQCP</t>
  </si>
  <si>
    <t>CAL105350</t>
  </si>
  <si>
    <t>CA0105350</t>
  </si>
  <si>
    <t>https://echo.epa.gov/biosolids-facility-report?id=CAL105350</t>
  </si>
  <si>
    <t>PRINCE WILLIAM CTY SERV AUTH</t>
  </si>
  <si>
    <t>VAL025101</t>
  </si>
  <si>
    <t>VA0025101</t>
  </si>
  <si>
    <t>https://echo.epa.gov/biosolids-facility-report?id=VAL025101</t>
  </si>
  <si>
    <t>JOCO-MILL CREEK REGIONAL WWTP</t>
  </si>
  <si>
    <t>KSL088269</t>
  </si>
  <si>
    <t>KS0088269</t>
  </si>
  <si>
    <t>https://echo.epa.gov/biosolids-facility-report?id=KSL088269</t>
  </si>
  <si>
    <t>EMERALD COAST UTILITIES AUTHORITY</t>
  </si>
  <si>
    <t>FLL559351</t>
  </si>
  <si>
    <t>FL0559351</t>
  </si>
  <si>
    <t>CANTONMENT</t>
  </si>
  <si>
    <t>https://echo.epa.gov/biosolids-facility-report?id=FLL559351</t>
  </si>
  <si>
    <t>NYCDEP - TALLMAN ISLAND WPCP</t>
  </si>
  <si>
    <t>NYL026239</t>
  </si>
  <si>
    <t>NY0026239</t>
  </si>
  <si>
    <t>COLLEGE POINT</t>
  </si>
  <si>
    <t>https://echo.epa.gov/biosolids-facility-report?id=NYL026239</t>
  </si>
  <si>
    <t>CITY OF SPRINGFIELD</t>
  </si>
  <si>
    <t>MOL049522</t>
  </si>
  <si>
    <t>MO0049522</t>
  </si>
  <si>
    <t>https://echo.epa.gov/biosolids-facility-report?id=MOL049522</t>
  </si>
  <si>
    <t>NASSAU CO DPW</t>
  </si>
  <si>
    <t>NYL026859</t>
  </si>
  <si>
    <t>NY0026859</t>
  </si>
  <si>
    <t>WESTBURY</t>
  </si>
  <si>
    <t>https://echo.epa.gov/biosolids-facility-report?id=NYL026859</t>
  </si>
  <si>
    <t>NASSAU (C) BAY PARK STP</t>
  </si>
  <si>
    <t>NYL026450</t>
  </si>
  <si>
    <t>NY0026450</t>
  </si>
  <si>
    <t>EAST ROCKAWAY</t>
  </si>
  <si>
    <t>https://echo.epa.gov/biosolids-facility-report?id=NYL026450</t>
  </si>
  <si>
    <t>PINELLAS COUNTY UTILITIES</t>
  </si>
  <si>
    <t>FLL040436</t>
  </si>
  <si>
    <t>FL0040436</t>
  </si>
  <si>
    <t>https://echo.epa.gov/biosolids-facility-report?id=FLL040436</t>
  </si>
  <si>
    <t>NEW BEDFORD W W T F</t>
  </si>
  <si>
    <t>MAL100781</t>
  </si>
  <si>
    <t>MA0100781</t>
  </si>
  <si>
    <t>NEW BEDFORD</t>
  </si>
  <si>
    <t>https://echo.epa.gov/biosolids-facility-report?id=MAL100781</t>
  </si>
  <si>
    <t>VEOLIA WATER-CRANSTON WPCF</t>
  </si>
  <si>
    <t>RIL100013</t>
  </si>
  <si>
    <t>RI0100013</t>
  </si>
  <si>
    <t>CRANSTON</t>
  </si>
  <si>
    <t>https://echo.epa.gov/biosolids-facility-report?id=RIL100013</t>
  </si>
  <si>
    <t>CWS - ROCK CREEK STP</t>
  </si>
  <si>
    <t>ORL029777</t>
  </si>
  <si>
    <t>OR0029777</t>
  </si>
  <si>
    <t>https://echo.epa.gov/biosolids-facility-report?id=ORL029777</t>
  </si>
  <si>
    <t>CHARLESTON CPW/PLUM ISLAND</t>
  </si>
  <si>
    <t>SCL021229</t>
  </si>
  <si>
    <t>SC0021229</t>
  </si>
  <si>
    <t>CHARLESTON</t>
  </si>
  <si>
    <t>https://echo.epa.gov/biosolids-facility-report?id=SCL021229</t>
  </si>
  <si>
    <t>WYOMING VALLEY SANITARY AUTHOR</t>
  </si>
  <si>
    <t>PAL026107</t>
  </si>
  <si>
    <t>PA0026107</t>
  </si>
  <si>
    <t>WILKES BARRE</t>
  </si>
  <si>
    <t>https://echo.epa.gov/biosolids-facility-report?id=PAL026107</t>
  </si>
  <si>
    <t>CAMP CREEK WPCP</t>
  </si>
  <si>
    <t>GAL025381</t>
  </si>
  <si>
    <t>GA0025381</t>
  </si>
  <si>
    <t>FULTON COUNTY</t>
  </si>
  <si>
    <t>https://echo.epa.gov/biosolids-facility-report?id=GAL025381</t>
  </si>
  <si>
    <t>ROWLETT CREEK REGIONAL WWTP</t>
  </si>
  <si>
    <t>TX0047911</t>
  </si>
  <si>
    <t>https://echo.epa.gov/biosolids-facility-report?id=TX0047911</t>
  </si>
  <si>
    <t>PALO ALTO REGIONAL WQCP</t>
  </si>
  <si>
    <t>CA0037834</t>
  </si>
  <si>
    <t>PALO ALTO</t>
  </si>
  <si>
    <t>https://echo.epa.gov/biosolids-facility-report?id=CA0037834</t>
  </si>
  <si>
    <t>BRUSHY CREEK REGIONAL EAST WWTF</t>
  </si>
  <si>
    <t>TX0101940</t>
  </si>
  <si>
    <t>ROUND ROCK</t>
  </si>
  <si>
    <t>https://echo.epa.gov/biosolids-facility-report?id=TX0101940</t>
  </si>
  <si>
    <t>LINCOLN WTRF</t>
  </si>
  <si>
    <t>CAL084476</t>
  </si>
  <si>
    <t>CA0084476</t>
  </si>
  <si>
    <t>https://echo.epa.gov/biosolids-facility-report?id=CAL084476</t>
  </si>
  <si>
    <t>KANKAKEE RIVER METRO AGENCY</t>
  </si>
  <si>
    <t>ILL021784</t>
  </si>
  <si>
    <t>IL0021784</t>
  </si>
  <si>
    <t>KANKAKEE</t>
  </si>
  <si>
    <t>https://echo.epa.gov/biosolids-facility-report?id=ILL021784</t>
  </si>
  <si>
    <t>NEW ORLEANS, CITY OF (EAST BAN</t>
  </si>
  <si>
    <t>LAL038091</t>
  </si>
  <si>
    <t>LA0038091</t>
  </si>
  <si>
    <t>NEW ORLEANS</t>
  </si>
  <si>
    <t>https://echo.epa.gov/biosolids-facility-report?id=LAL038091</t>
  </si>
  <si>
    <t>ST. PETERSBURG, CITY OF - SOUTHWEST WRF</t>
  </si>
  <si>
    <t>FLL128848</t>
  </si>
  <si>
    <t>FL0128848</t>
  </si>
  <si>
    <t>SAINT PETERSBURG</t>
  </si>
  <si>
    <t>https://echo.epa.gov/biosolids-facility-report?id=FLL128848</t>
  </si>
  <si>
    <t>AMHERST (T)</t>
  </si>
  <si>
    <t>NYL025950</t>
  </si>
  <si>
    <t>NY0025950</t>
  </si>
  <si>
    <t>WILLIAMSVILLE</t>
  </si>
  <si>
    <t>https://echo.epa.gov/biosolids-facility-report?id=NYL025950</t>
  </si>
  <si>
    <t>BROCKTON A W R F</t>
  </si>
  <si>
    <t>MAL101010</t>
  </si>
  <si>
    <t>MA0101010</t>
  </si>
  <si>
    <t>BROCKTON</t>
  </si>
  <si>
    <t>https://echo.epa.gov/biosolids-facility-report?id=MAL101010</t>
  </si>
  <si>
    <t>MANATEE COUNTY SOUTHEAST REGIONAL WWTF</t>
  </si>
  <si>
    <t>FLL012618</t>
  </si>
  <si>
    <t>FL0012618</t>
  </si>
  <si>
    <t>BRADENTON</t>
  </si>
  <si>
    <t>https://echo.epa.gov/biosolids-facility-report?id=FLL012618</t>
  </si>
  <si>
    <t>LYNN REGIONAL WPCF</t>
  </si>
  <si>
    <t>MAL100552</t>
  </si>
  <si>
    <t>MA0100552</t>
  </si>
  <si>
    <t>LYNN</t>
  </si>
  <si>
    <t>https://echo.epa.gov/biosolids-facility-report?id=MAL100552</t>
  </si>
  <si>
    <t>STAMFORD WPCA</t>
  </si>
  <si>
    <t>CTL101087</t>
  </si>
  <si>
    <t>CT0101087</t>
  </si>
  <si>
    <t>STAMFORD</t>
  </si>
  <si>
    <t>Class A, Class B, Class A EQ</t>
  </si>
  <si>
    <t>https://echo.epa.gov/biosolids-facility-report?id=CTL101087</t>
  </si>
  <si>
    <t>ST GEORGE CITY CORP</t>
  </si>
  <si>
    <t>UTL024686</t>
  </si>
  <si>
    <t>UT0024686</t>
  </si>
  <si>
    <t>ST. GEORGE</t>
  </si>
  <si>
    <t>https://echo.epa.gov/biosolids-facility-report?id=UTL024686</t>
  </si>
  <si>
    <t>MANCHESTER CITY OF</t>
  </si>
  <si>
    <t>NHL100447</t>
  </si>
  <si>
    <t>NH0100447</t>
  </si>
  <si>
    <t>https://echo.epa.gov/biosolids-facility-report?id=NHL100447</t>
  </si>
  <si>
    <t>SPRINGDALE, CITY OF</t>
  </si>
  <si>
    <t>ARL022063</t>
  </si>
  <si>
    <t>AR0022063</t>
  </si>
  <si>
    <t>SPRINGDALE</t>
  </si>
  <si>
    <t>https://echo.epa.gov/biosolids-facility-report?id=ARL022063</t>
  </si>
  <si>
    <t>LINCOLN THERESA WWTF</t>
  </si>
  <si>
    <t>NEL036820</t>
  </si>
  <si>
    <t>NE0036820</t>
  </si>
  <si>
    <t>https://echo.epa.gov/biosolids-facility-report?id=NEL036820</t>
  </si>
  <si>
    <t>TWA - SOUTH BERMUDA</t>
  </si>
  <si>
    <t>FLL010957</t>
  </si>
  <si>
    <t>FL0010957</t>
  </si>
  <si>
    <t>https://echo.epa.gov/biosolids-facility-report?id=FLL010957</t>
  </si>
  <si>
    <t>CWS - DURHAM STP</t>
  </si>
  <si>
    <t>ORL028118</t>
  </si>
  <si>
    <t>OR0028118</t>
  </si>
  <si>
    <t>TIGARD</t>
  </si>
  <si>
    <t>https://echo.epa.gov/biosolids-facility-report?id=ORL028118</t>
  </si>
  <si>
    <t>SILICON VALLEY CLEAN WATER</t>
  </si>
  <si>
    <t>CAL038369</t>
  </si>
  <si>
    <t>CA0038369</t>
  </si>
  <si>
    <t>REDWOOD CITY</t>
  </si>
  <si>
    <t>https://echo.epa.gov/biosolids-facility-report?id=CAL038369</t>
  </si>
  <si>
    <t>NYCDEP - RED HOOK WRRF</t>
  </si>
  <si>
    <t>NYL027073</t>
  </si>
  <si>
    <t>NY0027073</t>
  </si>
  <si>
    <t>https://echo.epa.gov/biosolids-facility-report?id=NYL027073</t>
  </si>
  <si>
    <t>FALL RIVER W W T P</t>
  </si>
  <si>
    <t>MAL100382</t>
  </si>
  <si>
    <t>MA0100382</t>
  </si>
  <si>
    <t>FALL RIVER</t>
  </si>
  <si>
    <t>https://echo.epa.gov/biosolids-facility-report?id=MAL100382</t>
  </si>
  <si>
    <t>JACKSONVILLE SEWER COMMISSION</t>
  </si>
  <si>
    <t>ARL041335</t>
  </si>
  <si>
    <t>AR0041335</t>
  </si>
  <si>
    <t>https://echo.epa.gov/biosolids-facility-report?id=ARL041335</t>
  </si>
  <si>
    <t>HAYWARD WPCF</t>
  </si>
  <si>
    <t>CAL037869</t>
  </si>
  <si>
    <t>CA0037869</t>
  </si>
  <si>
    <t>HAYWARD</t>
  </si>
  <si>
    <t>https://echo.epa.gov/biosolids-facility-report?id=CAL037869</t>
  </si>
  <si>
    <t>ROCK RIVER WRD</t>
  </si>
  <si>
    <t>ILL027201</t>
  </si>
  <si>
    <t>IL0027201</t>
  </si>
  <si>
    <t>ROCKFORD</t>
  </si>
  <si>
    <t>https://echo.epa.gov/biosolids-facility-report?id=ILL027201</t>
  </si>
  <si>
    <t>GLOVERSVILLE-JOHNSTOWN JOINT W</t>
  </si>
  <si>
    <t>NYL026042</t>
  </si>
  <si>
    <t>NY0026042</t>
  </si>
  <si>
    <t>JOHNSTOWN</t>
  </si>
  <si>
    <t>https://echo.epa.gov/biosolids-facility-report?id=NYL026042</t>
  </si>
  <si>
    <t>GAINESVILLE REGIONAL UTILITIES</t>
  </si>
  <si>
    <t>FLL112895</t>
  </si>
  <si>
    <t>FL0112895</t>
  </si>
  <si>
    <t>https://echo.epa.gov/biosolids-facility-report?id=FLL112895</t>
  </si>
  <si>
    <t>VALLEJO SFCD</t>
  </si>
  <si>
    <t>CAL037699</t>
  </si>
  <si>
    <t>CA0037699</t>
  </si>
  <si>
    <t>VALLEJO</t>
  </si>
  <si>
    <t>https://echo.epa.gov/biosolids-facility-report?id=CAL037699</t>
  </si>
  <si>
    <t>HUNTINGDON, CITY OF</t>
  </si>
  <si>
    <t>WVL023159</t>
  </si>
  <si>
    <t>WV0023159</t>
  </si>
  <si>
    <t>https://echo.epa.gov/biosolids-facility-report?id=WVL023159</t>
  </si>
  <si>
    <t>NYCDEP - OAKWOOD BEACH WPCP</t>
  </si>
  <si>
    <t>NYL026174</t>
  </si>
  <si>
    <t>NY0026174</t>
  </si>
  <si>
    <t>https://echo.epa.gov/biosolids-facility-report?id=NYL026174</t>
  </si>
  <si>
    <t>LIBERTY HILL REGIONAL WWTP</t>
  </si>
  <si>
    <t>TX0126195</t>
  </si>
  <si>
    <t>LIBERTY HILL</t>
  </si>
  <si>
    <t>https://echo.epa.gov/biosolids-facility-report?id=TX0126195</t>
  </si>
  <si>
    <t>NSSD-GURNEE STP</t>
  </si>
  <si>
    <t>ILL035092</t>
  </si>
  <si>
    <t>IL0035092</t>
  </si>
  <si>
    <t>GURNEE</t>
  </si>
  <si>
    <t>https://echo.epa.gov/biosolids-facility-report?id=ILL035092</t>
  </si>
  <si>
    <t>DECATUR UTILITIES</t>
  </si>
  <si>
    <t>ALL048593</t>
  </si>
  <si>
    <t>AL0048593</t>
  </si>
  <si>
    <t>https://echo.epa.gov/biosolids-facility-report?id=ALL048593</t>
  </si>
  <si>
    <t>EVANSVILLE EAST WWTP</t>
  </si>
  <si>
    <t>INL033073</t>
  </si>
  <si>
    <t>IN0033073</t>
  </si>
  <si>
    <t>EVANSVILLE</t>
  </si>
  <si>
    <t>https://echo.epa.gov/biosolids-facility-report?id=INL033073</t>
  </si>
  <si>
    <t>ZACATE CREEK WWTP</t>
  </si>
  <si>
    <t>TX0025461</t>
  </si>
  <si>
    <t>https://echo.epa.gov/biosolids-facility-report?id=TX0025461</t>
  </si>
  <si>
    <t>DELTA DIABLO WWTP</t>
  </si>
  <si>
    <t>CAL038547</t>
  </si>
  <si>
    <t>CA0038547</t>
  </si>
  <si>
    <t>https://echo.epa.gov/biosolids-facility-report?id=CAL038547</t>
  </si>
  <si>
    <t>FULTON COUNTY (BIG CREEK)</t>
  </si>
  <si>
    <t>GAL024333</t>
  </si>
  <si>
    <t>GA0024333</t>
  </si>
  <si>
    <t>https://echo.epa.gov/biosolids-facility-report?id=GAL024333</t>
  </si>
  <si>
    <t>ATTLEBORO W P C F</t>
  </si>
  <si>
    <t>MAL100595</t>
  </si>
  <si>
    <t>MA0100595</t>
  </si>
  <si>
    <t>ATTLEBORO</t>
  </si>
  <si>
    <t>https://echo.epa.gov/biosolids-facility-report?id=MAL100595</t>
  </si>
  <si>
    <t>THOMAS P. SMITH WWTP</t>
  </si>
  <si>
    <t>FLL010139</t>
  </si>
  <si>
    <t>FL0010139</t>
  </si>
  <si>
    <t>TALLAHASSEE</t>
  </si>
  <si>
    <t>https://echo.epa.gov/biosolids-facility-report?id=FLL010139</t>
  </si>
  <si>
    <t>NORWALK WPCF</t>
  </si>
  <si>
    <t>CTL101249</t>
  </si>
  <si>
    <t>CT0101249</t>
  </si>
  <si>
    <t>NORWALK</t>
  </si>
  <si>
    <t>https://echo.epa.gov/biosolids-facility-report?id=CTL101249</t>
  </si>
  <si>
    <t>SOUTH COUNTY REGIONAL WWTP</t>
  </si>
  <si>
    <t>CAL049964</t>
  </si>
  <si>
    <t>CA0049964</t>
  </si>
  <si>
    <t>GILROY</t>
  </si>
  <si>
    <t>https://echo.epa.gov/biosolids-facility-report?id=CAL049964</t>
  </si>
  <si>
    <t>N LITTLE ROCK WW UTILITY-5 MIL</t>
  </si>
  <si>
    <t>ARL020320</t>
  </si>
  <si>
    <t>AR0020320</t>
  </si>
  <si>
    <t>NORTH LITTLE ROCK</t>
  </si>
  <si>
    <t>https://echo.epa.gov/biosolids-facility-report?id=ARL020320</t>
  </si>
  <si>
    <t>OCEAN CITY WWTP</t>
  </si>
  <si>
    <t>MDL020044</t>
  </si>
  <si>
    <t>MD0020044</t>
  </si>
  <si>
    <t>OCEAN CITY</t>
  </si>
  <si>
    <t>https://echo.epa.gov/biosolids-facility-report?id=MDL020044</t>
  </si>
  <si>
    <t>FAIRFIELD-SUISUN WWTP</t>
  </si>
  <si>
    <t>CAL038024</t>
  </si>
  <si>
    <t>CA0038024</t>
  </si>
  <si>
    <t>https://echo.epa.gov/biosolids-facility-report?id=CAL038024</t>
  </si>
  <si>
    <t>HAMMOND SANITARY DISTRICT WWTP</t>
  </si>
  <si>
    <t>INL023060</t>
  </si>
  <si>
    <t>IN0023060</t>
  </si>
  <si>
    <t>HAMMOND</t>
  </si>
  <si>
    <t>https://echo.epa.gov/biosolids-facility-report?id=INL023060</t>
  </si>
  <si>
    <t>PARSIPPANY TROY HILLS</t>
  </si>
  <si>
    <t>NJL024970</t>
  </si>
  <si>
    <t>NJ0024970</t>
  </si>
  <si>
    <t>https://echo.epa.gov/biosolids-facility-report?id=NJL024970</t>
  </si>
  <si>
    <t>SIOUX FALLS, CITY OF (BIOSOLIDS)</t>
  </si>
  <si>
    <t>SDL022128</t>
  </si>
  <si>
    <t>SD0022128</t>
  </si>
  <si>
    <t>SIOUX FALLS</t>
  </si>
  <si>
    <t>https://echo.epa.gov/biosolids-facility-report?id=SDL022128</t>
  </si>
  <si>
    <t>WICHITA FALLS RESOURCES RECOVERY FACILITY</t>
  </si>
  <si>
    <t>TX0047686</t>
  </si>
  <si>
    <t>WICHITA FALLS</t>
  </si>
  <si>
    <t>https://echo.epa.gov/biosolids-facility-report?id=TX0047686</t>
  </si>
  <si>
    <t>SONOMA VALLEY WWTP</t>
  </si>
  <si>
    <t>CAL037800</t>
  </si>
  <si>
    <t>CA0037800</t>
  </si>
  <si>
    <t>https://echo.epa.gov/biosolids-facility-report?id=CAL037800</t>
  </si>
  <si>
    <t>ESCONDIDO HALE AVE RRF</t>
  </si>
  <si>
    <t>CAL107981</t>
  </si>
  <si>
    <t>CA0107981</t>
  </si>
  <si>
    <t>ESCONDIDO</t>
  </si>
  <si>
    <t>https://echo.epa.gov/biosolids-facility-report?id=CAL107981</t>
  </si>
  <si>
    <t>GLOUCESTER CNTY UTIL AUTH</t>
  </si>
  <si>
    <t>NJL024686</t>
  </si>
  <si>
    <t>NJ0024686</t>
  </si>
  <si>
    <t>WEST DEPTFORD TWP</t>
  </si>
  <si>
    <t>https://echo.epa.gov/biosolids-facility-report?id=NJL024686</t>
  </si>
  <si>
    <t>TORRINGTON WPCF</t>
  </si>
  <si>
    <t>CTL100579</t>
  </si>
  <si>
    <t>CT0100579</t>
  </si>
  <si>
    <t>TORRINGTON</t>
  </si>
  <si>
    <t>https://echo.epa.gov/biosolids-facility-report?id=CTL100579</t>
  </si>
  <si>
    <t>FAYETTEVILLE, CITY OF</t>
  </si>
  <si>
    <t>ARL020010</t>
  </si>
  <si>
    <t>AR0020010</t>
  </si>
  <si>
    <t>https://echo.epa.gov/biosolids-facility-report?id=ARL020010</t>
  </si>
  <si>
    <t>OAKS WASTEWATER TREATMENT PLANT</t>
  </si>
  <si>
    <t>PAL026964</t>
  </si>
  <si>
    <t>PA0026964</t>
  </si>
  <si>
    <t>OAKS</t>
  </si>
  <si>
    <t>https://echo.epa.gov/biosolids-facility-report?id=PAL026964</t>
  </si>
  <si>
    <t>SOUTH LAREDO WWTP</t>
  </si>
  <si>
    <t>TX0085316</t>
  </si>
  <si>
    <t>https://echo.epa.gov/biosolids-facility-report?id=TX0085316</t>
  </si>
  <si>
    <t>RIVERBANK WWTP</t>
  </si>
  <si>
    <t>CAL001310</t>
  </si>
  <si>
    <t>CA0001310</t>
  </si>
  <si>
    <t>RIVERBANK</t>
  </si>
  <si>
    <t>https://echo.epa.gov/biosolids-facility-report?id=CAL001310</t>
  </si>
  <si>
    <t>CITY OF SAN MARCOS WWTF</t>
  </si>
  <si>
    <t>TX0047945</t>
  </si>
  <si>
    <t>SAN MARCOS</t>
  </si>
  <si>
    <t>https://echo.epa.gov/biosolids-facility-report?id=TX0047945</t>
  </si>
  <si>
    <t>NSSD-WAUKEGAN STP</t>
  </si>
  <si>
    <t>ILL030244</t>
  </si>
  <si>
    <t>IL0030244</t>
  </si>
  <si>
    <t>WAUKEGAN</t>
  </si>
  <si>
    <t>https://echo.epa.gov/biosolids-facility-report?id=ILL030244</t>
  </si>
  <si>
    <t>NCL047597</t>
  </si>
  <si>
    <t>NC0047597</t>
  </si>
  <si>
    <t>https://echo.epa.gov/biosolids-facility-report?id=NCL047597</t>
  </si>
  <si>
    <t>OSO WWTP</t>
  </si>
  <si>
    <t>TX0047058</t>
  </si>
  <si>
    <t>CORPUS CHRISTI</t>
  </si>
  <si>
    <t>https://echo.epa.gov/biosolids-facility-report?id=TX0047058</t>
  </si>
  <si>
    <t>HAMBY WATER RECLAMATION WWTP</t>
  </si>
  <si>
    <t>TX0023973</t>
  </si>
  <si>
    <t>https://echo.epa.gov/biosolids-facility-report?id=TX0023973</t>
  </si>
  <si>
    <t>CHAMBERS CREEK STP</t>
  </si>
  <si>
    <t>WAL039624</t>
  </si>
  <si>
    <t>WA0039624</t>
  </si>
  <si>
    <t>UNIVERSITY PLACE</t>
  </si>
  <si>
    <t>https://echo.epa.gov/biosolids-facility-report?id=WAL039624</t>
  </si>
  <si>
    <t>VICTORIA REGIONAL WWTP</t>
  </si>
  <si>
    <t>TX0025186</t>
  </si>
  <si>
    <t>VICTORIA</t>
  </si>
  <si>
    <t>https://echo.epa.gov/biosolids-facility-report?id=TX0025186</t>
  </si>
  <si>
    <t>HONOLULU SAND ISLAND WWTP</t>
  </si>
  <si>
    <t>HIL020117</t>
  </si>
  <si>
    <t>HI0020117</t>
  </si>
  <si>
    <t>KAPOLEI</t>
  </si>
  <si>
    <t>https://echo.epa.gov/biosolids-facility-report?id=HIL020117</t>
  </si>
  <si>
    <t>RAHWAY VALLEY SEWERAGE AUTH</t>
  </si>
  <si>
    <t>NJL024643</t>
  </si>
  <si>
    <t>NJ0024643</t>
  </si>
  <si>
    <t>RAHWAY</t>
  </si>
  <si>
    <t>https://echo.epa.gov/biosolids-facility-report?id=NJL024643</t>
  </si>
  <si>
    <t>ALLENTOWN CITY AUTHORITY-WASTE</t>
  </si>
  <si>
    <t>PAL026000</t>
  </si>
  <si>
    <t>PA0026000</t>
  </si>
  <si>
    <t>ALLENTOWN</t>
  </si>
  <si>
    <t>https://echo.epa.gov/biosolids-facility-report?id=PAL026000</t>
  </si>
  <si>
    <t>CVWD WRP 10 PALM DESERT</t>
  </si>
  <si>
    <t>CALU00188</t>
  </si>
  <si>
    <t>CA0U00188</t>
  </si>
  <si>
    <t>COACHELLA</t>
  </si>
  <si>
    <t>https://echo.epa.gov/biosolids-facility-report?id=CALU00188</t>
  </si>
  <si>
    <t>READING CITY - FRITZ ISLAND WW</t>
  </si>
  <si>
    <t>PAL026549</t>
  </si>
  <si>
    <t>PA0026549</t>
  </si>
  <si>
    <t>BERKS COUNTY</t>
  </si>
  <si>
    <t>https://echo.epa.gov/biosolids-facility-report?id=PAL026549</t>
  </si>
  <si>
    <t>MCMINNVILLE STP</t>
  </si>
  <si>
    <t>TNL023591</t>
  </si>
  <si>
    <t>TN0023591</t>
  </si>
  <si>
    <t>https://echo.epa.gov/biosolids-facility-report?id=TNL023591</t>
  </si>
  <si>
    <t>STEWART CREEK WEST WWTP</t>
  </si>
  <si>
    <t>TX0103501</t>
  </si>
  <si>
    <t>https://echo.epa.gov/biosolids-facility-report?id=TX0103501</t>
  </si>
  <si>
    <t>CITY OF WATERLOO</t>
  </si>
  <si>
    <t>IAL042650</t>
  </si>
  <si>
    <t>IA0042650</t>
  </si>
  <si>
    <t>WATERLOO</t>
  </si>
  <si>
    <t>https://echo.epa.gov/biosolids-facility-report?id=IAL042650</t>
  </si>
  <si>
    <t>LEBANON W W T F</t>
  </si>
  <si>
    <t>NHL100366</t>
  </si>
  <si>
    <t>NH0100366</t>
  </si>
  <si>
    <t>WEST LEBANON</t>
  </si>
  <si>
    <t>https://echo.epa.gov/biosolids-facility-report?id=NHL100366</t>
  </si>
  <si>
    <t>SOUTH BEND MUNICIPAL WWTP</t>
  </si>
  <si>
    <t>INL024520</t>
  </si>
  <si>
    <t>IN0024520</t>
  </si>
  <si>
    <t>SOUTH BEND</t>
  </si>
  <si>
    <t>https://echo.epa.gov/biosolids-facility-report?id=INL024520</t>
  </si>
  <si>
    <t>CITY OF WILSON</t>
  </si>
  <si>
    <t>NCL023906</t>
  </si>
  <si>
    <t>NC0023906</t>
  </si>
  <si>
    <t>WILSON</t>
  </si>
  <si>
    <t>https://echo.epa.gov/biosolids-facility-report?id=NCL023906</t>
  </si>
  <si>
    <t>CITY OF KEOKUK</t>
  </si>
  <si>
    <t>IAL042609</t>
  </si>
  <si>
    <t>IA0042609</t>
  </si>
  <si>
    <t>KEOKUK</t>
  </si>
  <si>
    <t>https://echo.epa.gov/biosolids-facility-report?id=IAL042609</t>
  </si>
  <si>
    <t>HENDERSON STP</t>
  </si>
  <si>
    <t>KYL020711</t>
  </si>
  <si>
    <t>KY0020711</t>
  </si>
  <si>
    <t>https://echo.epa.gov/biosolids-facility-report?id=KYL020711</t>
  </si>
  <si>
    <t>NORTH HUDSON-ADAMS STREET FACILITY - HOBOKEN STP-TRI CITY</t>
  </si>
  <si>
    <t>NJL026085</t>
  </si>
  <si>
    <t>NJ0026085</t>
  </si>
  <si>
    <t>HOBOKEN</t>
  </si>
  <si>
    <t>https://echo.epa.gov/biosolids-facility-report?id=NJL026085</t>
  </si>
  <si>
    <t>HONOLULU HONOULIULI WWTP</t>
  </si>
  <si>
    <t>HIL020877</t>
  </si>
  <si>
    <t>HI0020877</t>
  </si>
  <si>
    <t>https://echo.epa.gov/biosolids-facility-report?id=HIL020877</t>
  </si>
  <si>
    <t>BETHLEHEM AUTHORITY-WASTEWATER</t>
  </si>
  <si>
    <t>PAL026042</t>
  </si>
  <si>
    <t>PA0026042</t>
  </si>
  <si>
    <t>BETHLEHM</t>
  </si>
  <si>
    <t>https://echo.epa.gov/biosolids-facility-report?id=PAL026042</t>
  </si>
  <si>
    <t>KISHWAUKEE WATER RECLAMATION DISTRICT</t>
  </si>
  <si>
    <t>ILL023027</t>
  </si>
  <si>
    <t>IL0023027</t>
  </si>
  <si>
    <t>DEKALB</t>
  </si>
  <si>
    <t>https://echo.epa.gov/biosolids-facility-report?id=ILL023027</t>
  </si>
  <si>
    <t>SPRINGETTSBURY TOWNSHIP_WWTF</t>
  </si>
  <si>
    <t>PAL026808</t>
  </si>
  <si>
    <t>PA0026808</t>
  </si>
  <si>
    <t>YORK</t>
  </si>
  <si>
    <t>https://echo.epa.gov/biosolids-facility-report?id=PAL026808</t>
  </si>
  <si>
    <t>CITY OF BILLINGS</t>
  </si>
  <si>
    <t>MTL022586</t>
  </si>
  <si>
    <t>MT0022586</t>
  </si>
  <si>
    <t>BILLINGS</t>
  </si>
  <si>
    <t>https://echo.epa.gov/biosolids-facility-report?id=MTL022586</t>
  </si>
  <si>
    <t>FAYETTEVILLE/WEST SIDE WWTP</t>
  </si>
  <si>
    <t>ARL050288</t>
  </si>
  <si>
    <t>AR0050288</t>
  </si>
  <si>
    <t>https://echo.epa.gov/biosolids-facility-report?id=ARL050288</t>
  </si>
  <si>
    <t>CITY OF MISSOULA</t>
  </si>
  <si>
    <t>MTL022594</t>
  </si>
  <si>
    <t>MT0022594</t>
  </si>
  <si>
    <t>MISSOULA</t>
  </si>
  <si>
    <t>https://echo.epa.gov/biosolids-facility-report?id=MTL022594</t>
  </si>
  <si>
    <t>DANBURY WPCF</t>
  </si>
  <si>
    <t>CTL100145</t>
  </si>
  <si>
    <t>CT0100145</t>
  </si>
  <si>
    <t>DANBURY</t>
  </si>
  <si>
    <t>https://echo.epa.gov/biosolids-facility-report?id=CTL100145</t>
  </si>
  <si>
    <t>TRACY WWTP</t>
  </si>
  <si>
    <t>CAL079154</t>
  </si>
  <si>
    <t>CA0079154</t>
  </si>
  <si>
    <t>https://echo.epa.gov/biosolids-facility-report?id=CAL079154</t>
  </si>
  <si>
    <t>ASH CREEK WWTP</t>
  </si>
  <si>
    <t>TX0023116</t>
  </si>
  <si>
    <t>AZLE</t>
  </si>
  <si>
    <t>https://echo.epa.gov/biosolids-facility-report?id=TX0023116</t>
  </si>
  <si>
    <t>THOUSAND OAKS HILL CANYON WWTP</t>
  </si>
  <si>
    <t>CAL056294</t>
  </si>
  <si>
    <t>CA0056294</t>
  </si>
  <si>
    <t>THOUSAND OAKS</t>
  </si>
  <si>
    <t>https://echo.epa.gov/biosolids-facility-report?id=CAL056294</t>
  </si>
  <si>
    <t>CITY OF PLAINVIEW WWTF</t>
  </si>
  <si>
    <t>TX0047571</t>
  </si>
  <si>
    <t>https://echo.epa.gov/biosolids-facility-report?id=TX0047571</t>
  </si>
  <si>
    <t>TWO BRIDGES WW TREATMENT PLANT</t>
  </si>
  <si>
    <t>NJL029386</t>
  </si>
  <si>
    <t>NJ0029386</t>
  </si>
  <si>
    <t>LINCOLN PARK</t>
  </si>
  <si>
    <t>https://echo.epa.gov/biosolids-facility-report?id=NJL029386</t>
  </si>
  <si>
    <t>MUDDY CREEK REGIONAL WWTP</t>
  </si>
  <si>
    <t>TX0123561</t>
  </si>
  <si>
    <t>https://echo.epa.gov/biosolids-facility-report?id=TX0123561</t>
  </si>
  <si>
    <t>ODO J. RIEDEL REGIONAL WWTP</t>
  </si>
  <si>
    <t>TX0077232</t>
  </si>
  <si>
    <t>SCHERTZ</t>
  </si>
  <si>
    <t>https://echo.epa.gov/biosolids-facility-report?id=TX0077232</t>
  </si>
  <si>
    <t>GREENFIELD WWTP</t>
  </si>
  <si>
    <t>INL020109</t>
  </si>
  <si>
    <t>IN0020109</t>
  </si>
  <si>
    <t>https://echo.epa.gov/biosolids-facility-report?id=INL020109</t>
  </si>
  <si>
    <t>LANCASTER AREA SEWER AUTHORITY</t>
  </si>
  <si>
    <t>PAL042269</t>
  </si>
  <si>
    <t>PA0042269</t>
  </si>
  <si>
    <t>https://echo.epa.gov/biosolids-facility-report?id=PAL042269</t>
  </si>
  <si>
    <t>CENTENNIAL WATER AND SAN DIST</t>
  </si>
  <si>
    <t>COL037966</t>
  </si>
  <si>
    <t>CO0037966</t>
  </si>
  <si>
    <t>HIGHLANDS RANCH</t>
  </si>
  <si>
    <t>https://echo.epa.gov/biosolids-facility-report?id=COL037966</t>
  </si>
  <si>
    <t>SUNNYVALE WPCP</t>
  </si>
  <si>
    <t>CAL037621</t>
  </si>
  <si>
    <t>CA0037621</t>
  </si>
  <si>
    <t>https://echo.epa.gov/biosolids-facility-report?id=CAL037621</t>
  </si>
  <si>
    <t>DRWPCC</t>
  </si>
  <si>
    <t>PAL026531</t>
  </si>
  <si>
    <t>PA0026531</t>
  </si>
  <si>
    <t>DOWNINGTOWN</t>
  </si>
  <si>
    <t>https://echo.epa.gov/biosolids-facility-report?id=PAL026531</t>
  </si>
  <si>
    <t>PUEBLO CITY OF</t>
  </si>
  <si>
    <t>COL026646</t>
  </si>
  <si>
    <t>CO0026646</t>
  </si>
  <si>
    <t>PUEBLO</t>
  </si>
  <si>
    <t>https://echo.epa.gov/biosolids-facility-report?id=COL026646</t>
  </si>
  <si>
    <t>CITY OF EAST PROVIDENCE</t>
  </si>
  <si>
    <t>RIL100048</t>
  </si>
  <si>
    <t>RI0100048</t>
  </si>
  <si>
    <t>EAST PROVIDENCE</t>
  </si>
  <si>
    <t>https://echo.epa.gov/biosolids-facility-report?id=RIL100048</t>
  </si>
  <si>
    <t>BRISTOL STP #2</t>
  </si>
  <si>
    <t>TNL023531</t>
  </si>
  <si>
    <t>TN0023531</t>
  </si>
  <si>
    <t>BLUFF CITY</t>
  </si>
  <si>
    <t>https://echo.epa.gov/biosolids-facility-report?id=TNL023531</t>
  </si>
  <si>
    <t>GRAND ISLAND WWTF</t>
  </si>
  <si>
    <t>NEL043702</t>
  </si>
  <si>
    <t>NE0043702</t>
  </si>
  <si>
    <t>GRAND ISLAND</t>
  </si>
  <si>
    <t>https://echo.epa.gov/biosolids-facility-report?id=NEL043702</t>
  </si>
  <si>
    <t>JOCO DOUGLAS SMITH MIDDLE BASIN</t>
  </si>
  <si>
    <t>KSL119601</t>
  </si>
  <si>
    <t>KS0119601</t>
  </si>
  <si>
    <t>https://echo.epa.gov/biosolids-facility-report?id=KSL119601</t>
  </si>
  <si>
    <t>HOLLY HILL, CITY OF</t>
  </si>
  <si>
    <t>FLL027677</t>
  </si>
  <si>
    <t>FL0027677</t>
  </si>
  <si>
    <t>HOLLY HILL</t>
  </si>
  <si>
    <t>https://echo.epa.gov/biosolids-facility-report?id=FLL027677</t>
  </si>
  <si>
    <t>NCL020184</t>
  </si>
  <si>
    <t>NC0020184</t>
  </si>
  <si>
    <t>https://echo.epa.gov/biosolids-facility-report?id=NCL020184</t>
  </si>
  <si>
    <t>LOGANSPORT WASTEWATER TREATMENT PLANT</t>
  </si>
  <si>
    <t>INL023604</t>
  </si>
  <si>
    <t>IN0023604</t>
  </si>
  <si>
    <t>LOGANSPORT</t>
  </si>
  <si>
    <t>https://echo.epa.gov/biosolids-facility-report?id=INL023604</t>
  </si>
  <si>
    <t>CTL100374</t>
  </si>
  <si>
    <t>CT0100374</t>
  </si>
  <si>
    <t>https://echo.epa.gov/biosolids-facility-report?id=CTL100374</t>
  </si>
  <si>
    <t>NAPERVILLE-SPRINGBROOK WRC</t>
  </si>
  <si>
    <t>ILL034061</t>
  </si>
  <si>
    <t>IL0034061</t>
  </si>
  <si>
    <t>NAPERVILLE</t>
  </si>
  <si>
    <t>https://echo.epa.gov/biosolids-facility-report?id=ILL034061</t>
  </si>
  <si>
    <t>FULTON COUNTY JOHNS CREEK ENVIRON CAMPUS</t>
  </si>
  <si>
    <t>GAL038831</t>
  </si>
  <si>
    <t>GA0038831</t>
  </si>
  <si>
    <t>https://echo.epa.gov/biosolids-facility-report?id=GAL038831</t>
  </si>
  <si>
    <t>CONROE SOUTHWEST REGIONAL WWTF</t>
  </si>
  <si>
    <t>TX0022268</t>
  </si>
  <si>
    <t>CONROE</t>
  </si>
  <si>
    <t>https://echo.epa.gov/biosolids-facility-report?id=TX0022268</t>
  </si>
  <si>
    <t>NEW ORLEANS PAR-WESTBANK STP</t>
  </si>
  <si>
    <t>LAL038105</t>
  </si>
  <si>
    <t>LA0038105</t>
  </si>
  <si>
    <t>https://echo.epa.gov/biosolids-facility-report?id=LAL038105</t>
  </si>
  <si>
    <t>CHARLES RIVER P C D</t>
  </si>
  <si>
    <t>MAL102598</t>
  </si>
  <si>
    <t>MA0102598</t>
  </si>
  <si>
    <t>MEDWAY</t>
  </si>
  <si>
    <t>https://echo.epa.gov/biosolids-facility-report?id=MAL102598</t>
  </si>
  <si>
    <t>MANATEE COUNTY SOUTHWEST REGIONAL WWTP</t>
  </si>
  <si>
    <t>FLL012619</t>
  </si>
  <si>
    <t>FL0012619</t>
  </si>
  <si>
    <t>https://echo.epa.gov/biosolids-facility-report?id=FLL012619</t>
  </si>
  <si>
    <t>SUNRISE NO 3 WWTP (SAWGRASS)</t>
  </si>
  <si>
    <t>FLL042641</t>
  </si>
  <si>
    <t>FL0042641</t>
  </si>
  <si>
    <t>SUNRISE</t>
  </si>
  <si>
    <t>https://echo.epa.gov/biosolids-facility-report?id=FLL042641</t>
  </si>
  <si>
    <t>DCDPW-WOODRIDGE GREEN VALLEY</t>
  </si>
  <si>
    <t>ILL031844</t>
  </si>
  <si>
    <t>IL0031844</t>
  </si>
  <si>
    <t>WOODRIDGE</t>
  </si>
  <si>
    <t>https://echo.epa.gov/biosolids-facility-report?id=ILL031844</t>
  </si>
  <si>
    <t>LOTT BUDD INLET WATER RECLAMATION FACILITY</t>
  </si>
  <si>
    <t>WAL037061</t>
  </si>
  <si>
    <t>WA0037061</t>
  </si>
  <si>
    <t>OLYMPIA</t>
  </si>
  <si>
    <t>https://echo.epa.gov/biosolids-facility-report?id=WAL037061</t>
  </si>
  <si>
    <t>CITY OF CLEARWATER PUBLIC UTILITIES DEPT.</t>
  </si>
  <si>
    <t>FLL021857</t>
  </si>
  <si>
    <t>FL0021857</t>
  </si>
  <si>
    <t>CLEARWATER</t>
  </si>
  <si>
    <t>https://echo.epa.gov/biosolids-facility-report?id=FLL021857</t>
  </si>
  <si>
    <t>SANTA CRUZ WWTF</t>
  </si>
  <si>
    <t>CAL048194</t>
  </si>
  <si>
    <t>CA0048194</t>
  </si>
  <si>
    <t>SANTA CRUZ</t>
  </si>
  <si>
    <t>https://echo.epa.gov/biosolids-facility-report?id=CAL048194</t>
  </si>
  <si>
    <t>HILO WWTP</t>
  </si>
  <si>
    <t>HIL021377</t>
  </si>
  <si>
    <t>HI0021377</t>
  </si>
  <si>
    <t>HILO</t>
  </si>
  <si>
    <t>https://echo.epa.gov/biosolids-facility-report?id=HIL021377</t>
  </si>
  <si>
    <t>PANTHER CREEK WWTP</t>
  </si>
  <si>
    <t>TX0123901</t>
  </si>
  <si>
    <t>https://echo.epa.gov/biosolids-facility-report?id=TX0123901</t>
  </si>
  <si>
    <t>SANTA BARBARA EL ESTERO WWTP</t>
  </si>
  <si>
    <t>CAL048143</t>
  </si>
  <si>
    <t>CA0048143</t>
  </si>
  <si>
    <t>SANTA BARBARA</t>
  </si>
  <si>
    <t>https://echo.epa.gov/biosolids-facility-report?id=CAL048143</t>
  </si>
  <si>
    <t>AUBURN (C)</t>
  </si>
  <si>
    <t>NYL021903</t>
  </si>
  <si>
    <t>NY0021903</t>
  </si>
  <si>
    <t>https://echo.epa.gov/biosolids-facility-report?id=NYL021903</t>
  </si>
  <si>
    <t>BROOMFIELD  CITY AND COUNTY</t>
  </si>
  <si>
    <t>COL026409</t>
  </si>
  <si>
    <t>CO0026409</t>
  </si>
  <si>
    <t>BROOMFIELD</t>
  </si>
  <si>
    <t>https://echo.epa.gov/biosolids-facility-report?id=COL026409</t>
  </si>
  <si>
    <t>WALLACE R. KNOX WWTP</t>
  </si>
  <si>
    <t>TX0023949</t>
  </si>
  <si>
    <t>TEXAS CITY</t>
  </si>
  <si>
    <t>https://echo.epa.gov/biosolids-facility-report?id=TX0023949</t>
  </si>
  <si>
    <t>BINGHAMTON-JOHNSON (C) JNT SB</t>
  </si>
  <si>
    <t>NYL024414</t>
  </si>
  <si>
    <t>NY0024414</t>
  </si>
  <si>
    <t>VESTAL</t>
  </si>
  <si>
    <t>https://echo.epa.gov/biosolids-facility-report?id=NYL024414</t>
  </si>
  <si>
    <t>DALLAS SALMON WWTP</t>
  </si>
  <si>
    <t>TX0085618</t>
  </si>
  <si>
    <t>LEAGUE CITY</t>
  </si>
  <si>
    <t>https://echo.epa.gov/biosolids-facility-report?id=TX0085618</t>
  </si>
  <si>
    <t>BUFFALO CREEK WWTP</t>
  </si>
  <si>
    <t>TX0078565</t>
  </si>
  <si>
    <t>https://echo.epa.gov/biosolids-facility-report?id=TX0078565</t>
  </si>
  <si>
    <t>UNION COUNTY</t>
  </si>
  <si>
    <t>NCL085359</t>
  </si>
  <si>
    <t>NC0085359</t>
  </si>
  <si>
    <t>https://echo.epa.gov/biosolids-facility-report?id=NCL085359</t>
  </si>
  <si>
    <t>VERNON WPCF</t>
  </si>
  <si>
    <t>CTL100609</t>
  </si>
  <si>
    <t>CT0100609</t>
  </si>
  <si>
    <t>VERNON</t>
  </si>
  <si>
    <t>https://echo.epa.gov/biosolids-facility-report?id=CTL100609</t>
  </si>
  <si>
    <t>LOXAHATCHEE ENVIRONMENTAL CONTROL DISTRICT - WWTP</t>
  </si>
  <si>
    <t>FLL034649</t>
  </si>
  <si>
    <t>FL0034649</t>
  </si>
  <si>
    <t>JUPITER</t>
  </si>
  <si>
    <t>https://echo.epa.gov/biosolids-facility-report?id=FLL034649</t>
  </si>
  <si>
    <t>NEWPORT CITY HALL</t>
  </si>
  <si>
    <t>RIL100293</t>
  </si>
  <si>
    <t>RI0100293</t>
  </si>
  <si>
    <t>https://echo.epa.gov/biosolids-facility-report?id=RIL100293</t>
  </si>
  <si>
    <t>MT PLEASANT/CENTER ST &amp; RR RD.</t>
  </si>
  <si>
    <t>SCL040771</t>
  </si>
  <si>
    <t>SC0040771</t>
  </si>
  <si>
    <t>https://echo.epa.gov/biosolids-facility-report?id=SCL040771</t>
  </si>
  <si>
    <t>BOULDER CITY OF</t>
  </si>
  <si>
    <t>COL024147</t>
  </si>
  <si>
    <t>CO0024147</t>
  </si>
  <si>
    <t>BOULDER</t>
  </si>
  <si>
    <t>https://echo.epa.gov/biosolids-facility-report?id=COL024147</t>
  </si>
  <si>
    <t>CITY OF AUBURN - HC MORGAN WPCF</t>
  </si>
  <si>
    <t>ALL050237</t>
  </si>
  <si>
    <t>AL0050237</t>
  </si>
  <si>
    <t>https://echo.epa.gov/biosolids-facility-report?id=ALL050237</t>
  </si>
  <si>
    <t>NEW VINCE BAYOU WWTP</t>
  </si>
  <si>
    <t>TX0117528</t>
  </si>
  <si>
    <t>PASADENA</t>
  </si>
  <si>
    <t>https://echo.epa.gov/biosolids-facility-report?id=TX0117528</t>
  </si>
  <si>
    <t>WEST RANKIN UTILITY AUTHORITY WWTF</t>
  </si>
  <si>
    <t>MSL061743</t>
  </si>
  <si>
    <t>MS0061743</t>
  </si>
  <si>
    <t>https://echo.epa.gov/biosolids-facility-report?id=MSL061743</t>
  </si>
  <si>
    <t>CITY OF GREAT FALLS</t>
  </si>
  <si>
    <t>MTL021920</t>
  </si>
  <si>
    <t>MT0021920</t>
  </si>
  <si>
    <t>GREAT FALLS</t>
  </si>
  <si>
    <t>https://echo.epa.gov/biosolids-facility-report?id=MTL021920</t>
  </si>
  <si>
    <t>BOONVILLE MUNICIPAL WWTP</t>
  </si>
  <si>
    <t>INL022420</t>
  </si>
  <si>
    <t>IN0022420</t>
  </si>
  <si>
    <t>https://echo.epa.gov/biosolids-facility-report?id=INL022420</t>
  </si>
  <si>
    <t>SOUTH ADAMS COUNTY WSD</t>
  </si>
  <si>
    <t>COL026662</t>
  </si>
  <si>
    <t>CO0026662</t>
  </si>
  <si>
    <t>COMMERCE CITY</t>
  </si>
  <si>
    <t>https://echo.epa.gov/biosolids-facility-report?id=COL026662</t>
  </si>
  <si>
    <t>SOUTH SAN FRANCISCO - SAN BRUNO WQCP</t>
  </si>
  <si>
    <t>CAL038130</t>
  </si>
  <si>
    <t>CA0038130</t>
  </si>
  <si>
    <t>S. SAN FRANCISCO</t>
  </si>
  <si>
    <t>https://echo.epa.gov/biosolids-facility-report?id=CAL038130</t>
  </si>
  <si>
    <t>CITY OF LAGRANGE</t>
  </si>
  <si>
    <t>GAL036951</t>
  </si>
  <si>
    <t>GA0036951</t>
  </si>
  <si>
    <t>LAGRANGE</t>
  </si>
  <si>
    <t>https://echo.epa.gov/biosolids-facility-report?id=GAL036951</t>
  </si>
  <si>
    <t>MARLBOROUGH EASTERLY WWTF</t>
  </si>
  <si>
    <t>MAL100498</t>
  </si>
  <si>
    <t>MA0100498</t>
  </si>
  <si>
    <t>https://echo.epa.gov/biosolids-facility-report?id=MAL100498</t>
  </si>
  <si>
    <t>GLENS FALLS (C)</t>
  </si>
  <si>
    <t>NYL029050</t>
  </si>
  <si>
    <t>NY0029050</t>
  </si>
  <si>
    <t>GLENS FALLS</t>
  </si>
  <si>
    <t>https://echo.epa.gov/biosolids-facility-report?id=NYL029050</t>
  </si>
  <si>
    <t>YORK CITY_SEWER AUTHORITY STP</t>
  </si>
  <si>
    <t>PAL026263</t>
  </si>
  <si>
    <t>PA0026263</t>
  </si>
  <si>
    <t>YORK COUNTY</t>
  </si>
  <si>
    <t>https://echo.epa.gov/biosolids-facility-report?id=PAL026263</t>
  </si>
  <si>
    <t>CITY OF ROSENBERG WWTF 2</t>
  </si>
  <si>
    <t>TX0024490</t>
  </si>
  <si>
    <t>ROSENBURG</t>
  </si>
  <si>
    <t>https://echo.epa.gov/biosolids-facility-report?id=TX0024490</t>
  </si>
  <si>
    <t>COLUMBUS WWTP, CITY OF</t>
  </si>
  <si>
    <t>INL032573</t>
  </si>
  <si>
    <t>IN0032573</t>
  </si>
  <si>
    <t>https://echo.epa.gov/biosolids-facility-report?id=INL032573</t>
  </si>
  <si>
    <t>WENATCHEE POTW</t>
  </si>
  <si>
    <t>WAL023949</t>
  </si>
  <si>
    <t>WA0023949</t>
  </si>
  <si>
    <t>WENATCHEE</t>
  </si>
  <si>
    <t>https://echo.epa.gov/biosolids-facility-report?id=WAL023949</t>
  </si>
  <si>
    <t>TWA - SANDHILL ROAD WWTF</t>
  </si>
  <si>
    <t>FLL010958</t>
  </si>
  <si>
    <t>FL0010958</t>
  </si>
  <si>
    <t>https://echo.epa.gov/biosolids-facility-report?id=FLL010958</t>
  </si>
  <si>
    <t>WEST NEW YORK MUA STP</t>
  </si>
  <si>
    <t>NJL025321</t>
  </si>
  <si>
    <t>NJ0025321</t>
  </si>
  <si>
    <t>WEST NEW YORK</t>
  </si>
  <si>
    <t>https://echo.epa.gov/biosolids-facility-report?id=NJL025321</t>
  </si>
  <si>
    <t>CITY OF CLEARWATER PUBLIC UTILITIES DEPARTMENT</t>
  </si>
  <si>
    <t>FLL128937</t>
  </si>
  <si>
    <t>FL0128937</t>
  </si>
  <si>
    <t>https://echo.epa.gov/biosolids-facility-report?id=FLL128937</t>
  </si>
  <si>
    <t>MOUNT LAUREL TWP MUA</t>
  </si>
  <si>
    <t>NJL025178</t>
  </si>
  <si>
    <t>NJ0025178</t>
  </si>
  <si>
    <t>MT LAUREL</t>
  </si>
  <si>
    <t>https://echo.epa.gov/biosolids-facility-report?id=NJL025178</t>
  </si>
  <si>
    <t>LCDPW-DES PLAINES RIVER STP</t>
  </si>
  <si>
    <t>ILL022055</t>
  </si>
  <si>
    <t>IL0022055</t>
  </si>
  <si>
    <t>BUFFALO GROVE</t>
  </si>
  <si>
    <t>https://echo.epa.gov/biosolids-facility-report?id=ILL022055</t>
  </si>
  <si>
    <t>NORTHEAST REGIONAL WWTF</t>
  </si>
  <si>
    <t>FLL012967</t>
  </si>
  <si>
    <t>FL0012967</t>
  </si>
  <si>
    <t>BARTOW</t>
  </si>
  <si>
    <t>https://echo.epa.gov/biosolids-facility-report?id=FLL012967</t>
  </si>
  <si>
    <t>BELLEVILLE STP #1, CITY OF</t>
  </si>
  <si>
    <t>ILL021873</t>
  </si>
  <si>
    <t>IL0021873</t>
  </si>
  <si>
    <t>BELLEVILLE</t>
  </si>
  <si>
    <t>https://echo.epa.gov/biosolids-facility-report?id=ILL021873</t>
  </si>
  <si>
    <t>CARMEL WWTP</t>
  </si>
  <si>
    <t>INL022497</t>
  </si>
  <si>
    <t>IN0022497</t>
  </si>
  <si>
    <t>https://echo.epa.gov/biosolids-facility-report?id=INL022497</t>
  </si>
  <si>
    <t>SANTA MARIA WWTP</t>
  </si>
  <si>
    <t>CAL000405</t>
  </si>
  <si>
    <t>CA0000405</t>
  </si>
  <si>
    <t>SANTA MARIA</t>
  </si>
  <si>
    <t>https://echo.epa.gov/biosolids-facility-report?id=CAL000405</t>
  </si>
  <si>
    <t>EXETER TOWN OF</t>
  </si>
  <si>
    <t>NHL100871</t>
  </si>
  <si>
    <t>NH0100871</t>
  </si>
  <si>
    <t>EXETER</t>
  </si>
  <si>
    <t>https://echo.epa.gov/biosolids-facility-report?id=NHL100871</t>
  </si>
  <si>
    <t>BUTLER AREA SEWER AUTH-WTR POL</t>
  </si>
  <si>
    <t>PAL026697</t>
  </si>
  <si>
    <t>PA0026697</t>
  </si>
  <si>
    <t>BUTLER</t>
  </si>
  <si>
    <t>https://echo.epa.gov/biosolids-facility-report?id=PAL026697</t>
  </si>
  <si>
    <t>CITY OF PLANT CITY</t>
  </si>
  <si>
    <t>FLL026557</t>
  </si>
  <si>
    <t>FL0026557</t>
  </si>
  <si>
    <t>PLANT CITY</t>
  </si>
  <si>
    <t>https://echo.epa.gov/biosolids-facility-report?id=FLL026557</t>
  </si>
  <si>
    <t>CARTER CREEK WWTP</t>
  </si>
  <si>
    <t>TX0047163</t>
  </si>
  <si>
    <t>https://echo.epa.gov/biosolids-facility-report?id=TX0047163</t>
  </si>
  <si>
    <t>BEAUMONT WWTP #1</t>
  </si>
  <si>
    <t>CAL105376</t>
  </si>
  <si>
    <t>CA0105376</t>
  </si>
  <si>
    <t>https://echo.epa.gov/biosolids-facility-report?id=CAL105376</t>
  </si>
  <si>
    <t>CITY OF DUBUQUE</t>
  </si>
  <si>
    <t>IAL044458</t>
  </si>
  <si>
    <t>IA0044458</t>
  </si>
  <si>
    <t>DUBUQUE</t>
  </si>
  <si>
    <t>https://echo.epa.gov/biosolids-facility-report?id=IAL044458</t>
  </si>
  <si>
    <t>CHISHOLM CK UTILITY AUTHORITY</t>
  </si>
  <si>
    <t>KSL089176</t>
  </si>
  <si>
    <t>KS0089176</t>
  </si>
  <si>
    <t>PARK CITY</t>
  </si>
  <si>
    <t>https://echo.epa.gov/biosolids-facility-report?id=KSL089176</t>
  </si>
  <si>
    <t>PORTERVILLE WWTF</t>
  </si>
  <si>
    <t>CAL000450</t>
  </si>
  <si>
    <t>CA0000450</t>
  </si>
  <si>
    <t>PORTERVILLE</t>
  </si>
  <si>
    <t>https://echo.epa.gov/biosolids-facility-report?id=CAL000450</t>
  </si>
  <si>
    <t>MISHAWAKA MUNICIPAL WWTP</t>
  </si>
  <si>
    <t>INL025640</t>
  </si>
  <si>
    <t>IN0025640</t>
  </si>
  <si>
    <t>MISHAWAKA</t>
  </si>
  <si>
    <t>https://echo.epa.gov/biosolids-facility-report?id=INL025640</t>
  </si>
  <si>
    <t>CASPER, CITY OF</t>
  </si>
  <si>
    <t>WYL021920</t>
  </si>
  <si>
    <t>WY0021920</t>
  </si>
  <si>
    <t>CASPER</t>
  </si>
  <si>
    <t>https://echo.epa.gov/biosolids-facility-report?id=WYL021920</t>
  </si>
  <si>
    <t>CITY OF JEFFERSON CITY</t>
  </si>
  <si>
    <t>MOL094846</t>
  </si>
  <si>
    <t>MO0094846</t>
  </si>
  <si>
    <t>JEFFERSON CITY</t>
  </si>
  <si>
    <t>https://echo.epa.gov/biosolids-facility-report?id=MOL094846</t>
  </si>
  <si>
    <t>RIO RANCHO, CITY OF</t>
  </si>
  <si>
    <t>NML027987</t>
  </si>
  <si>
    <t>NM0027987</t>
  </si>
  <si>
    <t>RIO RANCHO</t>
  </si>
  <si>
    <t>https://echo.epa.gov/biosolids-facility-report?id=NML027987</t>
  </si>
  <si>
    <t>LEXINGTON WWTF</t>
  </si>
  <si>
    <t>NEL042668</t>
  </si>
  <si>
    <t>NE0042668</t>
  </si>
  <si>
    <t>LEXINGTON</t>
  </si>
  <si>
    <t>https://echo.epa.gov/biosolids-facility-report?id=NEL042668</t>
  </si>
  <si>
    <t>CLAYTON CO (NORTHEAST WPCP)</t>
  </si>
  <si>
    <t>GAL020575</t>
  </si>
  <si>
    <t>GA0020575</t>
  </si>
  <si>
    <t>https://echo.epa.gov/biosolids-facility-report?id=GAL020575</t>
  </si>
  <si>
    <t>LIVERMORE WRP</t>
  </si>
  <si>
    <t>CAL038008</t>
  </si>
  <si>
    <t>CA0038008</t>
  </si>
  <si>
    <t>LIVERMORE</t>
  </si>
  <si>
    <t>https://echo.epa.gov/biosolids-facility-report?id=CAL038008</t>
  </si>
  <si>
    <t>PALM SPRINGS WWTP</t>
  </si>
  <si>
    <t>CAL000445</t>
  </si>
  <si>
    <t>CA0000445</t>
  </si>
  <si>
    <t>PALM SPRINGS</t>
  </si>
  <si>
    <t>https://echo.epa.gov/biosolids-facility-report?id=CAL000445</t>
  </si>
  <si>
    <t>LAKEVIEW REGIONAL WATER RECLAMATION</t>
  </si>
  <si>
    <t>TX0020354</t>
  </si>
  <si>
    <t>https://echo.epa.gov/biosolids-facility-report?id=TX0020354</t>
  </si>
  <si>
    <t>NEWBURGH (C)</t>
  </si>
  <si>
    <t>NYL026310</t>
  </si>
  <si>
    <t>NY0026310</t>
  </si>
  <si>
    <t>NEWBURGH</t>
  </si>
  <si>
    <t>https://echo.epa.gov/biosolids-facility-report?id=NYL026310</t>
  </si>
  <si>
    <t>SOUTH MISSION 1 WWTP</t>
  </si>
  <si>
    <t>TX0070017</t>
  </si>
  <si>
    <t>MISSION</t>
  </si>
  <si>
    <t>https://echo.epa.gov/biosolids-facility-report?id=TX0070017</t>
  </si>
  <si>
    <t>WESTMINSTER CITY OF</t>
  </si>
  <si>
    <t>COL024171</t>
  </si>
  <si>
    <t>CO0024171</t>
  </si>
  <si>
    <t>WESTMINSTER</t>
  </si>
  <si>
    <t>https://echo.epa.gov/biosolids-facility-report?id=COL024171</t>
  </si>
  <si>
    <t>CHEROKEE COUNTY WATER &amp; SEWERAGE AUTHORITY (CCWSA)</t>
  </si>
  <si>
    <t>GAL038555</t>
  </si>
  <si>
    <t>GA0038555</t>
  </si>
  <si>
    <t>https://echo.epa.gov/biosolids-facility-report?id=GAL038555</t>
  </si>
  <si>
    <t>BRENTWOOD WWTF</t>
  </si>
  <si>
    <t>CAL082660</t>
  </si>
  <si>
    <t>CA0082660</t>
  </si>
  <si>
    <t>BRENTWOOD</t>
  </si>
  <si>
    <t>https://echo.epa.gov/biosolids-facility-report?id=CAL082660</t>
  </si>
  <si>
    <t>MOUNT VERNON MUNICIPAL WWTP</t>
  </si>
  <si>
    <t>INL035696</t>
  </si>
  <si>
    <t>IN0035696</t>
  </si>
  <si>
    <t>MOUNT VERNON</t>
  </si>
  <si>
    <t>https://echo.epa.gov/biosolids-facility-report?id=INL035696</t>
  </si>
  <si>
    <t>CITY OF EL CAMPO WWTF</t>
  </si>
  <si>
    <t>TX0021474</t>
  </si>
  <si>
    <t>EL CAMPO</t>
  </si>
  <si>
    <t>https://echo.epa.gov/biosolids-facility-report?id=TX0021474</t>
  </si>
  <si>
    <t>TAHOE-TRUCKEE WWTP</t>
  </si>
  <si>
    <t>CAL000463</t>
  </si>
  <si>
    <t>CA0000463</t>
  </si>
  <si>
    <t>TRUCKEE</t>
  </si>
  <si>
    <t>https://echo.epa.gov/biosolids-facility-report?id=CAL000463</t>
  </si>
  <si>
    <t>SALMON CREEK STP</t>
  </si>
  <si>
    <t>WAL023639</t>
  </si>
  <si>
    <t>WA0023639</t>
  </si>
  <si>
    <t>https://echo.epa.gov/biosolids-facility-report?id=WAL023639</t>
  </si>
  <si>
    <t>FLL027251</t>
  </si>
  <si>
    <t>FL0027251</t>
  </si>
  <si>
    <t>https://echo.epa.gov/biosolids-facility-report?id=FLL027251</t>
  </si>
  <si>
    <t>MOL103039</t>
  </si>
  <si>
    <t>MO0103039</t>
  </si>
  <si>
    <t>https://echo.epa.gov/biosolids-facility-report?id=MOL103039</t>
  </si>
  <si>
    <t>NORTH WATER RECLAMATION FACILITY</t>
  </si>
  <si>
    <t>COL046507</t>
  </si>
  <si>
    <t>CO0046507</t>
  </si>
  <si>
    <t>https://echo.epa.gov/biosolids-facility-report?id=COL046507</t>
  </si>
  <si>
    <t>RICHMOND WWTP</t>
  </si>
  <si>
    <t>INL025615</t>
  </si>
  <si>
    <t>IN0025615</t>
  </si>
  <si>
    <t>https://echo.epa.gov/biosolids-facility-report?id=INL025615</t>
  </si>
  <si>
    <t>BOROUGH OF CHAMBERSBURG</t>
  </si>
  <si>
    <t>PAL026051</t>
  </si>
  <si>
    <t>PA0026051</t>
  </si>
  <si>
    <t>CHAMBERSBURG</t>
  </si>
  <si>
    <t>https://echo.epa.gov/biosolids-facility-report?id=PAL026051</t>
  </si>
  <si>
    <t>KEENE  CITY OF</t>
  </si>
  <si>
    <t>NHL100790</t>
  </si>
  <si>
    <t>NH0100790</t>
  </si>
  <si>
    <t>SWANZEY</t>
  </si>
  <si>
    <t>https://echo.epa.gov/biosolids-facility-report?id=NHL100790</t>
  </si>
  <si>
    <t>INDIAN RIVER COUNTY UTILITIES DEPARTMENT (IRCUD)</t>
  </si>
  <si>
    <t>FLL037940</t>
  </si>
  <si>
    <t>FL0037940</t>
  </si>
  <si>
    <t>https://echo.epa.gov/biosolids-facility-report?id=FLL037940</t>
  </si>
  <si>
    <t>LAHAINA WASTEWATER RECLAMATION FACILITY</t>
  </si>
  <si>
    <t>HIL020184</t>
  </si>
  <si>
    <t>HI0020184</t>
  </si>
  <si>
    <t>LAHAINA</t>
  </si>
  <si>
    <t>https://echo.epa.gov/biosolids-facility-report?id=HIL020184</t>
  </si>
  <si>
    <t>SAN LEANDRO WPCP</t>
  </si>
  <si>
    <t>CAL237869</t>
  </si>
  <si>
    <t>CA0237869</t>
  </si>
  <si>
    <t>SAN LEANDRO</t>
  </si>
  <si>
    <t>https://echo.epa.gov/biosolids-facility-report?id=CAL237869</t>
  </si>
  <si>
    <t>YUBA CITY WWTP</t>
  </si>
  <si>
    <t>CAL079260</t>
  </si>
  <si>
    <t>CA0079260</t>
  </si>
  <si>
    <t>YUBA CITY</t>
  </si>
  <si>
    <t>https://echo.epa.gov/biosolids-facility-report?id=CAL079260</t>
  </si>
  <si>
    <t>PLANTATION REGIONAL WWTP</t>
  </si>
  <si>
    <t>FLL040401</t>
  </si>
  <si>
    <t>FL0040401</t>
  </si>
  <si>
    <t>PLANTATION</t>
  </si>
  <si>
    <t>https://echo.epa.gov/biosolids-facility-report?id=FLL040401</t>
  </si>
  <si>
    <t>PASCO WWTP</t>
  </si>
  <si>
    <t>WAL044962</t>
  </si>
  <si>
    <t>WA0044962</t>
  </si>
  <si>
    <t>PASCO</t>
  </si>
  <si>
    <t>https://echo.epa.gov/biosolids-facility-report?id=WAL044962</t>
  </si>
  <si>
    <t>PROVO CITY CORP</t>
  </si>
  <si>
    <t>UTL021717</t>
  </si>
  <si>
    <t>UT0021717</t>
  </si>
  <si>
    <t>PROVO</t>
  </si>
  <si>
    <t>https://echo.epa.gov/biosolids-facility-report?id=UTL021717</t>
  </si>
  <si>
    <t>WAILUKU-KAHULUI WASTEWATER RECLAMATION FACILITY</t>
  </si>
  <si>
    <t>HIL010429</t>
  </si>
  <si>
    <t>HI0010429</t>
  </si>
  <si>
    <t>KAHULUI</t>
  </si>
  <si>
    <t>https://echo.epa.gov/biosolids-facility-report?id=HIL010429</t>
  </si>
  <si>
    <t>LINCOLN NORTHEAST WWTF</t>
  </si>
  <si>
    <t>NEL112488</t>
  </si>
  <si>
    <t>NE0112488</t>
  </si>
  <si>
    <t>https://echo.epa.gov/biosolids-facility-report?id=NEL112488</t>
  </si>
  <si>
    <t>CITY OF GREENVILLE WWTP</t>
  </si>
  <si>
    <t>TX0055611</t>
  </si>
  <si>
    <t>https://echo.epa.gov/biosolids-facility-report?id=TX0055611</t>
  </si>
  <si>
    <t>LEOMINSTER W W T P</t>
  </si>
  <si>
    <t>MAL100617</t>
  </si>
  <si>
    <t>MA0100617</t>
  </si>
  <si>
    <t>LEOMINSTER</t>
  </si>
  <si>
    <t>https://echo.epa.gov/biosolids-facility-report?id=MAL100617</t>
  </si>
  <si>
    <t>KILLINGLY</t>
  </si>
  <si>
    <t>CTL101257</t>
  </si>
  <si>
    <t>CT0101257</t>
  </si>
  <si>
    <t>DANIELSON</t>
  </si>
  <si>
    <t>https://echo.epa.gov/biosolids-facility-report?id=CTL101257</t>
  </si>
  <si>
    <t>BURLINGTON MAIN WASTEWATER TREATMENT PLANT</t>
  </si>
  <si>
    <t>VTL100153</t>
  </si>
  <si>
    <t>VT0100153</t>
  </si>
  <si>
    <t>https://echo.epa.gov/biosolids-facility-report?id=VTL100153</t>
  </si>
  <si>
    <t>TOWN OF MOORESVILLE</t>
  </si>
  <si>
    <t>NCL046728</t>
  </si>
  <si>
    <t>NC0046728</t>
  </si>
  <si>
    <t>MOORESVILLE</t>
  </si>
  <si>
    <t>https://echo.epa.gov/biosolids-facility-report?id=NCL046728</t>
  </si>
  <si>
    <t>NIAGARA COUNTY SD NO.1</t>
  </si>
  <si>
    <t>NYL027979</t>
  </si>
  <si>
    <t>NY0027979</t>
  </si>
  <si>
    <t>NIAGARA FALLS</t>
  </si>
  <si>
    <t>https://echo.epa.gov/biosolids-facility-report?id=NYL027979</t>
  </si>
  <si>
    <t>WHEATON SANITARY DISTRICT WWTF</t>
  </si>
  <si>
    <t>ILL031739</t>
  </si>
  <si>
    <t>IL0031739</t>
  </si>
  <si>
    <t>WHEATON</t>
  </si>
  <si>
    <t>https://echo.epa.gov/biosolids-facility-report?id=ILL031739</t>
  </si>
  <si>
    <t>TOWN OF FLOWER MOUND WWTP</t>
  </si>
  <si>
    <t>TX0020711</t>
  </si>
  <si>
    <t>FLOWER MOUND</t>
  </si>
  <si>
    <t>https://echo.epa.gov/biosolids-facility-report?id=TX0020711</t>
  </si>
  <si>
    <t>FALL CREEK REG. WASTE DIST.</t>
  </si>
  <si>
    <t>INL049026</t>
  </si>
  <si>
    <t>IN0049026</t>
  </si>
  <si>
    <t>https://echo.epa.gov/biosolids-facility-report?id=INL049026</t>
  </si>
  <si>
    <t>MARTINEZ II WWTP</t>
  </si>
  <si>
    <t>TX0095583</t>
  </si>
  <si>
    <t>https://echo.epa.gov/biosolids-facility-report?id=TX0095583</t>
  </si>
  <si>
    <t>SELMA-KINGSBURG-FOWLER WWTP</t>
  </si>
  <si>
    <t>CAL010512</t>
  </si>
  <si>
    <t>CA0010512</t>
  </si>
  <si>
    <t>KINGSBURG</t>
  </si>
  <si>
    <t>https://echo.epa.gov/biosolids-facility-report?id=CAL010512</t>
  </si>
  <si>
    <t>CITY OF PHARR WWTP</t>
  </si>
  <si>
    <t>TX0062219</t>
  </si>
  <si>
    <t>PHARR</t>
  </si>
  <si>
    <t>https://echo.epa.gov/biosolids-facility-report?id=TX0062219</t>
  </si>
  <si>
    <t>LCDPW-NEW CENTURY TOWN STP</t>
  </si>
  <si>
    <t>ILL022071</t>
  </si>
  <si>
    <t>IL0022071</t>
  </si>
  <si>
    <t>VERNON HILLS</t>
  </si>
  <si>
    <t>https://echo.epa.gov/biosolids-facility-report?id=ILL022071</t>
  </si>
  <si>
    <t>ELMWOOD WTP</t>
  </si>
  <si>
    <t>NJL024031</t>
  </si>
  <si>
    <t>NJ0024031</t>
  </si>
  <si>
    <t>MARLTON</t>
  </si>
  <si>
    <t>https://echo.epa.gov/biosolids-facility-report?id=NJL024031</t>
  </si>
  <si>
    <t>CITY OF FLORENCE WATER/WASTEWATER DEPARTMENT</t>
  </si>
  <si>
    <t>ALL023884</t>
  </si>
  <si>
    <t>AL0023884</t>
  </si>
  <si>
    <t>https://echo.epa.gov/biosolids-facility-report?id=ALL023884</t>
  </si>
  <si>
    <t>WINTER GARDEN, CITY OF</t>
  </si>
  <si>
    <t>FLL020109</t>
  </si>
  <si>
    <t>FL0020109</t>
  </si>
  <si>
    <t>WINTER GARDEN</t>
  </si>
  <si>
    <t>https://echo.epa.gov/biosolids-facility-report?id=FLL020109</t>
  </si>
  <si>
    <t>YORKTOWN WWTP, TOWN OF</t>
  </si>
  <si>
    <t>INL020150</t>
  </si>
  <si>
    <t>IN0020150</t>
  </si>
  <si>
    <t>YORKTOWN</t>
  </si>
  <si>
    <t>https://echo.epa.gov/biosolids-facility-report?id=INL020150</t>
  </si>
  <si>
    <t>DINUBA WRF</t>
  </si>
  <si>
    <t>CAL010508</t>
  </si>
  <si>
    <t>CA0010508</t>
  </si>
  <si>
    <t>DINUBA</t>
  </si>
  <si>
    <t>https://echo.epa.gov/biosolids-facility-report?id=CAL010508</t>
  </si>
  <si>
    <t>CHEROKEE COUNTY WATER &amp; SEWERAGE AUTHORITY (WSA)</t>
  </si>
  <si>
    <t>GAL046451</t>
  </si>
  <si>
    <t>GA0046451</t>
  </si>
  <si>
    <t>https://echo.epa.gov/biosolids-facility-report?id=GAL046451</t>
  </si>
  <si>
    <t>ORANGE WATER AND SEWER AUTHORITY</t>
  </si>
  <si>
    <t>NCL025241</t>
  </si>
  <si>
    <t>NC0025241</t>
  </si>
  <si>
    <t>CARRBORO</t>
  </si>
  <si>
    <t>https://echo.epa.gov/biosolids-facility-report?id=NCL025241</t>
  </si>
  <si>
    <t>ORANGETOWN (T)</t>
  </si>
  <si>
    <t>NYL026051</t>
  </si>
  <si>
    <t>NY0026051</t>
  </si>
  <si>
    <t>ORANGETOWN</t>
  </si>
  <si>
    <t>https://echo.epa.gov/biosolids-facility-report?id=NYL026051</t>
  </si>
  <si>
    <t>KITSAP COUNTY CENTRAL KITSAP WWTP</t>
  </si>
  <si>
    <t>WAL030520</t>
  </si>
  <si>
    <t>WA0030520</t>
  </si>
  <si>
    <t>POULSBO</t>
  </si>
  <si>
    <t>https://echo.epa.gov/biosolids-facility-report?id=WAL030520</t>
  </si>
  <si>
    <t>GOLETA WWTP</t>
  </si>
  <si>
    <t>CAL048160</t>
  </si>
  <si>
    <t>CA0048160</t>
  </si>
  <si>
    <t>GOLETA</t>
  </si>
  <si>
    <t>https://echo.epa.gov/biosolids-facility-report?id=CAL048160</t>
  </si>
  <si>
    <t>WATSONVILLE WWTP</t>
  </si>
  <si>
    <t>CAL048216</t>
  </si>
  <si>
    <t>CA0048216</t>
  </si>
  <si>
    <t>WATSONVILLE</t>
  </si>
  <si>
    <t>https://echo.epa.gov/biosolids-facility-report?id=CAL048216</t>
  </si>
  <si>
    <t>JOCO TOMAHAWK CREEK WWTP</t>
  </si>
  <si>
    <t>KSL055484</t>
  </si>
  <si>
    <t>KS0055484</t>
  </si>
  <si>
    <t>https://echo.epa.gov/biosolids-facility-report?id=KSL055484</t>
  </si>
  <si>
    <t>CHELFORD CITY REGIONAL WWTP</t>
  </si>
  <si>
    <t>TX0056481</t>
  </si>
  <si>
    <t>https://echo.epa.gov/biosolids-facility-report?id=TX0056481</t>
  </si>
  <si>
    <t>CEDAR CREEK WQTC MSD</t>
  </si>
  <si>
    <t>KYL098540</t>
  </si>
  <si>
    <t>KY0098540</t>
  </si>
  <si>
    <t>https://echo.epa.gov/biosolids-facility-report?id=KYL098540</t>
  </si>
  <si>
    <t>THREE OAKS WWTF</t>
  </si>
  <si>
    <t>FLL145190</t>
  </si>
  <si>
    <t>FL0145190</t>
  </si>
  <si>
    <t>FORT MYERS</t>
  </si>
  <si>
    <t>https://echo.epa.gov/biosolids-facility-report?id=FLL145190</t>
  </si>
  <si>
    <t>GULF COAST WAT.RECLM.CTR.-WWTP</t>
  </si>
  <si>
    <t>TX0117960</t>
  </si>
  <si>
    <t>GROVES</t>
  </si>
  <si>
    <t>https://echo.epa.gov/biosolids-facility-report?id=TX0117960</t>
  </si>
  <si>
    <t>STEWART CREEK WWTP</t>
  </si>
  <si>
    <t>TX0053112</t>
  </si>
  <si>
    <t>THE COLONY</t>
  </si>
  <si>
    <t>https://echo.epa.gov/biosolids-facility-report?id=TX0053112</t>
  </si>
  <si>
    <t>MORGANTOWN, CITY OF</t>
  </si>
  <si>
    <t>WVL023124</t>
  </si>
  <si>
    <t>WV0023124</t>
  </si>
  <si>
    <t>MORGANTOWN</t>
  </si>
  <si>
    <t>https://echo.epa.gov/biosolids-facility-report?id=WVL023124</t>
  </si>
  <si>
    <t>WILDWOOD/LOWER REGION WTF</t>
  </si>
  <si>
    <t>NJL053007</t>
  </si>
  <si>
    <t>NJ0053007</t>
  </si>
  <si>
    <t>RIO GRANDE</t>
  </si>
  <si>
    <t>https://echo.epa.gov/biosolids-facility-report?id=NJL053007</t>
  </si>
  <si>
    <t>LOWER LACKAWANNA VALLEY SAN. A</t>
  </si>
  <si>
    <t>PAL026361</t>
  </si>
  <si>
    <t>PA0026361</t>
  </si>
  <si>
    <t>DURYEA</t>
  </si>
  <si>
    <t>https://echo.epa.gov/biosolids-facility-report?id=PAL026361</t>
  </si>
  <si>
    <t>NSSD-CLAVEY ROAD STP</t>
  </si>
  <si>
    <t>ILL030171</t>
  </si>
  <si>
    <t>IL0030171</t>
  </si>
  <si>
    <t>HIGHLAND PARK</t>
  </si>
  <si>
    <t>https://echo.epa.gov/biosolids-facility-report?id=ILL030171</t>
  </si>
  <si>
    <t>PASO ROBLES WWTP</t>
  </si>
  <si>
    <t>CAL047953</t>
  </si>
  <si>
    <t>CA0047953</t>
  </si>
  <si>
    <t>PASO ROBLES</t>
  </si>
  <si>
    <t>https://echo.epa.gov/biosolids-facility-report?id=CAL047953</t>
  </si>
  <si>
    <t>WALNUT CREEK WRF LAS</t>
  </si>
  <si>
    <t>GAL020137</t>
  </si>
  <si>
    <t>GA0020137</t>
  </si>
  <si>
    <t>https://echo.epa.gov/biosolids-facility-report?id=GAL020137</t>
  </si>
  <si>
    <t>HITE CREEK WQTC MSD</t>
  </si>
  <si>
    <t>KYL022420</t>
  </si>
  <si>
    <t>KY0022420</t>
  </si>
  <si>
    <t>https://echo.epa.gov/biosolids-facility-report?id=KYL022420</t>
  </si>
  <si>
    <t>KIHEI WASTEWATER RECLAMATION FACILITY</t>
  </si>
  <si>
    <t>HIL001309</t>
  </si>
  <si>
    <t>HI0001309</t>
  </si>
  <si>
    <t>KIHEI</t>
  </si>
  <si>
    <t>https://echo.epa.gov/biosolids-facility-report?id=HIL001309</t>
  </si>
  <si>
    <t>FLEMING ISLAND REGIONAL WWTF</t>
  </si>
  <si>
    <t>FLL043834</t>
  </si>
  <si>
    <t>FL0043834</t>
  </si>
  <si>
    <t>https://echo.epa.gov/biosolids-facility-report?id=FLL043834</t>
  </si>
  <si>
    <t>SPENCER'S CROSSING WWTF</t>
  </si>
  <si>
    <t>FLL173371</t>
  </si>
  <si>
    <t>FL0173371</t>
  </si>
  <si>
    <t>https://echo.epa.gov/biosolids-facility-report?id=FLL173371</t>
  </si>
  <si>
    <t>PORTSMOUTH-PIERCE CITY OF</t>
  </si>
  <si>
    <t>NHL100234</t>
  </si>
  <si>
    <t>NH0100234</t>
  </si>
  <si>
    <t>PORTSMOUTH</t>
  </si>
  <si>
    <t>https://echo.epa.gov/biosolids-facility-report?id=NHL100234</t>
  </si>
  <si>
    <t>ANACORTES WWTP</t>
  </si>
  <si>
    <t>WAL020257</t>
  </si>
  <si>
    <t>WA0020257</t>
  </si>
  <si>
    <t>ANACORTES</t>
  </si>
  <si>
    <t>https://echo.epa.gov/biosolids-facility-report?id=WAL020257</t>
  </si>
  <si>
    <t>N LITTLE ROCK, CITY OF-FAULKNE</t>
  </si>
  <si>
    <t>ARL020303</t>
  </si>
  <si>
    <t>AR0020303</t>
  </si>
  <si>
    <t>https://echo.epa.gov/biosolids-facility-report?id=ARL020303</t>
  </si>
  <si>
    <t>NYCDEP - ROCKAWAY WRRF</t>
  </si>
  <si>
    <t>NYL026221</t>
  </si>
  <si>
    <t>NY0026221</t>
  </si>
  <si>
    <t>FAR ROCKAWAY</t>
  </si>
  <si>
    <t>https://echo.epa.gov/biosolids-facility-report?id=NYL026221</t>
  </si>
  <si>
    <t>GERONIMO CREEK WWTP</t>
  </si>
  <si>
    <t>TX0103535</t>
  </si>
  <si>
    <t>https://echo.epa.gov/biosolids-facility-report?id=TX0103535</t>
  </si>
  <si>
    <t>LAKE IN THE HILLS SD STP</t>
  </si>
  <si>
    <t>ILL021733</t>
  </si>
  <si>
    <t>IL0021733</t>
  </si>
  <si>
    <t>LAKE IN THE HILLS</t>
  </si>
  <si>
    <t>https://echo.epa.gov/biosolids-facility-report?id=ILL021733</t>
  </si>
  <si>
    <t>LEESBURG TOWN - WATER POLLUTION CONTROL DIVISION</t>
  </si>
  <si>
    <t>VALL92282</t>
  </si>
  <si>
    <t>VA0L92282</t>
  </si>
  <si>
    <t>https://echo.epa.gov/biosolids-facility-report?id=VALL92282</t>
  </si>
  <si>
    <t>MANATEE COUNTY NORTH REGIONAL WRF</t>
  </si>
  <si>
    <t>FLL012617</t>
  </si>
  <si>
    <t>FL0012617</t>
  </si>
  <si>
    <t>https://echo.epa.gov/biosolids-facility-report?id=FLL012617</t>
  </si>
  <si>
    <t>PLUM CREEK WATER RECLAMATION AUTHORITY</t>
  </si>
  <si>
    <t>COL038547</t>
  </si>
  <si>
    <t>CO0038547</t>
  </si>
  <si>
    <t>CASTLE ROCK</t>
  </si>
  <si>
    <t>https://echo.epa.gov/biosolids-facility-report?id=COL038547</t>
  </si>
  <si>
    <t>CITY OF ASHEBORO</t>
  </si>
  <si>
    <t>NCL026123</t>
  </si>
  <si>
    <t>NC0026123</t>
  </si>
  <si>
    <t>ASHEBORO</t>
  </si>
  <si>
    <t>https://echo.epa.gov/biosolids-facility-report?id=NCL026123</t>
  </si>
  <si>
    <t>SOUTH WINDSOR WPCF</t>
  </si>
  <si>
    <t>CTL100510</t>
  </si>
  <si>
    <t>CT0100510</t>
  </si>
  <si>
    <t>SOUTH WINDSOR</t>
  </si>
  <si>
    <t>https://echo.epa.gov/biosolids-facility-report?id=CTL100510</t>
  </si>
  <si>
    <t>CITY OF ORMOND BEACH</t>
  </si>
  <si>
    <t>FLL020532</t>
  </si>
  <si>
    <t>FL0020532</t>
  </si>
  <si>
    <t>ORMOND BEACH</t>
  </si>
  <si>
    <t>https://echo.epa.gov/biosolids-facility-report?id=FLL020532</t>
  </si>
  <si>
    <t>HENDERSON SOUTH STP #2</t>
  </si>
  <si>
    <t>KYL100293</t>
  </si>
  <si>
    <t>KY0100293</t>
  </si>
  <si>
    <t>https://echo.epa.gov/biosolids-facility-report?id=KYL100293</t>
  </si>
  <si>
    <t>AMHERST W W T P</t>
  </si>
  <si>
    <t>MAL100218</t>
  </si>
  <si>
    <t>MA0100218</t>
  </si>
  <si>
    <t>HADLEY</t>
  </si>
  <si>
    <t>https://echo.epa.gov/biosolids-facility-report?id=MAL100218</t>
  </si>
  <si>
    <t>CVWD WRP 4 MID VALLEY</t>
  </si>
  <si>
    <t>CAL104973</t>
  </si>
  <si>
    <t>CA0104973</t>
  </si>
  <si>
    <t>https://echo.epa.gov/biosolids-facility-report?id=CAL104973</t>
  </si>
  <si>
    <t>ALTOONA CITY AUTHORITY-WESTERL</t>
  </si>
  <si>
    <t>PAL027022</t>
  </si>
  <si>
    <t>PA0027022</t>
  </si>
  <si>
    <t>ALTOONA</t>
  </si>
  <si>
    <t>https://echo.epa.gov/biosolids-facility-report?id=PAL027022</t>
  </si>
  <si>
    <t>FARIBAULT</t>
  </si>
  <si>
    <t>MNL030121</t>
  </si>
  <si>
    <t>MN0030121</t>
  </si>
  <si>
    <t>https://echo.epa.gov/biosolids-facility-report?id=MNL030121</t>
  </si>
  <si>
    <t>REDMOND WWTP</t>
  </si>
  <si>
    <t>ORL054914</t>
  </si>
  <si>
    <t>OR0054914</t>
  </si>
  <si>
    <t>REDMOND</t>
  </si>
  <si>
    <t>limeStabilize, airDry</t>
  </si>
  <si>
    <t>https://echo.epa.gov/biosolids-facility-report?id=ORL054914</t>
  </si>
  <si>
    <t>PEACH STREET WWTP</t>
  </si>
  <si>
    <t>TX0032018</t>
  </si>
  <si>
    <t>GRAPEVINE</t>
  </si>
  <si>
    <t>https://echo.epa.gov/biosolids-facility-report?id=TX0032018</t>
  </si>
  <si>
    <t>MNL022683</t>
  </si>
  <si>
    <t>MN0022683</t>
  </si>
  <si>
    <t>https://echo.epa.gov/biosolids-facility-report?id=MNL022683</t>
  </si>
  <si>
    <t>CLAYTON COUNTY</t>
  </si>
  <si>
    <t>GAL038369</t>
  </si>
  <si>
    <t>GA0038369</t>
  </si>
  <si>
    <t>https://echo.epa.gov/biosolids-facility-report?id=GAL038369</t>
  </si>
  <si>
    <t>HARNETT COUNTY</t>
  </si>
  <si>
    <t>NCL021636</t>
  </si>
  <si>
    <t>NC0021636</t>
  </si>
  <si>
    <t>LILLINGTON</t>
  </si>
  <si>
    <t>https://echo.epa.gov/biosolids-facility-report?id=NCL021636</t>
  </si>
  <si>
    <t>CITY OF DOTHAN</t>
  </si>
  <si>
    <t>ALL047465</t>
  </si>
  <si>
    <t>AL0047465</t>
  </si>
  <si>
    <t>DOTHAN</t>
  </si>
  <si>
    <t>https://echo.epa.gov/biosolids-facility-report?id=ALL047465</t>
  </si>
  <si>
    <t>CARSON CITY WRF</t>
  </si>
  <si>
    <t>NVL000053</t>
  </si>
  <si>
    <t>NV0000053</t>
  </si>
  <si>
    <t>CARSON CITY</t>
  </si>
  <si>
    <t>https://echo.epa.gov/biosolids-facility-report?id=NVL000053</t>
  </si>
  <si>
    <t>MARTIN COUNTY TROPICAL FARMS WWTF</t>
  </si>
  <si>
    <t>FLL043214</t>
  </si>
  <si>
    <t>FL0043214</t>
  </si>
  <si>
    <t>STUART</t>
  </si>
  <si>
    <t>https://echo.epa.gov/biosolids-facility-report?id=FLL043214</t>
  </si>
  <si>
    <t>MAGNA WATER &amp; SEWER DIST</t>
  </si>
  <si>
    <t>UTL021440</t>
  </si>
  <si>
    <t>UT0021440</t>
  </si>
  <si>
    <t>MAGNA</t>
  </si>
  <si>
    <t>https://echo.epa.gov/biosolids-facility-report?id=UTL021440</t>
  </si>
  <si>
    <t>WEST KNOX UD (WKUD) - MELTON HILL POTW</t>
  </si>
  <si>
    <t>TNL080721</t>
  </si>
  <si>
    <t>TN0080721</t>
  </si>
  <si>
    <t>https://echo.epa.gov/biosolids-facility-report?id=TNL080721</t>
  </si>
  <si>
    <t>CITY OF LEBANON AUTHORITY WAST</t>
  </si>
  <si>
    <t>PAL027316</t>
  </si>
  <si>
    <t>PA0027316</t>
  </si>
  <si>
    <t>https://echo.epa.gov/biosolids-facility-report?id=PAL027316</t>
  </si>
  <si>
    <t>CALDWELL WASTEWATER TREATMENT</t>
  </si>
  <si>
    <t>NJL020427</t>
  </si>
  <si>
    <t>NJ0020427</t>
  </si>
  <si>
    <t>W CALDWELL</t>
  </si>
  <si>
    <t>https://echo.epa.gov/biosolids-facility-report?id=NJL020427</t>
  </si>
  <si>
    <t>WEATHERFORD FACILITY</t>
  </si>
  <si>
    <t>TX0047724</t>
  </si>
  <si>
    <t>WEATHERFORD</t>
  </si>
  <si>
    <t>https://echo.epa.gov/biosolids-facility-report?id=TX0047724</t>
  </si>
  <si>
    <t>LEE COUNTY UTILITIES</t>
  </si>
  <si>
    <t>FLL039829</t>
  </si>
  <si>
    <t>FL0039829</t>
  </si>
  <si>
    <t>https://echo.epa.gov/biosolids-facility-report?id=FLL039829</t>
  </si>
  <si>
    <t>YUCAIPA VALLEY HENRY N. WOCHHOLZ WWTP</t>
  </si>
  <si>
    <t>CAL105619</t>
  </si>
  <si>
    <t>CA0105619</t>
  </si>
  <si>
    <t>YUCAIPA</t>
  </si>
  <si>
    <t>https://echo.epa.gov/biosolids-facility-report?id=CAL105619</t>
  </si>
  <si>
    <t>SOUTH PORTLAND CITY OF</t>
  </si>
  <si>
    <t>MEL100633</t>
  </si>
  <si>
    <t>ME0100633</t>
  </si>
  <si>
    <t>SOUTH PORTLAND</t>
  </si>
  <si>
    <t>https://echo.epa.gov/biosolids-facility-report?id=MEL100633</t>
  </si>
  <si>
    <t>CRANBERRY TOWNSHIP M.S.A.</t>
  </si>
  <si>
    <t>PAL024571</t>
  </si>
  <si>
    <t>PA0024571</t>
  </si>
  <si>
    <t>CRANBERRY TOWNSHIP</t>
  </si>
  <si>
    <t>https://echo.epa.gov/biosolids-facility-report?id=PAL024571</t>
  </si>
  <si>
    <t>LITTLE RIVER WPCP</t>
  </si>
  <si>
    <t>GAL047775</t>
  </si>
  <si>
    <t>GA0047775</t>
  </si>
  <si>
    <t>EVANS</t>
  </si>
  <si>
    <t>https://echo.epa.gov/biosolids-facility-report?id=GAL047775</t>
  </si>
  <si>
    <t>BURTON CREEK WWTP</t>
  </si>
  <si>
    <t>TX0022616</t>
  </si>
  <si>
    <t>BRYAN</t>
  </si>
  <si>
    <t>https://echo.epa.gov/biosolids-facility-report?id=TX0022616</t>
  </si>
  <si>
    <t>MFN REGIONAL WASTEWATER DIST</t>
  </si>
  <si>
    <t>MAL101702</t>
  </si>
  <si>
    <t>MA0101702</t>
  </si>
  <si>
    <t>NORTON</t>
  </si>
  <si>
    <t>https://echo.epa.gov/biosolids-facility-report?id=MAL101702</t>
  </si>
  <si>
    <t>CITY OF CUMMING</t>
  </si>
  <si>
    <t>GAL046019</t>
  </si>
  <si>
    <t>GA0046019</t>
  </si>
  <si>
    <t>CUMMING</t>
  </si>
  <si>
    <t>https://echo.epa.gov/biosolids-facility-report?id=GAL046019</t>
  </si>
  <si>
    <t>GRANDVIEW POTW</t>
  </si>
  <si>
    <t>WAL052205</t>
  </si>
  <si>
    <t>WA0052205</t>
  </si>
  <si>
    <t>GRANDVIEW</t>
  </si>
  <si>
    <t>https://echo.epa.gov/biosolids-facility-report?id=WAL052205</t>
  </si>
  <si>
    <t>CITY OF DUBLIN</t>
  </si>
  <si>
    <t>GAL025569</t>
  </si>
  <si>
    <t>GA0025569</t>
  </si>
  <si>
    <t>https://echo.epa.gov/biosolids-facility-report?id=GAL025569</t>
  </si>
  <si>
    <t>DOVER CITY OF WWTP</t>
  </si>
  <si>
    <t>NHL101311</t>
  </si>
  <si>
    <t>NH0101311</t>
  </si>
  <si>
    <t>DOVER</t>
  </si>
  <si>
    <t>https://echo.epa.gov/biosolids-facility-report?id=NHL101311</t>
  </si>
  <si>
    <t>NW AR CONSERVATION AUTHORITY</t>
  </si>
  <si>
    <t>ARL050024</t>
  </si>
  <si>
    <t>AR0050024</t>
  </si>
  <si>
    <t>https://echo.epa.gov/biosolids-facility-report?id=ARL050024</t>
  </si>
  <si>
    <t>MERCEDES WASTE WATER TREATMENT FACILITY</t>
  </si>
  <si>
    <t>TX0021547</t>
  </si>
  <si>
    <t>MERCEDES</t>
  </si>
  <si>
    <t>https://echo.epa.gov/biosolids-facility-report?id=TX0021547</t>
  </si>
  <si>
    <t>CAPE MAY COUNTY MUA</t>
  </si>
  <si>
    <t>NJL052990</t>
  </si>
  <si>
    <t>NJ0052990</t>
  </si>
  <si>
    <t>CAPE MAY CT HOUSE</t>
  </si>
  <si>
    <t>https://echo.epa.gov/biosolids-facility-report?id=NJL052990</t>
  </si>
  <si>
    <t>EAST WINDSOR WATER POL CON PLT</t>
  </si>
  <si>
    <t>NJL023787</t>
  </si>
  <si>
    <t>NJ0023787</t>
  </si>
  <si>
    <t>https://echo.epa.gov/biosolids-facility-report?id=NJL023787</t>
  </si>
  <si>
    <t>MILLVILLE NJ SEWER UTILITY</t>
  </si>
  <si>
    <t>NJL029467</t>
  </si>
  <si>
    <t>NJ0029467</t>
  </si>
  <si>
    <t>MILLVILLE</t>
  </si>
  <si>
    <t>https://echo.epa.gov/biosolids-facility-report?id=NJL029467</t>
  </si>
  <si>
    <t>ERIE NORTH WATER RECLAMATION FACILITY</t>
  </si>
  <si>
    <t>COL900843</t>
  </si>
  <si>
    <t>CO0900843</t>
  </si>
  <si>
    <t>ERIE</t>
  </si>
  <si>
    <t>https://echo.epa.gov/biosolids-facility-report?id=COL900843</t>
  </si>
  <si>
    <t>WESTMINISTER WWTP</t>
  </si>
  <si>
    <t>MDL021831</t>
  </si>
  <si>
    <t>MD0021831</t>
  </si>
  <si>
    <t>WESTMINISTER</t>
  </si>
  <si>
    <t>https://echo.epa.gov/biosolids-facility-report?id=MDL021831</t>
  </si>
  <si>
    <t>SANFORD, CITY OF</t>
  </si>
  <si>
    <t>FLL020141</t>
  </si>
  <si>
    <t>FL0020141</t>
  </si>
  <si>
    <t>https://echo.epa.gov/biosolids-facility-report?id=FLL020141</t>
  </si>
  <si>
    <t>FAIRFIELD WPCF</t>
  </si>
  <si>
    <t>CTL101044</t>
  </si>
  <si>
    <t>CT0101044</t>
  </si>
  <si>
    <t>https://echo.epa.gov/biosolids-facility-report?id=CTL101044</t>
  </si>
  <si>
    <t>FLORENCE TOWNSHIP STP</t>
  </si>
  <si>
    <t>NJL023701</t>
  </si>
  <si>
    <t>NJ0023701</t>
  </si>
  <si>
    <t>https://echo.epa.gov/biosolids-facility-report?id=NJL023701</t>
  </si>
  <si>
    <t>BLACKHAWK REGIONAL WWTP</t>
  </si>
  <si>
    <t>TX0069728</t>
  </si>
  <si>
    <t>https://echo.epa.gov/biosolids-facility-report?id=TX0069728</t>
  </si>
  <si>
    <t>GREENWOOD PLANT WWTP</t>
  </si>
  <si>
    <t>TX0047074</t>
  </si>
  <si>
    <t>https://echo.epa.gov/biosolids-facility-report?id=TX0047074</t>
  </si>
  <si>
    <t>QUEEN ANNE'S CO. SANITARY DIST</t>
  </si>
  <si>
    <t>MDL023485</t>
  </si>
  <si>
    <t>MD0023485</t>
  </si>
  <si>
    <t>STEVENSVILLE</t>
  </si>
  <si>
    <t>https://echo.epa.gov/biosolids-facility-report?id=MDL023485</t>
  </si>
  <si>
    <t>RED OAK CREEK REGIONAL WWTP</t>
  </si>
  <si>
    <t>TX0104345</t>
  </si>
  <si>
    <t>https://echo.epa.gov/biosolids-facility-report?id=TX0104345</t>
  </si>
  <si>
    <t>CITY OF AMES</t>
  </si>
  <si>
    <t>IAL035955</t>
  </si>
  <si>
    <t>IA0035955</t>
  </si>
  <si>
    <t>AMES</t>
  </si>
  <si>
    <t>https://echo.epa.gov/biosolids-facility-report?id=IAL035955</t>
  </si>
  <si>
    <t>SOUTH HARNETT REGIONAL WWTP</t>
  </si>
  <si>
    <t>NCL088366</t>
  </si>
  <si>
    <t>NC0088366</t>
  </si>
  <si>
    <t>SPRING LAKE</t>
  </si>
  <si>
    <t>https://echo.epa.gov/biosolids-facility-report?id=NCL088366</t>
  </si>
  <si>
    <t>POUGHKEEPSIE (T)</t>
  </si>
  <si>
    <t>NYL026271</t>
  </si>
  <si>
    <t>NY0026271</t>
  </si>
  <si>
    <t>https://echo.epa.gov/biosolids-facility-report?id=NYL026271</t>
  </si>
  <si>
    <t>GROTON WPCF TOWN OF</t>
  </si>
  <si>
    <t>CTL100242</t>
  </si>
  <si>
    <t>CT0100242</t>
  </si>
  <si>
    <t>GROTON</t>
  </si>
  <si>
    <t>https://echo.epa.gov/biosolids-facility-report?id=CTL100242</t>
  </si>
  <si>
    <t>NASSAU COUNTY</t>
  </si>
  <si>
    <t>NYL026620</t>
  </si>
  <si>
    <t>NY0026620</t>
  </si>
  <si>
    <t>https://echo.epa.gov/biosolids-facility-report?id=NYL026620</t>
  </si>
  <si>
    <t>DAVIS WWTP</t>
  </si>
  <si>
    <t>CAL079049</t>
  </si>
  <si>
    <t>CA0079049</t>
  </si>
  <si>
    <t>DAVIS</t>
  </si>
  <si>
    <t>https://echo.epa.gov/biosolids-facility-report?id=CAL079049</t>
  </si>
  <si>
    <t>MOUNTAIN CREEK REG WWTF</t>
  </si>
  <si>
    <t>TX0025011</t>
  </si>
  <si>
    <t>https://echo.epa.gov/biosolids-facility-report?id=TX0025011</t>
  </si>
  <si>
    <t>MNL022179</t>
  </si>
  <si>
    <t>MN0022179</t>
  </si>
  <si>
    <t>https://echo.epa.gov/biosolids-facility-report?id=MNL022179</t>
  </si>
  <si>
    <t>CRYSTAL LAKE STP #2, CITY OF</t>
  </si>
  <si>
    <t>ILL028282</t>
  </si>
  <si>
    <t>IL0028282</t>
  </si>
  <si>
    <t>CRYSTAL LAKE</t>
  </si>
  <si>
    <t>https://echo.epa.gov/biosolids-facility-report?id=ILL028282</t>
  </si>
  <si>
    <t>SALATRILLO CREEK WWTP</t>
  </si>
  <si>
    <t>TX0053074</t>
  </si>
  <si>
    <t>https://echo.epa.gov/biosolids-facility-report?id=TX0053074</t>
  </si>
  <si>
    <t>MISSION SPRINGS ALAN L. HORTON WWTP</t>
  </si>
  <si>
    <t>CAL010515</t>
  </si>
  <si>
    <t>CA0010515</t>
  </si>
  <si>
    <t>DESERT HOT SPRNGS</t>
  </si>
  <si>
    <t>https://echo.epa.gov/biosolids-facility-report?id=CAL010515</t>
  </si>
  <si>
    <t>LAKE CHARLES, CITY OF (PLANT C</t>
  </si>
  <si>
    <t>LAL036366</t>
  </si>
  <si>
    <t>LA0036366</t>
  </si>
  <si>
    <t>LAKE CHARLES</t>
  </si>
  <si>
    <t>https://echo.epa.gov/biosolids-facility-report?id=LAL036366</t>
  </si>
  <si>
    <t>TWA/CAMELOT S/D WWTF</t>
  </si>
  <si>
    <t>FLL010983</t>
  </si>
  <si>
    <t>FL0010983</t>
  </si>
  <si>
    <t>https://echo.epa.gov/biosolids-facility-report?id=FLL010983</t>
  </si>
  <si>
    <t>CULPEPER TOWN OF-WWTREAT PLANT</t>
  </si>
  <si>
    <t>VAL061590</t>
  </si>
  <si>
    <t>VA0061590</t>
  </si>
  <si>
    <t>CULPEPER</t>
  </si>
  <si>
    <t>https://echo.epa.gov/biosolids-facility-report?id=VAL061590</t>
  </si>
  <si>
    <t>TOWN OF SOUTH KINGSTOWN</t>
  </si>
  <si>
    <t>RIL100374</t>
  </si>
  <si>
    <t>RI0100374</t>
  </si>
  <si>
    <t>WAKEFIELD</t>
  </si>
  <si>
    <t>https://echo.epa.gov/biosolids-facility-report?id=RIL100374</t>
  </si>
  <si>
    <t>ALDERWOOD STP</t>
  </si>
  <si>
    <t>WAL020826</t>
  </si>
  <si>
    <t>WA0020826</t>
  </si>
  <si>
    <t>https://echo.epa.gov/biosolids-facility-report?id=WAL020826</t>
  </si>
  <si>
    <t>SUNRISE NO 1 WWTP (SPRINGTREE)</t>
  </si>
  <si>
    <t>FLL041947</t>
  </si>
  <si>
    <t>FL0041947</t>
  </si>
  <si>
    <t>https://echo.epa.gov/biosolids-facility-report?id=FLL041947</t>
  </si>
  <si>
    <t>PINE BROOK STP</t>
  </si>
  <si>
    <t>NJL023728</t>
  </si>
  <si>
    <t>NJ0023728</t>
  </si>
  <si>
    <t>MANALAPAN TOWNSHIP</t>
  </si>
  <si>
    <t>https://echo.epa.gov/biosolids-facility-report?id=NJL023728</t>
  </si>
  <si>
    <t>HAYS, CITY OF</t>
  </si>
  <si>
    <t>KSL036684</t>
  </si>
  <si>
    <t>KS0036684</t>
  </si>
  <si>
    <t>HAYS</t>
  </si>
  <si>
    <t>https://echo.epa.gov/biosolids-facility-report?id=KSL036684</t>
  </si>
  <si>
    <t>DEER PARK WWTP</t>
  </si>
  <si>
    <t>TX0025321</t>
  </si>
  <si>
    <t>DEER PARK</t>
  </si>
  <si>
    <t>https://echo.epa.gov/biosolids-facility-report?id=TX0025321</t>
  </si>
  <si>
    <t>ST VRAIN SANITATION DISTRICT</t>
  </si>
  <si>
    <t>COL041700</t>
  </si>
  <si>
    <t>CO0041700</t>
  </si>
  <si>
    <t>FIRESTONE</t>
  </si>
  <si>
    <t>https://echo.epa.gov/biosolids-facility-report?id=COL041700</t>
  </si>
  <si>
    <t>TX0105171</t>
  </si>
  <si>
    <t>https://echo.epa.gov/biosolids-facility-report?id=TX0105171</t>
  </si>
  <si>
    <t>PORT WASHINGTON WPCD</t>
  </si>
  <si>
    <t>NYL026778</t>
  </si>
  <si>
    <t>NY0026778</t>
  </si>
  <si>
    <t>PORT WASHINGTON</t>
  </si>
  <si>
    <t>https://echo.epa.gov/biosolids-facility-report?id=NYL026778</t>
  </si>
  <si>
    <t>CITY OF HARKER HEIGHTS WWTP</t>
  </si>
  <si>
    <t>TX0024473</t>
  </si>
  <si>
    <t>HARKER HEIGHTS</t>
  </si>
  <si>
    <t>https://echo.epa.gov/biosolids-facility-report?id=TX0024473</t>
  </si>
  <si>
    <t>SNYDERVILLE BASIN SID (E CNYN)</t>
  </si>
  <si>
    <t>UTL020001</t>
  </si>
  <si>
    <t>UT0020001</t>
  </si>
  <si>
    <t>https://echo.epa.gov/biosolids-facility-report?id=UTL020001</t>
  </si>
  <si>
    <t>THE WOODLANDS WWTF 1</t>
  </si>
  <si>
    <t>TX0054186</t>
  </si>
  <si>
    <t>THE WOODLANDS</t>
  </si>
  <si>
    <t>https://echo.epa.gov/biosolids-facility-report?id=TX0054186</t>
  </si>
  <si>
    <t>FLOYDS FORK WQTC MSD</t>
  </si>
  <si>
    <t>KYL102784</t>
  </si>
  <si>
    <t>KY0102784</t>
  </si>
  <si>
    <t>https://echo.epa.gov/biosolids-facility-report?id=KYL102784</t>
  </si>
  <si>
    <t>DESTIN WATER USERS, INC.</t>
  </si>
  <si>
    <t>FLL05H193</t>
  </si>
  <si>
    <t>FL005H193</t>
  </si>
  <si>
    <t>DESTIN</t>
  </si>
  <si>
    <t>https://echo.epa.gov/biosolids-facility-report?id=FLL05H193</t>
  </si>
  <si>
    <t>MADISONVILLE STP WEST SIDE</t>
  </si>
  <si>
    <t>KYL098043</t>
  </si>
  <si>
    <t>KY0098043</t>
  </si>
  <si>
    <t>MADISONVILLE</t>
  </si>
  <si>
    <t>https://echo.epa.gov/biosolids-facility-report?id=KYL098043</t>
  </si>
  <si>
    <t>CITY OF CLEBURNE WWTF</t>
  </si>
  <si>
    <t>TX0047155</t>
  </si>
  <si>
    <t>CLEBURNE</t>
  </si>
  <si>
    <t>https://echo.epa.gov/biosolids-facility-report?id=TX0047155</t>
  </si>
  <si>
    <t>SECURITY SANITATION DISTRICT</t>
  </si>
  <si>
    <t>COL024392</t>
  </si>
  <si>
    <t>CO0024392</t>
  </si>
  <si>
    <t>https://echo.epa.gov/biosolids-facility-report?id=COL024392</t>
  </si>
  <si>
    <t>SOUTHWEST REGIONAL WWTP</t>
  </si>
  <si>
    <t>FLL012954</t>
  </si>
  <si>
    <t>FL0012954</t>
  </si>
  <si>
    <t>https://echo.epa.gov/biosolids-facility-report?id=FLL012954</t>
  </si>
  <si>
    <t>ATCHISON, CITY OF</t>
  </si>
  <si>
    <t>KSL039128</t>
  </si>
  <si>
    <t>KS0039128</t>
  </si>
  <si>
    <t>ATCHISON</t>
  </si>
  <si>
    <t>https://echo.epa.gov/biosolids-facility-report?id=KSL039128</t>
  </si>
  <si>
    <t>FORT MYERS BEACH STP</t>
  </si>
  <si>
    <t>FLL144215</t>
  </si>
  <si>
    <t>FL0144215</t>
  </si>
  <si>
    <t>https://echo.epa.gov/biosolids-facility-report?id=FLL144215</t>
  </si>
  <si>
    <t>ELMHURST STP, CITY OF</t>
  </si>
  <si>
    <t>ILL028746</t>
  </si>
  <si>
    <t>IL0028746</t>
  </si>
  <si>
    <t>ELMHURST</t>
  </si>
  <si>
    <t>https://echo.epa.gov/biosolids-facility-report?id=ILL028746</t>
  </si>
  <si>
    <t>JUNCTION CITY, CITY OF</t>
  </si>
  <si>
    <t>KSL034011</t>
  </si>
  <si>
    <t>KS0034011</t>
  </si>
  <si>
    <t>JUNCTION CITY</t>
  </si>
  <si>
    <t>https://echo.epa.gov/biosolids-facility-report?id=KSL034011</t>
  </si>
  <si>
    <t>CHEMUNG CO ELMIRA SD</t>
  </si>
  <si>
    <t>NYL035742</t>
  </si>
  <si>
    <t>NY0035742</t>
  </si>
  <si>
    <t>https://echo.epa.gov/biosolids-facility-report?id=NYL035742</t>
  </si>
  <si>
    <t>FARMINGTON WPCF</t>
  </si>
  <si>
    <t>CTL100218</t>
  </si>
  <si>
    <t>CT0100218</t>
  </si>
  <si>
    <t>https://echo.epa.gov/biosolids-facility-report?id=CTL100218</t>
  </si>
  <si>
    <t>CORTLAND (C)</t>
  </si>
  <si>
    <t>NYL027561</t>
  </si>
  <si>
    <t>NY0027561</t>
  </si>
  <si>
    <t>CORTLAND</t>
  </si>
  <si>
    <t>https://echo.epa.gov/biosolids-facility-report?id=NYL027561</t>
  </si>
  <si>
    <t>TOWN OF MIDDLEBURY</t>
  </si>
  <si>
    <t>VTL100188</t>
  </si>
  <si>
    <t>VT0100188</t>
  </si>
  <si>
    <t>MIDDLEBURY</t>
  </si>
  <si>
    <t>https://echo.epa.gov/biosolids-facility-report?id=VTL100188</t>
  </si>
  <si>
    <t>MOORPARK WWTP</t>
  </si>
  <si>
    <t>CAL063274</t>
  </si>
  <si>
    <t>CA0063274</t>
  </si>
  <si>
    <t>MOORPARK</t>
  </si>
  <si>
    <t>https://echo.epa.gov/biosolids-facility-report?id=CAL063274</t>
  </si>
  <si>
    <t>ATWATER, CITY OF</t>
  </si>
  <si>
    <t>CAL085308</t>
  </si>
  <si>
    <t>CA0085308</t>
  </si>
  <si>
    <t>ATWATER</t>
  </si>
  <si>
    <t>https://echo.epa.gov/biosolids-facility-report?id=CAL085308</t>
  </si>
  <si>
    <t>ASHLEY VALLEY WATER REC. FACIL</t>
  </si>
  <si>
    <t>UTL025348</t>
  </si>
  <si>
    <t>UT0025348</t>
  </si>
  <si>
    <t>VERNAL</t>
  </si>
  <si>
    <t>https://echo.epa.gov/biosolids-facility-report?id=UTL025348</t>
  </si>
  <si>
    <t>BIG BEAR AREA RWA WWTP</t>
  </si>
  <si>
    <t>CAL000344</t>
  </si>
  <si>
    <t>CA0000344</t>
  </si>
  <si>
    <t>BIG BEAR CITY</t>
  </si>
  <si>
    <t>https://echo.epa.gov/biosolids-facility-report?id=CAL000344</t>
  </si>
  <si>
    <t>CVWD WRP 7 IMP. DIST. 58</t>
  </si>
  <si>
    <t>CAL010504</t>
  </si>
  <si>
    <t>CA0010504</t>
  </si>
  <si>
    <t>https://echo.epa.gov/biosolids-facility-report?id=CAL010504</t>
  </si>
  <si>
    <t>HONOLULU KAILUA WWTP</t>
  </si>
  <si>
    <t>HIL021296</t>
  </si>
  <si>
    <t>HI0021296</t>
  </si>
  <si>
    <t>https://echo.epa.gov/biosolids-facility-report?id=HIL021296</t>
  </si>
  <si>
    <t>EL DORADO DEER CREEK WWTP</t>
  </si>
  <si>
    <t>CAL078662</t>
  </si>
  <si>
    <t>CA0078662</t>
  </si>
  <si>
    <t>https://echo.epa.gov/biosolids-facility-report?id=CAL078662</t>
  </si>
  <si>
    <t>NCL006245</t>
  </si>
  <si>
    <t>NC0006245</t>
  </si>
  <si>
    <t>https://echo.epa.gov/biosolids-facility-report?id=NCL006245</t>
  </si>
  <si>
    <t>THE WOODLANDS WWTP  2</t>
  </si>
  <si>
    <t>TX0091715</t>
  </si>
  <si>
    <t>https://echo.epa.gov/biosolids-facility-report?id=TX0091715</t>
  </si>
  <si>
    <t>OCEAN CITY REG WASTEWATER TF</t>
  </si>
  <si>
    <t>NJL035343</t>
  </si>
  <si>
    <t>NJ0035343</t>
  </si>
  <si>
    <t>https://echo.epa.gov/biosolids-facility-report?id=NJL035343</t>
  </si>
  <si>
    <t>NEWBURGH MUNICIPAL WWTP</t>
  </si>
  <si>
    <t>INL023892</t>
  </si>
  <si>
    <t>IN0023892</t>
  </si>
  <si>
    <t>https://echo.epa.gov/biosolids-facility-report?id=INL023892</t>
  </si>
  <si>
    <t>NEWBURYPORT W W T P</t>
  </si>
  <si>
    <t>MAL101427</t>
  </si>
  <si>
    <t>MA0101427</t>
  </si>
  <si>
    <t>NEWBURYPORT</t>
  </si>
  <si>
    <t>https://echo.epa.gov/biosolids-facility-report?id=MAL101427</t>
  </si>
  <si>
    <t>EL DORADO HILLS WWTP</t>
  </si>
  <si>
    <t>CAL078671</t>
  </si>
  <si>
    <t>CA0078671</t>
  </si>
  <si>
    <t>https://echo.epa.gov/biosolids-facility-report?id=CAL078671</t>
  </si>
  <si>
    <t>POLLARD CREEK WWTP</t>
  </si>
  <si>
    <t>TX0047414</t>
  </si>
  <si>
    <t>MINERAL WELLS</t>
  </si>
  <si>
    <t>https://echo.epa.gov/biosolids-facility-report?id=TX0047414</t>
  </si>
  <si>
    <t>ADELANTO WWTF</t>
  </si>
  <si>
    <t>CAL010520</t>
  </si>
  <si>
    <t>CA0010520</t>
  </si>
  <si>
    <t>ADELANTO</t>
  </si>
  <si>
    <t>https://echo.epa.gov/biosolids-facility-report?id=CAL010520</t>
  </si>
  <si>
    <t>TWA/CYPRESS WEST</t>
  </si>
  <si>
    <t>FLL109843</t>
  </si>
  <si>
    <t>FL0109843</t>
  </si>
  <si>
    <t>https://echo.epa.gov/biosolids-facility-report?id=FLL109843</t>
  </si>
  <si>
    <t>CITY OF ELIZABETH CITY</t>
  </si>
  <si>
    <t>NCL025011</t>
  </si>
  <si>
    <t>NC0025011</t>
  </si>
  <si>
    <t>ELIZABETH CITY</t>
  </si>
  <si>
    <t>https://echo.epa.gov/biosolids-facility-report?id=NCL025011</t>
  </si>
  <si>
    <t>JACKSON COUNTY UTILITY AUTHORITY, WEST JACKSON COUNTY POTW</t>
  </si>
  <si>
    <t>MSL045446</t>
  </si>
  <si>
    <t>MS0045446</t>
  </si>
  <si>
    <t>OCEAN SPRINGS</t>
  </si>
  <si>
    <t>https://echo.epa.gov/biosolids-facility-report?id=MSL045446</t>
  </si>
  <si>
    <t>MANDAN CITY OF</t>
  </si>
  <si>
    <t>NDL022861</t>
  </si>
  <si>
    <t>ND0022861</t>
  </si>
  <si>
    <t>MANDAN</t>
  </si>
  <si>
    <t>https://echo.epa.gov/biosolids-facility-report?id=NDL022861</t>
  </si>
  <si>
    <t>SMITHFIELD TOWN HALL</t>
  </si>
  <si>
    <t>RIL100251</t>
  </si>
  <si>
    <t>RI0100251</t>
  </si>
  <si>
    <t>SMITHFIELD</t>
  </si>
  <si>
    <t>https://echo.epa.gov/biosolids-facility-report?id=RIL100251</t>
  </si>
  <si>
    <t>WEST GOSHEN SEWAGE TREATMENT P</t>
  </si>
  <si>
    <t>PAL028584</t>
  </si>
  <si>
    <t>PA0028584</t>
  </si>
  <si>
    <t>WEST CHESTER</t>
  </si>
  <si>
    <t>https://echo.epa.gov/biosolids-facility-report?id=PAL028584</t>
  </si>
  <si>
    <t>NEW BROADWAY WWTF</t>
  </si>
  <si>
    <t>TX0047066</t>
  </si>
  <si>
    <t>https://echo.epa.gov/biosolids-facility-report?id=TX0047066</t>
  </si>
  <si>
    <t>EDWARDSVILLE STP, CITY OF</t>
  </si>
  <si>
    <t>ILL026310</t>
  </si>
  <si>
    <t>IL0026310</t>
  </si>
  <si>
    <t>EDWARDSVILLE</t>
  </si>
  <si>
    <t>https://echo.epa.gov/biosolids-facility-report?id=ILL026310</t>
  </si>
  <si>
    <t>DAPHNE UB CITY OF UTILITIES BD</t>
  </si>
  <si>
    <t>ALL027561</t>
  </si>
  <si>
    <t>AL0027561</t>
  </si>
  <si>
    <t>DAPHNE</t>
  </si>
  <si>
    <t>https://echo.epa.gov/biosolids-facility-report?id=ALL027561</t>
  </si>
  <si>
    <t>IRONHOUSE SANITARY DISTRICT WWTP</t>
  </si>
  <si>
    <t>CAL085260</t>
  </si>
  <si>
    <t>CA0085260</t>
  </si>
  <si>
    <t>OAKLEY</t>
  </si>
  <si>
    <t>https://echo.epa.gov/biosolids-facility-report?id=CAL085260</t>
  </si>
  <si>
    <t>KINGS CREEK WWTF</t>
  </si>
  <si>
    <t>TX0022527</t>
  </si>
  <si>
    <t>TERRELL</t>
  </si>
  <si>
    <t>https://echo.epa.gov/biosolids-facility-report?id=TX0022527</t>
  </si>
  <si>
    <t>GLENDALE HEIGHTS, VILLAGE OF</t>
  </si>
  <si>
    <t>ILL028967</t>
  </si>
  <si>
    <t>IL0028967</t>
  </si>
  <si>
    <t>GLENDALE HEIGHTS</t>
  </si>
  <si>
    <t>https://echo.epa.gov/biosolids-facility-report?id=ILL028967</t>
  </si>
  <si>
    <t>TIFTON NEW RIVER WPCP</t>
  </si>
  <si>
    <t>GAL048470</t>
  </si>
  <si>
    <t>GA0048470</t>
  </si>
  <si>
    <t>TIFTON</t>
  </si>
  <si>
    <t>https://echo.epa.gov/biosolids-facility-report?id=GAL048470</t>
  </si>
  <si>
    <t>MT VERNON WWTP</t>
  </si>
  <si>
    <t>WAL024074</t>
  </si>
  <si>
    <t>WA0024074</t>
  </si>
  <si>
    <t>https://echo.epa.gov/biosolids-facility-report?id=WAL024074</t>
  </si>
  <si>
    <t>VINCENNES WWTP, CITY OF</t>
  </si>
  <si>
    <t>INL031020</t>
  </si>
  <si>
    <t>IN0031020</t>
  </si>
  <si>
    <t>VINCENNES</t>
  </si>
  <si>
    <t>https://echo.epa.gov/biosolids-facility-report?id=INL031020</t>
  </si>
  <si>
    <t>COHANSEY RIVER BASIN STP</t>
  </si>
  <si>
    <t>NJL024651</t>
  </si>
  <si>
    <t>NJ0024651</t>
  </si>
  <si>
    <t>BRIDGETON</t>
  </si>
  <si>
    <t>https://echo.epa.gov/biosolids-facility-report?id=NJL024651</t>
  </si>
  <si>
    <t>ROBERT T. SAVELY WATER RECLAMATION</t>
  </si>
  <si>
    <t>TX0022543</t>
  </si>
  <si>
    <t>https://echo.epa.gov/biosolids-facility-report?id=TX0022543</t>
  </si>
  <si>
    <t>LODI WHITE SLOUGH WPCF</t>
  </si>
  <si>
    <t>CAL079243</t>
  </si>
  <si>
    <t>CA0079243</t>
  </si>
  <si>
    <t>LODI</t>
  </si>
  <si>
    <t>https://echo.epa.gov/biosolids-facility-report?id=CAL079243</t>
  </si>
  <si>
    <t>NORTH KUEHLER WWTP</t>
  </si>
  <si>
    <t>TX0088170</t>
  </si>
  <si>
    <t>https://echo.epa.gov/biosolids-facility-report?id=TX0088170</t>
  </si>
  <si>
    <t>HANOVER AREA REGIONAL WWTF</t>
  </si>
  <si>
    <t>PAL026875</t>
  </si>
  <si>
    <t>PA0026875</t>
  </si>
  <si>
    <t>https://echo.epa.gov/biosolids-facility-report?id=PAL026875</t>
  </si>
  <si>
    <t>CLARKSVILLE WWTP</t>
  </si>
  <si>
    <t>INL047058</t>
  </si>
  <si>
    <t>IN0047058</t>
  </si>
  <si>
    <t>CLARKSVILLE</t>
  </si>
  <si>
    <t>https://echo.epa.gov/biosolids-facility-report?id=INL047058</t>
  </si>
  <si>
    <t>FAIRHAVEN W W T P</t>
  </si>
  <si>
    <t>MAL100765</t>
  </si>
  <si>
    <t>MA0100765</t>
  </si>
  <si>
    <t>FAIRHAVEN</t>
  </si>
  <si>
    <t>https://echo.epa.gov/biosolids-facility-report?id=MAL100765</t>
  </si>
  <si>
    <t>STILL CREEK WWTP</t>
  </si>
  <si>
    <t>TX0025071</t>
  </si>
  <si>
    <t>https://echo.epa.gov/biosolids-facility-report?id=TX0025071</t>
  </si>
  <si>
    <t>BOROUGH OF ELIZABETHTOWN</t>
  </si>
  <si>
    <t>PAL023108</t>
  </si>
  <si>
    <t>PA0023108</t>
  </si>
  <si>
    <t>https://echo.epa.gov/biosolids-facility-report?id=PAL023108</t>
  </si>
  <si>
    <t>OCALA WRF #3</t>
  </si>
  <si>
    <t>FLL190268</t>
  </si>
  <si>
    <t>FL0190268</t>
  </si>
  <si>
    <t>https://echo.epa.gov/biosolids-facility-report?id=FLL190268</t>
  </si>
  <si>
    <t>REEDLEY WWTP</t>
  </si>
  <si>
    <t>CAL081230</t>
  </si>
  <si>
    <t>CA0081230</t>
  </si>
  <si>
    <t>REEDLEY</t>
  </si>
  <si>
    <t>https://echo.epa.gov/biosolids-facility-report?id=CAL081230</t>
  </si>
  <si>
    <t>ALL022764</t>
  </si>
  <si>
    <t>AL0022764</t>
  </si>
  <si>
    <t>https://echo.epa.gov/biosolids-facility-report?id=ALL022764</t>
  </si>
  <si>
    <t>WINFIELD, CITY OF</t>
  </si>
  <si>
    <t>KSL051926</t>
  </si>
  <si>
    <t>KS0051926</t>
  </si>
  <si>
    <t>WINFIELD</t>
  </si>
  <si>
    <t>https://echo.epa.gov/biosolids-facility-report?id=KSL051926</t>
  </si>
  <si>
    <t>TOWN OF LITTLE ELM WWTF</t>
  </si>
  <si>
    <t>TX0053783</t>
  </si>
  <si>
    <t>LITTLE ELM</t>
  </si>
  <si>
    <t>https://echo.epa.gov/biosolids-facility-report?id=TX0053783</t>
  </si>
  <si>
    <t>TUPELO BAYOU WWTP</t>
  </si>
  <si>
    <t>ARL051951</t>
  </si>
  <si>
    <t>AR0051951</t>
  </si>
  <si>
    <t>https://echo.epa.gov/biosolids-facility-report?id=ARL051951</t>
  </si>
  <si>
    <t>GALVESTON COUNTY WCID 1 WWTP</t>
  </si>
  <si>
    <t>TX0023655</t>
  </si>
  <si>
    <t>https://echo.epa.gov/biosolids-facility-report?id=TX0023655</t>
  </si>
  <si>
    <t>GREENFIELD WPC</t>
  </si>
  <si>
    <t>MAL101214</t>
  </si>
  <si>
    <t>MA0101214</t>
  </si>
  <si>
    <t>https://echo.epa.gov/biosolids-facility-report?id=MAL101214</t>
  </si>
  <si>
    <t>NORTHEAST WWTF</t>
  </si>
  <si>
    <t>TX0091219</t>
  </si>
  <si>
    <t>ALICE</t>
  </si>
  <si>
    <t>https://echo.epa.gov/biosolids-facility-report?id=TX0091219</t>
  </si>
  <si>
    <t>FAYETTEVILLE WHITEWATER CR</t>
  </si>
  <si>
    <t>GAL035807</t>
  </si>
  <si>
    <t>GA0035807</t>
  </si>
  <si>
    <t>https://echo.epa.gov/biosolids-facility-report?id=GAL035807</t>
  </si>
  <si>
    <t>CITY OF PASADENA WWTP</t>
  </si>
  <si>
    <t>TX0134813</t>
  </si>
  <si>
    <t>https://echo.epa.gov/biosolids-facility-report?id=TX0134813</t>
  </si>
  <si>
    <t>MICHIGAN CITY - J.B. GIFFORD WWTP</t>
  </si>
  <si>
    <t>INL023752</t>
  </si>
  <si>
    <t>IN0023752</t>
  </si>
  <si>
    <t>MICHIGAN CITY</t>
  </si>
  <si>
    <t>https://echo.epa.gov/biosolids-facility-report?id=INL023752</t>
  </si>
  <si>
    <t>IAL035947</t>
  </si>
  <si>
    <t>IA0035947</t>
  </si>
  <si>
    <t>https://echo.epa.gov/biosolids-facility-report?id=IAL035947</t>
  </si>
  <si>
    <t>WATER RECLAMATION WWTF</t>
  </si>
  <si>
    <t>TX0085740</t>
  </si>
  <si>
    <t>CEDAR PARK</t>
  </si>
  <si>
    <t>https://echo.epa.gov/biosolids-facility-report?id=TX0085740</t>
  </si>
  <si>
    <t>PHENIX CITY DEPARTMENT OF PUBLIC UTILITIES</t>
  </si>
  <si>
    <t>ALL022209</t>
  </si>
  <si>
    <t>AL0022209</t>
  </si>
  <si>
    <t>PHENIX CITY</t>
  </si>
  <si>
    <t>https://echo.epa.gov/biosolids-facility-report?id=ALL022209</t>
  </si>
  <si>
    <t>BOLINGBROOK WRF #2, VILLAGE OF</t>
  </si>
  <si>
    <t>ILL032735</t>
  </si>
  <si>
    <t>IL0032735</t>
  </si>
  <si>
    <t>https://echo.epa.gov/biosolids-facility-report?id=ILL032735</t>
  </si>
  <si>
    <t>PINOLE/HERCULES WPCP</t>
  </si>
  <si>
    <t>CAL037796</t>
  </si>
  <si>
    <t>CA0037796</t>
  </si>
  <si>
    <t>PINOLE</t>
  </si>
  <si>
    <t>https://echo.epa.gov/biosolids-facility-report?id=CAL037796</t>
  </si>
  <si>
    <t>PARKINS MILLS WASTEWATER TREAT</t>
  </si>
  <si>
    <t>VAL075191</t>
  </si>
  <si>
    <t>VA0075191</t>
  </si>
  <si>
    <t>https://echo.epa.gov/biosolids-facility-report?id=VAL075191</t>
  </si>
  <si>
    <t>ALL022934</t>
  </si>
  <si>
    <t>AL0022934</t>
  </si>
  <si>
    <t>https://echo.epa.gov/biosolids-facility-report?id=ALL022934</t>
  </si>
  <si>
    <t>PECAN BRANCH WWTP</t>
  </si>
  <si>
    <t>TX0114006</t>
  </si>
  <si>
    <t>GEORGETOWN</t>
  </si>
  <si>
    <t>https://echo.epa.gov/biosolids-facility-report?id=TX0114006</t>
  </si>
  <si>
    <t>SOUTH BURLINGTON WWTF--AIRPORT PARKWAY</t>
  </si>
  <si>
    <t>VTL100366</t>
  </si>
  <si>
    <t>VT0100366</t>
  </si>
  <si>
    <t>SOUTH BURLINGTON</t>
  </si>
  <si>
    <t>https://echo.epa.gov/biosolids-facility-report?id=VTL100366</t>
  </si>
  <si>
    <t>COMMANDING OFFICER MARINE CORPS BASE CAMP LEJEUNE</t>
  </si>
  <si>
    <t>NCL063029</t>
  </si>
  <si>
    <t>NC0063029</t>
  </si>
  <si>
    <t>CAMP LEJEUNE</t>
  </si>
  <si>
    <t>https://echo.epa.gov/biosolids-facility-report?id=NCL063029</t>
  </si>
  <si>
    <t>SNYDERVILLE BSID-SILVER CREEK</t>
  </si>
  <si>
    <t>UTL024414</t>
  </si>
  <si>
    <t>UT0024414</t>
  </si>
  <si>
    <t>https://echo.epa.gov/biosolids-facility-report?id=UTL024414</t>
  </si>
  <si>
    <t>SHELBYVILLE WATER RESOURCE RECOVERY FACILITY</t>
  </si>
  <si>
    <t>INL032867</t>
  </si>
  <si>
    <t>IN0032867</t>
  </si>
  <si>
    <t>SHELBYVILLE</t>
  </si>
  <si>
    <t>https://echo.epa.gov/biosolids-facility-report?id=INL032867</t>
  </si>
  <si>
    <t>LITITZ SEWAGE AUTHORITY</t>
  </si>
  <si>
    <t>PAL020320</t>
  </si>
  <si>
    <t>PA0020320</t>
  </si>
  <si>
    <t>LITITZ-LANCASTER COUNTY</t>
  </si>
  <si>
    <t>https://echo.epa.gov/biosolids-facility-report?id=PAL020320</t>
  </si>
  <si>
    <t>CITY OF PUNTA GORDA WWTP</t>
  </si>
  <si>
    <t>FLL118371</t>
  </si>
  <si>
    <t>FL0118371</t>
  </si>
  <si>
    <t>PUNTA GORDA</t>
  </si>
  <si>
    <t>https://echo.epa.gov/biosolids-facility-report?id=FLL118371</t>
  </si>
  <si>
    <t>SAN GABRIEL WWTP</t>
  </si>
  <si>
    <t>TX0022667</t>
  </si>
  <si>
    <t>https://echo.epa.gov/biosolids-facility-report?id=TX0022667</t>
  </si>
  <si>
    <t>OJAI VALLEY WWTP</t>
  </si>
  <si>
    <t>CAL053961</t>
  </si>
  <si>
    <t>CA0053961</t>
  </si>
  <si>
    <t>OJAI</t>
  </si>
  <si>
    <t>https://echo.epa.gov/biosolids-facility-report?id=CAL053961</t>
  </si>
  <si>
    <t>ALLISON WWTP</t>
  </si>
  <si>
    <t>TX0047082</t>
  </si>
  <si>
    <t>https://echo.epa.gov/biosolids-facility-report?id=TX0047082</t>
  </si>
  <si>
    <t>WEBSTER W W T F</t>
  </si>
  <si>
    <t>MAL100439</t>
  </si>
  <si>
    <t>MA0100439</t>
  </si>
  <si>
    <t>https://echo.epa.gov/biosolids-facility-report?id=MAL100439</t>
  </si>
  <si>
    <t>SOUTH HADLEY WWTP</t>
  </si>
  <si>
    <t>MAL100455</t>
  </si>
  <si>
    <t>MA0100455</t>
  </si>
  <si>
    <t>https://echo.epa.gov/biosolids-facility-report?id=MAL100455</t>
  </si>
  <si>
    <t>RED BLUFF WWRP</t>
  </si>
  <si>
    <t>CAL078891</t>
  </si>
  <si>
    <t>CA0078891</t>
  </si>
  <si>
    <t>RED BLUFF</t>
  </si>
  <si>
    <t>https://echo.epa.gov/biosolids-facility-report?id=CAL078891</t>
  </si>
  <si>
    <t>DOVER TWP. SEWAGE TMT. PLANT</t>
  </si>
  <si>
    <t>PAL020826</t>
  </si>
  <si>
    <t>PA0020826</t>
  </si>
  <si>
    <t>https://echo.epa.gov/biosolids-facility-report?id=PAL020826</t>
  </si>
  <si>
    <t>CHESHIRE WPCF</t>
  </si>
  <si>
    <t>CTL100081</t>
  </si>
  <si>
    <t>CT0100081</t>
  </si>
  <si>
    <t>CHESHIRE</t>
  </si>
  <si>
    <t>https://echo.epa.gov/biosolids-facility-report?id=CTL100081</t>
  </si>
  <si>
    <t>GRAFTON W W T P</t>
  </si>
  <si>
    <t>MAL101311</t>
  </si>
  <si>
    <t>MA0101311</t>
  </si>
  <si>
    <t>SO. GRAFTON</t>
  </si>
  <si>
    <t>https://echo.epa.gov/biosolids-facility-report?id=MAL101311</t>
  </si>
  <si>
    <t>DOVE SPRINGS WWTP</t>
  </si>
  <si>
    <t>TX0101281</t>
  </si>
  <si>
    <t>https://echo.epa.gov/biosolids-facility-report?id=TX0101281</t>
  </si>
  <si>
    <t>DERBY, CITY OF</t>
  </si>
  <si>
    <t>KSL050377</t>
  </si>
  <si>
    <t>KS0050377</t>
  </si>
  <si>
    <t>DERBY</t>
  </si>
  <si>
    <t>https://echo.epa.gov/biosolids-facility-report?id=KSL050377</t>
  </si>
  <si>
    <t>ALTOONA CITY AUTHORITY-EASTERL</t>
  </si>
  <si>
    <t>PAL027014</t>
  </si>
  <si>
    <t>PA0027014</t>
  </si>
  <si>
    <t>DUCANSVILLE</t>
  </si>
  <si>
    <t>https://echo.epa.gov/biosolids-facility-report?id=PAL027014</t>
  </si>
  <si>
    <t>MARTIN COUNTY UTILITIES NORTH WWTF</t>
  </si>
  <si>
    <t>FLL043192</t>
  </si>
  <si>
    <t>FL0043192</t>
  </si>
  <si>
    <t>https://echo.epa.gov/biosolids-facility-report?id=FLL043192</t>
  </si>
  <si>
    <t>NV REGIONAL WASTEWATER TREATMENT FACILITY</t>
  </si>
  <si>
    <t>FLL010185</t>
  </si>
  <si>
    <t>FL0010185</t>
  </si>
  <si>
    <t>NICEVILLE</t>
  </si>
  <si>
    <t>https://echo.epa.gov/biosolids-facility-report?id=FLL010185</t>
  </si>
  <si>
    <t>MOREHEAD STP</t>
  </si>
  <si>
    <t>KYL052752</t>
  </si>
  <si>
    <t>KY0052752</t>
  </si>
  <si>
    <t>MOREHEAD</t>
  </si>
  <si>
    <t>https://echo.epa.gov/biosolids-facility-report?id=KYL052752</t>
  </si>
  <si>
    <t>CHEROKEE METRO DISTRICT</t>
  </si>
  <si>
    <t>COL048348</t>
  </si>
  <si>
    <t>CO0048348</t>
  </si>
  <si>
    <t>https://echo.epa.gov/biosolids-facility-report?id=COL048348</t>
  </si>
  <si>
    <t>MOL025810</t>
  </si>
  <si>
    <t>MO0025810</t>
  </si>
  <si>
    <t>https://echo.epa.gov/biosolids-facility-report?id=MOL025810</t>
  </si>
  <si>
    <t>COOS BAY STP NO. 1</t>
  </si>
  <si>
    <t>ORL023574</t>
  </si>
  <si>
    <t>OR0023574</t>
  </si>
  <si>
    <t>COOS BAY</t>
  </si>
  <si>
    <t>https://echo.epa.gov/biosolids-facility-report?id=ORL023574</t>
  </si>
  <si>
    <t>UPPER MARTINEZ CREEK WWTF</t>
  </si>
  <si>
    <t>TX0024082</t>
  </si>
  <si>
    <t>https://echo.epa.gov/biosolids-facility-report?id=TX0024082</t>
  </si>
  <si>
    <t>NEW LENOX STP #1, VILLAGE OF</t>
  </si>
  <si>
    <t>ILL020559</t>
  </si>
  <si>
    <t>IL0020559</t>
  </si>
  <si>
    <t>NEW LENOX</t>
  </si>
  <si>
    <t>https://echo.epa.gov/biosolids-facility-report?id=ILL020559</t>
  </si>
  <si>
    <t>PENDLETON, CITY OF</t>
  </si>
  <si>
    <t>ORL026395</t>
  </si>
  <si>
    <t>OR0026395</t>
  </si>
  <si>
    <t>https://echo.epa.gov/biosolids-facility-report?id=ORL026395</t>
  </si>
  <si>
    <t>OTTAWA STP, CITY OF</t>
  </si>
  <si>
    <t>ILL030384</t>
  </si>
  <si>
    <t>IL0030384</t>
  </si>
  <si>
    <t>OTTAWA</t>
  </si>
  <si>
    <t>https://echo.epa.gov/biosolids-facility-report?id=ILL030384</t>
  </si>
  <si>
    <t>MIDWAY SEWER DISTRICT WWTP</t>
  </si>
  <si>
    <t>WAL020958</t>
  </si>
  <si>
    <t>WA0020958</t>
  </si>
  <si>
    <t>KENT</t>
  </si>
  <si>
    <t>https://echo.epa.gov/biosolids-facility-report?id=WAL020958</t>
  </si>
  <si>
    <t>WILSONVILLE, CITY OF</t>
  </si>
  <si>
    <t>ORL022764</t>
  </si>
  <si>
    <t>OR0022764</t>
  </si>
  <si>
    <t>WILSONVILLE</t>
  </si>
  <si>
    <t>https://echo.epa.gov/biosolids-facility-report?id=ORL022764</t>
  </si>
  <si>
    <t>SCOTTSBORO WATER, SEWER, AND GAS BOARD</t>
  </si>
  <si>
    <t>ALL031372</t>
  </si>
  <si>
    <t>AL0031372</t>
  </si>
  <si>
    <t>SCOTTSBORO</t>
  </si>
  <si>
    <t>https://echo.epa.gov/biosolids-facility-report?id=ALL031372</t>
  </si>
  <si>
    <t>CITY OF CORALVILLE</t>
  </si>
  <si>
    <t>IAL020788</t>
  </si>
  <si>
    <t>IA0020788</t>
  </si>
  <si>
    <t>CORALVILLE</t>
  </si>
  <si>
    <t>https://echo.epa.gov/biosolids-facility-report?id=IAL020788</t>
  </si>
  <si>
    <t>CITY OF FULTON</t>
  </si>
  <si>
    <t>MOL103331</t>
  </si>
  <si>
    <t>MO0103331</t>
  </si>
  <si>
    <t>FULTON</t>
  </si>
  <si>
    <t>https://echo.epa.gov/biosolids-facility-report?id=MOL103331</t>
  </si>
  <si>
    <t>BRIGHTON CITY OF</t>
  </si>
  <si>
    <t>COL021547</t>
  </si>
  <si>
    <t>CO0021547</t>
  </si>
  <si>
    <t>https://echo.epa.gov/biosolids-facility-report?id=COL021547</t>
  </si>
  <si>
    <t>DURANGO CITY OF</t>
  </si>
  <si>
    <t>COL024082</t>
  </si>
  <si>
    <t>CO0024082</t>
  </si>
  <si>
    <t>DURANGO</t>
  </si>
  <si>
    <t>https://echo.epa.gov/biosolids-facility-report?id=COL024082</t>
  </si>
  <si>
    <t>LOUISVILLE CITY OF</t>
  </si>
  <si>
    <t>COL023078</t>
  </si>
  <si>
    <t>CO0023078</t>
  </si>
  <si>
    <t>https://echo.epa.gov/biosolids-facility-report?id=COL023078</t>
  </si>
  <si>
    <t>WAYNESBORO DEPT OF UTILITIES-S</t>
  </si>
  <si>
    <t>VAL025151</t>
  </si>
  <si>
    <t>VA0025151</t>
  </si>
  <si>
    <t>WAYNESBORO</t>
  </si>
  <si>
    <t>https://echo.epa.gov/biosolids-facility-report?id=VAL025151</t>
  </si>
  <si>
    <t>IAL043079</t>
  </si>
  <si>
    <t>IA0043079</t>
  </si>
  <si>
    <t>https://echo.epa.gov/biosolids-facility-report?id=IAL043079</t>
  </si>
  <si>
    <t>RIDGEWOOD VILLAGE OF WPCP</t>
  </si>
  <si>
    <t>NJL024791</t>
  </si>
  <si>
    <t>NJ0024791</t>
  </si>
  <si>
    <t>RIDGEWOOD</t>
  </si>
  <si>
    <t>https://echo.epa.gov/biosolids-facility-report?id=NJL024791</t>
  </si>
  <si>
    <t>ROSEBURG URBAN SANITARY</t>
  </si>
  <si>
    <t>ORL031356</t>
  </si>
  <si>
    <t>OR0031356</t>
  </si>
  <si>
    <t>https://echo.epa.gov/biosolids-facility-report?id=ORL031356</t>
  </si>
  <si>
    <t>SAM C MCKENZIE JR WATER RECLAMATION FACILITY</t>
  </si>
  <si>
    <t>TX0133248</t>
  </si>
  <si>
    <t>https://echo.epa.gov/biosolids-facility-report?id=TX0133248</t>
  </si>
  <si>
    <t>WINDSOR WWTF</t>
  </si>
  <si>
    <t>CAL023345</t>
  </si>
  <si>
    <t>CA0023345</t>
  </si>
  <si>
    <t>https://echo.epa.gov/biosolids-facility-report?id=CAL023345</t>
  </si>
  <si>
    <t>CONNERSVILLE WWTP</t>
  </si>
  <si>
    <t>INL032336</t>
  </si>
  <si>
    <t>IN0032336</t>
  </si>
  <si>
    <t>CONNERSVILLE</t>
  </si>
  <si>
    <t>https://echo.epa.gov/biosolids-facility-report?id=INL032336</t>
  </si>
  <si>
    <t>HUNTINGTON WWTP</t>
  </si>
  <si>
    <t>INL023132</t>
  </si>
  <si>
    <t>IN0023132</t>
  </si>
  <si>
    <t>https://echo.epa.gov/biosolids-facility-report?id=INL023132</t>
  </si>
  <si>
    <t>LYNN BAYOU WWTF</t>
  </si>
  <si>
    <t>TX0047562</t>
  </si>
  <si>
    <t>PORT LAVACA</t>
  </si>
  <si>
    <t>https://echo.epa.gov/biosolids-facility-report?id=TX0047562</t>
  </si>
  <si>
    <t>HOBBS, CITY OF</t>
  </si>
  <si>
    <t>NML000003</t>
  </si>
  <si>
    <t>NM0000003</t>
  </si>
  <si>
    <t>HOBBS</t>
  </si>
  <si>
    <t>https://echo.epa.gov/biosolids-facility-report?id=NML000003</t>
  </si>
  <si>
    <t>LICK CREEK WWTP</t>
  </si>
  <si>
    <t>TX0093262</t>
  </si>
  <si>
    <t>https://echo.epa.gov/biosolids-facility-report?id=TX0093262</t>
  </si>
  <si>
    <t>JACKSON STREET WWTP</t>
  </si>
  <si>
    <t>TX0073423</t>
  </si>
  <si>
    <t>https://echo.epa.gov/biosolids-facility-report?id=TX0073423</t>
  </si>
  <si>
    <t>HENRY COUNTY WATER AUTHORITY (INDIAN CREEK WRF)</t>
  </si>
  <si>
    <t>GAL050241</t>
  </si>
  <si>
    <t>GA0050241</t>
  </si>
  <si>
    <t>https://echo.epa.gov/biosolids-facility-report?id=GAL050241</t>
  </si>
  <si>
    <t>SOMERSET W P C F</t>
  </si>
  <si>
    <t>MAL100676</t>
  </si>
  <si>
    <t>MA0100676</t>
  </si>
  <si>
    <t>SOMERSET</t>
  </si>
  <si>
    <t>https://echo.epa.gov/biosolids-facility-report?id=MAL100676</t>
  </si>
  <si>
    <t>HEALDSBURG WRF</t>
  </si>
  <si>
    <t>CAL025135</t>
  </si>
  <si>
    <t>CA0025135</t>
  </si>
  <si>
    <t>HEALDSBURG</t>
  </si>
  <si>
    <t>https://echo.epa.gov/biosolids-facility-report?id=CAL025135</t>
  </si>
  <si>
    <t>TX0034401</t>
  </si>
  <si>
    <t>HUMBLE</t>
  </si>
  <si>
    <t>https://echo.epa.gov/biosolids-facility-report?id=TX0034401</t>
  </si>
  <si>
    <t>CITY OF OLDSMAR</t>
  </si>
  <si>
    <t>FLL027651</t>
  </si>
  <si>
    <t>FL0027651</t>
  </si>
  <si>
    <t>OLDSMAR</t>
  </si>
  <si>
    <t>https://echo.epa.gov/biosolids-facility-report?id=FLL027651</t>
  </si>
  <si>
    <t>REED CREEK WPCP</t>
  </si>
  <si>
    <t>GAL031992</t>
  </si>
  <si>
    <t>GA0031992</t>
  </si>
  <si>
    <t>https://echo.epa.gov/biosolids-facility-report?id=GAL031992</t>
  </si>
  <si>
    <t>SULPHUR,CITY OF-WWTP</t>
  </si>
  <si>
    <t>LAL067083</t>
  </si>
  <si>
    <t>LA0067083</t>
  </si>
  <si>
    <t>SULPHUR</t>
  </si>
  <si>
    <t>https://echo.epa.gov/biosolids-facility-report?id=LAL067083</t>
  </si>
  <si>
    <t>AJ BROWN PARKER CREEK WWTF</t>
  </si>
  <si>
    <t>TX0072974</t>
  </si>
  <si>
    <t>https://echo.epa.gov/biosolids-facility-report?id=TX0072974</t>
  </si>
  <si>
    <t>DELANO WWTP</t>
  </si>
  <si>
    <t>CAL010505</t>
  </si>
  <si>
    <t>CA0010505</t>
  </si>
  <si>
    <t>DELANO</t>
  </si>
  <si>
    <t>https://echo.epa.gov/biosolids-facility-report?id=CAL010505</t>
  </si>
  <si>
    <t>RIVERTON, CITY OF</t>
  </si>
  <si>
    <t>WYL020672</t>
  </si>
  <si>
    <t>WY0020672</t>
  </si>
  <si>
    <t>https://echo.epa.gov/biosolids-facility-report?id=WYL020672</t>
  </si>
  <si>
    <t>HANOVER SEWERAGE AUTHORITY</t>
  </si>
  <si>
    <t>NJL024902</t>
  </si>
  <si>
    <t>NJ0024902</t>
  </si>
  <si>
    <t>WHIPPANY</t>
  </si>
  <si>
    <t>https://echo.epa.gov/biosolids-facility-report?id=NJL024902</t>
  </si>
  <si>
    <t>N LAREDO WWTP</t>
  </si>
  <si>
    <t>TX0057801</t>
  </si>
  <si>
    <t>https://echo.epa.gov/biosolids-facility-report?id=TX0057801</t>
  </si>
  <si>
    <t>BERWICK MUN AUTH</t>
  </si>
  <si>
    <t>PAL023248</t>
  </si>
  <si>
    <t>PA0023248</t>
  </si>
  <si>
    <t>BERWICK</t>
  </si>
  <si>
    <t>https://echo.epa.gov/biosolids-facility-report?id=PAL023248</t>
  </si>
  <si>
    <t>RICHMOND REGIONAL WWTP</t>
  </si>
  <si>
    <t>TX0115177</t>
  </si>
  <si>
    <t>https://echo.epa.gov/biosolids-facility-report?id=TX0115177</t>
  </si>
  <si>
    <t>LCDPW - MILL CREEK WRF</t>
  </si>
  <si>
    <t>ILL071366</t>
  </si>
  <si>
    <t>IL0071366</t>
  </si>
  <si>
    <t>OLD MILL CREEK</t>
  </si>
  <si>
    <t>https://echo.epa.gov/biosolids-facility-report?id=ILL071366</t>
  </si>
  <si>
    <t>FLOYD BRANCH REGIONAL WWTP</t>
  </si>
  <si>
    <t>TX0023931</t>
  </si>
  <si>
    <t>https://echo.epa.gov/biosolids-facility-report?id=TX0023931</t>
  </si>
  <si>
    <t>CITY OF UVALDE WWTF</t>
  </si>
  <si>
    <t>TX0023094</t>
  </si>
  <si>
    <t>UVALDE</t>
  </si>
  <si>
    <t>https://echo.epa.gov/biosolids-facility-report?id=TX0023094</t>
  </si>
  <si>
    <t>WEST MELBOURNE/RAY BULLARD</t>
  </si>
  <si>
    <t>FLL010332</t>
  </si>
  <si>
    <t>FL0010332</t>
  </si>
  <si>
    <t>WEST MELBOURNE</t>
  </si>
  <si>
    <t>https://echo.epa.gov/biosolids-facility-report?id=FLL010332</t>
  </si>
  <si>
    <t>NCL074268</t>
  </si>
  <si>
    <t>NC0074268</t>
  </si>
  <si>
    <t>https://echo.epa.gov/biosolids-facility-report?id=NCL074268</t>
  </si>
  <si>
    <t>MEDFORD TOWNSHIP STP</t>
  </si>
  <si>
    <t>NJL026832</t>
  </si>
  <si>
    <t>NJ0026832</t>
  </si>
  <si>
    <t>MEDFORD</t>
  </si>
  <si>
    <t>https://echo.epa.gov/biosolids-facility-report?id=NJL026832</t>
  </si>
  <si>
    <t>BUTTERWORTH WATER POL CON UTIL</t>
  </si>
  <si>
    <t>NJL024911</t>
  </si>
  <si>
    <t>NJ0024911</t>
  </si>
  <si>
    <t>MORRISTOWN</t>
  </si>
  <si>
    <t>https://echo.epa.gov/biosolids-facility-report?id=NJL024911</t>
  </si>
  <si>
    <t>WOOD RIVER STP, CITY OF</t>
  </si>
  <si>
    <t>ILL031852</t>
  </si>
  <si>
    <t>IL0031852</t>
  </si>
  <si>
    <t>WOOD RIVER</t>
  </si>
  <si>
    <t>https://echo.epa.gov/biosolids-facility-report?id=ILL031852</t>
  </si>
  <si>
    <t>PORTAGE UTILITY SERVICE FACILITY WWTP</t>
  </si>
  <si>
    <t>INL024368</t>
  </si>
  <si>
    <t>IN0024368</t>
  </si>
  <si>
    <t>PORTAGE</t>
  </si>
  <si>
    <t>https://echo.epa.gov/biosolids-facility-report?id=INL024368</t>
  </si>
  <si>
    <t>SILVERTHORNE DILLON JOINT SEWER AUTHORITY</t>
  </si>
  <si>
    <t>COL020826</t>
  </si>
  <si>
    <t>CO0020826</t>
  </si>
  <si>
    <t>SILVERTHORNE</t>
  </si>
  <si>
    <t>https://echo.epa.gov/biosolids-facility-report?id=COL020826</t>
  </si>
  <si>
    <t>ARVIN WWTP</t>
  </si>
  <si>
    <t>CAL010511</t>
  </si>
  <si>
    <t>CA0010511</t>
  </si>
  <si>
    <t>ARVIN</t>
  </si>
  <si>
    <t>https://echo.epa.gov/biosolids-facility-report?id=CAL010511</t>
  </si>
  <si>
    <t>KEWANEE STP</t>
  </si>
  <si>
    <t>ILL029343</t>
  </si>
  <si>
    <t>IL0029343</t>
  </si>
  <si>
    <t>KEWANEE</t>
  </si>
  <si>
    <t>https://echo.epa.gov/biosolids-facility-report?id=ILL029343</t>
  </si>
  <si>
    <t>GREAT NECK WPC DISTRICT</t>
  </si>
  <si>
    <t>NYL026999</t>
  </si>
  <si>
    <t>NY0026999</t>
  </si>
  <si>
    <t>GREAT NECK</t>
  </si>
  <si>
    <t>https://echo.epa.gov/biosolids-facility-report?id=NYL026999</t>
  </si>
  <si>
    <t>COCOA, CITY OF - COCOA WRF</t>
  </si>
  <si>
    <t>FLL021521</t>
  </si>
  <si>
    <t>FL0021521</t>
  </si>
  <si>
    <t>COCOA</t>
  </si>
  <si>
    <t>https://echo.epa.gov/biosolids-facility-report?id=FLL021521</t>
  </si>
  <si>
    <t>RED WING</t>
  </si>
  <si>
    <t>MNL024571</t>
  </si>
  <si>
    <t>MN0024571</t>
  </si>
  <si>
    <t>https://echo.epa.gov/biosolids-facility-report?id=MNL024571</t>
  </si>
  <si>
    <t>YANKTON, CITY OF (BIOSOLIDS)</t>
  </si>
  <si>
    <t>SDL023396</t>
  </si>
  <si>
    <t>SD0023396</t>
  </si>
  <si>
    <t>YANKTON</t>
  </si>
  <si>
    <t>https://echo.epa.gov/biosolids-facility-report?id=SDL023396</t>
  </si>
  <si>
    <t>QUAIL VALLEY UD WWTP</t>
  </si>
  <si>
    <t>TX0035220</t>
  </si>
  <si>
    <t>https://echo.epa.gov/biosolids-facility-report?id=TX0035220</t>
  </si>
  <si>
    <t>GALT WWTP</t>
  </si>
  <si>
    <t>CAL078697</t>
  </si>
  <si>
    <t>CA0078697</t>
  </si>
  <si>
    <t>GALT</t>
  </si>
  <si>
    <t>https://echo.epa.gov/biosolids-facility-report?id=CAL078697</t>
  </si>
  <si>
    <t>MILLER CREEK WWTP</t>
  </si>
  <si>
    <t>WAL022764</t>
  </si>
  <si>
    <t>WA0022764</t>
  </si>
  <si>
    <t>NORMANDY PARK</t>
  </si>
  <si>
    <t>https://echo.epa.gov/biosolids-facility-report?id=WAL022764</t>
  </si>
  <si>
    <t>SOUTHWEST WATER RECLAMATION FACILITY</t>
  </si>
  <si>
    <t>TX0133043</t>
  </si>
  <si>
    <t>https://echo.epa.gov/biosolids-facility-report?id=TX0133043</t>
  </si>
  <si>
    <t>CITY OF BAY CITY WWTP</t>
  </si>
  <si>
    <t>TX0034461</t>
  </si>
  <si>
    <t>BAY CITY</t>
  </si>
  <si>
    <t>https://echo.epa.gov/biosolids-facility-report?id=TX0034461</t>
  </si>
  <si>
    <t>COACHELLA AVENUE 54 WWTP</t>
  </si>
  <si>
    <t>CAL104493</t>
  </si>
  <si>
    <t>CA0104493</t>
  </si>
  <si>
    <t>https://echo.epa.gov/biosolids-facility-report?id=CAL104493</t>
  </si>
  <si>
    <t>CITY OF DUMAS WWTP</t>
  </si>
  <si>
    <t>TX0135526</t>
  </si>
  <si>
    <t>DUMAS</t>
  </si>
  <si>
    <t>https://echo.epa.gov/biosolids-facility-report?id=TX0135526</t>
  </si>
  <si>
    <t>LEESBURG, CITY OF</t>
  </si>
  <si>
    <t>FLL105066</t>
  </si>
  <si>
    <t>FL0105066</t>
  </si>
  <si>
    <t>https://echo.epa.gov/biosolids-facility-report?id=FLL105066</t>
  </si>
  <si>
    <t>CITY OF WEST PLAINS</t>
  </si>
  <si>
    <t>MOL096610</t>
  </si>
  <si>
    <t>MO0096610</t>
  </si>
  <si>
    <t>WEST PLAINS</t>
  </si>
  <si>
    <t>https://echo.epa.gov/biosolids-facility-report?id=MOL096610</t>
  </si>
  <si>
    <t>CITY OF FERNANDINA BEACH</t>
  </si>
  <si>
    <t>FLL027260</t>
  </si>
  <si>
    <t>FL0027260</t>
  </si>
  <si>
    <t>FERNANDINA BEACH</t>
  </si>
  <si>
    <t>https://echo.epa.gov/biosolids-facility-report?id=FLL027260</t>
  </si>
  <si>
    <t>LOCKPORT STP, CITY OF</t>
  </si>
  <si>
    <t>ILL029611</t>
  </si>
  <si>
    <t>IL0029611</t>
  </si>
  <si>
    <t>https://echo.epa.gov/biosolids-facility-report?id=ILL029611</t>
  </si>
  <si>
    <t>WINTER HAVEN WWTP #2</t>
  </si>
  <si>
    <t>FLL021849</t>
  </si>
  <si>
    <t>FL0021849</t>
  </si>
  <si>
    <t>WINTER HAVEN</t>
  </si>
  <si>
    <t>https://echo.epa.gov/biosolids-facility-report?id=FLL021849</t>
  </si>
  <si>
    <t>WESTERN WESTMORELAND STP</t>
  </si>
  <si>
    <t>PAL027570</t>
  </si>
  <si>
    <t>PA0027570</t>
  </si>
  <si>
    <t>https://echo.epa.gov/biosolids-facility-report?id=PAL027570</t>
  </si>
  <si>
    <t>TERREBONNE PARISH CONS. GOVT.</t>
  </si>
  <si>
    <t>LAL040207</t>
  </si>
  <si>
    <t>LA0040207</t>
  </si>
  <si>
    <t>HOUMA</t>
  </si>
  <si>
    <t>https://echo.epa.gov/biosolids-facility-report?id=LAL040207</t>
  </si>
  <si>
    <t>CITY OF NORTH LIBERTY</t>
  </si>
  <si>
    <t>IAL032905</t>
  </si>
  <si>
    <t>IA0032905</t>
  </si>
  <si>
    <t>NORTH LIBERTY</t>
  </si>
  <si>
    <t>https://echo.epa.gov/biosolids-facility-report?id=IAL032905</t>
  </si>
  <si>
    <t>CITY OF SOUTH HOUSTON</t>
  </si>
  <si>
    <t>TX0057304</t>
  </si>
  <si>
    <t>https://echo.epa.gov/biosolids-facility-report?id=TX0057304</t>
  </si>
  <si>
    <t>PACIFICA CALERA CREEK WRF</t>
  </si>
  <si>
    <t>CAL038776</t>
  </si>
  <si>
    <t>CA0038776</t>
  </si>
  <si>
    <t>PACIFICA</t>
  </si>
  <si>
    <t>https://echo.epa.gov/biosolids-facility-report?id=CAL038776</t>
  </si>
  <si>
    <t>TWA/PARKWAY WWTF</t>
  </si>
  <si>
    <t>FLL010960</t>
  </si>
  <si>
    <t>FL0010960</t>
  </si>
  <si>
    <t>https://echo.epa.gov/biosolids-facility-report?id=FLL010960</t>
  </si>
  <si>
    <t>LYNDEN STP</t>
  </si>
  <si>
    <t>WAL022578</t>
  </si>
  <si>
    <t>WA0022578</t>
  </si>
  <si>
    <t>LYNDEN</t>
  </si>
  <si>
    <t>https://echo.epa.gov/biosolids-facility-report?id=WAL022578</t>
  </si>
  <si>
    <t>BOXELDER SANITATION DISTRICT</t>
  </si>
  <si>
    <t>COL020478</t>
  </si>
  <si>
    <t>CO0020478</t>
  </si>
  <si>
    <t>https://echo.epa.gov/biosolids-facility-report?id=COL020478</t>
  </si>
  <si>
    <t>CITY OF AMERICUS</t>
  </si>
  <si>
    <t>GAL047767</t>
  </si>
  <si>
    <t>GA0047767</t>
  </si>
  <si>
    <t>AMERICUS</t>
  </si>
  <si>
    <t>https://echo.epa.gov/biosolids-facility-report?id=GAL047767</t>
  </si>
  <si>
    <t>TUCKASEIGEE WATER &amp; SEWER AUTHORITY</t>
  </si>
  <si>
    <t>NCL039578</t>
  </si>
  <si>
    <t>NC0039578</t>
  </si>
  <si>
    <t>SYLVA</t>
  </si>
  <si>
    <t>https://echo.epa.gov/biosolids-facility-report?id=NCL039578</t>
  </si>
  <si>
    <t>TAFUNA WWTP</t>
  </si>
  <si>
    <t>ASL020010</t>
  </si>
  <si>
    <t>AS0020010</t>
  </si>
  <si>
    <t>PAGO PAGO</t>
  </si>
  <si>
    <t>AS</t>
  </si>
  <si>
    <t>https://echo.epa.gov/biosolids-facility-report?id=ASL020010</t>
  </si>
  <si>
    <t>CLIFTON SANITATION DISTRICT</t>
  </si>
  <si>
    <t>COL033791</t>
  </si>
  <si>
    <t>CO0033791</t>
  </si>
  <si>
    <t>CLIFTON</t>
  </si>
  <si>
    <t>https://echo.epa.gov/biosolids-facility-report?id=COL033791</t>
  </si>
  <si>
    <t>BROOKINGS MUNICIPAL UTILITIES</t>
  </si>
  <si>
    <t>SDL023388</t>
  </si>
  <si>
    <t>SD0023388</t>
  </si>
  <si>
    <t>BROOKINGS, CITY OF</t>
  </si>
  <si>
    <t>https://echo.epa.gov/biosolids-facility-report?id=SDL023388</t>
  </si>
  <si>
    <t>SOUTH SAN LUIS OBISPO WWTP</t>
  </si>
  <si>
    <t>CAL048003</t>
  </si>
  <si>
    <t>CA0048003</t>
  </si>
  <si>
    <t>OCEANO</t>
  </si>
  <si>
    <t>https://echo.epa.gov/biosolids-facility-report?id=CAL048003</t>
  </si>
  <si>
    <t>HONOLULU WAIANAE WWTP</t>
  </si>
  <si>
    <t>HIL020109</t>
  </si>
  <si>
    <t>HI0020109</t>
  </si>
  <si>
    <t>https://echo.epa.gov/biosolids-facility-report?id=HIL020109</t>
  </si>
  <si>
    <t>EAGLE MOUNTAIN WWTP</t>
  </si>
  <si>
    <t>UTL026093</t>
  </si>
  <si>
    <t>UT0026093</t>
  </si>
  <si>
    <t>EAGLE MOUNTAIN</t>
  </si>
  <si>
    <t>https://echo.epa.gov/biosolids-facility-report?id=UTL026093</t>
  </si>
  <si>
    <t>STEPHENVILLE WWTP</t>
  </si>
  <si>
    <t>TX0024228</t>
  </si>
  <si>
    <t>STEPHENVILLE</t>
  </si>
  <si>
    <t>https://echo.epa.gov/biosolids-facility-report?id=TX0024228</t>
  </si>
  <si>
    <t>SOUTHSIDE WWTP</t>
  </si>
  <si>
    <t>TX0034002</t>
  </si>
  <si>
    <t>https://echo.epa.gov/biosolids-facility-report?id=TX0034002</t>
  </si>
  <si>
    <t>SEWER AUTHORITY_MID COASTSIDE</t>
  </si>
  <si>
    <t>CAL038598</t>
  </si>
  <si>
    <t>CA0038598</t>
  </si>
  <si>
    <t>HALF MOON BAY</t>
  </si>
  <si>
    <t>https://echo.epa.gov/biosolids-facility-report?id=CAL038598</t>
  </si>
  <si>
    <t>CITY OF CEDAR FALLS</t>
  </si>
  <si>
    <t>IAL036633</t>
  </si>
  <si>
    <t>IA0036633</t>
  </si>
  <si>
    <t>CEDAR FALLS</t>
  </si>
  <si>
    <t>https://echo.epa.gov/biosolids-facility-report?id=IAL036633</t>
  </si>
  <si>
    <t>KERN SA MT VERNON WWTP</t>
  </si>
  <si>
    <t>CAL010506</t>
  </si>
  <si>
    <t>CA0010506</t>
  </si>
  <si>
    <t>https://echo.epa.gov/biosolids-facility-report?id=CAL010506</t>
  </si>
  <si>
    <t>DYER WASTEWATER TREATMENT PLANT</t>
  </si>
  <si>
    <t>INL039331</t>
  </si>
  <si>
    <t>IN0039331</t>
  </si>
  <si>
    <t>DYER</t>
  </si>
  <si>
    <t>https://echo.epa.gov/biosolids-facility-report?id=INL039331</t>
  </si>
  <si>
    <t>MOKENA STP, VILLAGE OF</t>
  </si>
  <si>
    <t>ILL024201</t>
  </si>
  <si>
    <t>IL0024201</t>
  </si>
  <si>
    <t>MOKENA</t>
  </si>
  <si>
    <t>https://echo.epa.gov/biosolids-facility-report?id=ILL024201</t>
  </si>
  <si>
    <t>EVANS CITY OF</t>
  </si>
  <si>
    <t>COL047287</t>
  </si>
  <si>
    <t>CO0047287</t>
  </si>
  <si>
    <t>https://echo.epa.gov/biosolids-facility-report?id=COL047287</t>
  </si>
  <si>
    <t>BRATTLEBORO WASTEWATER TREATMENT FACILITY</t>
  </si>
  <si>
    <t>VTL100064</t>
  </si>
  <si>
    <t>VT0100064</t>
  </si>
  <si>
    <t>BRATTLEBORO</t>
  </si>
  <si>
    <t>https://echo.epa.gov/biosolids-facility-report?id=VTL100064</t>
  </si>
  <si>
    <t>NORTHERN MORAINE WW REC DIST</t>
  </si>
  <si>
    <t>ILL031933</t>
  </si>
  <si>
    <t>IL0031933</t>
  </si>
  <si>
    <t>ISLAND LAKE</t>
  </si>
  <si>
    <t>https://echo.epa.gov/biosolids-facility-report?id=ILL031933</t>
  </si>
  <si>
    <t>SOUTH WALTON UTILITY COMPANY</t>
  </si>
  <si>
    <t>FLL102482</t>
  </si>
  <si>
    <t>FL0102482</t>
  </si>
  <si>
    <t>MIRAMAR BEACH</t>
  </si>
  <si>
    <t>https://echo.epa.gov/biosolids-facility-report?id=FLL102482</t>
  </si>
  <si>
    <t>MWRA - CLINTON S T P</t>
  </si>
  <si>
    <t>MAL100404</t>
  </si>
  <si>
    <t>MA0100404</t>
  </si>
  <si>
    <t>https://echo.epa.gov/biosolids-facility-report?id=MAL100404</t>
  </si>
  <si>
    <t>BEMIDJI</t>
  </si>
  <si>
    <t>MNL022462</t>
  </si>
  <si>
    <t>MN0022462</t>
  </si>
  <si>
    <t>https://echo.epa.gov/biosolids-facility-report?id=MNL022462</t>
  </si>
  <si>
    <t>WATER WORKS &amp; SEWER BOARD OF THE CITY OF GADSDEN</t>
  </si>
  <si>
    <t>ALL053201</t>
  </si>
  <si>
    <t>AL0053201</t>
  </si>
  <si>
    <t>GADSDEN</t>
  </si>
  <si>
    <t>https://echo.epa.gov/biosolids-facility-report?id=ALL053201</t>
  </si>
  <si>
    <t>CITY OF GRANBURY WWTP</t>
  </si>
  <si>
    <t>TX0105210</t>
  </si>
  <si>
    <t>GRANBURY</t>
  </si>
  <si>
    <t>https://echo.epa.gov/biosolids-facility-report?id=TX0105210</t>
  </si>
  <si>
    <t>WESLACO NORTH WWTP</t>
  </si>
  <si>
    <t>TX0052787</t>
  </si>
  <si>
    <t>WESLACO</t>
  </si>
  <si>
    <t>https://echo.epa.gov/biosolids-facility-report?id=TX0052787</t>
  </si>
  <si>
    <t>PATTERSON WQCF</t>
  </si>
  <si>
    <t>CAL078735</t>
  </si>
  <si>
    <t>CA0078735</t>
  </si>
  <si>
    <t>PATTERSON</t>
  </si>
  <si>
    <t>https://echo.epa.gov/biosolids-facility-report?id=CAL078735</t>
  </si>
  <si>
    <t>ARTESIA, CITY OF</t>
  </si>
  <si>
    <t>NML022268</t>
  </si>
  <si>
    <t>NM0022268</t>
  </si>
  <si>
    <t>ARTESIA</t>
  </si>
  <si>
    <t>https://echo.epa.gov/biosolids-facility-report?id=NML022268</t>
  </si>
  <si>
    <t>SALMON CREEK WWTP</t>
  </si>
  <si>
    <t>WAL022772</t>
  </si>
  <si>
    <t>WA0022772</t>
  </si>
  <si>
    <t>BURIEN</t>
  </si>
  <si>
    <t>https://echo.epa.gov/biosolids-facility-report?id=WAL022772</t>
  </si>
  <si>
    <t>SUNBURY CITY MUN AUTHORITY</t>
  </si>
  <si>
    <t>PAL026557</t>
  </si>
  <si>
    <t>PA0026557</t>
  </si>
  <si>
    <t>SUNBURY</t>
  </si>
  <si>
    <t>https://echo.epa.gov/biosolids-facility-report?id=PAL026557</t>
  </si>
  <si>
    <t>CAMDEN, CITY OF</t>
  </si>
  <si>
    <t>ARL022365</t>
  </si>
  <si>
    <t>AR0022365</t>
  </si>
  <si>
    <t>https://echo.epa.gov/biosolids-facility-report?id=ARL022365</t>
  </si>
  <si>
    <t>KODIAK WWTP</t>
  </si>
  <si>
    <t>AKL021555</t>
  </si>
  <si>
    <t>AK0021555</t>
  </si>
  <si>
    <t>KODIAK</t>
  </si>
  <si>
    <t>https://echo.epa.gov/biosolids-facility-report?id=AKL021555</t>
  </si>
  <si>
    <t>WATERTOWN, CITY OF</t>
  </si>
  <si>
    <t>SDL023370</t>
  </si>
  <si>
    <t>SD0023370</t>
  </si>
  <si>
    <t>https://echo.epa.gov/biosolids-facility-report?id=SDL023370</t>
  </si>
  <si>
    <t>CITY OF NORTHPORT</t>
  </si>
  <si>
    <t>ALL064394</t>
  </si>
  <si>
    <t>AL0064394</t>
  </si>
  <si>
    <t>NORTHPORT</t>
  </si>
  <si>
    <t>https://echo.epa.gov/biosolids-facility-report?id=ALL064394</t>
  </si>
  <si>
    <t>WINNIPESAUKEE RIVER BASIN</t>
  </si>
  <si>
    <t>NHL100960</t>
  </si>
  <si>
    <t>NH0100960</t>
  </si>
  <si>
    <t>https://echo.epa.gov/biosolids-facility-report?id=NHL100960</t>
  </si>
  <si>
    <t>HACKETTSTOWN MUA WPCP</t>
  </si>
  <si>
    <t>NJL021369</t>
  </si>
  <si>
    <t>NJ0021369</t>
  </si>
  <si>
    <t>WASHINGTON TWP</t>
  </si>
  <si>
    <t>https://echo.epa.gov/biosolids-facility-report?id=NJL021369</t>
  </si>
  <si>
    <t>CORAL SPRINGS IMP DIST WWTF</t>
  </si>
  <si>
    <t>FLL041301</t>
  </si>
  <si>
    <t>FL0041301</t>
  </si>
  <si>
    <t>CORAL SPRINGS</t>
  </si>
  <si>
    <t>https://echo.epa.gov/biosolids-facility-report?id=FLL041301</t>
  </si>
  <si>
    <t>WAUCONDA WWTF</t>
  </si>
  <si>
    <t>ILL020109</t>
  </si>
  <si>
    <t>IL0020109</t>
  </si>
  <si>
    <t>WAUCONDA</t>
  </si>
  <si>
    <t>https://echo.epa.gov/biosolids-facility-report?id=ILL020109</t>
  </si>
  <si>
    <t>DEERFIELD WRF, VILLAGE OF</t>
  </si>
  <si>
    <t>ILL028347</t>
  </si>
  <si>
    <t>IL0028347</t>
  </si>
  <si>
    <t>DEERFIELD</t>
  </si>
  <si>
    <t>https://echo.epa.gov/biosolids-facility-report?id=ILL028347</t>
  </si>
  <si>
    <t>SIKESTON BOARD OF MUNICIPAL UTILITIES</t>
  </si>
  <si>
    <t>MOL035009</t>
  </si>
  <si>
    <t>MO0035009</t>
  </si>
  <si>
    <t>SIKESTON</t>
  </si>
  <si>
    <t>https://echo.epa.gov/biosolids-facility-report?id=MOL035009</t>
  </si>
  <si>
    <t>CITY OF MANCHESTER</t>
  </si>
  <si>
    <t>TNL025038</t>
  </si>
  <si>
    <t>TN0025038</t>
  </si>
  <si>
    <t>https://echo.epa.gov/biosolids-facility-report?id=TNL025038</t>
  </si>
  <si>
    <t>GALESBURG SD STP</t>
  </si>
  <si>
    <t>ILL023141</t>
  </si>
  <si>
    <t>IL0023141</t>
  </si>
  <si>
    <t>GALESBURG</t>
  </si>
  <si>
    <t>https://echo.epa.gov/biosolids-facility-report?id=ILL023141</t>
  </si>
  <si>
    <t>NORTHEAST PUBLIC SEWER DISTRICT</t>
  </si>
  <si>
    <t>MOL128490</t>
  </si>
  <si>
    <t>MO0128490</t>
  </si>
  <si>
    <t>FENTON</t>
  </si>
  <si>
    <t>https://echo.epa.gov/biosolids-facility-report?id=MOL128490</t>
  </si>
  <si>
    <t>HAVRE DE GRACE WWTP</t>
  </si>
  <si>
    <t>MDL021750</t>
  </si>
  <si>
    <t>MD0021750</t>
  </si>
  <si>
    <t>HAVRE DE GRACE</t>
  </si>
  <si>
    <t>https://echo.epa.gov/biosolids-facility-report?id=MDL021750</t>
  </si>
  <si>
    <t>WATER RECLAMATION FACILITY</t>
  </si>
  <si>
    <t>TX0132560</t>
  </si>
  <si>
    <t>https://echo.epa.gov/biosolids-facility-report?id=TX0132560</t>
  </si>
  <si>
    <t>ENUMCLAW STP</t>
  </si>
  <si>
    <t>WAL020575</t>
  </si>
  <si>
    <t>WA0020575</t>
  </si>
  <si>
    <t>ENUMCLAW</t>
  </si>
  <si>
    <t>https://echo.epa.gov/biosolids-facility-report?id=WAL020575</t>
  </si>
  <si>
    <t>LOCK HAVEN, CITY OF</t>
  </si>
  <si>
    <t>PAL025933</t>
  </si>
  <si>
    <t>PA0025933</t>
  </si>
  <si>
    <t>LOCK HAVEN</t>
  </si>
  <si>
    <t>https://echo.epa.gov/biosolids-facility-report?id=PAL025933</t>
  </si>
  <si>
    <t>FLORHAM PARK WATER POLLUTION</t>
  </si>
  <si>
    <t>NJL025518</t>
  </si>
  <si>
    <t>NJ0025518</t>
  </si>
  <si>
    <t>FLORHAM PARK</t>
  </si>
  <si>
    <t>https://echo.epa.gov/biosolids-facility-report?id=NJL025518</t>
  </si>
  <si>
    <t>PERU UTILITIES WWTP</t>
  </si>
  <si>
    <t>INL032328</t>
  </si>
  <si>
    <t>IN0032328</t>
  </si>
  <si>
    <t>https://echo.epa.gov/biosolids-facility-report?id=INL032328</t>
  </si>
  <si>
    <t>GREAT BEND, CITY OF</t>
  </si>
  <si>
    <t>KSL038491</t>
  </si>
  <si>
    <t>KS0038491</t>
  </si>
  <si>
    <t>GREAT BEND</t>
  </si>
  <si>
    <t>https://echo.epa.gov/biosolids-facility-report?id=KSL038491</t>
  </si>
  <si>
    <t>THE WATER WORKS &amp; SEWER BOARD OF THE CITY OF GADSDEN</t>
  </si>
  <si>
    <t>ALL022659</t>
  </si>
  <si>
    <t>AL0022659</t>
  </si>
  <si>
    <t>https://echo.epa.gov/biosolids-facility-report?id=ALL022659</t>
  </si>
  <si>
    <t>BARRINGTON STP, VILLAGE OF</t>
  </si>
  <si>
    <t>ILL021598</t>
  </si>
  <si>
    <t>IL0021598</t>
  </si>
  <si>
    <t>BARRINGTON</t>
  </si>
  <si>
    <t>https://echo.epa.gov/biosolids-facility-report?id=ILL021598</t>
  </si>
  <si>
    <t>DOUBLE CREEK WWTP</t>
  </si>
  <si>
    <t>TX0100587</t>
  </si>
  <si>
    <t>https://echo.epa.gov/biosolids-facility-report?id=TX0100587</t>
  </si>
  <si>
    <t>NEWTON WW TREATMENT PLANT</t>
  </si>
  <si>
    <t>NJL020184</t>
  </si>
  <si>
    <t>NJ0020184</t>
  </si>
  <si>
    <t>https://echo.epa.gov/biosolids-facility-report?id=NJL020184</t>
  </si>
  <si>
    <t>NORTHWEST REGIONAL</t>
  </si>
  <si>
    <t>FLL178667</t>
  </si>
  <si>
    <t>FL0178667</t>
  </si>
  <si>
    <t>https://echo.epa.gov/biosolids-facility-report?id=FLL178667</t>
  </si>
  <si>
    <t>MT. VIEW S.D. WWTP</t>
  </si>
  <si>
    <t>CAL037770</t>
  </si>
  <si>
    <t>CA0037770</t>
  </si>
  <si>
    <t>https://echo.epa.gov/biosolids-facility-report?id=CAL037770</t>
  </si>
  <si>
    <t>CAL047996</t>
  </si>
  <si>
    <t>CA0047996</t>
  </si>
  <si>
    <t>CARMEL</t>
  </si>
  <si>
    <t>https://echo.epa.gov/biosolids-facility-report?id=CAL047996</t>
  </si>
  <si>
    <t>AVENAL WWTP</t>
  </si>
  <si>
    <t>CAL038610</t>
  </si>
  <si>
    <t>CA0038610</t>
  </si>
  <si>
    <t>AVENAL</t>
  </si>
  <si>
    <t>https://echo.epa.gov/biosolids-facility-report?id=CAL038610</t>
  </si>
  <si>
    <t>LAUREL POTW, NUMBER 2</t>
  </si>
  <si>
    <t>MSL020176</t>
  </si>
  <si>
    <t>MS0020176</t>
  </si>
  <si>
    <t>https://echo.epa.gov/biosolids-facility-report?id=MSL020176</t>
  </si>
  <si>
    <t>STOOKEY TOWNSHIP MAIN STP</t>
  </si>
  <si>
    <t>ILL025232</t>
  </si>
  <si>
    <t>IL0025232</t>
  </si>
  <si>
    <t>https://echo.epa.gov/biosolids-facility-report?id=ILL025232</t>
  </si>
  <si>
    <t>CITY OF FORT MADISON</t>
  </si>
  <si>
    <t>IAL027219</t>
  </si>
  <si>
    <t>IA0027219</t>
  </si>
  <si>
    <t>FORT MADISON</t>
  </si>
  <si>
    <t>https://echo.epa.gov/biosolids-facility-report?id=IAL027219</t>
  </si>
  <si>
    <t>SUFFERN (V)</t>
  </si>
  <si>
    <t>NYL022748</t>
  </si>
  <si>
    <t>NY0022748</t>
  </si>
  <si>
    <t>SUFFERN</t>
  </si>
  <si>
    <t>https://echo.epa.gov/biosolids-facility-report?id=NYL022748</t>
  </si>
  <si>
    <t>EL DORADO, CITY OF</t>
  </si>
  <si>
    <t>KSL097667</t>
  </si>
  <si>
    <t>KS0097667</t>
  </si>
  <si>
    <t>EL DORADO</t>
  </si>
  <si>
    <t>https://echo.epa.gov/biosolids-facility-report?id=KSL097667</t>
  </si>
  <si>
    <t>SHELBYVILLE STP</t>
  </si>
  <si>
    <t>TNL024180</t>
  </si>
  <si>
    <t>TN0024180</t>
  </si>
  <si>
    <t>https://echo.epa.gov/biosolids-facility-report?id=TNL024180</t>
  </si>
  <si>
    <t>GATEWAY SERVICES CDD</t>
  </si>
  <si>
    <t>FLL266973</t>
  </si>
  <si>
    <t>FL0266973</t>
  </si>
  <si>
    <t>https://echo.epa.gov/biosolids-facility-report?id=FLL266973</t>
  </si>
  <si>
    <t>DOUGLAS CO SEWER DIST 1 EAST WENATCHEE</t>
  </si>
  <si>
    <t>WAL020621</t>
  </si>
  <si>
    <t>WA0020621</t>
  </si>
  <si>
    <t>EAST WENATCHEE</t>
  </si>
  <si>
    <t>https://echo.epa.gov/biosolids-facility-report?id=WAL020621</t>
  </si>
  <si>
    <t>TROY STP, CITY OF</t>
  </si>
  <si>
    <t>ILL031488</t>
  </si>
  <si>
    <t>IL0031488</t>
  </si>
  <si>
    <t>https://echo.epa.gov/biosolids-facility-report?id=ILL031488</t>
  </si>
  <si>
    <t>COPPERFIELD PLANT WWTP</t>
  </si>
  <si>
    <t>TX0075884</t>
  </si>
  <si>
    <t>https://echo.epa.gov/biosolids-facility-report?id=TX0075884</t>
  </si>
  <si>
    <t>WOODLAND SEWAGE TREATMENT PLT</t>
  </si>
  <si>
    <t>NJL024929</t>
  </si>
  <si>
    <t>NJ0024929</t>
  </si>
  <si>
    <t>CONVENT STATION</t>
  </si>
  <si>
    <t>https://echo.epa.gov/biosolids-facility-report?id=NJL024929</t>
  </si>
  <si>
    <t>QUONSET POINT WWTF</t>
  </si>
  <si>
    <t>RIL100404</t>
  </si>
  <si>
    <t>RI0100404</t>
  </si>
  <si>
    <t>NORTH KINGSTOWN</t>
  </si>
  <si>
    <t>https://echo.epa.gov/biosolids-facility-report?id=RIL100404</t>
  </si>
  <si>
    <t>TIMBER LANE UD WWTP</t>
  </si>
  <si>
    <t>TX0046680</t>
  </si>
  <si>
    <t>https://echo.epa.gov/biosolids-facility-report?id=TX0046680</t>
  </si>
  <si>
    <t>OTTAWA WWTP PLANT</t>
  </si>
  <si>
    <t>KSL975535</t>
  </si>
  <si>
    <t>KS0975535</t>
  </si>
  <si>
    <t>https://echo.epa.gov/biosolids-facility-report?id=KSL975535</t>
  </si>
  <si>
    <t>PEASE DEVELOPMENT AUTHORITY</t>
  </si>
  <si>
    <t>NHL090000</t>
  </si>
  <si>
    <t>NH0090000</t>
  </si>
  <si>
    <t>PORTSTMOUTH</t>
  </si>
  <si>
    <t>https://echo.epa.gov/biosolids-facility-report?id=NHL090000</t>
  </si>
  <si>
    <t>MUKILTEO WATER AND WASTEWATER DISTRICT WWTP</t>
  </si>
  <si>
    <t>WAL023396</t>
  </si>
  <si>
    <t>WA0023396</t>
  </si>
  <si>
    <t>MUKILTEO</t>
  </si>
  <si>
    <t>https://echo.epa.gov/biosolids-facility-report?id=WAL023396</t>
  </si>
  <si>
    <t>EVANSTON, CITY OF</t>
  </si>
  <si>
    <t>WYL020095</t>
  </si>
  <si>
    <t>WY0020095</t>
  </si>
  <si>
    <t>EVANSTON</t>
  </si>
  <si>
    <t>https://echo.epa.gov/biosolids-facility-report?id=WYL020095</t>
  </si>
  <si>
    <t>THE DALLES, CITY OF</t>
  </si>
  <si>
    <t>ORL020885</t>
  </si>
  <si>
    <t>OR0020885</t>
  </si>
  <si>
    <t>THE DALLES</t>
  </si>
  <si>
    <t>https://echo.epa.gov/biosolids-facility-report?id=ORL020885</t>
  </si>
  <si>
    <t>POMPTON LAKES BORO MUA</t>
  </si>
  <si>
    <t>NJL023698</t>
  </si>
  <si>
    <t>NJ0023698</t>
  </si>
  <si>
    <t>POMPTON LAKES</t>
  </si>
  <si>
    <t>https://echo.epa.gov/biosolids-facility-report?id=NJL023698</t>
  </si>
  <si>
    <t>LOS OSOS WATER RECYCLING FACILITY</t>
  </si>
  <si>
    <t>CAL090010</t>
  </si>
  <si>
    <t>CA0090010</t>
  </si>
  <si>
    <t>LOS OSOS</t>
  </si>
  <si>
    <t>https://echo.epa.gov/biosolids-facility-report?id=CAL090010</t>
  </si>
  <si>
    <t>CITY OF KILGORE  WWTP</t>
  </si>
  <si>
    <t>TX0026557</t>
  </si>
  <si>
    <t>KILGORE</t>
  </si>
  <si>
    <t>https://echo.epa.gov/biosolids-facility-report?id=TX0026557</t>
  </si>
  <si>
    <t>NEWTON, CITY OF</t>
  </si>
  <si>
    <t>KSL038971</t>
  </si>
  <si>
    <t>KS0038971</t>
  </si>
  <si>
    <t>https://echo.epa.gov/biosolids-facility-report?id=KSL038971</t>
  </si>
  <si>
    <t>CALEXICO, CITY OF</t>
  </si>
  <si>
    <t>CAL000009</t>
  </si>
  <si>
    <t>CA0000009</t>
  </si>
  <si>
    <t>CALEXICO</t>
  </si>
  <si>
    <t>https://echo.epa.gov/biosolids-facility-report?id=CAL000009</t>
  </si>
  <si>
    <t>SANFORD/SOUTH WRF #2</t>
  </si>
  <si>
    <t>FLL181714</t>
  </si>
  <si>
    <t>FL0181714</t>
  </si>
  <si>
    <t>https://echo.epa.gov/biosolids-facility-report?id=FLL181714</t>
  </si>
  <si>
    <t>BOERNE WWT AND RECYCLING CENTER</t>
  </si>
  <si>
    <t>TX0131831</t>
  </si>
  <si>
    <t>BOERNE</t>
  </si>
  <si>
    <t>https://echo.epa.gov/biosolids-facility-report?id=TX0131831</t>
  </si>
  <si>
    <t>CANTON WEST STP, CITY OF</t>
  </si>
  <si>
    <t>ILL027839</t>
  </si>
  <si>
    <t>IL0027839</t>
  </si>
  <si>
    <t>https://echo.epa.gov/biosolids-facility-report?id=ILL027839</t>
  </si>
  <si>
    <t>EAST PEORIA STP #1, CITY OF</t>
  </si>
  <si>
    <t>ILL028576</t>
  </si>
  <si>
    <t>IL0028576</t>
  </si>
  <si>
    <t>EAST PEORIA</t>
  </si>
  <si>
    <t>https://echo.epa.gov/biosolids-facility-report?id=ILL028576</t>
  </si>
  <si>
    <t>BURLINGTON NORTH END WWTF</t>
  </si>
  <si>
    <t>VTL100226</t>
  </si>
  <si>
    <t>VT0100226</t>
  </si>
  <si>
    <t>https://echo.epa.gov/biosolids-facility-report?id=VTL100226</t>
  </si>
  <si>
    <t>GRUENE ROAD WATER  RECLAMATION FACILITY</t>
  </si>
  <si>
    <t>TX0070939</t>
  </si>
  <si>
    <t>https://echo.epa.gov/biosolids-facility-report?id=TX0070939</t>
  </si>
  <si>
    <t>HARRIS COUNTY MUD 167 WWTP</t>
  </si>
  <si>
    <t>TX0094307</t>
  </si>
  <si>
    <t>https://echo.epa.gov/biosolids-facility-report?id=TX0094307</t>
  </si>
  <si>
    <t>CHEMUNG COUNTY SEWER DISTRICTS</t>
  </si>
  <si>
    <t>NYL036986</t>
  </si>
  <si>
    <t>NY0036986</t>
  </si>
  <si>
    <t>https://echo.epa.gov/biosolids-facility-report?id=NYL036986</t>
  </si>
  <si>
    <t>JACKSON, CITY OF</t>
  </si>
  <si>
    <t>MOL022853</t>
  </si>
  <si>
    <t>MO0022853</t>
  </si>
  <si>
    <t>https://echo.epa.gov/biosolids-facility-report?id=MOL022853</t>
  </si>
  <si>
    <t>CARY STP, VILLAGE OF</t>
  </si>
  <si>
    <t>ILL020516</t>
  </si>
  <si>
    <t>IL0020516</t>
  </si>
  <si>
    <t>https://echo.epa.gov/biosolids-facility-report?id=ILL020516</t>
  </si>
  <si>
    <t>CITY OF BOONE</t>
  </si>
  <si>
    <t>IAL058076</t>
  </si>
  <si>
    <t>IA0058076</t>
  </si>
  <si>
    <t>https://echo.epa.gov/biosolids-facility-report?id=IAL058076</t>
  </si>
  <si>
    <t>KSL092151</t>
  </si>
  <si>
    <t>KS0092151</t>
  </si>
  <si>
    <t>https://echo.epa.gov/biosolids-facility-report?id=KSL092151</t>
  </si>
  <si>
    <t>U.S. ARMY INSTALLATION MGMT COMMAND</t>
  </si>
  <si>
    <t>MOL029742</t>
  </si>
  <si>
    <t>MO0029742</t>
  </si>
  <si>
    <t>FORT LEONARD WOOD</t>
  </si>
  <si>
    <t>https://echo.epa.gov/biosolids-facility-report?id=MOL029742</t>
  </si>
  <si>
    <t>SOUTHERN MONTGOMERY CO MUD WWP</t>
  </si>
  <si>
    <t>TX0024759</t>
  </si>
  <si>
    <t>SPRING</t>
  </si>
  <si>
    <t>https://echo.epa.gov/biosolids-facility-report?id=TX0024759</t>
  </si>
  <si>
    <t>PORT TOWNSEND STP</t>
  </si>
  <si>
    <t>WAL037052</t>
  </si>
  <si>
    <t>WA0037052</t>
  </si>
  <si>
    <t>PORT TOWNSEND</t>
  </si>
  <si>
    <t>https://echo.epa.gov/biosolids-facility-report?id=WAL037052</t>
  </si>
  <si>
    <t>COL026387</t>
  </si>
  <si>
    <t>CO0026387</t>
  </si>
  <si>
    <t>ASPEN</t>
  </si>
  <si>
    <t>https://echo.epa.gov/biosolids-facility-report?id=COL026387</t>
  </si>
  <si>
    <t>MOORE STREET WWTP</t>
  </si>
  <si>
    <t>TX0047007</t>
  </si>
  <si>
    <t>https://echo.epa.gov/biosolids-facility-report?id=TX0047007</t>
  </si>
  <si>
    <t>SANTAQUIN WATER RECLAMATION FACILITY</t>
  </si>
  <si>
    <t>UTL026000</t>
  </si>
  <si>
    <t>UT0026000</t>
  </si>
  <si>
    <t>SANTAQUIN</t>
  </si>
  <si>
    <t>https://echo.epa.gov/biosolids-facility-report?id=UTL026000</t>
  </si>
  <si>
    <t>GIG HARBOR STP</t>
  </si>
  <si>
    <t>WAL023957</t>
  </si>
  <si>
    <t>WA0023957</t>
  </si>
  <si>
    <t>GIG HARBOR</t>
  </si>
  <si>
    <t>https://echo.epa.gov/biosolids-facility-report?id=WAL023957</t>
  </si>
  <si>
    <t>WEIRTON, CITY OF</t>
  </si>
  <si>
    <t>WVL023108</t>
  </si>
  <si>
    <t>WV0023108</t>
  </si>
  <si>
    <t>WEIRTON</t>
  </si>
  <si>
    <t>https://echo.epa.gov/biosolids-facility-report?id=WVL023108</t>
  </si>
  <si>
    <t>CAMAS STP</t>
  </si>
  <si>
    <t>WAL020249</t>
  </si>
  <si>
    <t>WA0020249</t>
  </si>
  <si>
    <t>CAMAS</t>
  </si>
  <si>
    <t>https://echo.epa.gov/biosolids-facility-report?id=WAL020249</t>
  </si>
  <si>
    <t>NCL069841</t>
  </si>
  <si>
    <t>NC0069841</t>
  </si>
  <si>
    <t>https://echo.epa.gov/biosolids-facility-report?id=NCL069841</t>
  </si>
  <si>
    <t>CITY OF SEDALIA</t>
  </si>
  <si>
    <t>MOL023019</t>
  </si>
  <si>
    <t>MO0023019</t>
  </si>
  <si>
    <t>SEDALIA</t>
  </si>
  <si>
    <t>https://echo.epa.gov/biosolids-facility-report?id=MOL023019</t>
  </si>
  <si>
    <t>CONCORD WWTP</t>
  </si>
  <si>
    <t>MAL100668</t>
  </si>
  <si>
    <t>MA0100668</t>
  </si>
  <si>
    <t>https://echo.epa.gov/biosolids-facility-report?id=MAL100668</t>
  </si>
  <si>
    <t>LIVE OAK WWTF</t>
  </si>
  <si>
    <t>FLL011805</t>
  </si>
  <si>
    <t>FL0011805</t>
  </si>
  <si>
    <t>LIVE OAK</t>
  </si>
  <si>
    <t>https://echo.epa.gov/biosolids-facility-report?id=FLL011805</t>
  </si>
  <si>
    <t>CHARLESTON STP, CITY OF</t>
  </si>
  <si>
    <t>ILL021644</t>
  </si>
  <si>
    <t>IL0021644</t>
  </si>
  <si>
    <t>https://echo.epa.gov/biosolids-facility-report?id=ILL021644</t>
  </si>
  <si>
    <t>CITY OF ROSENBERG 1A WWTF</t>
  </si>
  <si>
    <t>TX0098914</t>
  </si>
  <si>
    <t>ROSENBERG</t>
  </si>
  <si>
    <t>https://echo.epa.gov/biosolids-facility-report?id=TX0098914</t>
  </si>
  <si>
    <t>SIENNA PLANTATION MUD 1 REGIONAL WWTF</t>
  </si>
  <si>
    <t>TX0127876</t>
  </si>
  <si>
    <t>https://echo.epa.gov/biosolids-facility-report?id=TX0127876</t>
  </si>
  <si>
    <t>FULTON COUNTY (LITTLE RIVER)</t>
  </si>
  <si>
    <t>GAL033251</t>
  </si>
  <si>
    <t>GA0033251</t>
  </si>
  <si>
    <t>https://echo.epa.gov/biosolids-facility-report?id=GAL033251</t>
  </si>
  <si>
    <t>WASCO WWTP</t>
  </si>
  <si>
    <t>CAL010514</t>
  </si>
  <si>
    <t>CA0010514</t>
  </si>
  <si>
    <t>WASCO</t>
  </si>
  <si>
    <t>https://echo.epa.gov/biosolids-facility-report?id=CAL010514</t>
  </si>
  <si>
    <t>COTTAGE GROVE, CITY OF</t>
  </si>
  <si>
    <t>ORL020559</t>
  </si>
  <si>
    <t>OR0020559</t>
  </si>
  <si>
    <t>https://echo.epa.gov/biosolids-facility-report?id=ORL020559</t>
  </si>
  <si>
    <t>LAKE CHARLES, CITY OF (PLANT A</t>
  </si>
  <si>
    <t>LAL036340</t>
  </si>
  <si>
    <t>LA0036340</t>
  </si>
  <si>
    <t>https://echo.epa.gov/biosolids-facility-report?id=LAL036340</t>
  </si>
  <si>
    <t>CITY OF MEXICO</t>
  </si>
  <si>
    <t>MOL036242</t>
  </si>
  <si>
    <t>MO0036242</t>
  </si>
  <si>
    <t>MEXICO</t>
  </si>
  <si>
    <t>https://echo.epa.gov/biosolids-facility-report?id=MOL036242</t>
  </si>
  <si>
    <t>CITY OF BOERNE WWTP</t>
  </si>
  <si>
    <t>TX0024465</t>
  </si>
  <si>
    <t>https://echo.epa.gov/biosolids-facility-report?id=TX0024465</t>
  </si>
  <si>
    <t>WHITE OAK BAYOU REGIONAL WWTP</t>
  </si>
  <si>
    <t>TX0057029</t>
  </si>
  <si>
    <t>https://echo.epa.gov/biosolids-facility-report?id=TX0057029</t>
  </si>
  <si>
    <t>CITY OF ALVIN WWTP</t>
  </si>
  <si>
    <t>TX0024554</t>
  </si>
  <si>
    <t>ALVIN</t>
  </si>
  <si>
    <t>https://echo.epa.gov/biosolids-facility-report?id=TX0024554</t>
  </si>
  <si>
    <t>BOLIVAR, CITY OF</t>
  </si>
  <si>
    <t>MOL022373</t>
  </si>
  <si>
    <t>MO0022373</t>
  </si>
  <si>
    <t>BOLIVAR</t>
  </si>
  <si>
    <t>https://echo.epa.gov/biosolids-facility-report?id=MOL022373</t>
  </si>
  <si>
    <t>SNOQUALMIE WWTP AND RECLAIM FACILITY</t>
  </si>
  <si>
    <t>WAL022403</t>
  </si>
  <si>
    <t>WA0022403</t>
  </si>
  <si>
    <t>SNOQUALMIE</t>
  </si>
  <si>
    <t>https://echo.epa.gov/biosolids-facility-report?id=WAL022403</t>
  </si>
  <si>
    <t>COEBURN-NORTON-WISE REGIONAL</t>
  </si>
  <si>
    <t>VAL077828</t>
  </si>
  <si>
    <t>VA0077828</t>
  </si>
  <si>
    <t>COEBURN</t>
  </si>
  <si>
    <t>https://echo.epa.gov/biosolids-facility-report?id=VAL077828</t>
  </si>
  <si>
    <t>FULTON (C)</t>
  </si>
  <si>
    <t>NYL026301</t>
  </si>
  <si>
    <t>NY0026301</t>
  </si>
  <si>
    <t>https://echo.epa.gov/biosolids-facility-report?id=NYL026301</t>
  </si>
  <si>
    <t>TRAIL OF THE LAKES WWTF</t>
  </si>
  <si>
    <t>TX0074021</t>
  </si>
  <si>
    <t>https://echo.epa.gov/biosolids-facility-report?id=TX0074021</t>
  </si>
  <si>
    <t>WOODSTREAM STP</t>
  </si>
  <si>
    <t>NJL024040</t>
  </si>
  <si>
    <t>NJ0024040</t>
  </si>
  <si>
    <t>https://echo.epa.gov/biosolids-facility-report?id=NJL024040</t>
  </si>
  <si>
    <t>FORT MORGAN CITY OF</t>
  </si>
  <si>
    <t>COL044849</t>
  </si>
  <si>
    <t>CO0044849</t>
  </si>
  <si>
    <t>FORT MORGAN</t>
  </si>
  <si>
    <t>https://echo.epa.gov/biosolids-facility-report?id=COL044849</t>
  </si>
  <si>
    <t>ALL022926</t>
  </si>
  <si>
    <t>AL0022926</t>
  </si>
  <si>
    <t>https://echo.epa.gov/biosolids-facility-report?id=ALL022926</t>
  </si>
  <si>
    <t>TAYLORVILLE SD STP</t>
  </si>
  <si>
    <t>ILL031356</t>
  </si>
  <si>
    <t>IL0031356</t>
  </si>
  <si>
    <t>TAYLORVILLE</t>
  </si>
  <si>
    <t>https://echo.epa.gov/biosolids-facility-report?id=ILL031356</t>
  </si>
  <si>
    <t>ODEM STREET WWTP</t>
  </si>
  <si>
    <t>TX0132829</t>
  </si>
  <si>
    <t>https://echo.epa.gov/biosolids-facility-report?id=TX0132829</t>
  </si>
  <si>
    <t>IAL027723</t>
  </si>
  <si>
    <t>IA0027723</t>
  </si>
  <si>
    <t>https://echo.epa.gov/biosolids-facility-report?id=IAL027723</t>
  </si>
  <si>
    <t>LINDENHURST SD STP</t>
  </si>
  <si>
    <t>ILL020796</t>
  </si>
  <si>
    <t>IL0020796</t>
  </si>
  <si>
    <t>LINDENHURST</t>
  </si>
  <si>
    <t>https://echo.epa.gov/biosolids-facility-report?id=ILL020796</t>
  </si>
  <si>
    <t>WESLACO SOUTH WWTP</t>
  </si>
  <si>
    <t>TX0116394</t>
  </si>
  <si>
    <t>https://echo.epa.gov/biosolids-facility-report?id=TX0116394</t>
  </si>
  <si>
    <t>VILLAGE OF BOLINGBROOK STP #3</t>
  </si>
  <si>
    <t>ILL069744</t>
  </si>
  <si>
    <t>IL0069744</t>
  </si>
  <si>
    <t>https://echo.epa.gov/biosolids-facility-report?id=ILL069744</t>
  </si>
  <si>
    <t>BEDFORD WASTEWATER TREATMENT PLANT</t>
  </si>
  <si>
    <t>INL025623</t>
  </si>
  <si>
    <t>IN0025623</t>
  </si>
  <si>
    <t>https://echo.epa.gov/biosolids-facility-report?id=INL025623</t>
  </si>
  <si>
    <t>HULL W P C F</t>
  </si>
  <si>
    <t>MAL101231</t>
  </si>
  <si>
    <t>MA0101231</t>
  </si>
  <si>
    <t>HULL</t>
  </si>
  <si>
    <t>https://echo.epa.gov/biosolids-facility-report?id=MAL101231</t>
  </si>
  <si>
    <t>UC DAVIS MAIN WWTP</t>
  </si>
  <si>
    <t>CAL077895</t>
  </si>
  <si>
    <t>CA0077895</t>
  </si>
  <si>
    <t>https://echo.epa.gov/biosolids-facility-report?id=CAL077895</t>
  </si>
  <si>
    <t>DYERSBURG STP</t>
  </si>
  <si>
    <t>TNL023477</t>
  </si>
  <si>
    <t>TN0023477</t>
  </si>
  <si>
    <t>DYERSBURG</t>
  </si>
  <si>
    <t>https://echo.epa.gov/biosolids-facility-report?id=TNL023477</t>
  </si>
  <si>
    <t>TX0056316</t>
  </si>
  <si>
    <t>ANGLETON</t>
  </si>
  <si>
    <t>https://echo.epa.gov/biosolids-facility-report?id=TX0056316</t>
  </si>
  <si>
    <t>FERGUS FALLS</t>
  </si>
  <si>
    <t>MNL050628</t>
  </si>
  <si>
    <t>MN0050628</t>
  </si>
  <si>
    <t>https://echo.epa.gov/biosolids-facility-report?id=MNL050628</t>
  </si>
  <si>
    <t>CINCO REGIONAL WWTF</t>
  </si>
  <si>
    <t>TX0074004</t>
  </si>
  <si>
    <t>https://echo.epa.gov/biosolids-facility-report?id=TX0074004</t>
  </si>
  <si>
    <t>BURLINGTON RIVERSIDE WWTP</t>
  </si>
  <si>
    <t>VTL100307</t>
  </si>
  <si>
    <t>VT0100307</t>
  </si>
  <si>
    <t>https://echo.epa.gov/biosolids-facility-report?id=VTL100307</t>
  </si>
  <si>
    <t>ROCK CREEK WWTP</t>
  </si>
  <si>
    <t>TX0047031</t>
  </si>
  <si>
    <t>BORGER</t>
  </si>
  <si>
    <t>https://echo.epa.gov/biosolids-facility-report?id=TX0047031</t>
  </si>
  <si>
    <t>ANSON COUNTY</t>
  </si>
  <si>
    <t>NCL041408</t>
  </si>
  <si>
    <t>NC0041408</t>
  </si>
  <si>
    <t>WADESBORO</t>
  </si>
  <si>
    <t>https://echo.epa.gov/biosolids-facility-report?id=NCL041408</t>
  </si>
  <si>
    <t>WASHINGTON TWP MUN AUTHORITY</t>
  </si>
  <si>
    <t>PAL080225</t>
  </si>
  <si>
    <t>PA0080225</t>
  </si>
  <si>
    <t>https://echo.epa.gov/biosolids-facility-report?id=PAL080225</t>
  </si>
  <si>
    <t>PERU STP #1, CITY OF</t>
  </si>
  <si>
    <t>ILL030660</t>
  </si>
  <si>
    <t>IL0030660</t>
  </si>
  <si>
    <t>https://echo.epa.gov/biosolids-facility-report?id=ILL030660</t>
  </si>
  <si>
    <t>WILD HORSE RANCH WWTP</t>
  </si>
  <si>
    <t>TX0124800</t>
  </si>
  <si>
    <t>https://echo.epa.gov/biosolids-facility-report?id=TX0124800</t>
  </si>
  <si>
    <t>CITY OF ROCKPORT WWTP</t>
  </si>
  <si>
    <t>TX0022152</t>
  </si>
  <si>
    <t>ROCKPORT</t>
  </si>
  <si>
    <t>https://echo.epa.gov/biosolids-facility-report?id=TX0022152</t>
  </si>
  <si>
    <t>SALIDA CITY OF</t>
  </si>
  <si>
    <t>COL040339</t>
  </si>
  <si>
    <t>CO0040339</t>
  </si>
  <si>
    <t>https://echo.epa.gov/biosolids-facility-report?id=COL040339</t>
  </si>
  <si>
    <t>COTTON BAYOU WWTP</t>
  </si>
  <si>
    <t>TX0053317</t>
  </si>
  <si>
    <t>MONT BELVIEU</t>
  </si>
  <si>
    <t>https://echo.epa.gov/biosolids-facility-report?id=TX0053317</t>
  </si>
  <si>
    <t>CRAWFORD CREEK WPCP</t>
  </si>
  <si>
    <t>GAL031984</t>
  </si>
  <si>
    <t>GA0031984</t>
  </si>
  <si>
    <t>GROVETOWN</t>
  </si>
  <si>
    <t>https://echo.epa.gov/biosolids-facility-report?id=GAL031984</t>
  </si>
  <si>
    <t>EPHRATA BOROUGH AUTHORITY</t>
  </si>
  <si>
    <t>PAL087181</t>
  </si>
  <si>
    <t>PA0087181</t>
  </si>
  <si>
    <t>https://echo.epa.gov/biosolids-facility-report?id=PAL087181</t>
  </si>
  <si>
    <t>HARRIS COUNTY MUD 278 WWTP</t>
  </si>
  <si>
    <t>TX0127124</t>
  </si>
  <si>
    <t>https://echo.epa.gov/biosolids-facility-report?id=TX0127124</t>
  </si>
  <si>
    <t>SOUTH DAKOTA ELLSWORTH DEVELOPMENT AUTHORITY</t>
  </si>
  <si>
    <t>SDL028611</t>
  </si>
  <si>
    <t>SD0028611</t>
  </si>
  <si>
    <t>BOX ELDER</t>
  </si>
  <si>
    <t>https://echo.epa.gov/biosolids-facility-report?id=SDL028611</t>
  </si>
  <si>
    <t>CITY OF VERNON WWTF</t>
  </si>
  <si>
    <t>TX0023001</t>
  </si>
  <si>
    <t>https://echo.epa.gov/biosolids-facility-report?id=TX0023001</t>
  </si>
  <si>
    <t>ANDOVER, CITY OF</t>
  </si>
  <si>
    <t>KSL092720</t>
  </si>
  <si>
    <t>KS0092720</t>
  </si>
  <si>
    <t>ANDOVER</t>
  </si>
  <si>
    <t>https://echo.epa.gov/biosolids-facility-report?id=KSL092720</t>
  </si>
  <si>
    <t>LAGUNA CSD WRF</t>
  </si>
  <si>
    <t>CAL000404</t>
  </si>
  <si>
    <t>CA0000404</t>
  </si>
  <si>
    <t>https://echo.epa.gov/biosolids-facility-report?id=CAL000404</t>
  </si>
  <si>
    <t>TOWN OF MOCKSVILLE</t>
  </si>
  <si>
    <t>NCL021491</t>
  </si>
  <si>
    <t>NC0021491</t>
  </si>
  <si>
    <t>https://echo.epa.gov/biosolids-facility-report?id=NCL021491</t>
  </si>
  <si>
    <t>TULLAHOMA STP</t>
  </si>
  <si>
    <t>TNL023469</t>
  </si>
  <si>
    <t>TN0023469</t>
  </si>
  <si>
    <t>TULLAHOMA</t>
  </si>
  <si>
    <t>https://echo.epa.gov/biosolids-facility-report?id=TNL023469</t>
  </si>
  <si>
    <t>WYOMISSING VALLEY JOINT MUN AU</t>
  </si>
  <si>
    <t>PAL026638</t>
  </si>
  <si>
    <t>PA0026638</t>
  </si>
  <si>
    <t>https://echo.epa.gov/biosolids-facility-report?id=PAL026638</t>
  </si>
  <si>
    <t>ARKANSAS, CITY OF</t>
  </si>
  <si>
    <t>KSL044831</t>
  </si>
  <si>
    <t>KS0044831</t>
  </si>
  <si>
    <t>ARKANSAS CITY</t>
  </si>
  <si>
    <t>https://echo.epa.gov/biosolids-facility-report?id=KSL044831</t>
  </si>
  <si>
    <t>CITY OF PAMPA WWTP</t>
  </si>
  <si>
    <t>TX0027618</t>
  </si>
  <si>
    <t>PAMPA</t>
  </si>
  <si>
    <t>https://echo.epa.gov/biosolids-facility-report?id=TX0027618</t>
  </si>
  <si>
    <t>VALLEY SANITARY DISTRICT WWTF</t>
  </si>
  <si>
    <t>CAL104477</t>
  </si>
  <si>
    <t>CA0104477</t>
  </si>
  <si>
    <t>INDIO</t>
  </si>
  <si>
    <t>https://echo.epa.gov/biosolids-facility-report?id=CAL104477</t>
  </si>
  <si>
    <t>HONESDALE BOROUGH</t>
  </si>
  <si>
    <t>PAL023469</t>
  </si>
  <si>
    <t>PA0023469</t>
  </si>
  <si>
    <t>HONESDALE</t>
  </si>
  <si>
    <t>https://echo.epa.gov/biosolids-facility-report?id=PAL023469</t>
  </si>
  <si>
    <t>LUMBERTON MUD WWTP 2</t>
  </si>
  <si>
    <t>TX0092801</t>
  </si>
  <si>
    <t>https://echo.epa.gov/biosolids-facility-report?id=TX0092801</t>
  </si>
  <si>
    <t>CITY OF WEST UNIVERSITY PLACE WWTP</t>
  </si>
  <si>
    <t>TX0023841</t>
  </si>
  <si>
    <t>https://echo.epa.gov/biosolids-facility-report?id=TX0023841</t>
  </si>
  <si>
    <t>CLEAR LAKE SANITARY DISTRICT</t>
  </si>
  <si>
    <t>IAL058441</t>
  </si>
  <si>
    <t>IA0058441</t>
  </si>
  <si>
    <t>CLEAR LAKE</t>
  </si>
  <si>
    <t>https://echo.epa.gov/biosolids-facility-report?id=IAL058441</t>
  </si>
  <si>
    <t>ISABELLA RESERVATION WWTP</t>
  </si>
  <si>
    <t>MIL054861</t>
  </si>
  <si>
    <t>MI0054861</t>
  </si>
  <si>
    <t>https://echo.epa.gov/biosolids-facility-report?id=MIL054861</t>
  </si>
  <si>
    <t>SWANSEA STP, VILLAGE OF</t>
  </si>
  <si>
    <t>ILL021181</t>
  </si>
  <si>
    <t>IL0021181</t>
  </si>
  <si>
    <t>SWANSEA</t>
  </si>
  <si>
    <t>https://echo.epa.gov/biosolids-facility-report?id=ILL021181</t>
  </si>
  <si>
    <t>CITY OF BELTON</t>
  </si>
  <si>
    <t>MOL117412</t>
  </si>
  <si>
    <t>MO0117412</t>
  </si>
  <si>
    <t>BELTON</t>
  </si>
  <si>
    <t>https://echo.epa.gov/biosolids-facility-report?id=MOL117412</t>
  </si>
  <si>
    <t>MORRO BAY / CAYUCOS WWTP</t>
  </si>
  <si>
    <t>CAL047881</t>
  </si>
  <si>
    <t>CA0047881</t>
  </si>
  <si>
    <t>MORRO BAY</t>
  </si>
  <si>
    <t>https://echo.epa.gov/biosolids-facility-report?id=CAL047881</t>
  </si>
  <si>
    <t>THOMPSONS CREEK WWTP</t>
  </si>
  <si>
    <t>TX0128554</t>
  </si>
  <si>
    <t>https://echo.epa.gov/biosolids-facility-report?id=TX0128554</t>
  </si>
  <si>
    <t>CITY OF STORM LAKE</t>
  </si>
  <si>
    <t>IAL032484</t>
  </si>
  <si>
    <t>IA0032484</t>
  </si>
  <si>
    <t>STORM LAKE</t>
  </si>
  <si>
    <t>https://echo.epa.gov/biosolids-facility-report?id=IAL032484</t>
  </si>
  <si>
    <t>TEHACHAPI WWTP</t>
  </si>
  <si>
    <t>CAL000464</t>
  </si>
  <si>
    <t>CA0000464</t>
  </si>
  <si>
    <t>https://echo.epa.gov/biosolids-facility-report?id=CAL000464</t>
  </si>
  <si>
    <t>CORNING (C)</t>
  </si>
  <si>
    <t>NYL025721</t>
  </si>
  <si>
    <t>NY0025721</t>
  </si>
  <si>
    <t>https://echo.epa.gov/biosolids-facility-report?id=NYL025721</t>
  </si>
  <si>
    <t>UTULEI STP</t>
  </si>
  <si>
    <t>ASL020001</t>
  </si>
  <si>
    <t>AS0020001</t>
  </si>
  <si>
    <t>https://echo.epa.gov/biosolids-facility-report?id=ASL020001</t>
  </si>
  <si>
    <t>HAYSVILLE, CITY OF</t>
  </si>
  <si>
    <t>KSL090921</t>
  </si>
  <si>
    <t>KS0090921</t>
  </si>
  <si>
    <t>HAYSVILLE</t>
  </si>
  <si>
    <t>https://echo.epa.gov/biosolids-facility-report?id=KSL090921</t>
  </si>
  <si>
    <t>HARRIS COUNTY MUD 344 WWTP</t>
  </si>
  <si>
    <t>TX0104965</t>
  </si>
  <si>
    <t>https://echo.epa.gov/biosolids-facility-report?id=TX0104965</t>
  </si>
  <si>
    <t>CITY OF WETUMPKA WW AND S BOARD</t>
  </si>
  <si>
    <t>ALL064025</t>
  </si>
  <si>
    <t>AL0064025</t>
  </si>
  <si>
    <t>WETUMPKA</t>
  </si>
  <si>
    <t>https://echo.epa.gov/biosolids-facility-report?id=ALL064025</t>
  </si>
  <si>
    <t>CITY OF OSKALOOSA</t>
  </si>
  <si>
    <t>IAL038539</t>
  </si>
  <si>
    <t>IA0038539</t>
  </si>
  <si>
    <t>OSKALOOSA</t>
  </si>
  <si>
    <t>https://echo.epa.gov/biosolids-facility-report?id=IAL038539</t>
  </si>
  <si>
    <t>ROBINSON CREEK WWTP</t>
  </si>
  <si>
    <t>TX0116572</t>
  </si>
  <si>
    <t>https://echo.epa.gov/biosolids-facility-report?id=TX0116572</t>
  </si>
  <si>
    <t>CITY OF SPENCER</t>
  </si>
  <si>
    <t>IAL021059</t>
  </si>
  <si>
    <t>IA0021059</t>
  </si>
  <si>
    <t>https://echo.epa.gov/biosolids-facility-report?id=IAL021059</t>
  </si>
  <si>
    <t>ANDERSON WPCP</t>
  </si>
  <si>
    <t>CAL077704</t>
  </si>
  <si>
    <t>CA0077704</t>
  </si>
  <si>
    <t>https://echo.epa.gov/biosolids-facility-report?id=CAL077704</t>
  </si>
  <si>
    <t>CITY OF KINGSVILLE 1 MGD WWTF</t>
  </si>
  <si>
    <t>TX0117978</t>
  </si>
  <si>
    <t>KINGSVILLE</t>
  </si>
  <si>
    <t>https://echo.epa.gov/biosolids-facility-report?id=TX0117978</t>
  </si>
  <si>
    <t>SAUSALITO-MARIN CITY SANITARY DISTRICT</t>
  </si>
  <si>
    <t>CAL038067</t>
  </si>
  <si>
    <t>CA0038067</t>
  </si>
  <si>
    <t>SAUSALITO</t>
  </si>
  <si>
    <t>https://echo.epa.gov/biosolids-facility-report?id=CAL038067</t>
  </si>
  <si>
    <t>DALLAS, CITY OF</t>
  </si>
  <si>
    <t>ORL020737</t>
  </si>
  <si>
    <t>OR0020737</t>
  </si>
  <si>
    <t>https://echo.epa.gov/biosolids-facility-report?id=ORL020737</t>
  </si>
  <si>
    <t>MECHANICSBURG BOROUGH MUNICIPA</t>
  </si>
  <si>
    <t>PAL020885</t>
  </si>
  <si>
    <t>PA0020885</t>
  </si>
  <si>
    <t>https://echo.epa.gov/biosolids-facility-report?id=PAL020885</t>
  </si>
  <si>
    <t>IRON MOUNTAIN/KINGSFORD JOINT SEWAGE AUTHORITY</t>
  </si>
  <si>
    <t>MIL023205</t>
  </si>
  <si>
    <t>MI0023205</t>
  </si>
  <si>
    <t>KINGSFORD</t>
  </si>
  <si>
    <t>https://echo.epa.gov/biosolids-facility-report?id=MIL023205</t>
  </si>
  <si>
    <t>MOL028860</t>
  </si>
  <si>
    <t>MO0028860</t>
  </si>
  <si>
    <t>https://echo.epa.gov/biosolids-facility-report?id=MOL028860</t>
  </si>
  <si>
    <t>LAGUNA MADRE WWTP</t>
  </si>
  <si>
    <t>TX0047104</t>
  </si>
  <si>
    <t>https://echo.epa.gov/biosolids-facility-report?id=TX0047104</t>
  </si>
  <si>
    <t>MCPHERSON, CITY OF</t>
  </si>
  <si>
    <t>KSL036196</t>
  </si>
  <si>
    <t>KS0036196</t>
  </si>
  <si>
    <t>MCPHERSON</t>
  </si>
  <si>
    <t>https://echo.epa.gov/biosolids-facility-report?id=KSL036196</t>
  </si>
  <si>
    <t>ORANGE COUNTY WWTF</t>
  </si>
  <si>
    <t>TX0023795</t>
  </si>
  <si>
    <t>VIDOR</t>
  </si>
  <si>
    <t>https://echo.epa.gov/biosolids-facility-report?id=TX0023795</t>
  </si>
  <si>
    <t>CASEYVILLE TOWNSHIP</t>
  </si>
  <si>
    <t>ILL021083</t>
  </si>
  <si>
    <t>IL0021083</t>
  </si>
  <si>
    <t>https://echo.epa.gov/biosolids-facility-report?id=ILL021083</t>
  </si>
  <si>
    <t>CITY OF BUTLER</t>
  </si>
  <si>
    <t>MOL096229</t>
  </si>
  <si>
    <t>MO0096229</t>
  </si>
  <si>
    <t>https://echo.epa.gov/biosolids-facility-report?id=MOL096229</t>
  </si>
  <si>
    <t>WOODBURN, CITY OF</t>
  </si>
  <si>
    <t>ORL020001</t>
  </si>
  <si>
    <t>OR0020001</t>
  </si>
  <si>
    <t>WOODBURN</t>
  </si>
  <si>
    <t>https://echo.epa.gov/biosolids-facility-report?id=ORL020001</t>
  </si>
  <si>
    <t>CITY OF WARRENTON</t>
  </si>
  <si>
    <t>MOL087912</t>
  </si>
  <si>
    <t>MO0087912</t>
  </si>
  <si>
    <t>https://echo.epa.gov/biosolids-facility-report?id=MOL087912</t>
  </si>
  <si>
    <t>NB DAVIDSON WWTF</t>
  </si>
  <si>
    <t>TX0022373</t>
  </si>
  <si>
    <t>https://echo.epa.gov/biosolids-facility-report?id=TX0022373</t>
  </si>
  <si>
    <t>WASHINGTON COUNTY</t>
  </si>
  <si>
    <t>NYL183695</t>
  </si>
  <si>
    <t>NY0183695</t>
  </si>
  <si>
    <t>FORT EDWARD</t>
  </si>
  <si>
    <t>https://echo.epa.gov/biosolids-facility-report?id=NYL183695</t>
  </si>
  <si>
    <t>MONTECITO S.D. WWTP</t>
  </si>
  <si>
    <t>CAL047899</t>
  </si>
  <si>
    <t>CA0047899</t>
  </si>
  <si>
    <t>https://echo.epa.gov/biosolids-facility-report?id=CAL047899</t>
  </si>
  <si>
    <t>OIL CITY - STP</t>
  </si>
  <si>
    <t>PAL026204</t>
  </si>
  <si>
    <t>PA0026204</t>
  </si>
  <si>
    <t>OIL CITY</t>
  </si>
  <si>
    <t>https://echo.epa.gov/biosolids-facility-report?id=PAL026204</t>
  </si>
  <si>
    <t>LINCOLN COUNTY</t>
  </si>
  <si>
    <t>NCL088722</t>
  </si>
  <si>
    <t>NC0088722</t>
  </si>
  <si>
    <t>https://echo.epa.gov/biosolids-facility-report?id=NCL088722</t>
  </si>
  <si>
    <t>CITY OF SWEETWATER  WWTP</t>
  </si>
  <si>
    <t>TX0118346</t>
  </si>
  <si>
    <t>https://echo.epa.gov/biosolids-facility-report?id=TX0118346</t>
  </si>
  <si>
    <t>CITY OF NEOSHO</t>
  </si>
  <si>
    <t>MOL104906</t>
  </si>
  <si>
    <t>MO0104906</t>
  </si>
  <si>
    <t>NEOSHO</t>
  </si>
  <si>
    <t>https://echo.epa.gov/biosolids-facility-report?id=MOL104906</t>
  </si>
  <si>
    <t>HARRISON, CITY OF</t>
  </si>
  <si>
    <t>ARL034321</t>
  </si>
  <si>
    <t>AR0034321</t>
  </si>
  <si>
    <t>HARRISON</t>
  </si>
  <si>
    <t>https://echo.epa.gov/biosolids-facility-report?id=ARL034321</t>
  </si>
  <si>
    <t>ISLA BLANCA WWTP</t>
  </si>
  <si>
    <t>TX0023639</t>
  </si>
  <si>
    <t>https://echo.epa.gov/biosolids-facility-report?id=TX0023639</t>
  </si>
  <si>
    <t>FERNDALE STP</t>
  </si>
  <si>
    <t>WAL022454</t>
  </si>
  <si>
    <t>WA0022454</t>
  </si>
  <si>
    <t>FERNDALE</t>
  </si>
  <si>
    <t>https://echo.epa.gov/biosolids-facility-report?id=WAL022454</t>
  </si>
  <si>
    <t>ULSTER (T)</t>
  </si>
  <si>
    <t>NYL021563</t>
  </si>
  <si>
    <t>NY0021563</t>
  </si>
  <si>
    <t>LAKE KATRINE</t>
  </si>
  <si>
    <t>https://echo.epa.gov/biosolids-facility-report?id=NYL021563</t>
  </si>
  <si>
    <t>CITY OF PELLA</t>
  </si>
  <si>
    <t>IAL043869</t>
  </si>
  <si>
    <t>IA0043869</t>
  </si>
  <si>
    <t>PELLA</t>
  </si>
  <si>
    <t>https://echo.epa.gov/biosolids-facility-report?id=IAL043869</t>
  </si>
  <si>
    <t>CRYSTAL LAKE STP #3, CITY OF</t>
  </si>
  <si>
    <t>ILL053457</t>
  </si>
  <si>
    <t>IL0053457</t>
  </si>
  <si>
    <t>https://echo.epa.gov/biosolids-facility-report?id=ILL053457</t>
  </si>
  <si>
    <t>CITY OF JACINTO CITY WWTP</t>
  </si>
  <si>
    <t>TX0053970</t>
  </si>
  <si>
    <t>JACINTO CITY</t>
  </si>
  <si>
    <t>https://echo.epa.gov/biosolids-facility-report?id=TX0053970</t>
  </si>
  <si>
    <t>MOL094579</t>
  </si>
  <si>
    <t>MO0094579</t>
  </si>
  <si>
    <t>https://echo.epa.gov/biosolids-facility-report?id=MOL094579</t>
  </si>
  <si>
    <t>WHITECAP WWTP</t>
  </si>
  <si>
    <t>TX0047121</t>
  </si>
  <si>
    <t>https://echo.epa.gov/biosolids-facility-report?id=TX0047121</t>
  </si>
  <si>
    <t>CITY OF CARRIZO SPRINGS WWTP</t>
  </si>
  <si>
    <t>TX0025976</t>
  </si>
  <si>
    <t>CARRIZO SPRINGS</t>
  </si>
  <si>
    <t>https://echo.epa.gov/biosolids-facility-report?id=TX0025976</t>
  </si>
  <si>
    <t>CITY OF WAVERLY</t>
  </si>
  <si>
    <t>IAL033197</t>
  </si>
  <si>
    <t>IA0033197</t>
  </si>
  <si>
    <t>https://echo.epa.gov/biosolids-facility-report?id=IAL033197</t>
  </si>
  <si>
    <t>FRUITA CITY OF</t>
  </si>
  <si>
    <t>COL048854</t>
  </si>
  <si>
    <t>CO0048854</t>
  </si>
  <si>
    <t>FRUITA</t>
  </si>
  <si>
    <t>https://echo.epa.gov/biosolids-facility-report?id=COL048854</t>
  </si>
  <si>
    <t>LAKE CHARLES, CITY OF- STP</t>
  </si>
  <si>
    <t>LAL118770</t>
  </si>
  <si>
    <t>LA0118770</t>
  </si>
  <si>
    <t>https://echo.epa.gov/biosolids-facility-report?id=LAL118770</t>
  </si>
  <si>
    <t>EAST PEORIA #3 STP, CITY OF</t>
  </si>
  <si>
    <t>ILL046213</t>
  </si>
  <si>
    <t>IL0046213</t>
  </si>
  <si>
    <t>https://echo.epa.gov/biosolids-facility-report?id=ILL046213</t>
  </si>
  <si>
    <t>CORDELE WPCP</t>
  </si>
  <si>
    <t>GAL024503</t>
  </si>
  <si>
    <t>GA0024503</t>
  </si>
  <si>
    <t>CORDELE</t>
  </si>
  <si>
    <t>https://echo.epa.gov/biosolids-facility-report?id=GAL024503</t>
  </si>
  <si>
    <t>MOL101567</t>
  </si>
  <si>
    <t>MO0101567</t>
  </si>
  <si>
    <t>https://echo.epa.gov/biosolids-facility-report?id=MOL101567</t>
  </si>
  <si>
    <t>DISCOVERY BAY WWTP</t>
  </si>
  <si>
    <t>CAL078590</t>
  </si>
  <si>
    <t>CA0078590</t>
  </si>
  <si>
    <t>DISCOVERY BAY</t>
  </si>
  <si>
    <t>https://echo.epa.gov/biosolids-facility-report?id=CAL078590</t>
  </si>
  <si>
    <t>CHEROKEE COUNTY WATER &amp; SEWER AUTHORITY (RIVERBEND WWTP)</t>
  </si>
  <si>
    <t>GAL050242</t>
  </si>
  <si>
    <t>GA0050242</t>
  </si>
  <si>
    <t>BALL GROUND</t>
  </si>
  <si>
    <t>https://echo.epa.gov/biosolids-facility-report?id=GAL050242</t>
  </si>
  <si>
    <t>WICHITA FALLS NORTHSIDE WWTP</t>
  </si>
  <si>
    <t>TX0084557</t>
  </si>
  <si>
    <t>https://echo.epa.gov/biosolids-facility-report?id=TX0084557</t>
  </si>
  <si>
    <t>CENTRALIA STP</t>
  </si>
  <si>
    <t>WAL020982</t>
  </si>
  <si>
    <t>WA0020982</t>
  </si>
  <si>
    <t>https://echo.epa.gov/biosolids-facility-report?id=WAL020982</t>
  </si>
  <si>
    <t>BERRY CREEK WWTP</t>
  </si>
  <si>
    <t>TX0119172</t>
  </si>
  <si>
    <t>https://echo.epa.gov/biosolids-facility-report?id=TX0119172</t>
  </si>
  <si>
    <t>CITY OF ROLLA</t>
  </si>
  <si>
    <t>MOL047031</t>
  </si>
  <si>
    <t>MO0047031</t>
  </si>
  <si>
    <t>ROLLA</t>
  </si>
  <si>
    <t>https://echo.epa.gov/biosolids-facility-report?id=MOL047031</t>
  </si>
  <si>
    <t>CITY OF FREEPORT CENTRAL WWTF</t>
  </si>
  <si>
    <t>TX0033332</t>
  </si>
  <si>
    <t>FREEPORT</t>
  </si>
  <si>
    <t>https://echo.epa.gov/biosolids-facility-report?id=TX0033332</t>
  </si>
  <si>
    <t>CITY OF RAYMONDVILLE WWTP</t>
  </si>
  <si>
    <t>TX0024546</t>
  </si>
  <si>
    <t>RAYMONDVILLE</t>
  </si>
  <si>
    <t>https://echo.epa.gov/biosolids-facility-report?id=TX0024546</t>
  </si>
  <si>
    <t>SAN FELIPE WWTF</t>
  </si>
  <si>
    <t>TX0047198</t>
  </si>
  <si>
    <t>DEL RIO</t>
  </si>
  <si>
    <t>https://echo.epa.gov/biosolids-facility-report?id=TX0047198</t>
  </si>
  <si>
    <t>1ST SPECIAL OPERATIONS CIVIL ENGINEER SQUADRON</t>
  </si>
  <si>
    <t>FLL003174</t>
  </si>
  <si>
    <t>FL0003174</t>
  </si>
  <si>
    <t>HURLBURT FIELD</t>
  </si>
  <si>
    <t>https://echo.epa.gov/biosolids-facility-report?id=FLL003174</t>
  </si>
  <si>
    <t>SCOTT AIR FORCE BASE</t>
  </si>
  <si>
    <t>ILL026859</t>
  </si>
  <si>
    <t>IL0026859</t>
  </si>
  <si>
    <t>https://echo.epa.gov/biosolids-facility-report?id=ILL026859</t>
  </si>
  <si>
    <t>NAS JACKSONVILLE</t>
  </si>
  <si>
    <t>FLL000957</t>
  </si>
  <si>
    <t>FL0000957</t>
  </si>
  <si>
    <t>https://echo.epa.gov/biosolids-facility-report?id=FLL000957</t>
  </si>
  <si>
    <t>MOL047023</t>
  </si>
  <si>
    <t>MO0047023</t>
  </si>
  <si>
    <t>https://echo.epa.gov/biosolids-facility-report?id=MOL047023</t>
  </si>
  <si>
    <t>ORL020354</t>
  </si>
  <si>
    <t>OR0020354</t>
  </si>
  <si>
    <t>BROOKINGS</t>
  </si>
  <si>
    <t>https://echo.epa.gov/biosolids-facility-report?id=ORL020354</t>
  </si>
  <si>
    <t>TOWN OF SPRING LAKE</t>
  </si>
  <si>
    <t>NCL030970</t>
  </si>
  <si>
    <t>NC0030970</t>
  </si>
  <si>
    <t>https://echo.epa.gov/biosolids-facility-report?id=NCL030970</t>
  </si>
  <si>
    <t>MOL023027</t>
  </si>
  <si>
    <t>MO0023027</t>
  </si>
  <si>
    <t>https://echo.epa.gov/biosolids-facility-report?id=MOL023027</t>
  </si>
  <si>
    <t>ANDY BOWIE WWTP</t>
  </si>
  <si>
    <t>TX0023621</t>
  </si>
  <si>
    <t>https://echo.epa.gov/biosolids-facility-report?id=TX0023621</t>
  </si>
  <si>
    <t>SILVER LAKE WWTF</t>
  </si>
  <si>
    <t>TX0053830</t>
  </si>
  <si>
    <t>https://echo.epa.gov/biosolids-facility-report?id=TX0053830</t>
  </si>
  <si>
    <t>CITY OF CRYSTAL CITY</t>
  </si>
  <si>
    <t>TX0053392</t>
  </si>
  <si>
    <t>SABINAL</t>
  </si>
  <si>
    <t>https://echo.epa.gov/biosolids-facility-report?id=TX0053392</t>
  </si>
  <si>
    <t>CITY OF PORTLAND WWTF</t>
  </si>
  <si>
    <t>TX0055433</t>
  </si>
  <si>
    <t>https://echo.epa.gov/biosolids-facility-report?id=TX0055433</t>
  </si>
  <si>
    <t>KJC KENTUCKY STATE REFORMATORY</t>
  </si>
  <si>
    <t>KYL040126</t>
  </si>
  <si>
    <t>KY0040126</t>
  </si>
  <si>
    <t>https://echo.epa.gov/biosolids-facility-report?id=KYL040126</t>
  </si>
  <si>
    <t>US NAVAL STATION MAYPORT</t>
  </si>
  <si>
    <t>FLL000922</t>
  </si>
  <si>
    <t>FL0000922</t>
  </si>
  <si>
    <t>https://echo.epa.gov/biosolids-facility-report?id=FLL000922</t>
  </si>
  <si>
    <t>ROCKY FORK WASTEWATER PLANT</t>
  </si>
  <si>
    <t>WVL037486</t>
  </si>
  <si>
    <t>WV0037486</t>
  </si>
  <si>
    <t>https://echo.epa.gov/biosolids-facility-report?id=WVL037486</t>
  </si>
  <si>
    <t>CITY OF BONHAM WWTP</t>
  </si>
  <si>
    <t>TX0021814</t>
  </si>
  <si>
    <t>BONHAM</t>
  </si>
  <si>
    <t>https://echo.epa.gov/biosolids-facility-report?id=TX0021814</t>
  </si>
  <si>
    <t>RUSSELLVILLE  WATER AND SEWER BOARD</t>
  </si>
  <si>
    <t>ALL027987</t>
  </si>
  <si>
    <t>AL0027987</t>
  </si>
  <si>
    <t>https://echo.epa.gov/biosolids-facility-report?id=ALL027987</t>
  </si>
  <si>
    <t>BONNIE BRAE FOREST MANOR SD</t>
  </si>
  <si>
    <t>ILL021261</t>
  </si>
  <si>
    <t>IL0021261</t>
  </si>
  <si>
    <t>https://echo.epa.gov/biosolids-facility-report?id=ILL021261</t>
  </si>
  <si>
    <t>CITY OF EXCELSIOR SPRINGS</t>
  </si>
  <si>
    <t>MOL028843</t>
  </si>
  <si>
    <t>MO0028843</t>
  </si>
  <si>
    <t>EXCELSIOR SPRINGS</t>
  </si>
  <si>
    <t>https://echo.epa.gov/biosolids-facility-report?id=MOL028843</t>
  </si>
  <si>
    <t>RIDGECREST WWTF</t>
  </si>
  <si>
    <t>CAL000453</t>
  </si>
  <si>
    <t>CA0000453</t>
  </si>
  <si>
    <t>RIDGECREST</t>
  </si>
  <si>
    <t>https://echo.epa.gov/biosolids-facility-report?id=CAL000453</t>
  </si>
  <si>
    <t>AMERICAN CANYON WWTF</t>
  </si>
  <si>
    <t>CAL038768</t>
  </si>
  <si>
    <t>CA0038768</t>
  </si>
  <si>
    <t>AMERICAN CANYON</t>
  </si>
  <si>
    <t>https://echo.epa.gov/biosolids-facility-report?id=CAL038768</t>
  </si>
  <si>
    <t>HURON, CITY OF</t>
  </si>
  <si>
    <t>SDL023434</t>
  </si>
  <si>
    <t>SD0023434</t>
  </si>
  <si>
    <t>https://echo.epa.gov/biosolids-facility-report?id=SDL023434</t>
  </si>
  <si>
    <t>PORTALES, CITY OF - WWTP</t>
  </si>
  <si>
    <t>NML000008</t>
  </si>
  <si>
    <t>NM0000008</t>
  </si>
  <si>
    <t>PORTALES</t>
  </si>
  <si>
    <t>https://echo.epa.gov/biosolids-facility-report?id=NML000008</t>
  </si>
  <si>
    <t>WILLOW CREEK WWTP</t>
  </si>
  <si>
    <t>TX0023779</t>
  </si>
  <si>
    <t>https://echo.epa.gov/biosolids-facility-report?id=TX0023779</t>
  </si>
  <si>
    <t>HOPE, CITY OF-BOIS D'ARC WWTP</t>
  </si>
  <si>
    <t>ARL038466</t>
  </si>
  <si>
    <t>AR0038466</t>
  </si>
  <si>
    <t>HOPE</t>
  </si>
  <si>
    <t>https://echo.epa.gov/biosolids-facility-report?id=ARL038466</t>
  </si>
  <si>
    <t>MOL050652</t>
  </si>
  <si>
    <t>MO0050652</t>
  </si>
  <si>
    <t>https://echo.epa.gov/biosolids-facility-report?id=MOL050652</t>
  </si>
  <si>
    <t>PSRP use-rate</t>
  </si>
  <si>
    <t>% aerobic</t>
  </si>
  <si>
    <t>% anaerobic</t>
  </si>
  <si>
    <t>% limeStabilize</t>
  </si>
  <si>
    <t>% airDry</t>
  </si>
  <si>
    <t>% lowTempCompost</t>
  </si>
  <si>
    <t>% none</t>
  </si>
  <si>
    <t>PFRP use-rate</t>
  </si>
  <si>
    <t>% heatDry</t>
  </si>
  <si>
    <t>% heatTreatment</t>
  </si>
  <si>
    <t>% highTempCompost</t>
  </si>
  <si>
    <t>% pasteruize</t>
  </si>
  <si>
    <t>% thermoAerobicDigest</t>
  </si>
  <si>
    <t>Other Use-Rate</t>
  </si>
  <si>
    <t>% methaneBioCapture</t>
  </si>
  <si>
    <t>$ tempSludgeStore</t>
  </si>
  <si>
    <t>Other</t>
  </si>
  <si>
    <t>PTO use-rate</t>
  </si>
  <si>
    <t>% thickening</t>
  </si>
  <si>
    <t>% preliminaryOps</t>
  </si>
  <si>
    <t>Column1</t>
  </si>
  <si>
    <t>Biosolids_tpy</t>
  </si>
  <si>
    <t>Cost per ton biochar (mean)</t>
  </si>
  <si>
    <t>Cost per ton biochar (median)</t>
  </si>
  <si>
    <t>Cost per ton biochar (5th pct)</t>
  </si>
  <si>
    <t>Cost per ton biochar (95th pct)</t>
  </si>
  <si>
    <t>Biochar generated (mean)</t>
  </si>
  <si>
    <t>Biochar generated (median)</t>
  </si>
  <si>
    <t>Biochar generated (5th pct)</t>
  </si>
  <si>
    <t>Biochar generated (95th pct)</t>
  </si>
  <si>
    <t>Sequesterable carbon (mean)</t>
  </si>
  <si>
    <t>Sequesterable carbon (median)</t>
  </si>
  <si>
    <t>Sequesterable carbon (5th pct)</t>
  </si>
  <si>
    <t>Sequesterable carbon (95th pct)</t>
  </si>
  <si>
    <t>Drying requirement (mean)</t>
  </si>
  <si>
    <t>Drying requirement (median)</t>
  </si>
  <si>
    <t>Drying requirement (5th pct)</t>
  </si>
  <si>
    <t>Drying requirement (95th pct)</t>
  </si>
  <si>
    <t>Energy conversion efficiency (mean)</t>
  </si>
  <si>
    <t>Energy conversion efficiency (median)</t>
  </si>
  <si>
    <t>Energy conversion efficiency (5th pct)</t>
  </si>
  <si>
    <t>Energy conversion efficiency (95th pct)</t>
  </si>
  <si>
    <t>Char Yield (db %) (mean)</t>
  </si>
  <si>
    <t>Char Yield (db %) (median)</t>
  </si>
  <si>
    <t>Char Yield (db %) (5th pct)</t>
  </si>
  <si>
    <t>Char Yield (db %) (95th pct)</t>
  </si>
  <si>
    <t>Ash Content Feedstock (db %) (mean)</t>
  </si>
  <si>
    <t>Ash Content Feedstock (db %) (median)</t>
  </si>
  <si>
    <t>Ash Content Feedstock (db %) (5th pct)</t>
  </si>
  <si>
    <t>Ash Content Feedstock (db %) (95th pct)</t>
  </si>
  <si>
    <t>Moisture content feedstock (mean)</t>
  </si>
  <si>
    <t>Moisture content feedstock (median)</t>
  </si>
  <si>
    <t>Moisture content feedstock (5th pct)</t>
  </si>
  <si>
    <t>Moisture content feedstock (95th pct)</t>
  </si>
  <si>
    <t>Airdry?</t>
  </si>
  <si>
    <t>aerobic?</t>
  </si>
  <si>
    <t>thickening?</t>
  </si>
  <si>
    <t>Heatdry?</t>
  </si>
  <si>
    <t>Both Digestion?</t>
  </si>
  <si>
    <t>anaer?</t>
  </si>
  <si>
    <t>anaer</t>
  </si>
  <si>
    <t>anaer, aerobic</t>
  </si>
  <si>
    <t>anaer, airDry</t>
  </si>
  <si>
    <t>limeStabilize, anaer</t>
  </si>
  <si>
    <t>lowTempCompost, anaer</t>
  </si>
  <si>
    <t>lowTempCompost, anaer, airDry</t>
  </si>
  <si>
    <t>limeStabilize, anaer, airDry, aerobic</t>
  </si>
  <si>
    <t>anaer, airDry, aerobic</t>
  </si>
  <si>
    <t>lowTempCompost, anaer, airDry, aerobic</t>
  </si>
  <si>
    <t>Drying cost normalized (mean)</t>
  </si>
  <si>
    <t>Drying cost normalized (median)</t>
  </si>
  <si>
    <t>Drying cost normalized (5th pct)</t>
  </si>
  <si>
    <t>Drying cost normalized (95th pct)</t>
  </si>
  <si>
    <t>Biosolids HHV (mean)</t>
  </si>
  <si>
    <t>Biosolids HHV (median)</t>
  </si>
  <si>
    <t>Biosolids HHV (5th pct)</t>
  </si>
  <si>
    <t>Biosolids HHV (95th pct)</t>
  </si>
  <si>
    <t>GWP per ton biosolids (mean)</t>
  </si>
  <si>
    <t>GWP per ton biosolids (median)</t>
  </si>
  <si>
    <t>GWP per ton biosolids (5th pct)</t>
  </si>
  <si>
    <t>GWP per ton biosolids (95th pct)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</si>
</sst>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2" borderId="1" xfId="0" applyFill="1" applyBorder="1"/>
    <xf numFmtId="0" fontId="0" fillId="0" borderId="1" xfId="0" applyBorder="1"/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3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DD914DD-CFC1-4810-8B67-0D4860A5262B}" autoFormatId="16" applyNumberFormats="0" applyBorderFormats="0" applyFontFormats="0" applyPatternFormats="0" applyAlignmentFormats="0" applyWidthHeightFormats="0">
  <queryTableRefresh nextId="42">
    <queryTableFields count="32">
      <queryTableField id="1" name="Facility Name" tableColumnId="1"/>
      <queryTableField id="2" name="NPDES ID L Coding" tableColumnId="2"/>
      <queryTableField id="3" name="NPDES ID2" tableColumnId="3"/>
      <queryTableField id="4" name="City" tableColumnId="4"/>
      <queryTableField id="5" name="State" tableColumnId="5"/>
      <queryTableField id="6" name="EPA Region" tableColumnId="6"/>
      <queryTableField id="7" name="Reporting Year" tableColumnId="7"/>
      <queryTableField id="8" name="Certified Date" tableColumnId="8"/>
      <queryTableField id="9" name="Reporting Obligation(s)" tableColumnId="9"/>
      <queryTableField id="10" name="Amount of Biosolids Generated" tableColumnId="10"/>
      <queryTableField id="11" name="Violation Count" tableColumnId="11"/>
      <queryTableField id="12" name="Violation Type(s)" tableColumnId="12"/>
      <queryTableField id="13" name="Management Practice Type(s)" tableColumnId="13"/>
      <queryTableField id="14" name="Amount of Biosolids Managed - Land Applied" tableColumnId="14"/>
      <queryTableField id="15" name="Amount of Biosolids Managed - Surface Disposal" tableColumnId="15"/>
      <queryTableField id="16" name="Amount of Biosolids Managed - Incinerated" tableColumnId="16"/>
      <queryTableField id="17" name="Amount of Biosolids Managed - Other Management Practice" tableColumnId="17"/>
      <queryTableField id="18" name="Pathogen Class(es)" tableColumnId="18"/>
      <queryTableField id="19" name="Facility Latitude" tableColumnId="19"/>
      <queryTableField id="20" name="Facility Longitude" tableColumnId="20"/>
      <queryTableField id="21" name="Sum of Average Daily Flow (MGD)" tableColumnId="21"/>
      <queryTableField id="22" name="Count of Outfall Number" tableColumnId="22"/>
      <queryTableField id="23" name="Max of Total Facility Design Flow (MGD)" tableColumnId="23"/>
      <queryTableField id="24" name="Max of Actual Average Facility Flow (MGD)" tableColumnId="24"/>
      <queryTableField id="25" name="Max of Wastewater Flow (MGal/yr)" tableColumnId="25"/>
      <queryTableField id="26" name="CWNS #" tableColumnId="26"/>
      <queryTableField id="27" name="Predicted biosolids" tableColumnId="27"/>
      <queryTableField id="28" name="All PSRP" tableColumnId="28"/>
      <queryTableField id="29" name="All Other" tableColumnId="29"/>
      <queryTableField id="30" name="All PFRP" tableColumnId="30"/>
      <queryTableField id="31" name="All PTO" tableColumnId="31"/>
      <queryTableField id="32" name="ECHO BFR" tableColumnId="32"/>
    </queryTableFields>
    <queryTableDeletedFields count="9">
      <deletedField name="Column33"/>
      <deletedField name="Column34"/>
      <deletedField name="Column35"/>
      <deletedField name="mean"/>
      <deletedField name="1724.0023057630603"/>
      <deletedField name="Column38"/>
      <deletedField name="0 to 5 MGD"/>
      <deletedField name="Column40"/>
      <deletedField name="Column41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1BB65E-74DE-4E2A-AF40-2DA395E1965B}" name="Sheet1" displayName="Sheet1" ref="A1:BH2623" totalsRowShown="0">
  <autoFilter ref="A1:BH2623" xr:uid="{3D1BB65E-74DE-4E2A-AF40-2DA395E1965B}"/>
  <sortState xmlns:xlrd2="http://schemas.microsoft.com/office/spreadsheetml/2017/richdata2" ref="A2:BH2623">
    <sortCondition ref="A1:A2623"/>
  </sortState>
  <tableColumns count="60">
    <tableColumn id="1" xr3:uid="{E8FA9CAB-37EC-444D-96AB-25C703484755}" name="Column1" dataDxfId="0"/>
    <tableColumn id="2" xr3:uid="{712AC8C1-5322-43F8-95D9-0AA64FB8F8B5}" name="NPDES ID2" dataDxfId="29"/>
    <tableColumn id="3" xr3:uid="{ED730CF2-9B41-456C-8D27-F874971D2629}" name="Biosolids_tpy"/>
    <tableColumn id="4" xr3:uid="{B6F10903-8149-4384-9C8A-09E774ABDA1E}" name="Cost per ton biochar (mean)"/>
    <tableColumn id="5" xr3:uid="{E2C19E16-0838-4CFD-97E3-F585536F8B42}" name="Cost per ton biochar (median)"/>
    <tableColumn id="6" xr3:uid="{837D6376-60FA-4181-AC4D-FA77A2351396}" name="Cost per ton biochar (5th pct)"/>
    <tableColumn id="7" xr3:uid="{319DFB9A-FA05-4357-A2FB-FAE5749E812C}" name="Cost per ton biochar (95th pct)"/>
    <tableColumn id="8" xr3:uid="{D774A360-88FF-49F9-B373-510ED9DB7CFA}" name="GWP per ton biosolids (mean)"/>
    <tableColumn id="9" xr3:uid="{312B49A3-DDF9-4963-8137-02EB002EF8F8}" name="GWP per ton biosolids (median)"/>
    <tableColumn id="10" xr3:uid="{A973A879-90BB-48E8-B338-92E6A0784358}" name="GWP per ton biosolids (5th pct)"/>
    <tableColumn id="11" xr3:uid="{C25022A8-A7D5-4C2F-8CB8-E66B302A6053}" name="GWP per ton biosolids (95th pct)"/>
    <tableColumn id="12" xr3:uid="{ADA62DF9-3197-453C-94EC-32DD2E18297E}" name="Biochar generated (mean)"/>
    <tableColumn id="13" xr3:uid="{985D2B91-0034-4B53-B566-52E759248CCE}" name="Biochar generated (median)"/>
    <tableColumn id="14" xr3:uid="{C316FEE1-1157-4424-831B-2DE13C5A4CF8}" name="Biochar generated (5th pct)"/>
    <tableColumn id="15" xr3:uid="{2F0796DB-F5E2-4952-8745-F6EB12CFCD45}" name="Biochar generated (95th pct)"/>
    <tableColumn id="16" xr3:uid="{2A2E4984-F0EC-453D-A900-A25A8B67D71F}" name="Sequesterable carbon (mean)"/>
    <tableColumn id="17" xr3:uid="{C87E5534-A839-4375-BDBE-C045C1C8EF3C}" name="Sequesterable carbon (median)"/>
    <tableColumn id="18" xr3:uid="{AD5E6CEE-D7B7-45CE-AEDC-D73A4867B2D0}" name="Sequesterable carbon (5th pct)"/>
    <tableColumn id="19" xr3:uid="{4217B579-FBBB-47E1-B28B-6722BC05CB29}" name="Sequesterable carbon (95th pct)"/>
    <tableColumn id="20" xr3:uid="{24D71384-417D-4376-A06B-D5869DA03186}" name="Drying requirement (mean)"/>
    <tableColumn id="21" xr3:uid="{9FF8E0A3-2E28-48C1-B9FE-7B9D42A91917}" name="Drying requirement (median)"/>
    <tableColumn id="22" xr3:uid="{3D63C59F-5EDE-454B-BF94-5BD8364B80D4}" name="Drying requirement (5th pct)"/>
    <tableColumn id="23" xr3:uid="{A4FEAA1D-41FA-44F6-BBF7-CE4F73B285A0}" name="Drying requirement (95th pct)"/>
    <tableColumn id="24" xr3:uid="{55C273D0-9CE0-4304-A7A4-08602D0BD885}" name="Drying cost normalized (mean)"/>
    <tableColumn id="25" xr3:uid="{00B8784D-FACC-48D2-9532-C3BC763388B3}" name="Drying cost normalized (median)"/>
    <tableColumn id="26" xr3:uid="{A20A03C5-7C11-4433-8D6B-E83663F233E8}" name="Drying cost normalized (5th pct)"/>
    <tableColumn id="27" xr3:uid="{81646BCF-CF53-41C0-BB95-87E7B70AA69E}" name="Drying cost normalized (95th pct)"/>
    <tableColumn id="28" xr3:uid="{B3070A8E-2FB9-48A6-82EC-85C6D653E43C}" name="Energy conversion efficiency (mean)"/>
    <tableColumn id="29" xr3:uid="{71BFFB99-4F01-4C10-9E5C-5BECEB968401}" name="Energy conversion efficiency (median)"/>
    <tableColumn id="30" xr3:uid="{0DA5E7F0-8E69-4B65-81B9-445086276478}" name="Energy conversion efficiency (5th pct)"/>
    <tableColumn id="31" xr3:uid="{ABF347D9-C47C-41E4-A7B8-E5F58882C1BF}" name="Energy conversion efficiency (95th pct)"/>
    <tableColumn id="32" xr3:uid="{616D6957-9EAD-44E6-BA8B-2B4092AF9867}" name="Char Yield (db %) (mean)"/>
    <tableColumn id="33" xr3:uid="{25A01DDD-4EBA-4765-B4D9-B7D815FBDC90}" name="Char Yield (db %) (median)"/>
    <tableColumn id="34" xr3:uid="{7A9FE265-C4D3-494E-AEDE-6D92206AB231}" name="Char Yield (db %) (5th pct)"/>
    <tableColumn id="35" xr3:uid="{DC2AD95F-D7CD-4FBF-A58E-62A24FC1939D}" name="Char Yield (db %) (95th pct)"/>
    <tableColumn id="36" xr3:uid="{B9E175A9-2CFB-4A93-A0F7-7DD8F2F089DC}" name="Ash Content Feedstock (db %) (mean)"/>
    <tableColumn id="37" xr3:uid="{F8C3E0B5-6E8B-4537-9239-1662E1307C1D}" name="Ash Content Feedstock (db %) (median)"/>
    <tableColumn id="38" xr3:uid="{4A748AC1-3FD3-4BF9-ACA5-0C857699CE23}" name="Ash Content Feedstock (db %) (5th pct)"/>
    <tableColumn id="39" xr3:uid="{FD0C12E4-91E6-4F9A-B581-9ECDDEFD0DF9}" name="Ash Content Feedstock (db %) (95th pct)"/>
    <tableColumn id="40" xr3:uid="{FDB73057-D4F3-4D06-AC9B-2850B16D272A}" name="Moisture content feedstock (mean)"/>
    <tableColumn id="41" xr3:uid="{32892FB5-D5A9-4C4B-95E2-CF11DF3DFD89}" name="Moisture content feedstock (median)"/>
    <tableColumn id="42" xr3:uid="{754DED98-4FF7-4224-A6D8-BA904514256C}" name="Moisture content feedstock (5th pct)"/>
    <tableColumn id="43" xr3:uid="{ED20B1F0-DE18-41CC-99E6-14537E69C146}" name="Moisture content feedstock (95th pct)"/>
    <tableColumn id="64" xr3:uid="{81412923-F886-4C79-9DD0-7D38359D07B3}" name="Biosolids HHV (mean)"/>
    <tableColumn id="63" xr3:uid="{3BCA067C-BBDE-4A2E-B2B4-6E6D48FD6777}" name="Biosolids HHV (median)"/>
    <tableColumn id="62" xr3:uid="{095CE03B-957D-4D46-B7C1-F20A242A3432}" name="Biosolids HHV (5th pct)"/>
    <tableColumn id="61" xr3:uid="{1E92382E-6474-4145-9A82-03766F0CA758}" name="Biosolids HHV (95th pct)"/>
    <tableColumn id="44" xr3:uid="{4C60D9AF-D49D-4EA0-BABC-29E67CEA664F}" name="State" dataDxfId="28">
      <calculatedColumnFormula>VLOOKUP(Sheet1[[#This Row],[NPDES ID2]],Combined_Sheet__Major_Only___2[[NPDES ID2]:[ECHO BFR]],3,FALSE)</calculatedColumnFormula>
    </tableColumn>
    <tableColumn id="45" xr3:uid="{6DD2DCEB-8EC3-4DA5-A74A-5E74BF3363AD}" name="All PSRP" dataDxfId="27"/>
    <tableColumn id="46" xr3:uid="{D19EAD3E-7DF2-4E64-A6EC-786529B64EBA}" name="All Other" dataDxfId="26">
      <calculatedColumnFormula>VLOOKUP(Sheet1[[#This Row],[NPDES ID2]],Combined_Sheet__Major_Only___2[[NPDES ID2]:[ECHO BFR]],27,FALSE)</calculatedColumnFormula>
    </tableColumn>
    <tableColumn id="47" xr3:uid="{59EC1418-238A-4741-A4F4-62A377FD47F7}" name="All PFRP" dataDxfId="25">
      <calculatedColumnFormula>VLOOKUP(Sheet1[[#This Row],[NPDES ID2]],Combined_Sheet__Major_Only___2[[NPDES ID2]:[ECHO BFR]],28,FALSE)</calculatedColumnFormula>
    </tableColumn>
    <tableColumn id="48" xr3:uid="{B50D9EB7-FAB3-4328-9ED2-B81869D2A319}" name="All PTO" dataDxfId="24">
      <calculatedColumnFormula>VLOOKUP(Sheet1[[#This Row],[NPDES ID2]],Combined_Sheet__Major_Only___2[[NPDES ID2]:[ECHO BFR]],29,FALSE)</calculatedColumnFormula>
    </tableColumn>
    <tableColumn id="49" xr3:uid="{A040FCC0-2C82-4438-AE73-200A35F2FB15}" name="Facility Latitude" dataDxfId="23">
      <calculatedColumnFormula>VLOOKUP(Sheet1[[#This Row],[NPDES ID2]],Combined_Sheet__Major_Only___2[[NPDES ID2]:[ECHO BFR]],17,FALSE)</calculatedColumnFormula>
    </tableColumn>
    <tableColumn id="50" xr3:uid="{7E90195F-587B-4750-85C8-4FB8ABD4CAD1}" name="Facility Longitude" dataDxfId="22">
      <calculatedColumnFormula>VLOOKUP(Sheet1[[#This Row],[NPDES ID2]],Combined_Sheet__Major_Only___2[[NPDES ID2]:[ECHO BFR]],18,FALSE)</calculatedColumnFormula>
    </tableColumn>
    <tableColumn id="51" xr3:uid="{62A09F52-7AE8-4854-9E63-F30AD1B949C1}" name="aerobic?" dataDxfId="21">
      <calculatedColumnFormula>IF(ISNUMBER(SEARCH("aerobic",$AW2)),"aerobic","")</calculatedColumnFormula>
    </tableColumn>
    <tableColumn id="52" xr3:uid="{44580626-F160-4D0F-A725-CC45FE62E008}" name="anaer?" dataDxfId="20">
      <calculatedColumnFormula>IF(ISNUMBER(SEARCH("anaerobic",$AW2)),"anaerobic","")</calculatedColumnFormula>
    </tableColumn>
    <tableColumn id="53" xr3:uid="{99B20188-7A34-45D2-BF7C-EF3E00F7F6AD}" name="thickening?" dataDxfId="19">
      <calculatedColumnFormula>IF(ISNUMBER(SEARCH("thickening",$AZ2)),"thickening","")</calculatedColumnFormula>
    </tableColumn>
    <tableColumn id="56" xr3:uid="{A2DED0D0-7A06-4F01-9597-7236AFB18C72}" name="Airdry?" dataDxfId="18">
      <calculatedColumnFormula>IF(ISNUMBER(SEARCH("airDry",$AW2)),"airDry","")</calculatedColumnFormula>
    </tableColumn>
    <tableColumn id="57" xr3:uid="{6C71133B-26FD-4FD0-8C6A-CE5C393EB805}" name="Heatdry?" dataDxfId="17">
      <calculatedColumnFormula>IF(ISNUMBER(SEARCH("heatDry",$AY2)),"heatDry","")</calculatedColumnFormula>
    </tableColumn>
    <tableColumn id="60" xr3:uid="{B9533552-1802-4DDE-865D-DABB2B187455}" name="Both Digestion?" dataDxfId="16">
      <calculatedColumnFormula>IF(AND(ISNUMBER(SEARCH("aerobic",$AW2)),ISNUMBER(SEARCH("anaer",$AW2))),"Combined Aer and Anaer.","")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870D-28CD-4799-9021-FD830FEB9DD4}" name="Combined_Sheet__Major_Only___2" displayName="Combined_Sheet__Major_Only___2" ref="A1:AF2666" tableType="queryTable" totalsRowShown="0">
  <autoFilter ref="A1:AF2666" xr:uid="{DB26870D-28CD-4799-9021-FD830FEB9DD4}"/>
  <tableColumns count="32">
    <tableColumn id="1" xr3:uid="{DAF0E922-E3BA-4E98-8454-D405E19CF8AE}" uniqueName="1" name="Facility Name" queryTableFieldId="1" dataDxfId="15"/>
    <tableColumn id="2" xr3:uid="{1A604505-3EF7-466C-B539-455C09CF2A28}" uniqueName="2" name="NPDES ID L Coding" queryTableFieldId="2" dataDxfId="14"/>
    <tableColumn id="3" xr3:uid="{A5F718D8-6326-4A5B-A906-70EC0C488055}" uniqueName="3" name="NPDES ID2" queryTableFieldId="3" dataDxfId="13"/>
    <tableColumn id="4" xr3:uid="{27E5746E-56FD-4E9C-9E85-7431530F667D}" uniqueName="4" name="City" queryTableFieldId="4" dataDxfId="12"/>
    <tableColumn id="5" xr3:uid="{6D460B4A-23D5-4068-9BD1-719E4C731F77}" uniqueName="5" name="State" queryTableFieldId="5" dataDxfId="11"/>
    <tableColumn id="6" xr3:uid="{C04DE035-0E28-4240-9D42-6A60B900A04E}" uniqueName="6" name="EPA Region" queryTableFieldId="6"/>
    <tableColumn id="7" xr3:uid="{BF27CF1B-5DAB-4F05-ABDB-D14635CE8369}" uniqueName="7" name="Reporting Year" queryTableFieldId="7"/>
    <tableColumn id="8" xr3:uid="{EBBBB2CE-A1C3-4D91-B744-474D0FDF1B8C}" uniqueName="8" name="Certified Date" queryTableFieldId="8" dataDxfId="10"/>
    <tableColumn id="9" xr3:uid="{FF22B963-6ED9-49E2-8377-29DC1471BD9D}" uniqueName="9" name="Reporting Obligation(s)" queryTableFieldId="9" dataDxfId="9"/>
    <tableColumn id="10" xr3:uid="{1E1B80E9-37A0-4F57-AFB0-42556B3078C5}" uniqueName="10" name="Amount of Biosolids Generated" queryTableFieldId="10"/>
    <tableColumn id="11" xr3:uid="{965D32D3-2B89-4FCE-8896-4ACCF024E6AC}" uniqueName="11" name="Violation Count" queryTableFieldId="11"/>
    <tableColumn id="12" xr3:uid="{4D05C462-A0E0-4CA4-A4F6-13396F5E5EA0}" uniqueName="12" name="Violation Type(s)" queryTableFieldId="12" dataDxfId="8"/>
    <tableColumn id="13" xr3:uid="{A2D9D2C7-656D-48C1-8FE0-5A552D873B7A}" uniqueName="13" name="Management Practice Type(s)" queryTableFieldId="13" dataDxfId="7"/>
    <tableColumn id="14" xr3:uid="{DD9BAFE8-977B-443E-86B3-BE3397095F29}" uniqueName="14" name="Amount of Biosolids Managed - Land Applied" queryTableFieldId="14"/>
    <tableColumn id="15" xr3:uid="{CE8AFC9F-64C1-4632-97B0-B642965A6ABC}" uniqueName="15" name="Amount of Biosolids Managed - Surface Disposal" queryTableFieldId="15"/>
    <tableColumn id="16" xr3:uid="{125055F2-6EBB-4DDA-8C46-C63B1900A46B}" uniqueName="16" name="Amount of Biosolids Managed - Incinerated" queryTableFieldId="16"/>
    <tableColumn id="17" xr3:uid="{10241696-BC58-43FA-BC55-5722EF4DE656}" uniqueName="17" name="Amount of Biosolids Managed - Other Management Practice" queryTableFieldId="17"/>
    <tableColumn id="18" xr3:uid="{A7F73110-F767-4490-99F2-CC0D32FBB77E}" uniqueName="18" name="Pathogen Class(es)" queryTableFieldId="18" dataDxfId="6"/>
    <tableColumn id="19" xr3:uid="{DF335360-2941-4A77-987D-357691542922}" uniqueName="19" name="Facility Latitude" queryTableFieldId="19"/>
    <tableColumn id="20" xr3:uid="{6901FD2E-28D0-4D11-BA4C-95EEBB1C0F24}" uniqueName="20" name="Facility Longitude" queryTableFieldId="20"/>
    <tableColumn id="21" xr3:uid="{B9BF4A3F-B7EC-4767-878F-8F9F04C803A0}" uniqueName="21" name="Sum of Average Daily Flow (MGD)" queryTableFieldId="21"/>
    <tableColumn id="22" xr3:uid="{02B6C7F8-61B7-4B3D-BC49-60F06DB6702A}" uniqueName="22" name="Count of Outfall Number" queryTableFieldId="22"/>
    <tableColumn id="23" xr3:uid="{1BDD8439-4376-42D7-A2A5-9B5254B5BD7D}" uniqueName="23" name="Max of Total Facility Design Flow (MGD)" queryTableFieldId="23"/>
    <tableColumn id="24" xr3:uid="{89DC52B8-1F12-4037-8701-601CD547FB9C}" uniqueName="24" name="Max of Actual Average Facility Flow (MGD)" queryTableFieldId="24"/>
    <tableColumn id="25" xr3:uid="{FFBB4D25-598C-4917-98A8-61E5F4D8BCB6}" uniqueName="25" name="Max of Wastewater Flow (MGal/yr)" queryTableFieldId="25"/>
    <tableColumn id="26" xr3:uid="{565B0FD9-555D-4BC2-9A60-48E9528A75A9}" uniqueName="26" name="CWNS #" queryTableFieldId="26"/>
    <tableColumn id="27" xr3:uid="{DF25537E-F81B-40BB-89CC-CC17C603311D}" uniqueName="27" name="Predicted biosolids" queryTableFieldId="27"/>
    <tableColumn id="28" xr3:uid="{DE913047-2ECB-428D-A5FA-04C57CB0260F}" uniqueName="28" name="All PSRP" queryTableFieldId="28" dataDxfId="5"/>
    <tableColumn id="29" xr3:uid="{11151366-E84A-49AB-8F9D-02733D929FE7}" uniqueName="29" name="All Other" queryTableFieldId="29" dataDxfId="4"/>
    <tableColumn id="30" xr3:uid="{023D548C-5598-48B2-B6E9-A7BB308FB601}" uniqueName="30" name="All PFRP" queryTableFieldId="30" dataDxfId="3"/>
    <tableColumn id="31" xr3:uid="{639908A4-78C9-4128-A8F6-7645765255D7}" uniqueName="31" name="All PTO" queryTableFieldId="31" dataDxfId="2"/>
    <tableColumn id="32" xr3:uid="{03F82011-B86B-4947-8A5C-7965A227DC41}" uniqueName="32" name="ECHO BFR" queryTableFieldId="32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DA52E-6690-4B39-A84E-2D55F2042DDC}">
  <dimension ref="A1:BH2623"/>
  <sheetViews>
    <sheetView tabSelected="1" topLeftCell="AT1" zoomScale="85" zoomScaleNormal="85" workbookViewId="0">
      <selection sqref="A1:AU2623"/>
    </sheetView>
  </sheetViews>
  <sheetFormatPr defaultRowHeight="14.4" x14ac:dyDescent="0.3"/>
  <cols>
    <col min="1" max="1" width="11.44140625" bestFit="1" customWidth="1"/>
    <col min="2" max="2" width="13" bestFit="1" customWidth="1"/>
    <col min="3" max="3" width="15.44140625" bestFit="1" customWidth="1"/>
    <col min="4" max="4" width="29" bestFit="1" customWidth="1"/>
    <col min="5" max="5" width="30.6640625" bestFit="1" customWidth="1"/>
    <col min="6" max="6" width="30.109375" bestFit="1" customWidth="1"/>
    <col min="7" max="7" width="31.109375" bestFit="1" customWidth="1"/>
    <col min="8" max="8" width="29.109375" bestFit="1" customWidth="1"/>
    <col min="9" max="9" width="30.88671875" bestFit="1" customWidth="1"/>
    <col min="10" max="10" width="30.33203125" bestFit="1" customWidth="1"/>
    <col min="11" max="11" width="31.33203125" bestFit="1" customWidth="1"/>
    <col min="12" max="12" width="26.88671875" bestFit="1" customWidth="1"/>
    <col min="13" max="13" width="28.6640625" bestFit="1" customWidth="1"/>
    <col min="14" max="14" width="28.109375" bestFit="1" customWidth="1"/>
    <col min="15" max="15" width="29.109375" bestFit="1" customWidth="1"/>
    <col min="16" max="16" width="30.44140625" bestFit="1" customWidth="1"/>
    <col min="17" max="17" width="32.33203125" bestFit="1" customWidth="1"/>
    <col min="18" max="18" width="31.5546875" bestFit="1" customWidth="1"/>
    <col min="19" max="19" width="32.6640625" bestFit="1" customWidth="1"/>
    <col min="20" max="20" width="28.33203125" bestFit="1" customWidth="1"/>
    <col min="21" max="21" width="30" bestFit="1" customWidth="1"/>
    <col min="22" max="22" width="29.44140625" bestFit="1" customWidth="1"/>
    <col min="23" max="23" width="30.44140625" bestFit="1" customWidth="1"/>
    <col min="24" max="24" width="28.5546875" bestFit="1" customWidth="1"/>
    <col min="25" max="25" width="30.33203125" bestFit="1" customWidth="1"/>
    <col min="26" max="26" width="29.6640625" bestFit="1" customWidth="1"/>
    <col min="27" max="27" width="30.6640625" bestFit="1" customWidth="1"/>
    <col min="28" max="28" width="37" bestFit="1" customWidth="1"/>
    <col min="29" max="29" width="38.6640625" bestFit="1" customWidth="1"/>
    <col min="30" max="30" width="38.109375" bestFit="1" customWidth="1"/>
    <col min="31" max="31" width="39.109375" bestFit="1" customWidth="1"/>
    <col min="32" max="32" width="26" bestFit="1" customWidth="1"/>
    <col min="33" max="33" width="27.88671875" bestFit="1" customWidth="1"/>
    <col min="34" max="34" width="27.109375" bestFit="1" customWidth="1"/>
    <col min="35" max="35" width="28.33203125" bestFit="1" customWidth="1"/>
    <col min="36" max="36" width="38" bestFit="1" customWidth="1"/>
    <col min="37" max="37" width="39.6640625" bestFit="1" customWidth="1"/>
    <col min="38" max="38" width="39.109375" bestFit="1" customWidth="1"/>
    <col min="39" max="39" width="40.33203125" bestFit="1" customWidth="1"/>
    <col min="40" max="40" width="35.6640625" bestFit="1" customWidth="1"/>
    <col min="41" max="41" width="37.5546875" bestFit="1" customWidth="1"/>
    <col min="42" max="42" width="37" bestFit="1" customWidth="1"/>
    <col min="43" max="43" width="38" bestFit="1" customWidth="1"/>
    <col min="44" max="47" width="38" customWidth="1"/>
    <col min="49" max="49" width="14.6640625" customWidth="1"/>
    <col min="50" max="50" width="14" customWidth="1"/>
    <col min="51" max="51" width="14.5546875" customWidth="1"/>
    <col min="52" max="52" width="17.44140625" customWidth="1"/>
    <col min="53" max="53" width="17.6640625" bestFit="1" customWidth="1"/>
    <col min="54" max="54" width="19.88671875" customWidth="1"/>
    <col min="55" max="56" width="14.109375" customWidth="1"/>
    <col min="57" max="57" width="16" customWidth="1"/>
  </cols>
  <sheetData>
    <row r="1" spans="1:60" x14ac:dyDescent="0.3">
      <c r="A1" t="s">
        <v>12141</v>
      </c>
      <c r="B1" s="4" t="s">
        <v>2</v>
      </c>
      <c r="C1" s="4" t="s">
        <v>12142</v>
      </c>
      <c r="D1" s="4" t="s">
        <v>12143</v>
      </c>
      <c r="E1" s="4" t="s">
        <v>12144</v>
      </c>
      <c r="F1" s="4" t="s">
        <v>12145</v>
      </c>
      <c r="G1" s="4" t="s">
        <v>12146</v>
      </c>
      <c r="H1" s="4" t="s">
        <v>12198</v>
      </c>
      <c r="I1" s="4" t="s">
        <v>12199</v>
      </c>
      <c r="J1" s="4" t="s">
        <v>12200</v>
      </c>
      <c r="K1" s="4" t="s">
        <v>12201</v>
      </c>
      <c r="L1" s="4" t="s">
        <v>12147</v>
      </c>
      <c r="M1" s="4" t="s">
        <v>12148</v>
      </c>
      <c r="N1" s="4" t="s">
        <v>12149</v>
      </c>
      <c r="O1" s="4" t="s">
        <v>12150</v>
      </c>
      <c r="P1" s="4" t="s">
        <v>12151</v>
      </c>
      <c r="Q1" s="4" t="s">
        <v>12152</v>
      </c>
      <c r="R1" s="4" t="s">
        <v>12153</v>
      </c>
      <c r="S1" s="4" t="s">
        <v>12154</v>
      </c>
      <c r="T1" s="4" t="s">
        <v>12155</v>
      </c>
      <c r="U1" s="4" t="s">
        <v>12156</v>
      </c>
      <c r="V1" s="4" t="s">
        <v>12157</v>
      </c>
      <c r="W1" s="4" t="s">
        <v>12158</v>
      </c>
      <c r="X1" s="4" t="s">
        <v>12190</v>
      </c>
      <c r="Y1" s="4" t="s">
        <v>12191</v>
      </c>
      <c r="Z1" s="4" t="s">
        <v>12192</v>
      </c>
      <c r="AA1" s="4" t="s">
        <v>12193</v>
      </c>
      <c r="AB1" s="4" t="s">
        <v>12159</v>
      </c>
      <c r="AC1" s="4" t="s">
        <v>12160</v>
      </c>
      <c r="AD1" s="4" t="s">
        <v>12161</v>
      </c>
      <c r="AE1" s="4" t="s">
        <v>12162</v>
      </c>
      <c r="AF1" s="4" t="s">
        <v>12163</v>
      </c>
      <c r="AG1" s="4" t="s">
        <v>12164</v>
      </c>
      <c r="AH1" s="4" t="s">
        <v>12165</v>
      </c>
      <c r="AI1" s="4" t="s">
        <v>12166</v>
      </c>
      <c r="AJ1" s="4" t="s">
        <v>12167</v>
      </c>
      <c r="AK1" s="4" t="s">
        <v>12168</v>
      </c>
      <c r="AL1" s="4" t="s">
        <v>12169</v>
      </c>
      <c r="AM1" s="4" t="s">
        <v>12170</v>
      </c>
      <c r="AN1" s="4" t="s">
        <v>12171</v>
      </c>
      <c r="AO1" s="4" t="s">
        <v>12172</v>
      </c>
      <c r="AP1" s="4" t="s">
        <v>12173</v>
      </c>
      <c r="AQ1" s="4" t="s">
        <v>12174</v>
      </c>
      <c r="AR1" s="4" t="s">
        <v>12194</v>
      </c>
      <c r="AS1" s="4" t="s">
        <v>12195</v>
      </c>
      <c r="AT1" s="4" t="s">
        <v>12196</v>
      </c>
      <c r="AU1" s="4" t="s">
        <v>12197</v>
      </c>
      <c r="AV1" t="s">
        <v>4</v>
      </c>
      <c r="AW1" t="s">
        <v>27</v>
      </c>
      <c r="AX1" t="s">
        <v>28</v>
      </c>
      <c r="AY1" t="s">
        <v>29</v>
      </c>
      <c r="AZ1" t="s">
        <v>30</v>
      </c>
      <c r="BA1" t="s">
        <v>18</v>
      </c>
      <c r="BB1" t="s">
        <v>19</v>
      </c>
      <c r="BC1" t="s">
        <v>12176</v>
      </c>
      <c r="BD1" t="s">
        <v>12180</v>
      </c>
      <c r="BE1" t="s">
        <v>12177</v>
      </c>
      <c r="BF1" t="s">
        <v>12175</v>
      </c>
      <c r="BG1" t="s">
        <v>12178</v>
      </c>
      <c r="BH1" t="s">
        <v>12179</v>
      </c>
    </row>
    <row r="2" spans="1:60" x14ac:dyDescent="0.3">
      <c r="A2" s="4">
        <v>0</v>
      </c>
      <c r="B2" t="s">
        <v>34</v>
      </c>
      <c r="C2">
        <v>1955</v>
      </c>
      <c r="D2">
        <v>252.98364841954569</v>
      </c>
      <c r="E2">
        <v>252.75617330938999</v>
      </c>
      <c r="F2">
        <v>195.127705025724</v>
      </c>
      <c r="G2">
        <v>303.04213662469289</v>
      </c>
      <c r="H2">
        <v>-75.678070816195614</v>
      </c>
      <c r="I2">
        <v>-76.864061827809252</v>
      </c>
      <c r="J2">
        <v>-88.638409224316646</v>
      </c>
      <c r="K2">
        <v>-59.060560859881292</v>
      </c>
      <c r="L2">
        <v>1245.9990346175409</v>
      </c>
      <c r="M2">
        <v>1240.3994950719859</v>
      </c>
      <c r="N2">
        <v>1219.9926967047111</v>
      </c>
      <c r="O2">
        <v>1288.8808620655061</v>
      </c>
      <c r="P2">
        <v>46.128894477042778</v>
      </c>
      <c r="Q2">
        <v>46.622521581091938</v>
      </c>
      <c r="R2">
        <v>37.650310646220639</v>
      </c>
      <c r="S2">
        <v>52.856640571653998</v>
      </c>
      <c r="T2">
        <v>409.48573832435977</v>
      </c>
      <c r="U2">
        <v>409.48510354019629</v>
      </c>
      <c r="V2">
        <v>409.2133139001964</v>
      </c>
      <c r="W2">
        <v>409.75554802254578</v>
      </c>
      <c r="X2">
        <v>28921.125962501981</v>
      </c>
      <c r="Y2">
        <v>29031.449437269439</v>
      </c>
      <c r="Z2">
        <v>27967.973568583198</v>
      </c>
      <c r="AA2">
        <v>29528.410578716561</v>
      </c>
      <c r="AB2">
        <v>4624.3699821489627</v>
      </c>
      <c r="AC2">
        <v>4595.6599604475796</v>
      </c>
      <c r="AD2">
        <v>3991.3983381834191</v>
      </c>
      <c r="AE2">
        <v>5411.205359172126</v>
      </c>
      <c r="AF2">
        <v>62.482910592796671</v>
      </c>
      <c r="AG2">
        <v>62.199783939010914</v>
      </c>
      <c r="AH2">
        <v>61.192210371883341</v>
      </c>
      <c r="AI2">
        <v>64.613501231710131</v>
      </c>
      <c r="AJ2">
        <v>0.53972902561154423</v>
      </c>
      <c r="AK2">
        <v>0.53972771670976827</v>
      </c>
      <c r="AL2">
        <v>0.53954792368719495</v>
      </c>
      <c r="AM2">
        <v>0.53991094851921295</v>
      </c>
      <c r="AN2">
        <v>0.99372731741529219</v>
      </c>
      <c r="AO2">
        <v>0.9937273174152923</v>
      </c>
      <c r="AP2">
        <v>0.9937273174152923</v>
      </c>
      <c r="AQ2">
        <v>0.9937273174152923</v>
      </c>
      <c r="AR2">
        <v>14.522555806962419</v>
      </c>
      <c r="AS2">
        <v>14.522555806962419</v>
      </c>
      <c r="AT2">
        <v>14.522555806962419</v>
      </c>
      <c r="AU2">
        <v>14.522555806962419</v>
      </c>
      <c r="AV2" t="str">
        <f>VLOOKUP(Sheet1[[#This Row],[NPDES ID2]],Combined_Sheet__Major_Only___2[[NPDES ID2]:[ECHO BFR]],3,FALSE)</f>
        <v>CA</v>
      </c>
      <c r="AW2" t="s">
        <v>41</v>
      </c>
      <c r="AX2" t="str">
        <f>VLOOKUP(Sheet1[[#This Row],[NPDES ID2]],Combined_Sheet__Major_Only___2[[NPDES ID2]:[ECHO BFR]],27,FALSE)</f>
        <v>methaneBioCaptureRecover</v>
      </c>
      <c r="AY2" t="str">
        <f>VLOOKUP(Sheet1[[#This Row],[NPDES ID2]],Combined_Sheet__Major_Only___2[[NPDES ID2]:[ECHO BFR]],28,FALSE)</f>
        <v>highTempCompost</v>
      </c>
      <c r="AZ2" t="str">
        <f>VLOOKUP(Sheet1[[#This Row],[NPDES ID2]],Combined_Sheet__Major_Only___2[[NPDES ID2]:[ECHO BFR]],29,FALSE)</f>
        <v>preliminaryOps</v>
      </c>
      <c r="BA2">
        <f>VLOOKUP(Sheet1[[#This Row],[NPDES ID2]],Combined_Sheet__Major_Only___2[[NPDES ID2]:[ECHO BFR]],17,FALSE)</f>
        <v>34.081958999999998</v>
      </c>
      <c r="BB2">
        <f>VLOOKUP(Sheet1[[#This Row],[NPDES ID2]],Combined_Sheet__Major_Only___2[[NPDES ID2]:[ECHO BFR]],18,FALSE)</f>
        <v>-118.708687</v>
      </c>
      <c r="BC2" t="str">
        <f>IF(ISNUMBER(SEARCH("aerobic",$AW2)),"aerobic","")</f>
        <v>aerobic</v>
      </c>
      <c r="BD2" t="str">
        <f>IF(ISNUMBER(SEARCH("anaer",$AW2)),"anaer","")</f>
        <v/>
      </c>
      <c r="BE2" t="str">
        <f>IF(ISNUMBER(SEARCH("thickening",$AZ2)),"thickening","")</f>
        <v/>
      </c>
      <c r="BF2" s="2" t="str">
        <f>IF(ISNUMBER(SEARCH("airDry",$AW2)),"airDry","")</f>
        <v/>
      </c>
      <c r="BG2" s="2" t="str">
        <f>IF(ISNUMBER(SEARCH("heatDry",$AY2)),"heatDry","")</f>
        <v/>
      </c>
      <c r="BH2" s="2" t="str">
        <f>IF(AND(ISNUMBER(SEARCH("aerobic",$AW2)),ISNUMBER(SEARCH("anaer",$AW2))),"Combined Aer and Anaer.","")</f>
        <v/>
      </c>
    </row>
    <row r="3" spans="1:60" x14ac:dyDescent="0.3">
      <c r="A3" s="4">
        <v>1</v>
      </c>
      <c r="B3" t="s">
        <v>48</v>
      </c>
      <c r="C3">
        <v>103</v>
      </c>
      <c r="D3">
        <v>1061.4669973377279</v>
      </c>
      <c r="E3">
        <v>1061.684509298027</v>
      </c>
      <c r="F3">
        <v>752.21194742284536</v>
      </c>
      <c r="G3">
        <v>1353.064356085001</v>
      </c>
      <c r="H3">
        <v>-76.885593488044364</v>
      </c>
      <c r="I3">
        <v>-78.085684394755461</v>
      </c>
      <c r="J3">
        <v>-91.103613980227536</v>
      </c>
      <c r="K3">
        <v>-60.80136067870513</v>
      </c>
      <c r="L3">
        <v>67.873948004596258</v>
      </c>
      <c r="M3">
        <v>67.594613183967823</v>
      </c>
      <c r="N3">
        <v>66.58272699451247</v>
      </c>
      <c r="O3">
        <v>70.001395853799579</v>
      </c>
      <c r="P3">
        <v>2.427095518797739</v>
      </c>
      <c r="Q3">
        <v>2.4563185798903562</v>
      </c>
      <c r="R3">
        <v>1.9699532561407209</v>
      </c>
      <c r="S3">
        <v>2.7812200305032309</v>
      </c>
      <c r="T3">
        <v>73.286008764455332</v>
      </c>
      <c r="U3">
        <v>73.285892826846123</v>
      </c>
      <c r="V3">
        <v>73.236252897427363</v>
      </c>
      <c r="W3">
        <v>73.335287075337448</v>
      </c>
      <c r="X3">
        <v>5005.8789576162426</v>
      </c>
      <c r="Y3">
        <v>5023.1712592421081</v>
      </c>
      <c r="Z3">
        <v>4855.6288817336717</v>
      </c>
      <c r="AA3">
        <v>5101.5807271223975</v>
      </c>
      <c r="AB3">
        <v>756.74349435657336</v>
      </c>
      <c r="AC3">
        <v>752.47652308804925</v>
      </c>
      <c r="AD3">
        <v>658.81362227622549</v>
      </c>
      <c r="AE3">
        <v>877.94256064162653</v>
      </c>
      <c r="AF3">
        <v>64.579434494032867</v>
      </c>
      <c r="AG3">
        <v>64.313624900045852</v>
      </c>
      <c r="AH3">
        <v>63.351070884222928</v>
      </c>
      <c r="AI3">
        <v>66.603336100248683</v>
      </c>
      <c r="AJ3">
        <v>0.56534357125006007</v>
      </c>
      <c r="AK3">
        <v>0.56534355262530933</v>
      </c>
      <c r="AL3">
        <v>0.56534094296496629</v>
      </c>
      <c r="AM3">
        <v>0.565346210435552</v>
      </c>
      <c r="AN3">
        <v>0.96634059091854341</v>
      </c>
      <c r="AO3">
        <v>0.96634059091854319</v>
      </c>
      <c r="AP3">
        <v>0.96634059091854319</v>
      </c>
      <c r="AQ3">
        <v>0.96634059091854319</v>
      </c>
      <c r="AR3">
        <v>15.5336853508707</v>
      </c>
      <c r="AS3">
        <v>15.5336853508707</v>
      </c>
      <c r="AT3">
        <v>15.5336853508707</v>
      </c>
      <c r="AU3">
        <v>15.5336853508707</v>
      </c>
      <c r="AV3" t="str">
        <f>VLOOKUP(Sheet1[[#This Row],[NPDES ID2]],Combined_Sheet__Major_Only___2[[NPDES ID2]:[ECHO BFR]],3,FALSE)</f>
        <v>OR</v>
      </c>
      <c r="AW3" t="s">
        <v>12181</v>
      </c>
      <c r="AX3" t="str">
        <f>VLOOKUP(Sheet1[[#This Row],[NPDES ID2]],Combined_Sheet__Major_Only___2[[NPDES ID2]:[ECHO BFR]],27,FALSE)</f>
        <v>methaneBioCaptureRecover</v>
      </c>
      <c r="AY3" t="str">
        <f>VLOOKUP(Sheet1[[#This Row],[NPDES ID2]],Combined_Sheet__Major_Only___2[[NPDES ID2]:[ECHO BFR]],28,FALSE)</f>
        <v>-</v>
      </c>
      <c r="AZ3" t="str">
        <f>VLOOKUP(Sheet1[[#This Row],[NPDES ID2]],Combined_Sheet__Major_Only___2[[NPDES ID2]:[ECHO BFR]],29,FALSE)</f>
        <v>thickening, preliminaryOps</v>
      </c>
      <c r="BA3">
        <f>VLOOKUP(Sheet1[[#This Row],[NPDES ID2]],Combined_Sheet__Major_Only___2[[NPDES ID2]:[ECHO BFR]],17,FALSE)</f>
        <v>45.008957000000002</v>
      </c>
      <c r="BB3">
        <f>VLOOKUP(Sheet1[[#This Row],[NPDES ID2]],Combined_Sheet__Major_Only___2[[NPDES ID2]:[ECHO BFR]],18,FALSE)</f>
        <v>-122.80201099999999</v>
      </c>
      <c r="BC3" t="str">
        <f>IF(ISNUMBER(SEARCH("aerobic",$AW3)),"aerobic","")</f>
        <v/>
      </c>
      <c r="BD3" t="str">
        <f>IF(ISNUMBER(SEARCH("anaer",$AW3)),"anaer","")</f>
        <v>anaer</v>
      </c>
      <c r="BE3" t="str">
        <f>IF(ISNUMBER(SEARCH("thickening",$AZ3)),"thickening","")</f>
        <v>thickening</v>
      </c>
      <c r="BF3" s="3" t="str">
        <f>IF(ISNUMBER(SEARCH("airDry",$AW3)),"airDry","")</f>
        <v/>
      </c>
      <c r="BG3" s="3" t="str">
        <f>IF(ISNUMBER(SEARCH("heatDry",$AY3)),"heatDry","")</f>
        <v/>
      </c>
      <c r="BH3" s="3" t="str">
        <f>IF(AND(ISNUMBER(SEARCH("aerobic",$AW3)),ISNUMBER(SEARCH("anaer",$AW3))),"Combined Aer and Anaer.","")</f>
        <v/>
      </c>
    </row>
    <row r="4" spans="1:60" x14ac:dyDescent="0.3">
      <c r="A4" s="4">
        <v>2</v>
      </c>
      <c r="B4" t="s">
        <v>59</v>
      </c>
      <c r="C4">
        <v>4318</v>
      </c>
      <c r="D4">
        <v>467.52894636501071</v>
      </c>
      <c r="E4">
        <v>461.94667559862978</v>
      </c>
      <c r="F4">
        <v>351.90075784135638</v>
      </c>
      <c r="G4">
        <v>584.58168418143327</v>
      </c>
      <c r="H4">
        <v>-77.362849019026328</v>
      </c>
      <c r="I4">
        <v>-76.660541023140553</v>
      </c>
      <c r="J4">
        <v>-88.758041909949227</v>
      </c>
      <c r="K4">
        <v>-65.743216500434286</v>
      </c>
      <c r="L4">
        <v>2043.2645441601121</v>
      </c>
      <c r="M4">
        <v>2025.6067268770939</v>
      </c>
      <c r="N4">
        <v>1961.472548258733</v>
      </c>
      <c r="O4">
        <v>2178.0738659285312</v>
      </c>
      <c r="P4">
        <v>103.0570152148465</v>
      </c>
      <c r="Q4">
        <v>102.2906374588845</v>
      </c>
      <c r="R4">
        <v>89.530752260390898</v>
      </c>
      <c r="S4">
        <v>117.2430164482973</v>
      </c>
      <c r="T4">
        <v>48.001104790563033</v>
      </c>
      <c r="U4">
        <v>48.001027874357312</v>
      </c>
      <c r="V4">
        <v>47.968095376878573</v>
      </c>
      <c r="W4">
        <v>48.033797380336729</v>
      </c>
      <c r="X4">
        <v>4569.9847520398998</v>
      </c>
      <c r="Y4">
        <v>4602.4914243632447</v>
      </c>
      <c r="Z4">
        <v>4285.0786726809756</v>
      </c>
      <c r="AA4">
        <v>4755.1433465469408</v>
      </c>
      <c r="AB4">
        <v>1106.2329736370259</v>
      </c>
      <c r="AC4">
        <v>1078.281153002006</v>
      </c>
      <c r="AD4">
        <v>880.27721232569127</v>
      </c>
      <c r="AE4">
        <v>1453.1027540092091</v>
      </c>
      <c r="AF4">
        <v>46.384647271541432</v>
      </c>
      <c r="AG4">
        <v>45.98268298291076</v>
      </c>
      <c r="AH4">
        <v>44.533882889964531</v>
      </c>
      <c r="AI4">
        <v>49.435191456373609</v>
      </c>
      <c r="AJ4">
        <v>0.34378023981285788</v>
      </c>
      <c r="AK4">
        <v>0.34377970424927268</v>
      </c>
      <c r="AL4">
        <v>0.34370561634510871</v>
      </c>
      <c r="AM4">
        <v>0.3438551912547772</v>
      </c>
      <c r="AN4">
        <v>0.9498847171204915</v>
      </c>
      <c r="AO4">
        <v>0.94988471712049105</v>
      </c>
      <c r="AP4">
        <v>0.94988471712049105</v>
      </c>
      <c r="AQ4">
        <v>0.94988471712049105</v>
      </c>
      <c r="AR4">
        <v>8.5827038172271788</v>
      </c>
      <c r="AS4">
        <v>8.582703817227177</v>
      </c>
      <c r="AT4">
        <v>8.582703817227177</v>
      </c>
      <c r="AU4">
        <v>8.582703817227177</v>
      </c>
      <c r="AV4" t="str">
        <f>VLOOKUP(Sheet1[[#This Row],[NPDES ID2]],Combined_Sheet__Major_Only___2[[NPDES ID2]:[ECHO BFR]],3,FALSE)</f>
        <v>CT</v>
      </c>
      <c r="AW4" t="s">
        <v>54</v>
      </c>
      <c r="AX4" t="str">
        <f>VLOOKUP(Sheet1[[#This Row],[NPDES ID2]],Combined_Sheet__Major_Only___2[[NPDES ID2]:[ECHO BFR]],27,FALSE)</f>
        <v>other</v>
      </c>
      <c r="AY4" t="str">
        <f>VLOOKUP(Sheet1[[#This Row],[NPDES ID2]],Combined_Sheet__Major_Only___2[[NPDES ID2]:[ECHO BFR]],28,FALSE)</f>
        <v>-</v>
      </c>
      <c r="AZ4" t="str">
        <f>VLOOKUP(Sheet1[[#This Row],[NPDES ID2]],Combined_Sheet__Major_Only___2[[NPDES ID2]:[ECHO BFR]],29,FALSE)</f>
        <v>preliminaryOps, thickening</v>
      </c>
      <c r="BA4">
        <f>VLOOKUP(Sheet1[[#This Row],[NPDES ID2]],Combined_Sheet__Major_Only___2[[NPDES ID2]:[ECHO BFR]],17,FALSE)</f>
        <v>41.521610000000003</v>
      </c>
      <c r="BB4">
        <f>VLOOKUP(Sheet1[[#This Row],[NPDES ID2]],Combined_Sheet__Major_Only___2[[NPDES ID2]:[ECHO BFR]],18,FALSE)</f>
        <v>-73.044269999999997</v>
      </c>
      <c r="BC4" t="str">
        <f>IF(ISNUMBER(SEARCH("aerobic",$AW4)),"aerobic","")</f>
        <v/>
      </c>
      <c r="BD4" t="str">
        <f>IF(ISNUMBER(SEARCH("anaer",$AW4)),"anaer","")</f>
        <v/>
      </c>
      <c r="BE4" t="str">
        <f>IF(ISNUMBER(SEARCH("thickening",$AZ4)),"thickening","")</f>
        <v>thickening</v>
      </c>
      <c r="BF4" s="2" t="str">
        <f>IF(ISNUMBER(SEARCH("airDry",$AW4)),"airDry","")</f>
        <v/>
      </c>
      <c r="BG4" s="2" t="str">
        <f>IF(ISNUMBER(SEARCH("heatDry",$AY4)),"heatDry","")</f>
        <v/>
      </c>
      <c r="BH4" s="2" t="str">
        <f>IF(AND(ISNUMBER(SEARCH("aerobic",$AW4)),ISNUMBER(SEARCH("anaer",$AW4))),"Combined Aer and Anaer.","")</f>
        <v/>
      </c>
    </row>
    <row r="5" spans="1:60" x14ac:dyDescent="0.3">
      <c r="A5" s="4">
        <v>3</v>
      </c>
      <c r="B5" t="s">
        <v>69</v>
      </c>
      <c r="C5">
        <v>3859.7</v>
      </c>
      <c r="D5">
        <v>345.85133277107968</v>
      </c>
      <c r="E5">
        <v>342.27167638502192</v>
      </c>
      <c r="F5">
        <v>259.45587820013219</v>
      </c>
      <c r="G5">
        <v>433.55703925242028</v>
      </c>
      <c r="H5">
        <v>-76.759188274397843</v>
      </c>
      <c r="I5">
        <v>-77.604459806791652</v>
      </c>
      <c r="J5">
        <v>-89.891310491888916</v>
      </c>
      <c r="K5">
        <v>-61.938336675461763</v>
      </c>
      <c r="L5">
        <v>2317.9427510117121</v>
      </c>
      <c r="M5">
        <v>2305.8074432941949</v>
      </c>
      <c r="N5">
        <v>2261.7431941910181</v>
      </c>
      <c r="O5">
        <v>2410.5668731098322</v>
      </c>
      <c r="P5">
        <v>91.349567457500598</v>
      </c>
      <c r="Q5">
        <v>92.128746820897902</v>
      </c>
      <c r="R5">
        <v>75.57603047174058</v>
      </c>
      <c r="S5">
        <v>105.1089899870132</v>
      </c>
      <c r="T5">
        <v>45.409138513446479</v>
      </c>
      <c r="U5">
        <v>45.409065597341439</v>
      </c>
      <c r="V5">
        <v>45.377845785827823</v>
      </c>
      <c r="W5">
        <v>45.440130893884223</v>
      </c>
      <c r="X5">
        <v>3403.9942864123709</v>
      </c>
      <c r="Y5">
        <v>3418.9902123104671</v>
      </c>
      <c r="Z5">
        <v>3273.9779279249401</v>
      </c>
      <c r="AA5">
        <v>3487.1087781513188</v>
      </c>
      <c r="AB5">
        <v>536.71797032489133</v>
      </c>
      <c r="AC5">
        <v>533.52607827143424</v>
      </c>
      <c r="AD5">
        <v>463.70674273146091</v>
      </c>
      <c r="AE5">
        <v>629.00581445887008</v>
      </c>
      <c r="AF5">
        <v>58.863740018062863</v>
      </c>
      <c r="AG5">
        <v>58.554598019466937</v>
      </c>
      <c r="AH5">
        <v>57.441912891292887</v>
      </c>
      <c r="AI5">
        <v>61.207621170090228</v>
      </c>
      <c r="AJ5">
        <v>0.49555473446896681</v>
      </c>
      <c r="AK5">
        <v>0.49555420888862128</v>
      </c>
      <c r="AL5">
        <v>0.49548120182348032</v>
      </c>
      <c r="AM5">
        <v>0.49562858440385749</v>
      </c>
      <c r="AN5">
        <v>0.94724058936863131</v>
      </c>
      <c r="AO5">
        <v>0.94724058936863154</v>
      </c>
      <c r="AP5">
        <v>0.94724058936863154</v>
      </c>
      <c r="AQ5">
        <v>0.94724058936863154</v>
      </c>
      <c r="AR5">
        <v>13.79747674613308</v>
      </c>
      <c r="AS5">
        <v>13.79747674613308</v>
      </c>
      <c r="AT5">
        <v>13.79747674613308</v>
      </c>
      <c r="AU5">
        <v>13.79747674613308</v>
      </c>
      <c r="AV5" t="str">
        <f>VLOOKUP(Sheet1[[#This Row],[NPDES ID2]],Combined_Sheet__Major_Only___2[[NPDES ID2]:[ECHO BFR]],3,FALSE)</f>
        <v>MS</v>
      </c>
      <c r="AW5" t="s">
        <v>41</v>
      </c>
      <c r="AX5" t="str">
        <f>VLOOKUP(Sheet1[[#This Row],[NPDES ID2]],Combined_Sheet__Major_Only___2[[NPDES ID2]:[ECHO BFR]],27,FALSE)</f>
        <v>tempSludgeStore</v>
      </c>
      <c r="AY5" t="str">
        <f>VLOOKUP(Sheet1[[#This Row],[NPDES ID2]],Combined_Sheet__Major_Only___2[[NPDES ID2]:[ECHO BFR]],28,FALSE)</f>
        <v>-</v>
      </c>
      <c r="AZ5" t="str">
        <f>VLOOKUP(Sheet1[[#This Row],[NPDES ID2]],Combined_Sheet__Major_Only___2[[NPDES ID2]:[ECHO BFR]],29,FALSE)</f>
        <v>thickening</v>
      </c>
      <c r="BA5">
        <f>VLOOKUP(Sheet1[[#This Row],[NPDES ID2]],Combined_Sheet__Major_Only___2[[NPDES ID2]:[ECHO BFR]],17,FALSE)</f>
        <v>32.237372000000001</v>
      </c>
      <c r="BB5">
        <f>VLOOKUP(Sheet1[[#This Row],[NPDES ID2]],Combined_Sheet__Major_Only___2[[NPDES ID2]:[ECHO BFR]],18,FALSE)</f>
        <v>-90.208956000000001</v>
      </c>
      <c r="BC5" t="str">
        <f>IF(ISNUMBER(SEARCH("aerobic",$AW5)),"aerobic","")</f>
        <v>aerobic</v>
      </c>
      <c r="BD5" t="str">
        <f>IF(ISNUMBER(SEARCH("anaer",$AW5)),"anaer","")</f>
        <v/>
      </c>
      <c r="BE5" t="str">
        <f>IF(ISNUMBER(SEARCH("thickening",$AZ5)),"thickening","")</f>
        <v>thickening</v>
      </c>
      <c r="BF5" s="3" t="str">
        <f>IF(ISNUMBER(SEARCH("airDry",$AW5)),"airDry","")</f>
        <v/>
      </c>
      <c r="BG5" s="3" t="str">
        <f>IF(ISNUMBER(SEARCH("heatDry",$AY5)),"heatDry","")</f>
        <v/>
      </c>
      <c r="BH5" s="3" t="str">
        <f>IF(AND(ISNUMBER(SEARCH("aerobic",$AW5)),ISNUMBER(SEARCH("anaer",$AW5))),"Combined Aer and Anaer.","")</f>
        <v/>
      </c>
    </row>
    <row r="6" spans="1:60" x14ac:dyDescent="0.3">
      <c r="A6" s="4">
        <v>4</v>
      </c>
      <c r="B6" t="s">
        <v>77</v>
      </c>
      <c r="C6">
        <v>3396</v>
      </c>
      <c r="D6">
        <v>303.25595921023017</v>
      </c>
      <c r="E6">
        <v>298.83336569964291</v>
      </c>
      <c r="F6">
        <v>227.18822440576201</v>
      </c>
      <c r="G6">
        <v>378.72899707343362</v>
      </c>
      <c r="H6">
        <v>-76.227705789325398</v>
      </c>
      <c r="I6">
        <v>-77.499065600833092</v>
      </c>
      <c r="J6">
        <v>-89.810543749069268</v>
      </c>
      <c r="K6">
        <v>-59.880031070208688</v>
      </c>
      <c r="L6">
        <v>2179.9512598212468</v>
      </c>
      <c r="M6">
        <v>2170.3270822238978</v>
      </c>
      <c r="N6">
        <v>2135.3404892093608</v>
      </c>
      <c r="O6">
        <v>2253.4863592924949</v>
      </c>
      <c r="P6">
        <v>80.114090165006417</v>
      </c>
      <c r="Q6">
        <v>80.939814315328249</v>
      </c>
      <c r="R6">
        <v>65.317894057063327</v>
      </c>
      <c r="S6">
        <v>91.744097792938732</v>
      </c>
      <c r="T6">
        <v>104.3779617525423</v>
      </c>
      <c r="U6">
        <v>104.37779783169201</v>
      </c>
      <c r="V6">
        <v>104.3076133635649</v>
      </c>
      <c r="W6">
        <v>104.44763493862391</v>
      </c>
      <c r="X6">
        <v>7319.3435056382677</v>
      </c>
      <c r="Y6">
        <v>7346.6451378826769</v>
      </c>
      <c r="Z6">
        <v>7082.9372986097214</v>
      </c>
      <c r="AA6">
        <v>7469.984534650388</v>
      </c>
      <c r="AB6">
        <v>1121.106655213204</v>
      </c>
      <c r="AC6">
        <v>1114.739247279201</v>
      </c>
      <c r="AD6">
        <v>973.74288374365597</v>
      </c>
      <c r="AE6">
        <v>1303.1283193466941</v>
      </c>
      <c r="AF6">
        <v>62.921798718774298</v>
      </c>
      <c r="AG6">
        <v>62.642638719706028</v>
      </c>
      <c r="AH6">
        <v>61.641940232957509</v>
      </c>
      <c r="AI6">
        <v>65.032664455448852</v>
      </c>
      <c r="AJ6">
        <v>0.54508976119400498</v>
      </c>
      <c r="AK6">
        <v>0.54508899521491694</v>
      </c>
      <c r="AL6">
        <v>0.54498289893326801</v>
      </c>
      <c r="AM6">
        <v>0.54519709049984599</v>
      </c>
      <c r="AN6">
        <v>0.97602218802804297</v>
      </c>
      <c r="AO6">
        <v>0.97602218802804286</v>
      </c>
      <c r="AP6">
        <v>0.97602218802804286</v>
      </c>
      <c r="AQ6">
        <v>0.97602218802804286</v>
      </c>
      <c r="AR6">
        <v>15.012682509063859</v>
      </c>
      <c r="AS6">
        <v>15.012682509063859</v>
      </c>
      <c r="AT6">
        <v>15.012682509063859</v>
      </c>
      <c r="AU6">
        <v>15.012682509063859</v>
      </c>
      <c r="AV6" t="str">
        <f>VLOOKUP(Sheet1[[#This Row],[NPDES ID2]],Combined_Sheet__Major_Only___2[[NPDES ID2]:[ECHO BFR]],3,FALSE)</f>
        <v>CA</v>
      </c>
      <c r="AW6" t="s">
        <v>12181</v>
      </c>
      <c r="AX6" t="str">
        <f>VLOOKUP(Sheet1[[#This Row],[NPDES ID2]],Combined_Sheet__Major_Only___2[[NPDES ID2]:[ECHO BFR]],27,FALSE)</f>
        <v>methaneBioCaptureRecover</v>
      </c>
      <c r="AY6" t="str">
        <f>VLOOKUP(Sheet1[[#This Row],[NPDES ID2]],Combined_Sheet__Major_Only___2[[NPDES ID2]:[ECHO BFR]],28,FALSE)</f>
        <v>-</v>
      </c>
      <c r="AZ6" t="str">
        <f>VLOOKUP(Sheet1[[#This Row],[NPDES ID2]],Combined_Sheet__Major_Only___2[[NPDES ID2]:[ECHO BFR]],29,FALSE)</f>
        <v>thickening, preliminaryOps</v>
      </c>
      <c r="BA6">
        <f>VLOOKUP(Sheet1[[#This Row],[NPDES ID2]],Combined_Sheet__Major_Only___2[[NPDES ID2]:[ECHO BFR]],17,FALSE)</f>
        <v>35.256149999999998</v>
      </c>
      <c r="BB6">
        <f>VLOOKUP(Sheet1[[#This Row],[NPDES ID2]],Combined_Sheet__Major_Only___2[[NPDES ID2]:[ECHO BFR]],18,FALSE)</f>
        <v>-120.67291</v>
      </c>
      <c r="BC6" t="str">
        <f>IF(ISNUMBER(SEARCH("aerobic",$AW6)),"aerobic","")</f>
        <v/>
      </c>
      <c r="BD6" t="str">
        <f>IF(ISNUMBER(SEARCH("anaer",$AW6)),"anaer","")</f>
        <v>anaer</v>
      </c>
      <c r="BE6" t="str">
        <f>IF(ISNUMBER(SEARCH("thickening",$AZ6)),"thickening","")</f>
        <v>thickening</v>
      </c>
      <c r="BF6" s="2" t="str">
        <f>IF(ISNUMBER(SEARCH("airDry",$AW6)),"airDry","")</f>
        <v/>
      </c>
      <c r="BG6" s="2" t="str">
        <f>IF(ISNUMBER(SEARCH("heatDry",$AY6)),"heatDry","")</f>
        <v/>
      </c>
      <c r="BH6" s="2" t="str">
        <f>IF(AND(ISNUMBER(SEARCH("aerobic",$AW6)),ISNUMBER(SEARCH("anaer",$AW6))),"Combined Aer and Anaer.","")</f>
        <v/>
      </c>
    </row>
    <row r="7" spans="1:60" x14ac:dyDescent="0.3">
      <c r="A7" s="4">
        <v>5</v>
      </c>
      <c r="B7" t="s">
        <v>83</v>
      </c>
      <c r="C7">
        <v>1730.2</v>
      </c>
      <c r="D7">
        <v>295.86075037198469</v>
      </c>
      <c r="E7">
        <v>294.76293606454522</v>
      </c>
      <c r="F7">
        <v>232.7322235582667</v>
      </c>
      <c r="G7">
        <v>352.93590827533683</v>
      </c>
      <c r="H7">
        <v>-77.413533013352819</v>
      </c>
      <c r="I7">
        <v>-77.435292502246796</v>
      </c>
      <c r="J7">
        <v>-90.242804856130462</v>
      </c>
      <c r="K7">
        <v>-64.336327380228823</v>
      </c>
      <c r="L7">
        <v>925.22972457984042</v>
      </c>
      <c r="M7">
        <v>918.93994475777708</v>
      </c>
      <c r="N7">
        <v>896.12161454487045</v>
      </c>
      <c r="O7">
        <v>973.19821505009531</v>
      </c>
      <c r="P7">
        <v>41.144075571775772</v>
      </c>
      <c r="Q7">
        <v>41.085078609840082</v>
      </c>
      <c r="R7">
        <v>34.792831219607237</v>
      </c>
      <c r="S7">
        <v>46.930185362313289</v>
      </c>
      <c r="T7">
        <v>91.612056383954453</v>
      </c>
      <c r="U7">
        <v>91.611912164327691</v>
      </c>
      <c r="V7">
        <v>91.55016298609992</v>
      </c>
      <c r="W7">
        <v>91.67335572980474</v>
      </c>
      <c r="X7">
        <v>7714.6789567022752</v>
      </c>
      <c r="Y7">
        <v>7758.5310886745056</v>
      </c>
      <c r="Z7">
        <v>7333.9873987042911</v>
      </c>
      <c r="AA7">
        <v>7959.650023701005</v>
      </c>
      <c r="AB7">
        <v>1782.2493884883711</v>
      </c>
      <c r="AC7">
        <v>1746.9652516422691</v>
      </c>
      <c r="AD7">
        <v>1439.2731850582149</v>
      </c>
      <c r="AE7">
        <v>2293.0542210387971</v>
      </c>
      <c r="AF7">
        <v>52.412297279212297</v>
      </c>
      <c r="AG7">
        <v>52.055357098007818</v>
      </c>
      <c r="AH7">
        <v>50.766860530460839</v>
      </c>
      <c r="AI7">
        <v>55.124073099032593</v>
      </c>
      <c r="AJ7">
        <v>0.41696967559692127</v>
      </c>
      <c r="AK7">
        <v>0.41696934839197108</v>
      </c>
      <c r="AL7">
        <v>0.41692379216650188</v>
      </c>
      <c r="AM7">
        <v>0.41701575496009718</v>
      </c>
      <c r="AN7">
        <v>0.97281123780395107</v>
      </c>
      <c r="AO7">
        <v>0.97281123780395107</v>
      </c>
      <c r="AP7">
        <v>0.97281123780395107</v>
      </c>
      <c r="AQ7">
        <v>0.97281123780395107</v>
      </c>
      <c r="AR7">
        <v>9.9266973066200848</v>
      </c>
      <c r="AS7">
        <v>9.926697306620083</v>
      </c>
      <c r="AT7">
        <v>9.926697306620083</v>
      </c>
      <c r="AU7">
        <v>9.926697306620083</v>
      </c>
      <c r="AV7" t="str">
        <f>VLOOKUP(Sheet1[[#This Row],[NPDES ID2]],Combined_Sheet__Major_Only___2[[NPDES ID2]:[ECHO BFR]],3,FALSE)</f>
        <v>NY</v>
      </c>
      <c r="AW7" t="s">
        <v>87</v>
      </c>
      <c r="AX7" t="str">
        <f>VLOOKUP(Sheet1[[#This Row],[NPDES ID2]],Combined_Sheet__Major_Only___2[[NPDES ID2]:[ECHO BFR]],27,FALSE)</f>
        <v>-</v>
      </c>
      <c r="AY7" t="str">
        <f>VLOOKUP(Sheet1[[#This Row],[NPDES ID2]],Combined_Sheet__Major_Only___2[[NPDES ID2]:[ECHO BFR]],28,FALSE)</f>
        <v>-</v>
      </c>
      <c r="AZ7" t="str">
        <f>VLOOKUP(Sheet1[[#This Row],[NPDES ID2]],Combined_Sheet__Major_Only___2[[NPDES ID2]:[ECHO BFR]],29,FALSE)</f>
        <v>thickening</v>
      </c>
      <c r="BA7">
        <f>VLOOKUP(Sheet1[[#This Row],[NPDES ID2]],Combined_Sheet__Major_Only___2[[NPDES ID2]:[ECHO BFR]],17,FALSE)</f>
        <v>42.5045</v>
      </c>
      <c r="BB7">
        <f>VLOOKUP(Sheet1[[#This Row],[NPDES ID2]],Combined_Sheet__Major_Only___2[[NPDES ID2]:[ECHO BFR]],18,FALSE)</f>
        <v>-79.326832999999993</v>
      </c>
      <c r="BC7" t="str">
        <f>IF(ISNUMBER(SEARCH("aerobic",$AW7)),"aerobic","")</f>
        <v/>
      </c>
      <c r="BD7" t="str">
        <f>IF(ISNUMBER(SEARCH("anaer",$AW7)),"anaer","")</f>
        <v/>
      </c>
      <c r="BE7" t="str">
        <f>IF(ISNUMBER(SEARCH("thickening",$AZ7)),"thickening","")</f>
        <v>thickening</v>
      </c>
      <c r="BF7" s="3" t="str">
        <f>IF(ISNUMBER(SEARCH("airDry",$AW7)),"airDry","")</f>
        <v/>
      </c>
      <c r="BG7" s="3" t="str">
        <f>IF(ISNUMBER(SEARCH("heatDry",$AY7)),"heatDry","")</f>
        <v/>
      </c>
      <c r="BH7" s="3" t="str">
        <f>IF(AND(ISNUMBER(SEARCH("aerobic",$AW7)),ISNUMBER(SEARCH("anaer",$AW7))),"Combined Aer and Anaer.","")</f>
        <v/>
      </c>
    </row>
    <row r="8" spans="1:60" x14ac:dyDescent="0.3">
      <c r="A8" s="4">
        <v>6</v>
      </c>
      <c r="B8" t="s">
        <v>91</v>
      </c>
      <c r="C8">
        <v>1717</v>
      </c>
      <c r="D8">
        <v>320.5763142634321</v>
      </c>
      <c r="E8">
        <v>319.04419326452182</v>
      </c>
      <c r="F8">
        <v>253.14365279749759</v>
      </c>
      <c r="G8">
        <v>384.11005216520277</v>
      </c>
      <c r="H8">
        <v>-77.772638889531322</v>
      </c>
      <c r="I8">
        <v>-77.263273025699334</v>
      </c>
      <c r="J8">
        <v>-89.794615939379412</v>
      </c>
      <c r="K8">
        <v>-65.959391628297269</v>
      </c>
      <c r="L8">
        <v>846.83679509002798</v>
      </c>
      <c r="M8">
        <v>840.06425135169616</v>
      </c>
      <c r="N8">
        <v>815.50290141852975</v>
      </c>
      <c r="O8">
        <v>898.4710085185352</v>
      </c>
      <c r="P8">
        <v>40.938391856518443</v>
      </c>
      <c r="Q8">
        <v>40.802940021821676</v>
      </c>
      <c r="R8">
        <v>35.221048991726548</v>
      </c>
      <c r="S8">
        <v>46.398613215439717</v>
      </c>
      <c r="T8">
        <v>65.554608400673928</v>
      </c>
      <c r="U8">
        <v>65.554504394693708</v>
      </c>
      <c r="V8">
        <v>65.509973120048272</v>
      </c>
      <c r="W8">
        <v>65.598815272473544</v>
      </c>
      <c r="X8">
        <v>5986.9908049235437</v>
      </c>
      <c r="Y8">
        <v>6026.6672892980814</v>
      </c>
      <c r="Z8">
        <v>5641.1048874471526</v>
      </c>
      <c r="AA8">
        <v>6210.9780525517299</v>
      </c>
      <c r="AB8">
        <v>1264.985035713275</v>
      </c>
      <c r="AC8">
        <v>1240.548939118336</v>
      </c>
      <c r="AD8">
        <v>1037.455908369732</v>
      </c>
      <c r="AE8">
        <v>1602.257578036797</v>
      </c>
      <c r="AF8">
        <v>48.339419222623363</v>
      </c>
      <c r="AG8">
        <v>47.952326128715242</v>
      </c>
      <c r="AH8">
        <v>46.553526283041911</v>
      </c>
      <c r="AI8">
        <v>51.282427294894987</v>
      </c>
      <c r="AJ8">
        <v>0.36748649575554548</v>
      </c>
      <c r="AK8">
        <v>0.36748625003408819</v>
      </c>
      <c r="AL8">
        <v>0.36745200523754468</v>
      </c>
      <c r="AM8">
        <v>0.36752113290499189</v>
      </c>
      <c r="AN8">
        <v>0.96258389356379437</v>
      </c>
      <c r="AO8">
        <v>0.9625838935637947</v>
      </c>
      <c r="AP8">
        <v>0.9625838935637947</v>
      </c>
      <c r="AQ8">
        <v>0.9625838935637947</v>
      </c>
      <c r="AR8">
        <v>9.5896527749935512</v>
      </c>
      <c r="AS8">
        <v>9.589652774993553</v>
      </c>
      <c r="AT8">
        <v>9.589652774993553</v>
      </c>
      <c r="AU8">
        <v>9.589652774993553</v>
      </c>
      <c r="AV8" t="str">
        <f>VLOOKUP(Sheet1[[#This Row],[NPDES ID2]],Combined_Sheet__Major_Only___2[[NPDES ID2]:[ECHO BFR]],3,FALSE)</f>
        <v>KY</v>
      </c>
      <c r="AW8" t="s">
        <v>54</v>
      </c>
      <c r="AX8" t="str">
        <f>VLOOKUP(Sheet1[[#This Row],[NPDES ID2]],Combined_Sheet__Major_Only___2[[NPDES ID2]:[ECHO BFR]],27,FALSE)</f>
        <v>-</v>
      </c>
      <c r="AY8" t="str">
        <f>VLOOKUP(Sheet1[[#This Row],[NPDES ID2]],Combined_Sheet__Major_Only___2[[NPDES ID2]:[ECHO BFR]],28,FALSE)</f>
        <v>-</v>
      </c>
      <c r="AZ8" t="str">
        <f>VLOOKUP(Sheet1[[#This Row],[NPDES ID2]],Combined_Sheet__Major_Only___2[[NPDES ID2]:[ECHO BFR]],29,FALSE)</f>
        <v>preliminaryOps, thickening</v>
      </c>
      <c r="BA8">
        <f>VLOOKUP(Sheet1[[#This Row],[NPDES ID2]],Combined_Sheet__Major_Only___2[[NPDES ID2]:[ECHO BFR]],17,FALSE)</f>
        <v>38.947969999999998</v>
      </c>
      <c r="BB8">
        <f>VLOOKUP(Sheet1[[#This Row],[NPDES ID2]],Combined_Sheet__Major_Only___2[[NPDES ID2]:[ECHO BFR]],18,FALSE)</f>
        <v>-84.370490000000004</v>
      </c>
      <c r="BC8" t="str">
        <f>IF(ISNUMBER(SEARCH("aerobic",$AW8)),"aerobic","")</f>
        <v/>
      </c>
      <c r="BD8" t="str">
        <f>IF(ISNUMBER(SEARCH("anaer",$AW8)),"anaer","")</f>
        <v/>
      </c>
      <c r="BE8" t="str">
        <f>IF(ISNUMBER(SEARCH("thickening",$AZ8)),"thickening","")</f>
        <v>thickening</v>
      </c>
      <c r="BF8" s="2" t="str">
        <f>IF(ISNUMBER(SEARCH("airDry",$AW8)),"airDry","")</f>
        <v/>
      </c>
      <c r="BG8" s="2" t="str">
        <f>IF(ISNUMBER(SEARCH("heatDry",$AY8)),"heatDry","")</f>
        <v/>
      </c>
      <c r="BH8" s="2" t="str">
        <f>IF(AND(ISNUMBER(SEARCH("aerobic",$AW8)),ISNUMBER(SEARCH("anaer",$AW8))),"Combined Aer and Anaer.","")</f>
        <v/>
      </c>
    </row>
    <row r="9" spans="1:60" x14ac:dyDescent="0.3">
      <c r="A9" s="4">
        <v>7</v>
      </c>
      <c r="B9" t="s">
        <v>97</v>
      </c>
      <c r="C9">
        <v>1568.17</v>
      </c>
      <c r="D9">
        <v>292.02197697710801</v>
      </c>
      <c r="E9">
        <v>290.06109616121091</v>
      </c>
      <c r="F9">
        <v>232.32844696651469</v>
      </c>
      <c r="G9">
        <v>347.79505003293042</v>
      </c>
      <c r="H9">
        <v>-77.195674659957291</v>
      </c>
      <c r="I9">
        <v>-77.097131726376105</v>
      </c>
      <c r="J9">
        <v>-89.995000177951525</v>
      </c>
      <c r="K9">
        <v>-64.125004687094048</v>
      </c>
      <c r="L9">
        <v>841.76166210440931</v>
      </c>
      <c r="M9">
        <v>836.08664496757353</v>
      </c>
      <c r="N9">
        <v>815.48441334084885</v>
      </c>
      <c r="O9">
        <v>885.06892966075168</v>
      </c>
      <c r="P9">
        <v>37.283875836714088</v>
      </c>
      <c r="Q9">
        <v>37.242843406949802</v>
      </c>
      <c r="R9">
        <v>31.515449149865681</v>
      </c>
      <c r="S9">
        <v>42.544386128047833</v>
      </c>
      <c r="T9">
        <v>194.51699246738781</v>
      </c>
      <c r="U9">
        <v>194.51668943778341</v>
      </c>
      <c r="V9">
        <v>194.38694406634571</v>
      </c>
      <c r="W9">
        <v>194.64579266561711</v>
      </c>
      <c r="X9">
        <v>16318.31067908066</v>
      </c>
      <c r="Y9">
        <v>16410.39832647016</v>
      </c>
      <c r="Z9">
        <v>15518.980965987161</v>
      </c>
      <c r="AA9">
        <v>16832.437633279809</v>
      </c>
      <c r="AB9">
        <v>3420.5002024062101</v>
      </c>
      <c r="AC9">
        <v>3365.092523175565</v>
      </c>
      <c r="AD9">
        <v>2816.4244991770688</v>
      </c>
      <c r="AE9">
        <v>4294.2037987732983</v>
      </c>
      <c r="AF9">
        <v>52.613744625720749</v>
      </c>
      <c r="AG9">
        <v>52.258114641484077</v>
      </c>
      <c r="AH9">
        <v>50.976302190698462</v>
      </c>
      <c r="AI9">
        <v>55.312677319044603</v>
      </c>
      <c r="AJ9">
        <v>0.41941997381697782</v>
      </c>
      <c r="AK9">
        <v>0.41941950103871528</v>
      </c>
      <c r="AL9">
        <v>0.41935386501682081</v>
      </c>
      <c r="AM9">
        <v>0.41948636858507338</v>
      </c>
      <c r="AN9">
        <v>0.98692511738860522</v>
      </c>
      <c r="AO9">
        <v>0.98692511738860522</v>
      </c>
      <c r="AP9">
        <v>0.98692511738860522</v>
      </c>
      <c r="AQ9">
        <v>0.98692511738860522</v>
      </c>
      <c r="AR9">
        <v>10.48199417641081</v>
      </c>
      <c r="AS9">
        <v>10.48199417641081</v>
      </c>
      <c r="AT9">
        <v>10.48199417641081</v>
      </c>
      <c r="AU9">
        <v>10.48199417641081</v>
      </c>
      <c r="AV9" t="str">
        <f>VLOOKUP(Sheet1[[#This Row],[NPDES ID2]],Combined_Sheet__Major_Only___2[[NPDES ID2]:[ECHO BFR]],3,FALSE)</f>
        <v>TX</v>
      </c>
      <c r="AW9" t="s">
        <v>54</v>
      </c>
      <c r="AX9" t="str">
        <f>VLOOKUP(Sheet1[[#This Row],[NPDES ID2]],Combined_Sheet__Major_Only___2[[NPDES ID2]:[ECHO BFR]],27,FALSE)</f>
        <v>other</v>
      </c>
      <c r="AY9" t="str">
        <f>VLOOKUP(Sheet1[[#This Row],[NPDES ID2]],Combined_Sheet__Major_Only___2[[NPDES ID2]:[ECHO BFR]],28,FALSE)</f>
        <v>-</v>
      </c>
      <c r="AZ9" t="str">
        <f>VLOOKUP(Sheet1[[#This Row],[NPDES ID2]],Combined_Sheet__Major_Only___2[[NPDES ID2]:[ECHO BFR]],29,FALSE)</f>
        <v>-</v>
      </c>
      <c r="BA9">
        <f>VLOOKUP(Sheet1[[#This Row],[NPDES ID2]],Combined_Sheet__Major_Only___2[[NPDES ID2]:[ECHO BFR]],17,FALSE)</f>
        <v>29.781278</v>
      </c>
      <c r="BB9">
        <f>VLOOKUP(Sheet1[[#This Row],[NPDES ID2]],Combined_Sheet__Major_Only___2[[NPDES ID2]:[ECHO BFR]],18,FALSE)</f>
        <v>-95.213027999999994</v>
      </c>
      <c r="BC9" t="str">
        <f>IF(ISNUMBER(SEARCH("aerobic",$AW9)),"aerobic","")</f>
        <v/>
      </c>
      <c r="BD9" t="str">
        <f>IF(ISNUMBER(SEARCH("anaer",$AW9)),"anaer","")</f>
        <v/>
      </c>
      <c r="BE9" t="str">
        <f>IF(ISNUMBER(SEARCH("thickening",$AZ9)),"thickening","")</f>
        <v/>
      </c>
      <c r="BF9" s="3" t="str">
        <f>IF(ISNUMBER(SEARCH("airDry",$AW9)),"airDry","")</f>
        <v/>
      </c>
      <c r="BG9" s="3" t="str">
        <f>IF(ISNUMBER(SEARCH("heatDry",$AY9)),"heatDry","")</f>
        <v/>
      </c>
      <c r="BH9" s="3" t="str">
        <f>IF(AND(ISNUMBER(SEARCH("aerobic",$AW9)),ISNUMBER(SEARCH("anaer",$AW9))),"Combined Aer and Anaer.","")</f>
        <v/>
      </c>
    </row>
    <row r="10" spans="1:60" x14ac:dyDescent="0.3">
      <c r="A10" s="4">
        <v>8</v>
      </c>
      <c r="B10" t="s">
        <v>102</v>
      </c>
      <c r="C10">
        <v>1101.3599999999999</v>
      </c>
      <c r="D10">
        <v>245.59898749509989</v>
      </c>
      <c r="E10">
        <v>245.39179789407419</v>
      </c>
      <c r="F10">
        <v>196.77363344267431</v>
      </c>
      <c r="G10">
        <v>292.23511655124128</v>
      </c>
      <c r="H10">
        <v>-76.805544789237118</v>
      </c>
      <c r="I10">
        <v>-78.078503898595272</v>
      </c>
      <c r="J10">
        <v>-90.9690793872808</v>
      </c>
      <c r="K10">
        <v>-60.94103276457264</v>
      </c>
      <c r="L10">
        <v>712.51161675279366</v>
      </c>
      <c r="M10">
        <v>709.42705527381793</v>
      </c>
      <c r="N10">
        <v>698.24438801046676</v>
      </c>
      <c r="O10">
        <v>736.0210590968403</v>
      </c>
      <c r="P10">
        <v>25.976119746752069</v>
      </c>
      <c r="Q10">
        <v>26.2552249584236</v>
      </c>
      <c r="R10">
        <v>21.153221074398971</v>
      </c>
      <c r="S10">
        <v>29.727791168230571</v>
      </c>
      <c r="T10">
        <v>55.176384677033141</v>
      </c>
      <c r="U10">
        <v>55.176296687441827</v>
      </c>
      <c r="V10">
        <v>55.138623001288707</v>
      </c>
      <c r="W10">
        <v>55.213783916719173</v>
      </c>
      <c r="X10">
        <v>3839.0853855591631</v>
      </c>
      <c r="Y10">
        <v>3853.0528775480511</v>
      </c>
      <c r="Z10">
        <v>3717.8207777743032</v>
      </c>
      <c r="AA10">
        <v>3916.3717284419431</v>
      </c>
      <c r="AB10">
        <v>726.96847487222203</v>
      </c>
      <c r="AC10">
        <v>719.81449751692594</v>
      </c>
      <c r="AD10">
        <v>611.22101133034016</v>
      </c>
      <c r="AE10">
        <v>875.86844940375272</v>
      </c>
      <c r="AF10">
        <v>63.403304412337192</v>
      </c>
      <c r="AG10">
        <v>63.12848968580532</v>
      </c>
      <c r="AH10">
        <v>62.135555530041422</v>
      </c>
      <c r="AI10">
        <v>65.4924769715347</v>
      </c>
      <c r="AJ10">
        <v>0.55097193686719248</v>
      </c>
      <c r="AK10">
        <v>0.55097175157672018</v>
      </c>
      <c r="AL10">
        <v>0.55094585607002078</v>
      </c>
      <c r="AM10">
        <v>0.55099812712839003</v>
      </c>
      <c r="AN10">
        <v>0.95599046390076181</v>
      </c>
      <c r="AO10">
        <v>0.95599046390076203</v>
      </c>
      <c r="AP10">
        <v>0.95599046390076203</v>
      </c>
      <c r="AQ10">
        <v>0.95599046390076203</v>
      </c>
      <c r="AR10">
        <v>13.353884318625481</v>
      </c>
      <c r="AS10">
        <v>13.353884318625481</v>
      </c>
      <c r="AT10">
        <v>13.353884318625481</v>
      </c>
      <c r="AU10">
        <v>13.353884318625481</v>
      </c>
      <c r="AV10" t="str">
        <f>VLOOKUP(Sheet1[[#This Row],[NPDES ID2]],Combined_Sheet__Major_Only___2[[NPDES ID2]:[ECHO BFR]],3,FALSE)</f>
        <v>TX</v>
      </c>
      <c r="AW10" t="s">
        <v>41</v>
      </c>
      <c r="AX10" t="str">
        <f>VLOOKUP(Sheet1[[#This Row],[NPDES ID2]],Combined_Sheet__Major_Only___2[[NPDES ID2]:[ECHO BFR]],27,FALSE)</f>
        <v>-</v>
      </c>
      <c r="AY10" t="str">
        <f>VLOOKUP(Sheet1[[#This Row],[NPDES ID2]],Combined_Sheet__Major_Only___2[[NPDES ID2]:[ECHO BFR]],28,FALSE)</f>
        <v>-</v>
      </c>
      <c r="AZ10" t="str">
        <f>VLOOKUP(Sheet1[[#This Row],[NPDES ID2]],Combined_Sheet__Major_Only___2[[NPDES ID2]:[ECHO BFR]],29,FALSE)</f>
        <v>thickening</v>
      </c>
      <c r="BA10">
        <f>VLOOKUP(Sheet1[[#This Row],[NPDES ID2]],Combined_Sheet__Major_Only___2[[NPDES ID2]:[ECHO BFR]],17,FALSE)</f>
        <v>29.70102</v>
      </c>
      <c r="BB10">
        <f>VLOOKUP(Sheet1[[#This Row],[NPDES ID2]],Combined_Sheet__Major_Only___2[[NPDES ID2]:[ECHO BFR]],18,FALSE)</f>
        <v>-95.670860000000005</v>
      </c>
      <c r="BC10" t="str">
        <f>IF(ISNUMBER(SEARCH("aerobic",$AW10)),"aerobic","")</f>
        <v>aerobic</v>
      </c>
      <c r="BD10" t="str">
        <f>IF(ISNUMBER(SEARCH("anaer",$AW10)),"anaer","")</f>
        <v/>
      </c>
      <c r="BE10" t="str">
        <f>IF(ISNUMBER(SEARCH("thickening",$AZ10)),"thickening","")</f>
        <v>thickening</v>
      </c>
      <c r="BF10" s="2" t="str">
        <f>IF(ISNUMBER(SEARCH("airDry",$AW10)),"airDry","")</f>
        <v/>
      </c>
      <c r="BG10" s="2" t="str">
        <f>IF(ISNUMBER(SEARCH("heatDry",$AY10)),"heatDry","")</f>
        <v/>
      </c>
      <c r="BH10" s="2" t="str">
        <f>IF(AND(ISNUMBER(SEARCH("aerobic",$AW10)),ISNUMBER(SEARCH("anaer",$AW10))),"Combined Aer and Anaer.","")</f>
        <v/>
      </c>
    </row>
    <row r="11" spans="1:60" x14ac:dyDescent="0.3">
      <c r="A11" s="4">
        <v>9</v>
      </c>
      <c r="B11" t="s">
        <v>105</v>
      </c>
      <c r="C11">
        <v>825.94</v>
      </c>
      <c r="D11">
        <v>265.94244015594938</v>
      </c>
      <c r="E11">
        <v>265.97118472488262</v>
      </c>
      <c r="F11">
        <v>215.0205418194634</v>
      </c>
      <c r="G11">
        <v>319.46805662944593</v>
      </c>
      <c r="H11">
        <v>-76.918404446410122</v>
      </c>
      <c r="I11">
        <v>-78.239899269560169</v>
      </c>
      <c r="J11">
        <v>-91.010332807452187</v>
      </c>
      <c r="K11">
        <v>-61.425931405873911</v>
      </c>
      <c r="L11">
        <v>526.51332069001251</v>
      </c>
      <c r="M11">
        <v>524.14152758644673</v>
      </c>
      <c r="N11">
        <v>515.54440452820552</v>
      </c>
      <c r="O11">
        <v>544.58742375763507</v>
      </c>
      <c r="P11">
        <v>19.494973740946879</v>
      </c>
      <c r="Q11">
        <v>19.703396010871248</v>
      </c>
      <c r="R11">
        <v>15.91739409616906</v>
      </c>
      <c r="S11">
        <v>22.33213946412258</v>
      </c>
      <c r="T11">
        <v>62.218109370614357</v>
      </c>
      <c r="U11">
        <v>62.218010513748993</v>
      </c>
      <c r="V11">
        <v>62.175683887795117</v>
      </c>
      <c r="W11">
        <v>62.260127654217293</v>
      </c>
      <c r="X11">
        <v>4393.426638144485</v>
      </c>
      <c r="Y11">
        <v>4410.0666876389487</v>
      </c>
      <c r="Z11">
        <v>4249.0595544933349</v>
      </c>
      <c r="AA11">
        <v>4485.4762083709784</v>
      </c>
      <c r="AB11">
        <v>905.4397480934739</v>
      </c>
      <c r="AC11">
        <v>894.63377416955018</v>
      </c>
      <c r="AD11">
        <v>749.65426512965689</v>
      </c>
      <c r="AE11">
        <v>1108.957963519962</v>
      </c>
      <c r="AF11">
        <v>62.474966834074337</v>
      </c>
      <c r="AG11">
        <v>62.19326443805209</v>
      </c>
      <c r="AH11">
        <v>61.174902980200002</v>
      </c>
      <c r="AI11">
        <v>64.617300430072561</v>
      </c>
      <c r="AJ11">
        <v>0.53963206033025901</v>
      </c>
      <c r="AK11">
        <v>0.53963191082688944</v>
      </c>
      <c r="AL11">
        <v>0.5396110062768068</v>
      </c>
      <c r="AM11">
        <v>0.53965320254567906</v>
      </c>
      <c r="AN11">
        <v>0.96069054953733124</v>
      </c>
      <c r="AO11">
        <v>0.96069054953733135</v>
      </c>
      <c r="AP11">
        <v>0.96069054953733135</v>
      </c>
      <c r="AQ11">
        <v>0.96069054953733135</v>
      </c>
      <c r="AR11">
        <v>12.5601553893885</v>
      </c>
      <c r="AS11">
        <v>12.5601553893885</v>
      </c>
      <c r="AT11">
        <v>12.5601553893885</v>
      </c>
      <c r="AU11">
        <v>12.5601553893885</v>
      </c>
      <c r="AV11" t="str">
        <f>VLOOKUP(Sheet1[[#This Row],[NPDES ID2]],Combined_Sheet__Major_Only___2[[NPDES ID2]:[ECHO BFR]],3,FALSE)</f>
        <v>TX</v>
      </c>
      <c r="AW11" t="s">
        <v>41</v>
      </c>
      <c r="AX11" t="str">
        <f>VLOOKUP(Sheet1[[#This Row],[NPDES ID2]],Combined_Sheet__Major_Only___2[[NPDES ID2]:[ECHO BFR]],27,FALSE)</f>
        <v>-</v>
      </c>
      <c r="AY11" t="str">
        <f>VLOOKUP(Sheet1[[#This Row],[NPDES ID2]],Combined_Sheet__Major_Only___2[[NPDES ID2]:[ECHO BFR]],28,FALSE)</f>
        <v>-</v>
      </c>
      <c r="AZ11" t="str">
        <f>VLOOKUP(Sheet1[[#This Row],[NPDES ID2]],Combined_Sheet__Major_Only___2[[NPDES ID2]:[ECHO BFR]],29,FALSE)</f>
        <v>preliminaryOps, thickening</v>
      </c>
      <c r="BA11">
        <f>VLOOKUP(Sheet1[[#This Row],[NPDES ID2]],Combined_Sheet__Major_Only___2[[NPDES ID2]:[ECHO BFR]],17,FALSE)</f>
        <v>29.608398999999999</v>
      </c>
      <c r="BB11">
        <f>VLOOKUP(Sheet1[[#This Row],[NPDES ID2]],Combined_Sheet__Major_Only___2[[NPDES ID2]:[ECHO BFR]],18,FALSE)</f>
        <v>-95.241124999999997</v>
      </c>
      <c r="BC11" t="str">
        <f>IF(ISNUMBER(SEARCH("aerobic",$AW11)),"aerobic","")</f>
        <v>aerobic</v>
      </c>
      <c r="BD11" t="str">
        <f>IF(ISNUMBER(SEARCH("anaer",$AW11)),"anaer","")</f>
        <v/>
      </c>
      <c r="BE11" t="str">
        <f>IF(ISNUMBER(SEARCH("thickening",$AZ11)),"thickening","")</f>
        <v>thickening</v>
      </c>
      <c r="BF11" s="3" t="str">
        <f>IF(ISNUMBER(SEARCH("airDry",$AW11)),"airDry","")</f>
        <v/>
      </c>
      <c r="BG11" s="3" t="str">
        <f>IF(ISNUMBER(SEARCH("heatDry",$AY11)),"heatDry","")</f>
        <v/>
      </c>
      <c r="BH11" s="3" t="str">
        <f>IF(AND(ISNUMBER(SEARCH("aerobic",$AW11)),ISNUMBER(SEARCH("anaer",$AW11))),"Combined Aer and Anaer.","")</f>
        <v/>
      </c>
    </row>
    <row r="12" spans="1:60" x14ac:dyDescent="0.3">
      <c r="A12" s="4">
        <v>10</v>
      </c>
      <c r="B12" t="s">
        <v>109</v>
      </c>
      <c r="C12">
        <v>820</v>
      </c>
      <c r="D12">
        <v>267.48513140461978</v>
      </c>
      <c r="E12">
        <v>267.43059400399528</v>
      </c>
      <c r="F12">
        <v>216.24915984246269</v>
      </c>
      <c r="G12">
        <v>321.40375255702821</v>
      </c>
      <c r="H12">
        <v>-76.925921091334644</v>
      </c>
      <c r="I12">
        <v>-78.209350632316017</v>
      </c>
      <c r="J12">
        <v>-90.956994960324465</v>
      </c>
      <c r="K12">
        <v>-61.499742717265462</v>
      </c>
      <c r="L12">
        <v>520.8661448469818</v>
      </c>
      <c r="M12">
        <v>518.49758792782222</v>
      </c>
      <c r="N12">
        <v>509.91173849953492</v>
      </c>
      <c r="O12">
        <v>538.9164631900835</v>
      </c>
      <c r="P12">
        <v>19.358146934040182</v>
      </c>
      <c r="Q12">
        <v>19.562965366923439</v>
      </c>
      <c r="R12">
        <v>15.815556276349581</v>
      </c>
      <c r="S12">
        <v>22.180624953162958</v>
      </c>
      <c r="T12">
        <v>84.750201625652664</v>
      </c>
      <c r="U12">
        <v>84.750067995712243</v>
      </c>
      <c r="V12">
        <v>84.692852905154922</v>
      </c>
      <c r="W12">
        <v>84.806999913898565</v>
      </c>
      <c r="X12">
        <v>6005.9049657144506</v>
      </c>
      <c r="Y12">
        <v>6028.8848459830824</v>
      </c>
      <c r="Z12">
        <v>5806.6560570346892</v>
      </c>
      <c r="AA12">
        <v>6132.9464883389082</v>
      </c>
      <c r="AB12">
        <v>952.77561601183857</v>
      </c>
      <c r="AC12">
        <v>946.77798590334237</v>
      </c>
      <c r="AD12">
        <v>823.31631625169155</v>
      </c>
      <c r="AE12">
        <v>1113.230038734195</v>
      </c>
      <c r="AF12">
        <v>62.252816047886398</v>
      </c>
      <c r="AG12">
        <v>61.969439809881798</v>
      </c>
      <c r="AH12">
        <v>60.945168181169663</v>
      </c>
      <c r="AI12">
        <v>64.407671002333331</v>
      </c>
      <c r="AJ12">
        <v>0.53691895148665769</v>
      </c>
      <c r="AK12">
        <v>0.5369187906007985</v>
      </c>
      <c r="AL12">
        <v>0.53689629879466161</v>
      </c>
      <c r="AM12">
        <v>0.53694169911862488</v>
      </c>
      <c r="AN12">
        <v>0.97070238539904874</v>
      </c>
      <c r="AO12">
        <v>0.97070238539904863</v>
      </c>
      <c r="AP12">
        <v>0.97070238539904863</v>
      </c>
      <c r="AQ12">
        <v>0.97070238539904863</v>
      </c>
      <c r="AR12">
        <v>14.53826599767347</v>
      </c>
      <c r="AS12">
        <v>14.538265997673459</v>
      </c>
      <c r="AT12">
        <v>14.538265997673459</v>
      </c>
      <c r="AU12">
        <v>14.538265997673459</v>
      </c>
      <c r="AV12" t="str">
        <f>VLOOKUP(Sheet1[[#This Row],[NPDES ID2]],Combined_Sheet__Major_Only___2[[NPDES ID2]:[ECHO BFR]],3,FALSE)</f>
        <v>GA</v>
      </c>
      <c r="AW12" t="s">
        <v>41</v>
      </c>
      <c r="AX12" t="str">
        <f>VLOOKUP(Sheet1[[#This Row],[NPDES ID2]],Combined_Sheet__Major_Only___2[[NPDES ID2]:[ECHO BFR]],27,FALSE)</f>
        <v>-</v>
      </c>
      <c r="AY12" t="str">
        <f>VLOOKUP(Sheet1[[#This Row],[NPDES ID2]],Combined_Sheet__Major_Only___2[[NPDES ID2]:[ECHO BFR]],28,FALSE)</f>
        <v>-</v>
      </c>
      <c r="AZ12" t="str">
        <f>VLOOKUP(Sheet1[[#This Row],[NPDES ID2]],Combined_Sheet__Major_Only___2[[NPDES ID2]:[ECHO BFR]],29,FALSE)</f>
        <v>thickening</v>
      </c>
      <c r="BA12">
        <f>VLOOKUP(Sheet1[[#This Row],[NPDES ID2]],Combined_Sheet__Major_Only___2[[NPDES ID2]:[ECHO BFR]],17,FALSE)</f>
        <v>34.540289999999999</v>
      </c>
      <c r="BB12">
        <f>VLOOKUP(Sheet1[[#This Row],[NPDES ID2]],Combined_Sheet__Major_Only___2[[NPDES ID2]:[ECHO BFR]],18,FALSE)</f>
        <v>-85.301404000000005</v>
      </c>
      <c r="BC12" t="str">
        <f>IF(ISNUMBER(SEARCH("aerobic",$AW12)),"aerobic","")</f>
        <v>aerobic</v>
      </c>
      <c r="BD12" t="str">
        <f>IF(ISNUMBER(SEARCH("anaer",$AW12)),"anaer","")</f>
        <v/>
      </c>
      <c r="BE12" t="str">
        <f>IF(ISNUMBER(SEARCH("thickening",$AZ12)),"thickening","")</f>
        <v>thickening</v>
      </c>
      <c r="BF12" s="2" t="str">
        <f>IF(ISNUMBER(SEARCH("airDry",$AW12)),"airDry","")</f>
        <v/>
      </c>
      <c r="BG12" s="2" t="str">
        <f>IF(ISNUMBER(SEARCH("heatDry",$AY12)),"heatDry","")</f>
        <v/>
      </c>
      <c r="BH12" s="2" t="str">
        <f>IF(AND(ISNUMBER(SEARCH("aerobic",$AW12)),ISNUMBER(SEARCH("anaer",$AW12))),"Combined Aer and Anaer.","")</f>
        <v/>
      </c>
    </row>
    <row r="13" spans="1:60" x14ac:dyDescent="0.3">
      <c r="A13" s="4">
        <v>11</v>
      </c>
      <c r="B13" t="s">
        <v>115</v>
      </c>
      <c r="C13">
        <v>772.84</v>
      </c>
      <c r="D13">
        <v>280.41623723893417</v>
      </c>
      <c r="E13">
        <v>280.0278554996658</v>
      </c>
      <c r="F13">
        <v>226.09276907397319</v>
      </c>
      <c r="G13">
        <v>337.59782142266778</v>
      </c>
      <c r="H13">
        <v>-77.172958674883589</v>
      </c>
      <c r="I13">
        <v>-78.278425057771457</v>
      </c>
      <c r="J13">
        <v>-90.93537599074763</v>
      </c>
      <c r="K13">
        <v>-62.206507234242032</v>
      </c>
      <c r="L13">
        <v>477.37122897564711</v>
      </c>
      <c r="M13">
        <v>475.0372771243687</v>
      </c>
      <c r="N13">
        <v>466.58078056191113</v>
      </c>
      <c r="O13">
        <v>495.15032666155508</v>
      </c>
      <c r="P13">
        <v>18.270201530808581</v>
      </c>
      <c r="Q13">
        <v>18.42804889605387</v>
      </c>
      <c r="R13">
        <v>14.999871255912041</v>
      </c>
      <c r="S13">
        <v>20.971167192655621</v>
      </c>
      <c r="T13">
        <v>3.903174801449298</v>
      </c>
      <c r="U13">
        <v>3.9031659402032122</v>
      </c>
      <c r="V13">
        <v>3.8993719027616911</v>
      </c>
      <c r="W13">
        <v>3.906941199966194</v>
      </c>
      <c r="X13">
        <v>284.460860743598</v>
      </c>
      <c r="Y13">
        <v>285.59105392967058</v>
      </c>
      <c r="Z13">
        <v>274.40168735082511</v>
      </c>
      <c r="AA13">
        <v>290.92708231319779</v>
      </c>
      <c r="AB13">
        <v>45.594447477598742</v>
      </c>
      <c r="AC13">
        <v>45.313623684406728</v>
      </c>
      <c r="AD13">
        <v>39.316927711119106</v>
      </c>
      <c r="AE13">
        <v>53.436582946463353</v>
      </c>
      <c r="AF13">
        <v>60.534262996285499</v>
      </c>
      <c r="AG13">
        <v>60.238183314556849</v>
      </c>
      <c r="AH13">
        <v>59.166594841358076</v>
      </c>
      <c r="AI13">
        <v>62.78778674044252</v>
      </c>
      <c r="AJ13">
        <v>0.51593743451219243</v>
      </c>
      <c r="AK13">
        <v>0.51593737070431067</v>
      </c>
      <c r="AL13">
        <v>0.51592843700523661</v>
      </c>
      <c r="AM13">
        <v>0.51594646946905875</v>
      </c>
      <c r="AN13">
        <v>0.65988696042462014</v>
      </c>
      <c r="AO13">
        <v>0.65988696042462047</v>
      </c>
      <c r="AP13">
        <v>0.65988696042462047</v>
      </c>
      <c r="AQ13">
        <v>0.65988696042462047</v>
      </c>
      <c r="AR13">
        <v>14.048879994125381</v>
      </c>
      <c r="AS13">
        <v>14.048879994125381</v>
      </c>
      <c r="AT13">
        <v>14.048879994125381</v>
      </c>
      <c r="AU13">
        <v>14.048879994125381</v>
      </c>
      <c r="AV13" t="str">
        <f>VLOOKUP(Sheet1[[#This Row],[NPDES ID2]],Combined_Sheet__Major_Only___2[[NPDES ID2]:[ECHO BFR]],3,FALSE)</f>
        <v>IL</v>
      </c>
      <c r="AW13" t="s">
        <v>118</v>
      </c>
      <c r="AX13" t="str">
        <f>VLOOKUP(Sheet1[[#This Row],[NPDES ID2]],Combined_Sheet__Major_Only___2[[NPDES ID2]:[ECHO BFR]],27,FALSE)</f>
        <v>-</v>
      </c>
      <c r="AY13" t="str">
        <f>VLOOKUP(Sheet1[[#This Row],[NPDES ID2]],Combined_Sheet__Major_Only___2[[NPDES ID2]:[ECHO BFR]],28,FALSE)</f>
        <v>-</v>
      </c>
      <c r="AZ13" t="str">
        <f>VLOOKUP(Sheet1[[#This Row],[NPDES ID2]],Combined_Sheet__Major_Only___2[[NPDES ID2]:[ECHO BFR]],29,FALSE)</f>
        <v>preliminaryOps, thickening</v>
      </c>
      <c r="BA13">
        <f>VLOOKUP(Sheet1[[#This Row],[NPDES ID2]],Combined_Sheet__Major_Only___2[[NPDES ID2]:[ECHO BFR]],17,FALSE)</f>
        <v>37.887500000000003</v>
      </c>
      <c r="BB13">
        <f>VLOOKUP(Sheet1[[#This Row],[NPDES ID2]],Combined_Sheet__Major_Only___2[[NPDES ID2]:[ECHO BFR]],18,FALSE)</f>
        <v>-89.788332999999994</v>
      </c>
      <c r="BC13" t="str">
        <f>IF(ISNUMBER(SEARCH("aerobic",$AW13)),"aerobic","")</f>
        <v>aerobic</v>
      </c>
      <c r="BD13" t="str">
        <f>IF(ISNUMBER(SEARCH("anaer",$AW13)),"anaer","")</f>
        <v/>
      </c>
      <c r="BE13" t="str">
        <f>IF(ISNUMBER(SEARCH("thickening",$AZ13)),"thickening","")</f>
        <v>thickening</v>
      </c>
      <c r="BF13" s="3" t="str">
        <f>IF(ISNUMBER(SEARCH("airDry",$AW13)),"airDry","")</f>
        <v>airDry</v>
      </c>
      <c r="BG13" s="3" t="str">
        <f>IF(ISNUMBER(SEARCH("heatDry",$AY13)),"heatDry","")</f>
        <v/>
      </c>
      <c r="BH13" s="3" t="str">
        <f>IF(AND(ISNUMBER(SEARCH("aerobic",$AW13)),ISNUMBER(SEARCH("anaer",$AW13))),"Combined Aer and Anaer.","")</f>
        <v/>
      </c>
    </row>
    <row r="14" spans="1:60" x14ac:dyDescent="0.3">
      <c r="A14" s="4">
        <v>12</v>
      </c>
      <c r="B14" t="s">
        <v>121</v>
      </c>
      <c r="C14">
        <v>734.36</v>
      </c>
      <c r="D14">
        <v>368.43829652362177</v>
      </c>
      <c r="E14">
        <v>371.24591031237293</v>
      </c>
      <c r="F14">
        <v>295.32760220531321</v>
      </c>
      <c r="G14">
        <v>444.3310439212147</v>
      </c>
      <c r="H14">
        <v>-77.898626209988365</v>
      </c>
      <c r="I14">
        <v>-77.247983857699637</v>
      </c>
      <c r="J14">
        <v>-89.630158389473166</v>
      </c>
      <c r="K14">
        <v>-66.660463023600713</v>
      </c>
      <c r="L14">
        <v>351.7628537681469</v>
      </c>
      <c r="M14">
        <v>348.78871522174268</v>
      </c>
      <c r="N14">
        <v>338.00419693673092</v>
      </c>
      <c r="O14">
        <v>374.43493565858103</v>
      </c>
      <c r="P14">
        <v>17.523868593272692</v>
      </c>
      <c r="Q14">
        <v>17.419455305151679</v>
      </c>
      <c r="R14">
        <v>15.18318648242437</v>
      </c>
      <c r="S14">
        <v>19.91657861937621</v>
      </c>
      <c r="T14">
        <v>226.06489766498311</v>
      </c>
      <c r="U14">
        <v>226.06454594848091</v>
      </c>
      <c r="V14">
        <v>225.91395476012869</v>
      </c>
      <c r="W14">
        <v>226.21439182185691</v>
      </c>
      <c r="X14">
        <v>21260.63096463932</v>
      </c>
      <c r="Y14">
        <v>21409.165315114129</v>
      </c>
      <c r="Z14">
        <v>19964.343871521822</v>
      </c>
      <c r="AA14">
        <v>22102.02397849314</v>
      </c>
      <c r="AB14">
        <v>5455.432831010593</v>
      </c>
      <c r="AC14">
        <v>5302.4495430768347</v>
      </c>
      <c r="AD14">
        <v>4285.4997699827763</v>
      </c>
      <c r="AE14">
        <v>7287.4377481502879</v>
      </c>
      <c r="AF14">
        <v>46.947111344108038</v>
      </c>
      <c r="AG14">
        <v>46.549733244590563</v>
      </c>
      <c r="AH14">
        <v>45.113248234203141</v>
      </c>
      <c r="AI14">
        <v>49.969082217249273</v>
      </c>
      <c r="AJ14">
        <v>0.35059830929029029</v>
      </c>
      <c r="AK14">
        <v>0.3505980958453907</v>
      </c>
      <c r="AL14">
        <v>0.35056833424907408</v>
      </c>
      <c r="AM14">
        <v>0.35062841147389989</v>
      </c>
      <c r="AN14">
        <v>0.98872022942129734</v>
      </c>
      <c r="AO14">
        <v>0.988720229421297</v>
      </c>
      <c r="AP14">
        <v>0.988720229421297</v>
      </c>
      <c r="AQ14">
        <v>0.988720229421297</v>
      </c>
      <c r="AR14">
        <v>8.4441212886932693</v>
      </c>
      <c r="AS14">
        <v>8.4441212886932693</v>
      </c>
      <c r="AT14">
        <v>8.4441212886932693</v>
      </c>
      <c r="AU14">
        <v>8.4441212886932693</v>
      </c>
      <c r="AV14" t="str">
        <f>VLOOKUP(Sheet1[[#This Row],[NPDES ID2]],Combined_Sheet__Major_Only___2[[NPDES ID2]:[ECHO BFR]],3,FALSE)</f>
        <v>TX</v>
      </c>
      <c r="AW14" t="s">
        <v>54</v>
      </c>
      <c r="AX14" t="str">
        <f>VLOOKUP(Sheet1[[#This Row],[NPDES ID2]],Combined_Sheet__Major_Only___2[[NPDES ID2]:[ECHO BFR]],27,FALSE)</f>
        <v>other</v>
      </c>
      <c r="AY14" t="str">
        <f>VLOOKUP(Sheet1[[#This Row],[NPDES ID2]],Combined_Sheet__Major_Only___2[[NPDES ID2]:[ECHO BFR]],28,FALSE)</f>
        <v>-</v>
      </c>
      <c r="AZ14" t="str">
        <f>VLOOKUP(Sheet1[[#This Row],[NPDES ID2]],Combined_Sheet__Major_Only___2[[NPDES ID2]:[ECHO BFR]],29,FALSE)</f>
        <v>-</v>
      </c>
      <c r="BA14">
        <f>VLOOKUP(Sheet1[[#This Row],[NPDES ID2]],Combined_Sheet__Major_Only___2[[NPDES ID2]:[ECHO BFR]],17,FALSE)</f>
        <v>29.643219999999999</v>
      </c>
      <c r="BB14">
        <f>VLOOKUP(Sheet1[[#This Row],[NPDES ID2]],Combined_Sheet__Major_Only___2[[NPDES ID2]:[ECHO BFR]],18,FALSE)</f>
        <v>-95.264250000000004</v>
      </c>
      <c r="BC14" t="str">
        <f>IF(ISNUMBER(SEARCH("aerobic",$AW14)),"aerobic","")</f>
        <v/>
      </c>
      <c r="BD14" t="str">
        <f>IF(ISNUMBER(SEARCH("anaer",$AW14)),"anaer","")</f>
        <v/>
      </c>
      <c r="BE14" t="str">
        <f>IF(ISNUMBER(SEARCH("thickening",$AZ14)),"thickening","")</f>
        <v/>
      </c>
      <c r="BF14" s="2" t="str">
        <f>IF(ISNUMBER(SEARCH("airDry",$AW14)),"airDry","")</f>
        <v/>
      </c>
      <c r="BG14" s="2" t="str">
        <f>IF(ISNUMBER(SEARCH("heatDry",$AY14)),"heatDry","")</f>
        <v/>
      </c>
      <c r="BH14" s="2" t="str">
        <f>IF(AND(ISNUMBER(SEARCH("aerobic",$AW14)),ISNUMBER(SEARCH("anaer",$AW14))),"Combined Aer and Anaer.","")</f>
        <v/>
      </c>
    </row>
    <row r="15" spans="1:60" x14ac:dyDescent="0.3">
      <c r="A15" s="4">
        <v>13</v>
      </c>
      <c r="B15" t="s">
        <v>124</v>
      </c>
      <c r="C15">
        <v>640.83000000000004</v>
      </c>
      <c r="D15">
        <v>380.85184266737059</v>
      </c>
      <c r="E15">
        <v>383.48004676398671</v>
      </c>
      <c r="F15">
        <v>305.59160595337829</v>
      </c>
      <c r="G15">
        <v>465.97677895360232</v>
      </c>
      <c r="H15">
        <v>-77.919642963779808</v>
      </c>
      <c r="I15">
        <v>-77.381469623103129</v>
      </c>
      <c r="J15">
        <v>-89.90354339783535</v>
      </c>
      <c r="K15">
        <v>-66.459782529431024</v>
      </c>
      <c r="L15">
        <v>313.54253166416407</v>
      </c>
      <c r="M15">
        <v>310.99564172554648</v>
      </c>
      <c r="N15">
        <v>301.76251957986477</v>
      </c>
      <c r="O15">
        <v>332.95352361665192</v>
      </c>
      <c r="P15">
        <v>15.283329490255079</v>
      </c>
      <c r="Q15">
        <v>15.224784422601671</v>
      </c>
      <c r="R15">
        <v>13.175140737501239</v>
      </c>
      <c r="S15">
        <v>17.33568193421732</v>
      </c>
      <c r="T15">
        <v>194.80171624822529</v>
      </c>
      <c r="U15">
        <v>194.80141277921561</v>
      </c>
      <c r="V15">
        <v>194.6714792716792</v>
      </c>
      <c r="W15">
        <v>194.9307032120135</v>
      </c>
      <c r="X15">
        <v>17934.408720634889</v>
      </c>
      <c r="Y15">
        <v>18055.14868012616</v>
      </c>
      <c r="Z15">
        <v>16882.688759197539</v>
      </c>
      <c r="AA15">
        <v>18615.825903314941</v>
      </c>
      <c r="AB15">
        <v>3825.5214821074878</v>
      </c>
      <c r="AC15">
        <v>3750.0485166985641</v>
      </c>
      <c r="AD15">
        <v>3130.442236264751</v>
      </c>
      <c r="AE15">
        <v>4857.5374088357667</v>
      </c>
      <c r="AF15">
        <v>47.952573136914552</v>
      </c>
      <c r="AG15">
        <v>47.562708673660048</v>
      </c>
      <c r="AH15">
        <v>46.152852074230211</v>
      </c>
      <c r="AI15">
        <v>50.918192179934742</v>
      </c>
      <c r="AJ15">
        <v>0.36279267504383078</v>
      </c>
      <c r="AK15">
        <v>0.36279250517445688</v>
      </c>
      <c r="AL15">
        <v>0.36276879138269408</v>
      </c>
      <c r="AM15">
        <v>0.36281665946247482</v>
      </c>
      <c r="AN15">
        <v>0.986943869880054</v>
      </c>
      <c r="AO15">
        <v>0.98694386988005423</v>
      </c>
      <c r="AP15">
        <v>0.98694386988005423</v>
      </c>
      <c r="AQ15">
        <v>0.98694386988005423</v>
      </c>
      <c r="AR15">
        <v>9.4651600279139103</v>
      </c>
      <c r="AS15">
        <v>9.4651600279139068</v>
      </c>
      <c r="AT15">
        <v>9.4651600279139068</v>
      </c>
      <c r="AU15">
        <v>9.4651600279139068</v>
      </c>
      <c r="AV15" t="str">
        <f>VLOOKUP(Sheet1[[#This Row],[NPDES ID2]],Combined_Sheet__Major_Only___2[[NPDES ID2]:[ECHO BFR]],3,FALSE)</f>
        <v>TX</v>
      </c>
      <c r="AW15" t="s">
        <v>54</v>
      </c>
      <c r="AX15" t="str">
        <f>VLOOKUP(Sheet1[[#This Row],[NPDES ID2]],Combined_Sheet__Major_Only___2[[NPDES ID2]:[ECHO BFR]],27,FALSE)</f>
        <v>other</v>
      </c>
      <c r="AY15" t="str">
        <f>VLOOKUP(Sheet1[[#This Row],[NPDES ID2]],Combined_Sheet__Major_Only___2[[NPDES ID2]:[ECHO BFR]],28,FALSE)</f>
        <v>-</v>
      </c>
      <c r="AZ15" t="str">
        <f>VLOOKUP(Sheet1[[#This Row],[NPDES ID2]],Combined_Sheet__Major_Only___2[[NPDES ID2]:[ECHO BFR]],29,FALSE)</f>
        <v>-</v>
      </c>
      <c r="BA15">
        <f>VLOOKUP(Sheet1[[#This Row],[NPDES ID2]],Combined_Sheet__Major_Only___2[[NPDES ID2]:[ECHO BFR]],17,FALSE)</f>
        <v>29.598593999999999</v>
      </c>
      <c r="BB15">
        <f>VLOOKUP(Sheet1[[#This Row],[NPDES ID2]],Combined_Sheet__Major_Only___2[[NPDES ID2]:[ECHO BFR]],18,FALSE)</f>
        <v>-95.207773000000003</v>
      </c>
      <c r="BC15" t="str">
        <f>IF(ISNUMBER(SEARCH("aerobic",$AW15)),"aerobic","")</f>
        <v/>
      </c>
      <c r="BD15" t="str">
        <f>IF(ISNUMBER(SEARCH("anaer",$AW15)),"anaer","")</f>
        <v/>
      </c>
      <c r="BE15" t="str">
        <f>IF(ISNUMBER(SEARCH("thickening",$AZ15)),"thickening","")</f>
        <v/>
      </c>
      <c r="BF15" s="3" t="str">
        <f>IF(ISNUMBER(SEARCH("airDry",$AW15)),"airDry","")</f>
        <v/>
      </c>
      <c r="BG15" s="3" t="str">
        <f>IF(ISNUMBER(SEARCH("heatDry",$AY15)),"heatDry","")</f>
        <v/>
      </c>
      <c r="BH15" s="3" t="str">
        <f>IF(AND(ISNUMBER(SEARCH("aerobic",$AW15)),ISNUMBER(SEARCH("anaer",$AW15))),"Combined Aer and Anaer.","")</f>
        <v/>
      </c>
    </row>
    <row r="16" spans="1:60" x14ac:dyDescent="0.3">
      <c r="A16" s="4">
        <v>14</v>
      </c>
      <c r="B16" t="s">
        <v>127</v>
      </c>
      <c r="C16">
        <v>554.72</v>
      </c>
      <c r="D16">
        <v>417.9372756357298</v>
      </c>
      <c r="E16">
        <v>420.06850325316037</v>
      </c>
      <c r="F16">
        <v>334.32881862845602</v>
      </c>
      <c r="G16">
        <v>518.51306767528888</v>
      </c>
      <c r="H16">
        <v>-78.000099351239285</v>
      </c>
      <c r="I16">
        <v>-77.329175545927058</v>
      </c>
      <c r="J16">
        <v>-89.838380570452244</v>
      </c>
      <c r="K16">
        <v>-66.99256658202583</v>
      </c>
      <c r="L16">
        <v>264.54766478467252</v>
      </c>
      <c r="M16">
        <v>262.29210336982709</v>
      </c>
      <c r="N16">
        <v>254.1153332792087</v>
      </c>
      <c r="O16">
        <v>281.73790664651278</v>
      </c>
      <c r="P16">
        <v>13.239024202340451</v>
      </c>
      <c r="Q16">
        <v>13.15327377368661</v>
      </c>
      <c r="R16">
        <v>11.482934578793801</v>
      </c>
      <c r="S16">
        <v>15.053228614381361</v>
      </c>
      <c r="T16">
        <v>231.75962115533619</v>
      </c>
      <c r="U16">
        <v>231.7592606503448</v>
      </c>
      <c r="V16">
        <v>231.6049065762316</v>
      </c>
      <c r="W16">
        <v>231.91285078598099</v>
      </c>
      <c r="X16">
        <v>21892.706009128171</v>
      </c>
      <c r="Y16">
        <v>22046.84441622634</v>
      </c>
      <c r="Z16">
        <v>20547.335805481762</v>
      </c>
      <c r="AA16">
        <v>22766.313866235891</v>
      </c>
      <c r="AB16">
        <v>5179.6112441382966</v>
      </c>
      <c r="AC16">
        <v>5054.4386653884021</v>
      </c>
      <c r="AD16">
        <v>4143.5194835405609</v>
      </c>
      <c r="AE16">
        <v>6759.8716749054574</v>
      </c>
      <c r="AF16">
        <v>46.739943822447287</v>
      </c>
      <c r="AG16">
        <v>46.341097201815273</v>
      </c>
      <c r="AH16">
        <v>44.898600019394998</v>
      </c>
      <c r="AI16">
        <v>49.774122725118858</v>
      </c>
      <c r="AJ16">
        <v>0.34808677128922422</v>
      </c>
      <c r="AK16">
        <v>0.34808660938134067</v>
      </c>
      <c r="AL16">
        <v>0.34806400642405377</v>
      </c>
      <c r="AM16">
        <v>0.34810963218057089</v>
      </c>
      <c r="AN16">
        <v>0.98899301674188111</v>
      </c>
      <c r="AO16">
        <v>0.98899301674188067</v>
      </c>
      <c r="AP16">
        <v>0.98899301674188067</v>
      </c>
      <c r="AQ16">
        <v>0.98899301674188067</v>
      </c>
      <c r="AR16">
        <v>8.7472574242152241</v>
      </c>
      <c r="AS16">
        <v>8.7472574242152241</v>
      </c>
      <c r="AT16">
        <v>8.7472574242152241</v>
      </c>
      <c r="AU16">
        <v>8.7472574242152241</v>
      </c>
      <c r="AV16" t="str">
        <f>VLOOKUP(Sheet1[[#This Row],[NPDES ID2]],Combined_Sheet__Major_Only___2[[NPDES ID2]:[ECHO BFR]],3,FALSE)</f>
        <v>TX</v>
      </c>
      <c r="AW16" t="s">
        <v>54</v>
      </c>
      <c r="AX16" t="str">
        <f>VLOOKUP(Sheet1[[#This Row],[NPDES ID2]],Combined_Sheet__Major_Only___2[[NPDES ID2]:[ECHO BFR]],27,FALSE)</f>
        <v>other</v>
      </c>
      <c r="AY16" t="str">
        <f>VLOOKUP(Sheet1[[#This Row],[NPDES ID2]],Combined_Sheet__Major_Only___2[[NPDES ID2]:[ECHO BFR]],28,FALSE)</f>
        <v>-</v>
      </c>
      <c r="AZ16" t="str">
        <f>VLOOKUP(Sheet1[[#This Row],[NPDES ID2]],Combined_Sheet__Major_Only___2[[NPDES ID2]:[ECHO BFR]],29,FALSE)</f>
        <v>-</v>
      </c>
      <c r="BA16">
        <f>VLOOKUP(Sheet1[[#This Row],[NPDES ID2]],Combined_Sheet__Major_Only___2[[NPDES ID2]:[ECHO BFR]],17,FALSE)</f>
        <v>29.648855999999999</v>
      </c>
      <c r="BB16">
        <f>VLOOKUP(Sheet1[[#This Row],[NPDES ID2]],Combined_Sheet__Major_Only___2[[NPDES ID2]:[ECHO BFR]],18,FALSE)</f>
        <v>-95.223010000000002</v>
      </c>
      <c r="BC16" t="str">
        <f>IF(ISNUMBER(SEARCH("aerobic",$AW16)),"aerobic","")</f>
        <v/>
      </c>
      <c r="BD16" t="str">
        <f>IF(ISNUMBER(SEARCH("anaer",$AW16)),"anaer","")</f>
        <v/>
      </c>
      <c r="BE16" t="str">
        <f>IF(ISNUMBER(SEARCH("thickening",$AZ16)),"thickening","")</f>
        <v/>
      </c>
      <c r="BF16" s="2" t="str">
        <f>IF(ISNUMBER(SEARCH("airDry",$AW16)),"airDry","")</f>
        <v/>
      </c>
      <c r="BG16" s="2" t="str">
        <f>IF(ISNUMBER(SEARCH("heatDry",$AY16)),"heatDry","")</f>
        <v/>
      </c>
      <c r="BH16" s="2" t="str">
        <f>IF(AND(ISNUMBER(SEARCH("aerobic",$AW16)),ISNUMBER(SEARCH("anaer",$AW16))),"Combined Aer and Anaer.","")</f>
        <v/>
      </c>
    </row>
    <row r="17" spans="1:60" x14ac:dyDescent="0.3">
      <c r="A17" s="4">
        <v>15</v>
      </c>
      <c r="B17" t="s">
        <v>130</v>
      </c>
      <c r="C17">
        <v>541.83000000000004</v>
      </c>
      <c r="D17">
        <v>303.70508982146049</v>
      </c>
      <c r="E17">
        <v>302.67063436347809</v>
      </c>
      <c r="F17">
        <v>241.56360962471661</v>
      </c>
      <c r="G17">
        <v>371.39340850004533</v>
      </c>
      <c r="H17">
        <v>-76.781992397514401</v>
      </c>
      <c r="I17">
        <v>-78.05040656312184</v>
      </c>
      <c r="J17">
        <v>-90.903923434882685</v>
      </c>
      <c r="K17">
        <v>-60.465098818885473</v>
      </c>
      <c r="L17">
        <v>359.51515493433112</v>
      </c>
      <c r="M17">
        <v>358.06438278224442</v>
      </c>
      <c r="N17">
        <v>352.80737105721818</v>
      </c>
      <c r="O17">
        <v>370.56750078700242</v>
      </c>
      <c r="P17">
        <v>12.762790955006761</v>
      </c>
      <c r="Q17">
        <v>12.922805163958429</v>
      </c>
      <c r="R17">
        <v>10.343970234282221</v>
      </c>
      <c r="S17">
        <v>14.646866166995469</v>
      </c>
      <c r="T17">
        <v>48.301993113429852</v>
      </c>
      <c r="U17">
        <v>48.301915732872573</v>
      </c>
      <c r="V17">
        <v>48.268784418298019</v>
      </c>
      <c r="W17">
        <v>48.334883071950252</v>
      </c>
      <c r="X17">
        <v>3276.6628205056008</v>
      </c>
      <c r="Y17">
        <v>3287.748294128774</v>
      </c>
      <c r="Z17">
        <v>3180.227743145133</v>
      </c>
      <c r="AA17">
        <v>3338.0909923097679</v>
      </c>
      <c r="AB17">
        <v>540.34828945144545</v>
      </c>
      <c r="AC17">
        <v>536.65466167837144</v>
      </c>
      <c r="AD17">
        <v>464.67769068572858</v>
      </c>
      <c r="AE17">
        <v>635.5503275835581</v>
      </c>
      <c r="AF17">
        <v>65.026463365001234</v>
      </c>
      <c r="AG17">
        <v>64.76391226572477</v>
      </c>
      <c r="AH17">
        <v>63.814011899232767</v>
      </c>
      <c r="AI17">
        <v>67.024292363181942</v>
      </c>
      <c r="AJ17">
        <v>0.57080739657366675</v>
      </c>
      <c r="AK17">
        <v>0.57080731464510581</v>
      </c>
      <c r="AL17">
        <v>0.57079584582430587</v>
      </c>
      <c r="AM17">
        <v>0.57081899543784453</v>
      </c>
      <c r="AN17">
        <v>0.9501745911825964</v>
      </c>
      <c r="AO17">
        <v>0.95017459118259595</v>
      </c>
      <c r="AP17">
        <v>0.95017459118259595</v>
      </c>
      <c r="AQ17">
        <v>0.95017459118259595</v>
      </c>
      <c r="AR17">
        <v>14.836552683991631</v>
      </c>
      <c r="AS17">
        <v>14.836552683991631</v>
      </c>
      <c r="AT17">
        <v>14.836552683991631</v>
      </c>
      <c r="AU17">
        <v>14.836552683991631</v>
      </c>
      <c r="AV17" t="str">
        <f>VLOOKUP(Sheet1[[#This Row],[NPDES ID2]],Combined_Sheet__Major_Only___2[[NPDES ID2]:[ECHO BFR]],3,FALSE)</f>
        <v>TX</v>
      </c>
      <c r="AW17" t="s">
        <v>41</v>
      </c>
      <c r="AX17" t="str">
        <f>VLOOKUP(Sheet1[[#This Row],[NPDES ID2]],Combined_Sheet__Major_Only___2[[NPDES ID2]:[ECHO BFR]],27,FALSE)</f>
        <v>-</v>
      </c>
      <c r="AY17" t="str">
        <f>VLOOKUP(Sheet1[[#This Row],[NPDES ID2]],Combined_Sheet__Major_Only___2[[NPDES ID2]:[ECHO BFR]],28,FALSE)</f>
        <v>-</v>
      </c>
      <c r="AZ17" t="str">
        <f>VLOOKUP(Sheet1[[#This Row],[NPDES ID2]],Combined_Sheet__Major_Only___2[[NPDES ID2]:[ECHO BFR]],29,FALSE)</f>
        <v>thickening</v>
      </c>
      <c r="BA17">
        <f>VLOOKUP(Sheet1[[#This Row],[NPDES ID2]],Combined_Sheet__Major_Only___2[[NPDES ID2]:[ECHO BFR]],17,FALSE)</f>
        <v>29.927769999999999</v>
      </c>
      <c r="BB17">
        <f>VLOOKUP(Sheet1[[#This Row],[NPDES ID2]],Combined_Sheet__Major_Only___2[[NPDES ID2]:[ECHO BFR]],18,FALSE)</f>
        <v>-95.393739999999994</v>
      </c>
      <c r="BC17" t="str">
        <f>IF(ISNUMBER(SEARCH("aerobic",$AW17)),"aerobic","")</f>
        <v>aerobic</v>
      </c>
      <c r="BD17" t="str">
        <f>IF(ISNUMBER(SEARCH("anaer",$AW17)),"anaer","")</f>
        <v/>
      </c>
      <c r="BE17" t="str">
        <f>IF(ISNUMBER(SEARCH("thickening",$AZ17)),"thickening","")</f>
        <v>thickening</v>
      </c>
      <c r="BF17" s="3" t="str">
        <f>IF(ISNUMBER(SEARCH("airDry",$AW17)),"airDry","")</f>
        <v/>
      </c>
      <c r="BG17" s="3" t="str">
        <f>IF(ISNUMBER(SEARCH("heatDry",$AY17)),"heatDry","")</f>
        <v/>
      </c>
      <c r="BH17" s="3" t="str">
        <f>IF(AND(ISNUMBER(SEARCH("aerobic",$AW17)),ISNUMBER(SEARCH("anaer",$AW17))),"Combined Aer and Anaer.","")</f>
        <v/>
      </c>
    </row>
    <row r="18" spans="1:60" x14ac:dyDescent="0.3">
      <c r="A18" s="4">
        <v>16</v>
      </c>
      <c r="B18" t="s">
        <v>134</v>
      </c>
      <c r="C18">
        <v>527.29</v>
      </c>
      <c r="D18">
        <v>315.55654277766581</v>
      </c>
      <c r="E18">
        <v>314.64393642789258</v>
      </c>
      <c r="F18">
        <v>251.32275167004059</v>
      </c>
      <c r="G18">
        <v>387.0953265159456</v>
      </c>
      <c r="H18">
        <v>-76.874783290574882</v>
      </c>
      <c r="I18">
        <v>-78.166223512145848</v>
      </c>
      <c r="J18">
        <v>-91.097166631335</v>
      </c>
      <c r="K18">
        <v>-61.069878362116391</v>
      </c>
      <c r="L18">
        <v>341.47976960574721</v>
      </c>
      <c r="M18">
        <v>340.00539435748311</v>
      </c>
      <c r="N18">
        <v>334.66198169898729</v>
      </c>
      <c r="O18">
        <v>352.71360471035848</v>
      </c>
      <c r="P18">
        <v>12.4359856834479</v>
      </c>
      <c r="Q18">
        <v>12.570463224653579</v>
      </c>
      <c r="R18">
        <v>10.125369912825519</v>
      </c>
      <c r="S18">
        <v>14.230880298066809</v>
      </c>
      <c r="T18">
        <v>99.873971559163749</v>
      </c>
      <c r="U18">
        <v>99.873814589181023</v>
      </c>
      <c r="V18">
        <v>99.806606209461847</v>
      </c>
      <c r="W18">
        <v>99.940690337140779</v>
      </c>
      <c r="X18">
        <v>6941.820314166931</v>
      </c>
      <c r="Y18">
        <v>6967.0283767938527</v>
      </c>
      <c r="Z18">
        <v>6723.1329980602313</v>
      </c>
      <c r="AA18">
        <v>7081.1594903910109</v>
      </c>
      <c r="AB18">
        <v>1114.3058965870421</v>
      </c>
      <c r="AC18">
        <v>1106.95932325798</v>
      </c>
      <c r="AD18">
        <v>961.61924972048735</v>
      </c>
      <c r="AE18">
        <v>1304.6300829903689</v>
      </c>
      <c r="AF18">
        <v>63.468194737257171</v>
      </c>
      <c r="AG18">
        <v>63.19395359386327</v>
      </c>
      <c r="AH18">
        <v>62.202181691784112</v>
      </c>
      <c r="AI18">
        <v>65.554352067485638</v>
      </c>
      <c r="AJ18">
        <v>0.55176472111850061</v>
      </c>
      <c r="AK18">
        <v>0.55176460409933292</v>
      </c>
      <c r="AL18">
        <v>0.5517482326618548</v>
      </c>
      <c r="AM18">
        <v>0.55178127844351765</v>
      </c>
      <c r="AN18">
        <v>0.97497967147273823</v>
      </c>
      <c r="AO18">
        <v>0.97497967147273856</v>
      </c>
      <c r="AP18">
        <v>0.97497967147273856</v>
      </c>
      <c r="AQ18">
        <v>0.97497967147273856</v>
      </c>
      <c r="AR18">
        <v>14.716977261674719</v>
      </c>
      <c r="AS18">
        <v>14.716977261674719</v>
      </c>
      <c r="AT18">
        <v>14.716977261674719</v>
      </c>
      <c r="AU18">
        <v>14.716977261674719</v>
      </c>
      <c r="AV18" t="str">
        <f>VLOOKUP(Sheet1[[#This Row],[NPDES ID2]],Combined_Sheet__Major_Only___2[[NPDES ID2]:[ECHO BFR]],3,FALSE)</f>
        <v>NC</v>
      </c>
      <c r="AW18" t="s">
        <v>41</v>
      </c>
      <c r="AX18" t="str">
        <f>VLOOKUP(Sheet1[[#This Row],[NPDES ID2]],Combined_Sheet__Major_Only___2[[NPDES ID2]:[ECHO BFR]],27,FALSE)</f>
        <v>-</v>
      </c>
      <c r="AY18" t="str">
        <f>VLOOKUP(Sheet1[[#This Row],[NPDES ID2]],Combined_Sheet__Major_Only___2[[NPDES ID2]:[ECHO BFR]],28,FALSE)</f>
        <v>-</v>
      </c>
      <c r="AZ18" t="str">
        <f>VLOOKUP(Sheet1[[#This Row],[NPDES ID2]],Combined_Sheet__Major_Only___2[[NPDES ID2]:[ECHO BFR]],29,FALSE)</f>
        <v>thickening</v>
      </c>
      <c r="BA18">
        <f>VLOOKUP(Sheet1[[#This Row],[NPDES ID2]],Combined_Sheet__Major_Only___2[[NPDES ID2]:[ECHO BFR]],17,FALSE)</f>
        <v>35.004305000000002</v>
      </c>
      <c r="BB18">
        <f>VLOOKUP(Sheet1[[#This Row],[NPDES ID2]],Combined_Sheet__Major_Only___2[[NPDES ID2]:[ECHO BFR]],18,FALSE)</f>
        <v>-78.345532000000006</v>
      </c>
      <c r="BC18" t="str">
        <f>IF(ISNUMBER(SEARCH("aerobic",$AW18)),"aerobic","")</f>
        <v>aerobic</v>
      </c>
      <c r="BD18" t="str">
        <f>IF(ISNUMBER(SEARCH("anaer",$AW18)),"anaer","")</f>
        <v/>
      </c>
      <c r="BE18" t="str">
        <f>IF(ISNUMBER(SEARCH("thickening",$AZ18)),"thickening","")</f>
        <v>thickening</v>
      </c>
      <c r="BF18" s="2" t="str">
        <f>IF(ISNUMBER(SEARCH("airDry",$AW18)),"airDry","")</f>
        <v/>
      </c>
      <c r="BG18" s="2" t="str">
        <f>IF(ISNUMBER(SEARCH("heatDry",$AY18)),"heatDry","")</f>
        <v/>
      </c>
      <c r="BH18" s="2" t="str">
        <f>IF(AND(ISNUMBER(SEARCH("aerobic",$AW18)),ISNUMBER(SEARCH("anaer",$AW18))),"Combined Aer and Anaer.","")</f>
        <v/>
      </c>
    </row>
    <row r="19" spans="1:60" x14ac:dyDescent="0.3">
      <c r="A19" s="4">
        <v>17</v>
      </c>
      <c r="B19" t="s">
        <v>139</v>
      </c>
      <c r="C19">
        <v>501.67</v>
      </c>
      <c r="D19">
        <v>406.14098227038983</v>
      </c>
      <c r="E19">
        <v>407.64260122824481</v>
      </c>
      <c r="F19">
        <v>323.99523086908721</v>
      </c>
      <c r="G19">
        <v>501.73941325164049</v>
      </c>
      <c r="H19">
        <v>-77.807067390178815</v>
      </c>
      <c r="I19">
        <v>-77.698573401907097</v>
      </c>
      <c r="J19">
        <v>-90.369227139894335</v>
      </c>
      <c r="K19">
        <v>-65.315369786587638</v>
      </c>
      <c r="L19">
        <v>259.31442504898013</v>
      </c>
      <c r="M19">
        <v>257.42326940634888</v>
      </c>
      <c r="N19">
        <v>250.56862805993839</v>
      </c>
      <c r="O19">
        <v>273.72530854479038</v>
      </c>
      <c r="P19">
        <v>11.944474617659541</v>
      </c>
      <c r="Q19">
        <v>11.89057984965433</v>
      </c>
      <c r="R19">
        <v>10.15710953823203</v>
      </c>
      <c r="S19">
        <v>13.5716893040944</v>
      </c>
      <c r="T19">
        <v>184.5242966055381</v>
      </c>
      <c r="U19">
        <v>184.52400899734951</v>
      </c>
      <c r="V19">
        <v>184.40086647028809</v>
      </c>
      <c r="W19">
        <v>184.64654206000179</v>
      </c>
      <c r="X19">
        <v>16077.149920807829</v>
      </c>
      <c r="Y19">
        <v>16174.971599566161</v>
      </c>
      <c r="Z19">
        <v>15228.127042260059</v>
      </c>
      <c r="AA19">
        <v>16624.821314274861</v>
      </c>
      <c r="AB19">
        <v>3191.304914437731</v>
      </c>
      <c r="AC19">
        <v>3140.899950115313</v>
      </c>
      <c r="AD19">
        <v>2653.073448539471</v>
      </c>
      <c r="AE19">
        <v>3978.048849142428</v>
      </c>
      <c r="AF19">
        <v>50.659212253331908</v>
      </c>
      <c r="AG19">
        <v>50.289487178282229</v>
      </c>
      <c r="AH19">
        <v>48.952130711103827</v>
      </c>
      <c r="AI19">
        <v>53.47212231774806</v>
      </c>
      <c r="AJ19">
        <v>0.39565687377680647</v>
      </c>
      <c r="AK19">
        <v>0.39565673699077791</v>
      </c>
      <c r="AL19">
        <v>0.39563762181264978</v>
      </c>
      <c r="AM19">
        <v>0.39567620657329378</v>
      </c>
      <c r="AN19">
        <v>0.98623104559478136</v>
      </c>
      <c r="AO19">
        <v>0.98623104559478147</v>
      </c>
      <c r="AP19">
        <v>0.98623104559478147</v>
      </c>
      <c r="AQ19">
        <v>0.98623104559478147</v>
      </c>
      <c r="AR19">
        <v>10.394114043077019</v>
      </c>
      <c r="AS19">
        <v>10.394114043077019</v>
      </c>
      <c r="AT19">
        <v>10.394114043077019</v>
      </c>
      <c r="AU19">
        <v>10.394114043077019</v>
      </c>
      <c r="AV19" t="str">
        <f>VLOOKUP(Sheet1[[#This Row],[NPDES ID2]],Combined_Sheet__Major_Only___2[[NPDES ID2]:[ECHO BFR]],3,FALSE)</f>
        <v>TX</v>
      </c>
      <c r="AW19" t="s">
        <v>54</v>
      </c>
      <c r="AX19" t="str">
        <f>VLOOKUP(Sheet1[[#This Row],[NPDES ID2]],Combined_Sheet__Major_Only___2[[NPDES ID2]:[ECHO BFR]],27,FALSE)</f>
        <v>other</v>
      </c>
      <c r="AY19" t="str">
        <f>VLOOKUP(Sheet1[[#This Row],[NPDES ID2]],Combined_Sheet__Major_Only___2[[NPDES ID2]:[ECHO BFR]],28,FALSE)</f>
        <v>-</v>
      </c>
      <c r="AZ19" t="str">
        <f>VLOOKUP(Sheet1[[#This Row],[NPDES ID2]],Combined_Sheet__Major_Only___2[[NPDES ID2]:[ECHO BFR]],29,FALSE)</f>
        <v>-</v>
      </c>
      <c r="BA19">
        <f>VLOOKUP(Sheet1[[#This Row],[NPDES ID2]],Combined_Sheet__Major_Only___2[[NPDES ID2]:[ECHO BFR]],17,FALSE)</f>
        <v>29.878990000000002</v>
      </c>
      <c r="BB19">
        <f>VLOOKUP(Sheet1[[#This Row],[NPDES ID2]],Combined_Sheet__Major_Only___2[[NPDES ID2]:[ECHO BFR]],18,FALSE)</f>
        <v>-95.536159999999995</v>
      </c>
      <c r="BC19" t="str">
        <f>IF(ISNUMBER(SEARCH("aerobic",$AW19)),"aerobic","")</f>
        <v/>
      </c>
      <c r="BD19" t="str">
        <f>IF(ISNUMBER(SEARCH("anaer",$AW19)),"anaer","")</f>
        <v/>
      </c>
      <c r="BE19" t="str">
        <f>IF(ISNUMBER(SEARCH("thickening",$AZ19)),"thickening","")</f>
        <v/>
      </c>
      <c r="BF19" s="3" t="str">
        <f>IF(ISNUMBER(SEARCH("airDry",$AW19)),"airDry","")</f>
        <v/>
      </c>
      <c r="BG19" s="3" t="str">
        <f>IF(ISNUMBER(SEARCH("heatDry",$AY19)),"heatDry","")</f>
        <v/>
      </c>
      <c r="BH19" s="3" t="str">
        <f>IF(AND(ISNUMBER(SEARCH("aerobic",$AW19)),ISNUMBER(SEARCH("anaer",$AW19))),"Combined Aer and Anaer.","")</f>
        <v/>
      </c>
    </row>
    <row r="20" spans="1:60" x14ac:dyDescent="0.3">
      <c r="A20" s="4">
        <v>18</v>
      </c>
      <c r="B20" t="s">
        <v>142</v>
      </c>
      <c r="C20">
        <v>498.32</v>
      </c>
      <c r="D20">
        <v>415.18122075314898</v>
      </c>
      <c r="E20">
        <v>417.14220941451123</v>
      </c>
      <c r="F20">
        <v>330.91569913814391</v>
      </c>
      <c r="G20">
        <v>513.43496752496833</v>
      </c>
      <c r="H20">
        <v>-77.830974418859768</v>
      </c>
      <c r="I20">
        <v>-77.588144215098794</v>
      </c>
      <c r="J20">
        <v>-90.192931881128644</v>
      </c>
      <c r="K20">
        <v>-65.72518739811197</v>
      </c>
      <c r="L20">
        <v>252.90564670001621</v>
      </c>
      <c r="M20">
        <v>250.9925013301152</v>
      </c>
      <c r="N20">
        <v>244.0573992314022</v>
      </c>
      <c r="O20">
        <v>267.48555300629278</v>
      </c>
      <c r="P20">
        <v>11.871606682916649</v>
      </c>
      <c r="Q20">
        <v>11.84468683245673</v>
      </c>
      <c r="R20">
        <v>10.141651309301659</v>
      </c>
      <c r="S20">
        <v>13.45972875955202</v>
      </c>
      <c r="T20">
        <v>226.8093755422324</v>
      </c>
      <c r="U20">
        <v>226.80902267680071</v>
      </c>
      <c r="V20">
        <v>226.65793956198209</v>
      </c>
      <c r="W20">
        <v>226.95935804197089</v>
      </c>
      <c r="X20">
        <v>20128.033267685689</v>
      </c>
      <c r="Y20">
        <v>20254.828674350189</v>
      </c>
      <c r="Z20">
        <v>19026.47073845283</v>
      </c>
      <c r="AA20">
        <v>20839.597885338699</v>
      </c>
      <c r="AB20">
        <v>5275.0022224716413</v>
      </c>
      <c r="AC20">
        <v>5128.5829929410229</v>
      </c>
      <c r="AD20">
        <v>4135.0275722462866</v>
      </c>
      <c r="AE20">
        <v>7082.7964013473284</v>
      </c>
      <c r="AF20">
        <v>49.739856891896068</v>
      </c>
      <c r="AG20">
        <v>49.363274814614208</v>
      </c>
      <c r="AH20">
        <v>48.001364538460031</v>
      </c>
      <c r="AI20">
        <v>52.604567472667249</v>
      </c>
      <c r="AJ20">
        <v>0.3844881237566245</v>
      </c>
      <c r="AK20">
        <v>0.38448796597934121</v>
      </c>
      <c r="AL20">
        <v>0.38446592945399882</v>
      </c>
      <c r="AM20">
        <v>0.38451041148005582</v>
      </c>
      <c r="AN20">
        <v>0.98875665701539273</v>
      </c>
      <c r="AO20">
        <v>0.98875665701539284</v>
      </c>
      <c r="AP20">
        <v>0.98875665701539284</v>
      </c>
      <c r="AQ20">
        <v>0.98875665701539284</v>
      </c>
      <c r="AR20">
        <v>8.8566210202087348</v>
      </c>
      <c r="AS20">
        <v>8.8566210202087312</v>
      </c>
      <c r="AT20">
        <v>8.8566210202087312</v>
      </c>
      <c r="AU20">
        <v>8.8566210202087312</v>
      </c>
      <c r="AV20" t="str">
        <f>VLOOKUP(Sheet1[[#This Row],[NPDES ID2]],Combined_Sheet__Major_Only___2[[NPDES ID2]:[ECHO BFR]],3,FALSE)</f>
        <v>TX</v>
      </c>
      <c r="AW20" t="s">
        <v>54</v>
      </c>
      <c r="AX20" t="str">
        <f>VLOOKUP(Sheet1[[#This Row],[NPDES ID2]],Combined_Sheet__Major_Only___2[[NPDES ID2]:[ECHO BFR]],27,FALSE)</f>
        <v>other</v>
      </c>
      <c r="AY20" t="str">
        <f>VLOOKUP(Sheet1[[#This Row],[NPDES ID2]],Combined_Sheet__Major_Only___2[[NPDES ID2]:[ECHO BFR]],28,FALSE)</f>
        <v>-</v>
      </c>
      <c r="AZ20" t="str">
        <f>VLOOKUP(Sheet1[[#This Row],[NPDES ID2]],Combined_Sheet__Major_Only___2[[NPDES ID2]:[ECHO BFR]],29,FALSE)</f>
        <v>-</v>
      </c>
      <c r="BA20">
        <f>VLOOKUP(Sheet1[[#This Row],[NPDES ID2]],Combined_Sheet__Major_Only___2[[NPDES ID2]:[ECHO BFR]],17,FALSE)</f>
        <v>29.687771000000001</v>
      </c>
      <c r="BB20">
        <f>VLOOKUP(Sheet1[[#This Row],[NPDES ID2]],Combined_Sheet__Major_Only___2[[NPDES ID2]:[ECHO BFR]],18,FALSE)</f>
        <v>-95.302041000000003</v>
      </c>
      <c r="BC20" t="str">
        <f>IF(ISNUMBER(SEARCH("aerobic",$AW20)),"aerobic","")</f>
        <v/>
      </c>
      <c r="BD20" t="str">
        <f>IF(ISNUMBER(SEARCH("anaer",$AW20)),"anaer","")</f>
        <v/>
      </c>
      <c r="BE20" t="str">
        <f>IF(ISNUMBER(SEARCH("thickening",$AZ20)),"thickening","")</f>
        <v/>
      </c>
      <c r="BF20" s="2" t="str">
        <f>IF(ISNUMBER(SEARCH("airDry",$AW20)),"airDry","")</f>
        <v/>
      </c>
      <c r="BG20" s="2" t="str">
        <f>IF(ISNUMBER(SEARCH("heatDry",$AY20)),"heatDry","")</f>
        <v/>
      </c>
      <c r="BH20" s="2" t="str">
        <f>IF(AND(ISNUMBER(SEARCH("aerobic",$AW20)),ISNUMBER(SEARCH("anaer",$AW20))),"Combined Aer and Anaer.","")</f>
        <v/>
      </c>
    </row>
    <row r="21" spans="1:60" x14ac:dyDescent="0.3">
      <c r="A21" s="4">
        <v>19</v>
      </c>
      <c r="B21" t="s">
        <v>147</v>
      </c>
      <c r="C21">
        <v>446.45</v>
      </c>
      <c r="D21">
        <v>370.90415157055742</v>
      </c>
      <c r="E21">
        <v>370.84280883278552</v>
      </c>
      <c r="F21">
        <v>291.8024538655028</v>
      </c>
      <c r="G21">
        <v>456.65369162227262</v>
      </c>
      <c r="H21">
        <v>-77.239954545123069</v>
      </c>
      <c r="I21">
        <v>-78.284390128045757</v>
      </c>
      <c r="J21">
        <v>-90.674352653739277</v>
      </c>
      <c r="K21">
        <v>-62.508041324687767</v>
      </c>
      <c r="L21">
        <v>269.74192362726848</v>
      </c>
      <c r="M21">
        <v>268.34884040053203</v>
      </c>
      <c r="N21">
        <v>263.30057083759419</v>
      </c>
      <c r="O21">
        <v>280.35535887598138</v>
      </c>
      <c r="P21">
        <v>10.564973343254829</v>
      </c>
      <c r="Q21">
        <v>10.65461557944068</v>
      </c>
      <c r="R21">
        <v>8.7231549267540345</v>
      </c>
      <c r="S21">
        <v>12.150013754710869</v>
      </c>
      <c r="T21">
        <v>103.01761685836409</v>
      </c>
      <c r="U21">
        <v>103.0174550368916</v>
      </c>
      <c r="V21">
        <v>102.9481694398758</v>
      </c>
      <c r="W21">
        <v>103.08639772145921</v>
      </c>
      <c r="X21">
        <v>7675.8318280509557</v>
      </c>
      <c r="Y21">
        <v>7709.1568828659993</v>
      </c>
      <c r="Z21">
        <v>7386.9876494432638</v>
      </c>
      <c r="AA21">
        <v>7860.3855372576218</v>
      </c>
      <c r="AB21">
        <v>1320.2886219756101</v>
      </c>
      <c r="AC21">
        <v>1310.4394083858399</v>
      </c>
      <c r="AD21">
        <v>1126.0395159300069</v>
      </c>
      <c r="AE21">
        <v>1569.0164457941321</v>
      </c>
      <c r="AF21">
        <v>59.212723383446743</v>
      </c>
      <c r="AG21">
        <v>58.906740222639989</v>
      </c>
      <c r="AH21">
        <v>57.799722002642987</v>
      </c>
      <c r="AI21">
        <v>61.541013344825217</v>
      </c>
      <c r="AJ21">
        <v>0.49981177865607529</v>
      </c>
      <c r="AK21">
        <v>0.4998116820005557</v>
      </c>
      <c r="AL21">
        <v>0.49979815736391708</v>
      </c>
      <c r="AM21">
        <v>0.49982545679936641</v>
      </c>
      <c r="AN21">
        <v>0.97571658952098506</v>
      </c>
      <c r="AO21">
        <v>0.97571658952098483</v>
      </c>
      <c r="AP21">
        <v>0.97571658952098483</v>
      </c>
      <c r="AQ21">
        <v>0.97571658952098483</v>
      </c>
      <c r="AR21">
        <v>13.17734062297348</v>
      </c>
      <c r="AS21">
        <v>13.17734062297348</v>
      </c>
      <c r="AT21">
        <v>13.17734062297348</v>
      </c>
      <c r="AU21">
        <v>13.17734062297348</v>
      </c>
      <c r="AV21" t="str">
        <f>VLOOKUP(Sheet1[[#This Row],[NPDES ID2]],Combined_Sheet__Major_Only___2[[NPDES ID2]:[ECHO BFR]],3,FALSE)</f>
        <v>IL</v>
      </c>
      <c r="AW21" t="s">
        <v>41</v>
      </c>
      <c r="AX21" t="str">
        <f>VLOOKUP(Sheet1[[#This Row],[NPDES ID2]],Combined_Sheet__Major_Only___2[[NPDES ID2]:[ECHO BFR]],27,FALSE)</f>
        <v>-</v>
      </c>
      <c r="AY21" t="str">
        <f>VLOOKUP(Sheet1[[#This Row],[NPDES ID2]],Combined_Sheet__Major_Only___2[[NPDES ID2]:[ECHO BFR]],28,FALSE)</f>
        <v>-</v>
      </c>
      <c r="AZ21" t="str">
        <f>VLOOKUP(Sheet1[[#This Row],[NPDES ID2]],Combined_Sheet__Major_Only___2[[NPDES ID2]:[ECHO BFR]],29,FALSE)</f>
        <v>thickening</v>
      </c>
      <c r="BA21">
        <f>VLOOKUP(Sheet1[[#This Row],[NPDES ID2]],Combined_Sheet__Major_Only___2[[NPDES ID2]:[ECHO BFR]],17,FALSE)</f>
        <v>41.443002</v>
      </c>
      <c r="BB21">
        <f>VLOOKUP(Sheet1[[#This Row],[NPDES ID2]],Combined_Sheet__Major_Only___2[[NPDES ID2]:[ECHO BFR]],18,FALSE)</f>
        <v>-87.670895000000002</v>
      </c>
      <c r="BC21" t="str">
        <f>IF(ISNUMBER(SEARCH("aerobic",$AW21)),"aerobic","")</f>
        <v>aerobic</v>
      </c>
      <c r="BD21" t="str">
        <f>IF(ISNUMBER(SEARCH("anaer",$AW21)),"anaer","")</f>
        <v/>
      </c>
      <c r="BE21" t="str">
        <f>IF(ISNUMBER(SEARCH("thickening",$AZ21)),"thickening","")</f>
        <v>thickening</v>
      </c>
      <c r="BF21" s="3" t="str">
        <f>IF(ISNUMBER(SEARCH("airDry",$AW21)),"airDry","")</f>
        <v/>
      </c>
      <c r="BG21" s="3" t="str">
        <f>IF(ISNUMBER(SEARCH("heatDry",$AY21)),"heatDry","")</f>
        <v/>
      </c>
      <c r="BH21" s="3" t="str">
        <f>IF(AND(ISNUMBER(SEARCH("aerobic",$AW21)),ISNUMBER(SEARCH("anaer",$AW21))),"Combined Aer and Anaer.","")</f>
        <v/>
      </c>
    </row>
    <row r="22" spans="1:60" x14ac:dyDescent="0.3">
      <c r="A22" s="4">
        <v>20</v>
      </c>
      <c r="B22" t="s">
        <v>152</v>
      </c>
      <c r="C22">
        <v>445</v>
      </c>
      <c r="D22">
        <v>370.67386826156309</v>
      </c>
      <c r="E22">
        <v>370.61077722912029</v>
      </c>
      <c r="F22">
        <v>291.50878687964342</v>
      </c>
      <c r="G22">
        <v>456.4768043378462</v>
      </c>
      <c r="H22">
        <v>-77.259876005934572</v>
      </c>
      <c r="I22">
        <v>-78.307639557844396</v>
      </c>
      <c r="J22">
        <v>-90.756380292664758</v>
      </c>
      <c r="K22">
        <v>-62.511023728716687</v>
      </c>
      <c r="L22">
        <v>269.54516683376642</v>
      </c>
      <c r="M22">
        <v>268.16158001817638</v>
      </c>
      <c r="N22">
        <v>263.1483554801124</v>
      </c>
      <c r="O22">
        <v>280.08503943771768</v>
      </c>
      <c r="P22">
        <v>10.52953784436624</v>
      </c>
      <c r="Q22">
        <v>10.61721649894541</v>
      </c>
      <c r="R22">
        <v>8.6866322079262179</v>
      </c>
      <c r="S22">
        <v>12.1061988087576</v>
      </c>
      <c r="T22">
        <v>57.061829848007058</v>
      </c>
      <c r="U22">
        <v>57.061738948667028</v>
      </c>
      <c r="V22">
        <v>57.022819422430707</v>
      </c>
      <c r="W22">
        <v>57.10046585204082</v>
      </c>
      <c r="X22">
        <v>4240.9345689660622</v>
      </c>
      <c r="Y22">
        <v>4259.2145513833584</v>
      </c>
      <c r="Z22">
        <v>4082.3632559863549</v>
      </c>
      <c r="AA22">
        <v>4342.2617287373669</v>
      </c>
      <c r="AB22">
        <v>736.99417619899202</v>
      </c>
      <c r="AC22">
        <v>731.34085763560461</v>
      </c>
      <c r="AD22">
        <v>627.57875809447353</v>
      </c>
      <c r="AE22">
        <v>877.18331724569919</v>
      </c>
      <c r="AF22">
        <v>59.361822565634682</v>
      </c>
      <c r="AG22">
        <v>59.056986594208283</v>
      </c>
      <c r="AH22">
        <v>57.953763556740327</v>
      </c>
      <c r="AI22">
        <v>61.68190840978145</v>
      </c>
      <c r="AJ22">
        <v>0.50163071713833318</v>
      </c>
      <c r="AK22">
        <v>0.50163064725366446</v>
      </c>
      <c r="AL22">
        <v>0.50162086405294948</v>
      </c>
      <c r="AM22">
        <v>0.50164061126006931</v>
      </c>
      <c r="AN22">
        <v>0.9573556905297369</v>
      </c>
      <c r="AO22">
        <v>0.9573556905297369</v>
      </c>
      <c r="AP22">
        <v>0.9573556905297369</v>
      </c>
      <c r="AQ22">
        <v>0.9573556905297369</v>
      </c>
      <c r="AR22">
        <v>13.131538169149289</v>
      </c>
      <c r="AS22">
        <v>13.131538169149289</v>
      </c>
      <c r="AT22">
        <v>13.131538169149289</v>
      </c>
      <c r="AU22">
        <v>13.131538169149289</v>
      </c>
      <c r="AV22" t="str">
        <f>VLOOKUP(Sheet1[[#This Row],[NPDES ID2]],Combined_Sheet__Major_Only___2[[NPDES ID2]:[ECHO BFR]],3,FALSE)</f>
        <v>KY</v>
      </c>
      <c r="AW22" t="s">
        <v>41</v>
      </c>
      <c r="AX22" t="str">
        <f>VLOOKUP(Sheet1[[#This Row],[NPDES ID2]],Combined_Sheet__Major_Only___2[[NPDES ID2]:[ECHO BFR]],27,FALSE)</f>
        <v>-</v>
      </c>
      <c r="AY22" t="str">
        <f>VLOOKUP(Sheet1[[#This Row],[NPDES ID2]],Combined_Sheet__Major_Only___2[[NPDES ID2]:[ECHO BFR]],28,FALSE)</f>
        <v>-</v>
      </c>
      <c r="AZ22" t="str">
        <f>VLOOKUP(Sheet1[[#This Row],[NPDES ID2]],Combined_Sheet__Major_Only___2[[NPDES ID2]:[ECHO BFR]],29,FALSE)</f>
        <v>preliminaryOps, thickening</v>
      </c>
      <c r="BA22">
        <f>VLOOKUP(Sheet1[[#This Row],[NPDES ID2]],Combined_Sheet__Major_Only___2[[NPDES ID2]:[ECHO BFR]],17,FALSE)</f>
        <v>38.043332999999997</v>
      </c>
      <c r="BB22">
        <f>VLOOKUP(Sheet1[[#This Row],[NPDES ID2]],Combined_Sheet__Major_Only___2[[NPDES ID2]:[ECHO BFR]],18,FALSE)</f>
        <v>-84.922499999999999</v>
      </c>
      <c r="BC22" t="str">
        <f>IF(ISNUMBER(SEARCH("aerobic",$AW22)),"aerobic","")</f>
        <v>aerobic</v>
      </c>
      <c r="BD22" t="str">
        <f>IF(ISNUMBER(SEARCH("anaer",$AW22)),"anaer","")</f>
        <v/>
      </c>
      <c r="BE22" t="str">
        <f>IF(ISNUMBER(SEARCH("thickening",$AZ22)),"thickening","")</f>
        <v>thickening</v>
      </c>
      <c r="BF22" s="2" t="str">
        <f>IF(ISNUMBER(SEARCH("airDry",$AW22)),"airDry","")</f>
        <v/>
      </c>
      <c r="BG22" s="2" t="str">
        <f>IF(ISNUMBER(SEARCH("heatDry",$AY22)),"heatDry","")</f>
        <v/>
      </c>
      <c r="BH22" s="2" t="str">
        <f>IF(AND(ISNUMBER(SEARCH("aerobic",$AW22)),ISNUMBER(SEARCH("anaer",$AW22))),"Combined Aer and Anaer.","")</f>
        <v/>
      </c>
    </row>
    <row r="23" spans="1:60" x14ac:dyDescent="0.3">
      <c r="A23" s="4">
        <v>21</v>
      </c>
      <c r="B23" t="s">
        <v>157</v>
      </c>
      <c r="C23">
        <v>397.33</v>
      </c>
      <c r="D23">
        <v>359.59778483151189</v>
      </c>
      <c r="E23">
        <v>358.03866345839759</v>
      </c>
      <c r="F23">
        <v>279.25600908230672</v>
      </c>
      <c r="G23">
        <v>446.39609918233771</v>
      </c>
      <c r="H23">
        <v>-76.749816358574094</v>
      </c>
      <c r="I23">
        <v>-78.048134507200928</v>
      </c>
      <c r="J23">
        <v>-90.837797707623267</v>
      </c>
      <c r="K23">
        <v>-60.263826413122629</v>
      </c>
      <c r="L23">
        <v>265.71723784690289</v>
      </c>
      <c r="M23">
        <v>264.66889007724649</v>
      </c>
      <c r="N23">
        <v>260.87030628902392</v>
      </c>
      <c r="O23">
        <v>273.70342127790701</v>
      </c>
      <c r="P23">
        <v>9.3551708347342597</v>
      </c>
      <c r="Q23">
        <v>9.4725785928545996</v>
      </c>
      <c r="R23">
        <v>7.5635326462907786</v>
      </c>
      <c r="S23">
        <v>10.754527280996021</v>
      </c>
      <c r="T23">
        <v>57.256504830636622</v>
      </c>
      <c r="U23">
        <v>57.256413630860749</v>
      </c>
      <c r="V23">
        <v>57.217365469806353</v>
      </c>
      <c r="W23">
        <v>57.29526853240543</v>
      </c>
      <c r="X23">
        <v>3853.6525354127612</v>
      </c>
      <c r="Y23">
        <v>3866.3977096188501</v>
      </c>
      <c r="Z23">
        <v>3742.7582994477511</v>
      </c>
      <c r="AA23">
        <v>3924.2718115322509</v>
      </c>
      <c r="AB23">
        <v>754.76833495946278</v>
      </c>
      <c r="AC23">
        <v>747.09850809509214</v>
      </c>
      <c r="AD23">
        <v>631.37115982479236</v>
      </c>
      <c r="AE23">
        <v>915.61172837862796</v>
      </c>
      <c r="AF23">
        <v>65.539462712048575</v>
      </c>
      <c r="AG23">
        <v>65.2807612042904</v>
      </c>
      <c r="AH23">
        <v>64.344650793026972</v>
      </c>
      <c r="AI23">
        <v>67.508202596798256</v>
      </c>
      <c r="AJ23">
        <v>0.57707847702893988</v>
      </c>
      <c r="AK23">
        <v>0.57707840654697762</v>
      </c>
      <c r="AL23">
        <v>0.57706853828486337</v>
      </c>
      <c r="AM23">
        <v>0.57708845713808488</v>
      </c>
      <c r="AN23">
        <v>0.95749184329613302</v>
      </c>
      <c r="AO23">
        <v>0.95749184329613268</v>
      </c>
      <c r="AP23">
        <v>0.95749184329613268</v>
      </c>
      <c r="AQ23">
        <v>0.95749184329613268</v>
      </c>
      <c r="AR23">
        <v>13.54716326594499</v>
      </c>
      <c r="AS23">
        <v>13.54716326594499</v>
      </c>
      <c r="AT23">
        <v>13.54716326594499</v>
      </c>
      <c r="AU23">
        <v>13.54716326594499</v>
      </c>
      <c r="AV23" t="str">
        <f>VLOOKUP(Sheet1[[#This Row],[NPDES ID2]],Combined_Sheet__Major_Only___2[[NPDES ID2]:[ECHO BFR]],3,FALSE)</f>
        <v>WA</v>
      </c>
      <c r="AW23" t="s">
        <v>41</v>
      </c>
      <c r="AX23" t="str">
        <f>VLOOKUP(Sheet1[[#This Row],[NPDES ID2]],Combined_Sheet__Major_Only___2[[NPDES ID2]:[ECHO BFR]],27,FALSE)</f>
        <v>-</v>
      </c>
      <c r="AY23" t="str">
        <f>VLOOKUP(Sheet1[[#This Row],[NPDES ID2]],Combined_Sheet__Major_Only___2[[NPDES ID2]:[ECHO BFR]],28,FALSE)</f>
        <v>-</v>
      </c>
      <c r="AZ23" t="str">
        <f>VLOOKUP(Sheet1[[#This Row],[NPDES ID2]],Combined_Sheet__Major_Only___2[[NPDES ID2]:[ECHO BFR]],29,FALSE)</f>
        <v>thickening</v>
      </c>
      <c r="BA23">
        <f>VLOOKUP(Sheet1[[#This Row],[NPDES ID2]],Combined_Sheet__Major_Only___2[[NPDES ID2]:[ECHO BFR]],17,FALSE)</f>
        <v>47.848655999999998</v>
      </c>
      <c r="BB23">
        <f>VLOOKUP(Sheet1[[#This Row],[NPDES ID2]],Combined_Sheet__Major_Only___2[[NPDES ID2]:[ECHO BFR]],18,FALSE)</f>
        <v>-121.97613699999999</v>
      </c>
      <c r="BC23" t="str">
        <f>IF(ISNUMBER(SEARCH("aerobic",$AW23)),"aerobic","")</f>
        <v>aerobic</v>
      </c>
      <c r="BD23" t="str">
        <f>IF(ISNUMBER(SEARCH("anaer",$AW23)),"anaer","")</f>
        <v/>
      </c>
      <c r="BE23" t="str">
        <f>IF(ISNUMBER(SEARCH("thickening",$AZ23)),"thickening","")</f>
        <v>thickening</v>
      </c>
      <c r="BF23" s="3" t="str">
        <f>IF(ISNUMBER(SEARCH("airDry",$AW23)),"airDry","")</f>
        <v/>
      </c>
      <c r="BG23" s="3" t="str">
        <f>IF(ISNUMBER(SEARCH("heatDry",$AY23)),"heatDry","")</f>
        <v/>
      </c>
      <c r="BH23" s="3" t="str">
        <f>IF(AND(ISNUMBER(SEARCH("aerobic",$AW23)),ISNUMBER(SEARCH("anaer",$AW23))),"Combined Aer and Anaer.","")</f>
        <v/>
      </c>
    </row>
    <row r="24" spans="1:60" x14ac:dyDescent="0.3">
      <c r="A24" s="4">
        <v>22</v>
      </c>
      <c r="B24" t="s">
        <v>162</v>
      </c>
      <c r="C24">
        <v>391.22</v>
      </c>
      <c r="D24">
        <v>375.89924042924298</v>
      </c>
      <c r="E24">
        <v>374.83868805718731</v>
      </c>
      <c r="F24">
        <v>291.36693495458348</v>
      </c>
      <c r="G24">
        <v>466.18019813419238</v>
      </c>
      <c r="H24">
        <v>-76.943570810607483</v>
      </c>
      <c r="I24">
        <v>-78.235116465274714</v>
      </c>
      <c r="J24">
        <v>-91.228465023942221</v>
      </c>
      <c r="K24">
        <v>-61.256250439613282</v>
      </c>
      <c r="L24">
        <v>252.754228509694</v>
      </c>
      <c r="M24">
        <v>251.6556552212829</v>
      </c>
      <c r="N24">
        <v>247.67523174411139</v>
      </c>
      <c r="O24">
        <v>261.122741879047</v>
      </c>
      <c r="P24">
        <v>9.2280934527021223</v>
      </c>
      <c r="Q24">
        <v>9.3262987762885601</v>
      </c>
      <c r="R24">
        <v>7.5168749458027166</v>
      </c>
      <c r="S24">
        <v>10.561545570387869</v>
      </c>
      <c r="T24">
        <v>51.548417476446531</v>
      </c>
      <c r="U24">
        <v>51.548335085783798</v>
      </c>
      <c r="V24">
        <v>51.513058640891593</v>
      </c>
      <c r="W24">
        <v>51.583436938371023</v>
      </c>
      <c r="X24">
        <v>3591.5016686855611</v>
      </c>
      <c r="Y24">
        <v>3604.6079846759349</v>
      </c>
      <c r="Z24">
        <v>3477.670917298381</v>
      </c>
      <c r="AA24">
        <v>3664.058742504104</v>
      </c>
      <c r="AB24">
        <v>688.55451510862315</v>
      </c>
      <c r="AC24">
        <v>681.56365808635269</v>
      </c>
      <c r="AD24">
        <v>577.68414398335415</v>
      </c>
      <c r="AE24">
        <v>831.49745384593484</v>
      </c>
      <c r="AF24">
        <v>63.315708803530853</v>
      </c>
      <c r="AG24">
        <v>63.040397761027378</v>
      </c>
      <c r="AH24">
        <v>62.044036704737643</v>
      </c>
      <c r="AI24">
        <v>65.411068956043465</v>
      </c>
      <c r="AJ24">
        <v>0.54990179232204706</v>
      </c>
      <c r="AK24">
        <v>0.54990172845144536</v>
      </c>
      <c r="AL24">
        <v>0.54989278539690289</v>
      </c>
      <c r="AM24">
        <v>0.54991083672517138</v>
      </c>
      <c r="AN24">
        <v>0.95310142949321441</v>
      </c>
      <c r="AO24">
        <v>0.95310142949321419</v>
      </c>
      <c r="AP24">
        <v>0.95310142949321419</v>
      </c>
      <c r="AQ24">
        <v>0.95310142949321419</v>
      </c>
      <c r="AR24">
        <v>13.243486104856631</v>
      </c>
      <c r="AS24">
        <v>13.243486104856631</v>
      </c>
      <c r="AT24">
        <v>13.243486104856631</v>
      </c>
      <c r="AU24">
        <v>13.243486104856631</v>
      </c>
      <c r="AV24" t="str">
        <f>VLOOKUP(Sheet1[[#This Row],[NPDES ID2]],Combined_Sheet__Major_Only___2[[NPDES ID2]:[ECHO BFR]],3,FALSE)</f>
        <v>TX</v>
      </c>
      <c r="AW24" t="s">
        <v>41</v>
      </c>
      <c r="AX24" t="str">
        <f>VLOOKUP(Sheet1[[#This Row],[NPDES ID2]],Combined_Sheet__Major_Only___2[[NPDES ID2]:[ECHO BFR]],27,FALSE)</f>
        <v>-</v>
      </c>
      <c r="AY24" t="str">
        <f>VLOOKUP(Sheet1[[#This Row],[NPDES ID2]],Combined_Sheet__Major_Only___2[[NPDES ID2]:[ECHO BFR]],28,FALSE)</f>
        <v>-</v>
      </c>
      <c r="AZ24" t="str">
        <f>VLOOKUP(Sheet1[[#This Row],[NPDES ID2]],Combined_Sheet__Major_Only___2[[NPDES ID2]:[ECHO BFR]],29,FALSE)</f>
        <v>thickening</v>
      </c>
      <c r="BA24">
        <f>VLOOKUP(Sheet1[[#This Row],[NPDES ID2]],Combined_Sheet__Major_Only___2[[NPDES ID2]:[ECHO BFR]],17,FALSE)</f>
        <v>29.645800000000001</v>
      </c>
      <c r="BB24">
        <f>VLOOKUP(Sheet1[[#This Row],[NPDES ID2]],Combined_Sheet__Major_Only___2[[NPDES ID2]:[ECHO BFR]],18,FALSE)</f>
        <v>-95.338290999999998</v>
      </c>
      <c r="BC24" t="str">
        <f>IF(ISNUMBER(SEARCH("aerobic",$AW24)),"aerobic","")</f>
        <v>aerobic</v>
      </c>
      <c r="BD24" t="str">
        <f>IF(ISNUMBER(SEARCH("anaer",$AW24)),"anaer","")</f>
        <v/>
      </c>
      <c r="BE24" t="str">
        <f>IF(ISNUMBER(SEARCH("thickening",$AZ24)),"thickening","")</f>
        <v>thickening</v>
      </c>
      <c r="BF24" s="2" t="str">
        <f>IF(ISNUMBER(SEARCH("airDry",$AW24)),"airDry","")</f>
        <v/>
      </c>
      <c r="BG24" s="2" t="str">
        <f>IF(ISNUMBER(SEARCH("heatDry",$AY24)),"heatDry","")</f>
        <v/>
      </c>
      <c r="BH24" s="2" t="str">
        <f>IF(AND(ISNUMBER(SEARCH("aerobic",$AW24)),ISNUMBER(SEARCH("anaer",$AW24))),"Combined Aer and Anaer.","")</f>
        <v/>
      </c>
    </row>
    <row r="25" spans="1:60" x14ac:dyDescent="0.3">
      <c r="A25" s="4">
        <v>23</v>
      </c>
      <c r="B25" t="s">
        <v>165</v>
      </c>
      <c r="C25">
        <v>386.62</v>
      </c>
      <c r="D25">
        <v>411.59802033695792</v>
      </c>
      <c r="E25">
        <v>411.72976770079902</v>
      </c>
      <c r="F25">
        <v>318.48862088398522</v>
      </c>
      <c r="G25">
        <v>508.78022402549391</v>
      </c>
      <c r="H25">
        <v>-77.366332692633847</v>
      </c>
      <c r="I25">
        <v>-78.330615735245772</v>
      </c>
      <c r="J25">
        <v>-90.625657561970655</v>
      </c>
      <c r="K25">
        <v>-62.829615258727877</v>
      </c>
      <c r="L25">
        <v>229.8726999570045</v>
      </c>
      <c r="M25">
        <v>228.63843181576249</v>
      </c>
      <c r="N25">
        <v>224.1665837746923</v>
      </c>
      <c r="O25">
        <v>239.27443828048561</v>
      </c>
      <c r="P25">
        <v>9.1558735736064634</v>
      </c>
      <c r="Q25">
        <v>9.2269558436526928</v>
      </c>
      <c r="R25">
        <v>7.5994890946009228</v>
      </c>
      <c r="S25">
        <v>10.53564342056265</v>
      </c>
      <c r="T25">
        <v>45.006704781621387</v>
      </c>
      <c r="U25">
        <v>45.006632486579782</v>
      </c>
      <c r="V25">
        <v>44.975678590024422</v>
      </c>
      <c r="W25">
        <v>45.037433184246623</v>
      </c>
      <c r="X25">
        <v>3407.8299725226302</v>
      </c>
      <c r="Y25">
        <v>3423.1722441023312</v>
      </c>
      <c r="Z25">
        <v>3274.6391545250449</v>
      </c>
      <c r="AA25">
        <v>3493.028485615077</v>
      </c>
      <c r="AB25">
        <v>589.15142107108431</v>
      </c>
      <c r="AC25">
        <v>584.45905536644318</v>
      </c>
      <c r="AD25">
        <v>501.91462438517448</v>
      </c>
      <c r="AE25">
        <v>701.96443372732278</v>
      </c>
      <c r="AF25">
        <v>58.268889837999822</v>
      </c>
      <c r="AG25">
        <v>57.955923405987797</v>
      </c>
      <c r="AH25">
        <v>56.823032783559903</v>
      </c>
      <c r="AI25">
        <v>60.651215032285023</v>
      </c>
      <c r="AJ25">
        <v>0.48829988247257872</v>
      </c>
      <c r="AK25">
        <v>0.48829982878833261</v>
      </c>
      <c r="AL25">
        <v>0.4882923116119996</v>
      </c>
      <c r="AM25">
        <v>0.48830748482792719</v>
      </c>
      <c r="AN25">
        <v>0.94680482722245018</v>
      </c>
      <c r="AO25">
        <v>0.94680482722244985</v>
      </c>
      <c r="AP25">
        <v>0.94680482722244985</v>
      </c>
      <c r="AQ25">
        <v>0.94680482722244985</v>
      </c>
      <c r="AR25">
        <v>12.928754499660331</v>
      </c>
      <c r="AS25">
        <v>12.928754499660331</v>
      </c>
      <c r="AT25">
        <v>12.928754499660331</v>
      </c>
      <c r="AU25">
        <v>12.928754499660331</v>
      </c>
      <c r="AV25" t="str">
        <f>VLOOKUP(Sheet1[[#This Row],[NPDES ID2]],Combined_Sheet__Major_Only___2[[NPDES ID2]:[ECHO BFR]],3,FALSE)</f>
        <v>TX</v>
      </c>
      <c r="AW25" t="s">
        <v>41</v>
      </c>
      <c r="AX25" t="str">
        <f>VLOOKUP(Sheet1[[#This Row],[NPDES ID2]],Combined_Sheet__Major_Only___2[[NPDES ID2]:[ECHO BFR]],27,FALSE)</f>
        <v>tempSludgeStore</v>
      </c>
      <c r="AY25" t="str">
        <f>VLOOKUP(Sheet1[[#This Row],[NPDES ID2]],Combined_Sheet__Major_Only___2[[NPDES ID2]:[ECHO BFR]],28,FALSE)</f>
        <v>-</v>
      </c>
      <c r="AZ25" t="str">
        <f>VLOOKUP(Sheet1[[#This Row],[NPDES ID2]],Combined_Sheet__Major_Only___2[[NPDES ID2]:[ECHO BFR]],29,FALSE)</f>
        <v>thickening</v>
      </c>
      <c r="BA25">
        <f>VLOOKUP(Sheet1[[#This Row],[NPDES ID2]],Combined_Sheet__Major_Only___2[[NPDES ID2]:[ECHO BFR]],17,FALSE)</f>
        <v>29.301642000000001</v>
      </c>
      <c r="BB25">
        <f>VLOOKUP(Sheet1[[#This Row],[NPDES ID2]],Combined_Sheet__Major_Only___2[[NPDES ID2]:[ECHO BFR]],18,FALSE)</f>
        <v>-96.098033999999998</v>
      </c>
      <c r="BC25" t="str">
        <f>IF(ISNUMBER(SEARCH("aerobic",$AW25)),"aerobic","")</f>
        <v>aerobic</v>
      </c>
      <c r="BD25" t="str">
        <f>IF(ISNUMBER(SEARCH("anaer",$AW25)),"anaer","")</f>
        <v/>
      </c>
      <c r="BE25" t="str">
        <f>IF(ISNUMBER(SEARCH("thickening",$AZ25)),"thickening","")</f>
        <v>thickening</v>
      </c>
      <c r="BF25" s="3" t="str">
        <f>IF(ISNUMBER(SEARCH("airDry",$AW25)),"airDry","")</f>
        <v/>
      </c>
      <c r="BG25" s="3" t="str">
        <f>IF(ISNUMBER(SEARCH("heatDry",$AY25)),"heatDry","")</f>
        <v/>
      </c>
      <c r="BH25" s="3" t="str">
        <f>IF(AND(ISNUMBER(SEARCH("aerobic",$AW25)),ISNUMBER(SEARCH("anaer",$AW25))),"Combined Aer and Anaer.","")</f>
        <v/>
      </c>
    </row>
    <row r="26" spans="1:60" x14ac:dyDescent="0.3">
      <c r="A26" s="4">
        <v>24</v>
      </c>
      <c r="B26" t="s">
        <v>170</v>
      </c>
      <c r="C26">
        <v>385</v>
      </c>
      <c r="D26">
        <v>373.68359616703151</v>
      </c>
      <c r="E26">
        <v>372.47790390226328</v>
      </c>
      <c r="F26">
        <v>289.15676288671932</v>
      </c>
      <c r="G26">
        <v>463.94923786048878</v>
      </c>
      <c r="H26">
        <v>-76.753649717237607</v>
      </c>
      <c r="I26">
        <v>-77.989503321445426</v>
      </c>
      <c r="J26">
        <v>-90.859364456697563</v>
      </c>
      <c r="K26">
        <v>-60.583613001072663</v>
      </c>
      <c r="L26">
        <v>252.76550430050901</v>
      </c>
      <c r="M26">
        <v>251.71477399541499</v>
      </c>
      <c r="N26">
        <v>247.90587182430841</v>
      </c>
      <c r="O26">
        <v>260.77306989730101</v>
      </c>
      <c r="P26">
        <v>9.0735365479778913</v>
      </c>
      <c r="Q26">
        <v>9.1804715405184929</v>
      </c>
      <c r="R26">
        <v>7.3692011173796486</v>
      </c>
      <c r="S26">
        <v>10.38944786889385</v>
      </c>
      <c r="T26">
        <v>231.17534630948941</v>
      </c>
      <c r="U26">
        <v>231.17498670619119</v>
      </c>
      <c r="V26">
        <v>231.0210187016566</v>
      </c>
      <c r="W26">
        <v>231.3281926830077</v>
      </c>
      <c r="X26">
        <v>15849.36759891168</v>
      </c>
      <c r="Y26">
        <v>15904.816723597351</v>
      </c>
      <c r="Z26">
        <v>15368.401405207889</v>
      </c>
      <c r="AA26">
        <v>16155.637885129039</v>
      </c>
      <c r="AB26">
        <v>2744.4410238103919</v>
      </c>
      <c r="AC26">
        <v>2722.6844543860379</v>
      </c>
      <c r="AD26">
        <v>2342.13526624837</v>
      </c>
      <c r="AE26">
        <v>3254.2406015945712</v>
      </c>
      <c r="AF26">
        <v>64.343274471179143</v>
      </c>
      <c r="AG26">
        <v>64.075511553980334</v>
      </c>
      <c r="AH26">
        <v>63.107824999410333</v>
      </c>
      <c r="AI26">
        <v>66.379180310704058</v>
      </c>
      <c r="AJ26">
        <v>0.56245739580729437</v>
      </c>
      <c r="AK26">
        <v>0.56245723250817437</v>
      </c>
      <c r="AL26">
        <v>0.56243440152228708</v>
      </c>
      <c r="AM26">
        <v>0.56248048642885018</v>
      </c>
      <c r="AN26">
        <v>0.98896563786086</v>
      </c>
      <c r="AO26">
        <v>0.98896563786086034</v>
      </c>
      <c r="AP26">
        <v>0.98896563786086034</v>
      </c>
      <c r="AQ26">
        <v>0.98896563786086034</v>
      </c>
      <c r="AR26">
        <v>14.26374679598803</v>
      </c>
      <c r="AS26">
        <v>14.26374679598803</v>
      </c>
      <c r="AT26">
        <v>14.26374679598803</v>
      </c>
      <c r="AU26">
        <v>14.26374679598803</v>
      </c>
      <c r="AV26" t="str">
        <f>VLOOKUP(Sheet1[[#This Row],[NPDES ID2]],Combined_Sheet__Major_Only___2[[NPDES ID2]:[ECHO BFR]],3,FALSE)</f>
        <v>SC</v>
      </c>
      <c r="AW26" t="s">
        <v>41</v>
      </c>
      <c r="AX26" t="str">
        <f>VLOOKUP(Sheet1[[#This Row],[NPDES ID2]],Combined_Sheet__Major_Only___2[[NPDES ID2]:[ECHO BFR]],27,FALSE)</f>
        <v>-</v>
      </c>
      <c r="AY26" t="str">
        <f>VLOOKUP(Sheet1[[#This Row],[NPDES ID2]],Combined_Sheet__Major_Only___2[[NPDES ID2]:[ECHO BFR]],28,FALSE)</f>
        <v>-</v>
      </c>
      <c r="AZ26" t="str">
        <f>VLOOKUP(Sheet1[[#This Row],[NPDES ID2]],Combined_Sheet__Major_Only___2[[NPDES ID2]:[ECHO BFR]],29,FALSE)</f>
        <v>-</v>
      </c>
      <c r="BA26">
        <f>VLOOKUP(Sheet1[[#This Row],[NPDES ID2]],Combined_Sheet__Major_Only___2[[NPDES ID2]:[ECHO BFR]],17,FALSE)</f>
        <v>34.703251999999999</v>
      </c>
      <c r="BB26">
        <f>VLOOKUP(Sheet1[[#This Row],[NPDES ID2]],Combined_Sheet__Major_Only___2[[NPDES ID2]:[ECHO BFR]],18,FALSE)</f>
        <v>-81.655710999999997</v>
      </c>
      <c r="BC26" t="str">
        <f>IF(ISNUMBER(SEARCH("aerobic",$AW26)),"aerobic","")</f>
        <v>aerobic</v>
      </c>
      <c r="BD26" t="str">
        <f>IF(ISNUMBER(SEARCH("anaer",$AW26)),"anaer","")</f>
        <v/>
      </c>
      <c r="BE26" t="str">
        <f>IF(ISNUMBER(SEARCH("thickening",$AZ26)),"thickening","")</f>
        <v/>
      </c>
      <c r="BF26" s="2" t="str">
        <f>IF(ISNUMBER(SEARCH("airDry",$AW26)),"airDry","")</f>
        <v/>
      </c>
      <c r="BG26" s="2" t="str">
        <f>IF(ISNUMBER(SEARCH("heatDry",$AY26)),"heatDry","")</f>
        <v/>
      </c>
      <c r="BH26" s="2" t="str">
        <f>IF(AND(ISNUMBER(SEARCH("aerobic",$AW26)),ISNUMBER(SEARCH("anaer",$AW26))),"Combined Aer and Anaer.","")</f>
        <v/>
      </c>
    </row>
    <row r="27" spans="1:60" x14ac:dyDescent="0.3">
      <c r="A27" s="4">
        <v>25</v>
      </c>
      <c r="B27" t="s">
        <v>175</v>
      </c>
      <c r="C27">
        <v>384.07</v>
      </c>
      <c r="D27">
        <v>396.68425417642652</v>
      </c>
      <c r="E27">
        <v>396.32010936540451</v>
      </c>
      <c r="F27">
        <v>306.7891165384757</v>
      </c>
      <c r="G27">
        <v>491.33217101846628</v>
      </c>
      <c r="H27">
        <v>-77.155932262202867</v>
      </c>
      <c r="I27">
        <v>-78.28877392062509</v>
      </c>
      <c r="J27">
        <v>-90.954240745024407</v>
      </c>
      <c r="K27">
        <v>-62.155702822552357</v>
      </c>
      <c r="L27">
        <v>237.92470317462721</v>
      </c>
      <c r="M27">
        <v>236.76998393349129</v>
      </c>
      <c r="N27">
        <v>232.58610464688641</v>
      </c>
      <c r="O27">
        <v>246.72096236689029</v>
      </c>
      <c r="P27">
        <v>9.0782839549352037</v>
      </c>
      <c r="Q27">
        <v>9.1592545472389055</v>
      </c>
      <c r="R27">
        <v>7.4494533743478266</v>
      </c>
      <c r="S27">
        <v>10.418457617263689</v>
      </c>
      <c r="T27">
        <v>64.070306388210341</v>
      </c>
      <c r="U27">
        <v>64.070204672907096</v>
      </c>
      <c r="V27">
        <v>64.026654176154949</v>
      </c>
      <c r="W27">
        <v>64.113539626918623</v>
      </c>
      <c r="X27">
        <v>4655.8246040809017</v>
      </c>
      <c r="Y27">
        <v>4674.81416669792</v>
      </c>
      <c r="Z27">
        <v>4491.1340738338049</v>
      </c>
      <c r="AA27">
        <v>4760.9498963705537</v>
      </c>
      <c r="AB27">
        <v>835.8195897280076</v>
      </c>
      <c r="AC27">
        <v>828.75635304137813</v>
      </c>
      <c r="AD27">
        <v>708.34020614792541</v>
      </c>
      <c r="AE27">
        <v>998.17685204348686</v>
      </c>
      <c r="AF27">
        <v>60.710525421946507</v>
      </c>
      <c r="AG27">
        <v>60.415758668555547</v>
      </c>
      <c r="AH27">
        <v>59.348952644616297</v>
      </c>
      <c r="AI27">
        <v>62.954010935814757</v>
      </c>
      <c r="AJ27">
        <v>0.51808880805615953</v>
      </c>
      <c r="AK27">
        <v>0.51808874225132173</v>
      </c>
      <c r="AL27">
        <v>0.51807952922233891</v>
      </c>
      <c r="AM27">
        <v>0.5180981255159357</v>
      </c>
      <c r="AN27">
        <v>0.96176461941390168</v>
      </c>
      <c r="AO27">
        <v>0.96176461941390157</v>
      </c>
      <c r="AP27">
        <v>0.96176461941390157</v>
      </c>
      <c r="AQ27">
        <v>0.96176461941390157</v>
      </c>
      <c r="AR27">
        <v>13.179788895661799</v>
      </c>
      <c r="AS27">
        <v>13.179788895661799</v>
      </c>
      <c r="AT27">
        <v>13.179788895661799</v>
      </c>
      <c r="AU27">
        <v>13.179788895661799</v>
      </c>
      <c r="AV27" t="str">
        <f>VLOOKUP(Sheet1[[#This Row],[NPDES ID2]],Combined_Sheet__Major_Only___2[[NPDES ID2]:[ECHO BFR]],3,FALSE)</f>
        <v>TX</v>
      </c>
      <c r="AW27" t="s">
        <v>12182</v>
      </c>
      <c r="AX27" t="str">
        <f>VLOOKUP(Sheet1[[#This Row],[NPDES ID2]],Combined_Sheet__Major_Only___2[[NPDES ID2]:[ECHO BFR]],27,FALSE)</f>
        <v>tempSludgeStore</v>
      </c>
      <c r="AY27" t="str">
        <f>VLOOKUP(Sheet1[[#This Row],[NPDES ID2]],Combined_Sheet__Major_Only___2[[NPDES ID2]:[ECHO BFR]],28,FALSE)</f>
        <v>-</v>
      </c>
      <c r="AZ27" t="str">
        <f>VLOOKUP(Sheet1[[#This Row],[NPDES ID2]],Combined_Sheet__Major_Only___2[[NPDES ID2]:[ECHO BFR]],29,FALSE)</f>
        <v>thickening</v>
      </c>
      <c r="BA27">
        <f>VLOOKUP(Sheet1[[#This Row],[NPDES ID2]],Combined_Sheet__Major_Only___2[[NPDES ID2]:[ECHO BFR]],17,FALSE)</f>
        <v>36.037806000000003</v>
      </c>
      <c r="BB27">
        <f>VLOOKUP(Sheet1[[#This Row],[NPDES ID2]],Combined_Sheet__Major_Only___2[[NPDES ID2]:[ECHO BFR]],18,FALSE)</f>
        <v>-102.499167</v>
      </c>
      <c r="BC27" t="str">
        <f>IF(ISNUMBER(SEARCH("aerobic",$AW27)),"aerobic","")</f>
        <v>aerobic</v>
      </c>
      <c r="BD27" t="str">
        <f>IF(ISNUMBER(SEARCH("anaer",$AW27)),"anaer","")</f>
        <v>anaer</v>
      </c>
      <c r="BE27" t="str">
        <f>IF(ISNUMBER(SEARCH("thickening",$AZ27)),"thickening","")</f>
        <v>thickening</v>
      </c>
      <c r="BF27" s="3" t="str">
        <f>IF(ISNUMBER(SEARCH("airDry",$AW27)),"airDry","")</f>
        <v/>
      </c>
      <c r="BG27" s="3" t="str">
        <f>IF(ISNUMBER(SEARCH("heatDry",$AY27)),"heatDry","")</f>
        <v/>
      </c>
      <c r="BH27" s="3" t="str">
        <f>IF(AND(ISNUMBER(SEARCH("aerobic",$AW27)),ISNUMBER(SEARCH("anaer",$AW27))),"Combined Aer and Anaer.","")</f>
        <v>Combined Aer and Anaer.</v>
      </c>
    </row>
    <row r="28" spans="1:60" x14ac:dyDescent="0.3">
      <c r="A28" s="4">
        <v>26</v>
      </c>
      <c r="B28" t="s">
        <v>181</v>
      </c>
      <c r="C28">
        <v>358.5</v>
      </c>
      <c r="D28">
        <v>404.05379953720251</v>
      </c>
      <c r="E28">
        <v>403.26211099608622</v>
      </c>
      <c r="F28">
        <v>310.19715914752243</v>
      </c>
      <c r="G28">
        <v>501.95558677138501</v>
      </c>
      <c r="H28">
        <v>-77.060446201830004</v>
      </c>
      <c r="I28">
        <v>-78.354845998294735</v>
      </c>
      <c r="J28">
        <v>-91.236909542557598</v>
      </c>
      <c r="K28">
        <v>-61.764388341688708</v>
      </c>
      <c r="L28">
        <v>228.0136369633878</v>
      </c>
      <c r="M28">
        <v>226.97996460649219</v>
      </c>
      <c r="N28">
        <v>223.2352641600439</v>
      </c>
      <c r="O28">
        <v>235.88666741546601</v>
      </c>
      <c r="P28">
        <v>8.4630813613467293</v>
      </c>
      <c r="Q28">
        <v>8.5536280311475856</v>
      </c>
      <c r="R28">
        <v>6.9130539490746834</v>
      </c>
      <c r="S28">
        <v>9.6959236828477238</v>
      </c>
      <c r="T28">
        <v>4.2205936078233259</v>
      </c>
      <c r="U28">
        <v>4.2205842567146989</v>
      </c>
      <c r="V28">
        <v>4.2165804793782016</v>
      </c>
      <c r="W28">
        <v>4.2245682183153406</v>
      </c>
      <c r="X28">
        <v>298.71076658568791</v>
      </c>
      <c r="Y28">
        <v>299.8113455908283</v>
      </c>
      <c r="Z28">
        <v>288.91216989751882</v>
      </c>
      <c r="AA28">
        <v>305.00205749258708</v>
      </c>
      <c r="AB28">
        <v>53.024160723210152</v>
      </c>
      <c r="AC28">
        <v>52.589147415983831</v>
      </c>
      <c r="AD28">
        <v>45.041439917587191</v>
      </c>
      <c r="AE28">
        <v>63.127323771440537</v>
      </c>
      <c r="AF28">
        <v>62.330681329707311</v>
      </c>
      <c r="AG28">
        <v>62.048054258592863</v>
      </c>
      <c r="AH28">
        <v>61.024767890570011</v>
      </c>
      <c r="AI28">
        <v>64.48238554590354</v>
      </c>
      <c r="AJ28">
        <v>0.53786989652392669</v>
      </c>
      <c r="AK28">
        <v>0.53786986430127437</v>
      </c>
      <c r="AL28">
        <v>0.53786535037238092</v>
      </c>
      <c r="AM28">
        <v>0.53787446155007679</v>
      </c>
      <c r="AN28">
        <v>0.67348697618779241</v>
      </c>
      <c r="AO28">
        <v>0.67348697618779274</v>
      </c>
      <c r="AP28">
        <v>0.67348697618779274</v>
      </c>
      <c r="AQ28">
        <v>0.67348697618779274</v>
      </c>
      <c r="AR28">
        <v>13.61972134024259</v>
      </c>
      <c r="AS28">
        <v>13.619721340242579</v>
      </c>
      <c r="AT28">
        <v>13.619721340242579</v>
      </c>
      <c r="AU28">
        <v>13.619721340242579</v>
      </c>
      <c r="AV28" t="str">
        <f>VLOOKUP(Sheet1[[#This Row],[NPDES ID2]],Combined_Sheet__Major_Only___2[[NPDES ID2]:[ECHO BFR]],3,FALSE)</f>
        <v>IL</v>
      </c>
      <c r="AW28" t="s">
        <v>118</v>
      </c>
      <c r="AX28" t="str">
        <f>VLOOKUP(Sheet1[[#This Row],[NPDES ID2]],Combined_Sheet__Major_Only___2[[NPDES ID2]:[ECHO BFR]],27,FALSE)</f>
        <v>tempSludgeStore</v>
      </c>
      <c r="AY28" t="str">
        <f>VLOOKUP(Sheet1[[#This Row],[NPDES ID2]],Combined_Sheet__Major_Only___2[[NPDES ID2]:[ECHO BFR]],28,FALSE)</f>
        <v>-</v>
      </c>
      <c r="AZ28" t="str">
        <f>VLOOKUP(Sheet1[[#This Row],[NPDES ID2]],Combined_Sheet__Major_Only___2[[NPDES ID2]:[ECHO BFR]],29,FALSE)</f>
        <v>preliminaryOps, sludgeLagoon</v>
      </c>
      <c r="BA28">
        <f>VLOOKUP(Sheet1[[#This Row],[NPDES ID2]],Combined_Sheet__Major_Only___2[[NPDES ID2]:[ECHO BFR]],17,FALSE)</f>
        <v>37.733840000000001</v>
      </c>
      <c r="BB28">
        <f>VLOOKUP(Sheet1[[#This Row],[NPDES ID2]],Combined_Sheet__Major_Only___2[[NPDES ID2]:[ECHO BFR]],18,FALSE)</f>
        <v>-89.166129999999995</v>
      </c>
      <c r="BC28" t="str">
        <f>IF(ISNUMBER(SEARCH("aerobic",$AW28)),"aerobic","")</f>
        <v>aerobic</v>
      </c>
      <c r="BD28" t="str">
        <f>IF(ISNUMBER(SEARCH("anaer",$AW28)),"anaer","")</f>
        <v/>
      </c>
      <c r="BE28" t="str">
        <f>IF(ISNUMBER(SEARCH("thickening",$AZ28)),"thickening","")</f>
        <v/>
      </c>
      <c r="BF28" s="2" t="str">
        <f>IF(ISNUMBER(SEARCH("airDry",$AW28)),"airDry","")</f>
        <v>airDry</v>
      </c>
      <c r="BG28" s="2" t="str">
        <f>IF(ISNUMBER(SEARCH("heatDry",$AY28)),"heatDry","")</f>
        <v/>
      </c>
      <c r="BH28" s="2" t="str">
        <f>IF(AND(ISNUMBER(SEARCH("aerobic",$AW28)),ISNUMBER(SEARCH("anaer",$AW28))),"Combined Aer and Anaer.","")</f>
        <v/>
      </c>
    </row>
    <row r="29" spans="1:60" x14ac:dyDescent="0.3">
      <c r="A29" s="4">
        <v>27</v>
      </c>
      <c r="B29" t="s">
        <v>186</v>
      </c>
      <c r="C29">
        <v>356.29</v>
      </c>
      <c r="D29">
        <v>396.31697616353341</v>
      </c>
      <c r="E29">
        <v>395.10951032648029</v>
      </c>
      <c r="F29">
        <v>304.08941933771689</v>
      </c>
      <c r="G29">
        <v>492.90504669124408</v>
      </c>
      <c r="H29">
        <v>-76.910311740551293</v>
      </c>
      <c r="I29">
        <v>-78.138501751992237</v>
      </c>
      <c r="J29">
        <v>-91.159476572353626</v>
      </c>
      <c r="K29">
        <v>-61.056247624728002</v>
      </c>
      <c r="L29">
        <v>231.97116132236971</v>
      </c>
      <c r="M29">
        <v>230.9839839559861</v>
      </c>
      <c r="N29">
        <v>227.4072863399299</v>
      </c>
      <c r="O29">
        <v>239.49089416424431</v>
      </c>
      <c r="P29">
        <v>8.4008372612773083</v>
      </c>
      <c r="Q29">
        <v>8.494807343193731</v>
      </c>
      <c r="R29">
        <v>6.8335019267795332</v>
      </c>
      <c r="S29">
        <v>9.6097813806032395</v>
      </c>
      <c r="T29">
        <v>59.177189205035809</v>
      </c>
      <c r="U29">
        <v>59.177095041127671</v>
      </c>
      <c r="V29">
        <v>59.136777755084843</v>
      </c>
      <c r="W29">
        <v>59.217212786430991</v>
      </c>
      <c r="X29">
        <v>4091.2584290664458</v>
      </c>
      <c r="Y29">
        <v>4105.8773326172222</v>
      </c>
      <c r="Z29">
        <v>3964.281573453407</v>
      </c>
      <c r="AA29">
        <v>4172.1701389658347</v>
      </c>
      <c r="AB29">
        <v>635.24075542339995</v>
      </c>
      <c r="AC29">
        <v>631.37007755209208</v>
      </c>
      <c r="AD29">
        <v>550.86612110582905</v>
      </c>
      <c r="AE29">
        <v>739.90634158478235</v>
      </c>
      <c r="AF29">
        <v>63.806299525496122</v>
      </c>
      <c r="AG29">
        <v>63.534662196344577</v>
      </c>
      <c r="AH29">
        <v>62.551519929504288</v>
      </c>
      <c r="AI29">
        <v>65.873812578025124</v>
      </c>
      <c r="AJ29">
        <v>0.55589570179784054</v>
      </c>
      <c r="AK29">
        <v>0.55589564446363338</v>
      </c>
      <c r="AL29">
        <v>0.55588761573268242</v>
      </c>
      <c r="AM29">
        <v>0.55590382149198192</v>
      </c>
      <c r="AN29">
        <v>0.95878996156432772</v>
      </c>
      <c r="AO29">
        <v>0.95878996156432805</v>
      </c>
      <c r="AP29">
        <v>0.95878996156432805</v>
      </c>
      <c r="AQ29">
        <v>0.95878996156432805</v>
      </c>
      <c r="AR29">
        <v>15.09739801202997</v>
      </c>
      <c r="AS29">
        <v>15.09739801202997</v>
      </c>
      <c r="AT29">
        <v>15.09739801202997</v>
      </c>
      <c r="AU29">
        <v>15.09739801202997</v>
      </c>
      <c r="AV29" t="str">
        <f>VLOOKUP(Sheet1[[#This Row],[NPDES ID2]],Combined_Sheet__Major_Only___2[[NPDES ID2]:[ECHO BFR]],3,FALSE)</f>
        <v>TX</v>
      </c>
      <c r="AW29" t="s">
        <v>41</v>
      </c>
      <c r="AX29" t="str">
        <f>VLOOKUP(Sheet1[[#This Row],[NPDES ID2]],Combined_Sheet__Major_Only___2[[NPDES ID2]:[ECHO BFR]],27,FALSE)</f>
        <v>-</v>
      </c>
      <c r="AY29" t="str">
        <f>VLOOKUP(Sheet1[[#This Row],[NPDES ID2]],Combined_Sheet__Major_Only___2[[NPDES ID2]:[ECHO BFR]],28,FALSE)</f>
        <v>-</v>
      </c>
      <c r="AZ29" t="str">
        <f>VLOOKUP(Sheet1[[#This Row],[NPDES ID2]],Combined_Sheet__Major_Only___2[[NPDES ID2]:[ECHO BFR]],29,FALSE)</f>
        <v>thickening</v>
      </c>
      <c r="BA29">
        <f>VLOOKUP(Sheet1[[#This Row],[NPDES ID2]],Combined_Sheet__Major_Only___2[[NPDES ID2]:[ECHO BFR]],17,FALSE)</f>
        <v>29.944188</v>
      </c>
      <c r="BB29">
        <f>VLOOKUP(Sheet1[[#This Row],[NPDES ID2]],Combined_Sheet__Major_Only___2[[NPDES ID2]:[ECHO BFR]],18,FALSE)</f>
        <v>-95.399782000000002</v>
      </c>
      <c r="BC29" t="str">
        <f>IF(ISNUMBER(SEARCH("aerobic",$AW29)),"aerobic","")</f>
        <v>aerobic</v>
      </c>
      <c r="BD29" t="str">
        <f>IF(ISNUMBER(SEARCH("anaer",$AW29)),"anaer","")</f>
        <v/>
      </c>
      <c r="BE29" t="str">
        <f>IF(ISNUMBER(SEARCH("thickening",$AZ29)),"thickening","")</f>
        <v>thickening</v>
      </c>
      <c r="BF29" s="3" t="str">
        <f>IF(ISNUMBER(SEARCH("airDry",$AW29)),"airDry","")</f>
        <v/>
      </c>
      <c r="BG29" s="3" t="str">
        <f>IF(ISNUMBER(SEARCH("heatDry",$AY29)),"heatDry","")</f>
        <v/>
      </c>
      <c r="BH29" s="3" t="str">
        <f>IF(AND(ISNUMBER(SEARCH("aerobic",$AW29)),ISNUMBER(SEARCH("anaer",$AW29))),"Combined Aer and Anaer.","")</f>
        <v/>
      </c>
    </row>
    <row r="30" spans="1:60" x14ac:dyDescent="0.3">
      <c r="A30" s="4">
        <v>28</v>
      </c>
      <c r="B30" t="s">
        <v>190</v>
      </c>
      <c r="C30">
        <v>291</v>
      </c>
      <c r="D30">
        <v>452.2682767356701</v>
      </c>
      <c r="E30">
        <v>452.62422369027848</v>
      </c>
      <c r="F30">
        <v>342.50490846445979</v>
      </c>
      <c r="G30">
        <v>565.30924390813004</v>
      </c>
      <c r="H30">
        <v>-76.895622425129346</v>
      </c>
      <c r="I30">
        <v>-78.077885497296307</v>
      </c>
      <c r="J30">
        <v>-91.125601127272219</v>
      </c>
      <c r="K30">
        <v>-60.886159631321647</v>
      </c>
      <c r="L30">
        <v>191.04058075756211</v>
      </c>
      <c r="M30">
        <v>190.24603333316591</v>
      </c>
      <c r="N30">
        <v>187.36766278396291</v>
      </c>
      <c r="O30">
        <v>197.0922080497345</v>
      </c>
      <c r="P30">
        <v>6.8584745438683106</v>
      </c>
      <c r="Q30">
        <v>6.9392169956270449</v>
      </c>
      <c r="R30">
        <v>5.570515320095093</v>
      </c>
      <c r="S30">
        <v>7.8528267981473094</v>
      </c>
      <c r="T30">
        <v>4.0772375064885367</v>
      </c>
      <c r="U30">
        <v>4.07722837661691</v>
      </c>
      <c r="V30">
        <v>4.0733193242716039</v>
      </c>
      <c r="W30">
        <v>4.0811180820449886</v>
      </c>
      <c r="X30">
        <v>279.55086306661673</v>
      </c>
      <c r="Y30">
        <v>280.49075903102357</v>
      </c>
      <c r="Z30">
        <v>271.14417488717783</v>
      </c>
      <c r="AA30">
        <v>284.94820056677003</v>
      </c>
      <c r="AB30">
        <v>55.677882987477737</v>
      </c>
      <c r="AC30">
        <v>55.063390721867222</v>
      </c>
      <c r="AD30">
        <v>46.414597683376179</v>
      </c>
      <c r="AE30">
        <v>67.755214249229724</v>
      </c>
      <c r="AF30">
        <v>64.337206202815082</v>
      </c>
      <c r="AG30">
        <v>64.069573715333561</v>
      </c>
      <c r="AH30">
        <v>63.10054781701259</v>
      </c>
      <c r="AI30">
        <v>66.374796535949926</v>
      </c>
      <c r="AJ30">
        <v>0.5623832434044016</v>
      </c>
      <c r="AK30">
        <v>0.56238321504984379</v>
      </c>
      <c r="AL30">
        <v>0.5623792426630928</v>
      </c>
      <c r="AM30">
        <v>0.56238726074965151</v>
      </c>
      <c r="AN30">
        <v>0.66748195034140068</v>
      </c>
      <c r="AO30">
        <v>0.66748195034140101</v>
      </c>
      <c r="AP30">
        <v>0.66748195034140101</v>
      </c>
      <c r="AQ30">
        <v>0.66748195034140101</v>
      </c>
      <c r="AR30">
        <v>13.176658902533299</v>
      </c>
      <c r="AS30">
        <v>13.176658902533299</v>
      </c>
      <c r="AT30">
        <v>13.176658902533299</v>
      </c>
      <c r="AU30">
        <v>13.176658902533299</v>
      </c>
      <c r="AV30" t="str">
        <f>VLOOKUP(Sheet1[[#This Row],[NPDES ID2]],Combined_Sheet__Major_Only___2[[NPDES ID2]:[ECHO BFR]],3,FALSE)</f>
        <v>AL</v>
      </c>
      <c r="AW30" t="s">
        <v>118</v>
      </c>
      <c r="AX30" t="str">
        <f>VLOOKUP(Sheet1[[#This Row],[NPDES ID2]],Combined_Sheet__Major_Only___2[[NPDES ID2]:[ECHO BFR]],27,FALSE)</f>
        <v>-</v>
      </c>
      <c r="AY30" t="str">
        <f>VLOOKUP(Sheet1[[#This Row],[NPDES ID2]],Combined_Sheet__Major_Only___2[[NPDES ID2]:[ECHO BFR]],28,FALSE)</f>
        <v>-</v>
      </c>
      <c r="AZ30" t="str">
        <f>VLOOKUP(Sheet1[[#This Row],[NPDES ID2]],Combined_Sheet__Major_Only___2[[NPDES ID2]:[ECHO BFR]],29,FALSE)</f>
        <v>thickening, preliminaryOps</v>
      </c>
      <c r="BA30">
        <f>VLOOKUP(Sheet1[[#This Row],[NPDES ID2]],Combined_Sheet__Major_Only___2[[NPDES ID2]:[ECHO BFR]],17,FALSE)</f>
        <v>33.5349</v>
      </c>
      <c r="BB30">
        <f>VLOOKUP(Sheet1[[#This Row],[NPDES ID2]],Combined_Sheet__Major_Only___2[[NPDES ID2]:[ECHO BFR]],18,FALSE)</f>
        <v>-86.560599999999994</v>
      </c>
      <c r="BC30" t="str">
        <f>IF(ISNUMBER(SEARCH("aerobic",$AW30)),"aerobic","")</f>
        <v>aerobic</v>
      </c>
      <c r="BD30" t="str">
        <f>IF(ISNUMBER(SEARCH("anaer",$AW30)),"anaer","")</f>
        <v/>
      </c>
      <c r="BE30" t="str">
        <f>IF(ISNUMBER(SEARCH("thickening",$AZ30)),"thickening","")</f>
        <v>thickening</v>
      </c>
      <c r="BF30" s="2" t="str">
        <f>IF(ISNUMBER(SEARCH("airDry",$AW30)),"airDry","")</f>
        <v>airDry</v>
      </c>
      <c r="BG30" s="2" t="str">
        <f>IF(ISNUMBER(SEARCH("heatDry",$AY30)),"heatDry","")</f>
        <v/>
      </c>
      <c r="BH30" s="2" t="str">
        <f>IF(AND(ISNUMBER(SEARCH("aerobic",$AW30)),ISNUMBER(SEARCH("anaer",$AW30))),"Combined Aer and Anaer.","")</f>
        <v/>
      </c>
    </row>
    <row r="31" spans="1:60" x14ac:dyDescent="0.3">
      <c r="A31" s="4">
        <v>29</v>
      </c>
      <c r="B31" t="s">
        <v>196</v>
      </c>
      <c r="C31">
        <v>290.29899999999998</v>
      </c>
      <c r="D31">
        <v>464.86225400489087</v>
      </c>
      <c r="E31">
        <v>465.52141642127629</v>
      </c>
      <c r="F31">
        <v>351.68877575010811</v>
      </c>
      <c r="G31">
        <v>580.45834464863754</v>
      </c>
      <c r="H31">
        <v>-76.989111863716928</v>
      </c>
      <c r="I31">
        <v>-78.294324375983336</v>
      </c>
      <c r="J31">
        <v>-91.209017157040037</v>
      </c>
      <c r="K31">
        <v>-61.513538788354388</v>
      </c>
      <c r="L31">
        <v>185.74815515623851</v>
      </c>
      <c r="M31">
        <v>184.91950952504521</v>
      </c>
      <c r="N31">
        <v>181.91703830215391</v>
      </c>
      <c r="O31">
        <v>192.060591982511</v>
      </c>
      <c r="P31">
        <v>6.8509245264495071</v>
      </c>
      <c r="Q31">
        <v>6.922072099762115</v>
      </c>
      <c r="R31">
        <v>5.5901550553244252</v>
      </c>
      <c r="S31">
        <v>7.8458989455498278</v>
      </c>
      <c r="T31">
        <v>108.5396774042713</v>
      </c>
      <c r="U31">
        <v>108.53950706077509</v>
      </c>
      <c r="V31">
        <v>108.4665726679863</v>
      </c>
      <c r="W31">
        <v>108.6120804822758</v>
      </c>
      <c r="X31">
        <v>7635.7968764467896</v>
      </c>
      <c r="Y31">
        <v>7664.4497420499056</v>
      </c>
      <c r="Z31">
        <v>7387.329312588784</v>
      </c>
      <c r="AA31">
        <v>7794.171164902581</v>
      </c>
      <c r="AB31">
        <v>1324.555694381688</v>
      </c>
      <c r="AC31">
        <v>1314.041743186707</v>
      </c>
      <c r="AD31">
        <v>1129.487837404552</v>
      </c>
      <c r="AE31">
        <v>1570.6203171735169</v>
      </c>
      <c r="AF31">
        <v>62.706678597346347</v>
      </c>
      <c r="AG31">
        <v>62.426811887956902</v>
      </c>
      <c r="AH31">
        <v>61.414015973182188</v>
      </c>
      <c r="AI31">
        <v>64.836634126475943</v>
      </c>
      <c r="AJ31">
        <v>0.54246215551892585</v>
      </c>
      <c r="AK31">
        <v>0.54246208671398555</v>
      </c>
      <c r="AL31">
        <v>0.54245245364014683</v>
      </c>
      <c r="AM31">
        <v>0.54247189778443183</v>
      </c>
      <c r="AN31">
        <v>0.97691111854154489</v>
      </c>
      <c r="AO31">
        <v>0.97691111854154467</v>
      </c>
      <c r="AP31">
        <v>0.97691111854154467</v>
      </c>
      <c r="AQ31">
        <v>0.97691111854154467</v>
      </c>
      <c r="AR31">
        <v>13.88638672075025</v>
      </c>
      <c r="AS31">
        <v>13.88638672075025</v>
      </c>
      <c r="AT31">
        <v>13.88638672075025</v>
      </c>
      <c r="AU31">
        <v>13.88638672075025</v>
      </c>
      <c r="AV31" t="str">
        <f>VLOOKUP(Sheet1[[#This Row],[NPDES ID2]],Combined_Sheet__Major_Only___2[[NPDES ID2]:[ECHO BFR]],3,FALSE)</f>
        <v>GA</v>
      </c>
      <c r="AW31" t="s">
        <v>41</v>
      </c>
      <c r="AX31" t="str">
        <f>VLOOKUP(Sheet1[[#This Row],[NPDES ID2]],Combined_Sheet__Major_Only___2[[NPDES ID2]:[ECHO BFR]],27,FALSE)</f>
        <v>-</v>
      </c>
      <c r="AY31" t="str">
        <f>VLOOKUP(Sheet1[[#This Row],[NPDES ID2]],Combined_Sheet__Major_Only___2[[NPDES ID2]:[ECHO BFR]],28,FALSE)</f>
        <v>-</v>
      </c>
      <c r="AZ31" t="str">
        <f>VLOOKUP(Sheet1[[#This Row],[NPDES ID2]],Combined_Sheet__Major_Only___2[[NPDES ID2]:[ECHO BFR]],29,FALSE)</f>
        <v>thickening</v>
      </c>
      <c r="BA31">
        <f>VLOOKUP(Sheet1[[#This Row],[NPDES ID2]],Combined_Sheet__Major_Only___2[[NPDES ID2]:[ECHO BFR]],17,FALSE)</f>
        <v>34.459167000000001</v>
      </c>
      <c r="BB31">
        <f>VLOOKUP(Sheet1[[#This Row],[NPDES ID2]],Combined_Sheet__Major_Only___2[[NPDES ID2]:[ECHO BFR]],18,FALSE)</f>
        <v>-85.344639000000001</v>
      </c>
      <c r="BC31" t="str">
        <f>IF(ISNUMBER(SEARCH("aerobic",$AW31)),"aerobic","")</f>
        <v>aerobic</v>
      </c>
      <c r="BD31" t="str">
        <f>IF(ISNUMBER(SEARCH("anaer",$AW31)),"anaer","")</f>
        <v/>
      </c>
      <c r="BE31" t="str">
        <f>IF(ISNUMBER(SEARCH("thickening",$AZ31)),"thickening","")</f>
        <v>thickening</v>
      </c>
      <c r="BF31" s="3" t="str">
        <f>IF(ISNUMBER(SEARCH("airDry",$AW31)),"airDry","")</f>
        <v/>
      </c>
      <c r="BG31" s="3" t="str">
        <f>IF(ISNUMBER(SEARCH("heatDry",$AY31)),"heatDry","")</f>
        <v/>
      </c>
      <c r="BH31" s="3" t="str">
        <f>IF(AND(ISNUMBER(SEARCH("aerobic",$AW31)),ISNUMBER(SEARCH("anaer",$AW31))),"Combined Aer and Anaer.","")</f>
        <v/>
      </c>
    </row>
    <row r="32" spans="1:60" x14ac:dyDescent="0.3">
      <c r="A32" s="4">
        <v>30</v>
      </c>
      <c r="B32" t="s">
        <v>201</v>
      </c>
      <c r="C32">
        <v>244.24</v>
      </c>
      <c r="D32">
        <v>538.40079360306981</v>
      </c>
      <c r="E32">
        <v>540.55986849231203</v>
      </c>
      <c r="F32">
        <v>403.34126841751822</v>
      </c>
      <c r="G32">
        <v>675.22433696143378</v>
      </c>
      <c r="H32">
        <v>-77.123287352820284</v>
      </c>
      <c r="I32">
        <v>-78.354804713476724</v>
      </c>
      <c r="J32">
        <v>-91.138447184209994</v>
      </c>
      <c r="K32">
        <v>-61.97434994155229</v>
      </c>
      <c r="L32">
        <v>153.45297665516671</v>
      </c>
      <c r="M32">
        <v>152.73465079921451</v>
      </c>
      <c r="N32">
        <v>150.13235713696389</v>
      </c>
      <c r="O32">
        <v>158.92415795319161</v>
      </c>
      <c r="P32">
        <v>5.7692404680654326</v>
      </c>
      <c r="Q32">
        <v>5.8271970575446721</v>
      </c>
      <c r="R32">
        <v>4.7226905360342259</v>
      </c>
      <c r="S32">
        <v>6.6149059028743764</v>
      </c>
      <c r="T32">
        <v>43.426410557239741</v>
      </c>
      <c r="U32">
        <v>43.426340701016912</v>
      </c>
      <c r="V32">
        <v>43.396431010847557</v>
      </c>
      <c r="W32">
        <v>43.456102360346861</v>
      </c>
      <c r="X32">
        <v>3111.383143319204</v>
      </c>
      <c r="Y32">
        <v>3123.6086877172902</v>
      </c>
      <c r="Z32">
        <v>3005.2418870661299</v>
      </c>
      <c r="AA32">
        <v>3179.1120887781649</v>
      </c>
      <c r="AB32">
        <v>471.73830551443018</v>
      </c>
      <c r="AC32">
        <v>469.112229114912</v>
      </c>
      <c r="AD32">
        <v>410.16699386117477</v>
      </c>
      <c r="AE32">
        <v>547.29027207737272</v>
      </c>
      <c r="AF32">
        <v>61.572794339114331</v>
      </c>
      <c r="AG32">
        <v>61.284507624138563</v>
      </c>
      <c r="AH32">
        <v>60.240726693198411</v>
      </c>
      <c r="AI32">
        <v>63.767591316113737</v>
      </c>
      <c r="AJ32">
        <v>0.52861518628888537</v>
      </c>
      <c r="AK32">
        <v>0.52861515366046641</v>
      </c>
      <c r="AL32">
        <v>0.52861058296049146</v>
      </c>
      <c r="AM32">
        <v>0.52861980873064363</v>
      </c>
      <c r="AN32">
        <v>0.94502169100751521</v>
      </c>
      <c r="AO32">
        <v>0.94502169100751543</v>
      </c>
      <c r="AP32">
        <v>0.94502169100751543</v>
      </c>
      <c r="AQ32">
        <v>0.94502169100751543</v>
      </c>
      <c r="AR32">
        <v>14.78320362922136</v>
      </c>
      <c r="AS32">
        <v>14.78320362922136</v>
      </c>
      <c r="AT32">
        <v>14.78320362922136</v>
      </c>
      <c r="AU32">
        <v>14.78320362922136</v>
      </c>
      <c r="AV32" t="str">
        <f>VLOOKUP(Sheet1[[#This Row],[NPDES ID2]],Combined_Sheet__Major_Only___2[[NPDES ID2]:[ECHO BFR]],3,FALSE)</f>
        <v>MS</v>
      </c>
      <c r="AW32" t="s">
        <v>41</v>
      </c>
      <c r="AX32" t="str">
        <f>VLOOKUP(Sheet1[[#This Row],[NPDES ID2]],Combined_Sheet__Major_Only___2[[NPDES ID2]:[ECHO BFR]],27,FALSE)</f>
        <v>tempSludgeStore</v>
      </c>
      <c r="AY32" t="str">
        <f>VLOOKUP(Sheet1[[#This Row],[NPDES ID2]],Combined_Sheet__Major_Only___2[[NPDES ID2]:[ECHO BFR]],28,FALSE)</f>
        <v>-</v>
      </c>
      <c r="AZ32" t="str">
        <f>VLOOKUP(Sheet1[[#This Row],[NPDES ID2]],Combined_Sheet__Major_Only___2[[NPDES ID2]:[ECHO BFR]],29,FALSE)</f>
        <v>thickening</v>
      </c>
      <c r="BA32">
        <f>VLOOKUP(Sheet1[[#This Row],[NPDES ID2]],Combined_Sheet__Major_Only___2[[NPDES ID2]:[ECHO BFR]],17,FALSE)</f>
        <v>32.152166999999999</v>
      </c>
      <c r="BB32">
        <f>VLOOKUP(Sheet1[[#This Row],[NPDES ID2]],Combined_Sheet__Major_Only___2[[NPDES ID2]:[ECHO BFR]],18,FALSE)</f>
        <v>-90.263889000000006</v>
      </c>
      <c r="BC32" t="str">
        <f>IF(ISNUMBER(SEARCH("aerobic",$AW32)),"aerobic","")</f>
        <v>aerobic</v>
      </c>
      <c r="BD32" t="str">
        <f>IF(ISNUMBER(SEARCH("anaer",$AW32)),"anaer","")</f>
        <v/>
      </c>
      <c r="BE32" t="str">
        <f>IF(ISNUMBER(SEARCH("thickening",$AZ32)),"thickening","")</f>
        <v>thickening</v>
      </c>
      <c r="BF32" s="2" t="str">
        <f>IF(ISNUMBER(SEARCH("airDry",$AW32)),"airDry","")</f>
        <v/>
      </c>
      <c r="BG32" s="2" t="str">
        <f>IF(ISNUMBER(SEARCH("heatDry",$AY32)),"heatDry","")</f>
        <v/>
      </c>
      <c r="BH32" s="2" t="str">
        <f>IF(AND(ISNUMBER(SEARCH("aerobic",$AW32)),ISNUMBER(SEARCH("anaer",$AW32))),"Combined Aer and Anaer.","")</f>
        <v/>
      </c>
    </row>
    <row r="33" spans="1:60" x14ac:dyDescent="0.3">
      <c r="A33" s="4">
        <v>31</v>
      </c>
      <c r="B33" t="s">
        <v>205</v>
      </c>
      <c r="C33">
        <v>232.7</v>
      </c>
      <c r="D33">
        <v>657.7732546014995</v>
      </c>
      <c r="E33">
        <v>662.85869976040863</v>
      </c>
      <c r="F33">
        <v>489.05714178495037</v>
      </c>
      <c r="G33">
        <v>835.50454839993665</v>
      </c>
      <c r="H33">
        <v>-77.735318438464432</v>
      </c>
      <c r="I33">
        <v>-77.830427258846314</v>
      </c>
      <c r="J33">
        <v>-90.657012113928161</v>
      </c>
      <c r="K33">
        <v>-64.549845305109571</v>
      </c>
      <c r="L33">
        <v>124.26526087114451</v>
      </c>
      <c r="M33">
        <v>123.41757120505871</v>
      </c>
      <c r="N33">
        <v>120.34550080814179</v>
      </c>
      <c r="O33">
        <v>130.72392007436869</v>
      </c>
      <c r="P33">
        <v>5.5343415781678544</v>
      </c>
      <c r="Q33">
        <v>5.5258527205298318</v>
      </c>
      <c r="R33">
        <v>4.6806853717690471</v>
      </c>
      <c r="S33">
        <v>6.3119862277359529</v>
      </c>
      <c r="T33">
        <v>344.57088887610291</v>
      </c>
      <c r="U33">
        <v>344.57035427300139</v>
      </c>
      <c r="V33">
        <v>344.34145822793761</v>
      </c>
      <c r="W33">
        <v>344.79811745197748</v>
      </c>
      <c r="X33">
        <v>29056.65326587353</v>
      </c>
      <c r="Y33">
        <v>29222.575218378359</v>
      </c>
      <c r="Z33">
        <v>27619.027812611461</v>
      </c>
      <c r="AA33">
        <v>29981.758529802151</v>
      </c>
      <c r="AB33">
        <v>7066.6427958446611</v>
      </c>
      <c r="AC33">
        <v>6911.452050638316</v>
      </c>
      <c r="AD33">
        <v>5643.7226868913476</v>
      </c>
      <c r="AE33">
        <v>9219.418912857529</v>
      </c>
      <c r="AF33">
        <v>52.335621856227156</v>
      </c>
      <c r="AG33">
        <v>51.978396155814337</v>
      </c>
      <c r="AH33">
        <v>50.685931096579289</v>
      </c>
      <c r="AI33">
        <v>55.053909747226683</v>
      </c>
      <c r="AJ33">
        <v>0.41603711013597938</v>
      </c>
      <c r="AK33">
        <v>0.41603700172467972</v>
      </c>
      <c r="AL33">
        <v>0.41602184081781418</v>
      </c>
      <c r="AM33">
        <v>0.41605244335185781</v>
      </c>
      <c r="AN33">
        <v>0.99255819937397594</v>
      </c>
      <c r="AO33">
        <v>0.99255819937397627</v>
      </c>
      <c r="AP33">
        <v>0.99255819937397627</v>
      </c>
      <c r="AQ33">
        <v>0.99255819937397627</v>
      </c>
      <c r="AR33">
        <v>9.6607024221499671</v>
      </c>
      <c r="AS33">
        <v>9.6607024221499689</v>
      </c>
      <c r="AT33">
        <v>9.6607024221499689</v>
      </c>
      <c r="AU33">
        <v>9.6607024221499689</v>
      </c>
      <c r="AV33" t="str">
        <f>VLOOKUP(Sheet1[[#This Row],[NPDES ID2]],Combined_Sheet__Major_Only___2[[NPDES ID2]:[ECHO BFR]],3,FALSE)</f>
        <v>TN</v>
      </c>
      <c r="AW33" t="s">
        <v>38</v>
      </c>
      <c r="AX33" t="str">
        <f>VLOOKUP(Sheet1[[#This Row],[NPDES ID2]],Combined_Sheet__Major_Only___2[[NPDES ID2]:[ECHO BFR]],27,FALSE)</f>
        <v/>
      </c>
      <c r="AY33" t="str">
        <f>VLOOKUP(Sheet1[[#This Row],[NPDES ID2]],Combined_Sheet__Major_Only___2[[NPDES ID2]:[ECHO BFR]],28,FALSE)</f>
        <v/>
      </c>
      <c r="AZ33" t="str">
        <f>VLOOKUP(Sheet1[[#This Row],[NPDES ID2]],Combined_Sheet__Major_Only___2[[NPDES ID2]:[ECHO BFR]],29,FALSE)</f>
        <v/>
      </c>
      <c r="BA33">
        <f>VLOOKUP(Sheet1[[#This Row],[NPDES ID2]],Combined_Sheet__Major_Only___2[[NPDES ID2]:[ECHO BFR]],17,FALSE)</f>
        <v>35.14564</v>
      </c>
      <c r="BB33">
        <f>VLOOKUP(Sheet1[[#This Row],[NPDES ID2]],Combined_Sheet__Major_Only___2[[NPDES ID2]:[ECHO BFR]],18,FALSE)</f>
        <v>-86.564830000000001</v>
      </c>
      <c r="BC33" t="str">
        <f>IF(ISNUMBER(SEARCH("aerobic",$AW33)),"aerobic","")</f>
        <v/>
      </c>
      <c r="BD33" t="str">
        <f>IF(ISNUMBER(SEARCH("anaer",$AW33)),"anaer","")</f>
        <v/>
      </c>
      <c r="BE33" t="str">
        <f>IF(ISNUMBER(SEARCH("thickening",$AZ33)),"thickening","")</f>
        <v/>
      </c>
      <c r="BF33" s="3" t="str">
        <f>IF(ISNUMBER(SEARCH("airDry",$AW33)),"airDry","")</f>
        <v/>
      </c>
      <c r="BG33" s="3" t="str">
        <f>IF(ISNUMBER(SEARCH("heatDry",$AY33)),"heatDry","")</f>
        <v/>
      </c>
      <c r="BH33" s="3" t="str">
        <f>IF(AND(ISNUMBER(SEARCH("aerobic",$AW33)),ISNUMBER(SEARCH("anaer",$AW33))),"Combined Aer and Anaer.","")</f>
        <v/>
      </c>
    </row>
    <row r="34" spans="1:60" x14ac:dyDescent="0.3">
      <c r="A34" s="4">
        <v>32</v>
      </c>
      <c r="B34" t="s">
        <v>211</v>
      </c>
      <c r="C34">
        <v>226.08</v>
      </c>
      <c r="D34">
        <v>551.47965469623989</v>
      </c>
      <c r="E34">
        <v>553.05429088375695</v>
      </c>
      <c r="F34">
        <v>410.54131001564531</v>
      </c>
      <c r="G34">
        <v>693.9798992531862</v>
      </c>
      <c r="H34">
        <v>-76.934933420242544</v>
      </c>
      <c r="I34">
        <v>-78.143613444844277</v>
      </c>
      <c r="J34">
        <v>-91.205722734781986</v>
      </c>
      <c r="K34">
        <v>-61.107294838067013</v>
      </c>
      <c r="L34">
        <v>147.20712641694081</v>
      </c>
      <c r="M34">
        <v>146.58077685920259</v>
      </c>
      <c r="N34">
        <v>144.31167399529801</v>
      </c>
      <c r="O34">
        <v>151.97778935363741</v>
      </c>
      <c r="P34">
        <v>5.3306762584875544</v>
      </c>
      <c r="Q34">
        <v>5.3903273900532902</v>
      </c>
      <c r="R34">
        <v>4.3361065881363139</v>
      </c>
      <c r="S34">
        <v>6.0977343962184172</v>
      </c>
      <c r="T34">
        <v>46.23509179390399</v>
      </c>
      <c r="U34">
        <v>46.235017603131027</v>
      </c>
      <c r="V34">
        <v>46.203252028887484</v>
      </c>
      <c r="W34">
        <v>46.266625961281981</v>
      </c>
      <c r="X34">
        <v>3196.2292699662898</v>
      </c>
      <c r="Y34">
        <v>3207.6377616983318</v>
      </c>
      <c r="Z34">
        <v>3097.074591272783</v>
      </c>
      <c r="AA34">
        <v>3259.4223953686851</v>
      </c>
      <c r="AB34">
        <v>540.61551560576856</v>
      </c>
      <c r="AC34">
        <v>536.53632509548106</v>
      </c>
      <c r="AD34">
        <v>462.96703227537762</v>
      </c>
      <c r="AE34">
        <v>638.41707925401147</v>
      </c>
      <c r="AF34">
        <v>63.811202374541743</v>
      </c>
      <c r="AG34">
        <v>63.539632761422943</v>
      </c>
      <c r="AH34">
        <v>62.556415368846061</v>
      </c>
      <c r="AI34">
        <v>65.878673294224754</v>
      </c>
      <c r="AJ34">
        <v>0.55595560946530631</v>
      </c>
      <c r="AK34">
        <v>0.55595557595664058</v>
      </c>
      <c r="AL34">
        <v>0.55595088189043851</v>
      </c>
      <c r="AM34">
        <v>0.55596035666829058</v>
      </c>
      <c r="AN34">
        <v>0.94811295257924821</v>
      </c>
      <c r="AO34">
        <v>0.94811295257924821</v>
      </c>
      <c r="AP34">
        <v>0.94811295257924821</v>
      </c>
      <c r="AQ34">
        <v>0.94811295257924821</v>
      </c>
      <c r="AR34">
        <v>14.34193146786073</v>
      </c>
      <c r="AS34">
        <v>14.34193146786073</v>
      </c>
      <c r="AT34">
        <v>14.34193146786073</v>
      </c>
      <c r="AU34">
        <v>14.34193146786073</v>
      </c>
      <c r="AV34" t="str">
        <f>VLOOKUP(Sheet1[[#This Row],[NPDES ID2]],Combined_Sheet__Major_Only___2[[NPDES ID2]:[ECHO BFR]],3,FALSE)</f>
        <v>PA</v>
      </c>
      <c r="AW34" t="s">
        <v>41</v>
      </c>
      <c r="AX34" t="str">
        <f>VLOOKUP(Sheet1[[#This Row],[NPDES ID2]],Combined_Sheet__Major_Only___2[[NPDES ID2]:[ECHO BFR]],27,FALSE)</f>
        <v>-</v>
      </c>
      <c r="AY34" t="str">
        <f>VLOOKUP(Sheet1[[#This Row],[NPDES ID2]],Combined_Sheet__Major_Only___2[[NPDES ID2]:[ECHO BFR]],28,FALSE)</f>
        <v>thermoAerobicDigest</v>
      </c>
      <c r="AZ34" t="str">
        <f>VLOOKUP(Sheet1[[#This Row],[NPDES ID2]],Combined_Sheet__Major_Only___2[[NPDES ID2]:[ECHO BFR]],29,FALSE)</f>
        <v>thickening</v>
      </c>
      <c r="BA34">
        <f>VLOOKUP(Sheet1[[#This Row],[NPDES ID2]],Combined_Sheet__Major_Only___2[[NPDES ID2]:[ECHO BFR]],17,FALSE)</f>
        <v>40.475293999999998</v>
      </c>
      <c r="BB34">
        <f>VLOOKUP(Sheet1[[#This Row],[NPDES ID2]],Combined_Sheet__Major_Only___2[[NPDES ID2]:[ECHO BFR]],18,FALSE)</f>
        <v>-78.001643999999999</v>
      </c>
      <c r="BC34" t="str">
        <f>IF(ISNUMBER(SEARCH("aerobic",$AW34)),"aerobic","")</f>
        <v>aerobic</v>
      </c>
      <c r="BD34" t="str">
        <f>IF(ISNUMBER(SEARCH("anaer",$AW34)),"anaer","")</f>
        <v/>
      </c>
      <c r="BE34" t="str">
        <f>IF(ISNUMBER(SEARCH("thickening",$AZ34)),"thickening","")</f>
        <v>thickening</v>
      </c>
      <c r="BF34" s="2" t="str">
        <f>IF(ISNUMBER(SEARCH("airDry",$AW34)),"airDry","")</f>
        <v/>
      </c>
      <c r="BG34" s="2" t="str">
        <f>IF(ISNUMBER(SEARCH("heatDry",$AY34)),"heatDry","")</f>
        <v/>
      </c>
      <c r="BH34" s="2" t="str">
        <f>IF(AND(ISNUMBER(SEARCH("aerobic",$AW34)),ISNUMBER(SEARCH("anaer",$AW34))),"Combined Aer and Anaer.","")</f>
        <v/>
      </c>
    </row>
    <row r="35" spans="1:60" x14ac:dyDescent="0.3">
      <c r="A35" s="4">
        <v>33</v>
      </c>
      <c r="B35" t="s">
        <v>219</v>
      </c>
      <c r="C35">
        <v>218.6</v>
      </c>
      <c r="D35">
        <v>588.68875888247601</v>
      </c>
      <c r="E35">
        <v>591.34083017852868</v>
      </c>
      <c r="F35">
        <v>437.03805371764747</v>
      </c>
      <c r="G35">
        <v>743.94996621170878</v>
      </c>
      <c r="H35">
        <v>-77.11979698374644</v>
      </c>
      <c r="I35">
        <v>-78.356769537082926</v>
      </c>
      <c r="J35">
        <v>-91.078481406968635</v>
      </c>
      <c r="K35">
        <v>-62.00002621247851</v>
      </c>
      <c r="L35">
        <v>136.9203732606303</v>
      </c>
      <c r="M35">
        <v>136.2743236061587</v>
      </c>
      <c r="N35">
        <v>133.933683622301</v>
      </c>
      <c r="O35">
        <v>141.8414082719259</v>
      </c>
      <c r="P35">
        <v>5.1643435960857662</v>
      </c>
      <c r="Q35">
        <v>5.214967042171418</v>
      </c>
      <c r="R35">
        <v>4.2297604372166777</v>
      </c>
      <c r="S35">
        <v>5.922539280959322</v>
      </c>
      <c r="T35">
        <v>98.872493332959579</v>
      </c>
      <c r="U35">
        <v>98.872337908526958</v>
      </c>
      <c r="V35">
        <v>98.80579127264204</v>
      </c>
      <c r="W35">
        <v>98.938555187794933</v>
      </c>
      <c r="X35">
        <v>7105.8819965084867</v>
      </c>
      <c r="Y35">
        <v>7134.0807485803916</v>
      </c>
      <c r="Z35">
        <v>6861.4313326810452</v>
      </c>
      <c r="AA35">
        <v>7261.8246343734427</v>
      </c>
      <c r="AB35">
        <v>1363.70231010618</v>
      </c>
      <c r="AC35">
        <v>1350.0461769703829</v>
      </c>
      <c r="AD35">
        <v>1143.1163895428051</v>
      </c>
      <c r="AE35">
        <v>1646.79354274088</v>
      </c>
      <c r="AF35">
        <v>61.383328746878973</v>
      </c>
      <c r="AG35">
        <v>61.093605984744578</v>
      </c>
      <c r="AH35">
        <v>60.044845569689627</v>
      </c>
      <c r="AI35">
        <v>63.588733645984952</v>
      </c>
      <c r="AJ35">
        <v>0.52630196060030709</v>
      </c>
      <c r="AK35">
        <v>0.52630191147192917</v>
      </c>
      <c r="AL35">
        <v>0.52629503125991395</v>
      </c>
      <c r="AM35">
        <v>0.52630891874785457</v>
      </c>
      <c r="AN35">
        <v>0.97473542432895655</v>
      </c>
      <c r="AO35">
        <v>0.97473542432895643</v>
      </c>
      <c r="AP35">
        <v>0.97473542432895643</v>
      </c>
      <c r="AQ35">
        <v>0.97473542432895643</v>
      </c>
      <c r="AR35">
        <v>12.832003624565459</v>
      </c>
      <c r="AS35">
        <v>12.832003624565459</v>
      </c>
      <c r="AT35">
        <v>12.832003624565459</v>
      </c>
      <c r="AU35">
        <v>12.832003624565459</v>
      </c>
      <c r="AV35" t="str">
        <f>VLOOKUP(Sheet1[[#This Row],[NPDES ID2]],Combined_Sheet__Major_Only___2[[NPDES ID2]:[ECHO BFR]],3,FALSE)</f>
        <v>IL</v>
      </c>
      <c r="AW35" t="s">
        <v>41</v>
      </c>
      <c r="AX35" t="str">
        <f>VLOOKUP(Sheet1[[#This Row],[NPDES ID2]],Combined_Sheet__Major_Only___2[[NPDES ID2]:[ECHO BFR]],27,FALSE)</f>
        <v>-</v>
      </c>
      <c r="AY35" t="str">
        <f>VLOOKUP(Sheet1[[#This Row],[NPDES ID2]],Combined_Sheet__Major_Only___2[[NPDES ID2]:[ECHO BFR]],28,FALSE)</f>
        <v>-</v>
      </c>
      <c r="AZ35" t="str">
        <f>VLOOKUP(Sheet1[[#This Row],[NPDES ID2]],Combined_Sheet__Major_Only___2[[NPDES ID2]:[ECHO BFR]],29,FALSE)</f>
        <v>preliminaryOps, thickening</v>
      </c>
      <c r="BA35">
        <f>VLOOKUP(Sheet1[[#This Row],[NPDES ID2]],Combined_Sheet__Major_Only___2[[NPDES ID2]:[ECHO BFR]],17,FALSE)</f>
        <v>38.616700000000002</v>
      </c>
      <c r="BB35">
        <f>VLOOKUP(Sheet1[[#This Row],[NPDES ID2]],Combined_Sheet__Major_Only___2[[NPDES ID2]:[ECHO BFR]],18,FALSE)</f>
        <v>-88.943799999999996</v>
      </c>
      <c r="BC35" t="str">
        <f>IF(ISNUMBER(SEARCH("aerobic",$AW35)),"aerobic","")</f>
        <v>aerobic</v>
      </c>
      <c r="BD35" t="str">
        <f>IF(ISNUMBER(SEARCH("anaer",$AW35)),"anaer","")</f>
        <v/>
      </c>
      <c r="BE35" t="str">
        <f>IF(ISNUMBER(SEARCH("thickening",$AZ35)),"thickening","")</f>
        <v>thickening</v>
      </c>
      <c r="BF35" s="3" t="str">
        <f>IF(ISNUMBER(SEARCH("airDry",$AW35)),"airDry","")</f>
        <v/>
      </c>
      <c r="BG35" s="3" t="str">
        <f>IF(ISNUMBER(SEARCH("heatDry",$AY35)),"heatDry","")</f>
        <v/>
      </c>
      <c r="BH35" s="3" t="str">
        <f>IF(AND(ISNUMBER(SEARCH("aerobic",$AW35)),ISNUMBER(SEARCH("anaer",$AW35))),"Combined Aer and Anaer.","")</f>
        <v/>
      </c>
    </row>
    <row r="36" spans="1:60" x14ac:dyDescent="0.3">
      <c r="A36" s="4">
        <v>34</v>
      </c>
      <c r="B36" t="s">
        <v>224</v>
      </c>
      <c r="C36">
        <v>214</v>
      </c>
      <c r="D36">
        <v>568.24945385466765</v>
      </c>
      <c r="E36">
        <v>569.62164733794873</v>
      </c>
      <c r="F36">
        <v>421.19574314000408</v>
      </c>
      <c r="G36">
        <v>717.14445468731253</v>
      </c>
      <c r="H36">
        <v>-76.848106803823725</v>
      </c>
      <c r="I36">
        <v>-78.068549901515041</v>
      </c>
      <c r="J36">
        <v>-91.032575508107129</v>
      </c>
      <c r="K36">
        <v>-60.699939242927911</v>
      </c>
      <c r="L36">
        <v>141.2042971390903</v>
      </c>
      <c r="M36">
        <v>140.62535449813859</v>
      </c>
      <c r="N36">
        <v>138.52785491206481</v>
      </c>
      <c r="O36">
        <v>145.61414773348551</v>
      </c>
      <c r="P36">
        <v>5.0423114125950379</v>
      </c>
      <c r="Q36">
        <v>5.1035035572180627</v>
      </c>
      <c r="R36">
        <v>4.09156846552776</v>
      </c>
      <c r="S36">
        <v>5.7796700361164914</v>
      </c>
      <c r="T36">
        <v>86.862934322255455</v>
      </c>
      <c r="U36">
        <v>86.862797431800601</v>
      </c>
      <c r="V36">
        <v>86.804186317047467</v>
      </c>
      <c r="W36">
        <v>86.921118464895699</v>
      </c>
      <c r="X36">
        <v>5925.495711533551</v>
      </c>
      <c r="Y36">
        <v>5945.8973100003604</v>
      </c>
      <c r="Z36">
        <v>5748.2746688575398</v>
      </c>
      <c r="AA36">
        <v>6038.3637602866738</v>
      </c>
      <c r="AB36">
        <v>1172.751540508403</v>
      </c>
      <c r="AC36">
        <v>1160.1295352590489</v>
      </c>
      <c r="AD36">
        <v>978.92157060643819</v>
      </c>
      <c r="AE36">
        <v>1425.3433327246601</v>
      </c>
      <c r="AF36">
        <v>64.664505191348383</v>
      </c>
      <c r="AG36">
        <v>64.399294194613532</v>
      </c>
      <c r="AH36">
        <v>63.439291588969773</v>
      </c>
      <c r="AI36">
        <v>66.683281824379861</v>
      </c>
      <c r="AJ36">
        <v>0.56638329151625288</v>
      </c>
      <c r="AK36">
        <v>0.56638324439974364</v>
      </c>
      <c r="AL36">
        <v>0.56637664536871102</v>
      </c>
      <c r="AM36">
        <v>0.56638996528254537</v>
      </c>
      <c r="AN36">
        <v>0.9713857341255282</v>
      </c>
      <c r="AO36">
        <v>0.97138573412552798</v>
      </c>
      <c r="AP36">
        <v>0.97138573412552798</v>
      </c>
      <c r="AQ36">
        <v>0.97138573412552798</v>
      </c>
      <c r="AR36">
        <v>13.28959019525359</v>
      </c>
      <c r="AS36">
        <v>13.28959019525359</v>
      </c>
      <c r="AT36">
        <v>13.28959019525359</v>
      </c>
      <c r="AU36">
        <v>13.28959019525359</v>
      </c>
      <c r="AV36" t="str">
        <f>VLOOKUP(Sheet1[[#This Row],[NPDES ID2]],Combined_Sheet__Major_Only___2[[NPDES ID2]:[ECHO BFR]],3,FALSE)</f>
        <v>KY</v>
      </c>
      <c r="AW36" t="s">
        <v>41</v>
      </c>
      <c r="AX36" t="str">
        <f>VLOOKUP(Sheet1[[#This Row],[NPDES ID2]],Combined_Sheet__Major_Only___2[[NPDES ID2]:[ECHO BFR]],27,FALSE)</f>
        <v>-</v>
      </c>
      <c r="AY36" t="str">
        <f>VLOOKUP(Sheet1[[#This Row],[NPDES ID2]],Combined_Sheet__Major_Only___2[[NPDES ID2]:[ECHO BFR]],28,FALSE)</f>
        <v>-</v>
      </c>
      <c r="AZ36" t="str">
        <f>VLOOKUP(Sheet1[[#This Row],[NPDES ID2]],Combined_Sheet__Major_Only___2[[NPDES ID2]:[ECHO BFR]],29,FALSE)</f>
        <v>preliminaryOps, thickening</v>
      </c>
      <c r="BA36">
        <f>VLOOKUP(Sheet1[[#This Row],[NPDES ID2]],Combined_Sheet__Major_Only___2[[NPDES ID2]:[ECHO BFR]],17,FALSE)</f>
        <v>38.687221999999998</v>
      </c>
      <c r="BB36">
        <f>VLOOKUP(Sheet1[[#This Row],[NPDES ID2]],Combined_Sheet__Major_Only___2[[NPDES ID2]:[ECHO BFR]],18,FALSE)</f>
        <v>-83.786666999999994</v>
      </c>
      <c r="BC36" t="str">
        <f>IF(ISNUMBER(SEARCH("aerobic",$AW36)),"aerobic","")</f>
        <v>aerobic</v>
      </c>
      <c r="BD36" t="str">
        <f>IF(ISNUMBER(SEARCH("anaer",$AW36)),"anaer","")</f>
        <v/>
      </c>
      <c r="BE36" t="str">
        <f>IF(ISNUMBER(SEARCH("thickening",$AZ36)),"thickening","")</f>
        <v>thickening</v>
      </c>
      <c r="BF36" s="2" t="str">
        <f>IF(ISNUMBER(SEARCH("airDry",$AW36)),"airDry","")</f>
        <v/>
      </c>
      <c r="BG36" s="2" t="str">
        <f>IF(ISNUMBER(SEARCH("heatDry",$AY36)),"heatDry","")</f>
        <v/>
      </c>
      <c r="BH36" s="2" t="str">
        <f>IF(AND(ISNUMBER(SEARCH("aerobic",$AW36)),ISNUMBER(SEARCH("anaer",$AW36))),"Combined Aer and Anaer.","")</f>
        <v/>
      </c>
    </row>
    <row r="37" spans="1:60" x14ac:dyDescent="0.3">
      <c r="A37" s="4">
        <v>35</v>
      </c>
      <c r="B37" t="s">
        <v>229</v>
      </c>
      <c r="C37">
        <v>212.62</v>
      </c>
      <c r="D37">
        <v>576.01286375386803</v>
      </c>
      <c r="E37">
        <v>577.60491835536402</v>
      </c>
      <c r="F37">
        <v>426.72990978894228</v>
      </c>
      <c r="G37">
        <v>727.55243688317705</v>
      </c>
      <c r="H37">
        <v>-76.922662626662429</v>
      </c>
      <c r="I37">
        <v>-78.081547880129619</v>
      </c>
      <c r="J37">
        <v>-91.178898392497899</v>
      </c>
      <c r="K37">
        <v>-60.999820924636673</v>
      </c>
      <c r="L37">
        <v>139.11749366030691</v>
      </c>
      <c r="M37">
        <v>138.53345432567829</v>
      </c>
      <c r="N37">
        <v>136.41776570606709</v>
      </c>
      <c r="O37">
        <v>143.5656366319522</v>
      </c>
      <c r="P37">
        <v>5.0120573507245023</v>
      </c>
      <c r="Q37">
        <v>5.0698654964499621</v>
      </c>
      <c r="R37">
        <v>4.0733461615525064</v>
      </c>
      <c r="S37">
        <v>5.7345872498176824</v>
      </c>
      <c r="T37">
        <v>4.2136167383376284</v>
      </c>
      <c r="U37">
        <v>4.2136073979961859</v>
      </c>
      <c r="V37">
        <v>4.2096082307453031</v>
      </c>
      <c r="W37">
        <v>4.2175867723277269</v>
      </c>
      <c r="X37">
        <v>289.87250988049641</v>
      </c>
      <c r="Y37">
        <v>290.85785766671279</v>
      </c>
      <c r="Z37">
        <v>281.07056943856787</v>
      </c>
      <c r="AA37">
        <v>295.52218920963901</v>
      </c>
      <c r="AB37">
        <v>55.168896898257891</v>
      </c>
      <c r="AC37">
        <v>54.623028809095103</v>
      </c>
      <c r="AD37">
        <v>46.353725802121787</v>
      </c>
      <c r="AE37">
        <v>66.54388394619383</v>
      </c>
      <c r="AF37">
        <v>64.12187200493058</v>
      </c>
      <c r="AG37">
        <v>63.852641130290962</v>
      </c>
      <c r="AH37">
        <v>62.87771525405671</v>
      </c>
      <c r="AI37">
        <v>66.171797968062492</v>
      </c>
      <c r="AJ37">
        <v>0.55975178468493214</v>
      </c>
      <c r="AK37">
        <v>0.55975176453469078</v>
      </c>
      <c r="AL37">
        <v>0.55974894119957619</v>
      </c>
      <c r="AM37">
        <v>0.55975463996462393</v>
      </c>
      <c r="AN37">
        <v>0.6731997483982578</v>
      </c>
      <c r="AO37">
        <v>0.6731997483982578</v>
      </c>
      <c r="AP37">
        <v>0.6731997483982578</v>
      </c>
      <c r="AQ37">
        <v>0.6731997483982578</v>
      </c>
      <c r="AR37">
        <v>13.467004543358531</v>
      </c>
      <c r="AS37">
        <v>13.467004543358531</v>
      </c>
      <c r="AT37">
        <v>13.467004543358531</v>
      </c>
      <c r="AU37">
        <v>13.467004543358531</v>
      </c>
      <c r="AV37" t="str">
        <f>VLOOKUP(Sheet1[[#This Row],[NPDES ID2]],Combined_Sheet__Major_Only___2[[NPDES ID2]:[ECHO BFR]],3,FALSE)</f>
        <v>PR</v>
      </c>
      <c r="AW37" t="s">
        <v>118</v>
      </c>
      <c r="AX37" t="str">
        <f>VLOOKUP(Sheet1[[#This Row],[NPDES ID2]],Combined_Sheet__Major_Only___2[[NPDES ID2]:[ECHO BFR]],27,FALSE)</f>
        <v>-</v>
      </c>
      <c r="AY37" t="str">
        <f>VLOOKUP(Sheet1[[#This Row],[NPDES ID2]],Combined_Sheet__Major_Only___2[[NPDES ID2]:[ECHO BFR]],28,FALSE)</f>
        <v>-</v>
      </c>
      <c r="AZ37" t="str">
        <f>VLOOKUP(Sheet1[[#This Row],[NPDES ID2]],Combined_Sheet__Major_Only___2[[NPDES ID2]:[ECHO BFR]],29,FALSE)</f>
        <v>-</v>
      </c>
      <c r="BA37">
        <f>VLOOKUP(Sheet1[[#This Row],[NPDES ID2]],Combined_Sheet__Major_Only___2[[NPDES ID2]:[ECHO BFR]],17,FALSE)</f>
        <v>18.100940000000001</v>
      </c>
      <c r="BB37">
        <f>VLOOKUP(Sheet1[[#This Row],[NPDES ID2]],Combined_Sheet__Major_Only___2[[NPDES ID2]:[ECHO BFR]],18,FALSE)</f>
        <v>-66.623548999999997</v>
      </c>
      <c r="BC37" t="str">
        <f>IF(ISNUMBER(SEARCH("aerobic",$AW37)),"aerobic","")</f>
        <v>aerobic</v>
      </c>
      <c r="BD37" t="str">
        <f>IF(ISNUMBER(SEARCH("anaer",$AW37)),"anaer","")</f>
        <v/>
      </c>
      <c r="BE37" t="str">
        <f>IF(ISNUMBER(SEARCH("thickening",$AZ37)),"thickening","")</f>
        <v/>
      </c>
      <c r="BF37" s="3" t="str">
        <f>IF(ISNUMBER(SEARCH("airDry",$AW37)),"airDry","")</f>
        <v>airDry</v>
      </c>
      <c r="BG37" s="3" t="str">
        <f>IF(ISNUMBER(SEARCH("heatDry",$AY37)),"heatDry","")</f>
        <v/>
      </c>
      <c r="BH37" s="3" t="str">
        <f>IF(AND(ISNUMBER(SEARCH("aerobic",$AW37)),ISNUMBER(SEARCH("anaer",$AW37))),"Combined Aer and Anaer.","")</f>
        <v/>
      </c>
    </row>
    <row r="38" spans="1:60" x14ac:dyDescent="0.3">
      <c r="A38" s="4">
        <v>36</v>
      </c>
      <c r="B38" t="s">
        <v>234</v>
      </c>
      <c r="C38">
        <v>209.98</v>
      </c>
      <c r="D38">
        <v>568.58548856246421</v>
      </c>
      <c r="E38">
        <v>569.6536140959206</v>
      </c>
      <c r="F38">
        <v>420.83382039755122</v>
      </c>
      <c r="G38">
        <v>717.90144207897379</v>
      </c>
      <c r="H38">
        <v>-76.677432277479454</v>
      </c>
      <c r="I38">
        <v>-77.96668026864451</v>
      </c>
      <c r="J38">
        <v>-90.701134384279442</v>
      </c>
      <c r="K38">
        <v>-60.092350390324107</v>
      </c>
      <c r="L38">
        <v>140.5709198135433</v>
      </c>
      <c r="M38">
        <v>140.01807275252051</v>
      </c>
      <c r="N38">
        <v>138.01424921309251</v>
      </c>
      <c r="O38">
        <v>144.7836618198161</v>
      </c>
      <c r="P38">
        <v>4.9436274236243261</v>
      </c>
      <c r="Q38">
        <v>5.0056756315463424</v>
      </c>
      <c r="R38">
        <v>3.9960529424988889</v>
      </c>
      <c r="S38">
        <v>5.6844575695089921</v>
      </c>
      <c r="T38">
        <v>370.99703223923348</v>
      </c>
      <c r="U38">
        <v>370.99645685348952</v>
      </c>
      <c r="V38">
        <v>370.75009928307702</v>
      </c>
      <c r="W38">
        <v>371.2415951361815</v>
      </c>
      <c r="X38">
        <v>24944.129423181279</v>
      </c>
      <c r="Y38">
        <v>25026.60283260783</v>
      </c>
      <c r="Z38">
        <v>24227.978284311361</v>
      </c>
      <c r="AA38">
        <v>25399.92715945602</v>
      </c>
      <c r="AB38">
        <v>4450.8936316104637</v>
      </c>
      <c r="AC38">
        <v>4414.9335140969042</v>
      </c>
      <c r="AD38">
        <v>3781.9424115845291</v>
      </c>
      <c r="AE38">
        <v>5306.5327656540894</v>
      </c>
      <c r="AF38">
        <v>65.608461303494366</v>
      </c>
      <c r="AG38">
        <v>65.350190348123192</v>
      </c>
      <c r="AH38">
        <v>64.416518232259321</v>
      </c>
      <c r="AI38">
        <v>67.572623543108932</v>
      </c>
      <c r="AJ38">
        <v>0.57792201083704198</v>
      </c>
      <c r="AK38">
        <v>0.57792187486790381</v>
      </c>
      <c r="AL38">
        <v>0.57790285600934954</v>
      </c>
      <c r="AM38">
        <v>0.57794124574273786</v>
      </c>
      <c r="AN38">
        <v>0.99308302045866126</v>
      </c>
      <c r="AO38">
        <v>0.9930830204586617</v>
      </c>
      <c r="AP38">
        <v>0.9930830204586617</v>
      </c>
      <c r="AQ38">
        <v>0.9930830204586617</v>
      </c>
      <c r="AR38">
        <v>14.293223300887799</v>
      </c>
      <c r="AS38">
        <v>14.29322330088779</v>
      </c>
      <c r="AT38">
        <v>14.29322330088779</v>
      </c>
      <c r="AU38">
        <v>14.29322330088779</v>
      </c>
      <c r="AV38" t="str">
        <f>VLOOKUP(Sheet1[[#This Row],[NPDES ID2]],Combined_Sheet__Major_Only___2[[NPDES ID2]:[ECHO BFR]],3,FALSE)</f>
        <v>TX</v>
      </c>
      <c r="AW38" t="s">
        <v>41</v>
      </c>
      <c r="AX38" t="str">
        <f>VLOOKUP(Sheet1[[#This Row],[NPDES ID2]],Combined_Sheet__Major_Only___2[[NPDES ID2]:[ECHO BFR]],27,FALSE)</f>
        <v>-</v>
      </c>
      <c r="AY38" t="str">
        <f>VLOOKUP(Sheet1[[#This Row],[NPDES ID2]],Combined_Sheet__Major_Only___2[[NPDES ID2]:[ECHO BFR]],28,FALSE)</f>
        <v>-</v>
      </c>
      <c r="AZ38" t="str">
        <f>VLOOKUP(Sheet1[[#This Row],[NPDES ID2]],Combined_Sheet__Major_Only___2[[NPDES ID2]:[ECHO BFR]],29,FALSE)</f>
        <v>-</v>
      </c>
      <c r="BA38">
        <f>VLOOKUP(Sheet1[[#This Row],[NPDES ID2]],Combined_Sheet__Major_Only___2[[NPDES ID2]:[ECHO BFR]],17,FALSE)</f>
        <v>29.954388999999999</v>
      </c>
      <c r="BB38">
        <f>VLOOKUP(Sheet1[[#This Row],[NPDES ID2]],Combined_Sheet__Major_Only___2[[NPDES ID2]:[ECHO BFR]],18,FALSE)</f>
        <v>-95.531861000000006</v>
      </c>
      <c r="BC38" t="str">
        <f>IF(ISNUMBER(SEARCH("aerobic",$AW38)),"aerobic","")</f>
        <v>aerobic</v>
      </c>
      <c r="BD38" t="str">
        <f>IF(ISNUMBER(SEARCH("anaer",$AW38)),"anaer","")</f>
        <v/>
      </c>
      <c r="BE38" t="str">
        <f>IF(ISNUMBER(SEARCH("thickening",$AZ38)),"thickening","")</f>
        <v/>
      </c>
      <c r="BF38" s="2" t="str">
        <f>IF(ISNUMBER(SEARCH("airDry",$AW38)),"airDry","")</f>
        <v/>
      </c>
      <c r="BG38" s="2" t="str">
        <f>IF(ISNUMBER(SEARCH("heatDry",$AY38)),"heatDry","")</f>
        <v/>
      </c>
      <c r="BH38" s="2" t="str">
        <f>IF(AND(ISNUMBER(SEARCH("aerobic",$AW38)),ISNUMBER(SEARCH("anaer",$AW38))),"Combined Aer and Anaer.","")</f>
        <v/>
      </c>
    </row>
    <row r="39" spans="1:60" x14ac:dyDescent="0.3">
      <c r="A39" s="4">
        <v>37</v>
      </c>
      <c r="B39" t="s">
        <v>238</v>
      </c>
      <c r="C39">
        <v>203.84</v>
      </c>
      <c r="D39">
        <v>633.58256350688055</v>
      </c>
      <c r="E39">
        <v>636.99994601706476</v>
      </c>
      <c r="F39">
        <v>467.81493875068747</v>
      </c>
      <c r="G39">
        <v>804.97695685219981</v>
      </c>
      <c r="H39">
        <v>-77.246930415064924</v>
      </c>
      <c r="I39">
        <v>-78.32878565197251</v>
      </c>
      <c r="J39">
        <v>-91.008921308056514</v>
      </c>
      <c r="K39">
        <v>-62.343724471751841</v>
      </c>
      <c r="L39">
        <v>125.4220862589642</v>
      </c>
      <c r="M39">
        <v>124.8027889895543</v>
      </c>
      <c r="N39">
        <v>122.55942315305811</v>
      </c>
      <c r="O39">
        <v>130.1386735553169</v>
      </c>
      <c r="P39">
        <v>4.8198046591763539</v>
      </c>
      <c r="Q39">
        <v>4.8596472252087324</v>
      </c>
      <c r="R39">
        <v>3.9598793862109209</v>
      </c>
      <c r="S39">
        <v>5.5336239867289967</v>
      </c>
      <c r="T39">
        <v>3.7462793338166329</v>
      </c>
      <c r="U39">
        <v>3.7462707147024279</v>
      </c>
      <c r="V39">
        <v>3.7425803486195122</v>
      </c>
      <c r="W39">
        <v>3.749942816203335</v>
      </c>
      <c r="X39">
        <v>274.08787979544212</v>
      </c>
      <c r="Y39">
        <v>275.18594061486442</v>
      </c>
      <c r="Z39">
        <v>264.30468311659229</v>
      </c>
      <c r="AA39">
        <v>280.37933467013482</v>
      </c>
      <c r="AB39">
        <v>42.283968197926342</v>
      </c>
      <c r="AC39">
        <v>42.049624367048253</v>
      </c>
      <c r="AD39">
        <v>36.660062424815941</v>
      </c>
      <c r="AE39">
        <v>49.277439920412633</v>
      </c>
      <c r="AF39">
        <v>60.299383746906827</v>
      </c>
      <c r="AG39">
        <v>60.001613290017843</v>
      </c>
      <c r="AH39">
        <v>58.923260364848893</v>
      </c>
      <c r="AI39">
        <v>62.56672984331972</v>
      </c>
      <c r="AJ39">
        <v>0.51307082724098629</v>
      </c>
      <c r="AK39">
        <v>0.51307081098514673</v>
      </c>
      <c r="AL39">
        <v>0.5130685332270073</v>
      </c>
      <c r="AM39">
        <v>0.5130731307685511</v>
      </c>
      <c r="AN39">
        <v>0.65273747869406928</v>
      </c>
      <c r="AO39">
        <v>0.65273747869406928</v>
      </c>
      <c r="AP39">
        <v>0.65273747869406928</v>
      </c>
      <c r="AQ39">
        <v>0.65273747869406928</v>
      </c>
      <c r="AR39">
        <v>14.323551105052781</v>
      </c>
      <c r="AS39">
        <v>14.323551105052781</v>
      </c>
      <c r="AT39">
        <v>14.323551105052781</v>
      </c>
      <c r="AU39">
        <v>14.323551105052781</v>
      </c>
      <c r="AV39" t="str">
        <f>VLOOKUP(Sheet1[[#This Row],[NPDES ID2]],Combined_Sheet__Major_Only___2[[NPDES ID2]:[ECHO BFR]],3,FALSE)</f>
        <v>IL</v>
      </c>
      <c r="AW39" t="s">
        <v>118</v>
      </c>
      <c r="AX39" t="str">
        <f>VLOOKUP(Sheet1[[#This Row],[NPDES ID2]],Combined_Sheet__Major_Only___2[[NPDES ID2]:[ECHO BFR]],27,FALSE)</f>
        <v>tempSludgeStore</v>
      </c>
      <c r="AY39" t="str">
        <f>VLOOKUP(Sheet1[[#This Row],[NPDES ID2]],Combined_Sheet__Major_Only___2[[NPDES ID2]:[ECHO BFR]],28,FALSE)</f>
        <v>-</v>
      </c>
      <c r="AZ39" t="str">
        <f>VLOOKUP(Sheet1[[#This Row],[NPDES ID2]],Combined_Sheet__Major_Only___2[[NPDES ID2]:[ECHO BFR]],29,FALSE)</f>
        <v>preliminaryOps, thickening</v>
      </c>
      <c r="BA39">
        <f>VLOOKUP(Sheet1[[#This Row],[NPDES ID2]],Combined_Sheet__Major_Only___2[[NPDES ID2]:[ECHO BFR]],17,FALSE)</f>
        <v>38.400565999999998</v>
      </c>
      <c r="BB39">
        <f>VLOOKUP(Sheet1[[#This Row],[NPDES ID2]],Combined_Sheet__Major_Only___2[[NPDES ID2]:[ECHO BFR]],18,FALSE)</f>
        <v>-87.773971000000003</v>
      </c>
      <c r="BC39" t="str">
        <f>IF(ISNUMBER(SEARCH("aerobic",$AW39)),"aerobic","")</f>
        <v>aerobic</v>
      </c>
      <c r="BD39" t="str">
        <f>IF(ISNUMBER(SEARCH("anaer",$AW39)),"anaer","")</f>
        <v/>
      </c>
      <c r="BE39" t="str">
        <f>IF(ISNUMBER(SEARCH("thickening",$AZ39)),"thickening","")</f>
        <v>thickening</v>
      </c>
      <c r="BF39" s="3" t="str">
        <f>IF(ISNUMBER(SEARCH("airDry",$AW39)),"airDry","")</f>
        <v>airDry</v>
      </c>
      <c r="BG39" s="3" t="str">
        <f>IF(ISNUMBER(SEARCH("heatDry",$AY39)),"heatDry","")</f>
        <v/>
      </c>
      <c r="BH39" s="3" t="str">
        <f>IF(AND(ISNUMBER(SEARCH("aerobic",$AW39)),ISNUMBER(SEARCH("anaer",$AW39))),"Combined Aer and Anaer.","")</f>
        <v/>
      </c>
    </row>
    <row r="40" spans="1:60" x14ac:dyDescent="0.3">
      <c r="A40" s="4">
        <v>38</v>
      </c>
      <c r="B40" t="s">
        <v>242</v>
      </c>
      <c r="C40">
        <v>194.74</v>
      </c>
      <c r="D40">
        <v>638.93063728554375</v>
      </c>
      <c r="E40">
        <v>641.67998600938517</v>
      </c>
      <c r="F40">
        <v>470.18255083865461</v>
      </c>
      <c r="G40">
        <v>812.75484892140742</v>
      </c>
      <c r="H40">
        <v>-77.08736189595686</v>
      </c>
      <c r="I40">
        <v>-78.330483560903048</v>
      </c>
      <c r="J40">
        <v>-91.203616351384937</v>
      </c>
      <c r="K40">
        <v>-61.852279331370063</v>
      </c>
      <c r="L40">
        <v>123.2758754108069</v>
      </c>
      <c r="M40">
        <v>122.710020855583</v>
      </c>
      <c r="N40">
        <v>120.660111739504</v>
      </c>
      <c r="O40">
        <v>127.5857024689855</v>
      </c>
      <c r="P40">
        <v>4.5982934739612382</v>
      </c>
      <c r="Q40">
        <v>4.6453268480393586</v>
      </c>
      <c r="R40">
        <v>3.7592266189929382</v>
      </c>
      <c r="S40">
        <v>5.2697558609280257</v>
      </c>
      <c r="T40">
        <v>54.907957667612479</v>
      </c>
      <c r="U40">
        <v>54.907870092276177</v>
      </c>
      <c r="V40">
        <v>54.870373773851853</v>
      </c>
      <c r="W40">
        <v>54.945180831663762</v>
      </c>
      <c r="X40">
        <v>3904.495019198409</v>
      </c>
      <c r="Y40">
        <v>3919.5484388225191</v>
      </c>
      <c r="Z40">
        <v>3773.8500869720851</v>
      </c>
      <c r="AA40">
        <v>3987.824377265053</v>
      </c>
      <c r="AB40">
        <v>631.54216157012434</v>
      </c>
      <c r="AC40">
        <v>627.36174503256336</v>
      </c>
      <c r="AD40">
        <v>544.16247398415328</v>
      </c>
      <c r="AE40">
        <v>740.12548234784288</v>
      </c>
      <c r="AF40">
        <v>62.037301739941398</v>
      </c>
      <c r="AG40">
        <v>61.752486562401678</v>
      </c>
      <c r="AH40">
        <v>60.721246508781931</v>
      </c>
      <c r="AI40">
        <v>64.205710878863712</v>
      </c>
      <c r="AJ40">
        <v>0.53428709517077955</v>
      </c>
      <c r="AK40">
        <v>0.53428706503243539</v>
      </c>
      <c r="AL40">
        <v>0.53428284295879791</v>
      </c>
      <c r="AM40">
        <v>0.53429136503454799</v>
      </c>
      <c r="AN40">
        <v>0.95578895848839807</v>
      </c>
      <c r="AO40">
        <v>0.95578895848839807</v>
      </c>
      <c r="AP40">
        <v>0.95578895848839807</v>
      </c>
      <c r="AQ40">
        <v>0.95578895848839807</v>
      </c>
      <c r="AR40">
        <v>14.31924898547147</v>
      </c>
      <c r="AS40">
        <v>14.31924898547147</v>
      </c>
      <c r="AT40">
        <v>14.31924898547147</v>
      </c>
      <c r="AU40">
        <v>14.31924898547147</v>
      </c>
      <c r="AV40" t="str">
        <f>VLOOKUP(Sheet1[[#This Row],[NPDES ID2]],Combined_Sheet__Major_Only___2[[NPDES ID2]:[ECHO BFR]],3,FALSE)</f>
        <v>TX</v>
      </c>
      <c r="AW40" t="s">
        <v>41</v>
      </c>
      <c r="AX40" t="str">
        <f>VLOOKUP(Sheet1[[#This Row],[NPDES ID2]],Combined_Sheet__Major_Only___2[[NPDES ID2]:[ECHO BFR]],27,FALSE)</f>
        <v>-</v>
      </c>
      <c r="AY40" t="str">
        <f>VLOOKUP(Sheet1[[#This Row],[NPDES ID2]],Combined_Sheet__Major_Only___2[[NPDES ID2]:[ECHO BFR]],28,FALSE)</f>
        <v>-</v>
      </c>
      <c r="AZ40" t="str">
        <f>VLOOKUP(Sheet1[[#This Row],[NPDES ID2]],Combined_Sheet__Major_Only___2[[NPDES ID2]:[ECHO BFR]],29,FALSE)</f>
        <v>thickening</v>
      </c>
      <c r="BA40">
        <f>VLOOKUP(Sheet1[[#This Row],[NPDES ID2]],Combined_Sheet__Major_Only___2[[NPDES ID2]:[ECHO BFR]],17,FALSE)</f>
        <v>29.590377</v>
      </c>
      <c r="BB40">
        <f>VLOOKUP(Sheet1[[#This Row],[NPDES ID2]],Combined_Sheet__Major_Only___2[[NPDES ID2]:[ECHO BFR]],18,FALSE)</f>
        <v>-95.156091000000004</v>
      </c>
      <c r="BC40" t="str">
        <f>IF(ISNUMBER(SEARCH("aerobic",$AW40)),"aerobic","")</f>
        <v>aerobic</v>
      </c>
      <c r="BD40" t="str">
        <f>IF(ISNUMBER(SEARCH("anaer",$AW40)),"anaer","")</f>
        <v/>
      </c>
      <c r="BE40" t="str">
        <f>IF(ISNUMBER(SEARCH("thickening",$AZ40)),"thickening","")</f>
        <v>thickening</v>
      </c>
      <c r="BF40" s="2" t="str">
        <f>IF(ISNUMBER(SEARCH("airDry",$AW40)),"airDry","")</f>
        <v/>
      </c>
      <c r="BG40" s="2" t="str">
        <f>IF(ISNUMBER(SEARCH("heatDry",$AY40)),"heatDry","")</f>
        <v/>
      </c>
      <c r="BH40" s="2" t="str">
        <f>IF(AND(ISNUMBER(SEARCH("aerobic",$AW40)),ISNUMBER(SEARCH("anaer",$AW40))),"Combined Aer and Anaer.","")</f>
        <v/>
      </c>
    </row>
    <row r="41" spans="1:60" x14ac:dyDescent="0.3">
      <c r="A41" s="4">
        <v>39</v>
      </c>
      <c r="B41" t="s">
        <v>245</v>
      </c>
      <c r="C41">
        <v>189</v>
      </c>
      <c r="D41">
        <v>779.40294932178449</v>
      </c>
      <c r="E41">
        <v>787.51897514447364</v>
      </c>
      <c r="F41">
        <v>572.07382722176533</v>
      </c>
      <c r="G41">
        <v>1003.180187370702</v>
      </c>
      <c r="H41">
        <v>-77.856185171708773</v>
      </c>
      <c r="I41">
        <v>-77.932560422020487</v>
      </c>
      <c r="J41">
        <v>-90.772395394569656</v>
      </c>
      <c r="K41">
        <v>-64.697790162509335</v>
      </c>
      <c r="L41">
        <v>100.5402864471919</v>
      </c>
      <c r="M41">
        <v>99.848769761936609</v>
      </c>
      <c r="N41">
        <v>97.343551170399508</v>
      </c>
      <c r="O41">
        <v>105.8073655230812</v>
      </c>
      <c r="P41">
        <v>4.4957606018230836</v>
      </c>
      <c r="Q41">
        <v>4.4873031511062216</v>
      </c>
      <c r="R41">
        <v>3.803916178346725</v>
      </c>
      <c r="S41">
        <v>5.1252637299861261</v>
      </c>
      <c r="T41">
        <v>97.376510788942966</v>
      </c>
      <c r="U41">
        <v>97.376357673213505</v>
      </c>
      <c r="V41">
        <v>97.310799533332485</v>
      </c>
      <c r="W41">
        <v>97.441591348801495</v>
      </c>
      <c r="X41">
        <v>8243.3025556120429</v>
      </c>
      <c r="Y41">
        <v>8290.7004127985201</v>
      </c>
      <c r="Z41">
        <v>7832.354103729127</v>
      </c>
      <c r="AA41">
        <v>8507.8693993944416</v>
      </c>
      <c r="AB41">
        <v>1744.2146080757909</v>
      </c>
      <c r="AC41">
        <v>1714.882735804541</v>
      </c>
      <c r="AD41">
        <v>1433.742415246099</v>
      </c>
      <c r="AE41">
        <v>2197.4442030530099</v>
      </c>
      <c r="AF41">
        <v>52.132720691111977</v>
      </c>
      <c r="AG41">
        <v>51.774080891481113</v>
      </c>
      <c r="AH41">
        <v>50.475516442321037</v>
      </c>
      <c r="AI41">
        <v>54.863222401881487</v>
      </c>
      <c r="AJ41">
        <v>0.4135694748631733</v>
      </c>
      <c r="AK41">
        <v>0.41356943891030928</v>
      </c>
      <c r="AL41">
        <v>0.41356440359503938</v>
      </c>
      <c r="AM41">
        <v>0.41357456720860503</v>
      </c>
      <c r="AN41">
        <v>0.97436156081539993</v>
      </c>
      <c r="AO41">
        <v>0.97436156081540026</v>
      </c>
      <c r="AP41">
        <v>0.97436156081540026</v>
      </c>
      <c r="AQ41">
        <v>0.97436156081540026</v>
      </c>
      <c r="AR41">
        <v>10.334322650069691</v>
      </c>
      <c r="AS41">
        <v>10.334322650069691</v>
      </c>
      <c r="AT41">
        <v>10.334322650069691</v>
      </c>
      <c r="AU41">
        <v>10.334322650069691</v>
      </c>
      <c r="AV41" t="str">
        <f>VLOOKUP(Sheet1[[#This Row],[NPDES ID2]],Combined_Sheet__Major_Only___2[[NPDES ID2]:[ECHO BFR]],3,FALSE)</f>
        <v>MA</v>
      </c>
      <c r="AW41" t="s">
        <v>54</v>
      </c>
      <c r="AX41" t="str">
        <f>VLOOKUP(Sheet1[[#This Row],[NPDES ID2]],Combined_Sheet__Major_Only___2[[NPDES ID2]:[ECHO BFR]],27,FALSE)</f>
        <v>-</v>
      </c>
      <c r="AY41" t="str">
        <f>VLOOKUP(Sheet1[[#This Row],[NPDES ID2]],Combined_Sheet__Major_Only___2[[NPDES ID2]:[ECHO BFR]],28,FALSE)</f>
        <v>-</v>
      </c>
      <c r="AZ41" t="str">
        <f>VLOOKUP(Sheet1[[#This Row],[NPDES ID2]],Combined_Sheet__Major_Only___2[[NPDES ID2]:[ECHO BFR]],29,FALSE)</f>
        <v>thickening, preliminaryOps</v>
      </c>
      <c r="BA41">
        <f>VLOOKUP(Sheet1[[#This Row],[NPDES ID2]],Combined_Sheet__Major_Only___2[[NPDES ID2]:[ECHO BFR]],17,FALSE)</f>
        <v>42.286285999999997</v>
      </c>
      <c r="BB41">
        <f>VLOOKUP(Sheet1[[#This Row],[NPDES ID2]],Combined_Sheet__Major_Only___2[[NPDES ID2]:[ECHO BFR]],18,FALSE)</f>
        <v>-73.241279000000006</v>
      </c>
      <c r="BC41" t="str">
        <f>IF(ISNUMBER(SEARCH("aerobic",$AW41)),"aerobic","")</f>
        <v/>
      </c>
      <c r="BD41" t="str">
        <f>IF(ISNUMBER(SEARCH("anaer",$AW41)),"anaer","")</f>
        <v/>
      </c>
      <c r="BE41" t="str">
        <f>IF(ISNUMBER(SEARCH("thickening",$AZ41)),"thickening","")</f>
        <v>thickening</v>
      </c>
      <c r="BF41" s="3" t="str">
        <f>IF(ISNUMBER(SEARCH("airDry",$AW41)),"airDry","")</f>
        <v/>
      </c>
      <c r="BG41" s="3" t="str">
        <f>IF(ISNUMBER(SEARCH("heatDry",$AY41)),"heatDry","")</f>
        <v/>
      </c>
      <c r="BH41" s="3" t="str">
        <f>IF(AND(ISNUMBER(SEARCH("aerobic",$AW41)),ISNUMBER(SEARCH("anaer",$AW41))),"Combined Aer and Anaer.","")</f>
        <v/>
      </c>
    </row>
    <row r="42" spans="1:60" x14ac:dyDescent="0.3">
      <c r="A42" s="4">
        <v>40</v>
      </c>
      <c r="B42" t="s">
        <v>251</v>
      </c>
      <c r="C42">
        <v>186</v>
      </c>
      <c r="D42">
        <v>671.35801788689832</v>
      </c>
      <c r="E42">
        <v>674.66085757370365</v>
      </c>
      <c r="F42">
        <v>492.39373822441451</v>
      </c>
      <c r="G42">
        <v>856.81977817469783</v>
      </c>
      <c r="H42">
        <v>-77.162001889929229</v>
      </c>
      <c r="I42">
        <v>-78.385429111396775</v>
      </c>
      <c r="J42">
        <v>-91.133340200807183</v>
      </c>
      <c r="K42">
        <v>-62.070830508412108</v>
      </c>
      <c r="L42">
        <v>116.33569644880851</v>
      </c>
      <c r="M42">
        <v>115.7847127874391</v>
      </c>
      <c r="N42">
        <v>113.78878908079579</v>
      </c>
      <c r="O42">
        <v>120.53204285345591</v>
      </c>
      <c r="P42">
        <v>4.3945274390873523</v>
      </c>
      <c r="Q42">
        <v>4.4371027031113179</v>
      </c>
      <c r="R42">
        <v>3.6001805962614979</v>
      </c>
      <c r="S42">
        <v>5.0401265014630621</v>
      </c>
      <c r="T42">
        <v>4.2308672500728806</v>
      </c>
      <c r="U42">
        <v>4.2308578831092616</v>
      </c>
      <c r="V42">
        <v>4.2268473172882679</v>
      </c>
      <c r="W42">
        <v>4.2348485995964271</v>
      </c>
      <c r="X42">
        <v>304.50243382779598</v>
      </c>
      <c r="Y42">
        <v>305.67630499347672</v>
      </c>
      <c r="Z42">
        <v>294.06685084449538</v>
      </c>
      <c r="AA42">
        <v>311.20481710759572</v>
      </c>
      <c r="AB42">
        <v>63.37690490003336</v>
      </c>
      <c r="AC42">
        <v>62.618497705963797</v>
      </c>
      <c r="AD42">
        <v>52.348546375479437</v>
      </c>
      <c r="AE42">
        <v>77.798131875985419</v>
      </c>
      <c r="AF42">
        <v>61.295491290615573</v>
      </c>
      <c r="AG42">
        <v>61.005153067971548</v>
      </c>
      <c r="AH42">
        <v>59.953748181709337</v>
      </c>
      <c r="AI42">
        <v>63.506196881589581</v>
      </c>
      <c r="AJ42">
        <v>0.52522958816380727</v>
      </c>
      <c r="AK42">
        <v>0.52522956987546177</v>
      </c>
      <c r="AL42">
        <v>0.52522700739257844</v>
      </c>
      <c r="AM42">
        <v>0.52523217963917412</v>
      </c>
      <c r="AN42">
        <v>0.67390900948165988</v>
      </c>
      <c r="AO42">
        <v>0.67390900948165988</v>
      </c>
      <c r="AP42">
        <v>0.67390900948165988</v>
      </c>
      <c r="AQ42">
        <v>0.67390900948165988</v>
      </c>
      <c r="AR42">
        <v>12.25793207162441</v>
      </c>
      <c r="AS42">
        <v>12.25793207162441</v>
      </c>
      <c r="AT42">
        <v>12.25793207162441</v>
      </c>
      <c r="AU42">
        <v>12.25793207162441</v>
      </c>
      <c r="AV42" t="str">
        <f>VLOOKUP(Sheet1[[#This Row],[NPDES ID2]],Combined_Sheet__Major_Only___2[[NPDES ID2]:[ECHO BFR]],3,FALSE)</f>
        <v>IN</v>
      </c>
      <c r="AW42" t="s">
        <v>118</v>
      </c>
      <c r="AX42" t="str">
        <f>VLOOKUP(Sheet1[[#This Row],[NPDES ID2]],Combined_Sheet__Major_Only___2[[NPDES ID2]:[ECHO BFR]],27,FALSE)</f>
        <v>tempSludgeStore</v>
      </c>
      <c r="AY42" t="str">
        <f>VLOOKUP(Sheet1[[#This Row],[NPDES ID2]],Combined_Sheet__Major_Only___2[[NPDES ID2]:[ECHO BFR]],28,FALSE)</f>
        <v>-</v>
      </c>
      <c r="AZ42" t="str">
        <f>VLOOKUP(Sheet1[[#This Row],[NPDES ID2]],Combined_Sheet__Major_Only___2[[NPDES ID2]:[ECHO BFR]],29,FALSE)</f>
        <v>preliminaryOps</v>
      </c>
      <c r="BA42">
        <f>VLOOKUP(Sheet1[[#This Row],[NPDES ID2]],Combined_Sheet__Major_Only___2[[NPDES ID2]:[ECHO BFR]],17,FALSE)</f>
        <v>38.311971999999997</v>
      </c>
      <c r="BB42">
        <f>VLOOKUP(Sheet1[[#This Row],[NPDES ID2]],Combined_Sheet__Major_Only___2[[NPDES ID2]:[ECHO BFR]],18,FALSE)</f>
        <v>-86.951527999999996</v>
      </c>
      <c r="BC42" t="str">
        <f>IF(ISNUMBER(SEARCH("aerobic",$AW42)),"aerobic","")</f>
        <v>aerobic</v>
      </c>
      <c r="BD42" t="str">
        <f>IF(ISNUMBER(SEARCH("anaer",$AW42)),"anaer","")</f>
        <v/>
      </c>
      <c r="BE42" t="str">
        <f>IF(ISNUMBER(SEARCH("thickening",$AZ42)),"thickening","")</f>
        <v/>
      </c>
      <c r="BF42" s="2" t="str">
        <f>IF(ISNUMBER(SEARCH("airDry",$AW42)),"airDry","")</f>
        <v>airDry</v>
      </c>
      <c r="BG42" s="2" t="str">
        <f>IF(ISNUMBER(SEARCH("heatDry",$AY42)),"heatDry","")</f>
        <v/>
      </c>
      <c r="BH42" s="2" t="str">
        <f>IF(AND(ISNUMBER(SEARCH("aerobic",$AW42)),ISNUMBER(SEARCH("anaer",$AW42))),"Combined Aer and Anaer.","")</f>
        <v/>
      </c>
    </row>
    <row r="43" spans="1:60" x14ac:dyDescent="0.3">
      <c r="A43" s="4">
        <v>41</v>
      </c>
      <c r="B43" t="s">
        <v>257</v>
      </c>
      <c r="C43">
        <v>171.06</v>
      </c>
      <c r="D43">
        <v>679.9253099692296</v>
      </c>
      <c r="E43">
        <v>681.85956941847871</v>
      </c>
      <c r="F43">
        <v>495.83129006277022</v>
      </c>
      <c r="G43">
        <v>866.04990991282625</v>
      </c>
      <c r="H43">
        <v>-76.810646532363961</v>
      </c>
      <c r="I43">
        <v>-78.057548139387734</v>
      </c>
      <c r="J43">
        <v>-90.960023394446083</v>
      </c>
      <c r="K43">
        <v>-60.570129416926648</v>
      </c>
      <c r="L43">
        <v>113.20774062028219</v>
      </c>
      <c r="M43">
        <v>112.7475056665011</v>
      </c>
      <c r="N43">
        <v>111.07991827966021</v>
      </c>
      <c r="O43">
        <v>116.7136996250606</v>
      </c>
      <c r="P43">
        <v>4.0298885906134938</v>
      </c>
      <c r="Q43">
        <v>4.0796592575509791</v>
      </c>
      <c r="R43">
        <v>3.2682189509559438</v>
      </c>
      <c r="S43">
        <v>4.6221840799905731</v>
      </c>
      <c r="T43">
        <v>204.0192257093853</v>
      </c>
      <c r="U43">
        <v>204.01890801528091</v>
      </c>
      <c r="V43">
        <v>203.8828838810156</v>
      </c>
      <c r="W43">
        <v>204.15425893071111</v>
      </c>
      <c r="X43">
        <v>13876.05168561951</v>
      </c>
      <c r="Y43">
        <v>13923.47324714513</v>
      </c>
      <c r="Z43">
        <v>13464.406234294151</v>
      </c>
      <c r="AA43">
        <v>14138.1389975003</v>
      </c>
      <c r="AB43">
        <v>2672.1596420709388</v>
      </c>
      <c r="AC43">
        <v>2645.3910191316631</v>
      </c>
      <c r="AD43">
        <v>2241.3731662071641</v>
      </c>
      <c r="AE43">
        <v>3230.5810028036371</v>
      </c>
      <c r="AF43">
        <v>64.857754320888901</v>
      </c>
      <c r="AG43">
        <v>64.593961209936722</v>
      </c>
      <c r="AH43">
        <v>63.639366708005753</v>
      </c>
      <c r="AI43">
        <v>66.865330604973551</v>
      </c>
      <c r="AJ43">
        <v>0.56874525535821252</v>
      </c>
      <c r="AK43">
        <v>0.56874518797802509</v>
      </c>
      <c r="AL43">
        <v>0.56873575370411944</v>
      </c>
      <c r="AM43">
        <v>0.56875479655248673</v>
      </c>
      <c r="AN43">
        <v>0.98752318487224844</v>
      </c>
      <c r="AO43">
        <v>0.98752318487224855</v>
      </c>
      <c r="AP43">
        <v>0.98752318487224855</v>
      </c>
      <c r="AQ43">
        <v>0.98752318487224855</v>
      </c>
      <c r="AR43">
        <v>13.53246195313991</v>
      </c>
      <c r="AS43">
        <v>13.532461953139901</v>
      </c>
      <c r="AT43">
        <v>13.532461953139901</v>
      </c>
      <c r="AU43">
        <v>13.532461953139901</v>
      </c>
      <c r="AV43" t="str">
        <f>VLOOKUP(Sheet1[[#This Row],[NPDES ID2]],Combined_Sheet__Major_Only___2[[NPDES ID2]:[ECHO BFR]],3,FALSE)</f>
        <v>IA</v>
      </c>
      <c r="AW43" t="s">
        <v>41</v>
      </c>
      <c r="AX43" t="str">
        <f>VLOOKUP(Sheet1[[#This Row],[NPDES ID2]],Combined_Sheet__Major_Only___2[[NPDES ID2]:[ECHO BFR]],27,FALSE)</f>
        <v>other</v>
      </c>
      <c r="AY43" t="str">
        <f>VLOOKUP(Sheet1[[#This Row],[NPDES ID2]],Combined_Sheet__Major_Only___2[[NPDES ID2]:[ECHO BFR]],28,FALSE)</f>
        <v>-</v>
      </c>
      <c r="AZ43" t="str">
        <f>VLOOKUP(Sheet1[[#This Row],[NPDES ID2]],Combined_Sheet__Major_Only___2[[NPDES ID2]:[ECHO BFR]],29,FALSE)</f>
        <v>-</v>
      </c>
      <c r="BA43">
        <f>VLOOKUP(Sheet1[[#This Row],[NPDES ID2]],Combined_Sheet__Major_Only___2[[NPDES ID2]:[ECHO BFR]],17,FALSE)</f>
        <v>41.745277999999999</v>
      </c>
      <c r="BB43">
        <f>VLOOKUP(Sheet1[[#This Row],[NPDES ID2]],Combined_Sheet__Major_Only___2[[NPDES ID2]:[ECHO BFR]],18,FALSE)</f>
        <v>-92.734722000000005</v>
      </c>
      <c r="BC43" t="str">
        <f>IF(ISNUMBER(SEARCH("aerobic",$AW43)),"aerobic","")</f>
        <v>aerobic</v>
      </c>
      <c r="BD43" t="str">
        <f>IF(ISNUMBER(SEARCH("anaer",$AW43)),"anaer","")</f>
        <v/>
      </c>
      <c r="BE43" t="str">
        <f>IF(ISNUMBER(SEARCH("thickening",$AZ43)),"thickening","")</f>
        <v/>
      </c>
      <c r="BF43" s="3" t="str">
        <f>IF(ISNUMBER(SEARCH("airDry",$AW43)),"airDry","")</f>
        <v/>
      </c>
      <c r="BG43" s="3" t="str">
        <f>IF(ISNUMBER(SEARCH("heatDry",$AY43)),"heatDry","")</f>
        <v/>
      </c>
      <c r="BH43" s="3" t="str">
        <f>IF(AND(ISNUMBER(SEARCH("aerobic",$AW43)),ISNUMBER(SEARCH("anaer",$AW43))),"Combined Aer and Anaer.","")</f>
        <v/>
      </c>
    </row>
    <row r="44" spans="1:60" x14ac:dyDescent="0.3">
      <c r="A44" s="4">
        <v>42</v>
      </c>
      <c r="B44" t="s">
        <v>263</v>
      </c>
      <c r="C44">
        <v>165</v>
      </c>
      <c r="D44">
        <v>708.73251475493862</v>
      </c>
      <c r="E44">
        <v>711.14399813015848</v>
      </c>
      <c r="F44">
        <v>515.58878579879888</v>
      </c>
      <c r="G44">
        <v>903.31509098533456</v>
      </c>
      <c r="H44">
        <v>-76.930142142032153</v>
      </c>
      <c r="I44">
        <v>-78.086332932535157</v>
      </c>
      <c r="J44">
        <v>-91.192706399079412</v>
      </c>
      <c r="K44">
        <v>-61.013720588418003</v>
      </c>
      <c r="L44">
        <v>107.97169598408949</v>
      </c>
      <c r="M44">
        <v>107.51854361118539</v>
      </c>
      <c r="N44">
        <v>105.87705302769101</v>
      </c>
      <c r="O44">
        <v>111.4228691309949</v>
      </c>
      <c r="P44">
        <v>3.8895046648971681</v>
      </c>
      <c r="Q44">
        <v>3.9343943764949181</v>
      </c>
      <c r="R44">
        <v>3.1609806422295681</v>
      </c>
      <c r="S44">
        <v>4.4503082845328787</v>
      </c>
      <c r="T44">
        <v>3.964223812808378</v>
      </c>
      <c r="U44">
        <v>3.9642148573472582</v>
      </c>
      <c r="V44">
        <v>3.9603804807293121</v>
      </c>
      <c r="W44">
        <v>3.9680302566375851</v>
      </c>
      <c r="X44">
        <v>272.68530971817569</v>
      </c>
      <c r="Y44">
        <v>273.6096108360764</v>
      </c>
      <c r="Z44">
        <v>264.41253141608058</v>
      </c>
      <c r="AA44">
        <v>277.99802157114249</v>
      </c>
      <c r="AB44">
        <v>40.64797981533183</v>
      </c>
      <c r="AC44">
        <v>40.430676116429368</v>
      </c>
      <c r="AD44">
        <v>35.448137830350063</v>
      </c>
      <c r="AE44">
        <v>47.060584988082873</v>
      </c>
      <c r="AF44">
        <v>64.12887547348663</v>
      </c>
      <c r="AG44">
        <v>63.859706627358342</v>
      </c>
      <c r="AH44">
        <v>62.884905478136183</v>
      </c>
      <c r="AI44">
        <v>66.178476785248506</v>
      </c>
      <c r="AJ44">
        <v>0.55983736705965437</v>
      </c>
      <c r="AK44">
        <v>0.55983735433611626</v>
      </c>
      <c r="AL44">
        <v>0.55983557138531026</v>
      </c>
      <c r="AM44">
        <v>0.55983917017825713</v>
      </c>
      <c r="AN44">
        <v>0.662589940907507</v>
      </c>
      <c r="AO44">
        <v>0.66258994090750689</v>
      </c>
      <c r="AP44">
        <v>0.66258994090750689</v>
      </c>
      <c r="AQ44">
        <v>0.66258994090750689</v>
      </c>
      <c r="AR44">
        <v>15.55994263950069</v>
      </c>
      <c r="AS44">
        <v>15.55994263950069</v>
      </c>
      <c r="AT44">
        <v>15.55994263950069</v>
      </c>
      <c r="AU44">
        <v>15.55994263950069</v>
      </c>
      <c r="AV44" t="str">
        <f>VLOOKUP(Sheet1[[#This Row],[NPDES ID2]],Combined_Sheet__Major_Only___2[[NPDES ID2]:[ECHO BFR]],3,FALSE)</f>
        <v>SC</v>
      </c>
      <c r="AW44" t="s">
        <v>118</v>
      </c>
      <c r="AX44" t="str">
        <f>VLOOKUP(Sheet1[[#This Row],[NPDES ID2]],Combined_Sheet__Major_Only___2[[NPDES ID2]:[ECHO BFR]],27,FALSE)</f>
        <v>-</v>
      </c>
      <c r="AY44" t="str">
        <f>VLOOKUP(Sheet1[[#This Row],[NPDES ID2]],Combined_Sheet__Major_Only___2[[NPDES ID2]:[ECHO BFR]],28,FALSE)</f>
        <v>-</v>
      </c>
      <c r="AZ44" t="str">
        <f>VLOOKUP(Sheet1[[#This Row],[NPDES ID2]],Combined_Sheet__Major_Only___2[[NPDES ID2]:[ECHO BFR]],29,FALSE)</f>
        <v>thickening</v>
      </c>
      <c r="BA44">
        <f>VLOOKUP(Sheet1[[#This Row],[NPDES ID2]],Combined_Sheet__Major_Only___2[[NPDES ID2]:[ECHO BFR]],17,FALSE)</f>
        <v>33.218616398328997</v>
      </c>
      <c r="BB44">
        <f>VLOOKUP(Sheet1[[#This Row],[NPDES ID2]],Combined_Sheet__Major_Only___2[[NPDES ID2]:[ECHO BFR]],18,FALSE)</f>
        <v>-81.350822990388096</v>
      </c>
      <c r="BC44" t="str">
        <f>IF(ISNUMBER(SEARCH("aerobic",$AW44)),"aerobic","")</f>
        <v>aerobic</v>
      </c>
      <c r="BD44" t="str">
        <f>IF(ISNUMBER(SEARCH("anaer",$AW44)),"anaer","")</f>
        <v/>
      </c>
      <c r="BE44" t="str">
        <f>IF(ISNUMBER(SEARCH("thickening",$AZ44)),"thickening","")</f>
        <v>thickening</v>
      </c>
      <c r="BF44" s="2" t="str">
        <f>IF(ISNUMBER(SEARCH("airDry",$AW44)),"airDry","")</f>
        <v>airDry</v>
      </c>
      <c r="BG44" s="2" t="str">
        <f>IF(ISNUMBER(SEARCH("heatDry",$AY44)),"heatDry","")</f>
        <v/>
      </c>
      <c r="BH44" s="2" t="str">
        <f>IF(AND(ISNUMBER(SEARCH("aerobic",$AW44)),ISNUMBER(SEARCH("anaer",$AW44))),"Combined Aer and Anaer.","")</f>
        <v/>
      </c>
    </row>
    <row r="45" spans="1:60" x14ac:dyDescent="0.3">
      <c r="A45" s="4">
        <v>43</v>
      </c>
      <c r="B45" t="s">
        <v>267</v>
      </c>
      <c r="C45">
        <v>163.9</v>
      </c>
      <c r="D45">
        <v>887.58507249915067</v>
      </c>
      <c r="E45">
        <v>896.70966688506337</v>
      </c>
      <c r="F45">
        <v>645.09412641720462</v>
      </c>
      <c r="G45">
        <v>1144.202421665922</v>
      </c>
      <c r="H45">
        <v>-77.883341551986106</v>
      </c>
      <c r="I45">
        <v>-77.909656853940589</v>
      </c>
      <c r="J45">
        <v>-90.669228513532261</v>
      </c>
      <c r="K45">
        <v>-64.976462903358282</v>
      </c>
      <c r="L45">
        <v>86.167672030255019</v>
      </c>
      <c r="M45">
        <v>85.560423532346661</v>
      </c>
      <c r="N45">
        <v>83.360368985820259</v>
      </c>
      <c r="O45">
        <v>90.793139252462908</v>
      </c>
      <c r="P45">
        <v>3.9002852382379918</v>
      </c>
      <c r="Q45">
        <v>3.8876255225772431</v>
      </c>
      <c r="R45">
        <v>3.304361294783225</v>
      </c>
      <c r="S45">
        <v>4.4403335439737708</v>
      </c>
      <c r="T45">
        <v>192.8722044598845</v>
      </c>
      <c r="U45">
        <v>192.87190396863019</v>
      </c>
      <c r="V45">
        <v>192.7432454189466</v>
      </c>
      <c r="W45">
        <v>192.99992575367341</v>
      </c>
      <c r="X45">
        <v>16521.332422616779</v>
      </c>
      <c r="Y45">
        <v>16618.636542755681</v>
      </c>
      <c r="Z45">
        <v>15677.802996367771</v>
      </c>
      <c r="AA45">
        <v>17064.79053286646</v>
      </c>
      <c r="AB45">
        <v>3353.0786542449732</v>
      </c>
      <c r="AC45">
        <v>3299.7973736305521</v>
      </c>
      <c r="AD45">
        <v>2777.9249893832121</v>
      </c>
      <c r="AE45">
        <v>4190.6954457631173</v>
      </c>
      <c r="AF45">
        <v>51.522805200020493</v>
      </c>
      <c r="AG45">
        <v>51.159615831836561</v>
      </c>
      <c r="AH45">
        <v>49.844724121568873</v>
      </c>
      <c r="AI45">
        <v>54.287729413489238</v>
      </c>
      <c r="AJ45">
        <v>0.40615337849686439</v>
      </c>
      <c r="AK45">
        <v>0.40615333130344811</v>
      </c>
      <c r="AL45">
        <v>0.40614672336307728</v>
      </c>
      <c r="AM45">
        <v>0.40616006132283627</v>
      </c>
      <c r="AN45">
        <v>0.98681572503990822</v>
      </c>
      <c r="AO45">
        <v>0.98681572503990822</v>
      </c>
      <c r="AP45">
        <v>0.98681572503990822</v>
      </c>
      <c r="AQ45">
        <v>0.98681572503990822</v>
      </c>
      <c r="AR45">
        <v>10.444279626264031</v>
      </c>
      <c r="AS45">
        <v>10.444279626264031</v>
      </c>
      <c r="AT45">
        <v>10.444279626264031</v>
      </c>
      <c r="AU45">
        <v>10.444279626264031</v>
      </c>
      <c r="AV45" t="str">
        <f>VLOOKUP(Sheet1[[#This Row],[NPDES ID2]],Combined_Sheet__Major_Only___2[[NPDES ID2]:[ECHO BFR]],3,FALSE)</f>
        <v>TX</v>
      </c>
      <c r="AW45" t="s">
        <v>54</v>
      </c>
      <c r="AX45" t="str">
        <f>VLOOKUP(Sheet1[[#This Row],[NPDES ID2]],Combined_Sheet__Major_Only___2[[NPDES ID2]:[ECHO BFR]],27,FALSE)</f>
        <v>other</v>
      </c>
      <c r="AY45" t="str">
        <f>VLOOKUP(Sheet1[[#This Row],[NPDES ID2]],Combined_Sheet__Major_Only___2[[NPDES ID2]:[ECHO BFR]],28,FALSE)</f>
        <v>-</v>
      </c>
      <c r="AZ45" t="str">
        <f>VLOOKUP(Sheet1[[#This Row],[NPDES ID2]],Combined_Sheet__Major_Only___2[[NPDES ID2]:[ECHO BFR]],29,FALSE)</f>
        <v>-</v>
      </c>
      <c r="BA45">
        <f>VLOOKUP(Sheet1[[#This Row],[NPDES ID2]],Combined_Sheet__Major_Only___2[[NPDES ID2]:[ECHO BFR]],17,FALSE)</f>
        <v>29.929404000000002</v>
      </c>
      <c r="BB45">
        <f>VLOOKUP(Sheet1[[#This Row],[NPDES ID2]],Combined_Sheet__Major_Only___2[[NPDES ID2]:[ECHO BFR]],18,FALSE)</f>
        <v>-95.283012999999997</v>
      </c>
      <c r="BC45" t="str">
        <f>IF(ISNUMBER(SEARCH("aerobic",$AW45)),"aerobic","")</f>
        <v/>
      </c>
      <c r="BD45" t="str">
        <f>IF(ISNUMBER(SEARCH("anaer",$AW45)),"anaer","")</f>
        <v/>
      </c>
      <c r="BE45" t="str">
        <f>IF(ISNUMBER(SEARCH("thickening",$AZ45)),"thickening","")</f>
        <v/>
      </c>
      <c r="BF45" s="3" t="str">
        <f>IF(ISNUMBER(SEARCH("airDry",$AW45)),"airDry","")</f>
        <v/>
      </c>
      <c r="BG45" s="3" t="str">
        <f>IF(ISNUMBER(SEARCH("heatDry",$AY45)),"heatDry","")</f>
        <v/>
      </c>
      <c r="BH45" s="3" t="str">
        <f>IF(AND(ISNUMBER(SEARCH("aerobic",$AW45)),ISNUMBER(SEARCH("anaer",$AW45))),"Combined Aer and Anaer.","")</f>
        <v/>
      </c>
    </row>
    <row r="46" spans="1:60" x14ac:dyDescent="0.3">
      <c r="A46" s="4">
        <v>44</v>
      </c>
      <c r="B46" t="s">
        <v>270</v>
      </c>
      <c r="C46">
        <v>163.24</v>
      </c>
      <c r="D46">
        <v>709.42917771001578</v>
      </c>
      <c r="E46">
        <v>711.63831633256132</v>
      </c>
      <c r="F46">
        <v>515.73866073483418</v>
      </c>
      <c r="G46">
        <v>903.89424985904748</v>
      </c>
      <c r="H46">
        <v>-76.838581900589404</v>
      </c>
      <c r="I46">
        <v>-78.062093937281404</v>
      </c>
      <c r="J46">
        <v>-91.014632013756511</v>
      </c>
      <c r="K46">
        <v>-60.684250231712333</v>
      </c>
      <c r="L46">
        <v>107.6802365640728</v>
      </c>
      <c r="M46">
        <v>107.238398707153</v>
      </c>
      <c r="N46">
        <v>105.6375412476432</v>
      </c>
      <c r="O46">
        <v>111.0459148164524</v>
      </c>
      <c r="P46">
        <v>3.846339843055008</v>
      </c>
      <c r="Q46">
        <v>3.8929417427939512</v>
      </c>
      <c r="R46">
        <v>3.1212547109856472</v>
      </c>
      <c r="S46">
        <v>4.4085439131235882</v>
      </c>
      <c r="T46">
        <v>188.59427918164619</v>
      </c>
      <c r="U46">
        <v>188.59398529238049</v>
      </c>
      <c r="V46">
        <v>188.46815345485311</v>
      </c>
      <c r="W46">
        <v>188.7191943554015</v>
      </c>
      <c r="X46">
        <v>12868.96479541625</v>
      </c>
      <c r="Y46">
        <v>12913.356554400911</v>
      </c>
      <c r="Z46">
        <v>12483.66759960765</v>
      </c>
      <c r="AA46">
        <v>13114.300594395059</v>
      </c>
      <c r="AB46">
        <v>2069.2590751269872</v>
      </c>
      <c r="AC46">
        <v>2055.7149703499749</v>
      </c>
      <c r="AD46">
        <v>1785.910405290788</v>
      </c>
      <c r="AE46">
        <v>2423.745355972665</v>
      </c>
      <c r="AF46">
        <v>64.64613982550685</v>
      </c>
      <c r="AG46">
        <v>64.380777001864999</v>
      </c>
      <c r="AH46">
        <v>63.420374663500532</v>
      </c>
      <c r="AI46">
        <v>66.665850689804614</v>
      </c>
      <c r="AJ46">
        <v>0.56615882981901544</v>
      </c>
      <c r="AK46">
        <v>0.56615877152810135</v>
      </c>
      <c r="AL46">
        <v>0.56615060881324908</v>
      </c>
      <c r="AM46">
        <v>0.56616708501472424</v>
      </c>
      <c r="AN46">
        <v>0.98652244429699354</v>
      </c>
      <c r="AO46">
        <v>0.98652244429699365</v>
      </c>
      <c r="AP46">
        <v>0.98652244429699365</v>
      </c>
      <c r="AQ46">
        <v>0.98652244429699365</v>
      </c>
      <c r="AR46">
        <v>14.97483113327427</v>
      </c>
      <c r="AS46">
        <v>14.97483113327427</v>
      </c>
      <c r="AT46">
        <v>14.97483113327427</v>
      </c>
      <c r="AU46">
        <v>14.97483113327427</v>
      </c>
      <c r="AV46" t="str">
        <f>VLOOKUP(Sheet1[[#This Row],[NPDES ID2]],Combined_Sheet__Major_Only___2[[NPDES ID2]:[ECHO BFR]],3,FALSE)</f>
        <v>TX</v>
      </c>
      <c r="AW46" t="s">
        <v>41</v>
      </c>
      <c r="AX46" t="str">
        <f>VLOOKUP(Sheet1[[#This Row],[NPDES ID2]],Combined_Sheet__Major_Only___2[[NPDES ID2]:[ECHO BFR]],27,FALSE)</f>
        <v>-</v>
      </c>
      <c r="AY46" t="str">
        <f>VLOOKUP(Sheet1[[#This Row],[NPDES ID2]],Combined_Sheet__Major_Only___2[[NPDES ID2]:[ECHO BFR]],28,FALSE)</f>
        <v>-</v>
      </c>
      <c r="AZ46" t="str">
        <f>VLOOKUP(Sheet1[[#This Row],[NPDES ID2]],Combined_Sheet__Major_Only___2[[NPDES ID2]:[ECHO BFR]],29,FALSE)</f>
        <v>-</v>
      </c>
      <c r="BA46">
        <f>VLOOKUP(Sheet1[[#This Row],[NPDES ID2]],Combined_Sheet__Major_Only___2[[NPDES ID2]:[ECHO BFR]],17,FALSE)</f>
        <v>29.962416999999999</v>
      </c>
      <c r="BB46">
        <f>VLOOKUP(Sheet1[[#This Row],[NPDES ID2]],Combined_Sheet__Major_Only___2[[NPDES ID2]:[ECHO BFR]],18,FALSE)</f>
        <v>-95.357139000000004</v>
      </c>
      <c r="BC46" t="str">
        <f>IF(ISNUMBER(SEARCH("aerobic",$AW46)),"aerobic","")</f>
        <v>aerobic</v>
      </c>
      <c r="BD46" t="str">
        <f>IF(ISNUMBER(SEARCH("anaer",$AW46)),"anaer","")</f>
        <v/>
      </c>
      <c r="BE46" t="str">
        <f>IF(ISNUMBER(SEARCH("thickening",$AZ46)),"thickening","")</f>
        <v/>
      </c>
      <c r="BF46" s="2" t="str">
        <f>IF(ISNUMBER(SEARCH("airDry",$AW46)),"airDry","")</f>
        <v/>
      </c>
      <c r="BG46" s="2" t="str">
        <f>IF(ISNUMBER(SEARCH("heatDry",$AY46)),"heatDry","")</f>
        <v/>
      </c>
      <c r="BH46" s="2" t="str">
        <f>IF(AND(ISNUMBER(SEARCH("aerobic",$AW46)),ISNUMBER(SEARCH("anaer",$AW46))),"Combined Aer and Anaer.","")</f>
        <v/>
      </c>
    </row>
    <row r="47" spans="1:60" x14ac:dyDescent="0.3">
      <c r="A47" s="4">
        <v>45</v>
      </c>
      <c r="B47" t="s">
        <v>274</v>
      </c>
      <c r="C47">
        <v>162</v>
      </c>
      <c r="D47">
        <v>734.17721833138648</v>
      </c>
      <c r="E47">
        <v>737.08589118550981</v>
      </c>
      <c r="F47">
        <v>533.44143534256636</v>
      </c>
      <c r="G47">
        <v>936.66659226647823</v>
      </c>
      <c r="H47">
        <v>-77.01875544765295</v>
      </c>
      <c r="I47">
        <v>-78.302208968395036</v>
      </c>
      <c r="J47">
        <v>-91.312461339962297</v>
      </c>
      <c r="K47">
        <v>-61.532456343584698</v>
      </c>
      <c r="L47">
        <v>103.93015900023509</v>
      </c>
      <c r="M47">
        <v>103.46973839634229</v>
      </c>
      <c r="N47">
        <v>101.80178878419061</v>
      </c>
      <c r="O47">
        <v>107.43693718941461</v>
      </c>
      <c r="P47">
        <v>3.822662369493131</v>
      </c>
      <c r="Q47">
        <v>3.862135389298726</v>
      </c>
      <c r="R47">
        <v>3.1177576854778648</v>
      </c>
      <c r="S47">
        <v>4.377034911825441</v>
      </c>
      <c r="T47">
        <v>75.561227295983556</v>
      </c>
      <c r="U47">
        <v>75.561107847100558</v>
      </c>
      <c r="V47">
        <v>75.50996452819679</v>
      </c>
      <c r="W47">
        <v>75.611998044411152</v>
      </c>
      <c r="X47">
        <v>5301.7029372452098</v>
      </c>
      <c r="Y47">
        <v>5321.4406891152703</v>
      </c>
      <c r="Z47">
        <v>5130.4337521696716</v>
      </c>
      <c r="AA47">
        <v>5410.8760175585039</v>
      </c>
      <c r="AB47">
        <v>798.8888070492452</v>
      </c>
      <c r="AC47">
        <v>794.42720823649688</v>
      </c>
      <c r="AD47">
        <v>695.47607213537879</v>
      </c>
      <c r="AE47">
        <v>926.17114523063731</v>
      </c>
      <c r="AF47">
        <v>62.871867579492111</v>
      </c>
      <c r="AG47">
        <v>62.593286308966157</v>
      </c>
      <c r="AH47">
        <v>61.584614253492632</v>
      </c>
      <c r="AI47">
        <v>64.992820468600939</v>
      </c>
      <c r="AJ47">
        <v>0.544479883302326</v>
      </c>
      <c r="AK47">
        <v>0.54447985406296351</v>
      </c>
      <c r="AL47">
        <v>0.54447575783270408</v>
      </c>
      <c r="AM47">
        <v>0.54448402589576528</v>
      </c>
      <c r="AN47">
        <v>0.96730658152479199</v>
      </c>
      <c r="AO47">
        <v>0.96730658152479199</v>
      </c>
      <c r="AP47">
        <v>0.96730658152479199</v>
      </c>
      <c r="AQ47">
        <v>0.96730658152479199</v>
      </c>
      <c r="AR47">
        <v>15.1528821399619</v>
      </c>
      <c r="AS47">
        <v>15.1528821399619</v>
      </c>
      <c r="AT47">
        <v>15.1528821399619</v>
      </c>
      <c r="AU47">
        <v>15.1528821399619</v>
      </c>
      <c r="AV47" t="str">
        <f>VLOOKUP(Sheet1[[#This Row],[NPDES ID2]],Combined_Sheet__Major_Only___2[[NPDES ID2]:[ECHO BFR]],3,FALSE)</f>
        <v>KY</v>
      </c>
      <c r="AW47" t="s">
        <v>41</v>
      </c>
      <c r="AX47" t="str">
        <f>VLOOKUP(Sheet1[[#This Row],[NPDES ID2]],Combined_Sheet__Major_Only___2[[NPDES ID2]:[ECHO BFR]],27,FALSE)</f>
        <v>tempSludgeStore</v>
      </c>
      <c r="AY47" t="str">
        <f>VLOOKUP(Sheet1[[#This Row],[NPDES ID2]],Combined_Sheet__Major_Only___2[[NPDES ID2]:[ECHO BFR]],28,FALSE)</f>
        <v>-</v>
      </c>
      <c r="AZ47" t="str">
        <f>VLOOKUP(Sheet1[[#This Row],[NPDES ID2]],Combined_Sheet__Major_Only___2[[NPDES ID2]:[ECHO BFR]],29,FALSE)</f>
        <v>thickening, preliminaryOps</v>
      </c>
      <c r="BA47">
        <f>VLOOKUP(Sheet1[[#This Row],[NPDES ID2]],Combined_Sheet__Major_Only___2[[NPDES ID2]:[ECHO BFR]],17,FALSE)</f>
        <v>37.5625</v>
      </c>
      <c r="BB47">
        <f>VLOOKUP(Sheet1[[#This Row],[NPDES ID2]],Combined_Sheet__Major_Only___2[[NPDES ID2]:[ECHO BFR]],18,FALSE)</f>
        <v>-85.272221999999999</v>
      </c>
      <c r="BC47" t="str">
        <f>IF(ISNUMBER(SEARCH("aerobic",$AW47)),"aerobic","")</f>
        <v>aerobic</v>
      </c>
      <c r="BD47" t="str">
        <f>IF(ISNUMBER(SEARCH("anaer",$AW47)),"anaer","")</f>
        <v/>
      </c>
      <c r="BE47" t="str">
        <f>IF(ISNUMBER(SEARCH("thickening",$AZ47)),"thickening","")</f>
        <v>thickening</v>
      </c>
      <c r="BF47" s="3" t="str">
        <f>IF(ISNUMBER(SEARCH("airDry",$AW47)),"airDry","")</f>
        <v/>
      </c>
      <c r="BG47" s="3" t="str">
        <f>IF(ISNUMBER(SEARCH("heatDry",$AY47)),"heatDry","")</f>
        <v/>
      </c>
      <c r="BH47" s="3" t="str">
        <f>IF(AND(ISNUMBER(SEARCH("aerobic",$AW47)),ISNUMBER(SEARCH("anaer",$AW47))),"Combined Aer and Anaer.","")</f>
        <v/>
      </c>
    </row>
    <row r="48" spans="1:60" x14ac:dyDescent="0.3">
      <c r="A48" s="4">
        <v>46</v>
      </c>
      <c r="B48" t="s">
        <v>279</v>
      </c>
      <c r="C48">
        <v>147.72</v>
      </c>
      <c r="D48">
        <v>978.39574932012363</v>
      </c>
      <c r="E48">
        <v>988.45826743000703</v>
      </c>
      <c r="F48">
        <v>706.41671278343347</v>
      </c>
      <c r="G48">
        <v>1262.225846874418</v>
      </c>
      <c r="H48">
        <v>-77.951421670785535</v>
      </c>
      <c r="I48">
        <v>-77.915035839061758</v>
      </c>
      <c r="J48">
        <v>-90.65339808666161</v>
      </c>
      <c r="K48">
        <v>-65.213871475593749</v>
      </c>
      <c r="L48">
        <v>76.954081904635046</v>
      </c>
      <c r="M48">
        <v>76.401490358359936</v>
      </c>
      <c r="N48">
        <v>74.399682007946197</v>
      </c>
      <c r="O48">
        <v>81.16279035683759</v>
      </c>
      <c r="P48">
        <v>3.5163800741424471</v>
      </c>
      <c r="Q48">
        <v>3.501065965231323</v>
      </c>
      <c r="R48">
        <v>2.9845198939758228</v>
      </c>
      <c r="S48">
        <v>3.99909657377163</v>
      </c>
      <c r="T48">
        <v>70.936914022738961</v>
      </c>
      <c r="U48">
        <v>70.936801710414386</v>
      </c>
      <c r="V48">
        <v>70.88871398544768</v>
      </c>
      <c r="W48">
        <v>70.984651436717414</v>
      </c>
      <c r="X48">
        <v>6132.4382775854001</v>
      </c>
      <c r="Y48">
        <v>6169.1644738344412</v>
      </c>
      <c r="Z48">
        <v>5813.6483087738934</v>
      </c>
      <c r="AA48">
        <v>6338.0037941963856</v>
      </c>
      <c r="AB48">
        <v>1513.5482194384369</v>
      </c>
      <c r="AC48">
        <v>1477.746288480804</v>
      </c>
      <c r="AD48">
        <v>1204.437041206427</v>
      </c>
      <c r="AE48">
        <v>1991.6393284941539</v>
      </c>
      <c r="AF48">
        <v>51.053152918420331</v>
      </c>
      <c r="AG48">
        <v>50.686503062833552</v>
      </c>
      <c r="AH48">
        <v>49.358762988637487</v>
      </c>
      <c r="AI48">
        <v>53.84489455301437</v>
      </c>
      <c r="AJ48">
        <v>0.40044440392666519</v>
      </c>
      <c r="AK48">
        <v>0.40044437997058002</v>
      </c>
      <c r="AL48">
        <v>0.40044102406612653</v>
      </c>
      <c r="AM48">
        <v>0.40044779781958212</v>
      </c>
      <c r="AN48">
        <v>0.96528145548854805</v>
      </c>
      <c r="AO48">
        <v>0.96528145548854816</v>
      </c>
      <c r="AP48">
        <v>0.96528145548854816</v>
      </c>
      <c r="AQ48">
        <v>0.96528145548854816</v>
      </c>
      <c r="AR48">
        <v>9.3562196724496705</v>
      </c>
      <c r="AS48">
        <v>9.3562196724496687</v>
      </c>
      <c r="AT48">
        <v>9.3562196724496687</v>
      </c>
      <c r="AU48">
        <v>9.3562196724496687</v>
      </c>
      <c r="AV48" t="str">
        <f>VLOOKUP(Sheet1[[#This Row],[NPDES ID2]],Combined_Sheet__Major_Only___2[[NPDES ID2]:[ECHO BFR]],3,FALSE)</f>
        <v>MA</v>
      </c>
      <c r="AW48" t="s">
        <v>54</v>
      </c>
      <c r="AX48" t="str">
        <f>VLOOKUP(Sheet1[[#This Row],[NPDES ID2]],Combined_Sheet__Major_Only___2[[NPDES ID2]:[ECHO BFR]],27,FALSE)</f>
        <v>other</v>
      </c>
      <c r="AY48" t="str">
        <f>VLOOKUP(Sheet1[[#This Row],[NPDES ID2]],Combined_Sheet__Major_Only___2[[NPDES ID2]:[ECHO BFR]],28,FALSE)</f>
        <v>-</v>
      </c>
      <c r="AZ48" t="str">
        <f>VLOOKUP(Sheet1[[#This Row],[NPDES ID2]],Combined_Sheet__Major_Only___2[[NPDES ID2]:[ECHO BFR]],29,FALSE)</f>
        <v>preliminaryOps, thickening</v>
      </c>
      <c r="BA48">
        <f>VLOOKUP(Sheet1[[#This Row],[NPDES ID2]],Combined_Sheet__Major_Only___2[[NPDES ID2]:[ECHO BFR]],17,FALSE)</f>
        <v>42.251939999999998</v>
      </c>
      <c r="BB48">
        <f>VLOOKUP(Sheet1[[#This Row],[NPDES ID2]],Combined_Sheet__Major_Only___2[[NPDES ID2]:[ECHO BFR]],18,FALSE)</f>
        <v>-72.255139999999997</v>
      </c>
      <c r="BC48" t="str">
        <f>IF(ISNUMBER(SEARCH("aerobic",$AW48)),"aerobic","")</f>
        <v/>
      </c>
      <c r="BD48" t="str">
        <f>IF(ISNUMBER(SEARCH("anaer",$AW48)),"anaer","")</f>
        <v/>
      </c>
      <c r="BE48" t="str">
        <f>IF(ISNUMBER(SEARCH("thickening",$AZ48)),"thickening","")</f>
        <v>thickening</v>
      </c>
      <c r="BF48" s="2" t="str">
        <f>IF(ISNUMBER(SEARCH("airDry",$AW48)),"airDry","")</f>
        <v/>
      </c>
      <c r="BG48" s="2" t="str">
        <f>IF(ISNUMBER(SEARCH("heatDry",$AY48)),"heatDry","")</f>
        <v/>
      </c>
      <c r="BH48" s="2" t="str">
        <f>IF(AND(ISNUMBER(SEARCH("aerobic",$AW48)),ISNUMBER(SEARCH("anaer",$AW48))),"Combined Aer and Anaer.","")</f>
        <v/>
      </c>
    </row>
    <row r="49" spans="1:60" x14ac:dyDescent="0.3">
      <c r="A49" s="4">
        <v>47</v>
      </c>
      <c r="B49" t="s">
        <v>284</v>
      </c>
      <c r="C49">
        <v>145.72</v>
      </c>
      <c r="D49">
        <v>792.15064288903955</v>
      </c>
      <c r="E49">
        <v>794.72489290495287</v>
      </c>
      <c r="F49">
        <v>571.77146621018835</v>
      </c>
      <c r="G49">
        <v>1010.186818627871</v>
      </c>
      <c r="H49">
        <v>-76.944210854622995</v>
      </c>
      <c r="I49">
        <v>-78.156587907337084</v>
      </c>
      <c r="J49">
        <v>-91.223656617224535</v>
      </c>
      <c r="K49">
        <v>-61.139547525327529</v>
      </c>
      <c r="L49">
        <v>94.811000465768373</v>
      </c>
      <c r="M49">
        <v>94.406747715630814</v>
      </c>
      <c r="N49">
        <v>92.942278029026255</v>
      </c>
      <c r="O49">
        <v>97.889973008847733</v>
      </c>
      <c r="P49">
        <v>3.436029769456749</v>
      </c>
      <c r="Q49">
        <v>3.4742954198059368</v>
      </c>
      <c r="R49">
        <v>2.795339787145716</v>
      </c>
      <c r="S49">
        <v>3.9306519064530971</v>
      </c>
      <c r="T49">
        <v>83.073392457611135</v>
      </c>
      <c r="U49">
        <v>83.073261415437997</v>
      </c>
      <c r="V49">
        <v>83.017154305163331</v>
      </c>
      <c r="W49">
        <v>83.129090837024407</v>
      </c>
      <c r="X49">
        <v>5747.1928808117864</v>
      </c>
      <c r="Y49">
        <v>5767.7805871975079</v>
      </c>
      <c r="Z49">
        <v>5568.4712345528214</v>
      </c>
      <c r="AA49">
        <v>5861.0621722187134</v>
      </c>
      <c r="AB49">
        <v>910.34015070858925</v>
      </c>
      <c r="AC49">
        <v>904.50070404857047</v>
      </c>
      <c r="AD49">
        <v>787.18659005914037</v>
      </c>
      <c r="AE49">
        <v>1063.613768930044</v>
      </c>
      <c r="AF49">
        <v>63.763069150011127</v>
      </c>
      <c r="AG49">
        <v>63.491146164024492</v>
      </c>
      <c r="AH49">
        <v>62.50658433298711</v>
      </c>
      <c r="AI49">
        <v>65.833326459843789</v>
      </c>
      <c r="AJ49">
        <v>0.55536748767251465</v>
      </c>
      <c r="AK49">
        <v>0.55536745895598238</v>
      </c>
      <c r="AL49">
        <v>0.55536343590205017</v>
      </c>
      <c r="AM49">
        <v>0.55537155625956047</v>
      </c>
      <c r="AN49">
        <v>0.97013635244127283</v>
      </c>
      <c r="AO49">
        <v>0.97013635244127283</v>
      </c>
      <c r="AP49">
        <v>0.97013635244127283</v>
      </c>
      <c r="AQ49">
        <v>0.97013635244127283</v>
      </c>
      <c r="AR49">
        <v>14.90493624087231</v>
      </c>
      <c r="AS49">
        <v>14.90493624087232</v>
      </c>
      <c r="AT49">
        <v>14.90493624087232</v>
      </c>
      <c r="AU49">
        <v>14.90493624087232</v>
      </c>
      <c r="AV49" t="str">
        <f>VLOOKUP(Sheet1[[#This Row],[NPDES ID2]],Combined_Sheet__Major_Only___2[[NPDES ID2]:[ECHO BFR]],3,FALSE)</f>
        <v>VT</v>
      </c>
      <c r="AW49" t="s">
        <v>12181</v>
      </c>
      <c r="AX49" t="str">
        <f>VLOOKUP(Sheet1[[#This Row],[NPDES ID2]],Combined_Sheet__Major_Only___2[[NPDES ID2]:[ECHO BFR]],27,FALSE)</f>
        <v>methaneBioCaptureRecover</v>
      </c>
      <c r="AY49" t="str">
        <f>VLOOKUP(Sheet1[[#This Row],[NPDES ID2]],Combined_Sheet__Major_Only___2[[NPDES ID2]:[ECHO BFR]],28,FALSE)</f>
        <v>highTempCompost</v>
      </c>
      <c r="AZ49" t="str">
        <f>VLOOKUP(Sheet1[[#This Row],[NPDES ID2]],Combined_Sheet__Major_Only___2[[NPDES ID2]:[ECHO BFR]],29,FALSE)</f>
        <v>thickening</v>
      </c>
      <c r="BA49">
        <f>VLOOKUP(Sheet1[[#This Row],[NPDES ID2]],Combined_Sheet__Major_Only___2[[NPDES ID2]:[ECHO BFR]],17,FALSE)</f>
        <v>43.27919</v>
      </c>
      <c r="BB49">
        <f>VLOOKUP(Sheet1[[#This Row],[NPDES ID2]],Combined_Sheet__Major_Only___2[[NPDES ID2]:[ECHO BFR]],18,FALSE)</f>
        <v>-72.467460000000003</v>
      </c>
      <c r="BC49" t="str">
        <f>IF(ISNUMBER(SEARCH("aerobic",$AW49)),"aerobic","")</f>
        <v/>
      </c>
      <c r="BD49" t="str">
        <f>IF(ISNUMBER(SEARCH("anaer",$AW49)),"anaer","")</f>
        <v>anaer</v>
      </c>
      <c r="BE49" t="str">
        <f>IF(ISNUMBER(SEARCH("thickening",$AZ49)),"thickening","")</f>
        <v>thickening</v>
      </c>
      <c r="BF49" s="3" t="str">
        <f>IF(ISNUMBER(SEARCH("airDry",$AW49)),"airDry","")</f>
        <v/>
      </c>
      <c r="BG49" s="3" t="str">
        <f>IF(ISNUMBER(SEARCH("heatDry",$AY49)),"heatDry","")</f>
        <v/>
      </c>
      <c r="BH49" s="3" t="str">
        <f>IF(AND(ISNUMBER(SEARCH("aerobic",$AW49)),ISNUMBER(SEARCH("anaer",$AW49))),"Combined Aer and Anaer.","")</f>
        <v/>
      </c>
    </row>
    <row r="50" spans="1:60" x14ac:dyDescent="0.3">
      <c r="A50" s="4">
        <v>48</v>
      </c>
      <c r="B50" t="s">
        <v>290</v>
      </c>
      <c r="C50">
        <v>142.30000000000001</v>
      </c>
      <c r="D50">
        <v>869.96886547260294</v>
      </c>
      <c r="E50">
        <v>874.61350638814156</v>
      </c>
      <c r="F50">
        <v>626.96679532658936</v>
      </c>
      <c r="G50">
        <v>1113.4116629676389</v>
      </c>
      <c r="H50">
        <v>-77.337391041319265</v>
      </c>
      <c r="I50">
        <v>-78.374304703211877</v>
      </c>
      <c r="J50">
        <v>-90.872486750334076</v>
      </c>
      <c r="K50">
        <v>-62.630763554517131</v>
      </c>
      <c r="L50">
        <v>86.055726573922442</v>
      </c>
      <c r="M50">
        <v>85.612192895191299</v>
      </c>
      <c r="N50">
        <v>84.005557486281688</v>
      </c>
      <c r="O50">
        <v>89.433620479281529</v>
      </c>
      <c r="P50">
        <v>3.3673987027229368</v>
      </c>
      <c r="Q50">
        <v>3.3957975442516561</v>
      </c>
      <c r="R50">
        <v>2.779496787887167</v>
      </c>
      <c r="S50">
        <v>3.87231426328621</v>
      </c>
      <c r="T50">
        <v>4.152928368327494</v>
      </c>
      <c r="U50">
        <v>4.15291912164452</v>
      </c>
      <c r="V50">
        <v>4.1489600552701349</v>
      </c>
      <c r="W50">
        <v>4.1568585935692361</v>
      </c>
      <c r="X50">
        <v>309.14930058922499</v>
      </c>
      <c r="Y50">
        <v>310.44783161571308</v>
      </c>
      <c r="Z50">
        <v>297.62335815910387</v>
      </c>
      <c r="AA50">
        <v>316.55984361314319</v>
      </c>
      <c r="AB50">
        <v>47.189517393025817</v>
      </c>
      <c r="AC50">
        <v>46.938563240341047</v>
      </c>
      <c r="AD50">
        <v>40.962212220959778</v>
      </c>
      <c r="AE50">
        <v>54.990072251656173</v>
      </c>
      <c r="AF50">
        <v>59.265576272234341</v>
      </c>
      <c r="AG50">
        <v>58.960098857909557</v>
      </c>
      <c r="AH50">
        <v>57.853763454818633</v>
      </c>
      <c r="AI50">
        <v>61.591713189518977</v>
      </c>
      <c r="AJ50">
        <v>0.50045655048591042</v>
      </c>
      <c r="AK50">
        <v>0.50045653918020161</v>
      </c>
      <c r="AL50">
        <v>0.50045495490812131</v>
      </c>
      <c r="AM50">
        <v>0.50045815267838978</v>
      </c>
      <c r="AN50">
        <v>0.67067981435916313</v>
      </c>
      <c r="AO50">
        <v>0.67067981435916313</v>
      </c>
      <c r="AP50">
        <v>0.67067981435916313</v>
      </c>
      <c r="AQ50">
        <v>0.67067981435916313</v>
      </c>
      <c r="AR50">
        <v>14.16990030419197</v>
      </c>
      <c r="AS50">
        <v>14.16990030419197</v>
      </c>
      <c r="AT50">
        <v>14.16990030419197</v>
      </c>
      <c r="AU50">
        <v>14.16990030419197</v>
      </c>
      <c r="AV50" t="str">
        <f>VLOOKUP(Sheet1[[#This Row],[NPDES ID2]],Combined_Sheet__Major_Only___2[[NPDES ID2]:[ECHO BFR]],3,FALSE)</f>
        <v>IL</v>
      </c>
      <c r="AW50" t="s">
        <v>118</v>
      </c>
      <c r="AX50" t="str">
        <f>VLOOKUP(Sheet1[[#This Row],[NPDES ID2]],Combined_Sheet__Major_Only___2[[NPDES ID2]:[ECHO BFR]],27,FALSE)</f>
        <v>-</v>
      </c>
      <c r="AY50" t="str">
        <f>VLOOKUP(Sheet1[[#This Row],[NPDES ID2]],Combined_Sheet__Major_Only___2[[NPDES ID2]:[ECHO BFR]],28,FALSE)</f>
        <v>-</v>
      </c>
      <c r="AZ50" t="str">
        <f>VLOOKUP(Sheet1[[#This Row],[NPDES ID2]],Combined_Sheet__Major_Only___2[[NPDES ID2]:[ECHO BFR]],29,FALSE)</f>
        <v>-</v>
      </c>
      <c r="BA50">
        <f>VLOOKUP(Sheet1[[#This Row],[NPDES ID2]],Combined_Sheet__Major_Only___2[[NPDES ID2]:[ECHO BFR]],17,FALSE)</f>
        <v>41.448929999999997</v>
      </c>
      <c r="BB50">
        <f>VLOOKUP(Sheet1[[#This Row],[NPDES ID2]],Combined_Sheet__Major_Only___2[[NPDES ID2]:[ECHO BFR]],18,FALSE)</f>
        <v>-90.619889999999998</v>
      </c>
      <c r="BC50" t="str">
        <f>IF(ISNUMBER(SEARCH("aerobic",$AW50)),"aerobic","")</f>
        <v>aerobic</v>
      </c>
      <c r="BD50" t="str">
        <f>IF(ISNUMBER(SEARCH("anaer",$AW50)),"anaer","")</f>
        <v/>
      </c>
      <c r="BE50" t="str">
        <f>IF(ISNUMBER(SEARCH("thickening",$AZ50)),"thickening","")</f>
        <v/>
      </c>
      <c r="BF50" s="2" t="str">
        <f>IF(ISNUMBER(SEARCH("airDry",$AW50)),"airDry","")</f>
        <v>airDry</v>
      </c>
      <c r="BG50" s="2" t="str">
        <f>IF(ISNUMBER(SEARCH("heatDry",$AY50)),"heatDry","")</f>
        <v/>
      </c>
      <c r="BH50" s="2" t="str">
        <f>IF(AND(ISNUMBER(SEARCH("aerobic",$AW50)),ISNUMBER(SEARCH("anaer",$AW50))),"Combined Aer and Anaer.","")</f>
        <v/>
      </c>
    </row>
    <row r="51" spans="1:60" x14ac:dyDescent="0.3">
      <c r="A51" s="4">
        <v>49</v>
      </c>
      <c r="B51" t="s">
        <v>295</v>
      </c>
      <c r="C51">
        <v>134.01</v>
      </c>
      <c r="D51">
        <v>832.77705445581887</v>
      </c>
      <c r="E51">
        <v>834.17216543727613</v>
      </c>
      <c r="F51">
        <v>598.17928097293975</v>
      </c>
      <c r="G51">
        <v>1061.0116178912531</v>
      </c>
      <c r="H51">
        <v>-76.839123930083701</v>
      </c>
      <c r="I51">
        <v>-78.093417201618919</v>
      </c>
      <c r="J51">
        <v>-91.009007882335609</v>
      </c>
      <c r="K51">
        <v>-60.540279473038147</v>
      </c>
      <c r="L51">
        <v>89.161852785758313</v>
      </c>
      <c r="M51">
        <v>88.804789773741192</v>
      </c>
      <c r="N51">
        <v>87.511376276060787</v>
      </c>
      <c r="O51">
        <v>91.881207615873507</v>
      </c>
      <c r="P51">
        <v>3.1562039810660418</v>
      </c>
      <c r="Q51">
        <v>3.1958874167703319</v>
      </c>
      <c r="R51">
        <v>2.5557145945858588</v>
      </c>
      <c r="S51">
        <v>3.6242262432726311</v>
      </c>
      <c r="T51">
        <v>3.7540547895854108</v>
      </c>
      <c r="U51">
        <v>3.7540461584715881</v>
      </c>
      <c r="V51">
        <v>3.7503506546235381</v>
      </c>
      <c r="W51">
        <v>3.7577233723094929</v>
      </c>
      <c r="X51">
        <v>253.9673202086251</v>
      </c>
      <c r="Y51">
        <v>254.7952227666278</v>
      </c>
      <c r="Z51">
        <v>246.6223903196101</v>
      </c>
      <c r="AA51">
        <v>258.68651349004568</v>
      </c>
      <c r="AB51">
        <v>44.296865905932719</v>
      </c>
      <c r="AC51">
        <v>43.952285004304237</v>
      </c>
      <c r="AD51">
        <v>37.767791938787127</v>
      </c>
      <c r="AE51">
        <v>52.601647952611224</v>
      </c>
      <c r="AF51">
        <v>65.203270870258109</v>
      </c>
      <c r="AG51">
        <v>64.942132722906294</v>
      </c>
      <c r="AH51">
        <v>63.996408314818517</v>
      </c>
      <c r="AI51">
        <v>67.19173176081523</v>
      </c>
      <c r="AJ51">
        <v>0.57296864470410103</v>
      </c>
      <c r="AK51">
        <v>0.57296863284815047</v>
      </c>
      <c r="AL51">
        <v>0.57296697144355013</v>
      </c>
      <c r="AM51">
        <v>0.57297032490086441</v>
      </c>
      <c r="AN51">
        <v>0.65309886563538044</v>
      </c>
      <c r="AO51">
        <v>0.65309886563538044</v>
      </c>
      <c r="AP51">
        <v>0.65309886563538044</v>
      </c>
      <c r="AQ51">
        <v>0.65309886563538044</v>
      </c>
      <c r="AR51">
        <v>14.39339885250747</v>
      </c>
      <c r="AS51">
        <v>14.39339885250747</v>
      </c>
      <c r="AT51">
        <v>14.39339885250747</v>
      </c>
      <c r="AU51">
        <v>14.39339885250747</v>
      </c>
      <c r="AV51" t="str">
        <f>VLOOKUP(Sheet1[[#This Row],[NPDES ID2]],Combined_Sheet__Major_Only___2[[NPDES ID2]:[ECHO BFR]],3,FALSE)</f>
        <v>PR</v>
      </c>
      <c r="AW51" t="s">
        <v>118</v>
      </c>
      <c r="AX51" t="str">
        <f>VLOOKUP(Sheet1[[#This Row],[NPDES ID2]],Combined_Sheet__Major_Only___2[[NPDES ID2]:[ECHO BFR]],27,FALSE)</f>
        <v>-</v>
      </c>
      <c r="AY51" t="str">
        <f>VLOOKUP(Sheet1[[#This Row],[NPDES ID2]],Combined_Sheet__Major_Only___2[[NPDES ID2]:[ECHO BFR]],28,FALSE)</f>
        <v>-</v>
      </c>
      <c r="AZ51" t="str">
        <f>VLOOKUP(Sheet1[[#This Row],[NPDES ID2]],Combined_Sheet__Major_Only___2[[NPDES ID2]:[ECHO BFR]],29,FALSE)</f>
        <v>thickening</v>
      </c>
      <c r="BA51">
        <f>VLOOKUP(Sheet1[[#This Row],[NPDES ID2]],Combined_Sheet__Major_Only___2[[NPDES ID2]:[ECHO BFR]],17,FALSE)</f>
        <v>18.148561000000001</v>
      </c>
      <c r="BB51">
        <f>VLOOKUP(Sheet1[[#This Row],[NPDES ID2]],Combined_Sheet__Major_Only___2[[NPDES ID2]:[ECHO BFR]],18,FALSE)</f>
        <v>-66.278391999999997</v>
      </c>
      <c r="BC51" t="str">
        <f>IF(ISNUMBER(SEARCH("aerobic",$AW51)),"aerobic","")</f>
        <v>aerobic</v>
      </c>
      <c r="BD51" t="str">
        <f>IF(ISNUMBER(SEARCH("anaer",$AW51)),"anaer","")</f>
        <v/>
      </c>
      <c r="BE51" t="str">
        <f>IF(ISNUMBER(SEARCH("thickening",$AZ51)),"thickening","")</f>
        <v>thickening</v>
      </c>
      <c r="BF51" s="3" t="str">
        <f>IF(ISNUMBER(SEARCH("airDry",$AW51)),"airDry","")</f>
        <v>airDry</v>
      </c>
      <c r="BG51" s="3" t="str">
        <f>IF(ISNUMBER(SEARCH("heatDry",$AY51)),"heatDry","")</f>
        <v/>
      </c>
      <c r="BH51" s="3" t="str">
        <f>IF(AND(ISNUMBER(SEARCH("aerobic",$AW51)),ISNUMBER(SEARCH("anaer",$AW51))),"Combined Aer and Anaer.","")</f>
        <v/>
      </c>
    </row>
    <row r="52" spans="1:60" x14ac:dyDescent="0.3">
      <c r="A52" s="4">
        <v>50</v>
      </c>
      <c r="B52" t="s">
        <v>300</v>
      </c>
      <c r="C52">
        <v>133</v>
      </c>
      <c r="D52">
        <v>849.52750914328135</v>
      </c>
      <c r="E52">
        <v>851.2312401598881</v>
      </c>
      <c r="F52">
        <v>609.93805068642484</v>
      </c>
      <c r="G52">
        <v>1083.026415116437</v>
      </c>
      <c r="H52">
        <v>-76.914224038420613</v>
      </c>
      <c r="I52">
        <v>-78.088977914028021</v>
      </c>
      <c r="J52">
        <v>-91.160257233158589</v>
      </c>
      <c r="K52">
        <v>-60.924401760446173</v>
      </c>
      <c r="L52">
        <v>87.319863756771866</v>
      </c>
      <c r="M52">
        <v>86.956746533037375</v>
      </c>
      <c r="N52">
        <v>85.641410733730851</v>
      </c>
      <c r="O52">
        <v>90.085310981742538</v>
      </c>
      <c r="P52">
        <v>3.134634869080954</v>
      </c>
      <c r="Q52">
        <v>3.1715490394179402</v>
      </c>
      <c r="R52">
        <v>2.5459630722220692</v>
      </c>
      <c r="S52">
        <v>3.589136858180288</v>
      </c>
      <c r="T52">
        <v>3.995427737862427</v>
      </c>
      <c r="U52">
        <v>3.9954187342452618</v>
      </c>
      <c r="V52">
        <v>3.9915637391011538</v>
      </c>
      <c r="W52">
        <v>3.9992546500152999</v>
      </c>
      <c r="X52">
        <v>273.92350380286581</v>
      </c>
      <c r="Y52">
        <v>274.84451014545527</v>
      </c>
      <c r="Z52">
        <v>265.68938679027951</v>
      </c>
      <c r="AA52">
        <v>279.21097919563482</v>
      </c>
      <c r="AB52">
        <v>42.316893895182581</v>
      </c>
      <c r="AC52">
        <v>42.067662766428377</v>
      </c>
      <c r="AD52">
        <v>36.725218384696269</v>
      </c>
      <c r="AE52">
        <v>49.258166917835887</v>
      </c>
      <c r="AF52">
        <v>64.341145615714495</v>
      </c>
      <c r="AG52">
        <v>64.073565707323795</v>
      </c>
      <c r="AH52">
        <v>63.104491729074169</v>
      </c>
      <c r="AI52">
        <v>66.378688079243787</v>
      </c>
      <c r="AJ52">
        <v>0.56243138693313555</v>
      </c>
      <c r="AK52">
        <v>0.5624313763050881</v>
      </c>
      <c r="AL52">
        <v>0.56242988694682572</v>
      </c>
      <c r="AM52">
        <v>0.56243289313693612</v>
      </c>
      <c r="AN52">
        <v>0.66395498811654174</v>
      </c>
      <c r="AO52">
        <v>0.66395498811654174</v>
      </c>
      <c r="AP52">
        <v>0.66395498811654174</v>
      </c>
      <c r="AQ52">
        <v>0.66395498811654174</v>
      </c>
      <c r="AR52">
        <v>15.27122367530581</v>
      </c>
      <c r="AS52">
        <v>15.27122367530581</v>
      </c>
      <c r="AT52">
        <v>15.27122367530581</v>
      </c>
      <c r="AU52">
        <v>15.27122367530581</v>
      </c>
      <c r="AV52" t="str">
        <f>VLOOKUP(Sheet1[[#This Row],[NPDES ID2]],Combined_Sheet__Major_Only___2[[NPDES ID2]:[ECHO BFR]],3,FALSE)</f>
        <v>NY</v>
      </c>
      <c r="AW52" t="s">
        <v>118</v>
      </c>
      <c r="AX52" t="str">
        <f>VLOOKUP(Sheet1[[#This Row],[NPDES ID2]],Combined_Sheet__Major_Only___2[[NPDES ID2]:[ECHO BFR]],27,FALSE)</f>
        <v>-</v>
      </c>
      <c r="AY52" t="str">
        <f>VLOOKUP(Sheet1[[#This Row],[NPDES ID2]],Combined_Sheet__Major_Only___2[[NPDES ID2]:[ECHO BFR]],28,FALSE)</f>
        <v>highTempCompost</v>
      </c>
      <c r="AZ52" t="str">
        <f>VLOOKUP(Sheet1[[#This Row],[NPDES ID2]],Combined_Sheet__Major_Only___2[[NPDES ID2]:[ECHO BFR]],29,FALSE)</f>
        <v>thickening, preliminaryOps</v>
      </c>
      <c r="BA52">
        <f>VLOOKUP(Sheet1[[#This Row],[NPDES ID2]],Combined_Sheet__Major_Only___2[[NPDES ID2]:[ECHO BFR]],17,FALSE)</f>
        <v>43.275889999999997</v>
      </c>
      <c r="BB52">
        <f>VLOOKUP(Sheet1[[#This Row],[NPDES ID2]],Combined_Sheet__Major_Only___2[[NPDES ID2]:[ECHO BFR]],18,FALSE)</f>
        <v>-77.276570000000007</v>
      </c>
      <c r="BC52" t="str">
        <f>IF(ISNUMBER(SEARCH("aerobic",$AW52)),"aerobic","")</f>
        <v>aerobic</v>
      </c>
      <c r="BD52" t="str">
        <f>IF(ISNUMBER(SEARCH("anaer",$AW52)),"anaer","")</f>
        <v/>
      </c>
      <c r="BE52" t="str">
        <f>IF(ISNUMBER(SEARCH("thickening",$AZ52)),"thickening","")</f>
        <v>thickening</v>
      </c>
      <c r="BF52" s="2" t="str">
        <f>IF(ISNUMBER(SEARCH("airDry",$AW52)),"airDry","")</f>
        <v>airDry</v>
      </c>
      <c r="BG52" s="2" t="str">
        <f>IF(ISNUMBER(SEARCH("heatDry",$AY52)),"heatDry","")</f>
        <v/>
      </c>
      <c r="BH52" s="2" t="str">
        <f>IF(AND(ISNUMBER(SEARCH("aerobic",$AW52)),ISNUMBER(SEARCH("anaer",$AW52))),"Combined Aer and Anaer.","")</f>
        <v/>
      </c>
    </row>
    <row r="53" spans="1:60" x14ac:dyDescent="0.3">
      <c r="A53" s="4">
        <v>51</v>
      </c>
      <c r="B53" t="s">
        <v>305</v>
      </c>
      <c r="C53">
        <v>125</v>
      </c>
      <c r="D53">
        <v>1249.2125984651141</v>
      </c>
      <c r="E53">
        <v>1258.9764379744979</v>
      </c>
      <c r="F53">
        <v>893.0251413369848</v>
      </c>
      <c r="G53">
        <v>1621.605662662485</v>
      </c>
      <c r="H53">
        <v>-78.28731278386411</v>
      </c>
      <c r="I53">
        <v>-77.488707525939617</v>
      </c>
      <c r="J53">
        <v>-90.473753090333588</v>
      </c>
      <c r="K53">
        <v>-67.507755063892986</v>
      </c>
      <c r="L53">
        <v>58.977577029087989</v>
      </c>
      <c r="M53">
        <v>58.464397317739788</v>
      </c>
      <c r="N53">
        <v>56.605423022998743</v>
      </c>
      <c r="O53">
        <v>62.885994956831851</v>
      </c>
      <c r="P53">
        <v>2.9843049632697678</v>
      </c>
      <c r="Q53">
        <v>2.96124076575797</v>
      </c>
      <c r="R53">
        <v>2.5951725239378001</v>
      </c>
      <c r="S53">
        <v>3.3968671985743049</v>
      </c>
      <c r="T53">
        <v>53.965964714772163</v>
      </c>
      <c r="U53">
        <v>53.9658785931842</v>
      </c>
      <c r="V53">
        <v>53.929004712684247</v>
      </c>
      <c r="W53">
        <v>54.002569975254652</v>
      </c>
      <c r="X53">
        <v>5152.9298082735986</v>
      </c>
      <c r="Y53">
        <v>5189.8349928953012</v>
      </c>
      <c r="Z53">
        <v>4830.2810791733255</v>
      </c>
      <c r="AA53">
        <v>5362.7048885972918</v>
      </c>
      <c r="AB53">
        <v>1390.3605369213819</v>
      </c>
      <c r="AC53">
        <v>1347.250126012533</v>
      </c>
      <c r="AD53">
        <v>1078.079666488519</v>
      </c>
      <c r="AE53">
        <v>1886.750675321488</v>
      </c>
      <c r="AF53">
        <v>46.238768334634067</v>
      </c>
      <c r="AG53">
        <v>45.836398390788077</v>
      </c>
      <c r="AH53">
        <v>44.379170037249573</v>
      </c>
      <c r="AI53">
        <v>49.302690526875232</v>
      </c>
      <c r="AJ53">
        <v>0.34201238817727209</v>
      </c>
      <c r="AK53">
        <v>0.34201237198879958</v>
      </c>
      <c r="AL53">
        <v>0.34201010397355058</v>
      </c>
      <c r="AM53">
        <v>0.34201468185977368</v>
      </c>
      <c r="AN53">
        <v>0.95506697540940932</v>
      </c>
      <c r="AO53">
        <v>0.95506697540940966</v>
      </c>
      <c r="AP53">
        <v>0.95506697540940966</v>
      </c>
      <c r="AQ53">
        <v>0.95506697540940966</v>
      </c>
      <c r="AR53">
        <v>8.1224780800596594</v>
      </c>
      <c r="AS53">
        <v>8.1224780800596577</v>
      </c>
      <c r="AT53">
        <v>8.1224780800596577</v>
      </c>
      <c r="AU53">
        <v>8.1224780800596577</v>
      </c>
      <c r="AV53" t="str">
        <f>VLOOKUP(Sheet1[[#This Row],[NPDES ID2]],Combined_Sheet__Major_Only___2[[NPDES ID2]:[ECHO BFR]],3,FALSE)</f>
        <v>SC</v>
      </c>
      <c r="AW53" t="s">
        <v>54</v>
      </c>
      <c r="AX53" t="str">
        <f>VLOOKUP(Sheet1[[#This Row],[NPDES ID2]],Combined_Sheet__Major_Only___2[[NPDES ID2]:[ECHO BFR]],27,FALSE)</f>
        <v>other</v>
      </c>
      <c r="AY53" t="str">
        <f>VLOOKUP(Sheet1[[#This Row],[NPDES ID2]],Combined_Sheet__Major_Only___2[[NPDES ID2]:[ECHO BFR]],28,FALSE)</f>
        <v>-</v>
      </c>
      <c r="AZ53" t="str">
        <f>VLOOKUP(Sheet1[[#This Row],[NPDES ID2]],Combined_Sheet__Major_Only___2[[NPDES ID2]:[ECHO BFR]],29,FALSE)</f>
        <v>thickening</v>
      </c>
      <c r="BA53">
        <f>VLOOKUP(Sheet1[[#This Row],[NPDES ID2]],Combined_Sheet__Major_Only___2[[NPDES ID2]:[ECHO BFR]],17,FALSE)</f>
        <v>34.164538</v>
      </c>
      <c r="BB53">
        <f>VLOOKUP(Sheet1[[#This Row],[NPDES ID2]],Combined_Sheet__Major_Only___2[[NPDES ID2]:[ECHO BFR]],18,FALSE)</f>
        <v>-79.387549000000007</v>
      </c>
      <c r="BC53" t="str">
        <f>IF(ISNUMBER(SEARCH("aerobic",$AW53)),"aerobic","")</f>
        <v/>
      </c>
      <c r="BD53" t="str">
        <f>IF(ISNUMBER(SEARCH("anaer",$AW53)),"anaer","")</f>
        <v/>
      </c>
      <c r="BE53" t="str">
        <f>IF(ISNUMBER(SEARCH("thickening",$AZ53)),"thickening","")</f>
        <v>thickening</v>
      </c>
      <c r="BF53" s="3" t="str">
        <f>IF(ISNUMBER(SEARCH("airDry",$AW53)),"airDry","")</f>
        <v/>
      </c>
      <c r="BG53" s="3" t="str">
        <f>IF(ISNUMBER(SEARCH("heatDry",$AY53)),"heatDry","")</f>
        <v/>
      </c>
      <c r="BH53" s="3" t="str">
        <f>IF(AND(ISNUMBER(SEARCH("aerobic",$AW53)),ISNUMBER(SEARCH("anaer",$AW53))),"Combined Aer and Anaer.","")</f>
        <v/>
      </c>
    </row>
    <row r="54" spans="1:60" x14ac:dyDescent="0.3">
      <c r="A54" s="4">
        <v>52</v>
      </c>
      <c r="B54" t="s">
        <v>310</v>
      </c>
      <c r="C54">
        <v>110.01</v>
      </c>
      <c r="D54">
        <v>1037.532068601859</v>
      </c>
      <c r="E54">
        <v>1038.7365066269149</v>
      </c>
      <c r="F54">
        <v>737.5045434433523</v>
      </c>
      <c r="G54">
        <v>1324.828498521767</v>
      </c>
      <c r="H54">
        <v>-77.089915332623804</v>
      </c>
      <c r="I54">
        <v>-78.373914355059355</v>
      </c>
      <c r="J54">
        <v>-91.280140262969354</v>
      </c>
      <c r="K54">
        <v>-61.816263162355249</v>
      </c>
      <c r="L54">
        <v>69.919632415657318</v>
      </c>
      <c r="M54">
        <v>69.602052268580962</v>
      </c>
      <c r="N54">
        <v>68.451677270715066</v>
      </c>
      <c r="O54">
        <v>72.338257209542618</v>
      </c>
      <c r="P54">
        <v>2.5971071059317481</v>
      </c>
      <c r="Q54">
        <v>2.6247068089997301</v>
      </c>
      <c r="R54">
        <v>2.1217219241308438</v>
      </c>
      <c r="S54">
        <v>2.9755557088632072</v>
      </c>
      <c r="T54">
        <v>4.0101073885267748</v>
      </c>
      <c r="U54">
        <v>4.010098362254964</v>
      </c>
      <c r="V54">
        <v>4.0062336672810828</v>
      </c>
      <c r="W54">
        <v>4.0139439298477946</v>
      </c>
      <c r="X54">
        <v>284.01320833997448</v>
      </c>
      <c r="Y54">
        <v>285.05956464338539</v>
      </c>
      <c r="Z54">
        <v>274.68372817529638</v>
      </c>
      <c r="AA54">
        <v>290.00572566535237</v>
      </c>
      <c r="AB54">
        <v>44.663343782937339</v>
      </c>
      <c r="AC54">
        <v>44.394781503707783</v>
      </c>
      <c r="AD54">
        <v>38.64101601198152</v>
      </c>
      <c r="AE54">
        <v>52.116650779953623</v>
      </c>
      <c r="AF54">
        <v>62.286539052101631</v>
      </c>
      <c r="AG54">
        <v>62.003612710551927</v>
      </c>
      <c r="AH54">
        <v>60.978929211112117</v>
      </c>
      <c r="AI54">
        <v>64.440985175040595</v>
      </c>
      <c r="AJ54">
        <v>0.53733080188763283</v>
      </c>
      <c r="AK54">
        <v>0.53733079292186292</v>
      </c>
      <c r="AL54">
        <v>0.53732953648262272</v>
      </c>
      <c r="AM54">
        <v>0.53733207253732662</v>
      </c>
      <c r="AN54">
        <v>0.6645933512639326</v>
      </c>
      <c r="AO54">
        <v>0.66459335126393237</v>
      </c>
      <c r="AP54">
        <v>0.66459335126393237</v>
      </c>
      <c r="AQ54">
        <v>0.66459335126393237</v>
      </c>
      <c r="AR54">
        <v>14.623622219853591</v>
      </c>
      <c r="AS54">
        <v>14.623622219853599</v>
      </c>
      <c r="AT54">
        <v>14.623622219853599</v>
      </c>
      <c r="AU54">
        <v>14.623622219853599</v>
      </c>
      <c r="AV54" t="str">
        <f>VLOOKUP(Sheet1[[#This Row],[NPDES ID2]],Combined_Sheet__Major_Only___2[[NPDES ID2]:[ECHO BFR]],3,FALSE)</f>
        <v>IL</v>
      </c>
      <c r="AW54" t="s">
        <v>118</v>
      </c>
      <c r="AX54" t="str">
        <f>VLOOKUP(Sheet1[[#This Row],[NPDES ID2]],Combined_Sheet__Major_Only___2[[NPDES ID2]:[ECHO BFR]],27,FALSE)</f>
        <v>tempSludgeStore</v>
      </c>
      <c r="AY54" t="str">
        <f>VLOOKUP(Sheet1[[#This Row],[NPDES ID2]],Combined_Sheet__Major_Only___2[[NPDES ID2]:[ECHO BFR]],28,FALSE)</f>
        <v>-</v>
      </c>
      <c r="AZ54" t="str">
        <f>VLOOKUP(Sheet1[[#This Row],[NPDES ID2]],Combined_Sheet__Major_Only___2[[NPDES ID2]:[ECHO BFR]],29,FALSE)</f>
        <v>thickening</v>
      </c>
      <c r="BA54">
        <f>VLOOKUP(Sheet1[[#This Row],[NPDES ID2]],Combined_Sheet__Major_Only___2[[NPDES ID2]:[ECHO BFR]],17,FALSE)</f>
        <v>41.241700000000002</v>
      </c>
      <c r="BB54">
        <f>VLOOKUP(Sheet1[[#This Row],[NPDES ID2]],Combined_Sheet__Major_Only___2[[NPDES ID2]:[ECHO BFR]],18,FALSE)</f>
        <v>-87.838300000000004</v>
      </c>
      <c r="BC54" t="str">
        <f>IF(ISNUMBER(SEARCH("aerobic",$AW54)),"aerobic","")</f>
        <v>aerobic</v>
      </c>
      <c r="BD54" t="str">
        <f>IF(ISNUMBER(SEARCH("anaer",$AW54)),"anaer","")</f>
        <v/>
      </c>
      <c r="BE54" t="str">
        <f>IF(ISNUMBER(SEARCH("thickening",$AZ54)),"thickening","")</f>
        <v>thickening</v>
      </c>
      <c r="BF54" s="2" t="str">
        <f>IF(ISNUMBER(SEARCH("airDry",$AW54)),"airDry","")</f>
        <v>airDry</v>
      </c>
      <c r="BG54" s="2" t="str">
        <f>IF(ISNUMBER(SEARCH("heatDry",$AY54)),"heatDry","")</f>
        <v/>
      </c>
      <c r="BH54" s="2" t="str">
        <f>IF(AND(ISNUMBER(SEARCH("aerobic",$AW54)),ISNUMBER(SEARCH("anaer",$AW54))),"Combined Aer and Anaer.","")</f>
        <v/>
      </c>
    </row>
    <row r="55" spans="1:60" x14ac:dyDescent="0.3">
      <c r="A55" s="4">
        <v>53</v>
      </c>
      <c r="B55" t="s">
        <v>315</v>
      </c>
      <c r="C55">
        <v>100.75</v>
      </c>
      <c r="D55">
        <v>1117.63226044158</v>
      </c>
      <c r="E55">
        <v>1117.908509381072</v>
      </c>
      <c r="F55">
        <v>791.17300167235589</v>
      </c>
      <c r="G55">
        <v>1426.7644051026641</v>
      </c>
      <c r="H55">
        <v>-77.065964835339827</v>
      </c>
      <c r="I55">
        <v>-78.344885128922527</v>
      </c>
      <c r="J55">
        <v>-91.316120161270177</v>
      </c>
      <c r="K55">
        <v>-61.712609712756681</v>
      </c>
      <c r="L55">
        <v>64.325445979348572</v>
      </c>
      <c r="M55">
        <v>64.036772876651469</v>
      </c>
      <c r="N55">
        <v>62.991108117240877</v>
      </c>
      <c r="O55">
        <v>66.523920981693806</v>
      </c>
      <c r="P55">
        <v>2.3779574407629158</v>
      </c>
      <c r="Q55">
        <v>2.4030779342707689</v>
      </c>
      <c r="R55">
        <v>1.941129864794265</v>
      </c>
      <c r="S55">
        <v>2.7236635457182632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62.569829900948037</v>
      </c>
      <c r="AG55">
        <v>62.289019197227283</v>
      </c>
      <c r="AH55">
        <v>61.271999111228432</v>
      </c>
      <c r="AI55">
        <v>64.708164042514596</v>
      </c>
      <c r="AJ55">
        <v>0.54079068330970514</v>
      </c>
      <c r="AK55">
        <v>0.54079067432556771</v>
      </c>
      <c r="AL55">
        <v>0.54078941531157187</v>
      </c>
      <c r="AM55">
        <v>0.54079195656325396</v>
      </c>
      <c r="AN55">
        <v>0.18311960393322571</v>
      </c>
      <c r="AO55">
        <v>0.18311960393322579</v>
      </c>
      <c r="AP55">
        <v>0.18311960393322579</v>
      </c>
      <c r="AQ55">
        <v>0.18311960393322579</v>
      </c>
      <c r="AR55">
        <v>12.919466554234999</v>
      </c>
      <c r="AS55">
        <v>12.919466554234999</v>
      </c>
      <c r="AT55">
        <v>12.919466554234999</v>
      </c>
      <c r="AU55">
        <v>12.919466554234999</v>
      </c>
      <c r="AV55" t="str">
        <f>VLOOKUP(Sheet1[[#This Row],[NPDES ID2]],Combined_Sheet__Major_Only___2[[NPDES ID2]:[ECHO BFR]],3,FALSE)</f>
        <v>OR</v>
      </c>
      <c r="AW55" t="s">
        <v>41</v>
      </c>
      <c r="AX55" t="str">
        <f>VLOOKUP(Sheet1[[#This Row],[NPDES ID2]],Combined_Sheet__Major_Only___2[[NPDES ID2]:[ECHO BFR]],27,FALSE)</f>
        <v>-</v>
      </c>
      <c r="AY55" t="str">
        <f>VLOOKUP(Sheet1[[#This Row],[NPDES ID2]],Combined_Sheet__Major_Only___2[[NPDES ID2]:[ECHO BFR]],28,FALSE)</f>
        <v>heatDry, heatTreatment</v>
      </c>
      <c r="AZ55" t="str">
        <f>VLOOKUP(Sheet1[[#This Row],[NPDES ID2]],Combined_Sheet__Major_Only___2[[NPDES ID2]:[ECHO BFR]],29,FALSE)</f>
        <v>thickening</v>
      </c>
      <c r="BA55">
        <f>VLOOKUP(Sheet1[[#This Row],[NPDES ID2]],Combined_Sheet__Major_Only___2[[NPDES ID2]:[ECHO BFR]],17,FALSE)</f>
        <v>46.005499</v>
      </c>
      <c r="BB55">
        <f>VLOOKUP(Sheet1[[#This Row],[NPDES ID2]],Combined_Sheet__Major_Only___2[[NPDES ID2]:[ECHO BFR]],18,FALSE)</f>
        <v>-123.92326300000001</v>
      </c>
      <c r="BC55" t="str">
        <f>IF(ISNUMBER(SEARCH("aerobic",$AW55)),"aerobic","")</f>
        <v>aerobic</v>
      </c>
      <c r="BD55" t="str">
        <f>IF(ISNUMBER(SEARCH("anaer",$AW55)),"anaer","")</f>
        <v/>
      </c>
      <c r="BE55" t="str">
        <f>IF(ISNUMBER(SEARCH("thickening",$AZ55)),"thickening","")</f>
        <v>thickening</v>
      </c>
      <c r="BF55" s="3" t="str">
        <f>IF(ISNUMBER(SEARCH("airDry",$AW55)),"airDry","")</f>
        <v/>
      </c>
      <c r="BG55" s="3" t="str">
        <f>IF(ISNUMBER(SEARCH("heatDry",$AY55)),"heatDry","")</f>
        <v>heatDry</v>
      </c>
      <c r="BH55" s="3" t="str">
        <f>IF(AND(ISNUMBER(SEARCH("aerobic",$AW55)),ISNUMBER(SEARCH("anaer",$AW55))),"Combined Aer and Anaer.","")</f>
        <v/>
      </c>
    </row>
    <row r="56" spans="1:60" x14ac:dyDescent="0.3">
      <c r="A56" s="4">
        <v>54</v>
      </c>
      <c r="B56" t="s">
        <v>320</v>
      </c>
      <c r="C56">
        <v>96.01</v>
      </c>
      <c r="D56">
        <v>1450.8177881570191</v>
      </c>
      <c r="E56">
        <v>1461.659513810873</v>
      </c>
      <c r="F56">
        <v>1024.277868544289</v>
      </c>
      <c r="G56">
        <v>1873.442553049761</v>
      </c>
      <c r="H56">
        <v>-77.98271662913389</v>
      </c>
      <c r="I56">
        <v>-77.826450928848601</v>
      </c>
      <c r="J56">
        <v>-90.540919047526174</v>
      </c>
      <c r="K56">
        <v>-65.523634418279883</v>
      </c>
      <c r="L56">
        <v>49.352597566812591</v>
      </c>
      <c r="M56">
        <v>48.988524136820033</v>
      </c>
      <c r="N56">
        <v>47.669569569988532</v>
      </c>
      <c r="O56">
        <v>52.12562556886116</v>
      </c>
      <c r="P56">
        <v>2.2864562595129869</v>
      </c>
      <c r="Q56">
        <v>2.2779607167361009</v>
      </c>
      <c r="R56">
        <v>1.9471198955427731</v>
      </c>
      <c r="S56">
        <v>2.5963850395299399</v>
      </c>
      <c r="T56">
        <v>259.79821675639278</v>
      </c>
      <c r="U56">
        <v>259.79781298031162</v>
      </c>
      <c r="V56">
        <v>259.62493192550738</v>
      </c>
      <c r="W56">
        <v>259.96983840179053</v>
      </c>
      <c r="X56">
        <v>22762.220155495699</v>
      </c>
      <c r="Y56">
        <v>22902.267025103331</v>
      </c>
      <c r="Z56">
        <v>21547.17412105644</v>
      </c>
      <c r="AA56">
        <v>23546.339340108701</v>
      </c>
      <c r="AB56">
        <v>6826.2710305260553</v>
      </c>
      <c r="AC56">
        <v>6586.5142002069979</v>
      </c>
      <c r="AD56">
        <v>5174.6317630969852</v>
      </c>
      <c r="AE56">
        <v>9578.1696532746209</v>
      </c>
      <c r="AF56">
        <v>50.376231758036482</v>
      </c>
      <c r="AG56">
        <v>50.004538153109273</v>
      </c>
      <c r="AH56">
        <v>48.658670382559947</v>
      </c>
      <c r="AI56">
        <v>53.206174747996968</v>
      </c>
      <c r="AJ56">
        <v>0.39221848508511742</v>
      </c>
      <c r="AK56">
        <v>0.39221845066977279</v>
      </c>
      <c r="AL56">
        <v>0.39221363072252358</v>
      </c>
      <c r="AM56">
        <v>0.39222335962415011</v>
      </c>
      <c r="AN56">
        <v>0.99016418159512842</v>
      </c>
      <c r="AO56">
        <v>0.99016418159512798</v>
      </c>
      <c r="AP56">
        <v>0.99016418159512798</v>
      </c>
      <c r="AQ56">
        <v>0.99016418159512798</v>
      </c>
      <c r="AR56">
        <v>8.4376328939503065</v>
      </c>
      <c r="AS56">
        <v>8.4376328939503047</v>
      </c>
      <c r="AT56">
        <v>8.4376328939503047</v>
      </c>
      <c r="AU56">
        <v>8.4376328939503047</v>
      </c>
      <c r="AV56" t="str">
        <f>VLOOKUP(Sheet1[[#This Row],[NPDES ID2]],Combined_Sheet__Major_Only___2[[NPDES ID2]:[ECHO BFR]],3,FALSE)</f>
        <v>TX</v>
      </c>
      <c r="AW56" t="s">
        <v>54</v>
      </c>
      <c r="AX56" t="str">
        <f>VLOOKUP(Sheet1[[#This Row],[NPDES ID2]],Combined_Sheet__Major_Only___2[[NPDES ID2]:[ECHO BFR]],27,FALSE)</f>
        <v>other</v>
      </c>
      <c r="AY56" t="str">
        <f>VLOOKUP(Sheet1[[#This Row],[NPDES ID2]],Combined_Sheet__Major_Only___2[[NPDES ID2]:[ECHO BFR]],28,FALSE)</f>
        <v>-</v>
      </c>
      <c r="AZ56" t="str">
        <f>VLOOKUP(Sheet1[[#This Row],[NPDES ID2]],Combined_Sheet__Major_Only___2[[NPDES ID2]:[ECHO BFR]],29,FALSE)</f>
        <v>-</v>
      </c>
      <c r="BA56">
        <f>VLOOKUP(Sheet1[[#This Row],[NPDES ID2]],Combined_Sheet__Major_Only___2[[NPDES ID2]:[ECHO BFR]],17,FALSE)</f>
        <v>29.739432000000001</v>
      </c>
      <c r="BB56">
        <f>VLOOKUP(Sheet1[[#This Row],[NPDES ID2]],Combined_Sheet__Major_Only___2[[NPDES ID2]:[ECHO BFR]],18,FALSE)</f>
        <v>-95.267197999999993</v>
      </c>
      <c r="BC56" t="str">
        <f>IF(ISNUMBER(SEARCH("aerobic",$AW56)),"aerobic","")</f>
        <v/>
      </c>
      <c r="BD56" t="str">
        <f>IF(ISNUMBER(SEARCH("anaer",$AW56)),"anaer","")</f>
        <v/>
      </c>
      <c r="BE56" t="str">
        <f>IF(ISNUMBER(SEARCH("thickening",$AZ56)),"thickening","")</f>
        <v/>
      </c>
      <c r="BF56" s="2" t="str">
        <f>IF(ISNUMBER(SEARCH("airDry",$AW56)),"airDry","")</f>
        <v/>
      </c>
      <c r="BG56" s="2" t="str">
        <f>IF(ISNUMBER(SEARCH("heatDry",$AY56)),"heatDry","")</f>
        <v/>
      </c>
      <c r="BH56" s="2" t="str">
        <f>IF(AND(ISNUMBER(SEARCH("aerobic",$AW56)),ISNUMBER(SEARCH("anaer",$AW56))),"Combined Aer and Anaer.","")</f>
        <v/>
      </c>
    </row>
    <row r="57" spans="1:60" x14ac:dyDescent="0.3">
      <c r="A57" s="4">
        <v>55</v>
      </c>
      <c r="B57" t="s">
        <v>324</v>
      </c>
      <c r="C57">
        <v>84</v>
      </c>
      <c r="D57">
        <v>1370.910552438389</v>
      </c>
      <c r="E57">
        <v>1371.0215746695239</v>
      </c>
      <c r="F57">
        <v>962.99647843096079</v>
      </c>
      <c r="G57">
        <v>1753.1717680811159</v>
      </c>
      <c r="H57">
        <v>-77.221295475792189</v>
      </c>
      <c r="I57">
        <v>-78.302083692995339</v>
      </c>
      <c r="J57">
        <v>-90.930555774169989</v>
      </c>
      <c r="K57">
        <v>-62.325432859096267</v>
      </c>
      <c r="L57">
        <v>51.596530843538041</v>
      </c>
      <c r="M57">
        <v>51.340685613013576</v>
      </c>
      <c r="N57">
        <v>50.413773051934321</v>
      </c>
      <c r="O57">
        <v>53.545303862875542</v>
      </c>
      <c r="P57">
        <v>1.986324352172782</v>
      </c>
      <c r="Q57">
        <v>2.0024217299670251</v>
      </c>
      <c r="R57">
        <v>1.63241649877781</v>
      </c>
      <c r="S57">
        <v>2.2807627502224812</v>
      </c>
      <c r="T57">
        <v>350.21063906546522</v>
      </c>
      <c r="U57">
        <v>350.21009575871318</v>
      </c>
      <c r="V57">
        <v>349.97747315243549</v>
      </c>
      <c r="W57">
        <v>350.44156705518208</v>
      </c>
      <c r="X57">
        <v>25666.33739268842</v>
      </c>
      <c r="Y57">
        <v>25773.446087262259</v>
      </c>
      <c r="Z57">
        <v>24738.632269534999</v>
      </c>
      <c r="AA57">
        <v>26258.519623528911</v>
      </c>
      <c r="AB57">
        <v>3945.346105147627</v>
      </c>
      <c r="AC57">
        <v>3922.973953350403</v>
      </c>
      <c r="AD57">
        <v>3422.4691599586772</v>
      </c>
      <c r="AE57">
        <v>4595.4566249545578</v>
      </c>
      <c r="AF57">
        <v>60.196807796825013</v>
      </c>
      <c r="AG57">
        <v>59.898233338280797</v>
      </c>
      <c r="AH57">
        <v>58.817365367749801</v>
      </c>
      <c r="AI57">
        <v>62.469689700771497</v>
      </c>
      <c r="AJ57">
        <v>0.51181900305052064</v>
      </c>
      <c r="AK57">
        <v>0.51181895730660398</v>
      </c>
      <c r="AL57">
        <v>0.51181255085621757</v>
      </c>
      <c r="AM57">
        <v>0.51182548206414169</v>
      </c>
      <c r="AN57">
        <v>0.99267678247372759</v>
      </c>
      <c r="AO57">
        <v>0.9926767824737277</v>
      </c>
      <c r="AP57">
        <v>0.9926767824737277</v>
      </c>
      <c r="AQ57">
        <v>0.9926767824737277</v>
      </c>
      <c r="AR57">
        <v>14.330799982872801</v>
      </c>
      <c r="AS57">
        <v>14.33079998287279</v>
      </c>
      <c r="AT57">
        <v>14.33079998287279</v>
      </c>
      <c r="AU57">
        <v>14.33079998287279</v>
      </c>
      <c r="AV57" t="str">
        <f>VLOOKUP(Sheet1[[#This Row],[NPDES ID2]],Combined_Sheet__Major_Only___2[[NPDES ID2]:[ECHO BFR]],3,FALSE)</f>
        <v>AL</v>
      </c>
      <c r="AW57" t="s">
        <v>41</v>
      </c>
      <c r="AX57" t="str">
        <f>VLOOKUP(Sheet1[[#This Row],[NPDES ID2]],Combined_Sheet__Major_Only___2[[NPDES ID2]:[ECHO BFR]],27,FALSE)</f>
        <v>-</v>
      </c>
      <c r="AY57" t="str">
        <f>VLOOKUP(Sheet1[[#This Row],[NPDES ID2]],Combined_Sheet__Major_Only___2[[NPDES ID2]:[ECHO BFR]],28,FALSE)</f>
        <v>-</v>
      </c>
      <c r="AZ57" t="str">
        <f>VLOOKUP(Sheet1[[#This Row],[NPDES ID2]],Combined_Sheet__Major_Only___2[[NPDES ID2]:[ECHO BFR]],29,FALSE)</f>
        <v>preliminaryOps</v>
      </c>
      <c r="BA57">
        <f>VLOOKUP(Sheet1[[#This Row],[NPDES ID2]],Combined_Sheet__Major_Only___2[[NPDES ID2]:[ECHO BFR]],17,FALSE)</f>
        <v>32.387661000000001</v>
      </c>
      <c r="BB57">
        <f>VLOOKUP(Sheet1[[#This Row],[NPDES ID2]],Combined_Sheet__Major_Only___2[[NPDES ID2]:[ECHO BFR]],18,FALSE)</f>
        <v>-86.041448000000003</v>
      </c>
      <c r="BC57" t="str">
        <f>IF(ISNUMBER(SEARCH("aerobic",$AW57)),"aerobic","")</f>
        <v>aerobic</v>
      </c>
      <c r="BD57" t="str">
        <f>IF(ISNUMBER(SEARCH("anaer",$AW57)),"anaer","")</f>
        <v/>
      </c>
      <c r="BE57" t="str">
        <f>IF(ISNUMBER(SEARCH("thickening",$AZ57)),"thickening","")</f>
        <v/>
      </c>
      <c r="BF57" s="3" t="str">
        <f>IF(ISNUMBER(SEARCH("airDry",$AW57)),"airDry","")</f>
        <v/>
      </c>
      <c r="BG57" s="3" t="str">
        <f>IF(ISNUMBER(SEARCH("heatDry",$AY57)),"heatDry","")</f>
        <v/>
      </c>
      <c r="BH57" s="3" t="str">
        <f>IF(AND(ISNUMBER(SEARCH("aerobic",$AW57)),ISNUMBER(SEARCH("anaer",$AW57))),"Combined Aer and Anaer.","")</f>
        <v/>
      </c>
    </row>
    <row r="58" spans="1:60" x14ac:dyDescent="0.3">
      <c r="A58" s="4">
        <v>56</v>
      </c>
      <c r="B58" t="s">
        <v>329</v>
      </c>
      <c r="C58">
        <v>80.599999999999994</v>
      </c>
      <c r="D58">
        <v>1365.6456950612669</v>
      </c>
      <c r="E58">
        <v>1365.5635190845051</v>
      </c>
      <c r="F58">
        <v>957.85458817717279</v>
      </c>
      <c r="G58">
        <v>1747.418619761215</v>
      </c>
      <c r="H58">
        <v>-77.044132785577077</v>
      </c>
      <c r="I58">
        <v>-78.322139257832703</v>
      </c>
      <c r="J58">
        <v>-91.330145363969777</v>
      </c>
      <c r="K58">
        <v>-61.61485347862461</v>
      </c>
      <c r="L58">
        <v>51.619993319076968</v>
      </c>
      <c r="M58">
        <v>51.390250135394652</v>
      </c>
      <c r="N58">
        <v>50.558027724198077</v>
      </c>
      <c r="O58">
        <v>53.369709202350421</v>
      </c>
      <c r="P58">
        <v>1.902066096155737</v>
      </c>
      <c r="Q58">
        <v>1.9216740231853</v>
      </c>
      <c r="R58">
        <v>1.55180319108233</v>
      </c>
      <c r="S58">
        <v>2.1781468429410169</v>
      </c>
      <c r="T58">
        <v>68.080368001714263</v>
      </c>
      <c r="U58">
        <v>68.080260097808051</v>
      </c>
      <c r="V58">
        <v>68.03405988438891</v>
      </c>
      <c r="W58">
        <v>68.126231654349297</v>
      </c>
      <c r="X58">
        <v>4785.0133836737541</v>
      </c>
      <c r="Y58">
        <v>4802.9052028182778</v>
      </c>
      <c r="Z58">
        <v>4629.7391126090633</v>
      </c>
      <c r="AA58">
        <v>4884.0013648955064</v>
      </c>
      <c r="AB58">
        <v>776.50807860770669</v>
      </c>
      <c r="AC58">
        <v>771.27537792457383</v>
      </c>
      <c r="AD58">
        <v>668.90275166448066</v>
      </c>
      <c r="AE58">
        <v>910.60437333699292</v>
      </c>
      <c r="AF58">
        <v>62.764022689793819</v>
      </c>
      <c r="AG58">
        <v>62.484655683060552</v>
      </c>
      <c r="AH58">
        <v>61.472933767978212</v>
      </c>
      <c r="AI58">
        <v>64.891260569296122</v>
      </c>
      <c r="AJ58">
        <v>0.54316258374156901</v>
      </c>
      <c r="AK58">
        <v>0.54316256964237875</v>
      </c>
      <c r="AL58">
        <v>0.54316059397586958</v>
      </c>
      <c r="AM58">
        <v>0.54316458175722138</v>
      </c>
      <c r="AN58">
        <v>0.96390014549795977</v>
      </c>
      <c r="AO58">
        <v>0.96390014549795999</v>
      </c>
      <c r="AP58">
        <v>0.96390014549795999</v>
      </c>
      <c r="AQ58">
        <v>0.96390014549795999</v>
      </c>
      <c r="AR58">
        <v>14.458524215661219</v>
      </c>
      <c r="AS58">
        <v>14.458524215661219</v>
      </c>
      <c r="AT58">
        <v>14.458524215661219</v>
      </c>
      <c r="AU58">
        <v>14.458524215661219</v>
      </c>
      <c r="AV58" t="str">
        <f>VLOOKUP(Sheet1[[#This Row],[NPDES ID2]],Combined_Sheet__Major_Only___2[[NPDES ID2]:[ECHO BFR]],3,FALSE)</f>
        <v>SC</v>
      </c>
      <c r="AW58" t="s">
        <v>41</v>
      </c>
      <c r="AX58" t="str">
        <f>VLOOKUP(Sheet1[[#This Row],[NPDES ID2]],Combined_Sheet__Major_Only___2[[NPDES ID2]:[ECHO BFR]],27,FALSE)</f>
        <v>-</v>
      </c>
      <c r="AY58" t="str">
        <f>VLOOKUP(Sheet1[[#This Row],[NPDES ID2]],Combined_Sheet__Major_Only___2[[NPDES ID2]:[ECHO BFR]],28,FALSE)</f>
        <v>-</v>
      </c>
      <c r="AZ58" t="str">
        <f>VLOOKUP(Sheet1[[#This Row],[NPDES ID2]],Combined_Sheet__Major_Only___2[[NPDES ID2]:[ECHO BFR]],29,FALSE)</f>
        <v>thickening</v>
      </c>
      <c r="BA58">
        <f>VLOOKUP(Sheet1[[#This Row],[NPDES ID2]],Combined_Sheet__Major_Only___2[[NPDES ID2]:[ECHO BFR]],17,FALSE)</f>
        <v>34.203333000000001</v>
      </c>
      <c r="BB58">
        <f>VLOOKUP(Sheet1[[#This Row],[NPDES ID2]],Combined_Sheet__Major_Only___2[[NPDES ID2]:[ECHO BFR]],18,FALSE)</f>
        <v>-79.253332999999998</v>
      </c>
      <c r="BC58" t="str">
        <f>IF(ISNUMBER(SEARCH("aerobic",$AW58)),"aerobic","")</f>
        <v>aerobic</v>
      </c>
      <c r="BD58" t="str">
        <f>IF(ISNUMBER(SEARCH("anaer",$AW58)),"anaer","")</f>
        <v/>
      </c>
      <c r="BE58" t="str">
        <f>IF(ISNUMBER(SEARCH("thickening",$AZ58)),"thickening","")</f>
        <v>thickening</v>
      </c>
      <c r="BF58" s="2" t="str">
        <f>IF(ISNUMBER(SEARCH("airDry",$AW58)),"airDry","")</f>
        <v/>
      </c>
      <c r="BG58" s="2" t="str">
        <f>IF(ISNUMBER(SEARCH("heatDry",$AY58)),"heatDry","")</f>
        <v/>
      </c>
      <c r="BH58" s="2" t="str">
        <f>IF(AND(ISNUMBER(SEARCH("aerobic",$AW58)),ISNUMBER(SEARCH("anaer",$AW58))),"Combined Aer and Anaer.","")</f>
        <v/>
      </c>
    </row>
    <row r="59" spans="1:60" x14ac:dyDescent="0.3">
      <c r="A59" s="4">
        <v>57</v>
      </c>
      <c r="B59" t="s">
        <v>333</v>
      </c>
      <c r="C59">
        <v>80.33</v>
      </c>
      <c r="D59">
        <v>1351.2980736584559</v>
      </c>
      <c r="E59">
        <v>1351.6562046681329</v>
      </c>
      <c r="F59">
        <v>947.69327907516617</v>
      </c>
      <c r="G59">
        <v>1729.566347403847</v>
      </c>
      <c r="H59">
        <v>-76.951591759416033</v>
      </c>
      <c r="I59">
        <v>-78.188483717970911</v>
      </c>
      <c r="J59">
        <v>-91.23928337885512</v>
      </c>
      <c r="K59">
        <v>-61.191366687937901</v>
      </c>
      <c r="L59">
        <v>52.153097330933761</v>
      </c>
      <c r="M59">
        <v>51.92940836617143</v>
      </c>
      <c r="N59">
        <v>51.119044738770533</v>
      </c>
      <c r="O59">
        <v>53.856842625732881</v>
      </c>
      <c r="P59">
        <v>1.8943643459967261</v>
      </c>
      <c r="Q59">
        <v>1.915172870628205</v>
      </c>
      <c r="R59">
        <v>1.541737206343508</v>
      </c>
      <c r="S59">
        <v>2.1673761491474499</v>
      </c>
      <c r="T59">
        <v>224.0373162292843</v>
      </c>
      <c r="U59">
        <v>224.03696764188521</v>
      </c>
      <c r="V59">
        <v>223.88771621257959</v>
      </c>
      <c r="W59">
        <v>224.18548038703079</v>
      </c>
      <c r="X59">
        <v>15532.910991347329</v>
      </c>
      <c r="Y59">
        <v>15588.955828871511</v>
      </c>
      <c r="Z59">
        <v>15046.881431671231</v>
      </c>
      <c r="AA59">
        <v>15842.51865550014</v>
      </c>
      <c r="AB59">
        <v>2606.0407281244288</v>
      </c>
      <c r="AC59">
        <v>2586.7691617094101</v>
      </c>
      <c r="AD59">
        <v>2234.3746909395732</v>
      </c>
      <c r="AE59">
        <v>3073.211803389142</v>
      </c>
      <c r="AF59">
        <v>63.625685851461142</v>
      </c>
      <c r="AG59">
        <v>63.352731402021753</v>
      </c>
      <c r="AH59">
        <v>62.364485354613002</v>
      </c>
      <c r="AI59">
        <v>65.703721545280814</v>
      </c>
      <c r="AJ59">
        <v>0.55368890191275522</v>
      </c>
      <c r="AK59">
        <v>0.5536888693393418</v>
      </c>
      <c r="AL59">
        <v>0.55368430623181963</v>
      </c>
      <c r="AM59">
        <v>0.55369351667311573</v>
      </c>
      <c r="AN59">
        <v>0.98861981155424405</v>
      </c>
      <c r="AO59">
        <v>0.98861981155424383</v>
      </c>
      <c r="AP59">
        <v>0.98861981155424383</v>
      </c>
      <c r="AQ59">
        <v>0.98861981155424383</v>
      </c>
      <c r="AR59">
        <v>14.36891953678602</v>
      </c>
      <c r="AS59">
        <v>14.36891953678602</v>
      </c>
      <c r="AT59">
        <v>14.36891953678602</v>
      </c>
      <c r="AU59">
        <v>14.36891953678602</v>
      </c>
      <c r="AV59" t="str">
        <f>VLOOKUP(Sheet1[[#This Row],[NPDES ID2]],Combined_Sheet__Major_Only___2[[NPDES ID2]:[ECHO BFR]],3,FALSE)</f>
        <v>TX</v>
      </c>
      <c r="AW59" t="s">
        <v>41</v>
      </c>
      <c r="AX59" t="str">
        <f>VLOOKUP(Sheet1[[#This Row],[NPDES ID2]],Combined_Sheet__Major_Only___2[[NPDES ID2]:[ECHO BFR]],27,FALSE)</f>
        <v>-</v>
      </c>
      <c r="AY59" t="str">
        <f>VLOOKUP(Sheet1[[#This Row],[NPDES ID2]],Combined_Sheet__Major_Only___2[[NPDES ID2]:[ECHO BFR]],28,FALSE)</f>
        <v>-</v>
      </c>
      <c r="AZ59" t="str">
        <f>VLOOKUP(Sheet1[[#This Row],[NPDES ID2]],Combined_Sheet__Major_Only___2[[NPDES ID2]:[ECHO BFR]],29,FALSE)</f>
        <v>-</v>
      </c>
      <c r="BA59">
        <f>VLOOKUP(Sheet1[[#This Row],[NPDES ID2]],Combined_Sheet__Major_Only___2[[NPDES ID2]:[ECHO BFR]],17,FALSE)</f>
        <v>29.789311999999999</v>
      </c>
      <c r="BB59">
        <f>VLOOKUP(Sheet1[[#This Row],[NPDES ID2]],Combined_Sheet__Major_Only___2[[NPDES ID2]:[ECHO BFR]],18,FALSE)</f>
        <v>-95.669279000000003</v>
      </c>
      <c r="BC59" t="str">
        <f>IF(ISNUMBER(SEARCH("aerobic",$AW59)),"aerobic","")</f>
        <v>aerobic</v>
      </c>
      <c r="BD59" t="str">
        <f>IF(ISNUMBER(SEARCH("anaer",$AW59)),"anaer","")</f>
        <v/>
      </c>
      <c r="BE59" t="str">
        <f>IF(ISNUMBER(SEARCH("thickening",$AZ59)),"thickening","")</f>
        <v/>
      </c>
      <c r="BF59" s="3" t="str">
        <f>IF(ISNUMBER(SEARCH("airDry",$AW59)),"airDry","")</f>
        <v/>
      </c>
      <c r="BG59" s="3" t="str">
        <f>IF(ISNUMBER(SEARCH("heatDry",$AY59)),"heatDry","")</f>
        <v/>
      </c>
      <c r="BH59" s="3" t="str">
        <f>IF(AND(ISNUMBER(SEARCH("aerobic",$AW59)),ISNUMBER(SEARCH("anaer",$AW59))),"Combined Aer and Anaer.","")</f>
        <v/>
      </c>
    </row>
    <row r="60" spans="1:60" x14ac:dyDescent="0.3">
      <c r="A60" s="4">
        <v>58</v>
      </c>
      <c r="B60" t="s">
        <v>336</v>
      </c>
      <c r="C60">
        <v>78.03</v>
      </c>
      <c r="D60">
        <v>1360.02372363739</v>
      </c>
      <c r="E60">
        <v>1361.079504294705</v>
      </c>
      <c r="F60">
        <v>952.81626798834088</v>
      </c>
      <c r="G60">
        <v>1742.4919864956271</v>
      </c>
      <c r="H60">
        <v>-76.846212399244109</v>
      </c>
      <c r="I60">
        <v>-78.082500553900829</v>
      </c>
      <c r="J60">
        <v>-91.025530490209917</v>
      </c>
      <c r="K60">
        <v>-60.625690024153293</v>
      </c>
      <c r="L60">
        <v>51.700756919334047</v>
      </c>
      <c r="M60">
        <v>51.491247560295243</v>
      </c>
      <c r="N60">
        <v>50.732270605208328</v>
      </c>
      <c r="O60">
        <v>53.29646779779592</v>
      </c>
      <c r="P60">
        <v>1.83816383974887</v>
      </c>
      <c r="Q60">
        <v>1.8610153441622621</v>
      </c>
      <c r="R60">
        <v>1.490438213575664</v>
      </c>
      <c r="S60">
        <v>2.1088444388768011</v>
      </c>
      <c r="T60">
        <v>181.90722663273621</v>
      </c>
      <c r="U60">
        <v>181.90694306339</v>
      </c>
      <c r="V60">
        <v>181.78552980998921</v>
      </c>
      <c r="W60">
        <v>182.02775541100709</v>
      </c>
      <c r="X60">
        <v>12357.664735195171</v>
      </c>
      <c r="Y60">
        <v>12399.74320947361</v>
      </c>
      <c r="Z60">
        <v>11992.311817415741</v>
      </c>
      <c r="AA60">
        <v>12590.279581501691</v>
      </c>
      <c r="AB60">
        <v>2060.3404140417001</v>
      </c>
      <c r="AC60">
        <v>2045.783774996268</v>
      </c>
      <c r="AD60">
        <v>1768.876386542657</v>
      </c>
      <c r="AE60">
        <v>2427.6530492861261</v>
      </c>
      <c r="AF60">
        <v>64.932884082649707</v>
      </c>
      <c r="AG60">
        <v>64.669704626467023</v>
      </c>
      <c r="AH60">
        <v>63.716795566285327</v>
      </c>
      <c r="AI60">
        <v>66.936581220399319</v>
      </c>
      <c r="AJ60">
        <v>0.56966356015191832</v>
      </c>
      <c r="AK60">
        <v>0.5696635327403301</v>
      </c>
      <c r="AL60">
        <v>0.56965969238527736</v>
      </c>
      <c r="AM60">
        <v>0.56966744396916402</v>
      </c>
      <c r="AN60">
        <v>0.98603692104743557</v>
      </c>
      <c r="AO60">
        <v>0.9860369210474359</v>
      </c>
      <c r="AP60">
        <v>0.9860369210474359</v>
      </c>
      <c r="AQ60">
        <v>0.9860369210474359</v>
      </c>
      <c r="AR60">
        <v>14.718887946184489</v>
      </c>
      <c r="AS60">
        <v>14.718887946184489</v>
      </c>
      <c r="AT60">
        <v>14.718887946184489</v>
      </c>
      <c r="AU60">
        <v>14.718887946184489</v>
      </c>
      <c r="AV60" t="str">
        <f>VLOOKUP(Sheet1[[#This Row],[NPDES ID2]],Combined_Sheet__Major_Only___2[[NPDES ID2]:[ECHO BFR]],3,FALSE)</f>
        <v>TX</v>
      </c>
      <c r="AW60" t="s">
        <v>41</v>
      </c>
      <c r="AX60" t="str">
        <f>VLOOKUP(Sheet1[[#This Row],[NPDES ID2]],Combined_Sheet__Major_Only___2[[NPDES ID2]:[ECHO BFR]],27,FALSE)</f>
        <v>-</v>
      </c>
      <c r="AY60" t="str">
        <f>VLOOKUP(Sheet1[[#This Row],[NPDES ID2]],Combined_Sheet__Major_Only___2[[NPDES ID2]:[ECHO BFR]],28,FALSE)</f>
        <v>-</v>
      </c>
      <c r="AZ60" t="str">
        <f>VLOOKUP(Sheet1[[#This Row],[NPDES ID2]],Combined_Sheet__Major_Only___2[[NPDES ID2]:[ECHO BFR]],29,FALSE)</f>
        <v>-</v>
      </c>
      <c r="BA60">
        <f>VLOOKUP(Sheet1[[#This Row],[NPDES ID2]],Combined_Sheet__Major_Only___2[[NPDES ID2]:[ECHO BFR]],17,FALSE)</f>
        <v>29.807185</v>
      </c>
      <c r="BB60">
        <f>VLOOKUP(Sheet1[[#This Row],[NPDES ID2]],Combined_Sheet__Major_Only___2[[NPDES ID2]:[ECHO BFR]],18,FALSE)</f>
        <v>-95.293567999999993</v>
      </c>
      <c r="BC60" t="str">
        <f>IF(ISNUMBER(SEARCH("aerobic",$AW60)),"aerobic","")</f>
        <v>aerobic</v>
      </c>
      <c r="BD60" t="str">
        <f>IF(ISNUMBER(SEARCH("anaer",$AW60)),"anaer","")</f>
        <v/>
      </c>
      <c r="BE60" t="str">
        <f>IF(ISNUMBER(SEARCH("thickening",$AZ60)),"thickening","")</f>
        <v/>
      </c>
      <c r="BF60" s="2" t="str">
        <f>IF(ISNUMBER(SEARCH("airDry",$AW60)),"airDry","")</f>
        <v/>
      </c>
      <c r="BG60" s="2" t="str">
        <f>IF(ISNUMBER(SEARCH("heatDry",$AY60)),"heatDry","")</f>
        <v/>
      </c>
      <c r="BH60" s="2" t="str">
        <f>IF(AND(ISNUMBER(SEARCH("aerobic",$AW60)),ISNUMBER(SEARCH("anaer",$AW60))),"Combined Aer and Anaer.","")</f>
        <v/>
      </c>
    </row>
    <row r="61" spans="1:60" x14ac:dyDescent="0.3">
      <c r="A61" s="4">
        <v>59</v>
      </c>
      <c r="B61" t="s">
        <v>340</v>
      </c>
      <c r="C61">
        <v>75</v>
      </c>
      <c r="D61">
        <v>1555.6906436907529</v>
      </c>
      <c r="E61">
        <v>1555.73804108023</v>
      </c>
      <c r="F61">
        <v>1088.1495863092191</v>
      </c>
      <c r="G61">
        <v>1991.93969742272</v>
      </c>
      <c r="H61">
        <v>-77.337850197754534</v>
      </c>
      <c r="I61">
        <v>-78.361686416275006</v>
      </c>
      <c r="J61">
        <v>-90.762739417685452</v>
      </c>
      <c r="K61">
        <v>-62.690487222204212</v>
      </c>
      <c r="L61">
        <v>45.073296775808913</v>
      </c>
      <c r="M61">
        <v>44.837434981739818</v>
      </c>
      <c r="N61">
        <v>43.98296110767054</v>
      </c>
      <c r="O61">
        <v>46.869779577672738</v>
      </c>
      <c r="P61">
        <v>1.7752965424830029</v>
      </c>
      <c r="Q61">
        <v>1.790558264868412</v>
      </c>
      <c r="R61">
        <v>1.468378137825167</v>
      </c>
      <c r="S61">
        <v>2.0427844192634592</v>
      </c>
      <c r="T61">
        <v>308.41159564411589</v>
      </c>
      <c r="U61">
        <v>308.41111684452369</v>
      </c>
      <c r="V61">
        <v>308.20611366973912</v>
      </c>
      <c r="W61">
        <v>308.61510540525268</v>
      </c>
      <c r="X61">
        <v>23102.91958687552</v>
      </c>
      <c r="Y61">
        <v>23204.570359620851</v>
      </c>
      <c r="Z61">
        <v>22222.233071749259</v>
      </c>
      <c r="AA61">
        <v>23665.68476925898</v>
      </c>
      <c r="AB61">
        <v>3766.861335679172</v>
      </c>
      <c r="AC61">
        <v>3742.3733326804631</v>
      </c>
      <c r="AD61">
        <v>3238.6961616020922</v>
      </c>
      <c r="AE61">
        <v>4438.2828841215523</v>
      </c>
      <c r="AF61">
        <v>58.896452830451942</v>
      </c>
      <c r="AG61">
        <v>58.588189837541343</v>
      </c>
      <c r="AH61">
        <v>57.472096598556398</v>
      </c>
      <c r="AI61">
        <v>61.243312611704532</v>
      </c>
      <c r="AJ61">
        <v>0.49595377641472871</v>
      </c>
      <c r="AK61">
        <v>0.49595374047991458</v>
      </c>
      <c r="AL61">
        <v>0.49594870707031019</v>
      </c>
      <c r="AM61">
        <v>0.49595886681638812</v>
      </c>
      <c r="AN61">
        <v>0.99169608735079917</v>
      </c>
      <c r="AO61">
        <v>0.99169608735079884</v>
      </c>
      <c r="AP61">
        <v>0.99169608735079884</v>
      </c>
      <c r="AQ61">
        <v>0.99169608735079884</v>
      </c>
      <c r="AR61">
        <v>13.52882319559451</v>
      </c>
      <c r="AS61">
        <v>13.52882319559451</v>
      </c>
      <c r="AT61">
        <v>13.52882319559451</v>
      </c>
      <c r="AU61">
        <v>13.52882319559451</v>
      </c>
      <c r="AV61" t="str">
        <f>VLOOKUP(Sheet1[[#This Row],[NPDES ID2]],Combined_Sheet__Major_Only___2[[NPDES ID2]:[ECHO BFR]],3,FALSE)</f>
        <v>SC</v>
      </c>
      <c r="AW61" t="s">
        <v>41</v>
      </c>
      <c r="AX61" t="str">
        <f>VLOOKUP(Sheet1[[#This Row],[NPDES ID2]],Combined_Sheet__Major_Only___2[[NPDES ID2]:[ECHO BFR]],27,FALSE)</f>
        <v>-</v>
      </c>
      <c r="AY61" t="str">
        <f>VLOOKUP(Sheet1[[#This Row],[NPDES ID2]],Combined_Sheet__Major_Only___2[[NPDES ID2]:[ECHO BFR]],28,FALSE)</f>
        <v>-</v>
      </c>
      <c r="AZ61" t="str">
        <f>VLOOKUP(Sheet1[[#This Row],[NPDES ID2]],Combined_Sheet__Major_Only___2[[NPDES ID2]:[ECHO BFR]],29,FALSE)</f>
        <v>-</v>
      </c>
      <c r="BA61">
        <f>VLOOKUP(Sheet1[[#This Row],[NPDES ID2]],Combined_Sheet__Major_Only___2[[NPDES ID2]:[ECHO BFR]],17,FALSE)</f>
        <v>34.516666999999998</v>
      </c>
      <c r="BB61">
        <f>VLOOKUP(Sheet1[[#This Row],[NPDES ID2]],Combined_Sheet__Major_Only___2[[NPDES ID2]:[ECHO BFR]],18,FALSE)</f>
        <v>-79.673333</v>
      </c>
      <c r="BC61" t="str">
        <f>IF(ISNUMBER(SEARCH("aerobic",$AW61)),"aerobic","")</f>
        <v>aerobic</v>
      </c>
      <c r="BD61" t="str">
        <f>IF(ISNUMBER(SEARCH("anaer",$AW61)),"anaer","")</f>
        <v/>
      </c>
      <c r="BE61" t="str">
        <f>IF(ISNUMBER(SEARCH("thickening",$AZ61)),"thickening","")</f>
        <v/>
      </c>
      <c r="BF61" s="3" t="str">
        <f>IF(ISNUMBER(SEARCH("airDry",$AW61)),"airDry","")</f>
        <v/>
      </c>
      <c r="BG61" s="3" t="str">
        <f>IF(ISNUMBER(SEARCH("heatDry",$AY61)),"heatDry","")</f>
        <v/>
      </c>
      <c r="BH61" s="3" t="str">
        <f>IF(AND(ISNUMBER(SEARCH("aerobic",$AW61)),ISNUMBER(SEARCH("anaer",$AW61))),"Combined Aer and Anaer.","")</f>
        <v/>
      </c>
    </row>
    <row r="62" spans="1:60" x14ac:dyDescent="0.3">
      <c r="A62" s="4">
        <v>60</v>
      </c>
      <c r="B62" t="s">
        <v>345</v>
      </c>
      <c r="C62">
        <v>74.349999999999994</v>
      </c>
      <c r="D62">
        <v>1558.165662530072</v>
      </c>
      <c r="E62">
        <v>1557.788000949711</v>
      </c>
      <c r="F62">
        <v>1089.561379913682</v>
      </c>
      <c r="G62">
        <v>1995.723125730834</v>
      </c>
      <c r="H62">
        <v>-77.342528595381978</v>
      </c>
      <c r="I62">
        <v>-78.37937741631697</v>
      </c>
      <c r="J62">
        <v>-90.885937519960763</v>
      </c>
      <c r="K62">
        <v>-62.635721563753002</v>
      </c>
      <c r="L62">
        <v>44.972571646777823</v>
      </c>
      <c r="M62">
        <v>44.740898626559861</v>
      </c>
      <c r="N62">
        <v>43.901717899314981</v>
      </c>
      <c r="O62">
        <v>46.736923118794166</v>
      </c>
      <c r="P62">
        <v>1.759410426239308</v>
      </c>
      <c r="Q62">
        <v>1.7742254854976029</v>
      </c>
      <c r="R62">
        <v>1.452139422544092</v>
      </c>
      <c r="S62">
        <v>2.0231790036627268</v>
      </c>
      <c r="T62">
        <v>3.9150244422720522</v>
      </c>
      <c r="U62">
        <v>3.915015562738787</v>
      </c>
      <c r="V62">
        <v>3.9112136954448071</v>
      </c>
      <c r="W62">
        <v>3.918798613602251</v>
      </c>
      <c r="X62">
        <v>291.37765604980132</v>
      </c>
      <c r="Y62">
        <v>292.59846985578201</v>
      </c>
      <c r="Z62">
        <v>280.52475913019902</v>
      </c>
      <c r="AA62">
        <v>298.35821445622952</v>
      </c>
      <c r="AB62">
        <v>46.504249392619677</v>
      </c>
      <c r="AC62">
        <v>46.225480711970583</v>
      </c>
      <c r="AD62">
        <v>40.111713600376127</v>
      </c>
      <c r="AE62">
        <v>54.574058359709767</v>
      </c>
      <c r="AF62">
        <v>59.278016843680859</v>
      </c>
      <c r="AG62">
        <v>58.97263905229164</v>
      </c>
      <c r="AH62">
        <v>57.866594208227809</v>
      </c>
      <c r="AI62">
        <v>61.603498981637379</v>
      </c>
      <c r="AJ62">
        <v>0.50060831874733869</v>
      </c>
      <c r="AK62">
        <v>0.50060831265494254</v>
      </c>
      <c r="AL62">
        <v>0.50060745884970825</v>
      </c>
      <c r="AM62">
        <v>0.50060918220832029</v>
      </c>
      <c r="AN62">
        <v>0.66041499206140064</v>
      </c>
      <c r="AO62">
        <v>0.66041499206140053</v>
      </c>
      <c r="AP62">
        <v>0.66041499206140053</v>
      </c>
      <c r="AQ62">
        <v>0.66041499206140053</v>
      </c>
      <c r="AR62">
        <v>13.792674075992149</v>
      </c>
      <c r="AS62">
        <v>13.792674075992149</v>
      </c>
      <c r="AT62">
        <v>13.792674075992149</v>
      </c>
      <c r="AU62">
        <v>13.792674075992149</v>
      </c>
      <c r="AV62" t="str">
        <f>VLOOKUP(Sheet1[[#This Row],[NPDES ID2]],Combined_Sheet__Major_Only___2[[NPDES ID2]:[ECHO BFR]],3,FALSE)</f>
        <v>IL</v>
      </c>
      <c r="AW62" t="s">
        <v>347</v>
      </c>
      <c r="AX62" t="str">
        <f>VLOOKUP(Sheet1[[#This Row],[NPDES ID2]],Combined_Sheet__Major_Only___2[[NPDES ID2]:[ECHO BFR]],27,FALSE)</f>
        <v>-</v>
      </c>
      <c r="AY62" t="str">
        <f>VLOOKUP(Sheet1[[#This Row],[NPDES ID2]],Combined_Sheet__Major_Only___2[[NPDES ID2]:[ECHO BFR]],28,FALSE)</f>
        <v>-</v>
      </c>
      <c r="AZ62" t="str">
        <f>VLOOKUP(Sheet1[[#This Row],[NPDES ID2]],Combined_Sheet__Major_Only___2[[NPDES ID2]:[ECHO BFR]],29,FALSE)</f>
        <v>thickening, preliminaryOps</v>
      </c>
      <c r="BA62">
        <f>VLOOKUP(Sheet1[[#This Row],[NPDES ID2]],Combined_Sheet__Major_Only___2[[NPDES ID2]:[ECHO BFR]],17,FALSE)</f>
        <v>38.067777999999997</v>
      </c>
      <c r="BB62">
        <f>VLOOKUP(Sheet1[[#This Row],[NPDES ID2]],Combined_Sheet__Major_Only___2[[NPDES ID2]:[ECHO BFR]],18,FALSE)</f>
        <v>-88.169721999999993</v>
      </c>
      <c r="BC62" t="str">
        <f>IF(ISNUMBER(SEARCH("aerobic",$AW62)),"aerobic","")</f>
        <v>aerobic</v>
      </c>
      <c r="BD62" t="str">
        <f>IF(ISNUMBER(SEARCH("anaer",$AW62)),"anaer","")</f>
        <v/>
      </c>
      <c r="BE62" t="str">
        <f>IF(ISNUMBER(SEARCH("thickening",$AZ62)),"thickening","")</f>
        <v>thickening</v>
      </c>
      <c r="BF62" s="2" t="str">
        <f>IF(ISNUMBER(SEARCH("airDry",$AW62)),"airDry","")</f>
        <v>airDry</v>
      </c>
      <c r="BG62" s="2" t="str">
        <f>IF(ISNUMBER(SEARCH("heatDry",$AY62)),"heatDry","")</f>
        <v/>
      </c>
      <c r="BH62" s="2" t="str">
        <f>IF(AND(ISNUMBER(SEARCH("aerobic",$AW62)),ISNUMBER(SEARCH("anaer",$AW62))),"Combined Aer and Anaer.","")</f>
        <v/>
      </c>
    </row>
    <row r="63" spans="1:60" x14ac:dyDescent="0.3">
      <c r="A63" s="4">
        <v>61</v>
      </c>
      <c r="B63" t="s">
        <v>350</v>
      </c>
      <c r="C63">
        <v>65.930000000000007</v>
      </c>
      <c r="D63">
        <v>1598.232128536531</v>
      </c>
      <c r="E63">
        <v>1599.6479100658501</v>
      </c>
      <c r="F63">
        <v>1113.277852253691</v>
      </c>
      <c r="G63">
        <v>2055.166292769431</v>
      </c>
      <c r="H63">
        <v>-76.887262506908215</v>
      </c>
      <c r="I63">
        <v>-78.089432313926736</v>
      </c>
      <c r="J63">
        <v>-91.106211014765307</v>
      </c>
      <c r="K63">
        <v>-60.791861310255378</v>
      </c>
      <c r="L63">
        <v>43.479762939276277</v>
      </c>
      <c r="M63">
        <v>43.301211749586948</v>
      </c>
      <c r="N63">
        <v>42.654430973792039</v>
      </c>
      <c r="O63">
        <v>44.839595495606403</v>
      </c>
      <c r="P63">
        <v>1.55351540632562</v>
      </c>
      <c r="Q63">
        <v>1.5723061635041631</v>
      </c>
      <c r="R63">
        <v>1.260733000453486</v>
      </c>
      <c r="S63">
        <v>1.7804768051978579</v>
      </c>
      <c r="T63">
        <v>74.797810485288096</v>
      </c>
      <c r="U63">
        <v>74.79769221456246</v>
      </c>
      <c r="V63">
        <v>74.747053336348657</v>
      </c>
      <c r="W63">
        <v>74.84808046779132</v>
      </c>
      <c r="X63">
        <v>5105.1612464832351</v>
      </c>
      <c r="Y63">
        <v>5122.7574340793262</v>
      </c>
      <c r="Z63">
        <v>4952.2667189652484</v>
      </c>
      <c r="AA63">
        <v>5202.5447866963523</v>
      </c>
      <c r="AB63">
        <v>890.94417588604676</v>
      </c>
      <c r="AC63">
        <v>883.81167483392255</v>
      </c>
      <c r="AD63">
        <v>759.48484322663546</v>
      </c>
      <c r="AE63">
        <v>1057.893381726605</v>
      </c>
      <c r="AF63">
        <v>64.629638604007908</v>
      </c>
      <c r="AG63">
        <v>64.364211834578782</v>
      </c>
      <c r="AH63">
        <v>63.402965841676981</v>
      </c>
      <c r="AI63">
        <v>66.65074102371473</v>
      </c>
      <c r="AJ63">
        <v>0.56595715550882497</v>
      </c>
      <c r="AK63">
        <v>0.56595714272699738</v>
      </c>
      <c r="AL63">
        <v>0.56595535160592914</v>
      </c>
      <c r="AM63">
        <v>0.56595896689004965</v>
      </c>
      <c r="AN63">
        <v>0.96698869825702771</v>
      </c>
      <c r="AO63">
        <v>0.96698869825702749</v>
      </c>
      <c r="AP63">
        <v>0.96698869825702749</v>
      </c>
      <c r="AQ63">
        <v>0.96698869825702749</v>
      </c>
      <c r="AR63">
        <v>14.262031847284049</v>
      </c>
      <c r="AS63">
        <v>14.262031847284041</v>
      </c>
      <c r="AT63">
        <v>14.262031847284041</v>
      </c>
      <c r="AU63">
        <v>14.262031847284041</v>
      </c>
      <c r="AV63" t="str">
        <f>VLOOKUP(Sheet1[[#This Row],[NPDES ID2]],Combined_Sheet__Major_Only___2[[NPDES ID2]:[ECHO BFR]],3,FALSE)</f>
        <v>TX</v>
      </c>
      <c r="AW63" t="s">
        <v>41</v>
      </c>
      <c r="AX63" t="str">
        <f>VLOOKUP(Sheet1[[#This Row],[NPDES ID2]],Combined_Sheet__Major_Only___2[[NPDES ID2]:[ECHO BFR]],27,FALSE)</f>
        <v>-</v>
      </c>
      <c r="AY63" t="str">
        <f>VLOOKUP(Sheet1[[#This Row],[NPDES ID2]],Combined_Sheet__Major_Only___2[[NPDES ID2]:[ECHO BFR]],28,FALSE)</f>
        <v>-</v>
      </c>
      <c r="AZ63" t="str">
        <f>VLOOKUP(Sheet1[[#This Row],[NPDES ID2]],Combined_Sheet__Major_Only___2[[NPDES ID2]:[ECHO BFR]],29,FALSE)</f>
        <v>thickening</v>
      </c>
      <c r="BA63">
        <f>VLOOKUP(Sheet1[[#This Row],[NPDES ID2]],Combined_Sheet__Major_Only___2[[NPDES ID2]:[ECHO BFR]],17,FALSE)</f>
        <v>30.036452000000001</v>
      </c>
      <c r="BB63">
        <f>VLOOKUP(Sheet1[[#This Row],[NPDES ID2]],Combined_Sheet__Major_Only___2[[NPDES ID2]:[ECHO BFR]],18,FALSE)</f>
        <v>-95.070071999999996</v>
      </c>
      <c r="BC63" t="str">
        <f>IF(ISNUMBER(SEARCH("aerobic",$AW63)),"aerobic","")</f>
        <v>aerobic</v>
      </c>
      <c r="BD63" t="str">
        <f>IF(ISNUMBER(SEARCH("anaer",$AW63)),"anaer","")</f>
        <v/>
      </c>
      <c r="BE63" t="str">
        <f>IF(ISNUMBER(SEARCH("thickening",$AZ63)),"thickening","")</f>
        <v>thickening</v>
      </c>
      <c r="BF63" s="3" t="str">
        <f>IF(ISNUMBER(SEARCH("airDry",$AW63)),"airDry","")</f>
        <v/>
      </c>
      <c r="BG63" s="3" t="str">
        <f>IF(ISNUMBER(SEARCH("heatDry",$AY63)),"heatDry","")</f>
        <v/>
      </c>
      <c r="BH63" s="3" t="str">
        <f>IF(AND(ISNUMBER(SEARCH("aerobic",$AW63)),ISNUMBER(SEARCH("anaer",$AW63))),"Combined Aer and Anaer.","")</f>
        <v/>
      </c>
    </row>
    <row r="64" spans="1:60" x14ac:dyDescent="0.3">
      <c r="A64" s="4">
        <v>62</v>
      </c>
      <c r="B64" t="s">
        <v>354</v>
      </c>
      <c r="C64">
        <v>65.19</v>
      </c>
      <c r="D64">
        <v>1678.308380641806</v>
      </c>
      <c r="E64">
        <v>1678.312996875886</v>
      </c>
      <c r="F64">
        <v>1168.565404670956</v>
      </c>
      <c r="G64">
        <v>2157.3574833857779</v>
      </c>
      <c r="H64">
        <v>-77.091535019225091</v>
      </c>
      <c r="I64">
        <v>-78.362794714562199</v>
      </c>
      <c r="J64">
        <v>-91.259726164915818</v>
      </c>
      <c r="K64">
        <v>-61.831581743050087</v>
      </c>
      <c r="L64">
        <v>41.378189655453568</v>
      </c>
      <c r="M64">
        <v>41.189589081052091</v>
      </c>
      <c r="N64">
        <v>40.506403338156737</v>
      </c>
      <c r="O64">
        <v>42.814561922237147</v>
      </c>
      <c r="P64">
        <v>1.539099733699741</v>
      </c>
      <c r="Q64">
        <v>1.5552525450015049</v>
      </c>
      <c r="R64">
        <v>1.25766828365239</v>
      </c>
      <c r="S64">
        <v>1.763530675392039</v>
      </c>
      <c r="T64">
        <v>87.017026102544321</v>
      </c>
      <c r="U64">
        <v>87.016888974284399</v>
      </c>
      <c r="V64">
        <v>86.958176040756953</v>
      </c>
      <c r="W64">
        <v>87.075311322226241</v>
      </c>
      <c r="X64">
        <v>6171.1242696661984</v>
      </c>
      <c r="Y64">
        <v>6194.7697573408532</v>
      </c>
      <c r="Z64">
        <v>5966.0449334684527</v>
      </c>
      <c r="AA64">
        <v>6301.8911263915006</v>
      </c>
      <c r="AB64">
        <v>1157.400704124658</v>
      </c>
      <c r="AC64">
        <v>1146.340018584568</v>
      </c>
      <c r="AD64">
        <v>974.30949649429579</v>
      </c>
      <c r="AE64">
        <v>1391.5639490967201</v>
      </c>
      <c r="AF64">
        <v>62.204003845964827</v>
      </c>
      <c r="AG64">
        <v>61.920455023709067</v>
      </c>
      <c r="AH64">
        <v>60.893580015532727</v>
      </c>
      <c r="AI64">
        <v>64.363097032921814</v>
      </c>
      <c r="AJ64">
        <v>0.5363228467101846</v>
      </c>
      <c r="AK64">
        <v>0.53632283305099038</v>
      </c>
      <c r="AL64">
        <v>0.53632091903146051</v>
      </c>
      <c r="AM64">
        <v>0.53632478238128201</v>
      </c>
      <c r="AN64">
        <v>0.97143432888967152</v>
      </c>
      <c r="AO64">
        <v>0.97143432888967152</v>
      </c>
      <c r="AP64">
        <v>0.97143432888967152</v>
      </c>
      <c r="AQ64">
        <v>0.97143432888967152</v>
      </c>
      <c r="AR64">
        <v>13.172100603901569</v>
      </c>
      <c r="AS64">
        <v>13.172100603901569</v>
      </c>
      <c r="AT64">
        <v>13.172100603901569</v>
      </c>
      <c r="AU64">
        <v>13.172100603901569</v>
      </c>
      <c r="AV64" t="str">
        <f>VLOOKUP(Sheet1[[#This Row],[NPDES ID2]],Combined_Sheet__Major_Only___2[[NPDES ID2]:[ECHO BFR]],3,FALSE)</f>
        <v>PA</v>
      </c>
      <c r="AW64" t="s">
        <v>41</v>
      </c>
      <c r="AX64" t="str">
        <f>VLOOKUP(Sheet1[[#This Row],[NPDES ID2]],Combined_Sheet__Major_Only___2[[NPDES ID2]:[ECHO BFR]],27,FALSE)</f>
        <v>-</v>
      </c>
      <c r="AY64" t="str">
        <f>VLOOKUP(Sheet1[[#This Row],[NPDES ID2]],Combined_Sheet__Major_Only___2[[NPDES ID2]:[ECHO BFR]],28,FALSE)</f>
        <v>-</v>
      </c>
      <c r="AZ64" t="str">
        <f>VLOOKUP(Sheet1[[#This Row],[NPDES ID2]],Combined_Sheet__Major_Only___2[[NPDES ID2]:[ECHO BFR]],29,FALSE)</f>
        <v>preliminaryOps, thickening</v>
      </c>
      <c r="BA64">
        <f>VLOOKUP(Sheet1[[#This Row],[NPDES ID2]],Combined_Sheet__Major_Only___2[[NPDES ID2]:[ECHO BFR]],17,FALSE)</f>
        <v>40.623460000000001</v>
      </c>
      <c r="BB64">
        <f>VLOOKUP(Sheet1[[#This Row],[NPDES ID2]],Combined_Sheet__Major_Only___2[[NPDES ID2]:[ECHO BFR]],18,FALSE)</f>
        <v>-76.169839999999994</v>
      </c>
      <c r="BC64" t="str">
        <f>IF(ISNUMBER(SEARCH("aerobic",$AW64)),"aerobic","")</f>
        <v>aerobic</v>
      </c>
      <c r="BD64" t="str">
        <f>IF(ISNUMBER(SEARCH("anaer",$AW64)),"anaer","")</f>
        <v/>
      </c>
      <c r="BE64" t="str">
        <f>IF(ISNUMBER(SEARCH("thickening",$AZ64)),"thickening","")</f>
        <v>thickening</v>
      </c>
      <c r="BF64" s="2" t="str">
        <f>IF(ISNUMBER(SEARCH("airDry",$AW64)),"airDry","")</f>
        <v/>
      </c>
      <c r="BG64" s="2" t="str">
        <f>IF(ISNUMBER(SEARCH("heatDry",$AY64)),"heatDry","")</f>
        <v/>
      </c>
      <c r="BH64" s="2" t="str">
        <f>IF(AND(ISNUMBER(SEARCH("aerobic",$AW64)),ISNUMBER(SEARCH("anaer",$AW64))),"Combined Aer and Anaer.","")</f>
        <v/>
      </c>
    </row>
    <row r="65" spans="1:60" x14ac:dyDescent="0.3">
      <c r="A65" s="4">
        <v>63</v>
      </c>
      <c r="B65" t="s">
        <v>358</v>
      </c>
      <c r="C65">
        <v>63.76</v>
      </c>
      <c r="D65">
        <v>1732.7839322747011</v>
      </c>
      <c r="E65">
        <v>1732.3720315261501</v>
      </c>
      <c r="F65">
        <v>1205.639989637692</v>
      </c>
      <c r="G65">
        <v>2227.9736630075222</v>
      </c>
      <c r="H65">
        <v>-77.15248831212358</v>
      </c>
      <c r="I65">
        <v>-78.393325261724101</v>
      </c>
      <c r="J65">
        <v>-91.17780997508703</v>
      </c>
      <c r="K65">
        <v>-62.022980574598201</v>
      </c>
      <c r="L65">
        <v>40.022395076073337</v>
      </c>
      <c r="M65">
        <v>39.834584271714618</v>
      </c>
      <c r="N65">
        <v>39.154268945399487</v>
      </c>
      <c r="O65">
        <v>41.452734170171851</v>
      </c>
      <c r="P65">
        <v>1.506166175929937</v>
      </c>
      <c r="Q65">
        <v>1.5211838632644561</v>
      </c>
      <c r="R65">
        <v>1.2331534494198511</v>
      </c>
      <c r="S65">
        <v>1.72703707176683</v>
      </c>
      <c r="T65">
        <v>66.494750689606533</v>
      </c>
      <c r="U65">
        <v>66.49464523273403</v>
      </c>
      <c r="V65">
        <v>66.449492743021978</v>
      </c>
      <c r="W65">
        <v>66.539574251025456</v>
      </c>
      <c r="X65">
        <v>4768.6054448982122</v>
      </c>
      <c r="Y65">
        <v>4787.4077589402277</v>
      </c>
      <c r="Z65">
        <v>4605.5031749632763</v>
      </c>
      <c r="AA65">
        <v>4872.6609083899593</v>
      </c>
      <c r="AB65">
        <v>755.04464049316914</v>
      </c>
      <c r="AC65">
        <v>750.33707233189728</v>
      </c>
      <c r="AD65">
        <v>652.48885256498943</v>
      </c>
      <c r="AE65">
        <v>881.79036882839364</v>
      </c>
      <c r="AF65">
        <v>61.515172603901703</v>
      </c>
      <c r="AG65">
        <v>61.226484290163697</v>
      </c>
      <c r="AH65">
        <v>60.180953910003687</v>
      </c>
      <c r="AI65">
        <v>63.713463678851937</v>
      </c>
      <c r="AJ65">
        <v>0.52791165544792829</v>
      </c>
      <c r="AK65">
        <v>0.527911644710365</v>
      </c>
      <c r="AL65">
        <v>0.52791014002369763</v>
      </c>
      <c r="AM65">
        <v>0.52791317715400021</v>
      </c>
      <c r="AN65">
        <v>0.96308489532304675</v>
      </c>
      <c r="AO65">
        <v>0.96308489532304675</v>
      </c>
      <c r="AP65">
        <v>0.96308489532304675</v>
      </c>
      <c r="AQ65">
        <v>0.96308489532304675</v>
      </c>
      <c r="AR65">
        <v>14.382593139864809</v>
      </c>
      <c r="AS65">
        <v>14.382593139864809</v>
      </c>
      <c r="AT65">
        <v>14.382593139864809</v>
      </c>
      <c r="AU65">
        <v>14.382593139864809</v>
      </c>
      <c r="AV65" t="str">
        <f>VLOOKUP(Sheet1[[#This Row],[NPDES ID2]],Combined_Sheet__Major_Only___2[[NPDES ID2]:[ECHO BFR]],3,FALSE)</f>
        <v>TX</v>
      </c>
      <c r="AW65" t="s">
        <v>41</v>
      </c>
      <c r="AX65" t="str">
        <f>VLOOKUP(Sheet1[[#This Row],[NPDES ID2]],Combined_Sheet__Major_Only___2[[NPDES ID2]:[ECHO BFR]],27,FALSE)</f>
        <v>-</v>
      </c>
      <c r="AY65" t="str">
        <f>VLOOKUP(Sheet1[[#This Row],[NPDES ID2]],Combined_Sheet__Major_Only___2[[NPDES ID2]:[ECHO BFR]],28,FALSE)</f>
        <v>-</v>
      </c>
      <c r="AZ65" t="str">
        <f>VLOOKUP(Sheet1[[#This Row],[NPDES ID2]],Combined_Sheet__Major_Only___2[[NPDES ID2]:[ECHO BFR]],29,FALSE)</f>
        <v>thickening</v>
      </c>
      <c r="BA65">
        <f>VLOOKUP(Sheet1[[#This Row],[NPDES ID2]],Combined_Sheet__Major_Only___2[[NPDES ID2]:[ECHO BFR]],17,FALSE)</f>
        <v>29.945222000000001</v>
      </c>
      <c r="BB65">
        <f>VLOOKUP(Sheet1[[#This Row],[NPDES ID2]],Combined_Sheet__Major_Only___2[[NPDES ID2]:[ECHO BFR]],18,FALSE)</f>
        <v>-95.436027999999993</v>
      </c>
      <c r="BC65" t="str">
        <f>IF(ISNUMBER(SEARCH("aerobic",$AW65)),"aerobic","")</f>
        <v>aerobic</v>
      </c>
      <c r="BD65" t="str">
        <f>IF(ISNUMBER(SEARCH("anaer",$AW65)),"anaer","")</f>
        <v/>
      </c>
      <c r="BE65" t="str">
        <f>IF(ISNUMBER(SEARCH("thickening",$AZ65)),"thickening","")</f>
        <v>thickening</v>
      </c>
      <c r="BF65" s="3" t="str">
        <f>IF(ISNUMBER(SEARCH("airDry",$AW65)),"airDry","")</f>
        <v/>
      </c>
      <c r="BG65" s="3" t="str">
        <f>IF(ISNUMBER(SEARCH("heatDry",$AY65)),"heatDry","")</f>
        <v/>
      </c>
      <c r="BH65" s="3" t="str">
        <f>IF(AND(ISNUMBER(SEARCH("aerobic",$AW65)),ISNUMBER(SEARCH("anaer",$AW65))),"Combined Aer and Anaer.","")</f>
        <v/>
      </c>
    </row>
    <row r="66" spans="1:60" x14ac:dyDescent="0.3">
      <c r="A66" s="4">
        <v>64</v>
      </c>
      <c r="B66" t="s">
        <v>362</v>
      </c>
      <c r="C66">
        <v>62</v>
      </c>
      <c r="D66">
        <v>1618.9340136679921</v>
      </c>
      <c r="E66">
        <v>1618.9922391118771</v>
      </c>
      <c r="F66">
        <v>1125.636090431276</v>
      </c>
      <c r="G66">
        <v>2085.6858262077649</v>
      </c>
      <c r="H66">
        <v>-76.610318135371415</v>
      </c>
      <c r="I66">
        <v>-77.865339336445743</v>
      </c>
      <c r="J66">
        <v>-90.552372950293631</v>
      </c>
      <c r="K66">
        <v>-59.449930723095797</v>
      </c>
      <c r="L66">
        <v>42.756808962018859</v>
      </c>
      <c r="M66">
        <v>42.60288275976653</v>
      </c>
      <c r="N66">
        <v>42.045239684751827</v>
      </c>
      <c r="O66">
        <v>43.92922097754559</v>
      </c>
      <c r="P66">
        <v>1.457324915025864</v>
      </c>
      <c r="Q66">
        <v>1.4768982604008001</v>
      </c>
      <c r="R66">
        <v>1.1715222070546121</v>
      </c>
      <c r="S66">
        <v>1.686710549927162</v>
      </c>
      <c r="T66">
        <v>308.19143593450468</v>
      </c>
      <c r="U66">
        <v>308.19095747467799</v>
      </c>
      <c r="V66">
        <v>307.98609977417999</v>
      </c>
      <c r="W66">
        <v>308.39480128111069</v>
      </c>
      <c r="X66">
        <v>20114.339481092851</v>
      </c>
      <c r="Y66">
        <v>20174.991997054989</v>
      </c>
      <c r="Z66">
        <v>19586.07421112779</v>
      </c>
      <c r="AA66">
        <v>20450.42463918166</v>
      </c>
      <c r="AB66">
        <v>3573.793749855784</v>
      </c>
      <c r="AC66">
        <v>3547.5022583078239</v>
      </c>
      <c r="AD66">
        <v>3040.5535837748112</v>
      </c>
      <c r="AE66">
        <v>4258.839980084369</v>
      </c>
      <c r="AF66">
        <v>67.583974255039934</v>
      </c>
      <c r="AG66">
        <v>67.340607070304515</v>
      </c>
      <c r="AH66">
        <v>66.459567739757048</v>
      </c>
      <c r="AI66">
        <v>69.436633685505569</v>
      </c>
      <c r="AJ66">
        <v>0.60208079177660934</v>
      </c>
      <c r="AK66">
        <v>0.60208075641824799</v>
      </c>
      <c r="AL66">
        <v>0.60207580317177478</v>
      </c>
      <c r="AM66">
        <v>0.60208580109204679</v>
      </c>
      <c r="AN66">
        <v>0.99169022606645063</v>
      </c>
      <c r="AO66">
        <v>0.9916902260664503</v>
      </c>
      <c r="AP66">
        <v>0.9916902260664503</v>
      </c>
      <c r="AQ66">
        <v>0.9916902260664503</v>
      </c>
      <c r="AR66">
        <v>14.760010270949101</v>
      </c>
      <c r="AS66">
        <v>14.760010270949101</v>
      </c>
      <c r="AT66">
        <v>14.760010270949101</v>
      </c>
      <c r="AU66">
        <v>14.760010270949101</v>
      </c>
      <c r="AV66" t="str">
        <f>VLOOKUP(Sheet1[[#This Row],[NPDES ID2]],Combined_Sheet__Major_Only___2[[NPDES ID2]:[ECHO BFR]],3,FALSE)</f>
        <v>AL</v>
      </c>
      <c r="AW66" t="s">
        <v>12181</v>
      </c>
      <c r="AX66" t="str">
        <f>VLOOKUP(Sheet1[[#This Row],[NPDES ID2]],Combined_Sheet__Major_Only___2[[NPDES ID2]:[ECHO BFR]],27,FALSE)</f>
        <v>-</v>
      </c>
      <c r="AY66" t="str">
        <f>VLOOKUP(Sheet1[[#This Row],[NPDES ID2]],Combined_Sheet__Major_Only___2[[NPDES ID2]:[ECHO BFR]],28,FALSE)</f>
        <v>-</v>
      </c>
      <c r="AZ66" t="str">
        <f>VLOOKUP(Sheet1[[#This Row],[NPDES ID2]],Combined_Sheet__Major_Only___2[[NPDES ID2]:[ECHO BFR]],29,FALSE)</f>
        <v>preliminaryOps</v>
      </c>
      <c r="BA66">
        <f>VLOOKUP(Sheet1[[#This Row],[NPDES ID2]],Combined_Sheet__Major_Only___2[[NPDES ID2]:[ECHO BFR]],17,FALSE)</f>
        <v>32.394919999999999</v>
      </c>
      <c r="BB66">
        <f>VLOOKUP(Sheet1[[#This Row],[NPDES ID2]],Combined_Sheet__Major_Only___2[[NPDES ID2]:[ECHO BFR]],18,FALSE)</f>
        <v>-86.364440000000002</v>
      </c>
      <c r="BC66" t="str">
        <f>IF(ISNUMBER(SEARCH("aerobic",$AW66)),"aerobic","")</f>
        <v/>
      </c>
      <c r="BD66" t="str">
        <f>IF(ISNUMBER(SEARCH("anaer",$AW66)),"anaer","")</f>
        <v>anaer</v>
      </c>
      <c r="BE66" t="str">
        <f>IF(ISNUMBER(SEARCH("thickening",$AZ66)),"thickening","")</f>
        <v/>
      </c>
      <c r="BF66" s="2" t="str">
        <f>IF(ISNUMBER(SEARCH("airDry",$AW66)),"airDry","")</f>
        <v/>
      </c>
      <c r="BG66" s="2" t="str">
        <f>IF(ISNUMBER(SEARCH("heatDry",$AY66)),"heatDry","")</f>
        <v/>
      </c>
      <c r="BH66" s="2" t="str">
        <f>IF(AND(ISNUMBER(SEARCH("aerobic",$AW66)),ISNUMBER(SEARCH("anaer",$AW66))),"Combined Aer and Anaer.","")</f>
        <v/>
      </c>
    </row>
    <row r="67" spans="1:60" x14ac:dyDescent="0.3">
      <c r="A67" s="4">
        <v>65</v>
      </c>
      <c r="B67" t="s">
        <v>365</v>
      </c>
      <c r="C67">
        <v>59.41</v>
      </c>
      <c r="D67">
        <v>1780.4140177087861</v>
      </c>
      <c r="E67">
        <v>1781.7817659453649</v>
      </c>
      <c r="F67">
        <v>1236.257670902985</v>
      </c>
      <c r="G67">
        <v>2293.7113467475838</v>
      </c>
      <c r="H67">
        <v>-76.942195581385036</v>
      </c>
      <c r="I67">
        <v>-78.109245370897298</v>
      </c>
      <c r="J67">
        <v>-91.217242787062787</v>
      </c>
      <c r="K67">
        <v>-61.079179711023947</v>
      </c>
      <c r="L67">
        <v>38.784191284379183</v>
      </c>
      <c r="M67">
        <v>38.620340649222527</v>
      </c>
      <c r="N67">
        <v>38.026809109951039</v>
      </c>
      <c r="O67">
        <v>40.032068973638147</v>
      </c>
      <c r="P67">
        <v>1.4006306863417359</v>
      </c>
      <c r="Q67">
        <v>1.4165598609921519</v>
      </c>
      <c r="R67">
        <v>1.138777948868354</v>
      </c>
      <c r="S67">
        <v>1.6018877506122049</v>
      </c>
      <c r="T67">
        <v>100.8112812807183</v>
      </c>
      <c r="U67">
        <v>100.81112286421479</v>
      </c>
      <c r="V67">
        <v>100.7432951410962</v>
      </c>
      <c r="W67">
        <v>100.87861489028219</v>
      </c>
      <c r="X67">
        <v>6950.9655630753095</v>
      </c>
      <c r="Y67">
        <v>6975.6394458312216</v>
      </c>
      <c r="Z67">
        <v>6736.7846160622394</v>
      </c>
      <c r="AA67">
        <v>7087.4051137049491</v>
      </c>
      <c r="AB67">
        <v>1151.707599512908</v>
      </c>
      <c r="AC67">
        <v>1143.418358464648</v>
      </c>
      <c r="AD67">
        <v>989.42249821732048</v>
      </c>
      <c r="AE67">
        <v>1355.4327777474391</v>
      </c>
      <c r="AF67">
        <v>63.976861483212993</v>
      </c>
      <c r="AG67">
        <v>63.706555791451308</v>
      </c>
      <c r="AH67">
        <v>62.727646888190002</v>
      </c>
      <c r="AI67">
        <v>66.035105537472816</v>
      </c>
      <c r="AJ67">
        <v>0.55797980690212168</v>
      </c>
      <c r="AK67">
        <v>0.55797979343015114</v>
      </c>
      <c r="AL67">
        <v>0.55797790562431493</v>
      </c>
      <c r="AM67">
        <v>0.55798171606242652</v>
      </c>
      <c r="AN67">
        <v>0.97520402877997814</v>
      </c>
      <c r="AO67">
        <v>0.97520402877997814</v>
      </c>
      <c r="AP67">
        <v>0.97520402877997814</v>
      </c>
      <c r="AQ67">
        <v>0.97520402877997814</v>
      </c>
      <c r="AR67">
        <v>14.55590047984086</v>
      </c>
      <c r="AS67">
        <v>14.55590047984087</v>
      </c>
      <c r="AT67">
        <v>14.55590047984087</v>
      </c>
      <c r="AU67">
        <v>14.55590047984087</v>
      </c>
      <c r="AV67" t="str">
        <f>VLOOKUP(Sheet1[[#This Row],[NPDES ID2]],Combined_Sheet__Major_Only___2[[NPDES ID2]:[ECHO BFR]],3,FALSE)</f>
        <v>TX</v>
      </c>
      <c r="AW67" t="s">
        <v>41</v>
      </c>
      <c r="AX67" t="str">
        <f>VLOOKUP(Sheet1[[#This Row],[NPDES ID2]],Combined_Sheet__Major_Only___2[[NPDES ID2]:[ECHO BFR]],27,FALSE)</f>
        <v>-</v>
      </c>
      <c r="AY67" t="str">
        <f>VLOOKUP(Sheet1[[#This Row],[NPDES ID2]],Combined_Sheet__Major_Only___2[[NPDES ID2]:[ECHO BFR]],28,FALSE)</f>
        <v>-</v>
      </c>
      <c r="AZ67" t="str">
        <f>VLOOKUP(Sheet1[[#This Row],[NPDES ID2]],Combined_Sheet__Major_Only___2[[NPDES ID2]:[ECHO BFR]],29,FALSE)</f>
        <v>thickening</v>
      </c>
      <c r="BA67">
        <f>VLOOKUP(Sheet1[[#This Row],[NPDES ID2]],Combined_Sheet__Major_Only___2[[NPDES ID2]:[ECHO BFR]],17,FALSE)</f>
        <v>29.967113999999999</v>
      </c>
      <c r="BB67">
        <f>VLOOKUP(Sheet1[[#This Row],[NPDES ID2]],Combined_Sheet__Major_Only___2[[NPDES ID2]:[ECHO BFR]],18,FALSE)</f>
        <v>-95.169899000000001</v>
      </c>
      <c r="BC67" t="str">
        <f>IF(ISNUMBER(SEARCH("aerobic",$AW67)),"aerobic","")</f>
        <v>aerobic</v>
      </c>
      <c r="BD67" t="str">
        <f>IF(ISNUMBER(SEARCH("anaer",$AW67)),"anaer","")</f>
        <v/>
      </c>
      <c r="BE67" t="str">
        <f>IF(ISNUMBER(SEARCH("thickening",$AZ67)),"thickening","")</f>
        <v>thickening</v>
      </c>
      <c r="BF67" s="3" t="str">
        <f>IF(ISNUMBER(SEARCH("airDry",$AW67)),"airDry","")</f>
        <v/>
      </c>
      <c r="BG67" s="3" t="str">
        <f>IF(ISNUMBER(SEARCH("heatDry",$AY67)),"heatDry","")</f>
        <v/>
      </c>
      <c r="BH67" s="3" t="str">
        <f>IF(AND(ISNUMBER(SEARCH("aerobic",$AW67)),ISNUMBER(SEARCH("anaer",$AW67))),"Combined Aer and Anaer.","")</f>
        <v/>
      </c>
    </row>
    <row r="68" spans="1:60" x14ac:dyDescent="0.3">
      <c r="A68" s="4">
        <v>66</v>
      </c>
      <c r="B68" t="s">
        <v>369</v>
      </c>
      <c r="C68">
        <v>56.98</v>
      </c>
      <c r="D68">
        <v>1958.1491472903281</v>
      </c>
      <c r="E68">
        <v>1957.1437552711079</v>
      </c>
      <c r="F68">
        <v>1357.924930138279</v>
      </c>
      <c r="G68">
        <v>2522.380933043788</v>
      </c>
      <c r="H68">
        <v>-77.241889941368086</v>
      </c>
      <c r="I68">
        <v>-78.344276568420582</v>
      </c>
      <c r="J68">
        <v>-91.060836633650183</v>
      </c>
      <c r="K68">
        <v>-62.302880170471568</v>
      </c>
      <c r="L68">
        <v>35.184186657852678</v>
      </c>
      <c r="M68">
        <v>35.0119974742057</v>
      </c>
      <c r="N68">
        <v>34.388285373056164</v>
      </c>
      <c r="O68">
        <v>36.495522471959497</v>
      </c>
      <c r="P68">
        <v>1.347072962115841</v>
      </c>
      <c r="Q68">
        <v>1.3586656043828109</v>
      </c>
      <c r="R68">
        <v>1.106036409706366</v>
      </c>
      <c r="S68">
        <v>1.546226905156904</v>
      </c>
      <c r="T68">
        <v>4.1832139743492966</v>
      </c>
      <c r="U68">
        <v>4.1832046809274921</v>
      </c>
      <c r="V68">
        <v>4.1792256028219219</v>
      </c>
      <c r="W68">
        <v>4.187164065540129</v>
      </c>
      <c r="X68">
        <v>304.96953462395783</v>
      </c>
      <c r="Y68">
        <v>306.18488517988368</v>
      </c>
      <c r="Z68">
        <v>294.17146482907378</v>
      </c>
      <c r="AA68">
        <v>311.90748366421991</v>
      </c>
      <c r="AB68">
        <v>56.820126312195228</v>
      </c>
      <c r="AC68">
        <v>56.303956909281503</v>
      </c>
      <c r="AD68">
        <v>47.852695959312413</v>
      </c>
      <c r="AE68">
        <v>68.351463924853221</v>
      </c>
      <c r="AF68">
        <v>60.513440833469929</v>
      </c>
      <c r="AG68">
        <v>60.21728227263786</v>
      </c>
      <c r="AH68">
        <v>59.144619342624239</v>
      </c>
      <c r="AI68">
        <v>62.768731110636942</v>
      </c>
      <c r="AJ68">
        <v>0.5156833011489852</v>
      </c>
      <c r="AK68">
        <v>0.5156832959150921</v>
      </c>
      <c r="AL68">
        <v>0.51568256241017818</v>
      </c>
      <c r="AM68">
        <v>0.51568404294882464</v>
      </c>
      <c r="AN68">
        <v>0.67194218815166107</v>
      </c>
      <c r="AO68">
        <v>0.67194218815166107</v>
      </c>
      <c r="AP68">
        <v>0.67194218815166107</v>
      </c>
      <c r="AQ68">
        <v>0.67194218815166107</v>
      </c>
      <c r="AR68">
        <v>12.86195803978697</v>
      </c>
      <c r="AS68">
        <v>12.86195803978697</v>
      </c>
      <c r="AT68">
        <v>12.86195803978697</v>
      </c>
      <c r="AU68">
        <v>12.86195803978697</v>
      </c>
      <c r="AV68" t="str">
        <f>VLOOKUP(Sheet1[[#This Row],[NPDES ID2]],Combined_Sheet__Major_Only___2[[NPDES ID2]:[ECHO BFR]],3,FALSE)</f>
        <v>PR</v>
      </c>
      <c r="AW68" t="s">
        <v>118</v>
      </c>
      <c r="AX68" t="str">
        <f>VLOOKUP(Sheet1[[#This Row],[NPDES ID2]],Combined_Sheet__Major_Only___2[[NPDES ID2]:[ECHO BFR]],27,FALSE)</f>
        <v>-</v>
      </c>
      <c r="AY68" t="str">
        <f>VLOOKUP(Sheet1[[#This Row],[NPDES ID2]],Combined_Sheet__Major_Only___2[[NPDES ID2]:[ECHO BFR]],28,FALSE)</f>
        <v>-</v>
      </c>
      <c r="AZ68" t="str">
        <f>VLOOKUP(Sheet1[[#This Row],[NPDES ID2]],Combined_Sheet__Major_Only___2[[NPDES ID2]:[ECHO BFR]],29,FALSE)</f>
        <v>-</v>
      </c>
      <c r="BA68">
        <f>VLOOKUP(Sheet1[[#This Row],[NPDES ID2]],Combined_Sheet__Major_Only___2[[NPDES ID2]:[ECHO BFR]],17,FALSE)</f>
        <v>18.047916000000001</v>
      </c>
      <c r="BB68">
        <f>VLOOKUP(Sheet1[[#This Row],[NPDES ID2]],Combined_Sheet__Major_Only___2[[NPDES ID2]:[ECHO BFR]],18,FALSE)</f>
        <v>-65.869443000000004</v>
      </c>
      <c r="BC68" t="str">
        <f>IF(ISNUMBER(SEARCH("aerobic",$AW68)),"aerobic","")</f>
        <v>aerobic</v>
      </c>
      <c r="BD68" t="str">
        <f>IF(ISNUMBER(SEARCH("anaer",$AW68)),"anaer","")</f>
        <v/>
      </c>
      <c r="BE68" t="str">
        <f>IF(ISNUMBER(SEARCH("thickening",$AZ68)),"thickening","")</f>
        <v/>
      </c>
      <c r="BF68" s="2" t="str">
        <f>IF(ISNUMBER(SEARCH("airDry",$AW68)),"airDry","")</f>
        <v>airDry</v>
      </c>
      <c r="BG68" s="2" t="str">
        <f>IF(ISNUMBER(SEARCH("heatDry",$AY68)),"heatDry","")</f>
        <v/>
      </c>
      <c r="BH68" s="2" t="str">
        <f>IF(AND(ISNUMBER(SEARCH("aerobic",$AW68)),ISNUMBER(SEARCH("anaer",$AW68))),"Combined Aer and Anaer.","")</f>
        <v/>
      </c>
    </row>
    <row r="69" spans="1:60" x14ac:dyDescent="0.3">
      <c r="A69" s="4">
        <v>67</v>
      </c>
      <c r="B69" t="s">
        <v>374</v>
      </c>
      <c r="C69">
        <v>56.4</v>
      </c>
      <c r="D69">
        <v>1996.323179200798</v>
      </c>
      <c r="E69">
        <v>1994.8503926494691</v>
      </c>
      <c r="F69">
        <v>1383.978320294231</v>
      </c>
      <c r="G69">
        <v>2571.6133113670699</v>
      </c>
      <c r="H69">
        <v>-77.289497939079624</v>
      </c>
      <c r="I69">
        <v>-78.354476856280769</v>
      </c>
      <c r="J69">
        <v>-90.983436694597245</v>
      </c>
      <c r="K69">
        <v>-62.459458709966754</v>
      </c>
      <c r="L69">
        <v>34.492591907039888</v>
      </c>
      <c r="M69">
        <v>34.319667169011147</v>
      </c>
      <c r="N69">
        <v>33.693290267909823</v>
      </c>
      <c r="O69">
        <v>35.809530304948908</v>
      </c>
      <c r="P69">
        <v>1.3339650577513389</v>
      </c>
      <c r="Q69">
        <v>1.344218773194805</v>
      </c>
      <c r="R69">
        <v>1.097155528627217</v>
      </c>
      <c r="S69">
        <v>1.532173181006756</v>
      </c>
      <c r="T69">
        <v>4.2330440420786406</v>
      </c>
      <c r="U69">
        <v>4.2330346717556466</v>
      </c>
      <c r="V69">
        <v>4.229022667582174</v>
      </c>
      <c r="W69">
        <v>4.2370268194765073</v>
      </c>
      <c r="X69">
        <v>311.59130125639808</v>
      </c>
      <c r="Y69">
        <v>312.86451893545632</v>
      </c>
      <c r="Z69">
        <v>300.28901931069788</v>
      </c>
      <c r="AA69">
        <v>318.85459730108312</v>
      </c>
      <c r="AB69">
        <v>62.645266173403378</v>
      </c>
      <c r="AC69">
        <v>61.963275437845482</v>
      </c>
      <c r="AD69">
        <v>52.049281087263047</v>
      </c>
      <c r="AE69">
        <v>76.571037453562511</v>
      </c>
      <c r="AF69">
        <v>59.934037287380562</v>
      </c>
      <c r="AG69">
        <v>59.633554785354221</v>
      </c>
      <c r="AH69">
        <v>58.545231951161362</v>
      </c>
      <c r="AI69">
        <v>62.222253420244712</v>
      </c>
      <c r="AJ69">
        <v>0.50861240419764231</v>
      </c>
      <c r="AK69">
        <v>0.50861239880908315</v>
      </c>
      <c r="AL69">
        <v>0.50861164363131017</v>
      </c>
      <c r="AM69">
        <v>0.50861316791550737</v>
      </c>
      <c r="AN69">
        <v>0.67399829038533088</v>
      </c>
      <c r="AO69">
        <v>0.67399829038533099</v>
      </c>
      <c r="AP69">
        <v>0.67399829038533099</v>
      </c>
      <c r="AQ69">
        <v>0.67399829038533099</v>
      </c>
      <c r="AR69">
        <v>12.21197167324673</v>
      </c>
      <c r="AS69">
        <v>12.21197167324673</v>
      </c>
      <c r="AT69">
        <v>12.21197167324673</v>
      </c>
      <c r="AU69">
        <v>12.21197167324673</v>
      </c>
      <c r="AV69" t="str">
        <f>VLOOKUP(Sheet1[[#This Row],[NPDES ID2]],Combined_Sheet__Major_Only___2[[NPDES ID2]:[ECHO BFR]],3,FALSE)</f>
        <v>PR</v>
      </c>
      <c r="AW69" t="s">
        <v>118</v>
      </c>
      <c r="AX69" t="str">
        <f>VLOOKUP(Sheet1[[#This Row],[NPDES ID2]],Combined_Sheet__Major_Only___2[[NPDES ID2]:[ECHO BFR]],27,FALSE)</f>
        <v>-</v>
      </c>
      <c r="AY69" t="str">
        <f>VLOOKUP(Sheet1[[#This Row],[NPDES ID2]],Combined_Sheet__Major_Only___2[[NPDES ID2]:[ECHO BFR]],28,FALSE)</f>
        <v>-</v>
      </c>
      <c r="AZ69" t="str">
        <f>VLOOKUP(Sheet1[[#This Row],[NPDES ID2]],Combined_Sheet__Major_Only___2[[NPDES ID2]:[ECHO BFR]],29,FALSE)</f>
        <v>-</v>
      </c>
      <c r="BA69">
        <f>VLOOKUP(Sheet1[[#This Row],[NPDES ID2]],Combined_Sheet__Major_Only___2[[NPDES ID2]:[ECHO BFR]],17,FALSE)</f>
        <v>18.304447</v>
      </c>
      <c r="BB69">
        <f>VLOOKUP(Sheet1[[#This Row],[NPDES ID2]],Combined_Sheet__Major_Only___2[[NPDES ID2]:[ECHO BFR]],18,FALSE)</f>
        <v>-66.879750000000001</v>
      </c>
      <c r="BC69" t="str">
        <f>IF(ISNUMBER(SEARCH("aerobic",$AW69)),"aerobic","")</f>
        <v>aerobic</v>
      </c>
      <c r="BD69" t="str">
        <f>IF(ISNUMBER(SEARCH("anaer",$AW69)),"anaer","")</f>
        <v/>
      </c>
      <c r="BE69" t="str">
        <f>IF(ISNUMBER(SEARCH("thickening",$AZ69)),"thickening","")</f>
        <v/>
      </c>
      <c r="BF69" s="3" t="str">
        <f>IF(ISNUMBER(SEARCH("airDry",$AW69)),"airDry","")</f>
        <v>airDry</v>
      </c>
      <c r="BG69" s="3" t="str">
        <f>IF(ISNUMBER(SEARCH("heatDry",$AY69)),"heatDry","")</f>
        <v/>
      </c>
      <c r="BH69" s="3" t="str">
        <f>IF(AND(ISNUMBER(SEARCH("aerobic",$AW69)),ISNUMBER(SEARCH("anaer",$AW69))),"Combined Aer and Anaer.","")</f>
        <v/>
      </c>
    </row>
    <row r="70" spans="1:60" x14ac:dyDescent="0.3">
      <c r="A70" s="4">
        <v>68</v>
      </c>
      <c r="B70" t="s">
        <v>379</v>
      </c>
      <c r="C70">
        <v>54</v>
      </c>
      <c r="D70">
        <v>2097.5033030900349</v>
      </c>
      <c r="E70">
        <v>2095.619981249492</v>
      </c>
      <c r="F70">
        <v>1452.3878236061059</v>
      </c>
      <c r="G70">
        <v>2703.6042781193159</v>
      </c>
      <c r="H70">
        <v>-77.323173058519401</v>
      </c>
      <c r="I70">
        <v>-78.367589191365852</v>
      </c>
      <c r="J70">
        <v>-90.898411626525359</v>
      </c>
      <c r="K70">
        <v>-62.583735620929929</v>
      </c>
      <c r="L70">
        <v>32.752650808295378</v>
      </c>
      <c r="M70">
        <v>32.5850564301237</v>
      </c>
      <c r="N70">
        <v>31.9779708507271</v>
      </c>
      <c r="O70">
        <v>34.029026750034262</v>
      </c>
      <c r="P70">
        <v>1.277687972478371</v>
      </c>
      <c r="Q70">
        <v>1.288224563186366</v>
      </c>
      <c r="R70">
        <v>1.0535935951957931</v>
      </c>
      <c r="S70">
        <v>1.468822819189987</v>
      </c>
      <c r="T70">
        <v>93.017649617511694</v>
      </c>
      <c r="U70">
        <v>93.017503228676702</v>
      </c>
      <c r="V70">
        <v>92.954825280724918</v>
      </c>
      <c r="W70">
        <v>93.079870967154719</v>
      </c>
      <c r="X70">
        <v>6903.9710312929419</v>
      </c>
      <c r="Y70">
        <v>6933.6527438615813</v>
      </c>
      <c r="Z70">
        <v>6646.6380376142797</v>
      </c>
      <c r="AA70">
        <v>7068.3687330156517</v>
      </c>
      <c r="AB70">
        <v>1256.039243945959</v>
      </c>
      <c r="AC70">
        <v>1245.2012969411271</v>
      </c>
      <c r="AD70">
        <v>1061.7064338799339</v>
      </c>
      <c r="AE70">
        <v>1507.133680911176</v>
      </c>
      <c r="AF70">
        <v>59.440206123046892</v>
      </c>
      <c r="AG70">
        <v>59.136031615345708</v>
      </c>
      <c r="AH70">
        <v>58.034413791299762</v>
      </c>
      <c r="AI70">
        <v>61.756423355858523</v>
      </c>
      <c r="AJ70">
        <v>0.50258700212716878</v>
      </c>
      <c r="AK70">
        <v>0.50258699095102011</v>
      </c>
      <c r="AL70">
        <v>0.50258542482952306</v>
      </c>
      <c r="AM70">
        <v>0.50258858596362976</v>
      </c>
      <c r="AN70">
        <v>0.97320629935179637</v>
      </c>
      <c r="AO70">
        <v>0.97320629935179626</v>
      </c>
      <c r="AP70">
        <v>0.97320629935179626</v>
      </c>
      <c r="AQ70">
        <v>0.97320629935179626</v>
      </c>
      <c r="AR70">
        <v>12.805798013853551</v>
      </c>
      <c r="AS70">
        <v>12.805798013853559</v>
      </c>
      <c r="AT70">
        <v>12.805798013853559</v>
      </c>
      <c r="AU70">
        <v>12.805798013853559</v>
      </c>
      <c r="AV70" t="str">
        <f>VLOOKUP(Sheet1[[#This Row],[NPDES ID2]],Combined_Sheet__Major_Only___2[[NPDES ID2]:[ECHO BFR]],3,FALSE)</f>
        <v>KY</v>
      </c>
      <c r="AW70" t="s">
        <v>41</v>
      </c>
      <c r="AX70" t="str">
        <f>VLOOKUP(Sheet1[[#This Row],[NPDES ID2]],Combined_Sheet__Major_Only___2[[NPDES ID2]:[ECHO BFR]],27,FALSE)</f>
        <v>-</v>
      </c>
      <c r="AY70" t="str">
        <f>VLOOKUP(Sheet1[[#This Row],[NPDES ID2]],Combined_Sheet__Major_Only___2[[NPDES ID2]:[ECHO BFR]],28,FALSE)</f>
        <v>-</v>
      </c>
      <c r="AZ70" t="str">
        <f>VLOOKUP(Sheet1[[#This Row],[NPDES ID2]],Combined_Sheet__Major_Only___2[[NPDES ID2]:[ECHO BFR]],29,FALSE)</f>
        <v>thickening, preliminaryOps</v>
      </c>
      <c r="BA70">
        <f>VLOOKUP(Sheet1[[#This Row],[NPDES ID2]],Combined_Sheet__Major_Only___2[[NPDES ID2]:[ECHO BFR]],17,FALSE)</f>
        <v>38.421495999999998</v>
      </c>
      <c r="BB70">
        <f>VLOOKUP(Sheet1[[#This Row],[NPDES ID2]],Combined_Sheet__Major_Only___2[[NPDES ID2]:[ECHO BFR]],18,FALSE)</f>
        <v>-83.734424000000004</v>
      </c>
      <c r="BC70" t="str">
        <f>IF(ISNUMBER(SEARCH("aerobic",$AW70)),"aerobic","")</f>
        <v>aerobic</v>
      </c>
      <c r="BD70" t="str">
        <f>IF(ISNUMBER(SEARCH("anaer",$AW70)),"anaer","")</f>
        <v/>
      </c>
      <c r="BE70" t="str">
        <f>IF(ISNUMBER(SEARCH("thickening",$AZ70)),"thickening","")</f>
        <v>thickening</v>
      </c>
      <c r="BF70" s="2" t="str">
        <f>IF(ISNUMBER(SEARCH("airDry",$AW70)),"airDry","")</f>
        <v/>
      </c>
      <c r="BG70" s="2" t="str">
        <f>IF(ISNUMBER(SEARCH("heatDry",$AY70)),"heatDry","")</f>
        <v/>
      </c>
      <c r="BH70" s="2" t="str">
        <f>IF(AND(ISNUMBER(SEARCH("aerobic",$AW70)),ISNUMBER(SEARCH("anaer",$AW70))),"Combined Aer and Anaer.","")</f>
        <v/>
      </c>
    </row>
    <row r="71" spans="1:60" x14ac:dyDescent="0.3">
      <c r="A71" s="4">
        <v>69</v>
      </c>
      <c r="B71" t="s">
        <v>384</v>
      </c>
      <c r="C71">
        <v>46.5</v>
      </c>
      <c r="D71">
        <v>2354.9500815414208</v>
      </c>
      <c r="E71">
        <v>2354.6680154667401</v>
      </c>
      <c r="F71">
        <v>1624.6992969888911</v>
      </c>
      <c r="G71">
        <v>3043.91279158212</v>
      </c>
      <c r="H71">
        <v>-77.200100628981829</v>
      </c>
      <c r="I71">
        <v>-78.382477230615677</v>
      </c>
      <c r="J71">
        <v>-91.12941203756904</v>
      </c>
      <c r="K71">
        <v>-62.16430028208805</v>
      </c>
      <c r="L71">
        <v>28.958129235106441</v>
      </c>
      <c r="M71">
        <v>28.819439333014319</v>
      </c>
      <c r="N71">
        <v>28.31707218917337</v>
      </c>
      <c r="O71">
        <v>30.01434135507796</v>
      </c>
      <c r="P71">
        <v>1.0988670657639119</v>
      </c>
      <c r="Q71">
        <v>1.109137026953134</v>
      </c>
      <c r="R71">
        <v>0.90091445640057244</v>
      </c>
      <c r="S71">
        <v>1.2606460469845711</v>
      </c>
      <c r="T71">
        <v>3.759947610030141</v>
      </c>
      <c r="U71">
        <v>3.7599389698221111</v>
      </c>
      <c r="V71">
        <v>3.7562395721923552</v>
      </c>
      <c r="W71">
        <v>3.7636200581703818</v>
      </c>
      <c r="X71">
        <v>271.78719423724181</v>
      </c>
      <c r="Y71">
        <v>272.84242494584657</v>
      </c>
      <c r="Z71">
        <v>262.37781185568417</v>
      </c>
      <c r="AA71">
        <v>277.83638517549332</v>
      </c>
      <c r="AB71">
        <v>51.379169746781407</v>
      </c>
      <c r="AC71">
        <v>50.89387711015921</v>
      </c>
      <c r="AD71">
        <v>43.170981305988889</v>
      </c>
      <c r="AE71">
        <v>61.916312673747733</v>
      </c>
      <c r="AF71">
        <v>61.030115680338177</v>
      </c>
      <c r="AG71">
        <v>60.737814742389737</v>
      </c>
      <c r="AH71">
        <v>59.679112071692821</v>
      </c>
      <c r="AI71">
        <v>63.256046964062087</v>
      </c>
      <c r="AJ71">
        <v>0.52198992036074499</v>
      </c>
      <c r="AK71">
        <v>0.52198991606573064</v>
      </c>
      <c r="AL71">
        <v>0.52198931413026517</v>
      </c>
      <c r="AM71">
        <v>0.52199052910300503</v>
      </c>
      <c r="AN71">
        <v>0.65337225097467044</v>
      </c>
      <c r="AO71">
        <v>0.65337225097467033</v>
      </c>
      <c r="AP71">
        <v>0.65337225097467033</v>
      </c>
      <c r="AQ71">
        <v>0.65337225097467033</v>
      </c>
      <c r="AR71">
        <v>12.86608967868338</v>
      </c>
      <c r="AS71">
        <v>12.86608967868338</v>
      </c>
      <c r="AT71">
        <v>12.86608967868338</v>
      </c>
      <c r="AU71">
        <v>12.86608967868338</v>
      </c>
      <c r="AV71" t="str">
        <f>VLOOKUP(Sheet1[[#This Row],[NPDES ID2]],Combined_Sheet__Major_Only___2[[NPDES ID2]:[ECHO BFR]],3,FALSE)</f>
        <v>PR</v>
      </c>
      <c r="AW71" t="s">
        <v>118</v>
      </c>
      <c r="AX71" t="str">
        <f>VLOOKUP(Sheet1[[#This Row],[NPDES ID2]],Combined_Sheet__Major_Only___2[[NPDES ID2]:[ECHO BFR]],27,FALSE)</f>
        <v>-</v>
      </c>
      <c r="AY71" t="str">
        <f>VLOOKUP(Sheet1[[#This Row],[NPDES ID2]],Combined_Sheet__Major_Only___2[[NPDES ID2]:[ECHO BFR]],28,FALSE)</f>
        <v>highTempCompost, thermoAerobicDigest</v>
      </c>
      <c r="AZ71" t="str">
        <f>VLOOKUP(Sheet1[[#This Row],[NPDES ID2]],Combined_Sheet__Major_Only___2[[NPDES ID2]:[ECHO BFR]],29,FALSE)</f>
        <v>thickening</v>
      </c>
      <c r="BA71">
        <f>VLOOKUP(Sheet1[[#This Row],[NPDES ID2]],Combined_Sheet__Major_Only___2[[NPDES ID2]:[ECHO BFR]],17,FALSE)</f>
        <v>18.3459</v>
      </c>
      <c r="BB71">
        <f>VLOOKUP(Sheet1[[#This Row],[NPDES ID2]],Combined_Sheet__Major_Only___2[[NPDES ID2]:[ECHO BFR]],18,FALSE)</f>
        <v>-66.468100000000007</v>
      </c>
      <c r="BC71" t="str">
        <f>IF(ISNUMBER(SEARCH("aerobic",$AW71)),"aerobic","")</f>
        <v>aerobic</v>
      </c>
      <c r="BD71" t="str">
        <f>IF(ISNUMBER(SEARCH("anaer",$AW71)),"anaer","")</f>
        <v/>
      </c>
      <c r="BE71" t="str">
        <f>IF(ISNUMBER(SEARCH("thickening",$AZ71)),"thickening","")</f>
        <v>thickening</v>
      </c>
      <c r="BF71" s="3" t="str">
        <f>IF(ISNUMBER(SEARCH("airDry",$AW71)),"airDry","")</f>
        <v>airDry</v>
      </c>
      <c r="BG71" s="3" t="str">
        <f>IF(ISNUMBER(SEARCH("heatDry",$AY71)),"heatDry","")</f>
        <v/>
      </c>
      <c r="BH71" s="3" t="str">
        <f>IF(AND(ISNUMBER(SEARCH("aerobic",$AW71)),ISNUMBER(SEARCH("anaer",$AW71))),"Combined Aer and Anaer.","")</f>
        <v/>
      </c>
    </row>
    <row r="72" spans="1:60" x14ac:dyDescent="0.3">
      <c r="A72" s="4">
        <v>70</v>
      </c>
      <c r="B72" t="s">
        <v>390</v>
      </c>
      <c r="C72">
        <v>43.41</v>
      </c>
      <c r="D72">
        <v>2351.376469595139</v>
      </c>
      <c r="E72">
        <v>2350.1684139068402</v>
      </c>
      <c r="F72">
        <v>1619.918305706766</v>
      </c>
      <c r="G72">
        <v>3045.427596645407</v>
      </c>
      <c r="H72">
        <v>-76.811073057798495</v>
      </c>
      <c r="I72">
        <v>-78.08078965516431</v>
      </c>
      <c r="J72">
        <v>-90.955627993762846</v>
      </c>
      <c r="K72">
        <v>-60.463591134277642</v>
      </c>
      <c r="L72">
        <v>28.911460777978078</v>
      </c>
      <c r="M72">
        <v>28.79602158265433</v>
      </c>
      <c r="N72">
        <v>28.37781431199096</v>
      </c>
      <c r="O72">
        <v>29.790718183816519</v>
      </c>
      <c r="P72">
        <v>1.022330502835362</v>
      </c>
      <c r="Q72">
        <v>1.0351809648675989</v>
      </c>
      <c r="R72">
        <v>0.82754314743684243</v>
      </c>
      <c r="S72">
        <v>1.1741907206221289</v>
      </c>
      <c r="T72">
        <v>459.1209788200963</v>
      </c>
      <c r="U72">
        <v>459.12026743541458</v>
      </c>
      <c r="V72">
        <v>458.81568046293268</v>
      </c>
      <c r="W72">
        <v>459.42334692771362</v>
      </c>
      <c r="X72">
        <v>31028.83505038849</v>
      </c>
      <c r="Y72">
        <v>31132.966240186201</v>
      </c>
      <c r="Z72">
        <v>30124.79188984961</v>
      </c>
      <c r="AA72">
        <v>31604.2895239676</v>
      </c>
      <c r="AB72">
        <v>5395.5407249182799</v>
      </c>
      <c r="AC72">
        <v>5353.918582614333</v>
      </c>
      <c r="AD72">
        <v>4602.9519450615144</v>
      </c>
      <c r="AE72">
        <v>6403.2358388767407</v>
      </c>
      <c r="AF72">
        <v>65.269511906721988</v>
      </c>
      <c r="AG72">
        <v>65.008840569273161</v>
      </c>
      <c r="AH72">
        <v>64.065099082251066</v>
      </c>
      <c r="AI72">
        <v>67.253986148638859</v>
      </c>
      <c r="AJ72">
        <v>0.57377838537257231</v>
      </c>
      <c r="AK72">
        <v>0.57377835180375181</v>
      </c>
      <c r="AL72">
        <v>0.57377364923974528</v>
      </c>
      <c r="AM72">
        <v>0.57378314116767115</v>
      </c>
      <c r="AN72">
        <v>0.99440000587809552</v>
      </c>
      <c r="AO72">
        <v>0.99440000587809574</v>
      </c>
      <c r="AP72">
        <v>0.99440000587809574</v>
      </c>
      <c r="AQ72">
        <v>0.99440000587809574</v>
      </c>
      <c r="AR72">
        <v>14.4336562858573</v>
      </c>
      <c r="AS72">
        <v>14.4336562858573</v>
      </c>
      <c r="AT72">
        <v>14.4336562858573</v>
      </c>
      <c r="AU72">
        <v>14.4336562858573</v>
      </c>
      <c r="AV72" t="str">
        <f>VLOOKUP(Sheet1[[#This Row],[NPDES ID2]],Combined_Sheet__Major_Only___2[[NPDES ID2]:[ECHO BFR]],3,FALSE)</f>
        <v>PR</v>
      </c>
      <c r="AW72" t="s">
        <v>41</v>
      </c>
      <c r="AX72" t="str">
        <f>VLOOKUP(Sheet1[[#This Row],[NPDES ID2]],Combined_Sheet__Major_Only___2[[NPDES ID2]:[ECHO BFR]],27,FALSE)</f>
        <v>-</v>
      </c>
      <c r="AY72" t="str">
        <f>VLOOKUP(Sheet1[[#This Row],[NPDES ID2]],Combined_Sheet__Major_Only___2[[NPDES ID2]:[ECHO BFR]],28,FALSE)</f>
        <v>highTempCompost, thermoAerobicDigest</v>
      </c>
      <c r="AZ72" t="str">
        <f>VLOOKUP(Sheet1[[#This Row],[NPDES ID2]],Combined_Sheet__Major_Only___2[[NPDES ID2]:[ECHO BFR]],29,FALSE)</f>
        <v>-</v>
      </c>
      <c r="BA72">
        <f>VLOOKUP(Sheet1[[#This Row],[NPDES ID2]],Combined_Sheet__Major_Only___2[[NPDES ID2]:[ECHO BFR]],17,FALSE)</f>
        <v>18.3093</v>
      </c>
      <c r="BB72">
        <f>VLOOKUP(Sheet1[[#This Row],[NPDES ID2]],Combined_Sheet__Major_Only___2[[NPDES ID2]:[ECHO BFR]],18,FALSE)</f>
        <v>-66.687700000000007</v>
      </c>
      <c r="BC72" t="str">
        <f>IF(ISNUMBER(SEARCH("aerobic",$AW72)),"aerobic","")</f>
        <v>aerobic</v>
      </c>
      <c r="BD72" t="str">
        <f>IF(ISNUMBER(SEARCH("anaer",$AW72)),"anaer","")</f>
        <v/>
      </c>
      <c r="BE72" t="str">
        <f>IF(ISNUMBER(SEARCH("thickening",$AZ72)),"thickening","")</f>
        <v/>
      </c>
      <c r="BF72" s="2" t="str">
        <f>IF(ISNUMBER(SEARCH("airDry",$AW72)),"airDry","")</f>
        <v/>
      </c>
      <c r="BG72" s="2" t="str">
        <f>IF(ISNUMBER(SEARCH("heatDry",$AY72)),"heatDry","")</f>
        <v/>
      </c>
      <c r="BH72" s="2" t="str">
        <f>IF(AND(ISNUMBER(SEARCH("aerobic",$AW72)),ISNUMBER(SEARCH("anaer",$AW72))),"Combined Aer and Anaer.","")</f>
        <v/>
      </c>
    </row>
    <row r="73" spans="1:60" x14ac:dyDescent="0.3">
      <c r="A73" s="4">
        <v>71</v>
      </c>
      <c r="B73" t="s">
        <v>395</v>
      </c>
      <c r="C73">
        <v>40.31</v>
      </c>
      <c r="D73">
        <v>2525.3274189443669</v>
      </c>
      <c r="E73">
        <v>2523.166892392218</v>
      </c>
      <c r="F73">
        <v>1737.048014637573</v>
      </c>
      <c r="G73">
        <v>3273.918626065376</v>
      </c>
      <c r="H73">
        <v>-76.843314960153123</v>
      </c>
      <c r="I73">
        <v>-78.098418766940256</v>
      </c>
      <c r="J73">
        <v>-91.016320774947786</v>
      </c>
      <c r="K73">
        <v>-60.537148164262263</v>
      </c>
      <c r="L73">
        <v>26.838821297698189</v>
      </c>
      <c r="M73">
        <v>26.73155763938863</v>
      </c>
      <c r="N73">
        <v>26.343024186096319</v>
      </c>
      <c r="O73">
        <v>27.65570152079453</v>
      </c>
      <c r="P73">
        <v>0.94934717680730174</v>
      </c>
      <c r="Q73">
        <v>0.96127877720609933</v>
      </c>
      <c r="R73">
        <v>0.76854476987947107</v>
      </c>
      <c r="S73">
        <v>1.090288962090372</v>
      </c>
      <c r="T73">
        <v>4.2478032037337989</v>
      </c>
      <c r="U73">
        <v>4.2477938106334516</v>
      </c>
      <c r="V73">
        <v>4.2437720540919619</v>
      </c>
      <c r="W73">
        <v>4.2517956624553248</v>
      </c>
      <c r="X73">
        <v>287.16561358769621</v>
      </c>
      <c r="Y73">
        <v>288.0974740467783</v>
      </c>
      <c r="Z73">
        <v>278.86773735066839</v>
      </c>
      <c r="AA73">
        <v>292.49126000290278</v>
      </c>
      <c r="AB73">
        <v>56.556780799055083</v>
      </c>
      <c r="AC73">
        <v>55.968317563953001</v>
      </c>
      <c r="AD73">
        <v>47.256416757425242</v>
      </c>
      <c r="AE73">
        <v>68.68414467621831</v>
      </c>
      <c r="AF73">
        <v>65.249500087410581</v>
      </c>
      <c r="AG73">
        <v>64.988717854117652</v>
      </c>
      <c r="AH73">
        <v>64.044175861225142</v>
      </c>
      <c r="AI73">
        <v>67.235408308119816</v>
      </c>
      <c r="AJ73">
        <v>0.57353375719750499</v>
      </c>
      <c r="AK73">
        <v>0.5735337532749667</v>
      </c>
      <c r="AL73">
        <v>0.5735332035345384</v>
      </c>
      <c r="AM73">
        <v>0.57353431315432368</v>
      </c>
      <c r="AN73">
        <v>0.67460234881164027</v>
      </c>
      <c r="AO73">
        <v>0.67460234881163983</v>
      </c>
      <c r="AP73">
        <v>0.67460234881163983</v>
      </c>
      <c r="AQ73">
        <v>0.67460234881163983</v>
      </c>
      <c r="AR73">
        <v>13.446021593620889</v>
      </c>
      <c r="AS73">
        <v>13.446021593620889</v>
      </c>
      <c r="AT73">
        <v>13.446021593620889</v>
      </c>
      <c r="AU73">
        <v>13.446021593620889</v>
      </c>
      <c r="AV73" t="str">
        <f>VLOOKUP(Sheet1[[#This Row],[NPDES ID2]],Combined_Sheet__Major_Only___2[[NPDES ID2]:[ECHO BFR]],3,FALSE)</f>
        <v>PR</v>
      </c>
      <c r="AW73" t="s">
        <v>118</v>
      </c>
      <c r="AX73" t="str">
        <f>VLOOKUP(Sheet1[[#This Row],[NPDES ID2]],Combined_Sheet__Major_Only___2[[NPDES ID2]:[ECHO BFR]],27,FALSE)</f>
        <v>-</v>
      </c>
      <c r="AY73" t="str">
        <f>VLOOKUP(Sheet1[[#This Row],[NPDES ID2]],Combined_Sheet__Major_Only___2[[NPDES ID2]:[ECHO BFR]],28,FALSE)</f>
        <v>-</v>
      </c>
      <c r="AZ73" t="str">
        <f>VLOOKUP(Sheet1[[#This Row],[NPDES ID2]],Combined_Sheet__Major_Only___2[[NPDES ID2]:[ECHO BFR]],29,FALSE)</f>
        <v>-</v>
      </c>
      <c r="BA73">
        <f>VLOOKUP(Sheet1[[#This Row],[NPDES ID2]],Combined_Sheet__Major_Only___2[[NPDES ID2]:[ECHO BFR]],17,FALSE)</f>
        <v>18.345348000000001</v>
      </c>
      <c r="BB73">
        <f>VLOOKUP(Sheet1[[#This Row],[NPDES ID2]],Combined_Sheet__Major_Only___2[[NPDES ID2]:[ECHO BFR]],18,FALSE)</f>
        <v>-67.01764</v>
      </c>
      <c r="BC73" t="str">
        <f>IF(ISNUMBER(SEARCH("aerobic",$AW73)),"aerobic","")</f>
        <v>aerobic</v>
      </c>
      <c r="BD73" t="str">
        <f>IF(ISNUMBER(SEARCH("anaer",$AW73)),"anaer","")</f>
        <v/>
      </c>
      <c r="BE73" t="str">
        <f>IF(ISNUMBER(SEARCH("thickening",$AZ73)),"thickening","")</f>
        <v/>
      </c>
      <c r="BF73" s="3" t="str">
        <f>IF(ISNUMBER(SEARCH("airDry",$AW73)),"airDry","")</f>
        <v>airDry</v>
      </c>
      <c r="BG73" s="3" t="str">
        <f>IF(ISNUMBER(SEARCH("heatDry",$AY73)),"heatDry","")</f>
        <v/>
      </c>
      <c r="BH73" s="3" t="str">
        <f>IF(AND(ISNUMBER(SEARCH("aerobic",$AW73)),ISNUMBER(SEARCH("anaer",$AW73))),"Combined Aer and Anaer.","")</f>
        <v/>
      </c>
    </row>
    <row r="74" spans="1:60" x14ac:dyDescent="0.3">
      <c r="A74" s="4">
        <v>72</v>
      </c>
      <c r="B74" t="s">
        <v>400</v>
      </c>
      <c r="C74">
        <v>36.43</v>
      </c>
      <c r="D74">
        <v>3026.7318740441051</v>
      </c>
      <c r="E74">
        <v>3025.6013518942568</v>
      </c>
      <c r="F74">
        <v>2077.545173012827</v>
      </c>
      <c r="G74">
        <v>3923.6469209233528</v>
      </c>
      <c r="H74">
        <v>-77.282447960826289</v>
      </c>
      <c r="I74">
        <v>-78.351142554526518</v>
      </c>
      <c r="J74">
        <v>-90.996211337632843</v>
      </c>
      <c r="K74">
        <v>-62.43609548313399</v>
      </c>
      <c r="L74">
        <v>22.311776859407349</v>
      </c>
      <c r="M74">
        <v>22.200321616014062</v>
      </c>
      <c r="N74">
        <v>21.796602792665229</v>
      </c>
      <c r="O74">
        <v>23.16058343481528</v>
      </c>
      <c r="P74">
        <v>0.86157912102604528</v>
      </c>
      <c r="Q74">
        <v>0.86832038737115913</v>
      </c>
      <c r="R74">
        <v>0.7084470403575811</v>
      </c>
      <c r="S74">
        <v>0.98946426910178364</v>
      </c>
      <c r="T74">
        <v>45.880124737623909</v>
      </c>
      <c r="U74">
        <v>45.88005109466053</v>
      </c>
      <c r="V74">
        <v>45.848520070959069</v>
      </c>
      <c r="W74">
        <v>45.911426063121063</v>
      </c>
      <c r="X74">
        <v>3372.312163030464</v>
      </c>
      <c r="Y74">
        <v>3386.4487106588508</v>
      </c>
      <c r="Z74">
        <v>3249.6177135958169</v>
      </c>
      <c r="AA74">
        <v>3450.6844951869762</v>
      </c>
      <c r="AB74">
        <v>618.18104644617017</v>
      </c>
      <c r="AC74">
        <v>612.71626129463414</v>
      </c>
      <c r="AD74">
        <v>521.98288436584323</v>
      </c>
      <c r="AE74">
        <v>741.99711968033205</v>
      </c>
      <c r="AF74">
        <v>60.020800739187457</v>
      </c>
      <c r="AG74">
        <v>59.720965715381453</v>
      </c>
      <c r="AH74">
        <v>58.63498739309393</v>
      </c>
      <c r="AI74">
        <v>62.304087123359821</v>
      </c>
      <c r="AJ74">
        <v>0.50967114845612604</v>
      </c>
      <c r="AK74">
        <v>0.5096711431235792</v>
      </c>
      <c r="AL74">
        <v>0.50967039579480167</v>
      </c>
      <c r="AM74">
        <v>0.509671904236211</v>
      </c>
      <c r="AN74">
        <v>0.94774160031226362</v>
      </c>
      <c r="AO74">
        <v>0.94774160031226362</v>
      </c>
      <c r="AP74">
        <v>0.94774160031226362</v>
      </c>
      <c r="AQ74">
        <v>0.94774160031226362</v>
      </c>
      <c r="AR74">
        <v>12.875304093620869</v>
      </c>
      <c r="AS74">
        <v>12.875304093620869</v>
      </c>
      <c r="AT74">
        <v>12.875304093620869</v>
      </c>
      <c r="AU74">
        <v>12.875304093620869</v>
      </c>
      <c r="AV74" t="str">
        <f>VLOOKUP(Sheet1[[#This Row],[NPDES ID2]],Combined_Sheet__Major_Only___2[[NPDES ID2]:[ECHO BFR]],3,FALSE)</f>
        <v>PR</v>
      </c>
      <c r="AW74" t="s">
        <v>41</v>
      </c>
      <c r="AX74" t="str">
        <f>VLOOKUP(Sheet1[[#This Row],[NPDES ID2]],Combined_Sheet__Major_Only___2[[NPDES ID2]:[ECHO BFR]],27,FALSE)</f>
        <v>-</v>
      </c>
      <c r="AY74" t="str">
        <f>VLOOKUP(Sheet1[[#This Row],[NPDES ID2]],Combined_Sheet__Major_Only___2[[NPDES ID2]:[ECHO BFR]],28,FALSE)</f>
        <v>-</v>
      </c>
      <c r="AZ74" t="str">
        <f>VLOOKUP(Sheet1[[#This Row],[NPDES ID2]],Combined_Sheet__Major_Only___2[[NPDES ID2]:[ECHO BFR]],29,FALSE)</f>
        <v>thickening, preliminaryOps</v>
      </c>
      <c r="BA74">
        <f>VLOOKUP(Sheet1[[#This Row],[NPDES ID2]],Combined_Sheet__Major_Only___2[[NPDES ID2]:[ECHO BFR]],17,FALSE)</f>
        <v>18.00601</v>
      </c>
      <c r="BB74">
        <f>VLOOKUP(Sheet1[[#This Row],[NPDES ID2]],Combined_Sheet__Major_Only___2[[NPDES ID2]:[ECHO BFR]],18,FALSE)</f>
        <v>-65.902722999999995</v>
      </c>
      <c r="BC74" t="str">
        <f>IF(ISNUMBER(SEARCH("aerobic",$AW74)),"aerobic","")</f>
        <v>aerobic</v>
      </c>
      <c r="BD74" t="str">
        <f>IF(ISNUMBER(SEARCH("anaer",$AW74)),"anaer","")</f>
        <v/>
      </c>
      <c r="BE74" t="str">
        <f>IF(ISNUMBER(SEARCH("thickening",$AZ74)),"thickening","")</f>
        <v>thickening</v>
      </c>
      <c r="BF74" s="2" t="str">
        <f>IF(ISNUMBER(SEARCH("airDry",$AW74)),"airDry","")</f>
        <v/>
      </c>
      <c r="BG74" s="2" t="str">
        <f>IF(ISNUMBER(SEARCH("heatDry",$AY74)),"heatDry","")</f>
        <v/>
      </c>
      <c r="BH74" s="2" t="str">
        <f>IF(AND(ISNUMBER(SEARCH("aerobic",$AW74)),ISNUMBER(SEARCH("anaer",$AW74))),"Combined Aer and Anaer.","")</f>
        <v/>
      </c>
    </row>
    <row r="75" spans="1:60" x14ac:dyDescent="0.3">
      <c r="A75" s="4">
        <v>73</v>
      </c>
      <c r="B75" t="s">
        <v>405</v>
      </c>
      <c r="C75">
        <v>33.67</v>
      </c>
      <c r="D75">
        <v>2906.1815362465591</v>
      </c>
      <c r="E75">
        <v>2897.2416482054309</v>
      </c>
      <c r="F75">
        <v>1992.3922046647949</v>
      </c>
      <c r="G75">
        <v>3777.4520225897372</v>
      </c>
      <c r="H75">
        <v>-76.654853789974766</v>
      </c>
      <c r="I75">
        <v>-77.903398508089381</v>
      </c>
      <c r="J75">
        <v>-90.637522208235026</v>
      </c>
      <c r="K75">
        <v>-59.580435050590161</v>
      </c>
      <c r="L75">
        <v>23.170108043691268</v>
      </c>
      <c r="M75">
        <v>23.086137904330421</v>
      </c>
      <c r="N75">
        <v>22.78198043383145</v>
      </c>
      <c r="O75">
        <v>23.80959051306786</v>
      </c>
      <c r="P75">
        <v>0.79152457510927332</v>
      </c>
      <c r="Q75">
        <v>0.80215658847301885</v>
      </c>
      <c r="R75">
        <v>0.63655659253340957</v>
      </c>
      <c r="S75">
        <v>0.91566820726508247</v>
      </c>
      <c r="T75">
        <v>3.9073349759629461</v>
      </c>
      <c r="U75">
        <v>3.9073261082965929</v>
      </c>
      <c r="V75">
        <v>3.9035293219487439</v>
      </c>
      <c r="W75">
        <v>3.9111041033608509</v>
      </c>
      <c r="X75">
        <v>255.56158218871499</v>
      </c>
      <c r="Y75">
        <v>256.32537052472298</v>
      </c>
      <c r="Z75">
        <v>248.87882398187949</v>
      </c>
      <c r="AA75">
        <v>259.85554056460609</v>
      </c>
      <c r="AB75">
        <v>41.942195229116443</v>
      </c>
      <c r="AC75">
        <v>41.690405889252943</v>
      </c>
      <c r="AD75">
        <v>36.116196604945522</v>
      </c>
      <c r="AE75">
        <v>49.313464936784158</v>
      </c>
      <c r="AF75">
        <v>67.439034285995575</v>
      </c>
      <c r="AG75">
        <v>67.194625406001975</v>
      </c>
      <c r="AH75">
        <v>66.309375430342115</v>
      </c>
      <c r="AI75">
        <v>69.300273276657109</v>
      </c>
      <c r="AJ75">
        <v>0.60030783620371397</v>
      </c>
      <c r="AK75">
        <v>0.60030783338474136</v>
      </c>
      <c r="AL75">
        <v>0.60030743830084077</v>
      </c>
      <c r="AM75">
        <v>0.60030823575497749</v>
      </c>
      <c r="AN75">
        <v>0.66007252884082246</v>
      </c>
      <c r="AO75">
        <v>0.66007252884082235</v>
      </c>
      <c r="AP75">
        <v>0.66007252884082235</v>
      </c>
      <c r="AQ75">
        <v>0.66007252884082235</v>
      </c>
      <c r="AR75">
        <v>15.43138418498234</v>
      </c>
      <c r="AS75">
        <v>15.43138418498234</v>
      </c>
      <c r="AT75">
        <v>15.43138418498234</v>
      </c>
      <c r="AU75">
        <v>15.43138418498234</v>
      </c>
      <c r="AV75" t="str">
        <f>VLOOKUP(Sheet1[[#This Row],[NPDES ID2]],Combined_Sheet__Major_Only___2[[NPDES ID2]:[ECHO BFR]],3,FALSE)</f>
        <v>PR</v>
      </c>
      <c r="AW75" t="s">
        <v>12183</v>
      </c>
      <c r="AX75" t="str">
        <f>VLOOKUP(Sheet1[[#This Row],[NPDES ID2]],Combined_Sheet__Major_Only___2[[NPDES ID2]:[ECHO BFR]],27,FALSE)</f>
        <v>-</v>
      </c>
      <c r="AY75" t="str">
        <f>VLOOKUP(Sheet1[[#This Row],[NPDES ID2]],Combined_Sheet__Major_Only___2[[NPDES ID2]:[ECHO BFR]],28,FALSE)</f>
        <v>highTempCompost, thermoAerobicDigest</v>
      </c>
      <c r="AZ75" t="str">
        <f>VLOOKUP(Sheet1[[#This Row],[NPDES ID2]],Combined_Sheet__Major_Only___2[[NPDES ID2]:[ECHO BFR]],29,FALSE)</f>
        <v>thickening</v>
      </c>
      <c r="BA75">
        <f>VLOOKUP(Sheet1[[#This Row],[NPDES ID2]],Combined_Sheet__Major_Only___2[[NPDES ID2]:[ECHO BFR]],17,FALSE)</f>
        <v>18.336205</v>
      </c>
      <c r="BB75">
        <f>VLOOKUP(Sheet1[[#This Row],[NPDES ID2]],Combined_Sheet__Major_Only___2[[NPDES ID2]:[ECHO BFR]],18,FALSE)</f>
        <v>-66.419531000000006</v>
      </c>
      <c r="BC75" t="str">
        <f>IF(ISNUMBER(SEARCH("aerobic",$AW75)),"aerobic","")</f>
        <v/>
      </c>
      <c r="BD75" t="str">
        <f>IF(ISNUMBER(SEARCH("anaer",$AW75)),"anaer","")</f>
        <v>anaer</v>
      </c>
      <c r="BE75" t="str">
        <f>IF(ISNUMBER(SEARCH("thickening",$AZ75)),"thickening","")</f>
        <v>thickening</v>
      </c>
      <c r="BF75" s="3" t="str">
        <f>IF(ISNUMBER(SEARCH("airDry",$AW75)),"airDry","")</f>
        <v>airDry</v>
      </c>
      <c r="BG75" s="3" t="str">
        <f>IF(ISNUMBER(SEARCH("heatDry",$AY75)),"heatDry","")</f>
        <v/>
      </c>
      <c r="BH75" s="3" t="str">
        <f>IF(AND(ISNUMBER(SEARCH("aerobic",$AW75)),ISNUMBER(SEARCH("anaer",$AW75))),"Combined Aer and Anaer.","")</f>
        <v/>
      </c>
    </row>
    <row r="76" spans="1:60" x14ac:dyDescent="0.3">
      <c r="A76" s="4">
        <v>74</v>
      </c>
      <c r="B76" t="s">
        <v>411</v>
      </c>
      <c r="C76">
        <v>19.22</v>
      </c>
      <c r="D76">
        <v>5380.6290322721479</v>
      </c>
      <c r="E76">
        <v>5366.4225000651368</v>
      </c>
      <c r="F76">
        <v>3660.9208947865441</v>
      </c>
      <c r="G76">
        <v>7018.9932589711061</v>
      </c>
      <c r="H76">
        <v>-77.041940761082628</v>
      </c>
      <c r="I76">
        <v>-78.311981855448607</v>
      </c>
      <c r="J76">
        <v>-91.37266861291566</v>
      </c>
      <c r="K76">
        <v>-61.567328723202159</v>
      </c>
      <c r="L76">
        <v>12.34122118529134</v>
      </c>
      <c r="M76">
        <v>12.286672578301349</v>
      </c>
      <c r="N76">
        <v>12.089085516462511</v>
      </c>
      <c r="O76">
        <v>12.75664228918134</v>
      </c>
      <c r="P76">
        <v>0.45351177167713208</v>
      </c>
      <c r="Q76">
        <v>0.45819938183866338</v>
      </c>
      <c r="R76">
        <v>0.36982935620033047</v>
      </c>
      <c r="S76">
        <v>0.51924838256574501</v>
      </c>
      <c r="T76">
        <v>70.639397118136174</v>
      </c>
      <c r="U76">
        <v>70.639285264960165</v>
      </c>
      <c r="V76">
        <v>70.591394129367075</v>
      </c>
      <c r="W76">
        <v>70.686939374861495</v>
      </c>
      <c r="X76">
        <v>4952.0451218250046</v>
      </c>
      <c r="Y76">
        <v>4970.4331684273257</v>
      </c>
      <c r="Z76">
        <v>4792.4560670136598</v>
      </c>
      <c r="AA76">
        <v>5053.7736930461597</v>
      </c>
      <c r="AB76">
        <v>852.30509512455546</v>
      </c>
      <c r="AC76">
        <v>845.64455361545095</v>
      </c>
      <c r="AD76">
        <v>727.73161685650291</v>
      </c>
      <c r="AE76">
        <v>1009.30731412948</v>
      </c>
      <c r="AF76">
        <v>62.92616631734024</v>
      </c>
      <c r="AG76">
        <v>62.648024221338318</v>
      </c>
      <c r="AH76">
        <v>61.640596591474257</v>
      </c>
      <c r="AI76">
        <v>65.044286567285411</v>
      </c>
      <c r="AJ76">
        <v>0.54514314884564419</v>
      </c>
      <c r="AK76">
        <v>0.54514314533050656</v>
      </c>
      <c r="AL76">
        <v>0.54514265268527129</v>
      </c>
      <c r="AM76">
        <v>0.54514364706160123</v>
      </c>
      <c r="AN76">
        <v>0.96514253961778695</v>
      </c>
      <c r="AO76">
        <v>0.96514253961778662</v>
      </c>
      <c r="AP76">
        <v>0.96514253961778662</v>
      </c>
      <c r="AQ76">
        <v>0.96514253961778662</v>
      </c>
      <c r="AR76">
        <v>13.99901160306632</v>
      </c>
      <c r="AS76">
        <v>13.999011603066331</v>
      </c>
      <c r="AT76">
        <v>13.999011603066331</v>
      </c>
      <c r="AU76">
        <v>13.999011603066331</v>
      </c>
      <c r="AV76" t="str">
        <f>VLOOKUP(Sheet1[[#This Row],[NPDES ID2]],Combined_Sheet__Major_Only___2[[NPDES ID2]:[ECHO BFR]],3,FALSE)</f>
        <v>PR</v>
      </c>
      <c r="AW76" t="s">
        <v>41</v>
      </c>
      <c r="AX76" t="str">
        <f>VLOOKUP(Sheet1[[#This Row],[NPDES ID2]],Combined_Sheet__Major_Only___2[[NPDES ID2]:[ECHO BFR]],27,FALSE)</f>
        <v>-</v>
      </c>
      <c r="AY76" t="str">
        <f>VLOOKUP(Sheet1[[#This Row],[NPDES ID2]],Combined_Sheet__Major_Only___2[[NPDES ID2]:[ECHO BFR]],28,FALSE)</f>
        <v>thermoAerobicDigest</v>
      </c>
      <c r="AZ76" t="str">
        <f>VLOOKUP(Sheet1[[#This Row],[NPDES ID2]],Combined_Sheet__Major_Only___2[[NPDES ID2]:[ECHO BFR]],29,FALSE)</f>
        <v>thickening</v>
      </c>
      <c r="BA76">
        <f>VLOOKUP(Sheet1[[#This Row],[NPDES ID2]],Combined_Sheet__Major_Only___2[[NPDES ID2]:[ECHO BFR]],17,FALSE)</f>
        <v>18.345555999999998</v>
      </c>
      <c r="BB76">
        <f>VLOOKUP(Sheet1[[#This Row],[NPDES ID2]],Combined_Sheet__Major_Only___2[[NPDES ID2]:[ECHO BFR]],18,FALSE)</f>
        <v>-66.327777999999995</v>
      </c>
      <c r="BC76" t="str">
        <f>IF(ISNUMBER(SEARCH("aerobic",$AW76)),"aerobic","")</f>
        <v>aerobic</v>
      </c>
      <c r="BD76" t="str">
        <f>IF(ISNUMBER(SEARCH("anaer",$AW76)),"anaer","")</f>
        <v/>
      </c>
      <c r="BE76" t="str">
        <f>IF(ISNUMBER(SEARCH("thickening",$AZ76)),"thickening","")</f>
        <v>thickening</v>
      </c>
      <c r="BF76" s="2" t="str">
        <f>IF(ISNUMBER(SEARCH("airDry",$AW76)),"airDry","")</f>
        <v/>
      </c>
      <c r="BG76" s="2" t="str">
        <f>IF(ISNUMBER(SEARCH("heatDry",$AY76)),"heatDry","")</f>
        <v/>
      </c>
      <c r="BH76" s="2" t="str">
        <f>IF(AND(ISNUMBER(SEARCH("aerobic",$AW76)),ISNUMBER(SEARCH("anaer",$AW76))),"Combined Aer and Anaer.","")</f>
        <v/>
      </c>
    </row>
    <row r="77" spans="1:60" x14ac:dyDescent="0.3">
      <c r="A77" s="4">
        <v>75</v>
      </c>
      <c r="B77" t="s">
        <v>416</v>
      </c>
      <c r="C77">
        <v>19.100000000000001</v>
      </c>
      <c r="D77">
        <v>5414.1181772710488</v>
      </c>
      <c r="E77">
        <v>5399.696382064596</v>
      </c>
      <c r="F77">
        <v>3683.4742972519812</v>
      </c>
      <c r="G77">
        <v>7062.9473496688179</v>
      </c>
      <c r="H77">
        <v>-77.044324679036251</v>
      </c>
      <c r="I77">
        <v>-78.313525579600523</v>
      </c>
      <c r="J77">
        <v>-91.376137895856246</v>
      </c>
      <c r="K77">
        <v>-61.573356448158101</v>
      </c>
      <c r="L77">
        <v>12.26345346350702</v>
      </c>
      <c r="M77">
        <v>12.20923982114809</v>
      </c>
      <c r="N77">
        <v>12.012867856827951</v>
      </c>
      <c r="O77">
        <v>12.676320188803819</v>
      </c>
      <c r="P77">
        <v>0.45068186862750981</v>
      </c>
      <c r="Q77">
        <v>0.45533997750176741</v>
      </c>
      <c r="R77">
        <v>0.36752569216686048</v>
      </c>
      <c r="S77">
        <v>0.51601004800518768</v>
      </c>
      <c r="T77">
        <v>3.8130541456507299</v>
      </c>
      <c r="U77">
        <v>3.8130454234850411</v>
      </c>
      <c r="V77">
        <v>3.8093109348052909</v>
      </c>
      <c r="W77">
        <v>3.816761429208571</v>
      </c>
      <c r="X77">
        <v>267.32271246503109</v>
      </c>
      <c r="Y77">
        <v>268.27815614441113</v>
      </c>
      <c r="Z77">
        <v>258.78103514857793</v>
      </c>
      <c r="AA77">
        <v>272.81070672477529</v>
      </c>
      <c r="AB77">
        <v>44.129903105808978</v>
      </c>
      <c r="AC77">
        <v>43.826984552722813</v>
      </c>
      <c r="AD77">
        <v>37.917124394789461</v>
      </c>
      <c r="AE77">
        <v>51.900191287131733</v>
      </c>
      <c r="AF77">
        <v>62.922461056375163</v>
      </c>
      <c r="AG77">
        <v>62.644293765769618</v>
      </c>
      <c r="AH77">
        <v>61.636749298534141</v>
      </c>
      <c r="AI77">
        <v>65.040810981587541</v>
      </c>
      <c r="AJ77">
        <v>0.54509788844125828</v>
      </c>
      <c r="AK77">
        <v>0.54509788682522664</v>
      </c>
      <c r="AL77">
        <v>0.54509766033225537</v>
      </c>
      <c r="AM77">
        <v>0.54509811749518222</v>
      </c>
      <c r="AN77">
        <v>0.65581671717598145</v>
      </c>
      <c r="AO77">
        <v>0.65581671717598145</v>
      </c>
      <c r="AP77">
        <v>0.65581671717598145</v>
      </c>
      <c r="AQ77">
        <v>0.65581671717598145</v>
      </c>
      <c r="AR77">
        <v>14.34737125507063</v>
      </c>
      <c r="AS77">
        <v>14.34737125507063</v>
      </c>
      <c r="AT77">
        <v>14.34737125507063</v>
      </c>
      <c r="AU77">
        <v>14.34737125507063</v>
      </c>
      <c r="AV77" t="str">
        <f>VLOOKUP(Sheet1[[#This Row],[NPDES ID2]],Combined_Sheet__Major_Only___2[[NPDES ID2]:[ECHO BFR]],3,FALSE)</f>
        <v>PR</v>
      </c>
      <c r="AW77" t="s">
        <v>118</v>
      </c>
      <c r="AX77" t="str">
        <f>VLOOKUP(Sheet1[[#This Row],[NPDES ID2]],Combined_Sheet__Major_Only___2[[NPDES ID2]:[ECHO BFR]],27,FALSE)</f>
        <v>-</v>
      </c>
      <c r="AY77" t="str">
        <f>VLOOKUP(Sheet1[[#This Row],[NPDES ID2]],Combined_Sheet__Major_Only___2[[NPDES ID2]:[ECHO BFR]],28,FALSE)</f>
        <v>thermoAerobicDigest</v>
      </c>
      <c r="AZ77" t="str">
        <f>VLOOKUP(Sheet1[[#This Row],[NPDES ID2]],Combined_Sheet__Major_Only___2[[NPDES ID2]:[ECHO BFR]],29,FALSE)</f>
        <v>thickening</v>
      </c>
      <c r="BA77">
        <f>VLOOKUP(Sheet1[[#This Row],[NPDES ID2]],Combined_Sheet__Major_Only___2[[NPDES ID2]:[ECHO BFR]],17,FALSE)</f>
        <v>18.215833</v>
      </c>
      <c r="BB77">
        <f>VLOOKUP(Sheet1[[#This Row],[NPDES ID2]],Combined_Sheet__Major_Only___2[[NPDES ID2]:[ECHO BFR]],18,FALSE)</f>
        <v>-66.604721999999995</v>
      </c>
      <c r="BC77" t="str">
        <f>IF(ISNUMBER(SEARCH("aerobic",$AW77)),"aerobic","")</f>
        <v>aerobic</v>
      </c>
      <c r="BD77" t="str">
        <f>IF(ISNUMBER(SEARCH("anaer",$AW77)),"anaer","")</f>
        <v/>
      </c>
      <c r="BE77" t="str">
        <f>IF(ISNUMBER(SEARCH("thickening",$AZ77)),"thickening","")</f>
        <v>thickening</v>
      </c>
      <c r="BF77" s="3" t="str">
        <f>IF(ISNUMBER(SEARCH("airDry",$AW77)),"airDry","")</f>
        <v>airDry</v>
      </c>
      <c r="BG77" s="3" t="str">
        <f>IF(ISNUMBER(SEARCH("heatDry",$AY77)),"heatDry","")</f>
        <v/>
      </c>
      <c r="BH77" s="3" t="str">
        <f>IF(AND(ISNUMBER(SEARCH("aerobic",$AW77)),ISNUMBER(SEARCH("anaer",$AW77))),"Combined Aer and Anaer.","")</f>
        <v/>
      </c>
    </row>
    <row r="78" spans="1:60" x14ac:dyDescent="0.3">
      <c r="A78" s="4">
        <v>76</v>
      </c>
      <c r="B78" t="s">
        <v>421</v>
      </c>
      <c r="C78">
        <v>18.37</v>
      </c>
      <c r="D78">
        <v>5901.689764116657</v>
      </c>
      <c r="E78">
        <v>5891.9631107120786</v>
      </c>
      <c r="F78">
        <v>4013.2833981152999</v>
      </c>
      <c r="G78">
        <v>7694.906304890701</v>
      </c>
      <c r="H78">
        <v>-77.290251887750387</v>
      </c>
      <c r="I78">
        <v>-78.356810499526802</v>
      </c>
      <c r="J78">
        <v>-90.998877274827436</v>
      </c>
      <c r="K78">
        <v>-62.45293016849881</v>
      </c>
      <c r="L78">
        <v>11.243393078738929</v>
      </c>
      <c r="M78">
        <v>11.18713527871393</v>
      </c>
      <c r="N78">
        <v>10.98335914025157</v>
      </c>
      <c r="O78">
        <v>11.67182690790518</v>
      </c>
      <c r="P78">
        <v>0.43446931491340712</v>
      </c>
      <c r="Q78">
        <v>0.43784135669767799</v>
      </c>
      <c r="R78">
        <v>0.35729162684491172</v>
      </c>
      <c r="S78">
        <v>0.49898294849302982</v>
      </c>
      <c r="T78">
        <v>4.2416873017982706</v>
      </c>
      <c r="U78">
        <v>4.2416779181364026</v>
      </c>
      <c r="V78">
        <v>4.2376602027815196</v>
      </c>
      <c r="W78">
        <v>4.2456757487725509</v>
      </c>
      <c r="X78">
        <v>311.98163364944429</v>
      </c>
      <c r="Y78">
        <v>313.25396829355759</v>
      </c>
      <c r="Z78">
        <v>300.68717814185931</v>
      </c>
      <c r="AA78">
        <v>319.23964129850788</v>
      </c>
      <c r="AB78">
        <v>48.280031711472141</v>
      </c>
      <c r="AC78">
        <v>48.010191011219767</v>
      </c>
      <c r="AD78">
        <v>41.836884649583773</v>
      </c>
      <c r="AE78">
        <v>56.31860705773812</v>
      </c>
      <c r="AF78">
        <v>59.981112198673401</v>
      </c>
      <c r="AG78">
        <v>59.680986066381372</v>
      </c>
      <c r="AH78">
        <v>58.593901362666273</v>
      </c>
      <c r="AI78">
        <v>62.266692291386427</v>
      </c>
      <c r="AJ78">
        <v>0.50918683897761075</v>
      </c>
      <c r="AK78">
        <v>0.50918683749775195</v>
      </c>
      <c r="AL78">
        <v>0.5091866300898108</v>
      </c>
      <c r="AM78">
        <v>0.50918704873070764</v>
      </c>
      <c r="AN78">
        <v>0.67435231088236292</v>
      </c>
      <c r="AO78">
        <v>0.6743523108823628</v>
      </c>
      <c r="AP78">
        <v>0.6743523108823628</v>
      </c>
      <c r="AQ78">
        <v>0.6743523108823628</v>
      </c>
      <c r="AR78">
        <v>14.220747748286909</v>
      </c>
      <c r="AS78">
        <v>14.220747748286909</v>
      </c>
      <c r="AT78">
        <v>14.220747748286909</v>
      </c>
      <c r="AU78">
        <v>14.220747748286909</v>
      </c>
      <c r="AV78" t="str">
        <f>VLOOKUP(Sheet1[[#This Row],[NPDES ID2]],Combined_Sheet__Major_Only___2[[NPDES ID2]:[ECHO BFR]],3,FALSE)</f>
        <v>PR</v>
      </c>
      <c r="AW78" t="s">
        <v>118</v>
      </c>
      <c r="AX78" t="str">
        <f>VLOOKUP(Sheet1[[#This Row],[NPDES ID2]],Combined_Sheet__Major_Only___2[[NPDES ID2]:[ECHO BFR]],27,FALSE)</f>
        <v>-</v>
      </c>
      <c r="AY78" t="str">
        <f>VLOOKUP(Sheet1[[#This Row],[NPDES ID2]],Combined_Sheet__Major_Only___2[[NPDES ID2]:[ECHO BFR]],28,FALSE)</f>
        <v>-</v>
      </c>
      <c r="AZ78" t="str">
        <f>VLOOKUP(Sheet1[[#This Row],[NPDES ID2]],Combined_Sheet__Major_Only___2[[NPDES ID2]:[ECHO BFR]],29,FALSE)</f>
        <v>preliminaryOps</v>
      </c>
      <c r="BA78">
        <f>VLOOKUP(Sheet1[[#This Row],[NPDES ID2]],Combined_Sheet__Major_Only___2[[NPDES ID2]:[ECHO BFR]],17,FALSE)</f>
        <v>18.2425</v>
      </c>
      <c r="BB78">
        <f>VLOOKUP(Sheet1[[#This Row],[NPDES ID2]],Combined_Sheet__Major_Only___2[[NPDES ID2]:[ECHO BFR]],18,FALSE)</f>
        <v>-66.206111000000007</v>
      </c>
      <c r="BC78" t="str">
        <f>IF(ISNUMBER(SEARCH("aerobic",$AW78)),"aerobic","")</f>
        <v>aerobic</v>
      </c>
      <c r="BD78" t="str">
        <f>IF(ISNUMBER(SEARCH("anaer",$AW78)),"anaer","")</f>
        <v/>
      </c>
      <c r="BE78" t="str">
        <f>IF(ISNUMBER(SEARCH("thickening",$AZ78)),"thickening","")</f>
        <v/>
      </c>
      <c r="BF78" s="2" t="str">
        <f>IF(ISNUMBER(SEARCH("airDry",$AW78)),"airDry","")</f>
        <v>airDry</v>
      </c>
      <c r="BG78" s="2" t="str">
        <f>IF(ISNUMBER(SEARCH("heatDry",$AY78)),"heatDry","")</f>
        <v/>
      </c>
      <c r="BH78" s="2" t="str">
        <f>IF(AND(ISNUMBER(SEARCH("aerobic",$AW78)),ISNUMBER(SEARCH("anaer",$AW78))),"Combined Aer and Anaer.","")</f>
        <v/>
      </c>
    </row>
    <row r="79" spans="1:60" x14ac:dyDescent="0.3">
      <c r="A79" s="4">
        <v>77</v>
      </c>
      <c r="B79" t="s">
        <v>426</v>
      </c>
      <c r="C79">
        <v>16.2</v>
      </c>
      <c r="D79">
        <v>6082.9832715340744</v>
      </c>
      <c r="E79">
        <v>6055.2914376207918</v>
      </c>
      <c r="F79">
        <v>4132.530742937126</v>
      </c>
      <c r="G79">
        <v>7948.4248931959919</v>
      </c>
      <c r="H79">
        <v>-76.795044148927261</v>
      </c>
      <c r="I79">
        <v>-78.102958346433809</v>
      </c>
      <c r="J79">
        <v>-90.918820168424219</v>
      </c>
      <c r="K79">
        <v>-60.282098058718908</v>
      </c>
      <c r="L79">
        <v>10.88339671303012</v>
      </c>
      <c r="M79">
        <v>10.841015870548549</v>
      </c>
      <c r="N79">
        <v>10.68750453949999</v>
      </c>
      <c r="O79">
        <v>11.20615012205903</v>
      </c>
      <c r="P79">
        <v>0.38134352972960872</v>
      </c>
      <c r="Q79">
        <v>0.38611633674301737</v>
      </c>
      <c r="R79">
        <v>0.30805816176829393</v>
      </c>
      <c r="S79">
        <v>0.43881610167811158</v>
      </c>
      <c r="T79">
        <v>3.896667072217896</v>
      </c>
      <c r="U79">
        <v>3.8966582210149872</v>
      </c>
      <c r="V79">
        <v>3.8928684836666489</v>
      </c>
      <c r="W79">
        <v>3.9004292019670661</v>
      </c>
      <c r="X79">
        <v>261.07012473823079</v>
      </c>
      <c r="Y79">
        <v>261.90012354072218</v>
      </c>
      <c r="Z79">
        <v>253.72797048753091</v>
      </c>
      <c r="AA79">
        <v>265.78620745565672</v>
      </c>
      <c r="AB79">
        <v>50.936820474947801</v>
      </c>
      <c r="AC79">
        <v>50.429875316181949</v>
      </c>
      <c r="AD79">
        <v>42.638957421020777</v>
      </c>
      <c r="AE79">
        <v>61.752841863276927</v>
      </c>
      <c r="AF79">
        <v>65.837860116164606</v>
      </c>
      <c r="AG79">
        <v>65.581479297179271</v>
      </c>
      <c r="AH79">
        <v>64.652848138345689</v>
      </c>
      <c r="AI79">
        <v>67.790296365241062</v>
      </c>
      <c r="AJ79">
        <v>0.58072664089937953</v>
      </c>
      <c r="AK79">
        <v>0.5807266393385313</v>
      </c>
      <c r="AL79">
        <v>0.58072642057919455</v>
      </c>
      <c r="AM79">
        <v>0.58072686213221114</v>
      </c>
      <c r="AN79">
        <v>0.65959627046393987</v>
      </c>
      <c r="AO79">
        <v>0.65959627046394009</v>
      </c>
      <c r="AP79">
        <v>0.65959627046394009</v>
      </c>
      <c r="AQ79">
        <v>0.65959627046394009</v>
      </c>
      <c r="AR79">
        <v>13.63773170556837</v>
      </c>
      <c r="AS79">
        <v>13.63773170556837</v>
      </c>
      <c r="AT79">
        <v>13.63773170556837</v>
      </c>
      <c r="AU79">
        <v>13.63773170556837</v>
      </c>
      <c r="AV79" t="str">
        <f>VLOOKUP(Sheet1[[#This Row],[NPDES ID2]],Combined_Sheet__Major_Only___2[[NPDES ID2]:[ECHO BFR]],3,FALSE)</f>
        <v>TN</v>
      </c>
      <c r="AW79" t="s">
        <v>118</v>
      </c>
      <c r="AX79" t="str">
        <f>VLOOKUP(Sheet1[[#This Row],[NPDES ID2]],Combined_Sheet__Major_Only___2[[NPDES ID2]:[ECHO BFR]],27,FALSE)</f>
        <v>tempSludgeStore</v>
      </c>
      <c r="AY79" t="str">
        <f>VLOOKUP(Sheet1[[#This Row],[NPDES ID2]],Combined_Sheet__Major_Only___2[[NPDES ID2]:[ECHO BFR]],28,FALSE)</f>
        <v>-</v>
      </c>
      <c r="AZ79" t="str">
        <f>VLOOKUP(Sheet1[[#This Row],[NPDES ID2]],Combined_Sheet__Major_Only___2[[NPDES ID2]:[ECHO BFR]],29,FALSE)</f>
        <v>thickening</v>
      </c>
      <c r="BA79">
        <f>VLOOKUP(Sheet1[[#This Row],[NPDES ID2]],Combined_Sheet__Major_Only___2[[NPDES ID2]:[ECHO BFR]],17,FALSE)</f>
        <v>35.002893</v>
      </c>
      <c r="BB79">
        <f>VLOOKUP(Sheet1[[#This Row],[NPDES ID2]],Combined_Sheet__Major_Only___2[[NPDES ID2]:[ECHO BFR]],18,FALSE)</f>
        <v>-85.698289000000003</v>
      </c>
      <c r="BC79" t="str">
        <f>IF(ISNUMBER(SEARCH("aerobic",$AW79)),"aerobic","")</f>
        <v>aerobic</v>
      </c>
      <c r="BD79" t="str">
        <f>IF(ISNUMBER(SEARCH("anaer",$AW79)),"anaer","")</f>
        <v/>
      </c>
      <c r="BE79" t="str">
        <f>IF(ISNUMBER(SEARCH("thickening",$AZ79)),"thickening","")</f>
        <v>thickening</v>
      </c>
      <c r="BF79" s="3" t="str">
        <f>IF(ISNUMBER(SEARCH("airDry",$AW79)),"airDry","")</f>
        <v>airDry</v>
      </c>
      <c r="BG79" s="3" t="str">
        <f>IF(ISNUMBER(SEARCH("heatDry",$AY79)),"heatDry","")</f>
        <v/>
      </c>
      <c r="BH79" s="3" t="str">
        <f>IF(AND(ISNUMBER(SEARCH("aerobic",$AW79)),ISNUMBER(SEARCH("anaer",$AW79))),"Combined Aer and Anaer.","")</f>
        <v/>
      </c>
    </row>
    <row r="80" spans="1:60" x14ac:dyDescent="0.3">
      <c r="A80" s="4">
        <v>78</v>
      </c>
      <c r="B80" t="s">
        <v>431</v>
      </c>
      <c r="C80">
        <v>10.66</v>
      </c>
      <c r="D80">
        <v>9526.0003145783776</v>
      </c>
      <c r="E80">
        <v>9480.1940928503354</v>
      </c>
      <c r="F80">
        <v>6452.2195845149981</v>
      </c>
      <c r="G80">
        <v>12463.09066550209</v>
      </c>
      <c r="H80">
        <v>-76.991801627711027</v>
      </c>
      <c r="I80">
        <v>-78.215087897577888</v>
      </c>
      <c r="J80">
        <v>-91.315588801294666</v>
      </c>
      <c r="K80">
        <v>-61.296146988534502</v>
      </c>
      <c r="L80">
        <v>6.9128290716639356</v>
      </c>
      <c r="M80">
        <v>6.8830825842203733</v>
      </c>
      <c r="N80">
        <v>6.7753356259644066</v>
      </c>
      <c r="O80">
        <v>7.1393641988500427</v>
      </c>
      <c r="P80">
        <v>0.25140453489865189</v>
      </c>
      <c r="Q80">
        <v>0.2541449856854065</v>
      </c>
      <c r="R80">
        <v>0.20465183366871809</v>
      </c>
      <c r="S80">
        <v>0.28765667357603059</v>
      </c>
      <c r="T80">
        <v>4.0548064418575809</v>
      </c>
      <c r="U80">
        <v>4.0547973466031149</v>
      </c>
      <c r="V80">
        <v>4.0509031159666877</v>
      </c>
      <c r="W80">
        <v>4.0586723036788124</v>
      </c>
      <c r="X80">
        <v>281.45374770351629</v>
      </c>
      <c r="Y80">
        <v>282.43404580821539</v>
      </c>
      <c r="Z80">
        <v>272.69628075326432</v>
      </c>
      <c r="AA80">
        <v>287.07700136524431</v>
      </c>
      <c r="AB80">
        <v>43.60161869118528</v>
      </c>
      <c r="AC80">
        <v>43.34526616619636</v>
      </c>
      <c r="AD80">
        <v>37.816948716407971</v>
      </c>
      <c r="AE80">
        <v>50.769396636228358</v>
      </c>
      <c r="AF80">
        <v>63.551352345954683</v>
      </c>
      <c r="AG80">
        <v>63.277883966043163</v>
      </c>
      <c r="AH80">
        <v>62.287349470043303</v>
      </c>
      <c r="AI80">
        <v>65.633932855087338</v>
      </c>
      <c r="AJ80">
        <v>0.55278070795140755</v>
      </c>
      <c r="AK80">
        <v>0.55278070709484117</v>
      </c>
      <c r="AL80">
        <v>0.55278058704235</v>
      </c>
      <c r="AM80">
        <v>0.55278082936129169</v>
      </c>
      <c r="AN80">
        <v>0.66652229589451129</v>
      </c>
      <c r="AO80">
        <v>0.6665222958945114</v>
      </c>
      <c r="AP80">
        <v>0.6665222958945114</v>
      </c>
      <c r="AQ80">
        <v>0.6665222958945114</v>
      </c>
      <c r="AR80">
        <v>15.05794942374202</v>
      </c>
      <c r="AS80">
        <v>15.05794942374202</v>
      </c>
      <c r="AT80">
        <v>15.05794942374202</v>
      </c>
      <c r="AU80">
        <v>15.05794942374202</v>
      </c>
      <c r="AV80" t="str">
        <f>VLOOKUP(Sheet1[[#This Row],[NPDES ID2]],Combined_Sheet__Major_Only___2[[NPDES ID2]:[ECHO BFR]],3,FALSE)</f>
        <v>PR</v>
      </c>
      <c r="AW80" t="s">
        <v>118</v>
      </c>
      <c r="AX80" t="str">
        <f>VLOOKUP(Sheet1[[#This Row],[NPDES ID2]],Combined_Sheet__Major_Only___2[[NPDES ID2]:[ECHO BFR]],27,FALSE)</f>
        <v>-</v>
      </c>
      <c r="AY80" t="str">
        <f>VLOOKUP(Sheet1[[#This Row],[NPDES ID2]],Combined_Sheet__Major_Only___2[[NPDES ID2]:[ECHO BFR]],28,FALSE)</f>
        <v>-</v>
      </c>
      <c r="AZ80" t="str">
        <f>VLOOKUP(Sheet1[[#This Row],[NPDES ID2]],Combined_Sheet__Major_Only___2[[NPDES ID2]:[ECHO BFR]],29,FALSE)</f>
        <v>thickening</v>
      </c>
      <c r="BA80">
        <f>VLOOKUP(Sheet1[[#This Row],[NPDES ID2]],Combined_Sheet__Major_Only___2[[NPDES ID2]:[ECHO BFR]],17,FALSE)</f>
        <v>18.000050000000002</v>
      </c>
      <c r="BB80">
        <f>VLOOKUP(Sheet1[[#This Row],[NPDES ID2]],Combined_Sheet__Major_Only___2[[NPDES ID2]:[ECHO BFR]],18,FALSE)</f>
        <v>-66.011456999999993</v>
      </c>
      <c r="BC80" t="str">
        <f>IF(ISNUMBER(SEARCH("aerobic",$AW80)),"aerobic","")</f>
        <v>aerobic</v>
      </c>
      <c r="BD80" t="str">
        <f>IF(ISNUMBER(SEARCH("anaer",$AW80)),"anaer","")</f>
        <v/>
      </c>
      <c r="BE80" t="str">
        <f>IF(ISNUMBER(SEARCH("thickening",$AZ80)),"thickening","")</f>
        <v>thickening</v>
      </c>
      <c r="BF80" s="2" t="str">
        <f>IF(ISNUMBER(SEARCH("airDry",$AW80)),"airDry","")</f>
        <v>airDry</v>
      </c>
      <c r="BG80" s="2" t="str">
        <f>IF(ISNUMBER(SEARCH("heatDry",$AY80)),"heatDry","")</f>
        <v/>
      </c>
      <c r="BH80" s="2" t="str">
        <f>IF(AND(ISNUMBER(SEARCH("aerobic",$AW80)),ISNUMBER(SEARCH("anaer",$AW80))),"Combined Aer and Anaer.","")</f>
        <v/>
      </c>
    </row>
    <row r="81" spans="1:60" x14ac:dyDescent="0.3">
      <c r="A81" s="4">
        <v>79</v>
      </c>
      <c r="B81" t="s">
        <v>442</v>
      </c>
      <c r="C81">
        <v>112105</v>
      </c>
      <c r="D81">
        <v>5724.7182629184344</v>
      </c>
      <c r="E81">
        <v>5636.7240698113947</v>
      </c>
      <c r="F81">
        <v>3601.7755518458298</v>
      </c>
      <c r="G81">
        <v>7611.0453677703072</v>
      </c>
      <c r="H81">
        <v>-58.283554862149451</v>
      </c>
      <c r="I81">
        <v>-62.1760858531905</v>
      </c>
      <c r="J81">
        <v>-82.089584459369462</v>
      </c>
      <c r="K81">
        <v>-22.676672628952399</v>
      </c>
      <c r="L81">
        <v>73726.405419178715</v>
      </c>
      <c r="M81">
        <v>73428.903430287959</v>
      </c>
      <c r="N81">
        <v>72334.838255828188</v>
      </c>
      <c r="O81">
        <v>76059.828264039432</v>
      </c>
      <c r="P81">
        <v>2628.0878311986489</v>
      </c>
      <c r="Q81">
        <v>2664.0029263584652</v>
      </c>
      <c r="R81">
        <v>2123.219502371247</v>
      </c>
      <c r="S81">
        <v>3021.3143856469219</v>
      </c>
      <c r="T81">
        <v>47.730874757005729</v>
      </c>
      <c r="U81">
        <v>47.730798257837577</v>
      </c>
      <c r="V81">
        <v>47.698044319466611</v>
      </c>
      <c r="W81">
        <v>47.763390088444702</v>
      </c>
      <c r="X81">
        <v>3266.8187516441749</v>
      </c>
      <c r="Y81">
        <v>3279.4050974806751</v>
      </c>
      <c r="Z81">
        <v>3166.2148146597392</v>
      </c>
      <c r="AA81">
        <v>3329.8786125172219</v>
      </c>
      <c r="AB81">
        <v>610.99152433620759</v>
      </c>
      <c r="AC81">
        <v>605.73761035421785</v>
      </c>
      <c r="AD81">
        <v>514.35558100281446</v>
      </c>
      <c r="AE81">
        <v>737.15106864755592</v>
      </c>
      <c r="AF81">
        <v>64.773178574032741</v>
      </c>
      <c r="AG81">
        <v>64.565213249408885</v>
      </c>
      <c r="AH81">
        <v>63.534107068841003</v>
      </c>
      <c r="AI81">
        <v>66.74355377592785</v>
      </c>
      <c r="AJ81">
        <v>0.5677107005731199</v>
      </c>
      <c r="AK81">
        <v>0.56768810595398289</v>
      </c>
      <c r="AL81">
        <v>0.56519547408430648</v>
      </c>
      <c r="AM81">
        <v>0.57024940394197088</v>
      </c>
      <c r="AN81">
        <v>0.94962148911473487</v>
      </c>
      <c r="AO81">
        <v>0.94962148911473498</v>
      </c>
      <c r="AP81">
        <v>0.94962148911473498</v>
      </c>
      <c r="AQ81">
        <v>0.94962148911473498</v>
      </c>
      <c r="AR81">
        <v>13.737800386249489</v>
      </c>
      <c r="AS81">
        <v>13.73780038624948</v>
      </c>
      <c r="AT81">
        <v>13.73780038624948</v>
      </c>
      <c r="AU81">
        <v>13.73780038624948</v>
      </c>
      <c r="AV81" t="str">
        <f>VLOOKUP(Sheet1[[#This Row],[NPDES ID2]],Combined_Sheet__Major_Only___2[[NPDES ID2]:[ECHO BFR]],3,FALSE)</f>
        <v>CA</v>
      </c>
      <c r="AW81" t="s">
        <v>12181</v>
      </c>
      <c r="AX81" t="str">
        <f>VLOOKUP(Sheet1[[#This Row],[NPDES ID2]],Combined_Sheet__Major_Only___2[[NPDES ID2]:[ECHO BFR]],27,FALSE)</f>
        <v>methaneBioCaptureRecover</v>
      </c>
      <c r="AY81" t="str">
        <f>VLOOKUP(Sheet1[[#This Row],[NPDES ID2]],Combined_Sheet__Major_Only___2[[NPDES ID2]:[ECHO BFR]],28,FALSE)</f>
        <v>-</v>
      </c>
      <c r="AZ81" t="str">
        <f>VLOOKUP(Sheet1[[#This Row],[NPDES ID2]],Combined_Sheet__Major_Only___2[[NPDES ID2]:[ECHO BFR]],29,FALSE)</f>
        <v>preliminaryOps, thickening</v>
      </c>
      <c r="BA81">
        <f>VLOOKUP(Sheet1[[#This Row],[NPDES ID2]],Combined_Sheet__Major_Only___2[[NPDES ID2]:[ECHO BFR]],17,FALSE)</f>
        <v>33.804312000000003</v>
      </c>
      <c r="BB81">
        <f>VLOOKUP(Sheet1[[#This Row],[NPDES ID2]],Combined_Sheet__Major_Only___2[[NPDES ID2]:[ECHO BFR]],18,FALSE)</f>
        <v>-118.283922</v>
      </c>
      <c r="BC81" t="str">
        <f>IF(ISNUMBER(SEARCH("aerobic",$AW81)),"aerobic","")</f>
        <v/>
      </c>
      <c r="BD81" t="str">
        <f>IF(ISNUMBER(SEARCH("anaer",$AW81)),"anaer","")</f>
        <v>anaer</v>
      </c>
      <c r="BE81" t="str">
        <f>IF(ISNUMBER(SEARCH("thickening",$AZ81)),"thickening","")</f>
        <v>thickening</v>
      </c>
      <c r="BF81" s="3" t="str">
        <f>IF(ISNUMBER(SEARCH("airDry",$AW81)),"airDry","")</f>
        <v/>
      </c>
      <c r="BG81" s="3" t="str">
        <f>IF(ISNUMBER(SEARCH("heatDry",$AY81)),"heatDry","")</f>
        <v/>
      </c>
      <c r="BH81" s="3" t="str">
        <f>IF(AND(ISNUMBER(SEARCH("aerobic",$AW81)),ISNUMBER(SEARCH("anaer",$AW81))),"Combined Aer and Anaer.","")</f>
        <v/>
      </c>
    </row>
    <row r="82" spans="1:60" x14ac:dyDescent="0.3">
      <c r="A82" s="4">
        <v>80</v>
      </c>
      <c r="B82" t="s">
        <v>449</v>
      </c>
      <c r="C82">
        <v>111181</v>
      </c>
      <c r="D82">
        <v>5651.2151513377949</v>
      </c>
      <c r="E82">
        <v>5565.3806416999814</v>
      </c>
      <c r="F82">
        <v>3558.1241594168878</v>
      </c>
      <c r="G82">
        <v>7508.7783024881737</v>
      </c>
      <c r="H82">
        <v>-68.411224950274516</v>
      </c>
      <c r="I82">
        <v>-69.094622781820078</v>
      </c>
      <c r="J82">
        <v>-85.313721117938314</v>
      </c>
      <c r="K82">
        <v>-50.184556639563723</v>
      </c>
      <c r="L82">
        <v>73469.784439372786</v>
      </c>
      <c r="M82">
        <v>73169.154192910588</v>
      </c>
      <c r="N82">
        <v>72104.759187477888</v>
      </c>
      <c r="O82">
        <v>75725.074329515206</v>
      </c>
      <c r="P82">
        <v>2613.184352151</v>
      </c>
      <c r="Q82">
        <v>2646.5420412299022</v>
      </c>
      <c r="R82">
        <v>2114.1447198639021</v>
      </c>
      <c r="S82">
        <v>3001.3092956063952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64.908298737829682</v>
      </c>
      <c r="AG82">
        <v>64.649161639213446</v>
      </c>
      <c r="AH82">
        <v>63.707521311031357</v>
      </c>
      <c r="AI82">
        <v>66.832054526468156</v>
      </c>
      <c r="AJ82">
        <v>0.56936266504314492</v>
      </c>
      <c r="AK82">
        <v>0.56935345488625866</v>
      </c>
      <c r="AL82">
        <v>0.56820467721639578</v>
      </c>
      <c r="AM82">
        <v>0.57052820142091565</v>
      </c>
      <c r="AN82">
        <v>0.1635643018686323</v>
      </c>
      <c r="AO82">
        <v>0.1635643018686323</v>
      </c>
      <c r="AP82">
        <v>0.1635643018686323</v>
      </c>
      <c r="AQ82">
        <v>0.1635643018686323</v>
      </c>
      <c r="AR82">
        <v>15.30628664593959</v>
      </c>
      <c r="AS82">
        <v>15.306286645939601</v>
      </c>
      <c r="AT82">
        <v>15.306286645939601</v>
      </c>
      <c r="AU82">
        <v>15.306286645939601</v>
      </c>
      <c r="AV82" t="str">
        <f>VLOOKUP(Sheet1[[#This Row],[NPDES ID2]],Combined_Sheet__Major_Only___2[[NPDES ID2]:[ECHO BFR]],3,FALSE)</f>
        <v>IL</v>
      </c>
      <c r="AW82" t="s">
        <v>12181</v>
      </c>
      <c r="AX82" t="str">
        <f>VLOOKUP(Sheet1[[#This Row],[NPDES ID2]],Combined_Sheet__Major_Only___2[[NPDES ID2]:[ECHO BFR]],27,FALSE)</f>
        <v>methaneBioCaptureRecover</v>
      </c>
      <c r="AY82" t="str">
        <f>VLOOKUP(Sheet1[[#This Row],[NPDES ID2]],Combined_Sheet__Major_Only___2[[NPDES ID2]:[ECHO BFR]],28,FALSE)</f>
        <v>heatDry, highTempCompost</v>
      </c>
      <c r="AZ82" t="str">
        <f>VLOOKUP(Sheet1[[#This Row],[NPDES ID2]],Combined_Sheet__Major_Only___2[[NPDES ID2]:[ECHO BFR]],29,FALSE)</f>
        <v>thickening, sludgeLagoon, preliminaryOps</v>
      </c>
      <c r="BA82">
        <f>VLOOKUP(Sheet1[[#This Row],[NPDES ID2]],Combined_Sheet__Major_Only___2[[NPDES ID2]:[ECHO BFR]],17,FALSE)</f>
        <v>41.82159</v>
      </c>
      <c r="BB82">
        <f>VLOOKUP(Sheet1[[#This Row],[NPDES ID2]],Combined_Sheet__Major_Only___2[[NPDES ID2]:[ECHO BFR]],18,FALSE)</f>
        <v>-87.772850000000005</v>
      </c>
      <c r="BC82" t="str">
        <f>IF(ISNUMBER(SEARCH("aerobic",$AW82)),"aerobic","")</f>
        <v/>
      </c>
      <c r="BD82" t="str">
        <f>IF(ISNUMBER(SEARCH("anaer",$AW82)),"anaer","")</f>
        <v>anaer</v>
      </c>
      <c r="BE82" t="str">
        <f>IF(ISNUMBER(SEARCH("thickening",$AZ82)),"thickening","")</f>
        <v>thickening</v>
      </c>
      <c r="BF82" s="2" t="str">
        <f>IF(ISNUMBER(SEARCH("airDry",$AW82)),"airDry","")</f>
        <v/>
      </c>
      <c r="BG82" s="2" t="str">
        <f>IF(ISNUMBER(SEARCH("heatDry",$AY82)),"heatDry","")</f>
        <v>heatDry</v>
      </c>
      <c r="BH82" s="2" t="str">
        <f>IF(AND(ISNUMBER(SEARCH("aerobic",$AW82)),ISNUMBER(SEARCH("anaer",$AW82))),"Combined Aer and Anaer.","")</f>
        <v/>
      </c>
    </row>
    <row r="83" spans="1:60" x14ac:dyDescent="0.3">
      <c r="A83" s="4">
        <v>81</v>
      </c>
      <c r="B83" t="s">
        <v>456</v>
      </c>
      <c r="C83">
        <v>76275</v>
      </c>
      <c r="D83">
        <v>4846.051016120894</v>
      </c>
      <c r="E83">
        <v>4775.8356467036629</v>
      </c>
      <c r="F83">
        <v>3052.1379229863028</v>
      </c>
      <c r="G83">
        <v>6402.8335306281697</v>
      </c>
      <c r="H83">
        <v>-59.489697098572897</v>
      </c>
      <c r="I83">
        <v>-63.118921062289807</v>
      </c>
      <c r="J83">
        <v>-80.823034603325681</v>
      </c>
      <c r="K83">
        <v>-26.311745301651229</v>
      </c>
      <c r="L83">
        <v>40672.398278022833</v>
      </c>
      <c r="M83">
        <v>40393.553845398033</v>
      </c>
      <c r="N83">
        <v>39409.437318712982</v>
      </c>
      <c r="O83">
        <v>42778.191601508857</v>
      </c>
      <c r="P83">
        <v>1805.168245360735</v>
      </c>
      <c r="Q83">
        <v>1799.196647378013</v>
      </c>
      <c r="R83">
        <v>1528.518389860365</v>
      </c>
      <c r="S83">
        <v>2051.4827661396871</v>
      </c>
      <c r="T83">
        <v>75.343311412459158</v>
      </c>
      <c r="U83">
        <v>75.34319229987895</v>
      </c>
      <c r="V83">
        <v>75.29219297261524</v>
      </c>
      <c r="W83">
        <v>75.393939218201552</v>
      </c>
      <c r="X83">
        <v>6362.7369743686468</v>
      </c>
      <c r="Y83">
        <v>6402.2276584879874</v>
      </c>
      <c r="Z83">
        <v>6046.096418923601</v>
      </c>
      <c r="AA83">
        <v>6563.2128567345644</v>
      </c>
      <c r="AB83">
        <v>1297.1777381198381</v>
      </c>
      <c r="AC83">
        <v>1278.504261328429</v>
      </c>
      <c r="AD83">
        <v>1078.1310782675571</v>
      </c>
      <c r="AE83">
        <v>1621.436688604696</v>
      </c>
      <c r="AF83">
        <v>52.510516111613427</v>
      </c>
      <c r="AG83">
        <v>52.172561783245023</v>
      </c>
      <c r="AH83">
        <v>50.883505392203681</v>
      </c>
      <c r="AI83">
        <v>55.092862669261919</v>
      </c>
      <c r="AJ83">
        <v>0.41816376432104307</v>
      </c>
      <c r="AK83">
        <v>0.41814774906529972</v>
      </c>
      <c r="AL83">
        <v>0.41636903049341628</v>
      </c>
      <c r="AM83">
        <v>0.41997495719831529</v>
      </c>
      <c r="AN83">
        <v>0.96721646842658404</v>
      </c>
      <c r="AO83">
        <v>0.96721646842658415</v>
      </c>
      <c r="AP83">
        <v>0.96721646842658415</v>
      </c>
      <c r="AQ83">
        <v>0.96721646842658415</v>
      </c>
      <c r="AR83">
        <v>10.618605556511261</v>
      </c>
      <c r="AS83">
        <v>10.618605556511261</v>
      </c>
      <c r="AT83">
        <v>10.618605556511261</v>
      </c>
      <c r="AU83">
        <v>10.618605556511261</v>
      </c>
      <c r="AV83" t="str">
        <f>VLOOKUP(Sheet1[[#This Row],[NPDES ID2]],Combined_Sheet__Major_Only___2[[NPDES ID2]:[ECHO BFR]],3,FALSE)</f>
        <v>MN</v>
      </c>
      <c r="AW83" t="s">
        <v>54</v>
      </c>
      <c r="AX83" t="str">
        <f>VLOOKUP(Sheet1[[#This Row],[NPDES ID2]],Combined_Sheet__Major_Only___2[[NPDES ID2]:[ECHO BFR]],27,FALSE)</f>
        <v>-</v>
      </c>
      <c r="AY83" t="str">
        <f>VLOOKUP(Sheet1[[#This Row],[NPDES ID2]],Combined_Sheet__Major_Only___2[[NPDES ID2]:[ECHO BFR]],28,FALSE)</f>
        <v>-</v>
      </c>
      <c r="AZ83" t="str">
        <f>VLOOKUP(Sheet1[[#This Row],[NPDES ID2]],Combined_Sheet__Major_Only___2[[NPDES ID2]:[ECHO BFR]],29,FALSE)</f>
        <v>preliminaryOps, thickening</v>
      </c>
      <c r="BA83">
        <f>VLOOKUP(Sheet1[[#This Row],[NPDES ID2]],Combined_Sheet__Major_Only___2[[NPDES ID2]:[ECHO BFR]],17,FALSE)</f>
        <v>44.923242999999999</v>
      </c>
      <c r="BB83">
        <f>VLOOKUP(Sheet1[[#This Row],[NPDES ID2]],Combined_Sheet__Major_Only___2[[NPDES ID2]:[ECHO BFR]],18,FALSE)</f>
        <v>-93.046563000000006</v>
      </c>
      <c r="BC83" t="str">
        <f>IF(ISNUMBER(SEARCH("aerobic",$AW83)),"aerobic","")</f>
        <v/>
      </c>
      <c r="BD83" t="str">
        <f>IF(ISNUMBER(SEARCH("anaer",$AW83)),"anaer","")</f>
        <v/>
      </c>
      <c r="BE83" t="str">
        <f>IF(ISNUMBER(SEARCH("thickening",$AZ83)),"thickening","")</f>
        <v>thickening</v>
      </c>
      <c r="BF83" s="3" t="str">
        <f>IF(ISNUMBER(SEARCH("airDry",$AW83)),"airDry","")</f>
        <v/>
      </c>
      <c r="BG83" s="3" t="str">
        <f>IF(ISNUMBER(SEARCH("heatDry",$AY83)),"heatDry","")</f>
        <v/>
      </c>
      <c r="BH83" s="3" t="str">
        <f>IF(AND(ISNUMBER(SEARCH("aerobic",$AW83)),ISNUMBER(SEARCH("anaer",$AW83))),"Combined Aer and Anaer.","")</f>
        <v/>
      </c>
    </row>
    <row r="84" spans="1:60" x14ac:dyDescent="0.3">
      <c r="A84" s="4">
        <v>82</v>
      </c>
      <c r="B84" t="s">
        <v>460</v>
      </c>
      <c r="C84">
        <v>68769.429999999993</v>
      </c>
      <c r="D84">
        <v>4843.3858205294619</v>
      </c>
      <c r="E84">
        <v>4771.1814368787054</v>
      </c>
      <c r="F84">
        <v>3059.56720353628</v>
      </c>
      <c r="G84">
        <v>6413.9753476267788</v>
      </c>
      <c r="H84">
        <v>-54.890728937538867</v>
      </c>
      <c r="I84">
        <v>-59.260040692625253</v>
      </c>
      <c r="J84">
        <v>-79.024525828188146</v>
      </c>
      <c r="K84">
        <v>-13.98045421949881</v>
      </c>
      <c r="L84">
        <v>33186.3447634513</v>
      </c>
      <c r="M84">
        <v>32911.503440893612</v>
      </c>
      <c r="N84">
        <v>31928.255675276621</v>
      </c>
      <c r="O84">
        <v>35288.259599748882</v>
      </c>
      <c r="P84">
        <v>1630.6428660353999</v>
      </c>
      <c r="Q84">
        <v>1619.7747592426711</v>
      </c>
      <c r="R84">
        <v>1409.623890569698</v>
      </c>
      <c r="S84">
        <v>1840.160262176536</v>
      </c>
      <c r="T84">
        <v>125.8259686114403</v>
      </c>
      <c r="U84">
        <v>125.8257715905501</v>
      </c>
      <c r="V84">
        <v>125.7414149857515</v>
      </c>
      <c r="W84">
        <v>125.9097106925614</v>
      </c>
      <c r="X84">
        <v>11745.41854648128</v>
      </c>
      <c r="Y84">
        <v>11831.6865410221</v>
      </c>
      <c r="Z84">
        <v>11035.84277508446</v>
      </c>
      <c r="AA84">
        <v>12197.800731042251</v>
      </c>
      <c r="AB84">
        <v>2726.327840082608</v>
      </c>
      <c r="AC84">
        <v>2663.112814538797</v>
      </c>
      <c r="AD84">
        <v>2201.0762883457519</v>
      </c>
      <c r="AE84">
        <v>3534.3147260712039</v>
      </c>
      <c r="AF84">
        <v>47.580936253705538</v>
      </c>
      <c r="AG84">
        <v>47.206179607006703</v>
      </c>
      <c r="AH84">
        <v>45.790235444727692</v>
      </c>
      <c r="AI84">
        <v>50.431971995755461</v>
      </c>
      <c r="AJ84">
        <v>0.35828388135383449</v>
      </c>
      <c r="AK84">
        <v>0.3582657181835836</v>
      </c>
      <c r="AL84">
        <v>0.35635133828654442</v>
      </c>
      <c r="AM84">
        <v>0.36023665819649442</v>
      </c>
      <c r="AN84">
        <v>0.97999210066596332</v>
      </c>
      <c r="AO84">
        <v>0.97999210066596298</v>
      </c>
      <c r="AP84">
        <v>0.97999210066596298</v>
      </c>
      <c r="AQ84">
        <v>0.97999210066596298</v>
      </c>
      <c r="AR84">
        <v>8.9904192429021226</v>
      </c>
      <c r="AS84">
        <v>8.9904192429021244</v>
      </c>
      <c r="AT84">
        <v>8.9904192429021244</v>
      </c>
      <c r="AU84">
        <v>8.9904192429021244</v>
      </c>
      <c r="AV84" t="str">
        <f>VLOOKUP(Sheet1[[#This Row],[NPDES ID2]],Combined_Sheet__Major_Only___2[[NPDES ID2]:[ECHO BFR]],3,FALSE)</f>
        <v>TX</v>
      </c>
      <c r="AW84" t="s">
        <v>87</v>
      </c>
      <c r="AX84" t="str">
        <f>VLOOKUP(Sheet1[[#This Row],[NPDES ID2]],Combined_Sheet__Major_Only___2[[NPDES ID2]:[ECHO BFR]],27,FALSE)</f>
        <v>-</v>
      </c>
      <c r="AY84" t="str">
        <f>VLOOKUP(Sheet1[[#This Row],[NPDES ID2]],Combined_Sheet__Major_Only___2[[NPDES ID2]:[ECHO BFR]],28,FALSE)</f>
        <v>-</v>
      </c>
      <c r="AZ84" t="str">
        <f>VLOOKUP(Sheet1[[#This Row],[NPDES ID2]],Combined_Sheet__Major_Only___2[[NPDES ID2]:[ECHO BFR]],29,FALSE)</f>
        <v>preliminaryOps, thickening</v>
      </c>
      <c r="BA84">
        <f>VLOOKUP(Sheet1[[#This Row],[NPDES ID2]],Combined_Sheet__Major_Only___2[[NPDES ID2]:[ECHO BFR]],17,FALSE)</f>
        <v>32.773890000000002</v>
      </c>
      <c r="BB84">
        <f>VLOOKUP(Sheet1[[#This Row],[NPDES ID2]],Combined_Sheet__Major_Only___2[[NPDES ID2]:[ECHO BFR]],18,FALSE)</f>
        <v>-96.93083</v>
      </c>
      <c r="BC84" t="str">
        <f>IF(ISNUMBER(SEARCH("aerobic",$AW84)),"aerobic","")</f>
        <v/>
      </c>
      <c r="BD84" t="str">
        <f>IF(ISNUMBER(SEARCH("anaer",$AW84)),"anaer","")</f>
        <v/>
      </c>
      <c r="BE84" t="str">
        <f>IF(ISNUMBER(SEARCH("thickening",$AZ84)),"thickening","")</f>
        <v>thickening</v>
      </c>
      <c r="BF84" s="2" t="str">
        <f>IF(ISNUMBER(SEARCH("airDry",$AW84)),"airDry","")</f>
        <v/>
      </c>
      <c r="BG84" s="2" t="str">
        <f>IF(ISNUMBER(SEARCH("heatDry",$AY84)),"heatDry","")</f>
        <v/>
      </c>
      <c r="BH84" s="2" t="str">
        <f>IF(AND(ISNUMBER(SEARCH("aerobic",$AW84)),ISNUMBER(SEARCH("anaer",$AW84))),"Combined Aer and Anaer.","")</f>
        <v/>
      </c>
    </row>
    <row r="85" spans="1:60" x14ac:dyDescent="0.3">
      <c r="A85" s="4">
        <v>83</v>
      </c>
      <c r="B85" t="s">
        <v>465</v>
      </c>
      <c r="C85">
        <v>65057.56</v>
      </c>
      <c r="D85">
        <v>3222.5861335612758</v>
      </c>
      <c r="E85">
        <v>3178.6693095459182</v>
      </c>
      <c r="F85">
        <v>2035.051708382666</v>
      </c>
      <c r="G85">
        <v>4276.6587086761801</v>
      </c>
      <c r="H85">
        <v>-71.850610043497269</v>
      </c>
      <c r="I85">
        <v>-72.640287563425346</v>
      </c>
      <c r="J85">
        <v>-87.283573486764098</v>
      </c>
      <c r="K85">
        <v>-54.325224856340782</v>
      </c>
      <c r="L85">
        <v>44654.443660575853</v>
      </c>
      <c r="M85">
        <v>44492.688355141261</v>
      </c>
      <c r="N85">
        <v>43906.018202293133</v>
      </c>
      <c r="O85">
        <v>45894.679331106643</v>
      </c>
      <c r="P85">
        <v>1527.498913599057</v>
      </c>
      <c r="Q85">
        <v>1548.5613208540401</v>
      </c>
      <c r="R85">
        <v>1227.8897861532041</v>
      </c>
      <c r="S85">
        <v>1767.7736590960999</v>
      </c>
      <c r="T85">
        <v>3.977833626121809</v>
      </c>
      <c r="U85">
        <v>3.977824649657089</v>
      </c>
      <c r="V85">
        <v>3.9739812801226631</v>
      </c>
      <c r="W85">
        <v>3.9816489973556122</v>
      </c>
      <c r="X85">
        <v>260.84366799623871</v>
      </c>
      <c r="Y85">
        <v>261.67936658432268</v>
      </c>
      <c r="Z85">
        <v>253.90500270036929</v>
      </c>
      <c r="AA85">
        <v>265.29194504138832</v>
      </c>
      <c r="AB85">
        <v>39.000369723292692</v>
      </c>
      <c r="AC85">
        <v>38.850531925540587</v>
      </c>
      <c r="AD85">
        <v>34.013477066275478</v>
      </c>
      <c r="AE85">
        <v>45.233341551264751</v>
      </c>
      <c r="AF85">
        <v>67.353902611362898</v>
      </c>
      <c r="AG85">
        <v>67.102389338584857</v>
      </c>
      <c r="AH85">
        <v>66.229751110639128</v>
      </c>
      <c r="AI85">
        <v>69.170899072137502</v>
      </c>
      <c r="AJ85">
        <v>0.5992662719131423</v>
      </c>
      <c r="AK85">
        <v>0.59926098460987398</v>
      </c>
      <c r="AL85">
        <v>0.59856885108951008</v>
      </c>
      <c r="AM85">
        <v>0.59996752894499672</v>
      </c>
      <c r="AN85">
        <v>0.66318667715898982</v>
      </c>
      <c r="AO85">
        <v>0.66318667715898982</v>
      </c>
      <c r="AP85">
        <v>0.66318667715898982</v>
      </c>
      <c r="AQ85">
        <v>0.66318667715898982</v>
      </c>
      <c r="AR85">
        <v>16.312171502226729</v>
      </c>
      <c r="AS85">
        <v>16.312171502226729</v>
      </c>
      <c r="AT85">
        <v>16.312171502226729</v>
      </c>
      <c r="AU85">
        <v>16.312171502226729</v>
      </c>
      <c r="AV85" t="str">
        <f>VLOOKUP(Sheet1[[#This Row],[NPDES ID2]],Combined_Sheet__Major_Only___2[[NPDES ID2]:[ECHO BFR]],3,FALSE)</f>
        <v>CA</v>
      </c>
      <c r="AW85" t="s">
        <v>12183</v>
      </c>
      <c r="AX85" t="str">
        <f>VLOOKUP(Sheet1[[#This Row],[NPDES ID2]],Combined_Sheet__Major_Only___2[[NPDES ID2]:[ECHO BFR]],27,FALSE)</f>
        <v>methaneBioCaptureRecover</v>
      </c>
      <c r="AY85" t="str">
        <f>VLOOKUP(Sheet1[[#This Row],[NPDES ID2]],Combined_Sheet__Major_Only___2[[NPDES ID2]:[ECHO BFR]],28,FALSE)</f>
        <v>-</v>
      </c>
      <c r="AZ85" t="str">
        <f>VLOOKUP(Sheet1[[#This Row],[NPDES ID2]],Combined_Sheet__Major_Only___2[[NPDES ID2]:[ECHO BFR]],29,FALSE)</f>
        <v>thickening, sludgeLagoon</v>
      </c>
      <c r="BA85">
        <f>VLOOKUP(Sheet1[[#This Row],[NPDES ID2]],Combined_Sheet__Major_Only___2[[NPDES ID2]:[ECHO BFR]],17,FALSE)</f>
        <v>37.432510000000001</v>
      </c>
      <c r="BB85">
        <f>VLOOKUP(Sheet1[[#This Row],[NPDES ID2]],Combined_Sheet__Major_Only___2[[NPDES ID2]:[ECHO BFR]],18,FALSE)</f>
        <v>-121.952738</v>
      </c>
      <c r="BC85" t="str">
        <f>IF(ISNUMBER(SEARCH("aerobic",$AW85)),"aerobic","")</f>
        <v/>
      </c>
      <c r="BD85" t="str">
        <f>IF(ISNUMBER(SEARCH("anaer",$AW85)),"anaer","")</f>
        <v>anaer</v>
      </c>
      <c r="BE85" t="str">
        <f>IF(ISNUMBER(SEARCH("thickening",$AZ85)),"thickening","")</f>
        <v>thickening</v>
      </c>
      <c r="BF85" s="3" t="str">
        <f>IF(ISNUMBER(SEARCH("airDry",$AW85)),"airDry","")</f>
        <v>airDry</v>
      </c>
      <c r="BG85" s="3" t="str">
        <f>IF(ISNUMBER(SEARCH("heatDry",$AY85)),"heatDry","")</f>
        <v/>
      </c>
      <c r="BH85" s="3" t="str">
        <f>IF(AND(ISNUMBER(SEARCH("aerobic",$AW85)),ISNUMBER(SEARCH("anaer",$AW85))),"Combined Aer and Anaer.","")</f>
        <v/>
      </c>
    </row>
    <row r="86" spans="1:60" x14ac:dyDescent="0.3">
      <c r="A86" s="4">
        <v>84</v>
      </c>
      <c r="B86" t="s">
        <v>471</v>
      </c>
      <c r="C86">
        <v>55414.23</v>
      </c>
      <c r="D86">
        <v>2885.9021582381711</v>
      </c>
      <c r="E86">
        <v>2845.205932044079</v>
      </c>
      <c r="F86">
        <v>1825.71100710978</v>
      </c>
      <c r="G86">
        <v>3826.4061078108689</v>
      </c>
      <c r="H86">
        <v>-61.580290484829092</v>
      </c>
      <c r="I86">
        <v>-63.258661128708432</v>
      </c>
      <c r="J86">
        <v>-82.91287700563349</v>
      </c>
      <c r="K86">
        <v>-32.047105069191588</v>
      </c>
      <c r="L86">
        <v>36367.081402924588</v>
      </c>
      <c r="M86">
        <v>36216.934603488793</v>
      </c>
      <c r="N86">
        <v>35678.796021092552</v>
      </c>
      <c r="O86">
        <v>37517.062976309142</v>
      </c>
      <c r="P86">
        <v>1300.4235888955509</v>
      </c>
      <c r="Q86">
        <v>1317.1002022995731</v>
      </c>
      <c r="R86">
        <v>1051.6713843456359</v>
      </c>
      <c r="S86">
        <v>1493.36134830629</v>
      </c>
      <c r="T86">
        <v>120.46389382919661</v>
      </c>
      <c r="U86">
        <v>120.4637050834291</v>
      </c>
      <c r="V86">
        <v>120.38289156107891</v>
      </c>
      <c r="W86">
        <v>120.5441186386288</v>
      </c>
      <c r="X86">
        <v>8262.1909567159128</v>
      </c>
      <c r="Y86">
        <v>8294.5948708433789</v>
      </c>
      <c r="Z86">
        <v>8007.9138360963343</v>
      </c>
      <c r="AA86">
        <v>8421.6589953079656</v>
      </c>
      <c r="AB86">
        <v>1488.7466069702621</v>
      </c>
      <c r="AC86">
        <v>1477.509683723187</v>
      </c>
      <c r="AD86">
        <v>1261.065379381499</v>
      </c>
      <c r="AE86">
        <v>1782.712294949682</v>
      </c>
      <c r="AF86">
        <v>64.580772702650208</v>
      </c>
      <c r="AG86">
        <v>64.364484719177455</v>
      </c>
      <c r="AH86">
        <v>63.327453686418117</v>
      </c>
      <c r="AI86">
        <v>66.537579214520321</v>
      </c>
      <c r="AJ86">
        <v>0.56535924477896216</v>
      </c>
      <c r="AK86">
        <v>0.56534137931886763</v>
      </c>
      <c r="AL86">
        <v>0.56329359461864648</v>
      </c>
      <c r="AM86">
        <v>0.56744228716569745</v>
      </c>
      <c r="AN86">
        <v>0.97912817214757353</v>
      </c>
      <c r="AO86">
        <v>0.97912817214757375</v>
      </c>
      <c r="AP86">
        <v>0.97912817214757375</v>
      </c>
      <c r="AQ86">
        <v>0.97912817214757375</v>
      </c>
      <c r="AR86">
        <v>13.99042181094827</v>
      </c>
      <c r="AS86">
        <v>13.990421810948281</v>
      </c>
      <c r="AT86">
        <v>13.990421810948281</v>
      </c>
      <c r="AU86">
        <v>13.990421810948281</v>
      </c>
      <c r="AV86" t="str">
        <f>VLOOKUP(Sheet1[[#This Row],[NPDES ID2]],Combined_Sheet__Major_Only___2[[NPDES ID2]:[ECHO BFR]],3,FALSE)</f>
        <v>CA</v>
      </c>
      <c r="AW86" t="s">
        <v>12181</v>
      </c>
      <c r="AX86" t="str">
        <f>VLOOKUP(Sheet1[[#This Row],[NPDES ID2]],Combined_Sheet__Major_Only___2[[NPDES ID2]:[ECHO BFR]],27,FALSE)</f>
        <v>methaneBioCaptureRecover</v>
      </c>
      <c r="AY86" t="str">
        <f>VLOOKUP(Sheet1[[#This Row],[NPDES ID2]],Combined_Sheet__Major_Only___2[[NPDES ID2]:[ECHO BFR]],28,FALSE)</f>
        <v>-</v>
      </c>
      <c r="AZ86" t="str">
        <f>VLOOKUP(Sheet1[[#This Row],[NPDES ID2]],Combined_Sheet__Major_Only___2[[NPDES ID2]:[ECHO BFR]],29,FALSE)</f>
        <v>preliminaryOps, thickening</v>
      </c>
      <c r="BA86">
        <f>VLOOKUP(Sheet1[[#This Row],[NPDES ID2]],Combined_Sheet__Major_Only___2[[NPDES ID2]:[ECHO BFR]],17,FALSE)</f>
        <v>33.930770000000003</v>
      </c>
      <c r="BB86">
        <f>VLOOKUP(Sheet1[[#This Row],[NPDES ID2]],Combined_Sheet__Major_Only___2[[NPDES ID2]:[ECHO BFR]],18,FALSE)</f>
        <v>-118.43494</v>
      </c>
      <c r="BC86" t="str">
        <f>IF(ISNUMBER(SEARCH("aerobic",$AW86)),"aerobic","")</f>
        <v/>
      </c>
      <c r="BD86" t="str">
        <f>IF(ISNUMBER(SEARCH("anaer",$AW86)),"anaer","")</f>
        <v>anaer</v>
      </c>
      <c r="BE86" t="str">
        <f>IF(ISNUMBER(SEARCH("thickening",$AZ86)),"thickening","")</f>
        <v>thickening</v>
      </c>
      <c r="BF86" s="2" t="str">
        <f>IF(ISNUMBER(SEARCH("airDry",$AW86)),"airDry","")</f>
        <v/>
      </c>
      <c r="BG86" s="2" t="str">
        <f>IF(ISNUMBER(SEARCH("heatDry",$AY86)),"heatDry","")</f>
        <v/>
      </c>
      <c r="BH86" s="2" t="str">
        <f>IF(AND(ISNUMBER(SEARCH("aerobic",$AW86)),ISNUMBER(SEARCH("anaer",$AW86))),"Combined Aer and Anaer.","")</f>
        <v/>
      </c>
    </row>
    <row r="87" spans="1:60" x14ac:dyDescent="0.3">
      <c r="A87" s="4">
        <v>85</v>
      </c>
      <c r="B87" t="s">
        <v>477</v>
      </c>
      <c r="C87">
        <v>54113.26</v>
      </c>
      <c r="D87">
        <v>2962.2457542629081</v>
      </c>
      <c r="E87">
        <v>2922.1996979255441</v>
      </c>
      <c r="F87">
        <v>1875.5018428656249</v>
      </c>
      <c r="G87">
        <v>3922.4359220935698</v>
      </c>
      <c r="H87">
        <v>-63.728655777374897</v>
      </c>
      <c r="I87">
        <v>-65.395129292796668</v>
      </c>
      <c r="J87">
        <v>-82.894175746046656</v>
      </c>
      <c r="K87">
        <v>-37.258046749188217</v>
      </c>
      <c r="L87">
        <v>33818.454766393887</v>
      </c>
      <c r="M87">
        <v>33656.818774084517</v>
      </c>
      <c r="N87">
        <v>33090.916298032789</v>
      </c>
      <c r="O87">
        <v>35029.995732923249</v>
      </c>
      <c r="P87">
        <v>1273.7612090282789</v>
      </c>
      <c r="Q87">
        <v>1286.480919749647</v>
      </c>
      <c r="R87">
        <v>1040.253721901486</v>
      </c>
      <c r="S87">
        <v>1465.043836033798</v>
      </c>
      <c r="T87">
        <v>96.387598822797955</v>
      </c>
      <c r="U87">
        <v>96.387447233225473</v>
      </c>
      <c r="V87">
        <v>96.32254253380782</v>
      </c>
      <c r="W87">
        <v>96.452030702396954</v>
      </c>
      <c r="X87">
        <v>6942.7383442522178</v>
      </c>
      <c r="Y87">
        <v>6972.970126796371</v>
      </c>
      <c r="Z87">
        <v>6701.237653918859</v>
      </c>
      <c r="AA87">
        <v>7094.5057523538999</v>
      </c>
      <c r="AB87">
        <v>1287.648661972785</v>
      </c>
      <c r="AC87">
        <v>1278.543375261625</v>
      </c>
      <c r="AD87">
        <v>1084.5950224202979</v>
      </c>
      <c r="AE87">
        <v>1548.4401477248559</v>
      </c>
      <c r="AF87">
        <v>61.46618491025643</v>
      </c>
      <c r="AG87">
        <v>61.202458793233511</v>
      </c>
      <c r="AH87">
        <v>60.125037474820743</v>
      </c>
      <c r="AI87">
        <v>63.564581481977193</v>
      </c>
      <c r="AJ87">
        <v>0.52731299557759659</v>
      </c>
      <c r="AK87">
        <v>0.52729880825669784</v>
      </c>
      <c r="AL87">
        <v>0.52563350630457695</v>
      </c>
      <c r="AM87">
        <v>0.52900570064288632</v>
      </c>
      <c r="AN87">
        <v>0.97410828542613714</v>
      </c>
      <c r="AO87">
        <v>0.97410828542613703</v>
      </c>
      <c r="AP87">
        <v>0.97410828542613703</v>
      </c>
      <c r="AQ87">
        <v>0.97410828542613703</v>
      </c>
      <c r="AR87">
        <v>13.09821272565927</v>
      </c>
      <c r="AS87">
        <v>13.09821272565927</v>
      </c>
      <c r="AT87">
        <v>13.09821272565927</v>
      </c>
      <c r="AU87">
        <v>13.09821272565927</v>
      </c>
      <c r="AV87" t="str">
        <f>VLOOKUP(Sheet1[[#This Row],[NPDES ID2]],Combined_Sheet__Major_Only___2[[NPDES ID2]:[ECHO BFR]],3,FALSE)</f>
        <v>IN</v>
      </c>
      <c r="AW87" t="s">
        <v>12182</v>
      </c>
      <c r="AX87" t="str">
        <f>VLOOKUP(Sheet1[[#This Row],[NPDES ID2]],Combined_Sheet__Major_Only___2[[NPDES ID2]:[ECHO BFR]],27,FALSE)</f>
        <v>other</v>
      </c>
      <c r="AY87" t="str">
        <f>VLOOKUP(Sheet1[[#This Row],[NPDES ID2]],Combined_Sheet__Major_Only___2[[NPDES ID2]:[ECHO BFR]],28,FALSE)</f>
        <v>-</v>
      </c>
      <c r="AZ87" t="str">
        <f>VLOOKUP(Sheet1[[#This Row],[NPDES ID2]],Combined_Sheet__Major_Only___2[[NPDES ID2]:[ECHO BFR]],29,FALSE)</f>
        <v>thickening</v>
      </c>
      <c r="BA87">
        <f>VLOOKUP(Sheet1[[#This Row],[NPDES ID2]],Combined_Sheet__Major_Only___2[[NPDES ID2]:[ECHO BFR]],17,FALSE)</f>
        <v>39.728012</v>
      </c>
      <c r="BB87">
        <f>VLOOKUP(Sheet1[[#This Row],[NPDES ID2]],Combined_Sheet__Major_Only___2[[NPDES ID2]:[ECHO BFR]],18,FALSE)</f>
        <v>-86.195341999999997</v>
      </c>
      <c r="BC87" t="str">
        <f>IF(ISNUMBER(SEARCH("aerobic",$AW87)),"aerobic","")</f>
        <v>aerobic</v>
      </c>
      <c r="BD87" t="str">
        <f>IF(ISNUMBER(SEARCH("anaer",$AW87)),"anaer","")</f>
        <v>anaer</v>
      </c>
      <c r="BE87" t="str">
        <f>IF(ISNUMBER(SEARCH("thickening",$AZ87)),"thickening","")</f>
        <v>thickening</v>
      </c>
      <c r="BF87" s="3" t="str">
        <f>IF(ISNUMBER(SEARCH("airDry",$AW87)),"airDry","")</f>
        <v/>
      </c>
      <c r="BG87" s="3" t="str">
        <f>IF(ISNUMBER(SEARCH("heatDry",$AY87)),"heatDry","")</f>
        <v/>
      </c>
      <c r="BH87" s="3" t="str">
        <f>IF(AND(ISNUMBER(SEARCH("aerobic",$AW87)),ISNUMBER(SEARCH("anaer",$AW87))),"Combined Aer and Anaer.","")</f>
        <v>Combined Aer and Anaer.</v>
      </c>
    </row>
    <row r="88" spans="1:60" x14ac:dyDescent="0.3">
      <c r="A88" s="4">
        <v>86</v>
      </c>
      <c r="B88" t="s">
        <v>482</v>
      </c>
      <c r="C88">
        <v>42941.02</v>
      </c>
      <c r="D88">
        <v>2379.6698421197761</v>
      </c>
      <c r="E88">
        <v>2349.9142718588382</v>
      </c>
      <c r="F88">
        <v>1515.3054141438261</v>
      </c>
      <c r="G88">
        <v>3145.6689238583058</v>
      </c>
      <c r="H88">
        <v>-68.236580868441095</v>
      </c>
      <c r="I88">
        <v>-68.951128972185231</v>
      </c>
      <c r="J88">
        <v>-84.431184308847335</v>
      </c>
      <c r="K88">
        <v>-50.066694080816781</v>
      </c>
      <c r="L88">
        <v>26755.685968064299</v>
      </c>
      <c r="M88">
        <v>26627.634026684609</v>
      </c>
      <c r="N88">
        <v>26172.73089730557</v>
      </c>
      <c r="O88">
        <v>27719.22253892701</v>
      </c>
      <c r="P88">
        <v>1012.185038901301</v>
      </c>
      <c r="Q88">
        <v>1022.0306322351699</v>
      </c>
      <c r="R88">
        <v>827.49535387115054</v>
      </c>
      <c r="S88">
        <v>1163.335776344979</v>
      </c>
      <c r="T88">
        <v>76.889646586807288</v>
      </c>
      <c r="U88">
        <v>76.889525087816253</v>
      </c>
      <c r="V88">
        <v>76.837503993188577</v>
      </c>
      <c r="W88">
        <v>76.941288716510286</v>
      </c>
      <c r="X88">
        <v>5555.0361561708842</v>
      </c>
      <c r="Y88">
        <v>5578.4511889713294</v>
      </c>
      <c r="Z88">
        <v>5361.3153194106262</v>
      </c>
      <c r="AA88">
        <v>5678.4069910569451</v>
      </c>
      <c r="AB88">
        <v>909.90944402698574</v>
      </c>
      <c r="AC88">
        <v>905.33766666108829</v>
      </c>
      <c r="AD88">
        <v>781.83293167709655</v>
      </c>
      <c r="AE88">
        <v>1069.96709001673</v>
      </c>
      <c r="AF88">
        <v>61.208877228673437</v>
      </c>
      <c r="AG88">
        <v>60.914500699921803</v>
      </c>
      <c r="AH88">
        <v>59.87459028098862</v>
      </c>
      <c r="AI88">
        <v>63.345781649405659</v>
      </c>
      <c r="AJ88">
        <v>0.52417180795370766</v>
      </c>
      <c r="AK88">
        <v>0.52416286697270786</v>
      </c>
      <c r="AL88">
        <v>0.52305364845483249</v>
      </c>
      <c r="AM88">
        <v>0.52529738653238645</v>
      </c>
      <c r="AN88">
        <v>0.96784537450506147</v>
      </c>
      <c r="AO88">
        <v>0.96784537450506147</v>
      </c>
      <c r="AP88">
        <v>0.96784537450506147</v>
      </c>
      <c r="AQ88">
        <v>0.96784537450506147</v>
      </c>
      <c r="AR88">
        <v>14.0215836006873</v>
      </c>
      <c r="AS88">
        <v>14.0215836006873</v>
      </c>
      <c r="AT88">
        <v>14.0215836006873</v>
      </c>
      <c r="AU88">
        <v>14.0215836006873</v>
      </c>
      <c r="AV88" t="str">
        <f>VLOOKUP(Sheet1[[#This Row],[NPDES ID2]],Combined_Sheet__Major_Only___2[[NPDES ID2]:[ECHO BFR]],3,FALSE)</f>
        <v>TX</v>
      </c>
      <c r="AW88" t="s">
        <v>41</v>
      </c>
      <c r="AX88" t="str">
        <f>VLOOKUP(Sheet1[[#This Row],[NPDES ID2]],Combined_Sheet__Major_Only___2[[NPDES ID2]:[ECHO BFR]],27,FALSE)</f>
        <v>other</v>
      </c>
      <c r="AY88" t="str">
        <f>VLOOKUP(Sheet1[[#This Row],[NPDES ID2]],Combined_Sheet__Major_Only___2[[NPDES ID2]:[ECHO BFR]],28,FALSE)</f>
        <v>-</v>
      </c>
      <c r="AZ88" t="str">
        <f>VLOOKUP(Sheet1[[#This Row],[NPDES ID2]],Combined_Sheet__Major_Only___2[[NPDES ID2]:[ECHO BFR]],29,FALSE)</f>
        <v>thickening</v>
      </c>
      <c r="BA88">
        <f>VLOOKUP(Sheet1[[#This Row],[NPDES ID2]],Combined_Sheet__Major_Only___2[[NPDES ID2]:[ECHO BFR]],17,FALSE)</f>
        <v>30.419384000000001</v>
      </c>
      <c r="BB88">
        <f>VLOOKUP(Sheet1[[#This Row],[NPDES ID2]],Combined_Sheet__Major_Only___2[[NPDES ID2]:[ECHO BFR]],18,FALSE)</f>
        <v>-97.604747000000003</v>
      </c>
      <c r="BC88" t="str">
        <f>IF(ISNUMBER(SEARCH("aerobic",$AW88)),"aerobic","")</f>
        <v>aerobic</v>
      </c>
      <c r="BD88" t="str">
        <f>IF(ISNUMBER(SEARCH("anaer",$AW88)),"anaer","")</f>
        <v/>
      </c>
      <c r="BE88" t="str">
        <f>IF(ISNUMBER(SEARCH("thickening",$AZ88)),"thickening","")</f>
        <v>thickening</v>
      </c>
      <c r="BF88" s="2" t="str">
        <f>IF(ISNUMBER(SEARCH("airDry",$AW88)),"airDry","")</f>
        <v/>
      </c>
      <c r="BG88" s="2" t="str">
        <f>IF(ISNUMBER(SEARCH("heatDry",$AY88)),"heatDry","")</f>
        <v/>
      </c>
      <c r="BH88" s="2" t="str">
        <f>IF(AND(ISNUMBER(SEARCH("aerobic",$AW88)),ISNUMBER(SEARCH("anaer",$AW88))),"Combined Aer and Anaer.","")</f>
        <v/>
      </c>
    </row>
    <row r="89" spans="1:60" x14ac:dyDescent="0.3">
      <c r="A89" s="4">
        <v>87</v>
      </c>
      <c r="B89" t="s">
        <v>487</v>
      </c>
      <c r="C89">
        <v>32731</v>
      </c>
      <c r="D89">
        <v>1697.843522237192</v>
      </c>
      <c r="E89">
        <v>1677.6621789802559</v>
      </c>
      <c r="F89">
        <v>1089.917484923451</v>
      </c>
      <c r="G89">
        <v>2243.4881330151889</v>
      </c>
      <c r="H89">
        <v>-70.637969038803249</v>
      </c>
      <c r="I89">
        <v>-71.949316964378738</v>
      </c>
      <c r="J89">
        <v>-86.716193467853984</v>
      </c>
      <c r="K89">
        <v>-53.019923331146707</v>
      </c>
      <c r="L89">
        <v>22089.615178472272</v>
      </c>
      <c r="M89">
        <v>22005.136258835919</v>
      </c>
      <c r="N89">
        <v>21701.29719951898</v>
      </c>
      <c r="O89">
        <v>22732.444368121611</v>
      </c>
      <c r="P89">
        <v>768.94649010380056</v>
      </c>
      <c r="Q89">
        <v>779.28049173536658</v>
      </c>
      <c r="R89">
        <v>619.92953031343075</v>
      </c>
      <c r="S89">
        <v>886.79998130674369</v>
      </c>
      <c r="T89">
        <v>67.54932596913261</v>
      </c>
      <c r="U89">
        <v>67.549218884766987</v>
      </c>
      <c r="V89">
        <v>67.503369566436305</v>
      </c>
      <c r="W89">
        <v>67.594841282890869</v>
      </c>
      <c r="X89">
        <v>4505.074961846356</v>
      </c>
      <c r="Y89">
        <v>4520.1717899102368</v>
      </c>
      <c r="Z89">
        <v>4377.7065223410636</v>
      </c>
      <c r="AA89">
        <v>4585.9606963191463</v>
      </c>
      <c r="AB89">
        <v>777.64436089690435</v>
      </c>
      <c r="AC89">
        <v>772.85663055793793</v>
      </c>
      <c r="AD89">
        <v>664.04246047001595</v>
      </c>
      <c r="AE89">
        <v>922.9546812527052</v>
      </c>
      <c r="AF89">
        <v>66.247922587780607</v>
      </c>
      <c r="AG89">
        <v>65.986770909450883</v>
      </c>
      <c r="AH89">
        <v>65.080976605253255</v>
      </c>
      <c r="AI89">
        <v>68.116568938388113</v>
      </c>
      <c r="AJ89">
        <v>0.58574024099380073</v>
      </c>
      <c r="AK89">
        <v>0.58573362479532776</v>
      </c>
      <c r="AL89">
        <v>0.58488211601970508</v>
      </c>
      <c r="AM89">
        <v>0.58660338843127025</v>
      </c>
      <c r="AN89">
        <v>0.9636311488318422</v>
      </c>
      <c r="AO89">
        <v>0.96363114883184253</v>
      </c>
      <c r="AP89">
        <v>0.96363114883184253</v>
      </c>
      <c r="AQ89">
        <v>0.96363114883184253</v>
      </c>
      <c r="AR89">
        <v>14.71303713400604</v>
      </c>
      <c r="AS89">
        <v>14.71303713400604</v>
      </c>
      <c r="AT89">
        <v>14.71303713400604</v>
      </c>
      <c r="AU89">
        <v>14.71303713400604</v>
      </c>
      <c r="AV89" t="str">
        <f>VLOOKUP(Sheet1[[#This Row],[NPDES ID2]],Combined_Sheet__Major_Only___2[[NPDES ID2]:[ECHO BFR]],3,FALSE)</f>
        <v>CA</v>
      </c>
      <c r="AW89" t="s">
        <v>12181</v>
      </c>
      <c r="AX89" t="str">
        <f>VLOOKUP(Sheet1[[#This Row],[NPDES ID2]],Combined_Sheet__Major_Only___2[[NPDES ID2]:[ECHO BFR]],27,FALSE)</f>
        <v>methaneBioCaptureRecover, longTermSludgeStore</v>
      </c>
      <c r="AY89" t="str">
        <f>VLOOKUP(Sheet1[[#This Row],[NPDES ID2]],Combined_Sheet__Major_Only___2[[NPDES ID2]:[ECHO BFR]],28,FALSE)</f>
        <v>-</v>
      </c>
      <c r="AZ89" t="str">
        <f>VLOOKUP(Sheet1[[#This Row],[NPDES ID2]],Combined_Sheet__Major_Only___2[[NPDES ID2]:[ECHO BFR]],29,FALSE)</f>
        <v>thickening, sludgeLagoon</v>
      </c>
      <c r="BA89">
        <f>VLOOKUP(Sheet1[[#This Row],[NPDES ID2]],Combined_Sheet__Major_Only___2[[NPDES ID2]:[ECHO BFR]],17,FALSE)</f>
        <v>38.448500000000003</v>
      </c>
      <c r="BB89">
        <f>VLOOKUP(Sheet1[[#This Row],[NPDES ID2]],Combined_Sheet__Major_Only___2[[NPDES ID2]:[ECHO BFR]],18,FALSE)</f>
        <v>-121.46166700000001</v>
      </c>
      <c r="BC89" t="str">
        <f>IF(ISNUMBER(SEARCH("aerobic",$AW89)),"aerobic","")</f>
        <v/>
      </c>
      <c r="BD89" t="str">
        <f>IF(ISNUMBER(SEARCH("anaer",$AW89)),"anaer","")</f>
        <v>anaer</v>
      </c>
      <c r="BE89" t="str">
        <f>IF(ISNUMBER(SEARCH("thickening",$AZ89)),"thickening","")</f>
        <v>thickening</v>
      </c>
      <c r="BF89" s="3" t="str">
        <f>IF(ISNUMBER(SEARCH("airDry",$AW89)),"airDry","")</f>
        <v/>
      </c>
      <c r="BG89" s="3" t="str">
        <f>IF(ISNUMBER(SEARCH("heatDry",$AY89)),"heatDry","")</f>
        <v/>
      </c>
      <c r="BH89" s="3" t="str">
        <f>IF(AND(ISNUMBER(SEARCH("aerobic",$AW89)),ISNUMBER(SEARCH("anaer",$AW89))),"Combined Aer and Anaer.","")</f>
        <v/>
      </c>
    </row>
    <row r="90" spans="1:60" x14ac:dyDescent="0.3">
      <c r="A90" s="4">
        <v>88</v>
      </c>
      <c r="B90" t="s">
        <v>495</v>
      </c>
      <c r="C90">
        <v>31375</v>
      </c>
      <c r="D90">
        <v>2342.4874231472968</v>
      </c>
      <c r="E90">
        <v>2308.3271331718552</v>
      </c>
      <c r="F90">
        <v>1510.3674092115759</v>
      </c>
      <c r="G90">
        <v>3088.0067296398051</v>
      </c>
      <c r="H90">
        <v>-69.404352983700633</v>
      </c>
      <c r="I90">
        <v>-70.558392533137265</v>
      </c>
      <c r="J90">
        <v>-83.30746707440386</v>
      </c>
      <c r="K90">
        <v>-50.687362296898421</v>
      </c>
      <c r="L90">
        <v>14768.70847769053</v>
      </c>
      <c r="M90">
        <v>14640.624015229439</v>
      </c>
      <c r="N90">
        <v>14176.83334854388</v>
      </c>
      <c r="O90">
        <v>15749.225840244329</v>
      </c>
      <c r="P90">
        <v>747.35450644664161</v>
      </c>
      <c r="Q90">
        <v>741.20528504890331</v>
      </c>
      <c r="R90">
        <v>649.22595777692754</v>
      </c>
      <c r="S90">
        <v>848.79639617493899</v>
      </c>
      <c r="T90">
        <v>78.563650968567686</v>
      </c>
      <c r="U90">
        <v>78.563526886137907</v>
      </c>
      <c r="V90">
        <v>78.510399664538014</v>
      </c>
      <c r="W90">
        <v>78.616391167293955</v>
      </c>
      <c r="X90">
        <v>7519.2499131295808</v>
      </c>
      <c r="Y90">
        <v>7573.9529389128311</v>
      </c>
      <c r="Z90">
        <v>7044.6318503101465</v>
      </c>
      <c r="AA90">
        <v>7826.3890620845414</v>
      </c>
      <c r="AB90">
        <v>2810.3742966847849</v>
      </c>
      <c r="AC90">
        <v>2652.4751337251432</v>
      </c>
      <c r="AD90">
        <v>1986.352408130809</v>
      </c>
      <c r="AE90">
        <v>4310.6723677903974</v>
      </c>
      <c r="AF90">
        <v>46.235923165377478</v>
      </c>
      <c r="AG90">
        <v>45.827028835211948</v>
      </c>
      <c r="AH90">
        <v>44.391355957947987</v>
      </c>
      <c r="AI90">
        <v>49.250749719305652</v>
      </c>
      <c r="AJ90">
        <v>0.34197768033919013</v>
      </c>
      <c r="AK90">
        <v>0.34197215467823883</v>
      </c>
      <c r="AL90">
        <v>0.34128286449417061</v>
      </c>
      <c r="AM90">
        <v>0.34267702377787279</v>
      </c>
      <c r="AN90">
        <v>0.96849955811384403</v>
      </c>
      <c r="AO90">
        <v>0.96849955811384381</v>
      </c>
      <c r="AP90">
        <v>0.96849955811384381</v>
      </c>
      <c r="AQ90">
        <v>0.96849955811384381</v>
      </c>
      <c r="AR90">
        <v>7.0872080204713521</v>
      </c>
      <c r="AS90">
        <v>7.0872080204713477</v>
      </c>
      <c r="AT90">
        <v>7.0872080204713477</v>
      </c>
      <c r="AU90">
        <v>7.0872080204713477</v>
      </c>
      <c r="AV90" t="str">
        <f>VLOOKUP(Sheet1[[#This Row],[NPDES ID2]],Combined_Sheet__Major_Only___2[[NPDES ID2]:[ECHO BFR]],3,FALSE)</f>
        <v>PA</v>
      </c>
      <c r="AW90" t="s">
        <v>87</v>
      </c>
      <c r="AX90" t="str">
        <f>VLOOKUP(Sheet1[[#This Row],[NPDES ID2]],Combined_Sheet__Major_Only___2[[NPDES ID2]:[ECHO BFR]],27,FALSE)</f>
        <v>-</v>
      </c>
      <c r="AY90" t="str">
        <f>VLOOKUP(Sheet1[[#This Row],[NPDES ID2]],Combined_Sheet__Major_Only___2[[NPDES ID2]:[ECHO BFR]],28,FALSE)</f>
        <v>-</v>
      </c>
      <c r="AZ90" t="str">
        <f>VLOOKUP(Sheet1[[#This Row],[NPDES ID2]],Combined_Sheet__Major_Only___2[[NPDES ID2]:[ECHO BFR]],29,FALSE)</f>
        <v>thickening, preliminaryOps</v>
      </c>
      <c r="BA90">
        <f>VLOOKUP(Sheet1[[#This Row],[NPDES ID2]],Combined_Sheet__Major_Only___2[[NPDES ID2]:[ECHO BFR]],17,FALSE)</f>
        <v>40.474539999999998</v>
      </c>
      <c r="BB90">
        <f>VLOOKUP(Sheet1[[#This Row],[NPDES ID2]],Combined_Sheet__Major_Only___2[[NPDES ID2]:[ECHO BFR]],18,FALSE)</f>
        <v>-80.040859999999995</v>
      </c>
      <c r="BC90" t="str">
        <f>IF(ISNUMBER(SEARCH("aerobic",$AW90)),"aerobic","")</f>
        <v/>
      </c>
      <c r="BD90" t="str">
        <f>IF(ISNUMBER(SEARCH("anaer",$AW90)),"anaer","")</f>
        <v/>
      </c>
      <c r="BE90" t="str">
        <f>IF(ISNUMBER(SEARCH("thickening",$AZ90)),"thickening","")</f>
        <v>thickening</v>
      </c>
      <c r="BF90" s="2" t="str">
        <f>IF(ISNUMBER(SEARCH("airDry",$AW90)),"airDry","")</f>
        <v/>
      </c>
      <c r="BG90" s="2" t="str">
        <f>IF(ISNUMBER(SEARCH("heatDry",$AY90)),"heatDry","")</f>
        <v/>
      </c>
      <c r="BH90" s="2" t="str">
        <f>IF(AND(ISNUMBER(SEARCH("aerobic",$AW90)),ISNUMBER(SEARCH("anaer",$AW90))),"Combined Aer and Anaer.","")</f>
        <v/>
      </c>
    </row>
    <row r="91" spans="1:60" x14ac:dyDescent="0.3">
      <c r="A91" s="4">
        <v>89</v>
      </c>
      <c r="B91" t="s">
        <v>501</v>
      </c>
      <c r="C91">
        <v>30962</v>
      </c>
      <c r="D91">
        <v>2067.3888611906982</v>
      </c>
      <c r="E91">
        <v>2034.575196421049</v>
      </c>
      <c r="F91">
        <v>1332.312258379183</v>
      </c>
      <c r="G91">
        <v>2713.6608295643782</v>
      </c>
      <c r="H91">
        <v>-71.449390887300765</v>
      </c>
      <c r="I91">
        <v>-71.70126366168958</v>
      </c>
      <c r="J91">
        <v>-85.461281119003331</v>
      </c>
      <c r="K91">
        <v>-56.491132277233262</v>
      </c>
      <c r="L91">
        <v>16300.719059310601</v>
      </c>
      <c r="M91">
        <v>16187.38464306783</v>
      </c>
      <c r="N91">
        <v>15774.095082249991</v>
      </c>
      <c r="O91">
        <v>17173.92762210394</v>
      </c>
      <c r="P91">
        <v>735.48677843645487</v>
      </c>
      <c r="Q91">
        <v>732.98188796954491</v>
      </c>
      <c r="R91">
        <v>623.18802235593137</v>
      </c>
      <c r="S91">
        <v>836.47090988808418</v>
      </c>
      <c r="T91">
        <v>45.968314068375797</v>
      </c>
      <c r="U91">
        <v>45.968240289312583</v>
      </c>
      <c r="V91">
        <v>45.936650993005351</v>
      </c>
      <c r="W91">
        <v>45.999673241972587</v>
      </c>
      <c r="X91">
        <v>3932.0379177954792</v>
      </c>
      <c r="Y91">
        <v>3955.3552401646239</v>
      </c>
      <c r="Z91">
        <v>3730.4764908100028</v>
      </c>
      <c r="AA91">
        <v>4061.4432556393572</v>
      </c>
      <c r="AB91">
        <v>1047.3405176151709</v>
      </c>
      <c r="AC91">
        <v>1019.048987245964</v>
      </c>
      <c r="AD91">
        <v>820.33129276140198</v>
      </c>
      <c r="AE91">
        <v>1407.173356826775</v>
      </c>
      <c r="AF91">
        <v>51.681791843588456</v>
      </c>
      <c r="AG91">
        <v>51.314131068068242</v>
      </c>
      <c r="AH91">
        <v>50.021782353699187</v>
      </c>
      <c r="AI91">
        <v>54.394833860356442</v>
      </c>
      <c r="AJ91">
        <v>0.40808610051807648</v>
      </c>
      <c r="AK91">
        <v>0.40808137589497773</v>
      </c>
      <c r="AL91">
        <v>0.40747446044703489</v>
      </c>
      <c r="AM91">
        <v>0.40870134458460949</v>
      </c>
      <c r="AN91">
        <v>0.94783435581716657</v>
      </c>
      <c r="AO91">
        <v>0.9478343558171668</v>
      </c>
      <c r="AP91">
        <v>0.9478343558171668</v>
      </c>
      <c r="AQ91">
        <v>0.9478343558171668</v>
      </c>
      <c r="AR91">
        <v>9.1320701808199907</v>
      </c>
      <c r="AS91">
        <v>9.1320701808199907</v>
      </c>
      <c r="AT91">
        <v>9.1320701808199907</v>
      </c>
      <c r="AU91">
        <v>9.1320701808199907</v>
      </c>
      <c r="AV91" t="str">
        <f>VLOOKUP(Sheet1[[#This Row],[NPDES ID2]],Combined_Sheet__Major_Only___2[[NPDES ID2]:[ECHO BFR]],3,FALSE)</f>
        <v>MI</v>
      </c>
      <c r="AW91" t="s">
        <v>54</v>
      </c>
      <c r="AX91" t="str">
        <f>VLOOKUP(Sheet1[[#This Row],[NPDES ID2]],Combined_Sheet__Major_Only___2[[NPDES ID2]:[ECHO BFR]],27,FALSE)</f>
        <v>other</v>
      </c>
      <c r="AY91" t="str">
        <f>VLOOKUP(Sheet1[[#This Row],[NPDES ID2]],Combined_Sheet__Major_Only___2[[NPDES ID2]:[ECHO BFR]],28,FALSE)</f>
        <v>-</v>
      </c>
      <c r="AZ91" t="str">
        <f>VLOOKUP(Sheet1[[#This Row],[NPDES ID2]],Combined_Sheet__Major_Only___2[[NPDES ID2]:[ECHO BFR]],29,FALSE)</f>
        <v>preliminaryOps, thickening</v>
      </c>
      <c r="BA91">
        <f>VLOOKUP(Sheet1[[#This Row],[NPDES ID2]],Combined_Sheet__Major_Only___2[[NPDES ID2]:[ECHO BFR]],17,FALSE)</f>
        <v>42.2834</v>
      </c>
      <c r="BB91">
        <f>VLOOKUP(Sheet1[[#This Row],[NPDES ID2]],Combined_Sheet__Major_Only___2[[NPDES ID2]:[ECHO BFR]],18,FALSE)</f>
        <v>-83.125749999999996</v>
      </c>
      <c r="BC91" t="str">
        <f>IF(ISNUMBER(SEARCH("aerobic",$AW91)),"aerobic","")</f>
        <v/>
      </c>
      <c r="BD91" t="str">
        <f>IF(ISNUMBER(SEARCH("anaer",$AW91)),"anaer","")</f>
        <v/>
      </c>
      <c r="BE91" t="str">
        <f>IF(ISNUMBER(SEARCH("thickening",$AZ91)),"thickening","")</f>
        <v>thickening</v>
      </c>
      <c r="BF91" s="3" t="str">
        <f>IF(ISNUMBER(SEARCH("airDry",$AW91)),"airDry","")</f>
        <v/>
      </c>
      <c r="BG91" s="3" t="str">
        <f>IF(ISNUMBER(SEARCH("heatDry",$AY91)),"heatDry","")</f>
        <v/>
      </c>
      <c r="BH91" s="3" t="str">
        <f>IF(AND(ISNUMBER(SEARCH("aerobic",$AW91)),ISNUMBER(SEARCH("anaer",$AW91))),"Combined Aer and Anaer.","")</f>
        <v/>
      </c>
    </row>
    <row r="92" spans="1:60" x14ac:dyDescent="0.3">
      <c r="A92" s="4">
        <v>90</v>
      </c>
      <c r="B92" t="s">
        <v>507</v>
      </c>
      <c r="C92">
        <v>30302.19</v>
      </c>
      <c r="D92">
        <v>1664.085688362409</v>
      </c>
      <c r="E92">
        <v>1645.9211484466109</v>
      </c>
      <c r="F92">
        <v>1071.830811706051</v>
      </c>
      <c r="G92">
        <v>2195.1151079338811</v>
      </c>
      <c r="H92">
        <v>-69.61678553173455</v>
      </c>
      <c r="I92">
        <v>-70.302648283412665</v>
      </c>
      <c r="J92">
        <v>-85.774816611281423</v>
      </c>
      <c r="K92">
        <v>-52.197529745162512</v>
      </c>
      <c r="L92">
        <v>19410.655300362461</v>
      </c>
      <c r="M92">
        <v>19324.55406346844</v>
      </c>
      <c r="N92">
        <v>19016.18858448117</v>
      </c>
      <c r="O92">
        <v>20063.311701488961</v>
      </c>
      <c r="P92">
        <v>713.60474080855795</v>
      </c>
      <c r="Q92">
        <v>721.09053710242733</v>
      </c>
      <c r="R92">
        <v>580.82514362568725</v>
      </c>
      <c r="S92">
        <v>818.43259883227097</v>
      </c>
      <c r="T92">
        <v>94.180396778395377</v>
      </c>
      <c r="U92">
        <v>94.180248595128973</v>
      </c>
      <c r="V92">
        <v>94.116802342141369</v>
      </c>
      <c r="W92">
        <v>94.243380836101281</v>
      </c>
      <c r="X92">
        <v>6618.157497433127</v>
      </c>
      <c r="Y92">
        <v>6643.8918223155124</v>
      </c>
      <c r="Z92">
        <v>6402.4125160320109</v>
      </c>
      <c r="AA92">
        <v>6755.3190306598708</v>
      </c>
      <c r="AB92">
        <v>1284.561634269229</v>
      </c>
      <c r="AC92">
        <v>1273.1151266983411</v>
      </c>
      <c r="AD92">
        <v>1074.630189887665</v>
      </c>
      <c r="AE92">
        <v>1556.9076189120999</v>
      </c>
      <c r="AF92">
        <v>62.900445352803381</v>
      </c>
      <c r="AG92">
        <v>62.613983723153538</v>
      </c>
      <c r="AH92">
        <v>61.618987502054708</v>
      </c>
      <c r="AI92">
        <v>64.952458922774028</v>
      </c>
      <c r="AJ92">
        <v>0.54482863986347929</v>
      </c>
      <c r="AK92">
        <v>0.54482112866970023</v>
      </c>
      <c r="AL92">
        <v>0.54387009457663371</v>
      </c>
      <c r="AM92">
        <v>0.5457931255069095</v>
      </c>
      <c r="AN92">
        <v>0.97352453190412935</v>
      </c>
      <c r="AO92">
        <v>0.97352453190412935</v>
      </c>
      <c r="AP92">
        <v>0.97352453190412935</v>
      </c>
      <c r="AQ92">
        <v>0.97352453190412935</v>
      </c>
      <c r="AR92">
        <v>13.06673729531177</v>
      </c>
      <c r="AS92">
        <v>13.06673729531178</v>
      </c>
      <c r="AT92">
        <v>13.06673729531178</v>
      </c>
      <c r="AU92">
        <v>13.06673729531178</v>
      </c>
      <c r="AV92" t="str">
        <f>VLOOKUP(Sheet1[[#This Row],[NPDES ID2]],Combined_Sheet__Major_Only___2[[NPDES ID2]:[ECHO BFR]],3,FALSE)</f>
        <v>CA</v>
      </c>
      <c r="AW92" t="s">
        <v>12181</v>
      </c>
      <c r="AX92" t="str">
        <f>VLOOKUP(Sheet1[[#This Row],[NPDES ID2]],Combined_Sheet__Major_Only___2[[NPDES ID2]:[ECHO BFR]],27,FALSE)</f>
        <v>methaneBioCaptureRecover</v>
      </c>
      <c r="AY92" t="str">
        <f>VLOOKUP(Sheet1[[#This Row],[NPDES ID2]],Combined_Sheet__Major_Only___2[[NPDES ID2]:[ECHO BFR]],28,FALSE)</f>
        <v>highTempCompost</v>
      </c>
      <c r="AZ92" t="str">
        <f>VLOOKUP(Sheet1[[#This Row],[NPDES ID2]],Combined_Sheet__Major_Only___2[[NPDES ID2]:[ECHO BFR]],29,FALSE)</f>
        <v>thickening, preliminaryOps</v>
      </c>
      <c r="BA92">
        <f>VLOOKUP(Sheet1[[#This Row],[NPDES ID2]],Combined_Sheet__Major_Only___2[[NPDES ID2]:[ECHO BFR]],17,FALSE)</f>
        <v>32.675277999999999</v>
      </c>
      <c r="BB92">
        <f>VLOOKUP(Sheet1[[#This Row],[NPDES ID2]],Combined_Sheet__Major_Only___2[[NPDES ID2]:[ECHO BFR]],18,FALSE)</f>
        <v>-117.246111</v>
      </c>
      <c r="BC92" t="str">
        <f>IF(ISNUMBER(SEARCH("aerobic",$AW92)),"aerobic","")</f>
        <v/>
      </c>
      <c r="BD92" t="str">
        <f>IF(ISNUMBER(SEARCH("anaer",$AW92)),"anaer","")</f>
        <v>anaer</v>
      </c>
      <c r="BE92" t="str">
        <f>IF(ISNUMBER(SEARCH("thickening",$AZ92)),"thickening","")</f>
        <v>thickening</v>
      </c>
      <c r="BF92" s="2" t="str">
        <f>IF(ISNUMBER(SEARCH("airDry",$AW92)),"airDry","")</f>
        <v/>
      </c>
      <c r="BG92" s="2" t="str">
        <f>IF(ISNUMBER(SEARCH("heatDry",$AY92)),"heatDry","")</f>
        <v/>
      </c>
      <c r="BH92" s="2" t="str">
        <f>IF(AND(ISNUMBER(SEARCH("aerobic",$AW92)),ISNUMBER(SEARCH("anaer",$AW92))),"Combined Aer and Anaer.","")</f>
        <v/>
      </c>
    </row>
    <row r="93" spans="1:60" x14ac:dyDescent="0.3">
      <c r="A93" s="4">
        <v>91</v>
      </c>
      <c r="B93" t="s">
        <v>512</v>
      </c>
      <c r="C93">
        <v>30217</v>
      </c>
      <c r="D93">
        <v>2171.4818951090519</v>
      </c>
      <c r="E93">
        <v>2141.3349880234091</v>
      </c>
      <c r="F93">
        <v>1401.4597702651361</v>
      </c>
      <c r="G93">
        <v>2853.028243960669</v>
      </c>
      <c r="H93">
        <v>-71.887847362110492</v>
      </c>
      <c r="I93">
        <v>-72.063269335157841</v>
      </c>
      <c r="J93">
        <v>-85.092150737164289</v>
      </c>
      <c r="K93">
        <v>-56.76339645045055</v>
      </c>
      <c r="L93">
        <v>14809.06110410186</v>
      </c>
      <c r="M93">
        <v>14690.32608880577</v>
      </c>
      <c r="N93">
        <v>14256.94219476891</v>
      </c>
      <c r="O93">
        <v>15724.90199359386</v>
      </c>
      <c r="P93">
        <v>719.45961208790425</v>
      </c>
      <c r="Q93">
        <v>716.54840138113173</v>
      </c>
      <c r="R93">
        <v>618.68527974618291</v>
      </c>
      <c r="S93">
        <v>814.57742805487931</v>
      </c>
      <c r="T93">
        <v>44.892936572205961</v>
      </c>
      <c r="U93">
        <v>44.892864452739289</v>
      </c>
      <c r="V93">
        <v>44.861985730470437</v>
      </c>
      <c r="W93">
        <v>44.923590348176717</v>
      </c>
      <c r="X93">
        <v>4126.1461839766971</v>
      </c>
      <c r="Y93">
        <v>4153.9941197432117</v>
      </c>
      <c r="Z93">
        <v>3883.5094683748698</v>
      </c>
      <c r="AA93">
        <v>4282.9237973756017</v>
      </c>
      <c r="AB93">
        <v>963.24999043925493</v>
      </c>
      <c r="AC93">
        <v>941.11637385302424</v>
      </c>
      <c r="AD93">
        <v>774.71521774848634</v>
      </c>
      <c r="AE93">
        <v>1251.5782547735259</v>
      </c>
      <c r="AF93">
        <v>48.107688096081347</v>
      </c>
      <c r="AG93">
        <v>47.714229697331056</v>
      </c>
      <c r="AH93">
        <v>46.324541857756977</v>
      </c>
      <c r="AI93">
        <v>51.02854954442757</v>
      </c>
      <c r="AJ93">
        <v>0.36467446598241321</v>
      </c>
      <c r="AK93">
        <v>0.36467037734152308</v>
      </c>
      <c r="AL93">
        <v>0.36414387103161439</v>
      </c>
      <c r="AM93">
        <v>0.36520816018328622</v>
      </c>
      <c r="AN93">
        <v>0.94668032887848075</v>
      </c>
      <c r="AO93">
        <v>0.94668032887848053</v>
      </c>
      <c r="AP93">
        <v>0.94668032887848053</v>
      </c>
      <c r="AQ93">
        <v>0.94668032887848053</v>
      </c>
      <c r="AR93">
        <v>9.0636727542826367</v>
      </c>
      <c r="AS93">
        <v>9.0636727542826403</v>
      </c>
      <c r="AT93">
        <v>9.0636727542826403</v>
      </c>
      <c r="AU93">
        <v>9.0636727542826403</v>
      </c>
      <c r="AV93" t="str">
        <f>VLOOKUP(Sheet1[[#This Row],[NPDES ID2]],Combined_Sheet__Major_Only___2[[NPDES ID2]:[ECHO BFR]],3,FALSE)</f>
        <v>RI</v>
      </c>
      <c r="AW93" t="s">
        <v>54</v>
      </c>
      <c r="AX93" t="str">
        <f>VLOOKUP(Sheet1[[#This Row],[NPDES ID2]],Combined_Sheet__Major_Only___2[[NPDES ID2]:[ECHO BFR]],27,FALSE)</f>
        <v>other</v>
      </c>
      <c r="AY93" t="str">
        <f>VLOOKUP(Sheet1[[#This Row],[NPDES ID2]],Combined_Sheet__Major_Only___2[[NPDES ID2]:[ECHO BFR]],28,FALSE)</f>
        <v>-</v>
      </c>
      <c r="AZ93" t="str">
        <f>VLOOKUP(Sheet1[[#This Row],[NPDES ID2]],Combined_Sheet__Major_Only___2[[NPDES ID2]:[ECHO BFR]],29,FALSE)</f>
        <v>thickening</v>
      </c>
      <c r="BA93">
        <f>VLOOKUP(Sheet1[[#This Row],[NPDES ID2]],Combined_Sheet__Major_Only___2[[NPDES ID2]:[ECHO BFR]],17,FALSE)</f>
        <v>41.999842999999998</v>
      </c>
      <c r="BB93">
        <f>VLOOKUP(Sheet1[[#This Row],[NPDES ID2]],Combined_Sheet__Major_Only___2[[NPDES ID2]:[ECHO BFR]],18,FALSE)</f>
        <v>-71.494366999999997</v>
      </c>
      <c r="BC93" t="str">
        <f>IF(ISNUMBER(SEARCH("aerobic",$AW93)),"aerobic","")</f>
        <v/>
      </c>
      <c r="BD93" t="str">
        <f>IF(ISNUMBER(SEARCH("anaer",$AW93)),"anaer","")</f>
        <v/>
      </c>
      <c r="BE93" t="str">
        <f>IF(ISNUMBER(SEARCH("thickening",$AZ93)),"thickening","")</f>
        <v>thickening</v>
      </c>
      <c r="BF93" s="3" t="str">
        <f>IF(ISNUMBER(SEARCH("airDry",$AW93)),"airDry","")</f>
        <v/>
      </c>
      <c r="BG93" s="3" t="str">
        <f>IF(ISNUMBER(SEARCH("heatDry",$AY93)),"heatDry","")</f>
        <v/>
      </c>
      <c r="BH93" s="3" t="str">
        <f>IF(AND(ISNUMBER(SEARCH("aerobic",$AW93)),ISNUMBER(SEARCH("anaer",$AW93))),"Combined Aer and Anaer.","")</f>
        <v/>
      </c>
    </row>
    <row r="94" spans="1:60" x14ac:dyDescent="0.3">
      <c r="A94" s="4">
        <v>92</v>
      </c>
      <c r="B94" t="s">
        <v>518</v>
      </c>
      <c r="C94">
        <v>29306</v>
      </c>
      <c r="D94">
        <v>2186.3715538700858</v>
      </c>
      <c r="E94">
        <v>2154.6786313906932</v>
      </c>
      <c r="F94">
        <v>1413.2985965306841</v>
      </c>
      <c r="G94">
        <v>2878.7749403062462</v>
      </c>
      <c r="H94">
        <v>-70.671471009372084</v>
      </c>
      <c r="I94">
        <v>-71.535846995147196</v>
      </c>
      <c r="J94">
        <v>-83.99633118539424</v>
      </c>
      <c r="K94">
        <v>-53.460715551963631</v>
      </c>
      <c r="L94">
        <v>13864.643396142341</v>
      </c>
      <c r="M94">
        <v>13745.80661770322</v>
      </c>
      <c r="N94">
        <v>13313.10270890989</v>
      </c>
      <c r="O94">
        <v>14778.974789882661</v>
      </c>
      <c r="P94">
        <v>698.21156188643261</v>
      </c>
      <c r="Q94">
        <v>692.7451345893387</v>
      </c>
      <c r="R94">
        <v>605.72671783204726</v>
      </c>
      <c r="S94">
        <v>792.88545320507285</v>
      </c>
      <c r="T94">
        <v>66.97837300897244</v>
      </c>
      <c r="U94">
        <v>66.978266805740731</v>
      </c>
      <c r="V94">
        <v>66.932794754325215</v>
      </c>
      <c r="W94">
        <v>67.023513804141544</v>
      </c>
      <c r="X94">
        <v>6378.0133164946483</v>
      </c>
      <c r="Y94">
        <v>6423.8764335791438</v>
      </c>
      <c r="Z94">
        <v>5978.0472053568528</v>
      </c>
      <c r="AA94">
        <v>6636.6301438250657</v>
      </c>
      <c r="AB94">
        <v>2062.804621574418</v>
      </c>
      <c r="AC94">
        <v>1974.3446563414959</v>
      </c>
      <c r="AD94">
        <v>1525.7578827830371</v>
      </c>
      <c r="AE94">
        <v>2980.34786291517</v>
      </c>
      <c r="AF94">
        <v>46.4549624674546</v>
      </c>
      <c r="AG94">
        <v>46.048577007249648</v>
      </c>
      <c r="AH94">
        <v>44.614106667710708</v>
      </c>
      <c r="AI94">
        <v>49.464096200060133</v>
      </c>
      <c r="AJ94">
        <v>0.34463226443118189</v>
      </c>
      <c r="AK94">
        <v>0.34462755779679399</v>
      </c>
      <c r="AL94">
        <v>0.34403112954832382</v>
      </c>
      <c r="AM94">
        <v>0.34523711409803692</v>
      </c>
      <c r="AN94">
        <v>0.96333742727938998</v>
      </c>
      <c r="AO94">
        <v>0.96333742727939031</v>
      </c>
      <c r="AP94">
        <v>0.96333742727939031</v>
      </c>
      <c r="AQ94">
        <v>0.96333742727939031</v>
      </c>
      <c r="AR94">
        <v>7.5370177641670946</v>
      </c>
      <c r="AS94">
        <v>7.5370177641670946</v>
      </c>
      <c r="AT94">
        <v>7.5370177641670946</v>
      </c>
      <c r="AU94">
        <v>7.5370177641670946</v>
      </c>
      <c r="AV94" t="str">
        <f>VLOOKUP(Sheet1[[#This Row],[NPDES ID2]],Combined_Sheet__Major_Only___2[[NPDES ID2]:[ECHO BFR]],3,FALSE)</f>
        <v>IL</v>
      </c>
      <c r="AW94" t="s">
        <v>54</v>
      </c>
      <c r="AX94" t="str">
        <f>VLOOKUP(Sheet1[[#This Row],[NPDES ID2]],Combined_Sheet__Major_Only___2[[NPDES ID2]:[ECHO BFR]],27,FALSE)</f>
        <v>-</v>
      </c>
      <c r="AY94" t="str">
        <f>VLOOKUP(Sheet1[[#This Row],[NPDES ID2]],Combined_Sheet__Major_Only___2[[NPDES ID2]:[ECHO BFR]],28,FALSE)</f>
        <v>-</v>
      </c>
      <c r="AZ94" t="str">
        <f>VLOOKUP(Sheet1[[#This Row],[NPDES ID2]],Combined_Sheet__Major_Only___2[[NPDES ID2]:[ECHO BFR]],29,FALSE)</f>
        <v>thickening, preliminaryOps</v>
      </c>
      <c r="BA94">
        <f>VLOOKUP(Sheet1[[#This Row],[NPDES ID2]],Combined_Sheet__Major_Only___2[[NPDES ID2]:[ECHO BFR]],17,FALSE)</f>
        <v>42.019069999999999</v>
      </c>
      <c r="BB94">
        <f>VLOOKUP(Sheet1[[#This Row],[NPDES ID2]],Combined_Sheet__Major_Only___2[[NPDES ID2]:[ECHO BFR]],18,FALSE)</f>
        <v>-87.716279999999998</v>
      </c>
      <c r="BC94" t="str">
        <f>IF(ISNUMBER(SEARCH("aerobic",$AW94)),"aerobic","")</f>
        <v/>
      </c>
      <c r="BD94" t="str">
        <f>IF(ISNUMBER(SEARCH("anaer",$AW94)),"anaer","")</f>
        <v/>
      </c>
      <c r="BE94" t="str">
        <f>IF(ISNUMBER(SEARCH("thickening",$AZ94)),"thickening","")</f>
        <v>thickening</v>
      </c>
      <c r="BF94" s="2" t="str">
        <f>IF(ISNUMBER(SEARCH("airDry",$AW94)),"airDry","")</f>
        <v/>
      </c>
      <c r="BG94" s="2" t="str">
        <f>IF(ISNUMBER(SEARCH("heatDry",$AY94)),"heatDry","")</f>
        <v/>
      </c>
      <c r="BH94" s="2" t="str">
        <f>IF(AND(ISNUMBER(SEARCH("aerobic",$AW94)),ISNUMBER(SEARCH("anaer",$AW94))),"Combined Aer and Anaer.","")</f>
        <v/>
      </c>
    </row>
    <row r="95" spans="1:60" x14ac:dyDescent="0.3">
      <c r="A95" s="4">
        <v>93</v>
      </c>
      <c r="B95" t="s">
        <v>523</v>
      </c>
      <c r="C95">
        <v>28193.9</v>
      </c>
      <c r="D95">
        <v>1907.9992363086169</v>
      </c>
      <c r="E95">
        <v>1877.6264714904</v>
      </c>
      <c r="F95">
        <v>1234.4216783429069</v>
      </c>
      <c r="G95">
        <v>2502.1191771691051</v>
      </c>
      <c r="H95">
        <v>-69.798065983453483</v>
      </c>
      <c r="I95">
        <v>-70.366567516043887</v>
      </c>
      <c r="J95">
        <v>-84.801238187823358</v>
      </c>
      <c r="K95">
        <v>-51.65389000827232</v>
      </c>
      <c r="L95">
        <v>14735.42994664861</v>
      </c>
      <c r="M95">
        <v>14631.05993797667</v>
      </c>
      <c r="N95">
        <v>14253.588112819791</v>
      </c>
      <c r="O95">
        <v>15533.56779265399</v>
      </c>
      <c r="P95">
        <v>669.5985980746018</v>
      </c>
      <c r="Q95">
        <v>666.60505214889372</v>
      </c>
      <c r="R95">
        <v>567.85346119248845</v>
      </c>
      <c r="S95">
        <v>760.66065880698295</v>
      </c>
      <c r="T95">
        <v>94.964782286074083</v>
      </c>
      <c r="U95">
        <v>94.964632892290012</v>
      </c>
      <c r="V95">
        <v>94.900668343187945</v>
      </c>
      <c r="W95">
        <v>95.028280864194471</v>
      </c>
      <c r="X95">
        <v>8182.7836459358896</v>
      </c>
      <c r="Y95">
        <v>8232.2636913472306</v>
      </c>
      <c r="Z95">
        <v>7758.1512102420884</v>
      </c>
      <c r="AA95">
        <v>8455.2862731978094</v>
      </c>
      <c r="AB95">
        <v>2219.1841077623399</v>
      </c>
      <c r="AC95">
        <v>2156.3171870504948</v>
      </c>
      <c r="AD95">
        <v>1730.585634488509</v>
      </c>
      <c r="AE95">
        <v>3003.020083913505</v>
      </c>
      <c r="AF95">
        <v>51.328251932445731</v>
      </c>
      <c r="AG95">
        <v>50.956557122707807</v>
      </c>
      <c r="AH95">
        <v>49.660360703859652</v>
      </c>
      <c r="AI95">
        <v>54.050711684802863</v>
      </c>
      <c r="AJ95">
        <v>0.40378801133012149</v>
      </c>
      <c r="AK95">
        <v>0.40378200704156292</v>
      </c>
      <c r="AL95">
        <v>0.4030269842086795</v>
      </c>
      <c r="AM95">
        <v>0.40455386644011349</v>
      </c>
      <c r="AN95">
        <v>0.97373497466865677</v>
      </c>
      <c r="AO95">
        <v>0.97373497466865644</v>
      </c>
      <c r="AP95">
        <v>0.97373497466865644</v>
      </c>
      <c r="AQ95">
        <v>0.97373497466865644</v>
      </c>
      <c r="AR95">
        <v>8.9939442362366417</v>
      </c>
      <c r="AS95">
        <v>8.99394423623664</v>
      </c>
      <c r="AT95">
        <v>8.99394423623664</v>
      </c>
      <c r="AU95">
        <v>8.99394423623664</v>
      </c>
      <c r="AV95" t="str">
        <f>VLOOKUP(Sheet1[[#This Row],[NPDES ID2]],Combined_Sheet__Major_Only___2[[NPDES ID2]:[ECHO BFR]],3,FALSE)</f>
        <v>NJ</v>
      </c>
      <c r="AW95" t="s">
        <v>87</v>
      </c>
      <c r="AX95" t="str">
        <f>VLOOKUP(Sheet1[[#This Row],[NPDES ID2]],Combined_Sheet__Major_Only___2[[NPDES ID2]:[ECHO BFR]],27,FALSE)</f>
        <v>other</v>
      </c>
      <c r="AY95" t="str">
        <f>VLOOKUP(Sheet1[[#This Row],[NPDES ID2]],Combined_Sheet__Major_Only___2[[NPDES ID2]:[ECHO BFR]],28,FALSE)</f>
        <v>-</v>
      </c>
      <c r="AZ95" t="str">
        <f>VLOOKUP(Sheet1[[#This Row],[NPDES ID2]],Combined_Sheet__Major_Only___2[[NPDES ID2]:[ECHO BFR]],29,FALSE)</f>
        <v>thickening</v>
      </c>
      <c r="BA95">
        <f>VLOOKUP(Sheet1[[#This Row],[NPDES ID2]],Combined_Sheet__Major_Only___2[[NPDES ID2]:[ECHO BFR]],17,FALSE)</f>
        <v>40.491100000000003</v>
      </c>
      <c r="BB95">
        <f>VLOOKUP(Sheet1[[#This Row],[NPDES ID2]],Combined_Sheet__Major_Only___2[[NPDES ID2]:[ECHO BFR]],18,FALSE)</f>
        <v>-74.304199999999994</v>
      </c>
      <c r="BC95" t="str">
        <f>IF(ISNUMBER(SEARCH("aerobic",$AW95)),"aerobic","")</f>
        <v/>
      </c>
      <c r="BD95" t="str">
        <f>IF(ISNUMBER(SEARCH("anaer",$AW95)),"anaer","")</f>
        <v/>
      </c>
      <c r="BE95" t="str">
        <f>IF(ISNUMBER(SEARCH("thickening",$AZ95)),"thickening","")</f>
        <v>thickening</v>
      </c>
      <c r="BF95" s="3" t="str">
        <f>IF(ISNUMBER(SEARCH("airDry",$AW95)),"airDry","")</f>
        <v/>
      </c>
      <c r="BG95" s="3" t="str">
        <f>IF(ISNUMBER(SEARCH("heatDry",$AY95)),"heatDry","")</f>
        <v/>
      </c>
      <c r="BH95" s="3" t="str">
        <f>IF(AND(ISNUMBER(SEARCH("aerobic",$AW95)),ISNUMBER(SEARCH("anaer",$AW95))),"Combined Aer and Anaer.","")</f>
        <v/>
      </c>
    </row>
    <row r="96" spans="1:60" x14ac:dyDescent="0.3">
      <c r="A96" s="4">
        <v>94</v>
      </c>
      <c r="B96" t="s">
        <v>529</v>
      </c>
      <c r="C96">
        <v>28184</v>
      </c>
      <c r="D96">
        <v>1963.8823840941709</v>
      </c>
      <c r="E96">
        <v>1934.1743005046389</v>
      </c>
      <c r="F96">
        <v>1270.6890061651879</v>
      </c>
      <c r="G96">
        <v>2572.7130075757009</v>
      </c>
      <c r="H96">
        <v>-72.112321467413977</v>
      </c>
      <c r="I96">
        <v>-72.173121941799224</v>
      </c>
      <c r="J96">
        <v>-85.437327725944215</v>
      </c>
      <c r="K96">
        <v>-57.722196001851692</v>
      </c>
      <c r="L96">
        <v>14308.34709513501</v>
      </c>
      <c r="M96">
        <v>14201.21842758787</v>
      </c>
      <c r="N96">
        <v>13810.197592101071</v>
      </c>
      <c r="O96">
        <v>15134.734010954729</v>
      </c>
      <c r="P96">
        <v>670.40050312812014</v>
      </c>
      <c r="Q96">
        <v>668.16892285814833</v>
      </c>
      <c r="R96">
        <v>571.52216967608956</v>
      </c>
      <c r="S96">
        <v>759.36186606234719</v>
      </c>
      <c r="T96">
        <v>46.373535743678673</v>
      </c>
      <c r="U96">
        <v>46.373461339249488</v>
      </c>
      <c r="V96">
        <v>46.341604285802752</v>
      </c>
      <c r="W96">
        <v>46.405160723849256</v>
      </c>
      <c r="X96">
        <v>4114.0673681734897</v>
      </c>
      <c r="Y96">
        <v>4140.1320981467579</v>
      </c>
      <c r="Z96">
        <v>3887.751577550981</v>
      </c>
      <c r="AA96">
        <v>4260.0055740427933</v>
      </c>
      <c r="AB96">
        <v>1042.886930455333</v>
      </c>
      <c r="AC96">
        <v>1015.630751615785</v>
      </c>
      <c r="AD96">
        <v>824.86952812164884</v>
      </c>
      <c r="AE96">
        <v>1385.9500815106981</v>
      </c>
      <c r="AF96">
        <v>49.829459473250829</v>
      </c>
      <c r="AG96">
        <v>49.448791169724032</v>
      </c>
      <c r="AH96">
        <v>48.104535649810238</v>
      </c>
      <c r="AI96">
        <v>52.653048099629018</v>
      </c>
      <c r="AJ96">
        <v>0.38557622897762761</v>
      </c>
      <c r="AK96">
        <v>0.38557216060151911</v>
      </c>
      <c r="AL96">
        <v>0.38504591987582321</v>
      </c>
      <c r="AM96">
        <v>0.38610958627495529</v>
      </c>
      <c r="AN96">
        <v>0.9482563604140033</v>
      </c>
      <c r="AO96">
        <v>0.94825636041400307</v>
      </c>
      <c r="AP96">
        <v>0.94825636041400307</v>
      </c>
      <c r="AQ96">
        <v>0.94825636041400307</v>
      </c>
      <c r="AR96">
        <v>9.0145116776288035</v>
      </c>
      <c r="AS96">
        <v>9.014511677628807</v>
      </c>
      <c r="AT96">
        <v>9.014511677628807</v>
      </c>
      <c r="AU96">
        <v>9.014511677628807</v>
      </c>
      <c r="AV96" t="str">
        <f>VLOOKUP(Sheet1[[#This Row],[NPDES ID2]],Combined_Sheet__Major_Only___2[[NPDES ID2]:[ECHO BFR]],3,FALSE)</f>
        <v>KY</v>
      </c>
      <c r="AW96" t="s">
        <v>54</v>
      </c>
      <c r="AX96" t="str">
        <f>VLOOKUP(Sheet1[[#This Row],[NPDES ID2]],Combined_Sheet__Major_Only___2[[NPDES ID2]:[ECHO BFR]],27,FALSE)</f>
        <v>-</v>
      </c>
      <c r="AY96" t="str">
        <f>VLOOKUP(Sheet1[[#This Row],[NPDES ID2]],Combined_Sheet__Major_Only___2[[NPDES ID2]:[ECHO BFR]],28,FALSE)</f>
        <v>-</v>
      </c>
      <c r="AZ96" t="str">
        <f>VLOOKUP(Sheet1[[#This Row],[NPDES ID2]],Combined_Sheet__Major_Only___2[[NPDES ID2]:[ECHO BFR]],29,FALSE)</f>
        <v>thickening, preliminaryOps</v>
      </c>
      <c r="BA96">
        <f>VLOOKUP(Sheet1[[#This Row],[NPDES ID2]],Combined_Sheet__Major_Only___2[[NPDES ID2]:[ECHO BFR]],17,FALSE)</f>
        <v>39.058610999999999</v>
      </c>
      <c r="BB96">
        <f>VLOOKUP(Sheet1[[#This Row],[NPDES ID2]],Combined_Sheet__Major_Only___2[[NPDES ID2]:[ECHO BFR]],18,FALSE)</f>
        <v>-84.618055999999996</v>
      </c>
      <c r="BC96" t="str">
        <f>IF(ISNUMBER(SEARCH("aerobic",$AW96)),"aerobic","")</f>
        <v/>
      </c>
      <c r="BD96" t="str">
        <f>IF(ISNUMBER(SEARCH("anaer",$AW96)),"anaer","")</f>
        <v/>
      </c>
      <c r="BE96" t="str">
        <f>IF(ISNUMBER(SEARCH("thickening",$AZ96)),"thickening","")</f>
        <v>thickening</v>
      </c>
      <c r="BF96" s="2" t="str">
        <f>IF(ISNUMBER(SEARCH("airDry",$AW96)),"airDry","")</f>
        <v/>
      </c>
      <c r="BG96" s="2" t="str">
        <f>IF(ISNUMBER(SEARCH("heatDry",$AY96)),"heatDry","")</f>
        <v/>
      </c>
      <c r="BH96" s="2" t="str">
        <f>IF(AND(ISNUMBER(SEARCH("aerobic",$AW96)),ISNUMBER(SEARCH("anaer",$AW96))),"Combined Aer and Anaer.","")</f>
        <v/>
      </c>
    </row>
    <row r="97" spans="1:60" x14ac:dyDescent="0.3">
      <c r="A97" s="4">
        <v>95</v>
      </c>
      <c r="B97" t="s">
        <v>533</v>
      </c>
      <c r="C97">
        <v>27500</v>
      </c>
      <c r="D97">
        <v>1826.774674616355</v>
      </c>
      <c r="E97">
        <v>1796.409584076024</v>
      </c>
      <c r="F97">
        <v>1182.5952162722549</v>
      </c>
      <c r="G97">
        <v>2395.5574472690591</v>
      </c>
      <c r="H97">
        <v>-74.156328436178896</v>
      </c>
      <c r="I97">
        <v>-74.076360875111192</v>
      </c>
      <c r="J97">
        <v>-86.426428446585618</v>
      </c>
      <c r="K97">
        <v>-60.64094811086688</v>
      </c>
      <c r="L97">
        <v>14666.434532574131</v>
      </c>
      <c r="M97">
        <v>14566.75349858249</v>
      </c>
      <c r="N97">
        <v>14202.90124777374</v>
      </c>
      <c r="O97">
        <v>15434.10644983418</v>
      </c>
      <c r="P97">
        <v>653.43725263890042</v>
      </c>
      <c r="Q97">
        <v>652.14949286541116</v>
      </c>
      <c r="R97">
        <v>552.81053542241762</v>
      </c>
      <c r="S97">
        <v>744.65161699816247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52.316657613017512</v>
      </c>
      <c r="AG97">
        <v>51.956090365896621</v>
      </c>
      <c r="AH97">
        <v>50.680499518561753</v>
      </c>
      <c r="AI97">
        <v>55.01169551251261</v>
      </c>
      <c r="AJ97">
        <v>0.41580634400080141</v>
      </c>
      <c r="AK97">
        <v>0.41580367201621588</v>
      </c>
      <c r="AL97">
        <v>0.41544780167611012</v>
      </c>
      <c r="AM97">
        <v>0.41616673218073902</v>
      </c>
      <c r="AN97">
        <v>0.16083124188689671</v>
      </c>
      <c r="AO97">
        <v>0.16083124188689671</v>
      </c>
      <c r="AP97">
        <v>0.16083124188689671</v>
      </c>
      <c r="AQ97">
        <v>0.16083124188689671</v>
      </c>
      <c r="AR97">
        <v>9.0317310150739782</v>
      </c>
      <c r="AS97">
        <v>9.0317310150739782</v>
      </c>
      <c r="AT97">
        <v>9.0317310150739782</v>
      </c>
      <c r="AU97">
        <v>9.0317310150739782</v>
      </c>
      <c r="AV97" t="str">
        <f>VLOOKUP(Sheet1[[#This Row],[NPDES ID2]],Combined_Sheet__Major_Only___2[[NPDES ID2]:[ECHO BFR]],3,FALSE)</f>
        <v>TX</v>
      </c>
      <c r="AW97" t="s">
        <v>54</v>
      </c>
      <c r="AX97" t="str">
        <f>VLOOKUP(Sheet1[[#This Row],[NPDES ID2]],Combined_Sheet__Major_Only___2[[NPDES ID2]:[ECHO BFR]],27,FALSE)</f>
        <v>methaneBioCaptureRecover, other</v>
      </c>
      <c r="AY97" t="str">
        <f>VLOOKUP(Sheet1[[#This Row],[NPDES ID2]],Combined_Sheet__Major_Only___2[[NPDES ID2]:[ECHO BFR]],28,FALSE)</f>
        <v>heatDry</v>
      </c>
      <c r="AZ97" t="str">
        <f>VLOOKUP(Sheet1[[#This Row],[NPDES ID2]],Combined_Sheet__Major_Only___2[[NPDES ID2]:[ECHO BFR]],29,FALSE)</f>
        <v>preliminaryOps, thickening</v>
      </c>
      <c r="BA97">
        <f>VLOOKUP(Sheet1[[#This Row],[NPDES ID2]],Combined_Sheet__Major_Only___2[[NPDES ID2]:[ECHO BFR]],17,FALSE)</f>
        <v>32.779848000000001</v>
      </c>
      <c r="BB97">
        <f>VLOOKUP(Sheet1[[#This Row],[NPDES ID2]],Combined_Sheet__Major_Only___2[[NPDES ID2]:[ECHO BFR]],18,FALSE)</f>
        <v>-97.143935999999997</v>
      </c>
      <c r="BC97" t="str">
        <f>IF(ISNUMBER(SEARCH("aerobic",$AW97)),"aerobic","")</f>
        <v/>
      </c>
      <c r="BD97" t="str">
        <f>IF(ISNUMBER(SEARCH("anaer",$AW97)),"anaer","")</f>
        <v/>
      </c>
      <c r="BE97" t="str">
        <f>IF(ISNUMBER(SEARCH("thickening",$AZ97)),"thickening","")</f>
        <v>thickening</v>
      </c>
      <c r="BF97" s="3" t="str">
        <f>IF(ISNUMBER(SEARCH("airDry",$AW97)),"airDry","")</f>
        <v/>
      </c>
      <c r="BG97" s="3" t="str">
        <f>IF(ISNUMBER(SEARCH("heatDry",$AY97)),"heatDry","")</f>
        <v>heatDry</v>
      </c>
      <c r="BH97" s="3" t="str">
        <f>IF(AND(ISNUMBER(SEARCH("aerobic",$AW97)),ISNUMBER(SEARCH("anaer",$AW97))),"Combined Aer and Anaer.","")</f>
        <v/>
      </c>
    </row>
    <row r="98" spans="1:60" x14ac:dyDescent="0.3">
      <c r="A98" s="4">
        <v>96</v>
      </c>
      <c r="B98" t="s">
        <v>541</v>
      </c>
      <c r="C98">
        <v>27298</v>
      </c>
      <c r="D98">
        <v>1589.3303774486669</v>
      </c>
      <c r="E98">
        <v>1568.8516844992901</v>
      </c>
      <c r="F98">
        <v>1028.382864222041</v>
      </c>
      <c r="G98">
        <v>2091.5831899394489</v>
      </c>
      <c r="H98">
        <v>-72.05749345419423</v>
      </c>
      <c r="I98">
        <v>-72.589430215764366</v>
      </c>
      <c r="J98">
        <v>-86.283232042294699</v>
      </c>
      <c r="K98">
        <v>-56.07538248890264</v>
      </c>
      <c r="L98">
        <v>16611.634376993748</v>
      </c>
      <c r="M98">
        <v>16528.213362528379</v>
      </c>
      <c r="N98">
        <v>16224.03006995613</v>
      </c>
      <c r="O98">
        <v>17254.345386040972</v>
      </c>
      <c r="P98">
        <v>644.85271059617935</v>
      </c>
      <c r="Q98">
        <v>649.62913101988829</v>
      </c>
      <c r="R98">
        <v>531.26963427457338</v>
      </c>
      <c r="S98">
        <v>741.6718333104875</v>
      </c>
      <c r="T98">
        <v>60.664887726701551</v>
      </c>
      <c r="U98">
        <v>60.664791266874687</v>
      </c>
      <c r="V98">
        <v>60.62349095863712</v>
      </c>
      <c r="W98">
        <v>60.705887169140112</v>
      </c>
      <c r="X98">
        <v>4487.8495194940506</v>
      </c>
      <c r="Y98">
        <v>4507.3179619377097</v>
      </c>
      <c r="Z98">
        <v>4320.6976295623626</v>
      </c>
      <c r="AA98">
        <v>4594.4277687798549</v>
      </c>
      <c r="AB98">
        <v>791.71794872688361</v>
      </c>
      <c r="AC98">
        <v>786.19377359809323</v>
      </c>
      <c r="AD98">
        <v>672.39413853931353</v>
      </c>
      <c r="AE98">
        <v>944.66171288627879</v>
      </c>
      <c r="AF98">
        <v>59.719575193428128</v>
      </c>
      <c r="AG98">
        <v>59.411642252473847</v>
      </c>
      <c r="AH98">
        <v>58.337365653662161</v>
      </c>
      <c r="AI98">
        <v>61.975575399890268</v>
      </c>
      <c r="AJ98">
        <v>0.50599533011351183</v>
      </c>
      <c r="AK98">
        <v>0.50599053574983466</v>
      </c>
      <c r="AL98">
        <v>0.50536578457345926</v>
      </c>
      <c r="AM98">
        <v>0.5066283976711482</v>
      </c>
      <c r="AN98">
        <v>0.9597422112407038</v>
      </c>
      <c r="AO98">
        <v>0.9597422112407038</v>
      </c>
      <c r="AP98">
        <v>0.9597422112407038</v>
      </c>
      <c r="AQ98">
        <v>0.9597422112407038</v>
      </c>
      <c r="AR98">
        <v>13.09581690244436</v>
      </c>
      <c r="AS98">
        <v>13.09581690244436</v>
      </c>
      <c r="AT98">
        <v>13.09581690244436</v>
      </c>
      <c r="AU98">
        <v>13.09581690244436</v>
      </c>
      <c r="AV98" t="str">
        <f>VLOOKUP(Sheet1[[#This Row],[NPDES ID2]],Combined_Sheet__Major_Only___2[[NPDES ID2]:[ECHO BFR]],3,FALSE)</f>
        <v>MO</v>
      </c>
      <c r="AW98" t="s">
        <v>544</v>
      </c>
      <c r="AX98" t="str">
        <f>VLOOKUP(Sheet1[[#This Row],[NPDES ID2]],Combined_Sheet__Major_Only___2[[NPDES ID2]:[ECHO BFR]],27,FALSE)</f>
        <v>other</v>
      </c>
      <c r="AY98" t="str">
        <f>VLOOKUP(Sheet1[[#This Row],[NPDES ID2]],Combined_Sheet__Major_Only___2[[NPDES ID2]:[ECHO BFR]],28,FALSE)</f>
        <v>-</v>
      </c>
      <c r="AZ98" t="str">
        <f>VLOOKUP(Sheet1[[#This Row],[NPDES ID2]],Combined_Sheet__Major_Only___2[[NPDES ID2]:[ECHO BFR]],29,FALSE)</f>
        <v>thickening, preliminaryOps</v>
      </c>
      <c r="BA98">
        <f>VLOOKUP(Sheet1[[#This Row],[NPDES ID2]],Combined_Sheet__Major_Only___2[[NPDES ID2]:[ECHO BFR]],17,FALSE)</f>
        <v>39.121108999999997</v>
      </c>
      <c r="BB98">
        <f>VLOOKUP(Sheet1[[#This Row],[NPDES ID2]],Combined_Sheet__Major_Only___2[[NPDES ID2]:[ECHO BFR]],18,FALSE)</f>
        <v>-94.494658999999999</v>
      </c>
      <c r="BC98" t="str">
        <f>IF(ISNUMBER(SEARCH("aerobic",$AW98)),"aerobic","")</f>
        <v>aerobic</v>
      </c>
      <c r="BD98" t="str">
        <f>IF(ISNUMBER(SEARCH("anaer",$AW98)),"anaer","")</f>
        <v/>
      </c>
      <c r="BE98" t="str">
        <f>IF(ISNUMBER(SEARCH("thickening",$AZ98)),"thickening","")</f>
        <v>thickening</v>
      </c>
      <c r="BF98" s="2" t="str">
        <f>IF(ISNUMBER(SEARCH("airDry",$AW98)),"airDry","")</f>
        <v/>
      </c>
      <c r="BG98" s="2" t="str">
        <f>IF(ISNUMBER(SEARCH("heatDry",$AY98)),"heatDry","")</f>
        <v/>
      </c>
      <c r="BH98" s="2" t="str">
        <f>IF(AND(ISNUMBER(SEARCH("aerobic",$AW98)),ISNUMBER(SEARCH("anaer",$AW98))),"Combined Aer and Anaer.","")</f>
        <v/>
      </c>
    </row>
    <row r="99" spans="1:60" x14ac:dyDescent="0.3">
      <c r="A99" s="4">
        <v>97</v>
      </c>
      <c r="B99" t="s">
        <v>548</v>
      </c>
      <c r="C99">
        <v>27285.8</v>
      </c>
      <c r="D99">
        <v>1941.9378262948339</v>
      </c>
      <c r="E99">
        <v>1913.4742773650869</v>
      </c>
      <c r="F99">
        <v>1258.5267910597261</v>
      </c>
      <c r="G99">
        <v>2545.2095324871871</v>
      </c>
      <c r="H99">
        <v>-70.675014453857159</v>
      </c>
      <c r="I99">
        <v>-71.304053459050067</v>
      </c>
      <c r="J99">
        <v>-84.486302721874395</v>
      </c>
      <c r="K99">
        <v>-53.860474384458179</v>
      </c>
      <c r="L99">
        <v>13594.09701654675</v>
      </c>
      <c r="M99">
        <v>13488.41715029339</v>
      </c>
      <c r="N99">
        <v>13104.16771844076</v>
      </c>
      <c r="O99">
        <v>14406.15692386196</v>
      </c>
      <c r="P99">
        <v>649.14742793360426</v>
      </c>
      <c r="Q99">
        <v>647.18826971449221</v>
      </c>
      <c r="R99">
        <v>555.80836319909349</v>
      </c>
      <c r="S99">
        <v>733.55451931772552</v>
      </c>
      <c r="T99">
        <v>88.907270228412798</v>
      </c>
      <c r="U99">
        <v>88.907130182998088</v>
      </c>
      <c r="V99">
        <v>88.847168238396065</v>
      </c>
      <c r="W99">
        <v>88.966795360333705</v>
      </c>
      <c r="X99">
        <v>8037.8459144267099</v>
      </c>
      <c r="Y99">
        <v>8090.7753066287441</v>
      </c>
      <c r="Z99">
        <v>7579.4497336449922</v>
      </c>
      <c r="AA99">
        <v>8332.9633381003878</v>
      </c>
      <c r="AB99">
        <v>1733.293573759496</v>
      </c>
      <c r="AC99">
        <v>1699.340664055698</v>
      </c>
      <c r="AD99">
        <v>1418.3586394936949</v>
      </c>
      <c r="AE99">
        <v>2205.3209611808888</v>
      </c>
      <c r="AF99">
        <v>48.919922136282111</v>
      </c>
      <c r="AG99">
        <v>48.53139725804855</v>
      </c>
      <c r="AH99">
        <v>47.165906860138428</v>
      </c>
      <c r="AI99">
        <v>51.786619273489521</v>
      </c>
      <c r="AJ99">
        <v>0.37453198434885321</v>
      </c>
      <c r="AK99">
        <v>0.37452692121046971</v>
      </c>
      <c r="AL99">
        <v>0.37388474492566648</v>
      </c>
      <c r="AM99">
        <v>0.37518321122819842</v>
      </c>
      <c r="AN99">
        <v>0.97201728406019638</v>
      </c>
      <c r="AO99">
        <v>0.97201728406019616</v>
      </c>
      <c r="AP99">
        <v>0.97201728406019616</v>
      </c>
      <c r="AQ99">
        <v>0.97201728406019616</v>
      </c>
      <c r="AR99">
        <v>9.6008499857504521</v>
      </c>
      <c r="AS99">
        <v>9.6008499857504521</v>
      </c>
      <c r="AT99">
        <v>9.6008499857504521</v>
      </c>
      <c r="AU99">
        <v>9.6008499857504521</v>
      </c>
      <c r="AV99" t="str">
        <f>VLOOKUP(Sheet1[[#This Row],[NPDES ID2]],Combined_Sheet__Major_Only___2[[NPDES ID2]:[ECHO BFR]],3,FALSE)</f>
        <v>OH</v>
      </c>
      <c r="AW99" t="s">
        <v>54</v>
      </c>
      <c r="AX99" t="str">
        <f>VLOOKUP(Sheet1[[#This Row],[NPDES ID2]],Combined_Sheet__Major_Only___2[[NPDES ID2]:[ECHO BFR]],27,FALSE)</f>
        <v>-</v>
      </c>
      <c r="AY99" t="str">
        <f>VLOOKUP(Sheet1[[#This Row],[NPDES ID2]],Combined_Sheet__Major_Only___2[[NPDES ID2]:[ECHO BFR]],28,FALSE)</f>
        <v>-</v>
      </c>
      <c r="AZ99" t="str">
        <f>VLOOKUP(Sheet1[[#This Row],[NPDES ID2]],Combined_Sheet__Major_Only___2[[NPDES ID2]:[ECHO BFR]],29,FALSE)</f>
        <v>thickening</v>
      </c>
      <c r="BA99">
        <f>VLOOKUP(Sheet1[[#This Row],[NPDES ID2]],Combined_Sheet__Major_Only___2[[NPDES ID2]:[ECHO BFR]],17,FALSE)</f>
        <v>39.107489999999999</v>
      </c>
      <c r="BB99">
        <f>VLOOKUP(Sheet1[[#This Row],[NPDES ID2]],Combined_Sheet__Major_Only___2[[NPDES ID2]:[ECHO BFR]],18,FALSE)</f>
        <v>-84.545559999999995</v>
      </c>
      <c r="BC99" t="str">
        <f>IF(ISNUMBER(SEARCH("aerobic",$AW99)),"aerobic","")</f>
        <v/>
      </c>
      <c r="BD99" t="str">
        <f>IF(ISNUMBER(SEARCH("anaer",$AW99)),"anaer","")</f>
        <v/>
      </c>
      <c r="BE99" t="str">
        <f>IF(ISNUMBER(SEARCH("thickening",$AZ99)),"thickening","")</f>
        <v>thickening</v>
      </c>
      <c r="BF99" s="3" t="str">
        <f>IF(ISNUMBER(SEARCH("airDry",$AW99)),"airDry","")</f>
        <v/>
      </c>
      <c r="BG99" s="3" t="str">
        <f>IF(ISNUMBER(SEARCH("heatDry",$AY99)),"heatDry","")</f>
        <v/>
      </c>
      <c r="BH99" s="3" t="str">
        <f>IF(AND(ISNUMBER(SEARCH("aerobic",$AW99)),ISNUMBER(SEARCH("anaer",$AW99))),"Combined Aer and Anaer.","")</f>
        <v/>
      </c>
    </row>
    <row r="100" spans="1:60" x14ac:dyDescent="0.3">
      <c r="A100" s="4">
        <v>98</v>
      </c>
      <c r="B100" t="s">
        <v>554</v>
      </c>
      <c r="C100">
        <v>23179.138029999998</v>
      </c>
      <c r="D100">
        <v>1581.4695837621571</v>
      </c>
      <c r="E100">
        <v>1554.9396000363261</v>
      </c>
      <c r="F100">
        <v>1032.3886104905789</v>
      </c>
      <c r="G100">
        <v>2069.747540952872</v>
      </c>
      <c r="H100">
        <v>-71.516410337007571</v>
      </c>
      <c r="I100">
        <v>-71.810650125851339</v>
      </c>
      <c r="J100">
        <v>-85.475646822982583</v>
      </c>
      <c r="K100">
        <v>-56.644379292645702</v>
      </c>
      <c r="L100">
        <v>12194.381380869359</v>
      </c>
      <c r="M100">
        <v>12109.483463409601</v>
      </c>
      <c r="N100">
        <v>11799.783227241511</v>
      </c>
      <c r="O100">
        <v>12848.702682097821</v>
      </c>
      <c r="P100">
        <v>550.63194128499515</v>
      </c>
      <c r="Q100">
        <v>548.72314078141505</v>
      </c>
      <c r="R100">
        <v>466.59384830715157</v>
      </c>
      <c r="S100">
        <v>626.18977910514207</v>
      </c>
      <c r="T100">
        <v>88.373155586909604</v>
      </c>
      <c r="U100">
        <v>88.373016365777374</v>
      </c>
      <c r="V100">
        <v>88.31340734654259</v>
      </c>
      <c r="W100">
        <v>88.432330364465173</v>
      </c>
      <c r="X100">
        <v>7564.770185479163</v>
      </c>
      <c r="Y100">
        <v>7609.7286651373824</v>
      </c>
      <c r="Z100">
        <v>7176.3676899017173</v>
      </c>
      <c r="AA100">
        <v>7814.0929990115364</v>
      </c>
      <c r="AB100">
        <v>1996.019005356907</v>
      </c>
      <c r="AC100">
        <v>1943.025201735308</v>
      </c>
      <c r="AD100">
        <v>1566.822860473641</v>
      </c>
      <c r="AE100">
        <v>2674.465588729176</v>
      </c>
      <c r="AF100">
        <v>51.643442724217422</v>
      </c>
      <c r="AG100">
        <v>51.275558827922701</v>
      </c>
      <c r="AH100">
        <v>49.981780964169452</v>
      </c>
      <c r="AI100">
        <v>54.359124087421769</v>
      </c>
      <c r="AJ100">
        <v>0.40761984755265729</v>
      </c>
      <c r="AK100">
        <v>0.40761517781067019</v>
      </c>
      <c r="AL100">
        <v>0.40701482560634478</v>
      </c>
      <c r="AM100">
        <v>0.40822842421954669</v>
      </c>
      <c r="AN100">
        <v>0.9718549877090622</v>
      </c>
      <c r="AO100">
        <v>0.9718549877090622</v>
      </c>
      <c r="AP100">
        <v>0.9718549877090622</v>
      </c>
      <c r="AQ100">
        <v>0.9718549877090622</v>
      </c>
      <c r="AR100">
        <v>9.1658341295653116</v>
      </c>
      <c r="AS100">
        <v>9.1658341295653134</v>
      </c>
      <c r="AT100">
        <v>9.1658341295653134</v>
      </c>
      <c r="AU100">
        <v>9.1658341295653134</v>
      </c>
      <c r="AV100" t="str">
        <f>VLOOKUP(Sheet1[[#This Row],[NPDES ID2]],Combined_Sheet__Major_Only___2[[NPDES ID2]:[ECHO BFR]],3,FALSE)</f>
        <v>MO</v>
      </c>
      <c r="AW100" t="s">
        <v>54</v>
      </c>
      <c r="AX100" t="str">
        <f>VLOOKUP(Sheet1[[#This Row],[NPDES ID2]],Combined_Sheet__Major_Only___2[[NPDES ID2]:[ECHO BFR]],27,FALSE)</f>
        <v>other</v>
      </c>
      <c r="AY100" t="str">
        <f>VLOOKUP(Sheet1[[#This Row],[NPDES ID2]],Combined_Sheet__Major_Only___2[[NPDES ID2]:[ECHO BFR]],28,FALSE)</f>
        <v>-</v>
      </c>
      <c r="AZ100" t="str">
        <f>VLOOKUP(Sheet1[[#This Row],[NPDES ID2]],Combined_Sheet__Major_Only___2[[NPDES ID2]:[ECHO BFR]],29,FALSE)</f>
        <v>preliminaryOps, thickening</v>
      </c>
      <c r="BA100">
        <f>VLOOKUP(Sheet1[[#This Row],[NPDES ID2]],Combined_Sheet__Major_Only___2[[NPDES ID2]:[ECHO BFR]],17,FALSE)</f>
        <v>38.673609999999996</v>
      </c>
      <c r="BB100">
        <f>VLOOKUP(Sheet1[[#This Row],[NPDES ID2]],Combined_Sheet__Major_Only___2[[NPDES ID2]:[ECHO BFR]],18,FALSE)</f>
        <v>-90.194969999999998</v>
      </c>
      <c r="BC100" t="str">
        <f>IF(ISNUMBER(SEARCH("aerobic",$AW100)),"aerobic","")</f>
        <v/>
      </c>
      <c r="BD100" t="str">
        <f>IF(ISNUMBER(SEARCH("anaer",$AW100)),"anaer","")</f>
        <v/>
      </c>
      <c r="BE100" t="str">
        <f>IF(ISNUMBER(SEARCH("thickening",$AZ100)),"thickening","")</f>
        <v>thickening</v>
      </c>
      <c r="BF100" s="2" t="str">
        <f>IF(ISNUMBER(SEARCH("airDry",$AW100)),"airDry","")</f>
        <v/>
      </c>
      <c r="BG100" s="2" t="str">
        <f>IF(ISNUMBER(SEARCH("heatDry",$AY100)),"heatDry","")</f>
        <v/>
      </c>
      <c r="BH100" s="2" t="str">
        <f>IF(AND(ISNUMBER(SEARCH("aerobic",$AW100)),ISNUMBER(SEARCH("anaer",$AW100))),"Combined Aer and Anaer.","")</f>
        <v/>
      </c>
    </row>
    <row r="101" spans="1:60" x14ac:dyDescent="0.3">
      <c r="A101" s="4">
        <v>99</v>
      </c>
      <c r="B101" t="s">
        <v>559</v>
      </c>
      <c r="C101">
        <v>22791</v>
      </c>
      <c r="D101">
        <v>1583.4255945608779</v>
      </c>
      <c r="E101">
        <v>1557.463447096043</v>
      </c>
      <c r="F101">
        <v>1034.5420593911861</v>
      </c>
      <c r="G101">
        <v>2070.5910900266281</v>
      </c>
      <c r="H101">
        <v>-73.379485236700816</v>
      </c>
      <c r="I101">
        <v>-73.13748752545942</v>
      </c>
      <c r="J101">
        <v>-85.818685371614592</v>
      </c>
      <c r="K101">
        <v>-60.623479555382637</v>
      </c>
      <c r="L101">
        <v>11792.37292233082</v>
      </c>
      <c r="M101">
        <v>11707.19867061695</v>
      </c>
      <c r="N101">
        <v>11396.303669469349</v>
      </c>
      <c r="O101">
        <v>12449.81573094984</v>
      </c>
      <c r="P101">
        <v>541.9768086749458</v>
      </c>
      <c r="Q101">
        <v>539.50222285812742</v>
      </c>
      <c r="R101">
        <v>460.0533526588344</v>
      </c>
      <c r="S101">
        <v>615.3758049195626</v>
      </c>
      <c r="T101">
        <v>45.499325143765446</v>
      </c>
      <c r="U101">
        <v>45.499252088478222</v>
      </c>
      <c r="V101">
        <v>45.467972684609038</v>
      </c>
      <c r="W101">
        <v>45.530376682438487</v>
      </c>
      <c r="X101">
        <v>3960.3016905458949</v>
      </c>
      <c r="Y101">
        <v>3984.443565578687</v>
      </c>
      <c r="Z101">
        <v>3750.623724719977</v>
      </c>
      <c r="AA101">
        <v>4095.4348048743518</v>
      </c>
      <c r="AB101">
        <v>899.48237337338708</v>
      </c>
      <c r="AC101">
        <v>881.05952491617688</v>
      </c>
      <c r="AD101">
        <v>729.14013831087664</v>
      </c>
      <c r="AE101">
        <v>1158.802871060853</v>
      </c>
      <c r="AF101">
        <v>50.767839567211183</v>
      </c>
      <c r="AG101">
        <v>50.395127344668673</v>
      </c>
      <c r="AH101">
        <v>49.07745804140189</v>
      </c>
      <c r="AI101">
        <v>53.545784466955801</v>
      </c>
      <c r="AJ101">
        <v>0.39697677108540858</v>
      </c>
      <c r="AK101">
        <v>0.3969735611688136</v>
      </c>
      <c r="AL101">
        <v>0.39655116727290157</v>
      </c>
      <c r="AM101">
        <v>0.39740467035076038</v>
      </c>
      <c r="AN101">
        <v>0.94733726754529546</v>
      </c>
      <c r="AO101">
        <v>0.94733726754529568</v>
      </c>
      <c r="AP101">
        <v>0.94733726754529568</v>
      </c>
      <c r="AQ101">
        <v>0.94733726754529568</v>
      </c>
      <c r="AR101">
        <v>9.6989921507185937</v>
      </c>
      <c r="AS101">
        <v>9.6989921507185919</v>
      </c>
      <c r="AT101">
        <v>9.6989921507185919</v>
      </c>
      <c r="AU101">
        <v>9.6989921507185919</v>
      </c>
      <c r="AV101" t="str">
        <f>VLOOKUP(Sheet1[[#This Row],[NPDES ID2]],Combined_Sheet__Major_Only___2[[NPDES ID2]:[ECHO BFR]],3,FALSE)</f>
        <v>TN</v>
      </c>
      <c r="AW101" t="s">
        <v>87</v>
      </c>
      <c r="AX101" t="str">
        <f>VLOOKUP(Sheet1[[#This Row],[NPDES ID2]],Combined_Sheet__Major_Only___2[[NPDES ID2]:[ECHO BFR]],27,FALSE)</f>
        <v>methaneBioCaptureRecover, tempSludgeStore</v>
      </c>
      <c r="AY101" t="str">
        <f>VLOOKUP(Sheet1[[#This Row],[NPDES ID2]],Combined_Sheet__Major_Only___2[[NPDES ID2]:[ECHO BFR]],28,FALSE)</f>
        <v>-</v>
      </c>
      <c r="AZ101" t="str">
        <f>VLOOKUP(Sheet1[[#This Row],[NPDES ID2]],Combined_Sheet__Major_Only___2[[NPDES ID2]:[ECHO BFR]],29,FALSE)</f>
        <v>preliminaryOps, thickening</v>
      </c>
      <c r="BA101">
        <f>VLOOKUP(Sheet1[[#This Row],[NPDES ID2]],Combined_Sheet__Major_Only___2[[NPDES ID2]:[ECHO BFR]],17,FALSE)</f>
        <v>35.052025</v>
      </c>
      <c r="BB101">
        <f>VLOOKUP(Sheet1[[#This Row],[NPDES ID2]],Combined_Sheet__Major_Only___2[[NPDES ID2]:[ECHO BFR]],18,FALSE)</f>
        <v>-85.335368000000003</v>
      </c>
      <c r="BC101" t="str">
        <f>IF(ISNUMBER(SEARCH("aerobic",$AW101)),"aerobic","")</f>
        <v/>
      </c>
      <c r="BD101" t="str">
        <f>IF(ISNUMBER(SEARCH("anaer",$AW101)),"anaer","")</f>
        <v/>
      </c>
      <c r="BE101" t="str">
        <f>IF(ISNUMBER(SEARCH("thickening",$AZ101)),"thickening","")</f>
        <v>thickening</v>
      </c>
      <c r="BF101" s="3" t="str">
        <f>IF(ISNUMBER(SEARCH("airDry",$AW101)),"airDry","")</f>
        <v/>
      </c>
      <c r="BG101" s="3" t="str">
        <f>IF(ISNUMBER(SEARCH("heatDry",$AY101)),"heatDry","")</f>
        <v/>
      </c>
      <c r="BH101" s="3" t="str">
        <f>IF(AND(ISNUMBER(SEARCH("aerobic",$AW101)),ISNUMBER(SEARCH("anaer",$AW101))),"Combined Aer and Anaer.","")</f>
        <v/>
      </c>
    </row>
    <row r="102" spans="1:60" x14ac:dyDescent="0.3">
      <c r="A102" s="4">
        <v>100</v>
      </c>
      <c r="B102" t="s">
        <v>566</v>
      </c>
      <c r="C102">
        <v>22044</v>
      </c>
      <c r="D102">
        <v>1565.879348154454</v>
      </c>
      <c r="E102">
        <v>1541.098893882946</v>
      </c>
      <c r="F102">
        <v>1025.757178881493</v>
      </c>
      <c r="G102">
        <v>2047.282843535045</v>
      </c>
      <c r="H102">
        <v>-63.933817254431688</v>
      </c>
      <c r="I102">
        <v>-66.640426700830162</v>
      </c>
      <c r="J102">
        <v>-82.07789168279831</v>
      </c>
      <c r="K102">
        <v>-37.264988191145157</v>
      </c>
      <c r="L102">
        <v>11188.341308118719</v>
      </c>
      <c r="M102">
        <v>11103.264967526349</v>
      </c>
      <c r="N102">
        <v>10804.04495012703</v>
      </c>
      <c r="O102">
        <v>11823.817804479741</v>
      </c>
      <c r="P102">
        <v>523.215271393639</v>
      </c>
      <c r="Q102">
        <v>520.70025558361272</v>
      </c>
      <c r="R102">
        <v>446.02524538155552</v>
      </c>
      <c r="S102">
        <v>591.74650076317278</v>
      </c>
      <c r="T102">
        <v>307.62093807546262</v>
      </c>
      <c r="U102">
        <v>307.62046049606738</v>
      </c>
      <c r="V102">
        <v>307.41597976176871</v>
      </c>
      <c r="W102">
        <v>307.82392920200448</v>
      </c>
      <c r="X102">
        <v>27297.712877816939</v>
      </c>
      <c r="Y102">
        <v>27476.579361119839</v>
      </c>
      <c r="Z102">
        <v>25811.788819607242</v>
      </c>
      <c r="AA102">
        <v>28252.25470684691</v>
      </c>
      <c r="AB102">
        <v>8520.9578675225639</v>
      </c>
      <c r="AC102">
        <v>8191.6784855563837</v>
      </c>
      <c r="AD102">
        <v>6402.9715013048244</v>
      </c>
      <c r="AE102">
        <v>12123.31554382469</v>
      </c>
      <c r="AF102">
        <v>49.921981266114599</v>
      </c>
      <c r="AG102">
        <v>49.535156265464749</v>
      </c>
      <c r="AH102">
        <v>48.194118593643097</v>
      </c>
      <c r="AI102">
        <v>52.688880131246698</v>
      </c>
      <c r="AJ102">
        <v>0.38669978669605931</v>
      </c>
      <c r="AK102">
        <v>0.38668914484804168</v>
      </c>
      <c r="AL102">
        <v>0.38544399751879599</v>
      </c>
      <c r="AM102">
        <v>0.38796554972548919</v>
      </c>
      <c r="AN102">
        <v>0.99167499920213631</v>
      </c>
      <c r="AO102">
        <v>0.99167499920213675</v>
      </c>
      <c r="AP102">
        <v>0.99167499920213675</v>
      </c>
      <c r="AQ102">
        <v>0.99167499920213675</v>
      </c>
      <c r="AR102">
        <v>8.2191519117357128</v>
      </c>
      <c r="AS102">
        <v>8.2191519117357146</v>
      </c>
      <c r="AT102">
        <v>8.2191519117357146</v>
      </c>
      <c r="AU102">
        <v>8.2191519117357146</v>
      </c>
      <c r="AV102" t="str">
        <f>VLOOKUP(Sheet1[[#This Row],[NPDES ID2]],Combined_Sheet__Major_Only___2[[NPDES ID2]:[ECHO BFR]],3,FALSE)</f>
        <v>TN</v>
      </c>
      <c r="AW102" t="s">
        <v>38</v>
      </c>
      <c r="AX102" t="str">
        <f>VLOOKUP(Sheet1[[#This Row],[NPDES ID2]],Combined_Sheet__Major_Only___2[[NPDES ID2]:[ECHO BFR]],27,FALSE)</f>
        <v/>
      </c>
      <c r="AY102" t="str">
        <f>VLOOKUP(Sheet1[[#This Row],[NPDES ID2]],Combined_Sheet__Major_Only___2[[NPDES ID2]:[ECHO BFR]],28,FALSE)</f>
        <v/>
      </c>
      <c r="AZ102" t="str">
        <f>VLOOKUP(Sheet1[[#This Row],[NPDES ID2]],Combined_Sheet__Major_Only___2[[NPDES ID2]:[ECHO BFR]],29,FALSE)</f>
        <v/>
      </c>
      <c r="BA102">
        <f>VLOOKUP(Sheet1[[#This Row],[NPDES ID2]],Combined_Sheet__Major_Only___2[[NPDES ID2]:[ECHO BFR]],17,FALSE)</f>
        <v>36.186110999999997</v>
      </c>
      <c r="BB102">
        <f>VLOOKUP(Sheet1[[#This Row],[NPDES ID2]],Combined_Sheet__Major_Only___2[[NPDES ID2]:[ECHO BFR]],18,FALSE)</f>
        <v>-86.788888999999998</v>
      </c>
      <c r="BC102" t="str">
        <f>IF(ISNUMBER(SEARCH("aerobic",$AW102)),"aerobic","")</f>
        <v/>
      </c>
      <c r="BD102" t="str">
        <f>IF(ISNUMBER(SEARCH("anaer",$AW102)),"anaer","")</f>
        <v/>
      </c>
      <c r="BE102" t="str">
        <f>IF(ISNUMBER(SEARCH("thickening",$AZ102)),"thickening","")</f>
        <v/>
      </c>
      <c r="BF102" s="2" t="str">
        <f>IF(ISNUMBER(SEARCH("airDry",$AW102)),"airDry","")</f>
        <v/>
      </c>
      <c r="BG102" s="2" t="str">
        <f>IF(ISNUMBER(SEARCH("heatDry",$AY102)),"heatDry","")</f>
        <v/>
      </c>
      <c r="BH102" s="2" t="str">
        <f>IF(AND(ISNUMBER(SEARCH("aerobic",$AW102)),ISNUMBER(SEARCH("anaer",$AW102))),"Combined Aer and Anaer.","")</f>
        <v/>
      </c>
    </row>
    <row r="103" spans="1:60" x14ac:dyDescent="0.3">
      <c r="A103" s="4">
        <v>101</v>
      </c>
      <c r="B103" t="s">
        <v>572</v>
      </c>
      <c r="C103">
        <v>21966.55</v>
      </c>
      <c r="D103">
        <v>1493.2265646048261</v>
      </c>
      <c r="E103">
        <v>1467.5039608886129</v>
      </c>
      <c r="F103">
        <v>977.41276891341079</v>
      </c>
      <c r="G103">
        <v>1953.1869870192249</v>
      </c>
      <c r="H103">
        <v>-73.358651685191447</v>
      </c>
      <c r="I103">
        <v>-73.24797522125705</v>
      </c>
      <c r="J103">
        <v>-85.437928420370937</v>
      </c>
      <c r="K103">
        <v>-60.104232211767012</v>
      </c>
      <c r="L103">
        <v>11651.94527557957</v>
      </c>
      <c r="M103">
        <v>11571.97165273706</v>
      </c>
      <c r="N103">
        <v>11280.060309891371</v>
      </c>
      <c r="O103">
        <v>12269.30471398635</v>
      </c>
      <c r="P103">
        <v>521.93550457803792</v>
      </c>
      <c r="Q103">
        <v>520.60599883207726</v>
      </c>
      <c r="R103">
        <v>441.84151117780527</v>
      </c>
      <c r="S103">
        <v>594.3241660338698</v>
      </c>
      <c r="T103">
        <v>51.504052022710077</v>
      </c>
      <c r="U103">
        <v>51.503969700515171</v>
      </c>
      <c r="V103">
        <v>51.468722570853878</v>
      </c>
      <c r="W103">
        <v>51.539042382960183</v>
      </c>
      <c r="X103">
        <v>4372.5263279259743</v>
      </c>
      <c r="Y103">
        <v>4397.95489427542</v>
      </c>
      <c r="Z103">
        <v>4152.1958790204326</v>
      </c>
      <c r="AA103">
        <v>4514.2516355187081</v>
      </c>
      <c r="AB103">
        <v>943.7541970982528</v>
      </c>
      <c r="AC103">
        <v>927.08446115209608</v>
      </c>
      <c r="AD103">
        <v>773.69566424922618</v>
      </c>
      <c r="AE103">
        <v>1195.5306012448791</v>
      </c>
      <c r="AF103">
        <v>52.045228543799787</v>
      </c>
      <c r="AG103">
        <v>51.681910643377897</v>
      </c>
      <c r="AH103">
        <v>50.397796242719529</v>
      </c>
      <c r="AI103">
        <v>54.750092527011716</v>
      </c>
      <c r="AJ103">
        <v>0.41250534817380041</v>
      </c>
      <c r="AK103">
        <v>0.41250205668383072</v>
      </c>
      <c r="AL103">
        <v>0.41206859833340592</v>
      </c>
      <c r="AM103">
        <v>0.41294444677326803</v>
      </c>
      <c r="AN103">
        <v>0.95306375079583983</v>
      </c>
      <c r="AO103">
        <v>0.95306375079584005</v>
      </c>
      <c r="AP103">
        <v>0.95306375079584005</v>
      </c>
      <c r="AQ103">
        <v>0.95306375079584005</v>
      </c>
      <c r="AR103">
        <v>10.20929716510549</v>
      </c>
      <c r="AS103">
        <v>10.20929716510549</v>
      </c>
      <c r="AT103">
        <v>10.20929716510549</v>
      </c>
      <c r="AU103">
        <v>10.20929716510549</v>
      </c>
      <c r="AV103" t="str">
        <f>VLOOKUP(Sheet1[[#This Row],[NPDES ID2]],Combined_Sheet__Major_Only___2[[NPDES ID2]:[ECHO BFR]],3,FALSE)</f>
        <v>PA</v>
      </c>
      <c r="AW103" t="s">
        <v>54</v>
      </c>
      <c r="AX103" t="str">
        <f>VLOOKUP(Sheet1[[#This Row],[NPDES ID2]],Combined_Sheet__Major_Only___2[[NPDES ID2]:[ECHO BFR]],27,FALSE)</f>
        <v>-</v>
      </c>
      <c r="AY103" t="str">
        <f>VLOOKUP(Sheet1[[#This Row],[NPDES ID2]],Combined_Sheet__Major_Only___2[[NPDES ID2]:[ECHO BFR]],28,FALSE)</f>
        <v>-</v>
      </c>
      <c r="AZ103" t="str">
        <f>VLOOKUP(Sheet1[[#This Row],[NPDES ID2]],Combined_Sheet__Major_Only___2[[NPDES ID2]:[ECHO BFR]],29,FALSE)</f>
        <v>thickening, preliminaryOps</v>
      </c>
      <c r="BA103">
        <f>VLOOKUP(Sheet1[[#This Row],[NPDES ID2]],Combined_Sheet__Major_Only___2[[NPDES ID2]:[ECHO BFR]],17,FALSE)</f>
        <v>39.825530000000001</v>
      </c>
      <c r="BB103">
        <f>VLOOKUP(Sheet1[[#This Row],[NPDES ID2]],Combined_Sheet__Major_Only___2[[NPDES ID2]:[ECHO BFR]],18,FALSE)</f>
        <v>-75.393990000000002</v>
      </c>
      <c r="BC103" t="str">
        <f>IF(ISNUMBER(SEARCH("aerobic",$AW103)),"aerobic","")</f>
        <v/>
      </c>
      <c r="BD103" t="str">
        <f>IF(ISNUMBER(SEARCH("anaer",$AW103)),"anaer","")</f>
        <v/>
      </c>
      <c r="BE103" t="str">
        <f>IF(ISNUMBER(SEARCH("thickening",$AZ103)),"thickening","")</f>
        <v>thickening</v>
      </c>
      <c r="BF103" s="3" t="str">
        <f>IF(ISNUMBER(SEARCH("airDry",$AW103)),"airDry","")</f>
        <v/>
      </c>
      <c r="BG103" s="3" t="str">
        <f>IF(ISNUMBER(SEARCH("heatDry",$AY103)),"heatDry","")</f>
        <v/>
      </c>
      <c r="BH103" s="3" t="str">
        <f>IF(AND(ISNUMBER(SEARCH("aerobic",$AW103)),ISNUMBER(SEARCH("anaer",$AW103))),"Combined Aer and Anaer.","")</f>
        <v/>
      </c>
    </row>
    <row r="104" spans="1:60" x14ac:dyDescent="0.3">
      <c r="A104" s="4">
        <v>102</v>
      </c>
      <c r="B104" t="s">
        <v>576</v>
      </c>
      <c r="C104">
        <v>20739.89</v>
      </c>
      <c r="D104">
        <v>1237.356923728322</v>
      </c>
      <c r="E104">
        <v>1219.2470196752729</v>
      </c>
      <c r="F104">
        <v>811.82538322990388</v>
      </c>
      <c r="G104">
        <v>1622.878650959414</v>
      </c>
      <c r="H104">
        <v>-75.185746185529666</v>
      </c>
      <c r="I104">
        <v>-75.848304340177862</v>
      </c>
      <c r="J104">
        <v>-88.497478345479905</v>
      </c>
      <c r="K104">
        <v>-59.864043270877303</v>
      </c>
      <c r="L104">
        <v>12593.890635937971</v>
      </c>
      <c r="M104">
        <v>12529.924645845</v>
      </c>
      <c r="N104">
        <v>12296.432756546121</v>
      </c>
      <c r="O104">
        <v>13084.82102196682</v>
      </c>
      <c r="P104">
        <v>490.4081718038571</v>
      </c>
      <c r="Q104">
        <v>494.2932966640725</v>
      </c>
      <c r="R104">
        <v>404.27108153207962</v>
      </c>
      <c r="S104">
        <v>563.74831597847651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59.542431129674647</v>
      </c>
      <c r="AG104">
        <v>59.236673479904823</v>
      </c>
      <c r="AH104">
        <v>58.154172517845403</v>
      </c>
      <c r="AI104">
        <v>61.834993812281937</v>
      </c>
      <c r="AJ104">
        <v>0.50383410663240835</v>
      </c>
      <c r="AK104">
        <v>0.50383225054666136</v>
      </c>
      <c r="AL104">
        <v>0.50357983516864036</v>
      </c>
      <c r="AM104">
        <v>0.50408958096298395</v>
      </c>
      <c r="AN104">
        <v>0.1696221050660795</v>
      </c>
      <c r="AO104">
        <v>0.1696221050660795</v>
      </c>
      <c r="AP104">
        <v>0.1696221050660795</v>
      </c>
      <c r="AQ104">
        <v>0.1696221050660795</v>
      </c>
      <c r="AR104">
        <v>12.40431636100314</v>
      </c>
      <c r="AS104">
        <v>12.404316361003151</v>
      </c>
      <c r="AT104">
        <v>12.404316361003151</v>
      </c>
      <c r="AU104">
        <v>12.404316361003151</v>
      </c>
      <c r="AV104" t="str">
        <f>VLOOKUP(Sheet1[[#This Row],[NPDES ID2]],Combined_Sheet__Major_Only___2[[NPDES ID2]:[ECHO BFR]],3,FALSE)</f>
        <v>TX</v>
      </c>
      <c r="AW104" t="s">
        <v>41</v>
      </c>
      <c r="AX104" t="str">
        <f>VLOOKUP(Sheet1[[#This Row],[NPDES ID2]],Combined_Sheet__Major_Only___2[[NPDES ID2]:[ECHO BFR]],27,FALSE)</f>
        <v>-</v>
      </c>
      <c r="AY104" t="str">
        <f>VLOOKUP(Sheet1[[#This Row],[NPDES ID2]],Combined_Sheet__Major_Only___2[[NPDES ID2]:[ECHO BFR]],28,FALSE)</f>
        <v>heatDry</v>
      </c>
      <c r="AZ104" t="str">
        <f>VLOOKUP(Sheet1[[#This Row],[NPDES ID2]],Combined_Sheet__Major_Only___2[[NPDES ID2]:[ECHO BFR]],29,FALSE)</f>
        <v>thickening, preliminaryOps</v>
      </c>
      <c r="BA104">
        <f>VLOOKUP(Sheet1[[#This Row],[NPDES ID2]],Combined_Sheet__Major_Only___2[[NPDES ID2]:[ECHO BFR]],17,FALSE)</f>
        <v>29.755790000000001</v>
      </c>
      <c r="BB104">
        <f>VLOOKUP(Sheet1[[#This Row],[NPDES ID2]],Combined_Sheet__Major_Only___2[[NPDES ID2]:[ECHO BFR]],18,FALSE)</f>
        <v>-95.297910000000002</v>
      </c>
      <c r="BC104" t="str">
        <f>IF(ISNUMBER(SEARCH("aerobic",$AW104)),"aerobic","")</f>
        <v>aerobic</v>
      </c>
      <c r="BD104" t="str">
        <f>IF(ISNUMBER(SEARCH("anaer",$AW104)),"anaer","")</f>
        <v/>
      </c>
      <c r="BE104" t="str">
        <f>IF(ISNUMBER(SEARCH("thickening",$AZ104)),"thickening","")</f>
        <v>thickening</v>
      </c>
      <c r="BF104" s="2" t="str">
        <f>IF(ISNUMBER(SEARCH("airDry",$AW104)),"airDry","")</f>
        <v/>
      </c>
      <c r="BG104" s="2" t="str">
        <f>IF(ISNUMBER(SEARCH("heatDry",$AY104)),"heatDry","")</f>
        <v>heatDry</v>
      </c>
      <c r="BH104" s="2" t="str">
        <f>IF(AND(ISNUMBER(SEARCH("aerobic",$AW104)),ISNUMBER(SEARCH("anaer",$AW104))),"Combined Aer and Anaer.","")</f>
        <v/>
      </c>
    </row>
    <row r="105" spans="1:60" x14ac:dyDescent="0.3">
      <c r="A105" s="4">
        <v>103</v>
      </c>
      <c r="B105" t="s">
        <v>581</v>
      </c>
      <c r="C105">
        <v>20147</v>
      </c>
      <c r="D105">
        <v>1190.5425963072271</v>
      </c>
      <c r="E105">
        <v>1173.6941774871029</v>
      </c>
      <c r="F105">
        <v>782.5263765086886</v>
      </c>
      <c r="G105">
        <v>1561.686918705966</v>
      </c>
      <c r="H105">
        <v>-72.167405913885148</v>
      </c>
      <c r="I105">
        <v>-72.871123245504208</v>
      </c>
      <c r="J105">
        <v>-86.652191157421257</v>
      </c>
      <c r="K105">
        <v>-55.961676019231547</v>
      </c>
      <c r="L105">
        <v>12384.687057172399</v>
      </c>
      <c r="M105">
        <v>12324.059517337641</v>
      </c>
      <c r="N105">
        <v>12102.819667242949</v>
      </c>
      <c r="O105">
        <v>12852.113962848771</v>
      </c>
      <c r="P105">
        <v>475.72807523175391</v>
      </c>
      <c r="Q105">
        <v>479.70658230663122</v>
      </c>
      <c r="R105">
        <v>390.6028021447849</v>
      </c>
      <c r="S105">
        <v>546.78702228901022</v>
      </c>
      <c r="T105">
        <v>90.976176024222298</v>
      </c>
      <c r="U105">
        <v>90.976032785929803</v>
      </c>
      <c r="V105">
        <v>90.914703776504851</v>
      </c>
      <c r="W105">
        <v>91.037058262128795</v>
      </c>
      <c r="X105">
        <v>6662.3458791544545</v>
      </c>
      <c r="Y105">
        <v>6690.5449993796756</v>
      </c>
      <c r="Z105">
        <v>6420.3115606505407</v>
      </c>
      <c r="AA105">
        <v>6816.5836887635187</v>
      </c>
      <c r="AB105">
        <v>1434.988072141429</v>
      </c>
      <c r="AC105">
        <v>1417.7945591844109</v>
      </c>
      <c r="AD105">
        <v>1176.739406609124</v>
      </c>
      <c r="AE105">
        <v>1778.7252118635361</v>
      </c>
      <c r="AF105">
        <v>60.323510614809159</v>
      </c>
      <c r="AG105">
        <v>60.020227427861514</v>
      </c>
      <c r="AH105">
        <v>58.961532904686003</v>
      </c>
      <c r="AI105">
        <v>62.546273317003212</v>
      </c>
      <c r="AJ105">
        <v>0.51336506725766251</v>
      </c>
      <c r="AK105">
        <v>0.51336040090892276</v>
      </c>
      <c r="AL105">
        <v>0.51275069550308305</v>
      </c>
      <c r="AM105">
        <v>0.51398284207874523</v>
      </c>
      <c r="AN105">
        <v>0.97262866173784024</v>
      </c>
      <c r="AO105">
        <v>0.97262866173784002</v>
      </c>
      <c r="AP105">
        <v>0.97262866173784002</v>
      </c>
      <c r="AQ105">
        <v>0.97262866173784002</v>
      </c>
      <c r="AR105">
        <v>11.846018042052499</v>
      </c>
      <c r="AS105">
        <v>11.846018042052499</v>
      </c>
      <c r="AT105">
        <v>11.846018042052499</v>
      </c>
      <c r="AU105">
        <v>11.846018042052499</v>
      </c>
      <c r="AV105" t="str">
        <f>VLOOKUP(Sheet1[[#This Row],[NPDES ID2]],Combined_Sheet__Major_Only___2[[NPDES ID2]:[ECHO BFR]],3,FALSE)</f>
        <v>IL</v>
      </c>
      <c r="AW105" t="s">
        <v>12181</v>
      </c>
      <c r="AX105" t="str">
        <f>VLOOKUP(Sheet1[[#This Row],[NPDES ID2]],Combined_Sheet__Major_Only___2[[NPDES ID2]:[ECHO BFR]],27,FALSE)</f>
        <v>-</v>
      </c>
      <c r="AY105" t="str">
        <f>VLOOKUP(Sheet1[[#This Row],[NPDES ID2]],Combined_Sheet__Major_Only___2[[NPDES ID2]:[ECHO BFR]],28,FALSE)</f>
        <v>highTempCompost</v>
      </c>
      <c r="AZ105" t="str">
        <f>VLOOKUP(Sheet1[[#This Row],[NPDES ID2]],Combined_Sheet__Major_Only___2[[NPDES ID2]:[ECHO BFR]],29,FALSE)</f>
        <v>preliminaryOps, thickening, sludgeLagoon</v>
      </c>
      <c r="BA105">
        <f>VLOOKUP(Sheet1[[#This Row],[NPDES ID2]],Combined_Sheet__Major_Only___2[[NPDES ID2]:[ECHO BFR]],17,FALSE)</f>
        <v>41.661976000000003</v>
      </c>
      <c r="BB105">
        <f>VLOOKUP(Sheet1[[#This Row],[NPDES ID2]],Combined_Sheet__Major_Only___2[[NPDES ID2]:[ECHO BFR]],18,FALSE)</f>
        <v>-87.609076999999999</v>
      </c>
      <c r="BC105" t="str">
        <f>IF(ISNUMBER(SEARCH("aerobic",$AW105)),"aerobic","")</f>
        <v/>
      </c>
      <c r="BD105" t="str">
        <f>IF(ISNUMBER(SEARCH("anaer",$AW105)),"anaer","")</f>
        <v>anaer</v>
      </c>
      <c r="BE105" t="str">
        <f>IF(ISNUMBER(SEARCH("thickening",$AZ105)),"thickening","")</f>
        <v>thickening</v>
      </c>
      <c r="BF105" s="3" t="str">
        <f>IF(ISNUMBER(SEARCH("airDry",$AW105)),"airDry","")</f>
        <v/>
      </c>
      <c r="BG105" s="3" t="str">
        <f>IF(ISNUMBER(SEARCH("heatDry",$AY105)),"heatDry","")</f>
        <v/>
      </c>
      <c r="BH105" s="3" t="str">
        <f>IF(AND(ISNUMBER(SEARCH("aerobic",$AW105)),ISNUMBER(SEARCH("anaer",$AW105))),"Combined Aer and Anaer.","")</f>
        <v/>
      </c>
    </row>
    <row r="106" spans="1:60" x14ac:dyDescent="0.3">
      <c r="A106" s="4">
        <v>104</v>
      </c>
      <c r="B106" t="s">
        <v>587</v>
      </c>
      <c r="C106">
        <v>17919.82</v>
      </c>
      <c r="D106">
        <v>1019.999933706855</v>
      </c>
      <c r="E106">
        <v>1006.779480351554</v>
      </c>
      <c r="F106">
        <v>675.02396105140235</v>
      </c>
      <c r="G106">
        <v>1337.1301005952259</v>
      </c>
      <c r="H106">
        <v>-74.180162866630326</v>
      </c>
      <c r="I106">
        <v>-74.99130936506873</v>
      </c>
      <c r="J106">
        <v>-88.037965287243352</v>
      </c>
      <c r="K106">
        <v>-57.963114108456303</v>
      </c>
      <c r="L106">
        <v>11570.95530545323</v>
      </c>
      <c r="M106">
        <v>11520.92231130726</v>
      </c>
      <c r="N106">
        <v>11338.295518786579</v>
      </c>
      <c r="O106">
        <v>11956.392340889781</v>
      </c>
      <c r="P106">
        <v>422.37416438083869</v>
      </c>
      <c r="Q106">
        <v>426.92409689714839</v>
      </c>
      <c r="R106">
        <v>343.7844481260459</v>
      </c>
      <c r="S106">
        <v>483.7049745124271</v>
      </c>
      <c r="T106">
        <v>47.956861618491331</v>
      </c>
      <c r="U106">
        <v>47.956784770564717</v>
      </c>
      <c r="V106">
        <v>47.923881507517187</v>
      </c>
      <c r="W106">
        <v>47.989525186801707</v>
      </c>
      <c r="X106">
        <v>3343.1295102946542</v>
      </c>
      <c r="Y106">
        <v>3355.473001442424</v>
      </c>
      <c r="Z106">
        <v>3236.545792814748</v>
      </c>
      <c r="AA106">
        <v>3411.0108662961511</v>
      </c>
      <c r="AB106">
        <v>542.69296901008045</v>
      </c>
      <c r="AC106">
        <v>539.31173400376599</v>
      </c>
      <c r="AD106">
        <v>467.44521819213128</v>
      </c>
      <c r="AE106">
        <v>636.82673502922989</v>
      </c>
      <c r="AF106">
        <v>63.327571796546017</v>
      </c>
      <c r="AG106">
        <v>63.048980718919921</v>
      </c>
      <c r="AH106">
        <v>62.064876618965037</v>
      </c>
      <c r="AI106">
        <v>65.39664619249163</v>
      </c>
      <c r="AJ106">
        <v>0.55004659585255478</v>
      </c>
      <c r="AK106">
        <v>0.55004385197975114</v>
      </c>
      <c r="AL106">
        <v>0.54967444574257662</v>
      </c>
      <c r="AM106">
        <v>0.55042058115840053</v>
      </c>
      <c r="AN106">
        <v>0.94984180882376634</v>
      </c>
      <c r="AO106">
        <v>0.94984180882376656</v>
      </c>
      <c r="AP106">
        <v>0.94984180882376656</v>
      </c>
      <c r="AQ106">
        <v>0.94984180882376656</v>
      </c>
      <c r="AR106">
        <v>14.585607765726619</v>
      </c>
      <c r="AS106">
        <v>14.585607765726619</v>
      </c>
      <c r="AT106">
        <v>14.585607765726619</v>
      </c>
      <c r="AU106">
        <v>14.585607765726619</v>
      </c>
      <c r="AV106" t="str">
        <f>VLOOKUP(Sheet1[[#This Row],[NPDES ID2]],Combined_Sheet__Major_Only___2[[NPDES ID2]:[ECHO BFR]],3,FALSE)</f>
        <v>NC</v>
      </c>
      <c r="AW106" t="s">
        <v>41</v>
      </c>
      <c r="AX106" t="str">
        <f>VLOOKUP(Sheet1[[#This Row],[NPDES ID2]],Combined_Sheet__Major_Only___2[[NPDES ID2]:[ECHO BFR]],27,FALSE)</f>
        <v>other</v>
      </c>
      <c r="AY106" t="str">
        <f>VLOOKUP(Sheet1[[#This Row],[NPDES ID2]],Combined_Sheet__Major_Only___2[[NPDES ID2]:[ECHO BFR]],28,FALSE)</f>
        <v>-</v>
      </c>
      <c r="AZ106" t="str">
        <f>VLOOKUP(Sheet1[[#This Row],[NPDES ID2]],Combined_Sheet__Major_Only___2[[NPDES ID2]:[ECHO BFR]],29,FALSE)</f>
        <v>sludgeLagoon, thickening, preliminaryOps</v>
      </c>
      <c r="BA106">
        <f>VLOOKUP(Sheet1[[#This Row],[NPDES ID2]],Combined_Sheet__Major_Only___2[[NPDES ID2]:[ECHO BFR]],17,FALSE)</f>
        <v>35.720733000000003</v>
      </c>
      <c r="BB106">
        <f>VLOOKUP(Sheet1[[#This Row],[NPDES ID2]],Combined_Sheet__Major_Only___2[[NPDES ID2]:[ECHO BFR]],18,FALSE)</f>
        <v>-78.484831</v>
      </c>
      <c r="BC106" t="str">
        <f>IF(ISNUMBER(SEARCH("aerobic",$AW106)),"aerobic","")</f>
        <v>aerobic</v>
      </c>
      <c r="BD106" t="str">
        <f>IF(ISNUMBER(SEARCH("anaer",$AW106)),"anaer","")</f>
        <v/>
      </c>
      <c r="BE106" t="str">
        <f>IF(ISNUMBER(SEARCH("thickening",$AZ106)),"thickening","")</f>
        <v>thickening</v>
      </c>
      <c r="BF106" s="2" t="str">
        <f>IF(ISNUMBER(SEARCH("airDry",$AW106)),"airDry","")</f>
        <v/>
      </c>
      <c r="BG106" s="2" t="str">
        <f>IF(ISNUMBER(SEARCH("heatDry",$AY106)),"heatDry","")</f>
        <v/>
      </c>
      <c r="BH106" s="2" t="str">
        <f>IF(AND(ISNUMBER(SEARCH("aerobic",$AW106)),ISNUMBER(SEARCH("anaer",$AW106))),"Combined Aer and Anaer.","")</f>
        <v/>
      </c>
    </row>
    <row r="107" spans="1:60" x14ac:dyDescent="0.3">
      <c r="A107" s="4">
        <v>105</v>
      </c>
      <c r="B107" t="s">
        <v>593</v>
      </c>
      <c r="C107">
        <v>17302</v>
      </c>
      <c r="D107">
        <v>1249.464235492801</v>
      </c>
      <c r="E107">
        <v>1228.0117642725349</v>
      </c>
      <c r="F107">
        <v>829.88763209901003</v>
      </c>
      <c r="G107">
        <v>1627.225741351072</v>
      </c>
      <c r="H107">
        <v>-73.868443531361478</v>
      </c>
      <c r="I107">
        <v>-73.557348185382239</v>
      </c>
      <c r="J107">
        <v>-86.018490648673563</v>
      </c>
      <c r="K107">
        <v>-61.253322727653227</v>
      </c>
      <c r="L107">
        <v>8846.6577224489483</v>
      </c>
      <c r="M107">
        <v>8781.1620850720792</v>
      </c>
      <c r="N107">
        <v>8542.0933017987118</v>
      </c>
      <c r="O107">
        <v>9351.4772059996212</v>
      </c>
      <c r="P107">
        <v>411.65558411632259</v>
      </c>
      <c r="Q107">
        <v>410.22186661308479</v>
      </c>
      <c r="R107">
        <v>350.51710730866739</v>
      </c>
      <c r="S107">
        <v>466.81683494760517</v>
      </c>
      <c r="T107">
        <v>70.513942750142434</v>
      </c>
      <c r="U107">
        <v>70.513831090576218</v>
      </c>
      <c r="V107">
        <v>70.466022851098415</v>
      </c>
      <c r="W107">
        <v>70.561402714636714</v>
      </c>
      <c r="X107">
        <v>6211.1252441079232</v>
      </c>
      <c r="Y107">
        <v>6249.8083837752092</v>
      </c>
      <c r="Z107">
        <v>5874.6938383379857</v>
      </c>
      <c r="AA107">
        <v>6428.1417043156916</v>
      </c>
      <c r="AB107">
        <v>1345.074344057429</v>
      </c>
      <c r="AC107">
        <v>1319.337948021617</v>
      </c>
      <c r="AD107">
        <v>1100.256693401215</v>
      </c>
      <c r="AE107">
        <v>1712.60584498919</v>
      </c>
      <c r="AF107">
        <v>50.163007304555947</v>
      </c>
      <c r="AG107">
        <v>49.786247902255411</v>
      </c>
      <c r="AH107">
        <v>48.453434136323217</v>
      </c>
      <c r="AI107">
        <v>52.978556569748207</v>
      </c>
      <c r="AJ107">
        <v>0.38962790587017898</v>
      </c>
      <c r="AK107">
        <v>0.38962507327082108</v>
      </c>
      <c r="AL107">
        <v>0.38925013528239699</v>
      </c>
      <c r="AM107">
        <v>0.39000766865638181</v>
      </c>
      <c r="AN107">
        <v>0.96508362899760736</v>
      </c>
      <c r="AO107">
        <v>0.96508362899760758</v>
      </c>
      <c r="AP107">
        <v>0.96508362899760758</v>
      </c>
      <c r="AQ107">
        <v>0.96508362899760758</v>
      </c>
      <c r="AR107">
        <v>9.8228828376067394</v>
      </c>
      <c r="AS107">
        <v>9.8228828376067412</v>
      </c>
      <c r="AT107">
        <v>9.8228828376067412</v>
      </c>
      <c r="AU107">
        <v>9.8228828376067412</v>
      </c>
      <c r="AV107" t="str">
        <f>VLOOKUP(Sheet1[[#This Row],[NPDES ID2]],Combined_Sheet__Major_Only___2[[NPDES ID2]:[ECHO BFR]],3,FALSE)</f>
        <v>KY</v>
      </c>
      <c r="AW107" t="s">
        <v>54</v>
      </c>
      <c r="AX107" t="str">
        <f>VLOOKUP(Sheet1[[#This Row],[NPDES ID2]],Combined_Sheet__Major_Only___2[[NPDES ID2]:[ECHO BFR]],27,FALSE)</f>
        <v>-</v>
      </c>
      <c r="AY107" t="str">
        <f>VLOOKUP(Sheet1[[#This Row],[NPDES ID2]],Combined_Sheet__Major_Only___2[[NPDES ID2]:[ECHO BFR]],28,FALSE)</f>
        <v>-</v>
      </c>
      <c r="AZ107" t="str">
        <f>VLOOKUP(Sheet1[[#This Row],[NPDES ID2]],Combined_Sheet__Major_Only___2[[NPDES ID2]:[ECHO BFR]],29,FALSE)</f>
        <v>thickening, preliminaryOps</v>
      </c>
      <c r="BA107">
        <f>VLOOKUP(Sheet1[[#This Row],[NPDES ID2]],Combined_Sheet__Major_Only___2[[NPDES ID2]:[ECHO BFR]],17,FALSE)</f>
        <v>39.00703</v>
      </c>
      <c r="BB107">
        <f>VLOOKUP(Sheet1[[#This Row],[NPDES ID2]],Combined_Sheet__Major_Only___2[[NPDES ID2]:[ECHO BFR]],18,FALSE)</f>
        <v>-84.841210000000004</v>
      </c>
      <c r="BC107" t="str">
        <f>IF(ISNUMBER(SEARCH("aerobic",$AW107)),"aerobic","")</f>
        <v/>
      </c>
      <c r="BD107" t="str">
        <f>IF(ISNUMBER(SEARCH("anaer",$AW107)),"anaer","")</f>
        <v/>
      </c>
      <c r="BE107" t="str">
        <f>IF(ISNUMBER(SEARCH("thickening",$AZ107)),"thickening","")</f>
        <v>thickening</v>
      </c>
      <c r="BF107" s="3" t="str">
        <f>IF(ISNUMBER(SEARCH("airDry",$AW107)),"airDry","")</f>
        <v/>
      </c>
      <c r="BG107" s="3" t="str">
        <f>IF(ISNUMBER(SEARCH("heatDry",$AY107)),"heatDry","")</f>
        <v/>
      </c>
      <c r="BH107" s="3" t="str">
        <f>IF(AND(ISNUMBER(SEARCH("aerobic",$AW107)),ISNUMBER(SEARCH("anaer",$AW107))),"Combined Aer and Anaer.","")</f>
        <v/>
      </c>
    </row>
    <row r="108" spans="1:60" x14ac:dyDescent="0.3">
      <c r="A108" s="4">
        <v>106</v>
      </c>
      <c r="B108" t="s">
        <v>598</v>
      </c>
      <c r="C108">
        <v>16612.400000000001</v>
      </c>
      <c r="D108">
        <v>984.47825623239351</v>
      </c>
      <c r="E108">
        <v>969.73444776105691</v>
      </c>
      <c r="F108">
        <v>654.86389356322672</v>
      </c>
      <c r="G108">
        <v>1287.983717555554</v>
      </c>
      <c r="H108">
        <v>-75.737141535861085</v>
      </c>
      <c r="I108">
        <v>-76.771375977140252</v>
      </c>
      <c r="J108">
        <v>-88.530113020388484</v>
      </c>
      <c r="K108">
        <v>-59.590711096636539</v>
      </c>
      <c r="L108">
        <v>10391.10969132428</v>
      </c>
      <c r="M108">
        <v>10342.06379036639</v>
      </c>
      <c r="N108">
        <v>10163.329887301001</v>
      </c>
      <c r="O108">
        <v>10766.69400027443</v>
      </c>
      <c r="P108">
        <v>392.33429976615957</v>
      </c>
      <c r="Q108">
        <v>396.16775353633568</v>
      </c>
      <c r="R108">
        <v>321.27042174890232</v>
      </c>
      <c r="S108">
        <v>450.1037539206061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61.323074071271357</v>
      </c>
      <c r="AG108">
        <v>61.031290048045491</v>
      </c>
      <c r="AH108">
        <v>59.99231610798067</v>
      </c>
      <c r="AI108">
        <v>63.519639362657102</v>
      </c>
      <c r="AJ108">
        <v>0.52556627113406673</v>
      </c>
      <c r="AK108">
        <v>0.52556496441863809</v>
      </c>
      <c r="AL108">
        <v>0.52538556025982575</v>
      </c>
      <c r="AM108">
        <v>0.52574780296851142</v>
      </c>
      <c r="AN108">
        <v>0.16667368943419611</v>
      </c>
      <c r="AO108">
        <v>0.16667368943419619</v>
      </c>
      <c r="AP108">
        <v>0.16667368943419619</v>
      </c>
      <c r="AQ108">
        <v>0.16667368943419619</v>
      </c>
      <c r="AR108">
        <v>14.146090659413041</v>
      </c>
      <c r="AS108">
        <v>14.146090659413041</v>
      </c>
      <c r="AT108">
        <v>14.146090659413041</v>
      </c>
      <c r="AU108">
        <v>14.146090659413041</v>
      </c>
      <c r="AV108" t="str">
        <f>VLOOKUP(Sheet1[[#This Row],[NPDES ID2]],Combined_Sheet__Major_Only___2[[NPDES ID2]:[ECHO BFR]],3,FALSE)</f>
        <v>FL</v>
      </c>
      <c r="AW108" t="s">
        <v>12181</v>
      </c>
      <c r="AX108" t="str">
        <f>VLOOKUP(Sheet1[[#This Row],[NPDES ID2]],Combined_Sheet__Major_Only___2[[NPDES ID2]:[ECHO BFR]],27,FALSE)</f>
        <v>methaneBioCaptureRecover</v>
      </c>
      <c r="AY108" t="str">
        <f>VLOOKUP(Sheet1[[#This Row],[NPDES ID2]],Combined_Sheet__Major_Only___2[[NPDES ID2]:[ECHO BFR]],28,FALSE)</f>
        <v>heatDry</v>
      </c>
      <c r="AZ108" t="str">
        <f>VLOOKUP(Sheet1[[#This Row],[NPDES ID2]],Combined_Sheet__Major_Only___2[[NPDES ID2]:[ECHO BFR]],29,FALSE)</f>
        <v>thickening, preliminaryOps</v>
      </c>
      <c r="BA108">
        <f>VLOOKUP(Sheet1[[#This Row],[NPDES ID2]],Combined_Sheet__Major_Only___2[[NPDES ID2]:[ECHO BFR]],17,FALSE)</f>
        <v>30.351420000000001</v>
      </c>
      <c r="BB108">
        <f>VLOOKUP(Sheet1[[#This Row],[NPDES ID2]],Combined_Sheet__Major_Only___2[[NPDES ID2]:[ECHO BFR]],18,FALSE)</f>
        <v>-81.632679999999993</v>
      </c>
      <c r="BC108" t="str">
        <f>IF(ISNUMBER(SEARCH("aerobic",$AW108)),"aerobic","")</f>
        <v/>
      </c>
      <c r="BD108" t="str">
        <f>IF(ISNUMBER(SEARCH("anaer",$AW108)),"anaer","")</f>
        <v>anaer</v>
      </c>
      <c r="BE108" t="str">
        <f>IF(ISNUMBER(SEARCH("thickening",$AZ108)),"thickening","")</f>
        <v>thickening</v>
      </c>
      <c r="BF108" s="2" t="str">
        <f>IF(ISNUMBER(SEARCH("airDry",$AW108)),"airDry","")</f>
        <v/>
      </c>
      <c r="BG108" s="2" t="str">
        <f>IF(ISNUMBER(SEARCH("heatDry",$AY108)),"heatDry","")</f>
        <v>heatDry</v>
      </c>
      <c r="BH108" s="2" t="str">
        <f>IF(AND(ISNUMBER(SEARCH("aerobic",$AW108)),ISNUMBER(SEARCH("anaer",$AW108))),"Combined Aer and Anaer.","")</f>
        <v/>
      </c>
    </row>
    <row r="109" spans="1:60" x14ac:dyDescent="0.3">
      <c r="A109" s="4">
        <v>107</v>
      </c>
      <c r="B109" t="s">
        <v>605</v>
      </c>
      <c r="C109">
        <v>14499</v>
      </c>
      <c r="D109">
        <v>1062.5702124274289</v>
      </c>
      <c r="E109">
        <v>1043.228006155658</v>
      </c>
      <c r="F109">
        <v>710.51981931948023</v>
      </c>
      <c r="G109">
        <v>1379.9255844690831</v>
      </c>
      <c r="H109">
        <v>-74.998450495570239</v>
      </c>
      <c r="I109">
        <v>-74.534621421005212</v>
      </c>
      <c r="J109">
        <v>-86.510257092355189</v>
      </c>
      <c r="K109">
        <v>-62.034957650077111</v>
      </c>
      <c r="L109">
        <v>7463.3043553352336</v>
      </c>
      <c r="M109">
        <v>7408.6796535100984</v>
      </c>
      <c r="N109">
        <v>7209.2863715190588</v>
      </c>
      <c r="O109">
        <v>7882.9483895547892</v>
      </c>
      <c r="P109">
        <v>344.99904333132861</v>
      </c>
      <c r="Q109">
        <v>343.52501923670678</v>
      </c>
      <c r="R109">
        <v>293.3883462337331</v>
      </c>
      <c r="S109">
        <v>391.60918854282642</v>
      </c>
      <c r="T109">
        <v>45.372262758253008</v>
      </c>
      <c r="U109">
        <v>45.372189899057183</v>
      </c>
      <c r="V109">
        <v>45.340994453828323</v>
      </c>
      <c r="W109">
        <v>45.403230949910302</v>
      </c>
      <c r="X109">
        <v>3969.7788771596602</v>
      </c>
      <c r="Y109">
        <v>3994.103441576819</v>
      </c>
      <c r="Z109">
        <v>3757.8368920685311</v>
      </c>
      <c r="AA109">
        <v>4106.4841179474461</v>
      </c>
      <c r="AB109">
        <v>1012.253656311727</v>
      </c>
      <c r="AC109">
        <v>986.17148973975748</v>
      </c>
      <c r="AD109">
        <v>799.6122279880492</v>
      </c>
      <c r="AE109">
        <v>1347.3832192321211</v>
      </c>
      <c r="AF109">
        <v>50.484882358337217</v>
      </c>
      <c r="AG109">
        <v>50.111475153206953</v>
      </c>
      <c r="AH109">
        <v>48.786436137270073</v>
      </c>
      <c r="AI109">
        <v>53.289506458587212</v>
      </c>
      <c r="AJ109">
        <v>0.39353850335333951</v>
      </c>
      <c r="AK109">
        <v>0.39353647218789639</v>
      </c>
      <c r="AL109">
        <v>0.39326337647506943</v>
      </c>
      <c r="AM109">
        <v>0.39381499421227151</v>
      </c>
      <c r="AN109">
        <v>0.94720095701399543</v>
      </c>
      <c r="AO109">
        <v>0.94720095701399565</v>
      </c>
      <c r="AP109">
        <v>0.94720095701399565</v>
      </c>
      <c r="AQ109">
        <v>0.94720095701399565</v>
      </c>
      <c r="AR109">
        <v>9.1071671325025108</v>
      </c>
      <c r="AS109">
        <v>9.1071671325025125</v>
      </c>
      <c r="AT109">
        <v>9.1071671325025125</v>
      </c>
      <c r="AU109">
        <v>9.1071671325025125</v>
      </c>
      <c r="AV109" t="str">
        <f>VLOOKUP(Sheet1[[#This Row],[NPDES ID2]],Combined_Sheet__Major_Only___2[[NPDES ID2]:[ECHO BFR]],3,FALSE)</f>
        <v>CA</v>
      </c>
      <c r="AW109" t="s">
        <v>54</v>
      </c>
      <c r="AX109" t="str">
        <f>VLOOKUP(Sheet1[[#This Row],[NPDES ID2]],Combined_Sheet__Major_Only___2[[NPDES ID2]:[ECHO BFR]],27,FALSE)</f>
        <v>other</v>
      </c>
      <c r="AY109" t="str">
        <f>VLOOKUP(Sheet1[[#This Row],[NPDES ID2]],Combined_Sheet__Major_Only___2[[NPDES ID2]:[ECHO BFR]],28,FALSE)</f>
        <v>-</v>
      </c>
      <c r="AZ109" t="str">
        <f>VLOOKUP(Sheet1[[#This Row],[NPDES ID2]],Combined_Sheet__Major_Only___2[[NPDES ID2]:[ECHO BFR]],29,FALSE)</f>
        <v>preliminaryOps, thickening</v>
      </c>
      <c r="BA109">
        <f>VLOOKUP(Sheet1[[#This Row],[NPDES ID2]],Combined_Sheet__Major_Only___2[[NPDES ID2]:[ECHO BFR]],17,FALSE)</f>
        <v>37.997889999999998</v>
      </c>
      <c r="BB109">
        <f>VLOOKUP(Sheet1[[#This Row],[NPDES ID2]],Combined_Sheet__Major_Only___2[[NPDES ID2]:[ECHO BFR]],18,FALSE)</f>
        <v>-122.06827</v>
      </c>
      <c r="BC109" t="str">
        <f>IF(ISNUMBER(SEARCH("aerobic",$AW109)),"aerobic","")</f>
        <v/>
      </c>
      <c r="BD109" t="str">
        <f>IF(ISNUMBER(SEARCH("anaer",$AW109)),"anaer","")</f>
        <v/>
      </c>
      <c r="BE109" t="str">
        <f>IF(ISNUMBER(SEARCH("thickening",$AZ109)),"thickening","")</f>
        <v>thickening</v>
      </c>
      <c r="BF109" s="3" t="str">
        <f>IF(ISNUMBER(SEARCH("airDry",$AW109)),"airDry","")</f>
        <v/>
      </c>
      <c r="BG109" s="3" t="str">
        <f>IF(ISNUMBER(SEARCH("heatDry",$AY109)),"heatDry","")</f>
        <v/>
      </c>
      <c r="BH109" s="3" t="str">
        <f>IF(AND(ISNUMBER(SEARCH("aerobic",$AW109)),ISNUMBER(SEARCH("anaer",$AW109))),"Combined Aer and Anaer.","")</f>
        <v/>
      </c>
    </row>
    <row r="110" spans="1:60" x14ac:dyDescent="0.3">
      <c r="A110" s="4">
        <v>108</v>
      </c>
      <c r="B110" t="s">
        <v>611</v>
      </c>
      <c r="C110">
        <v>14378.81</v>
      </c>
      <c r="D110">
        <v>1113.050727573318</v>
      </c>
      <c r="E110">
        <v>1094.46648368048</v>
      </c>
      <c r="F110">
        <v>739.45525519415332</v>
      </c>
      <c r="G110">
        <v>1443.6060322594869</v>
      </c>
      <c r="H110">
        <v>-75.284728641129036</v>
      </c>
      <c r="I110">
        <v>-74.561131907063597</v>
      </c>
      <c r="J110">
        <v>-86.8905621767924</v>
      </c>
      <c r="K110">
        <v>-63.318552279675373</v>
      </c>
      <c r="L110">
        <v>7016.6919939172258</v>
      </c>
      <c r="M110">
        <v>6959.6540537971696</v>
      </c>
      <c r="N110">
        <v>6751.4503821795688</v>
      </c>
      <c r="O110">
        <v>7454.5581376618602</v>
      </c>
      <c r="P110">
        <v>342.7073271838056</v>
      </c>
      <c r="Q110">
        <v>341.28617746547059</v>
      </c>
      <c r="R110">
        <v>295.35491579083759</v>
      </c>
      <c r="S110">
        <v>388.54058261061448</v>
      </c>
      <c r="T110">
        <v>44.207165630019951</v>
      </c>
      <c r="U110">
        <v>44.207094568882169</v>
      </c>
      <c r="V110">
        <v>44.176668981470193</v>
      </c>
      <c r="W110">
        <v>44.237369572145063</v>
      </c>
      <c r="X110">
        <v>4080.697426910544</v>
      </c>
      <c r="Y110">
        <v>4108.1966369264101</v>
      </c>
      <c r="Z110">
        <v>3839.654308375646</v>
      </c>
      <c r="AA110">
        <v>4236.8610396559461</v>
      </c>
      <c r="AB110">
        <v>867.83847978902941</v>
      </c>
      <c r="AC110">
        <v>850.91101849949519</v>
      </c>
      <c r="AD110">
        <v>710.86245338893934</v>
      </c>
      <c r="AE110">
        <v>1101.0772941666339</v>
      </c>
      <c r="AF110">
        <v>47.859331131974322</v>
      </c>
      <c r="AG110">
        <v>47.466712400086493</v>
      </c>
      <c r="AH110">
        <v>46.069008583318649</v>
      </c>
      <c r="AI110">
        <v>50.814531327433777</v>
      </c>
      <c r="AJ110">
        <v>0.36166141406525731</v>
      </c>
      <c r="AK110">
        <v>0.36165961020663662</v>
      </c>
      <c r="AL110">
        <v>0.36141675625023761</v>
      </c>
      <c r="AM110">
        <v>0.36190727834178699</v>
      </c>
      <c r="AN110">
        <v>0.94591735899001961</v>
      </c>
      <c r="AO110">
        <v>0.94591735899001983</v>
      </c>
      <c r="AP110">
        <v>0.94591735899001983</v>
      </c>
      <c r="AQ110">
        <v>0.94591735899001983</v>
      </c>
      <c r="AR110">
        <v>9.4617027672950353</v>
      </c>
      <c r="AS110">
        <v>9.4617027672950336</v>
      </c>
      <c r="AT110">
        <v>9.4617027672950336</v>
      </c>
      <c r="AU110">
        <v>9.4617027672950336</v>
      </c>
      <c r="AV110" t="str">
        <f>VLOOKUP(Sheet1[[#This Row],[NPDES ID2]],Combined_Sheet__Major_Only___2[[NPDES ID2]:[ECHO BFR]],3,FALSE)</f>
        <v>MO</v>
      </c>
      <c r="AW110" t="s">
        <v>54</v>
      </c>
      <c r="AX110" t="str">
        <f>VLOOKUP(Sheet1[[#This Row],[NPDES ID2]],Combined_Sheet__Major_Only___2[[NPDES ID2]:[ECHO BFR]],27,FALSE)</f>
        <v>other</v>
      </c>
      <c r="AY110" t="str">
        <f>VLOOKUP(Sheet1[[#This Row],[NPDES ID2]],Combined_Sheet__Major_Only___2[[NPDES ID2]:[ECHO BFR]],28,FALSE)</f>
        <v>-</v>
      </c>
      <c r="AZ110" t="str">
        <f>VLOOKUP(Sheet1[[#This Row],[NPDES ID2]],Combined_Sheet__Major_Only___2[[NPDES ID2]:[ECHO BFR]],29,FALSE)</f>
        <v>thickening, preliminaryOps</v>
      </c>
      <c r="BA110">
        <f>VLOOKUP(Sheet1[[#This Row],[NPDES ID2]],Combined_Sheet__Major_Only___2[[NPDES ID2]:[ECHO BFR]],17,FALSE)</f>
        <v>38.532699999999998</v>
      </c>
      <c r="BB110">
        <f>VLOOKUP(Sheet1[[#This Row],[NPDES ID2]],Combined_Sheet__Major_Only___2[[NPDES ID2]:[ECHO BFR]],18,FALSE)</f>
        <v>-90.270899999999997</v>
      </c>
      <c r="BC110" t="str">
        <f>IF(ISNUMBER(SEARCH("aerobic",$AW110)),"aerobic","")</f>
        <v/>
      </c>
      <c r="BD110" t="str">
        <f>IF(ISNUMBER(SEARCH("anaer",$AW110)),"anaer","")</f>
        <v/>
      </c>
      <c r="BE110" t="str">
        <f>IF(ISNUMBER(SEARCH("thickening",$AZ110)),"thickening","")</f>
        <v>thickening</v>
      </c>
      <c r="BF110" s="2" t="str">
        <f>IF(ISNUMBER(SEARCH("airDry",$AW110)),"airDry","")</f>
        <v/>
      </c>
      <c r="BG110" s="2" t="str">
        <f>IF(ISNUMBER(SEARCH("heatDry",$AY110)),"heatDry","")</f>
        <v/>
      </c>
      <c r="BH110" s="2" t="str">
        <f>IF(AND(ISNUMBER(SEARCH("aerobic",$AW110)),ISNUMBER(SEARCH("anaer",$AW110))),"Combined Aer and Anaer.","")</f>
        <v/>
      </c>
    </row>
    <row r="111" spans="1:60" x14ac:dyDescent="0.3">
      <c r="A111" s="4">
        <v>109</v>
      </c>
      <c r="B111" t="s">
        <v>615</v>
      </c>
      <c r="C111">
        <v>13713</v>
      </c>
      <c r="D111">
        <v>1105.969002610924</v>
      </c>
      <c r="E111">
        <v>1088.395711762181</v>
      </c>
      <c r="F111">
        <v>732.60371772272299</v>
      </c>
      <c r="G111">
        <v>1436.2303802178781</v>
      </c>
      <c r="H111">
        <v>-74.894399187628224</v>
      </c>
      <c r="I111">
        <v>-73.847639924428535</v>
      </c>
      <c r="J111">
        <v>-87.331099516774586</v>
      </c>
      <c r="K111">
        <v>-63.644651296495333</v>
      </c>
      <c r="L111">
        <v>6465.6548500175541</v>
      </c>
      <c r="M111">
        <v>6409.6208290135264</v>
      </c>
      <c r="N111">
        <v>6205.0829398092192</v>
      </c>
      <c r="O111">
        <v>6896.2172699417606</v>
      </c>
      <c r="P111">
        <v>327.10349104607349</v>
      </c>
      <c r="Q111">
        <v>324.48815875446911</v>
      </c>
      <c r="R111">
        <v>284.17510402028068</v>
      </c>
      <c r="S111">
        <v>372.00311907992437</v>
      </c>
      <c r="T111">
        <v>57.950943307391341</v>
      </c>
      <c r="U111">
        <v>57.95085103591024</v>
      </c>
      <c r="V111">
        <v>57.911344012777548</v>
      </c>
      <c r="W111">
        <v>57.990162528505387</v>
      </c>
      <c r="X111">
        <v>5537.2154267546048</v>
      </c>
      <c r="Y111">
        <v>5576.8192040125596</v>
      </c>
      <c r="Z111">
        <v>5188.9293543805125</v>
      </c>
      <c r="AA111">
        <v>5763.5057287686623</v>
      </c>
      <c r="AB111">
        <v>1995.685127960194</v>
      </c>
      <c r="AC111">
        <v>1890.247910898066</v>
      </c>
      <c r="AD111">
        <v>1426.0236130296139</v>
      </c>
      <c r="AE111">
        <v>3013.9183156812928</v>
      </c>
      <c r="AF111">
        <v>46.247454930592987</v>
      </c>
      <c r="AG111">
        <v>45.842674831968097</v>
      </c>
      <c r="AH111">
        <v>44.40319475900683</v>
      </c>
      <c r="AI111">
        <v>49.292068598256513</v>
      </c>
      <c r="AJ111">
        <v>0.34211756475113941</v>
      </c>
      <c r="AK111">
        <v>0.34211558558212479</v>
      </c>
      <c r="AL111">
        <v>0.34185072903319008</v>
      </c>
      <c r="AM111">
        <v>0.34238574853783188</v>
      </c>
      <c r="AN111">
        <v>0.9579705208060999</v>
      </c>
      <c r="AO111">
        <v>0.95797052080609957</v>
      </c>
      <c r="AP111">
        <v>0.95797052080609957</v>
      </c>
      <c r="AQ111">
        <v>0.95797052080609957</v>
      </c>
      <c r="AR111">
        <v>7.1869674818416192</v>
      </c>
      <c r="AS111">
        <v>7.1869674818416192</v>
      </c>
      <c r="AT111">
        <v>7.1869674818416192</v>
      </c>
      <c r="AU111">
        <v>7.1869674818416192</v>
      </c>
      <c r="AV111" t="str">
        <f>VLOOKUP(Sheet1[[#This Row],[NPDES ID2]],Combined_Sheet__Major_Only___2[[NPDES ID2]:[ECHO BFR]],3,FALSE)</f>
        <v>IA</v>
      </c>
      <c r="AW111" t="s">
        <v>87</v>
      </c>
      <c r="AX111" t="str">
        <f>VLOOKUP(Sheet1[[#This Row],[NPDES ID2]],Combined_Sheet__Major_Only___2[[NPDES ID2]:[ECHO BFR]],27,FALSE)</f>
        <v>tempSludgeStore</v>
      </c>
      <c r="AY111" t="str">
        <f>VLOOKUP(Sheet1[[#This Row],[NPDES ID2]],Combined_Sheet__Major_Only___2[[NPDES ID2]:[ECHO BFR]],28,FALSE)</f>
        <v>-</v>
      </c>
      <c r="AZ111" t="str">
        <f>VLOOKUP(Sheet1[[#This Row],[NPDES ID2]],Combined_Sheet__Major_Only___2[[NPDES ID2]:[ECHO BFR]],29,FALSE)</f>
        <v>thickening</v>
      </c>
      <c r="BA111">
        <f>VLOOKUP(Sheet1[[#This Row],[NPDES ID2]],Combined_Sheet__Major_Only___2[[NPDES ID2]:[ECHO BFR]],17,FALSE)</f>
        <v>41.958278</v>
      </c>
      <c r="BB111">
        <f>VLOOKUP(Sheet1[[#This Row],[NPDES ID2]],Combined_Sheet__Major_Only___2[[NPDES ID2]:[ECHO BFR]],18,FALSE)</f>
        <v>-91.563582999999994</v>
      </c>
      <c r="BC111" t="str">
        <f>IF(ISNUMBER(SEARCH("aerobic",$AW111)),"aerobic","")</f>
        <v/>
      </c>
      <c r="BD111" t="str">
        <f>IF(ISNUMBER(SEARCH("anaer",$AW111)),"anaer","")</f>
        <v/>
      </c>
      <c r="BE111" t="str">
        <f>IF(ISNUMBER(SEARCH("thickening",$AZ111)),"thickening","")</f>
        <v>thickening</v>
      </c>
      <c r="BF111" s="3" t="str">
        <f>IF(ISNUMBER(SEARCH("airDry",$AW111)),"airDry","")</f>
        <v/>
      </c>
      <c r="BG111" s="3" t="str">
        <f>IF(ISNUMBER(SEARCH("heatDry",$AY111)),"heatDry","")</f>
        <v/>
      </c>
      <c r="BH111" s="3" t="str">
        <f>IF(AND(ISNUMBER(SEARCH("aerobic",$AW111)),ISNUMBER(SEARCH("anaer",$AW111))),"Combined Aer and Anaer.","")</f>
        <v/>
      </c>
    </row>
    <row r="112" spans="1:60" x14ac:dyDescent="0.3">
      <c r="A112" s="4">
        <v>110</v>
      </c>
      <c r="B112" t="s">
        <v>620</v>
      </c>
      <c r="C112">
        <v>12174.51</v>
      </c>
      <c r="D112">
        <v>708.55596812544468</v>
      </c>
      <c r="E112">
        <v>700.49844705953774</v>
      </c>
      <c r="F112">
        <v>482.37437820213972</v>
      </c>
      <c r="G112">
        <v>923.10155643082533</v>
      </c>
      <c r="H112">
        <v>-73.701665744376854</v>
      </c>
      <c r="I112">
        <v>-74.724813757293703</v>
      </c>
      <c r="J112">
        <v>-88.118375615176319</v>
      </c>
      <c r="K112">
        <v>-56.692033765786611</v>
      </c>
      <c r="L112">
        <v>8086.2830772587222</v>
      </c>
      <c r="M112">
        <v>8054.0003620614752</v>
      </c>
      <c r="N112">
        <v>7936.1665281485721</v>
      </c>
      <c r="O112">
        <v>8335.4750242626014</v>
      </c>
      <c r="P112">
        <v>286.50495664181102</v>
      </c>
      <c r="Q112">
        <v>290.17249546714152</v>
      </c>
      <c r="R112">
        <v>231.96889122111801</v>
      </c>
      <c r="S112">
        <v>329.07252236176078</v>
      </c>
      <c r="T112">
        <v>113.2358405696102</v>
      </c>
      <c r="U112">
        <v>113.2356629786718</v>
      </c>
      <c r="V112">
        <v>113.1596255159032</v>
      </c>
      <c r="W112">
        <v>113.3113241122516</v>
      </c>
      <c r="X112">
        <v>7673.7247635589156</v>
      </c>
      <c r="Y112">
        <v>7699.9761320168873</v>
      </c>
      <c r="Z112">
        <v>7447.2596367572532</v>
      </c>
      <c r="AA112">
        <v>7817.7675016554213</v>
      </c>
      <c r="AB112">
        <v>1306.7450920880269</v>
      </c>
      <c r="AC112">
        <v>1297.8437867807961</v>
      </c>
      <c r="AD112">
        <v>1118.088827187782</v>
      </c>
      <c r="AE112">
        <v>1546.1814715646069</v>
      </c>
      <c r="AF112">
        <v>65.146716603635596</v>
      </c>
      <c r="AG112">
        <v>64.881170974201424</v>
      </c>
      <c r="AH112">
        <v>63.946546527395483</v>
      </c>
      <c r="AI112">
        <v>67.108109462954488</v>
      </c>
      <c r="AJ112">
        <v>0.57227718173897346</v>
      </c>
      <c r="AK112">
        <v>0.57227398686272457</v>
      </c>
      <c r="AL112">
        <v>0.57184579234721067</v>
      </c>
      <c r="AM112">
        <v>0.57271073736286382</v>
      </c>
      <c r="AN112">
        <v>0.97783823314012297</v>
      </c>
      <c r="AO112">
        <v>0.97783823314012341</v>
      </c>
      <c r="AP112">
        <v>0.97783823314012341</v>
      </c>
      <c r="AQ112">
        <v>0.97783823314012341</v>
      </c>
      <c r="AR112">
        <v>14.58403037460258</v>
      </c>
      <c r="AS112">
        <v>14.58403037460257</v>
      </c>
      <c r="AT112">
        <v>14.58403037460257</v>
      </c>
      <c r="AU112">
        <v>14.58403037460257</v>
      </c>
      <c r="AV112" t="str">
        <f>VLOOKUP(Sheet1[[#This Row],[NPDES ID2]],Combined_Sheet__Major_Only___2[[NPDES ID2]:[ECHO BFR]],3,FALSE)</f>
        <v>WA</v>
      </c>
      <c r="AW112" t="s">
        <v>12181</v>
      </c>
      <c r="AX112" t="str">
        <f>VLOOKUP(Sheet1[[#This Row],[NPDES ID2]],Combined_Sheet__Major_Only___2[[NPDES ID2]:[ECHO BFR]],27,FALSE)</f>
        <v>methaneBioCaptureRecover</v>
      </c>
      <c r="AY112" t="str">
        <f>VLOOKUP(Sheet1[[#This Row],[NPDES ID2]],Combined_Sheet__Major_Only___2[[NPDES ID2]:[ECHO BFR]],28,FALSE)</f>
        <v>-</v>
      </c>
      <c r="AZ112" t="str">
        <f>VLOOKUP(Sheet1[[#This Row],[NPDES ID2]],Combined_Sheet__Major_Only___2[[NPDES ID2]:[ECHO BFR]],29,FALSE)</f>
        <v>thickening, preliminaryOps</v>
      </c>
      <c r="BA112">
        <f>VLOOKUP(Sheet1[[#This Row],[NPDES ID2]],Combined_Sheet__Major_Only___2[[NPDES ID2]:[ECHO BFR]],17,FALSE)</f>
        <v>47.469195999999997</v>
      </c>
      <c r="BB112">
        <f>VLOOKUP(Sheet1[[#This Row],[NPDES ID2]],Combined_Sheet__Major_Only___2[[NPDES ID2]:[ECHO BFR]],18,FALSE)</f>
        <v>-122.238935</v>
      </c>
      <c r="BC112" t="str">
        <f>IF(ISNUMBER(SEARCH("aerobic",$AW112)),"aerobic","")</f>
        <v/>
      </c>
      <c r="BD112" t="str">
        <f>IF(ISNUMBER(SEARCH("anaer",$AW112)),"anaer","")</f>
        <v>anaer</v>
      </c>
      <c r="BE112" t="str">
        <f>IF(ISNUMBER(SEARCH("thickening",$AZ112)),"thickening","")</f>
        <v>thickening</v>
      </c>
      <c r="BF112" s="2" t="str">
        <f>IF(ISNUMBER(SEARCH("airDry",$AW112)),"airDry","")</f>
        <v/>
      </c>
      <c r="BG112" s="2" t="str">
        <f>IF(ISNUMBER(SEARCH("heatDry",$AY112)),"heatDry","")</f>
        <v/>
      </c>
      <c r="BH112" s="2" t="str">
        <f>IF(AND(ISNUMBER(SEARCH("aerobic",$AW112)),ISNUMBER(SEARCH("anaer",$AW112))),"Combined Aer and Anaer.","")</f>
        <v/>
      </c>
    </row>
    <row r="113" spans="1:60" x14ac:dyDescent="0.3">
      <c r="A113" s="4">
        <v>111</v>
      </c>
      <c r="B113" t="s">
        <v>623</v>
      </c>
      <c r="C113">
        <v>11838.6</v>
      </c>
      <c r="D113">
        <v>932.78137053000421</v>
      </c>
      <c r="E113">
        <v>916.27958450168148</v>
      </c>
      <c r="F113">
        <v>628.09323058337316</v>
      </c>
      <c r="G113">
        <v>1205.0335144266101</v>
      </c>
      <c r="H113">
        <v>-74.58699214550694</v>
      </c>
      <c r="I113">
        <v>-73.824653104682326</v>
      </c>
      <c r="J113">
        <v>-86.646091600052713</v>
      </c>
      <c r="K113">
        <v>-62.532562875569603</v>
      </c>
      <c r="L113">
        <v>5840.0531796333826</v>
      </c>
      <c r="M113">
        <v>5793.6080878429148</v>
      </c>
      <c r="N113">
        <v>5624.0735735146664</v>
      </c>
      <c r="O113">
        <v>6197.2640777930637</v>
      </c>
      <c r="P113">
        <v>282.02666475742222</v>
      </c>
      <c r="Q113">
        <v>281.04909239361922</v>
      </c>
      <c r="R113">
        <v>242.36321115351291</v>
      </c>
      <c r="S113">
        <v>319.35432903097382</v>
      </c>
      <c r="T113">
        <v>99.953698788621182</v>
      </c>
      <c r="U113">
        <v>99.95354169559792</v>
      </c>
      <c r="V113">
        <v>99.886280634750847</v>
      </c>
      <c r="W113">
        <v>100.0204698639529</v>
      </c>
      <c r="X113">
        <v>9126.7392187649166</v>
      </c>
      <c r="Y113">
        <v>9187.2646463086749</v>
      </c>
      <c r="Z113">
        <v>8597.8776605080639</v>
      </c>
      <c r="AA113">
        <v>9468.9200883205103</v>
      </c>
      <c r="AB113">
        <v>2455.6124373841749</v>
      </c>
      <c r="AC113">
        <v>2381.739250319376</v>
      </c>
      <c r="AD113">
        <v>1911.292981709116</v>
      </c>
      <c r="AE113">
        <v>3325.7967185009838</v>
      </c>
      <c r="AF113">
        <v>48.388947255797738</v>
      </c>
      <c r="AG113">
        <v>47.999707339348717</v>
      </c>
      <c r="AH113">
        <v>46.620232111272458</v>
      </c>
      <c r="AI113">
        <v>51.310045424533541</v>
      </c>
      <c r="AJ113">
        <v>0.36808743908661867</v>
      </c>
      <c r="AK113">
        <v>0.36808518168500992</v>
      </c>
      <c r="AL113">
        <v>0.36778387399912399</v>
      </c>
      <c r="AM113">
        <v>0.36839255367083312</v>
      </c>
      <c r="AN113">
        <v>0.97499891308842546</v>
      </c>
      <c r="AO113">
        <v>0.97499891308842512</v>
      </c>
      <c r="AP113">
        <v>0.97499891308842512</v>
      </c>
      <c r="AQ113">
        <v>0.97499891308842512</v>
      </c>
      <c r="AR113">
        <v>8.5108174783688337</v>
      </c>
      <c r="AS113">
        <v>8.510817478368832</v>
      </c>
      <c r="AT113">
        <v>8.510817478368832</v>
      </c>
      <c r="AU113">
        <v>8.510817478368832</v>
      </c>
      <c r="AV113" t="str">
        <f>VLOOKUP(Sheet1[[#This Row],[NPDES ID2]],Combined_Sheet__Major_Only___2[[NPDES ID2]:[ECHO BFR]],3,FALSE)</f>
        <v>TX</v>
      </c>
      <c r="AW113" t="s">
        <v>54</v>
      </c>
      <c r="AX113" t="str">
        <f>VLOOKUP(Sheet1[[#This Row],[NPDES ID2]],Combined_Sheet__Major_Only___2[[NPDES ID2]:[ECHO BFR]],27,FALSE)</f>
        <v>-</v>
      </c>
      <c r="AY113" t="str">
        <f>VLOOKUP(Sheet1[[#This Row],[NPDES ID2]],Combined_Sheet__Major_Only___2[[NPDES ID2]:[ECHO BFR]],28,FALSE)</f>
        <v>-</v>
      </c>
      <c r="AZ113" t="str">
        <f>VLOOKUP(Sheet1[[#This Row],[NPDES ID2]],Combined_Sheet__Major_Only___2[[NPDES ID2]:[ECHO BFR]],29,FALSE)</f>
        <v>thickening</v>
      </c>
      <c r="BA113">
        <f>VLOOKUP(Sheet1[[#This Row],[NPDES ID2]],Combined_Sheet__Major_Only___2[[NPDES ID2]:[ECHO BFR]],17,FALSE)</f>
        <v>29.699936000000001</v>
      </c>
      <c r="BB113">
        <f>VLOOKUP(Sheet1[[#This Row],[NPDES ID2]],Combined_Sheet__Major_Only___2[[NPDES ID2]:[ECHO BFR]],18,FALSE)</f>
        <v>-95.266914</v>
      </c>
      <c r="BC113" t="str">
        <f>IF(ISNUMBER(SEARCH("aerobic",$AW113)),"aerobic","")</f>
        <v/>
      </c>
      <c r="BD113" t="str">
        <f>IF(ISNUMBER(SEARCH("anaer",$AW113)),"anaer","")</f>
        <v/>
      </c>
      <c r="BE113" t="str">
        <f>IF(ISNUMBER(SEARCH("thickening",$AZ113)),"thickening","")</f>
        <v>thickening</v>
      </c>
      <c r="BF113" s="3" t="str">
        <f>IF(ISNUMBER(SEARCH("airDry",$AW113)),"airDry","")</f>
        <v/>
      </c>
      <c r="BG113" s="3" t="str">
        <f>IF(ISNUMBER(SEARCH("heatDry",$AY113)),"heatDry","")</f>
        <v/>
      </c>
      <c r="BH113" s="3" t="str">
        <f>IF(AND(ISNUMBER(SEARCH("aerobic",$AW113)),ISNUMBER(SEARCH("anaer",$AW113))),"Combined Aer and Anaer.","")</f>
        <v/>
      </c>
    </row>
    <row r="114" spans="1:60" x14ac:dyDescent="0.3">
      <c r="A114" s="4">
        <v>112</v>
      </c>
      <c r="B114" t="s">
        <v>627</v>
      </c>
      <c r="C114">
        <v>11590</v>
      </c>
      <c r="D114">
        <v>676.16954688489432</v>
      </c>
      <c r="E114">
        <v>668.94837898022706</v>
      </c>
      <c r="F114">
        <v>462.17837460508031</v>
      </c>
      <c r="G114">
        <v>880.00571075392736</v>
      </c>
      <c r="H114">
        <v>-74.941194454272747</v>
      </c>
      <c r="I114">
        <v>-76.023274319316911</v>
      </c>
      <c r="J114">
        <v>-88.584039535806951</v>
      </c>
      <c r="K114">
        <v>-57.404949571277967</v>
      </c>
      <c r="L114">
        <v>7740.5540113777852</v>
      </c>
      <c r="M114">
        <v>7710.0403322678667</v>
      </c>
      <c r="N114">
        <v>7598.6584927267231</v>
      </c>
      <c r="O114">
        <v>7974.8476464978412</v>
      </c>
      <c r="P114">
        <v>272.76583004580363</v>
      </c>
      <c r="Q114">
        <v>276.24452252899857</v>
      </c>
      <c r="R114">
        <v>220.54826408592811</v>
      </c>
      <c r="S114">
        <v>313.5889705678444</v>
      </c>
      <c r="T114">
        <v>57.948841933308252</v>
      </c>
      <c r="U114">
        <v>57.948749665070139</v>
      </c>
      <c r="V114">
        <v>57.909244030456243</v>
      </c>
      <c r="W114">
        <v>57.988059776018638</v>
      </c>
      <c r="X114">
        <v>3905.465139979211</v>
      </c>
      <c r="Y114">
        <v>3918.5286451297661</v>
      </c>
      <c r="Z114">
        <v>3792.289702414475</v>
      </c>
      <c r="AA114">
        <v>3977.49753672935</v>
      </c>
      <c r="AB114">
        <v>594.45102396798438</v>
      </c>
      <c r="AC114">
        <v>591.39421491499843</v>
      </c>
      <c r="AD114">
        <v>517.08942271052535</v>
      </c>
      <c r="AE114">
        <v>690.6988453507696</v>
      </c>
      <c r="AF114">
        <v>65.484245441303017</v>
      </c>
      <c r="AG114">
        <v>65.222799924758391</v>
      </c>
      <c r="AH114">
        <v>64.297869042426385</v>
      </c>
      <c r="AI114">
        <v>67.438393248662535</v>
      </c>
      <c r="AJ114">
        <v>0.57640334884995648</v>
      </c>
      <c r="AK114">
        <v>0.57640144501158141</v>
      </c>
      <c r="AL114">
        <v>0.57614175783302857</v>
      </c>
      <c r="AM114">
        <v>0.57666616183770492</v>
      </c>
      <c r="AN114">
        <v>0.95796908858801388</v>
      </c>
      <c r="AO114">
        <v>0.95796908858801377</v>
      </c>
      <c r="AP114">
        <v>0.95796908858801377</v>
      </c>
      <c r="AQ114">
        <v>0.95796908858801377</v>
      </c>
      <c r="AR114">
        <v>15.68495820531616</v>
      </c>
      <c r="AS114">
        <v>15.68495820531615</v>
      </c>
      <c r="AT114">
        <v>15.68495820531615</v>
      </c>
      <c r="AU114">
        <v>15.68495820531615</v>
      </c>
      <c r="AV114" t="str">
        <f>VLOOKUP(Sheet1[[#This Row],[NPDES ID2]],Combined_Sheet__Major_Only___2[[NPDES ID2]:[ECHO BFR]],3,FALSE)</f>
        <v>NM</v>
      </c>
      <c r="AW114" t="s">
        <v>12181</v>
      </c>
      <c r="AX114" t="str">
        <f>VLOOKUP(Sheet1[[#This Row],[NPDES ID2]],Combined_Sheet__Major_Only___2[[NPDES ID2]:[ECHO BFR]],27,FALSE)</f>
        <v>methaneBioCaptureRecover</v>
      </c>
      <c r="AY114" t="str">
        <f>VLOOKUP(Sheet1[[#This Row],[NPDES ID2]],Combined_Sheet__Major_Only___2[[NPDES ID2]:[ECHO BFR]],28,FALSE)</f>
        <v>highTempCompost</v>
      </c>
      <c r="AZ114" t="str">
        <f>VLOOKUP(Sheet1[[#This Row],[NPDES ID2]],Combined_Sheet__Major_Only___2[[NPDES ID2]:[ECHO BFR]],29,FALSE)</f>
        <v>thickening, preliminaryOps</v>
      </c>
      <c r="BA114">
        <f>VLOOKUP(Sheet1[[#This Row],[NPDES ID2]],Combined_Sheet__Major_Only___2[[NPDES ID2]:[ECHO BFR]],17,FALSE)</f>
        <v>35.017699999999998</v>
      </c>
      <c r="BB114">
        <f>VLOOKUP(Sheet1[[#This Row],[NPDES ID2]],Combined_Sheet__Major_Only___2[[NPDES ID2]:[ECHO BFR]],18,FALSE)</f>
        <v>-106.6661</v>
      </c>
      <c r="BC114" t="str">
        <f>IF(ISNUMBER(SEARCH("aerobic",$AW114)),"aerobic","")</f>
        <v/>
      </c>
      <c r="BD114" t="str">
        <f>IF(ISNUMBER(SEARCH("anaer",$AW114)),"anaer","")</f>
        <v>anaer</v>
      </c>
      <c r="BE114" t="str">
        <f>IF(ISNUMBER(SEARCH("thickening",$AZ114)),"thickening","")</f>
        <v>thickening</v>
      </c>
      <c r="BF114" s="2" t="str">
        <f>IF(ISNUMBER(SEARCH("airDry",$AW114)),"airDry","")</f>
        <v/>
      </c>
      <c r="BG114" s="2" t="str">
        <f>IF(ISNUMBER(SEARCH("heatDry",$AY114)),"heatDry","")</f>
        <v/>
      </c>
      <c r="BH114" s="2" t="str">
        <f>IF(AND(ISNUMBER(SEARCH("aerobic",$AW114)),ISNUMBER(SEARCH("anaer",$AW114))),"Combined Aer and Anaer.","")</f>
        <v/>
      </c>
    </row>
    <row r="115" spans="1:60" x14ac:dyDescent="0.3">
      <c r="A115" s="4">
        <v>113</v>
      </c>
      <c r="B115" t="s">
        <v>634</v>
      </c>
      <c r="C115">
        <v>11433.47</v>
      </c>
      <c r="D115">
        <v>859.29378336629031</v>
      </c>
      <c r="E115">
        <v>845.61677965694389</v>
      </c>
      <c r="F115">
        <v>583.0014062657782</v>
      </c>
      <c r="G115">
        <v>1110.9048573008449</v>
      </c>
      <c r="H115">
        <v>-75.685051995543915</v>
      </c>
      <c r="I115">
        <v>-75.33509704349143</v>
      </c>
      <c r="J115">
        <v>-87.540325555013112</v>
      </c>
      <c r="K115">
        <v>-62.719268036346627</v>
      </c>
      <c r="L115">
        <v>5945.6034673217373</v>
      </c>
      <c r="M115">
        <v>5902.9238227428341</v>
      </c>
      <c r="N115">
        <v>5747.1816968461526</v>
      </c>
      <c r="O115">
        <v>6272.8401059042026</v>
      </c>
      <c r="P115">
        <v>272.01540005471679</v>
      </c>
      <c r="Q115">
        <v>270.77637690024119</v>
      </c>
      <c r="R115">
        <v>230.78935968898091</v>
      </c>
      <c r="S115">
        <v>309.16322817769162</v>
      </c>
      <c r="T115">
        <v>49.056659037066019</v>
      </c>
      <c r="U115">
        <v>49.056580491856352</v>
      </c>
      <c r="V115">
        <v>49.022950518889843</v>
      </c>
      <c r="W115">
        <v>49.090044021335864</v>
      </c>
      <c r="X115">
        <v>4248.4941200056765</v>
      </c>
      <c r="Y115">
        <v>4273.989804846382</v>
      </c>
      <c r="Z115">
        <v>4026.3274841566708</v>
      </c>
      <c r="AA115">
        <v>4391.7041097086239</v>
      </c>
      <c r="AB115">
        <v>855.7047355624718</v>
      </c>
      <c r="AC115">
        <v>841.9523388167072</v>
      </c>
      <c r="AD115">
        <v>709.94229207931016</v>
      </c>
      <c r="AE115">
        <v>1069.432307436877</v>
      </c>
      <c r="AF115">
        <v>50.992527854881082</v>
      </c>
      <c r="AG115">
        <v>50.623460365427121</v>
      </c>
      <c r="AH115">
        <v>49.307974321373457</v>
      </c>
      <c r="AI115">
        <v>53.772732946542583</v>
      </c>
      <c r="AJ115">
        <v>0.3997074941805247</v>
      </c>
      <c r="AK115">
        <v>0.39970592586481651</v>
      </c>
      <c r="AL115">
        <v>0.39949304469991997</v>
      </c>
      <c r="AM115">
        <v>0.39992296611536732</v>
      </c>
      <c r="AN115">
        <v>0.95088709015605677</v>
      </c>
      <c r="AO115">
        <v>0.95088709015605666</v>
      </c>
      <c r="AP115">
        <v>0.95088709015605666</v>
      </c>
      <c r="AQ115">
        <v>0.95088709015605666</v>
      </c>
      <c r="AR115">
        <v>10.37961894259305</v>
      </c>
      <c r="AS115">
        <v>10.37961894259305</v>
      </c>
      <c r="AT115">
        <v>10.37961894259305</v>
      </c>
      <c r="AU115">
        <v>10.37961894259305</v>
      </c>
      <c r="AV115" t="str">
        <f>VLOOKUP(Sheet1[[#This Row],[NPDES ID2]],Combined_Sheet__Major_Only___2[[NPDES ID2]:[ECHO BFR]],3,FALSE)</f>
        <v>NY</v>
      </c>
      <c r="AW115" t="s">
        <v>54</v>
      </c>
      <c r="AX115" t="str">
        <f>VLOOKUP(Sheet1[[#This Row],[NPDES ID2]],Combined_Sheet__Major_Only___2[[NPDES ID2]:[ECHO BFR]],27,FALSE)</f>
        <v>-</v>
      </c>
      <c r="AY115" t="str">
        <f>VLOOKUP(Sheet1[[#This Row],[NPDES ID2]],Combined_Sheet__Major_Only___2[[NPDES ID2]:[ECHO BFR]],28,FALSE)</f>
        <v>-</v>
      </c>
      <c r="AZ115" t="str">
        <f>VLOOKUP(Sheet1[[#This Row],[NPDES ID2]],Combined_Sheet__Major_Only___2[[NPDES ID2]:[ECHO BFR]],29,FALSE)</f>
        <v>preliminaryOps, thickening</v>
      </c>
      <c r="BA115">
        <f>VLOOKUP(Sheet1[[#This Row],[NPDES ID2]],Combined_Sheet__Major_Only___2[[NPDES ID2]:[ECHO BFR]],17,FALSE)</f>
        <v>40.674306000000001</v>
      </c>
      <c r="BB115">
        <f>VLOOKUP(Sheet1[[#This Row],[NPDES ID2]],Combined_Sheet__Major_Only___2[[NPDES ID2]:[ECHO BFR]],18,FALSE)</f>
        <v>-73.342388999999997</v>
      </c>
      <c r="BC115" t="str">
        <f>IF(ISNUMBER(SEARCH("aerobic",$AW115)),"aerobic","")</f>
        <v/>
      </c>
      <c r="BD115" t="str">
        <f>IF(ISNUMBER(SEARCH("anaer",$AW115)),"anaer","")</f>
        <v/>
      </c>
      <c r="BE115" t="str">
        <f>IF(ISNUMBER(SEARCH("thickening",$AZ115)),"thickening","")</f>
        <v>thickening</v>
      </c>
      <c r="BF115" s="3" t="str">
        <f>IF(ISNUMBER(SEARCH("airDry",$AW115)),"airDry","")</f>
        <v/>
      </c>
      <c r="BG115" s="3" t="str">
        <f>IF(ISNUMBER(SEARCH("heatDry",$AY115)),"heatDry","")</f>
        <v/>
      </c>
      <c r="BH115" s="3" t="str">
        <f>IF(AND(ISNUMBER(SEARCH("aerobic",$AW115)),ISNUMBER(SEARCH("anaer",$AW115))),"Combined Aer and Anaer.","")</f>
        <v/>
      </c>
    </row>
    <row r="116" spans="1:60" x14ac:dyDescent="0.3">
      <c r="A116" s="4">
        <v>114</v>
      </c>
      <c r="B116" t="s">
        <v>640</v>
      </c>
      <c r="C116">
        <v>11134</v>
      </c>
      <c r="D116">
        <v>827.98846908153223</v>
      </c>
      <c r="E116">
        <v>815.27825686394317</v>
      </c>
      <c r="F116">
        <v>563.48059454577435</v>
      </c>
      <c r="G116">
        <v>1070.8580968177889</v>
      </c>
      <c r="H116">
        <v>-68.804953462813202</v>
      </c>
      <c r="I116">
        <v>-69.954504811143181</v>
      </c>
      <c r="J116">
        <v>-84.666409696196311</v>
      </c>
      <c r="K116">
        <v>-48.856656205339434</v>
      </c>
      <c r="L116">
        <v>5877.3572676485546</v>
      </c>
      <c r="M116">
        <v>5836.4670947965569</v>
      </c>
      <c r="N116">
        <v>5689.440720760751</v>
      </c>
      <c r="O116">
        <v>6188.4035646340371</v>
      </c>
      <c r="P116">
        <v>264.26512719845698</v>
      </c>
      <c r="Q116">
        <v>263.36557850026821</v>
      </c>
      <c r="R116">
        <v>223.87752250880709</v>
      </c>
      <c r="S116">
        <v>300.4912555487723</v>
      </c>
      <c r="T116">
        <v>438.28682091962582</v>
      </c>
      <c r="U116">
        <v>438.28614168765012</v>
      </c>
      <c r="V116">
        <v>437.99532124066138</v>
      </c>
      <c r="W116">
        <v>438.57552278857281</v>
      </c>
      <c r="X116">
        <v>37390.397863671838</v>
      </c>
      <c r="Y116">
        <v>37613.082739441517</v>
      </c>
      <c r="Z116">
        <v>35492.881242564712</v>
      </c>
      <c r="AA116">
        <v>38607.619457867993</v>
      </c>
      <c r="AB116">
        <v>7611.3372954809092</v>
      </c>
      <c r="AC116">
        <v>7489.726581647732</v>
      </c>
      <c r="AD116">
        <v>6314.1148434401748</v>
      </c>
      <c r="AE116">
        <v>9518.9313637439082</v>
      </c>
      <c r="AF116">
        <v>51.85581551589884</v>
      </c>
      <c r="AG116">
        <v>51.487002904610243</v>
      </c>
      <c r="AH116">
        <v>50.213670941190017</v>
      </c>
      <c r="AI116">
        <v>54.540578603182091</v>
      </c>
      <c r="AJ116">
        <v>0.41020194299024632</v>
      </c>
      <c r="AK116">
        <v>0.41019497547784189</v>
      </c>
      <c r="AL116">
        <v>0.40933020908141671</v>
      </c>
      <c r="AM116">
        <v>0.41107945269360158</v>
      </c>
      <c r="AN116">
        <v>0.99413604655741994</v>
      </c>
      <c r="AO116">
        <v>0.99413604655741983</v>
      </c>
      <c r="AP116">
        <v>0.99413604655741983</v>
      </c>
      <c r="AQ116">
        <v>0.99413604655741983</v>
      </c>
      <c r="AR116">
        <v>10.49473419081275</v>
      </c>
      <c r="AS116">
        <v>10.49473419081275</v>
      </c>
      <c r="AT116">
        <v>10.49473419081275</v>
      </c>
      <c r="AU116">
        <v>10.49473419081275</v>
      </c>
      <c r="AV116" t="str">
        <f>VLOOKUP(Sheet1[[#This Row],[NPDES ID2]],Combined_Sheet__Major_Only___2[[NPDES ID2]:[ECHO BFR]],3,FALSE)</f>
        <v>VA</v>
      </c>
      <c r="AW116" t="s">
        <v>87</v>
      </c>
      <c r="AX116" t="str">
        <f>VLOOKUP(Sheet1[[#This Row],[NPDES ID2]],Combined_Sheet__Major_Only___2[[NPDES ID2]:[ECHO BFR]],27,FALSE)</f>
        <v>-</v>
      </c>
      <c r="AY116" t="str">
        <f>VLOOKUP(Sheet1[[#This Row],[NPDES ID2]],Combined_Sheet__Major_Only___2[[NPDES ID2]:[ECHO BFR]],28,FALSE)</f>
        <v>-</v>
      </c>
      <c r="AZ116" t="str">
        <f>VLOOKUP(Sheet1[[#This Row],[NPDES ID2]],Combined_Sheet__Major_Only___2[[NPDES ID2]:[ECHO BFR]],29,FALSE)</f>
        <v>-</v>
      </c>
      <c r="BA116">
        <f>VLOOKUP(Sheet1[[#This Row],[NPDES ID2]],Combined_Sheet__Major_Only___2[[NPDES ID2]:[ECHO BFR]],17,FALSE)</f>
        <v>38.843899999999998</v>
      </c>
      <c r="BB116">
        <f>VLOOKUP(Sheet1[[#This Row],[NPDES ID2]],Combined_Sheet__Major_Only___2[[NPDES ID2]:[ECHO BFR]],18,FALSE)</f>
        <v>-77.056920000000005</v>
      </c>
      <c r="BC116" t="str">
        <f>IF(ISNUMBER(SEARCH("aerobic",$AW116)),"aerobic","")</f>
        <v/>
      </c>
      <c r="BD116" t="str">
        <f>IF(ISNUMBER(SEARCH("anaer",$AW116)),"anaer","")</f>
        <v/>
      </c>
      <c r="BE116" t="str">
        <f>IF(ISNUMBER(SEARCH("thickening",$AZ116)),"thickening","")</f>
        <v/>
      </c>
      <c r="BF116" s="2" t="str">
        <f>IF(ISNUMBER(SEARCH("airDry",$AW116)),"airDry","")</f>
        <v/>
      </c>
      <c r="BG116" s="2" t="str">
        <f>IF(ISNUMBER(SEARCH("heatDry",$AY116)),"heatDry","")</f>
        <v/>
      </c>
      <c r="BH116" s="2" t="str">
        <f>IF(AND(ISNUMBER(SEARCH("aerobic",$AW116)),ISNUMBER(SEARCH("anaer",$AW116))),"Combined Aer and Anaer.","")</f>
        <v/>
      </c>
    </row>
    <row r="117" spans="1:60" x14ac:dyDescent="0.3">
      <c r="A117" s="4">
        <v>115</v>
      </c>
      <c r="B117" t="s">
        <v>645</v>
      </c>
      <c r="C117">
        <v>10968.24</v>
      </c>
      <c r="D117">
        <v>667.30505596244211</v>
      </c>
      <c r="E117">
        <v>660.1910141088083</v>
      </c>
      <c r="F117">
        <v>458.48240128101241</v>
      </c>
      <c r="G117">
        <v>866.80766039895764</v>
      </c>
      <c r="H117">
        <v>-74.206057490355818</v>
      </c>
      <c r="I117">
        <v>-75.020896833061713</v>
      </c>
      <c r="J117">
        <v>-88.058822805832591</v>
      </c>
      <c r="K117">
        <v>-57.956567133617419</v>
      </c>
      <c r="L117">
        <v>7090.9938943586794</v>
      </c>
      <c r="M117">
        <v>7060.4337537729634</v>
      </c>
      <c r="N117">
        <v>6948.8853062762246</v>
      </c>
      <c r="O117">
        <v>7326.4056801953848</v>
      </c>
      <c r="P117">
        <v>258.50898352979618</v>
      </c>
      <c r="Q117">
        <v>261.3157787580526</v>
      </c>
      <c r="R117">
        <v>210.36377166970871</v>
      </c>
      <c r="S117">
        <v>296.020324618362</v>
      </c>
      <c r="T117">
        <v>115.40394392557209</v>
      </c>
      <c r="U117">
        <v>115.40376298866749</v>
      </c>
      <c r="V117">
        <v>115.3262929145947</v>
      </c>
      <c r="W117">
        <v>115.48084964318539</v>
      </c>
      <c r="X117">
        <v>8035.033238938232</v>
      </c>
      <c r="Y117">
        <v>8064.6533741545372</v>
      </c>
      <c r="Z117">
        <v>7779.6131359148076</v>
      </c>
      <c r="AA117">
        <v>8197.6316089788561</v>
      </c>
      <c r="AB117">
        <v>1210.259485839116</v>
      </c>
      <c r="AC117">
        <v>1204.1028279659949</v>
      </c>
      <c r="AD117">
        <v>1053.595707296475</v>
      </c>
      <c r="AE117">
        <v>1403.7892416389161</v>
      </c>
      <c r="AF117">
        <v>63.405235314468321</v>
      </c>
      <c r="AG117">
        <v>63.12724272753762</v>
      </c>
      <c r="AH117">
        <v>62.145234133794602</v>
      </c>
      <c r="AI117">
        <v>65.47003016378045</v>
      </c>
      <c r="AJ117">
        <v>0.55099540929500779</v>
      </c>
      <c r="AK117">
        <v>0.55099268061139406</v>
      </c>
      <c r="AL117">
        <v>0.55062521806948139</v>
      </c>
      <c r="AM117">
        <v>0.55136742401610017</v>
      </c>
      <c r="AN117">
        <v>0.97824159459411486</v>
      </c>
      <c r="AO117">
        <v>0.97824159459411519</v>
      </c>
      <c r="AP117">
        <v>0.97824159459411519</v>
      </c>
      <c r="AQ117">
        <v>0.97824159459411519</v>
      </c>
      <c r="AR117">
        <v>15.2854139400308</v>
      </c>
      <c r="AS117">
        <v>15.2854139400308</v>
      </c>
      <c r="AT117">
        <v>15.2854139400308</v>
      </c>
      <c r="AU117">
        <v>15.2854139400308</v>
      </c>
      <c r="AV117" t="str">
        <f>VLOOKUP(Sheet1[[#This Row],[NPDES ID2]],Combined_Sheet__Major_Only___2[[NPDES ID2]:[ECHO BFR]],3,FALSE)</f>
        <v>NJ</v>
      </c>
      <c r="AW117" t="s">
        <v>12181</v>
      </c>
      <c r="AX117" t="str">
        <f>VLOOKUP(Sheet1[[#This Row],[NPDES ID2]],Combined_Sheet__Major_Only___2[[NPDES ID2]:[ECHO BFR]],27,FALSE)</f>
        <v>-</v>
      </c>
      <c r="AY117" t="str">
        <f>VLOOKUP(Sheet1[[#This Row],[NPDES ID2]],Combined_Sheet__Major_Only___2[[NPDES ID2]:[ECHO BFR]],28,FALSE)</f>
        <v>heatTreatment</v>
      </c>
      <c r="AZ117" t="str">
        <f>VLOOKUP(Sheet1[[#This Row],[NPDES ID2]],Combined_Sheet__Major_Only___2[[NPDES ID2]:[ECHO BFR]],29,FALSE)</f>
        <v>thickening</v>
      </c>
      <c r="BA117">
        <f>VLOOKUP(Sheet1[[#This Row],[NPDES ID2]],Combined_Sheet__Major_Only___2[[NPDES ID2]:[ECHO BFR]],17,FALSE)</f>
        <v>40.846420000000002</v>
      </c>
      <c r="BB117">
        <f>VLOOKUP(Sheet1[[#This Row],[NPDES ID2]],Combined_Sheet__Major_Only___2[[NPDES ID2]:[ECHO BFR]],18,FALSE)</f>
        <v>-74.039019999999994</v>
      </c>
      <c r="BC117" t="str">
        <f>IF(ISNUMBER(SEARCH("aerobic",$AW117)),"aerobic","")</f>
        <v/>
      </c>
      <c r="BD117" t="str">
        <f>IF(ISNUMBER(SEARCH("anaer",$AW117)),"anaer","")</f>
        <v>anaer</v>
      </c>
      <c r="BE117" t="str">
        <f>IF(ISNUMBER(SEARCH("thickening",$AZ117)),"thickening","")</f>
        <v>thickening</v>
      </c>
      <c r="BF117" s="3" t="str">
        <f>IF(ISNUMBER(SEARCH("airDry",$AW117)),"airDry","")</f>
        <v/>
      </c>
      <c r="BG117" s="3" t="str">
        <f>IF(ISNUMBER(SEARCH("heatDry",$AY117)),"heatDry","")</f>
        <v/>
      </c>
      <c r="BH117" s="3" t="str">
        <f>IF(AND(ISNUMBER(SEARCH("aerobic",$AW117)),ISNUMBER(SEARCH("anaer",$AW117))),"Combined Aer and Anaer.","")</f>
        <v/>
      </c>
    </row>
    <row r="118" spans="1:60" x14ac:dyDescent="0.3">
      <c r="A118" s="4">
        <v>116</v>
      </c>
      <c r="B118" t="s">
        <v>651</v>
      </c>
      <c r="C118">
        <v>10705</v>
      </c>
      <c r="D118">
        <v>684.14931581923418</v>
      </c>
      <c r="E118">
        <v>676.45509271632341</v>
      </c>
      <c r="F118">
        <v>471.25002752107571</v>
      </c>
      <c r="G118">
        <v>887.18415306147187</v>
      </c>
      <c r="H118">
        <v>-75.452647404215256</v>
      </c>
      <c r="I118">
        <v>-76.305193527679904</v>
      </c>
      <c r="J118">
        <v>-88.518230489050623</v>
      </c>
      <c r="K118">
        <v>-59.748892586648211</v>
      </c>
      <c r="L118">
        <v>6617.4720646991618</v>
      </c>
      <c r="M118">
        <v>6585.30511310355</v>
      </c>
      <c r="N118">
        <v>6467.931161355199</v>
      </c>
      <c r="O118">
        <v>6864.0896711582755</v>
      </c>
      <c r="P118">
        <v>252.93889906436951</v>
      </c>
      <c r="Q118">
        <v>255.1593300965873</v>
      </c>
      <c r="R118">
        <v>207.52842174292331</v>
      </c>
      <c r="S118">
        <v>290.42122713138309</v>
      </c>
      <c r="T118">
        <v>48.077373901299872</v>
      </c>
      <c r="U118">
        <v>48.077296867390409</v>
      </c>
      <c r="V118">
        <v>48.04431397379475</v>
      </c>
      <c r="W118">
        <v>48.110116520063237</v>
      </c>
      <c r="X118">
        <v>3501.1086929916301</v>
      </c>
      <c r="Y118">
        <v>3515.5410912065299</v>
      </c>
      <c r="Z118">
        <v>3376.3072028512911</v>
      </c>
      <c r="AA118">
        <v>3580.7499532731372</v>
      </c>
      <c r="AB118">
        <v>587.06994113775136</v>
      </c>
      <c r="AC118">
        <v>583.0895469315966</v>
      </c>
      <c r="AD118">
        <v>502.82786527026758</v>
      </c>
      <c r="AE118">
        <v>693.08949908261184</v>
      </c>
      <c r="AF118">
        <v>60.609305922173597</v>
      </c>
      <c r="AG118">
        <v>60.311834097596162</v>
      </c>
      <c r="AH118">
        <v>59.256168748251334</v>
      </c>
      <c r="AI118">
        <v>62.843709242296562</v>
      </c>
      <c r="AJ118">
        <v>0.51685328331220848</v>
      </c>
      <c r="AK118">
        <v>0.51685168912928403</v>
      </c>
      <c r="AL118">
        <v>0.51663386246288934</v>
      </c>
      <c r="AM118">
        <v>0.51707372163951415</v>
      </c>
      <c r="AN118">
        <v>0.94995851298781531</v>
      </c>
      <c r="AO118">
        <v>0.94995851298781531</v>
      </c>
      <c r="AP118">
        <v>0.94995851298781531</v>
      </c>
      <c r="AQ118">
        <v>0.94995851298781531</v>
      </c>
      <c r="AR118">
        <v>13.69201304751533</v>
      </c>
      <c r="AS118">
        <v>13.69201304751534</v>
      </c>
      <c r="AT118">
        <v>13.69201304751534</v>
      </c>
      <c r="AU118">
        <v>13.69201304751534</v>
      </c>
      <c r="AV118" t="str">
        <f>VLOOKUP(Sheet1[[#This Row],[NPDES ID2]],Combined_Sheet__Major_Only___2[[NPDES ID2]:[ECHO BFR]],3,FALSE)</f>
        <v>CA</v>
      </c>
      <c r="AW118" t="s">
        <v>12181</v>
      </c>
      <c r="AX118" t="str">
        <f>VLOOKUP(Sheet1[[#This Row],[NPDES ID2]],Combined_Sheet__Major_Only___2[[NPDES ID2]:[ECHO BFR]],27,FALSE)</f>
        <v>methaneBioCaptureRecover, tempSludgeStore</v>
      </c>
      <c r="AY118" t="str">
        <f>VLOOKUP(Sheet1[[#This Row],[NPDES ID2]],Combined_Sheet__Major_Only___2[[NPDES ID2]:[ECHO BFR]],28,FALSE)</f>
        <v>-</v>
      </c>
      <c r="AZ118" t="str">
        <f>VLOOKUP(Sheet1[[#This Row],[NPDES ID2]],Combined_Sheet__Major_Only___2[[NPDES ID2]:[ECHO BFR]],29,FALSE)</f>
        <v>thickening</v>
      </c>
      <c r="BA118">
        <f>VLOOKUP(Sheet1[[#This Row],[NPDES ID2]],Combined_Sheet__Major_Only___2[[NPDES ID2]:[ECHO BFR]],17,FALSE)</f>
        <v>37.740278000000004</v>
      </c>
      <c r="BB118">
        <f>VLOOKUP(Sheet1[[#This Row],[NPDES ID2]],Combined_Sheet__Major_Only___2[[NPDES ID2]:[ECHO BFR]],18,FALSE)</f>
        <v>-122.390278</v>
      </c>
      <c r="BC118" t="str">
        <f>IF(ISNUMBER(SEARCH("aerobic",$AW118)),"aerobic","")</f>
        <v/>
      </c>
      <c r="BD118" t="str">
        <f>IF(ISNUMBER(SEARCH("anaer",$AW118)),"anaer","")</f>
        <v>anaer</v>
      </c>
      <c r="BE118" t="str">
        <f>IF(ISNUMBER(SEARCH("thickening",$AZ118)),"thickening","")</f>
        <v>thickening</v>
      </c>
      <c r="BF118" s="2" t="str">
        <f>IF(ISNUMBER(SEARCH("airDry",$AW118)),"airDry","")</f>
        <v/>
      </c>
      <c r="BG118" s="2" t="str">
        <f>IF(ISNUMBER(SEARCH("heatDry",$AY118)),"heatDry","")</f>
        <v/>
      </c>
      <c r="BH118" s="2" t="str">
        <f>IF(AND(ISNUMBER(SEARCH("aerobic",$AW118)),ISNUMBER(SEARCH("anaer",$AW118))),"Combined Aer and Anaer.","")</f>
        <v/>
      </c>
    </row>
    <row r="119" spans="1:60" x14ac:dyDescent="0.3">
      <c r="A119" s="4">
        <v>117</v>
      </c>
      <c r="B119" t="s">
        <v>656</v>
      </c>
      <c r="C119">
        <v>10572.56</v>
      </c>
      <c r="D119">
        <v>642.08751454154162</v>
      </c>
      <c r="E119">
        <v>635.64210256005595</v>
      </c>
      <c r="F119">
        <v>442.534819922363</v>
      </c>
      <c r="G119">
        <v>833.37687316286792</v>
      </c>
      <c r="H119">
        <v>-76.04930647005223</v>
      </c>
      <c r="I119">
        <v>-77.350431058323863</v>
      </c>
      <c r="J119">
        <v>-89.542716327608886</v>
      </c>
      <c r="K119">
        <v>-59.253736947434597</v>
      </c>
      <c r="L119">
        <v>6892.071621299805</v>
      </c>
      <c r="M119">
        <v>6862.9032312313921</v>
      </c>
      <c r="N119">
        <v>6756.8114610688144</v>
      </c>
      <c r="O119">
        <v>7115.0456196194054</v>
      </c>
      <c r="P119">
        <v>249.21026202296781</v>
      </c>
      <c r="Q119">
        <v>252.03287577472511</v>
      </c>
      <c r="R119">
        <v>202.61462829486021</v>
      </c>
      <c r="S119">
        <v>285.10087711930919</v>
      </c>
      <c r="T119">
        <v>4.0581917050946688</v>
      </c>
      <c r="U119">
        <v>4.0581826046158316</v>
      </c>
      <c r="V119">
        <v>4.0542861371089289</v>
      </c>
      <c r="W119">
        <v>4.0620597874911484</v>
      </c>
      <c r="X119">
        <v>280.21722738950012</v>
      </c>
      <c r="Y119">
        <v>281.18596318569718</v>
      </c>
      <c r="Z119">
        <v>271.61036433030051</v>
      </c>
      <c r="AA119">
        <v>285.74201182134033</v>
      </c>
      <c r="AB119">
        <v>44.203835993819638</v>
      </c>
      <c r="AC119">
        <v>43.938115272639941</v>
      </c>
      <c r="AD119">
        <v>38.2422861005629</v>
      </c>
      <c r="AE119">
        <v>51.627015265763887</v>
      </c>
      <c r="AF119">
        <v>63.90028530728172</v>
      </c>
      <c r="AG119">
        <v>63.628296236651082</v>
      </c>
      <c r="AH119">
        <v>62.655093099473099</v>
      </c>
      <c r="AI119">
        <v>65.954425635554131</v>
      </c>
      <c r="AJ119">
        <v>0.55704406442056686</v>
      </c>
      <c r="AK119">
        <v>0.55704318953563503</v>
      </c>
      <c r="AL119">
        <v>0.55692217383573206</v>
      </c>
      <c r="AM119">
        <v>0.55716649096983317</v>
      </c>
      <c r="AN119">
        <v>0.6666674802760979</v>
      </c>
      <c r="AO119">
        <v>0.66666748027609768</v>
      </c>
      <c r="AP119">
        <v>0.66666748027609768</v>
      </c>
      <c r="AQ119">
        <v>0.66666748027609768</v>
      </c>
      <c r="AR119">
        <v>14.974294448331831</v>
      </c>
      <c r="AS119">
        <v>14.974294448331831</v>
      </c>
      <c r="AT119">
        <v>14.974294448331831</v>
      </c>
      <c r="AU119">
        <v>14.974294448331831</v>
      </c>
      <c r="AV119" t="str">
        <f>VLOOKUP(Sheet1[[#This Row],[NPDES ID2]],Combined_Sheet__Major_Only___2[[NPDES ID2]:[ECHO BFR]],3,FALSE)</f>
        <v>CA</v>
      </c>
      <c r="AW119" t="s">
        <v>12183</v>
      </c>
      <c r="AX119" t="str">
        <f>VLOOKUP(Sheet1[[#This Row],[NPDES ID2]],Combined_Sheet__Major_Only___2[[NPDES ID2]:[ECHO BFR]],27,FALSE)</f>
        <v>methaneBioCaptureRecover, tempSludgeStore, other</v>
      </c>
      <c r="AY119" t="str">
        <f>VLOOKUP(Sheet1[[#This Row],[NPDES ID2]],Combined_Sheet__Major_Only___2[[NPDES ID2]:[ECHO BFR]],28,FALSE)</f>
        <v>-</v>
      </c>
      <c r="AZ119" t="str">
        <f>VLOOKUP(Sheet1[[#This Row],[NPDES ID2]],Combined_Sheet__Major_Only___2[[NPDES ID2]:[ECHO BFR]],29,FALSE)</f>
        <v>thickening, sludgeLagoon, preliminaryOps</v>
      </c>
      <c r="BA119">
        <f>VLOOKUP(Sheet1[[#This Row],[NPDES ID2]],Combined_Sheet__Major_Only___2[[NPDES ID2]:[ECHO BFR]],17,FALSE)</f>
        <v>36.706389000000001</v>
      </c>
      <c r="BB119">
        <f>VLOOKUP(Sheet1[[#This Row],[NPDES ID2]],Combined_Sheet__Major_Only___2[[NPDES ID2]:[ECHO BFR]],18,FALSE)</f>
        <v>-121.773056</v>
      </c>
      <c r="BC119" t="str">
        <f>IF(ISNUMBER(SEARCH("aerobic",$AW119)),"aerobic","")</f>
        <v/>
      </c>
      <c r="BD119" t="str">
        <f>IF(ISNUMBER(SEARCH("anaer",$AW119)),"anaer","")</f>
        <v>anaer</v>
      </c>
      <c r="BE119" t="str">
        <f>IF(ISNUMBER(SEARCH("thickening",$AZ119)),"thickening","")</f>
        <v>thickening</v>
      </c>
      <c r="BF119" s="3" t="str">
        <f>IF(ISNUMBER(SEARCH("airDry",$AW119)),"airDry","")</f>
        <v>airDry</v>
      </c>
      <c r="BG119" s="3" t="str">
        <f>IF(ISNUMBER(SEARCH("heatDry",$AY119)),"heatDry","")</f>
        <v/>
      </c>
      <c r="BH119" s="3" t="str">
        <f>IF(AND(ISNUMBER(SEARCH("aerobic",$AW119)),ISNUMBER(SEARCH("anaer",$AW119))),"Combined Aer and Anaer.","")</f>
        <v/>
      </c>
    </row>
    <row r="120" spans="1:60" x14ac:dyDescent="0.3">
      <c r="A120" s="4">
        <v>118</v>
      </c>
      <c r="B120" t="s">
        <v>662</v>
      </c>
      <c r="C120">
        <v>10447</v>
      </c>
      <c r="D120">
        <v>682.45183591061823</v>
      </c>
      <c r="E120">
        <v>674.72378383181353</v>
      </c>
      <c r="F120">
        <v>470.16754162541503</v>
      </c>
      <c r="G120">
        <v>884.12775748623744</v>
      </c>
      <c r="H120">
        <v>-74.968671827928304</v>
      </c>
      <c r="I120">
        <v>-75.56038661207549</v>
      </c>
      <c r="J120">
        <v>-88.340669842046765</v>
      </c>
      <c r="K120">
        <v>-59.58337859527817</v>
      </c>
      <c r="L120">
        <v>6346.2393511254513</v>
      </c>
      <c r="M120">
        <v>6314.0537966027096</v>
      </c>
      <c r="N120">
        <v>6196.5693027697798</v>
      </c>
      <c r="O120">
        <v>6593.471904149008</v>
      </c>
      <c r="P120">
        <v>247.00541796659411</v>
      </c>
      <c r="Q120">
        <v>248.94552362733481</v>
      </c>
      <c r="R120">
        <v>203.5954703012452</v>
      </c>
      <c r="S120">
        <v>283.95176017534351</v>
      </c>
      <c r="T120">
        <v>86.379153854393067</v>
      </c>
      <c r="U120">
        <v>86.37901771054149</v>
      </c>
      <c r="V120">
        <v>86.320726261991155</v>
      </c>
      <c r="W120">
        <v>86.437020659545041</v>
      </c>
      <c r="X120">
        <v>6401.3058120407386</v>
      </c>
      <c r="Y120">
        <v>6428.9399751982928</v>
      </c>
      <c r="Z120">
        <v>6162.8162619986551</v>
      </c>
      <c r="AA120">
        <v>6553.5325600666147</v>
      </c>
      <c r="AB120">
        <v>1030.345644933933</v>
      </c>
      <c r="AC120">
        <v>1024.2808348781591</v>
      </c>
      <c r="AD120">
        <v>887.60190746340322</v>
      </c>
      <c r="AE120">
        <v>1210.3302297246939</v>
      </c>
      <c r="AF120">
        <v>59.569664850609549</v>
      </c>
      <c r="AG120">
        <v>59.263848255064531</v>
      </c>
      <c r="AH120">
        <v>58.181584493985092</v>
      </c>
      <c r="AI120">
        <v>61.85868958491313</v>
      </c>
      <c r="AJ120">
        <v>0.50416636872706166</v>
      </c>
      <c r="AK120">
        <v>0.50416430015896441</v>
      </c>
      <c r="AL120">
        <v>0.50388390685278117</v>
      </c>
      <c r="AM120">
        <v>0.50445018515320261</v>
      </c>
      <c r="AN120">
        <v>0.9712320877749504</v>
      </c>
      <c r="AO120">
        <v>0.97123208777495029</v>
      </c>
      <c r="AP120">
        <v>0.97123208777495029</v>
      </c>
      <c r="AQ120">
        <v>0.97123208777495029</v>
      </c>
      <c r="AR120">
        <v>13.78991179426637</v>
      </c>
      <c r="AS120">
        <v>13.78991179426637</v>
      </c>
      <c r="AT120">
        <v>13.78991179426637</v>
      </c>
      <c r="AU120">
        <v>13.78991179426637</v>
      </c>
      <c r="AV120" t="str">
        <f>VLOOKUP(Sheet1[[#This Row],[NPDES ID2]],Combined_Sheet__Major_Only___2[[NPDES ID2]:[ECHO BFR]],3,FALSE)</f>
        <v>WA</v>
      </c>
      <c r="AW120" t="s">
        <v>12181</v>
      </c>
      <c r="AX120" t="str">
        <f>VLOOKUP(Sheet1[[#This Row],[NPDES ID2]],Combined_Sheet__Major_Only___2[[NPDES ID2]:[ECHO BFR]],27,FALSE)</f>
        <v>methaneBioCaptureRecover</v>
      </c>
      <c r="AY120" t="str">
        <f>VLOOKUP(Sheet1[[#This Row],[NPDES ID2]],Combined_Sheet__Major_Only___2[[NPDES ID2]:[ECHO BFR]],28,FALSE)</f>
        <v>-</v>
      </c>
      <c r="AZ120" t="str">
        <f>VLOOKUP(Sheet1[[#This Row],[NPDES ID2]],Combined_Sheet__Major_Only___2[[NPDES ID2]:[ECHO BFR]],29,FALSE)</f>
        <v>thickening, preliminaryOps</v>
      </c>
      <c r="BA120">
        <f>VLOOKUP(Sheet1[[#This Row],[NPDES ID2]],Combined_Sheet__Major_Only___2[[NPDES ID2]:[ECHO BFR]],17,FALSE)</f>
        <v>47.663487000000003</v>
      </c>
      <c r="BB120">
        <f>VLOOKUP(Sheet1[[#This Row],[NPDES ID2]],Combined_Sheet__Major_Only___2[[NPDES ID2]:[ECHO BFR]],18,FALSE)</f>
        <v>-122.427318</v>
      </c>
      <c r="BC120" t="str">
        <f>IF(ISNUMBER(SEARCH("aerobic",$AW120)),"aerobic","")</f>
        <v/>
      </c>
      <c r="BD120" t="str">
        <f>IF(ISNUMBER(SEARCH("anaer",$AW120)),"anaer","")</f>
        <v>anaer</v>
      </c>
      <c r="BE120" t="str">
        <f>IF(ISNUMBER(SEARCH("thickening",$AZ120)),"thickening","")</f>
        <v>thickening</v>
      </c>
      <c r="BF120" s="2" t="str">
        <f>IF(ISNUMBER(SEARCH("airDry",$AW120)),"airDry","")</f>
        <v/>
      </c>
      <c r="BG120" s="2" t="str">
        <f>IF(ISNUMBER(SEARCH("heatDry",$AY120)),"heatDry","")</f>
        <v/>
      </c>
      <c r="BH120" s="2" t="str">
        <f>IF(AND(ISNUMBER(SEARCH("aerobic",$AW120)),ISNUMBER(SEARCH("anaer",$AW120))),"Combined Aer and Anaer.","")</f>
        <v/>
      </c>
    </row>
    <row r="121" spans="1:60" x14ac:dyDescent="0.3">
      <c r="A121" s="4">
        <v>119</v>
      </c>
      <c r="B121" t="s">
        <v>666</v>
      </c>
      <c r="C121">
        <v>10007.379999999999</v>
      </c>
      <c r="D121">
        <v>826.03397943536697</v>
      </c>
      <c r="E121">
        <v>812.69945268156334</v>
      </c>
      <c r="F121">
        <v>565.6948322733997</v>
      </c>
      <c r="G121">
        <v>1062.273271521989</v>
      </c>
      <c r="H121">
        <v>-75.982427034113769</v>
      </c>
      <c r="I121">
        <v>-75.278673850039851</v>
      </c>
      <c r="J121">
        <v>-87.151370969787322</v>
      </c>
      <c r="K121">
        <v>-64.026583918243901</v>
      </c>
      <c r="L121">
        <v>4854.0778829944566</v>
      </c>
      <c r="M121">
        <v>4814.1182778497023</v>
      </c>
      <c r="N121">
        <v>4668.4085213613889</v>
      </c>
      <c r="O121">
        <v>5160.2555809184269</v>
      </c>
      <c r="P121">
        <v>238.60196484012491</v>
      </c>
      <c r="Q121">
        <v>237.51460548120829</v>
      </c>
      <c r="R121">
        <v>205.98215433939919</v>
      </c>
      <c r="S121">
        <v>270.71932838484668</v>
      </c>
      <c r="T121">
        <v>56.153135338904598</v>
      </c>
      <c r="U121">
        <v>56.153045841924452</v>
      </c>
      <c r="V121">
        <v>56.114726751097358</v>
      </c>
      <c r="W121">
        <v>56.191175281600103</v>
      </c>
      <c r="X121">
        <v>5214.939240084831</v>
      </c>
      <c r="Y121">
        <v>5250.4065377743054</v>
      </c>
      <c r="Z121">
        <v>4903.6468122494134</v>
      </c>
      <c r="AA121">
        <v>5416.7342132404892</v>
      </c>
      <c r="AB121">
        <v>1140.174928116191</v>
      </c>
      <c r="AC121">
        <v>1116.6583984767519</v>
      </c>
      <c r="AD121">
        <v>928.43855382991046</v>
      </c>
      <c r="AE121">
        <v>1456.8362584849431</v>
      </c>
      <c r="AF121">
        <v>47.562694687412232</v>
      </c>
      <c r="AG121">
        <v>47.168425426931492</v>
      </c>
      <c r="AH121">
        <v>45.758762229414842</v>
      </c>
      <c r="AI121">
        <v>50.538826065014398</v>
      </c>
      <c r="AJ121">
        <v>0.35806317391632259</v>
      </c>
      <c r="AK121">
        <v>0.35806181608208271</v>
      </c>
      <c r="AL121">
        <v>0.35787731604791262</v>
      </c>
      <c r="AM121">
        <v>0.35824991413352592</v>
      </c>
      <c r="AN121">
        <v>0.95670845092750201</v>
      </c>
      <c r="AO121">
        <v>0.95670845092750156</v>
      </c>
      <c r="AP121">
        <v>0.95670845092750156</v>
      </c>
      <c r="AQ121">
        <v>0.95670845092750156</v>
      </c>
      <c r="AR121">
        <v>9.2673625657661809</v>
      </c>
      <c r="AS121">
        <v>9.2673625657661791</v>
      </c>
      <c r="AT121">
        <v>9.2673625657661791</v>
      </c>
      <c r="AU121">
        <v>9.2673625657661791</v>
      </c>
      <c r="AV121" t="str">
        <f>VLOOKUP(Sheet1[[#This Row],[NPDES ID2]],Combined_Sheet__Major_Only___2[[NPDES ID2]:[ECHO BFR]],3,FALSE)</f>
        <v>NC</v>
      </c>
      <c r="AW121" t="s">
        <v>54</v>
      </c>
      <c r="AX121" t="str">
        <f>VLOOKUP(Sheet1[[#This Row],[NPDES ID2]],Combined_Sheet__Major_Only___2[[NPDES ID2]:[ECHO BFR]],27,FALSE)</f>
        <v>-</v>
      </c>
      <c r="AY121" t="str">
        <f>VLOOKUP(Sheet1[[#This Row],[NPDES ID2]],Combined_Sheet__Major_Only___2[[NPDES ID2]:[ECHO BFR]],28,FALSE)</f>
        <v>-</v>
      </c>
      <c r="AZ121" t="str">
        <f>VLOOKUP(Sheet1[[#This Row],[NPDES ID2]],Combined_Sheet__Major_Only___2[[NPDES ID2]:[ECHO BFR]],29,FALSE)</f>
        <v>thickening</v>
      </c>
      <c r="BA121">
        <f>VLOOKUP(Sheet1[[#This Row],[NPDES ID2]],Combined_Sheet__Major_Only___2[[NPDES ID2]:[ECHO BFR]],17,FALSE)</f>
        <v>35.326239000000001</v>
      </c>
      <c r="BB121">
        <f>VLOOKUP(Sheet1[[#This Row],[NPDES ID2]],Combined_Sheet__Major_Only___2[[NPDES ID2]:[ECHO BFR]],18,FALSE)</f>
        <v>-80.539344999999997</v>
      </c>
      <c r="BC121" t="str">
        <f>IF(ISNUMBER(SEARCH("aerobic",$AW121)),"aerobic","")</f>
        <v/>
      </c>
      <c r="BD121" t="str">
        <f>IF(ISNUMBER(SEARCH("anaer",$AW121)),"anaer","")</f>
        <v/>
      </c>
      <c r="BE121" t="str">
        <f>IF(ISNUMBER(SEARCH("thickening",$AZ121)),"thickening","")</f>
        <v>thickening</v>
      </c>
      <c r="BF121" s="3" t="str">
        <f>IF(ISNUMBER(SEARCH("airDry",$AW121)),"airDry","")</f>
        <v/>
      </c>
      <c r="BG121" s="3" t="str">
        <f>IF(ISNUMBER(SEARCH("heatDry",$AY121)),"heatDry","")</f>
        <v/>
      </c>
      <c r="BH121" s="3" t="str">
        <f>IF(AND(ISNUMBER(SEARCH("aerobic",$AW121)),ISNUMBER(SEARCH("anaer",$AW121))),"Combined Aer and Anaer.","")</f>
        <v/>
      </c>
    </row>
    <row r="122" spans="1:60" x14ac:dyDescent="0.3">
      <c r="A122" s="4">
        <v>120</v>
      </c>
      <c r="B122" t="s">
        <v>671</v>
      </c>
      <c r="C122">
        <v>9658</v>
      </c>
      <c r="D122">
        <v>595.92791819785134</v>
      </c>
      <c r="E122">
        <v>590.60484840113554</v>
      </c>
      <c r="F122">
        <v>414.3447395809423</v>
      </c>
      <c r="G122">
        <v>771.73710228890025</v>
      </c>
      <c r="H122">
        <v>-76.16723948456513</v>
      </c>
      <c r="I122">
        <v>-77.455566487732241</v>
      </c>
      <c r="J122">
        <v>-89.763791013357149</v>
      </c>
      <c r="K122">
        <v>-59.468877447633318</v>
      </c>
      <c r="L122">
        <v>6303.6526928952417</v>
      </c>
      <c r="M122">
        <v>6277.0572472721688</v>
      </c>
      <c r="N122">
        <v>6180.3783057561459</v>
      </c>
      <c r="O122">
        <v>6506.8536898161756</v>
      </c>
      <c r="P122">
        <v>227.64629817173019</v>
      </c>
      <c r="Q122">
        <v>230.24279610418409</v>
      </c>
      <c r="R122">
        <v>185.04843086943779</v>
      </c>
      <c r="S122">
        <v>260.40285895260899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63.976945502827547</v>
      </c>
      <c r="AG122">
        <v>63.705683146078243</v>
      </c>
      <c r="AH122">
        <v>62.733437119083838</v>
      </c>
      <c r="AI122">
        <v>66.027895006610166</v>
      </c>
      <c r="AJ122">
        <v>0.55798079800454536</v>
      </c>
      <c r="AK122">
        <v>0.5579800436790332</v>
      </c>
      <c r="AL122">
        <v>0.55787551542145941</v>
      </c>
      <c r="AM122">
        <v>0.55808653982486744</v>
      </c>
      <c r="AN122">
        <v>0.18273243033744899</v>
      </c>
      <c r="AO122">
        <v>0.18273243033744899</v>
      </c>
      <c r="AP122">
        <v>0.18273243033744899</v>
      </c>
      <c r="AQ122">
        <v>0.18273243033744899</v>
      </c>
      <c r="AR122">
        <v>14.71339218908534</v>
      </c>
      <c r="AS122">
        <v>14.71339218908534</v>
      </c>
      <c r="AT122">
        <v>14.71339218908534</v>
      </c>
      <c r="AU122">
        <v>14.71339218908534</v>
      </c>
      <c r="AV122" t="str">
        <f>VLOOKUP(Sheet1[[#This Row],[NPDES ID2]],Combined_Sheet__Major_Only___2[[NPDES ID2]:[ECHO BFR]],3,FALSE)</f>
        <v>KY</v>
      </c>
      <c r="AW122" t="s">
        <v>12181</v>
      </c>
      <c r="AX122" t="str">
        <f>VLOOKUP(Sheet1[[#This Row],[NPDES ID2]],Combined_Sheet__Major_Only___2[[NPDES ID2]:[ECHO BFR]],27,FALSE)</f>
        <v>methaneBioCaptureRecover</v>
      </c>
      <c r="AY122" t="str">
        <f>VLOOKUP(Sheet1[[#This Row],[NPDES ID2]],Combined_Sheet__Major_Only___2[[NPDES ID2]:[ECHO BFR]],28,FALSE)</f>
        <v>heatDry</v>
      </c>
      <c r="AZ122" t="str">
        <f>VLOOKUP(Sheet1[[#This Row],[NPDES ID2]],Combined_Sheet__Major_Only___2[[NPDES ID2]:[ECHO BFR]],29,FALSE)</f>
        <v>preliminaryOps, thickening</v>
      </c>
      <c r="BA122">
        <f>VLOOKUP(Sheet1[[#This Row],[NPDES ID2]],Combined_Sheet__Major_Only___2[[NPDES ID2]:[ECHO BFR]],17,FALSE)</f>
        <v>38.232528000000002</v>
      </c>
      <c r="BB122">
        <f>VLOOKUP(Sheet1[[#This Row],[NPDES ID2]],Combined_Sheet__Major_Only___2[[NPDES ID2]:[ECHO BFR]],18,FALSE)</f>
        <v>-85.829483999999994</v>
      </c>
      <c r="BC122" t="str">
        <f>IF(ISNUMBER(SEARCH("aerobic",$AW122)),"aerobic","")</f>
        <v/>
      </c>
      <c r="BD122" t="str">
        <f>IF(ISNUMBER(SEARCH("anaer",$AW122)),"anaer","")</f>
        <v>anaer</v>
      </c>
      <c r="BE122" t="str">
        <f>IF(ISNUMBER(SEARCH("thickening",$AZ122)),"thickening","")</f>
        <v>thickening</v>
      </c>
      <c r="BF122" s="2" t="str">
        <f>IF(ISNUMBER(SEARCH("airDry",$AW122)),"airDry","")</f>
        <v/>
      </c>
      <c r="BG122" s="2" t="str">
        <f>IF(ISNUMBER(SEARCH("heatDry",$AY122)),"heatDry","")</f>
        <v>heatDry</v>
      </c>
      <c r="BH122" s="2" t="str">
        <f>IF(AND(ISNUMBER(SEARCH("aerobic",$AW122)),ISNUMBER(SEARCH("anaer",$AW122))),"Combined Aer and Anaer.","")</f>
        <v/>
      </c>
    </row>
    <row r="123" spans="1:60" x14ac:dyDescent="0.3">
      <c r="A123" s="4">
        <v>121</v>
      </c>
      <c r="B123" t="s">
        <v>677</v>
      </c>
      <c r="C123">
        <v>9548</v>
      </c>
      <c r="D123">
        <v>618.41027530059944</v>
      </c>
      <c r="E123">
        <v>612.40446794412901</v>
      </c>
      <c r="F123">
        <v>428.67792002828719</v>
      </c>
      <c r="G123">
        <v>799.79708492037935</v>
      </c>
      <c r="H123">
        <v>-75.653481182045624</v>
      </c>
      <c r="I123">
        <v>-76.610381645897832</v>
      </c>
      <c r="J123">
        <v>-88.507122291389408</v>
      </c>
      <c r="K123">
        <v>-59.628398499637562</v>
      </c>
      <c r="L123">
        <v>5951.0941240598677</v>
      </c>
      <c r="M123">
        <v>5922.7525726429412</v>
      </c>
      <c r="N123">
        <v>5819.4331602698094</v>
      </c>
      <c r="O123">
        <v>6168.1987677135758</v>
      </c>
      <c r="P123">
        <v>225.52762917673579</v>
      </c>
      <c r="Q123">
        <v>227.66911772534931</v>
      </c>
      <c r="R123">
        <v>184.7855905272823</v>
      </c>
      <c r="S123">
        <v>258.79938174491321</v>
      </c>
      <c r="T123">
        <v>42.239080535433203</v>
      </c>
      <c r="U123">
        <v>42.239012511579737</v>
      </c>
      <c r="V123">
        <v>42.20988736999125</v>
      </c>
      <c r="W123">
        <v>42.267993505263917</v>
      </c>
      <c r="X123">
        <v>3050.6609229895862</v>
      </c>
      <c r="Y123">
        <v>3062.9617898136198</v>
      </c>
      <c r="Z123">
        <v>2944.2009727142058</v>
      </c>
      <c r="AA123">
        <v>3118.5890814446311</v>
      </c>
      <c r="AB123">
        <v>546.04431224102882</v>
      </c>
      <c r="AC123">
        <v>541.60713901600798</v>
      </c>
      <c r="AD123">
        <v>462.99560332972771</v>
      </c>
      <c r="AE123">
        <v>651.4056601030062</v>
      </c>
      <c r="AF123">
        <v>61.106814536989447</v>
      </c>
      <c r="AG123">
        <v>60.813316628688298</v>
      </c>
      <c r="AH123">
        <v>59.769215634902359</v>
      </c>
      <c r="AI123">
        <v>63.314917736912001</v>
      </c>
      <c r="AJ123">
        <v>0.522926152757894</v>
      </c>
      <c r="AK123">
        <v>0.522924766836808</v>
      </c>
      <c r="AL123">
        <v>0.52273473905290158</v>
      </c>
      <c r="AM123">
        <v>0.52311844100443472</v>
      </c>
      <c r="AN123">
        <v>0.94360127660707183</v>
      </c>
      <c r="AO123">
        <v>0.9436012766070716</v>
      </c>
      <c r="AP123">
        <v>0.9436012766070716</v>
      </c>
      <c r="AQ123">
        <v>0.9436012766070716</v>
      </c>
      <c r="AR123">
        <v>13.28837533869412</v>
      </c>
      <c r="AS123">
        <v>13.28837533869412</v>
      </c>
      <c r="AT123">
        <v>13.28837533869412</v>
      </c>
      <c r="AU123">
        <v>13.28837533869412</v>
      </c>
      <c r="AV123" t="str">
        <f>VLOOKUP(Sheet1[[#This Row],[NPDES ID2]],Combined_Sheet__Major_Only___2[[NPDES ID2]:[ECHO BFR]],3,FALSE)</f>
        <v>NY</v>
      </c>
      <c r="AW123" t="s">
        <v>41</v>
      </c>
      <c r="AX123" t="str">
        <f>VLOOKUP(Sheet1[[#This Row],[NPDES ID2]],Combined_Sheet__Major_Only___2[[NPDES ID2]:[ECHO BFR]],27,FALSE)</f>
        <v>-</v>
      </c>
      <c r="AY123" t="str">
        <f>VLOOKUP(Sheet1[[#This Row],[NPDES ID2]],Combined_Sheet__Major_Only___2[[NPDES ID2]:[ECHO BFR]],28,FALSE)</f>
        <v>-</v>
      </c>
      <c r="AZ123" t="str">
        <f>VLOOKUP(Sheet1[[#This Row],[NPDES ID2]],Combined_Sheet__Major_Only___2[[NPDES ID2]:[ECHO BFR]],29,FALSE)</f>
        <v>thickening</v>
      </c>
      <c r="BA123">
        <f>VLOOKUP(Sheet1[[#This Row],[NPDES ID2]],Combined_Sheet__Major_Only___2[[NPDES ID2]:[ECHO BFR]],17,FALSE)</f>
        <v>42.993760000000002</v>
      </c>
      <c r="BB123">
        <f>VLOOKUP(Sheet1[[#This Row],[NPDES ID2]],Combined_Sheet__Major_Only___2[[NPDES ID2]:[ECHO BFR]],18,FALSE)</f>
        <v>-78.901619999999994</v>
      </c>
      <c r="BC123" t="str">
        <f>IF(ISNUMBER(SEARCH("aerobic",$AW123)),"aerobic","")</f>
        <v>aerobic</v>
      </c>
      <c r="BD123" t="str">
        <f>IF(ISNUMBER(SEARCH("anaer",$AW123)),"anaer","")</f>
        <v/>
      </c>
      <c r="BE123" t="str">
        <f>IF(ISNUMBER(SEARCH("thickening",$AZ123)),"thickening","")</f>
        <v>thickening</v>
      </c>
      <c r="BF123" s="3" t="str">
        <f>IF(ISNUMBER(SEARCH("airDry",$AW123)),"airDry","")</f>
        <v/>
      </c>
      <c r="BG123" s="3" t="str">
        <f>IF(ISNUMBER(SEARCH("heatDry",$AY123)),"heatDry","")</f>
        <v/>
      </c>
      <c r="BH123" s="3" t="str">
        <f>IF(AND(ISNUMBER(SEARCH("aerobic",$AW123)),ISNUMBER(SEARCH("anaer",$AW123))),"Combined Aer and Anaer.","")</f>
        <v/>
      </c>
    </row>
    <row r="124" spans="1:60" x14ac:dyDescent="0.3">
      <c r="A124" s="4">
        <v>122</v>
      </c>
      <c r="B124" t="s">
        <v>683</v>
      </c>
      <c r="C124">
        <v>9512.7000000000007</v>
      </c>
      <c r="D124">
        <v>782.44567019982469</v>
      </c>
      <c r="E124">
        <v>770.56041964125802</v>
      </c>
      <c r="F124">
        <v>536.80202778908915</v>
      </c>
      <c r="G124">
        <v>1005.372781161009</v>
      </c>
      <c r="H124">
        <v>-75.506567855580215</v>
      </c>
      <c r="I124">
        <v>-74.903033428597482</v>
      </c>
      <c r="J124">
        <v>-86.813597534423707</v>
      </c>
      <c r="K124">
        <v>-63.368095760233402</v>
      </c>
      <c r="L124">
        <v>4676.2080703418851</v>
      </c>
      <c r="M124">
        <v>4638.7094197660426</v>
      </c>
      <c r="N124">
        <v>4501.8286684843733</v>
      </c>
      <c r="O124">
        <v>4963.8755809018994</v>
      </c>
      <c r="P124">
        <v>226.6963853685792</v>
      </c>
      <c r="Q124">
        <v>225.86904998979909</v>
      </c>
      <c r="R124">
        <v>195.0437589792281</v>
      </c>
      <c r="S124">
        <v>256.85345141877701</v>
      </c>
      <c r="T124">
        <v>81.981798298561458</v>
      </c>
      <c r="U124">
        <v>81.981668941011549</v>
      </c>
      <c r="V124">
        <v>81.926283120212076</v>
      </c>
      <c r="W124">
        <v>82.036780642972019</v>
      </c>
      <c r="X124">
        <v>7512.1920812049138</v>
      </c>
      <c r="Y124">
        <v>7562.1850849059629</v>
      </c>
      <c r="Z124">
        <v>7074.4635397978582</v>
      </c>
      <c r="AA124">
        <v>7795.5664014733566</v>
      </c>
      <c r="AB124">
        <v>2443.2871081763719</v>
      </c>
      <c r="AC124">
        <v>2338.2294705471581</v>
      </c>
      <c r="AD124">
        <v>1806.7049401319939</v>
      </c>
      <c r="AE124">
        <v>3535.9645505248768</v>
      </c>
      <c r="AF124">
        <v>48.207687606453412</v>
      </c>
      <c r="AG124">
        <v>47.81784311493297</v>
      </c>
      <c r="AH124">
        <v>46.428127610874142</v>
      </c>
      <c r="AI124">
        <v>51.144646801420507</v>
      </c>
      <c r="AJ124">
        <v>0.36588792800580783</v>
      </c>
      <c r="AK124">
        <v>0.36588627932601292</v>
      </c>
      <c r="AL124">
        <v>0.36566349693128808</v>
      </c>
      <c r="AM124">
        <v>0.36611344926543021</v>
      </c>
      <c r="AN124">
        <v>0.96975596448313861</v>
      </c>
      <c r="AO124">
        <v>0.96975596448313861</v>
      </c>
      <c r="AP124">
        <v>0.96975596448313861</v>
      </c>
      <c r="AQ124">
        <v>0.96975596448313861</v>
      </c>
      <c r="AR124">
        <v>7.8024654823262596</v>
      </c>
      <c r="AS124">
        <v>7.8024654823262596</v>
      </c>
      <c r="AT124">
        <v>7.8024654823262596</v>
      </c>
      <c r="AU124">
        <v>7.8024654823262596</v>
      </c>
      <c r="AV124" t="str">
        <f>VLOOKUP(Sheet1[[#This Row],[NPDES ID2]],Combined_Sheet__Major_Only___2[[NPDES ID2]:[ECHO BFR]],3,FALSE)</f>
        <v>NC</v>
      </c>
      <c r="AW124" t="s">
        <v>54</v>
      </c>
      <c r="AX124" t="str">
        <f>VLOOKUP(Sheet1[[#This Row],[NPDES ID2]],Combined_Sheet__Major_Only___2[[NPDES ID2]:[ECHO BFR]],27,FALSE)</f>
        <v>other</v>
      </c>
      <c r="AY124" t="str">
        <f>VLOOKUP(Sheet1[[#This Row],[NPDES ID2]],Combined_Sheet__Major_Only___2[[NPDES ID2]:[ECHO BFR]],28,FALSE)</f>
        <v>-</v>
      </c>
      <c r="AZ124" t="str">
        <f>VLOOKUP(Sheet1[[#This Row],[NPDES ID2]],Combined_Sheet__Major_Only___2[[NPDES ID2]:[ECHO BFR]],29,FALSE)</f>
        <v>thickening</v>
      </c>
      <c r="BA124">
        <f>VLOOKUP(Sheet1[[#This Row],[NPDES ID2]],Combined_Sheet__Major_Only___2[[NPDES ID2]:[ECHO BFR]],17,FALSE)</f>
        <v>36.098213999999999</v>
      </c>
      <c r="BB124">
        <f>VLOOKUP(Sheet1[[#This Row],[NPDES ID2]],Combined_Sheet__Major_Only___2[[NPDES ID2]:[ECHO BFR]],18,FALSE)</f>
        <v>-79.687741000000003</v>
      </c>
      <c r="BC124" t="str">
        <f>IF(ISNUMBER(SEARCH("aerobic",$AW124)),"aerobic","")</f>
        <v/>
      </c>
      <c r="BD124" t="str">
        <f>IF(ISNUMBER(SEARCH("anaer",$AW124)),"anaer","")</f>
        <v/>
      </c>
      <c r="BE124" t="str">
        <f>IF(ISNUMBER(SEARCH("thickening",$AZ124)),"thickening","")</f>
        <v>thickening</v>
      </c>
      <c r="BF124" s="2" t="str">
        <f>IF(ISNUMBER(SEARCH("airDry",$AW124)),"airDry","")</f>
        <v/>
      </c>
      <c r="BG124" s="2" t="str">
        <f>IF(ISNUMBER(SEARCH("heatDry",$AY124)),"heatDry","")</f>
        <v/>
      </c>
      <c r="BH124" s="2" t="str">
        <f>IF(AND(ISNUMBER(SEARCH("aerobic",$AW124)),ISNUMBER(SEARCH("anaer",$AW124))),"Combined Aer and Anaer.","")</f>
        <v/>
      </c>
    </row>
    <row r="125" spans="1:60" x14ac:dyDescent="0.3">
      <c r="A125" s="4">
        <v>123</v>
      </c>
      <c r="B125" t="s">
        <v>688</v>
      </c>
      <c r="C125">
        <v>9300</v>
      </c>
      <c r="D125">
        <v>610.59496469181181</v>
      </c>
      <c r="E125">
        <v>604.74652277035591</v>
      </c>
      <c r="F125">
        <v>423.4210840345641</v>
      </c>
      <c r="G125">
        <v>789.03566277615857</v>
      </c>
      <c r="H125">
        <v>-74.78652524620405</v>
      </c>
      <c r="I125">
        <v>-75.45689019232276</v>
      </c>
      <c r="J125">
        <v>-87.973043590163584</v>
      </c>
      <c r="K125">
        <v>-59.177040955430293</v>
      </c>
      <c r="L125">
        <v>5748.8807117723154</v>
      </c>
      <c r="M125">
        <v>5720.977474704734</v>
      </c>
      <c r="N125">
        <v>5619.1250018749597</v>
      </c>
      <c r="O125">
        <v>5963.3556341091589</v>
      </c>
      <c r="P125">
        <v>219.699722179585</v>
      </c>
      <c r="Q125">
        <v>221.63368370699851</v>
      </c>
      <c r="R125">
        <v>180.22069704787589</v>
      </c>
      <c r="S125">
        <v>252.29223484570761</v>
      </c>
      <c r="T125">
        <v>115.7765706153338</v>
      </c>
      <c r="U125">
        <v>115.776389103366</v>
      </c>
      <c r="V125">
        <v>115.6986728098468</v>
      </c>
      <c r="W125">
        <v>115.8537207587262</v>
      </c>
      <c r="X125">
        <v>8431.2217867870004</v>
      </c>
      <c r="Y125">
        <v>8466.1182122991959</v>
      </c>
      <c r="Z125">
        <v>8130.2570307870064</v>
      </c>
      <c r="AA125">
        <v>8623.1535655340504</v>
      </c>
      <c r="AB125">
        <v>1282.945278547533</v>
      </c>
      <c r="AC125">
        <v>1276.4131760099619</v>
      </c>
      <c r="AD125">
        <v>1114.4321638223639</v>
      </c>
      <c r="AE125">
        <v>1491.403769690304</v>
      </c>
      <c r="AF125">
        <v>60.619608113849807</v>
      </c>
      <c r="AG125">
        <v>60.321438172599663</v>
      </c>
      <c r="AH125">
        <v>59.266667261578043</v>
      </c>
      <c r="AI125">
        <v>62.847539416119069</v>
      </c>
      <c r="AJ125">
        <v>0.51697899813591708</v>
      </c>
      <c r="AK125">
        <v>0.51697677727175673</v>
      </c>
      <c r="AL125">
        <v>0.51667619000586162</v>
      </c>
      <c r="AM125">
        <v>0.51728326739266661</v>
      </c>
      <c r="AN125">
        <v>0.97830944534315789</v>
      </c>
      <c r="AO125">
        <v>0.97830944534315811</v>
      </c>
      <c r="AP125">
        <v>0.97830944534315811</v>
      </c>
      <c r="AQ125">
        <v>0.97830944534315811</v>
      </c>
      <c r="AR125">
        <v>14.521800414539509</v>
      </c>
      <c r="AS125">
        <v>14.521800414539509</v>
      </c>
      <c r="AT125">
        <v>14.521800414539509</v>
      </c>
      <c r="AU125">
        <v>14.521800414539509</v>
      </c>
      <c r="AV125" t="str">
        <f>VLOOKUP(Sheet1[[#This Row],[NPDES ID2]],Combined_Sheet__Major_Only___2[[NPDES ID2]:[ECHO BFR]],3,FALSE)</f>
        <v>OR</v>
      </c>
      <c r="AW125" t="s">
        <v>12181</v>
      </c>
      <c r="AX125" t="str">
        <f>VLOOKUP(Sheet1[[#This Row],[NPDES ID2]],Combined_Sheet__Major_Only___2[[NPDES ID2]:[ECHO BFR]],27,FALSE)</f>
        <v>methaneBioCaptureRecover</v>
      </c>
      <c r="AY125" t="str">
        <f>VLOOKUP(Sheet1[[#This Row],[NPDES ID2]],Combined_Sheet__Major_Only___2[[NPDES ID2]:[ECHO BFR]],28,FALSE)</f>
        <v>-</v>
      </c>
      <c r="AZ125" t="str">
        <f>VLOOKUP(Sheet1[[#This Row],[NPDES ID2]],Combined_Sheet__Major_Only___2[[NPDES ID2]:[ECHO BFR]],29,FALSE)</f>
        <v>preliminaryOps, thickening, sludgeLagoon</v>
      </c>
      <c r="BA125">
        <f>VLOOKUP(Sheet1[[#This Row],[NPDES ID2]],Combined_Sheet__Major_Only___2[[NPDES ID2]:[ECHO BFR]],17,FALSE)</f>
        <v>45.597499999999997</v>
      </c>
      <c r="BB125">
        <f>VLOOKUP(Sheet1[[#This Row],[NPDES ID2]],Combined_Sheet__Major_Only___2[[NPDES ID2]:[ECHO BFR]],18,FALSE)</f>
        <v>-122.71899999999999</v>
      </c>
      <c r="BC125" t="str">
        <f>IF(ISNUMBER(SEARCH("aerobic",$AW125)),"aerobic","")</f>
        <v/>
      </c>
      <c r="BD125" t="str">
        <f>IF(ISNUMBER(SEARCH("anaer",$AW125)),"anaer","")</f>
        <v>anaer</v>
      </c>
      <c r="BE125" t="str">
        <f>IF(ISNUMBER(SEARCH("thickening",$AZ125)),"thickening","")</f>
        <v>thickening</v>
      </c>
      <c r="BF125" s="3" t="str">
        <f>IF(ISNUMBER(SEARCH("airDry",$AW125)),"airDry","")</f>
        <v/>
      </c>
      <c r="BG125" s="3" t="str">
        <f>IF(ISNUMBER(SEARCH("heatDry",$AY125)),"heatDry","")</f>
        <v/>
      </c>
      <c r="BH125" s="3" t="str">
        <f>IF(AND(ISNUMBER(SEARCH("aerobic",$AW125)),ISNUMBER(SEARCH("anaer",$AW125))),"Combined Aer and Anaer.","")</f>
        <v/>
      </c>
    </row>
    <row r="126" spans="1:60" x14ac:dyDescent="0.3">
      <c r="A126" s="4">
        <v>124</v>
      </c>
      <c r="B126" t="s">
        <v>693</v>
      </c>
      <c r="C126">
        <v>8917</v>
      </c>
      <c r="D126">
        <v>765.75152903369769</v>
      </c>
      <c r="E126">
        <v>754.09328143890116</v>
      </c>
      <c r="F126">
        <v>527.47701276073508</v>
      </c>
      <c r="G126">
        <v>981.30450456488995</v>
      </c>
      <c r="H126">
        <v>-75.365064051935917</v>
      </c>
      <c r="I126">
        <v>-74.557342364763102</v>
      </c>
      <c r="J126">
        <v>-87.219428884472308</v>
      </c>
      <c r="K126">
        <v>-63.814485858929388</v>
      </c>
      <c r="L126">
        <v>4255.626768373415</v>
      </c>
      <c r="M126">
        <v>4219.5419685874258</v>
      </c>
      <c r="N126">
        <v>4087.8224770724842</v>
      </c>
      <c r="O126">
        <v>4532.5629093739044</v>
      </c>
      <c r="P126">
        <v>212.66234507066659</v>
      </c>
      <c r="Q126">
        <v>211.27252391759069</v>
      </c>
      <c r="R126">
        <v>184.25938323495171</v>
      </c>
      <c r="S126">
        <v>241.61406095741489</v>
      </c>
      <c r="T126">
        <v>108.9663505040126</v>
      </c>
      <c r="U126">
        <v>108.96617950204499</v>
      </c>
      <c r="V126">
        <v>108.8929631777218</v>
      </c>
      <c r="W126">
        <v>109.03903345972761</v>
      </c>
      <c r="X126">
        <v>10285.774703778619</v>
      </c>
      <c r="Y126">
        <v>10357.83005861725</v>
      </c>
      <c r="Z126">
        <v>9652.9257689590995</v>
      </c>
      <c r="AA126">
        <v>10696.484994321831</v>
      </c>
      <c r="AB126">
        <v>3246.105696926164</v>
      </c>
      <c r="AC126">
        <v>3112.6732247201712</v>
      </c>
      <c r="AD126">
        <v>2417.0404908705832</v>
      </c>
      <c r="AE126">
        <v>4647.4289080617673</v>
      </c>
      <c r="AF126">
        <v>46.805513130773249</v>
      </c>
      <c r="AG126">
        <v>46.405191720614738</v>
      </c>
      <c r="AH126">
        <v>44.978360122723217</v>
      </c>
      <c r="AI126">
        <v>49.821076394591692</v>
      </c>
      <c r="AJ126">
        <v>0.34888157418405469</v>
      </c>
      <c r="AK126">
        <v>0.34887986084329542</v>
      </c>
      <c r="AL126">
        <v>0.34864905834361237</v>
      </c>
      <c r="AM126">
        <v>0.34911523389015969</v>
      </c>
      <c r="AN126">
        <v>0.97699854370569428</v>
      </c>
      <c r="AO126">
        <v>0.97699854370569472</v>
      </c>
      <c r="AP126">
        <v>0.97699854370569472</v>
      </c>
      <c r="AQ126">
        <v>0.97699854370569472</v>
      </c>
      <c r="AR126">
        <v>7.6716928797975292</v>
      </c>
      <c r="AS126">
        <v>7.6716928797975266</v>
      </c>
      <c r="AT126">
        <v>7.6716928797975266</v>
      </c>
      <c r="AU126">
        <v>7.6716928797975266</v>
      </c>
      <c r="AV126" t="str">
        <f>VLOOKUP(Sheet1[[#This Row],[NPDES ID2]],Combined_Sheet__Major_Only___2[[NPDES ID2]:[ECHO BFR]],3,FALSE)</f>
        <v>MN</v>
      </c>
      <c r="AW126" t="s">
        <v>54</v>
      </c>
      <c r="AX126" t="str">
        <f>VLOOKUP(Sheet1[[#This Row],[NPDES ID2]],Combined_Sheet__Major_Only___2[[NPDES ID2]:[ECHO BFR]],27,FALSE)</f>
        <v>-</v>
      </c>
      <c r="AY126" t="str">
        <f>VLOOKUP(Sheet1[[#This Row],[NPDES ID2]],Combined_Sheet__Major_Only___2[[NPDES ID2]:[ECHO BFR]],28,FALSE)</f>
        <v>-</v>
      </c>
      <c r="AZ126" t="str">
        <f>VLOOKUP(Sheet1[[#This Row],[NPDES ID2]],Combined_Sheet__Major_Only___2[[NPDES ID2]:[ECHO BFR]],29,FALSE)</f>
        <v>thickening, preliminaryOps</v>
      </c>
      <c r="BA126">
        <f>VLOOKUP(Sheet1[[#This Row],[NPDES ID2]],Combined_Sheet__Major_Only___2[[NPDES ID2]:[ECHO BFR]],17,FALSE)</f>
        <v>44.826721999999997</v>
      </c>
      <c r="BB126">
        <f>VLOOKUP(Sheet1[[#This Row],[NPDES ID2]],Combined_Sheet__Major_Only___2[[NPDES ID2]:[ECHO BFR]],18,FALSE)</f>
        <v>-93.212000000000003</v>
      </c>
      <c r="BC126" t="str">
        <f>IF(ISNUMBER(SEARCH("aerobic",$AW126)),"aerobic","")</f>
        <v/>
      </c>
      <c r="BD126" t="str">
        <f>IF(ISNUMBER(SEARCH("anaer",$AW126)),"anaer","")</f>
        <v/>
      </c>
      <c r="BE126" t="str">
        <f>IF(ISNUMBER(SEARCH("thickening",$AZ126)),"thickening","")</f>
        <v>thickening</v>
      </c>
      <c r="BF126" s="2" t="str">
        <f>IF(ISNUMBER(SEARCH("airDry",$AW126)),"airDry","")</f>
        <v/>
      </c>
      <c r="BG126" s="2" t="str">
        <f>IF(ISNUMBER(SEARCH("heatDry",$AY126)),"heatDry","")</f>
        <v/>
      </c>
      <c r="BH126" s="2" t="str">
        <f>IF(AND(ISNUMBER(SEARCH("aerobic",$AW126)),ISNUMBER(SEARCH("anaer",$AW126))),"Combined Aer and Anaer.","")</f>
        <v/>
      </c>
    </row>
    <row r="127" spans="1:60" x14ac:dyDescent="0.3">
      <c r="A127" s="4">
        <v>125</v>
      </c>
      <c r="B127" t="s">
        <v>698</v>
      </c>
      <c r="C127">
        <v>8660</v>
      </c>
      <c r="D127">
        <v>549.18776771985165</v>
      </c>
      <c r="E127">
        <v>544.94139284344783</v>
      </c>
      <c r="F127">
        <v>383.95486654015588</v>
      </c>
      <c r="G127">
        <v>709.06889123429369</v>
      </c>
      <c r="H127">
        <v>-75.315836745254842</v>
      </c>
      <c r="I127">
        <v>-76.4989506795864</v>
      </c>
      <c r="J127">
        <v>-88.443353645793223</v>
      </c>
      <c r="K127">
        <v>-58.35062462478718</v>
      </c>
      <c r="L127">
        <v>5626.0798067074738</v>
      </c>
      <c r="M127">
        <v>5602.0884208954994</v>
      </c>
      <c r="N127">
        <v>5514.5325562708686</v>
      </c>
      <c r="O127">
        <v>5810.0426337626986</v>
      </c>
      <c r="P127">
        <v>204.12113429123261</v>
      </c>
      <c r="Q127">
        <v>206.39324739761901</v>
      </c>
      <c r="R127">
        <v>166.01909564520091</v>
      </c>
      <c r="S127">
        <v>233.60840899712221</v>
      </c>
      <c r="T127">
        <v>72.443452631856374</v>
      </c>
      <c r="U127">
        <v>72.443337994537757</v>
      </c>
      <c r="V127">
        <v>72.394254798466918</v>
      </c>
      <c r="W127">
        <v>72.492178265099383</v>
      </c>
      <c r="X127">
        <v>5019.324297757541</v>
      </c>
      <c r="Y127">
        <v>5037.487816836232</v>
      </c>
      <c r="Z127">
        <v>4862.1872170439938</v>
      </c>
      <c r="AA127">
        <v>5119.4050972189061</v>
      </c>
      <c r="AB127">
        <v>789.0118013231405</v>
      </c>
      <c r="AC127">
        <v>784.30337078334105</v>
      </c>
      <c r="AD127">
        <v>682.91490886564827</v>
      </c>
      <c r="AE127">
        <v>921.03629115765625</v>
      </c>
      <c r="AF127">
        <v>63.695565280869808</v>
      </c>
      <c r="AG127">
        <v>63.421126891958508</v>
      </c>
      <c r="AH127">
        <v>62.449060994992998</v>
      </c>
      <c r="AI127">
        <v>65.75435981566369</v>
      </c>
      <c r="AJ127">
        <v>0.55454262376445351</v>
      </c>
      <c r="AK127">
        <v>0.55454102006534534</v>
      </c>
      <c r="AL127">
        <v>0.55432155694769725</v>
      </c>
      <c r="AM127">
        <v>0.55476470901396568</v>
      </c>
      <c r="AN127">
        <v>0.96596822242186775</v>
      </c>
      <c r="AO127">
        <v>0.96596822242186819</v>
      </c>
      <c r="AP127">
        <v>0.96596822242186819</v>
      </c>
      <c r="AQ127">
        <v>0.96596822242186819</v>
      </c>
      <c r="AR127">
        <v>14.95822902183045</v>
      </c>
      <c r="AS127">
        <v>14.95822902183045</v>
      </c>
      <c r="AT127">
        <v>14.95822902183045</v>
      </c>
      <c r="AU127">
        <v>14.95822902183045</v>
      </c>
      <c r="AV127" t="str">
        <f>VLOOKUP(Sheet1[[#This Row],[NPDES ID2]],Combined_Sheet__Major_Only___2[[NPDES ID2]:[ECHO BFR]],3,FALSE)</f>
        <v>CA</v>
      </c>
      <c r="AW127" t="s">
        <v>12181</v>
      </c>
      <c r="AX127" t="str">
        <f>VLOOKUP(Sheet1[[#This Row],[NPDES ID2]],Combined_Sheet__Major_Only___2[[NPDES ID2]:[ECHO BFR]],27,FALSE)</f>
        <v>methaneBioCaptureRecover</v>
      </c>
      <c r="AY127" t="str">
        <f>VLOOKUP(Sheet1[[#This Row],[NPDES ID2]],Combined_Sheet__Major_Only___2[[NPDES ID2]:[ECHO BFR]],28,FALSE)</f>
        <v>-</v>
      </c>
      <c r="AZ127" t="str">
        <f>VLOOKUP(Sheet1[[#This Row],[NPDES ID2]],Combined_Sheet__Major_Only___2[[NPDES ID2]:[ECHO BFR]],29,FALSE)</f>
        <v>thickening</v>
      </c>
      <c r="BA127">
        <f>VLOOKUP(Sheet1[[#This Row],[NPDES ID2]],Combined_Sheet__Major_Only___2[[NPDES ID2]:[ECHO BFR]],17,FALSE)</f>
        <v>33.973075122220003</v>
      </c>
      <c r="BB127">
        <f>VLOOKUP(Sheet1[[#This Row],[NPDES ID2]],Combined_Sheet__Major_Only___2[[NPDES ID2]:[ECHO BFR]],18,FALSE)</f>
        <v>-117.734395706896</v>
      </c>
      <c r="BC127" t="str">
        <f>IF(ISNUMBER(SEARCH("aerobic",$AW127)),"aerobic","")</f>
        <v/>
      </c>
      <c r="BD127" t="str">
        <f>IF(ISNUMBER(SEARCH("anaer",$AW127)),"anaer","")</f>
        <v>anaer</v>
      </c>
      <c r="BE127" t="str">
        <f>IF(ISNUMBER(SEARCH("thickening",$AZ127)),"thickening","")</f>
        <v>thickening</v>
      </c>
      <c r="BF127" s="3" t="str">
        <f>IF(ISNUMBER(SEARCH("airDry",$AW127)),"airDry","")</f>
        <v/>
      </c>
      <c r="BG127" s="3" t="str">
        <f>IF(ISNUMBER(SEARCH("heatDry",$AY127)),"heatDry","")</f>
        <v/>
      </c>
      <c r="BH127" s="3" t="str">
        <f>IF(AND(ISNUMBER(SEARCH("aerobic",$AW127)),ISNUMBER(SEARCH("anaer",$AW127))),"Combined Aer and Anaer.","")</f>
        <v/>
      </c>
    </row>
    <row r="128" spans="1:60" x14ac:dyDescent="0.3">
      <c r="A128" s="4">
        <v>126</v>
      </c>
      <c r="B128" t="s">
        <v>703</v>
      </c>
      <c r="C128">
        <v>8400</v>
      </c>
      <c r="D128">
        <v>652.5533575857221</v>
      </c>
      <c r="E128">
        <v>644.9955987452081</v>
      </c>
      <c r="F128">
        <v>450.97277917415528</v>
      </c>
      <c r="G128">
        <v>837.56303758399235</v>
      </c>
      <c r="H128">
        <v>-76.816397194499018</v>
      </c>
      <c r="I128">
        <v>-76.648695768216612</v>
      </c>
      <c r="J128">
        <v>-89.433445239924922</v>
      </c>
      <c r="K128">
        <v>-64.020974641445179</v>
      </c>
      <c r="L128">
        <v>4487.8893137342566</v>
      </c>
      <c r="M128">
        <v>4457.3556873908037</v>
      </c>
      <c r="N128">
        <v>4346.3653237989802</v>
      </c>
      <c r="O128">
        <v>4721.1727121160593</v>
      </c>
      <c r="P128">
        <v>199.72562398630629</v>
      </c>
      <c r="Q128">
        <v>199.41192400448091</v>
      </c>
      <c r="R128">
        <v>168.91607341634449</v>
      </c>
      <c r="S128">
        <v>227.76400113974401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52.3734040847933</v>
      </c>
      <c r="AG128">
        <v>52.015636306189649</v>
      </c>
      <c r="AH128">
        <v>50.729846564087872</v>
      </c>
      <c r="AI128">
        <v>55.083284208890348</v>
      </c>
      <c r="AJ128">
        <v>0.41649660718472781</v>
      </c>
      <c r="AK128">
        <v>0.41649586136897793</v>
      </c>
      <c r="AL128">
        <v>0.41639288506519029</v>
      </c>
      <c r="AM128">
        <v>0.41660078903631031</v>
      </c>
      <c r="AN128">
        <v>0.16311483555426251</v>
      </c>
      <c r="AO128">
        <v>0.16311483555426251</v>
      </c>
      <c r="AP128">
        <v>0.16311483555426251</v>
      </c>
      <c r="AQ128">
        <v>0.16311483555426251</v>
      </c>
      <c r="AR128">
        <v>9.8482245994454765</v>
      </c>
      <c r="AS128">
        <v>9.8482245994454747</v>
      </c>
      <c r="AT128">
        <v>9.8482245994454747</v>
      </c>
      <c r="AU128">
        <v>9.8482245994454747</v>
      </c>
      <c r="AV128" t="str">
        <f>VLOOKUP(Sheet1[[#This Row],[NPDES ID2]],Combined_Sheet__Major_Only___2[[NPDES ID2]:[ECHO BFR]],3,FALSE)</f>
        <v>GA</v>
      </c>
      <c r="AW128" t="s">
        <v>54</v>
      </c>
      <c r="AX128" t="str">
        <f>VLOOKUP(Sheet1[[#This Row],[NPDES ID2]],Combined_Sheet__Major_Only___2[[NPDES ID2]:[ECHO BFR]],27,FALSE)</f>
        <v>-</v>
      </c>
      <c r="AY128" t="str">
        <f>VLOOKUP(Sheet1[[#This Row],[NPDES ID2]],Combined_Sheet__Major_Only___2[[NPDES ID2]:[ECHO BFR]],28,FALSE)</f>
        <v>heatDry</v>
      </c>
      <c r="AZ128" t="str">
        <f>VLOOKUP(Sheet1[[#This Row],[NPDES ID2]],Combined_Sheet__Major_Only___2[[NPDES ID2]:[ECHO BFR]],29,FALSE)</f>
        <v>preliminaryOps, thickening</v>
      </c>
      <c r="BA128">
        <f>VLOOKUP(Sheet1[[#This Row],[NPDES ID2]],Combined_Sheet__Major_Only___2[[NPDES ID2]:[ECHO BFR]],17,FALSE)</f>
        <v>33.515369</v>
      </c>
      <c r="BB128">
        <f>VLOOKUP(Sheet1[[#This Row],[NPDES ID2]],Combined_Sheet__Major_Only___2[[NPDES ID2]:[ECHO BFR]],18,FALSE)</f>
        <v>-84.371975000000006</v>
      </c>
      <c r="BC128" t="str">
        <f>IF(ISNUMBER(SEARCH("aerobic",$AW128)),"aerobic","")</f>
        <v/>
      </c>
      <c r="BD128" t="str">
        <f>IF(ISNUMBER(SEARCH("anaer",$AW128)),"anaer","")</f>
        <v/>
      </c>
      <c r="BE128" t="str">
        <f>IF(ISNUMBER(SEARCH("thickening",$AZ128)),"thickening","")</f>
        <v>thickening</v>
      </c>
      <c r="BF128" s="2" t="str">
        <f>IF(ISNUMBER(SEARCH("airDry",$AW128)),"airDry","")</f>
        <v/>
      </c>
      <c r="BG128" s="2" t="str">
        <f>IF(ISNUMBER(SEARCH("heatDry",$AY128)),"heatDry","")</f>
        <v>heatDry</v>
      </c>
      <c r="BH128" s="2" t="str">
        <f>IF(AND(ISNUMBER(SEARCH("aerobic",$AW128)),ISNUMBER(SEARCH("anaer",$AW128))),"Combined Aer and Anaer.","")</f>
        <v/>
      </c>
    </row>
    <row r="129" spans="1:60" x14ac:dyDescent="0.3">
      <c r="A129" s="4">
        <v>127</v>
      </c>
      <c r="B129" t="s">
        <v>708</v>
      </c>
      <c r="C129">
        <v>8262</v>
      </c>
      <c r="D129">
        <v>697.37298364679748</v>
      </c>
      <c r="E129">
        <v>688.0350120482899</v>
      </c>
      <c r="F129">
        <v>481.84033257366798</v>
      </c>
      <c r="G129">
        <v>892.60268857364122</v>
      </c>
      <c r="H129">
        <v>-76.420821589388609</v>
      </c>
      <c r="I129">
        <v>-75.903913190563941</v>
      </c>
      <c r="J129">
        <v>-87.966884509459447</v>
      </c>
      <c r="K129">
        <v>-64.465559205646699</v>
      </c>
      <c r="L129">
        <v>4079.3453670783369</v>
      </c>
      <c r="M129">
        <v>4046.8614810210911</v>
      </c>
      <c r="N129">
        <v>3928.5771251399628</v>
      </c>
      <c r="O129">
        <v>4327.9236815200184</v>
      </c>
      <c r="P129">
        <v>196.91369195475389</v>
      </c>
      <c r="Q129">
        <v>196.26224239570999</v>
      </c>
      <c r="R129">
        <v>169.28960337314479</v>
      </c>
      <c r="S129">
        <v>223.07044778991241</v>
      </c>
      <c r="T129">
        <v>44.541827047831319</v>
      </c>
      <c r="U129">
        <v>44.541755470221013</v>
      </c>
      <c r="V129">
        <v>44.511108749564201</v>
      </c>
      <c r="W129">
        <v>44.572250512282757</v>
      </c>
      <c r="X129">
        <v>4063.4529218485491</v>
      </c>
      <c r="Y129">
        <v>4090.2375675973249</v>
      </c>
      <c r="Z129">
        <v>3828.8818239672678</v>
      </c>
      <c r="AA129">
        <v>4215.3137804675353</v>
      </c>
      <c r="AB129">
        <v>1050.62293451914</v>
      </c>
      <c r="AC129">
        <v>1021.179572917423</v>
      </c>
      <c r="AD129">
        <v>825.34741638320634</v>
      </c>
      <c r="AE129">
        <v>1405.6802697314261</v>
      </c>
      <c r="AF129">
        <v>48.409286768704384</v>
      </c>
      <c r="AG129">
        <v>48.021648074769978</v>
      </c>
      <c r="AH129">
        <v>46.632202587020252</v>
      </c>
      <c r="AI129">
        <v>51.340247810589567</v>
      </c>
      <c r="AJ129">
        <v>0.36833432136464972</v>
      </c>
      <c r="AK129">
        <v>0.36833324369441101</v>
      </c>
      <c r="AL129">
        <v>0.36818580645180571</v>
      </c>
      <c r="AM129">
        <v>0.36848352126110318</v>
      </c>
      <c r="AN129">
        <v>0.9462924029930565</v>
      </c>
      <c r="AO129">
        <v>0.94629240299305661</v>
      </c>
      <c r="AP129">
        <v>0.94629240299305661</v>
      </c>
      <c r="AQ129">
        <v>0.94629240299305661</v>
      </c>
      <c r="AR129">
        <v>8.675353759094655</v>
      </c>
      <c r="AS129">
        <v>8.675353759094655</v>
      </c>
      <c r="AT129">
        <v>8.675353759094655</v>
      </c>
      <c r="AU129">
        <v>8.675353759094655</v>
      </c>
      <c r="AV129" t="str">
        <f>VLOOKUP(Sheet1[[#This Row],[NPDES ID2]],Combined_Sheet__Major_Only___2[[NPDES ID2]:[ECHO BFR]],3,FALSE)</f>
        <v>VA</v>
      </c>
      <c r="AW129" t="s">
        <v>87</v>
      </c>
      <c r="AX129" t="str">
        <f>VLOOKUP(Sheet1[[#This Row],[NPDES ID2]],Combined_Sheet__Major_Only___2[[NPDES ID2]:[ECHO BFR]],27,FALSE)</f>
        <v>-</v>
      </c>
      <c r="AY129" t="str">
        <f>VLOOKUP(Sheet1[[#This Row],[NPDES ID2]],Combined_Sheet__Major_Only___2[[NPDES ID2]:[ECHO BFR]],28,FALSE)</f>
        <v>-</v>
      </c>
      <c r="AZ129" t="str">
        <f>VLOOKUP(Sheet1[[#This Row],[NPDES ID2]],Combined_Sheet__Major_Only___2[[NPDES ID2]:[ECHO BFR]],29,FALSE)</f>
        <v>thickening, preliminaryOps</v>
      </c>
      <c r="BA129">
        <f>VLOOKUP(Sheet1[[#This Row],[NPDES ID2]],Combined_Sheet__Major_Only___2[[NPDES ID2]:[ECHO BFR]],17,FALSE)</f>
        <v>37.395561000000001</v>
      </c>
      <c r="BB129">
        <f>VLOOKUP(Sheet1[[#This Row],[NPDES ID2]],Combined_Sheet__Major_Only___2[[NPDES ID2]:[ECHO BFR]],18,FALSE)</f>
        <v>-79.113797000000005</v>
      </c>
      <c r="BC129" t="str">
        <f>IF(ISNUMBER(SEARCH("aerobic",$AW129)),"aerobic","")</f>
        <v/>
      </c>
      <c r="BD129" t="str">
        <f>IF(ISNUMBER(SEARCH("anaer",$AW129)),"anaer","")</f>
        <v/>
      </c>
      <c r="BE129" t="str">
        <f>IF(ISNUMBER(SEARCH("thickening",$AZ129)),"thickening","")</f>
        <v>thickening</v>
      </c>
      <c r="BF129" s="3" t="str">
        <f>IF(ISNUMBER(SEARCH("airDry",$AW129)),"airDry","")</f>
        <v/>
      </c>
      <c r="BG129" s="3" t="str">
        <f>IF(ISNUMBER(SEARCH("heatDry",$AY129)),"heatDry","")</f>
        <v/>
      </c>
      <c r="BH129" s="3" t="str">
        <f>IF(AND(ISNUMBER(SEARCH("aerobic",$AW129)),ISNUMBER(SEARCH("anaer",$AW129))),"Combined Aer and Anaer.","")</f>
        <v/>
      </c>
    </row>
    <row r="130" spans="1:60" x14ac:dyDescent="0.3">
      <c r="A130" s="4">
        <v>128</v>
      </c>
      <c r="B130" t="s">
        <v>713</v>
      </c>
      <c r="C130">
        <v>8242.2000000000007</v>
      </c>
      <c r="D130">
        <v>531.8023491721865</v>
      </c>
      <c r="E130">
        <v>527.93919705922042</v>
      </c>
      <c r="F130">
        <v>372.43975823308728</v>
      </c>
      <c r="G130">
        <v>685.53122234979242</v>
      </c>
      <c r="H130">
        <v>-75.49393569313132</v>
      </c>
      <c r="I130">
        <v>-76.66320345989925</v>
      </c>
      <c r="J130">
        <v>-88.522914892052384</v>
      </c>
      <c r="K130">
        <v>-58.587534867113888</v>
      </c>
      <c r="L130">
        <v>5321.907390364463</v>
      </c>
      <c r="M130">
        <v>5298.8196116990866</v>
      </c>
      <c r="N130">
        <v>5214.6302577750221</v>
      </c>
      <c r="O130">
        <v>5498.8095728036906</v>
      </c>
      <c r="P130">
        <v>194.34380600879319</v>
      </c>
      <c r="Q130">
        <v>196.42114359776889</v>
      </c>
      <c r="R130">
        <v>158.25023076752481</v>
      </c>
      <c r="S130">
        <v>222.50188075209999</v>
      </c>
      <c r="T130">
        <v>54.297136293079021</v>
      </c>
      <c r="U130">
        <v>54.297049660404298</v>
      </c>
      <c r="V130">
        <v>54.259956952630539</v>
      </c>
      <c r="W130">
        <v>54.333958786715442</v>
      </c>
      <c r="X130">
        <v>3785.2191266834052</v>
      </c>
      <c r="Y130">
        <v>3799.1316529088781</v>
      </c>
      <c r="Z130">
        <v>3664.7781190477822</v>
      </c>
      <c r="AA130">
        <v>3861.957987762351</v>
      </c>
      <c r="AB130">
        <v>759.4884301518764</v>
      </c>
      <c r="AC130">
        <v>751.13400141507645</v>
      </c>
      <c r="AD130">
        <v>632.0266398383543</v>
      </c>
      <c r="AE130">
        <v>925.60820154218857</v>
      </c>
      <c r="AF130">
        <v>63.303257012925599</v>
      </c>
      <c r="AG130">
        <v>63.026106410088097</v>
      </c>
      <c r="AH130">
        <v>62.041833684449763</v>
      </c>
      <c r="AI130">
        <v>65.386033401923882</v>
      </c>
      <c r="AJ130">
        <v>0.54974960732140998</v>
      </c>
      <c r="AK130">
        <v>0.54974817811045773</v>
      </c>
      <c r="AL130">
        <v>0.54955213511258605</v>
      </c>
      <c r="AM130">
        <v>0.5499479801762589</v>
      </c>
      <c r="AN130">
        <v>0.95532347170367349</v>
      </c>
      <c r="AO130">
        <v>0.95532347170367315</v>
      </c>
      <c r="AP130">
        <v>0.95532347170367315</v>
      </c>
      <c r="AQ130">
        <v>0.95532347170367315</v>
      </c>
      <c r="AR130">
        <v>12.91264801378621</v>
      </c>
      <c r="AS130">
        <v>12.91264801378621</v>
      </c>
      <c r="AT130">
        <v>12.91264801378621</v>
      </c>
      <c r="AU130">
        <v>12.91264801378621</v>
      </c>
      <c r="AV130" t="str">
        <f>VLOOKUP(Sheet1[[#This Row],[NPDES ID2]],Combined_Sheet__Major_Only___2[[NPDES ID2]:[ECHO BFR]],3,FALSE)</f>
        <v>NE</v>
      </c>
      <c r="AW130" t="s">
        <v>12181</v>
      </c>
      <c r="AX130" t="str">
        <f>VLOOKUP(Sheet1[[#This Row],[NPDES ID2]],Combined_Sheet__Major_Only___2[[NPDES ID2]:[ECHO BFR]],27,FALSE)</f>
        <v>methaneBioCaptureRecover, tempSludgeStore</v>
      </c>
      <c r="AY130" t="str">
        <f>VLOOKUP(Sheet1[[#This Row],[NPDES ID2]],Combined_Sheet__Major_Only___2[[NPDES ID2]:[ECHO BFR]],28,FALSE)</f>
        <v>-</v>
      </c>
      <c r="AZ130" t="str">
        <f>VLOOKUP(Sheet1[[#This Row],[NPDES ID2]],Combined_Sheet__Major_Only___2[[NPDES ID2]:[ECHO BFR]],29,FALSE)</f>
        <v>preliminaryOps, thickening</v>
      </c>
      <c r="BA130">
        <f>VLOOKUP(Sheet1[[#This Row],[NPDES ID2]],Combined_Sheet__Major_Only___2[[NPDES ID2]:[ECHO BFR]],17,FALSE)</f>
        <v>41.082639999999998</v>
      </c>
      <c r="BB130">
        <f>VLOOKUP(Sheet1[[#This Row],[NPDES ID2]],Combined_Sheet__Major_Only___2[[NPDES ID2]:[ECHO BFR]],18,FALSE)</f>
        <v>-95.887900000000002</v>
      </c>
      <c r="BC130" t="str">
        <f>IF(ISNUMBER(SEARCH("aerobic",$AW130)),"aerobic","")</f>
        <v/>
      </c>
      <c r="BD130" t="str">
        <f>IF(ISNUMBER(SEARCH("anaer",$AW130)),"anaer","")</f>
        <v>anaer</v>
      </c>
      <c r="BE130" t="str">
        <f>IF(ISNUMBER(SEARCH("thickening",$AZ130)),"thickening","")</f>
        <v>thickening</v>
      </c>
      <c r="BF130" s="2" t="str">
        <f>IF(ISNUMBER(SEARCH("airDry",$AW130)),"airDry","")</f>
        <v/>
      </c>
      <c r="BG130" s="2" t="str">
        <f>IF(ISNUMBER(SEARCH("heatDry",$AY130)),"heatDry","")</f>
        <v/>
      </c>
      <c r="BH130" s="2" t="str">
        <f>IF(AND(ISNUMBER(SEARCH("aerobic",$AW130)),ISNUMBER(SEARCH("anaer",$AW130))),"Combined Aer and Anaer.","")</f>
        <v/>
      </c>
    </row>
    <row r="131" spans="1:60" x14ac:dyDescent="0.3">
      <c r="A131" s="4">
        <v>129</v>
      </c>
      <c r="B131" t="s">
        <v>719</v>
      </c>
      <c r="C131">
        <v>8230.82</v>
      </c>
      <c r="D131">
        <v>536.77231066112824</v>
      </c>
      <c r="E131">
        <v>532.77533766141971</v>
      </c>
      <c r="F131">
        <v>375.55350223204658</v>
      </c>
      <c r="G131">
        <v>691.73350734430198</v>
      </c>
      <c r="H131">
        <v>-75.802161633124385</v>
      </c>
      <c r="I131">
        <v>-77.054668730900374</v>
      </c>
      <c r="J131">
        <v>-88.920242604702111</v>
      </c>
      <c r="K131">
        <v>-59.106164332221191</v>
      </c>
      <c r="L131">
        <v>5259.8881706899392</v>
      </c>
      <c r="M131">
        <v>5236.4107548602788</v>
      </c>
      <c r="N131">
        <v>5150.8989529180108</v>
      </c>
      <c r="O131">
        <v>5439.5872880566822</v>
      </c>
      <c r="P131">
        <v>194.1903819688261</v>
      </c>
      <c r="Q131">
        <v>196.22583435408731</v>
      </c>
      <c r="R131">
        <v>158.42944913909031</v>
      </c>
      <c r="S131">
        <v>222.46703597856751</v>
      </c>
      <c r="T131">
        <v>46.155972326869232</v>
      </c>
      <c r="U131">
        <v>46.155898258198889</v>
      </c>
      <c r="V131">
        <v>46.124184963493818</v>
      </c>
      <c r="W131">
        <v>46.187454595556368</v>
      </c>
      <c r="X131">
        <v>3251.1722123861</v>
      </c>
      <c r="Y131">
        <v>3263.4446750255452</v>
      </c>
      <c r="Z131">
        <v>3144.872123519383</v>
      </c>
      <c r="AA131">
        <v>3318.935916383537</v>
      </c>
      <c r="AB131">
        <v>510.77977320841472</v>
      </c>
      <c r="AC131">
        <v>507.73975561542397</v>
      </c>
      <c r="AD131">
        <v>442.00649789786661</v>
      </c>
      <c r="AE131">
        <v>596.04838823519231</v>
      </c>
      <c r="AF131">
        <v>62.648079883959603</v>
      </c>
      <c r="AG131">
        <v>62.366344373375362</v>
      </c>
      <c r="AH131">
        <v>61.362096146781859</v>
      </c>
      <c r="AI131">
        <v>64.770474535191255</v>
      </c>
      <c r="AJ131">
        <v>0.54174636626780548</v>
      </c>
      <c r="AK131">
        <v>0.54174518233693925</v>
      </c>
      <c r="AL131">
        <v>0.54158223977212794</v>
      </c>
      <c r="AM131">
        <v>0.54191123055316248</v>
      </c>
      <c r="AN131">
        <v>0.94803063877831961</v>
      </c>
      <c r="AO131">
        <v>0.94803063877831928</v>
      </c>
      <c r="AP131">
        <v>0.94803063877831928</v>
      </c>
      <c r="AQ131">
        <v>0.94803063877831928</v>
      </c>
      <c r="AR131">
        <v>14.717170630296931</v>
      </c>
      <c r="AS131">
        <v>14.71717063029692</v>
      </c>
      <c r="AT131">
        <v>14.71717063029692</v>
      </c>
      <c r="AU131">
        <v>14.71717063029692</v>
      </c>
      <c r="AV131" t="str">
        <f>VLOOKUP(Sheet1[[#This Row],[NPDES ID2]],Combined_Sheet__Major_Only___2[[NPDES ID2]:[ECHO BFR]],3,FALSE)</f>
        <v>VA</v>
      </c>
      <c r="AW131" t="s">
        <v>12181</v>
      </c>
      <c r="AX131" t="str">
        <f>VLOOKUP(Sheet1[[#This Row],[NPDES ID2]],Combined_Sheet__Major_Only___2[[NPDES ID2]:[ECHO BFR]],27,FALSE)</f>
        <v>methaneBioCaptureRecover</v>
      </c>
      <c r="AY131" t="str">
        <f>VLOOKUP(Sheet1[[#This Row],[NPDES ID2]],Combined_Sheet__Major_Only___2[[NPDES ID2]:[ECHO BFR]],28,FALSE)</f>
        <v>-</v>
      </c>
      <c r="AZ131" t="str">
        <f>VLOOKUP(Sheet1[[#This Row],[NPDES ID2]],Combined_Sheet__Major_Only___2[[NPDES ID2]:[ECHO BFR]],29,FALSE)</f>
        <v>thickening, preliminaryOps</v>
      </c>
      <c r="BA131">
        <f>VLOOKUP(Sheet1[[#This Row],[NPDES ID2]],Combined_Sheet__Major_Only___2[[NPDES ID2]:[ECHO BFR]],17,FALSE)</f>
        <v>37.41572</v>
      </c>
      <c r="BB131">
        <f>VLOOKUP(Sheet1[[#This Row],[NPDES ID2]],Combined_Sheet__Major_Only___2[[NPDES ID2]:[ECHO BFR]],18,FALSE)</f>
        <v>-77.323449999999994</v>
      </c>
      <c r="BC131" t="str">
        <f>IF(ISNUMBER(SEARCH("aerobic",$AW131)),"aerobic","")</f>
        <v/>
      </c>
      <c r="BD131" t="str">
        <f>IF(ISNUMBER(SEARCH("anaer",$AW131)),"anaer","")</f>
        <v>anaer</v>
      </c>
      <c r="BE131" t="str">
        <f>IF(ISNUMBER(SEARCH("thickening",$AZ131)),"thickening","")</f>
        <v>thickening</v>
      </c>
      <c r="BF131" s="3" t="str">
        <f>IF(ISNUMBER(SEARCH("airDry",$AW131)),"airDry","")</f>
        <v/>
      </c>
      <c r="BG131" s="3" t="str">
        <f>IF(ISNUMBER(SEARCH("heatDry",$AY131)),"heatDry","")</f>
        <v/>
      </c>
      <c r="BH131" s="3" t="str">
        <f>IF(AND(ISNUMBER(SEARCH("aerobic",$AW131)),ISNUMBER(SEARCH("anaer",$AW131))),"Combined Aer and Anaer.","")</f>
        <v/>
      </c>
    </row>
    <row r="132" spans="1:60" x14ac:dyDescent="0.3">
      <c r="A132" s="4">
        <v>130</v>
      </c>
      <c r="B132" t="s">
        <v>724</v>
      </c>
      <c r="C132">
        <v>7840</v>
      </c>
      <c r="D132">
        <v>529.10344905446038</v>
      </c>
      <c r="E132">
        <v>525.16274577829063</v>
      </c>
      <c r="F132">
        <v>370.43942911992048</v>
      </c>
      <c r="G132">
        <v>680.49033316828445</v>
      </c>
      <c r="H132">
        <v>-75.739819295786731</v>
      </c>
      <c r="I132">
        <v>-76.756801879339875</v>
      </c>
      <c r="J132">
        <v>-88.545559307370539</v>
      </c>
      <c r="K132">
        <v>-59.614212512867113</v>
      </c>
      <c r="L132">
        <v>4897.6745040217684</v>
      </c>
      <c r="M132">
        <v>4874.4807718946377</v>
      </c>
      <c r="N132">
        <v>4789.9612600965938</v>
      </c>
      <c r="O132">
        <v>5075.2810918274417</v>
      </c>
      <c r="P132">
        <v>185.16877675912929</v>
      </c>
      <c r="Q132">
        <v>186.95927330163479</v>
      </c>
      <c r="R132">
        <v>151.6628161583356</v>
      </c>
      <c r="S132">
        <v>212.4511236865969</v>
      </c>
      <c r="T132">
        <v>54.955079083366847</v>
      </c>
      <c r="U132">
        <v>54.954991435309537</v>
      </c>
      <c r="V132">
        <v>54.917463980605348</v>
      </c>
      <c r="W132">
        <v>54.992333156875453</v>
      </c>
      <c r="X132">
        <v>3960.0087192335782</v>
      </c>
      <c r="Y132">
        <v>3975.890175804881</v>
      </c>
      <c r="Z132">
        <v>3822.6099146503352</v>
      </c>
      <c r="AA132">
        <v>4047.6586153909102</v>
      </c>
      <c r="AB132">
        <v>739.97608999676038</v>
      </c>
      <c r="AC132">
        <v>733.2481738655157</v>
      </c>
      <c r="AD132">
        <v>623.01571033993559</v>
      </c>
      <c r="AE132">
        <v>889.46369820985319</v>
      </c>
      <c r="AF132">
        <v>61.244547722883922</v>
      </c>
      <c r="AG132">
        <v>60.952188373574977</v>
      </c>
      <c r="AH132">
        <v>59.911011295209534</v>
      </c>
      <c r="AI132">
        <v>63.445660151440407</v>
      </c>
      <c r="AJ132">
        <v>0.52460759202770635</v>
      </c>
      <c r="AK132">
        <v>0.52460629395794478</v>
      </c>
      <c r="AL132">
        <v>0.52442805965223804</v>
      </c>
      <c r="AM132">
        <v>0.52478793967056858</v>
      </c>
      <c r="AN132">
        <v>0.9558244654782031</v>
      </c>
      <c r="AO132">
        <v>0.95582446547820299</v>
      </c>
      <c r="AP132">
        <v>0.95582446547820299</v>
      </c>
      <c r="AQ132">
        <v>0.95582446547820299</v>
      </c>
      <c r="AR132">
        <v>12.995810083666511</v>
      </c>
      <c r="AS132">
        <v>12.995810083666511</v>
      </c>
      <c r="AT132">
        <v>12.995810083666511</v>
      </c>
      <c r="AU132">
        <v>12.995810083666511</v>
      </c>
      <c r="AV132" t="str">
        <f>VLOOKUP(Sheet1[[#This Row],[NPDES ID2]],Combined_Sheet__Major_Only___2[[NPDES ID2]:[ECHO BFR]],3,FALSE)</f>
        <v>AR</v>
      </c>
      <c r="AW132" t="s">
        <v>12181</v>
      </c>
      <c r="AX132" t="str">
        <f>VLOOKUP(Sheet1[[#This Row],[NPDES ID2]],Combined_Sheet__Major_Only___2[[NPDES ID2]:[ECHO BFR]],27,FALSE)</f>
        <v>-</v>
      </c>
      <c r="AY132" t="str">
        <f>VLOOKUP(Sheet1[[#This Row],[NPDES ID2]],Combined_Sheet__Major_Only___2[[NPDES ID2]:[ECHO BFR]],28,FALSE)</f>
        <v>highTempCompost</v>
      </c>
      <c r="AZ132" t="str">
        <f>VLOOKUP(Sheet1[[#This Row],[NPDES ID2]],Combined_Sheet__Major_Only___2[[NPDES ID2]:[ECHO BFR]],29,FALSE)</f>
        <v>thickening</v>
      </c>
      <c r="BA132">
        <f>VLOOKUP(Sheet1[[#This Row],[NPDES ID2]],Combined_Sheet__Major_Only___2[[NPDES ID2]:[ECHO BFR]],17,FALSE)</f>
        <v>34.450400000000002</v>
      </c>
      <c r="BB132">
        <f>VLOOKUP(Sheet1[[#This Row],[NPDES ID2]],Combined_Sheet__Major_Only___2[[NPDES ID2]:[ECHO BFR]],18,FALSE)</f>
        <v>-93.017499999999998</v>
      </c>
      <c r="BC132" t="str">
        <f>IF(ISNUMBER(SEARCH("aerobic",$AW132)),"aerobic","")</f>
        <v/>
      </c>
      <c r="BD132" t="str">
        <f>IF(ISNUMBER(SEARCH("anaer",$AW132)),"anaer","")</f>
        <v>anaer</v>
      </c>
      <c r="BE132" t="str">
        <f>IF(ISNUMBER(SEARCH("thickening",$AZ132)),"thickening","")</f>
        <v>thickening</v>
      </c>
      <c r="BF132" s="2" t="str">
        <f>IF(ISNUMBER(SEARCH("airDry",$AW132)),"airDry","")</f>
        <v/>
      </c>
      <c r="BG132" s="2" t="str">
        <f>IF(ISNUMBER(SEARCH("heatDry",$AY132)),"heatDry","")</f>
        <v/>
      </c>
      <c r="BH132" s="2" t="str">
        <f>IF(AND(ISNUMBER(SEARCH("aerobic",$AW132)),ISNUMBER(SEARCH("anaer",$AW132))),"Combined Aer and Anaer.","")</f>
        <v/>
      </c>
    </row>
    <row r="133" spans="1:60" x14ac:dyDescent="0.3">
      <c r="A133" s="4">
        <v>131</v>
      </c>
      <c r="B133" t="s">
        <v>730</v>
      </c>
      <c r="C133">
        <v>7706.51</v>
      </c>
      <c r="D133">
        <v>523.09964498807676</v>
      </c>
      <c r="E133">
        <v>519.11500729423301</v>
      </c>
      <c r="F133">
        <v>366.98442013168398</v>
      </c>
      <c r="G133">
        <v>672.40802596098251</v>
      </c>
      <c r="H133">
        <v>-75.253581907295143</v>
      </c>
      <c r="I133">
        <v>-76.109425129712491</v>
      </c>
      <c r="J133">
        <v>-88.191598235055096</v>
      </c>
      <c r="K133">
        <v>-59.428404688583257</v>
      </c>
      <c r="L133">
        <v>4806.7400904538899</v>
      </c>
      <c r="M133">
        <v>4783.9115769347536</v>
      </c>
      <c r="N133">
        <v>4700.5816237806439</v>
      </c>
      <c r="O133">
        <v>4981.8903193631231</v>
      </c>
      <c r="P133">
        <v>182.0035226776707</v>
      </c>
      <c r="Q133">
        <v>183.7459811665951</v>
      </c>
      <c r="R133">
        <v>149.08681970188891</v>
      </c>
      <c r="S133">
        <v>208.86274865884329</v>
      </c>
      <c r="T133">
        <v>109.86796809655409</v>
      </c>
      <c r="U133">
        <v>109.8677957031483</v>
      </c>
      <c r="V133">
        <v>109.79398361960931</v>
      </c>
      <c r="W133">
        <v>109.9412424714794</v>
      </c>
      <c r="X133">
        <v>7929.4208743119216</v>
      </c>
      <c r="Y133">
        <v>7961.4477198636887</v>
      </c>
      <c r="Z133">
        <v>7652.9040588848293</v>
      </c>
      <c r="AA133">
        <v>8105.7379241651897</v>
      </c>
      <c r="AB133">
        <v>1188.9958969108909</v>
      </c>
      <c r="AC133">
        <v>1183.0259111099581</v>
      </c>
      <c r="AD133">
        <v>1035.1043550623281</v>
      </c>
      <c r="AE133">
        <v>1378.016416534417</v>
      </c>
      <c r="AF133">
        <v>61.157005629592078</v>
      </c>
      <c r="AG133">
        <v>60.863402737450961</v>
      </c>
      <c r="AH133">
        <v>59.823913750831487</v>
      </c>
      <c r="AI133">
        <v>63.358610330632388</v>
      </c>
      <c r="AJ133">
        <v>0.52353885435993519</v>
      </c>
      <c r="AK133">
        <v>0.5235370842749858</v>
      </c>
      <c r="AL133">
        <v>0.52329579013268335</v>
      </c>
      <c r="AM133">
        <v>0.52378305697490057</v>
      </c>
      <c r="AN133">
        <v>0.97718112442631655</v>
      </c>
      <c r="AO133">
        <v>0.97718112442631622</v>
      </c>
      <c r="AP133">
        <v>0.97718112442631622</v>
      </c>
      <c r="AQ133">
        <v>0.97718112442631622</v>
      </c>
      <c r="AR133">
        <v>14.784243886237279</v>
      </c>
      <c r="AS133">
        <v>14.784243886237279</v>
      </c>
      <c r="AT133">
        <v>14.784243886237279</v>
      </c>
      <c r="AU133">
        <v>14.784243886237279</v>
      </c>
      <c r="AV133" t="str">
        <f>VLOOKUP(Sheet1[[#This Row],[NPDES ID2]],Combined_Sheet__Major_Only___2[[NPDES ID2]:[ECHO BFR]],3,FALSE)</f>
        <v>GA</v>
      </c>
      <c r="AW133" t="s">
        <v>12181</v>
      </c>
      <c r="AX133" t="str">
        <f>VLOOKUP(Sheet1[[#This Row],[NPDES ID2]],Combined_Sheet__Major_Only___2[[NPDES ID2]:[ECHO BFR]],27,FALSE)</f>
        <v>methaneBioCaptureRecover</v>
      </c>
      <c r="AY133" t="str">
        <f>VLOOKUP(Sheet1[[#This Row],[NPDES ID2]],Combined_Sheet__Major_Only___2[[NPDES ID2]:[ECHO BFR]],28,FALSE)</f>
        <v>-</v>
      </c>
      <c r="AZ133" t="str">
        <f>VLOOKUP(Sheet1[[#This Row],[NPDES ID2]],Combined_Sheet__Major_Only___2[[NPDES ID2]:[ECHO BFR]],29,FALSE)</f>
        <v>thickening, preliminaryOps</v>
      </c>
      <c r="BA133">
        <f>VLOOKUP(Sheet1[[#This Row],[NPDES ID2]],Combined_Sheet__Major_Only___2[[NPDES ID2]:[ECHO BFR]],17,FALSE)</f>
        <v>33.375556000000003</v>
      </c>
      <c r="BB133">
        <f>VLOOKUP(Sheet1[[#This Row],[NPDES ID2]],Combined_Sheet__Major_Only___2[[NPDES ID2]:[ECHO BFR]],18,FALSE)</f>
        <v>-81.953971999999993</v>
      </c>
      <c r="BC133" t="str">
        <f>IF(ISNUMBER(SEARCH("aerobic",$AW133)),"aerobic","")</f>
        <v/>
      </c>
      <c r="BD133" t="str">
        <f>IF(ISNUMBER(SEARCH("anaer",$AW133)),"anaer","")</f>
        <v>anaer</v>
      </c>
      <c r="BE133" t="str">
        <f>IF(ISNUMBER(SEARCH("thickening",$AZ133)),"thickening","")</f>
        <v>thickening</v>
      </c>
      <c r="BF133" s="3" t="str">
        <f>IF(ISNUMBER(SEARCH("airDry",$AW133)),"airDry","")</f>
        <v/>
      </c>
      <c r="BG133" s="3" t="str">
        <f>IF(ISNUMBER(SEARCH("heatDry",$AY133)),"heatDry","")</f>
        <v/>
      </c>
      <c r="BH133" s="3" t="str">
        <f>IF(AND(ISNUMBER(SEARCH("aerobic",$AW133)),ISNUMBER(SEARCH("anaer",$AW133))),"Combined Aer and Anaer.","")</f>
        <v/>
      </c>
    </row>
    <row r="134" spans="1:60" x14ac:dyDescent="0.3">
      <c r="A134" s="4">
        <v>132</v>
      </c>
      <c r="B134" t="s">
        <v>735</v>
      </c>
      <c r="C134">
        <v>7640.5</v>
      </c>
      <c r="D134">
        <v>620.20345345357362</v>
      </c>
      <c r="E134">
        <v>613.36614712647565</v>
      </c>
      <c r="F134">
        <v>433.31672354623288</v>
      </c>
      <c r="G134">
        <v>793.33429069522776</v>
      </c>
      <c r="H134">
        <v>-75.826400706505368</v>
      </c>
      <c r="I134">
        <v>-75.489274686400904</v>
      </c>
      <c r="J134">
        <v>-87.814869821474133</v>
      </c>
      <c r="K134">
        <v>-62.88765310643705</v>
      </c>
      <c r="L134">
        <v>3995.7506244616138</v>
      </c>
      <c r="M134">
        <v>3967.3888335612191</v>
      </c>
      <c r="N134">
        <v>3863.9460382743132</v>
      </c>
      <c r="O134">
        <v>4213.1080735215473</v>
      </c>
      <c r="P134">
        <v>181.74991488759821</v>
      </c>
      <c r="Q134">
        <v>180.99253503037559</v>
      </c>
      <c r="R134">
        <v>154.08269081920051</v>
      </c>
      <c r="S134">
        <v>206.711052969615</v>
      </c>
      <c r="T134">
        <v>94.733759219691237</v>
      </c>
      <c r="U134">
        <v>94.733610182437843</v>
      </c>
      <c r="V134">
        <v>94.669798285770696</v>
      </c>
      <c r="W134">
        <v>94.797106257424019</v>
      </c>
      <c r="X134">
        <v>8157.84450107869</v>
      </c>
      <c r="Y134">
        <v>8206.3015582507796</v>
      </c>
      <c r="Z134">
        <v>7735.9968219678321</v>
      </c>
      <c r="AA134">
        <v>8429.6100234828264</v>
      </c>
      <c r="AB134">
        <v>1853.6491346758039</v>
      </c>
      <c r="AC134">
        <v>1816.5024537928541</v>
      </c>
      <c r="AD134">
        <v>1502.40972035035</v>
      </c>
      <c r="AE134">
        <v>2383.702804912311</v>
      </c>
      <c r="AF134">
        <v>51.279749443299892</v>
      </c>
      <c r="AG134">
        <v>50.912948386442643</v>
      </c>
      <c r="AH134">
        <v>49.604242061528367</v>
      </c>
      <c r="AI134">
        <v>54.044697620525909</v>
      </c>
      <c r="AJ134">
        <v>0.40319860811182112</v>
      </c>
      <c r="AK134">
        <v>0.40319714610456142</v>
      </c>
      <c r="AL134">
        <v>0.40299823246539918</v>
      </c>
      <c r="AM134">
        <v>0.40339992986061662</v>
      </c>
      <c r="AN134">
        <v>0.97367334187299226</v>
      </c>
      <c r="AO134">
        <v>0.97367334187299237</v>
      </c>
      <c r="AP134">
        <v>0.97367334187299237</v>
      </c>
      <c r="AQ134">
        <v>0.97367334187299237</v>
      </c>
      <c r="AR134">
        <v>9.7945978130423157</v>
      </c>
      <c r="AS134">
        <v>9.7945978130423175</v>
      </c>
      <c r="AT134">
        <v>9.7945978130423175</v>
      </c>
      <c r="AU134">
        <v>9.7945978130423175</v>
      </c>
      <c r="AV134" t="str">
        <f>VLOOKUP(Sheet1[[#This Row],[NPDES ID2]],Combined_Sheet__Major_Only___2[[NPDES ID2]:[ECHO BFR]],3,FALSE)</f>
        <v>WA</v>
      </c>
      <c r="AW134" t="s">
        <v>54</v>
      </c>
      <c r="AX134" t="str">
        <f>VLOOKUP(Sheet1[[#This Row],[NPDES ID2]],Combined_Sheet__Major_Only___2[[NPDES ID2]:[ECHO BFR]],27,FALSE)</f>
        <v>other</v>
      </c>
      <c r="AY134" t="str">
        <f>VLOOKUP(Sheet1[[#This Row],[NPDES ID2]],Combined_Sheet__Major_Only___2[[NPDES ID2]:[ECHO BFR]],28,FALSE)</f>
        <v>-</v>
      </c>
      <c r="AZ134" t="str">
        <f>VLOOKUP(Sheet1[[#This Row],[NPDES ID2]],Combined_Sheet__Major_Only___2[[NPDES ID2]:[ECHO BFR]],29,FALSE)</f>
        <v>preliminaryOps, thickening</v>
      </c>
      <c r="BA134">
        <f>VLOOKUP(Sheet1[[#This Row],[NPDES ID2]],Combined_Sheet__Major_Only___2[[NPDES ID2]:[ECHO BFR]],17,FALSE)</f>
        <v>45.634881999999998</v>
      </c>
      <c r="BB134">
        <f>VLOOKUP(Sheet1[[#This Row],[NPDES ID2]],Combined_Sheet__Major_Only___2[[NPDES ID2]:[ECHO BFR]],18,FALSE)</f>
        <v>-122.69365000000001</v>
      </c>
      <c r="BC134" t="str">
        <f>IF(ISNUMBER(SEARCH("aerobic",$AW134)),"aerobic","")</f>
        <v/>
      </c>
      <c r="BD134" t="str">
        <f>IF(ISNUMBER(SEARCH("anaer",$AW134)),"anaer","")</f>
        <v/>
      </c>
      <c r="BE134" t="str">
        <f>IF(ISNUMBER(SEARCH("thickening",$AZ134)),"thickening","")</f>
        <v>thickening</v>
      </c>
      <c r="BF134" s="2" t="str">
        <f>IF(ISNUMBER(SEARCH("airDry",$AW134)),"airDry","")</f>
        <v/>
      </c>
      <c r="BG134" s="2" t="str">
        <f>IF(ISNUMBER(SEARCH("heatDry",$AY134)),"heatDry","")</f>
        <v/>
      </c>
      <c r="BH134" s="2" t="str">
        <f>IF(AND(ISNUMBER(SEARCH("aerobic",$AW134)),ISNUMBER(SEARCH("anaer",$AW134))),"Combined Aer and Anaer.","")</f>
        <v/>
      </c>
    </row>
    <row r="135" spans="1:60" x14ac:dyDescent="0.3">
      <c r="A135" s="4">
        <v>133</v>
      </c>
      <c r="B135" t="s">
        <v>740</v>
      </c>
      <c r="C135">
        <v>7527.5</v>
      </c>
      <c r="D135">
        <v>641.13208221303546</v>
      </c>
      <c r="E135">
        <v>633.45898273439434</v>
      </c>
      <c r="F135">
        <v>448.24195124055473</v>
      </c>
      <c r="G135">
        <v>818.60061503736017</v>
      </c>
      <c r="H135">
        <v>-76.499641070007087</v>
      </c>
      <c r="I135">
        <v>-76.020876213435514</v>
      </c>
      <c r="J135">
        <v>-88.225960180832104</v>
      </c>
      <c r="K135">
        <v>-64.41928185024274</v>
      </c>
      <c r="L135">
        <v>3766.5265232490151</v>
      </c>
      <c r="M135">
        <v>3737.295023878341</v>
      </c>
      <c r="N135">
        <v>3630.8823856642221</v>
      </c>
      <c r="O135">
        <v>3990.1610156394818</v>
      </c>
      <c r="P135">
        <v>179.34177649167401</v>
      </c>
      <c r="Q135">
        <v>178.9090139417589</v>
      </c>
      <c r="R135">
        <v>153.68116466600989</v>
      </c>
      <c r="S135">
        <v>202.9430639751069</v>
      </c>
      <c r="T135">
        <v>54.577263035408038</v>
      </c>
      <c r="U135">
        <v>54.577175970422452</v>
      </c>
      <c r="V135">
        <v>54.539898164121652</v>
      </c>
      <c r="W135">
        <v>54.614269279159871</v>
      </c>
      <c r="X135">
        <v>4912.8444778296962</v>
      </c>
      <c r="Y135">
        <v>4944.4755802416976</v>
      </c>
      <c r="Z135">
        <v>4636.2660656064236</v>
      </c>
      <c r="AA135">
        <v>5091.6942119849909</v>
      </c>
      <c r="AB135">
        <v>1022.906643169538</v>
      </c>
      <c r="AC135">
        <v>1003.958474068017</v>
      </c>
      <c r="AD135">
        <v>842.00135646416982</v>
      </c>
      <c r="AE135">
        <v>1290.6255861640191</v>
      </c>
      <c r="AF135">
        <v>49.057012939580993</v>
      </c>
      <c r="AG135">
        <v>48.674242948408903</v>
      </c>
      <c r="AH135">
        <v>47.301772910436362</v>
      </c>
      <c r="AI135">
        <v>51.951827258143183</v>
      </c>
      <c r="AJ135">
        <v>0.37619641798757592</v>
      </c>
      <c r="AK135">
        <v>0.37619538895888122</v>
      </c>
      <c r="AL135">
        <v>0.37605439193385232</v>
      </c>
      <c r="AM135">
        <v>0.37633909484167599</v>
      </c>
      <c r="AN135">
        <v>0.95553815804023767</v>
      </c>
      <c r="AO135">
        <v>0.95553815804023756</v>
      </c>
      <c r="AP135">
        <v>0.95553815804023756</v>
      </c>
      <c r="AQ135">
        <v>0.95553815804023756</v>
      </c>
      <c r="AR135">
        <v>9.8084225332413233</v>
      </c>
      <c r="AS135">
        <v>9.8084225332413197</v>
      </c>
      <c r="AT135">
        <v>9.8084225332413197</v>
      </c>
      <c r="AU135">
        <v>9.8084225332413197</v>
      </c>
      <c r="AV135" t="str">
        <f>VLOOKUP(Sheet1[[#This Row],[NPDES ID2]],Combined_Sheet__Major_Only___2[[NPDES ID2]:[ECHO BFR]],3,FALSE)</f>
        <v>NY</v>
      </c>
      <c r="AW135" t="s">
        <v>54</v>
      </c>
      <c r="AX135" t="str">
        <f>VLOOKUP(Sheet1[[#This Row],[NPDES ID2]],Combined_Sheet__Major_Only___2[[NPDES ID2]:[ECHO BFR]],27,FALSE)</f>
        <v>-</v>
      </c>
      <c r="AY135" t="str">
        <f>VLOOKUP(Sheet1[[#This Row],[NPDES ID2]],Combined_Sheet__Major_Only___2[[NPDES ID2]:[ECHO BFR]],28,FALSE)</f>
        <v>-</v>
      </c>
      <c r="AZ135" t="str">
        <f>VLOOKUP(Sheet1[[#This Row],[NPDES ID2]],Combined_Sheet__Major_Only___2[[NPDES ID2]:[ECHO BFR]],29,FALSE)</f>
        <v>thickening, preliminaryOps</v>
      </c>
      <c r="BA135">
        <f>VLOOKUP(Sheet1[[#This Row],[NPDES ID2]],Combined_Sheet__Major_Only___2[[NPDES ID2]:[ECHO BFR]],17,FALSE)</f>
        <v>42.676082999999998</v>
      </c>
      <c r="BB135">
        <f>VLOOKUP(Sheet1[[#This Row],[NPDES ID2]],Combined_Sheet__Major_Only___2[[NPDES ID2]:[ECHO BFR]],18,FALSE)</f>
        <v>-73.729249999999993</v>
      </c>
      <c r="BC135" t="str">
        <f>IF(ISNUMBER(SEARCH("aerobic",$AW135)),"aerobic","")</f>
        <v/>
      </c>
      <c r="BD135" t="str">
        <f>IF(ISNUMBER(SEARCH("anaer",$AW135)),"anaer","")</f>
        <v/>
      </c>
      <c r="BE135" t="str">
        <f>IF(ISNUMBER(SEARCH("thickening",$AZ135)),"thickening","")</f>
        <v>thickening</v>
      </c>
      <c r="BF135" s="3" t="str">
        <f>IF(ISNUMBER(SEARCH("airDry",$AW135)),"airDry","")</f>
        <v/>
      </c>
      <c r="BG135" s="3" t="str">
        <f>IF(ISNUMBER(SEARCH("heatDry",$AY135)),"heatDry","")</f>
        <v/>
      </c>
      <c r="BH135" s="3" t="str">
        <f>IF(AND(ISNUMBER(SEARCH("aerobic",$AW135)),ISNUMBER(SEARCH("anaer",$AW135))),"Combined Aer and Anaer.","")</f>
        <v/>
      </c>
    </row>
    <row r="136" spans="1:60" x14ac:dyDescent="0.3">
      <c r="A136" s="4">
        <v>134</v>
      </c>
      <c r="B136" t="s">
        <v>745</v>
      </c>
      <c r="C136">
        <v>7514.75</v>
      </c>
      <c r="D136">
        <v>667.8198997802449</v>
      </c>
      <c r="E136">
        <v>659.09309956953427</v>
      </c>
      <c r="F136">
        <v>466.43104345084771</v>
      </c>
      <c r="G136">
        <v>851.51546856595451</v>
      </c>
      <c r="H136">
        <v>-76.517091820434473</v>
      </c>
      <c r="I136">
        <v>-75.71714287077927</v>
      </c>
      <c r="J136">
        <v>-87.772415934813793</v>
      </c>
      <c r="K136">
        <v>-65.083969844206806</v>
      </c>
      <c r="L136">
        <v>3606.016029985818</v>
      </c>
      <c r="M136">
        <v>3575.694942844968</v>
      </c>
      <c r="N136">
        <v>3465.3076869042652</v>
      </c>
      <c r="O136">
        <v>3838.0025358399212</v>
      </c>
      <c r="P136">
        <v>179.24915255141559</v>
      </c>
      <c r="Q136">
        <v>178.20570482547151</v>
      </c>
      <c r="R136">
        <v>155.16954436331301</v>
      </c>
      <c r="S136">
        <v>203.61333945593569</v>
      </c>
      <c r="T136">
        <v>49.571278553579461</v>
      </c>
      <c r="U136">
        <v>49.571199214173561</v>
      </c>
      <c r="V136">
        <v>49.537229197576423</v>
      </c>
      <c r="W136">
        <v>49.605001104319271</v>
      </c>
      <c r="X136">
        <v>4653.6882107402644</v>
      </c>
      <c r="Y136">
        <v>4685.960919626873</v>
      </c>
      <c r="Z136">
        <v>4370.5550136094498</v>
      </c>
      <c r="AA136">
        <v>4837.4315396647426</v>
      </c>
      <c r="AB136">
        <v>1567.755676855629</v>
      </c>
      <c r="AC136">
        <v>1495.0191622469761</v>
      </c>
      <c r="AD136">
        <v>1145.211870378263</v>
      </c>
      <c r="AE136">
        <v>2301.8970079790161</v>
      </c>
      <c r="AF136">
        <v>47.047273569784039</v>
      </c>
      <c r="AG136">
        <v>46.649606944730998</v>
      </c>
      <c r="AH136">
        <v>45.223013017126704</v>
      </c>
      <c r="AI136">
        <v>50.05574032348639</v>
      </c>
      <c r="AJ136">
        <v>0.35181268813273647</v>
      </c>
      <c r="AK136">
        <v>0.35181166974879718</v>
      </c>
      <c r="AL136">
        <v>0.35167230893263179</v>
      </c>
      <c r="AM136">
        <v>0.35195371410637422</v>
      </c>
      <c r="AN136">
        <v>0.95136138249159385</v>
      </c>
      <c r="AO136">
        <v>0.95136138249159341</v>
      </c>
      <c r="AP136">
        <v>0.95136138249159341</v>
      </c>
      <c r="AQ136">
        <v>0.95136138249159341</v>
      </c>
      <c r="AR136">
        <v>7.507013368791303</v>
      </c>
      <c r="AS136">
        <v>7.5070133687913021</v>
      </c>
      <c r="AT136">
        <v>7.5070133687913021</v>
      </c>
      <c r="AU136">
        <v>7.5070133687913021</v>
      </c>
      <c r="AV136" t="str">
        <f>VLOOKUP(Sheet1[[#This Row],[NPDES ID2]],Combined_Sheet__Major_Only___2[[NPDES ID2]:[ECHO BFR]],3,FALSE)</f>
        <v>RI</v>
      </c>
      <c r="AW136" t="s">
        <v>54</v>
      </c>
      <c r="AX136" t="str">
        <f>VLOOKUP(Sheet1[[#This Row],[NPDES ID2]],Combined_Sheet__Major_Only___2[[NPDES ID2]:[ECHO BFR]],27,FALSE)</f>
        <v>-</v>
      </c>
      <c r="AY136" t="str">
        <f>VLOOKUP(Sheet1[[#This Row],[NPDES ID2]],Combined_Sheet__Major_Only___2[[NPDES ID2]:[ECHO BFR]],28,FALSE)</f>
        <v>-</v>
      </c>
      <c r="AZ136" t="str">
        <f>VLOOKUP(Sheet1[[#This Row],[NPDES ID2]],Combined_Sheet__Major_Only___2[[NPDES ID2]:[ECHO BFR]],29,FALSE)</f>
        <v>thickening</v>
      </c>
      <c r="BA136">
        <f>VLOOKUP(Sheet1[[#This Row],[NPDES ID2]],Combined_Sheet__Major_Only___2[[NPDES ID2]:[ECHO BFR]],17,FALSE)</f>
        <v>41.794823000000001</v>
      </c>
      <c r="BB136">
        <f>VLOOKUP(Sheet1[[#This Row],[NPDES ID2]],Combined_Sheet__Major_Only___2[[NPDES ID2]:[ECHO BFR]],18,FALSE)</f>
        <v>-71.389499999999998</v>
      </c>
      <c r="BC136" t="str">
        <f>IF(ISNUMBER(SEARCH("aerobic",$AW136)),"aerobic","")</f>
        <v/>
      </c>
      <c r="BD136" t="str">
        <f>IF(ISNUMBER(SEARCH("anaer",$AW136)),"anaer","")</f>
        <v/>
      </c>
      <c r="BE136" t="str">
        <f>IF(ISNUMBER(SEARCH("thickening",$AZ136)),"thickening","")</f>
        <v>thickening</v>
      </c>
      <c r="BF136" s="2" t="str">
        <f>IF(ISNUMBER(SEARCH("airDry",$AW136)),"airDry","")</f>
        <v/>
      </c>
      <c r="BG136" s="2" t="str">
        <f>IF(ISNUMBER(SEARCH("heatDry",$AY136)),"heatDry","")</f>
        <v/>
      </c>
      <c r="BH136" s="2" t="str">
        <f>IF(AND(ISNUMBER(SEARCH("aerobic",$AW136)),ISNUMBER(SEARCH("anaer",$AW136))),"Combined Aer and Anaer.","")</f>
        <v/>
      </c>
    </row>
    <row r="137" spans="1:60" x14ac:dyDescent="0.3">
      <c r="A137" s="4">
        <v>135</v>
      </c>
      <c r="B137" t="s">
        <v>750</v>
      </c>
      <c r="C137">
        <v>7439</v>
      </c>
      <c r="D137">
        <v>657.31766768480929</v>
      </c>
      <c r="E137">
        <v>648.9526057003095</v>
      </c>
      <c r="F137">
        <v>459.79747174293828</v>
      </c>
      <c r="G137">
        <v>838.05949575289094</v>
      </c>
      <c r="H137">
        <v>-76.695128242224641</v>
      </c>
      <c r="I137">
        <v>-76.060487030209487</v>
      </c>
      <c r="J137">
        <v>-88.098371042363809</v>
      </c>
      <c r="K137">
        <v>-65.303651625136666</v>
      </c>
      <c r="L137">
        <v>3599.219928668891</v>
      </c>
      <c r="M137">
        <v>3569.4147326863249</v>
      </c>
      <c r="N137">
        <v>3460.9609283203408</v>
      </c>
      <c r="O137">
        <v>3827.1528850473619</v>
      </c>
      <c r="P137">
        <v>177.4109878238088</v>
      </c>
      <c r="Q137">
        <v>176.55554883151899</v>
      </c>
      <c r="R137">
        <v>153.2862215726914</v>
      </c>
      <c r="S137">
        <v>201.3790954902899</v>
      </c>
      <c r="T137">
        <v>44.835151357442022</v>
      </c>
      <c r="U137">
        <v>44.835079327153473</v>
      </c>
      <c r="V137">
        <v>44.80423878745173</v>
      </c>
      <c r="W137">
        <v>44.865767228999253</v>
      </c>
      <c r="X137">
        <v>4174.3702100921719</v>
      </c>
      <c r="Y137">
        <v>4202.9081812171371</v>
      </c>
      <c r="Z137">
        <v>3924.2408527006032</v>
      </c>
      <c r="AA137">
        <v>4336.5911266502208</v>
      </c>
      <c r="AB137">
        <v>927.04554314503252</v>
      </c>
      <c r="AC137">
        <v>907.30162592723514</v>
      </c>
      <c r="AD137">
        <v>752.30856144711595</v>
      </c>
      <c r="AE137">
        <v>1189.3456196210759</v>
      </c>
      <c r="AF137">
        <v>47.434488416802047</v>
      </c>
      <c r="AG137">
        <v>47.039818506623007</v>
      </c>
      <c r="AH137">
        <v>45.622717363646622</v>
      </c>
      <c r="AI137">
        <v>50.422043382325263</v>
      </c>
      <c r="AJ137">
        <v>0.35650824047398011</v>
      </c>
      <c r="AK137">
        <v>0.35650732153175702</v>
      </c>
      <c r="AL137">
        <v>0.35638124900214468</v>
      </c>
      <c r="AM137">
        <v>0.35663581069425948</v>
      </c>
      <c r="AN137">
        <v>0.94661687017535845</v>
      </c>
      <c r="AO137">
        <v>0.94661687017535856</v>
      </c>
      <c r="AP137">
        <v>0.94661687017535856</v>
      </c>
      <c r="AQ137">
        <v>0.94661687017535856</v>
      </c>
      <c r="AR137">
        <v>9.1676531563125003</v>
      </c>
      <c r="AS137">
        <v>9.1676531563124986</v>
      </c>
      <c r="AT137">
        <v>9.1676531563124986</v>
      </c>
      <c r="AU137">
        <v>9.1676531563124986</v>
      </c>
      <c r="AV137" t="str">
        <f>VLOOKUP(Sheet1[[#This Row],[NPDES ID2]],Combined_Sheet__Major_Only___2[[NPDES ID2]:[ECHO BFR]],3,FALSE)</f>
        <v>MO</v>
      </c>
      <c r="AW137" t="s">
        <v>87</v>
      </c>
      <c r="AX137" t="str">
        <f>VLOOKUP(Sheet1[[#This Row],[NPDES ID2]],Combined_Sheet__Major_Only___2[[NPDES ID2]:[ECHO BFR]],27,FALSE)</f>
        <v>other</v>
      </c>
      <c r="AY137" t="str">
        <f>VLOOKUP(Sheet1[[#This Row],[NPDES ID2]],Combined_Sheet__Major_Only___2[[NPDES ID2]:[ECHO BFR]],28,FALSE)</f>
        <v>-</v>
      </c>
      <c r="AZ137" t="str">
        <f>VLOOKUP(Sheet1[[#This Row],[NPDES ID2]],Combined_Sheet__Major_Only___2[[NPDES ID2]:[ECHO BFR]],29,FALSE)</f>
        <v>thickening, preliminaryOps</v>
      </c>
      <c r="BA137">
        <f>VLOOKUP(Sheet1[[#This Row],[NPDES ID2]],Combined_Sheet__Major_Only___2[[NPDES ID2]:[ECHO BFR]],17,FALSE)</f>
        <v>39.163077999999999</v>
      </c>
      <c r="BB137">
        <f>VLOOKUP(Sheet1[[#This Row],[NPDES ID2]],Combined_Sheet__Major_Only___2[[NPDES ID2]:[ECHO BFR]],18,FALSE)</f>
        <v>-94.324898000000005</v>
      </c>
      <c r="BC137" t="str">
        <f>IF(ISNUMBER(SEARCH("aerobic",$AW137)),"aerobic","")</f>
        <v/>
      </c>
      <c r="BD137" t="str">
        <f>IF(ISNUMBER(SEARCH("anaer",$AW137)),"anaer","")</f>
        <v/>
      </c>
      <c r="BE137" t="str">
        <f>IF(ISNUMBER(SEARCH("thickening",$AZ137)),"thickening","")</f>
        <v>thickening</v>
      </c>
      <c r="BF137" s="3" t="str">
        <f>IF(ISNUMBER(SEARCH("airDry",$AW137)),"airDry","")</f>
        <v/>
      </c>
      <c r="BG137" s="3" t="str">
        <f>IF(ISNUMBER(SEARCH("heatDry",$AY137)),"heatDry","")</f>
        <v/>
      </c>
      <c r="BH137" s="3" t="str">
        <f>IF(AND(ISNUMBER(SEARCH("aerobic",$AW137)),ISNUMBER(SEARCH("anaer",$AW137))),"Combined Aer and Anaer.","")</f>
        <v/>
      </c>
    </row>
    <row r="138" spans="1:60" x14ac:dyDescent="0.3">
      <c r="A138" s="4">
        <v>136</v>
      </c>
      <c r="B138" t="s">
        <v>755</v>
      </c>
      <c r="C138">
        <v>7417.3</v>
      </c>
      <c r="D138">
        <v>466.82541167076369</v>
      </c>
      <c r="E138">
        <v>463.81060566373583</v>
      </c>
      <c r="F138">
        <v>330.25437230111152</v>
      </c>
      <c r="G138">
        <v>600.5862552663466</v>
      </c>
      <c r="H138">
        <v>-75.163234600105085</v>
      </c>
      <c r="I138">
        <v>-76.448841447755143</v>
      </c>
      <c r="J138">
        <v>-88.894471147145623</v>
      </c>
      <c r="K138">
        <v>-57.033606236527937</v>
      </c>
      <c r="L138">
        <v>5036.5966659340229</v>
      </c>
      <c r="M138">
        <v>5017.6719908263476</v>
      </c>
      <c r="N138">
        <v>4948.5919745382898</v>
      </c>
      <c r="O138">
        <v>5181.7376655410144</v>
      </c>
      <c r="P138">
        <v>174.42040697980221</v>
      </c>
      <c r="Q138">
        <v>176.62563751152919</v>
      </c>
      <c r="R138">
        <v>140.58076519147099</v>
      </c>
      <c r="S138">
        <v>201.24273415596369</v>
      </c>
      <c r="T138">
        <v>88.19300400295846</v>
      </c>
      <c r="U138">
        <v>88.192865059848543</v>
      </c>
      <c r="V138">
        <v>88.133375078848246</v>
      </c>
      <c r="W138">
        <v>88.252060609453082</v>
      </c>
      <c r="X138">
        <v>5845.8792519168437</v>
      </c>
      <c r="Y138">
        <v>5864.4761111109256</v>
      </c>
      <c r="Z138">
        <v>5684.5655342819746</v>
      </c>
      <c r="AA138">
        <v>5948.5061644325542</v>
      </c>
      <c r="AB138">
        <v>937.57951597301314</v>
      </c>
      <c r="AC138">
        <v>932.28969206830834</v>
      </c>
      <c r="AD138">
        <v>809.83531473463438</v>
      </c>
      <c r="AE138">
        <v>1098.3753107629791</v>
      </c>
      <c r="AF138">
        <v>66.573593415722485</v>
      </c>
      <c r="AG138">
        <v>66.320656761550595</v>
      </c>
      <c r="AH138">
        <v>65.425342056581229</v>
      </c>
      <c r="AI138">
        <v>68.468482590296546</v>
      </c>
      <c r="AJ138">
        <v>0.58972291152713296</v>
      </c>
      <c r="AK138">
        <v>0.58972130018730484</v>
      </c>
      <c r="AL138">
        <v>0.5895005098917272</v>
      </c>
      <c r="AM138">
        <v>0.58994633216028602</v>
      </c>
      <c r="AN138">
        <v>0.97179982134600307</v>
      </c>
      <c r="AO138">
        <v>0.97179982134600318</v>
      </c>
      <c r="AP138">
        <v>0.97179982134600318</v>
      </c>
      <c r="AQ138">
        <v>0.97179982134600318</v>
      </c>
      <c r="AR138">
        <v>15.44532232729202</v>
      </c>
      <c r="AS138">
        <v>15.44532232729202</v>
      </c>
      <c r="AT138">
        <v>15.44532232729202</v>
      </c>
      <c r="AU138">
        <v>15.44532232729202</v>
      </c>
      <c r="AV138" t="str">
        <f>VLOOKUP(Sheet1[[#This Row],[NPDES ID2]],Combined_Sheet__Major_Only___2[[NPDES ID2]:[ECHO BFR]],3,FALSE)</f>
        <v>NE</v>
      </c>
      <c r="AW138" t="s">
        <v>12181</v>
      </c>
      <c r="AX138" t="str">
        <f>VLOOKUP(Sheet1[[#This Row],[NPDES ID2]],Combined_Sheet__Major_Only___2[[NPDES ID2]:[ECHO BFR]],27,FALSE)</f>
        <v>tempSludgeStore, methaneBioCaptureRecover</v>
      </c>
      <c r="AY138" t="str">
        <f>VLOOKUP(Sheet1[[#This Row],[NPDES ID2]],Combined_Sheet__Major_Only___2[[NPDES ID2]:[ECHO BFR]],28,FALSE)</f>
        <v>-</v>
      </c>
      <c r="AZ138" t="str">
        <f>VLOOKUP(Sheet1[[#This Row],[NPDES ID2]],Combined_Sheet__Major_Only___2[[NPDES ID2]:[ECHO BFR]],29,FALSE)</f>
        <v>thickening, preliminaryOps</v>
      </c>
      <c r="BA138">
        <f>VLOOKUP(Sheet1[[#This Row],[NPDES ID2]],Combined_Sheet__Major_Only___2[[NPDES ID2]:[ECHO BFR]],17,FALSE)</f>
        <v>41.207529999999998</v>
      </c>
      <c r="BB138">
        <f>VLOOKUP(Sheet1[[#This Row],[NPDES ID2]],Combined_Sheet__Major_Only___2[[NPDES ID2]:[ECHO BFR]],18,FALSE)</f>
        <v>-95.9298</v>
      </c>
      <c r="BC138" t="str">
        <f>IF(ISNUMBER(SEARCH("aerobic",$AW138)),"aerobic","")</f>
        <v/>
      </c>
      <c r="BD138" t="str">
        <f>IF(ISNUMBER(SEARCH("anaer",$AW138)),"anaer","")</f>
        <v>anaer</v>
      </c>
      <c r="BE138" t="str">
        <f>IF(ISNUMBER(SEARCH("thickening",$AZ138)),"thickening","")</f>
        <v>thickening</v>
      </c>
      <c r="BF138" s="2" t="str">
        <f>IF(ISNUMBER(SEARCH("airDry",$AW138)),"airDry","")</f>
        <v/>
      </c>
      <c r="BG138" s="2" t="str">
        <f>IF(ISNUMBER(SEARCH("heatDry",$AY138)),"heatDry","")</f>
        <v/>
      </c>
      <c r="BH138" s="2" t="str">
        <f>IF(AND(ISNUMBER(SEARCH("aerobic",$AW138)),ISNUMBER(SEARCH("anaer",$AW138))),"Combined Aer and Anaer.","")</f>
        <v/>
      </c>
    </row>
    <row r="139" spans="1:60" x14ac:dyDescent="0.3">
      <c r="A139" s="4">
        <v>137</v>
      </c>
      <c r="B139" t="s">
        <v>761</v>
      </c>
      <c r="C139">
        <v>7175.71</v>
      </c>
      <c r="D139">
        <v>488.00843676670178</v>
      </c>
      <c r="E139">
        <v>484.07719594425458</v>
      </c>
      <c r="F139">
        <v>345.62578714094712</v>
      </c>
      <c r="G139">
        <v>626.15625604142099</v>
      </c>
      <c r="H139">
        <v>-76.478362641123667</v>
      </c>
      <c r="I139">
        <v>-77.697973914503308</v>
      </c>
      <c r="J139">
        <v>-90.071585438729585</v>
      </c>
      <c r="K139">
        <v>-60.600977730909158</v>
      </c>
      <c r="L139">
        <v>4548.814098918263</v>
      </c>
      <c r="M139">
        <v>4528.0404508060219</v>
      </c>
      <c r="N139">
        <v>4452.5897294136776</v>
      </c>
      <c r="O139">
        <v>4707.4094642216041</v>
      </c>
      <c r="P139">
        <v>169.395823318439</v>
      </c>
      <c r="Q139">
        <v>171.15943570595371</v>
      </c>
      <c r="R139">
        <v>138.42541830336941</v>
      </c>
      <c r="S139">
        <v>194.1383329303936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62.134561962312297</v>
      </c>
      <c r="AG139">
        <v>61.849763845228281</v>
      </c>
      <c r="AH139">
        <v>60.826009176387863</v>
      </c>
      <c r="AI139">
        <v>64.292038746424225</v>
      </c>
      <c r="AJ139">
        <v>0.53547478768426637</v>
      </c>
      <c r="AK139">
        <v>0.53547421004063889</v>
      </c>
      <c r="AL139">
        <v>0.53539398313736064</v>
      </c>
      <c r="AM139">
        <v>0.53555594113574245</v>
      </c>
      <c r="AN139">
        <v>0.16620330369712091</v>
      </c>
      <c r="AO139">
        <v>0.16620330369712091</v>
      </c>
      <c r="AP139">
        <v>0.16620330369712091</v>
      </c>
      <c r="AQ139">
        <v>0.16620330369712091</v>
      </c>
      <c r="AR139">
        <v>13.98546062928202</v>
      </c>
      <c r="AS139">
        <v>13.98546062928202</v>
      </c>
      <c r="AT139">
        <v>13.98546062928202</v>
      </c>
      <c r="AU139">
        <v>13.98546062928202</v>
      </c>
      <c r="AV139" t="str">
        <f>VLOOKUP(Sheet1[[#This Row],[NPDES ID2]],Combined_Sheet__Major_Only___2[[NPDES ID2]:[ECHO BFR]],3,FALSE)</f>
        <v>CA</v>
      </c>
      <c r="AW139" t="s">
        <v>12181</v>
      </c>
      <c r="AX139" t="str">
        <f>VLOOKUP(Sheet1[[#This Row],[NPDES ID2]],Combined_Sheet__Major_Only___2[[NPDES ID2]:[ECHO BFR]],27,FALSE)</f>
        <v>methaneBioCaptureRecover</v>
      </c>
      <c r="AY139" t="str">
        <f>VLOOKUP(Sheet1[[#This Row],[NPDES ID2]],Combined_Sheet__Major_Only___2[[NPDES ID2]:[ECHO BFR]],28,FALSE)</f>
        <v>heatDry</v>
      </c>
      <c r="AZ139" t="str">
        <f>VLOOKUP(Sheet1[[#This Row],[NPDES ID2]],Combined_Sheet__Major_Only___2[[NPDES ID2]:[ECHO BFR]],29,FALSE)</f>
        <v>preliminaryOps, thickening</v>
      </c>
      <c r="BA139">
        <f>VLOOKUP(Sheet1[[#This Row],[NPDES ID2]],Combined_Sheet__Major_Only___2[[NPDES ID2]:[ECHO BFR]],17,FALSE)</f>
        <v>33.118845999999998</v>
      </c>
      <c r="BB139">
        <f>VLOOKUP(Sheet1[[#This Row],[NPDES ID2]],Combined_Sheet__Major_Only___2[[NPDES ID2]:[ECHO BFR]],18,FALSE)</f>
        <v>-117.323517</v>
      </c>
      <c r="BC139" t="str">
        <f>IF(ISNUMBER(SEARCH("aerobic",$AW139)),"aerobic","")</f>
        <v/>
      </c>
      <c r="BD139" t="str">
        <f>IF(ISNUMBER(SEARCH("anaer",$AW139)),"anaer","")</f>
        <v>anaer</v>
      </c>
      <c r="BE139" t="str">
        <f>IF(ISNUMBER(SEARCH("thickening",$AZ139)),"thickening","")</f>
        <v>thickening</v>
      </c>
      <c r="BF139" s="3" t="str">
        <f>IF(ISNUMBER(SEARCH("airDry",$AW139)),"airDry","")</f>
        <v/>
      </c>
      <c r="BG139" s="3" t="str">
        <f>IF(ISNUMBER(SEARCH("heatDry",$AY139)),"heatDry","")</f>
        <v>heatDry</v>
      </c>
      <c r="BH139" s="3" t="str">
        <f>IF(AND(ISNUMBER(SEARCH("aerobic",$AW139)),ISNUMBER(SEARCH("anaer",$AW139))),"Combined Aer and Anaer.","")</f>
        <v/>
      </c>
    </row>
    <row r="140" spans="1:60" x14ac:dyDescent="0.3">
      <c r="A140" s="4">
        <v>138</v>
      </c>
      <c r="B140" t="s">
        <v>766</v>
      </c>
      <c r="C140">
        <v>7168</v>
      </c>
      <c r="D140">
        <v>649.56152846894872</v>
      </c>
      <c r="E140">
        <v>641.29189913829714</v>
      </c>
      <c r="F140">
        <v>456.31627271786931</v>
      </c>
      <c r="G140">
        <v>826.71611531092788</v>
      </c>
      <c r="H140">
        <v>-77.204698154407666</v>
      </c>
      <c r="I140">
        <v>-76.549711421373516</v>
      </c>
      <c r="J140">
        <v>-88.623755518456477</v>
      </c>
      <c r="K140">
        <v>-65.557499329901788</v>
      </c>
      <c r="L140">
        <v>3414.5901126198351</v>
      </c>
      <c r="M140">
        <v>3385.452052849771</v>
      </c>
      <c r="N140">
        <v>3279.5788563441138</v>
      </c>
      <c r="O140">
        <v>3637.126844846895</v>
      </c>
      <c r="P140">
        <v>171.04162066517711</v>
      </c>
      <c r="Q140">
        <v>169.90341829479749</v>
      </c>
      <c r="R140">
        <v>148.3535644460413</v>
      </c>
      <c r="S140">
        <v>194.45833464183431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46.696855084778569</v>
      </c>
      <c r="AG140">
        <v>46.297099366317141</v>
      </c>
      <c r="AH140">
        <v>44.8573996217252</v>
      </c>
      <c r="AI140">
        <v>49.728974964817439</v>
      </c>
      <c r="AJ140">
        <v>0.34756441941073912</v>
      </c>
      <c r="AK140">
        <v>0.34756380164804468</v>
      </c>
      <c r="AL140">
        <v>0.34747849660842162</v>
      </c>
      <c r="AM140">
        <v>0.34765072286992688</v>
      </c>
      <c r="AN140">
        <v>0.1857783367096979</v>
      </c>
      <c r="AO140">
        <v>0.1857783367096979</v>
      </c>
      <c r="AP140">
        <v>0.1857783367096979</v>
      </c>
      <c r="AQ140">
        <v>0.1857783367096979</v>
      </c>
      <c r="AR140">
        <v>7.539886534089586</v>
      </c>
      <c r="AS140">
        <v>7.539886534089586</v>
      </c>
      <c r="AT140">
        <v>7.539886534089586</v>
      </c>
      <c r="AU140">
        <v>7.539886534089586</v>
      </c>
      <c r="AV140" t="str">
        <f>VLOOKUP(Sheet1[[#This Row],[NPDES ID2]],Combined_Sheet__Major_Only___2[[NPDES ID2]:[ECHO BFR]],3,FALSE)</f>
        <v>MN</v>
      </c>
      <c r="AW140" t="s">
        <v>54</v>
      </c>
      <c r="AX140" t="str">
        <f>VLOOKUP(Sheet1[[#This Row],[NPDES ID2]],Combined_Sheet__Major_Only___2[[NPDES ID2]:[ECHO BFR]],27,FALSE)</f>
        <v>methaneBioCaptureRecover, other</v>
      </c>
      <c r="AY140" t="str">
        <f>VLOOKUP(Sheet1[[#This Row],[NPDES ID2]],Combined_Sheet__Major_Only___2[[NPDES ID2]:[ECHO BFR]],28,FALSE)</f>
        <v>heatDry</v>
      </c>
      <c r="AZ140" t="str">
        <f>VLOOKUP(Sheet1[[#This Row],[NPDES ID2]],Combined_Sheet__Major_Only___2[[NPDES ID2]:[ECHO BFR]],29,FALSE)</f>
        <v>thickening, preliminaryOps</v>
      </c>
      <c r="BA140">
        <f>VLOOKUP(Sheet1[[#This Row],[NPDES ID2]],Combined_Sheet__Major_Only___2[[NPDES ID2]:[ECHO BFR]],17,FALSE)</f>
        <v>44.798861000000002</v>
      </c>
      <c r="BB140">
        <f>VLOOKUP(Sheet1[[#This Row],[NPDES ID2]],Combined_Sheet__Major_Only___2[[NPDES ID2]:[ECHO BFR]],18,FALSE)</f>
        <v>-93.431027999999998</v>
      </c>
      <c r="BC140" t="str">
        <f>IF(ISNUMBER(SEARCH("aerobic",$AW140)),"aerobic","")</f>
        <v/>
      </c>
      <c r="BD140" t="str">
        <f>IF(ISNUMBER(SEARCH("anaer",$AW140)),"anaer","")</f>
        <v/>
      </c>
      <c r="BE140" t="str">
        <f>IF(ISNUMBER(SEARCH("thickening",$AZ140)),"thickening","")</f>
        <v>thickening</v>
      </c>
      <c r="BF140" s="2" t="str">
        <f>IF(ISNUMBER(SEARCH("airDry",$AW140)),"airDry","")</f>
        <v/>
      </c>
      <c r="BG140" s="2" t="str">
        <f>IF(ISNUMBER(SEARCH("heatDry",$AY140)),"heatDry","")</f>
        <v>heatDry</v>
      </c>
      <c r="BH140" s="2" t="str">
        <f>IF(AND(ISNUMBER(SEARCH("aerobic",$AW140)),ISNUMBER(SEARCH("anaer",$AW140))),"Combined Aer and Anaer.","")</f>
        <v/>
      </c>
    </row>
    <row r="141" spans="1:60" x14ac:dyDescent="0.3">
      <c r="A141" s="4">
        <v>139</v>
      </c>
      <c r="B141" t="s">
        <v>771</v>
      </c>
      <c r="C141">
        <v>7006.07</v>
      </c>
      <c r="D141">
        <v>461.07654474015811</v>
      </c>
      <c r="E141">
        <v>457.46948552352347</v>
      </c>
      <c r="F141">
        <v>327.88761980020672</v>
      </c>
      <c r="G141">
        <v>591.77675835510331</v>
      </c>
      <c r="H141">
        <v>-75.450998003576075</v>
      </c>
      <c r="I141">
        <v>-76.600212889906999</v>
      </c>
      <c r="J141">
        <v>-88.856897508910549</v>
      </c>
      <c r="K141">
        <v>-57.998376335949423</v>
      </c>
      <c r="L141">
        <v>4618.5147916122087</v>
      </c>
      <c r="M141">
        <v>4599.5946092210661</v>
      </c>
      <c r="N141">
        <v>4530.6056424809012</v>
      </c>
      <c r="O141">
        <v>4763.4776918355328</v>
      </c>
      <c r="P141">
        <v>165.02167325252461</v>
      </c>
      <c r="Q141">
        <v>167.0274291357733</v>
      </c>
      <c r="R141">
        <v>133.87013822373001</v>
      </c>
      <c r="S141">
        <v>189.16739211167479</v>
      </c>
      <c r="T141">
        <v>70.975297397151593</v>
      </c>
      <c r="U141">
        <v>70.975185025591145</v>
      </c>
      <c r="V141">
        <v>70.927071938154555</v>
      </c>
      <c r="W141">
        <v>71.023059988838597</v>
      </c>
      <c r="X141">
        <v>4846.2303342527021</v>
      </c>
      <c r="Y141">
        <v>4863.044909234336</v>
      </c>
      <c r="Z141">
        <v>4700.5823544049808</v>
      </c>
      <c r="AA141">
        <v>4938.9622091901438</v>
      </c>
      <c r="AB141">
        <v>961.42886966569483</v>
      </c>
      <c r="AC141">
        <v>951.25973097737108</v>
      </c>
      <c r="AD141">
        <v>802.08645324881786</v>
      </c>
      <c r="AE141">
        <v>1169.393331715258</v>
      </c>
      <c r="AF141">
        <v>64.628195849486815</v>
      </c>
      <c r="AG141">
        <v>64.360974811213296</v>
      </c>
      <c r="AH141">
        <v>63.412356580819903</v>
      </c>
      <c r="AI141">
        <v>66.635806192144599</v>
      </c>
      <c r="AJ141">
        <v>0.56593945619813357</v>
      </c>
      <c r="AK141">
        <v>0.56593805086612825</v>
      </c>
      <c r="AL141">
        <v>0.56574510240105325</v>
      </c>
      <c r="AM141">
        <v>0.56613469283874618</v>
      </c>
      <c r="AN141">
        <v>0.96529929676426218</v>
      </c>
      <c r="AO141">
        <v>0.96529929676426229</v>
      </c>
      <c r="AP141">
        <v>0.96529929676426229</v>
      </c>
      <c r="AQ141">
        <v>0.96529929676426229</v>
      </c>
      <c r="AR141">
        <v>13.264818508381749</v>
      </c>
      <c r="AS141">
        <v>13.264818508381749</v>
      </c>
      <c r="AT141">
        <v>13.264818508381749</v>
      </c>
      <c r="AU141">
        <v>13.264818508381749</v>
      </c>
      <c r="AV141" t="str">
        <f>VLOOKUP(Sheet1[[#This Row],[NPDES ID2]],Combined_Sheet__Major_Only___2[[NPDES ID2]:[ECHO BFR]],3,FALSE)</f>
        <v>VA</v>
      </c>
      <c r="AW141" t="s">
        <v>12181</v>
      </c>
      <c r="AX141" t="str">
        <f>VLOOKUP(Sheet1[[#This Row],[NPDES ID2]],Combined_Sheet__Major_Only___2[[NPDES ID2]:[ECHO BFR]],27,FALSE)</f>
        <v>methaneBioCaptureRecover</v>
      </c>
      <c r="AY141" t="str">
        <f>VLOOKUP(Sheet1[[#This Row],[NPDES ID2]],Combined_Sheet__Major_Only___2[[NPDES ID2]:[ECHO BFR]],28,FALSE)</f>
        <v>-</v>
      </c>
      <c r="AZ141" t="str">
        <f>VLOOKUP(Sheet1[[#This Row],[NPDES ID2]],Combined_Sheet__Major_Only___2[[NPDES ID2]:[ECHO BFR]],29,FALSE)</f>
        <v>thickening, preliminaryOps</v>
      </c>
      <c r="BA141">
        <f>VLOOKUP(Sheet1[[#This Row],[NPDES ID2]],Combined_Sheet__Major_Only___2[[NPDES ID2]:[ECHO BFR]],17,FALSE)</f>
        <v>37.522046000000003</v>
      </c>
      <c r="BB141">
        <f>VLOOKUP(Sheet1[[#This Row],[NPDES ID2]],Combined_Sheet__Major_Only___2[[NPDES ID2]:[ECHO BFR]],18,FALSE)</f>
        <v>-77.422183000000004</v>
      </c>
      <c r="BC141" t="str">
        <f>IF(ISNUMBER(SEARCH("aerobic",$AW141)),"aerobic","")</f>
        <v/>
      </c>
      <c r="BD141" t="str">
        <f>IF(ISNUMBER(SEARCH("anaer",$AW141)),"anaer","")</f>
        <v>anaer</v>
      </c>
      <c r="BE141" t="str">
        <f>IF(ISNUMBER(SEARCH("thickening",$AZ141)),"thickening","")</f>
        <v>thickening</v>
      </c>
      <c r="BF141" s="3" t="str">
        <f>IF(ISNUMBER(SEARCH("airDry",$AW141)),"airDry","")</f>
        <v/>
      </c>
      <c r="BG141" s="3" t="str">
        <f>IF(ISNUMBER(SEARCH("heatDry",$AY141)),"heatDry","")</f>
        <v/>
      </c>
      <c r="BH141" s="3" t="str">
        <f>IF(AND(ISNUMBER(SEARCH("aerobic",$AW141)),ISNUMBER(SEARCH("anaer",$AW141))),"Combined Aer and Anaer.","")</f>
        <v/>
      </c>
    </row>
    <row r="142" spans="1:60" x14ac:dyDescent="0.3">
      <c r="A142" s="4">
        <v>140</v>
      </c>
      <c r="B142" t="s">
        <v>775</v>
      </c>
      <c r="C142">
        <v>6802</v>
      </c>
      <c r="D142">
        <v>555.25150381207141</v>
      </c>
      <c r="E142">
        <v>549.2691365753534</v>
      </c>
      <c r="F142">
        <v>393.99151640639531</v>
      </c>
      <c r="G142">
        <v>708.04034515850822</v>
      </c>
      <c r="H142">
        <v>-76.52102086052713</v>
      </c>
      <c r="I142">
        <v>-76.306632820255885</v>
      </c>
      <c r="J142">
        <v>-89.072436034029153</v>
      </c>
      <c r="K142">
        <v>-63.406178343133369</v>
      </c>
      <c r="L142">
        <v>3646.5172456112691</v>
      </c>
      <c r="M142">
        <v>3621.8973831450958</v>
      </c>
      <c r="N142">
        <v>3532.3161047866729</v>
      </c>
      <c r="O142">
        <v>3834.786482325816</v>
      </c>
      <c r="P142">
        <v>161.69774142734781</v>
      </c>
      <c r="Q142">
        <v>161.49071766033501</v>
      </c>
      <c r="R142">
        <v>136.70401650785331</v>
      </c>
      <c r="S142">
        <v>184.46129849578469</v>
      </c>
      <c r="T142">
        <v>51.135318731634307</v>
      </c>
      <c r="U142">
        <v>51.135236978493978</v>
      </c>
      <c r="V142">
        <v>51.10023349564942</v>
      </c>
      <c r="W142">
        <v>51.17006721999374</v>
      </c>
      <c r="X142">
        <v>4295.3084977644958</v>
      </c>
      <c r="Y142">
        <v>4319.5537522256755</v>
      </c>
      <c r="Z142">
        <v>4084.2590766697208</v>
      </c>
      <c r="AA142">
        <v>4431.0842780855564</v>
      </c>
      <c r="AB142">
        <v>831.27547411951866</v>
      </c>
      <c r="AC142">
        <v>819.73903427339917</v>
      </c>
      <c r="AD142">
        <v>694.77864487377326</v>
      </c>
      <c r="AE142">
        <v>1025.333913750346</v>
      </c>
      <c r="AF142">
        <v>52.556037887697812</v>
      </c>
      <c r="AG142">
        <v>52.199360324325603</v>
      </c>
      <c r="AH142">
        <v>50.920439709019</v>
      </c>
      <c r="AI142">
        <v>55.25353336802749</v>
      </c>
      <c r="AJ142">
        <v>0.41871800969775658</v>
      </c>
      <c r="AK142">
        <v>0.41871705295472222</v>
      </c>
      <c r="AL142">
        <v>0.41858548408842239</v>
      </c>
      <c r="AM142">
        <v>0.41885113313716099</v>
      </c>
      <c r="AN142">
        <v>0.95274823454240221</v>
      </c>
      <c r="AO142">
        <v>0.95274823454240232</v>
      </c>
      <c r="AP142">
        <v>0.95274823454240232</v>
      </c>
      <c r="AQ142">
        <v>0.95274823454240232</v>
      </c>
      <c r="AR142">
        <v>10.935109298875339</v>
      </c>
      <c r="AS142">
        <v>10.935109298875339</v>
      </c>
      <c r="AT142">
        <v>10.935109298875339</v>
      </c>
      <c r="AU142">
        <v>10.935109298875339</v>
      </c>
      <c r="AV142" t="str">
        <f>VLOOKUP(Sheet1[[#This Row],[NPDES ID2]],Combined_Sheet__Major_Only___2[[NPDES ID2]:[ECHO BFR]],3,FALSE)</f>
        <v>NV</v>
      </c>
      <c r="AW142" t="s">
        <v>54</v>
      </c>
      <c r="AX142" t="str">
        <f>VLOOKUP(Sheet1[[#This Row],[NPDES ID2]],Combined_Sheet__Major_Only___2[[NPDES ID2]:[ECHO BFR]],27,FALSE)</f>
        <v>-</v>
      </c>
      <c r="AY142" t="str">
        <f>VLOOKUP(Sheet1[[#This Row],[NPDES ID2]],Combined_Sheet__Major_Only___2[[NPDES ID2]:[ECHO BFR]],28,FALSE)</f>
        <v>-</v>
      </c>
      <c r="AZ142" t="str">
        <f>VLOOKUP(Sheet1[[#This Row],[NPDES ID2]],Combined_Sheet__Major_Only___2[[NPDES ID2]:[ECHO BFR]],29,FALSE)</f>
        <v>preliminaryOps, thickening</v>
      </c>
      <c r="BA142">
        <f>VLOOKUP(Sheet1[[#This Row],[NPDES ID2]],Combined_Sheet__Major_Only___2[[NPDES ID2]:[ECHO BFR]],17,FALSE)</f>
        <v>36.205402999999997</v>
      </c>
      <c r="BB142">
        <f>VLOOKUP(Sheet1[[#This Row],[NPDES ID2]],Combined_Sheet__Major_Only___2[[NPDES ID2]:[ECHO BFR]],18,FALSE)</f>
        <v>-115.05521899999999</v>
      </c>
      <c r="BC142" t="str">
        <f>IF(ISNUMBER(SEARCH("aerobic",$AW142)),"aerobic","")</f>
        <v/>
      </c>
      <c r="BD142" t="str">
        <f>IF(ISNUMBER(SEARCH("anaer",$AW142)),"anaer","")</f>
        <v/>
      </c>
      <c r="BE142" t="str">
        <f>IF(ISNUMBER(SEARCH("thickening",$AZ142)),"thickening","")</f>
        <v>thickening</v>
      </c>
      <c r="BF142" s="2" t="str">
        <f>IF(ISNUMBER(SEARCH("airDry",$AW142)),"airDry","")</f>
        <v/>
      </c>
      <c r="BG142" s="2" t="str">
        <f>IF(ISNUMBER(SEARCH("heatDry",$AY142)),"heatDry","")</f>
        <v/>
      </c>
      <c r="BH142" s="2" t="str">
        <f>IF(AND(ISNUMBER(SEARCH("aerobic",$AW142)),ISNUMBER(SEARCH("anaer",$AW142))),"Combined Aer and Anaer.","")</f>
        <v/>
      </c>
    </row>
    <row r="143" spans="1:60" x14ac:dyDescent="0.3">
      <c r="A143" s="4">
        <v>141</v>
      </c>
      <c r="B143" t="s">
        <v>780</v>
      </c>
      <c r="C143">
        <v>6768.26</v>
      </c>
      <c r="D143">
        <v>457.35957261513011</v>
      </c>
      <c r="E143">
        <v>453.54705571190158</v>
      </c>
      <c r="F143">
        <v>326.55250285184309</v>
      </c>
      <c r="G143">
        <v>586.14029321313478</v>
      </c>
      <c r="H143">
        <v>-75.918759353998425</v>
      </c>
      <c r="I143">
        <v>-77.21119129275489</v>
      </c>
      <c r="J143">
        <v>-89.300966200549283</v>
      </c>
      <c r="K143">
        <v>-59.091930787119907</v>
      </c>
      <c r="L143">
        <v>4386.8239986665294</v>
      </c>
      <c r="M143">
        <v>4367.9697809490899</v>
      </c>
      <c r="N143">
        <v>4299.3453006241116</v>
      </c>
      <c r="O143">
        <v>4531.0439416602321</v>
      </c>
      <c r="P143">
        <v>159.57758002341151</v>
      </c>
      <c r="Q143">
        <v>161.32179582926719</v>
      </c>
      <c r="R143">
        <v>129.86932614203789</v>
      </c>
      <c r="S143">
        <v>182.63607278586261</v>
      </c>
      <c r="T143">
        <v>53.111088997881012</v>
      </c>
      <c r="U143">
        <v>53.111004195596081</v>
      </c>
      <c r="V143">
        <v>53.074695188819689</v>
      </c>
      <c r="W143">
        <v>53.147133499650053</v>
      </c>
      <c r="X143">
        <v>3688.483121895531</v>
      </c>
      <c r="Y143">
        <v>3701.876939577774</v>
      </c>
      <c r="Z143">
        <v>3572.403181983876</v>
      </c>
      <c r="AA143">
        <v>3762.444250850514</v>
      </c>
      <c r="AB143">
        <v>555.56862887027569</v>
      </c>
      <c r="AC143">
        <v>552.55639504758437</v>
      </c>
      <c r="AD143">
        <v>483.73266866260349</v>
      </c>
      <c r="AE143">
        <v>644.2322265233978</v>
      </c>
      <c r="AF143">
        <v>63.536833197335547</v>
      </c>
      <c r="AG143">
        <v>63.26193645026904</v>
      </c>
      <c r="AH143">
        <v>62.280290563588103</v>
      </c>
      <c r="AI143">
        <v>65.610190845386242</v>
      </c>
      <c r="AJ143">
        <v>0.55260326876661481</v>
      </c>
      <c r="AK143">
        <v>0.55260224276762959</v>
      </c>
      <c r="AL143">
        <v>0.55246065746670259</v>
      </c>
      <c r="AM143">
        <v>0.55274651367218419</v>
      </c>
      <c r="AN143">
        <v>0.9543910454159602</v>
      </c>
      <c r="AO143">
        <v>0.95439104541596054</v>
      </c>
      <c r="AP143">
        <v>0.95439104541596054</v>
      </c>
      <c r="AQ143">
        <v>0.95439104541596054</v>
      </c>
      <c r="AR143">
        <v>15.317177066950469</v>
      </c>
      <c r="AS143">
        <v>15.31717706695046</v>
      </c>
      <c r="AT143">
        <v>15.31717706695046</v>
      </c>
      <c r="AU143">
        <v>15.31717706695046</v>
      </c>
      <c r="AV143" t="str">
        <f>VLOOKUP(Sheet1[[#This Row],[NPDES ID2]],Combined_Sheet__Major_Only___2[[NPDES ID2]:[ECHO BFR]],3,FALSE)</f>
        <v>TX</v>
      </c>
      <c r="AW143" t="s">
        <v>41</v>
      </c>
      <c r="AX143" t="str">
        <f>VLOOKUP(Sheet1[[#This Row],[NPDES ID2]],Combined_Sheet__Major_Only___2[[NPDES ID2]:[ECHO BFR]],27,FALSE)</f>
        <v>-</v>
      </c>
      <c r="AY143" t="str">
        <f>VLOOKUP(Sheet1[[#This Row],[NPDES ID2]],Combined_Sheet__Major_Only___2[[NPDES ID2]:[ECHO BFR]],28,FALSE)</f>
        <v>-</v>
      </c>
      <c r="AZ143" t="str">
        <f>VLOOKUP(Sheet1[[#This Row],[NPDES ID2]],Combined_Sheet__Major_Only___2[[NPDES ID2]:[ECHO BFR]],29,FALSE)</f>
        <v>thickening</v>
      </c>
      <c r="BA143">
        <f>VLOOKUP(Sheet1[[#This Row],[NPDES ID2]],Combined_Sheet__Major_Only___2[[NPDES ID2]:[ECHO BFR]],17,FALSE)</f>
        <v>32.795065000000001</v>
      </c>
      <c r="BB143">
        <f>VLOOKUP(Sheet1[[#This Row],[NPDES ID2]],Combined_Sheet__Major_Only___2[[NPDES ID2]:[ECHO BFR]],18,FALSE)</f>
        <v>-96.523218</v>
      </c>
      <c r="BC143" t="str">
        <f>IF(ISNUMBER(SEARCH("aerobic",$AW143)),"aerobic","")</f>
        <v>aerobic</v>
      </c>
      <c r="BD143" t="str">
        <f>IF(ISNUMBER(SEARCH("anaer",$AW143)),"anaer","")</f>
        <v/>
      </c>
      <c r="BE143" t="str">
        <f>IF(ISNUMBER(SEARCH("thickening",$AZ143)),"thickening","")</f>
        <v>thickening</v>
      </c>
      <c r="BF143" s="3" t="str">
        <f>IF(ISNUMBER(SEARCH("airDry",$AW143)),"airDry","")</f>
        <v/>
      </c>
      <c r="BG143" s="3" t="str">
        <f>IF(ISNUMBER(SEARCH("heatDry",$AY143)),"heatDry","")</f>
        <v/>
      </c>
      <c r="BH143" s="3" t="str">
        <f>IF(AND(ISNUMBER(SEARCH("aerobic",$AW143)),ISNUMBER(SEARCH("anaer",$AW143))),"Combined Aer and Anaer.","")</f>
        <v/>
      </c>
    </row>
    <row r="144" spans="1:60" x14ac:dyDescent="0.3">
      <c r="A144" s="4">
        <v>142</v>
      </c>
      <c r="B144" t="s">
        <v>785</v>
      </c>
      <c r="C144">
        <v>6727</v>
      </c>
      <c r="D144">
        <v>552.29005075300256</v>
      </c>
      <c r="E144">
        <v>546.26095360028421</v>
      </c>
      <c r="F144">
        <v>392.42301204841652</v>
      </c>
      <c r="G144">
        <v>703.98129701181915</v>
      </c>
      <c r="H144">
        <v>-76.284764501916086</v>
      </c>
      <c r="I144">
        <v>-75.96141882907898</v>
      </c>
      <c r="J144">
        <v>-88.729035296063074</v>
      </c>
      <c r="K144">
        <v>-62.977595865991468</v>
      </c>
      <c r="L144">
        <v>3596.80388479679</v>
      </c>
      <c r="M144">
        <v>3572.3953136613582</v>
      </c>
      <c r="N144">
        <v>3483.5135353098681</v>
      </c>
      <c r="O144">
        <v>3783.590560965903</v>
      </c>
      <c r="P144">
        <v>159.91957267738141</v>
      </c>
      <c r="Q144">
        <v>159.6721867738859</v>
      </c>
      <c r="R144">
        <v>135.24200606811669</v>
      </c>
      <c r="S144">
        <v>182.368282126856</v>
      </c>
      <c r="T144">
        <v>70.682467392638443</v>
      </c>
      <c r="U144">
        <v>70.682355472993393</v>
      </c>
      <c r="V144">
        <v>70.63443587798119</v>
      </c>
      <c r="W144">
        <v>70.730037901460804</v>
      </c>
      <c r="X144">
        <v>5952.9835058668277</v>
      </c>
      <c r="Y144">
        <v>5986.8019901905654</v>
      </c>
      <c r="Z144">
        <v>5658.7843205214849</v>
      </c>
      <c r="AA144">
        <v>6142.2516912316241</v>
      </c>
      <c r="AB144">
        <v>1309.157910481129</v>
      </c>
      <c r="AC144">
        <v>1285.616304914586</v>
      </c>
      <c r="AD144">
        <v>1068.3214363296281</v>
      </c>
      <c r="AE144">
        <v>1663.6774170941389</v>
      </c>
      <c r="AF144">
        <v>52.420791351174792</v>
      </c>
      <c r="AG144">
        <v>52.062896132634883</v>
      </c>
      <c r="AH144">
        <v>50.781868006772058</v>
      </c>
      <c r="AI144">
        <v>55.124337141071791</v>
      </c>
      <c r="AJ144">
        <v>0.41707295092394958</v>
      </c>
      <c r="AK144">
        <v>0.41707182649356261</v>
      </c>
      <c r="AL144">
        <v>0.41691770897992508</v>
      </c>
      <c r="AM144">
        <v>0.41722890326440398</v>
      </c>
      <c r="AN144">
        <v>0.96516271866255865</v>
      </c>
      <c r="AO144">
        <v>0.96516271866255887</v>
      </c>
      <c r="AP144">
        <v>0.96516271866255887</v>
      </c>
      <c r="AQ144">
        <v>0.96516271866255887</v>
      </c>
      <c r="AR144">
        <v>10.1827785121137</v>
      </c>
      <c r="AS144">
        <v>10.182778512113689</v>
      </c>
      <c r="AT144">
        <v>10.182778512113689</v>
      </c>
      <c r="AU144">
        <v>10.182778512113689</v>
      </c>
      <c r="AV144" t="str">
        <f>VLOOKUP(Sheet1[[#This Row],[NPDES ID2]],Combined_Sheet__Major_Only___2[[NPDES ID2]:[ECHO BFR]],3,FALSE)</f>
        <v>MA</v>
      </c>
      <c r="AW144" t="s">
        <v>54</v>
      </c>
      <c r="AX144" t="str">
        <f>VLOOKUP(Sheet1[[#This Row],[NPDES ID2]],Combined_Sheet__Major_Only___2[[NPDES ID2]:[ECHO BFR]],27,FALSE)</f>
        <v>-</v>
      </c>
      <c r="AY144" t="str">
        <f>VLOOKUP(Sheet1[[#This Row],[NPDES ID2]],Combined_Sheet__Major_Only___2[[NPDES ID2]:[ECHO BFR]],28,FALSE)</f>
        <v>-</v>
      </c>
      <c r="AZ144" t="str">
        <f>VLOOKUP(Sheet1[[#This Row],[NPDES ID2]],Combined_Sheet__Major_Only___2[[NPDES ID2]:[ECHO BFR]],29,FALSE)</f>
        <v>thickening, preliminaryOps</v>
      </c>
      <c r="BA144">
        <f>VLOOKUP(Sheet1[[#This Row],[NPDES ID2]],Combined_Sheet__Major_Only___2[[NPDES ID2]:[ECHO BFR]],17,FALSE)</f>
        <v>42.648304000000003</v>
      </c>
      <c r="BB144">
        <f>VLOOKUP(Sheet1[[#This Row],[NPDES ID2]],Combined_Sheet__Major_Only___2[[NPDES ID2]:[ECHO BFR]],18,FALSE)</f>
        <v>-71.288910999999999</v>
      </c>
      <c r="BC144" t="str">
        <f>IF(ISNUMBER(SEARCH("aerobic",$AW144)),"aerobic","")</f>
        <v/>
      </c>
      <c r="BD144" t="str">
        <f>IF(ISNUMBER(SEARCH("anaer",$AW144)),"anaer","")</f>
        <v/>
      </c>
      <c r="BE144" t="str">
        <f>IF(ISNUMBER(SEARCH("thickening",$AZ144)),"thickening","")</f>
        <v>thickening</v>
      </c>
      <c r="BF144" s="2" t="str">
        <f>IF(ISNUMBER(SEARCH("airDry",$AW144)),"airDry","")</f>
        <v/>
      </c>
      <c r="BG144" s="2" t="str">
        <f>IF(ISNUMBER(SEARCH("heatDry",$AY144)),"heatDry","")</f>
        <v/>
      </c>
      <c r="BH144" s="2" t="str">
        <f>IF(AND(ISNUMBER(SEARCH("aerobic",$AW144)),ISNUMBER(SEARCH("anaer",$AW144))),"Combined Aer and Anaer.","")</f>
        <v/>
      </c>
    </row>
    <row r="145" spans="1:60" x14ac:dyDescent="0.3">
      <c r="A145" s="4">
        <v>143</v>
      </c>
      <c r="B145" t="s">
        <v>790</v>
      </c>
      <c r="C145">
        <v>6719</v>
      </c>
      <c r="D145">
        <v>621.6346584570158</v>
      </c>
      <c r="E145">
        <v>613.65437946582142</v>
      </c>
      <c r="F145">
        <v>440.31951197575819</v>
      </c>
      <c r="G145">
        <v>789.33966376622493</v>
      </c>
      <c r="H145">
        <v>-77.342197312983103</v>
      </c>
      <c r="I145">
        <v>-76.641788405383494</v>
      </c>
      <c r="J145">
        <v>-88.771004437711142</v>
      </c>
      <c r="K145">
        <v>-65.669044537339047</v>
      </c>
      <c r="L145">
        <v>3190.694723081062</v>
      </c>
      <c r="M145">
        <v>3163.3024082626698</v>
      </c>
      <c r="N145">
        <v>3063.808449753913</v>
      </c>
      <c r="O145">
        <v>3399.829254155597</v>
      </c>
      <c r="P145">
        <v>160.346086211977</v>
      </c>
      <c r="Q145">
        <v>159.22066576414221</v>
      </c>
      <c r="R145">
        <v>139.18479173791499</v>
      </c>
      <c r="S145">
        <v>182.35771081896721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46.549384999232437</v>
      </c>
      <c r="AG145">
        <v>46.148630811262848</v>
      </c>
      <c r="AH145">
        <v>44.704325277549351</v>
      </c>
      <c r="AI145">
        <v>49.590549051849003</v>
      </c>
      <c r="AJ145">
        <v>0.34577687755683201</v>
      </c>
      <c r="AK145">
        <v>0.34577633355633991</v>
      </c>
      <c r="AL145">
        <v>0.34570108806724859</v>
      </c>
      <c r="AM145">
        <v>0.3458530003326209</v>
      </c>
      <c r="AN145">
        <v>0.18186903238336419</v>
      </c>
      <c r="AO145">
        <v>0.18186903238336419</v>
      </c>
      <c r="AP145">
        <v>0.18186903238336419</v>
      </c>
      <c r="AQ145">
        <v>0.18186903238336419</v>
      </c>
      <c r="AR145">
        <v>8.432849326503673</v>
      </c>
      <c r="AS145">
        <v>8.4328493265036766</v>
      </c>
      <c r="AT145">
        <v>8.4328493265036766</v>
      </c>
      <c r="AU145">
        <v>8.4328493265036766</v>
      </c>
      <c r="AV145" t="str">
        <f>VLOOKUP(Sheet1[[#This Row],[NPDES ID2]],Combined_Sheet__Major_Only___2[[NPDES ID2]:[ECHO BFR]],3,FALSE)</f>
        <v>NJ</v>
      </c>
      <c r="AW145" t="s">
        <v>54</v>
      </c>
      <c r="AX145" t="str">
        <f>VLOOKUP(Sheet1[[#This Row],[NPDES ID2]],Combined_Sheet__Major_Only___2[[NPDES ID2]:[ECHO BFR]],27,FALSE)</f>
        <v>-</v>
      </c>
      <c r="AY145" t="str">
        <f>VLOOKUP(Sheet1[[#This Row],[NPDES ID2]],Combined_Sheet__Major_Only___2[[NPDES ID2]:[ECHO BFR]],28,FALSE)</f>
        <v>heatDry</v>
      </c>
      <c r="AZ145" t="str">
        <f>VLOOKUP(Sheet1[[#This Row],[NPDES ID2]],Combined_Sheet__Major_Only___2[[NPDES ID2]:[ECHO BFR]],29,FALSE)</f>
        <v>thickening</v>
      </c>
      <c r="BA145">
        <f>VLOOKUP(Sheet1[[#This Row],[NPDES ID2]],Combined_Sheet__Major_Only___2[[NPDES ID2]:[ECHO BFR]],17,FALSE)</f>
        <v>39.901782315502402</v>
      </c>
      <c r="BB145">
        <f>VLOOKUP(Sheet1[[#This Row],[NPDES ID2]],Combined_Sheet__Major_Only___2[[NPDES ID2]:[ECHO BFR]],18,FALSE)</f>
        <v>-74.174505128308297</v>
      </c>
      <c r="BC145" t="str">
        <f>IF(ISNUMBER(SEARCH("aerobic",$AW145)),"aerobic","")</f>
        <v/>
      </c>
      <c r="BD145" t="str">
        <f>IF(ISNUMBER(SEARCH("anaer",$AW145)),"anaer","")</f>
        <v/>
      </c>
      <c r="BE145" t="str">
        <f>IF(ISNUMBER(SEARCH("thickening",$AZ145)),"thickening","")</f>
        <v>thickening</v>
      </c>
      <c r="BF145" s="3" t="str">
        <f>IF(ISNUMBER(SEARCH("airDry",$AW145)),"airDry","")</f>
        <v/>
      </c>
      <c r="BG145" s="3" t="str">
        <f>IF(ISNUMBER(SEARCH("heatDry",$AY145)),"heatDry","")</f>
        <v>heatDry</v>
      </c>
      <c r="BH145" s="3" t="str">
        <f>IF(AND(ISNUMBER(SEARCH("aerobic",$AW145)),ISNUMBER(SEARCH("anaer",$AW145))),"Combined Aer and Anaer.","")</f>
        <v/>
      </c>
    </row>
    <row r="146" spans="1:60" x14ac:dyDescent="0.3">
      <c r="A146" s="4">
        <v>144</v>
      </c>
      <c r="B146" t="s">
        <v>794</v>
      </c>
      <c r="C146">
        <v>6558.16</v>
      </c>
      <c r="D146">
        <v>565.53870161858845</v>
      </c>
      <c r="E146">
        <v>558.86633344463132</v>
      </c>
      <c r="F146">
        <v>402.64100513152709</v>
      </c>
      <c r="G146">
        <v>719.53562227963153</v>
      </c>
      <c r="H146">
        <v>-73.231158361814934</v>
      </c>
      <c r="I146">
        <v>-73.007052359809506</v>
      </c>
      <c r="J146">
        <v>-85.842640401940145</v>
      </c>
      <c r="K146">
        <v>-60.54900442453534</v>
      </c>
      <c r="L146">
        <v>3363.1268237945292</v>
      </c>
      <c r="M146">
        <v>3338.4005054202489</v>
      </c>
      <c r="N146">
        <v>3248.147032369583</v>
      </c>
      <c r="O146">
        <v>3553.9961629322452</v>
      </c>
      <c r="P146">
        <v>155.9939295336568</v>
      </c>
      <c r="Q146">
        <v>155.37522445258909</v>
      </c>
      <c r="R146">
        <v>132.69876176264631</v>
      </c>
      <c r="S146">
        <v>176.93566057705701</v>
      </c>
      <c r="T146">
        <v>371.85758364585462</v>
      </c>
      <c r="U146">
        <v>371.85700693204842</v>
      </c>
      <c r="V146">
        <v>371.61008073760348</v>
      </c>
      <c r="W146">
        <v>372.10271102450457</v>
      </c>
      <c r="X146">
        <v>32657.968129278332</v>
      </c>
      <c r="Y146">
        <v>32860.81387788985</v>
      </c>
      <c r="Z146">
        <v>30897.518628564329</v>
      </c>
      <c r="AA146">
        <v>33792.843788102458</v>
      </c>
      <c r="AB146">
        <v>8365.9574702533082</v>
      </c>
      <c r="AC146">
        <v>8146.9592964169733</v>
      </c>
      <c r="AD146">
        <v>6602.5483688545482</v>
      </c>
      <c r="AE146">
        <v>11150.755031932549</v>
      </c>
      <c r="AF146">
        <v>50.31881175303819</v>
      </c>
      <c r="AG146">
        <v>49.942679871891933</v>
      </c>
      <c r="AH146">
        <v>48.613001617017709</v>
      </c>
      <c r="AI146">
        <v>53.121533987593658</v>
      </c>
      <c r="AJ146">
        <v>0.39152071675333261</v>
      </c>
      <c r="AK146">
        <v>0.39151743374413528</v>
      </c>
      <c r="AL146">
        <v>0.3910863410381184</v>
      </c>
      <c r="AM146">
        <v>0.39195745419203359</v>
      </c>
      <c r="AN146">
        <v>0.99309886926398339</v>
      </c>
      <c r="AO146">
        <v>0.99309886926398316</v>
      </c>
      <c r="AP146">
        <v>0.99309886926398316</v>
      </c>
      <c r="AQ146">
        <v>0.99309886926398316</v>
      </c>
      <c r="AR146">
        <v>9.0571866074048586</v>
      </c>
      <c r="AS146">
        <v>9.057186607404855</v>
      </c>
      <c r="AT146">
        <v>9.057186607404855</v>
      </c>
      <c r="AU146">
        <v>9.057186607404855</v>
      </c>
      <c r="AV146" t="str">
        <f>VLOOKUP(Sheet1[[#This Row],[NPDES ID2]],Combined_Sheet__Major_Only___2[[NPDES ID2]:[ECHO BFR]],3,FALSE)</f>
        <v>MO</v>
      </c>
      <c r="AW146" t="s">
        <v>54</v>
      </c>
      <c r="AX146" t="str">
        <f>VLOOKUP(Sheet1[[#This Row],[NPDES ID2]],Combined_Sheet__Major_Only___2[[NPDES ID2]:[ECHO BFR]],27,FALSE)</f>
        <v>other</v>
      </c>
      <c r="AY146" t="str">
        <f>VLOOKUP(Sheet1[[#This Row],[NPDES ID2]],Combined_Sheet__Major_Only___2[[NPDES ID2]:[ECHO BFR]],28,FALSE)</f>
        <v>-</v>
      </c>
      <c r="AZ146" t="str">
        <f>VLOOKUP(Sheet1[[#This Row],[NPDES ID2]],Combined_Sheet__Major_Only___2[[NPDES ID2]:[ECHO BFR]],29,FALSE)</f>
        <v>-</v>
      </c>
      <c r="BA146">
        <f>VLOOKUP(Sheet1[[#This Row],[NPDES ID2]],Combined_Sheet__Major_Only___2[[NPDES ID2]:[ECHO BFR]],17,FALSE)</f>
        <v>39.111128999999998</v>
      </c>
      <c r="BB146">
        <f>VLOOKUP(Sheet1[[#This Row],[NPDES ID2]],Combined_Sheet__Major_Only___2[[NPDES ID2]:[ECHO BFR]],18,FALSE)</f>
        <v>-94.588543999999999</v>
      </c>
      <c r="BC146" t="str">
        <f>IF(ISNUMBER(SEARCH("aerobic",$AW146)),"aerobic","")</f>
        <v/>
      </c>
      <c r="BD146" t="str">
        <f>IF(ISNUMBER(SEARCH("anaer",$AW146)),"anaer","")</f>
        <v/>
      </c>
      <c r="BE146" t="str">
        <f>IF(ISNUMBER(SEARCH("thickening",$AZ146)),"thickening","")</f>
        <v/>
      </c>
      <c r="BF146" s="2" t="str">
        <f>IF(ISNUMBER(SEARCH("airDry",$AW146)),"airDry","")</f>
        <v/>
      </c>
      <c r="BG146" s="2" t="str">
        <f>IF(ISNUMBER(SEARCH("heatDry",$AY146)),"heatDry","")</f>
        <v/>
      </c>
      <c r="BH146" s="2" t="str">
        <f>IF(AND(ISNUMBER(SEARCH("aerobic",$AW146)),ISNUMBER(SEARCH("anaer",$AW146))),"Combined Aer and Anaer.","")</f>
        <v/>
      </c>
    </row>
    <row r="147" spans="1:60" x14ac:dyDescent="0.3">
      <c r="A147" s="4">
        <v>145</v>
      </c>
      <c r="B147" t="s">
        <v>798</v>
      </c>
      <c r="C147">
        <v>6542</v>
      </c>
      <c r="D147">
        <v>428.3279118590462</v>
      </c>
      <c r="E147">
        <v>425.36214493837349</v>
      </c>
      <c r="F147">
        <v>307.51803452482142</v>
      </c>
      <c r="G147">
        <v>548.89109076056741</v>
      </c>
      <c r="H147">
        <v>-75.495595189033139</v>
      </c>
      <c r="I147">
        <v>-76.720633367244091</v>
      </c>
      <c r="J147">
        <v>-89.270715400473335</v>
      </c>
      <c r="K147">
        <v>-57.520674091590379</v>
      </c>
      <c r="L147">
        <v>4418.1811076417171</v>
      </c>
      <c r="M147">
        <v>4401.2958406266916</v>
      </c>
      <c r="N147">
        <v>4339.7588573280136</v>
      </c>
      <c r="O147">
        <v>4547.4912485730529</v>
      </c>
      <c r="P147">
        <v>153.8973359049339</v>
      </c>
      <c r="Q147">
        <v>155.83945743913509</v>
      </c>
      <c r="R147">
        <v>124.1718104894361</v>
      </c>
      <c r="S147">
        <v>177.34016553995261</v>
      </c>
      <c r="T147">
        <v>67.334039079007098</v>
      </c>
      <c r="U147">
        <v>67.333932326887037</v>
      </c>
      <c r="V147">
        <v>67.288225263044154</v>
      </c>
      <c r="W147">
        <v>67.379413174577564</v>
      </c>
      <c r="X147">
        <v>4487.5764014089827</v>
      </c>
      <c r="Y147">
        <v>4502.0631376625288</v>
      </c>
      <c r="Z147">
        <v>4361.8208825883275</v>
      </c>
      <c r="AA147">
        <v>4567.6072176755333</v>
      </c>
      <c r="AB147">
        <v>845.28681144361019</v>
      </c>
      <c r="AC147">
        <v>837.85373679820827</v>
      </c>
      <c r="AD147">
        <v>711.94204821142125</v>
      </c>
      <c r="AE147">
        <v>1018.154470052709</v>
      </c>
      <c r="AF147">
        <v>66.207452445879994</v>
      </c>
      <c r="AG147">
        <v>65.952200790184932</v>
      </c>
      <c r="AH147">
        <v>65.045166565244017</v>
      </c>
      <c r="AI147">
        <v>68.126405755724008</v>
      </c>
      <c r="AJ147">
        <v>0.58524561019328736</v>
      </c>
      <c r="AK147">
        <v>0.58524433523283026</v>
      </c>
      <c r="AL147">
        <v>0.5850688545921976</v>
      </c>
      <c r="AM147">
        <v>0.58542316016147977</v>
      </c>
      <c r="AN147">
        <v>0.96352095084958667</v>
      </c>
      <c r="AO147">
        <v>0.96352095084958689</v>
      </c>
      <c r="AP147">
        <v>0.96352095084958689</v>
      </c>
      <c r="AQ147">
        <v>0.96352095084958689</v>
      </c>
      <c r="AR147">
        <v>13.98601439176522</v>
      </c>
      <c r="AS147">
        <v>13.98601439176522</v>
      </c>
      <c r="AT147">
        <v>13.98601439176522</v>
      </c>
      <c r="AU147">
        <v>13.98601439176522</v>
      </c>
      <c r="AV147" t="str">
        <f>VLOOKUP(Sheet1[[#This Row],[NPDES ID2]],Combined_Sheet__Major_Only___2[[NPDES ID2]:[ECHO BFR]],3,FALSE)</f>
        <v>IL</v>
      </c>
      <c r="AW147" t="s">
        <v>12181</v>
      </c>
      <c r="AX147" t="str">
        <f>VLOOKUP(Sheet1[[#This Row],[NPDES ID2]],Combined_Sheet__Major_Only___2[[NPDES ID2]:[ECHO BFR]],27,FALSE)</f>
        <v>-</v>
      </c>
      <c r="AY147" t="str">
        <f>VLOOKUP(Sheet1[[#This Row],[NPDES ID2]],Combined_Sheet__Major_Only___2[[NPDES ID2]:[ECHO BFR]],28,FALSE)</f>
        <v>-</v>
      </c>
      <c r="AZ147" t="str">
        <f>VLOOKUP(Sheet1[[#This Row],[NPDES ID2]],Combined_Sheet__Major_Only___2[[NPDES ID2]:[ECHO BFR]],29,FALSE)</f>
        <v>sludgeLagoon, preliminaryOps, thickening</v>
      </c>
      <c r="BA147">
        <f>VLOOKUP(Sheet1[[#This Row],[NPDES ID2]],Combined_Sheet__Major_Only___2[[NPDES ID2]:[ECHO BFR]],17,FALSE)</f>
        <v>39.840040000000002</v>
      </c>
      <c r="BB147">
        <f>VLOOKUP(Sheet1[[#This Row],[NPDES ID2]],Combined_Sheet__Major_Only___2[[NPDES ID2]:[ECHO BFR]],18,FALSE)</f>
        <v>-89.00085</v>
      </c>
      <c r="BC147" t="str">
        <f>IF(ISNUMBER(SEARCH("aerobic",$AW147)),"aerobic","")</f>
        <v/>
      </c>
      <c r="BD147" t="str">
        <f>IF(ISNUMBER(SEARCH("anaer",$AW147)),"anaer","")</f>
        <v>anaer</v>
      </c>
      <c r="BE147" t="str">
        <f>IF(ISNUMBER(SEARCH("thickening",$AZ147)),"thickening","")</f>
        <v>thickening</v>
      </c>
      <c r="BF147" s="3" t="str">
        <f>IF(ISNUMBER(SEARCH("airDry",$AW147)),"airDry","")</f>
        <v/>
      </c>
      <c r="BG147" s="3" t="str">
        <f>IF(ISNUMBER(SEARCH("heatDry",$AY147)),"heatDry","")</f>
        <v/>
      </c>
      <c r="BH147" s="3" t="str">
        <f>IF(AND(ISNUMBER(SEARCH("aerobic",$AW147)),ISNUMBER(SEARCH("anaer",$AW147))),"Combined Aer and Anaer.","")</f>
        <v/>
      </c>
    </row>
    <row r="148" spans="1:60" x14ac:dyDescent="0.3">
      <c r="A148" s="4">
        <v>146</v>
      </c>
      <c r="B148" t="s">
        <v>804</v>
      </c>
      <c r="C148">
        <v>6539.04</v>
      </c>
      <c r="D148">
        <v>436.34928588167691</v>
      </c>
      <c r="E148">
        <v>432.95660855572442</v>
      </c>
      <c r="F148">
        <v>313.1523492380349</v>
      </c>
      <c r="G148">
        <v>558.90154318675764</v>
      </c>
      <c r="H148">
        <v>-76.356384109564246</v>
      </c>
      <c r="I148">
        <v>-77.49834644610155</v>
      </c>
      <c r="J148">
        <v>-90.10600052568924</v>
      </c>
      <c r="K148">
        <v>-59.579712864935431</v>
      </c>
      <c r="L148">
        <v>4333.7721384193701</v>
      </c>
      <c r="M148">
        <v>4316.2452991961927</v>
      </c>
      <c r="N148">
        <v>4252.6067042396253</v>
      </c>
      <c r="O148">
        <v>4467.5421928942214</v>
      </c>
      <c r="P148">
        <v>154.01753153899389</v>
      </c>
      <c r="Q148">
        <v>155.9398597964497</v>
      </c>
      <c r="R148">
        <v>124.8562757243443</v>
      </c>
      <c r="S148">
        <v>176.7249305379427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64.958897805275583</v>
      </c>
      <c r="AG148">
        <v>64.695296566934303</v>
      </c>
      <c r="AH148">
        <v>63.747292771624799</v>
      </c>
      <c r="AI148">
        <v>66.956420944738355</v>
      </c>
      <c r="AJ148">
        <v>0.56998150506871359</v>
      </c>
      <c r="AK148">
        <v>0.56998100228047743</v>
      </c>
      <c r="AL148">
        <v>0.56991105699808342</v>
      </c>
      <c r="AM148">
        <v>0.57005225508249602</v>
      </c>
      <c r="AN148">
        <v>0.16762793941731091</v>
      </c>
      <c r="AO148">
        <v>0.1676279394173108</v>
      </c>
      <c r="AP148">
        <v>0.1676279394173108</v>
      </c>
      <c r="AQ148">
        <v>0.1676279394173108</v>
      </c>
      <c r="AR148">
        <v>15.00772869749618</v>
      </c>
      <c r="AS148">
        <v>15.007728697496191</v>
      </c>
      <c r="AT148">
        <v>15.007728697496191</v>
      </c>
      <c r="AU148">
        <v>15.007728697496191</v>
      </c>
      <c r="AV148" t="str">
        <f>VLOOKUP(Sheet1[[#This Row],[NPDES ID2]],Combined_Sheet__Major_Only___2[[NPDES ID2]:[ECHO BFR]],3,FALSE)</f>
        <v>MA</v>
      </c>
      <c r="AW148" t="s">
        <v>12181</v>
      </c>
      <c r="AX148" t="str">
        <f>VLOOKUP(Sheet1[[#This Row],[NPDES ID2]],Combined_Sheet__Major_Only___2[[NPDES ID2]:[ECHO BFR]],27,FALSE)</f>
        <v>methaneBioCaptureRecover</v>
      </c>
      <c r="AY148" t="str">
        <f>VLOOKUP(Sheet1[[#This Row],[NPDES ID2]],Combined_Sheet__Major_Only___2[[NPDES ID2]:[ECHO BFR]],28,FALSE)</f>
        <v>heatDry</v>
      </c>
      <c r="AZ148" t="str">
        <f>VLOOKUP(Sheet1[[#This Row],[NPDES ID2]],Combined_Sheet__Major_Only___2[[NPDES ID2]:[ECHO BFR]],29,FALSE)</f>
        <v>thickening, preliminaryOps</v>
      </c>
      <c r="BA148">
        <f>VLOOKUP(Sheet1[[#This Row],[NPDES ID2]],Combined_Sheet__Major_Only___2[[NPDES ID2]:[ECHO BFR]],17,FALSE)</f>
        <v>42.714542999999999</v>
      </c>
      <c r="BB148">
        <f>VLOOKUP(Sheet1[[#This Row],[NPDES ID2]],Combined_Sheet__Major_Only___2[[NPDES ID2]:[ECHO BFR]],18,FALSE)</f>
        <v>-71.128793000000002</v>
      </c>
      <c r="BC148" t="str">
        <f>IF(ISNUMBER(SEARCH("aerobic",$AW148)),"aerobic","")</f>
        <v/>
      </c>
      <c r="BD148" t="str">
        <f>IF(ISNUMBER(SEARCH("anaer",$AW148)),"anaer","")</f>
        <v>anaer</v>
      </c>
      <c r="BE148" t="str">
        <f>IF(ISNUMBER(SEARCH("thickening",$AZ148)),"thickening","")</f>
        <v>thickening</v>
      </c>
      <c r="BF148" s="2" t="str">
        <f>IF(ISNUMBER(SEARCH("airDry",$AW148)),"airDry","")</f>
        <v/>
      </c>
      <c r="BG148" s="2" t="str">
        <f>IF(ISNUMBER(SEARCH("heatDry",$AY148)),"heatDry","")</f>
        <v>heatDry</v>
      </c>
      <c r="BH148" s="2" t="str">
        <f>IF(AND(ISNUMBER(SEARCH("aerobic",$AW148)),ISNUMBER(SEARCH("anaer",$AW148))),"Combined Aer and Anaer.","")</f>
        <v/>
      </c>
    </row>
    <row r="149" spans="1:60" x14ac:dyDescent="0.3">
      <c r="A149" s="4">
        <v>147</v>
      </c>
      <c r="B149" t="s">
        <v>810</v>
      </c>
      <c r="C149">
        <v>6452</v>
      </c>
      <c r="D149">
        <v>596.78210757906504</v>
      </c>
      <c r="E149">
        <v>589.01597617161121</v>
      </c>
      <c r="F149">
        <v>425.09714967509342</v>
      </c>
      <c r="G149">
        <v>757.10089635414533</v>
      </c>
      <c r="H149">
        <v>-76.453034518493169</v>
      </c>
      <c r="I149">
        <v>-75.666295007108175</v>
      </c>
      <c r="J149">
        <v>-87.699731160201722</v>
      </c>
      <c r="K149">
        <v>-64.935919555145801</v>
      </c>
      <c r="L149">
        <v>3100.2331292127628</v>
      </c>
      <c r="M149">
        <v>3074.2336843399312</v>
      </c>
      <c r="N149">
        <v>2979.5623079117308</v>
      </c>
      <c r="O149">
        <v>3299.188491065931</v>
      </c>
      <c r="P149">
        <v>153.8912616346868</v>
      </c>
      <c r="Q149">
        <v>153.0197773720287</v>
      </c>
      <c r="R149">
        <v>133.1726088787309</v>
      </c>
      <c r="S149">
        <v>174.78358207671781</v>
      </c>
      <c r="T149">
        <v>79.857200040935766</v>
      </c>
      <c r="U149">
        <v>79.85707396221207</v>
      </c>
      <c r="V149">
        <v>79.803092005980403</v>
      </c>
      <c r="W149">
        <v>79.91078874769579</v>
      </c>
      <c r="X149">
        <v>7486.7269088276289</v>
      </c>
      <c r="Y149">
        <v>7538.5655074649321</v>
      </c>
      <c r="Z149">
        <v>7032.2554673131399</v>
      </c>
      <c r="AA149">
        <v>7781.5829142963739</v>
      </c>
      <c r="AB149">
        <v>2420.5636719322879</v>
      </c>
      <c r="AC149">
        <v>2316.5910626231748</v>
      </c>
      <c r="AD149">
        <v>1790.1388427708921</v>
      </c>
      <c r="AE149">
        <v>3497.1879867583598</v>
      </c>
      <c r="AF149">
        <v>47.111637783764209</v>
      </c>
      <c r="AG149">
        <v>46.714399301036607</v>
      </c>
      <c r="AH149">
        <v>45.28989070229904</v>
      </c>
      <c r="AI149">
        <v>50.116097119950886</v>
      </c>
      <c r="AJ149">
        <v>0.35259311301245161</v>
      </c>
      <c r="AK149">
        <v>0.35259205562910378</v>
      </c>
      <c r="AL149">
        <v>0.35244747808987759</v>
      </c>
      <c r="AM149">
        <v>0.35273942130656039</v>
      </c>
      <c r="AN149">
        <v>0.96898711433128426</v>
      </c>
      <c r="AO149">
        <v>0.96898711433128426</v>
      </c>
      <c r="AP149">
        <v>0.96898711433128426</v>
      </c>
      <c r="AQ149">
        <v>0.96898711433128426</v>
      </c>
      <c r="AR149">
        <v>7.6443158516738379</v>
      </c>
      <c r="AS149">
        <v>7.6443158516738414</v>
      </c>
      <c r="AT149">
        <v>7.6443158516738414</v>
      </c>
      <c r="AU149">
        <v>7.6443158516738414</v>
      </c>
      <c r="AV149" t="str">
        <f>VLOOKUP(Sheet1[[#This Row],[NPDES ID2]],Combined_Sheet__Major_Only___2[[NPDES ID2]:[ECHO BFR]],3,FALSE)</f>
        <v>NV</v>
      </c>
      <c r="AW149" t="s">
        <v>54</v>
      </c>
      <c r="AX149" t="str">
        <f>VLOOKUP(Sheet1[[#This Row],[NPDES ID2]],Combined_Sheet__Major_Only___2[[NPDES ID2]:[ECHO BFR]],27,FALSE)</f>
        <v>-</v>
      </c>
      <c r="AY149" t="str">
        <f>VLOOKUP(Sheet1[[#This Row],[NPDES ID2]],Combined_Sheet__Major_Only___2[[NPDES ID2]:[ECHO BFR]],28,FALSE)</f>
        <v>-</v>
      </c>
      <c r="AZ149" t="str">
        <f>VLOOKUP(Sheet1[[#This Row],[NPDES ID2]],Combined_Sheet__Major_Only___2[[NPDES ID2]:[ECHO BFR]],29,FALSE)</f>
        <v>thickening</v>
      </c>
      <c r="BA149">
        <f>VLOOKUP(Sheet1[[#This Row],[NPDES ID2]],Combined_Sheet__Major_Only___2[[NPDES ID2]:[ECHO BFR]],17,FALSE)</f>
        <v>36.071016</v>
      </c>
      <c r="BB149">
        <f>VLOOKUP(Sheet1[[#This Row],[NPDES ID2]],Combined_Sheet__Major_Only___2[[NPDES ID2]:[ECHO BFR]],18,FALSE)</f>
        <v>-115.000438</v>
      </c>
      <c r="BC149" t="str">
        <f>IF(ISNUMBER(SEARCH("aerobic",$AW149)),"aerobic","")</f>
        <v/>
      </c>
      <c r="BD149" t="str">
        <f>IF(ISNUMBER(SEARCH("anaer",$AW149)),"anaer","")</f>
        <v/>
      </c>
      <c r="BE149" t="str">
        <f>IF(ISNUMBER(SEARCH("thickening",$AZ149)),"thickening","")</f>
        <v>thickening</v>
      </c>
      <c r="BF149" s="3" t="str">
        <f>IF(ISNUMBER(SEARCH("airDry",$AW149)),"airDry","")</f>
        <v/>
      </c>
      <c r="BG149" s="3" t="str">
        <f>IF(ISNUMBER(SEARCH("heatDry",$AY149)),"heatDry","")</f>
        <v/>
      </c>
      <c r="BH149" s="3" t="str">
        <f>IF(AND(ISNUMBER(SEARCH("aerobic",$AW149)),ISNUMBER(SEARCH("anaer",$AW149))),"Combined Aer and Anaer.","")</f>
        <v/>
      </c>
    </row>
    <row r="150" spans="1:60" x14ac:dyDescent="0.3">
      <c r="A150" s="4">
        <v>148</v>
      </c>
      <c r="B150" t="s">
        <v>815</v>
      </c>
      <c r="C150">
        <v>6244.07</v>
      </c>
      <c r="D150">
        <v>554.21433398651709</v>
      </c>
      <c r="E150">
        <v>547.29544737174479</v>
      </c>
      <c r="F150">
        <v>397.08501354439397</v>
      </c>
      <c r="G150">
        <v>703.54123997020974</v>
      </c>
      <c r="H150">
        <v>-76.659793165610623</v>
      </c>
      <c r="I150">
        <v>-76.140764150278159</v>
      </c>
      <c r="J150">
        <v>-88.57503786866522</v>
      </c>
      <c r="K150">
        <v>-64.588628740246349</v>
      </c>
      <c r="L150">
        <v>3156.3983944167171</v>
      </c>
      <c r="M150">
        <v>3132.3807228647861</v>
      </c>
      <c r="N150">
        <v>3044.998275118297</v>
      </c>
      <c r="O150">
        <v>3340.048306876507</v>
      </c>
      <c r="P150">
        <v>148.72544457289891</v>
      </c>
      <c r="Q150">
        <v>148.38320156012421</v>
      </c>
      <c r="R150">
        <v>127.1282715136776</v>
      </c>
      <c r="S150">
        <v>168.50693174824221</v>
      </c>
      <c r="T150">
        <v>58.220969448575737</v>
      </c>
      <c r="U150">
        <v>58.220876760371738</v>
      </c>
      <c r="V150">
        <v>58.181191312856633</v>
      </c>
      <c r="W150">
        <v>58.260365794280602</v>
      </c>
      <c r="X150">
        <v>5187.4201491840604</v>
      </c>
      <c r="Y150">
        <v>5220.2121959540336</v>
      </c>
      <c r="Z150">
        <v>4901.0612025395158</v>
      </c>
      <c r="AA150">
        <v>5372.4468053369119</v>
      </c>
      <c r="AB150">
        <v>1277.0454902420599</v>
      </c>
      <c r="AC150">
        <v>1245.3013644118071</v>
      </c>
      <c r="AD150">
        <v>1015.692466973046</v>
      </c>
      <c r="AE150">
        <v>1683.3144769827391</v>
      </c>
      <c r="AF150">
        <v>49.557803541771918</v>
      </c>
      <c r="AG150">
        <v>49.178897236395898</v>
      </c>
      <c r="AH150">
        <v>47.818843777650493</v>
      </c>
      <c r="AI150">
        <v>52.425407785238953</v>
      </c>
      <c r="AJ150">
        <v>0.38227711783048851</v>
      </c>
      <c r="AK150">
        <v>0.38227620392449002</v>
      </c>
      <c r="AL150">
        <v>0.38215063332291171</v>
      </c>
      <c r="AM150">
        <v>0.38240417503673202</v>
      </c>
      <c r="AN150">
        <v>0.95815375195708286</v>
      </c>
      <c r="AO150">
        <v>0.95815375195708308</v>
      </c>
      <c r="AP150">
        <v>0.95815375195708308</v>
      </c>
      <c r="AQ150">
        <v>0.95815375195708308</v>
      </c>
      <c r="AR150">
        <v>9.093706222501698</v>
      </c>
      <c r="AS150">
        <v>9.0937062225016962</v>
      </c>
      <c r="AT150">
        <v>9.0937062225016962</v>
      </c>
      <c r="AU150">
        <v>9.0937062225016962</v>
      </c>
      <c r="AV150" t="str">
        <f>VLOOKUP(Sheet1[[#This Row],[NPDES ID2]],Combined_Sheet__Major_Only___2[[NPDES ID2]:[ECHO BFR]],3,FALSE)</f>
        <v>VA</v>
      </c>
      <c r="AW150" t="s">
        <v>54</v>
      </c>
      <c r="AX150" t="str">
        <f>VLOOKUP(Sheet1[[#This Row],[NPDES ID2]],Combined_Sheet__Major_Only___2[[NPDES ID2]:[ECHO BFR]],27,FALSE)</f>
        <v>-</v>
      </c>
      <c r="AY150" t="str">
        <f>VLOOKUP(Sheet1[[#This Row],[NPDES ID2]],Combined_Sheet__Major_Only___2[[NPDES ID2]:[ECHO BFR]],28,FALSE)</f>
        <v>-</v>
      </c>
      <c r="AZ150" t="str">
        <f>VLOOKUP(Sheet1[[#This Row],[NPDES ID2]],Combined_Sheet__Major_Only___2[[NPDES ID2]:[ECHO BFR]],29,FALSE)</f>
        <v>thickening, preliminaryOps</v>
      </c>
      <c r="BA150">
        <f>VLOOKUP(Sheet1[[#This Row],[NPDES ID2]],Combined_Sheet__Major_Only___2[[NPDES ID2]:[ECHO BFR]],17,FALSE)</f>
        <v>36.882330000000003</v>
      </c>
      <c r="BB150">
        <f>VLOOKUP(Sheet1[[#This Row],[NPDES ID2]],Combined_Sheet__Major_Only___2[[NPDES ID2]:[ECHO BFR]],18,FALSE)</f>
        <v>-76.3125</v>
      </c>
      <c r="BC150" t="str">
        <f>IF(ISNUMBER(SEARCH("aerobic",$AW150)),"aerobic","")</f>
        <v/>
      </c>
      <c r="BD150" t="str">
        <f>IF(ISNUMBER(SEARCH("anaer",$AW150)),"anaer","")</f>
        <v/>
      </c>
      <c r="BE150" t="str">
        <f>IF(ISNUMBER(SEARCH("thickening",$AZ150)),"thickening","")</f>
        <v>thickening</v>
      </c>
      <c r="BF150" s="2" t="str">
        <f>IF(ISNUMBER(SEARCH("airDry",$AW150)),"airDry","")</f>
        <v/>
      </c>
      <c r="BG150" s="2" t="str">
        <f>IF(ISNUMBER(SEARCH("heatDry",$AY150)),"heatDry","")</f>
        <v/>
      </c>
      <c r="BH150" s="2" t="str">
        <f>IF(AND(ISNUMBER(SEARCH("aerobic",$AW150)),ISNUMBER(SEARCH("anaer",$AW150))),"Combined Aer and Anaer.","")</f>
        <v/>
      </c>
    </row>
    <row r="151" spans="1:60" x14ac:dyDescent="0.3">
      <c r="A151" s="4">
        <v>149</v>
      </c>
      <c r="B151" t="s">
        <v>820</v>
      </c>
      <c r="C151">
        <v>6160.7</v>
      </c>
      <c r="D151">
        <v>551.14259651778445</v>
      </c>
      <c r="E151">
        <v>544.15743861446344</v>
      </c>
      <c r="F151">
        <v>395.55514145223958</v>
      </c>
      <c r="G151">
        <v>699.25021739362433</v>
      </c>
      <c r="H151">
        <v>-76.762364889626312</v>
      </c>
      <c r="I151">
        <v>-76.181773454348217</v>
      </c>
      <c r="J151">
        <v>-88.663257044686347</v>
      </c>
      <c r="K151">
        <v>-64.847467843911303</v>
      </c>
      <c r="L151">
        <v>3102.4468342339278</v>
      </c>
      <c r="M151">
        <v>3078.6588922659871</v>
      </c>
      <c r="N151">
        <v>2992.1355830963521</v>
      </c>
      <c r="O151">
        <v>3284.295312181946</v>
      </c>
      <c r="P151">
        <v>146.76023601381209</v>
      </c>
      <c r="Q151">
        <v>146.45030397576701</v>
      </c>
      <c r="R151">
        <v>125.5721252310523</v>
      </c>
      <c r="S151">
        <v>166.20776207391981</v>
      </c>
      <c r="T151">
        <v>56.843167825250937</v>
      </c>
      <c r="U151">
        <v>56.843077263365188</v>
      </c>
      <c r="V151">
        <v>56.804302221793172</v>
      </c>
      <c r="W151">
        <v>56.881660397166847</v>
      </c>
      <c r="X151">
        <v>5084.0029753561739</v>
      </c>
      <c r="Y151">
        <v>5116.3720807356767</v>
      </c>
      <c r="Z151">
        <v>4801.335151520977</v>
      </c>
      <c r="AA151">
        <v>5266.7056139311326</v>
      </c>
      <c r="AB151">
        <v>1037.7337083930099</v>
      </c>
      <c r="AC151">
        <v>1019.452805536177</v>
      </c>
      <c r="AD151">
        <v>857.60303638331334</v>
      </c>
      <c r="AE151">
        <v>1303.0437456827849</v>
      </c>
      <c r="AF151">
        <v>49.368852993726442</v>
      </c>
      <c r="AG151">
        <v>48.988617594006371</v>
      </c>
      <c r="AH151">
        <v>47.62294353222002</v>
      </c>
      <c r="AI151">
        <v>52.247704592636929</v>
      </c>
      <c r="AJ151">
        <v>0.37998263528122361</v>
      </c>
      <c r="AK151">
        <v>0.37998177969722652</v>
      </c>
      <c r="AL151">
        <v>0.37986409023322909</v>
      </c>
      <c r="AM151">
        <v>0.38010171446593383</v>
      </c>
      <c r="AN151">
        <v>0.95720171782051</v>
      </c>
      <c r="AO151">
        <v>0.95720171782050978</v>
      </c>
      <c r="AP151">
        <v>0.95720171782050978</v>
      </c>
      <c r="AQ151">
        <v>0.95720171782050978</v>
      </c>
      <c r="AR151">
        <v>9.9766899916516998</v>
      </c>
      <c r="AS151">
        <v>9.9766899916517016</v>
      </c>
      <c r="AT151">
        <v>9.9766899916517016</v>
      </c>
      <c r="AU151">
        <v>9.9766899916517016</v>
      </c>
      <c r="AV151" t="str">
        <f>VLOOKUP(Sheet1[[#This Row],[NPDES ID2]],Combined_Sheet__Major_Only___2[[NPDES ID2]:[ECHO BFR]],3,FALSE)</f>
        <v>FL</v>
      </c>
      <c r="AW151" t="s">
        <v>54</v>
      </c>
      <c r="AX151" t="str">
        <f>VLOOKUP(Sheet1[[#This Row],[NPDES ID2]],Combined_Sheet__Major_Only___2[[NPDES ID2]:[ECHO BFR]],27,FALSE)</f>
        <v>other</v>
      </c>
      <c r="AY151" t="str">
        <f>VLOOKUP(Sheet1[[#This Row],[NPDES ID2]],Combined_Sheet__Major_Only___2[[NPDES ID2]:[ECHO BFR]],28,FALSE)</f>
        <v>-</v>
      </c>
      <c r="AZ151" t="str">
        <f>VLOOKUP(Sheet1[[#This Row],[NPDES ID2]],Combined_Sheet__Major_Only___2[[NPDES ID2]:[ECHO BFR]],29,FALSE)</f>
        <v>thickening</v>
      </c>
      <c r="BA151">
        <f>VLOOKUP(Sheet1[[#This Row],[NPDES ID2]],Combined_Sheet__Major_Only___2[[NPDES ID2]:[ECHO BFR]],17,FALSE)</f>
        <v>28.623656</v>
      </c>
      <c r="BB151">
        <f>VLOOKUP(Sheet1[[#This Row],[NPDES ID2]],Combined_Sheet__Major_Only___2[[NPDES ID2]:[ECHO BFR]],18,FALSE)</f>
        <v>-81.225020000000001</v>
      </c>
      <c r="BC151" t="str">
        <f>IF(ISNUMBER(SEARCH("aerobic",$AW151)),"aerobic","")</f>
        <v/>
      </c>
      <c r="BD151" t="str">
        <f>IF(ISNUMBER(SEARCH("anaer",$AW151)),"anaer","")</f>
        <v/>
      </c>
      <c r="BE151" t="str">
        <f>IF(ISNUMBER(SEARCH("thickening",$AZ151)),"thickening","")</f>
        <v>thickening</v>
      </c>
      <c r="BF151" s="3" t="str">
        <f>IF(ISNUMBER(SEARCH("airDry",$AW151)),"airDry","")</f>
        <v/>
      </c>
      <c r="BG151" s="3" t="str">
        <f>IF(ISNUMBER(SEARCH("heatDry",$AY151)),"heatDry","")</f>
        <v/>
      </c>
      <c r="BH151" s="3" t="str">
        <f>IF(AND(ISNUMBER(SEARCH("aerobic",$AW151)),ISNUMBER(SEARCH("anaer",$AW151))),"Combined Aer and Anaer.","")</f>
        <v/>
      </c>
    </row>
    <row r="152" spans="1:60" x14ac:dyDescent="0.3">
      <c r="A152" s="4">
        <v>150</v>
      </c>
      <c r="B152" t="s">
        <v>825</v>
      </c>
      <c r="C152">
        <v>6145</v>
      </c>
      <c r="D152">
        <v>435.401491288491</v>
      </c>
      <c r="E152">
        <v>431.27311634164602</v>
      </c>
      <c r="F152">
        <v>314.69894446855369</v>
      </c>
      <c r="G152">
        <v>556.02849152549595</v>
      </c>
      <c r="H152">
        <v>-76.49362510684881</v>
      </c>
      <c r="I152">
        <v>-77.71798355299137</v>
      </c>
      <c r="J152">
        <v>-90.156953551942962</v>
      </c>
      <c r="K152">
        <v>-60.579557253389929</v>
      </c>
      <c r="L152">
        <v>3907.2644425866288</v>
      </c>
      <c r="M152">
        <v>3889.561747940048</v>
      </c>
      <c r="N152">
        <v>3825.272928763191</v>
      </c>
      <c r="O152">
        <v>4042.3992670218749</v>
      </c>
      <c r="P152">
        <v>145.0434226250035</v>
      </c>
      <c r="Q152">
        <v>146.59707669379091</v>
      </c>
      <c r="R152">
        <v>118.4632734619112</v>
      </c>
      <c r="S152">
        <v>166.1949836859531</v>
      </c>
      <c r="T152">
        <v>3.7415636673397752</v>
      </c>
      <c r="U152">
        <v>3.741555055503111</v>
      </c>
      <c r="V152">
        <v>3.7378678053773209</v>
      </c>
      <c r="W152">
        <v>3.7452240564685759</v>
      </c>
      <c r="X152">
        <v>264.88130511956371</v>
      </c>
      <c r="Y152">
        <v>265.85556224835892</v>
      </c>
      <c r="Z152">
        <v>256.18733211435682</v>
      </c>
      <c r="AA152">
        <v>270.46778334268731</v>
      </c>
      <c r="AB152">
        <v>46.733540168624067</v>
      </c>
      <c r="AC152">
        <v>46.362296602512671</v>
      </c>
      <c r="AD152">
        <v>39.734317115593477</v>
      </c>
      <c r="AE152">
        <v>55.585397710493233</v>
      </c>
      <c r="AF152">
        <v>62.322817972655052</v>
      </c>
      <c r="AG152">
        <v>62.039460881741832</v>
      </c>
      <c r="AH152">
        <v>61.02054420247628</v>
      </c>
      <c r="AI152">
        <v>64.46985660327671</v>
      </c>
      <c r="AJ152">
        <v>0.53777383830025582</v>
      </c>
      <c r="AK152">
        <v>0.53777328801966839</v>
      </c>
      <c r="AL152">
        <v>0.53769682610200276</v>
      </c>
      <c r="AM152">
        <v>0.53785118233684714</v>
      </c>
      <c r="AN152">
        <v>0.65251793733301877</v>
      </c>
      <c r="AO152">
        <v>0.65251793733301888</v>
      </c>
      <c r="AP152">
        <v>0.65251793733301888</v>
      </c>
      <c r="AQ152">
        <v>0.65251793733301888</v>
      </c>
      <c r="AR152">
        <v>13.6660566670514</v>
      </c>
      <c r="AS152">
        <v>13.666056667051389</v>
      </c>
      <c r="AT152">
        <v>13.666056667051389</v>
      </c>
      <c r="AU152">
        <v>13.666056667051389</v>
      </c>
      <c r="AV152" t="str">
        <f>VLOOKUP(Sheet1[[#This Row],[NPDES ID2]],Combined_Sheet__Major_Only___2[[NPDES ID2]:[ECHO BFR]],3,FALSE)</f>
        <v>IL</v>
      </c>
      <c r="AW152" t="s">
        <v>12183</v>
      </c>
      <c r="AX152" t="str">
        <f>VLOOKUP(Sheet1[[#This Row],[NPDES ID2]],Combined_Sheet__Major_Only___2[[NPDES ID2]:[ECHO BFR]],27,FALSE)</f>
        <v>tempSludgeStore, methaneBioCaptureRecover</v>
      </c>
      <c r="AY152" t="str">
        <f>VLOOKUP(Sheet1[[#This Row],[NPDES ID2]],Combined_Sheet__Major_Only___2[[NPDES ID2]:[ECHO BFR]],28,FALSE)</f>
        <v>-</v>
      </c>
      <c r="AZ152" t="str">
        <f>VLOOKUP(Sheet1[[#This Row],[NPDES ID2]],Combined_Sheet__Major_Only___2[[NPDES ID2]:[ECHO BFR]],29,FALSE)</f>
        <v>thickening, preliminaryOps, sludgeLagoon</v>
      </c>
      <c r="BA152">
        <f>VLOOKUP(Sheet1[[#This Row],[NPDES ID2]],Combined_Sheet__Major_Only___2[[NPDES ID2]:[ECHO BFR]],17,FALSE)</f>
        <v>40.65945</v>
      </c>
      <c r="BB152">
        <f>VLOOKUP(Sheet1[[#This Row],[NPDES ID2]],Combined_Sheet__Major_Only___2[[NPDES ID2]:[ECHO BFR]],18,FALSE)</f>
        <v>-89.624970000000005</v>
      </c>
      <c r="BC152" t="str">
        <f>IF(ISNUMBER(SEARCH("aerobic",$AW152)),"aerobic","")</f>
        <v/>
      </c>
      <c r="BD152" t="str">
        <f>IF(ISNUMBER(SEARCH("anaer",$AW152)),"anaer","")</f>
        <v>anaer</v>
      </c>
      <c r="BE152" t="str">
        <f>IF(ISNUMBER(SEARCH("thickening",$AZ152)),"thickening","")</f>
        <v>thickening</v>
      </c>
      <c r="BF152" s="2" t="str">
        <f>IF(ISNUMBER(SEARCH("airDry",$AW152)),"airDry","")</f>
        <v>airDry</v>
      </c>
      <c r="BG152" s="2" t="str">
        <f>IF(ISNUMBER(SEARCH("heatDry",$AY152)),"heatDry","")</f>
        <v/>
      </c>
      <c r="BH152" s="2" t="str">
        <f>IF(AND(ISNUMBER(SEARCH("aerobic",$AW152)),ISNUMBER(SEARCH("anaer",$AW152))),"Combined Aer and Anaer.","")</f>
        <v/>
      </c>
    </row>
    <row r="153" spans="1:60" x14ac:dyDescent="0.3">
      <c r="A153" s="4">
        <v>151</v>
      </c>
      <c r="B153" t="s">
        <v>831</v>
      </c>
      <c r="C153">
        <v>6120</v>
      </c>
      <c r="D153">
        <v>580.66786207437974</v>
      </c>
      <c r="E153">
        <v>572.72363368591914</v>
      </c>
      <c r="F153">
        <v>416.4336218647594</v>
      </c>
      <c r="G153">
        <v>735.15534515397064</v>
      </c>
      <c r="H153">
        <v>-76.896721122339301</v>
      </c>
      <c r="I153">
        <v>-76.174827183100618</v>
      </c>
      <c r="J153">
        <v>-88.183303577196654</v>
      </c>
      <c r="K153">
        <v>-65.503458490128864</v>
      </c>
      <c r="L153">
        <v>2912.5711590407468</v>
      </c>
      <c r="M153">
        <v>2887.685264719727</v>
      </c>
      <c r="N153">
        <v>2797.17787591159</v>
      </c>
      <c r="O153">
        <v>3102.7952240168561</v>
      </c>
      <c r="P153">
        <v>146.02560131217061</v>
      </c>
      <c r="Q153">
        <v>145.03470511957099</v>
      </c>
      <c r="R153">
        <v>126.6705466344239</v>
      </c>
      <c r="S153">
        <v>166.01751794781481</v>
      </c>
      <c r="T153">
        <v>57.028592863083631</v>
      </c>
      <c r="U153">
        <v>57.028502015037191</v>
      </c>
      <c r="V153">
        <v>56.989604450706047</v>
      </c>
      <c r="W153">
        <v>57.067207065200989</v>
      </c>
      <c r="X153">
        <v>5398.3685315897164</v>
      </c>
      <c r="Y153">
        <v>5436.3776705250602</v>
      </c>
      <c r="Z153">
        <v>5065.0860449758366</v>
      </c>
      <c r="AA153">
        <v>5614.8217375386257</v>
      </c>
      <c r="AB153">
        <v>1173.8384021310021</v>
      </c>
      <c r="AC153">
        <v>1149.6198845916931</v>
      </c>
      <c r="AD153">
        <v>955.94160255598138</v>
      </c>
      <c r="AE153">
        <v>1498.257816861669</v>
      </c>
      <c r="AF153">
        <v>46.65609982083425</v>
      </c>
      <c r="AG153">
        <v>46.2558028464572</v>
      </c>
      <c r="AH153">
        <v>44.816745324522543</v>
      </c>
      <c r="AI153">
        <v>49.688700208564782</v>
      </c>
      <c r="AJ153">
        <v>0.34707038137481278</v>
      </c>
      <c r="AK153">
        <v>0.34706957609119882</v>
      </c>
      <c r="AL153">
        <v>0.34695886716680691</v>
      </c>
      <c r="AM153">
        <v>0.34718239925360828</v>
      </c>
      <c r="AN153">
        <v>0.9573323578663131</v>
      </c>
      <c r="AO153">
        <v>0.95733235786631332</v>
      </c>
      <c r="AP153">
        <v>0.95733235786631332</v>
      </c>
      <c r="AQ153">
        <v>0.95733235786631332</v>
      </c>
      <c r="AR153">
        <v>9.1167574357138168</v>
      </c>
      <c r="AS153">
        <v>9.116757435713815</v>
      </c>
      <c r="AT153">
        <v>9.116757435713815</v>
      </c>
      <c r="AU153">
        <v>9.116757435713815</v>
      </c>
      <c r="AV153" t="str">
        <f>VLOOKUP(Sheet1[[#This Row],[NPDES ID2]],Combined_Sheet__Major_Only___2[[NPDES ID2]:[ECHO BFR]],3,FALSE)</f>
        <v>NJ</v>
      </c>
      <c r="AW153" t="s">
        <v>54</v>
      </c>
      <c r="AX153" t="str">
        <f>VLOOKUP(Sheet1[[#This Row],[NPDES ID2]],Combined_Sheet__Major_Only___2[[NPDES ID2]:[ECHO BFR]],27,FALSE)</f>
        <v>methaneBioCaptureRecover</v>
      </c>
      <c r="AY153" t="str">
        <f>VLOOKUP(Sheet1[[#This Row],[NPDES ID2]],Combined_Sheet__Major_Only___2[[NPDES ID2]:[ECHO BFR]],28,FALSE)</f>
        <v>-</v>
      </c>
      <c r="AZ153" t="str">
        <f>VLOOKUP(Sheet1[[#This Row],[NPDES ID2]],Combined_Sheet__Major_Only___2[[NPDES ID2]:[ECHO BFR]],29,FALSE)</f>
        <v>preliminaryOps, thickening</v>
      </c>
      <c r="BA153">
        <f>VLOOKUP(Sheet1[[#This Row],[NPDES ID2]],Combined_Sheet__Major_Only___2[[NPDES ID2]:[ECHO BFR]],17,FALSE)</f>
        <v>40.639536999999997</v>
      </c>
      <c r="BB153">
        <f>VLOOKUP(Sheet1[[#This Row],[NPDES ID2]],Combined_Sheet__Major_Only___2[[NPDES ID2]:[ECHO BFR]],18,FALSE)</f>
        <v>-74.200356999999997</v>
      </c>
      <c r="BC153" t="str">
        <f>IF(ISNUMBER(SEARCH("aerobic",$AW153)),"aerobic","")</f>
        <v/>
      </c>
      <c r="BD153" t="str">
        <f>IF(ISNUMBER(SEARCH("anaer",$AW153)),"anaer","")</f>
        <v/>
      </c>
      <c r="BE153" t="str">
        <f>IF(ISNUMBER(SEARCH("thickening",$AZ153)),"thickening","")</f>
        <v>thickening</v>
      </c>
      <c r="BF153" s="3" t="str">
        <f>IF(ISNUMBER(SEARCH("airDry",$AW153)),"airDry","")</f>
        <v/>
      </c>
      <c r="BG153" s="3" t="str">
        <f>IF(ISNUMBER(SEARCH("heatDry",$AY153)),"heatDry","")</f>
        <v/>
      </c>
      <c r="BH153" s="3" t="str">
        <f>IF(AND(ISNUMBER(SEARCH("aerobic",$AW153)),ISNUMBER(SEARCH("anaer",$AW153))),"Combined Aer and Anaer.","")</f>
        <v/>
      </c>
    </row>
    <row r="154" spans="1:60" x14ac:dyDescent="0.3">
      <c r="A154" s="4">
        <v>152</v>
      </c>
      <c r="B154" t="s">
        <v>836</v>
      </c>
      <c r="C154">
        <v>6083.89</v>
      </c>
      <c r="D154">
        <v>422.07051152873089</v>
      </c>
      <c r="E154">
        <v>418.43605923761731</v>
      </c>
      <c r="F154">
        <v>305.65767490561961</v>
      </c>
      <c r="G154">
        <v>539.18254387947809</v>
      </c>
      <c r="H154">
        <v>-75.373153236340826</v>
      </c>
      <c r="I154">
        <v>-76.547003136262902</v>
      </c>
      <c r="J154">
        <v>-88.484851761184231</v>
      </c>
      <c r="K154">
        <v>-58.30868408856302</v>
      </c>
      <c r="L154">
        <v>3962.8240234690002</v>
      </c>
      <c r="M154">
        <v>3946.043878692401</v>
      </c>
      <c r="N154">
        <v>3884.8221788923461</v>
      </c>
      <c r="O154">
        <v>4091.4594635826261</v>
      </c>
      <c r="P154">
        <v>143.38411408444901</v>
      </c>
      <c r="Q154">
        <v>145.00604987155219</v>
      </c>
      <c r="R154">
        <v>116.5667119312991</v>
      </c>
      <c r="S154">
        <v>164.0662258904251</v>
      </c>
      <c r="T154">
        <v>119.175393535566</v>
      </c>
      <c r="U154">
        <v>119.1752067783009</v>
      </c>
      <c r="V154">
        <v>119.0952446545158</v>
      </c>
      <c r="W154">
        <v>119.2547731487287</v>
      </c>
      <c r="X154">
        <v>8235.6058941989631</v>
      </c>
      <c r="Y154">
        <v>8265.2096961504249</v>
      </c>
      <c r="Z154">
        <v>7979.5964482816325</v>
      </c>
      <c r="AA154">
        <v>8398.6198148979583</v>
      </c>
      <c r="AB154">
        <v>1266.074382479323</v>
      </c>
      <c r="AC154">
        <v>1258.9161223894271</v>
      </c>
      <c r="AD154">
        <v>1099.3291217515009</v>
      </c>
      <c r="AE154">
        <v>1472.86858365015</v>
      </c>
      <c r="AF154">
        <v>63.861123801613111</v>
      </c>
      <c r="AG154">
        <v>63.588000212166023</v>
      </c>
      <c r="AH154">
        <v>62.61985122606287</v>
      </c>
      <c r="AI154">
        <v>65.911089790569847</v>
      </c>
      <c r="AJ154">
        <v>0.55656551908065421</v>
      </c>
      <c r="AK154">
        <v>0.55656397764990184</v>
      </c>
      <c r="AL154">
        <v>0.55635282935919228</v>
      </c>
      <c r="AM154">
        <v>0.55677918454722497</v>
      </c>
      <c r="AN154">
        <v>0.97890933642562072</v>
      </c>
      <c r="AO154">
        <v>0.97890933642562084</v>
      </c>
      <c r="AP154">
        <v>0.97890933642562084</v>
      </c>
      <c r="AQ154">
        <v>0.97890933642562084</v>
      </c>
      <c r="AR154">
        <v>15.20269553544477</v>
      </c>
      <c r="AS154">
        <v>15.20269553544477</v>
      </c>
      <c r="AT154">
        <v>15.20269553544477</v>
      </c>
      <c r="AU154">
        <v>15.20269553544477</v>
      </c>
      <c r="AV154" t="str">
        <f>VLOOKUP(Sheet1[[#This Row],[NPDES ID2]],Combined_Sheet__Major_Only___2[[NPDES ID2]:[ECHO BFR]],3,FALSE)</f>
        <v>CA</v>
      </c>
      <c r="AW154" t="s">
        <v>41</v>
      </c>
      <c r="AX154" t="str">
        <f>VLOOKUP(Sheet1[[#This Row],[NPDES ID2]],Combined_Sheet__Major_Only___2[[NPDES ID2]:[ECHO BFR]],27,FALSE)</f>
        <v>methaneBioCaptureRecover</v>
      </c>
      <c r="AY154" t="str">
        <f>VLOOKUP(Sheet1[[#This Row],[NPDES ID2]],Combined_Sheet__Major_Only___2[[NPDES ID2]:[ECHO BFR]],28,FALSE)</f>
        <v>-</v>
      </c>
      <c r="AZ154" t="str">
        <f>VLOOKUP(Sheet1[[#This Row],[NPDES ID2]],Combined_Sheet__Major_Only___2[[NPDES ID2]:[ECHO BFR]],29,FALSE)</f>
        <v>thickening</v>
      </c>
      <c r="BA154">
        <f>VLOOKUP(Sheet1[[#This Row],[NPDES ID2]],Combined_Sheet__Major_Only___2[[NPDES ID2]:[ECHO BFR]],17,FALSE)</f>
        <v>37.937778000000002</v>
      </c>
      <c r="BB154">
        <f>VLOOKUP(Sheet1[[#This Row],[NPDES ID2]],Combined_Sheet__Major_Only___2[[NPDES ID2]:[ECHO BFR]],18,FALSE)</f>
        <v>-121.335556</v>
      </c>
      <c r="BC154" t="str">
        <f>IF(ISNUMBER(SEARCH("aerobic",$AW154)),"aerobic","")</f>
        <v>aerobic</v>
      </c>
      <c r="BD154" t="str">
        <f>IF(ISNUMBER(SEARCH("anaer",$AW154)),"anaer","")</f>
        <v/>
      </c>
      <c r="BE154" t="str">
        <f>IF(ISNUMBER(SEARCH("thickening",$AZ154)),"thickening","")</f>
        <v>thickening</v>
      </c>
      <c r="BF154" s="2" t="str">
        <f>IF(ISNUMBER(SEARCH("airDry",$AW154)),"airDry","")</f>
        <v/>
      </c>
      <c r="BG154" s="2" t="str">
        <f>IF(ISNUMBER(SEARCH("heatDry",$AY154)),"heatDry","")</f>
        <v/>
      </c>
      <c r="BH154" s="2" t="str">
        <f>IF(AND(ISNUMBER(SEARCH("aerobic",$AW154)),ISNUMBER(SEARCH("anaer",$AW154))),"Combined Aer and Anaer.","")</f>
        <v/>
      </c>
    </row>
    <row r="155" spans="1:60" x14ac:dyDescent="0.3">
      <c r="A155" s="4">
        <v>153</v>
      </c>
      <c r="B155" t="s">
        <v>841</v>
      </c>
      <c r="C155">
        <v>5801</v>
      </c>
      <c r="D155">
        <v>529.13690975176894</v>
      </c>
      <c r="E155">
        <v>522.11543089054135</v>
      </c>
      <c r="F155">
        <v>382.85597788232542</v>
      </c>
      <c r="G155">
        <v>670.00013872903287</v>
      </c>
      <c r="H155">
        <v>-76.76610157183967</v>
      </c>
      <c r="I155">
        <v>-76.18535564053667</v>
      </c>
      <c r="J155">
        <v>-88.67264299706288</v>
      </c>
      <c r="K155">
        <v>-64.869177028707185</v>
      </c>
      <c r="L155">
        <v>2919.6850634501989</v>
      </c>
      <c r="M155">
        <v>2897.273355453558</v>
      </c>
      <c r="N155">
        <v>2815.760076209765</v>
      </c>
      <c r="O155">
        <v>3091.0045906942919</v>
      </c>
      <c r="P155">
        <v>138.19443681266031</v>
      </c>
      <c r="Q155">
        <v>137.90652028714311</v>
      </c>
      <c r="R155">
        <v>118.2601578742732</v>
      </c>
      <c r="S155">
        <v>156.49704173895071</v>
      </c>
      <c r="T155">
        <v>53.855302967262617</v>
      </c>
      <c r="U155">
        <v>53.855217016455477</v>
      </c>
      <c r="V155">
        <v>53.818416257594308</v>
      </c>
      <c r="W155">
        <v>53.891835638785182</v>
      </c>
      <c r="X155">
        <v>4819.4556736607374</v>
      </c>
      <c r="Y155">
        <v>4850.1691300464563</v>
      </c>
      <c r="Z155">
        <v>4551.2225275417186</v>
      </c>
      <c r="AA155">
        <v>4992.8402417344096</v>
      </c>
      <c r="AB155">
        <v>1450.958806946225</v>
      </c>
      <c r="AC155">
        <v>1397.938034642483</v>
      </c>
      <c r="AD155">
        <v>1097.7642941694239</v>
      </c>
      <c r="AE155">
        <v>2039.634828906256</v>
      </c>
      <c r="AF155">
        <v>49.341238957533349</v>
      </c>
      <c r="AG155">
        <v>48.960812817368982</v>
      </c>
      <c r="AH155">
        <v>47.594292068056873</v>
      </c>
      <c r="AI155">
        <v>52.221760720114432</v>
      </c>
      <c r="AJ155">
        <v>0.37964733136802492</v>
      </c>
      <c r="AK155">
        <v>0.37964648704246828</v>
      </c>
      <c r="AL155">
        <v>0.37953032018275101</v>
      </c>
      <c r="AM155">
        <v>0.37976486926484182</v>
      </c>
      <c r="AN155">
        <v>0.95498060882175495</v>
      </c>
      <c r="AO155">
        <v>0.95498060882175506</v>
      </c>
      <c r="AP155">
        <v>0.95498060882175506</v>
      </c>
      <c r="AQ155">
        <v>0.95498060882175506</v>
      </c>
      <c r="AR155">
        <v>8.2506701371936781</v>
      </c>
      <c r="AS155">
        <v>8.2506701371936799</v>
      </c>
      <c r="AT155">
        <v>8.2506701371936799</v>
      </c>
      <c r="AU155">
        <v>8.2506701371936799</v>
      </c>
      <c r="AV155" t="str">
        <f>VLOOKUP(Sheet1[[#This Row],[NPDES ID2]],Combined_Sheet__Major_Only___2[[NPDES ID2]:[ECHO BFR]],3,FALSE)</f>
        <v>IN</v>
      </c>
      <c r="AW155" t="s">
        <v>54</v>
      </c>
      <c r="AX155" t="str">
        <f>VLOOKUP(Sheet1[[#This Row],[NPDES ID2]],Combined_Sheet__Major_Only___2[[NPDES ID2]:[ECHO BFR]],27,FALSE)</f>
        <v>-</v>
      </c>
      <c r="AY155" t="str">
        <f>VLOOKUP(Sheet1[[#This Row],[NPDES ID2]],Combined_Sheet__Major_Only___2[[NPDES ID2]:[ECHO BFR]],28,FALSE)</f>
        <v>-</v>
      </c>
      <c r="AZ155" t="str">
        <f>VLOOKUP(Sheet1[[#This Row],[NPDES ID2]],Combined_Sheet__Major_Only___2[[NPDES ID2]:[ECHO BFR]],29,FALSE)</f>
        <v>thickening</v>
      </c>
      <c r="BA155">
        <f>VLOOKUP(Sheet1[[#This Row],[NPDES ID2]],Combined_Sheet__Major_Only___2[[NPDES ID2]:[ECHO BFR]],17,FALSE)</f>
        <v>38.277971999999998</v>
      </c>
      <c r="BB155">
        <f>VLOOKUP(Sheet1[[#This Row],[NPDES ID2]],Combined_Sheet__Major_Only___2[[NPDES ID2]:[ECHO BFR]],18,FALSE)</f>
        <v>-85.831889000000004</v>
      </c>
      <c r="BC155" t="str">
        <f>IF(ISNUMBER(SEARCH("aerobic",$AW155)),"aerobic","")</f>
        <v/>
      </c>
      <c r="BD155" t="str">
        <f>IF(ISNUMBER(SEARCH("anaer",$AW155)),"anaer","")</f>
        <v/>
      </c>
      <c r="BE155" t="str">
        <f>IF(ISNUMBER(SEARCH("thickening",$AZ155)),"thickening","")</f>
        <v>thickening</v>
      </c>
      <c r="BF155" s="3" t="str">
        <f>IF(ISNUMBER(SEARCH("airDry",$AW155)),"airDry","")</f>
        <v/>
      </c>
      <c r="BG155" s="3" t="str">
        <f>IF(ISNUMBER(SEARCH("heatDry",$AY155)),"heatDry","")</f>
        <v/>
      </c>
      <c r="BH155" s="3" t="str">
        <f>IF(AND(ISNUMBER(SEARCH("aerobic",$AW155)),ISNUMBER(SEARCH("anaer",$AW155))),"Combined Aer and Anaer.","")</f>
        <v/>
      </c>
    </row>
    <row r="156" spans="1:60" x14ac:dyDescent="0.3">
      <c r="A156" s="4">
        <v>154</v>
      </c>
      <c r="B156" t="s">
        <v>846</v>
      </c>
      <c r="C156">
        <v>5738.51</v>
      </c>
      <c r="D156">
        <v>414.48854733278</v>
      </c>
      <c r="E156">
        <v>410.5161906750086</v>
      </c>
      <c r="F156">
        <v>302.38316747009071</v>
      </c>
      <c r="G156">
        <v>528.16046377600833</v>
      </c>
      <c r="H156">
        <v>-76.576410249770731</v>
      </c>
      <c r="I156">
        <v>-77.797861369337767</v>
      </c>
      <c r="J156">
        <v>-90.354593072678526</v>
      </c>
      <c r="K156">
        <v>-60.703668906814237</v>
      </c>
      <c r="L156">
        <v>3657.4687328088021</v>
      </c>
      <c r="M156">
        <v>3640.9981736543241</v>
      </c>
      <c r="N156">
        <v>3581.207679706707</v>
      </c>
      <c r="O156">
        <v>3783.1524532479721</v>
      </c>
      <c r="P156">
        <v>135.43634422499511</v>
      </c>
      <c r="Q156">
        <v>136.886073883195</v>
      </c>
      <c r="R156">
        <v>110.5736764021845</v>
      </c>
      <c r="S156">
        <v>155.1598192827208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62.469309295387603</v>
      </c>
      <c r="AG156">
        <v>62.187155624431973</v>
      </c>
      <c r="AH156">
        <v>61.171407709459316</v>
      </c>
      <c r="AI156">
        <v>64.608849520945867</v>
      </c>
      <c r="AJ156">
        <v>0.53956294759527468</v>
      </c>
      <c r="AK156">
        <v>0.53956248227624426</v>
      </c>
      <c r="AL156">
        <v>0.53949773882723351</v>
      </c>
      <c r="AM156">
        <v>0.53962843564207419</v>
      </c>
      <c r="AN156">
        <v>0.17210776815251541</v>
      </c>
      <c r="AO156">
        <v>0.17210776815251549</v>
      </c>
      <c r="AP156">
        <v>0.17210776815251549</v>
      </c>
      <c r="AQ156">
        <v>0.17210776815251549</v>
      </c>
      <c r="AR156">
        <v>13.974511521715931</v>
      </c>
      <c r="AS156">
        <v>13.974511521715939</v>
      </c>
      <c r="AT156">
        <v>13.974511521715939</v>
      </c>
      <c r="AU156">
        <v>13.974511521715939</v>
      </c>
      <c r="AV156" t="str">
        <f>VLOOKUP(Sheet1[[#This Row],[NPDES ID2]],Combined_Sheet__Major_Only___2[[NPDES ID2]:[ECHO BFR]],3,FALSE)</f>
        <v>NJ</v>
      </c>
      <c r="AW156" t="s">
        <v>12181</v>
      </c>
      <c r="AX156" t="str">
        <f>VLOOKUP(Sheet1[[#This Row],[NPDES ID2]],Combined_Sheet__Major_Only___2[[NPDES ID2]:[ECHO BFR]],27,FALSE)</f>
        <v>methaneBioCaptureRecover</v>
      </c>
      <c r="AY156" t="str">
        <f>VLOOKUP(Sheet1[[#This Row],[NPDES ID2]],Combined_Sheet__Major_Only___2[[NPDES ID2]:[ECHO BFR]],28,FALSE)</f>
        <v>heatDry</v>
      </c>
      <c r="AZ156" t="str">
        <f>VLOOKUP(Sheet1[[#This Row],[NPDES ID2]],Combined_Sheet__Major_Only___2[[NPDES ID2]:[ECHO BFR]],29,FALSE)</f>
        <v>thickening, preliminaryOps</v>
      </c>
      <c r="BA156">
        <f>VLOOKUP(Sheet1[[#This Row],[NPDES ID2]],Combined_Sheet__Major_Only___2[[NPDES ID2]:[ECHO BFR]],17,FALSE)</f>
        <v>39.922834999999999</v>
      </c>
      <c r="BB156">
        <f>VLOOKUP(Sheet1[[#This Row],[NPDES ID2]],Combined_Sheet__Major_Only___2[[NPDES ID2]:[ECHO BFR]],18,FALSE)</f>
        <v>-75.127814999999998</v>
      </c>
      <c r="BC156" t="str">
        <f>IF(ISNUMBER(SEARCH("aerobic",$AW156)),"aerobic","")</f>
        <v/>
      </c>
      <c r="BD156" t="str">
        <f>IF(ISNUMBER(SEARCH("anaer",$AW156)),"anaer","")</f>
        <v>anaer</v>
      </c>
      <c r="BE156" t="str">
        <f>IF(ISNUMBER(SEARCH("thickening",$AZ156)),"thickening","")</f>
        <v>thickening</v>
      </c>
      <c r="BF156" s="2" t="str">
        <f>IF(ISNUMBER(SEARCH("airDry",$AW156)),"airDry","")</f>
        <v/>
      </c>
      <c r="BG156" s="2" t="str">
        <f>IF(ISNUMBER(SEARCH("heatDry",$AY156)),"heatDry","")</f>
        <v>heatDry</v>
      </c>
      <c r="BH156" s="2" t="str">
        <f>IF(AND(ISNUMBER(SEARCH("aerobic",$AW156)),ISNUMBER(SEARCH("anaer",$AW156))),"Combined Aer and Anaer.","")</f>
        <v/>
      </c>
    </row>
    <row r="157" spans="1:60" x14ac:dyDescent="0.3">
      <c r="A157" s="4">
        <v>155</v>
      </c>
      <c r="B157" t="s">
        <v>852</v>
      </c>
      <c r="C157">
        <v>5692</v>
      </c>
      <c r="D157">
        <v>391.81176738653181</v>
      </c>
      <c r="E157">
        <v>388.98150679788478</v>
      </c>
      <c r="F157">
        <v>286.5404037063268</v>
      </c>
      <c r="G157">
        <v>499.70499473045999</v>
      </c>
      <c r="H157">
        <v>-75.851430594718735</v>
      </c>
      <c r="I157">
        <v>-77.006583798061527</v>
      </c>
      <c r="J157">
        <v>-89.206523213100127</v>
      </c>
      <c r="K157">
        <v>-58.361607222026599</v>
      </c>
      <c r="L157">
        <v>3816.4195704215531</v>
      </c>
      <c r="M157">
        <v>3801.5089844507361</v>
      </c>
      <c r="N157">
        <v>3747.254218068631</v>
      </c>
      <c r="O157">
        <v>3930.4431395440729</v>
      </c>
      <c r="P157">
        <v>133.9663773881968</v>
      </c>
      <c r="Q157">
        <v>135.6582601928597</v>
      </c>
      <c r="R157">
        <v>108.2408781334659</v>
      </c>
      <c r="S157">
        <v>154.11905292015979</v>
      </c>
      <c r="T157">
        <v>51.545012127232248</v>
      </c>
      <c r="U157">
        <v>51.544929741824902</v>
      </c>
      <c r="V157">
        <v>51.509655547075319</v>
      </c>
      <c r="W157">
        <v>51.580029355406033</v>
      </c>
      <c r="X157">
        <v>3460.2688705051178</v>
      </c>
      <c r="Y157">
        <v>3471.6617755416701</v>
      </c>
      <c r="Z157">
        <v>3361.2963910855219</v>
      </c>
      <c r="AA157">
        <v>3523.2799522062501</v>
      </c>
      <c r="AB157">
        <v>629.87095031773276</v>
      </c>
      <c r="AC157">
        <v>624.64724662182675</v>
      </c>
      <c r="AD157">
        <v>533.46078295002962</v>
      </c>
      <c r="AE157">
        <v>753.79632229924744</v>
      </c>
      <c r="AF157">
        <v>65.724706066311413</v>
      </c>
      <c r="AG157">
        <v>65.466261352180439</v>
      </c>
      <c r="AH157">
        <v>64.543126422575412</v>
      </c>
      <c r="AI157">
        <v>67.674311489341903</v>
      </c>
      <c r="AJ157">
        <v>0.57934315318983176</v>
      </c>
      <c r="AK157">
        <v>0.57934220665060598</v>
      </c>
      <c r="AL157">
        <v>0.57921134769302351</v>
      </c>
      <c r="AM157">
        <v>0.5794755395841884</v>
      </c>
      <c r="AN157">
        <v>0.9530985395414594</v>
      </c>
      <c r="AO157">
        <v>0.95309853954145951</v>
      </c>
      <c r="AP157">
        <v>0.95309853954145951</v>
      </c>
      <c r="AQ157">
        <v>0.95309853954145951</v>
      </c>
      <c r="AR157">
        <v>14.155648717585709</v>
      </c>
      <c r="AS157">
        <v>14.1556487175857</v>
      </c>
      <c r="AT157">
        <v>14.1556487175857</v>
      </c>
      <c r="AU157">
        <v>14.1556487175857</v>
      </c>
      <c r="AV157" t="str">
        <f>VLOOKUP(Sheet1[[#This Row],[NPDES ID2]],Combined_Sheet__Major_Only___2[[NPDES ID2]:[ECHO BFR]],3,FALSE)</f>
        <v>UT</v>
      </c>
      <c r="AW157" t="s">
        <v>12181</v>
      </c>
      <c r="AX157" t="str">
        <f>VLOOKUP(Sheet1[[#This Row],[NPDES ID2]],Combined_Sheet__Major_Only___2[[NPDES ID2]:[ECHO BFR]],27,FALSE)</f>
        <v>tempSludgeStore, methaneBioCaptureRecover</v>
      </c>
      <c r="AY157" t="str">
        <f>VLOOKUP(Sheet1[[#This Row],[NPDES ID2]],Combined_Sheet__Major_Only___2[[NPDES ID2]:[ECHO BFR]],28,FALSE)</f>
        <v>highTempCompost</v>
      </c>
      <c r="AZ157" t="str">
        <f>VLOOKUP(Sheet1[[#This Row],[NPDES ID2]],Combined_Sheet__Major_Only___2[[NPDES ID2]:[ECHO BFR]],29,FALSE)</f>
        <v>thickening, preliminaryOps</v>
      </c>
      <c r="BA157">
        <f>VLOOKUP(Sheet1[[#This Row],[NPDES ID2]],Combined_Sheet__Major_Only___2[[NPDES ID2]:[ECHO BFR]],17,FALSE)</f>
        <v>40.681730000000002</v>
      </c>
      <c r="BB157">
        <f>VLOOKUP(Sheet1[[#This Row],[NPDES ID2]],Combined_Sheet__Major_Only___2[[NPDES ID2]:[ECHO BFR]],18,FALSE)</f>
        <v>-111.89973000000001</v>
      </c>
      <c r="BC157" t="str">
        <f>IF(ISNUMBER(SEARCH("aerobic",$AW157)),"aerobic","")</f>
        <v/>
      </c>
      <c r="BD157" t="str">
        <f>IF(ISNUMBER(SEARCH("anaer",$AW157)),"anaer","")</f>
        <v>anaer</v>
      </c>
      <c r="BE157" t="str">
        <f>IF(ISNUMBER(SEARCH("thickening",$AZ157)),"thickening","")</f>
        <v>thickening</v>
      </c>
      <c r="BF157" s="3" t="str">
        <f>IF(ISNUMBER(SEARCH("airDry",$AW157)),"airDry","")</f>
        <v/>
      </c>
      <c r="BG157" s="3" t="str">
        <f>IF(ISNUMBER(SEARCH("heatDry",$AY157)),"heatDry","")</f>
        <v/>
      </c>
      <c r="BH157" s="3" t="str">
        <f>IF(AND(ISNUMBER(SEARCH("aerobic",$AW157)),ISNUMBER(SEARCH("anaer",$AW157))),"Combined Aer and Anaer.","")</f>
        <v/>
      </c>
    </row>
    <row r="158" spans="1:60" x14ac:dyDescent="0.3">
      <c r="A158" s="4">
        <v>156</v>
      </c>
      <c r="B158" t="s">
        <v>857</v>
      </c>
      <c r="C158">
        <v>5596</v>
      </c>
      <c r="D158">
        <v>406.7625983630997</v>
      </c>
      <c r="E158">
        <v>402.91489330580561</v>
      </c>
      <c r="F158">
        <v>297.76760308016281</v>
      </c>
      <c r="G158">
        <v>517.9267976699357</v>
      </c>
      <c r="H158">
        <v>-75.64941723412791</v>
      </c>
      <c r="I158">
        <v>-76.833405830757982</v>
      </c>
      <c r="J158">
        <v>-88.620500931409623</v>
      </c>
      <c r="K158">
        <v>-58.990506415580427</v>
      </c>
      <c r="L158">
        <v>3573.610944097883</v>
      </c>
      <c r="M158">
        <v>3557.6361809972659</v>
      </c>
      <c r="N158">
        <v>3499.4125509432079</v>
      </c>
      <c r="O158">
        <v>3695.9581195092819</v>
      </c>
      <c r="P158">
        <v>132.02577080487191</v>
      </c>
      <c r="Q158">
        <v>133.41711661090241</v>
      </c>
      <c r="R158">
        <v>107.7208430446473</v>
      </c>
      <c r="S158">
        <v>151.26226512074629</v>
      </c>
      <c r="T158">
        <v>109.261215390864</v>
      </c>
      <c r="U158">
        <v>109.2610439338407</v>
      </c>
      <c r="V158">
        <v>109.1876327725098</v>
      </c>
      <c r="W158">
        <v>109.3340917642319</v>
      </c>
      <c r="X158">
        <v>7701.6257805894084</v>
      </c>
      <c r="Y158">
        <v>7730.8231050785162</v>
      </c>
      <c r="Z158">
        <v>7449.1772846334761</v>
      </c>
      <c r="AA158">
        <v>7862.4901063287662</v>
      </c>
      <c r="AB158">
        <v>1245.6714578514591</v>
      </c>
      <c r="AC158">
        <v>1237.700304048675</v>
      </c>
      <c r="AD158">
        <v>1073.4074412003929</v>
      </c>
      <c r="AE158">
        <v>1460.332433224788</v>
      </c>
      <c r="AF158">
        <v>62.606859910173398</v>
      </c>
      <c r="AG158">
        <v>62.324633290703161</v>
      </c>
      <c r="AH158">
        <v>61.320600311043719</v>
      </c>
      <c r="AI158">
        <v>64.730205597876505</v>
      </c>
      <c r="AJ158">
        <v>0.54124289901464129</v>
      </c>
      <c r="AK158">
        <v>0.54124156972621729</v>
      </c>
      <c r="AL158">
        <v>0.54105902183996069</v>
      </c>
      <c r="AM158">
        <v>0.54142761065231093</v>
      </c>
      <c r="AN158">
        <v>0.97705857555722464</v>
      </c>
      <c r="AO158">
        <v>0.97705857555722464</v>
      </c>
      <c r="AP158">
        <v>0.97705857555722464</v>
      </c>
      <c r="AQ158">
        <v>0.97705857555722464</v>
      </c>
      <c r="AR158">
        <v>14.45109423903742</v>
      </c>
      <c r="AS158">
        <v>14.45109423903741</v>
      </c>
      <c r="AT158">
        <v>14.45109423903741</v>
      </c>
      <c r="AU158">
        <v>14.45109423903741</v>
      </c>
      <c r="AV158" t="str">
        <f>VLOOKUP(Sheet1[[#This Row],[NPDES ID2]],Combined_Sheet__Major_Only___2[[NPDES ID2]:[ECHO BFR]],3,FALSE)</f>
        <v>TX</v>
      </c>
      <c r="AW158" t="s">
        <v>12181</v>
      </c>
      <c r="AX158" t="str">
        <f>VLOOKUP(Sheet1[[#This Row],[NPDES ID2]],Combined_Sheet__Major_Only___2[[NPDES ID2]:[ECHO BFR]],27,FALSE)</f>
        <v>-</v>
      </c>
      <c r="AY158" t="str">
        <f>VLOOKUP(Sheet1[[#This Row],[NPDES ID2]],Combined_Sheet__Major_Only___2[[NPDES ID2]:[ECHO BFR]],28,FALSE)</f>
        <v>-</v>
      </c>
      <c r="AZ158" t="str">
        <f>VLOOKUP(Sheet1[[#This Row],[NPDES ID2]],Combined_Sheet__Major_Only___2[[NPDES ID2]:[ECHO BFR]],29,FALSE)</f>
        <v>thickening, preliminaryOps</v>
      </c>
      <c r="BA158">
        <f>VLOOKUP(Sheet1[[#This Row],[NPDES ID2]],Combined_Sheet__Major_Only___2[[NPDES ID2]:[ECHO BFR]],17,FALSE)</f>
        <v>31.653919999999999</v>
      </c>
      <c r="BB158">
        <f>VLOOKUP(Sheet1[[#This Row],[NPDES ID2]],Combined_Sheet__Major_Only___2[[NPDES ID2]:[ECHO BFR]],18,FALSE)</f>
        <v>-106.32109</v>
      </c>
      <c r="BC158" t="str">
        <f>IF(ISNUMBER(SEARCH("aerobic",$AW158)),"aerobic","")</f>
        <v/>
      </c>
      <c r="BD158" t="str">
        <f>IF(ISNUMBER(SEARCH("anaer",$AW158)),"anaer","")</f>
        <v>anaer</v>
      </c>
      <c r="BE158" t="str">
        <f>IF(ISNUMBER(SEARCH("thickening",$AZ158)),"thickening","")</f>
        <v>thickening</v>
      </c>
      <c r="BF158" s="2" t="str">
        <f>IF(ISNUMBER(SEARCH("airDry",$AW158)),"airDry","")</f>
        <v/>
      </c>
      <c r="BG158" s="2" t="str">
        <f>IF(ISNUMBER(SEARCH("heatDry",$AY158)),"heatDry","")</f>
        <v/>
      </c>
      <c r="BH158" s="2" t="str">
        <f>IF(AND(ISNUMBER(SEARCH("aerobic",$AW158)),ISNUMBER(SEARCH("anaer",$AW158))),"Combined Aer and Anaer.","")</f>
        <v/>
      </c>
    </row>
    <row r="159" spans="1:60" x14ac:dyDescent="0.3">
      <c r="A159" s="4">
        <v>157</v>
      </c>
      <c r="B159" t="s">
        <v>861</v>
      </c>
      <c r="C159">
        <v>5593.51</v>
      </c>
      <c r="D159">
        <v>433.35793647745737</v>
      </c>
      <c r="E159">
        <v>428.53108828349929</v>
      </c>
      <c r="F159">
        <v>316.69574737692108</v>
      </c>
      <c r="G159">
        <v>550.85690670292684</v>
      </c>
      <c r="H159">
        <v>-76.822657182869037</v>
      </c>
      <c r="I159">
        <v>-77.650125282521159</v>
      </c>
      <c r="J159">
        <v>-89.964370662735192</v>
      </c>
      <c r="K159">
        <v>-62.038819093854542</v>
      </c>
      <c r="L159">
        <v>3352.340120109825</v>
      </c>
      <c r="M159">
        <v>3334.7003074118561</v>
      </c>
      <c r="N159">
        <v>3270.6638946000799</v>
      </c>
      <c r="O159">
        <v>3486.9489855119809</v>
      </c>
      <c r="P159">
        <v>132.3989029016478</v>
      </c>
      <c r="Q159">
        <v>133.50732853652471</v>
      </c>
      <c r="R159">
        <v>109.6102052131662</v>
      </c>
      <c r="S159">
        <v>152.37472299282911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58.742926282923889</v>
      </c>
      <c r="AG159">
        <v>58.43294866913638</v>
      </c>
      <c r="AH159">
        <v>57.316522904651897</v>
      </c>
      <c r="AI159">
        <v>61.094168028545603</v>
      </c>
      <c r="AJ159">
        <v>0.4940811404735827</v>
      </c>
      <c r="AK159">
        <v>0.49408066573639181</v>
      </c>
      <c r="AL159">
        <v>0.49401466624904222</v>
      </c>
      <c r="AM159">
        <v>0.49414790045761969</v>
      </c>
      <c r="AN159">
        <v>0.159001879138923</v>
      </c>
      <c r="AO159">
        <v>0.159001879138923</v>
      </c>
      <c r="AP159">
        <v>0.159001879138923</v>
      </c>
      <c r="AQ159">
        <v>0.159001879138923</v>
      </c>
      <c r="AR159">
        <v>12.52951043110099</v>
      </c>
      <c r="AS159">
        <v>12.52951043110099</v>
      </c>
      <c r="AT159">
        <v>12.52951043110099</v>
      </c>
      <c r="AU159">
        <v>12.52951043110099</v>
      </c>
      <c r="AV159" t="str">
        <f>VLOOKUP(Sheet1[[#This Row],[NPDES ID2]],Combined_Sheet__Major_Only___2[[NPDES ID2]:[ECHO BFR]],3,FALSE)</f>
        <v>TX</v>
      </c>
      <c r="AW159" t="s">
        <v>41</v>
      </c>
      <c r="AX159" t="str">
        <f>VLOOKUP(Sheet1[[#This Row],[NPDES ID2]],Combined_Sheet__Major_Only___2[[NPDES ID2]:[ECHO BFR]],27,FALSE)</f>
        <v>-</v>
      </c>
      <c r="AY159" t="str">
        <f>VLOOKUP(Sheet1[[#This Row],[NPDES ID2]],Combined_Sheet__Major_Only___2[[NPDES ID2]:[ECHO BFR]],28,FALSE)</f>
        <v>heatDry</v>
      </c>
      <c r="AZ159" t="str">
        <f>VLOOKUP(Sheet1[[#This Row],[NPDES ID2]],Combined_Sheet__Major_Only___2[[NPDES ID2]:[ECHO BFR]],29,FALSE)</f>
        <v>thickening, preliminaryOps</v>
      </c>
      <c r="BA159">
        <f>VLOOKUP(Sheet1[[#This Row],[NPDES ID2]],Combined_Sheet__Major_Only___2[[NPDES ID2]:[ECHO BFR]],17,FALSE)</f>
        <v>29.629134000000001</v>
      </c>
      <c r="BB159">
        <f>VLOOKUP(Sheet1[[#This Row],[NPDES ID2]],Combined_Sheet__Major_Only___2[[NPDES ID2]:[ECHO BFR]],18,FALSE)</f>
        <v>-95.409126000000001</v>
      </c>
      <c r="BC159" t="str">
        <f>IF(ISNUMBER(SEARCH("aerobic",$AW159)),"aerobic","")</f>
        <v>aerobic</v>
      </c>
      <c r="BD159" t="str">
        <f>IF(ISNUMBER(SEARCH("anaer",$AW159)),"anaer","")</f>
        <v/>
      </c>
      <c r="BE159" t="str">
        <f>IF(ISNUMBER(SEARCH("thickening",$AZ159)),"thickening","")</f>
        <v>thickening</v>
      </c>
      <c r="BF159" s="3" t="str">
        <f>IF(ISNUMBER(SEARCH("airDry",$AW159)),"airDry","")</f>
        <v/>
      </c>
      <c r="BG159" s="3" t="str">
        <f>IF(ISNUMBER(SEARCH("heatDry",$AY159)),"heatDry","")</f>
        <v>heatDry</v>
      </c>
      <c r="BH159" s="3" t="str">
        <f>IF(AND(ISNUMBER(SEARCH("aerobic",$AW159)),ISNUMBER(SEARCH("anaer",$AW159))),"Combined Aer and Anaer.","")</f>
        <v/>
      </c>
    </row>
    <row r="160" spans="1:60" x14ac:dyDescent="0.3">
      <c r="A160" s="4">
        <v>158</v>
      </c>
      <c r="B160" t="s">
        <v>865</v>
      </c>
      <c r="C160">
        <v>5546.85</v>
      </c>
      <c r="D160">
        <v>528.83386882756338</v>
      </c>
      <c r="E160">
        <v>521.32645349240704</v>
      </c>
      <c r="F160">
        <v>384.6558571215794</v>
      </c>
      <c r="G160">
        <v>667.98670051206898</v>
      </c>
      <c r="H160">
        <v>-76.368773823734216</v>
      </c>
      <c r="I160">
        <v>-75.744719039540684</v>
      </c>
      <c r="J160">
        <v>-87.772675958234814</v>
      </c>
      <c r="K160">
        <v>-64.526986189523029</v>
      </c>
      <c r="L160">
        <v>2711.029700693859</v>
      </c>
      <c r="M160">
        <v>2689.018512341223</v>
      </c>
      <c r="N160">
        <v>2608.8517854547572</v>
      </c>
      <c r="O160">
        <v>2879.4997034688058</v>
      </c>
      <c r="P160">
        <v>132.23757403316</v>
      </c>
      <c r="Q160">
        <v>131.7106186389704</v>
      </c>
      <c r="R160">
        <v>113.9657778582155</v>
      </c>
      <c r="S160">
        <v>149.94616673237689</v>
      </c>
      <c r="T160">
        <v>120.4599174888465</v>
      </c>
      <c r="U160">
        <v>120.4597287492156</v>
      </c>
      <c r="V160">
        <v>120.3789178543002</v>
      </c>
      <c r="W160">
        <v>120.5401396899844</v>
      </c>
      <c r="X160">
        <v>11102.06487150397</v>
      </c>
      <c r="Y160">
        <v>11176.705819123041</v>
      </c>
      <c r="Z160">
        <v>10448.72127514863</v>
      </c>
      <c r="AA160">
        <v>11525.28208855738</v>
      </c>
      <c r="AB160">
        <v>2643.9854075546882</v>
      </c>
      <c r="AC160">
        <v>2580.1882346702159</v>
      </c>
      <c r="AD160">
        <v>2115.1817551737968</v>
      </c>
      <c r="AE160">
        <v>3455.1605560680059</v>
      </c>
      <c r="AF160">
        <v>47.920480645132614</v>
      </c>
      <c r="AG160">
        <v>47.529168523548861</v>
      </c>
      <c r="AH160">
        <v>46.126921041594692</v>
      </c>
      <c r="AI160">
        <v>50.878705976351583</v>
      </c>
      <c r="AJ160">
        <v>0.36240328615639172</v>
      </c>
      <c r="AK160">
        <v>0.36240217124745211</v>
      </c>
      <c r="AL160">
        <v>0.36224982218045981</v>
      </c>
      <c r="AM160">
        <v>0.36255746156953977</v>
      </c>
      <c r="AN160">
        <v>0.97912750380151592</v>
      </c>
      <c r="AO160">
        <v>0.97912750380151559</v>
      </c>
      <c r="AP160">
        <v>0.97912750380151559</v>
      </c>
      <c r="AQ160">
        <v>0.97912750380151559</v>
      </c>
      <c r="AR160">
        <v>8.938649791233944</v>
      </c>
      <c r="AS160">
        <v>8.9386497912339458</v>
      </c>
      <c r="AT160">
        <v>8.9386497912339458</v>
      </c>
      <c r="AU160">
        <v>8.9386497912339458</v>
      </c>
      <c r="AV160" t="str">
        <f>VLOOKUP(Sheet1[[#This Row],[NPDES ID2]],Combined_Sheet__Major_Only___2[[NPDES ID2]:[ECHO BFR]],3,FALSE)</f>
        <v>AK</v>
      </c>
      <c r="AW160" t="s">
        <v>54</v>
      </c>
      <c r="AX160" t="str">
        <f>VLOOKUP(Sheet1[[#This Row],[NPDES ID2]],Combined_Sheet__Major_Only___2[[NPDES ID2]:[ECHO BFR]],27,FALSE)</f>
        <v>-</v>
      </c>
      <c r="AY160" t="str">
        <f>VLOOKUP(Sheet1[[#This Row],[NPDES ID2]],Combined_Sheet__Major_Only___2[[NPDES ID2]:[ECHO BFR]],28,FALSE)</f>
        <v>-</v>
      </c>
      <c r="AZ160" t="str">
        <f>VLOOKUP(Sheet1[[#This Row],[NPDES ID2]],Combined_Sheet__Major_Only___2[[NPDES ID2]:[ECHO BFR]],29,FALSE)</f>
        <v>thickening, preliminaryOps</v>
      </c>
      <c r="BA160">
        <f>VLOOKUP(Sheet1[[#This Row],[NPDES ID2]],Combined_Sheet__Major_Only___2[[NPDES ID2]:[ECHO BFR]],17,FALSE)</f>
        <v>61.196424999999998</v>
      </c>
      <c r="BB160">
        <f>VLOOKUP(Sheet1[[#This Row],[NPDES ID2]],Combined_Sheet__Major_Only___2[[NPDES ID2]:[ECHO BFR]],18,FALSE)</f>
        <v>-150.02350899999999</v>
      </c>
      <c r="BC160" t="str">
        <f>IF(ISNUMBER(SEARCH("aerobic",$AW160)),"aerobic","")</f>
        <v/>
      </c>
      <c r="BD160" t="str">
        <f>IF(ISNUMBER(SEARCH("anaer",$AW160)),"anaer","")</f>
        <v/>
      </c>
      <c r="BE160" t="str">
        <f>IF(ISNUMBER(SEARCH("thickening",$AZ160)),"thickening","")</f>
        <v>thickening</v>
      </c>
      <c r="BF160" s="2" t="str">
        <f>IF(ISNUMBER(SEARCH("airDry",$AW160)),"airDry","")</f>
        <v/>
      </c>
      <c r="BG160" s="2" t="str">
        <f>IF(ISNUMBER(SEARCH("heatDry",$AY160)),"heatDry","")</f>
        <v/>
      </c>
      <c r="BH160" s="2" t="str">
        <f>IF(AND(ISNUMBER(SEARCH("aerobic",$AW160)),ISNUMBER(SEARCH("anaer",$AW160))),"Combined Aer and Anaer.","")</f>
        <v/>
      </c>
    </row>
    <row r="161" spans="1:60" x14ac:dyDescent="0.3">
      <c r="A161" s="4">
        <v>159</v>
      </c>
      <c r="B161" t="s">
        <v>871</v>
      </c>
      <c r="C161">
        <v>5351</v>
      </c>
      <c r="D161">
        <v>399.75517903523291</v>
      </c>
      <c r="E161">
        <v>395.78430774953608</v>
      </c>
      <c r="F161">
        <v>294.35408990371729</v>
      </c>
      <c r="G161">
        <v>508.04547083441531</v>
      </c>
      <c r="H161">
        <v>-76.320703098232059</v>
      </c>
      <c r="I161">
        <v>-77.508458058027315</v>
      </c>
      <c r="J161">
        <v>-89.678821080178665</v>
      </c>
      <c r="K161">
        <v>-60.365621470807127</v>
      </c>
      <c r="L161">
        <v>3376.0093253889299</v>
      </c>
      <c r="M161">
        <v>3360.4048164154101</v>
      </c>
      <c r="N161">
        <v>3303.6846518725879</v>
      </c>
      <c r="O161">
        <v>3495.225506786237</v>
      </c>
      <c r="P161">
        <v>126.3432585351016</v>
      </c>
      <c r="Q161">
        <v>127.6221000249775</v>
      </c>
      <c r="R161">
        <v>103.3240471691786</v>
      </c>
      <c r="S161">
        <v>144.84764686395971</v>
      </c>
      <c r="T161">
        <v>46.434351162772117</v>
      </c>
      <c r="U161">
        <v>46.434276664488387</v>
      </c>
      <c r="V161">
        <v>46.402379426215298</v>
      </c>
      <c r="W161">
        <v>46.466016035029327</v>
      </c>
      <c r="X161">
        <v>3313.0311822589229</v>
      </c>
      <c r="Y161">
        <v>3325.947696912182</v>
      </c>
      <c r="Z161">
        <v>3201.083487956183</v>
      </c>
      <c r="AA161">
        <v>3384.4364116512061</v>
      </c>
      <c r="AB161">
        <v>499.2267918351688</v>
      </c>
      <c r="AC161">
        <v>496.55591031608083</v>
      </c>
      <c r="AD161">
        <v>434.44525314173529</v>
      </c>
      <c r="AE161">
        <v>578.75039349344036</v>
      </c>
      <c r="AF161">
        <v>61.842978812925587</v>
      </c>
      <c r="AG161">
        <v>61.555788875166407</v>
      </c>
      <c r="AH161">
        <v>60.525704337285823</v>
      </c>
      <c r="AI161">
        <v>64.015403427278642</v>
      </c>
      <c r="AJ161">
        <v>0.53191415339583248</v>
      </c>
      <c r="AK161">
        <v>0.53191340839518997</v>
      </c>
      <c r="AL161">
        <v>0.53181021390088568</v>
      </c>
      <c r="AM161">
        <v>0.53201854708440166</v>
      </c>
      <c r="AN161">
        <v>0.94831910606943337</v>
      </c>
      <c r="AO161">
        <v>0.94831910606943326</v>
      </c>
      <c r="AP161">
        <v>0.94831910606943326</v>
      </c>
      <c r="AQ161">
        <v>0.94831910606943326</v>
      </c>
      <c r="AR161">
        <v>14.904745916738699</v>
      </c>
      <c r="AS161">
        <v>14.904745916738699</v>
      </c>
      <c r="AT161">
        <v>14.904745916738699</v>
      </c>
      <c r="AU161">
        <v>14.904745916738699</v>
      </c>
      <c r="AV161" t="str">
        <f>VLOOKUP(Sheet1[[#This Row],[NPDES ID2]],Combined_Sheet__Major_Only___2[[NPDES ID2]:[ECHO BFR]],3,FALSE)</f>
        <v>IL</v>
      </c>
      <c r="AW161" t="s">
        <v>12181</v>
      </c>
      <c r="AX161" t="str">
        <f>VLOOKUP(Sheet1[[#This Row],[NPDES ID2]],Combined_Sheet__Major_Only___2[[NPDES ID2]:[ECHO BFR]],27,FALSE)</f>
        <v>-</v>
      </c>
      <c r="AY161" t="str">
        <f>VLOOKUP(Sheet1[[#This Row],[NPDES ID2]],Combined_Sheet__Major_Only___2[[NPDES ID2]:[ECHO BFR]],28,FALSE)</f>
        <v>-</v>
      </c>
      <c r="AZ161" t="str">
        <f>VLOOKUP(Sheet1[[#This Row],[NPDES ID2]],Combined_Sheet__Major_Only___2[[NPDES ID2]:[ECHO BFR]],29,FALSE)</f>
        <v>thickening, preliminaryOps</v>
      </c>
      <c r="BA161">
        <f>VLOOKUP(Sheet1[[#This Row],[NPDES ID2]],Combined_Sheet__Major_Only___2[[NPDES ID2]:[ECHO BFR]],17,FALSE)</f>
        <v>42.019542000000001</v>
      </c>
      <c r="BB161">
        <f>VLOOKUP(Sheet1[[#This Row],[NPDES ID2]],Combined_Sheet__Major_Only___2[[NPDES ID2]:[ECHO BFR]],18,FALSE)</f>
        <v>-88.045704000000001</v>
      </c>
      <c r="BC161" t="str">
        <f>IF(ISNUMBER(SEARCH("aerobic",$AW161)),"aerobic","")</f>
        <v/>
      </c>
      <c r="BD161" t="str">
        <f>IF(ISNUMBER(SEARCH("anaer",$AW161)),"anaer","")</f>
        <v>anaer</v>
      </c>
      <c r="BE161" t="str">
        <f>IF(ISNUMBER(SEARCH("thickening",$AZ161)),"thickening","")</f>
        <v>thickening</v>
      </c>
      <c r="BF161" s="3" t="str">
        <f>IF(ISNUMBER(SEARCH("airDry",$AW161)),"airDry","")</f>
        <v/>
      </c>
      <c r="BG161" s="3" t="str">
        <f>IF(ISNUMBER(SEARCH("heatDry",$AY161)),"heatDry","")</f>
        <v/>
      </c>
      <c r="BH161" s="3" t="str">
        <f>IF(AND(ISNUMBER(SEARCH("aerobic",$AW161)),ISNUMBER(SEARCH("anaer",$AW161))),"Combined Aer and Anaer.","")</f>
        <v/>
      </c>
    </row>
    <row r="162" spans="1:60" x14ac:dyDescent="0.3">
      <c r="A162" s="4">
        <v>160</v>
      </c>
      <c r="B162" t="s">
        <v>876</v>
      </c>
      <c r="C162">
        <v>5321</v>
      </c>
      <c r="D162">
        <v>492.82426151830617</v>
      </c>
      <c r="E162">
        <v>485.96285106195762</v>
      </c>
      <c r="F162">
        <v>360.94584732357629</v>
      </c>
      <c r="G162">
        <v>622.5317152022343</v>
      </c>
      <c r="H162">
        <v>-75.373937204586099</v>
      </c>
      <c r="I162">
        <v>-74.984872259034688</v>
      </c>
      <c r="J162">
        <v>-86.888446832982623</v>
      </c>
      <c r="K162">
        <v>-62.530003772808293</v>
      </c>
      <c r="L162">
        <v>2714.952409704857</v>
      </c>
      <c r="M162">
        <v>2694.7154851551222</v>
      </c>
      <c r="N162">
        <v>2620.845229907804</v>
      </c>
      <c r="O162">
        <v>2870.2549139559342</v>
      </c>
      <c r="P162">
        <v>126.65917368758009</v>
      </c>
      <c r="Q162">
        <v>126.27841623206</v>
      </c>
      <c r="R162">
        <v>107.9632386474012</v>
      </c>
      <c r="S162">
        <v>143.63422594037741</v>
      </c>
      <c r="T162">
        <v>231.11972897716001</v>
      </c>
      <c r="U162">
        <v>231.1193694596943</v>
      </c>
      <c r="V162">
        <v>230.96543820526139</v>
      </c>
      <c r="W162">
        <v>231.2725388682947</v>
      </c>
      <c r="X162">
        <v>20400.925079615401</v>
      </c>
      <c r="Y162">
        <v>20528.060398895679</v>
      </c>
      <c r="Z162">
        <v>19292.965839649802</v>
      </c>
      <c r="AA162">
        <v>21115.872800316462</v>
      </c>
      <c r="AB162">
        <v>4922.5169980776591</v>
      </c>
      <c r="AC162">
        <v>4806.6001877625567</v>
      </c>
      <c r="AD162">
        <v>3935.204172915388</v>
      </c>
      <c r="AE162">
        <v>6450.0447144191858</v>
      </c>
      <c r="AF162">
        <v>50.037856007797181</v>
      </c>
      <c r="AG162">
        <v>49.661448108976487</v>
      </c>
      <c r="AH162">
        <v>48.322054523013627</v>
      </c>
      <c r="AI162">
        <v>52.87020093207353</v>
      </c>
      <c r="AJ162">
        <v>0.38810764064971082</v>
      </c>
      <c r="AK162">
        <v>0.38810587103457789</v>
      </c>
      <c r="AL162">
        <v>0.38786684555029</v>
      </c>
      <c r="AM162">
        <v>0.38834960740425689</v>
      </c>
      <c r="AN162">
        <v>0.98896302455387286</v>
      </c>
      <c r="AO162">
        <v>0.98896302455387297</v>
      </c>
      <c r="AP162">
        <v>0.98896302455387297</v>
      </c>
      <c r="AQ162">
        <v>0.98896302455387297</v>
      </c>
      <c r="AR162">
        <v>9.2729083836477599</v>
      </c>
      <c r="AS162">
        <v>9.2729083836477635</v>
      </c>
      <c r="AT162">
        <v>9.2729083836477635</v>
      </c>
      <c r="AU162">
        <v>9.2729083836477635</v>
      </c>
      <c r="AV162" t="str">
        <f>VLOOKUP(Sheet1[[#This Row],[NPDES ID2]],Combined_Sheet__Major_Only___2[[NPDES ID2]:[ECHO BFR]],3,FALSE)</f>
        <v>IL</v>
      </c>
      <c r="AW162" t="s">
        <v>54</v>
      </c>
      <c r="AX162" t="str">
        <f>VLOOKUP(Sheet1[[#This Row],[NPDES ID2]],Combined_Sheet__Major_Only___2[[NPDES ID2]:[ECHO BFR]],27,FALSE)</f>
        <v>-</v>
      </c>
      <c r="AY162" t="str">
        <f>VLOOKUP(Sheet1[[#This Row],[NPDES ID2]],Combined_Sheet__Major_Only___2[[NPDES ID2]:[ECHO BFR]],28,FALSE)</f>
        <v>-</v>
      </c>
      <c r="AZ162" t="str">
        <f>VLOOKUP(Sheet1[[#This Row],[NPDES ID2]],Combined_Sheet__Major_Only___2[[NPDES ID2]:[ECHO BFR]],29,FALSE)</f>
        <v>preliminaryOps</v>
      </c>
      <c r="BA162">
        <f>VLOOKUP(Sheet1[[#This Row],[NPDES ID2]],Combined_Sheet__Major_Only___2[[NPDES ID2]:[ECHO BFR]],17,FALSE)</f>
        <v>42.021349999999998</v>
      </c>
      <c r="BB162">
        <f>VLOOKUP(Sheet1[[#This Row],[NPDES ID2]],Combined_Sheet__Major_Only___2[[NPDES ID2]:[ECHO BFR]],18,FALSE)</f>
        <v>-87.937070000000006</v>
      </c>
      <c r="BC162" t="str">
        <f>IF(ISNUMBER(SEARCH("aerobic",$AW162)),"aerobic","")</f>
        <v/>
      </c>
      <c r="BD162" t="str">
        <f>IF(ISNUMBER(SEARCH("anaer",$AW162)),"anaer","")</f>
        <v/>
      </c>
      <c r="BE162" t="str">
        <f>IF(ISNUMBER(SEARCH("thickening",$AZ162)),"thickening","")</f>
        <v/>
      </c>
      <c r="BF162" s="2" t="str">
        <f>IF(ISNUMBER(SEARCH("airDry",$AW162)),"airDry","")</f>
        <v/>
      </c>
      <c r="BG162" s="2" t="str">
        <f>IF(ISNUMBER(SEARCH("heatDry",$AY162)),"heatDry","")</f>
        <v/>
      </c>
      <c r="BH162" s="2" t="str">
        <f>IF(AND(ISNUMBER(SEARCH("aerobic",$AW162)),ISNUMBER(SEARCH("anaer",$AW162))),"Combined Aer and Anaer.","")</f>
        <v/>
      </c>
    </row>
    <row r="163" spans="1:60" x14ac:dyDescent="0.3">
      <c r="A163" s="4">
        <v>161</v>
      </c>
      <c r="B163" t="s">
        <v>880</v>
      </c>
      <c r="C163">
        <v>5286.6</v>
      </c>
      <c r="D163">
        <v>375.3413603058396</v>
      </c>
      <c r="E163">
        <v>372.59261330706238</v>
      </c>
      <c r="F163">
        <v>277.25850946520842</v>
      </c>
      <c r="G163">
        <v>477.38589785182393</v>
      </c>
      <c r="H163">
        <v>-76.383707625058804</v>
      </c>
      <c r="I163">
        <v>-77.554443338239295</v>
      </c>
      <c r="J163">
        <v>-90.152879718012869</v>
      </c>
      <c r="K163">
        <v>-59.53994391315846</v>
      </c>
      <c r="L163">
        <v>3524.0524941174481</v>
      </c>
      <c r="M163">
        <v>3510.032503324293</v>
      </c>
      <c r="N163">
        <v>3459.1400435471119</v>
      </c>
      <c r="O163">
        <v>3631.032223172308</v>
      </c>
      <c r="P163">
        <v>124.4815873743345</v>
      </c>
      <c r="Q163">
        <v>126.0512913514135</v>
      </c>
      <c r="R163">
        <v>100.7295717391182</v>
      </c>
      <c r="S163">
        <v>143.0120601064647</v>
      </c>
      <c r="T163">
        <v>3.9330980122508339</v>
      </c>
      <c r="U163">
        <v>3.933089104825191</v>
      </c>
      <c r="V163">
        <v>3.9292752951113119</v>
      </c>
      <c r="W163">
        <v>3.9368840390024089</v>
      </c>
      <c r="X163">
        <v>265.57472652230149</v>
      </c>
      <c r="Y163">
        <v>266.44042059649371</v>
      </c>
      <c r="Z163">
        <v>257.92674774885222</v>
      </c>
      <c r="AA163">
        <v>270.48584794597861</v>
      </c>
      <c r="AB163">
        <v>43.514484786419729</v>
      </c>
      <c r="AC163">
        <v>43.229651984551793</v>
      </c>
      <c r="AD163">
        <v>37.455836636620212</v>
      </c>
      <c r="AE163">
        <v>51.137442337416893</v>
      </c>
      <c r="AF163">
        <v>65.334936732972125</v>
      </c>
      <c r="AG163">
        <v>65.074217268465389</v>
      </c>
      <c r="AH163">
        <v>64.135881663956695</v>
      </c>
      <c r="AI163">
        <v>67.311595114215336</v>
      </c>
      <c r="AJ163">
        <v>0.57457814566440524</v>
      </c>
      <c r="AK163">
        <v>0.5745776979441789</v>
      </c>
      <c r="AL163">
        <v>0.57451535968773504</v>
      </c>
      <c r="AM163">
        <v>0.57464119969541472</v>
      </c>
      <c r="AN163">
        <v>0.66121721809147616</v>
      </c>
      <c r="AO163">
        <v>0.66121721809147593</v>
      </c>
      <c r="AP163">
        <v>0.66121721809147593</v>
      </c>
      <c r="AQ163">
        <v>0.66121721809147593</v>
      </c>
      <c r="AR163">
        <v>14.96436354987595</v>
      </c>
      <c r="AS163">
        <v>14.96436354987595</v>
      </c>
      <c r="AT163">
        <v>14.96436354987595</v>
      </c>
      <c r="AU163">
        <v>14.96436354987595</v>
      </c>
      <c r="AV163" t="str">
        <f>VLOOKUP(Sheet1[[#This Row],[NPDES ID2]],Combined_Sheet__Major_Only___2[[NPDES ID2]:[ECHO BFR]],3,FALSE)</f>
        <v>CA</v>
      </c>
      <c r="AW163" t="s">
        <v>12183</v>
      </c>
      <c r="AX163" t="str">
        <f>VLOOKUP(Sheet1[[#This Row],[NPDES ID2]],Combined_Sheet__Major_Only___2[[NPDES ID2]:[ECHO BFR]],27,FALSE)</f>
        <v>tempSludgeStore</v>
      </c>
      <c r="AY163" t="str">
        <f>VLOOKUP(Sheet1[[#This Row],[NPDES ID2]],Combined_Sheet__Major_Only___2[[NPDES ID2]:[ECHO BFR]],28,FALSE)</f>
        <v>-</v>
      </c>
      <c r="AZ163" t="str">
        <f>VLOOKUP(Sheet1[[#This Row],[NPDES ID2]],Combined_Sheet__Major_Only___2[[NPDES ID2]:[ECHO BFR]],29,FALSE)</f>
        <v>thickening</v>
      </c>
      <c r="BA163">
        <f>VLOOKUP(Sheet1[[#This Row],[NPDES ID2]],Combined_Sheet__Major_Only___2[[NPDES ID2]:[ECHO BFR]],17,FALSE)</f>
        <v>34.050595999999999</v>
      </c>
      <c r="BB163">
        <f>VLOOKUP(Sheet1[[#This Row],[NPDES ID2]],Combined_Sheet__Major_Only___2[[NPDES ID2]:[ECHO BFR]],18,FALSE)</f>
        <v>-117.333082</v>
      </c>
      <c r="BC163" t="str">
        <f>IF(ISNUMBER(SEARCH("aerobic",$AW163)),"aerobic","")</f>
        <v/>
      </c>
      <c r="BD163" t="str">
        <f>IF(ISNUMBER(SEARCH("anaer",$AW163)),"anaer","")</f>
        <v>anaer</v>
      </c>
      <c r="BE163" t="str">
        <f>IF(ISNUMBER(SEARCH("thickening",$AZ163)),"thickening","")</f>
        <v>thickening</v>
      </c>
      <c r="BF163" s="3" t="str">
        <f>IF(ISNUMBER(SEARCH("airDry",$AW163)),"airDry","")</f>
        <v>airDry</v>
      </c>
      <c r="BG163" s="3" t="str">
        <f>IF(ISNUMBER(SEARCH("heatDry",$AY163)),"heatDry","")</f>
        <v/>
      </c>
      <c r="BH163" s="3" t="str">
        <f>IF(AND(ISNUMBER(SEARCH("aerobic",$AW163)),ISNUMBER(SEARCH("anaer",$AW163))),"Combined Aer and Anaer.","")</f>
        <v/>
      </c>
    </row>
    <row r="164" spans="1:60" x14ac:dyDescent="0.3">
      <c r="A164" s="4">
        <v>162</v>
      </c>
      <c r="B164" t="s">
        <v>885</v>
      </c>
      <c r="C164">
        <v>5177</v>
      </c>
      <c r="D164">
        <v>416.88211546130032</v>
      </c>
      <c r="E164">
        <v>411.84548714147002</v>
      </c>
      <c r="F164">
        <v>307.80805385047228</v>
      </c>
      <c r="G164">
        <v>528.34568380038286</v>
      </c>
      <c r="H164">
        <v>-76.510726097427536</v>
      </c>
      <c r="I164">
        <v>-77.14877233174218</v>
      </c>
      <c r="J164">
        <v>-89.858231559372115</v>
      </c>
      <c r="K164">
        <v>-61.776691536638218</v>
      </c>
      <c r="L164">
        <v>3066.270694909439</v>
      </c>
      <c r="M164">
        <v>3049.685145075181</v>
      </c>
      <c r="N164">
        <v>2989.394365425057</v>
      </c>
      <c r="O164">
        <v>3192.9911307342882</v>
      </c>
      <c r="P164">
        <v>122.5922147044121</v>
      </c>
      <c r="Q164">
        <v>123.5054462937603</v>
      </c>
      <c r="R164">
        <v>101.88288569117741</v>
      </c>
      <c r="S164">
        <v>141.10365018807289</v>
      </c>
      <c r="T164">
        <v>45.582420254713632</v>
      </c>
      <c r="U164">
        <v>45.582347071188281</v>
      </c>
      <c r="V164">
        <v>45.551012760806017</v>
      </c>
      <c r="W164">
        <v>45.613526299915009</v>
      </c>
      <c r="X164">
        <v>3464.7519845681568</v>
      </c>
      <c r="Y164">
        <v>3480.5363926717141</v>
      </c>
      <c r="Z164">
        <v>3327.943227171635</v>
      </c>
      <c r="AA164">
        <v>3552.2564276834969</v>
      </c>
      <c r="AB164">
        <v>692.89420359395979</v>
      </c>
      <c r="AC164">
        <v>685.03526754584504</v>
      </c>
      <c r="AD164">
        <v>575.84052003238173</v>
      </c>
      <c r="AE164">
        <v>849.38061378757834</v>
      </c>
      <c r="AF164">
        <v>58.058549766736107</v>
      </c>
      <c r="AG164">
        <v>57.743092460845503</v>
      </c>
      <c r="AH164">
        <v>56.610907782106402</v>
      </c>
      <c r="AI164">
        <v>60.44579462916159</v>
      </c>
      <c r="AJ164">
        <v>0.48573491617508219</v>
      </c>
      <c r="AK164">
        <v>0.485734148324515</v>
      </c>
      <c r="AL164">
        <v>0.48562794674934162</v>
      </c>
      <c r="AM164">
        <v>0.48584235613081922</v>
      </c>
      <c r="AN164">
        <v>0.94742603067253628</v>
      </c>
      <c r="AO164">
        <v>0.94742603067253628</v>
      </c>
      <c r="AP164">
        <v>0.94742603067253628</v>
      </c>
      <c r="AQ164">
        <v>0.94742603067253628</v>
      </c>
      <c r="AR164">
        <v>11.86413105274327</v>
      </c>
      <c r="AS164">
        <v>11.86413105274327</v>
      </c>
      <c r="AT164">
        <v>11.86413105274327</v>
      </c>
      <c r="AU164">
        <v>11.86413105274327</v>
      </c>
      <c r="AV164" t="str">
        <f>VLOOKUP(Sheet1[[#This Row],[NPDES ID2]],Combined_Sheet__Major_Only___2[[NPDES ID2]:[ECHO BFR]],3,FALSE)</f>
        <v>WA</v>
      </c>
      <c r="AW164" t="s">
        <v>12182</v>
      </c>
      <c r="AX164" t="str">
        <f>VLOOKUP(Sheet1[[#This Row],[NPDES ID2]],Combined_Sheet__Major_Only___2[[NPDES ID2]:[ECHO BFR]],27,FALSE)</f>
        <v>-</v>
      </c>
      <c r="AY164" t="str">
        <f>VLOOKUP(Sheet1[[#This Row],[NPDES ID2]],Combined_Sheet__Major_Only___2[[NPDES ID2]:[ECHO BFR]],28,FALSE)</f>
        <v>thermoAerobicDigest</v>
      </c>
      <c r="AZ164" t="str">
        <f>VLOOKUP(Sheet1[[#This Row],[NPDES ID2]],Combined_Sheet__Major_Only___2[[NPDES ID2]:[ECHO BFR]],29,FALSE)</f>
        <v>thickening</v>
      </c>
      <c r="BA164">
        <f>VLOOKUP(Sheet1[[#This Row],[NPDES ID2]],Combined_Sheet__Major_Only___2[[NPDES ID2]:[ECHO BFR]],17,FALSE)</f>
        <v>47.246209999999998</v>
      </c>
      <c r="BB164">
        <f>VLOOKUP(Sheet1[[#This Row],[NPDES ID2]],Combined_Sheet__Major_Only___2[[NPDES ID2]:[ECHO BFR]],18,FALSE)</f>
        <v>-122.411674</v>
      </c>
      <c r="BC164" t="str">
        <f>IF(ISNUMBER(SEARCH("aerobic",$AW164)),"aerobic","")</f>
        <v>aerobic</v>
      </c>
      <c r="BD164" t="str">
        <f>IF(ISNUMBER(SEARCH("anaer",$AW164)),"anaer","")</f>
        <v>anaer</v>
      </c>
      <c r="BE164" t="str">
        <f>IF(ISNUMBER(SEARCH("thickening",$AZ164)),"thickening","")</f>
        <v>thickening</v>
      </c>
      <c r="BF164" s="2" t="str">
        <f>IF(ISNUMBER(SEARCH("airDry",$AW164)),"airDry","")</f>
        <v/>
      </c>
      <c r="BG164" s="2" t="str">
        <f>IF(ISNUMBER(SEARCH("heatDry",$AY164)),"heatDry","")</f>
        <v/>
      </c>
      <c r="BH164" s="2" t="str">
        <f>IF(AND(ISNUMBER(SEARCH("aerobic",$AW164)),ISNUMBER(SEARCH("anaer",$AW164))),"Combined Aer and Anaer.","")</f>
        <v>Combined Aer and Anaer.</v>
      </c>
    </row>
    <row r="165" spans="1:60" x14ac:dyDescent="0.3">
      <c r="A165" s="4">
        <v>163</v>
      </c>
      <c r="B165" t="s">
        <v>890</v>
      </c>
      <c r="C165">
        <v>5094</v>
      </c>
      <c r="D165">
        <v>381.59175446619821</v>
      </c>
      <c r="E165">
        <v>378.13088893401169</v>
      </c>
      <c r="F165">
        <v>283.01736932246428</v>
      </c>
      <c r="G165">
        <v>484.26695128409068</v>
      </c>
      <c r="H165">
        <v>-76.198484667347373</v>
      </c>
      <c r="I165">
        <v>-77.467409354841109</v>
      </c>
      <c r="J165">
        <v>-89.708435330398373</v>
      </c>
      <c r="K165">
        <v>-59.865363513720723</v>
      </c>
      <c r="L165">
        <v>3261.6596617575019</v>
      </c>
      <c r="M165">
        <v>3247.1631246524039</v>
      </c>
      <c r="N165">
        <v>3194.455036090063</v>
      </c>
      <c r="O165">
        <v>3372.4402785680008</v>
      </c>
      <c r="P165">
        <v>120.1850762816519</v>
      </c>
      <c r="Q165">
        <v>121.42580146800179</v>
      </c>
      <c r="R165">
        <v>98.031076827870791</v>
      </c>
      <c r="S165">
        <v>137.65629838649861</v>
      </c>
      <c r="T165">
        <v>58.04269807817716</v>
      </c>
      <c r="U165">
        <v>58.042605665093788</v>
      </c>
      <c r="V165">
        <v>58.003038013429943</v>
      </c>
      <c r="W165">
        <v>58.081977486153697</v>
      </c>
      <c r="X165">
        <v>4080.4876557932439</v>
      </c>
      <c r="Y165">
        <v>4095.7973368159978</v>
      </c>
      <c r="Z165">
        <v>3947.8256192719241</v>
      </c>
      <c r="AA165">
        <v>4165.0482604256686</v>
      </c>
      <c r="AB165">
        <v>619.6601629603864</v>
      </c>
      <c r="AC165">
        <v>616.23549416370065</v>
      </c>
      <c r="AD165">
        <v>538.82155918531942</v>
      </c>
      <c r="AE165">
        <v>719.32191745365094</v>
      </c>
      <c r="AF165">
        <v>62.76344206889982</v>
      </c>
      <c r="AG165">
        <v>62.483051054062592</v>
      </c>
      <c r="AH165">
        <v>61.478417264968748</v>
      </c>
      <c r="AI165">
        <v>64.882948423477956</v>
      </c>
      <c r="AJ165">
        <v>0.543155453878711</v>
      </c>
      <c r="AK165">
        <v>0.54315465016343678</v>
      </c>
      <c r="AL165">
        <v>0.54304339547827929</v>
      </c>
      <c r="AM165">
        <v>0.54326800337579628</v>
      </c>
      <c r="AN165">
        <v>0.95803296239464364</v>
      </c>
      <c r="AO165">
        <v>0.95803296239464386</v>
      </c>
      <c r="AP165">
        <v>0.95803296239464386</v>
      </c>
      <c r="AQ165">
        <v>0.95803296239464386</v>
      </c>
      <c r="AR165">
        <v>15.05437010129819</v>
      </c>
      <c r="AS165">
        <v>15.05437010129819</v>
      </c>
      <c r="AT165">
        <v>15.05437010129819</v>
      </c>
      <c r="AU165">
        <v>15.05437010129819</v>
      </c>
      <c r="AV165" t="str">
        <f>VLOOKUP(Sheet1[[#This Row],[NPDES ID2]],Combined_Sheet__Major_Only___2[[NPDES ID2]:[ECHO BFR]],3,FALSE)</f>
        <v>CA</v>
      </c>
      <c r="AW165" t="s">
        <v>12181</v>
      </c>
      <c r="AX165" t="str">
        <f>VLOOKUP(Sheet1[[#This Row],[NPDES ID2]],Combined_Sheet__Major_Only___2[[NPDES ID2]:[ECHO BFR]],27,FALSE)</f>
        <v>methaneBioCaptureRecover</v>
      </c>
      <c r="AY165" t="str">
        <f>VLOOKUP(Sheet1[[#This Row],[NPDES ID2]],Combined_Sheet__Major_Only___2[[NPDES ID2]:[ECHO BFR]],28,FALSE)</f>
        <v>-</v>
      </c>
      <c r="AZ165" t="str">
        <f>VLOOKUP(Sheet1[[#This Row],[NPDES ID2]],Combined_Sheet__Major_Only___2[[NPDES ID2]:[ECHO BFR]],29,FALSE)</f>
        <v>preliminaryOps, thickening</v>
      </c>
      <c r="BA165">
        <f>VLOOKUP(Sheet1[[#This Row],[NPDES ID2]],Combined_Sheet__Major_Only___2[[NPDES ID2]:[ECHO BFR]],17,FALSE)</f>
        <v>34.432406</v>
      </c>
      <c r="BB165">
        <f>VLOOKUP(Sheet1[[#This Row],[NPDES ID2]],Combined_Sheet__Major_Only___2[[NPDES ID2]:[ECHO BFR]],18,FALSE)</f>
        <v>-118.591853</v>
      </c>
      <c r="BC165" t="str">
        <f>IF(ISNUMBER(SEARCH("aerobic",$AW165)),"aerobic","")</f>
        <v/>
      </c>
      <c r="BD165" t="str">
        <f>IF(ISNUMBER(SEARCH("anaer",$AW165)),"anaer","")</f>
        <v>anaer</v>
      </c>
      <c r="BE165" t="str">
        <f>IF(ISNUMBER(SEARCH("thickening",$AZ165)),"thickening","")</f>
        <v>thickening</v>
      </c>
      <c r="BF165" s="3" t="str">
        <f>IF(ISNUMBER(SEARCH("airDry",$AW165)),"airDry","")</f>
        <v/>
      </c>
      <c r="BG165" s="3" t="str">
        <f>IF(ISNUMBER(SEARCH("heatDry",$AY165)),"heatDry","")</f>
        <v/>
      </c>
      <c r="BH165" s="3" t="str">
        <f>IF(AND(ISNUMBER(SEARCH("aerobic",$AW165)),ISNUMBER(SEARCH("anaer",$AW165))),"Combined Aer and Anaer.","")</f>
        <v/>
      </c>
    </row>
    <row r="166" spans="1:60" x14ac:dyDescent="0.3">
      <c r="A166" s="4">
        <v>164</v>
      </c>
      <c r="B166" t="s">
        <v>894</v>
      </c>
      <c r="C166">
        <v>4905</v>
      </c>
      <c r="D166">
        <v>386.39669787974788</v>
      </c>
      <c r="E166">
        <v>382.28188925807098</v>
      </c>
      <c r="F166">
        <v>287.80907423366079</v>
      </c>
      <c r="G166">
        <v>489.26501054463819</v>
      </c>
      <c r="H166">
        <v>-76.709682585091556</v>
      </c>
      <c r="I166">
        <v>-77.814235122403204</v>
      </c>
      <c r="J166">
        <v>-90.059534887518936</v>
      </c>
      <c r="K166">
        <v>-61.515194432101353</v>
      </c>
      <c r="L166">
        <v>3028.8886396342959</v>
      </c>
      <c r="M166">
        <v>3014.0844793918982</v>
      </c>
      <c r="N166">
        <v>2960.3439058403442</v>
      </c>
      <c r="O166">
        <v>3141.855210181569</v>
      </c>
      <c r="P166">
        <v>115.9424863704898</v>
      </c>
      <c r="Q166">
        <v>116.9430364979621</v>
      </c>
      <c r="R166">
        <v>95.180821472804055</v>
      </c>
      <c r="S166">
        <v>133.0978725858383</v>
      </c>
      <c r="T166">
        <v>3.779404568132045</v>
      </c>
      <c r="U166">
        <v>3.7793958978966988</v>
      </c>
      <c r="V166">
        <v>3.7756836437497272</v>
      </c>
      <c r="W166">
        <v>3.783089779131938</v>
      </c>
      <c r="X166">
        <v>275.5182583643201</v>
      </c>
      <c r="Y166">
        <v>276.6142419328645</v>
      </c>
      <c r="Z166">
        <v>265.76434243803681</v>
      </c>
      <c r="AA166">
        <v>281.78909114747353</v>
      </c>
      <c r="AB166">
        <v>54.290651868962712</v>
      </c>
      <c r="AC166">
        <v>53.731662162935578</v>
      </c>
      <c r="AD166">
        <v>45.278609890293673</v>
      </c>
      <c r="AE166">
        <v>66.017766289592885</v>
      </c>
      <c r="AF166">
        <v>60.524656858433111</v>
      </c>
      <c r="AG166">
        <v>60.227983528069807</v>
      </c>
      <c r="AH166">
        <v>59.159641042493021</v>
      </c>
      <c r="AI166">
        <v>62.774750936396231</v>
      </c>
      <c r="AJ166">
        <v>0.51582017121547741</v>
      </c>
      <c r="AK166">
        <v>0.5158197050229576</v>
      </c>
      <c r="AL166">
        <v>0.51575486251151681</v>
      </c>
      <c r="AM166">
        <v>0.51588576006463915</v>
      </c>
      <c r="AN166">
        <v>0.65427186446773622</v>
      </c>
      <c r="AO166">
        <v>0.65427186446773644</v>
      </c>
      <c r="AP166">
        <v>0.65427186446773644</v>
      </c>
      <c r="AQ166">
        <v>0.65427186446773644</v>
      </c>
      <c r="AR166">
        <v>12.46877067723938</v>
      </c>
      <c r="AS166">
        <v>12.46877067723938</v>
      </c>
      <c r="AT166">
        <v>12.46877067723938</v>
      </c>
      <c r="AU166">
        <v>12.46877067723938</v>
      </c>
      <c r="AV166" t="str">
        <f>VLOOKUP(Sheet1[[#This Row],[NPDES ID2]],Combined_Sheet__Major_Only___2[[NPDES ID2]:[ECHO BFR]],3,FALSE)</f>
        <v>OR</v>
      </c>
      <c r="AW166" t="s">
        <v>12183</v>
      </c>
      <c r="AX166" t="str">
        <f>VLOOKUP(Sheet1[[#This Row],[NPDES ID2]],Combined_Sheet__Major_Only___2[[NPDES ID2]:[ECHO BFR]],27,FALSE)</f>
        <v>-</v>
      </c>
      <c r="AY166" t="str">
        <f>VLOOKUP(Sheet1[[#This Row],[NPDES ID2]],Combined_Sheet__Major_Only___2[[NPDES ID2]:[ECHO BFR]],28,FALSE)</f>
        <v>-</v>
      </c>
      <c r="AZ166" t="str">
        <f>VLOOKUP(Sheet1[[#This Row],[NPDES ID2]],Combined_Sheet__Major_Only___2[[NPDES ID2]:[ECHO BFR]],29,FALSE)</f>
        <v>preliminaryOps, thickening, sludgeLagoon</v>
      </c>
      <c r="BA166">
        <f>VLOOKUP(Sheet1[[#This Row],[NPDES ID2]],Combined_Sheet__Major_Only___2[[NPDES ID2]:[ECHO BFR]],17,FALSE)</f>
        <v>44.095584000000002</v>
      </c>
      <c r="BB166">
        <f>VLOOKUP(Sheet1[[#This Row],[NPDES ID2]],Combined_Sheet__Major_Only___2[[NPDES ID2]:[ECHO BFR]],18,FALSE)</f>
        <v>-123.111946</v>
      </c>
      <c r="BC166" t="str">
        <f>IF(ISNUMBER(SEARCH("aerobic",$AW166)),"aerobic","")</f>
        <v/>
      </c>
      <c r="BD166" t="str">
        <f>IF(ISNUMBER(SEARCH("anaer",$AW166)),"anaer","")</f>
        <v>anaer</v>
      </c>
      <c r="BE166" t="str">
        <f>IF(ISNUMBER(SEARCH("thickening",$AZ166)),"thickening","")</f>
        <v>thickening</v>
      </c>
      <c r="BF166" s="2" t="str">
        <f>IF(ISNUMBER(SEARCH("airDry",$AW166)),"airDry","")</f>
        <v>airDry</v>
      </c>
      <c r="BG166" s="2" t="str">
        <f>IF(ISNUMBER(SEARCH("heatDry",$AY166)),"heatDry","")</f>
        <v/>
      </c>
      <c r="BH166" s="2" t="str">
        <f>IF(AND(ISNUMBER(SEARCH("aerobic",$AW166)),ISNUMBER(SEARCH("anaer",$AW166))),"Combined Aer and Anaer.","")</f>
        <v/>
      </c>
    </row>
    <row r="167" spans="1:60" x14ac:dyDescent="0.3">
      <c r="A167" s="4">
        <v>165</v>
      </c>
      <c r="B167" t="s">
        <v>899</v>
      </c>
      <c r="C167">
        <v>4727.78</v>
      </c>
      <c r="D167">
        <v>481.02578168952408</v>
      </c>
      <c r="E167">
        <v>474.51517086010318</v>
      </c>
      <c r="F167">
        <v>357.71328954242722</v>
      </c>
      <c r="G167">
        <v>604.01000758760472</v>
      </c>
      <c r="H167">
        <v>-77.18326262343335</v>
      </c>
      <c r="I167">
        <v>-76.519297189194319</v>
      </c>
      <c r="J167">
        <v>-88.802024993831907</v>
      </c>
      <c r="K167">
        <v>-65.372990471245231</v>
      </c>
      <c r="L167">
        <v>2294.3931300056202</v>
      </c>
      <c r="M167">
        <v>2275.4870649438171</v>
      </c>
      <c r="N167">
        <v>2206.7931690032879</v>
      </c>
      <c r="O167">
        <v>2438.7821887074092</v>
      </c>
      <c r="P167">
        <v>112.7571961599815</v>
      </c>
      <c r="Q167">
        <v>112.25783096415989</v>
      </c>
      <c r="R167">
        <v>97.36984532761187</v>
      </c>
      <c r="S167">
        <v>127.97148654280581</v>
      </c>
      <c r="T167">
        <v>53.337582107745831</v>
      </c>
      <c r="U167">
        <v>53.337496955921139</v>
      </c>
      <c r="V167">
        <v>53.301038289955933</v>
      </c>
      <c r="W167">
        <v>53.373775178461642</v>
      </c>
      <c r="X167">
        <v>4950.8978345210608</v>
      </c>
      <c r="Y167">
        <v>4984.6099639551303</v>
      </c>
      <c r="Z167">
        <v>4656.0115275651578</v>
      </c>
      <c r="AA167">
        <v>5142.1048865333441</v>
      </c>
      <c r="AB167">
        <v>1110.2353056967131</v>
      </c>
      <c r="AC167">
        <v>1086.1608986045519</v>
      </c>
      <c r="AD167">
        <v>899.20125512817242</v>
      </c>
      <c r="AE167">
        <v>1427.9004805830421</v>
      </c>
      <c r="AF167">
        <v>47.572371053718662</v>
      </c>
      <c r="AG167">
        <v>47.179102252516557</v>
      </c>
      <c r="AH167">
        <v>45.762957722726227</v>
      </c>
      <c r="AI167">
        <v>50.555018584734142</v>
      </c>
      <c r="AJ167">
        <v>0.35818057291755151</v>
      </c>
      <c r="AK167">
        <v>0.35817995138824799</v>
      </c>
      <c r="AL167">
        <v>0.35809409655780122</v>
      </c>
      <c r="AM167">
        <v>0.35826743180331683</v>
      </c>
      <c r="AN167">
        <v>0.95457210050442254</v>
      </c>
      <c r="AO167">
        <v>0.95457210050442243</v>
      </c>
      <c r="AP167">
        <v>0.95457210050442243</v>
      </c>
      <c r="AQ167">
        <v>0.95457210050442243</v>
      </c>
      <c r="AR167">
        <v>9.1482988633118261</v>
      </c>
      <c r="AS167">
        <v>9.1482988633118261</v>
      </c>
      <c r="AT167">
        <v>9.1482988633118261</v>
      </c>
      <c r="AU167">
        <v>9.1482988633118261</v>
      </c>
      <c r="AV167" t="str">
        <f>VLOOKUP(Sheet1[[#This Row],[NPDES ID2]],Combined_Sheet__Major_Only___2[[NPDES ID2]:[ECHO BFR]],3,FALSE)</f>
        <v>MO</v>
      </c>
      <c r="AW167" t="s">
        <v>54</v>
      </c>
      <c r="AX167" t="str">
        <f>VLOOKUP(Sheet1[[#This Row],[NPDES ID2]],Combined_Sheet__Major_Only___2[[NPDES ID2]:[ECHO BFR]],27,FALSE)</f>
        <v>other</v>
      </c>
      <c r="AY167" t="str">
        <f>VLOOKUP(Sheet1[[#This Row],[NPDES ID2]],Combined_Sheet__Major_Only___2[[NPDES ID2]:[ECHO BFR]],28,FALSE)</f>
        <v>-</v>
      </c>
      <c r="AZ167" t="str">
        <f>VLOOKUP(Sheet1[[#This Row],[NPDES ID2]],Combined_Sheet__Major_Only___2[[NPDES ID2]:[ECHO BFR]],29,FALSE)</f>
        <v>sludgeLagoon, preliminaryOps, thickening</v>
      </c>
      <c r="BA167">
        <f>VLOOKUP(Sheet1[[#This Row],[NPDES ID2]],Combined_Sheet__Major_Only___2[[NPDES ID2]:[ECHO BFR]],17,FALSE)</f>
        <v>38.810527999999998</v>
      </c>
      <c r="BB167">
        <f>VLOOKUP(Sheet1[[#This Row],[NPDES ID2]],Combined_Sheet__Major_Only___2[[NPDES ID2]:[ECHO BFR]],18,FALSE)</f>
        <v>-90.270360999999994</v>
      </c>
      <c r="BC167" t="str">
        <f>IF(ISNUMBER(SEARCH("aerobic",$AW167)),"aerobic","")</f>
        <v/>
      </c>
      <c r="BD167" t="str">
        <f>IF(ISNUMBER(SEARCH("anaer",$AW167)),"anaer","")</f>
        <v/>
      </c>
      <c r="BE167" t="str">
        <f>IF(ISNUMBER(SEARCH("thickening",$AZ167)),"thickening","")</f>
        <v>thickening</v>
      </c>
      <c r="BF167" s="3" t="str">
        <f>IF(ISNUMBER(SEARCH("airDry",$AW167)),"airDry","")</f>
        <v/>
      </c>
      <c r="BG167" s="3" t="str">
        <f>IF(ISNUMBER(SEARCH("heatDry",$AY167)),"heatDry","")</f>
        <v/>
      </c>
      <c r="BH167" s="3" t="str">
        <f>IF(AND(ISNUMBER(SEARCH("aerobic",$AW167)),ISNUMBER(SEARCH("anaer",$AW167))),"Combined Aer and Anaer.","")</f>
        <v/>
      </c>
    </row>
    <row r="168" spans="1:60" x14ac:dyDescent="0.3">
      <c r="A168" s="4">
        <v>166</v>
      </c>
      <c r="B168" t="s">
        <v>901</v>
      </c>
      <c r="C168">
        <v>4645.8900000000003</v>
      </c>
      <c r="D168">
        <v>469.12082515018761</v>
      </c>
      <c r="E168">
        <v>462.87468158859667</v>
      </c>
      <c r="F168">
        <v>349.86011299714079</v>
      </c>
      <c r="G168">
        <v>588.98135744480169</v>
      </c>
      <c r="H168">
        <v>-76.868391815232428</v>
      </c>
      <c r="I168">
        <v>-76.289661539404491</v>
      </c>
      <c r="J168">
        <v>-88.548718210344731</v>
      </c>
      <c r="K168">
        <v>-65.167891146916077</v>
      </c>
      <c r="L168">
        <v>2287.3223692966958</v>
      </c>
      <c r="M168">
        <v>2268.9939249328522</v>
      </c>
      <c r="N168">
        <v>2202.3439911142132</v>
      </c>
      <c r="O168">
        <v>2427.4053418080812</v>
      </c>
      <c r="P168">
        <v>110.75096991357471</v>
      </c>
      <c r="Q168">
        <v>110.3661449164054</v>
      </c>
      <c r="R168">
        <v>95.295781084154171</v>
      </c>
      <c r="S168">
        <v>125.51266942257089</v>
      </c>
      <c r="T168">
        <v>83.660468074529433</v>
      </c>
      <c r="U168">
        <v>83.660336126340809</v>
      </c>
      <c r="V168">
        <v>83.603841095830262</v>
      </c>
      <c r="W168">
        <v>83.716551548244865</v>
      </c>
      <c r="X168">
        <v>7654.188287574194</v>
      </c>
      <c r="Y168">
        <v>7705.010391025271</v>
      </c>
      <c r="Z168">
        <v>7210.0778748691037</v>
      </c>
      <c r="AA168">
        <v>7941.7469267772613</v>
      </c>
      <c r="AB168">
        <v>2396.0948587292191</v>
      </c>
      <c r="AC168">
        <v>2300.0027915035148</v>
      </c>
      <c r="AD168">
        <v>1791.0464293427819</v>
      </c>
      <c r="AE168">
        <v>3418.120648442733</v>
      </c>
      <c r="AF168">
        <v>48.264952135519913</v>
      </c>
      <c r="AG168">
        <v>47.876598452601797</v>
      </c>
      <c r="AH168">
        <v>46.480687571472259</v>
      </c>
      <c r="AI168">
        <v>51.206777472176533</v>
      </c>
      <c r="AJ168">
        <v>0.36658282940099468</v>
      </c>
      <c r="AK168">
        <v>0.3665820332749794</v>
      </c>
      <c r="AL168">
        <v>0.36647245155173441</v>
      </c>
      <c r="AM168">
        <v>0.36669370318694411</v>
      </c>
      <c r="AN168">
        <v>0.97033700048295202</v>
      </c>
      <c r="AO168">
        <v>0.97033700048295191</v>
      </c>
      <c r="AP168">
        <v>0.97033700048295191</v>
      </c>
      <c r="AQ168">
        <v>0.97033700048295191</v>
      </c>
      <c r="AR168">
        <v>7.9373424004504294</v>
      </c>
      <c r="AS168">
        <v>7.9373424004504267</v>
      </c>
      <c r="AT168">
        <v>7.9373424004504267</v>
      </c>
      <c r="AU168">
        <v>7.9373424004504267</v>
      </c>
      <c r="AV168" t="str">
        <f>VLOOKUP(Sheet1[[#This Row],[NPDES ID2]],Combined_Sheet__Major_Only___2[[NPDES ID2]:[ECHO BFR]],3,FALSE)</f>
        <v>TX</v>
      </c>
      <c r="AW168" t="s">
        <v>54</v>
      </c>
      <c r="AX168" t="str">
        <f>VLOOKUP(Sheet1[[#This Row],[NPDES ID2]],Combined_Sheet__Major_Only___2[[NPDES ID2]:[ECHO BFR]],27,FALSE)</f>
        <v>-</v>
      </c>
      <c r="AY168" t="str">
        <f>VLOOKUP(Sheet1[[#This Row],[NPDES ID2]],Combined_Sheet__Major_Only___2[[NPDES ID2]:[ECHO BFR]],28,FALSE)</f>
        <v>-</v>
      </c>
      <c r="AZ168" t="str">
        <f>VLOOKUP(Sheet1[[#This Row],[NPDES ID2]],Combined_Sheet__Major_Only___2[[NPDES ID2]:[ECHO BFR]],29,FALSE)</f>
        <v>preliminaryOps, thickening</v>
      </c>
      <c r="BA168">
        <f>VLOOKUP(Sheet1[[#This Row],[NPDES ID2]],Combined_Sheet__Major_Only___2[[NPDES ID2]:[ECHO BFR]],17,FALSE)</f>
        <v>29.665289999999999</v>
      </c>
      <c r="BB168">
        <f>VLOOKUP(Sheet1[[#This Row],[NPDES ID2]],Combined_Sheet__Major_Only___2[[NPDES ID2]:[ECHO BFR]],18,FALSE)</f>
        <v>-95.298680000000004</v>
      </c>
      <c r="BC168" t="str">
        <f>IF(ISNUMBER(SEARCH("aerobic",$AW168)),"aerobic","")</f>
        <v/>
      </c>
      <c r="BD168" t="str">
        <f>IF(ISNUMBER(SEARCH("anaer",$AW168)),"anaer","")</f>
        <v/>
      </c>
      <c r="BE168" t="str">
        <f>IF(ISNUMBER(SEARCH("thickening",$AZ168)),"thickening","")</f>
        <v>thickening</v>
      </c>
      <c r="BF168" s="2" t="str">
        <f>IF(ISNUMBER(SEARCH("airDry",$AW168)),"airDry","")</f>
        <v/>
      </c>
      <c r="BG168" s="2" t="str">
        <f>IF(ISNUMBER(SEARCH("heatDry",$AY168)),"heatDry","")</f>
        <v/>
      </c>
      <c r="BH168" s="2" t="str">
        <f>IF(AND(ISNUMBER(SEARCH("aerobic",$AW168)),ISNUMBER(SEARCH("anaer",$AW168))),"Combined Aer and Anaer.","")</f>
        <v/>
      </c>
    </row>
    <row r="169" spans="1:60" x14ac:dyDescent="0.3">
      <c r="A169" s="4">
        <v>167</v>
      </c>
      <c r="B169" t="s">
        <v>905</v>
      </c>
      <c r="C169">
        <v>4626.6099999999997</v>
      </c>
      <c r="D169">
        <v>463.20333706241428</v>
      </c>
      <c r="E169">
        <v>457.05535309499948</v>
      </c>
      <c r="F169">
        <v>345.73194312020382</v>
      </c>
      <c r="G169">
        <v>581.69078671307579</v>
      </c>
      <c r="H169">
        <v>-76.095895292301222</v>
      </c>
      <c r="I169">
        <v>-75.640987987752865</v>
      </c>
      <c r="J169">
        <v>-87.608493676170539</v>
      </c>
      <c r="K169">
        <v>-63.971439771661018</v>
      </c>
      <c r="L169">
        <v>2301.0449263714831</v>
      </c>
      <c r="M169">
        <v>2282.987115002446</v>
      </c>
      <c r="N169">
        <v>2217.1698582761751</v>
      </c>
      <c r="O169">
        <v>2439.3506995955809</v>
      </c>
      <c r="P169">
        <v>110.2363670092795</v>
      </c>
      <c r="Q169">
        <v>109.923229086182</v>
      </c>
      <c r="R169">
        <v>94.592206043494627</v>
      </c>
      <c r="S169">
        <v>124.78085014610041</v>
      </c>
      <c r="T169">
        <v>189.78872514258421</v>
      </c>
      <c r="U169">
        <v>189.78842940996731</v>
      </c>
      <c r="V169">
        <v>189.6618083218807</v>
      </c>
      <c r="W169">
        <v>189.914423817341</v>
      </c>
      <c r="X169">
        <v>17188.14567095969</v>
      </c>
      <c r="Y169">
        <v>17300.136405671041</v>
      </c>
      <c r="Z169">
        <v>16208.720193368859</v>
      </c>
      <c r="AA169">
        <v>17821.584941896519</v>
      </c>
      <c r="AB169">
        <v>4339.4081985153371</v>
      </c>
      <c r="AC169">
        <v>4223.5297255386104</v>
      </c>
      <c r="AD169">
        <v>3429.3314640741651</v>
      </c>
      <c r="AE169">
        <v>5763.7338691052673</v>
      </c>
      <c r="AF169">
        <v>48.766287296454472</v>
      </c>
      <c r="AG169">
        <v>48.381039660756997</v>
      </c>
      <c r="AH169">
        <v>47.00306971302134</v>
      </c>
      <c r="AI169">
        <v>51.675106642738193</v>
      </c>
      <c r="AJ169">
        <v>0.37266719644167179</v>
      </c>
      <c r="AK169">
        <v>0.37266591252749182</v>
      </c>
      <c r="AL169">
        <v>0.37249098074148312</v>
      </c>
      <c r="AM169">
        <v>0.37284423920976839</v>
      </c>
      <c r="AN169">
        <v>0.98660563651208011</v>
      </c>
      <c r="AO169">
        <v>0.98660563651208011</v>
      </c>
      <c r="AP169">
        <v>0.98660563651208011</v>
      </c>
      <c r="AQ169">
        <v>0.98660563651208011</v>
      </c>
      <c r="AR169">
        <v>8.8396368248891726</v>
      </c>
      <c r="AS169">
        <v>8.8396368248891708</v>
      </c>
      <c r="AT169">
        <v>8.8396368248891708</v>
      </c>
      <c r="AU169">
        <v>8.8396368248891708</v>
      </c>
      <c r="AV169" t="str">
        <f>VLOOKUP(Sheet1[[#This Row],[NPDES ID2]],Combined_Sheet__Major_Only___2[[NPDES ID2]:[ECHO BFR]],3,FALSE)</f>
        <v>PR</v>
      </c>
      <c r="AW169" t="s">
        <v>54</v>
      </c>
      <c r="AX169" t="str">
        <f>VLOOKUP(Sheet1[[#This Row],[NPDES ID2]],Combined_Sheet__Major_Only___2[[NPDES ID2]:[ECHO BFR]],27,FALSE)</f>
        <v>-</v>
      </c>
      <c r="AY169" t="str">
        <f>VLOOKUP(Sheet1[[#This Row],[NPDES ID2]],Combined_Sheet__Major_Only___2[[NPDES ID2]:[ECHO BFR]],28,FALSE)</f>
        <v>-</v>
      </c>
      <c r="AZ169" t="str">
        <f>VLOOKUP(Sheet1[[#This Row],[NPDES ID2]],Combined_Sheet__Major_Only___2[[NPDES ID2]:[ECHO BFR]],29,FALSE)</f>
        <v>preliminaryOps</v>
      </c>
      <c r="BA169">
        <f>VLOOKUP(Sheet1[[#This Row],[NPDES ID2]],Combined_Sheet__Major_Only___2[[NPDES ID2]:[ECHO BFR]],17,FALSE)</f>
        <v>18.430087</v>
      </c>
      <c r="BB169">
        <f>VLOOKUP(Sheet1[[#This Row],[NPDES ID2]],Combined_Sheet__Major_Only___2[[NPDES ID2]:[ECHO BFR]],18,FALSE)</f>
        <v>-66.084136999999998</v>
      </c>
      <c r="BC169" t="str">
        <f>IF(ISNUMBER(SEARCH("aerobic",$AW169)),"aerobic","")</f>
        <v/>
      </c>
      <c r="BD169" t="str">
        <f>IF(ISNUMBER(SEARCH("anaer",$AW169)),"anaer","")</f>
        <v/>
      </c>
      <c r="BE169" t="str">
        <f>IF(ISNUMBER(SEARCH("thickening",$AZ169)),"thickening","")</f>
        <v/>
      </c>
      <c r="BF169" s="3" t="str">
        <f>IF(ISNUMBER(SEARCH("airDry",$AW169)),"airDry","")</f>
        <v/>
      </c>
      <c r="BG169" s="3" t="str">
        <f>IF(ISNUMBER(SEARCH("heatDry",$AY169)),"heatDry","")</f>
        <v/>
      </c>
      <c r="BH169" s="3" t="str">
        <f>IF(AND(ISNUMBER(SEARCH("aerobic",$AW169)),ISNUMBER(SEARCH("anaer",$AW169))),"Combined Aer and Anaer.","")</f>
        <v/>
      </c>
    </row>
    <row r="170" spans="1:60" x14ac:dyDescent="0.3">
      <c r="A170" s="4">
        <v>168</v>
      </c>
      <c r="B170" t="s">
        <v>909</v>
      </c>
      <c r="C170">
        <v>4585</v>
      </c>
      <c r="D170">
        <v>354.00745167353529</v>
      </c>
      <c r="E170">
        <v>351.15572297240612</v>
      </c>
      <c r="F170">
        <v>264.02300358296708</v>
      </c>
      <c r="G170">
        <v>447.59247862291392</v>
      </c>
      <c r="H170">
        <v>-76.266667533661078</v>
      </c>
      <c r="I170">
        <v>-77.549438329677997</v>
      </c>
      <c r="J170">
        <v>-89.958793790014681</v>
      </c>
      <c r="K170">
        <v>-59.829823335644598</v>
      </c>
      <c r="L170">
        <v>2965.1787137490451</v>
      </c>
      <c r="M170">
        <v>2952.3466333239039</v>
      </c>
      <c r="N170">
        <v>2905.713367476028</v>
      </c>
      <c r="O170">
        <v>3063.1956100066432</v>
      </c>
      <c r="P170">
        <v>108.12489878866521</v>
      </c>
      <c r="Q170">
        <v>109.2875999682292</v>
      </c>
      <c r="R170">
        <v>88.04017966759622</v>
      </c>
      <c r="S170">
        <v>123.7580059949118</v>
      </c>
      <c r="T170">
        <v>48.061018962022317</v>
      </c>
      <c r="U170">
        <v>48.060941953352923</v>
      </c>
      <c r="V170">
        <v>48.027969866562593</v>
      </c>
      <c r="W170">
        <v>48.093750852706123</v>
      </c>
      <c r="X170">
        <v>3345.1743827231612</v>
      </c>
      <c r="Y170">
        <v>3357.3764509660818</v>
      </c>
      <c r="Z170">
        <v>3239.3291916016328</v>
      </c>
      <c r="AA170">
        <v>3412.6297427118002</v>
      </c>
      <c r="AB170">
        <v>564.83201370991821</v>
      </c>
      <c r="AC170">
        <v>560.68531509323225</v>
      </c>
      <c r="AD170">
        <v>483.74279220087368</v>
      </c>
      <c r="AE170">
        <v>666.86715624276769</v>
      </c>
      <c r="AF170">
        <v>63.390461374957603</v>
      </c>
      <c r="AG170">
        <v>63.11489264191799</v>
      </c>
      <c r="AH170">
        <v>62.126222329888023</v>
      </c>
      <c r="AI170">
        <v>65.475353914832766</v>
      </c>
      <c r="AJ170">
        <v>0.55081500789656845</v>
      </c>
      <c r="AK170">
        <v>0.55081431251784307</v>
      </c>
      <c r="AL170">
        <v>0.55071788118916976</v>
      </c>
      <c r="AM170">
        <v>0.55091255686639062</v>
      </c>
      <c r="AN170">
        <v>0.9499427067150884</v>
      </c>
      <c r="AO170">
        <v>0.94994270671508829</v>
      </c>
      <c r="AP170">
        <v>0.94994270671508829</v>
      </c>
      <c r="AQ170">
        <v>0.94994270671508829</v>
      </c>
      <c r="AR170">
        <v>14.26186200272401</v>
      </c>
      <c r="AS170">
        <v>14.26186200272401</v>
      </c>
      <c r="AT170">
        <v>14.26186200272401</v>
      </c>
      <c r="AU170">
        <v>14.26186200272401</v>
      </c>
      <c r="AV170" t="str">
        <f>VLOOKUP(Sheet1[[#This Row],[NPDES ID2]],Combined_Sheet__Major_Only___2[[NPDES ID2]:[ECHO BFR]],3,FALSE)</f>
        <v>GA</v>
      </c>
      <c r="AW170" t="s">
        <v>12181</v>
      </c>
      <c r="AX170" t="str">
        <f>VLOOKUP(Sheet1[[#This Row],[NPDES ID2]],Combined_Sheet__Major_Only___2[[NPDES ID2]:[ECHO BFR]],27,FALSE)</f>
        <v>-</v>
      </c>
      <c r="AY170" t="str">
        <f>VLOOKUP(Sheet1[[#This Row],[NPDES ID2]],Combined_Sheet__Major_Only___2[[NPDES ID2]:[ECHO BFR]],28,FALSE)</f>
        <v>-</v>
      </c>
      <c r="AZ170" t="str">
        <f>VLOOKUP(Sheet1[[#This Row],[NPDES ID2]],Combined_Sheet__Major_Only___2[[NPDES ID2]:[ECHO BFR]],29,FALSE)</f>
        <v>thickening, preliminaryOps</v>
      </c>
      <c r="BA170">
        <f>VLOOKUP(Sheet1[[#This Row],[NPDES ID2]],Combined_Sheet__Major_Only___2[[NPDES ID2]:[ECHO BFR]],17,FALSE)</f>
        <v>33.68244</v>
      </c>
      <c r="BB170">
        <f>VLOOKUP(Sheet1[[#This Row],[NPDES ID2]],Combined_Sheet__Major_Only___2[[NPDES ID2]:[ECHO BFR]],18,FALSE)</f>
        <v>-84.365650000000002</v>
      </c>
      <c r="BC170" t="str">
        <f>IF(ISNUMBER(SEARCH("aerobic",$AW170)),"aerobic","")</f>
        <v/>
      </c>
      <c r="BD170" t="str">
        <f>IF(ISNUMBER(SEARCH("anaer",$AW170)),"anaer","")</f>
        <v>anaer</v>
      </c>
      <c r="BE170" t="str">
        <f>IF(ISNUMBER(SEARCH("thickening",$AZ170)),"thickening","")</f>
        <v>thickening</v>
      </c>
      <c r="BF170" s="2" t="str">
        <f>IF(ISNUMBER(SEARCH("airDry",$AW170)),"airDry","")</f>
        <v/>
      </c>
      <c r="BG170" s="2" t="str">
        <f>IF(ISNUMBER(SEARCH("heatDry",$AY170)),"heatDry","")</f>
        <v/>
      </c>
      <c r="BH170" s="2" t="str">
        <f>IF(AND(ISNUMBER(SEARCH("aerobic",$AW170)),ISNUMBER(SEARCH("anaer",$AW170))),"Combined Aer and Anaer.","")</f>
        <v/>
      </c>
    </row>
    <row r="171" spans="1:60" x14ac:dyDescent="0.3">
      <c r="A171" s="4">
        <v>169</v>
      </c>
      <c r="B171" t="s">
        <v>914</v>
      </c>
      <c r="C171">
        <v>4580.26</v>
      </c>
      <c r="D171">
        <v>351.45882427798699</v>
      </c>
      <c r="E171">
        <v>348.73829241326138</v>
      </c>
      <c r="F171">
        <v>262.05373673893081</v>
      </c>
      <c r="G171">
        <v>444.4172612010874</v>
      </c>
      <c r="H171">
        <v>-76.24590002893973</v>
      </c>
      <c r="I171">
        <v>-77.544751078764051</v>
      </c>
      <c r="J171">
        <v>-89.911164686370725</v>
      </c>
      <c r="K171">
        <v>-59.670496972523317</v>
      </c>
      <c r="L171">
        <v>2981.7046641589091</v>
      </c>
      <c r="M171">
        <v>2969.031955628579</v>
      </c>
      <c r="N171">
        <v>2922.977852655772</v>
      </c>
      <c r="O171">
        <v>3078.5042141129361</v>
      </c>
      <c r="P171">
        <v>107.9766258392184</v>
      </c>
      <c r="Q171">
        <v>109.1878839795412</v>
      </c>
      <c r="R171">
        <v>87.814956228261593</v>
      </c>
      <c r="S171">
        <v>123.5336673239858</v>
      </c>
      <c r="T171">
        <v>54.400605511344587</v>
      </c>
      <c r="U171">
        <v>54.400518718989048</v>
      </c>
      <c r="V171">
        <v>54.363357642163002</v>
      </c>
      <c r="W171">
        <v>54.437495875976268</v>
      </c>
      <c r="X171">
        <v>3761.5094356174532</v>
      </c>
      <c r="Y171">
        <v>3774.9862217066138</v>
      </c>
      <c r="Z171">
        <v>3644.6043626896062</v>
      </c>
      <c r="AA171">
        <v>3835.992914495635</v>
      </c>
      <c r="AB171">
        <v>554.84213257529473</v>
      </c>
      <c r="AC171">
        <v>551.94927192752755</v>
      </c>
      <c r="AD171">
        <v>484.51702863292758</v>
      </c>
      <c r="AE171">
        <v>641.38741873001788</v>
      </c>
      <c r="AF171">
        <v>63.809576738906408</v>
      </c>
      <c r="AG171">
        <v>63.537141605148577</v>
      </c>
      <c r="AH171">
        <v>62.559799478096927</v>
      </c>
      <c r="AI171">
        <v>65.870641499916843</v>
      </c>
      <c r="AJ171">
        <v>0.55593571457355428</v>
      </c>
      <c r="AK171">
        <v>0.55593502101589642</v>
      </c>
      <c r="AL171">
        <v>0.55583883032898018</v>
      </c>
      <c r="AM171">
        <v>0.55603301979362041</v>
      </c>
      <c r="AN171">
        <v>0.95540301051464227</v>
      </c>
      <c r="AO171">
        <v>0.95540301051464216</v>
      </c>
      <c r="AP171">
        <v>0.95540301051464216</v>
      </c>
      <c r="AQ171">
        <v>0.95540301051464216</v>
      </c>
      <c r="AR171">
        <v>15.58422356943492</v>
      </c>
      <c r="AS171">
        <v>15.58422356943492</v>
      </c>
      <c r="AT171">
        <v>15.58422356943492</v>
      </c>
      <c r="AU171">
        <v>15.58422356943492</v>
      </c>
      <c r="AV171" t="str">
        <f>VLOOKUP(Sheet1[[#This Row],[NPDES ID2]],Combined_Sheet__Major_Only___2[[NPDES ID2]:[ECHO BFR]],3,FALSE)</f>
        <v>CA</v>
      </c>
      <c r="AW171" t="s">
        <v>12181</v>
      </c>
      <c r="AX171" t="str">
        <f>VLOOKUP(Sheet1[[#This Row],[NPDES ID2]],Combined_Sheet__Major_Only___2[[NPDES ID2]:[ECHO BFR]],27,FALSE)</f>
        <v>methaneBioCaptureRecover, other</v>
      </c>
      <c r="AY171" t="str">
        <f>VLOOKUP(Sheet1[[#This Row],[NPDES ID2]],Combined_Sheet__Major_Only___2[[NPDES ID2]:[ECHO BFR]],28,FALSE)</f>
        <v>-</v>
      </c>
      <c r="AZ171" t="str">
        <f>VLOOKUP(Sheet1[[#This Row],[NPDES ID2]],Combined_Sheet__Major_Only___2[[NPDES ID2]:[ECHO BFR]],29,FALSE)</f>
        <v>thickening, preliminaryOps</v>
      </c>
      <c r="BA171">
        <f>VLOOKUP(Sheet1[[#This Row],[NPDES ID2]],Combined_Sheet__Major_Only___2[[NPDES ID2]:[ECHO BFR]],17,FALSE)</f>
        <v>34.071123999999998</v>
      </c>
      <c r="BB171">
        <f>VLOOKUP(Sheet1[[#This Row],[NPDES ID2]],Combined_Sheet__Major_Only___2[[NPDES ID2]:[ECHO BFR]],18,FALSE)</f>
        <v>-117.28782</v>
      </c>
      <c r="BC171" t="str">
        <f>IF(ISNUMBER(SEARCH("aerobic",$AW171)),"aerobic","")</f>
        <v/>
      </c>
      <c r="BD171" t="str">
        <f>IF(ISNUMBER(SEARCH("anaer",$AW171)),"anaer","")</f>
        <v>anaer</v>
      </c>
      <c r="BE171" t="str">
        <f>IF(ISNUMBER(SEARCH("thickening",$AZ171)),"thickening","")</f>
        <v>thickening</v>
      </c>
      <c r="BF171" s="3" t="str">
        <f>IF(ISNUMBER(SEARCH("airDry",$AW171)),"airDry","")</f>
        <v/>
      </c>
      <c r="BG171" s="3" t="str">
        <f>IF(ISNUMBER(SEARCH("heatDry",$AY171)),"heatDry","")</f>
        <v/>
      </c>
      <c r="BH171" s="3" t="str">
        <f>IF(AND(ISNUMBER(SEARCH("aerobic",$AW171)),ISNUMBER(SEARCH("anaer",$AW171))),"Combined Aer and Anaer.","")</f>
        <v/>
      </c>
    </row>
    <row r="172" spans="1:60" x14ac:dyDescent="0.3">
      <c r="A172" s="4">
        <v>170</v>
      </c>
      <c r="B172" t="s">
        <v>920</v>
      </c>
      <c r="C172">
        <v>4470.93</v>
      </c>
      <c r="D172">
        <v>343.71749389273259</v>
      </c>
      <c r="E172">
        <v>341.24060054184918</v>
      </c>
      <c r="F172">
        <v>256.29760581149071</v>
      </c>
      <c r="G172">
        <v>434.29900730436009</v>
      </c>
      <c r="H172">
        <v>-76.22320528967191</v>
      </c>
      <c r="I172">
        <v>-77.473228779957793</v>
      </c>
      <c r="J172">
        <v>-89.865366292583104</v>
      </c>
      <c r="K172">
        <v>-59.488408050553588</v>
      </c>
      <c r="L172">
        <v>2933.611840141858</v>
      </c>
      <c r="M172">
        <v>2921.4133014470358</v>
      </c>
      <c r="N172">
        <v>2877.085549133898</v>
      </c>
      <c r="O172">
        <v>3026.7833916158061</v>
      </c>
      <c r="P172">
        <v>105.3565398743457</v>
      </c>
      <c r="Q172">
        <v>106.5973014663851</v>
      </c>
      <c r="R172">
        <v>85.561417352674965</v>
      </c>
      <c r="S172">
        <v>120.6338013744452</v>
      </c>
      <c r="T172">
        <v>46.467480446909683</v>
      </c>
      <c r="U172">
        <v>46.467405897498573</v>
      </c>
      <c r="V172">
        <v>46.43548676848544</v>
      </c>
      <c r="W172">
        <v>46.49916705043659</v>
      </c>
      <c r="X172">
        <v>3187.660936518294</v>
      </c>
      <c r="Y172">
        <v>3198.823620148853</v>
      </c>
      <c r="Z172">
        <v>3090.7474094750878</v>
      </c>
      <c r="AA172">
        <v>3249.4007216073428</v>
      </c>
      <c r="AB172">
        <v>542.88539526173872</v>
      </c>
      <c r="AC172">
        <v>538.79701626324459</v>
      </c>
      <c r="AD172">
        <v>464.46995146493498</v>
      </c>
      <c r="AE172">
        <v>641.97798300952343</v>
      </c>
      <c r="AF172">
        <v>64.315123226522161</v>
      </c>
      <c r="AG172">
        <v>64.046488173428287</v>
      </c>
      <c r="AH172">
        <v>63.08266921277005</v>
      </c>
      <c r="AI172">
        <v>66.347592085333559</v>
      </c>
      <c r="AJ172">
        <v>0.56211334236275923</v>
      </c>
      <c r="AK172">
        <v>0.56211266637845569</v>
      </c>
      <c r="AL172">
        <v>0.56201887795484773</v>
      </c>
      <c r="AM172">
        <v>0.56220821654633157</v>
      </c>
      <c r="AN172">
        <v>0.94835322286715784</v>
      </c>
      <c r="AO172">
        <v>0.94835322286715762</v>
      </c>
      <c r="AP172">
        <v>0.94835322286715762</v>
      </c>
      <c r="AQ172">
        <v>0.94835322286715762</v>
      </c>
      <c r="AR172">
        <v>14.39681325834635</v>
      </c>
      <c r="AS172">
        <v>14.39681325834634</v>
      </c>
      <c r="AT172">
        <v>14.39681325834634</v>
      </c>
      <c r="AU172">
        <v>14.39681325834634</v>
      </c>
      <c r="AV172" t="str">
        <f>VLOOKUP(Sheet1[[#This Row],[NPDES ID2]],Combined_Sheet__Major_Only___2[[NPDES ID2]:[ECHO BFR]],3,FALSE)</f>
        <v>CA</v>
      </c>
      <c r="AW172" t="s">
        <v>12181</v>
      </c>
      <c r="AX172" t="str">
        <f>VLOOKUP(Sheet1[[#This Row],[NPDES ID2]],Combined_Sheet__Major_Only___2[[NPDES ID2]:[ECHO BFR]],27,FALSE)</f>
        <v>methaneBioCaptureRecover</v>
      </c>
      <c r="AY172" t="str">
        <f>VLOOKUP(Sheet1[[#This Row],[NPDES ID2]],Combined_Sheet__Major_Only___2[[NPDES ID2]:[ECHO BFR]],28,FALSE)</f>
        <v>-</v>
      </c>
      <c r="AZ172" t="str">
        <f>VLOOKUP(Sheet1[[#This Row],[NPDES ID2]],Combined_Sheet__Major_Only___2[[NPDES ID2]:[ECHO BFR]],29,FALSE)</f>
        <v>preliminaryOps, thickening</v>
      </c>
      <c r="BA172">
        <f>VLOOKUP(Sheet1[[#This Row],[NPDES ID2]],Combined_Sheet__Major_Only___2[[NPDES ID2]:[ECHO BFR]],17,FALSE)</f>
        <v>34.141618999999999</v>
      </c>
      <c r="BB172">
        <f>VLOOKUP(Sheet1[[#This Row],[NPDES ID2]],Combined_Sheet__Major_Only___2[[NPDES ID2]:[ECHO BFR]],18,FALSE)</f>
        <v>-119.184014</v>
      </c>
      <c r="BC172" t="str">
        <f>IF(ISNUMBER(SEARCH("aerobic",$AW172)),"aerobic","")</f>
        <v/>
      </c>
      <c r="BD172" t="str">
        <f>IF(ISNUMBER(SEARCH("anaer",$AW172)),"anaer","")</f>
        <v>anaer</v>
      </c>
      <c r="BE172" t="str">
        <f>IF(ISNUMBER(SEARCH("thickening",$AZ172)),"thickening","")</f>
        <v>thickening</v>
      </c>
      <c r="BF172" s="2" t="str">
        <f>IF(ISNUMBER(SEARCH("airDry",$AW172)),"airDry","")</f>
        <v/>
      </c>
      <c r="BG172" s="2" t="str">
        <f>IF(ISNUMBER(SEARCH("heatDry",$AY172)),"heatDry","")</f>
        <v/>
      </c>
      <c r="BH172" s="2" t="str">
        <f>IF(AND(ISNUMBER(SEARCH("aerobic",$AW172)),ISNUMBER(SEARCH("anaer",$AW172))),"Combined Aer and Anaer.","")</f>
        <v/>
      </c>
    </row>
    <row r="173" spans="1:60" x14ac:dyDescent="0.3">
      <c r="A173" s="4">
        <v>171</v>
      </c>
      <c r="B173" t="s">
        <v>925</v>
      </c>
      <c r="C173">
        <v>4434.5</v>
      </c>
      <c r="D173">
        <v>461.7357298911549</v>
      </c>
      <c r="E173">
        <v>455.96946277950042</v>
      </c>
      <c r="F173">
        <v>346.49302648318388</v>
      </c>
      <c r="G173">
        <v>578.51054226951192</v>
      </c>
      <c r="H173">
        <v>-76.27388051458253</v>
      </c>
      <c r="I173">
        <v>-75.60621536152992</v>
      </c>
      <c r="J173">
        <v>-87.59190614345043</v>
      </c>
      <c r="K173">
        <v>-64.520256821155897</v>
      </c>
      <c r="L173">
        <v>2157.6086146900539</v>
      </c>
      <c r="M173">
        <v>2139.9421351623701</v>
      </c>
      <c r="N173">
        <v>2075.5804140787518</v>
      </c>
      <c r="O173">
        <v>2292.8611593850251</v>
      </c>
      <c r="P173">
        <v>105.7295506308372</v>
      </c>
      <c r="Q173">
        <v>105.2763117172033</v>
      </c>
      <c r="R173">
        <v>91.216722169457796</v>
      </c>
      <c r="S173">
        <v>119.93644753006051</v>
      </c>
      <c r="T173">
        <v>185.8146840116533</v>
      </c>
      <c r="U173">
        <v>185.81439441205009</v>
      </c>
      <c r="V173">
        <v>185.69039923948179</v>
      </c>
      <c r="W173">
        <v>185.93777590024479</v>
      </c>
      <c r="X173">
        <v>17203.17272353893</v>
      </c>
      <c r="Y173">
        <v>17319.77779553811</v>
      </c>
      <c r="Z173">
        <v>16182.166246239271</v>
      </c>
      <c r="AA173">
        <v>17864.757137673321</v>
      </c>
      <c r="AB173">
        <v>4287.9820305445601</v>
      </c>
      <c r="AC173">
        <v>4175.1668935895759</v>
      </c>
      <c r="AD173">
        <v>3394.9244678427108</v>
      </c>
      <c r="AE173">
        <v>5676.9673156909384</v>
      </c>
      <c r="AF173">
        <v>47.706033965347977</v>
      </c>
      <c r="AG173">
        <v>47.313058771049739</v>
      </c>
      <c r="AH173">
        <v>45.905572339851382</v>
      </c>
      <c r="AI173">
        <v>50.675823777418579</v>
      </c>
      <c r="AJ173">
        <v>0.35980183046812009</v>
      </c>
      <c r="AK173">
        <v>0.35980065782041898</v>
      </c>
      <c r="AL173">
        <v>0.35964065098824421</v>
      </c>
      <c r="AM173">
        <v>0.35996376176271061</v>
      </c>
      <c r="AN173">
        <v>0.98632478843282623</v>
      </c>
      <c r="AO173">
        <v>0.98632478843282634</v>
      </c>
      <c r="AP173">
        <v>0.98632478843282634</v>
      </c>
      <c r="AQ173">
        <v>0.98632478843282634</v>
      </c>
      <c r="AR173">
        <v>8.7013553976943587</v>
      </c>
      <c r="AS173">
        <v>8.7013553976943623</v>
      </c>
      <c r="AT173">
        <v>8.7013553976943623</v>
      </c>
      <c r="AU173">
        <v>8.7013553976943623</v>
      </c>
      <c r="AV173" t="str">
        <f>VLOOKUP(Sheet1[[#This Row],[NPDES ID2]],Combined_Sheet__Major_Only___2[[NPDES ID2]:[ECHO BFR]],3,FALSE)</f>
        <v>TN</v>
      </c>
      <c r="AW173" t="s">
        <v>54</v>
      </c>
      <c r="AX173" t="str">
        <f>VLOOKUP(Sheet1[[#This Row],[NPDES ID2]],Combined_Sheet__Major_Only___2[[NPDES ID2]:[ECHO BFR]],27,FALSE)</f>
        <v>other</v>
      </c>
      <c r="AY173" t="str">
        <f>VLOOKUP(Sheet1[[#This Row],[NPDES ID2]],Combined_Sheet__Major_Only___2[[NPDES ID2]:[ECHO BFR]],28,FALSE)</f>
        <v>-</v>
      </c>
      <c r="AZ173" t="str">
        <f>VLOOKUP(Sheet1[[#This Row],[NPDES ID2]],Combined_Sheet__Major_Only___2[[NPDES ID2]:[ECHO BFR]],29,FALSE)</f>
        <v>-</v>
      </c>
      <c r="BA173">
        <f>VLOOKUP(Sheet1[[#This Row],[NPDES ID2]],Combined_Sheet__Major_Only___2[[NPDES ID2]:[ECHO BFR]],17,FALSE)</f>
        <v>36.181389000000003</v>
      </c>
      <c r="BB173">
        <f>VLOOKUP(Sheet1[[#This Row],[NPDES ID2]],Combined_Sheet__Major_Only___2[[NPDES ID2]:[ECHO BFR]],18,FALSE)</f>
        <v>-86.856667000000002</v>
      </c>
      <c r="BC173" t="str">
        <f>IF(ISNUMBER(SEARCH("aerobic",$AW173)),"aerobic","")</f>
        <v/>
      </c>
      <c r="BD173" t="str">
        <f>IF(ISNUMBER(SEARCH("anaer",$AW173)),"anaer","")</f>
        <v/>
      </c>
      <c r="BE173" t="str">
        <f>IF(ISNUMBER(SEARCH("thickening",$AZ173)),"thickening","")</f>
        <v/>
      </c>
      <c r="BF173" s="3" t="str">
        <f>IF(ISNUMBER(SEARCH("airDry",$AW173)),"airDry","")</f>
        <v/>
      </c>
      <c r="BG173" s="3" t="str">
        <f>IF(ISNUMBER(SEARCH("heatDry",$AY173)),"heatDry","")</f>
        <v/>
      </c>
      <c r="BH173" s="3" t="str">
        <f>IF(AND(ISNUMBER(SEARCH("aerobic",$AW173)),ISNUMBER(SEARCH("anaer",$AW173))),"Combined Aer and Anaer.","")</f>
        <v/>
      </c>
    </row>
    <row r="174" spans="1:60" x14ac:dyDescent="0.3">
      <c r="A174" s="4">
        <v>172</v>
      </c>
      <c r="B174" t="s">
        <v>929</v>
      </c>
      <c r="C174">
        <v>4337</v>
      </c>
      <c r="D174">
        <v>328.45675525787368</v>
      </c>
      <c r="E174">
        <v>326.58167616951732</v>
      </c>
      <c r="F174">
        <v>244.75755706847619</v>
      </c>
      <c r="G174">
        <v>414.76285587958932</v>
      </c>
      <c r="H174">
        <v>-76.448472354401062</v>
      </c>
      <c r="I174">
        <v>-77.722205871201879</v>
      </c>
      <c r="J174">
        <v>-90.263957668458559</v>
      </c>
      <c r="K174">
        <v>-59.475694831065567</v>
      </c>
      <c r="L174">
        <v>2925.3586129294549</v>
      </c>
      <c r="M174">
        <v>2914.109655736263</v>
      </c>
      <c r="N174">
        <v>2873.299456614031</v>
      </c>
      <c r="O174">
        <v>3011.148999731618</v>
      </c>
      <c r="P174">
        <v>102.059934734886</v>
      </c>
      <c r="Q174">
        <v>103.3384279475691</v>
      </c>
      <c r="R174">
        <v>82.380543572975597</v>
      </c>
      <c r="S174">
        <v>117.5522954423891</v>
      </c>
      <c r="T174">
        <v>3.7980423585109508</v>
      </c>
      <c r="U174">
        <v>3.7980336595124848</v>
      </c>
      <c r="V174">
        <v>3.7943090901273542</v>
      </c>
      <c r="W174">
        <v>3.8017397950345639</v>
      </c>
      <c r="X174">
        <v>253.44343757747319</v>
      </c>
      <c r="Y174">
        <v>254.24497561171381</v>
      </c>
      <c r="Z174">
        <v>246.39778801696829</v>
      </c>
      <c r="AA174">
        <v>257.9698544752988</v>
      </c>
      <c r="AB174">
        <v>37.240882455343218</v>
      </c>
      <c r="AC174">
        <v>37.064278569716123</v>
      </c>
      <c r="AD174">
        <v>32.555513558637053</v>
      </c>
      <c r="AE174">
        <v>43.039004744699</v>
      </c>
      <c r="AF174">
        <v>66.108018213103065</v>
      </c>
      <c r="AG174">
        <v>65.853235714073747</v>
      </c>
      <c r="AH174">
        <v>64.93473857667523</v>
      </c>
      <c r="AI174">
        <v>68.041861355762961</v>
      </c>
      <c r="AJ174">
        <v>0.58402981740318471</v>
      </c>
      <c r="AK174">
        <v>0.5840294914942874</v>
      </c>
      <c r="AL174">
        <v>0.58398402906804336</v>
      </c>
      <c r="AM174">
        <v>0.58407579957564293</v>
      </c>
      <c r="AN174">
        <v>0.65512923488300001</v>
      </c>
      <c r="AO174">
        <v>0.65512923488300001</v>
      </c>
      <c r="AP174">
        <v>0.65512923488300001</v>
      </c>
      <c r="AQ174">
        <v>0.65512923488300001</v>
      </c>
      <c r="AR174">
        <v>16.184639096324648</v>
      </c>
      <c r="AS174">
        <v>16.184639096324648</v>
      </c>
      <c r="AT174">
        <v>16.184639096324648</v>
      </c>
      <c r="AU174">
        <v>16.184639096324648</v>
      </c>
      <c r="AV174" t="str">
        <f>VLOOKUP(Sheet1[[#This Row],[NPDES ID2]],Combined_Sheet__Major_Only___2[[NPDES ID2]:[ECHO BFR]],3,FALSE)</f>
        <v>CA</v>
      </c>
      <c r="AW174" t="s">
        <v>12183</v>
      </c>
      <c r="AX174" t="str">
        <f>VLOOKUP(Sheet1[[#This Row],[NPDES ID2]],Combined_Sheet__Major_Only___2[[NPDES ID2]:[ECHO BFR]],27,FALSE)</f>
        <v>methaneBioCaptureRecover, tempSludgeStore</v>
      </c>
      <c r="AY174" t="str">
        <f>VLOOKUP(Sheet1[[#This Row],[NPDES ID2]],Combined_Sheet__Major_Only___2[[NPDES ID2]:[ECHO BFR]],28,FALSE)</f>
        <v>-</v>
      </c>
      <c r="AZ174" t="str">
        <f>VLOOKUP(Sheet1[[#This Row],[NPDES ID2]],Combined_Sheet__Major_Only___2[[NPDES ID2]:[ECHO BFR]],29,FALSE)</f>
        <v>preliminaryOps, thickening</v>
      </c>
      <c r="BA174">
        <f>VLOOKUP(Sheet1[[#This Row],[NPDES ID2]],Combined_Sheet__Major_Only___2[[NPDES ID2]:[ECHO BFR]],17,FALSE)</f>
        <v>38.368760000000002</v>
      </c>
      <c r="BB174">
        <f>VLOOKUP(Sheet1[[#This Row],[NPDES ID2]],Combined_Sheet__Major_Only___2[[NPDES ID2]:[ECHO BFR]],18,FALSE)</f>
        <v>-122.76860000000001</v>
      </c>
      <c r="BC174" t="str">
        <f>IF(ISNUMBER(SEARCH("aerobic",$AW174)),"aerobic","")</f>
        <v/>
      </c>
      <c r="BD174" t="str">
        <f>IF(ISNUMBER(SEARCH("anaer",$AW174)),"anaer","")</f>
        <v>anaer</v>
      </c>
      <c r="BE174" t="str">
        <f>IF(ISNUMBER(SEARCH("thickening",$AZ174)),"thickening","")</f>
        <v>thickening</v>
      </c>
      <c r="BF174" s="2" t="str">
        <f>IF(ISNUMBER(SEARCH("airDry",$AW174)),"airDry","")</f>
        <v>airDry</v>
      </c>
      <c r="BG174" s="2" t="str">
        <f>IF(ISNUMBER(SEARCH("heatDry",$AY174)),"heatDry","")</f>
        <v/>
      </c>
      <c r="BH174" s="2" t="str">
        <f>IF(AND(ISNUMBER(SEARCH("aerobic",$AW174)),ISNUMBER(SEARCH("anaer",$AW174))),"Combined Aer and Anaer.","")</f>
        <v/>
      </c>
    </row>
    <row r="175" spans="1:60" x14ac:dyDescent="0.3">
      <c r="A175" s="4">
        <v>173</v>
      </c>
      <c r="B175" t="s">
        <v>934</v>
      </c>
      <c r="C175">
        <v>4073</v>
      </c>
      <c r="D175">
        <v>310.21538847705011</v>
      </c>
      <c r="E175">
        <v>308.23121567293288</v>
      </c>
      <c r="F175">
        <v>231.18589810677059</v>
      </c>
      <c r="G175">
        <v>390.94111262564581</v>
      </c>
      <c r="H175">
        <v>-75.803843940382961</v>
      </c>
      <c r="I175">
        <v>-77.129260608919182</v>
      </c>
      <c r="J175">
        <v>-89.663119042132436</v>
      </c>
      <c r="K175">
        <v>-57.771146388681501</v>
      </c>
      <c r="L175">
        <v>2807.0883347110771</v>
      </c>
      <c r="M175">
        <v>2796.9855474224428</v>
      </c>
      <c r="N175">
        <v>2760.2356295500599</v>
      </c>
      <c r="O175">
        <v>2884.3250597557289</v>
      </c>
      <c r="P175">
        <v>95.718267460861796</v>
      </c>
      <c r="Q175">
        <v>97.006853182238032</v>
      </c>
      <c r="R175">
        <v>76.943732067231409</v>
      </c>
      <c r="S175">
        <v>110.7868117737011</v>
      </c>
      <c r="T175">
        <v>77.641157524909431</v>
      </c>
      <c r="U175">
        <v>77.641034866134987</v>
      </c>
      <c r="V175">
        <v>77.588517197825908</v>
      </c>
      <c r="W175">
        <v>77.693292610838071</v>
      </c>
      <c r="X175">
        <v>5070.4833022871862</v>
      </c>
      <c r="Y175">
        <v>5085.8287917787266</v>
      </c>
      <c r="Z175">
        <v>4936.9156547200173</v>
      </c>
      <c r="AA175">
        <v>5155.4684132891234</v>
      </c>
      <c r="AB175">
        <v>954.78801003309422</v>
      </c>
      <c r="AC175">
        <v>946.77489072090077</v>
      </c>
      <c r="AD175">
        <v>804.57586169401725</v>
      </c>
      <c r="AE175">
        <v>1150.144702159736</v>
      </c>
      <c r="AF175">
        <v>67.556350690118393</v>
      </c>
      <c r="AG175">
        <v>67.311703534253397</v>
      </c>
      <c r="AH175">
        <v>66.437467038629975</v>
      </c>
      <c r="AI175">
        <v>69.40241124413366</v>
      </c>
      <c r="AJ175">
        <v>0.60174284495163188</v>
      </c>
      <c r="AK175">
        <v>0.60174197723138445</v>
      </c>
      <c r="AL175">
        <v>0.60162182523211372</v>
      </c>
      <c r="AM175">
        <v>0.60186439430757666</v>
      </c>
      <c r="AN175">
        <v>0.96814238716267698</v>
      </c>
      <c r="AO175">
        <v>0.96814238716267709</v>
      </c>
      <c r="AP175">
        <v>0.96814238716267709</v>
      </c>
      <c r="AQ175">
        <v>0.96814238716267709</v>
      </c>
      <c r="AR175">
        <v>14.27348469373919</v>
      </c>
      <c r="AS175">
        <v>14.27348469373919</v>
      </c>
      <c r="AT175">
        <v>14.27348469373919</v>
      </c>
      <c r="AU175">
        <v>14.27348469373919</v>
      </c>
      <c r="AV175" t="str">
        <f>VLOOKUP(Sheet1[[#This Row],[NPDES ID2]],Combined_Sheet__Major_Only___2[[NPDES ID2]:[ECHO BFR]],3,FALSE)</f>
        <v>VA</v>
      </c>
      <c r="AW175" t="s">
        <v>12181</v>
      </c>
      <c r="AX175" t="str">
        <f>VLOOKUP(Sheet1[[#This Row],[NPDES ID2]],Combined_Sheet__Major_Only___2[[NPDES ID2]:[ECHO BFR]],27,FALSE)</f>
        <v>methaneBioCaptureRecover</v>
      </c>
      <c r="AY175" t="str">
        <f>VLOOKUP(Sheet1[[#This Row],[NPDES ID2]],Combined_Sheet__Major_Only___2[[NPDES ID2]:[ECHO BFR]],28,FALSE)</f>
        <v>-</v>
      </c>
      <c r="AZ175" t="str">
        <f>VLOOKUP(Sheet1[[#This Row],[NPDES ID2]],Combined_Sheet__Major_Only___2[[NPDES ID2]:[ECHO BFR]],29,FALSE)</f>
        <v>thickening, preliminaryOps</v>
      </c>
      <c r="BA175">
        <f>VLOOKUP(Sheet1[[#This Row],[NPDES ID2]],Combined_Sheet__Major_Only___2[[NPDES ID2]:[ECHO BFR]],17,FALSE)</f>
        <v>36.771635000000003</v>
      </c>
      <c r="BB175">
        <f>VLOOKUP(Sheet1[[#This Row],[NPDES ID2]],Combined_Sheet__Major_Only___2[[NPDES ID2]:[ECHO BFR]],18,FALSE)</f>
        <v>-75.971575000000001</v>
      </c>
      <c r="BC175" t="str">
        <f>IF(ISNUMBER(SEARCH("aerobic",$AW175)),"aerobic","")</f>
        <v/>
      </c>
      <c r="BD175" t="str">
        <f>IF(ISNUMBER(SEARCH("anaer",$AW175)),"anaer","")</f>
        <v>anaer</v>
      </c>
      <c r="BE175" t="str">
        <f>IF(ISNUMBER(SEARCH("thickening",$AZ175)),"thickening","")</f>
        <v>thickening</v>
      </c>
      <c r="BF175" s="3" t="str">
        <f>IF(ISNUMBER(SEARCH("airDry",$AW175)),"airDry","")</f>
        <v/>
      </c>
      <c r="BG175" s="3" t="str">
        <f>IF(ISNUMBER(SEARCH("heatDry",$AY175)),"heatDry","")</f>
        <v/>
      </c>
      <c r="BH175" s="3" t="str">
        <f>IF(AND(ISNUMBER(SEARCH("aerobic",$AW175)),ISNUMBER(SEARCH("anaer",$AW175))),"Combined Aer and Anaer.","")</f>
        <v/>
      </c>
    </row>
    <row r="176" spans="1:60" x14ac:dyDescent="0.3">
      <c r="A176" s="4">
        <v>174</v>
      </c>
      <c r="B176" t="s">
        <v>940</v>
      </c>
      <c r="C176">
        <v>4060</v>
      </c>
      <c r="D176">
        <v>332.63305134714068</v>
      </c>
      <c r="E176">
        <v>329.47679960336762</v>
      </c>
      <c r="F176">
        <v>248.6332514727282</v>
      </c>
      <c r="G176">
        <v>418.48135233387012</v>
      </c>
      <c r="H176">
        <v>-76.706919349794603</v>
      </c>
      <c r="I176">
        <v>-77.943796840064863</v>
      </c>
      <c r="J176">
        <v>-90.719879475658288</v>
      </c>
      <c r="K176">
        <v>-60.865305851522521</v>
      </c>
      <c r="L176">
        <v>2605.2895491582431</v>
      </c>
      <c r="M176">
        <v>2593.7638017472518</v>
      </c>
      <c r="N176">
        <v>2551.9525967249151</v>
      </c>
      <c r="O176">
        <v>2693.1848829369342</v>
      </c>
      <c r="P176">
        <v>95.792936044744408</v>
      </c>
      <c r="Q176">
        <v>96.781382240588812</v>
      </c>
      <c r="R176">
        <v>78.11758681445113</v>
      </c>
      <c r="S176">
        <v>109.69051451719569</v>
      </c>
      <c r="T176">
        <v>3.893740244677923</v>
      </c>
      <c r="U176">
        <v>3.8937313979918948</v>
      </c>
      <c r="V176">
        <v>3.889943594594818</v>
      </c>
      <c r="W176">
        <v>3.8975004545643408</v>
      </c>
      <c r="X176">
        <v>273.13644981679948</v>
      </c>
      <c r="Y176">
        <v>274.11638560107389</v>
      </c>
      <c r="Z176">
        <v>264.38901369289721</v>
      </c>
      <c r="AA176">
        <v>278.75515567964538</v>
      </c>
      <c r="AB176">
        <v>41.014682676749047</v>
      </c>
      <c r="AC176">
        <v>40.79753641925808</v>
      </c>
      <c r="AD176">
        <v>35.719023330071607</v>
      </c>
      <c r="AE176">
        <v>47.531473244800587</v>
      </c>
      <c r="AF176">
        <v>62.892107158425922</v>
      </c>
      <c r="AG176">
        <v>62.613301910403173</v>
      </c>
      <c r="AH176">
        <v>61.607685138276153</v>
      </c>
      <c r="AI176">
        <v>65.009050963999115</v>
      </c>
      <c r="AJ176">
        <v>0.54472709636003269</v>
      </c>
      <c r="AK176">
        <v>0.54472677856755158</v>
      </c>
      <c r="AL176">
        <v>0.54468245781960756</v>
      </c>
      <c r="AM176">
        <v>0.54477192405488084</v>
      </c>
      <c r="AN176">
        <v>0.65946537165657948</v>
      </c>
      <c r="AO176">
        <v>0.65946537165657959</v>
      </c>
      <c r="AP176">
        <v>0.65946537165657959</v>
      </c>
      <c r="AQ176">
        <v>0.65946537165657959</v>
      </c>
      <c r="AR176">
        <v>15.19046846953646</v>
      </c>
      <c r="AS176">
        <v>15.19046846953646</v>
      </c>
      <c r="AT176">
        <v>15.19046846953646</v>
      </c>
      <c r="AU176">
        <v>15.19046846953646</v>
      </c>
      <c r="AV176" t="str">
        <f>VLOOKUP(Sheet1[[#This Row],[NPDES ID2]],Combined_Sheet__Major_Only___2[[NPDES ID2]:[ECHO BFR]],3,FALSE)</f>
        <v>CA</v>
      </c>
      <c r="AW176" t="s">
        <v>12183</v>
      </c>
      <c r="AX176" t="str">
        <f>VLOOKUP(Sheet1[[#This Row],[NPDES ID2]],Combined_Sheet__Major_Only___2[[NPDES ID2]:[ECHO BFR]],27,FALSE)</f>
        <v>methaneBioCaptureRecover</v>
      </c>
      <c r="AY176" t="str">
        <f>VLOOKUP(Sheet1[[#This Row],[NPDES ID2]],Combined_Sheet__Major_Only___2[[NPDES ID2]:[ECHO BFR]],28,FALSE)</f>
        <v>-</v>
      </c>
      <c r="AZ176" t="str">
        <f>VLOOKUP(Sheet1[[#This Row],[NPDES ID2]],Combined_Sheet__Major_Only___2[[NPDES ID2]:[ECHO BFR]],29,FALSE)</f>
        <v>thickening</v>
      </c>
      <c r="BA176">
        <f>VLOOKUP(Sheet1[[#This Row],[NPDES ID2]],Combined_Sheet__Major_Only___2[[NPDES ID2]:[ECHO BFR]],17,FALSE)</f>
        <v>33.973075122220003</v>
      </c>
      <c r="BB176">
        <f>VLOOKUP(Sheet1[[#This Row],[NPDES ID2]],Combined_Sheet__Major_Only___2[[NPDES ID2]:[ECHO BFR]],18,FALSE)</f>
        <v>-117.734395706896</v>
      </c>
      <c r="BC176" t="str">
        <f>IF(ISNUMBER(SEARCH("aerobic",$AW176)),"aerobic","")</f>
        <v/>
      </c>
      <c r="BD176" t="str">
        <f>IF(ISNUMBER(SEARCH("anaer",$AW176)),"anaer","")</f>
        <v>anaer</v>
      </c>
      <c r="BE176" t="str">
        <f>IF(ISNUMBER(SEARCH("thickening",$AZ176)),"thickening","")</f>
        <v>thickening</v>
      </c>
      <c r="BF176" s="2" t="str">
        <f>IF(ISNUMBER(SEARCH("airDry",$AW176)),"airDry","")</f>
        <v>airDry</v>
      </c>
      <c r="BG176" s="2" t="str">
        <f>IF(ISNUMBER(SEARCH("heatDry",$AY176)),"heatDry","")</f>
        <v/>
      </c>
      <c r="BH176" s="2" t="str">
        <f>IF(AND(ISNUMBER(SEARCH("aerobic",$AW176)),ISNUMBER(SEARCH("anaer",$AW176))),"Combined Aer and Anaer.","")</f>
        <v/>
      </c>
    </row>
    <row r="177" spans="1:60" x14ac:dyDescent="0.3">
      <c r="A177" s="4">
        <v>175</v>
      </c>
      <c r="B177" t="s">
        <v>944</v>
      </c>
      <c r="C177">
        <v>4025</v>
      </c>
      <c r="D177">
        <v>409.93954063446239</v>
      </c>
      <c r="E177">
        <v>406.09277615310862</v>
      </c>
      <c r="F177">
        <v>309.79578818194392</v>
      </c>
      <c r="G177">
        <v>512.75213549742159</v>
      </c>
      <c r="H177">
        <v>-77.062190797666332</v>
      </c>
      <c r="I177">
        <v>-76.649167619734754</v>
      </c>
      <c r="J177">
        <v>-89.408944559671085</v>
      </c>
      <c r="K177">
        <v>-64.671490267098036</v>
      </c>
      <c r="L177">
        <v>2087.063149581491</v>
      </c>
      <c r="M177">
        <v>2071.957760191925</v>
      </c>
      <c r="N177">
        <v>2017.0787997057839</v>
      </c>
      <c r="O177">
        <v>2202.415060613162</v>
      </c>
      <c r="P177">
        <v>95.804040071564501</v>
      </c>
      <c r="Q177">
        <v>95.366182148181224</v>
      </c>
      <c r="R177">
        <v>81.382768755241642</v>
      </c>
      <c r="S177">
        <v>108.8795568510595</v>
      </c>
      <c r="T177">
        <v>66.949338247753133</v>
      </c>
      <c r="U177">
        <v>66.949232089329826</v>
      </c>
      <c r="V177">
        <v>66.903779223128467</v>
      </c>
      <c r="W177">
        <v>66.99445999746915</v>
      </c>
      <c r="X177">
        <v>5814.8160497707559</v>
      </c>
      <c r="Y177">
        <v>5849.8881594786253</v>
      </c>
      <c r="Z177">
        <v>5509.4412436339326</v>
      </c>
      <c r="AA177">
        <v>6011.7552362807928</v>
      </c>
      <c r="AB177">
        <v>1243.770485669022</v>
      </c>
      <c r="AC177">
        <v>1221.2264608623279</v>
      </c>
      <c r="AD177">
        <v>1019.815027285829</v>
      </c>
      <c r="AE177">
        <v>1577.2903596431049</v>
      </c>
      <c r="AF177">
        <v>50.82796444868746</v>
      </c>
      <c r="AG177">
        <v>50.458863364053052</v>
      </c>
      <c r="AH177">
        <v>49.130312163296132</v>
      </c>
      <c r="AI177">
        <v>53.626526892559873</v>
      </c>
      <c r="AJ177">
        <v>0.39770755411278202</v>
      </c>
      <c r="AK177">
        <v>0.39770693035259858</v>
      </c>
      <c r="AL177">
        <v>0.39762064913184281</v>
      </c>
      <c r="AM177">
        <v>0.3977948411925305</v>
      </c>
      <c r="AN177">
        <v>0.96332236379295311</v>
      </c>
      <c r="AO177">
        <v>0.96332236379295311</v>
      </c>
      <c r="AP177">
        <v>0.96332236379295311</v>
      </c>
      <c r="AQ177">
        <v>0.96332236379295311</v>
      </c>
      <c r="AR177">
        <v>10.018067113038359</v>
      </c>
      <c r="AS177">
        <v>10.018067113038359</v>
      </c>
      <c r="AT177">
        <v>10.018067113038359</v>
      </c>
      <c r="AU177">
        <v>10.018067113038359</v>
      </c>
      <c r="AV177" t="str">
        <f>VLOOKUP(Sheet1[[#This Row],[NPDES ID2]],Combined_Sheet__Major_Only___2[[NPDES ID2]:[ECHO BFR]],3,FALSE)</f>
        <v>NJ</v>
      </c>
      <c r="AW177" t="s">
        <v>54</v>
      </c>
      <c r="AX177" t="str">
        <f>VLOOKUP(Sheet1[[#This Row],[NPDES ID2]],Combined_Sheet__Major_Only___2[[NPDES ID2]:[ECHO BFR]],27,FALSE)</f>
        <v>-</v>
      </c>
      <c r="AY177" t="str">
        <f>VLOOKUP(Sheet1[[#This Row],[NPDES ID2]],Combined_Sheet__Major_Only___2[[NPDES ID2]:[ECHO BFR]],28,FALSE)</f>
        <v>-</v>
      </c>
      <c r="AZ177" t="str">
        <f>VLOOKUP(Sheet1[[#This Row],[NPDES ID2]],Combined_Sheet__Major_Only___2[[NPDES ID2]:[ECHO BFR]],29,FALSE)</f>
        <v>thickening, preliminaryOps</v>
      </c>
      <c r="BA177">
        <f>VLOOKUP(Sheet1[[#This Row],[NPDES ID2]],Combined_Sheet__Major_Only___2[[NPDES ID2]:[ECHO BFR]],17,FALSE)</f>
        <v>41.006540999999999</v>
      </c>
      <c r="BB177">
        <f>VLOOKUP(Sheet1[[#This Row],[NPDES ID2]],Combined_Sheet__Major_Only___2[[NPDES ID2]:[ECHO BFR]],18,FALSE)</f>
        <v>-74.119142999999994</v>
      </c>
      <c r="BC177" t="str">
        <f>IF(ISNUMBER(SEARCH("aerobic",$AW177)),"aerobic","")</f>
        <v/>
      </c>
      <c r="BD177" t="str">
        <f>IF(ISNUMBER(SEARCH("anaer",$AW177)),"anaer","")</f>
        <v/>
      </c>
      <c r="BE177" t="str">
        <f>IF(ISNUMBER(SEARCH("thickening",$AZ177)),"thickening","")</f>
        <v>thickening</v>
      </c>
      <c r="BF177" s="3" t="str">
        <f>IF(ISNUMBER(SEARCH("airDry",$AW177)),"airDry","")</f>
        <v/>
      </c>
      <c r="BG177" s="3" t="str">
        <f>IF(ISNUMBER(SEARCH("heatDry",$AY177)),"heatDry","")</f>
        <v/>
      </c>
      <c r="BH177" s="3" t="str">
        <f>IF(AND(ISNUMBER(SEARCH("aerobic",$AW177)),ISNUMBER(SEARCH("anaer",$AW177))),"Combined Aer and Anaer.","")</f>
        <v/>
      </c>
    </row>
    <row r="178" spans="1:60" x14ac:dyDescent="0.3">
      <c r="A178" s="4">
        <v>176</v>
      </c>
      <c r="B178" t="s">
        <v>949</v>
      </c>
      <c r="C178">
        <v>3817</v>
      </c>
      <c r="D178">
        <v>437.7141158478035</v>
      </c>
      <c r="E178">
        <v>433.51179244746129</v>
      </c>
      <c r="F178">
        <v>333.00811286892412</v>
      </c>
      <c r="G178">
        <v>544.686329211763</v>
      </c>
      <c r="H178">
        <v>-77.135311927041727</v>
      </c>
      <c r="I178">
        <v>-76.415708235306653</v>
      </c>
      <c r="J178">
        <v>-88.42428950729645</v>
      </c>
      <c r="K178">
        <v>-65.638395816274809</v>
      </c>
      <c r="L178">
        <v>1802.1095981454971</v>
      </c>
      <c r="M178">
        <v>1786.475939804649</v>
      </c>
      <c r="N178">
        <v>1729.6562050935061</v>
      </c>
      <c r="O178">
        <v>1921.5374012012189</v>
      </c>
      <c r="P178">
        <v>91.099482665552827</v>
      </c>
      <c r="Q178">
        <v>90.396590894407183</v>
      </c>
      <c r="R178">
        <v>79.178281177659201</v>
      </c>
      <c r="S178">
        <v>103.65461592433969</v>
      </c>
      <c r="T178">
        <v>100.493243894443</v>
      </c>
      <c r="U178">
        <v>100.4930859687566</v>
      </c>
      <c r="V178">
        <v>100.4254683942703</v>
      </c>
      <c r="W178">
        <v>100.5603688862721</v>
      </c>
      <c r="X178">
        <v>9589.3093169302083</v>
      </c>
      <c r="Y178">
        <v>9657.8381559673144</v>
      </c>
      <c r="Z178">
        <v>8988.8104708348947</v>
      </c>
      <c r="AA178">
        <v>9979.5560756192517</v>
      </c>
      <c r="AB178">
        <v>2623.6444110520488</v>
      </c>
      <c r="AC178">
        <v>2540.3742608962839</v>
      </c>
      <c r="AD178">
        <v>2027.8357456508679</v>
      </c>
      <c r="AE178">
        <v>3575.8930229294069</v>
      </c>
      <c r="AF178">
        <v>46.282547299309797</v>
      </c>
      <c r="AG178">
        <v>45.879659337223544</v>
      </c>
      <c r="AH178">
        <v>44.429281689002643</v>
      </c>
      <c r="AI178">
        <v>49.337581825748003</v>
      </c>
      <c r="AJ178">
        <v>0.34254288658822329</v>
      </c>
      <c r="AK178">
        <v>0.34254222067118462</v>
      </c>
      <c r="AL178">
        <v>0.34245039135423622</v>
      </c>
      <c r="AM178">
        <v>0.34263579405773498</v>
      </c>
      <c r="AN178">
        <v>0.97512835476447268</v>
      </c>
      <c r="AO178">
        <v>0.97512835476447246</v>
      </c>
      <c r="AP178">
        <v>0.97512835476447246</v>
      </c>
      <c r="AQ178">
        <v>0.97512835476447246</v>
      </c>
      <c r="AR178">
        <v>8.0780670552737543</v>
      </c>
      <c r="AS178">
        <v>8.0780670552737561</v>
      </c>
      <c r="AT178">
        <v>8.0780670552737561</v>
      </c>
      <c r="AU178">
        <v>8.0780670552737561</v>
      </c>
      <c r="AV178" t="str">
        <f>VLOOKUP(Sheet1[[#This Row],[NPDES ID2]],Combined_Sheet__Major_Only___2[[NPDES ID2]:[ECHO BFR]],3,FALSE)</f>
        <v>NH</v>
      </c>
      <c r="AW178" t="s">
        <v>952</v>
      </c>
      <c r="AX178" t="str">
        <f>VLOOKUP(Sheet1[[#This Row],[NPDES ID2]],Combined_Sheet__Major_Only___2[[NPDES ID2]:[ECHO BFR]],27,FALSE)</f>
        <v>-</v>
      </c>
      <c r="AY178" t="str">
        <f>VLOOKUP(Sheet1[[#This Row],[NPDES ID2]],Combined_Sheet__Major_Only___2[[NPDES ID2]:[ECHO BFR]],28,FALSE)</f>
        <v>highTempCompost</v>
      </c>
      <c r="AZ178" t="str">
        <f>VLOOKUP(Sheet1[[#This Row],[NPDES ID2]],Combined_Sheet__Major_Only___2[[NPDES ID2]:[ECHO BFR]],29,FALSE)</f>
        <v>thickening, preliminaryOps</v>
      </c>
      <c r="BA178">
        <f>VLOOKUP(Sheet1[[#This Row],[NPDES ID2]],Combined_Sheet__Major_Only___2[[NPDES ID2]:[ECHO BFR]],17,FALSE)</f>
        <v>42.809522999999999</v>
      </c>
      <c r="BB178">
        <f>VLOOKUP(Sheet1[[#This Row],[NPDES ID2]],Combined_Sheet__Major_Only___2[[NPDES ID2]:[ECHO BFR]],18,FALSE)</f>
        <v>-71.475870999999998</v>
      </c>
      <c r="BC178" t="str">
        <f>IF(ISNUMBER(SEARCH("aerobic",$AW178)),"aerobic","")</f>
        <v/>
      </c>
      <c r="BD178" t="str">
        <f>IF(ISNUMBER(SEARCH("anaer",$AW178)),"anaer","")</f>
        <v/>
      </c>
      <c r="BE178" t="str">
        <f>IF(ISNUMBER(SEARCH("thickening",$AZ178)),"thickening","")</f>
        <v>thickening</v>
      </c>
      <c r="BF178" s="2" t="str">
        <f>IF(ISNUMBER(SEARCH("airDry",$AW178)),"airDry","")</f>
        <v/>
      </c>
      <c r="BG178" s="2" t="str">
        <f>IF(ISNUMBER(SEARCH("heatDry",$AY178)),"heatDry","")</f>
        <v/>
      </c>
      <c r="BH178" s="2" t="str">
        <f>IF(AND(ISNUMBER(SEARCH("aerobic",$AW178)),ISNUMBER(SEARCH("anaer",$AW178))),"Combined Aer and Anaer.","")</f>
        <v/>
      </c>
    </row>
    <row r="179" spans="1:60" x14ac:dyDescent="0.3">
      <c r="A179" s="4">
        <v>177</v>
      </c>
      <c r="B179" t="s">
        <v>956</v>
      </c>
      <c r="C179">
        <v>3799.6</v>
      </c>
      <c r="D179">
        <v>426.70939383678189</v>
      </c>
      <c r="E179">
        <v>422.61873554456349</v>
      </c>
      <c r="F179">
        <v>324.17447315764912</v>
      </c>
      <c r="G179">
        <v>531.35055731976036</v>
      </c>
      <c r="H179">
        <v>-76.226814885333965</v>
      </c>
      <c r="I179">
        <v>-75.496646625373572</v>
      </c>
      <c r="J179">
        <v>-87.453755514355592</v>
      </c>
      <c r="K179">
        <v>-64.452769987828972</v>
      </c>
      <c r="L179">
        <v>1835.5346591376251</v>
      </c>
      <c r="M179">
        <v>1820.3012874529929</v>
      </c>
      <c r="N179">
        <v>1764.79667719636</v>
      </c>
      <c r="O179">
        <v>1952.173273875849</v>
      </c>
      <c r="P179">
        <v>90.608651393976174</v>
      </c>
      <c r="Q179">
        <v>90.152684731556349</v>
      </c>
      <c r="R179">
        <v>78.304236107365355</v>
      </c>
      <c r="S179">
        <v>102.8518639476643</v>
      </c>
      <c r="T179">
        <v>234.85216285764389</v>
      </c>
      <c r="U179">
        <v>234.8517975800294</v>
      </c>
      <c r="V179">
        <v>234.69540005619351</v>
      </c>
      <c r="W179">
        <v>235.0074210518238</v>
      </c>
      <c r="X179">
        <v>21899.714610204221</v>
      </c>
      <c r="Y179">
        <v>22050.0317514007</v>
      </c>
      <c r="Z179">
        <v>20582.74241436911</v>
      </c>
      <c r="AA179">
        <v>22753.581022527411</v>
      </c>
      <c r="AB179">
        <v>7128.5112673572121</v>
      </c>
      <c r="AC179">
        <v>6819.2062554182521</v>
      </c>
      <c r="AD179">
        <v>5263.4604529402714</v>
      </c>
      <c r="AE179">
        <v>10324.819517882461</v>
      </c>
      <c r="AF179">
        <v>47.367055061772312</v>
      </c>
      <c r="AG179">
        <v>46.971539385119883</v>
      </c>
      <c r="AH179">
        <v>45.555135295412143</v>
      </c>
      <c r="AI179">
        <v>50.35578990950907</v>
      </c>
      <c r="AJ179">
        <v>0.35569041309553001</v>
      </c>
      <c r="AK179">
        <v>0.35568921925575991</v>
      </c>
      <c r="AL179">
        <v>0.35552644599505973</v>
      </c>
      <c r="AM179">
        <v>0.35585514750408881</v>
      </c>
      <c r="AN179">
        <v>0.98913569856289807</v>
      </c>
      <c r="AO179">
        <v>0.98913569856289796</v>
      </c>
      <c r="AP179">
        <v>0.98913569856289796</v>
      </c>
      <c r="AQ179">
        <v>0.98913569856289796</v>
      </c>
      <c r="AR179">
        <v>7.6642346579732648</v>
      </c>
      <c r="AS179">
        <v>7.6642346579732639</v>
      </c>
      <c r="AT179">
        <v>7.6642346579732639</v>
      </c>
      <c r="AU179">
        <v>7.6642346579732639</v>
      </c>
      <c r="AV179" t="str">
        <f>VLOOKUP(Sheet1[[#This Row],[NPDES ID2]],Combined_Sheet__Major_Only___2[[NPDES ID2]:[ECHO BFR]],3,FALSE)</f>
        <v>WA</v>
      </c>
      <c r="AW179" t="s">
        <v>54</v>
      </c>
      <c r="AX179" t="str">
        <f>VLOOKUP(Sheet1[[#This Row],[NPDES ID2]],Combined_Sheet__Major_Only___2[[NPDES ID2]:[ECHO BFR]],27,FALSE)</f>
        <v>other</v>
      </c>
      <c r="AY179" t="str">
        <f>VLOOKUP(Sheet1[[#This Row],[NPDES ID2]],Combined_Sheet__Major_Only___2[[NPDES ID2]:[ECHO BFR]],28,FALSE)</f>
        <v>-</v>
      </c>
      <c r="AZ179" t="str">
        <f>VLOOKUP(Sheet1[[#This Row],[NPDES ID2]],Combined_Sheet__Major_Only___2[[NPDES ID2]:[ECHO BFR]],29,FALSE)</f>
        <v>preliminaryOps</v>
      </c>
      <c r="BA179">
        <f>VLOOKUP(Sheet1[[#This Row],[NPDES ID2]],Combined_Sheet__Major_Only___2[[NPDES ID2]:[ECHO BFR]],17,FALSE)</f>
        <v>45.615876</v>
      </c>
      <c r="BB179">
        <f>VLOOKUP(Sheet1[[#This Row],[NPDES ID2]],Combined_Sheet__Major_Only___2[[NPDES ID2]:[ECHO BFR]],18,FALSE)</f>
        <v>-122.620752</v>
      </c>
      <c r="BC179" t="str">
        <f>IF(ISNUMBER(SEARCH("aerobic",$AW179)),"aerobic","")</f>
        <v/>
      </c>
      <c r="BD179" t="str">
        <f>IF(ISNUMBER(SEARCH("anaer",$AW179)),"anaer","")</f>
        <v/>
      </c>
      <c r="BE179" t="str">
        <f>IF(ISNUMBER(SEARCH("thickening",$AZ179)),"thickening","")</f>
        <v/>
      </c>
      <c r="BF179" s="3" t="str">
        <f>IF(ISNUMBER(SEARCH("airDry",$AW179)),"airDry","")</f>
        <v/>
      </c>
      <c r="BG179" s="3" t="str">
        <f>IF(ISNUMBER(SEARCH("heatDry",$AY179)),"heatDry","")</f>
        <v/>
      </c>
      <c r="BH179" s="3" t="str">
        <f>IF(AND(ISNUMBER(SEARCH("aerobic",$AW179)),ISNUMBER(SEARCH("anaer",$AW179))),"Combined Aer and Anaer.","")</f>
        <v/>
      </c>
    </row>
    <row r="180" spans="1:60" x14ac:dyDescent="0.3">
      <c r="A180" s="4">
        <v>178</v>
      </c>
      <c r="B180" t="s">
        <v>960</v>
      </c>
      <c r="C180">
        <v>3796</v>
      </c>
      <c r="D180">
        <v>324.2958923713137</v>
      </c>
      <c r="E180">
        <v>320.85807577548911</v>
      </c>
      <c r="F180">
        <v>242.7426221717933</v>
      </c>
      <c r="G180">
        <v>406.78797208305031</v>
      </c>
      <c r="H180">
        <v>-76.394849455929702</v>
      </c>
      <c r="I180">
        <v>-77.62506194618004</v>
      </c>
      <c r="J180">
        <v>-89.942187146364333</v>
      </c>
      <c r="K180">
        <v>-60.411719885812751</v>
      </c>
      <c r="L180">
        <v>2409.5991220131368</v>
      </c>
      <c r="M180">
        <v>2398.63583138076</v>
      </c>
      <c r="N180">
        <v>2358.8038841696921</v>
      </c>
      <c r="O180">
        <v>2493.3224289238919</v>
      </c>
      <c r="P180">
        <v>89.603699450409351</v>
      </c>
      <c r="Q180">
        <v>90.549090923581161</v>
      </c>
      <c r="R180">
        <v>73.202552204957712</v>
      </c>
      <c r="S180">
        <v>102.68408065481211</v>
      </c>
      <c r="T180">
        <v>58.80639537027723</v>
      </c>
      <c r="U180">
        <v>58.806301778603647</v>
      </c>
      <c r="V180">
        <v>58.766229500916957</v>
      </c>
      <c r="W180">
        <v>58.846175728160922</v>
      </c>
      <c r="X180">
        <v>4170.1948749168378</v>
      </c>
      <c r="Y180">
        <v>4186.1982929495543</v>
      </c>
      <c r="Z180">
        <v>4031.511506426687</v>
      </c>
      <c r="AA180">
        <v>4258.6236952752306</v>
      </c>
      <c r="AB180">
        <v>765.20446040265813</v>
      </c>
      <c r="AC180">
        <v>758.37609414793042</v>
      </c>
      <c r="AD180">
        <v>646.48624132632688</v>
      </c>
      <c r="AE180">
        <v>916.44392001844687</v>
      </c>
      <c r="AF180">
        <v>62.219579896226733</v>
      </c>
      <c r="AG180">
        <v>61.935328348097123</v>
      </c>
      <c r="AH180">
        <v>60.914515712247407</v>
      </c>
      <c r="AI180">
        <v>64.371549621748727</v>
      </c>
      <c r="AJ180">
        <v>0.53651303548575269</v>
      </c>
      <c r="AK180">
        <v>0.53651238904632659</v>
      </c>
      <c r="AL180">
        <v>0.53642270150624027</v>
      </c>
      <c r="AM180">
        <v>0.53660376135733501</v>
      </c>
      <c r="AN180">
        <v>0.95854556817344205</v>
      </c>
      <c r="AO180">
        <v>0.95854556817344172</v>
      </c>
      <c r="AP180">
        <v>0.95854556817344172</v>
      </c>
      <c r="AQ180">
        <v>0.95854556817344172</v>
      </c>
      <c r="AR180">
        <v>13.33951851230238</v>
      </c>
      <c r="AS180">
        <v>13.33951851230238</v>
      </c>
      <c r="AT180">
        <v>13.33951851230238</v>
      </c>
      <c r="AU180">
        <v>13.33951851230238</v>
      </c>
      <c r="AV180" t="str">
        <f>VLOOKUP(Sheet1[[#This Row],[NPDES ID2]],Combined_Sheet__Major_Only___2[[NPDES ID2]:[ECHO BFR]],3,FALSE)</f>
        <v>IA</v>
      </c>
      <c r="AW180" t="s">
        <v>41</v>
      </c>
      <c r="AX180" t="str">
        <f>VLOOKUP(Sheet1[[#This Row],[NPDES ID2]],Combined_Sheet__Major_Only___2[[NPDES ID2]:[ECHO BFR]],27,FALSE)</f>
        <v>methaneBioCaptureRecover</v>
      </c>
      <c r="AY180" t="str">
        <f>VLOOKUP(Sheet1[[#This Row],[NPDES ID2]],Combined_Sheet__Major_Only___2[[NPDES ID2]:[ECHO BFR]],28,FALSE)</f>
        <v>highTempCompost</v>
      </c>
      <c r="AZ180" t="str">
        <f>VLOOKUP(Sheet1[[#This Row],[NPDES ID2]],Combined_Sheet__Major_Only___2[[NPDES ID2]:[ECHO BFR]],29,FALSE)</f>
        <v>thickening</v>
      </c>
      <c r="BA180">
        <f>VLOOKUP(Sheet1[[#This Row],[NPDES ID2]],Combined_Sheet__Major_Only___2[[NPDES ID2]:[ECHO BFR]],17,FALSE)</f>
        <v>41.484639000000001</v>
      </c>
      <c r="BB180">
        <f>VLOOKUP(Sheet1[[#This Row],[NPDES ID2]],Combined_Sheet__Major_Only___2[[NPDES ID2]:[ECHO BFR]],18,FALSE)</f>
        <v>-90.631305999999995</v>
      </c>
      <c r="BC180" t="str">
        <f>IF(ISNUMBER(SEARCH("aerobic",$AW180)),"aerobic","")</f>
        <v>aerobic</v>
      </c>
      <c r="BD180" t="str">
        <f>IF(ISNUMBER(SEARCH("anaer",$AW180)),"anaer","")</f>
        <v/>
      </c>
      <c r="BE180" t="str">
        <f>IF(ISNUMBER(SEARCH("thickening",$AZ180)),"thickening","")</f>
        <v>thickening</v>
      </c>
      <c r="BF180" s="2" t="str">
        <f>IF(ISNUMBER(SEARCH("airDry",$AW180)),"airDry","")</f>
        <v/>
      </c>
      <c r="BG180" s="2" t="str">
        <f>IF(ISNUMBER(SEARCH("heatDry",$AY180)),"heatDry","")</f>
        <v/>
      </c>
      <c r="BH180" s="2" t="str">
        <f>IF(AND(ISNUMBER(SEARCH("aerobic",$AW180)),ISNUMBER(SEARCH("anaer",$AW180))),"Combined Aer and Anaer.","")</f>
        <v/>
      </c>
    </row>
    <row r="181" spans="1:60" x14ac:dyDescent="0.3">
      <c r="A181" s="4">
        <v>179</v>
      </c>
      <c r="B181" t="s">
        <v>965</v>
      </c>
      <c r="C181">
        <v>3697</v>
      </c>
      <c r="D181">
        <v>334.93593389406578</v>
      </c>
      <c r="E181">
        <v>330.72238861608781</v>
      </c>
      <c r="F181">
        <v>251.3017914609666</v>
      </c>
      <c r="G181">
        <v>419.23040246026238</v>
      </c>
      <c r="H181">
        <v>-76.528287529684135</v>
      </c>
      <c r="I181">
        <v>-77.493822706922217</v>
      </c>
      <c r="J181">
        <v>-89.581939699956678</v>
      </c>
      <c r="K181">
        <v>-61.464489273925707</v>
      </c>
      <c r="L181">
        <v>2241.4354728334488</v>
      </c>
      <c r="M181">
        <v>2229.9742274544951</v>
      </c>
      <c r="N181">
        <v>2188.3269199171932</v>
      </c>
      <c r="O181">
        <v>2328.9735004334761</v>
      </c>
      <c r="P181">
        <v>87.456665481198399</v>
      </c>
      <c r="Q181">
        <v>88.175446410557441</v>
      </c>
      <c r="R181">
        <v>72.129333825189036</v>
      </c>
      <c r="S181">
        <v>100.5282519313119</v>
      </c>
      <c r="T181">
        <v>70.193298886216724</v>
      </c>
      <c r="U181">
        <v>70.193187721490204</v>
      </c>
      <c r="V181">
        <v>70.145591352919226</v>
      </c>
      <c r="W181">
        <v>70.240548523248137</v>
      </c>
      <c r="X181">
        <v>5212.0110800253806</v>
      </c>
      <c r="Y181">
        <v>5234.4905255065314</v>
      </c>
      <c r="Z181">
        <v>5017.3540840224923</v>
      </c>
      <c r="AA181">
        <v>5336.3570869271371</v>
      </c>
      <c r="AB181">
        <v>1069.338297950892</v>
      </c>
      <c r="AC181">
        <v>1057.168609158048</v>
      </c>
      <c r="AD181">
        <v>885.00073955726805</v>
      </c>
      <c r="AE181">
        <v>1313.876980636504</v>
      </c>
      <c r="AF181">
        <v>59.428652423943007</v>
      </c>
      <c r="AG181">
        <v>59.123520730445563</v>
      </c>
      <c r="AH181">
        <v>58.027583350331433</v>
      </c>
      <c r="AI181">
        <v>61.738892737411533</v>
      </c>
      <c r="AJ181">
        <v>0.50244601256925481</v>
      </c>
      <c r="AK181">
        <v>0.50244532833267719</v>
      </c>
      <c r="AL181">
        <v>0.50235052021583759</v>
      </c>
      <c r="AM181">
        <v>0.50254192160801614</v>
      </c>
      <c r="AN181">
        <v>0.96493215290175771</v>
      </c>
      <c r="AO181">
        <v>0.96493215290175771</v>
      </c>
      <c r="AP181">
        <v>0.96493215290175771</v>
      </c>
      <c r="AQ181">
        <v>0.96493215290175771</v>
      </c>
      <c r="AR181">
        <v>11.976592824004291</v>
      </c>
      <c r="AS181">
        <v>11.976592824004291</v>
      </c>
      <c r="AT181">
        <v>11.976592824004291</v>
      </c>
      <c r="AU181">
        <v>11.976592824004291</v>
      </c>
      <c r="AV181" t="str">
        <f>VLOOKUP(Sheet1[[#This Row],[NPDES ID2]],Combined_Sheet__Major_Only___2[[NPDES ID2]:[ECHO BFR]],3,FALSE)</f>
        <v>VA</v>
      </c>
      <c r="AW181" t="s">
        <v>12181</v>
      </c>
      <c r="AX181" t="str">
        <f>VLOOKUP(Sheet1[[#This Row],[NPDES ID2]],Combined_Sheet__Major_Only___2[[NPDES ID2]:[ECHO BFR]],27,FALSE)</f>
        <v>tempSludgeStore</v>
      </c>
      <c r="AY181" t="str">
        <f>VLOOKUP(Sheet1[[#This Row],[NPDES ID2]],Combined_Sheet__Major_Only___2[[NPDES ID2]:[ECHO BFR]],28,FALSE)</f>
        <v>-</v>
      </c>
      <c r="AZ181" t="str">
        <f>VLOOKUP(Sheet1[[#This Row],[NPDES ID2]],Combined_Sheet__Major_Only___2[[NPDES ID2]:[ECHO BFR]],29,FALSE)</f>
        <v>thickening, preliminaryOps</v>
      </c>
      <c r="BA181">
        <f>VLOOKUP(Sheet1[[#This Row],[NPDES ID2]],Combined_Sheet__Major_Only___2[[NPDES ID2]:[ECHO BFR]],17,FALSE)</f>
        <v>37.381453</v>
      </c>
      <c r="BB181">
        <f>VLOOKUP(Sheet1[[#This Row],[NPDES ID2]],Combined_Sheet__Major_Only___2[[NPDES ID2]:[ECHO BFR]],18,FALSE)</f>
        <v>-77.378035999999994</v>
      </c>
      <c r="BC181" t="str">
        <f>IF(ISNUMBER(SEARCH("aerobic",$AW181)),"aerobic","")</f>
        <v/>
      </c>
      <c r="BD181" t="str">
        <f>IF(ISNUMBER(SEARCH("anaer",$AW181)),"anaer","")</f>
        <v>anaer</v>
      </c>
      <c r="BE181" t="str">
        <f>IF(ISNUMBER(SEARCH("thickening",$AZ181)),"thickening","")</f>
        <v>thickening</v>
      </c>
      <c r="BF181" s="3" t="str">
        <f>IF(ISNUMBER(SEARCH("airDry",$AW181)),"airDry","")</f>
        <v/>
      </c>
      <c r="BG181" s="3" t="str">
        <f>IF(ISNUMBER(SEARCH("heatDry",$AY181)),"heatDry","")</f>
        <v/>
      </c>
      <c r="BH181" s="3" t="str">
        <f>IF(AND(ISNUMBER(SEARCH("aerobic",$AW181)),ISNUMBER(SEARCH("anaer",$AW181))),"Combined Aer and Anaer.","")</f>
        <v/>
      </c>
    </row>
    <row r="182" spans="1:60" x14ac:dyDescent="0.3">
      <c r="A182" s="4">
        <v>180</v>
      </c>
      <c r="B182" t="s">
        <v>968</v>
      </c>
      <c r="C182">
        <v>3641</v>
      </c>
      <c r="D182">
        <v>327.94623853660562</v>
      </c>
      <c r="E182">
        <v>323.34051439153421</v>
      </c>
      <c r="F182">
        <v>245.95779359537269</v>
      </c>
      <c r="G182">
        <v>410.34622183037561</v>
      </c>
      <c r="H182">
        <v>-76.633732021921247</v>
      </c>
      <c r="I182">
        <v>-77.722679822142567</v>
      </c>
      <c r="J182">
        <v>-89.827910033968735</v>
      </c>
      <c r="K182">
        <v>-61.449763633637687</v>
      </c>
      <c r="L182">
        <v>2236.9423944590471</v>
      </c>
      <c r="M182">
        <v>2225.870507131594</v>
      </c>
      <c r="N182">
        <v>2185.6625980848039</v>
      </c>
      <c r="O182">
        <v>2321.4594289037259</v>
      </c>
      <c r="P182">
        <v>86.082817890789812</v>
      </c>
      <c r="Q182">
        <v>86.784060309336155</v>
      </c>
      <c r="R182">
        <v>70.730361181044842</v>
      </c>
      <c r="S182">
        <v>98.85373299911312</v>
      </c>
      <c r="T182">
        <v>46.698725956420311</v>
      </c>
      <c r="U182">
        <v>46.698651050135233</v>
      </c>
      <c r="V182">
        <v>46.666579121704082</v>
      </c>
      <c r="W182">
        <v>46.730564246247177</v>
      </c>
      <c r="X182">
        <v>3421.7351297383179</v>
      </c>
      <c r="Y182">
        <v>3435.9998606510612</v>
      </c>
      <c r="Z182">
        <v>3298.0893995594811</v>
      </c>
      <c r="AA182">
        <v>3500.6916113553739</v>
      </c>
      <c r="AB182">
        <v>653.4062883910334</v>
      </c>
      <c r="AC182">
        <v>647.09513629448406</v>
      </c>
      <c r="AD182">
        <v>547.92821166149918</v>
      </c>
      <c r="AE182">
        <v>790.08666123349201</v>
      </c>
      <c r="AF182">
        <v>60.219051757420367</v>
      </c>
      <c r="AG182">
        <v>59.919988054733707</v>
      </c>
      <c r="AH182">
        <v>58.844179258305537</v>
      </c>
      <c r="AI182">
        <v>62.485679004496028</v>
      </c>
      <c r="AJ182">
        <v>0.512090437016955</v>
      </c>
      <c r="AK182">
        <v>0.51208988564762503</v>
      </c>
      <c r="AL182">
        <v>0.51201330658324484</v>
      </c>
      <c r="AM182">
        <v>0.51216790046531202</v>
      </c>
      <c r="AN182">
        <v>0.94859011255351033</v>
      </c>
      <c r="AO182">
        <v>0.94859011255351067</v>
      </c>
      <c r="AP182">
        <v>0.94859011255351067</v>
      </c>
      <c r="AQ182">
        <v>0.94859011255351067</v>
      </c>
      <c r="AR182">
        <v>12.62361928652205</v>
      </c>
      <c r="AS182">
        <v>12.62361928652205</v>
      </c>
      <c r="AT182">
        <v>12.62361928652205</v>
      </c>
      <c r="AU182">
        <v>12.62361928652205</v>
      </c>
      <c r="AV182" t="str">
        <f>VLOOKUP(Sheet1[[#This Row],[NPDES ID2]],Combined_Sheet__Major_Only___2[[NPDES ID2]:[ECHO BFR]],3,FALSE)</f>
        <v>TX</v>
      </c>
      <c r="AW182" t="s">
        <v>41</v>
      </c>
      <c r="AX182" t="str">
        <f>VLOOKUP(Sheet1[[#This Row],[NPDES ID2]],Combined_Sheet__Major_Only___2[[NPDES ID2]:[ECHO BFR]],27,FALSE)</f>
        <v>-</v>
      </c>
      <c r="AY182" t="str">
        <f>VLOOKUP(Sheet1[[#This Row],[NPDES ID2]],Combined_Sheet__Major_Only___2[[NPDES ID2]:[ECHO BFR]],28,FALSE)</f>
        <v>-</v>
      </c>
      <c r="AZ182" t="str">
        <f>VLOOKUP(Sheet1[[#This Row],[NPDES ID2]],Combined_Sheet__Major_Only___2[[NPDES ID2]:[ECHO BFR]],29,FALSE)</f>
        <v>thickening, preliminaryOps</v>
      </c>
      <c r="BA182">
        <f>VLOOKUP(Sheet1[[#This Row],[NPDES ID2]],Combined_Sheet__Major_Only___2[[NPDES ID2]:[ECHO BFR]],17,FALSE)</f>
        <v>33.561416999999999</v>
      </c>
      <c r="BB182">
        <f>VLOOKUP(Sheet1[[#This Row],[NPDES ID2]],Combined_Sheet__Major_Only___2[[NPDES ID2]:[ECHO BFR]],18,FALSE)</f>
        <v>-101.800639</v>
      </c>
      <c r="BC182" t="str">
        <f>IF(ISNUMBER(SEARCH("aerobic",$AW182)),"aerobic","")</f>
        <v>aerobic</v>
      </c>
      <c r="BD182" t="str">
        <f>IF(ISNUMBER(SEARCH("anaer",$AW182)),"anaer","")</f>
        <v/>
      </c>
      <c r="BE182" t="str">
        <f>IF(ISNUMBER(SEARCH("thickening",$AZ182)),"thickening","")</f>
        <v>thickening</v>
      </c>
      <c r="BF182" s="2" t="str">
        <f>IF(ISNUMBER(SEARCH("airDry",$AW182)),"airDry","")</f>
        <v/>
      </c>
      <c r="BG182" s="2" t="str">
        <f>IF(ISNUMBER(SEARCH("heatDry",$AY182)),"heatDry","")</f>
        <v/>
      </c>
      <c r="BH182" s="2" t="str">
        <f>IF(AND(ISNUMBER(SEARCH("aerobic",$AW182)),ISNUMBER(SEARCH("anaer",$AW182))),"Combined Aer and Anaer.","")</f>
        <v/>
      </c>
    </row>
    <row r="183" spans="1:60" x14ac:dyDescent="0.3">
      <c r="A183" s="4">
        <v>181</v>
      </c>
      <c r="B183" t="s">
        <v>973</v>
      </c>
      <c r="C183">
        <v>3634.38</v>
      </c>
      <c r="D183">
        <v>391.22104804767059</v>
      </c>
      <c r="E183">
        <v>386.23506221515947</v>
      </c>
      <c r="F183">
        <v>296.21037110491272</v>
      </c>
      <c r="G183">
        <v>487.23569931764882</v>
      </c>
      <c r="H183">
        <v>-77.237544261612086</v>
      </c>
      <c r="I183">
        <v>-76.818474318318493</v>
      </c>
      <c r="J183">
        <v>-89.564571539782904</v>
      </c>
      <c r="K183">
        <v>-64.78384775606483</v>
      </c>
      <c r="L183">
        <v>1871.010437490439</v>
      </c>
      <c r="M183">
        <v>1857.2669740765009</v>
      </c>
      <c r="N183">
        <v>1807.361624140025</v>
      </c>
      <c r="O183">
        <v>1975.912774267962</v>
      </c>
      <c r="P183">
        <v>86.530548677849907</v>
      </c>
      <c r="Q183">
        <v>86.183091989030544</v>
      </c>
      <c r="R183">
        <v>73.641733878209365</v>
      </c>
      <c r="S183">
        <v>98.263026538575701</v>
      </c>
      <c r="T183">
        <v>49.561793741833711</v>
      </c>
      <c r="U183">
        <v>49.561714417065417</v>
      </c>
      <c r="V183">
        <v>49.527750667719559</v>
      </c>
      <c r="W183">
        <v>49.595510070978108</v>
      </c>
      <c r="X183">
        <v>4335.8148133186678</v>
      </c>
      <c r="Y183">
        <v>4362.319426226376</v>
      </c>
      <c r="Z183">
        <v>4104.9396568655657</v>
      </c>
      <c r="AA183">
        <v>4484.8122872144086</v>
      </c>
      <c r="AB183">
        <v>1167.757128819741</v>
      </c>
      <c r="AC183">
        <v>1134.40214535069</v>
      </c>
      <c r="AD183">
        <v>910.15209048442614</v>
      </c>
      <c r="AE183">
        <v>1580.747353402267</v>
      </c>
      <c r="AF183">
        <v>50.461635102937159</v>
      </c>
      <c r="AG183">
        <v>50.08995247570202</v>
      </c>
      <c r="AH183">
        <v>48.750549617196178</v>
      </c>
      <c r="AI183">
        <v>53.281995988010962</v>
      </c>
      <c r="AJ183">
        <v>0.39325611019906909</v>
      </c>
      <c r="AK183">
        <v>0.39325559585044417</v>
      </c>
      <c r="AL183">
        <v>0.39318429567186308</v>
      </c>
      <c r="AM183">
        <v>0.39332823746915269</v>
      </c>
      <c r="AN183">
        <v>0.95135272381672553</v>
      </c>
      <c r="AO183">
        <v>0.9513527238167252</v>
      </c>
      <c r="AP183">
        <v>0.9513527238167252</v>
      </c>
      <c r="AQ183">
        <v>0.9513527238167252</v>
      </c>
      <c r="AR183">
        <v>8.8707536304684655</v>
      </c>
      <c r="AS183">
        <v>8.8707536304684638</v>
      </c>
      <c r="AT183">
        <v>8.8707536304684638</v>
      </c>
      <c r="AU183">
        <v>8.8707536304684638</v>
      </c>
      <c r="AV183" t="str">
        <f>VLOOKUP(Sheet1[[#This Row],[NPDES ID2]],Combined_Sheet__Major_Only___2[[NPDES ID2]:[ECHO BFR]],3,FALSE)</f>
        <v>WA</v>
      </c>
      <c r="AW183" t="s">
        <v>87</v>
      </c>
      <c r="AX183" t="str">
        <f>VLOOKUP(Sheet1[[#This Row],[NPDES ID2]],Combined_Sheet__Major_Only___2[[NPDES ID2]:[ECHO BFR]],27,FALSE)</f>
        <v>-</v>
      </c>
      <c r="AY183" t="str">
        <f>VLOOKUP(Sheet1[[#This Row],[NPDES ID2]],Combined_Sheet__Major_Only___2[[NPDES ID2]:[ECHO BFR]],28,FALSE)</f>
        <v>pasteurize</v>
      </c>
      <c r="AZ183" t="str">
        <f>VLOOKUP(Sheet1[[#This Row],[NPDES ID2]],Combined_Sheet__Major_Only___2[[NPDES ID2]:[ECHO BFR]],29,FALSE)</f>
        <v>preliminaryOps, thickening</v>
      </c>
      <c r="BA183">
        <f>VLOOKUP(Sheet1[[#This Row],[NPDES ID2]],Combined_Sheet__Major_Only___2[[NPDES ID2]:[ECHO BFR]],17,FALSE)</f>
        <v>46.100391000000002</v>
      </c>
      <c r="BB183">
        <f>VLOOKUP(Sheet1[[#This Row],[NPDES ID2]],Combined_Sheet__Major_Only___2[[NPDES ID2]:[ECHO BFR]],18,FALSE)</f>
        <v>-122.92860400000001</v>
      </c>
      <c r="BC183" t="str">
        <f>IF(ISNUMBER(SEARCH("aerobic",$AW183)),"aerobic","")</f>
        <v/>
      </c>
      <c r="BD183" t="str">
        <f>IF(ISNUMBER(SEARCH("anaer",$AW183)),"anaer","")</f>
        <v/>
      </c>
      <c r="BE183" t="str">
        <f>IF(ISNUMBER(SEARCH("thickening",$AZ183)),"thickening","")</f>
        <v>thickening</v>
      </c>
      <c r="BF183" s="3" t="str">
        <f>IF(ISNUMBER(SEARCH("airDry",$AW183)),"airDry","")</f>
        <v/>
      </c>
      <c r="BG183" s="3" t="str">
        <f>IF(ISNUMBER(SEARCH("heatDry",$AY183)),"heatDry","")</f>
        <v/>
      </c>
      <c r="BH183" s="3" t="str">
        <f>IF(AND(ISNUMBER(SEARCH("aerobic",$AW183)),ISNUMBER(SEARCH("anaer",$AW183))),"Combined Aer and Anaer.","")</f>
        <v/>
      </c>
    </row>
    <row r="184" spans="1:60" x14ac:dyDescent="0.3">
      <c r="A184" s="4">
        <v>182</v>
      </c>
      <c r="B184" t="s">
        <v>979</v>
      </c>
      <c r="C184">
        <v>3613.3</v>
      </c>
      <c r="D184">
        <v>390.87660605261311</v>
      </c>
      <c r="E184">
        <v>385.809460408912</v>
      </c>
      <c r="F184">
        <v>296.00913679732753</v>
      </c>
      <c r="G184">
        <v>486.65826173105648</v>
      </c>
      <c r="H184">
        <v>-77.299079101763553</v>
      </c>
      <c r="I184">
        <v>-76.912793985060915</v>
      </c>
      <c r="J184">
        <v>-89.620706929957223</v>
      </c>
      <c r="K184">
        <v>-64.817756044442618</v>
      </c>
      <c r="L184">
        <v>1856.340945913088</v>
      </c>
      <c r="M184">
        <v>1842.6476460016111</v>
      </c>
      <c r="N184">
        <v>1792.9326618180201</v>
      </c>
      <c r="O184">
        <v>1960.8446082874971</v>
      </c>
      <c r="P184">
        <v>86.035593627190352</v>
      </c>
      <c r="Q184">
        <v>85.715311010996231</v>
      </c>
      <c r="R184">
        <v>73.259269362085746</v>
      </c>
      <c r="S184">
        <v>97.679214370139178</v>
      </c>
      <c r="T184">
        <v>45.507098548706551</v>
      </c>
      <c r="U184">
        <v>45.507025481422851</v>
      </c>
      <c r="V184">
        <v>45.47574094114367</v>
      </c>
      <c r="W184">
        <v>45.538155186371696</v>
      </c>
      <c r="X184">
        <v>3989.3116061499818</v>
      </c>
      <c r="Y184">
        <v>4013.790398744803</v>
      </c>
      <c r="Z184">
        <v>3776.0531038406498</v>
      </c>
      <c r="AA184">
        <v>4126.9685962774311</v>
      </c>
      <c r="AB184">
        <v>916.16737398147427</v>
      </c>
      <c r="AC184">
        <v>896.79109957177207</v>
      </c>
      <c r="AD184">
        <v>740.1679879692332</v>
      </c>
      <c r="AE184">
        <v>1184.3598567780521</v>
      </c>
      <c r="AF184">
        <v>50.357415321780699</v>
      </c>
      <c r="AG184">
        <v>49.98500330569081</v>
      </c>
      <c r="AH184">
        <v>48.64249581380173</v>
      </c>
      <c r="AI184">
        <v>53.18401479444374</v>
      </c>
      <c r="AJ184">
        <v>0.3919898513920812</v>
      </c>
      <c r="AK184">
        <v>0.3919893719305988</v>
      </c>
      <c r="AL184">
        <v>0.39192286113405</v>
      </c>
      <c r="AM184">
        <v>0.39205713246843088</v>
      </c>
      <c r="AN184">
        <v>0.94734558388935453</v>
      </c>
      <c r="AO184">
        <v>0.94734558388935408</v>
      </c>
      <c r="AP184">
        <v>0.94734558388935408</v>
      </c>
      <c r="AQ184">
        <v>0.94734558388935408</v>
      </c>
      <c r="AR184">
        <v>9.5663901331327015</v>
      </c>
      <c r="AS184">
        <v>9.5663901331327015</v>
      </c>
      <c r="AT184">
        <v>9.5663901331327015</v>
      </c>
      <c r="AU184">
        <v>9.5663901331327015</v>
      </c>
      <c r="AV184" t="str">
        <f>VLOOKUP(Sheet1[[#This Row],[NPDES ID2]],Combined_Sheet__Major_Only___2[[NPDES ID2]:[ECHO BFR]],3,FALSE)</f>
        <v>NJ</v>
      </c>
      <c r="AW184" t="s">
        <v>54</v>
      </c>
      <c r="AX184" t="str">
        <f>VLOOKUP(Sheet1[[#This Row],[NPDES ID2]],Combined_Sheet__Major_Only___2[[NPDES ID2]:[ECHO BFR]],27,FALSE)</f>
        <v>-</v>
      </c>
      <c r="AY184" t="str">
        <f>VLOOKUP(Sheet1[[#This Row],[NPDES ID2]],Combined_Sheet__Major_Only___2[[NPDES ID2]:[ECHO BFR]],28,FALSE)</f>
        <v>-</v>
      </c>
      <c r="AZ184" t="str">
        <f>VLOOKUP(Sheet1[[#This Row],[NPDES ID2]],Combined_Sheet__Major_Only___2[[NPDES ID2]:[ECHO BFR]],29,FALSE)</f>
        <v>preliminaryOps, thickening</v>
      </c>
      <c r="BA184">
        <f>VLOOKUP(Sheet1[[#This Row],[NPDES ID2]],Combined_Sheet__Major_Only___2[[NPDES ID2]:[ECHO BFR]],17,FALSE)</f>
        <v>40.557338999999999</v>
      </c>
      <c r="BB184">
        <f>VLOOKUP(Sheet1[[#This Row],[NPDES ID2]],Combined_Sheet__Major_Only___2[[NPDES ID2]:[ECHO BFR]],18,FALSE)</f>
        <v>-74.567103000000003</v>
      </c>
      <c r="BC184" t="str">
        <f>IF(ISNUMBER(SEARCH("aerobic",$AW184)),"aerobic","")</f>
        <v/>
      </c>
      <c r="BD184" t="str">
        <f>IF(ISNUMBER(SEARCH("anaer",$AW184)),"anaer","")</f>
        <v/>
      </c>
      <c r="BE184" t="str">
        <f>IF(ISNUMBER(SEARCH("thickening",$AZ184)),"thickening","")</f>
        <v>thickening</v>
      </c>
      <c r="BF184" s="2" t="str">
        <f>IF(ISNUMBER(SEARCH("airDry",$AW184)),"airDry","")</f>
        <v/>
      </c>
      <c r="BG184" s="2" t="str">
        <f>IF(ISNUMBER(SEARCH("heatDry",$AY184)),"heatDry","")</f>
        <v/>
      </c>
      <c r="BH184" s="2" t="str">
        <f>IF(AND(ISNUMBER(SEARCH("aerobic",$AW184)),ISNUMBER(SEARCH("anaer",$AW184))),"Combined Aer and Anaer.","")</f>
        <v/>
      </c>
    </row>
    <row r="185" spans="1:60" x14ac:dyDescent="0.3">
      <c r="A185" s="4">
        <v>183</v>
      </c>
      <c r="B185" t="s">
        <v>984</v>
      </c>
      <c r="C185">
        <v>3606.81</v>
      </c>
      <c r="D185">
        <v>386.32314174138821</v>
      </c>
      <c r="E185">
        <v>381.1881237063792</v>
      </c>
      <c r="F185">
        <v>292.37727280232269</v>
      </c>
      <c r="G185">
        <v>481.10444822762281</v>
      </c>
      <c r="H185">
        <v>-77.179763601707876</v>
      </c>
      <c r="I185">
        <v>-76.783418040865826</v>
      </c>
      <c r="J185">
        <v>-89.582987392817799</v>
      </c>
      <c r="K185">
        <v>-64.679006238167275</v>
      </c>
      <c r="L185">
        <v>1873.072044445855</v>
      </c>
      <c r="M185">
        <v>1859.5544049782729</v>
      </c>
      <c r="N185">
        <v>1810.462715758807</v>
      </c>
      <c r="O185">
        <v>1976.2628811864799</v>
      </c>
      <c r="P185">
        <v>85.848640394121787</v>
      </c>
      <c r="Q185">
        <v>85.460286145985606</v>
      </c>
      <c r="R185">
        <v>72.901147162873158</v>
      </c>
      <c r="S185">
        <v>97.584552791616133</v>
      </c>
      <c r="T185">
        <v>64.346877120120794</v>
      </c>
      <c r="U185">
        <v>64.346774977994571</v>
      </c>
      <c r="V185">
        <v>64.303041732409952</v>
      </c>
      <c r="W185">
        <v>64.390291776367008</v>
      </c>
      <c r="X185">
        <v>5580.2489826874626</v>
      </c>
      <c r="Y185">
        <v>5613.8127978387784</v>
      </c>
      <c r="Z185">
        <v>5288.1148942817454</v>
      </c>
      <c r="AA185">
        <v>5768.6359952937664</v>
      </c>
      <c r="AB185">
        <v>1138.4913009978479</v>
      </c>
      <c r="AC185">
        <v>1119.709275063618</v>
      </c>
      <c r="AD185">
        <v>941.98911978666888</v>
      </c>
      <c r="AE185">
        <v>1427.235118308723</v>
      </c>
      <c r="AF185">
        <v>50.903825197147462</v>
      </c>
      <c r="AG185">
        <v>50.535390811667853</v>
      </c>
      <c r="AH185">
        <v>49.208139906837793</v>
      </c>
      <c r="AI185">
        <v>53.698878163911239</v>
      </c>
      <c r="AJ185">
        <v>0.39862949164149247</v>
      </c>
      <c r="AK185">
        <v>0.3986289480873908</v>
      </c>
      <c r="AL185">
        <v>0.3985536340836125</v>
      </c>
      <c r="AM185">
        <v>0.3987056802286878</v>
      </c>
      <c r="AN185">
        <v>0.96191998389034272</v>
      </c>
      <c r="AO185">
        <v>0.96191998389034261</v>
      </c>
      <c r="AP185">
        <v>0.96191998389034261</v>
      </c>
      <c r="AQ185">
        <v>0.96191998389034261</v>
      </c>
      <c r="AR185">
        <v>10.289543866090231</v>
      </c>
      <c r="AS185">
        <v>10.289543866090231</v>
      </c>
      <c r="AT185">
        <v>10.289543866090231</v>
      </c>
      <c r="AU185">
        <v>10.289543866090231</v>
      </c>
      <c r="AV185" t="str">
        <f>VLOOKUP(Sheet1[[#This Row],[NPDES ID2]],Combined_Sheet__Major_Only___2[[NPDES ID2]:[ECHO BFR]],3,FALSE)</f>
        <v>PA</v>
      </c>
      <c r="AW185" t="s">
        <v>87</v>
      </c>
      <c r="AX185" t="str">
        <f>VLOOKUP(Sheet1[[#This Row],[NPDES ID2]],Combined_Sheet__Major_Only___2[[NPDES ID2]:[ECHO BFR]],27,FALSE)</f>
        <v>other</v>
      </c>
      <c r="AY185" t="str">
        <f>VLOOKUP(Sheet1[[#This Row],[NPDES ID2]],Combined_Sheet__Major_Only___2[[NPDES ID2]:[ECHO BFR]],28,FALSE)</f>
        <v>-</v>
      </c>
      <c r="AZ185" t="str">
        <f>VLOOKUP(Sheet1[[#This Row],[NPDES ID2]],Combined_Sheet__Major_Only___2[[NPDES ID2]:[ECHO BFR]],29,FALSE)</f>
        <v>thickening, preliminaryOps</v>
      </c>
      <c r="BA185">
        <f>VLOOKUP(Sheet1[[#This Row],[NPDES ID2]],Combined_Sheet__Major_Only___2[[NPDES ID2]:[ECHO BFR]],17,FALSE)</f>
        <v>40.203620000000001</v>
      </c>
      <c r="BB185">
        <f>VLOOKUP(Sheet1[[#This Row],[NPDES ID2]],Combined_Sheet__Major_Only___2[[NPDES ID2]:[ECHO BFR]],18,FALSE)</f>
        <v>-74.765708000000004</v>
      </c>
      <c r="BC185" t="str">
        <f>IF(ISNUMBER(SEARCH("aerobic",$AW185)),"aerobic","")</f>
        <v/>
      </c>
      <c r="BD185" t="str">
        <f>IF(ISNUMBER(SEARCH("anaer",$AW185)),"anaer","")</f>
        <v/>
      </c>
      <c r="BE185" t="str">
        <f>IF(ISNUMBER(SEARCH("thickening",$AZ185)),"thickening","")</f>
        <v>thickening</v>
      </c>
      <c r="BF185" s="3" t="str">
        <f>IF(ISNUMBER(SEARCH("airDry",$AW185)),"airDry","")</f>
        <v/>
      </c>
      <c r="BG185" s="3" t="str">
        <f>IF(ISNUMBER(SEARCH("heatDry",$AY185)),"heatDry","")</f>
        <v/>
      </c>
      <c r="BH185" s="3" t="str">
        <f>IF(AND(ISNUMBER(SEARCH("aerobic",$AW185)),ISNUMBER(SEARCH("anaer",$AW185))),"Combined Aer and Anaer.","")</f>
        <v/>
      </c>
    </row>
    <row r="186" spans="1:60" x14ac:dyDescent="0.3">
      <c r="A186" s="4">
        <v>184</v>
      </c>
      <c r="B186" t="s">
        <v>988</v>
      </c>
      <c r="C186">
        <v>3515.15</v>
      </c>
      <c r="D186">
        <v>372.24614503845032</v>
      </c>
      <c r="E186">
        <v>366.74683906240591</v>
      </c>
      <c r="F186">
        <v>281.41316039340489</v>
      </c>
      <c r="G186">
        <v>463.42158392390837</v>
      </c>
      <c r="H186">
        <v>-76.101024423224516</v>
      </c>
      <c r="I186">
        <v>-75.82229727125997</v>
      </c>
      <c r="J186">
        <v>-88.418909113991106</v>
      </c>
      <c r="K186">
        <v>-62.747935667611117</v>
      </c>
      <c r="L186">
        <v>1870.1919460417371</v>
      </c>
      <c r="M186">
        <v>1857.372641626642</v>
      </c>
      <c r="N186">
        <v>1810.6643968829951</v>
      </c>
      <c r="O186">
        <v>1968.345199173433</v>
      </c>
      <c r="P186">
        <v>83.575355598613228</v>
      </c>
      <c r="Q186">
        <v>83.406294112173498</v>
      </c>
      <c r="R186">
        <v>70.718237949534767</v>
      </c>
      <c r="S186">
        <v>95.248711779686204</v>
      </c>
      <c r="T186">
        <v>234.98715972513031</v>
      </c>
      <c r="U186">
        <v>234.98679423917929</v>
      </c>
      <c r="V186">
        <v>234.8303075138588</v>
      </c>
      <c r="W186">
        <v>235.1425064709772</v>
      </c>
      <c r="X186">
        <v>19889.616773555528</v>
      </c>
      <c r="Y186">
        <v>20003.880974779469</v>
      </c>
      <c r="Z186">
        <v>18896.2611584556</v>
      </c>
      <c r="AA186">
        <v>20528.727175386841</v>
      </c>
      <c r="AB186">
        <v>5493.3450716350999</v>
      </c>
      <c r="AC186">
        <v>5337.304605106594</v>
      </c>
      <c r="AD186">
        <v>4261.3222431970617</v>
      </c>
      <c r="AE186">
        <v>7445.8168621899977</v>
      </c>
      <c r="AF186">
        <v>52.164155366986137</v>
      </c>
      <c r="AG186">
        <v>51.804191769942562</v>
      </c>
      <c r="AH186">
        <v>50.517408059010933</v>
      </c>
      <c r="AI186">
        <v>54.881021157242479</v>
      </c>
      <c r="AJ186">
        <v>0.41395170251800728</v>
      </c>
      <c r="AK186">
        <v>0.41395045082621867</v>
      </c>
      <c r="AL186">
        <v>0.41377933911708992</v>
      </c>
      <c r="AM186">
        <v>0.41412486354776668</v>
      </c>
      <c r="AN186">
        <v>0.98914184275224215</v>
      </c>
      <c r="AO186">
        <v>0.98914184275224215</v>
      </c>
      <c r="AP186">
        <v>0.98914184275224215</v>
      </c>
      <c r="AQ186">
        <v>0.98914184275224215</v>
      </c>
      <c r="AR186">
        <v>9.0638152472476534</v>
      </c>
      <c r="AS186">
        <v>9.0638152472476534</v>
      </c>
      <c r="AT186">
        <v>9.0638152472476534</v>
      </c>
      <c r="AU186">
        <v>9.0638152472476534</v>
      </c>
      <c r="AV186" t="str">
        <f>VLOOKUP(Sheet1[[#This Row],[NPDES ID2]],Combined_Sheet__Major_Only___2[[NPDES ID2]:[ECHO BFR]],3,FALSE)</f>
        <v>TX</v>
      </c>
      <c r="AW186" t="s">
        <v>54</v>
      </c>
      <c r="AX186" t="str">
        <f>VLOOKUP(Sheet1[[#This Row],[NPDES ID2]],Combined_Sheet__Major_Only___2[[NPDES ID2]:[ECHO BFR]],27,FALSE)</f>
        <v>other</v>
      </c>
      <c r="AY186" t="str">
        <f>VLOOKUP(Sheet1[[#This Row],[NPDES ID2]],Combined_Sheet__Major_Only___2[[NPDES ID2]:[ECHO BFR]],28,FALSE)</f>
        <v>-</v>
      </c>
      <c r="AZ186" t="str">
        <f>VLOOKUP(Sheet1[[#This Row],[NPDES ID2]],Combined_Sheet__Major_Only___2[[NPDES ID2]:[ECHO BFR]],29,FALSE)</f>
        <v>-</v>
      </c>
      <c r="BA186">
        <f>VLOOKUP(Sheet1[[#This Row],[NPDES ID2]],Combined_Sheet__Major_Only___2[[NPDES ID2]:[ECHO BFR]],17,FALSE)</f>
        <v>29.686501</v>
      </c>
      <c r="BB186">
        <f>VLOOKUP(Sheet1[[#This Row],[NPDES ID2]],Combined_Sheet__Major_Only___2[[NPDES ID2]:[ECHO BFR]],18,FALSE)</f>
        <v>-95.450849000000005</v>
      </c>
      <c r="BC186" t="str">
        <f>IF(ISNUMBER(SEARCH("aerobic",$AW186)),"aerobic","")</f>
        <v/>
      </c>
      <c r="BD186" t="str">
        <f>IF(ISNUMBER(SEARCH("anaer",$AW186)),"anaer","")</f>
        <v/>
      </c>
      <c r="BE186" t="str">
        <f>IF(ISNUMBER(SEARCH("thickening",$AZ186)),"thickening","")</f>
        <v/>
      </c>
      <c r="BF186" s="2" t="str">
        <f>IF(ISNUMBER(SEARCH("airDry",$AW186)),"airDry","")</f>
        <v/>
      </c>
      <c r="BG186" s="2" t="str">
        <f>IF(ISNUMBER(SEARCH("heatDry",$AY186)),"heatDry","")</f>
        <v/>
      </c>
      <c r="BH186" s="2" t="str">
        <f>IF(AND(ISNUMBER(SEARCH("aerobic",$AW186)),ISNUMBER(SEARCH("anaer",$AW186))),"Combined Aer and Anaer.","")</f>
        <v/>
      </c>
    </row>
    <row r="187" spans="1:60" x14ac:dyDescent="0.3">
      <c r="A187" s="4">
        <v>185</v>
      </c>
      <c r="B187" t="s">
        <v>992</v>
      </c>
      <c r="C187">
        <v>3513.42</v>
      </c>
      <c r="D187">
        <v>308.35119775223569</v>
      </c>
      <c r="E187">
        <v>304.07541444940699</v>
      </c>
      <c r="F187">
        <v>230.91921550215099</v>
      </c>
      <c r="G187">
        <v>385.63249961322077</v>
      </c>
      <c r="H187">
        <v>-76.701751895525518</v>
      </c>
      <c r="I187">
        <v>-77.937830992486838</v>
      </c>
      <c r="J187">
        <v>-90.722062465285688</v>
      </c>
      <c r="K187">
        <v>-60.854195437816173</v>
      </c>
      <c r="L187">
        <v>2254.9243532624969</v>
      </c>
      <c r="M187">
        <v>2244.9530384382688</v>
      </c>
      <c r="N187">
        <v>2208.7808536718981</v>
      </c>
      <c r="O187">
        <v>2330.965382503965</v>
      </c>
      <c r="P187">
        <v>82.896074786402465</v>
      </c>
      <c r="Q187">
        <v>83.751592420019662</v>
      </c>
      <c r="R187">
        <v>67.598425116087284</v>
      </c>
      <c r="S187">
        <v>94.921532707077361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62.90251360256196</v>
      </c>
      <c r="AG187">
        <v>62.623786911274962</v>
      </c>
      <c r="AH187">
        <v>61.618446155468483</v>
      </c>
      <c r="AI187">
        <v>65.018871765731276</v>
      </c>
      <c r="AJ187">
        <v>0.5448542120326717</v>
      </c>
      <c r="AK187">
        <v>0.54485389487869174</v>
      </c>
      <c r="AL187">
        <v>0.54480966269098796</v>
      </c>
      <c r="AM187">
        <v>0.54489895014130396</v>
      </c>
      <c r="AN187">
        <v>0.17087981135028801</v>
      </c>
      <c r="AO187">
        <v>0.1708798113502879</v>
      </c>
      <c r="AP187">
        <v>0.1708798113502879</v>
      </c>
      <c r="AQ187">
        <v>0.1708798113502879</v>
      </c>
      <c r="AR187">
        <v>12.91198361939661</v>
      </c>
      <c r="AS187">
        <v>12.91198361939662</v>
      </c>
      <c r="AT187">
        <v>12.91198361939662</v>
      </c>
      <c r="AU187">
        <v>12.91198361939662</v>
      </c>
      <c r="AV187" t="str">
        <f>VLOOKUP(Sheet1[[#This Row],[NPDES ID2]],Combined_Sheet__Major_Only___2[[NPDES ID2]:[ECHO BFR]],3,FALSE)</f>
        <v>CA</v>
      </c>
      <c r="AW187" t="s">
        <v>12181</v>
      </c>
      <c r="AX187" t="str">
        <f>VLOOKUP(Sheet1[[#This Row],[NPDES ID2]],Combined_Sheet__Major_Only___2[[NPDES ID2]:[ECHO BFR]],27,FALSE)</f>
        <v>methaneBioCaptureRecover</v>
      </c>
      <c r="AY187" t="str">
        <f>VLOOKUP(Sheet1[[#This Row],[NPDES ID2]],Combined_Sheet__Major_Only___2[[NPDES ID2]:[ECHO BFR]],28,FALSE)</f>
        <v>heatDry</v>
      </c>
      <c r="AZ187" t="str">
        <f>VLOOKUP(Sheet1[[#This Row],[NPDES ID2]],Combined_Sheet__Major_Only___2[[NPDES ID2]:[ECHO BFR]],29,FALSE)</f>
        <v>thickening, preliminaryOps</v>
      </c>
      <c r="BA187">
        <f>VLOOKUP(Sheet1[[#This Row],[NPDES ID2]],Combined_Sheet__Major_Only___2[[NPDES ID2]:[ECHO BFR]],17,FALSE)</f>
        <v>33.661664830468503</v>
      </c>
      <c r="BB187">
        <f>VLOOKUP(Sheet1[[#This Row],[NPDES ID2]],Combined_Sheet__Major_Only___2[[NPDES ID2]:[ECHO BFR]],18,FALSE)</f>
        <v>-117.829747824202</v>
      </c>
      <c r="BC187" t="str">
        <f>IF(ISNUMBER(SEARCH("aerobic",$AW187)),"aerobic","")</f>
        <v/>
      </c>
      <c r="BD187" t="str">
        <f>IF(ISNUMBER(SEARCH("anaer",$AW187)),"anaer","")</f>
        <v>anaer</v>
      </c>
      <c r="BE187" t="str">
        <f>IF(ISNUMBER(SEARCH("thickening",$AZ187)),"thickening","")</f>
        <v>thickening</v>
      </c>
      <c r="BF187" s="3" t="str">
        <f>IF(ISNUMBER(SEARCH("airDry",$AW187)),"airDry","")</f>
        <v/>
      </c>
      <c r="BG187" s="3" t="str">
        <f>IF(ISNUMBER(SEARCH("heatDry",$AY187)),"heatDry","")</f>
        <v>heatDry</v>
      </c>
      <c r="BH187" s="3" t="str">
        <f>IF(AND(ISNUMBER(SEARCH("aerobic",$AW187)),ISNUMBER(SEARCH("anaer",$AW187))),"Combined Aer and Anaer.","")</f>
        <v/>
      </c>
    </row>
    <row r="188" spans="1:60" x14ac:dyDescent="0.3">
      <c r="A188" s="4">
        <v>186</v>
      </c>
      <c r="B188" t="s">
        <v>997</v>
      </c>
      <c r="C188">
        <v>3492</v>
      </c>
      <c r="D188">
        <v>301.89969522945421</v>
      </c>
      <c r="E188">
        <v>297.89045862592923</v>
      </c>
      <c r="F188">
        <v>225.93120506441289</v>
      </c>
      <c r="G188">
        <v>377.62524341355612</v>
      </c>
      <c r="H188">
        <v>-76.311871979224549</v>
      </c>
      <c r="I188">
        <v>-77.561357202159314</v>
      </c>
      <c r="J188">
        <v>-90.035606049672793</v>
      </c>
      <c r="K188">
        <v>-59.736978165955833</v>
      </c>
      <c r="L188">
        <v>2282.1239407661592</v>
      </c>
      <c r="M188">
        <v>2272.5262623802619</v>
      </c>
      <c r="N188">
        <v>2237.661289923471</v>
      </c>
      <c r="O188">
        <v>2355.4080309584392</v>
      </c>
      <c r="P188">
        <v>82.307119683598742</v>
      </c>
      <c r="Q188">
        <v>83.252647045364796</v>
      </c>
      <c r="R188">
        <v>66.893122023543668</v>
      </c>
      <c r="S188">
        <v>94.16005382722409</v>
      </c>
      <c r="T188">
        <v>60.265726691255878</v>
      </c>
      <c r="U188">
        <v>60.265630847441798</v>
      </c>
      <c r="V188">
        <v>60.224594291672481</v>
      </c>
      <c r="W188">
        <v>60.306464302618551</v>
      </c>
      <c r="X188">
        <v>4150.8379955561322</v>
      </c>
      <c r="Y188">
        <v>4165.5470331633869</v>
      </c>
      <c r="Z188">
        <v>4023.2206975086192</v>
      </c>
      <c r="AA188">
        <v>4232.1349364009538</v>
      </c>
      <c r="AB188">
        <v>734.40140194360629</v>
      </c>
      <c r="AC188">
        <v>728.28924707287933</v>
      </c>
      <c r="AD188">
        <v>624.53780924788339</v>
      </c>
      <c r="AE188">
        <v>874.13512061393283</v>
      </c>
      <c r="AF188">
        <v>64.056817982435874</v>
      </c>
      <c r="AG188">
        <v>63.786341775039773</v>
      </c>
      <c r="AH188">
        <v>62.814882341001358</v>
      </c>
      <c r="AI188">
        <v>66.104663601134703</v>
      </c>
      <c r="AJ188">
        <v>0.55895680885040666</v>
      </c>
      <c r="AK188">
        <v>0.55895620227633502</v>
      </c>
      <c r="AL188">
        <v>0.55887196184440169</v>
      </c>
      <c r="AM188">
        <v>0.55904202230417921</v>
      </c>
      <c r="AN188">
        <v>0.95949106199335243</v>
      </c>
      <c r="AO188">
        <v>0.95949106199335299</v>
      </c>
      <c r="AP188">
        <v>0.95949106199335299</v>
      </c>
      <c r="AQ188">
        <v>0.95949106199335299</v>
      </c>
      <c r="AR188">
        <v>14.02356146747838</v>
      </c>
      <c r="AS188">
        <v>14.02356146747838</v>
      </c>
      <c r="AT188">
        <v>14.02356146747838</v>
      </c>
      <c r="AU188">
        <v>14.02356146747838</v>
      </c>
      <c r="AV188" t="str">
        <f>VLOOKUP(Sheet1[[#This Row],[NPDES ID2]],Combined_Sheet__Major_Only___2[[NPDES ID2]:[ECHO BFR]],3,FALSE)</f>
        <v>UT</v>
      </c>
      <c r="AW188" t="s">
        <v>12181</v>
      </c>
      <c r="AX188" t="str">
        <f>VLOOKUP(Sheet1[[#This Row],[NPDES ID2]],Combined_Sheet__Major_Only___2[[NPDES ID2]:[ECHO BFR]],27,FALSE)</f>
        <v>methaneBioCaptureRecover, tempSludgeStore</v>
      </c>
      <c r="AY188" t="str">
        <f>VLOOKUP(Sheet1[[#This Row],[NPDES ID2]],Combined_Sheet__Major_Only___2[[NPDES ID2]:[ECHO BFR]],28,FALSE)</f>
        <v>-</v>
      </c>
      <c r="AZ188" t="str">
        <f>VLOOKUP(Sheet1[[#This Row],[NPDES ID2]],Combined_Sheet__Major_Only___2[[NPDES ID2]:[ECHO BFR]],29,FALSE)</f>
        <v>thickening, preliminaryOps</v>
      </c>
      <c r="BA188">
        <f>VLOOKUP(Sheet1[[#This Row],[NPDES ID2]],Combined_Sheet__Major_Only___2[[NPDES ID2]:[ECHO BFR]],17,FALSE)</f>
        <v>40.813099999999999</v>
      </c>
      <c r="BB188">
        <f>VLOOKUP(Sheet1[[#This Row],[NPDES ID2]],Combined_Sheet__Major_Only___2[[NPDES ID2]:[ECHO BFR]],18,FALSE)</f>
        <v>-111.93089999999999</v>
      </c>
      <c r="BC188" t="str">
        <f>IF(ISNUMBER(SEARCH("aerobic",$AW188)),"aerobic","")</f>
        <v/>
      </c>
      <c r="BD188" t="str">
        <f>IF(ISNUMBER(SEARCH("anaer",$AW188)),"anaer","")</f>
        <v>anaer</v>
      </c>
      <c r="BE188" t="str">
        <f>IF(ISNUMBER(SEARCH("thickening",$AZ188)),"thickening","")</f>
        <v>thickening</v>
      </c>
      <c r="BF188" s="2" t="str">
        <f>IF(ISNUMBER(SEARCH("airDry",$AW188)),"airDry","")</f>
        <v/>
      </c>
      <c r="BG188" s="2" t="str">
        <f>IF(ISNUMBER(SEARCH("heatDry",$AY188)),"heatDry","")</f>
        <v/>
      </c>
      <c r="BH188" s="2" t="str">
        <f>IF(AND(ISNUMBER(SEARCH("aerobic",$AW188)),ISNUMBER(SEARCH("anaer",$AW188))),"Combined Aer and Anaer.","")</f>
        <v/>
      </c>
    </row>
    <row r="189" spans="1:60" x14ac:dyDescent="0.3">
      <c r="A189" s="4">
        <v>187</v>
      </c>
      <c r="B189" t="s">
        <v>1002</v>
      </c>
      <c r="C189">
        <v>3483</v>
      </c>
      <c r="D189">
        <v>419.55083453427801</v>
      </c>
      <c r="E189">
        <v>415.56171995157098</v>
      </c>
      <c r="F189">
        <v>319.66744680753249</v>
      </c>
      <c r="G189">
        <v>520.11481195265139</v>
      </c>
      <c r="H189">
        <v>-77.471529452149696</v>
      </c>
      <c r="I189">
        <v>-76.704266829406833</v>
      </c>
      <c r="J189">
        <v>-88.894446507453225</v>
      </c>
      <c r="K189">
        <v>-65.921658441263986</v>
      </c>
      <c r="L189">
        <v>1637.5875140055689</v>
      </c>
      <c r="M189">
        <v>1623.2638796171859</v>
      </c>
      <c r="N189">
        <v>1571.2550640446841</v>
      </c>
      <c r="O189">
        <v>1746.912217657883</v>
      </c>
      <c r="P189">
        <v>83.1440833466432</v>
      </c>
      <c r="Q189">
        <v>82.463465964156811</v>
      </c>
      <c r="R189">
        <v>72.341792941170667</v>
      </c>
      <c r="S189">
        <v>94.647613154661698</v>
      </c>
      <c r="T189">
        <v>54.659751414649392</v>
      </c>
      <c r="U189">
        <v>54.659664222362053</v>
      </c>
      <c r="V189">
        <v>54.622331910456523</v>
      </c>
      <c r="W189">
        <v>54.696811766941792</v>
      </c>
      <c r="X189">
        <v>5237.6188832411417</v>
      </c>
      <c r="Y189">
        <v>5275.2997847497973</v>
      </c>
      <c r="Z189">
        <v>4907.3416921323778</v>
      </c>
      <c r="AA189">
        <v>5452.3837604618338</v>
      </c>
      <c r="AB189">
        <v>1949.6560692651519</v>
      </c>
      <c r="AC189">
        <v>1839.850792047383</v>
      </c>
      <c r="AD189">
        <v>1377.3525269853189</v>
      </c>
      <c r="AE189">
        <v>2986.8990474065122</v>
      </c>
      <c r="AF189">
        <v>46.086353928006162</v>
      </c>
      <c r="AG189">
        <v>45.682257834155287</v>
      </c>
      <c r="AH189">
        <v>44.224926691090168</v>
      </c>
      <c r="AI189">
        <v>49.154329291212797</v>
      </c>
      <c r="AJ189">
        <v>0.34016548185779449</v>
      </c>
      <c r="AK189">
        <v>0.34016500738617222</v>
      </c>
      <c r="AL189">
        <v>0.34009928234476788</v>
      </c>
      <c r="AM189">
        <v>0.3402319705871768</v>
      </c>
      <c r="AN189">
        <v>0.95560098362447488</v>
      </c>
      <c r="AO189">
        <v>0.95560098362447476</v>
      </c>
      <c r="AP189">
        <v>0.95560098362447476</v>
      </c>
      <c r="AQ189">
        <v>0.95560098362447476</v>
      </c>
      <c r="AR189">
        <v>7.0751078835802161</v>
      </c>
      <c r="AS189">
        <v>7.0751078835802144</v>
      </c>
      <c r="AT189">
        <v>7.0751078835802144</v>
      </c>
      <c r="AU189">
        <v>7.0751078835802144</v>
      </c>
      <c r="AV189" t="str">
        <f>VLOOKUP(Sheet1[[#This Row],[NPDES ID2]],Combined_Sheet__Major_Only___2[[NPDES ID2]:[ECHO BFR]],3,FALSE)</f>
        <v>MN</v>
      </c>
      <c r="AW189" t="s">
        <v>87</v>
      </c>
      <c r="AX189" t="str">
        <f>VLOOKUP(Sheet1[[#This Row],[NPDES ID2]],Combined_Sheet__Major_Only___2[[NPDES ID2]:[ECHO BFR]],27,FALSE)</f>
        <v>other</v>
      </c>
      <c r="AY189" t="str">
        <f>VLOOKUP(Sheet1[[#This Row],[NPDES ID2]],Combined_Sheet__Major_Only___2[[NPDES ID2]:[ECHO BFR]],28,FALSE)</f>
        <v>pasteurize</v>
      </c>
      <c r="AZ189" t="str">
        <f>VLOOKUP(Sheet1[[#This Row],[NPDES ID2]],Combined_Sheet__Major_Only___2[[NPDES ID2]:[ECHO BFR]],29,FALSE)</f>
        <v>thickening</v>
      </c>
      <c r="BA189">
        <f>VLOOKUP(Sheet1[[#This Row],[NPDES ID2]],Combined_Sheet__Major_Only___2[[NPDES ID2]:[ECHO BFR]],17,FALSE)</f>
        <v>44.471094000000001</v>
      </c>
      <c r="BB189">
        <f>VLOOKUP(Sheet1[[#This Row],[NPDES ID2]],Combined_Sheet__Major_Only___2[[NPDES ID2]:[ECHO BFR]],18,FALSE)</f>
        <v>-93.156441000000001</v>
      </c>
      <c r="BC189" t="str">
        <f>IF(ISNUMBER(SEARCH("aerobic",$AW189)),"aerobic","")</f>
        <v/>
      </c>
      <c r="BD189" t="str">
        <f>IF(ISNUMBER(SEARCH("anaer",$AW189)),"anaer","")</f>
        <v/>
      </c>
      <c r="BE189" t="str">
        <f>IF(ISNUMBER(SEARCH("thickening",$AZ189)),"thickening","")</f>
        <v>thickening</v>
      </c>
      <c r="BF189" s="3" t="str">
        <f>IF(ISNUMBER(SEARCH("airDry",$AW189)),"airDry","")</f>
        <v/>
      </c>
      <c r="BG189" s="3" t="str">
        <f>IF(ISNUMBER(SEARCH("heatDry",$AY189)),"heatDry","")</f>
        <v/>
      </c>
      <c r="BH189" s="3" t="str">
        <f>IF(AND(ISNUMBER(SEARCH("aerobic",$AW189)),ISNUMBER(SEARCH("anaer",$AW189))),"Combined Aer and Anaer.","")</f>
        <v/>
      </c>
    </row>
    <row r="190" spans="1:60" x14ac:dyDescent="0.3">
      <c r="A190" s="4">
        <v>188</v>
      </c>
      <c r="B190" t="s">
        <v>1006</v>
      </c>
      <c r="C190">
        <v>3473</v>
      </c>
      <c r="D190">
        <v>304.71443013233909</v>
      </c>
      <c r="E190">
        <v>300.46235570559293</v>
      </c>
      <c r="F190">
        <v>228.16554533490611</v>
      </c>
      <c r="G190">
        <v>380.95032695036372</v>
      </c>
      <c r="H190">
        <v>-76.715277569416685</v>
      </c>
      <c r="I190">
        <v>-77.962531828272475</v>
      </c>
      <c r="J190">
        <v>-90.800769381333211</v>
      </c>
      <c r="K190">
        <v>-60.778549474088308</v>
      </c>
      <c r="L190">
        <v>2242.8081739722052</v>
      </c>
      <c r="M190">
        <v>2233.053825744264</v>
      </c>
      <c r="N190">
        <v>2197.6749908892598</v>
      </c>
      <c r="O190">
        <v>2317.1825768321341</v>
      </c>
      <c r="P190">
        <v>81.917590750087854</v>
      </c>
      <c r="Q190">
        <v>82.787994518421272</v>
      </c>
      <c r="R190">
        <v>66.727529628398344</v>
      </c>
      <c r="S190">
        <v>93.761867040209196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63.291931454917602</v>
      </c>
      <c r="AG190">
        <v>63.016163032627212</v>
      </c>
      <c r="AH190">
        <v>62.021028623084959</v>
      </c>
      <c r="AI190">
        <v>65.386513215932553</v>
      </c>
      <c r="AJ190">
        <v>0.54961130070970077</v>
      </c>
      <c r="AK190">
        <v>0.54961102165633313</v>
      </c>
      <c r="AL190">
        <v>0.54957207876843328</v>
      </c>
      <c r="AM190">
        <v>0.54965068836868192</v>
      </c>
      <c r="AN190">
        <v>0.16313245612054769</v>
      </c>
      <c r="AO190">
        <v>0.16313245612054769</v>
      </c>
      <c r="AP190">
        <v>0.16313245612054769</v>
      </c>
      <c r="AQ190">
        <v>0.16313245612054769</v>
      </c>
      <c r="AR190">
        <v>14.21419325322444</v>
      </c>
      <c r="AS190">
        <v>14.21419325322443</v>
      </c>
      <c r="AT190">
        <v>14.21419325322443</v>
      </c>
      <c r="AU190">
        <v>14.21419325322443</v>
      </c>
      <c r="AV190" t="str">
        <f>VLOOKUP(Sheet1[[#This Row],[NPDES ID2]],Combined_Sheet__Major_Only___2[[NPDES ID2]:[ECHO BFR]],3,FALSE)</f>
        <v>NC</v>
      </c>
      <c r="AW190" t="s">
        <v>12181</v>
      </c>
      <c r="AX190" t="str">
        <f>VLOOKUP(Sheet1[[#This Row],[NPDES ID2]],Combined_Sheet__Major_Only___2[[NPDES ID2]:[ECHO BFR]],27,FALSE)</f>
        <v>methaneBioCaptureRecover</v>
      </c>
      <c r="AY190" t="str">
        <f>VLOOKUP(Sheet1[[#This Row],[NPDES ID2]],Combined_Sheet__Major_Only___2[[NPDES ID2]:[ECHO BFR]],28,FALSE)</f>
        <v>heatDry</v>
      </c>
      <c r="AZ190" t="str">
        <f>VLOOKUP(Sheet1[[#This Row],[NPDES ID2]],Combined_Sheet__Major_Only___2[[NPDES ID2]:[ECHO BFR]],29,FALSE)</f>
        <v>thickening, preliminaryOps</v>
      </c>
      <c r="BA190">
        <f>VLOOKUP(Sheet1[[#This Row],[NPDES ID2]],Combined_Sheet__Major_Only___2[[NPDES ID2]:[ECHO BFR]],17,FALSE)</f>
        <v>36.036999000000002</v>
      </c>
      <c r="BB190">
        <f>VLOOKUP(Sheet1[[#This Row],[NPDES ID2]],Combined_Sheet__Major_Only___2[[NPDES ID2]:[ECHO BFR]],18,FALSE)</f>
        <v>-80.309196</v>
      </c>
      <c r="BC190" t="str">
        <f>IF(ISNUMBER(SEARCH("aerobic",$AW190)),"aerobic","")</f>
        <v/>
      </c>
      <c r="BD190" t="str">
        <f>IF(ISNUMBER(SEARCH("anaer",$AW190)),"anaer","")</f>
        <v>anaer</v>
      </c>
      <c r="BE190" t="str">
        <f>IF(ISNUMBER(SEARCH("thickening",$AZ190)),"thickening","")</f>
        <v>thickening</v>
      </c>
      <c r="BF190" s="2" t="str">
        <f>IF(ISNUMBER(SEARCH("airDry",$AW190)),"airDry","")</f>
        <v/>
      </c>
      <c r="BG190" s="2" t="str">
        <f>IF(ISNUMBER(SEARCH("heatDry",$AY190)),"heatDry","")</f>
        <v>heatDry</v>
      </c>
      <c r="BH190" s="2" t="str">
        <f>IF(AND(ISNUMBER(SEARCH("aerobic",$AW190)),ISNUMBER(SEARCH("anaer",$AW190))),"Combined Aer and Anaer.","")</f>
        <v/>
      </c>
    </row>
    <row r="191" spans="1:60" x14ac:dyDescent="0.3">
      <c r="A191" s="4">
        <v>189</v>
      </c>
      <c r="B191" t="s">
        <v>1011</v>
      </c>
      <c r="C191">
        <v>3470.09</v>
      </c>
      <c r="D191">
        <v>317.81016829176451</v>
      </c>
      <c r="E191">
        <v>312.77264062583492</v>
      </c>
      <c r="F191">
        <v>238.41094347454381</v>
      </c>
      <c r="G191">
        <v>396.9245523410242</v>
      </c>
      <c r="H191">
        <v>-76.931912080910408</v>
      </c>
      <c r="I191">
        <v>-78.057059657025647</v>
      </c>
      <c r="J191">
        <v>-90.51329146028489</v>
      </c>
      <c r="K191">
        <v>-61.860376558815787</v>
      </c>
      <c r="L191">
        <v>2147.9051466611081</v>
      </c>
      <c r="M191">
        <v>2137.4644405506301</v>
      </c>
      <c r="N191">
        <v>2099.5990710203878</v>
      </c>
      <c r="O191">
        <v>2227.507386053886</v>
      </c>
      <c r="P191">
        <v>82.020644951670761</v>
      </c>
      <c r="Q191">
        <v>82.746452767399148</v>
      </c>
      <c r="R191">
        <v>67.309190992982295</v>
      </c>
      <c r="S191">
        <v>94.138216520493501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60.66466453905003</v>
      </c>
      <c r="AG191">
        <v>60.369294923160851</v>
      </c>
      <c r="AH191">
        <v>59.302990842494353</v>
      </c>
      <c r="AI191">
        <v>62.908771678318928</v>
      </c>
      <c r="AJ191">
        <v>0.5175290295946442</v>
      </c>
      <c r="AK191">
        <v>0.51752876351239108</v>
      </c>
      <c r="AL191">
        <v>0.51749163280090893</v>
      </c>
      <c r="AM191">
        <v>0.5175665844337366</v>
      </c>
      <c r="AN191">
        <v>0.18351646531217261</v>
      </c>
      <c r="AO191">
        <v>0.1835164653121725</v>
      </c>
      <c r="AP191">
        <v>0.1835164653121725</v>
      </c>
      <c r="AQ191">
        <v>0.1835164653121725</v>
      </c>
      <c r="AR191">
        <v>14.095552350323681</v>
      </c>
      <c r="AS191">
        <v>14.095552350323681</v>
      </c>
      <c r="AT191">
        <v>14.095552350323681</v>
      </c>
      <c r="AU191">
        <v>14.095552350323681</v>
      </c>
      <c r="AV191" t="str">
        <f>VLOOKUP(Sheet1[[#This Row],[NPDES ID2]],Combined_Sheet__Major_Only___2[[NPDES ID2]:[ECHO BFR]],3,FALSE)</f>
        <v>NC</v>
      </c>
      <c r="AW191" t="s">
        <v>41</v>
      </c>
      <c r="AX191" t="str">
        <f>VLOOKUP(Sheet1[[#This Row],[NPDES ID2]],Combined_Sheet__Major_Only___2[[NPDES ID2]:[ECHO BFR]],27,FALSE)</f>
        <v>-</v>
      </c>
      <c r="AY191" t="str">
        <f>VLOOKUP(Sheet1[[#This Row],[NPDES ID2]],Combined_Sheet__Major_Only___2[[NPDES ID2]:[ECHO BFR]],28,FALSE)</f>
        <v>heatDry</v>
      </c>
      <c r="AZ191" t="str">
        <f>VLOOKUP(Sheet1[[#This Row],[NPDES ID2]],Combined_Sheet__Major_Only___2[[NPDES ID2]:[ECHO BFR]],29,FALSE)</f>
        <v>thickening</v>
      </c>
      <c r="BA191">
        <f>VLOOKUP(Sheet1[[#This Row],[NPDES ID2]],Combined_Sheet__Major_Only___2[[NPDES ID2]:[ECHO BFR]],17,FALSE)</f>
        <v>35.651341000000002</v>
      </c>
      <c r="BB191">
        <f>VLOOKUP(Sheet1[[#This Row],[NPDES ID2]],Combined_Sheet__Major_Only___2[[NPDES ID2]:[ECHO BFR]],18,FALSE)</f>
        <v>-78.755234000000002</v>
      </c>
      <c r="BC191" t="str">
        <f>IF(ISNUMBER(SEARCH("aerobic",$AW191)),"aerobic","")</f>
        <v>aerobic</v>
      </c>
      <c r="BD191" t="str">
        <f>IF(ISNUMBER(SEARCH("anaer",$AW191)),"anaer","")</f>
        <v/>
      </c>
      <c r="BE191" t="str">
        <f>IF(ISNUMBER(SEARCH("thickening",$AZ191)),"thickening","")</f>
        <v>thickening</v>
      </c>
      <c r="BF191" s="3" t="str">
        <f>IF(ISNUMBER(SEARCH("airDry",$AW191)),"airDry","")</f>
        <v/>
      </c>
      <c r="BG191" s="3" t="str">
        <f>IF(ISNUMBER(SEARCH("heatDry",$AY191)),"heatDry","")</f>
        <v>heatDry</v>
      </c>
      <c r="BH191" s="3" t="str">
        <f>IF(AND(ISNUMBER(SEARCH("aerobic",$AW191)),ISNUMBER(SEARCH("anaer",$AW191))),"Combined Aer and Anaer.","")</f>
        <v/>
      </c>
    </row>
    <row r="192" spans="1:60" x14ac:dyDescent="0.3">
      <c r="A192" s="4">
        <v>190</v>
      </c>
      <c r="B192" t="s">
        <v>1016</v>
      </c>
      <c r="C192">
        <v>3375</v>
      </c>
      <c r="D192">
        <v>394.85511374750212</v>
      </c>
      <c r="E192">
        <v>391.152910330233</v>
      </c>
      <c r="F192">
        <v>300.08217898629351</v>
      </c>
      <c r="G192">
        <v>489.5766021228647</v>
      </c>
      <c r="H192">
        <v>-77.40998329949727</v>
      </c>
      <c r="I192">
        <v>-76.767503555380046</v>
      </c>
      <c r="J192">
        <v>-89.276847744261985</v>
      </c>
      <c r="K192">
        <v>-65.285085981911209</v>
      </c>
      <c r="L192">
        <v>1660.3210250183929</v>
      </c>
      <c r="M192">
        <v>1646.985052182617</v>
      </c>
      <c r="N192">
        <v>1598.567804768393</v>
      </c>
      <c r="O192">
        <v>1762.0969513370151</v>
      </c>
      <c r="P192">
        <v>80.468202004753053</v>
      </c>
      <c r="Q192">
        <v>80.186747339205823</v>
      </c>
      <c r="R192">
        <v>69.264911126903854</v>
      </c>
      <c r="S192">
        <v>91.214018595724738</v>
      </c>
      <c r="T192">
        <v>51.976637118266247</v>
      </c>
      <c r="U192">
        <v>51.976554066745507</v>
      </c>
      <c r="V192">
        <v>51.94099466841481</v>
      </c>
      <c r="W192">
        <v>52.011937472360998</v>
      </c>
      <c r="X192">
        <v>4759.1420888708126</v>
      </c>
      <c r="Y192">
        <v>4790.789523330468</v>
      </c>
      <c r="Z192">
        <v>4482.7950311484983</v>
      </c>
      <c r="AA192">
        <v>4938.1339998364574</v>
      </c>
      <c r="AB192">
        <v>1414.773948315313</v>
      </c>
      <c r="AC192">
        <v>1363.177187436688</v>
      </c>
      <c r="AD192">
        <v>1072.544301041353</v>
      </c>
      <c r="AE192">
        <v>1981.132524499855</v>
      </c>
      <c r="AF192">
        <v>48.220471380473867</v>
      </c>
      <c r="AG192">
        <v>47.832209800845078</v>
      </c>
      <c r="AH192">
        <v>46.432123011465073</v>
      </c>
      <c r="AI192">
        <v>51.168023422960978</v>
      </c>
      <c r="AJ192">
        <v>0.36604310143586122</v>
      </c>
      <c r="AK192">
        <v>0.36604263501629097</v>
      </c>
      <c r="AL192">
        <v>0.36597796080628792</v>
      </c>
      <c r="AM192">
        <v>0.36610852539059702</v>
      </c>
      <c r="AN192">
        <v>0.95346202197324104</v>
      </c>
      <c r="AO192">
        <v>0.95346202197324115</v>
      </c>
      <c r="AP192">
        <v>0.95346202197324115</v>
      </c>
      <c r="AQ192">
        <v>0.95346202197324115</v>
      </c>
      <c r="AR192">
        <v>8.1082137454012706</v>
      </c>
      <c r="AS192">
        <v>8.1082137454012706</v>
      </c>
      <c r="AT192">
        <v>8.1082137454012706</v>
      </c>
      <c r="AU192">
        <v>8.1082137454012706</v>
      </c>
      <c r="AV192" t="str">
        <f>VLOOKUP(Sheet1[[#This Row],[NPDES ID2]],Combined_Sheet__Major_Only___2[[NPDES ID2]:[ECHO BFR]],3,FALSE)</f>
        <v>MA</v>
      </c>
      <c r="AW192" t="s">
        <v>54</v>
      </c>
      <c r="AX192" t="str">
        <f>VLOOKUP(Sheet1[[#This Row],[NPDES ID2]],Combined_Sheet__Major_Only___2[[NPDES ID2]:[ECHO BFR]],27,FALSE)</f>
        <v>-</v>
      </c>
      <c r="AY192" t="str">
        <f>VLOOKUP(Sheet1[[#This Row],[NPDES ID2]],Combined_Sheet__Major_Only___2[[NPDES ID2]:[ECHO BFR]],28,FALSE)</f>
        <v>-</v>
      </c>
      <c r="AZ192" t="str">
        <f>VLOOKUP(Sheet1[[#This Row],[NPDES ID2]],Combined_Sheet__Major_Only___2[[NPDES ID2]:[ECHO BFR]],29,FALSE)</f>
        <v>preliminaryOps, thickening</v>
      </c>
      <c r="BA192">
        <f>VLOOKUP(Sheet1[[#This Row],[NPDES ID2]],Combined_Sheet__Major_Only___2[[NPDES ID2]:[ECHO BFR]],17,FALSE)</f>
        <v>42.759410000000003</v>
      </c>
      <c r="BB192">
        <f>VLOOKUP(Sheet1[[#This Row],[NPDES ID2]],Combined_Sheet__Major_Only___2[[NPDES ID2]:[ECHO BFR]],18,FALSE)</f>
        <v>-71.061606999999995</v>
      </c>
      <c r="BC192" t="str">
        <f>IF(ISNUMBER(SEARCH("aerobic",$AW192)),"aerobic","")</f>
        <v/>
      </c>
      <c r="BD192" t="str">
        <f>IF(ISNUMBER(SEARCH("anaer",$AW192)),"anaer","")</f>
        <v/>
      </c>
      <c r="BE192" t="str">
        <f>IF(ISNUMBER(SEARCH("thickening",$AZ192)),"thickening","")</f>
        <v>thickening</v>
      </c>
      <c r="BF192" s="2" t="str">
        <f>IF(ISNUMBER(SEARCH("airDry",$AW192)),"airDry","")</f>
        <v/>
      </c>
      <c r="BG192" s="2" t="str">
        <f>IF(ISNUMBER(SEARCH("heatDry",$AY192)),"heatDry","")</f>
        <v/>
      </c>
      <c r="BH192" s="2" t="str">
        <f>IF(AND(ISNUMBER(SEARCH("aerobic",$AW192)),ISNUMBER(SEARCH("anaer",$AW192))),"Combined Aer and Anaer.","")</f>
        <v/>
      </c>
    </row>
    <row r="193" spans="1:60" x14ac:dyDescent="0.3">
      <c r="A193" s="4">
        <v>191</v>
      </c>
      <c r="B193" t="s">
        <v>1021</v>
      </c>
      <c r="C193">
        <v>3361</v>
      </c>
      <c r="D193">
        <v>289.59856723665979</v>
      </c>
      <c r="E193">
        <v>285.38349647940549</v>
      </c>
      <c r="F193">
        <v>216.60718621955621</v>
      </c>
      <c r="G193">
        <v>361.83193327385032</v>
      </c>
      <c r="H193">
        <v>-76.321688389690848</v>
      </c>
      <c r="I193">
        <v>-77.496584550418561</v>
      </c>
      <c r="J193">
        <v>-90.032930047256968</v>
      </c>
      <c r="K193">
        <v>-59.350329706723549</v>
      </c>
      <c r="L193">
        <v>2247.964762115183</v>
      </c>
      <c r="M193">
        <v>2239.108669777183</v>
      </c>
      <c r="N193">
        <v>2206.9537952356991</v>
      </c>
      <c r="O193">
        <v>2315.555335026208</v>
      </c>
      <c r="P193">
        <v>79.124868380865095</v>
      </c>
      <c r="Q193">
        <v>80.121476462451696</v>
      </c>
      <c r="R193">
        <v>63.964803116610241</v>
      </c>
      <c r="S193">
        <v>90.970621134582785</v>
      </c>
      <c r="T193">
        <v>47.713258884989322</v>
      </c>
      <c r="U193">
        <v>47.713182413007203</v>
      </c>
      <c r="V193">
        <v>47.680440114624403</v>
      </c>
      <c r="W193">
        <v>47.745762661235503</v>
      </c>
      <c r="X193">
        <v>3210.953727556685</v>
      </c>
      <c r="Y193">
        <v>3221.5815713167208</v>
      </c>
      <c r="Z193">
        <v>3118.5305788156552</v>
      </c>
      <c r="AA193">
        <v>3269.8095611433941</v>
      </c>
      <c r="AB193">
        <v>498.12906444268663</v>
      </c>
      <c r="AC193">
        <v>495.32207877284918</v>
      </c>
      <c r="AD193">
        <v>432.2144578417205</v>
      </c>
      <c r="AE193">
        <v>580.31950281515105</v>
      </c>
      <c r="AF193">
        <v>65.554997100324229</v>
      </c>
      <c r="AG193">
        <v>65.295862577838619</v>
      </c>
      <c r="AH193">
        <v>64.363924149408078</v>
      </c>
      <c r="AI193">
        <v>67.518670289937063</v>
      </c>
      <c r="AJ193">
        <v>0.5772683695299452</v>
      </c>
      <c r="AK193">
        <v>0.57726787517254152</v>
      </c>
      <c r="AL193">
        <v>0.57719908791675922</v>
      </c>
      <c r="AM193">
        <v>0.57733794779749059</v>
      </c>
      <c r="AN193">
        <v>0.94960423365668134</v>
      </c>
      <c r="AO193">
        <v>0.94960423365668123</v>
      </c>
      <c r="AP193">
        <v>0.94960423365668123</v>
      </c>
      <c r="AQ193">
        <v>0.94960423365668123</v>
      </c>
      <c r="AR193">
        <v>15.519500963400841</v>
      </c>
      <c r="AS193">
        <v>15.519500963400841</v>
      </c>
      <c r="AT193">
        <v>15.519500963400841</v>
      </c>
      <c r="AU193">
        <v>15.519500963400841</v>
      </c>
      <c r="AV193" t="str">
        <f>VLOOKUP(Sheet1[[#This Row],[NPDES ID2]],Combined_Sheet__Major_Only___2[[NPDES ID2]:[ECHO BFR]],3,FALSE)</f>
        <v>CO</v>
      </c>
      <c r="AW193" t="s">
        <v>12181</v>
      </c>
      <c r="AX193" t="str">
        <f>VLOOKUP(Sheet1[[#This Row],[NPDES ID2]],Combined_Sheet__Major_Only___2[[NPDES ID2]:[ECHO BFR]],27,FALSE)</f>
        <v>tempSludgeStore, methaneBioCaptureRecover</v>
      </c>
      <c r="AY193" t="str">
        <f>VLOOKUP(Sheet1[[#This Row],[NPDES ID2]],Combined_Sheet__Major_Only___2[[NPDES ID2]:[ECHO BFR]],28,FALSE)</f>
        <v>-</v>
      </c>
      <c r="AZ193" t="str">
        <f>VLOOKUP(Sheet1[[#This Row],[NPDES ID2]],Combined_Sheet__Major_Only___2[[NPDES ID2]:[ECHO BFR]],29,FALSE)</f>
        <v>thickening, preliminaryOps</v>
      </c>
      <c r="BA193">
        <f>VLOOKUP(Sheet1[[#This Row],[NPDES ID2]],Combined_Sheet__Major_Only___2[[NPDES ID2]:[ECHO BFR]],17,FALSE)</f>
        <v>39.66133</v>
      </c>
      <c r="BB193">
        <f>VLOOKUP(Sheet1[[#This Row],[NPDES ID2]],Combined_Sheet__Major_Only___2[[NPDES ID2]:[ECHO BFR]],18,FALSE)</f>
        <v>-105.00381</v>
      </c>
      <c r="BC193" t="str">
        <f>IF(ISNUMBER(SEARCH("aerobic",$AW193)),"aerobic","")</f>
        <v/>
      </c>
      <c r="BD193" t="str">
        <f>IF(ISNUMBER(SEARCH("anaer",$AW193)),"anaer","")</f>
        <v>anaer</v>
      </c>
      <c r="BE193" t="str">
        <f>IF(ISNUMBER(SEARCH("thickening",$AZ193)),"thickening","")</f>
        <v>thickening</v>
      </c>
      <c r="BF193" s="3" t="str">
        <f>IF(ISNUMBER(SEARCH("airDry",$AW193)),"airDry","")</f>
        <v/>
      </c>
      <c r="BG193" s="3" t="str">
        <f>IF(ISNUMBER(SEARCH("heatDry",$AY193)),"heatDry","")</f>
        <v/>
      </c>
      <c r="BH193" s="3" t="str">
        <f>IF(AND(ISNUMBER(SEARCH("aerobic",$AW193)),ISNUMBER(SEARCH("anaer",$AW193))),"Combined Aer and Anaer.","")</f>
        <v/>
      </c>
    </row>
    <row r="194" spans="1:60" x14ac:dyDescent="0.3">
      <c r="A194" s="4">
        <v>192</v>
      </c>
      <c r="B194" t="s">
        <v>1027</v>
      </c>
      <c r="C194">
        <v>3352.61</v>
      </c>
      <c r="D194">
        <v>367.63162800419587</v>
      </c>
      <c r="E194">
        <v>363.4012518750252</v>
      </c>
      <c r="F194">
        <v>278.25146349998602</v>
      </c>
      <c r="G194">
        <v>456.62799875742468</v>
      </c>
      <c r="H194">
        <v>-76.26898342159086</v>
      </c>
      <c r="I194">
        <v>-75.94975658514953</v>
      </c>
      <c r="J194">
        <v>-88.520964459295485</v>
      </c>
      <c r="K194">
        <v>-63.182487902645363</v>
      </c>
      <c r="L194">
        <v>1765.3978041898399</v>
      </c>
      <c r="M194">
        <v>1753.032501411215</v>
      </c>
      <c r="N194">
        <v>1707.998615269727</v>
      </c>
      <c r="O194">
        <v>1860.036215801307</v>
      </c>
      <c r="P194">
        <v>79.742120908731252</v>
      </c>
      <c r="Q194">
        <v>79.49846296190961</v>
      </c>
      <c r="R194">
        <v>67.551213457647961</v>
      </c>
      <c r="S194">
        <v>90.773264078350678</v>
      </c>
      <c r="T194">
        <v>234.49591774778199</v>
      </c>
      <c r="U194">
        <v>234.4955530199494</v>
      </c>
      <c r="V194">
        <v>234.3393908911514</v>
      </c>
      <c r="W194">
        <v>234.65094226173741</v>
      </c>
      <c r="X194">
        <v>20054.59562191751</v>
      </c>
      <c r="Y194">
        <v>20172.086212467031</v>
      </c>
      <c r="Z194">
        <v>19032.072437872281</v>
      </c>
      <c r="AA194">
        <v>20712.990194815509</v>
      </c>
      <c r="AB194">
        <v>4351.5828468419577</v>
      </c>
      <c r="AC194">
        <v>4272.9690932006724</v>
      </c>
      <c r="AD194">
        <v>3560.663042558846</v>
      </c>
      <c r="AE194">
        <v>5524.8860494907858</v>
      </c>
      <c r="AF194">
        <v>51.626910841985243</v>
      </c>
      <c r="AG194">
        <v>51.263080443321591</v>
      </c>
      <c r="AH194">
        <v>49.96089480042474</v>
      </c>
      <c r="AI194">
        <v>54.375169723259049</v>
      </c>
      <c r="AJ194">
        <v>0.40741900228952538</v>
      </c>
      <c r="AK194">
        <v>0.40741785236864758</v>
      </c>
      <c r="AL194">
        <v>0.40726040055363011</v>
      </c>
      <c r="AM194">
        <v>0.40757833295492252</v>
      </c>
      <c r="AN194">
        <v>0.98911945113987754</v>
      </c>
      <c r="AO194">
        <v>0.98911945113987776</v>
      </c>
      <c r="AP194">
        <v>0.98911945113987776</v>
      </c>
      <c r="AQ194">
        <v>0.98911945113987776</v>
      </c>
      <c r="AR194">
        <v>10.09906197785044</v>
      </c>
      <c r="AS194">
        <v>10.09906197785044</v>
      </c>
      <c r="AT194">
        <v>10.09906197785044</v>
      </c>
      <c r="AU194">
        <v>10.09906197785044</v>
      </c>
      <c r="AV194" t="str">
        <f>VLOOKUP(Sheet1[[#This Row],[NPDES ID2]],Combined_Sheet__Major_Only___2[[NPDES ID2]:[ECHO BFR]],3,FALSE)</f>
        <v>MO</v>
      </c>
      <c r="AW194" t="s">
        <v>54</v>
      </c>
      <c r="AX194" t="str">
        <f>VLOOKUP(Sheet1[[#This Row],[NPDES ID2]],Combined_Sheet__Major_Only___2[[NPDES ID2]:[ECHO BFR]],27,FALSE)</f>
        <v>other</v>
      </c>
      <c r="AY194" t="str">
        <f>VLOOKUP(Sheet1[[#This Row],[NPDES ID2]],Combined_Sheet__Major_Only___2[[NPDES ID2]:[ECHO BFR]],28,FALSE)</f>
        <v>-</v>
      </c>
      <c r="AZ194" t="str">
        <f>VLOOKUP(Sheet1[[#This Row],[NPDES ID2]],Combined_Sheet__Major_Only___2[[NPDES ID2]:[ECHO BFR]],29,FALSE)</f>
        <v>-</v>
      </c>
      <c r="BA194">
        <f>VLOOKUP(Sheet1[[#This Row],[NPDES ID2]],Combined_Sheet__Major_Only___2[[NPDES ID2]:[ECHO BFR]],17,FALSE)</f>
        <v>39.14385</v>
      </c>
      <c r="BB194">
        <f>VLOOKUP(Sheet1[[#This Row],[NPDES ID2]],Combined_Sheet__Major_Only___2[[NPDES ID2]:[ECHO BFR]],18,FALSE)</f>
        <v>-94.449659999999994</v>
      </c>
      <c r="BC194" t="str">
        <f>IF(ISNUMBER(SEARCH("aerobic",$AW194)),"aerobic","")</f>
        <v/>
      </c>
      <c r="BD194" t="str">
        <f>IF(ISNUMBER(SEARCH("anaer",$AW194)),"anaer","")</f>
        <v/>
      </c>
      <c r="BE194" t="str">
        <f>IF(ISNUMBER(SEARCH("thickening",$AZ194)),"thickening","")</f>
        <v/>
      </c>
      <c r="BF194" s="2" t="str">
        <f>IF(ISNUMBER(SEARCH("airDry",$AW194)),"airDry","")</f>
        <v/>
      </c>
      <c r="BG194" s="2" t="str">
        <f>IF(ISNUMBER(SEARCH("heatDry",$AY194)),"heatDry","")</f>
        <v/>
      </c>
      <c r="BH194" s="2" t="str">
        <f>IF(AND(ISNUMBER(SEARCH("aerobic",$AW194)),ISNUMBER(SEARCH("anaer",$AW194))),"Combined Aer and Anaer.","")</f>
        <v/>
      </c>
    </row>
    <row r="195" spans="1:60" x14ac:dyDescent="0.3">
      <c r="A195" s="4">
        <v>193</v>
      </c>
      <c r="B195" t="s">
        <v>1031</v>
      </c>
      <c r="C195">
        <v>3320.52</v>
      </c>
      <c r="D195">
        <v>304.31484454895468</v>
      </c>
      <c r="E195">
        <v>299.92283824606722</v>
      </c>
      <c r="F195">
        <v>228.17152632649669</v>
      </c>
      <c r="G195">
        <v>379.56074107711049</v>
      </c>
      <c r="H195">
        <v>-76.619297176578073</v>
      </c>
      <c r="I195">
        <v>-77.822155296911404</v>
      </c>
      <c r="J195">
        <v>-90.308771149156641</v>
      </c>
      <c r="K195">
        <v>-60.908750004906302</v>
      </c>
      <c r="L195">
        <v>2101.7119419762121</v>
      </c>
      <c r="M195">
        <v>2092.0720279873672</v>
      </c>
      <c r="N195">
        <v>2057.0793524313508</v>
      </c>
      <c r="O195">
        <v>2175.2692514634609</v>
      </c>
      <c r="P195">
        <v>78.39583132969598</v>
      </c>
      <c r="Q195">
        <v>79.199319063187033</v>
      </c>
      <c r="R195">
        <v>64.082698590988002</v>
      </c>
      <c r="S195">
        <v>89.853080757263086</v>
      </c>
      <c r="T195">
        <v>43.24364274220212</v>
      </c>
      <c r="U195">
        <v>43.243573168039163</v>
      </c>
      <c r="V195">
        <v>43.213784244823628</v>
      </c>
      <c r="W195">
        <v>43.27321465812237</v>
      </c>
      <c r="X195">
        <v>3075.4430996200222</v>
      </c>
      <c r="Y195">
        <v>3087.31599355244</v>
      </c>
      <c r="Z195">
        <v>2972.4463406055838</v>
      </c>
      <c r="AA195">
        <v>3141.1397181439002</v>
      </c>
      <c r="AB195">
        <v>484.19757104181468</v>
      </c>
      <c r="AC195">
        <v>481.251067083154</v>
      </c>
      <c r="AD195">
        <v>418.822768632654</v>
      </c>
      <c r="AE195">
        <v>565.07972765399438</v>
      </c>
      <c r="AF195">
        <v>62.037141380884961</v>
      </c>
      <c r="AG195">
        <v>61.751771670765883</v>
      </c>
      <c r="AH195">
        <v>60.724248334337481</v>
      </c>
      <c r="AI195">
        <v>64.201344923244278</v>
      </c>
      <c r="AJ195">
        <v>0.53428511638683418</v>
      </c>
      <c r="AK195">
        <v>0.534284659843558</v>
      </c>
      <c r="AL195">
        <v>0.53422113322600617</v>
      </c>
      <c r="AM195">
        <v>0.53434937349525724</v>
      </c>
      <c r="AN195">
        <v>0.94480772125267043</v>
      </c>
      <c r="AO195">
        <v>0.94480772125267021</v>
      </c>
      <c r="AP195">
        <v>0.94480772125267021</v>
      </c>
      <c r="AQ195">
        <v>0.94480772125267021</v>
      </c>
      <c r="AR195">
        <v>14.554794989935891</v>
      </c>
      <c r="AS195">
        <v>14.554794989935891</v>
      </c>
      <c r="AT195">
        <v>14.554794989935891</v>
      </c>
      <c r="AU195">
        <v>14.554794989935891</v>
      </c>
      <c r="AV195" t="str">
        <f>VLOOKUP(Sheet1[[#This Row],[NPDES ID2]],Combined_Sheet__Major_Only___2[[NPDES ID2]:[ECHO BFR]],3,FALSE)</f>
        <v>IL</v>
      </c>
      <c r="AW195" t="s">
        <v>41</v>
      </c>
      <c r="AX195" t="str">
        <f>VLOOKUP(Sheet1[[#This Row],[NPDES ID2]],Combined_Sheet__Major_Only___2[[NPDES ID2]:[ECHO BFR]],27,FALSE)</f>
        <v>-</v>
      </c>
      <c r="AY195" t="str">
        <f>VLOOKUP(Sheet1[[#This Row],[NPDES ID2]],Combined_Sheet__Major_Only___2[[NPDES ID2]:[ECHO BFR]],28,FALSE)</f>
        <v>-</v>
      </c>
      <c r="AZ195" t="str">
        <f>VLOOKUP(Sheet1[[#This Row],[NPDES ID2]],Combined_Sheet__Major_Only___2[[NPDES ID2]:[ECHO BFR]],29,FALSE)</f>
        <v>thickening, preliminaryOps</v>
      </c>
      <c r="BA195">
        <f>VLOOKUP(Sheet1[[#This Row],[NPDES ID2]],Combined_Sheet__Major_Only___2[[NPDES ID2]:[ECHO BFR]],17,FALSE)</f>
        <v>38.697200000000002</v>
      </c>
      <c r="BB195">
        <f>VLOOKUP(Sheet1[[#This Row],[NPDES ID2]],Combined_Sheet__Major_Only___2[[NPDES ID2]:[ECHO BFR]],18,FALSE)</f>
        <v>-90.191699999999997</v>
      </c>
      <c r="BC195" t="str">
        <f>IF(ISNUMBER(SEARCH("aerobic",$AW195)),"aerobic","")</f>
        <v>aerobic</v>
      </c>
      <c r="BD195" t="str">
        <f>IF(ISNUMBER(SEARCH("anaer",$AW195)),"anaer","")</f>
        <v/>
      </c>
      <c r="BE195" t="str">
        <f>IF(ISNUMBER(SEARCH("thickening",$AZ195)),"thickening","")</f>
        <v>thickening</v>
      </c>
      <c r="BF195" s="3" t="str">
        <f>IF(ISNUMBER(SEARCH("airDry",$AW195)),"airDry","")</f>
        <v/>
      </c>
      <c r="BG195" s="3" t="str">
        <f>IF(ISNUMBER(SEARCH("heatDry",$AY195)),"heatDry","")</f>
        <v/>
      </c>
      <c r="BH195" s="3" t="str">
        <f>IF(AND(ISNUMBER(SEARCH("aerobic",$AW195)),ISNUMBER(SEARCH("anaer",$AW195))),"Combined Aer and Anaer.","")</f>
        <v/>
      </c>
    </row>
    <row r="196" spans="1:60" x14ac:dyDescent="0.3">
      <c r="A196" s="4">
        <v>194</v>
      </c>
      <c r="B196" t="s">
        <v>1036</v>
      </c>
      <c r="C196">
        <v>3307.18</v>
      </c>
      <c r="D196">
        <v>399.76770002707838</v>
      </c>
      <c r="E196">
        <v>396.867630627653</v>
      </c>
      <c r="F196">
        <v>304.310300102935</v>
      </c>
      <c r="G196">
        <v>494.90529752199973</v>
      </c>
      <c r="H196">
        <v>-77.582643812696276</v>
      </c>
      <c r="I196">
        <v>-76.87602610591928</v>
      </c>
      <c r="J196">
        <v>-89.25243576052668</v>
      </c>
      <c r="K196">
        <v>-65.72640895592599</v>
      </c>
      <c r="L196">
        <v>1591.8516374049441</v>
      </c>
      <c r="M196">
        <v>1578.521151075505</v>
      </c>
      <c r="N196">
        <v>1530.14012122857</v>
      </c>
      <c r="O196">
        <v>1693.5543878103169</v>
      </c>
      <c r="P196">
        <v>78.901756913219742</v>
      </c>
      <c r="Q196">
        <v>78.476003379720083</v>
      </c>
      <c r="R196">
        <v>68.277159725046943</v>
      </c>
      <c r="S196">
        <v>89.626734994580204</v>
      </c>
      <c r="T196">
        <v>42.707926581022939</v>
      </c>
      <c r="U196">
        <v>42.707857833614007</v>
      </c>
      <c r="V196">
        <v>42.678422893997208</v>
      </c>
      <c r="W196">
        <v>42.737147092055437</v>
      </c>
      <c r="X196">
        <v>3997.045877179547</v>
      </c>
      <c r="Y196">
        <v>4024.6604987687838</v>
      </c>
      <c r="Z196">
        <v>3755.4848021629032</v>
      </c>
      <c r="AA196">
        <v>4153.8144437660594</v>
      </c>
      <c r="AB196">
        <v>868.15778928160319</v>
      </c>
      <c r="AC196">
        <v>850.33425556145494</v>
      </c>
      <c r="AD196">
        <v>707.42594322684317</v>
      </c>
      <c r="AE196">
        <v>1107.648906657206</v>
      </c>
      <c r="AF196">
        <v>47.178795812671012</v>
      </c>
      <c r="AG196">
        <v>46.782902912499353</v>
      </c>
      <c r="AH196">
        <v>45.354193844976344</v>
      </c>
      <c r="AI196">
        <v>50.185913342940118</v>
      </c>
      <c r="AJ196">
        <v>0.3534074817186359</v>
      </c>
      <c r="AK196">
        <v>0.35340708913812258</v>
      </c>
      <c r="AL196">
        <v>0.35335257957647143</v>
      </c>
      <c r="AM196">
        <v>0.3534626212066409</v>
      </c>
      <c r="AN196">
        <v>0.94417084197604306</v>
      </c>
      <c r="AO196">
        <v>0.94417084197604306</v>
      </c>
      <c r="AP196">
        <v>0.94417084197604306</v>
      </c>
      <c r="AQ196">
        <v>0.94417084197604306</v>
      </c>
      <c r="AR196">
        <v>9.2242850612006855</v>
      </c>
      <c r="AS196">
        <v>9.2242850612006837</v>
      </c>
      <c r="AT196">
        <v>9.2242850612006837</v>
      </c>
      <c r="AU196">
        <v>9.2242850612006837</v>
      </c>
      <c r="AV196" t="str">
        <f>VLOOKUP(Sheet1[[#This Row],[NPDES ID2]],Combined_Sheet__Major_Only___2[[NPDES ID2]:[ECHO BFR]],3,FALSE)</f>
        <v>PR</v>
      </c>
      <c r="AW196" t="s">
        <v>54</v>
      </c>
      <c r="AX196" t="str">
        <f>VLOOKUP(Sheet1[[#This Row],[NPDES ID2]],Combined_Sheet__Major_Only___2[[NPDES ID2]:[ECHO BFR]],27,FALSE)</f>
        <v>-</v>
      </c>
      <c r="AY196" t="str">
        <f>VLOOKUP(Sheet1[[#This Row],[NPDES ID2]],Combined_Sheet__Major_Only___2[[NPDES ID2]:[ECHO BFR]],28,FALSE)</f>
        <v>-</v>
      </c>
      <c r="AZ196" t="str">
        <f>VLOOKUP(Sheet1[[#This Row],[NPDES ID2]],Combined_Sheet__Major_Only___2[[NPDES ID2]:[ECHO BFR]],29,FALSE)</f>
        <v>thickening</v>
      </c>
      <c r="BA196">
        <f>VLOOKUP(Sheet1[[#This Row],[NPDES ID2]],Combined_Sheet__Major_Only___2[[NPDES ID2]:[ECHO BFR]],17,FALSE)</f>
        <v>18.486944000000001</v>
      </c>
      <c r="BB196">
        <f>VLOOKUP(Sheet1[[#This Row],[NPDES ID2]],Combined_Sheet__Major_Only___2[[NPDES ID2]:[ECHO BFR]],18,FALSE)</f>
        <v>-66.139167</v>
      </c>
      <c r="BC196" t="str">
        <f>IF(ISNUMBER(SEARCH("aerobic",$AW196)),"aerobic","")</f>
        <v/>
      </c>
      <c r="BD196" t="str">
        <f>IF(ISNUMBER(SEARCH("anaer",$AW196)),"anaer","")</f>
        <v/>
      </c>
      <c r="BE196" t="str">
        <f>IF(ISNUMBER(SEARCH("thickening",$AZ196)),"thickening","")</f>
        <v>thickening</v>
      </c>
      <c r="BF196" s="2" t="str">
        <f>IF(ISNUMBER(SEARCH("airDry",$AW196)),"airDry","")</f>
        <v/>
      </c>
      <c r="BG196" s="2" t="str">
        <f>IF(ISNUMBER(SEARCH("heatDry",$AY196)),"heatDry","")</f>
        <v/>
      </c>
      <c r="BH196" s="2" t="str">
        <f>IF(AND(ISNUMBER(SEARCH("aerobic",$AW196)),ISNUMBER(SEARCH("anaer",$AW196))),"Combined Aer and Anaer.","")</f>
        <v/>
      </c>
    </row>
    <row r="197" spans="1:60" x14ac:dyDescent="0.3">
      <c r="A197" s="4">
        <v>195</v>
      </c>
      <c r="B197" t="s">
        <v>1041</v>
      </c>
      <c r="C197">
        <v>3303</v>
      </c>
      <c r="D197">
        <v>306.22314721143857</v>
      </c>
      <c r="E197">
        <v>301.79986698172257</v>
      </c>
      <c r="F197">
        <v>229.70122931680339</v>
      </c>
      <c r="G197">
        <v>381.77925577109079</v>
      </c>
      <c r="H197">
        <v>-76.648736783421541</v>
      </c>
      <c r="I197">
        <v>-77.787155682831127</v>
      </c>
      <c r="J197">
        <v>-90.20953880895884</v>
      </c>
      <c r="K197">
        <v>-61.117102388728661</v>
      </c>
      <c r="L197">
        <v>2072.5162217997781</v>
      </c>
      <c r="M197">
        <v>2062.7923359659362</v>
      </c>
      <c r="N197">
        <v>2027.4935222772681</v>
      </c>
      <c r="O197">
        <v>2146.7168282037969</v>
      </c>
      <c r="P197">
        <v>78.015206739453177</v>
      </c>
      <c r="Q197">
        <v>78.792878793209354</v>
      </c>
      <c r="R197">
        <v>63.868029478042331</v>
      </c>
      <c r="S197">
        <v>89.46735887918733</v>
      </c>
      <c r="T197">
        <v>47.870518524936898</v>
      </c>
      <c r="U197">
        <v>47.870441810260893</v>
      </c>
      <c r="V197">
        <v>47.837595599886377</v>
      </c>
      <c r="W197">
        <v>47.903125456193379</v>
      </c>
      <c r="X197">
        <v>3434.2961973768979</v>
      </c>
      <c r="Y197">
        <v>3447.8641553415459</v>
      </c>
      <c r="Z197">
        <v>3316.6488298977438</v>
      </c>
      <c r="AA197">
        <v>3509.3570527811121</v>
      </c>
      <c r="AB197">
        <v>523.09043122606886</v>
      </c>
      <c r="AC197">
        <v>520.19383999032857</v>
      </c>
      <c r="AD197">
        <v>454.50206010841839</v>
      </c>
      <c r="AE197">
        <v>607.32452168591419</v>
      </c>
      <c r="AF197">
        <v>61.500116501809927</v>
      </c>
      <c r="AG197">
        <v>61.210725406946914</v>
      </c>
      <c r="AH197">
        <v>60.168758776501839</v>
      </c>
      <c r="AI197">
        <v>63.694766679415693</v>
      </c>
      <c r="AJ197">
        <v>0.52772780854832335</v>
      </c>
      <c r="AK197">
        <v>0.52772734297729595</v>
      </c>
      <c r="AL197">
        <v>0.52766257521613524</v>
      </c>
      <c r="AM197">
        <v>0.52779332147420244</v>
      </c>
      <c r="AN197">
        <v>0.94975785884773234</v>
      </c>
      <c r="AO197">
        <v>0.94975785884773234</v>
      </c>
      <c r="AP197">
        <v>0.94975785884773234</v>
      </c>
      <c r="AQ197">
        <v>0.94975785884773234</v>
      </c>
      <c r="AR197">
        <v>14.72404667961834</v>
      </c>
      <c r="AS197">
        <v>14.72404667961834</v>
      </c>
      <c r="AT197">
        <v>14.72404667961834</v>
      </c>
      <c r="AU197">
        <v>14.72404667961834</v>
      </c>
      <c r="AV197" t="str">
        <f>VLOOKUP(Sheet1[[#This Row],[NPDES ID2]],Combined_Sheet__Major_Only___2[[NPDES ID2]:[ECHO BFR]],3,FALSE)</f>
        <v>SC</v>
      </c>
      <c r="AW197" t="s">
        <v>41</v>
      </c>
      <c r="AX197" t="str">
        <f>VLOOKUP(Sheet1[[#This Row],[NPDES ID2]],Combined_Sheet__Major_Only___2[[NPDES ID2]:[ECHO BFR]],27,FALSE)</f>
        <v>other</v>
      </c>
      <c r="AY197" t="str">
        <f>VLOOKUP(Sheet1[[#This Row],[NPDES ID2]],Combined_Sheet__Major_Only___2[[NPDES ID2]:[ECHO BFR]],28,FALSE)</f>
        <v>highTempCompost</v>
      </c>
      <c r="AZ197" t="str">
        <f>VLOOKUP(Sheet1[[#This Row],[NPDES ID2]],Combined_Sheet__Major_Only___2[[NPDES ID2]:[ECHO BFR]],29,FALSE)</f>
        <v>thickening</v>
      </c>
      <c r="BA197">
        <f>VLOOKUP(Sheet1[[#This Row],[NPDES ID2]],Combined_Sheet__Major_Only___2[[NPDES ID2]:[ECHO BFR]],17,FALSE)</f>
        <v>33.642950999999996</v>
      </c>
      <c r="BB197">
        <f>VLOOKUP(Sheet1[[#This Row],[NPDES ID2]],Combined_Sheet__Major_Only___2[[NPDES ID2]:[ECHO BFR]],18,FALSE)</f>
        <v>-79.043802999999997</v>
      </c>
      <c r="BC197" t="str">
        <f>IF(ISNUMBER(SEARCH("aerobic",$AW197)),"aerobic","")</f>
        <v>aerobic</v>
      </c>
      <c r="BD197" t="str">
        <f>IF(ISNUMBER(SEARCH("anaer",$AW197)),"anaer","")</f>
        <v/>
      </c>
      <c r="BE197" t="str">
        <f>IF(ISNUMBER(SEARCH("thickening",$AZ197)),"thickening","")</f>
        <v>thickening</v>
      </c>
      <c r="BF197" s="3" t="str">
        <f>IF(ISNUMBER(SEARCH("airDry",$AW197)),"airDry","")</f>
        <v/>
      </c>
      <c r="BG197" s="3" t="str">
        <f>IF(ISNUMBER(SEARCH("heatDry",$AY197)),"heatDry","")</f>
        <v/>
      </c>
      <c r="BH197" s="3" t="str">
        <f>IF(AND(ISNUMBER(SEARCH("aerobic",$AW197)),ISNUMBER(SEARCH("anaer",$AW197))),"Combined Aer and Anaer.","")</f>
        <v/>
      </c>
    </row>
    <row r="198" spans="1:60" x14ac:dyDescent="0.3">
      <c r="A198" s="4">
        <v>196</v>
      </c>
      <c r="B198" t="s">
        <v>1045</v>
      </c>
      <c r="C198">
        <v>3245.25</v>
      </c>
      <c r="D198">
        <v>405.78389571890591</v>
      </c>
      <c r="E198">
        <v>403.11780625248139</v>
      </c>
      <c r="F198">
        <v>309.43082068735521</v>
      </c>
      <c r="G198">
        <v>501.58600054974579</v>
      </c>
      <c r="H198">
        <v>-77.397047426222855</v>
      </c>
      <c r="I198">
        <v>-76.660009165823183</v>
      </c>
      <c r="J198">
        <v>-88.746903902396255</v>
      </c>
      <c r="K198">
        <v>-65.877262965260783</v>
      </c>
      <c r="L198">
        <v>1525.688291748874</v>
      </c>
      <c r="M198">
        <v>1512.343234898545</v>
      </c>
      <c r="N198">
        <v>1463.876190292928</v>
      </c>
      <c r="O198">
        <v>1627.5660158734081</v>
      </c>
      <c r="P198">
        <v>77.467119992775096</v>
      </c>
      <c r="Q198">
        <v>76.83192345211387</v>
      </c>
      <c r="R198">
        <v>67.401737735967814</v>
      </c>
      <c r="S198">
        <v>88.183840310054961</v>
      </c>
      <c r="T198">
        <v>89.470852127438519</v>
      </c>
      <c r="U198">
        <v>89.470711212265471</v>
      </c>
      <c r="V198">
        <v>89.410376871302731</v>
      </c>
      <c r="W198">
        <v>89.530746942875254</v>
      </c>
      <c r="X198">
        <v>8573.9572598606464</v>
      </c>
      <c r="Y198">
        <v>8635.6892805987918</v>
      </c>
      <c r="Z198">
        <v>8033.1112372201096</v>
      </c>
      <c r="AA198">
        <v>8925.598992517369</v>
      </c>
      <c r="AB198">
        <v>2089.0505883934679</v>
      </c>
      <c r="AC198">
        <v>2035.4799800438741</v>
      </c>
      <c r="AD198">
        <v>1659.3554569825681</v>
      </c>
      <c r="AE198">
        <v>2749.4336567348769</v>
      </c>
      <c r="AF198">
        <v>46.083791151599343</v>
      </c>
      <c r="AG198">
        <v>45.679616130842021</v>
      </c>
      <c r="AH198">
        <v>44.222616540867577</v>
      </c>
      <c r="AI198">
        <v>49.151454732303179</v>
      </c>
      <c r="AJ198">
        <v>0.34013442688761891</v>
      </c>
      <c r="AK198">
        <v>0.3401339058541889</v>
      </c>
      <c r="AL198">
        <v>0.34006181254420143</v>
      </c>
      <c r="AM198">
        <v>0.3402073600717575</v>
      </c>
      <c r="AN198">
        <v>0.97218651713356663</v>
      </c>
      <c r="AO198">
        <v>0.97218651713356663</v>
      </c>
      <c r="AP198">
        <v>0.97218651713356663</v>
      </c>
      <c r="AQ198">
        <v>0.97218651713356663</v>
      </c>
      <c r="AR198">
        <v>8.4996831300590987</v>
      </c>
      <c r="AS198">
        <v>8.4996831300590987</v>
      </c>
      <c r="AT198">
        <v>8.4996831300590987</v>
      </c>
      <c r="AU198">
        <v>8.4996831300590987</v>
      </c>
      <c r="AV198" t="str">
        <f>VLOOKUP(Sheet1[[#This Row],[NPDES ID2]],Combined_Sheet__Major_Only___2[[NPDES ID2]:[ECHO BFR]],3,FALSE)</f>
        <v>TX</v>
      </c>
      <c r="AW198" t="s">
        <v>54</v>
      </c>
      <c r="AX198" t="str">
        <f>VLOOKUP(Sheet1[[#This Row],[NPDES ID2]],Combined_Sheet__Major_Only___2[[NPDES ID2]:[ECHO BFR]],27,FALSE)</f>
        <v>-</v>
      </c>
      <c r="AY198" t="str">
        <f>VLOOKUP(Sheet1[[#This Row],[NPDES ID2]],Combined_Sheet__Major_Only___2[[NPDES ID2]:[ECHO BFR]],28,FALSE)</f>
        <v>-</v>
      </c>
      <c r="AZ198" t="str">
        <f>VLOOKUP(Sheet1[[#This Row],[NPDES ID2]],Combined_Sheet__Major_Only___2[[NPDES ID2]:[ECHO BFR]],29,FALSE)</f>
        <v>preliminaryOps, thickening</v>
      </c>
      <c r="BA198">
        <f>VLOOKUP(Sheet1[[#This Row],[NPDES ID2]],Combined_Sheet__Major_Only___2[[NPDES ID2]:[ECHO BFR]],17,FALSE)</f>
        <v>32.563831</v>
      </c>
      <c r="BB198">
        <f>VLOOKUP(Sheet1[[#This Row],[NPDES ID2]],Combined_Sheet__Major_Only___2[[NPDES ID2]:[ECHO BFR]],18,FALSE)</f>
        <v>-96.633251000000001</v>
      </c>
      <c r="BC198" t="str">
        <f>IF(ISNUMBER(SEARCH("aerobic",$AW198)),"aerobic","")</f>
        <v/>
      </c>
      <c r="BD198" t="str">
        <f>IF(ISNUMBER(SEARCH("anaer",$AW198)),"anaer","")</f>
        <v/>
      </c>
      <c r="BE198" t="str">
        <f>IF(ISNUMBER(SEARCH("thickening",$AZ198)),"thickening","")</f>
        <v>thickening</v>
      </c>
      <c r="BF198" s="2" t="str">
        <f>IF(ISNUMBER(SEARCH("airDry",$AW198)),"airDry","")</f>
        <v/>
      </c>
      <c r="BG198" s="2" t="str">
        <f>IF(ISNUMBER(SEARCH("heatDry",$AY198)),"heatDry","")</f>
        <v/>
      </c>
      <c r="BH198" s="2" t="str">
        <f>IF(AND(ISNUMBER(SEARCH("aerobic",$AW198)),ISNUMBER(SEARCH("anaer",$AW198))),"Combined Aer and Anaer.","")</f>
        <v/>
      </c>
    </row>
    <row r="199" spans="1:60" x14ac:dyDescent="0.3">
      <c r="A199" s="4">
        <v>197</v>
      </c>
      <c r="B199" t="s">
        <v>1049</v>
      </c>
      <c r="C199">
        <v>3232.09</v>
      </c>
      <c r="D199">
        <v>371.36223530471329</v>
      </c>
      <c r="E199">
        <v>368.30239315588119</v>
      </c>
      <c r="F199">
        <v>281.6419937462091</v>
      </c>
      <c r="G199">
        <v>460.1612057404439</v>
      </c>
      <c r="H199">
        <v>-77.228803658194821</v>
      </c>
      <c r="I199">
        <v>-76.764696304699839</v>
      </c>
      <c r="J199">
        <v>-89.499537407740746</v>
      </c>
      <c r="K199">
        <v>-64.827747029993645</v>
      </c>
      <c r="L199">
        <v>1656.659733372087</v>
      </c>
      <c r="M199">
        <v>1644.38428921273</v>
      </c>
      <c r="N199">
        <v>1599.806089688954</v>
      </c>
      <c r="O199">
        <v>1750.3636388745431</v>
      </c>
      <c r="P199">
        <v>76.962799118403979</v>
      </c>
      <c r="Q199">
        <v>76.700301110789809</v>
      </c>
      <c r="R199">
        <v>65.569575177647408</v>
      </c>
      <c r="S199">
        <v>87.353451941323641</v>
      </c>
      <c r="T199">
        <v>77.090353045984614</v>
      </c>
      <c r="U199">
        <v>77.090231237249554</v>
      </c>
      <c r="V199">
        <v>77.038077522402716</v>
      </c>
      <c r="W199">
        <v>77.142126829790769</v>
      </c>
      <c r="X199">
        <v>6773.700684283649</v>
      </c>
      <c r="Y199">
        <v>6815.4909222826846</v>
      </c>
      <c r="Z199">
        <v>6409.8631646152762</v>
      </c>
      <c r="AA199">
        <v>7008.5490701868712</v>
      </c>
      <c r="AB199">
        <v>1487.798213545449</v>
      </c>
      <c r="AC199">
        <v>1458.76973477661</v>
      </c>
      <c r="AD199">
        <v>1212.911752631657</v>
      </c>
      <c r="AE199">
        <v>1901.288055521733</v>
      </c>
      <c r="AF199">
        <v>50.242192014262912</v>
      </c>
      <c r="AG199">
        <v>49.86885925926893</v>
      </c>
      <c r="AH199">
        <v>48.523683695561132</v>
      </c>
      <c r="AI199">
        <v>53.074817344240351</v>
      </c>
      <c r="AJ199">
        <v>0.39058998301718861</v>
      </c>
      <c r="AK199">
        <v>0.39058945327710071</v>
      </c>
      <c r="AL199">
        <v>0.39051604888632752</v>
      </c>
      <c r="AM199">
        <v>0.39066423969697478</v>
      </c>
      <c r="AN199">
        <v>0.96792523853231482</v>
      </c>
      <c r="AO199">
        <v>0.9679252385323146</v>
      </c>
      <c r="AP199">
        <v>0.9679252385323146</v>
      </c>
      <c r="AQ199">
        <v>0.9679252385323146</v>
      </c>
      <c r="AR199">
        <v>9.7659588560659376</v>
      </c>
      <c r="AS199">
        <v>9.7659588560659394</v>
      </c>
      <c r="AT199">
        <v>9.7659588560659394</v>
      </c>
      <c r="AU199">
        <v>9.7659588560659394</v>
      </c>
      <c r="AV199" t="str">
        <f>VLOOKUP(Sheet1[[#This Row],[NPDES ID2]],Combined_Sheet__Major_Only___2[[NPDES ID2]:[ECHO BFR]],3,FALSE)</f>
        <v>PA</v>
      </c>
      <c r="AW199" t="s">
        <v>54</v>
      </c>
      <c r="AX199" t="str">
        <f>VLOOKUP(Sheet1[[#This Row],[NPDES ID2]],Combined_Sheet__Major_Only___2[[NPDES ID2]:[ECHO BFR]],27,FALSE)</f>
        <v>tempSludgeStore</v>
      </c>
      <c r="AY199" t="str">
        <f>VLOOKUP(Sheet1[[#This Row],[NPDES ID2]],Combined_Sheet__Major_Only___2[[NPDES ID2]:[ECHO BFR]],28,FALSE)</f>
        <v>-</v>
      </c>
      <c r="AZ199" t="str">
        <f>VLOOKUP(Sheet1[[#This Row],[NPDES ID2]],Combined_Sheet__Major_Only___2[[NPDES ID2]:[ECHO BFR]],29,FALSE)</f>
        <v>thickening, preliminaryOps</v>
      </c>
      <c r="BA199">
        <f>VLOOKUP(Sheet1[[#This Row],[NPDES ID2]],Combined_Sheet__Major_Only___2[[NPDES ID2]:[ECHO BFR]],17,FALSE)</f>
        <v>40.278506999999998</v>
      </c>
      <c r="BB199">
        <f>VLOOKUP(Sheet1[[#This Row],[NPDES ID2]],Combined_Sheet__Major_Only___2[[NPDES ID2]:[ECHO BFR]],18,FALSE)</f>
        <v>-75.255134999999996</v>
      </c>
      <c r="BC199" t="str">
        <f>IF(ISNUMBER(SEARCH("aerobic",$AW199)),"aerobic","")</f>
        <v/>
      </c>
      <c r="BD199" t="str">
        <f>IF(ISNUMBER(SEARCH("anaer",$AW199)),"anaer","")</f>
        <v/>
      </c>
      <c r="BE199" t="str">
        <f>IF(ISNUMBER(SEARCH("thickening",$AZ199)),"thickening","")</f>
        <v>thickening</v>
      </c>
      <c r="BF199" s="3" t="str">
        <f>IF(ISNUMBER(SEARCH("airDry",$AW199)),"airDry","")</f>
        <v/>
      </c>
      <c r="BG199" s="3" t="str">
        <f>IF(ISNUMBER(SEARCH("heatDry",$AY199)),"heatDry","")</f>
        <v/>
      </c>
      <c r="BH199" s="3" t="str">
        <f>IF(AND(ISNUMBER(SEARCH("aerobic",$AW199)),ISNUMBER(SEARCH("anaer",$AW199))),"Combined Aer and Anaer.","")</f>
        <v/>
      </c>
    </row>
    <row r="200" spans="1:60" x14ac:dyDescent="0.3">
      <c r="A200" s="4">
        <v>198</v>
      </c>
      <c r="B200" t="s">
        <v>1053</v>
      </c>
      <c r="C200">
        <v>3214</v>
      </c>
      <c r="D200">
        <v>295.64391678233261</v>
      </c>
      <c r="E200">
        <v>291.79802779703141</v>
      </c>
      <c r="F200">
        <v>221.60707379948261</v>
      </c>
      <c r="G200">
        <v>368.34816742577988</v>
      </c>
      <c r="H200">
        <v>-76.531616105074221</v>
      </c>
      <c r="I200">
        <v>-77.772321557378717</v>
      </c>
      <c r="J200">
        <v>-90.392016067657309</v>
      </c>
      <c r="K200">
        <v>-60.492996557215733</v>
      </c>
      <c r="L200">
        <v>2062.7333592713999</v>
      </c>
      <c r="M200">
        <v>2053.615414529168</v>
      </c>
      <c r="N200">
        <v>2020.5137281804571</v>
      </c>
      <c r="O200">
        <v>2132.3149522395711</v>
      </c>
      <c r="P200">
        <v>75.827853968393583</v>
      </c>
      <c r="Q200">
        <v>76.609993906674674</v>
      </c>
      <c r="R200">
        <v>61.831318726487133</v>
      </c>
      <c r="S200">
        <v>86.831157795637708</v>
      </c>
      <c r="T200">
        <v>48.268846513179803</v>
      </c>
      <c r="U200">
        <v>48.268769183776627</v>
      </c>
      <c r="V200">
        <v>48.235659771384043</v>
      </c>
      <c r="W200">
        <v>48.301714729071939</v>
      </c>
      <c r="X200">
        <v>3385.4180202314392</v>
      </c>
      <c r="Y200">
        <v>3398.016698967343</v>
      </c>
      <c r="Z200">
        <v>3276.1131913496711</v>
      </c>
      <c r="AA200">
        <v>3455.099207161496</v>
      </c>
      <c r="AB200">
        <v>556.68543131087529</v>
      </c>
      <c r="AC200">
        <v>552.85900108607939</v>
      </c>
      <c r="AD200">
        <v>478.60806609578628</v>
      </c>
      <c r="AE200">
        <v>654.29678270928446</v>
      </c>
      <c r="AF200">
        <v>62.904763461453413</v>
      </c>
      <c r="AG200">
        <v>62.625845016019447</v>
      </c>
      <c r="AH200">
        <v>61.62200551725229</v>
      </c>
      <c r="AI200">
        <v>65.019405498299463</v>
      </c>
      <c r="AJ200">
        <v>0.5448816865757462</v>
      </c>
      <c r="AK200">
        <v>0.54488120795632566</v>
      </c>
      <c r="AL200">
        <v>0.54481462283889492</v>
      </c>
      <c r="AM200">
        <v>0.54494903770987801</v>
      </c>
      <c r="AN200">
        <v>0.95014282240406867</v>
      </c>
      <c r="AO200">
        <v>0.95014282240406855</v>
      </c>
      <c r="AP200">
        <v>0.95014282240406855</v>
      </c>
      <c r="AQ200">
        <v>0.95014282240406855</v>
      </c>
      <c r="AR200">
        <v>14.376849580590459</v>
      </c>
      <c r="AS200">
        <v>14.376849580590459</v>
      </c>
      <c r="AT200">
        <v>14.376849580590459</v>
      </c>
      <c r="AU200">
        <v>14.376849580590459</v>
      </c>
      <c r="AV200" t="str">
        <f>VLOOKUP(Sheet1[[#This Row],[NPDES ID2]],Combined_Sheet__Major_Only___2[[NPDES ID2]:[ECHO BFR]],3,FALSE)</f>
        <v>AL</v>
      </c>
      <c r="AW200" t="s">
        <v>12181</v>
      </c>
      <c r="AX200" t="str">
        <f>VLOOKUP(Sheet1[[#This Row],[NPDES ID2]],Combined_Sheet__Major_Only___2[[NPDES ID2]:[ECHO BFR]],27,FALSE)</f>
        <v>-</v>
      </c>
      <c r="AY200" t="str">
        <f>VLOOKUP(Sheet1[[#This Row],[NPDES ID2]],Combined_Sheet__Major_Only___2[[NPDES ID2]:[ECHO BFR]],28,FALSE)</f>
        <v>-</v>
      </c>
      <c r="AZ200" t="str">
        <f>VLOOKUP(Sheet1[[#This Row],[NPDES ID2]],Combined_Sheet__Major_Only___2[[NPDES ID2]:[ECHO BFR]],29,FALSE)</f>
        <v>preliminaryOps, thickening</v>
      </c>
      <c r="BA200">
        <f>VLOOKUP(Sheet1[[#This Row],[NPDES ID2]],Combined_Sheet__Major_Only___2[[NPDES ID2]:[ECHO BFR]],17,FALSE)</f>
        <v>33.392800000000001</v>
      </c>
      <c r="BB200">
        <f>VLOOKUP(Sheet1[[#This Row],[NPDES ID2]],Combined_Sheet__Major_Only___2[[NPDES ID2]:[ECHO BFR]],18,FALSE)</f>
        <v>-87.008300000000006</v>
      </c>
      <c r="BC200" t="str">
        <f>IF(ISNUMBER(SEARCH("aerobic",$AW200)),"aerobic","")</f>
        <v/>
      </c>
      <c r="BD200" t="str">
        <f>IF(ISNUMBER(SEARCH("anaer",$AW200)),"anaer","")</f>
        <v>anaer</v>
      </c>
      <c r="BE200" t="str">
        <f>IF(ISNUMBER(SEARCH("thickening",$AZ200)),"thickening","")</f>
        <v>thickening</v>
      </c>
      <c r="BF200" s="2" t="str">
        <f>IF(ISNUMBER(SEARCH("airDry",$AW200)),"airDry","")</f>
        <v/>
      </c>
      <c r="BG200" s="2" t="str">
        <f>IF(ISNUMBER(SEARCH("heatDry",$AY200)),"heatDry","")</f>
        <v/>
      </c>
      <c r="BH200" s="2" t="str">
        <f>IF(AND(ISNUMBER(SEARCH("aerobic",$AW200)),ISNUMBER(SEARCH("anaer",$AW200))),"Combined Aer and Anaer.","")</f>
        <v/>
      </c>
    </row>
    <row r="201" spans="1:60" x14ac:dyDescent="0.3">
      <c r="A201" s="4">
        <v>199</v>
      </c>
      <c r="B201" t="s">
        <v>1057</v>
      </c>
      <c r="C201">
        <v>3186.46</v>
      </c>
      <c r="D201">
        <v>290.61992202099589</v>
      </c>
      <c r="E201">
        <v>286.78188218224119</v>
      </c>
      <c r="F201">
        <v>217.73599183998209</v>
      </c>
      <c r="G201">
        <v>362.06309906304978</v>
      </c>
      <c r="H201">
        <v>-76.384647828915817</v>
      </c>
      <c r="I201">
        <v>-77.653791212952783</v>
      </c>
      <c r="J201">
        <v>-90.176623274839542</v>
      </c>
      <c r="K201">
        <v>-59.968762653599143</v>
      </c>
      <c r="L201">
        <v>2072.3099649538199</v>
      </c>
      <c r="M201">
        <v>2063.475308042317</v>
      </c>
      <c r="N201">
        <v>2031.389792738772</v>
      </c>
      <c r="O201">
        <v>2139.7532255159922</v>
      </c>
      <c r="P201">
        <v>75.12555475139861</v>
      </c>
      <c r="Q201">
        <v>75.96240622224002</v>
      </c>
      <c r="R201">
        <v>61.111595075850843</v>
      </c>
      <c r="S201">
        <v>85.952614410712499</v>
      </c>
      <c r="T201">
        <v>59.899431274331427</v>
      </c>
      <c r="U201">
        <v>59.899335995809643</v>
      </c>
      <c r="V201">
        <v>59.858541475990101</v>
      </c>
      <c r="W201">
        <v>59.93992861293551</v>
      </c>
      <c r="X201">
        <v>4145.8162255934767</v>
      </c>
      <c r="Y201">
        <v>4160.7067309488348</v>
      </c>
      <c r="Z201">
        <v>4016.6399875435782</v>
      </c>
      <c r="AA201">
        <v>4228.1191251921891</v>
      </c>
      <c r="AB201">
        <v>761.26041778597141</v>
      </c>
      <c r="AC201">
        <v>754.33897026991895</v>
      </c>
      <c r="AD201">
        <v>643.42366575619553</v>
      </c>
      <c r="AE201">
        <v>912.09623731086469</v>
      </c>
      <c r="AF201">
        <v>63.744259275865588</v>
      </c>
      <c r="AG201">
        <v>63.47151114412533</v>
      </c>
      <c r="AH201">
        <v>62.491128928839032</v>
      </c>
      <c r="AI201">
        <v>65.810372769012588</v>
      </c>
      <c r="AJ201">
        <v>0.55513763381522951</v>
      </c>
      <c r="AK201">
        <v>0.55513707663863454</v>
      </c>
      <c r="AL201">
        <v>0.55505964386093742</v>
      </c>
      <c r="AM201">
        <v>0.55521595957370939</v>
      </c>
      <c r="AN201">
        <v>0.95925781847278468</v>
      </c>
      <c r="AO201">
        <v>0.9592578184727848</v>
      </c>
      <c r="AP201">
        <v>0.9592578184727848</v>
      </c>
      <c r="AQ201">
        <v>0.9592578184727848</v>
      </c>
      <c r="AR201">
        <v>13.661066621022631</v>
      </c>
      <c r="AS201">
        <v>13.661066621022631</v>
      </c>
      <c r="AT201">
        <v>13.661066621022631</v>
      </c>
      <c r="AU201">
        <v>13.661066621022631</v>
      </c>
      <c r="AV201" t="str">
        <f>VLOOKUP(Sheet1[[#This Row],[NPDES ID2]],Combined_Sheet__Major_Only___2[[NPDES ID2]:[ECHO BFR]],3,FALSE)</f>
        <v>CA</v>
      </c>
      <c r="AW201" t="s">
        <v>12181</v>
      </c>
      <c r="AX201" t="str">
        <f>VLOOKUP(Sheet1[[#This Row],[NPDES ID2]],Combined_Sheet__Major_Only___2[[NPDES ID2]:[ECHO BFR]],27,FALSE)</f>
        <v>-</v>
      </c>
      <c r="AY201" t="str">
        <f>VLOOKUP(Sheet1[[#This Row],[NPDES ID2]],Combined_Sheet__Major_Only___2[[NPDES ID2]:[ECHO BFR]],28,FALSE)</f>
        <v>-</v>
      </c>
      <c r="AZ201" t="str">
        <f>VLOOKUP(Sheet1[[#This Row],[NPDES ID2]],Combined_Sheet__Major_Only___2[[NPDES ID2]:[ECHO BFR]],29,FALSE)</f>
        <v>thickening, preliminaryOps</v>
      </c>
      <c r="BA201">
        <f>VLOOKUP(Sheet1[[#This Row],[NPDES ID2]],Combined_Sheet__Major_Only___2[[NPDES ID2]:[ECHO BFR]],17,FALSE)</f>
        <v>33.466574000000001</v>
      </c>
      <c r="BB201">
        <f>VLOOKUP(Sheet1[[#This Row],[NPDES ID2]],Combined_Sheet__Major_Only___2[[NPDES ID2]:[ECHO BFR]],18,FALSE)</f>
        <v>-117.685766</v>
      </c>
      <c r="BC201" t="str">
        <f>IF(ISNUMBER(SEARCH("aerobic",$AW201)),"aerobic","")</f>
        <v/>
      </c>
      <c r="BD201" t="str">
        <f>IF(ISNUMBER(SEARCH("anaer",$AW201)),"anaer","")</f>
        <v>anaer</v>
      </c>
      <c r="BE201" t="str">
        <f>IF(ISNUMBER(SEARCH("thickening",$AZ201)),"thickening","")</f>
        <v>thickening</v>
      </c>
      <c r="BF201" s="3" t="str">
        <f>IF(ISNUMBER(SEARCH("airDry",$AW201)),"airDry","")</f>
        <v/>
      </c>
      <c r="BG201" s="3" t="str">
        <f>IF(ISNUMBER(SEARCH("heatDry",$AY201)),"heatDry","")</f>
        <v/>
      </c>
      <c r="BH201" s="3" t="str">
        <f>IF(AND(ISNUMBER(SEARCH("aerobic",$AW201)),ISNUMBER(SEARCH("anaer",$AW201))),"Combined Aer and Anaer.","")</f>
        <v/>
      </c>
    </row>
    <row r="202" spans="1:60" x14ac:dyDescent="0.3">
      <c r="A202" s="4">
        <v>200</v>
      </c>
      <c r="B202" t="s">
        <v>1062</v>
      </c>
      <c r="C202">
        <v>3175</v>
      </c>
      <c r="D202">
        <v>295.08403309792573</v>
      </c>
      <c r="E202">
        <v>291.35994973864177</v>
      </c>
      <c r="F202">
        <v>221.24617142672599</v>
      </c>
      <c r="G202">
        <v>367.43645598299622</v>
      </c>
      <c r="H202">
        <v>-76.195293744454943</v>
      </c>
      <c r="I202">
        <v>-77.461992059624549</v>
      </c>
      <c r="J202">
        <v>-89.678782063794827</v>
      </c>
      <c r="K202">
        <v>-59.880301799455751</v>
      </c>
      <c r="L202">
        <v>2030.40907933114</v>
      </c>
      <c r="M202">
        <v>2021.355003478335</v>
      </c>
      <c r="N202">
        <v>1988.433976821668</v>
      </c>
      <c r="O202">
        <v>2099.601493180749</v>
      </c>
      <c r="P202">
        <v>74.913709261723156</v>
      </c>
      <c r="Q202">
        <v>75.694751114413705</v>
      </c>
      <c r="R202">
        <v>61.117989304545979</v>
      </c>
      <c r="S202">
        <v>85.811060366147032</v>
      </c>
      <c r="T202">
        <v>126.93486457658371</v>
      </c>
      <c r="U202">
        <v>126.93466584436899</v>
      </c>
      <c r="V202">
        <v>126.84957651763141</v>
      </c>
      <c r="W202">
        <v>127.0193340418877</v>
      </c>
      <c r="X202">
        <v>8934.8272787363076</v>
      </c>
      <c r="Y202">
        <v>8968.5107043566932</v>
      </c>
      <c r="Z202">
        <v>8643.2835167215835</v>
      </c>
      <c r="AA202">
        <v>9120.6143261991692</v>
      </c>
      <c r="AB202">
        <v>1338.626150821241</v>
      </c>
      <c r="AC202">
        <v>1331.489968570763</v>
      </c>
      <c r="AD202">
        <v>1166.1258995652829</v>
      </c>
      <c r="AE202">
        <v>1550.765125701229</v>
      </c>
      <c r="AF202">
        <v>62.685642990532934</v>
      </c>
      <c r="AG202">
        <v>62.404660197826423</v>
      </c>
      <c r="AH202">
        <v>61.397998767492503</v>
      </c>
      <c r="AI202">
        <v>64.809493044776005</v>
      </c>
      <c r="AJ202">
        <v>0.54220518528638939</v>
      </c>
      <c r="AK202">
        <v>0.5422043731905597</v>
      </c>
      <c r="AL202">
        <v>0.54209197516196816</v>
      </c>
      <c r="AM202">
        <v>0.54231889188314109</v>
      </c>
      <c r="AN202">
        <v>0.9801619152571851</v>
      </c>
      <c r="AO202">
        <v>0.98016191525718543</v>
      </c>
      <c r="AP202">
        <v>0.98016191525718543</v>
      </c>
      <c r="AQ202">
        <v>0.98016191525718543</v>
      </c>
      <c r="AR202">
        <v>15.161904880081609</v>
      </c>
      <c r="AS202">
        <v>15.1619048800816</v>
      </c>
      <c r="AT202">
        <v>15.1619048800816</v>
      </c>
      <c r="AU202">
        <v>15.1619048800816</v>
      </c>
      <c r="AV202" t="str">
        <f>VLOOKUP(Sheet1[[#This Row],[NPDES ID2]],Combined_Sheet__Major_Only___2[[NPDES ID2]:[ECHO BFR]],3,FALSE)</f>
        <v>MD</v>
      </c>
      <c r="AW202" t="s">
        <v>12181</v>
      </c>
      <c r="AX202" t="str">
        <f>VLOOKUP(Sheet1[[#This Row],[NPDES ID2]],Combined_Sheet__Major_Only___2[[NPDES ID2]:[ECHO BFR]],27,FALSE)</f>
        <v>tempSludgeStore</v>
      </c>
      <c r="AY202" t="str">
        <f>VLOOKUP(Sheet1[[#This Row],[NPDES ID2]],Combined_Sheet__Major_Only___2[[NPDES ID2]:[ECHO BFR]],28,FALSE)</f>
        <v>-</v>
      </c>
      <c r="AZ202" t="str">
        <f>VLOOKUP(Sheet1[[#This Row],[NPDES ID2]],Combined_Sheet__Major_Only___2[[NPDES ID2]:[ECHO BFR]],29,FALSE)</f>
        <v>preliminaryOps, thickening</v>
      </c>
      <c r="BA202">
        <f>VLOOKUP(Sheet1[[#This Row],[NPDES ID2]],Combined_Sheet__Major_Only___2[[NPDES ID2]:[ECHO BFR]],17,FALSE)</f>
        <v>39.426181</v>
      </c>
      <c r="BB202">
        <f>VLOOKUP(Sheet1[[#This Row],[NPDES ID2]],Combined_Sheet__Major_Only___2[[NPDES ID2]:[ECHO BFR]],18,FALSE)</f>
        <v>-76.221057000000002</v>
      </c>
      <c r="BC202" t="str">
        <f>IF(ISNUMBER(SEARCH("aerobic",$AW202)),"aerobic","")</f>
        <v/>
      </c>
      <c r="BD202" t="str">
        <f>IF(ISNUMBER(SEARCH("anaer",$AW202)),"anaer","")</f>
        <v>anaer</v>
      </c>
      <c r="BE202" t="str">
        <f>IF(ISNUMBER(SEARCH("thickening",$AZ202)),"thickening","")</f>
        <v>thickening</v>
      </c>
      <c r="BF202" s="2" t="str">
        <f>IF(ISNUMBER(SEARCH("airDry",$AW202)),"airDry","")</f>
        <v/>
      </c>
      <c r="BG202" s="2" t="str">
        <f>IF(ISNUMBER(SEARCH("heatDry",$AY202)),"heatDry","")</f>
        <v/>
      </c>
      <c r="BH202" s="2" t="str">
        <f>IF(AND(ISNUMBER(SEARCH("aerobic",$AW202)),ISNUMBER(SEARCH("anaer",$AW202))),"Combined Aer and Anaer.","")</f>
        <v/>
      </c>
    </row>
    <row r="203" spans="1:60" x14ac:dyDescent="0.3">
      <c r="A203" s="4">
        <v>201</v>
      </c>
      <c r="B203" t="s">
        <v>1068</v>
      </c>
      <c r="C203">
        <v>3145.6</v>
      </c>
      <c r="D203">
        <v>283.16622400184372</v>
      </c>
      <c r="E203">
        <v>279.34549000118972</v>
      </c>
      <c r="F203">
        <v>211.99662607063951</v>
      </c>
      <c r="G203">
        <v>352.28826859578038</v>
      </c>
      <c r="H203">
        <v>-76.312203479646399</v>
      </c>
      <c r="I203">
        <v>-77.445014862905055</v>
      </c>
      <c r="J203">
        <v>-90.023960126977201</v>
      </c>
      <c r="K203">
        <v>-59.467138275911587</v>
      </c>
      <c r="L203">
        <v>2087.4739740822461</v>
      </c>
      <c r="M203">
        <v>2079.063719530483</v>
      </c>
      <c r="N203">
        <v>2048.5217639263601</v>
      </c>
      <c r="O203">
        <v>2151.6730727349432</v>
      </c>
      <c r="P203">
        <v>74.084149599387445</v>
      </c>
      <c r="Q203">
        <v>75.015896887367802</v>
      </c>
      <c r="R203">
        <v>60.037973703468708</v>
      </c>
      <c r="S203">
        <v>85.031181984298357</v>
      </c>
      <c r="T203">
        <v>55.939210754840232</v>
      </c>
      <c r="U203">
        <v>55.939121588003196</v>
      </c>
      <c r="V203">
        <v>55.900943851496947</v>
      </c>
      <c r="W203">
        <v>55.977110372957327</v>
      </c>
      <c r="X203">
        <v>3794.193324866706</v>
      </c>
      <c r="Y203">
        <v>3807.0539973385539</v>
      </c>
      <c r="Z203">
        <v>3682.4729788350628</v>
      </c>
      <c r="AA203">
        <v>3865.3407136847718</v>
      </c>
      <c r="AB203">
        <v>688.05903182766417</v>
      </c>
      <c r="AC203">
        <v>682.19045545565086</v>
      </c>
      <c r="AD203">
        <v>582.9944355605337</v>
      </c>
      <c r="AE203">
        <v>822.70827444265922</v>
      </c>
      <c r="AF203">
        <v>65.044122350672055</v>
      </c>
      <c r="AG203">
        <v>64.78111463077299</v>
      </c>
      <c r="AH203">
        <v>63.835734872961979</v>
      </c>
      <c r="AI203">
        <v>67.036463428855811</v>
      </c>
      <c r="AJ203">
        <v>0.57102322783431025</v>
      </c>
      <c r="AK203">
        <v>0.57102269126044636</v>
      </c>
      <c r="AL203">
        <v>0.57094808183468437</v>
      </c>
      <c r="AM203">
        <v>0.57109869661382473</v>
      </c>
      <c r="AN203">
        <v>0.95655321062621224</v>
      </c>
      <c r="AO203">
        <v>0.95655321062621224</v>
      </c>
      <c r="AP203">
        <v>0.95655321062621224</v>
      </c>
      <c r="AQ203">
        <v>0.95655321062621224</v>
      </c>
      <c r="AR203">
        <v>14.03922316152279</v>
      </c>
      <c r="AS203">
        <v>14.03922316152279</v>
      </c>
      <c r="AT203">
        <v>14.03922316152279</v>
      </c>
      <c r="AU203">
        <v>14.03922316152279</v>
      </c>
      <c r="AV203" t="str">
        <f>VLOOKUP(Sheet1[[#This Row],[NPDES ID2]],Combined_Sheet__Major_Only___2[[NPDES ID2]:[ECHO BFR]],3,FALSE)</f>
        <v>SC</v>
      </c>
      <c r="AW203" t="s">
        <v>12181</v>
      </c>
      <c r="AX203" t="str">
        <f>VLOOKUP(Sheet1[[#This Row],[NPDES ID2]],Combined_Sheet__Major_Only___2[[NPDES ID2]:[ECHO BFR]],27,FALSE)</f>
        <v>methaneBioCaptureRecover</v>
      </c>
      <c r="AY203" t="str">
        <f>VLOOKUP(Sheet1[[#This Row],[NPDES ID2]],Combined_Sheet__Major_Only___2[[NPDES ID2]:[ECHO BFR]],28,FALSE)</f>
        <v>-</v>
      </c>
      <c r="AZ203" t="str">
        <f>VLOOKUP(Sheet1[[#This Row],[NPDES ID2]],Combined_Sheet__Major_Only___2[[NPDES ID2]:[ECHO BFR]],29,FALSE)</f>
        <v>preliminaryOps, thickening</v>
      </c>
      <c r="BA203">
        <f>VLOOKUP(Sheet1[[#This Row],[NPDES ID2]],Combined_Sheet__Major_Only___2[[NPDES ID2]:[ECHO BFR]],17,FALSE)</f>
        <v>34.796388999999998</v>
      </c>
      <c r="BB203">
        <f>VLOOKUP(Sheet1[[#This Row],[NPDES ID2]],Combined_Sheet__Major_Only___2[[NPDES ID2]:[ECHO BFR]],18,FALSE)</f>
        <v>-82.365278000000004</v>
      </c>
      <c r="BC203" t="str">
        <f>IF(ISNUMBER(SEARCH("aerobic",$AW203)),"aerobic","")</f>
        <v/>
      </c>
      <c r="BD203" t="str">
        <f>IF(ISNUMBER(SEARCH("anaer",$AW203)),"anaer","")</f>
        <v>anaer</v>
      </c>
      <c r="BE203" t="str">
        <f>IF(ISNUMBER(SEARCH("thickening",$AZ203)),"thickening","")</f>
        <v>thickening</v>
      </c>
      <c r="BF203" s="3" t="str">
        <f>IF(ISNUMBER(SEARCH("airDry",$AW203)),"airDry","")</f>
        <v/>
      </c>
      <c r="BG203" s="3" t="str">
        <f>IF(ISNUMBER(SEARCH("heatDry",$AY203)),"heatDry","")</f>
        <v/>
      </c>
      <c r="BH203" s="3" t="str">
        <f>IF(AND(ISNUMBER(SEARCH("aerobic",$AW203)),ISNUMBER(SEARCH("anaer",$AW203))),"Combined Aer and Anaer.","")</f>
        <v/>
      </c>
    </row>
    <row r="204" spans="1:60" x14ac:dyDescent="0.3">
      <c r="A204" s="4">
        <v>202</v>
      </c>
      <c r="B204" t="s">
        <v>1073</v>
      </c>
      <c r="C204">
        <v>3111</v>
      </c>
      <c r="D204">
        <v>277.35201893958828</v>
      </c>
      <c r="E204">
        <v>273.55963921864151</v>
      </c>
      <c r="F204">
        <v>207.52741985096449</v>
      </c>
      <c r="G204">
        <v>344.4072248968406</v>
      </c>
      <c r="H204">
        <v>-76.508336851780484</v>
      </c>
      <c r="I204">
        <v>-77.78922902429494</v>
      </c>
      <c r="J204">
        <v>-90.378716227380153</v>
      </c>
      <c r="K204">
        <v>-59.612270283175071</v>
      </c>
      <c r="L204">
        <v>2097.5064652387741</v>
      </c>
      <c r="M204">
        <v>2089.429381014103</v>
      </c>
      <c r="N204">
        <v>2060.1351628845091</v>
      </c>
      <c r="O204">
        <v>2159.0898015980219</v>
      </c>
      <c r="P204">
        <v>73.212234680772866</v>
      </c>
      <c r="Q204">
        <v>74.129063784149793</v>
      </c>
      <c r="R204">
        <v>59.100675285663961</v>
      </c>
      <c r="S204">
        <v>84.316637249407307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66.078561132862575</v>
      </c>
      <c r="AG204">
        <v>65.823637723589968</v>
      </c>
      <c r="AH204">
        <v>64.903812561765918</v>
      </c>
      <c r="AI204">
        <v>68.014685751010006</v>
      </c>
      <c r="AJ204">
        <v>0.58366963909948777</v>
      </c>
      <c r="AK204">
        <v>0.5836693744564232</v>
      </c>
      <c r="AL204">
        <v>0.58363242561188788</v>
      </c>
      <c r="AM204">
        <v>0.58370700948881948</v>
      </c>
      <c r="AN204">
        <v>0.1752720577018452</v>
      </c>
      <c r="AO204">
        <v>0.17527205770184509</v>
      </c>
      <c r="AP204">
        <v>0.17527205770184509</v>
      </c>
      <c r="AQ204">
        <v>0.17527205770184509</v>
      </c>
      <c r="AR204">
        <v>14.24799670037959</v>
      </c>
      <c r="AS204">
        <v>14.247996700379581</v>
      </c>
      <c r="AT204">
        <v>14.247996700379581</v>
      </c>
      <c r="AU204">
        <v>14.247996700379581</v>
      </c>
      <c r="AV204" t="str">
        <f>VLOOKUP(Sheet1[[#This Row],[NPDES ID2]],Combined_Sheet__Major_Only___2[[NPDES ID2]:[ECHO BFR]],3,FALSE)</f>
        <v>VA</v>
      </c>
      <c r="AW204" t="s">
        <v>12181</v>
      </c>
      <c r="AX204" t="str">
        <f>VLOOKUP(Sheet1[[#This Row],[NPDES ID2]],Combined_Sheet__Major_Only___2[[NPDES ID2]:[ECHO BFR]],27,FALSE)</f>
        <v>methaneBioCaptureRecover</v>
      </c>
      <c r="AY204" t="str">
        <f>VLOOKUP(Sheet1[[#This Row],[NPDES ID2]],Combined_Sheet__Major_Only___2[[NPDES ID2]:[ECHO BFR]],28,FALSE)</f>
        <v>heatDry</v>
      </c>
      <c r="AZ204" t="str">
        <f>VLOOKUP(Sheet1[[#This Row],[NPDES ID2]],Combined_Sheet__Major_Only___2[[NPDES ID2]:[ECHO BFR]],29,FALSE)</f>
        <v>preliminaryOps, thickening, sludgeLagoon</v>
      </c>
      <c r="BA204">
        <f>VLOOKUP(Sheet1[[#This Row],[NPDES ID2]],Combined_Sheet__Major_Only___2[[NPDES ID2]:[ECHO BFR]],17,FALSE)</f>
        <v>38.343547000000001</v>
      </c>
      <c r="BB204">
        <f>VLOOKUP(Sheet1[[#This Row],[NPDES ID2]],Combined_Sheet__Major_Only___2[[NPDES ID2]:[ECHO BFR]],18,FALSE)</f>
        <v>-78.929860000000005</v>
      </c>
      <c r="BC204" t="str">
        <f>IF(ISNUMBER(SEARCH("aerobic",$AW204)),"aerobic","")</f>
        <v/>
      </c>
      <c r="BD204" t="str">
        <f>IF(ISNUMBER(SEARCH("anaer",$AW204)),"anaer","")</f>
        <v>anaer</v>
      </c>
      <c r="BE204" t="str">
        <f>IF(ISNUMBER(SEARCH("thickening",$AZ204)),"thickening","")</f>
        <v>thickening</v>
      </c>
      <c r="BF204" s="2" t="str">
        <f>IF(ISNUMBER(SEARCH("airDry",$AW204)),"airDry","")</f>
        <v/>
      </c>
      <c r="BG204" s="2" t="str">
        <f>IF(ISNUMBER(SEARCH("heatDry",$AY204)),"heatDry","")</f>
        <v>heatDry</v>
      </c>
      <c r="BH204" s="2" t="str">
        <f>IF(AND(ISNUMBER(SEARCH("aerobic",$AW204)),ISNUMBER(SEARCH("anaer",$AW204))),"Combined Aer and Anaer.","")</f>
        <v/>
      </c>
    </row>
    <row r="205" spans="1:60" x14ac:dyDescent="0.3">
      <c r="A205" s="4">
        <v>203</v>
      </c>
      <c r="B205" t="s">
        <v>1077</v>
      </c>
      <c r="C205">
        <v>3100</v>
      </c>
      <c r="D205">
        <v>292.99222851890431</v>
      </c>
      <c r="E205">
        <v>289.50085139341053</v>
      </c>
      <c r="F205">
        <v>219.75346638689891</v>
      </c>
      <c r="G205">
        <v>364.42261406035118</v>
      </c>
      <c r="H205">
        <v>-76.465991066412641</v>
      </c>
      <c r="I205">
        <v>-77.697531330649412</v>
      </c>
      <c r="J205">
        <v>-90.15084437534351</v>
      </c>
      <c r="K205">
        <v>-60.485440102531967</v>
      </c>
      <c r="L205">
        <v>1975.6690334814871</v>
      </c>
      <c r="M205">
        <v>1966.772716023673</v>
      </c>
      <c r="N205">
        <v>1934.4628947236299</v>
      </c>
      <c r="O205">
        <v>2043.5837502324209</v>
      </c>
      <c r="P205">
        <v>73.162105885386836</v>
      </c>
      <c r="Q205">
        <v>73.945600093792535</v>
      </c>
      <c r="R205">
        <v>59.730113679985358</v>
      </c>
      <c r="S205">
        <v>83.818868360299916</v>
      </c>
      <c r="T205">
        <v>64.198464261595404</v>
      </c>
      <c r="U205">
        <v>64.19836234851013</v>
      </c>
      <c r="V205">
        <v>64.154727169255352</v>
      </c>
      <c r="W205">
        <v>64.241781565908525</v>
      </c>
      <c r="X205">
        <v>4534.3983382664046</v>
      </c>
      <c r="Y205">
        <v>4551.6135218602467</v>
      </c>
      <c r="Z205">
        <v>4385.1934448253887</v>
      </c>
      <c r="AA205">
        <v>4629.520524126603</v>
      </c>
      <c r="AB205">
        <v>883.5739462443147</v>
      </c>
      <c r="AC205">
        <v>874.4150080249957</v>
      </c>
      <c r="AD205">
        <v>738.94952614601755</v>
      </c>
      <c r="AE205">
        <v>1070.2590926099881</v>
      </c>
      <c r="AF205">
        <v>62.466925734491461</v>
      </c>
      <c r="AG205">
        <v>62.184627535737057</v>
      </c>
      <c r="AH205">
        <v>61.169736122772761</v>
      </c>
      <c r="AI205">
        <v>64.605636702664384</v>
      </c>
      <c r="AJ205">
        <v>0.53953383165313462</v>
      </c>
      <c r="AK205">
        <v>0.5395332678935183</v>
      </c>
      <c r="AL205">
        <v>0.539454947196218</v>
      </c>
      <c r="AM205">
        <v>0.53961305629204737</v>
      </c>
      <c r="AN205">
        <v>0.96183676982374278</v>
      </c>
      <c r="AO205">
        <v>0.96183676982374289</v>
      </c>
      <c r="AP205">
        <v>0.96183676982374289</v>
      </c>
      <c r="AQ205">
        <v>0.96183676982374289</v>
      </c>
      <c r="AR205">
        <v>12.94849020129937</v>
      </c>
      <c r="AS205">
        <v>12.94849020129937</v>
      </c>
      <c r="AT205">
        <v>12.94849020129937</v>
      </c>
      <c r="AU205">
        <v>12.94849020129937</v>
      </c>
      <c r="AV205" t="str">
        <f>VLOOKUP(Sheet1[[#This Row],[NPDES ID2]],Combined_Sheet__Major_Only___2[[NPDES ID2]:[ECHO BFR]],3,FALSE)</f>
        <v>TX</v>
      </c>
      <c r="AW205" t="s">
        <v>12181</v>
      </c>
      <c r="AX205" t="str">
        <f>VLOOKUP(Sheet1[[#This Row],[NPDES ID2]],Combined_Sheet__Major_Only___2[[NPDES ID2]:[ECHO BFR]],27,FALSE)</f>
        <v>methaneBioCaptureRecover</v>
      </c>
      <c r="AY205" t="str">
        <f>VLOOKUP(Sheet1[[#This Row],[NPDES ID2]],Combined_Sheet__Major_Only___2[[NPDES ID2]:[ECHO BFR]],28,FALSE)</f>
        <v>-</v>
      </c>
      <c r="AZ205" t="str">
        <f>VLOOKUP(Sheet1[[#This Row],[NPDES ID2]],Combined_Sheet__Major_Only___2[[NPDES ID2]:[ECHO BFR]],29,FALSE)</f>
        <v>preliminaryOps, thickening</v>
      </c>
      <c r="BA205">
        <f>VLOOKUP(Sheet1[[#This Row],[NPDES ID2]],Combined_Sheet__Major_Only___2[[NPDES ID2]:[ECHO BFR]],17,FALSE)</f>
        <v>31.761614999999999</v>
      </c>
      <c r="BB205">
        <f>VLOOKUP(Sheet1[[#This Row],[NPDES ID2]],Combined_Sheet__Major_Only___2[[NPDES ID2]:[ECHO BFR]],18,FALSE)</f>
        <v>-106.44289000000001</v>
      </c>
      <c r="BC205" t="str">
        <f>IF(ISNUMBER(SEARCH("aerobic",$AW205)),"aerobic","")</f>
        <v/>
      </c>
      <c r="BD205" t="str">
        <f>IF(ISNUMBER(SEARCH("anaer",$AW205)),"anaer","")</f>
        <v>anaer</v>
      </c>
      <c r="BE205" t="str">
        <f>IF(ISNUMBER(SEARCH("thickening",$AZ205)),"thickening","")</f>
        <v>thickening</v>
      </c>
      <c r="BF205" s="3" t="str">
        <f>IF(ISNUMBER(SEARCH("airDry",$AW205)),"airDry","")</f>
        <v/>
      </c>
      <c r="BG205" s="3" t="str">
        <f>IF(ISNUMBER(SEARCH("heatDry",$AY205)),"heatDry","")</f>
        <v/>
      </c>
      <c r="BH205" s="3" t="str">
        <f>IF(AND(ISNUMBER(SEARCH("aerobic",$AW205)),ISNUMBER(SEARCH("anaer",$AW205))),"Combined Aer and Anaer.","")</f>
        <v/>
      </c>
    </row>
    <row r="206" spans="1:60" x14ac:dyDescent="0.3">
      <c r="A206" s="4">
        <v>204</v>
      </c>
      <c r="B206" t="s">
        <v>1081</v>
      </c>
      <c r="C206">
        <v>3065.59</v>
      </c>
      <c r="D206">
        <v>300.8545025797788</v>
      </c>
      <c r="E206">
        <v>297.08153143083922</v>
      </c>
      <c r="F206">
        <v>225.97727902713029</v>
      </c>
      <c r="G206">
        <v>373.74624043863042</v>
      </c>
      <c r="H206">
        <v>-76.928705081560096</v>
      </c>
      <c r="I206">
        <v>-78.03497778974247</v>
      </c>
      <c r="J206">
        <v>-90.474951913002073</v>
      </c>
      <c r="K206">
        <v>-61.876825778457409</v>
      </c>
      <c r="L206">
        <v>1893.63568551616</v>
      </c>
      <c r="M206">
        <v>1884.383208745603</v>
      </c>
      <c r="N206">
        <v>1850.8257300197811</v>
      </c>
      <c r="O206">
        <v>1964.181420489293</v>
      </c>
      <c r="P206">
        <v>72.466544581390224</v>
      </c>
      <c r="Q206">
        <v>73.093534279855731</v>
      </c>
      <c r="R206">
        <v>59.490502259844398</v>
      </c>
      <c r="S206">
        <v>83.183603229310762</v>
      </c>
      <c r="T206">
        <v>4.0220586758831853</v>
      </c>
      <c r="U206">
        <v>4.0220496311673264</v>
      </c>
      <c r="V206">
        <v>4.0181770391763028</v>
      </c>
      <c r="W206">
        <v>4.0259030566929042</v>
      </c>
      <c r="X206">
        <v>293.11438730341177</v>
      </c>
      <c r="Y206">
        <v>294.28112445799297</v>
      </c>
      <c r="Z206">
        <v>282.74394094432432</v>
      </c>
      <c r="AA206">
        <v>299.77883774136637</v>
      </c>
      <c r="AB206">
        <v>52.538144418052838</v>
      </c>
      <c r="AC206">
        <v>52.108329108498673</v>
      </c>
      <c r="AD206">
        <v>44.530324504277637</v>
      </c>
      <c r="AE206">
        <v>62.753435302909338</v>
      </c>
      <c r="AF206">
        <v>60.540381223795478</v>
      </c>
      <c r="AG206">
        <v>60.244071813641412</v>
      </c>
      <c r="AH206">
        <v>59.174489538574292</v>
      </c>
      <c r="AI206">
        <v>62.791459282311052</v>
      </c>
      <c r="AJ206">
        <v>0.51601209812201243</v>
      </c>
      <c r="AK206">
        <v>0.51601182262906886</v>
      </c>
      <c r="AL206">
        <v>0.51597338510562762</v>
      </c>
      <c r="AM206">
        <v>0.51605097487107376</v>
      </c>
      <c r="AN206">
        <v>0.66511127980238971</v>
      </c>
      <c r="AO206">
        <v>0.6651112798023896</v>
      </c>
      <c r="AP206">
        <v>0.6651112798023896</v>
      </c>
      <c r="AQ206">
        <v>0.6651112798023896</v>
      </c>
      <c r="AR206">
        <v>13.154650050961481</v>
      </c>
      <c r="AS206">
        <v>13.154650050961481</v>
      </c>
      <c r="AT206">
        <v>13.154650050961481</v>
      </c>
      <c r="AU206">
        <v>13.154650050961481</v>
      </c>
      <c r="AV206" t="str">
        <f>VLOOKUP(Sheet1[[#This Row],[NPDES ID2]],Combined_Sheet__Major_Only___2[[NPDES ID2]:[ECHO BFR]],3,FALSE)</f>
        <v>SD</v>
      </c>
      <c r="AW206" t="s">
        <v>118</v>
      </c>
      <c r="AX206" t="str">
        <f>VLOOKUP(Sheet1[[#This Row],[NPDES ID2]],Combined_Sheet__Major_Only___2[[NPDES ID2]:[ECHO BFR]],27,FALSE)</f>
        <v>longTermSludgeStore</v>
      </c>
      <c r="AY206" t="str">
        <f>VLOOKUP(Sheet1[[#This Row],[NPDES ID2]],Combined_Sheet__Major_Only___2[[NPDES ID2]:[ECHO BFR]],28,FALSE)</f>
        <v>thermoAerobicDigest</v>
      </c>
      <c r="AZ206" t="str">
        <f>VLOOKUP(Sheet1[[#This Row],[NPDES ID2]],Combined_Sheet__Major_Only___2[[NPDES ID2]:[ECHO BFR]],29,FALSE)</f>
        <v>thickening, sludgeLagoon, preliminaryOps</v>
      </c>
      <c r="BA206">
        <f>VLOOKUP(Sheet1[[#This Row],[NPDES ID2]],Combined_Sheet__Major_Only___2[[NPDES ID2]:[ECHO BFR]],17,FALSE)</f>
        <v>44.345889</v>
      </c>
      <c r="BB206">
        <f>VLOOKUP(Sheet1[[#This Row],[NPDES ID2]],Combined_Sheet__Major_Only___2[[NPDES ID2]:[ECHO BFR]],18,FALSE)</f>
        <v>-100.32002799999999</v>
      </c>
      <c r="BC206" t="str">
        <f>IF(ISNUMBER(SEARCH("aerobic",$AW206)),"aerobic","")</f>
        <v>aerobic</v>
      </c>
      <c r="BD206" t="str">
        <f>IF(ISNUMBER(SEARCH("anaer",$AW206)),"anaer","")</f>
        <v/>
      </c>
      <c r="BE206" t="str">
        <f>IF(ISNUMBER(SEARCH("thickening",$AZ206)),"thickening","")</f>
        <v>thickening</v>
      </c>
      <c r="BF206" s="2" t="str">
        <f>IF(ISNUMBER(SEARCH("airDry",$AW206)),"airDry","")</f>
        <v>airDry</v>
      </c>
      <c r="BG206" s="2" t="str">
        <f>IF(ISNUMBER(SEARCH("heatDry",$AY206)),"heatDry","")</f>
        <v/>
      </c>
      <c r="BH206" s="2" t="str">
        <f>IF(AND(ISNUMBER(SEARCH("aerobic",$AW206)),ISNUMBER(SEARCH("anaer",$AW206))),"Combined Aer and Anaer.","")</f>
        <v/>
      </c>
    </row>
    <row r="207" spans="1:60" x14ac:dyDescent="0.3">
      <c r="A207" s="4">
        <v>205</v>
      </c>
      <c r="B207" t="s">
        <v>1087</v>
      </c>
      <c r="C207">
        <v>3051</v>
      </c>
      <c r="D207">
        <v>393.06123800312469</v>
      </c>
      <c r="E207">
        <v>390.39117319305433</v>
      </c>
      <c r="F207">
        <v>299.8176490710149</v>
      </c>
      <c r="G207">
        <v>484.62484988694001</v>
      </c>
      <c r="H207">
        <v>-77.858363736664174</v>
      </c>
      <c r="I207">
        <v>-77.219118675817583</v>
      </c>
      <c r="J207">
        <v>-89.624746199182383</v>
      </c>
      <c r="K207">
        <v>-66.723217654369606</v>
      </c>
      <c r="L207">
        <v>1440.852968635927</v>
      </c>
      <c r="M207">
        <v>1428.345432869465</v>
      </c>
      <c r="N207">
        <v>1382.9819696312491</v>
      </c>
      <c r="O207">
        <v>1536.21794152601</v>
      </c>
      <c r="P207">
        <v>72.830991621460555</v>
      </c>
      <c r="Q207">
        <v>72.274303761084838</v>
      </c>
      <c r="R207">
        <v>63.31174079538745</v>
      </c>
      <c r="S207">
        <v>82.882751599948506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46.286510694046868</v>
      </c>
      <c r="AG207">
        <v>45.884183183220387</v>
      </c>
      <c r="AH207">
        <v>44.430317085145163</v>
      </c>
      <c r="AI207">
        <v>49.345365741984928</v>
      </c>
      <c r="AJ207">
        <v>0.34259093655795447</v>
      </c>
      <c r="AK207">
        <v>0.34259068247669439</v>
      </c>
      <c r="AL207">
        <v>0.34255529434910259</v>
      </c>
      <c r="AM207">
        <v>0.34262673071769439</v>
      </c>
      <c r="AN207">
        <v>0.17927759616455799</v>
      </c>
      <c r="AO207">
        <v>0.17927759616455821</v>
      </c>
      <c r="AP207">
        <v>0.17927759616455821</v>
      </c>
      <c r="AQ207">
        <v>0.17927759616455821</v>
      </c>
      <c r="AR207">
        <v>7.7209027916120627</v>
      </c>
      <c r="AS207">
        <v>7.7209027916120627</v>
      </c>
      <c r="AT207">
        <v>7.7209027916120627</v>
      </c>
      <c r="AU207">
        <v>7.7209027916120627</v>
      </c>
      <c r="AV207" t="str">
        <f>VLOOKUP(Sheet1[[#This Row],[NPDES ID2]],Combined_Sheet__Major_Only___2[[NPDES ID2]:[ECHO BFR]],3,FALSE)</f>
        <v>UT</v>
      </c>
      <c r="AW207" t="s">
        <v>54</v>
      </c>
      <c r="AX207" t="str">
        <f>VLOOKUP(Sheet1[[#This Row],[NPDES ID2]],Combined_Sheet__Major_Only___2[[NPDES ID2]:[ECHO BFR]],27,FALSE)</f>
        <v>-</v>
      </c>
      <c r="AY207" t="str">
        <f>VLOOKUP(Sheet1[[#This Row],[NPDES ID2]],Combined_Sheet__Major_Only___2[[NPDES ID2]:[ECHO BFR]],28,FALSE)</f>
        <v>heatDry</v>
      </c>
      <c r="AZ207" t="str">
        <f>VLOOKUP(Sheet1[[#This Row],[NPDES ID2]],Combined_Sheet__Major_Only___2[[NPDES ID2]:[ECHO BFR]],29,FALSE)</f>
        <v>preliminaryOps, thickening</v>
      </c>
      <c r="BA207">
        <f>VLOOKUP(Sheet1[[#This Row],[NPDES ID2]],Combined_Sheet__Major_Only___2[[NPDES ID2]:[ECHO BFR]],17,FALSE)</f>
        <v>40.503889000000001</v>
      </c>
      <c r="BB207">
        <f>VLOOKUP(Sheet1[[#This Row],[NPDES ID2]],Combined_Sheet__Major_Only___2[[NPDES ID2]:[ECHO BFR]],18,FALSE)</f>
        <v>-111.919444</v>
      </c>
      <c r="BC207" t="str">
        <f>IF(ISNUMBER(SEARCH("aerobic",$AW207)),"aerobic","")</f>
        <v/>
      </c>
      <c r="BD207" t="str">
        <f>IF(ISNUMBER(SEARCH("anaer",$AW207)),"anaer","")</f>
        <v/>
      </c>
      <c r="BE207" t="str">
        <f>IF(ISNUMBER(SEARCH("thickening",$AZ207)),"thickening","")</f>
        <v>thickening</v>
      </c>
      <c r="BF207" s="3" t="str">
        <f>IF(ISNUMBER(SEARCH("airDry",$AW207)),"airDry","")</f>
        <v/>
      </c>
      <c r="BG207" s="3" t="str">
        <f>IF(ISNUMBER(SEARCH("heatDry",$AY207)),"heatDry","")</f>
        <v>heatDry</v>
      </c>
      <c r="BH207" s="3" t="str">
        <f>IF(AND(ISNUMBER(SEARCH("aerobic",$AW207)),ISNUMBER(SEARCH("anaer",$AW207))),"Combined Aer and Anaer.","")</f>
        <v/>
      </c>
    </row>
    <row r="208" spans="1:60" x14ac:dyDescent="0.3">
      <c r="A208" s="4">
        <v>206</v>
      </c>
      <c r="B208" t="s">
        <v>1090</v>
      </c>
      <c r="C208">
        <v>3032.3</v>
      </c>
      <c r="D208">
        <v>354.28158779301521</v>
      </c>
      <c r="E208">
        <v>351.29873145351883</v>
      </c>
      <c r="F208">
        <v>268.54462583934651</v>
      </c>
      <c r="G208">
        <v>438.04425100615617</v>
      </c>
      <c r="H208">
        <v>-76.696413081026947</v>
      </c>
      <c r="I208">
        <v>-76.302380708799433</v>
      </c>
      <c r="J208">
        <v>-89.010280242545747</v>
      </c>
      <c r="K208">
        <v>-64.163243095040357</v>
      </c>
      <c r="L208">
        <v>1583.9508327983031</v>
      </c>
      <c r="M208">
        <v>1572.6639058319081</v>
      </c>
      <c r="N208">
        <v>1531.6129405203519</v>
      </c>
      <c r="O208">
        <v>1670.2291574738711</v>
      </c>
      <c r="P208">
        <v>72.151240853311222</v>
      </c>
      <c r="Q208">
        <v>71.83976495419229</v>
      </c>
      <c r="R208">
        <v>61.17332993893838</v>
      </c>
      <c r="S208">
        <v>82.062562067890113</v>
      </c>
      <c r="T208">
        <v>178.54868007529069</v>
      </c>
      <c r="U208">
        <v>178.54840168908481</v>
      </c>
      <c r="V208">
        <v>178.42920765265549</v>
      </c>
      <c r="W208">
        <v>178.66700580321239</v>
      </c>
      <c r="X208">
        <v>15393.459840236201</v>
      </c>
      <c r="Y208">
        <v>15485.04434321358</v>
      </c>
      <c r="Z208">
        <v>14596.29345330355</v>
      </c>
      <c r="AA208">
        <v>15907.12790680023</v>
      </c>
      <c r="AB208">
        <v>4012.7549117381491</v>
      </c>
      <c r="AC208">
        <v>3907.713759152643</v>
      </c>
      <c r="AD208">
        <v>3154.578301575611</v>
      </c>
      <c r="AE208">
        <v>5362.8948568786482</v>
      </c>
      <c r="AF208">
        <v>51.208276056816487</v>
      </c>
      <c r="AG208">
        <v>50.841704104285292</v>
      </c>
      <c r="AH208">
        <v>49.525553616176822</v>
      </c>
      <c r="AI208">
        <v>53.983050980246347</v>
      </c>
      <c r="AJ208">
        <v>0.40232984345585482</v>
      </c>
      <c r="AK208">
        <v>0.40232898662654232</v>
      </c>
      <c r="AL208">
        <v>0.40221100916485819</v>
      </c>
      <c r="AM208">
        <v>0.40244921088406738</v>
      </c>
      <c r="AN208">
        <v>0.98577962894160409</v>
      </c>
      <c r="AO208">
        <v>0.98577962894160442</v>
      </c>
      <c r="AP208">
        <v>0.98577962894160442</v>
      </c>
      <c r="AQ208">
        <v>0.98577962894160442</v>
      </c>
      <c r="AR208">
        <v>9.1408391421613153</v>
      </c>
      <c r="AS208">
        <v>9.1408391421613171</v>
      </c>
      <c r="AT208">
        <v>9.1408391421613171</v>
      </c>
      <c r="AU208">
        <v>9.1408391421613171</v>
      </c>
      <c r="AV208" t="str">
        <f>VLOOKUP(Sheet1[[#This Row],[NPDES ID2]],Combined_Sheet__Major_Only___2[[NPDES ID2]:[ECHO BFR]],3,FALSE)</f>
        <v>TX</v>
      </c>
      <c r="AW208" t="s">
        <v>54</v>
      </c>
      <c r="AX208" t="str">
        <f>VLOOKUP(Sheet1[[#This Row],[NPDES ID2]],Combined_Sheet__Major_Only___2[[NPDES ID2]:[ECHO BFR]],27,FALSE)</f>
        <v>other</v>
      </c>
      <c r="AY208" t="str">
        <f>VLOOKUP(Sheet1[[#This Row],[NPDES ID2]],Combined_Sheet__Major_Only___2[[NPDES ID2]:[ECHO BFR]],28,FALSE)</f>
        <v>-</v>
      </c>
      <c r="AZ208" t="str">
        <f>VLOOKUP(Sheet1[[#This Row],[NPDES ID2]],Combined_Sheet__Major_Only___2[[NPDES ID2]:[ECHO BFR]],29,FALSE)</f>
        <v>-</v>
      </c>
      <c r="BA208">
        <f>VLOOKUP(Sheet1[[#This Row],[NPDES ID2]],Combined_Sheet__Major_Only___2[[NPDES ID2]:[ECHO BFR]],17,FALSE)</f>
        <v>29.844961000000001</v>
      </c>
      <c r="BB208">
        <f>VLOOKUP(Sheet1[[#This Row],[NPDES ID2]],Combined_Sheet__Major_Only___2[[NPDES ID2]:[ECHO BFR]],18,FALSE)</f>
        <v>-95.463295000000002</v>
      </c>
      <c r="BC208" t="str">
        <f>IF(ISNUMBER(SEARCH("aerobic",$AW208)),"aerobic","")</f>
        <v/>
      </c>
      <c r="BD208" t="str">
        <f>IF(ISNUMBER(SEARCH("anaer",$AW208)),"anaer","")</f>
        <v/>
      </c>
      <c r="BE208" t="str">
        <f>IF(ISNUMBER(SEARCH("thickening",$AZ208)),"thickening","")</f>
        <v/>
      </c>
      <c r="BF208" s="2" t="str">
        <f>IF(ISNUMBER(SEARCH("airDry",$AW208)),"airDry","")</f>
        <v/>
      </c>
      <c r="BG208" s="2" t="str">
        <f>IF(ISNUMBER(SEARCH("heatDry",$AY208)),"heatDry","")</f>
        <v/>
      </c>
      <c r="BH208" s="2" t="str">
        <f>IF(AND(ISNUMBER(SEARCH("aerobic",$AW208)),ISNUMBER(SEARCH("anaer",$AW208))),"Combined Aer and Anaer.","")</f>
        <v/>
      </c>
    </row>
    <row r="209" spans="1:60" x14ac:dyDescent="0.3">
      <c r="A209" s="4">
        <v>207</v>
      </c>
      <c r="B209" t="s">
        <v>1094</v>
      </c>
      <c r="C209">
        <v>3007.9</v>
      </c>
      <c r="D209">
        <v>284.23115780526149</v>
      </c>
      <c r="E209">
        <v>281.0186880011276</v>
      </c>
      <c r="F209">
        <v>213.07266904799761</v>
      </c>
      <c r="G209">
        <v>352.4675458208651</v>
      </c>
      <c r="H209">
        <v>-76.488539326974731</v>
      </c>
      <c r="I209">
        <v>-77.736928226949289</v>
      </c>
      <c r="J209">
        <v>-90.370862586148831</v>
      </c>
      <c r="K209">
        <v>-60.225499050022357</v>
      </c>
      <c r="L209">
        <v>1950.6269488742651</v>
      </c>
      <c r="M209">
        <v>1942.244151032457</v>
      </c>
      <c r="N209">
        <v>1911.8114490217999</v>
      </c>
      <c r="O209">
        <v>2014.5981939708331</v>
      </c>
      <c r="P209">
        <v>70.927834750982186</v>
      </c>
      <c r="Q209">
        <v>71.703322417024822</v>
      </c>
      <c r="R209">
        <v>57.72815375821169</v>
      </c>
      <c r="S209">
        <v>81.163942934710278</v>
      </c>
      <c r="T209">
        <v>57.339677896269059</v>
      </c>
      <c r="U209">
        <v>57.339586568134791</v>
      </c>
      <c r="V209">
        <v>57.300483449057417</v>
      </c>
      <c r="W209">
        <v>57.378496155700887</v>
      </c>
      <c r="X209">
        <v>3979.9711652561991</v>
      </c>
      <c r="Y209">
        <v>3994.373220274259</v>
      </c>
      <c r="Z209">
        <v>3855.0144138919841</v>
      </c>
      <c r="AA209">
        <v>4059.5962041228672</v>
      </c>
      <c r="AB209">
        <v>612.74495257531566</v>
      </c>
      <c r="AC209">
        <v>609.15477571909673</v>
      </c>
      <c r="AD209">
        <v>531.93365612096375</v>
      </c>
      <c r="AE209">
        <v>712.81157001341705</v>
      </c>
      <c r="AF209">
        <v>63.561764449895833</v>
      </c>
      <c r="AG209">
        <v>63.287757398278373</v>
      </c>
      <c r="AH209">
        <v>62.30167528876698</v>
      </c>
      <c r="AI209">
        <v>65.639057097181563</v>
      </c>
      <c r="AJ209">
        <v>0.55290789722637568</v>
      </c>
      <c r="AK209">
        <v>0.55290742126725978</v>
      </c>
      <c r="AL209">
        <v>0.55284119650908148</v>
      </c>
      <c r="AM209">
        <v>0.55297488359520719</v>
      </c>
      <c r="AN209">
        <v>0.95754974858265318</v>
      </c>
      <c r="AO209">
        <v>0.95754974858265296</v>
      </c>
      <c r="AP209">
        <v>0.95754974858265296</v>
      </c>
      <c r="AQ209">
        <v>0.95754974858265296</v>
      </c>
      <c r="AR209">
        <v>15.117803100928089</v>
      </c>
      <c r="AS209">
        <v>15.117803100928089</v>
      </c>
      <c r="AT209">
        <v>15.117803100928089</v>
      </c>
      <c r="AU209">
        <v>15.117803100928089</v>
      </c>
      <c r="AV209" t="str">
        <f>VLOOKUP(Sheet1[[#This Row],[NPDES ID2]],Combined_Sheet__Major_Only___2[[NPDES ID2]:[ECHO BFR]],3,FALSE)</f>
        <v>GA</v>
      </c>
      <c r="AW209" t="s">
        <v>12181</v>
      </c>
      <c r="AX209" t="str">
        <f>VLOOKUP(Sheet1[[#This Row],[NPDES ID2]],Combined_Sheet__Major_Only___2[[NPDES ID2]:[ECHO BFR]],27,FALSE)</f>
        <v>-</v>
      </c>
      <c r="AY209" t="str">
        <f>VLOOKUP(Sheet1[[#This Row],[NPDES ID2]],Combined_Sheet__Major_Only___2[[NPDES ID2]:[ECHO BFR]],28,FALSE)</f>
        <v>-</v>
      </c>
      <c r="AZ209" t="str">
        <f>VLOOKUP(Sheet1[[#This Row],[NPDES ID2]],Combined_Sheet__Major_Only___2[[NPDES ID2]:[ECHO BFR]],29,FALSE)</f>
        <v>thickening, preliminaryOps</v>
      </c>
      <c r="BA209">
        <f>VLOOKUP(Sheet1[[#This Row],[NPDES ID2]],Combined_Sheet__Major_Only___2[[NPDES ID2]:[ECHO BFR]],17,FALSE)</f>
        <v>33.747210000000003</v>
      </c>
      <c r="BB209">
        <f>VLOOKUP(Sheet1[[#This Row],[NPDES ID2]],Combined_Sheet__Major_Only___2[[NPDES ID2]:[ECHO BFR]],18,FALSE)</f>
        <v>-84.554743999999999</v>
      </c>
      <c r="BC209" t="str">
        <f>IF(ISNUMBER(SEARCH("aerobic",$AW209)),"aerobic","")</f>
        <v/>
      </c>
      <c r="BD209" t="str">
        <f>IF(ISNUMBER(SEARCH("anaer",$AW209)),"anaer","")</f>
        <v>anaer</v>
      </c>
      <c r="BE209" t="str">
        <f>IF(ISNUMBER(SEARCH("thickening",$AZ209)),"thickening","")</f>
        <v>thickening</v>
      </c>
      <c r="BF209" s="3" t="str">
        <f>IF(ISNUMBER(SEARCH("airDry",$AW209)),"airDry","")</f>
        <v/>
      </c>
      <c r="BG209" s="3" t="str">
        <f>IF(ISNUMBER(SEARCH("heatDry",$AY209)),"heatDry","")</f>
        <v/>
      </c>
      <c r="BH209" s="3" t="str">
        <f>IF(AND(ISNUMBER(SEARCH("aerobic",$AW209)),ISNUMBER(SEARCH("anaer",$AW209))),"Combined Aer and Anaer.","")</f>
        <v/>
      </c>
    </row>
    <row r="210" spans="1:60" x14ac:dyDescent="0.3">
      <c r="A210" s="4">
        <v>208</v>
      </c>
      <c r="B210" t="s">
        <v>1098</v>
      </c>
      <c r="C210">
        <v>3002.8</v>
      </c>
      <c r="D210">
        <v>361.93655817022869</v>
      </c>
      <c r="E210">
        <v>359.15993922232451</v>
      </c>
      <c r="F210">
        <v>274.79237607373568</v>
      </c>
      <c r="G210">
        <v>446.98252824089138</v>
      </c>
      <c r="H210">
        <v>-77.146917445136324</v>
      </c>
      <c r="I210">
        <v>-76.590916048763376</v>
      </c>
      <c r="J210">
        <v>-89.320591344764466</v>
      </c>
      <c r="K210">
        <v>-64.879493947290953</v>
      </c>
      <c r="L210">
        <v>1529.1771490885819</v>
      </c>
      <c r="M210">
        <v>1517.7005046558049</v>
      </c>
      <c r="N210">
        <v>1476.0110544239051</v>
      </c>
      <c r="O210">
        <v>1616.8067167187039</v>
      </c>
      <c r="P210">
        <v>71.515923222928308</v>
      </c>
      <c r="Q210">
        <v>71.333708430649935</v>
      </c>
      <c r="R210">
        <v>61.02731660571515</v>
      </c>
      <c r="S210">
        <v>81.106629198335682</v>
      </c>
      <c r="T210">
        <v>103.2847325472946</v>
      </c>
      <c r="U210">
        <v>103.2845703135909</v>
      </c>
      <c r="V210">
        <v>103.2151082153236</v>
      </c>
      <c r="W210">
        <v>103.35368862585921</v>
      </c>
      <c r="X210">
        <v>9134.6096979957383</v>
      </c>
      <c r="Y210">
        <v>9191.6736728659271</v>
      </c>
      <c r="Z210">
        <v>8637.664528105799</v>
      </c>
      <c r="AA210">
        <v>9455.5090203230284</v>
      </c>
      <c r="AB210">
        <v>2550.0392933236321</v>
      </c>
      <c r="AC210">
        <v>2470.6854593380731</v>
      </c>
      <c r="AD210">
        <v>1968.8712585432279</v>
      </c>
      <c r="AE210">
        <v>3492.6618446693292</v>
      </c>
      <c r="AF210">
        <v>49.918467308962548</v>
      </c>
      <c r="AG210">
        <v>49.542654654155449</v>
      </c>
      <c r="AH210">
        <v>48.189291376443258</v>
      </c>
      <c r="AI210">
        <v>52.76883240278395</v>
      </c>
      <c r="AJ210">
        <v>0.38665748728495908</v>
      </c>
      <c r="AK210">
        <v>0.3866568990068584</v>
      </c>
      <c r="AL210">
        <v>0.38657549434242527</v>
      </c>
      <c r="AM210">
        <v>0.38673984011159718</v>
      </c>
      <c r="AN210">
        <v>0.97577720956061098</v>
      </c>
      <c r="AO210">
        <v>0.97577720956061098</v>
      </c>
      <c r="AP210">
        <v>0.97577720956061098</v>
      </c>
      <c r="AQ210">
        <v>0.97577720956061098</v>
      </c>
      <c r="AR210">
        <v>8.631866473271538</v>
      </c>
      <c r="AS210">
        <v>8.6318664732715362</v>
      </c>
      <c r="AT210">
        <v>8.6318664732715362</v>
      </c>
      <c r="AU210">
        <v>8.6318664732715362</v>
      </c>
      <c r="AV210" t="str">
        <f>VLOOKUP(Sheet1[[#This Row],[NPDES ID2]],Combined_Sheet__Major_Only___2[[NPDES ID2]:[ECHO BFR]],3,FALSE)</f>
        <v>CA</v>
      </c>
      <c r="AW210" t="s">
        <v>54</v>
      </c>
      <c r="AX210" t="str">
        <f>VLOOKUP(Sheet1[[#This Row],[NPDES ID2]],Combined_Sheet__Major_Only___2[[NPDES ID2]:[ECHO BFR]],27,FALSE)</f>
        <v>-</v>
      </c>
      <c r="AY210" t="str">
        <f>VLOOKUP(Sheet1[[#This Row],[NPDES ID2]],Combined_Sheet__Major_Only___2[[NPDES ID2]:[ECHO BFR]],28,FALSE)</f>
        <v>-</v>
      </c>
      <c r="AZ210" t="str">
        <f>VLOOKUP(Sheet1[[#This Row],[NPDES ID2]],Combined_Sheet__Major_Only___2[[NPDES ID2]:[ECHO BFR]],29,FALSE)</f>
        <v>preliminaryOps, thickening</v>
      </c>
      <c r="BA210">
        <f>VLOOKUP(Sheet1[[#This Row],[NPDES ID2]],Combined_Sheet__Major_Only___2[[NPDES ID2]:[ECHO BFR]],17,FALSE)</f>
        <v>38.768307032144698</v>
      </c>
      <c r="BB210">
        <f>VLOOKUP(Sheet1[[#This Row],[NPDES ID2]],Combined_Sheet__Major_Only___2[[NPDES ID2]:[ECHO BFR]],18,FALSE)</f>
        <v>-121.354059108241</v>
      </c>
      <c r="BC210" t="str">
        <f>IF(ISNUMBER(SEARCH("aerobic",$AW210)),"aerobic","")</f>
        <v/>
      </c>
      <c r="BD210" t="str">
        <f>IF(ISNUMBER(SEARCH("anaer",$AW210)),"anaer","")</f>
        <v/>
      </c>
      <c r="BE210" t="str">
        <f>IF(ISNUMBER(SEARCH("thickening",$AZ210)),"thickening","")</f>
        <v>thickening</v>
      </c>
      <c r="BF210" s="2" t="str">
        <f>IF(ISNUMBER(SEARCH("airDry",$AW210)),"airDry","")</f>
        <v/>
      </c>
      <c r="BG210" s="2" t="str">
        <f>IF(ISNUMBER(SEARCH("heatDry",$AY210)),"heatDry","")</f>
        <v/>
      </c>
      <c r="BH210" s="2" t="str">
        <f>IF(AND(ISNUMBER(SEARCH("aerobic",$AW210)),ISNUMBER(SEARCH("anaer",$AW210))),"Combined Aer and Anaer.","")</f>
        <v/>
      </c>
    </row>
    <row r="211" spans="1:60" x14ac:dyDescent="0.3">
      <c r="A211" s="4">
        <v>209</v>
      </c>
      <c r="B211" t="s">
        <v>1103</v>
      </c>
      <c r="C211">
        <v>2940.58</v>
      </c>
      <c r="D211">
        <v>281.09563614373218</v>
      </c>
      <c r="E211">
        <v>278.18189162627118</v>
      </c>
      <c r="F211">
        <v>210.7395140298253</v>
      </c>
      <c r="G211">
        <v>347.75859512186179</v>
      </c>
      <c r="H211">
        <v>-76.307344471889792</v>
      </c>
      <c r="I211">
        <v>-77.59586085417547</v>
      </c>
      <c r="J211">
        <v>-90.030231064836968</v>
      </c>
      <c r="K211">
        <v>-59.832734040416888</v>
      </c>
      <c r="L211">
        <v>1910.1733317904241</v>
      </c>
      <c r="M211">
        <v>1902.0054883541741</v>
      </c>
      <c r="N211">
        <v>1872.330128471674</v>
      </c>
      <c r="O211">
        <v>1972.548352751644</v>
      </c>
      <c r="P211">
        <v>69.331028237840513</v>
      </c>
      <c r="Q211">
        <v>70.097994945828816</v>
      </c>
      <c r="R211">
        <v>56.408328876413748</v>
      </c>
      <c r="S211">
        <v>79.330636211883174</v>
      </c>
      <c r="T211">
        <v>95.410017768058694</v>
      </c>
      <c r="U211">
        <v>95.409867687156606</v>
      </c>
      <c r="V211">
        <v>95.345608941109177</v>
      </c>
      <c r="W211">
        <v>95.473808399949164</v>
      </c>
      <c r="X211">
        <v>6611.3257057069659</v>
      </c>
      <c r="Y211">
        <v>6635.179869675917</v>
      </c>
      <c r="Z211">
        <v>6404.5940854615801</v>
      </c>
      <c r="AA211">
        <v>6743.016463674483</v>
      </c>
      <c r="AB211">
        <v>1060.3281814739501</v>
      </c>
      <c r="AC211">
        <v>1053.4511334582789</v>
      </c>
      <c r="AD211">
        <v>915.17044542757412</v>
      </c>
      <c r="AE211">
        <v>1241.4301687498451</v>
      </c>
      <c r="AF211">
        <v>63.67147099946088</v>
      </c>
      <c r="AG211">
        <v>63.398072444148731</v>
      </c>
      <c r="AH211">
        <v>62.416494467299103</v>
      </c>
      <c r="AI211">
        <v>65.740914495118119</v>
      </c>
      <c r="AJ211">
        <v>0.55424827953745903</v>
      </c>
      <c r="AK211">
        <v>0.55424763936439891</v>
      </c>
      <c r="AL211">
        <v>0.55415878440746213</v>
      </c>
      <c r="AM211">
        <v>0.55433816220004883</v>
      </c>
      <c r="AN211">
        <v>0.97385294514556675</v>
      </c>
      <c r="AO211">
        <v>0.97385294514556697</v>
      </c>
      <c r="AP211">
        <v>0.97385294514556697</v>
      </c>
      <c r="AQ211">
        <v>0.97385294514556697</v>
      </c>
      <c r="AR211">
        <v>14.771911694262769</v>
      </c>
      <c r="AS211">
        <v>14.77191169426276</v>
      </c>
      <c r="AT211">
        <v>14.77191169426276</v>
      </c>
      <c r="AU211">
        <v>14.77191169426276</v>
      </c>
      <c r="AV211" t="str">
        <f>VLOOKUP(Sheet1[[#This Row],[NPDES ID2]],Combined_Sheet__Major_Only___2[[NPDES ID2]:[ECHO BFR]],3,FALSE)</f>
        <v>GA</v>
      </c>
      <c r="AW211" t="s">
        <v>12181</v>
      </c>
      <c r="AX211" t="str">
        <f>VLOOKUP(Sheet1[[#This Row],[NPDES ID2]],Combined_Sheet__Major_Only___2[[NPDES ID2]:[ECHO BFR]],27,FALSE)</f>
        <v>methaneBioCaptureRecover</v>
      </c>
      <c r="AY211" t="str">
        <f>VLOOKUP(Sheet1[[#This Row],[NPDES ID2]],Combined_Sheet__Major_Only___2[[NPDES ID2]:[ECHO BFR]],28,FALSE)</f>
        <v>-</v>
      </c>
      <c r="AZ211" t="str">
        <f>VLOOKUP(Sheet1[[#This Row],[NPDES ID2]],Combined_Sheet__Major_Only___2[[NPDES ID2]:[ECHO BFR]],29,FALSE)</f>
        <v>thickening, preliminaryOps</v>
      </c>
      <c r="BA211">
        <f>VLOOKUP(Sheet1[[#This Row],[NPDES ID2]],Combined_Sheet__Major_Only___2[[NPDES ID2]:[ECHO BFR]],17,FALSE)</f>
        <v>32.410055999999997</v>
      </c>
      <c r="BB211">
        <f>VLOOKUP(Sheet1[[#This Row],[NPDES ID2]],Combined_Sheet__Major_Only___2[[NPDES ID2]:[ECHO BFR]],18,FALSE)</f>
        <v>-84.979388999999998</v>
      </c>
      <c r="BC211" t="str">
        <f>IF(ISNUMBER(SEARCH("aerobic",$AW211)),"aerobic","")</f>
        <v/>
      </c>
      <c r="BD211" t="str">
        <f>IF(ISNUMBER(SEARCH("anaer",$AW211)),"anaer","")</f>
        <v>anaer</v>
      </c>
      <c r="BE211" t="str">
        <f>IF(ISNUMBER(SEARCH("thickening",$AZ211)),"thickening","")</f>
        <v>thickening</v>
      </c>
      <c r="BF211" s="3" t="str">
        <f>IF(ISNUMBER(SEARCH("airDry",$AW211)),"airDry","")</f>
        <v/>
      </c>
      <c r="BG211" s="3" t="str">
        <f>IF(ISNUMBER(SEARCH("heatDry",$AY211)),"heatDry","")</f>
        <v/>
      </c>
      <c r="BH211" s="3" t="str">
        <f>IF(AND(ISNUMBER(SEARCH("aerobic",$AW211)),ISNUMBER(SEARCH("anaer",$AW211))),"Combined Aer and Anaer.","")</f>
        <v/>
      </c>
    </row>
    <row r="212" spans="1:60" x14ac:dyDescent="0.3">
      <c r="A212" s="4">
        <v>210</v>
      </c>
      <c r="B212" t="s">
        <v>1108</v>
      </c>
      <c r="C212">
        <v>2939.43</v>
      </c>
      <c r="D212">
        <v>284.24039654701181</v>
      </c>
      <c r="E212">
        <v>281.18914879707887</v>
      </c>
      <c r="F212">
        <v>213.1989790824872</v>
      </c>
      <c r="G212">
        <v>351.83805365793228</v>
      </c>
      <c r="H212">
        <v>-76.590393038757099</v>
      </c>
      <c r="I212">
        <v>-77.827190524251392</v>
      </c>
      <c r="J212">
        <v>-90.516677415648644</v>
      </c>
      <c r="K212">
        <v>-60.602207868397073</v>
      </c>
      <c r="L212">
        <v>1888.039081214888</v>
      </c>
      <c r="M212">
        <v>1879.710227842922</v>
      </c>
      <c r="N212">
        <v>1849.4814010834889</v>
      </c>
      <c r="O212">
        <v>1951.583263116916</v>
      </c>
      <c r="P212">
        <v>69.348300048330699</v>
      </c>
      <c r="Q212">
        <v>70.064341090387728</v>
      </c>
      <c r="R212">
        <v>56.540738738489537</v>
      </c>
      <c r="S212">
        <v>79.406103219400137</v>
      </c>
      <c r="T212">
        <v>46.385435030427907</v>
      </c>
      <c r="U212">
        <v>46.385360607634922</v>
      </c>
      <c r="V212">
        <v>46.353495691531343</v>
      </c>
      <c r="W212">
        <v>46.417067815977212</v>
      </c>
      <c r="X212">
        <v>3250.692032179024</v>
      </c>
      <c r="Y212">
        <v>3262.7585327873139</v>
      </c>
      <c r="Z212">
        <v>3145.9770771541462</v>
      </c>
      <c r="AA212">
        <v>3317.4483483296958</v>
      </c>
      <c r="AB212">
        <v>513.63992235429646</v>
      </c>
      <c r="AC212">
        <v>510.44276085384422</v>
      </c>
      <c r="AD212">
        <v>444.18662916087709</v>
      </c>
      <c r="AE212">
        <v>599.86727048286821</v>
      </c>
      <c r="AF212">
        <v>62.954523392450547</v>
      </c>
      <c r="AG212">
        <v>62.676050599400902</v>
      </c>
      <c r="AH212">
        <v>61.67302013444489</v>
      </c>
      <c r="AI212">
        <v>65.066898188612257</v>
      </c>
      <c r="AJ212">
        <v>0.54548951780489319</v>
      </c>
      <c r="AK212">
        <v>0.54548909653868893</v>
      </c>
      <c r="AL212">
        <v>0.54543043818501402</v>
      </c>
      <c r="AM212">
        <v>0.54554884958877969</v>
      </c>
      <c r="AN212">
        <v>0.94826864936144839</v>
      </c>
      <c r="AO212">
        <v>0.94826864936144817</v>
      </c>
      <c r="AP212">
        <v>0.94826864936144817</v>
      </c>
      <c r="AQ212">
        <v>0.94826864936144817</v>
      </c>
      <c r="AR212">
        <v>14.737764849461151</v>
      </c>
      <c r="AS212">
        <v>14.737764849461151</v>
      </c>
      <c r="AT212">
        <v>14.737764849461151</v>
      </c>
      <c r="AU212">
        <v>14.737764849461151</v>
      </c>
      <c r="AV212" t="str">
        <f>VLOOKUP(Sheet1[[#This Row],[NPDES ID2]],Combined_Sheet__Major_Only___2[[NPDES ID2]:[ECHO BFR]],3,FALSE)</f>
        <v>CA</v>
      </c>
      <c r="AW212" t="s">
        <v>41</v>
      </c>
      <c r="AX212" t="str">
        <f>VLOOKUP(Sheet1[[#This Row],[NPDES ID2]],Combined_Sheet__Major_Only___2[[NPDES ID2]:[ECHO BFR]],27,FALSE)</f>
        <v>methaneBioCaptureRecover</v>
      </c>
      <c r="AY212" t="str">
        <f>VLOOKUP(Sheet1[[#This Row],[NPDES ID2]],Combined_Sheet__Major_Only___2[[NPDES ID2]:[ECHO BFR]],28,FALSE)</f>
        <v>-</v>
      </c>
      <c r="AZ212" t="str">
        <f>VLOOKUP(Sheet1[[#This Row],[NPDES ID2]],Combined_Sheet__Major_Only___2[[NPDES ID2]:[ECHO BFR]],29,FALSE)</f>
        <v>preliminaryOps, thickening</v>
      </c>
      <c r="BA212">
        <f>VLOOKUP(Sheet1[[#This Row],[NPDES ID2]],Combined_Sheet__Major_Only___2[[NPDES ID2]:[ECHO BFR]],17,FALSE)</f>
        <v>33.745617000000003</v>
      </c>
      <c r="BB212">
        <f>VLOOKUP(Sheet1[[#This Row],[NPDES ID2]],Combined_Sheet__Major_Only___2[[NPDES ID2]:[ECHO BFR]],18,FALSE)</f>
        <v>-118.261318</v>
      </c>
      <c r="BC212" t="str">
        <f>IF(ISNUMBER(SEARCH("aerobic",$AW212)),"aerobic","")</f>
        <v>aerobic</v>
      </c>
      <c r="BD212" t="str">
        <f>IF(ISNUMBER(SEARCH("anaer",$AW212)),"anaer","")</f>
        <v/>
      </c>
      <c r="BE212" t="str">
        <f>IF(ISNUMBER(SEARCH("thickening",$AZ212)),"thickening","")</f>
        <v>thickening</v>
      </c>
      <c r="BF212" s="2" t="str">
        <f>IF(ISNUMBER(SEARCH("airDry",$AW212)),"airDry","")</f>
        <v/>
      </c>
      <c r="BG212" s="2" t="str">
        <f>IF(ISNUMBER(SEARCH("heatDry",$AY212)),"heatDry","")</f>
        <v/>
      </c>
      <c r="BH212" s="2" t="str">
        <f>IF(AND(ISNUMBER(SEARCH("aerobic",$AW212)),ISNUMBER(SEARCH("anaer",$AW212))),"Combined Aer and Anaer.","")</f>
        <v/>
      </c>
    </row>
    <row r="213" spans="1:60" x14ac:dyDescent="0.3">
      <c r="A213" s="4">
        <v>211</v>
      </c>
      <c r="B213" t="s">
        <v>1112</v>
      </c>
      <c r="C213">
        <v>2858.5</v>
      </c>
      <c r="D213">
        <v>382.92027194735812</v>
      </c>
      <c r="E213">
        <v>380.07407316637273</v>
      </c>
      <c r="F213">
        <v>292.24667001127818</v>
      </c>
      <c r="G213">
        <v>470.79536865412888</v>
      </c>
      <c r="H213">
        <v>-77.395493207882907</v>
      </c>
      <c r="I213">
        <v>-76.665753031999103</v>
      </c>
      <c r="J213">
        <v>-88.77610397282379</v>
      </c>
      <c r="K213">
        <v>-65.807982630493015</v>
      </c>
      <c r="L213">
        <v>1348.9429386817219</v>
      </c>
      <c r="M213">
        <v>1337.225615078768</v>
      </c>
      <c r="N213">
        <v>1294.6716860022771</v>
      </c>
      <c r="O213">
        <v>1438.3915441032129</v>
      </c>
      <c r="P213">
        <v>68.228732680431733</v>
      </c>
      <c r="Q213">
        <v>67.699529406945459</v>
      </c>
      <c r="R213">
        <v>59.312055750850902</v>
      </c>
      <c r="S213">
        <v>77.640792591744642</v>
      </c>
      <c r="T213">
        <v>104.7327430653236</v>
      </c>
      <c r="U213">
        <v>104.7325785969503</v>
      </c>
      <c r="V213">
        <v>104.6621597010142</v>
      </c>
      <c r="W213">
        <v>104.8026489714468</v>
      </c>
      <c r="X213">
        <v>9998.5626203067768</v>
      </c>
      <c r="Y213">
        <v>10070.10971246834</v>
      </c>
      <c r="Z213">
        <v>9372.0671872608327</v>
      </c>
      <c r="AA213">
        <v>10405.74100201482</v>
      </c>
      <c r="AB213">
        <v>3220.0527285794719</v>
      </c>
      <c r="AC213">
        <v>3081.57904850457</v>
      </c>
      <c r="AD213">
        <v>2380.9378624031051</v>
      </c>
      <c r="AE213">
        <v>4647.0169500894208</v>
      </c>
      <c r="AF213">
        <v>46.257721291853969</v>
      </c>
      <c r="AG213">
        <v>45.854841983037481</v>
      </c>
      <c r="AH213">
        <v>44.402464195658467</v>
      </c>
      <c r="AI213">
        <v>49.315623105845972</v>
      </c>
      <c r="AJ213">
        <v>0.3422420411596786</v>
      </c>
      <c r="AK213">
        <v>0.34224152549733872</v>
      </c>
      <c r="AL213">
        <v>0.34217016058143779</v>
      </c>
      <c r="AM213">
        <v>0.34231423706677871</v>
      </c>
      <c r="AN213">
        <v>0.97610062841623646</v>
      </c>
      <c r="AO213">
        <v>0.97610062841623646</v>
      </c>
      <c r="AP213">
        <v>0.97610062841623646</v>
      </c>
      <c r="AQ213">
        <v>0.97610062841623646</v>
      </c>
      <c r="AR213">
        <v>7.5183345456126922</v>
      </c>
      <c r="AS213">
        <v>7.518334545612694</v>
      </c>
      <c r="AT213">
        <v>7.518334545612694</v>
      </c>
      <c r="AU213">
        <v>7.518334545612694</v>
      </c>
      <c r="AV213" t="str">
        <f>VLOOKUP(Sheet1[[#This Row],[NPDES ID2]],Combined_Sheet__Major_Only___2[[NPDES ID2]:[ECHO BFR]],3,FALSE)</f>
        <v>NY</v>
      </c>
      <c r="AW213" t="s">
        <v>54</v>
      </c>
      <c r="AX213" t="str">
        <f>VLOOKUP(Sheet1[[#This Row],[NPDES ID2]],Combined_Sheet__Major_Only___2[[NPDES ID2]:[ECHO BFR]],27,FALSE)</f>
        <v>-</v>
      </c>
      <c r="AY213" t="str">
        <f>VLOOKUP(Sheet1[[#This Row],[NPDES ID2]],Combined_Sheet__Major_Only___2[[NPDES ID2]:[ECHO BFR]],28,FALSE)</f>
        <v>-</v>
      </c>
      <c r="AZ213" t="str">
        <f>VLOOKUP(Sheet1[[#This Row],[NPDES ID2]],Combined_Sheet__Major_Only___2[[NPDES ID2]:[ECHO BFR]],29,FALSE)</f>
        <v>thickening, preliminaryOps</v>
      </c>
      <c r="BA213">
        <f>VLOOKUP(Sheet1[[#This Row],[NPDES ID2]],Combined_Sheet__Major_Only___2[[NPDES ID2]:[ECHO BFR]],17,FALSE)</f>
        <v>42.630305999999997</v>
      </c>
      <c r="BB213">
        <f>VLOOKUP(Sheet1[[#This Row],[NPDES ID2]],Combined_Sheet__Major_Only___2[[NPDES ID2]:[ECHO BFR]],18,FALSE)</f>
        <v>-73.759666999999993</v>
      </c>
      <c r="BC213" t="str">
        <f>IF(ISNUMBER(SEARCH("aerobic",$AW213)),"aerobic","")</f>
        <v/>
      </c>
      <c r="BD213" t="str">
        <f>IF(ISNUMBER(SEARCH("anaer",$AW213)),"anaer","")</f>
        <v/>
      </c>
      <c r="BE213" t="str">
        <f>IF(ISNUMBER(SEARCH("thickening",$AZ213)),"thickening","")</f>
        <v>thickening</v>
      </c>
      <c r="BF213" s="3" t="str">
        <f>IF(ISNUMBER(SEARCH("airDry",$AW213)),"airDry","")</f>
        <v/>
      </c>
      <c r="BG213" s="3" t="str">
        <f>IF(ISNUMBER(SEARCH("heatDry",$AY213)),"heatDry","")</f>
        <v/>
      </c>
      <c r="BH213" s="3" t="str">
        <f>IF(AND(ISNUMBER(SEARCH("aerobic",$AW213)),ISNUMBER(SEARCH("anaer",$AW213))),"Combined Aer and Anaer.","")</f>
        <v/>
      </c>
    </row>
    <row r="214" spans="1:60" x14ac:dyDescent="0.3">
      <c r="A214" s="4">
        <v>212</v>
      </c>
      <c r="B214" t="s">
        <v>1116</v>
      </c>
      <c r="C214">
        <v>2817</v>
      </c>
      <c r="D214">
        <v>296.23025105841481</v>
      </c>
      <c r="E214">
        <v>293.06444194016291</v>
      </c>
      <c r="F214">
        <v>222.8131289742654</v>
      </c>
      <c r="G214">
        <v>366.22484796404052</v>
      </c>
      <c r="H214">
        <v>-76.854910024112087</v>
      </c>
      <c r="I214">
        <v>-77.783750681153109</v>
      </c>
      <c r="J214">
        <v>-90.01064395218576</v>
      </c>
      <c r="K214">
        <v>-61.965640598401677</v>
      </c>
      <c r="L214">
        <v>1707.100482522934</v>
      </c>
      <c r="M214">
        <v>1698.3553488334569</v>
      </c>
      <c r="N214">
        <v>1666.618104144877</v>
      </c>
      <c r="O214">
        <v>1773.8160405830811</v>
      </c>
      <c r="P214">
        <v>66.646660273635348</v>
      </c>
      <c r="Q214">
        <v>67.197851045424841</v>
      </c>
      <c r="R214">
        <v>54.974369236402673</v>
      </c>
      <c r="S214">
        <v>76.616441391792122</v>
      </c>
      <c r="T214">
        <v>45.086025540046897</v>
      </c>
      <c r="U214">
        <v>45.085953122592052</v>
      </c>
      <c r="V214">
        <v>45.054946813491483</v>
      </c>
      <c r="W214">
        <v>45.116805973400787</v>
      </c>
      <c r="X214">
        <v>3349.3200365248699</v>
      </c>
      <c r="Y214">
        <v>3363.7515396561271</v>
      </c>
      <c r="Z214">
        <v>3224.173621729346</v>
      </c>
      <c r="AA214">
        <v>3429.2898287542389</v>
      </c>
      <c r="AB214">
        <v>618.67777355790372</v>
      </c>
      <c r="AC214">
        <v>613.20165695172022</v>
      </c>
      <c r="AD214">
        <v>521.60740608399135</v>
      </c>
      <c r="AE214">
        <v>744.55858873681916</v>
      </c>
      <c r="AF214">
        <v>59.395609465919748</v>
      </c>
      <c r="AG214">
        <v>59.090583961545242</v>
      </c>
      <c r="AH214">
        <v>57.991225323214827</v>
      </c>
      <c r="AI214">
        <v>61.710412124977367</v>
      </c>
      <c r="AJ214">
        <v>0.50204289867750107</v>
      </c>
      <c r="AK214">
        <v>0.50204248869753121</v>
      </c>
      <c r="AL214">
        <v>0.50198542311211847</v>
      </c>
      <c r="AM214">
        <v>0.50210061997451594</v>
      </c>
      <c r="AN214">
        <v>0.94689128575006631</v>
      </c>
      <c r="AO214">
        <v>0.9468912857500662</v>
      </c>
      <c r="AP214">
        <v>0.9468912857500662</v>
      </c>
      <c r="AQ214">
        <v>0.9468912857500662</v>
      </c>
      <c r="AR214">
        <v>12.68594480559319</v>
      </c>
      <c r="AS214">
        <v>12.68594480559319</v>
      </c>
      <c r="AT214">
        <v>12.68594480559319</v>
      </c>
      <c r="AU214">
        <v>12.68594480559319</v>
      </c>
      <c r="AV214" t="str">
        <f>VLOOKUP(Sheet1[[#This Row],[NPDES ID2]],Combined_Sheet__Major_Only___2[[NPDES ID2]:[ECHO BFR]],3,FALSE)</f>
        <v>VA</v>
      </c>
      <c r="AW214" t="s">
        <v>12181</v>
      </c>
      <c r="AX214" t="str">
        <f>VLOOKUP(Sheet1[[#This Row],[NPDES ID2]],Combined_Sheet__Major_Only___2[[NPDES ID2]:[ECHO BFR]],27,FALSE)</f>
        <v>methaneBioCaptureRecover</v>
      </c>
      <c r="AY214" t="str">
        <f>VLOOKUP(Sheet1[[#This Row],[NPDES ID2]],Combined_Sheet__Major_Only___2[[NPDES ID2]:[ECHO BFR]],28,FALSE)</f>
        <v>-</v>
      </c>
      <c r="AZ214" t="str">
        <f>VLOOKUP(Sheet1[[#This Row],[NPDES ID2]],Combined_Sheet__Major_Only___2[[NPDES ID2]:[ECHO BFR]],29,FALSE)</f>
        <v>thickening, preliminaryOps</v>
      </c>
      <c r="BA214">
        <f>VLOOKUP(Sheet1[[#This Row],[NPDES ID2]],Combined_Sheet__Major_Only___2[[NPDES ID2]:[ECHO BFR]],17,FALSE)</f>
        <v>38.017507000000002</v>
      </c>
      <c r="BB214">
        <f>VLOOKUP(Sheet1[[#This Row],[NPDES ID2]],Combined_Sheet__Major_Only___2[[NPDES ID2]:[ECHO BFR]],18,FALSE)</f>
        <v>-78.460485000000006</v>
      </c>
      <c r="BC214" t="str">
        <f>IF(ISNUMBER(SEARCH("aerobic",$AW214)),"aerobic","")</f>
        <v/>
      </c>
      <c r="BD214" t="str">
        <f>IF(ISNUMBER(SEARCH("anaer",$AW214)),"anaer","")</f>
        <v>anaer</v>
      </c>
      <c r="BE214" t="str">
        <f>IF(ISNUMBER(SEARCH("thickening",$AZ214)),"thickening","")</f>
        <v>thickening</v>
      </c>
      <c r="BF214" s="2" t="str">
        <f>IF(ISNUMBER(SEARCH("airDry",$AW214)),"airDry","")</f>
        <v/>
      </c>
      <c r="BG214" s="2" t="str">
        <f>IF(ISNUMBER(SEARCH("heatDry",$AY214)),"heatDry","")</f>
        <v/>
      </c>
      <c r="BH214" s="2" t="str">
        <f>IF(AND(ISNUMBER(SEARCH("aerobic",$AW214)),ISNUMBER(SEARCH("anaer",$AW214))),"Combined Aer and Anaer.","")</f>
        <v/>
      </c>
    </row>
    <row r="215" spans="1:60" x14ac:dyDescent="0.3">
      <c r="A215" s="4">
        <v>213</v>
      </c>
      <c r="B215" t="s">
        <v>1120</v>
      </c>
      <c r="C215">
        <v>2794</v>
      </c>
      <c r="D215">
        <v>274.14189163923629</v>
      </c>
      <c r="E215">
        <v>271.90186844271528</v>
      </c>
      <c r="F215">
        <v>205.54264122590919</v>
      </c>
      <c r="G215">
        <v>337.3007961163803</v>
      </c>
      <c r="H215">
        <v>-76.434486872854151</v>
      </c>
      <c r="I215">
        <v>-77.632545311914669</v>
      </c>
      <c r="J215">
        <v>-90.264626897959999</v>
      </c>
      <c r="K215">
        <v>-60.004719983496891</v>
      </c>
      <c r="L215">
        <v>1823.5064383905781</v>
      </c>
      <c r="M215">
        <v>1815.8067488792401</v>
      </c>
      <c r="N215">
        <v>1787.8508436962391</v>
      </c>
      <c r="O215">
        <v>1882.2707293807971</v>
      </c>
      <c r="P215">
        <v>65.861824030663499</v>
      </c>
      <c r="Q215">
        <v>66.611696845027041</v>
      </c>
      <c r="R215">
        <v>53.542625081819729</v>
      </c>
      <c r="S215">
        <v>75.334917234243022</v>
      </c>
      <c r="T215">
        <v>69.249071842067593</v>
      </c>
      <c r="U215">
        <v>69.248962134537194</v>
      </c>
      <c r="V215">
        <v>69.201989680104575</v>
      </c>
      <c r="W215">
        <v>69.295702110070224</v>
      </c>
      <c r="X215">
        <v>4776.0001625554487</v>
      </c>
      <c r="Y215">
        <v>4792.9872035411681</v>
      </c>
      <c r="Z215">
        <v>4628.6310046692151</v>
      </c>
      <c r="AA215">
        <v>4869.8796243833149</v>
      </c>
      <c r="AB215">
        <v>754.27335588979577</v>
      </c>
      <c r="AC215">
        <v>749.53321755885611</v>
      </c>
      <c r="AD215">
        <v>652.52282249619623</v>
      </c>
      <c r="AE215">
        <v>880.97196443994005</v>
      </c>
      <c r="AF215">
        <v>63.968804838789602</v>
      </c>
      <c r="AG215">
        <v>63.697810066486468</v>
      </c>
      <c r="AH215">
        <v>62.722957103615492</v>
      </c>
      <c r="AI215">
        <v>66.022717419576693</v>
      </c>
      <c r="AJ215">
        <v>0.55788133652252736</v>
      </c>
      <c r="AK215">
        <v>0.55788083810002775</v>
      </c>
      <c r="AL215">
        <v>0.55781150671897162</v>
      </c>
      <c r="AM215">
        <v>0.55795146574737597</v>
      </c>
      <c r="AN215">
        <v>0.96447835596146314</v>
      </c>
      <c r="AO215">
        <v>0.96447835596146347</v>
      </c>
      <c r="AP215">
        <v>0.96447835596146347</v>
      </c>
      <c r="AQ215">
        <v>0.96447835596146347</v>
      </c>
      <c r="AR215">
        <v>14.979888241489141</v>
      </c>
      <c r="AS215">
        <v>14.979888241489141</v>
      </c>
      <c r="AT215">
        <v>14.979888241489141</v>
      </c>
      <c r="AU215">
        <v>14.979888241489141</v>
      </c>
      <c r="AV215" t="str">
        <f>VLOOKUP(Sheet1[[#This Row],[NPDES ID2]],Combined_Sheet__Major_Only___2[[NPDES ID2]:[ECHO BFR]],3,FALSE)</f>
        <v>AL</v>
      </c>
      <c r="AW215" t="s">
        <v>12184</v>
      </c>
      <c r="AX215" t="str">
        <f>VLOOKUP(Sheet1[[#This Row],[NPDES ID2]],Combined_Sheet__Major_Only___2[[NPDES ID2]:[ECHO BFR]],27,FALSE)</f>
        <v>methaneBioCaptureRecover</v>
      </c>
      <c r="AY215" t="str">
        <f>VLOOKUP(Sheet1[[#This Row],[NPDES ID2]],Combined_Sheet__Major_Only___2[[NPDES ID2]:[ECHO BFR]],28,FALSE)</f>
        <v>-</v>
      </c>
      <c r="AZ215" t="str">
        <f>VLOOKUP(Sheet1[[#This Row],[NPDES ID2]],Combined_Sheet__Major_Only___2[[NPDES ID2]:[ECHO BFR]],29,FALSE)</f>
        <v>preliminaryOps, thickening</v>
      </c>
      <c r="BA215">
        <f>VLOOKUP(Sheet1[[#This Row],[NPDES ID2]],Combined_Sheet__Major_Only___2[[NPDES ID2]:[ECHO BFR]],17,FALSE)</f>
        <v>33.526314999999997</v>
      </c>
      <c r="BB215">
        <f>VLOOKUP(Sheet1[[#This Row],[NPDES ID2]],Combined_Sheet__Major_Only___2[[NPDES ID2]:[ECHO BFR]],18,FALSE)</f>
        <v>-86.894837999999993</v>
      </c>
      <c r="BC215" t="str">
        <f>IF(ISNUMBER(SEARCH("aerobic",$AW215)),"aerobic","")</f>
        <v/>
      </c>
      <c r="BD215" t="str">
        <f>IF(ISNUMBER(SEARCH("anaer",$AW215)),"anaer","")</f>
        <v>anaer</v>
      </c>
      <c r="BE215" t="str">
        <f>IF(ISNUMBER(SEARCH("thickening",$AZ215)),"thickening","")</f>
        <v>thickening</v>
      </c>
      <c r="BF215" s="3" t="str">
        <f>IF(ISNUMBER(SEARCH("airDry",$AW215)),"airDry","")</f>
        <v/>
      </c>
      <c r="BG215" s="3" t="str">
        <f>IF(ISNUMBER(SEARCH("heatDry",$AY215)),"heatDry","")</f>
        <v/>
      </c>
      <c r="BH215" s="3" t="str">
        <f>IF(AND(ISNUMBER(SEARCH("aerobic",$AW215)),ISNUMBER(SEARCH("anaer",$AW215))),"Combined Aer and Anaer.","")</f>
        <v/>
      </c>
    </row>
    <row r="216" spans="1:60" x14ac:dyDescent="0.3">
      <c r="A216" s="4">
        <v>214</v>
      </c>
      <c r="B216" t="s">
        <v>1125</v>
      </c>
      <c r="C216">
        <v>2777.08</v>
      </c>
      <c r="D216">
        <v>276.95442125266072</v>
      </c>
      <c r="E216">
        <v>274.6426107883982</v>
      </c>
      <c r="F216">
        <v>207.76668760726039</v>
      </c>
      <c r="G216">
        <v>340.76532805462853</v>
      </c>
      <c r="H216">
        <v>-76.511838430271396</v>
      </c>
      <c r="I216">
        <v>-77.762864500726835</v>
      </c>
      <c r="J216">
        <v>-90.423321020903487</v>
      </c>
      <c r="K216">
        <v>-60.381062526837518</v>
      </c>
      <c r="L216">
        <v>1789.9232594922221</v>
      </c>
      <c r="M216">
        <v>1782.1014887123031</v>
      </c>
      <c r="N216">
        <v>1753.705887287457</v>
      </c>
      <c r="O216">
        <v>1849.6124799140971</v>
      </c>
      <c r="P216">
        <v>65.505555478523391</v>
      </c>
      <c r="Q216">
        <v>66.193507360792012</v>
      </c>
      <c r="R216">
        <v>53.373824817426282</v>
      </c>
      <c r="S216">
        <v>74.989775351540246</v>
      </c>
      <c r="T216">
        <v>54.878497652116451</v>
      </c>
      <c r="U216">
        <v>54.878410122244901</v>
      </c>
      <c r="V216">
        <v>54.840933270028742</v>
      </c>
      <c r="W216">
        <v>54.915701491767663</v>
      </c>
      <c r="X216">
        <v>3832.6208212948632</v>
      </c>
      <c r="Y216">
        <v>3846.7243388142301</v>
      </c>
      <c r="Z216">
        <v>3710.274623883096</v>
      </c>
      <c r="AA216">
        <v>3910.5990525936768</v>
      </c>
      <c r="AB216">
        <v>759.8632230557721</v>
      </c>
      <c r="AC216">
        <v>751.59149931291381</v>
      </c>
      <c r="AD216">
        <v>633.71514169437557</v>
      </c>
      <c r="AE216">
        <v>923.66057445478668</v>
      </c>
      <c r="AF216">
        <v>63.172992699753067</v>
      </c>
      <c r="AG216">
        <v>62.896083326347757</v>
      </c>
      <c r="AH216">
        <v>61.899463553369692</v>
      </c>
      <c r="AI216">
        <v>65.272418233314724</v>
      </c>
      <c r="AJ216">
        <v>0.54815828374010078</v>
      </c>
      <c r="AK216">
        <v>0.54815780935602332</v>
      </c>
      <c r="AL216">
        <v>0.54809180628324505</v>
      </c>
      <c r="AM216">
        <v>0.5482250459418212</v>
      </c>
      <c r="AN216">
        <v>0.95576673072720941</v>
      </c>
      <c r="AO216">
        <v>0.95576673072720963</v>
      </c>
      <c r="AP216">
        <v>0.95576673072720963</v>
      </c>
      <c r="AQ216">
        <v>0.95576673072720963</v>
      </c>
      <c r="AR216">
        <v>12.97060370363025</v>
      </c>
      <c r="AS216">
        <v>12.970603703630241</v>
      </c>
      <c r="AT216">
        <v>12.970603703630241</v>
      </c>
      <c r="AU216">
        <v>12.970603703630241</v>
      </c>
      <c r="AV216" t="str">
        <f>VLOOKUP(Sheet1[[#This Row],[NPDES ID2]],Combined_Sheet__Major_Only___2[[NPDES ID2]:[ECHO BFR]],3,FALSE)</f>
        <v>MO</v>
      </c>
      <c r="AW216" t="s">
        <v>12181</v>
      </c>
      <c r="AX216" t="str">
        <f>VLOOKUP(Sheet1[[#This Row],[NPDES ID2]],Combined_Sheet__Major_Only___2[[NPDES ID2]:[ECHO BFR]],27,FALSE)</f>
        <v>methaneBioCaptureRecover</v>
      </c>
      <c r="AY216" t="str">
        <f>VLOOKUP(Sheet1[[#This Row],[NPDES ID2]],Combined_Sheet__Major_Only___2[[NPDES ID2]:[ECHO BFR]],28,FALSE)</f>
        <v>-</v>
      </c>
      <c r="AZ216" t="str">
        <f>VLOOKUP(Sheet1[[#This Row],[NPDES ID2]],Combined_Sheet__Major_Only___2[[NPDES ID2]:[ECHO BFR]],29,FALSE)</f>
        <v>thickening</v>
      </c>
      <c r="BA216">
        <f>VLOOKUP(Sheet1[[#This Row],[NPDES ID2]],Combined_Sheet__Major_Only___2[[NPDES ID2]:[ECHO BFR]],17,FALSE)</f>
        <v>38.745778000000001</v>
      </c>
      <c r="BB216">
        <f>VLOOKUP(Sheet1[[#This Row],[NPDES ID2]],Combined_Sheet__Major_Only___2[[NPDES ID2]:[ECHO BFR]],18,FALSE)</f>
        <v>-90.495193999999998</v>
      </c>
      <c r="BC216" t="str">
        <f>IF(ISNUMBER(SEARCH("aerobic",$AW216)),"aerobic","")</f>
        <v/>
      </c>
      <c r="BD216" t="str">
        <f>IF(ISNUMBER(SEARCH("anaer",$AW216)),"anaer","")</f>
        <v>anaer</v>
      </c>
      <c r="BE216" t="str">
        <f>IF(ISNUMBER(SEARCH("thickening",$AZ216)),"thickening","")</f>
        <v>thickening</v>
      </c>
      <c r="BF216" s="2" t="str">
        <f>IF(ISNUMBER(SEARCH("airDry",$AW216)),"airDry","")</f>
        <v/>
      </c>
      <c r="BG216" s="2" t="str">
        <f>IF(ISNUMBER(SEARCH("heatDry",$AY216)),"heatDry","")</f>
        <v/>
      </c>
      <c r="BH216" s="2" t="str">
        <f>IF(AND(ISNUMBER(SEARCH("aerobic",$AW216)),ISNUMBER(SEARCH("anaer",$AW216))),"Combined Aer and Anaer.","")</f>
        <v/>
      </c>
    </row>
    <row r="217" spans="1:60" x14ac:dyDescent="0.3">
      <c r="A217" s="4">
        <v>215</v>
      </c>
      <c r="B217" t="s">
        <v>1129</v>
      </c>
      <c r="C217">
        <v>2753.81</v>
      </c>
      <c r="D217">
        <v>282.44200900053988</v>
      </c>
      <c r="E217">
        <v>279.96022572271102</v>
      </c>
      <c r="F217">
        <v>212.0980885763295</v>
      </c>
      <c r="G217">
        <v>347.62585617002242</v>
      </c>
      <c r="H217">
        <v>-76.694121085443896</v>
      </c>
      <c r="I217">
        <v>-77.875850151707837</v>
      </c>
      <c r="J217">
        <v>-90.376749496690081</v>
      </c>
      <c r="K217">
        <v>-61.144358773413217</v>
      </c>
      <c r="L217">
        <v>1734.9606136845689</v>
      </c>
      <c r="M217">
        <v>1726.9047705160931</v>
      </c>
      <c r="N217">
        <v>1697.669583176001</v>
      </c>
      <c r="O217">
        <v>1796.416594173586</v>
      </c>
      <c r="P217">
        <v>65.031961454108554</v>
      </c>
      <c r="Q217">
        <v>65.690004924345899</v>
      </c>
      <c r="R217">
        <v>53.202706036510939</v>
      </c>
      <c r="S217">
        <v>74.557616884810102</v>
      </c>
      <c r="T217">
        <v>42.058812516452811</v>
      </c>
      <c r="U217">
        <v>42.058744770801368</v>
      </c>
      <c r="V217">
        <v>42.029738744383756</v>
      </c>
      <c r="W217">
        <v>42.087607238846623</v>
      </c>
      <c r="X217">
        <v>3005.088767003987</v>
      </c>
      <c r="Y217">
        <v>3016.82835276175</v>
      </c>
      <c r="Z217">
        <v>2903.2398979261889</v>
      </c>
      <c r="AA217">
        <v>3070.066577170629</v>
      </c>
      <c r="AB217">
        <v>564.01548339081489</v>
      </c>
      <c r="AC217">
        <v>558.69392341647676</v>
      </c>
      <c r="AD217">
        <v>474.63823626081597</v>
      </c>
      <c r="AE217">
        <v>678.20295118896456</v>
      </c>
      <c r="AF217">
        <v>61.749565650615807</v>
      </c>
      <c r="AG217">
        <v>61.462117094871381</v>
      </c>
      <c r="AH217">
        <v>60.42633612349573</v>
      </c>
      <c r="AI217">
        <v>63.930642732696008</v>
      </c>
      <c r="AJ217">
        <v>0.53077354328021809</v>
      </c>
      <c r="AK217">
        <v>0.53077313978187024</v>
      </c>
      <c r="AL217">
        <v>0.53071694978595352</v>
      </c>
      <c r="AM217">
        <v>0.53083037821624479</v>
      </c>
      <c r="AN217">
        <v>0.94337917735256649</v>
      </c>
      <c r="AO217">
        <v>0.94337917735256627</v>
      </c>
      <c r="AP217">
        <v>0.94337917735256627</v>
      </c>
      <c r="AQ217">
        <v>0.94337917735256627</v>
      </c>
      <c r="AR217">
        <v>13.070524491551179</v>
      </c>
      <c r="AS217">
        <v>13.070524491551179</v>
      </c>
      <c r="AT217">
        <v>13.070524491551179</v>
      </c>
      <c r="AU217">
        <v>13.070524491551179</v>
      </c>
      <c r="AV217" t="str">
        <f>VLOOKUP(Sheet1[[#This Row],[NPDES ID2]],Combined_Sheet__Major_Only___2[[NPDES ID2]:[ECHO BFR]],3,FALSE)</f>
        <v>IL</v>
      </c>
      <c r="AW217" t="s">
        <v>12181</v>
      </c>
      <c r="AX217" t="str">
        <f>VLOOKUP(Sheet1[[#This Row],[NPDES ID2]],Combined_Sheet__Major_Only___2[[NPDES ID2]:[ECHO BFR]],27,FALSE)</f>
        <v>methaneBioCaptureRecover</v>
      </c>
      <c r="AY217" t="str">
        <f>VLOOKUP(Sheet1[[#This Row],[NPDES ID2]],Combined_Sheet__Major_Only___2[[NPDES ID2]:[ECHO BFR]],28,FALSE)</f>
        <v>-</v>
      </c>
      <c r="AZ217" t="str">
        <f>VLOOKUP(Sheet1[[#This Row],[NPDES ID2]],Combined_Sheet__Major_Only___2[[NPDES ID2]:[ECHO BFR]],29,FALSE)</f>
        <v>thickening</v>
      </c>
      <c r="BA217">
        <f>VLOOKUP(Sheet1[[#This Row],[NPDES ID2]],Combined_Sheet__Major_Only___2[[NPDES ID2]:[ECHO BFR]],17,FALSE)</f>
        <v>39.843797000000002</v>
      </c>
      <c r="BB217">
        <f>VLOOKUP(Sheet1[[#This Row],[NPDES ID2]],Combined_Sheet__Major_Only___2[[NPDES ID2]:[ECHO BFR]],18,FALSE)</f>
        <v>-89.644817000000003</v>
      </c>
      <c r="BC217" t="str">
        <f>IF(ISNUMBER(SEARCH("aerobic",$AW217)),"aerobic","")</f>
        <v/>
      </c>
      <c r="BD217" t="str">
        <f>IF(ISNUMBER(SEARCH("anaer",$AW217)),"anaer","")</f>
        <v>anaer</v>
      </c>
      <c r="BE217" t="str">
        <f>IF(ISNUMBER(SEARCH("thickening",$AZ217)),"thickening","")</f>
        <v>thickening</v>
      </c>
      <c r="BF217" s="3" t="str">
        <f>IF(ISNUMBER(SEARCH("airDry",$AW217)),"airDry","")</f>
        <v/>
      </c>
      <c r="BG217" s="3" t="str">
        <f>IF(ISNUMBER(SEARCH("heatDry",$AY217)),"heatDry","")</f>
        <v/>
      </c>
      <c r="BH217" s="3" t="str">
        <f>IF(AND(ISNUMBER(SEARCH("aerobic",$AW217)),ISNUMBER(SEARCH("anaer",$AW217))),"Combined Aer and Anaer.","")</f>
        <v/>
      </c>
    </row>
    <row r="218" spans="1:60" x14ac:dyDescent="0.3">
      <c r="A218" s="4">
        <v>216</v>
      </c>
      <c r="B218" t="s">
        <v>1133</v>
      </c>
      <c r="C218">
        <v>2751</v>
      </c>
      <c r="D218">
        <v>297.69485794899123</v>
      </c>
      <c r="E218">
        <v>294.8966602431683</v>
      </c>
      <c r="F218">
        <v>224.1009403600346</v>
      </c>
      <c r="G218">
        <v>367.41475083945699</v>
      </c>
      <c r="H218">
        <v>-76.782146071897301</v>
      </c>
      <c r="I218">
        <v>-77.582633913364091</v>
      </c>
      <c r="J218">
        <v>-89.968436490162787</v>
      </c>
      <c r="K218">
        <v>-62.017604911850007</v>
      </c>
      <c r="L218">
        <v>1643.946160764747</v>
      </c>
      <c r="M218">
        <v>1635.235778795289</v>
      </c>
      <c r="N218">
        <v>1603.6084900668241</v>
      </c>
      <c r="O218">
        <v>1710.427641940066</v>
      </c>
      <c r="P218">
        <v>65.123926229932124</v>
      </c>
      <c r="Q218">
        <v>65.654288530649353</v>
      </c>
      <c r="R218">
        <v>53.966166866917931</v>
      </c>
      <c r="S218">
        <v>74.970939157332339</v>
      </c>
      <c r="T218">
        <v>83.31954069592237</v>
      </c>
      <c r="U218">
        <v>83.319409273876332</v>
      </c>
      <c r="V218">
        <v>83.263139516951185</v>
      </c>
      <c r="W218">
        <v>83.375400537132606</v>
      </c>
      <c r="X218">
        <v>6276.9544345315662</v>
      </c>
      <c r="Y218">
        <v>6304.9685256817565</v>
      </c>
      <c r="Z218">
        <v>6034.2849522683664</v>
      </c>
      <c r="AA218">
        <v>6432.0749287096123</v>
      </c>
      <c r="AB218">
        <v>1061.3294964558661</v>
      </c>
      <c r="AC218">
        <v>1053.579343229057</v>
      </c>
      <c r="AD218">
        <v>907.37166484771251</v>
      </c>
      <c r="AE218">
        <v>1259.0067951779979</v>
      </c>
      <c r="AF218">
        <v>58.572732753345562</v>
      </c>
      <c r="AG218">
        <v>58.261427136225819</v>
      </c>
      <c r="AH218">
        <v>57.140828869966128</v>
      </c>
      <c r="AI218">
        <v>60.93319394416266</v>
      </c>
      <c r="AJ218">
        <v>0.49200536044685778</v>
      </c>
      <c r="AK218">
        <v>0.49200484015075929</v>
      </c>
      <c r="AL218">
        <v>0.49193256524615048</v>
      </c>
      <c r="AM218">
        <v>0.49207846971856489</v>
      </c>
      <c r="AN218">
        <v>0.97022080940005784</v>
      </c>
      <c r="AO218">
        <v>0.97022080940005795</v>
      </c>
      <c r="AP218">
        <v>0.97022080940005795</v>
      </c>
      <c r="AQ218">
        <v>0.97022080940005795</v>
      </c>
      <c r="AR218">
        <v>13.166779119348551</v>
      </c>
      <c r="AS218">
        <v>13.166779119348551</v>
      </c>
      <c r="AT218">
        <v>13.166779119348551</v>
      </c>
      <c r="AU218">
        <v>13.166779119348551</v>
      </c>
      <c r="AV218" t="str">
        <f>VLOOKUP(Sheet1[[#This Row],[NPDES ID2]],Combined_Sheet__Major_Only___2[[NPDES ID2]:[ECHO BFR]],3,FALSE)</f>
        <v>UT</v>
      </c>
      <c r="AW218" t="s">
        <v>12185</v>
      </c>
      <c r="AX218" t="str">
        <f>VLOOKUP(Sheet1[[#This Row],[NPDES ID2]],Combined_Sheet__Major_Only___2[[NPDES ID2]:[ECHO BFR]],27,FALSE)</f>
        <v>methaneBioCaptureRecover, tempSludgeStore</v>
      </c>
      <c r="AY218" t="str">
        <f>VLOOKUP(Sheet1[[#This Row],[NPDES ID2]],Combined_Sheet__Major_Only___2[[NPDES ID2]:[ECHO BFR]],28,FALSE)</f>
        <v>-</v>
      </c>
      <c r="AZ218" t="str">
        <f>VLOOKUP(Sheet1[[#This Row],[NPDES ID2]],Combined_Sheet__Major_Only___2[[NPDES ID2]:[ECHO BFR]],29,FALSE)</f>
        <v>thickening, preliminaryOps</v>
      </c>
      <c r="BA218">
        <f>VLOOKUP(Sheet1[[#This Row],[NPDES ID2]],Combined_Sheet__Major_Only___2[[NPDES ID2]:[ECHO BFR]],17,FALSE)</f>
        <v>41.271430000000002</v>
      </c>
      <c r="BB218">
        <f>VLOOKUP(Sheet1[[#This Row],[NPDES ID2]],Combined_Sheet__Major_Only___2[[NPDES ID2]:[ECHO BFR]],18,FALSE)</f>
        <v>-112.04325</v>
      </c>
      <c r="BC218" t="str">
        <f>IF(ISNUMBER(SEARCH("aerobic",$AW218)),"aerobic","")</f>
        <v/>
      </c>
      <c r="BD218" t="str">
        <f>IF(ISNUMBER(SEARCH("anaer",$AW218)),"anaer","")</f>
        <v>anaer</v>
      </c>
      <c r="BE218" t="str">
        <f>IF(ISNUMBER(SEARCH("thickening",$AZ218)),"thickening","")</f>
        <v>thickening</v>
      </c>
      <c r="BF218" s="2" t="str">
        <f>IF(ISNUMBER(SEARCH("airDry",$AW218)),"airDry","")</f>
        <v/>
      </c>
      <c r="BG218" s="2" t="str">
        <f>IF(ISNUMBER(SEARCH("heatDry",$AY218)),"heatDry","")</f>
        <v/>
      </c>
      <c r="BH218" s="2" t="str">
        <f>IF(AND(ISNUMBER(SEARCH("aerobic",$AW218)),ISNUMBER(SEARCH("anaer",$AW218))),"Combined Aer and Anaer.","")</f>
        <v/>
      </c>
    </row>
    <row r="219" spans="1:60" x14ac:dyDescent="0.3">
      <c r="A219" s="4">
        <v>217</v>
      </c>
      <c r="B219" t="s">
        <v>1139</v>
      </c>
      <c r="C219">
        <v>2746</v>
      </c>
      <c r="D219">
        <v>354.97603921653592</v>
      </c>
      <c r="E219">
        <v>352.60353675599328</v>
      </c>
      <c r="F219">
        <v>269.94259163638571</v>
      </c>
      <c r="G219">
        <v>436.46733586684212</v>
      </c>
      <c r="H219">
        <v>-77.544647303619968</v>
      </c>
      <c r="I219">
        <v>-77.101167906337565</v>
      </c>
      <c r="J219">
        <v>-89.66817787017483</v>
      </c>
      <c r="K219">
        <v>-65.154071873185103</v>
      </c>
      <c r="L219">
        <v>1375.976042841882</v>
      </c>
      <c r="M219">
        <v>1365.3083010628061</v>
      </c>
      <c r="N219">
        <v>1326.599445512363</v>
      </c>
      <c r="O219">
        <v>1457.348109626585</v>
      </c>
      <c r="P219">
        <v>65.438806410391848</v>
      </c>
      <c r="Q219">
        <v>65.290897170002935</v>
      </c>
      <c r="R219">
        <v>56.076239284409603</v>
      </c>
      <c r="S219">
        <v>74.076543790163583</v>
      </c>
      <c r="T219">
        <v>43.961049536989783</v>
      </c>
      <c r="U219">
        <v>43.960978855675293</v>
      </c>
      <c r="V219">
        <v>43.930715893673238</v>
      </c>
      <c r="W219">
        <v>43.991092038403742</v>
      </c>
      <c r="X219">
        <v>3951.549569685109</v>
      </c>
      <c r="Y219">
        <v>3976.961727427512</v>
      </c>
      <c r="Z219">
        <v>3729.956618836598</v>
      </c>
      <c r="AA219">
        <v>4094.875940893452</v>
      </c>
      <c r="AB219">
        <v>1059.842595661469</v>
      </c>
      <c r="AC219">
        <v>1028.4437864143461</v>
      </c>
      <c r="AD219">
        <v>825.72473458388845</v>
      </c>
      <c r="AE219">
        <v>1433.7062246702901</v>
      </c>
      <c r="AF219">
        <v>49.113599598023349</v>
      </c>
      <c r="AG219">
        <v>48.732105116474592</v>
      </c>
      <c r="AH219">
        <v>47.355103905585139</v>
      </c>
      <c r="AI219">
        <v>52.011725068832497</v>
      </c>
      <c r="AJ219">
        <v>0.37688344436202897</v>
      </c>
      <c r="AK219">
        <v>0.3768830849433662</v>
      </c>
      <c r="AL219">
        <v>0.37683311440582973</v>
      </c>
      <c r="AM219">
        <v>0.37693399061810579</v>
      </c>
      <c r="AN219">
        <v>0.94563818508775799</v>
      </c>
      <c r="AO219">
        <v>0.94563818508775799</v>
      </c>
      <c r="AP219">
        <v>0.94563818508775799</v>
      </c>
      <c r="AQ219">
        <v>0.94563818508775799</v>
      </c>
      <c r="AR219">
        <v>8.6508033469240733</v>
      </c>
      <c r="AS219">
        <v>8.6508033469240733</v>
      </c>
      <c r="AT219">
        <v>8.6508033469240733</v>
      </c>
      <c r="AU219">
        <v>8.6508033469240733</v>
      </c>
      <c r="AV219" t="str">
        <f>VLOOKUP(Sheet1[[#This Row],[NPDES ID2]],Combined_Sheet__Major_Only___2[[NPDES ID2]:[ECHO BFR]],3,FALSE)</f>
        <v>CT</v>
      </c>
      <c r="AW219" t="s">
        <v>54</v>
      </c>
      <c r="AX219" t="str">
        <f>VLOOKUP(Sheet1[[#This Row],[NPDES ID2]],Combined_Sheet__Major_Only___2[[NPDES ID2]:[ECHO BFR]],27,FALSE)</f>
        <v>other</v>
      </c>
      <c r="AY219" t="str">
        <f>VLOOKUP(Sheet1[[#This Row],[NPDES ID2]],Combined_Sheet__Major_Only___2[[NPDES ID2]:[ECHO BFR]],28,FALSE)</f>
        <v>-</v>
      </c>
      <c r="AZ219" t="str">
        <f>VLOOKUP(Sheet1[[#This Row],[NPDES ID2]],Combined_Sheet__Major_Only___2[[NPDES ID2]:[ECHO BFR]],29,FALSE)</f>
        <v>thickening, preliminaryOps</v>
      </c>
      <c r="BA219">
        <f>VLOOKUP(Sheet1[[#This Row],[NPDES ID2]],Combined_Sheet__Major_Only___2[[NPDES ID2]:[ECHO BFR]],17,FALSE)</f>
        <v>41.472974999999998</v>
      </c>
      <c r="BB219">
        <f>VLOOKUP(Sheet1[[#This Row],[NPDES ID2]],Combined_Sheet__Major_Only___2[[NPDES ID2]:[ECHO BFR]],18,FALSE)</f>
        <v>-73.053985999999995</v>
      </c>
      <c r="BC219" t="str">
        <f>IF(ISNUMBER(SEARCH("aerobic",$AW219)),"aerobic","")</f>
        <v/>
      </c>
      <c r="BD219" t="str">
        <f>IF(ISNUMBER(SEARCH("anaer",$AW219)),"anaer","")</f>
        <v/>
      </c>
      <c r="BE219" t="str">
        <f>IF(ISNUMBER(SEARCH("thickening",$AZ219)),"thickening","")</f>
        <v>thickening</v>
      </c>
      <c r="BF219" s="3" t="str">
        <f>IF(ISNUMBER(SEARCH("airDry",$AW219)),"airDry","")</f>
        <v/>
      </c>
      <c r="BG219" s="3" t="str">
        <f>IF(ISNUMBER(SEARCH("heatDry",$AY219)),"heatDry","")</f>
        <v/>
      </c>
      <c r="BH219" s="3" t="str">
        <f>IF(AND(ISNUMBER(SEARCH("aerobic",$AW219)),ISNUMBER(SEARCH("anaer",$AW219))),"Combined Aer and Anaer.","")</f>
        <v/>
      </c>
    </row>
    <row r="220" spans="1:60" x14ac:dyDescent="0.3">
      <c r="A220" s="4">
        <v>218</v>
      </c>
      <c r="B220" t="s">
        <v>1144</v>
      </c>
      <c r="C220">
        <v>2746</v>
      </c>
      <c r="D220">
        <v>336.77483707036072</v>
      </c>
      <c r="E220">
        <v>334.45137118357638</v>
      </c>
      <c r="F220">
        <v>255.28485259239241</v>
      </c>
      <c r="G220">
        <v>414.71239082921852</v>
      </c>
      <c r="H220">
        <v>-77.381807180331236</v>
      </c>
      <c r="I220">
        <v>-77.295684967359321</v>
      </c>
      <c r="J220">
        <v>-90.049467689897952</v>
      </c>
      <c r="K220">
        <v>-64.556224829514207</v>
      </c>
      <c r="L220">
        <v>1450.06172099782</v>
      </c>
      <c r="M220">
        <v>1439.9440651057671</v>
      </c>
      <c r="N220">
        <v>1403.2298727769121</v>
      </c>
      <c r="O220">
        <v>1527.240374549933</v>
      </c>
      <c r="P220">
        <v>65.327285626603683</v>
      </c>
      <c r="Q220">
        <v>65.157281990282002</v>
      </c>
      <c r="R220">
        <v>55.320273020897019</v>
      </c>
      <c r="S220">
        <v>74.404065485955698</v>
      </c>
      <c r="T220">
        <v>48.958301872233243</v>
      </c>
      <c r="U220">
        <v>48.958223478815107</v>
      </c>
      <c r="V220">
        <v>48.924658497024318</v>
      </c>
      <c r="W220">
        <v>48.991622338777141</v>
      </c>
      <c r="X220">
        <v>4175.1796954175688</v>
      </c>
      <c r="Y220">
        <v>4199.4809259801623</v>
      </c>
      <c r="Z220">
        <v>3963.8462811024879</v>
      </c>
      <c r="AA220">
        <v>4311.3177688369087</v>
      </c>
      <c r="AB220">
        <v>870.40324054718144</v>
      </c>
      <c r="AC220">
        <v>855.95315076146903</v>
      </c>
      <c r="AD220">
        <v>717.68095083717276</v>
      </c>
      <c r="AE220">
        <v>1093.9647109372099</v>
      </c>
      <c r="AF220">
        <v>51.757719578602092</v>
      </c>
      <c r="AG220">
        <v>51.395847899591708</v>
      </c>
      <c r="AH220">
        <v>50.090147640215527</v>
      </c>
      <c r="AI220">
        <v>54.506076957793248</v>
      </c>
      <c r="AJ220">
        <v>0.40900945816155237</v>
      </c>
      <c r="AK220">
        <v>0.40900908163665978</v>
      </c>
      <c r="AL220">
        <v>0.4089567183111904</v>
      </c>
      <c r="AM220">
        <v>0.40906242438588952</v>
      </c>
      <c r="AN220">
        <v>0.95079538569444466</v>
      </c>
      <c r="AO220">
        <v>0.95079538569444444</v>
      </c>
      <c r="AP220">
        <v>0.95079538569444444</v>
      </c>
      <c r="AQ220">
        <v>0.95079538569444444</v>
      </c>
      <c r="AR220">
        <v>10.34152954473727</v>
      </c>
      <c r="AS220">
        <v>10.34152954473727</v>
      </c>
      <c r="AT220">
        <v>10.34152954473727</v>
      </c>
      <c r="AU220">
        <v>10.34152954473727</v>
      </c>
      <c r="AV220" t="str">
        <f>VLOOKUP(Sheet1[[#This Row],[NPDES ID2]],Combined_Sheet__Major_Only___2[[NPDES ID2]:[ECHO BFR]],3,FALSE)</f>
        <v>CT</v>
      </c>
      <c r="AW220" t="s">
        <v>54</v>
      </c>
      <c r="AX220" t="str">
        <f>VLOOKUP(Sheet1[[#This Row],[NPDES ID2]],Combined_Sheet__Major_Only___2[[NPDES ID2]:[ECHO BFR]],27,FALSE)</f>
        <v>other</v>
      </c>
      <c r="AY220" t="str">
        <f>VLOOKUP(Sheet1[[#This Row],[NPDES ID2]],Combined_Sheet__Major_Only___2[[NPDES ID2]:[ECHO BFR]],28,FALSE)</f>
        <v>-</v>
      </c>
      <c r="AZ220" t="str">
        <f>VLOOKUP(Sheet1[[#This Row],[NPDES ID2]],Combined_Sheet__Major_Only___2[[NPDES ID2]:[ECHO BFR]],29,FALSE)</f>
        <v>thickening, preliminaryOps</v>
      </c>
      <c r="BA220">
        <f>VLOOKUP(Sheet1[[#This Row],[NPDES ID2]],Combined_Sheet__Major_Only___2[[NPDES ID2]:[ECHO BFR]],17,FALSE)</f>
        <v>41.178159999999998</v>
      </c>
      <c r="BB220">
        <f>VLOOKUP(Sheet1[[#This Row],[NPDES ID2]],Combined_Sheet__Major_Only___2[[NPDES ID2]:[ECHO BFR]],18,FALSE)</f>
        <v>-73.125699999999995</v>
      </c>
      <c r="BC220" t="str">
        <f>IF(ISNUMBER(SEARCH("aerobic",$AW220)),"aerobic","")</f>
        <v/>
      </c>
      <c r="BD220" t="str">
        <f>IF(ISNUMBER(SEARCH("anaer",$AW220)),"anaer","")</f>
        <v/>
      </c>
      <c r="BE220" t="str">
        <f>IF(ISNUMBER(SEARCH("thickening",$AZ220)),"thickening","")</f>
        <v>thickening</v>
      </c>
      <c r="BF220" s="2" t="str">
        <f>IF(ISNUMBER(SEARCH("airDry",$AW220)),"airDry","")</f>
        <v/>
      </c>
      <c r="BG220" s="2" t="str">
        <f>IF(ISNUMBER(SEARCH("heatDry",$AY220)),"heatDry","")</f>
        <v/>
      </c>
      <c r="BH220" s="2" t="str">
        <f>IF(AND(ISNUMBER(SEARCH("aerobic",$AW220)),ISNUMBER(SEARCH("anaer",$AW220))),"Combined Aer and Anaer.","")</f>
        <v/>
      </c>
    </row>
    <row r="221" spans="1:60" x14ac:dyDescent="0.3">
      <c r="A221" s="4">
        <v>219</v>
      </c>
      <c r="B221" t="s">
        <v>1148</v>
      </c>
      <c r="C221">
        <v>2738</v>
      </c>
      <c r="D221">
        <v>301.44466799534899</v>
      </c>
      <c r="E221">
        <v>298.75230367892539</v>
      </c>
      <c r="F221">
        <v>227.10133263415949</v>
      </c>
      <c r="G221">
        <v>372.15488445445379</v>
      </c>
      <c r="H221">
        <v>-76.972167057196103</v>
      </c>
      <c r="I221">
        <v>-77.642916241856469</v>
      </c>
      <c r="J221">
        <v>-90.289030219319471</v>
      </c>
      <c r="K221">
        <v>-62.393373293828873</v>
      </c>
      <c r="L221">
        <v>1613.003510352507</v>
      </c>
      <c r="M221">
        <v>1604.1592666110789</v>
      </c>
      <c r="N221">
        <v>1572.0623645886069</v>
      </c>
      <c r="O221">
        <v>1680.475153103175</v>
      </c>
      <c r="P221">
        <v>64.859245635038249</v>
      </c>
      <c r="Q221">
        <v>65.316207231209034</v>
      </c>
      <c r="R221">
        <v>53.994788687483243</v>
      </c>
      <c r="S221">
        <v>74.671128310339654</v>
      </c>
      <c r="T221">
        <v>58.361777088340077</v>
      </c>
      <c r="U221">
        <v>58.361684182832043</v>
      </c>
      <c r="V221">
        <v>58.321905694265212</v>
      </c>
      <c r="W221">
        <v>58.401265797308227</v>
      </c>
      <c r="X221">
        <v>4460.0406741553834</v>
      </c>
      <c r="Y221">
        <v>4480.5959463014842</v>
      </c>
      <c r="Z221">
        <v>4281.7914480182044</v>
      </c>
      <c r="AA221">
        <v>4574.0842550390698</v>
      </c>
      <c r="AB221">
        <v>694.06972763474459</v>
      </c>
      <c r="AC221">
        <v>689.58100839950202</v>
      </c>
      <c r="AD221">
        <v>600.57998085314114</v>
      </c>
      <c r="AE221">
        <v>813.19217237836244</v>
      </c>
      <c r="AF221">
        <v>57.741267268211978</v>
      </c>
      <c r="AG221">
        <v>57.423903844360048</v>
      </c>
      <c r="AH221">
        <v>56.279858076073879</v>
      </c>
      <c r="AI221">
        <v>60.150024966966512</v>
      </c>
      <c r="AJ221">
        <v>0.481866327441275</v>
      </c>
      <c r="AK221">
        <v>0.48186591739781542</v>
      </c>
      <c r="AL221">
        <v>0.48180885939448792</v>
      </c>
      <c r="AM221">
        <v>0.48192404150775892</v>
      </c>
      <c r="AN221">
        <v>0.95824866721962965</v>
      </c>
      <c r="AO221">
        <v>0.95824866721962931</v>
      </c>
      <c r="AP221">
        <v>0.95824866721962931</v>
      </c>
      <c r="AQ221">
        <v>0.95824866721962931</v>
      </c>
      <c r="AR221">
        <v>13.64271043570335</v>
      </c>
      <c r="AS221">
        <v>13.64271043570335</v>
      </c>
      <c r="AT221">
        <v>13.64271043570335</v>
      </c>
      <c r="AU221">
        <v>13.64271043570335</v>
      </c>
      <c r="AV221" t="str">
        <f>VLOOKUP(Sheet1[[#This Row],[NPDES ID2]],Combined_Sheet__Major_Only___2[[NPDES ID2]:[ECHO BFR]],3,FALSE)</f>
        <v>TX</v>
      </c>
      <c r="AW221" t="s">
        <v>41</v>
      </c>
      <c r="AX221" t="str">
        <f>VLOOKUP(Sheet1[[#This Row],[NPDES ID2]],Combined_Sheet__Major_Only___2[[NPDES ID2]:[ECHO BFR]],27,FALSE)</f>
        <v>-</v>
      </c>
      <c r="AY221" t="str">
        <f>VLOOKUP(Sheet1[[#This Row],[NPDES ID2]],Combined_Sheet__Major_Only___2[[NPDES ID2]:[ECHO BFR]],28,FALSE)</f>
        <v>-</v>
      </c>
      <c r="AZ221" t="str">
        <f>VLOOKUP(Sheet1[[#This Row],[NPDES ID2]],Combined_Sheet__Major_Only___2[[NPDES ID2]:[ECHO BFR]],29,FALSE)</f>
        <v>thickening</v>
      </c>
      <c r="BA221">
        <f>VLOOKUP(Sheet1[[#This Row],[NPDES ID2]],Combined_Sheet__Major_Only___2[[NPDES ID2]:[ECHO BFR]],17,FALSE)</f>
        <v>33.056669999999997</v>
      </c>
      <c r="BB221">
        <f>VLOOKUP(Sheet1[[#This Row],[NPDES ID2]],Combined_Sheet__Major_Only___2[[NPDES ID2]:[ECHO BFR]],18,FALSE)</f>
        <v>-96.978430000000003</v>
      </c>
      <c r="BC221" t="str">
        <f>IF(ISNUMBER(SEARCH("aerobic",$AW221)),"aerobic","")</f>
        <v>aerobic</v>
      </c>
      <c r="BD221" t="str">
        <f>IF(ISNUMBER(SEARCH("anaer",$AW221)),"anaer","")</f>
        <v/>
      </c>
      <c r="BE221" t="str">
        <f>IF(ISNUMBER(SEARCH("thickening",$AZ221)),"thickening","")</f>
        <v>thickening</v>
      </c>
      <c r="BF221" s="3" t="str">
        <f>IF(ISNUMBER(SEARCH("airDry",$AW221)),"airDry","")</f>
        <v/>
      </c>
      <c r="BG221" s="3" t="str">
        <f>IF(ISNUMBER(SEARCH("heatDry",$AY221)),"heatDry","")</f>
        <v/>
      </c>
      <c r="BH221" s="3" t="str">
        <f>IF(AND(ISNUMBER(SEARCH("aerobic",$AW221)),ISNUMBER(SEARCH("anaer",$AW221))),"Combined Aer and Anaer.","")</f>
        <v/>
      </c>
    </row>
    <row r="222" spans="1:60" x14ac:dyDescent="0.3">
      <c r="A222" s="4">
        <v>220</v>
      </c>
      <c r="B222" t="s">
        <v>1153</v>
      </c>
      <c r="C222">
        <v>2702</v>
      </c>
      <c r="D222">
        <v>368.90127965592171</v>
      </c>
      <c r="E222">
        <v>366.83956890082572</v>
      </c>
      <c r="F222">
        <v>281.34895068786398</v>
      </c>
      <c r="G222">
        <v>452.65812332179638</v>
      </c>
      <c r="H222">
        <v>-77.718838423516644</v>
      </c>
      <c r="I222">
        <v>-77.080076029409341</v>
      </c>
      <c r="J222">
        <v>-89.391487062265512</v>
      </c>
      <c r="K222">
        <v>-66.152400862091937</v>
      </c>
      <c r="L222">
        <v>1295.242923111668</v>
      </c>
      <c r="M222">
        <v>1284.3102012767879</v>
      </c>
      <c r="N222">
        <v>1244.646212823556</v>
      </c>
      <c r="O222">
        <v>1378.6240297836141</v>
      </c>
      <c r="P222">
        <v>64.472841236053966</v>
      </c>
      <c r="Q222">
        <v>64.093806173461843</v>
      </c>
      <c r="R222">
        <v>55.847841730821251</v>
      </c>
      <c r="S222">
        <v>73.267205414244785</v>
      </c>
      <c r="T222">
        <v>42.268393719797913</v>
      </c>
      <c r="U222">
        <v>42.268325650706338</v>
      </c>
      <c r="V222">
        <v>42.239181139930871</v>
      </c>
      <c r="W222">
        <v>42.297325917714339</v>
      </c>
      <c r="X222">
        <v>3972.212183943323</v>
      </c>
      <c r="Y222">
        <v>3999.8564978252721</v>
      </c>
      <c r="Z222">
        <v>3730.3897241690902</v>
      </c>
      <c r="AA222">
        <v>4129.2116250143008</v>
      </c>
      <c r="AB222">
        <v>866.1604094785049</v>
      </c>
      <c r="AC222">
        <v>848.21045491605605</v>
      </c>
      <c r="AD222">
        <v>705.09533221727725</v>
      </c>
      <c r="AE222">
        <v>1106.26591749062</v>
      </c>
      <c r="AF222">
        <v>46.984434996561212</v>
      </c>
      <c r="AG222">
        <v>46.587197935257208</v>
      </c>
      <c r="AH222">
        <v>45.152621745672107</v>
      </c>
      <c r="AI222">
        <v>50.003264953655233</v>
      </c>
      <c r="AJ222">
        <v>0.35105082517784503</v>
      </c>
      <c r="AK222">
        <v>0.35105050742094612</v>
      </c>
      <c r="AL222">
        <v>0.35100631126117271</v>
      </c>
      <c r="AM222">
        <v>0.35109553004925009</v>
      </c>
      <c r="AN222">
        <v>0.94363722732673461</v>
      </c>
      <c r="AO222">
        <v>0.94363722732673483</v>
      </c>
      <c r="AP222">
        <v>0.94363722732673483</v>
      </c>
      <c r="AQ222">
        <v>0.94363722732673483</v>
      </c>
      <c r="AR222">
        <v>9.1674395281127108</v>
      </c>
      <c r="AS222">
        <v>9.1674395281127126</v>
      </c>
      <c r="AT222">
        <v>9.1674395281127126</v>
      </c>
      <c r="AU222">
        <v>9.1674395281127126</v>
      </c>
      <c r="AV222" t="str">
        <f>VLOOKUP(Sheet1[[#This Row],[NPDES ID2]],Combined_Sheet__Major_Only___2[[NPDES ID2]:[ECHO BFR]],3,FALSE)</f>
        <v>IN</v>
      </c>
      <c r="AW222" t="s">
        <v>54</v>
      </c>
      <c r="AX222" t="str">
        <f>VLOOKUP(Sheet1[[#This Row],[NPDES ID2]],Combined_Sheet__Major_Only___2[[NPDES ID2]:[ECHO BFR]],27,FALSE)</f>
        <v>-</v>
      </c>
      <c r="AY222" t="str">
        <f>VLOOKUP(Sheet1[[#This Row],[NPDES ID2]],Combined_Sheet__Major_Only___2[[NPDES ID2]:[ECHO BFR]],28,FALSE)</f>
        <v>-</v>
      </c>
      <c r="AZ222" t="str">
        <f>VLOOKUP(Sheet1[[#This Row],[NPDES ID2]],Combined_Sheet__Major_Only___2[[NPDES ID2]:[ECHO BFR]],29,FALSE)</f>
        <v>thickening</v>
      </c>
      <c r="BA222">
        <f>VLOOKUP(Sheet1[[#This Row],[NPDES ID2]],Combined_Sheet__Major_Only___2[[NPDES ID2]:[ECHO BFR]],17,FALSE)</f>
        <v>39.934277999999999</v>
      </c>
      <c r="BB222">
        <f>VLOOKUP(Sheet1[[#This Row],[NPDES ID2]],Combined_Sheet__Major_Only___2[[NPDES ID2]:[ECHO BFR]],18,FALSE)</f>
        <v>-86.065111000000002</v>
      </c>
      <c r="BC222" t="str">
        <f>IF(ISNUMBER(SEARCH("aerobic",$AW222)),"aerobic","")</f>
        <v/>
      </c>
      <c r="BD222" t="str">
        <f>IF(ISNUMBER(SEARCH("anaer",$AW222)),"anaer","")</f>
        <v/>
      </c>
      <c r="BE222" t="str">
        <f>IF(ISNUMBER(SEARCH("thickening",$AZ222)),"thickening","")</f>
        <v>thickening</v>
      </c>
      <c r="BF222" s="2" t="str">
        <f>IF(ISNUMBER(SEARCH("airDry",$AW222)),"airDry","")</f>
        <v/>
      </c>
      <c r="BG222" s="2" t="str">
        <f>IF(ISNUMBER(SEARCH("heatDry",$AY222)),"heatDry","")</f>
        <v/>
      </c>
      <c r="BH222" s="2" t="str">
        <f>IF(AND(ISNUMBER(SEARCH("aerobic",$AW222)),ISNUMBER(SEARCH("anaer",$AW222))),"Combined Aer and Anaer.","")</f>
        <v/>
      </c>
    </row>
    <row r="223" spans="1:60" x14ac:dyDescent="0.3">
      <c r="A223" s="4">
        <v>221</v>
      </c>
      <c r="B223" t="s">
        <v>1158</v>
      </c>
      <c r="C223">
        <v>2700</v>
      </c>
      <c r="D223">
        <v>257.44035310581842</v>
      </c>
      <c r="E223">
        <v>255.9555049715903</v>
      </c>
      <c r="F223">
        <v>194.23958346723481</v>
      </c>
      <c r="G223">
        <v>315.47718346857408</v>
      </c>
      <c r="H223">
        <v>-76.434552401729974</v>
      </c>
      <c r="I223">
        <v>-77.801620076899809</v>
      </c>
      <c r="J223">
        <v>-90.226667095737383</v>
      </c>
      <c r="K223">
        <v>-59.163517073751272</v>
      </c>
      <c r="L223">
        <v>1852.292122594949</v>
      </c>
      <c r="M223">
        <v>1845.52012761688</v>
      </c>
      <c r="N223">
        <v>1820.9612920927029</v>
      </c>
      <c r="O223">
        <v>1903.920939237549</v>
      </c>
      <c r="P223">
        <v>63.479173515334217</v>
      </c>
      <c r="Q223">
        <v>64.322545062552265</v>
      </c>
      <c r="R223">
        <v>51.07834477205995</v>
      </c>
      <c r="S223">
        <v>73.388293691442939</v>
      </c>
      <c r="T223">
        <v>4.0764515704462667</v>
      </c>
      <c r="U223">
        <v>4.0764424417875507</v>
      </c>
      <c r="V223">
        <v>4.0725339087629022</v>
      </c>
      <c r="W223">
        <v>4.0803316304652268</v>
      </c>
      <c r="X223">
        <v>267.4472051311738</v>
      </c>
      <c r="Y223">
        <v>268.25477566038097</v>
      </c>
      <c r="Z223">
        <v>260.38016355233287</v>
      </c>
      <c r="AA223">
        <v>271.98552741709261</v>
      </c>
      <c r="AB223">
        <v>47.545446181038081</v>
      </c>
      <c r="AC223">
        <v>47.192417670332851</v>
      </c>
      <c r="AD223">
        <v>40.439684958760793</v>
      </c>
      <c r="AE223">
        <v>56.668899289694359</v>
      </c>
      <c r="AF223">
        <v>67.23570459189996</v>
      </c>
      <c r="AG223">
        <v>66.989460421182244</v>
      </c>
      <c r="AH223">
        <v>66.100804187921497</v>
      </c>
      <c r="AI223">
        <v>69.106129624266302</v>
      </c>
      <c r="AJ223">
        <v>0.59782074663992701</v>
      </c>
      <c r="AK223">
        <v>0.59782050204332093</v>
      </c>
      <c r="AL223">
        <v>0.59778633923850177</v>
      </c>
      <c r="AM223">
        <v>0.59785529886303101</v>
      </c>
      <c r="AN223">
        <v>0.66744841950302247</v>
      </c>
      <c r="AO223">
        <v>0.66744841950302258</v>
      </c>
      <c r="AP223">
        <v>0.66744841950302258</v>
      </c>
      <c r="AQ223">
        <v>0.66744841950302258</v>
      </c>
      <c r="AR223">
        <v>14.67911894040526</v>
      </c>
      <c r="AS223">
        <v>14.679118940405271</v>
      </c>
      <c r="AT223">
        <v>14.679118940405271</v>
      </c>
      <c r="AU223">
        <v>14.679118940405271</v>
      </c>
      <c r="AV223" t="str">
        <f>VLOOKUP(Sheet1[[#This Row],[NPDES ID2]],Combined_Sheet__Major_Only___2[[NPDES ID2]:[ECHO BFR]],3,FALSE)</f>
        <v>UT</v>
      </c>
      <c r="AW223" t="s">
        <v>12186</v>
      </c>
      <c r="AX223" t="str">
        <f>VLOOKUP(Sheet1[[#This Row],[NPDES ID2]],Combined_Sheet__Major_Only___2[[NPDES ID2]:[ECHO BFR]],27,FALSE)</f>
        <v>methaneBioCaptureRecover, tempSludgeStore</v>
      </c>
      <c r="AY223" t="str">
        <f>VLOOKUP(Sheet1[[#This Row],[NPDES ID2]],Combined_Sheet__Major_Only___2[[NPDES ID2]:[ECHO BFR]],28,FALSE)</f>
        <v>-</v>
      </c>
      <c r="AZ223" t="str">
        <f>VLOOKUP(Sheet1[[#This Row],[NPDES ID2]],Combined_Sheet__Major_Only___2[[NPDES ID2]:[ECHO BFR]],29,FALSE)</f>
        <v>preliminaryOps, thickening</v>
      </c>
      <c r="BA223">
        <f>VLOOKUP(Sheet1[[#This Row],[NPDES ID2]],Combined_Sheet__Major_Only___2[[NPDES ID2]:[ECHO BFR]],17,FALSE)</f>
        <v>41.084387</v>
      </c>
      <c r="BB223">
        <f>VLOOKUP(Sheet1[[#This Row],[NPDES ID2]],Combined_Sheet__Major_Only___2[[NPDES ID2]:[ECHO BFR]],18,FALSE)</f>
        <v>-112.109111</v>
      </c>
      <c r="BC223" t="str">
        <f>IF(ISNUMBER(SEARCH("aerobic",$AW223)),"aerobic","")</f>
        <v/>
      </c>
      <c r="BD223" t="str">
        <f>IF(ISNUMBER(SEARCH("anaer",$AW223)),"anaer","")</f>
        <v>anaer</v>
      </c>
      <c r="BE223" t="str">
        <f>IF(ISNUMBER(SEARCH("thickening",$AZ223)),"thickening","")</f>
        <v>thickening</v>
      </c>
      <c r="BF223" s="3" t="str">
        <f>IF(ISNUMBER(SEARCH("airDry",$AW223)),"airDry","")</f>
        <v>airDry</v>
      </c>
      <c r="BG223" s="3" t="str">
        <f>IF(ISNUMBER(SEARCH("heatDry",$AY223)),"heatDry","")</f>
        <v/>
      </c>
      <c r="BH223" s="3" t="str">
        <f>IF(AND(ISNUMBER(SEARCH("aerobic",$AW223)),ISNUMBER(SEARCH("anaer",$AW223))),"Combined Aer and Anaer.","")</f>
        <v/>
      </c>
    </row>
    <row r="224" spans="1:60" x14ac:dyDescent="0.3">
      <c r="A224" s="4">
        <v>222</v>
      </c>
      <c r="B224" t="s">
        <v>1164</v>
      </c>
      <c r="C224">
        <v>2646.3150000000001</v>
      </c>
      <c r="D224">
        <v>367.77884730454718</v>
      </c>
      <c r="E224">
        <v>366.23488034367739</v>
      </c>
      <c r="F224">
        <v>280.60145112782709</v>
      </c>
      <c r="G224">
        <v>450.80792039866083</v>
      </c>
      <c r="H224">
        <v>-77.710058507227487</v>
      </c>
      <c r="I224">
        <v>-77.07050951194779</v>
      </c>
      <c r="J224">
        <v>-89.328613208009756</v>
      </c>
      <c r="K224">
        <v>-66.184200277442045</v>
      </c>
      <c r="L224">
        <v>1262.857252792488</v>
      </c>
      <c r="M224">
        <v>1252.1080005031929</v>
      </c>
      <c r="N224">
        <v>1213.1075068116761</v>
      </c>
      <c r="O224">
        <v>1344.8431956377269</v>
      </c>
      <c r="P224">
        <v>63.151387340383579</v>
      </c>
      <c r="Q224">
        <v>62.746226765124277</v>
      </c>
      <c r="R224">
        <v>54.760948777820587</v>
      </c>
      <c r="S224">
        <v>71.795261553090882</v>
      </c>
      <c r="T224">
        <v>47.654951223020781</v>
      </c>
      <c r="U224">
        <v>47.654874841023052</v>
      </c>
      <c r="V224">
        <v>47.622171070423263</v>
      </c>
      <c r="W224">
        <v>47.687416752152359</v>
      </c>
      <c r="X224">
        <v>4498.6871724053253</v>
      </c>
      <c r="Y224">
        <v>4530.2479496566548</v>
      </c>
      <c r="Z224">
        <v>4222.5570925480633</v>
      </c>
      <c r="AA224">
        <v>4678.0219445744005</v>
      </c>
      <c r="AB224">
        <v>1060.370934441698</v>
      </c>
      <c r="AC224">
        <v>1034.9392489882221</v>
      </c>
      <c r="AD224">
        <v>849.04089641851238</v>
      </c>
      <c r="AE224">
        <v>1382.436021859625</v>
      </c>
      <c r="AF224">
        <v>46.773861297001012</v>
      </c>
      <c r="AG224">
        <v>46.375050361405478</v>
      </c>
      <c r="AH224">
        <v>44.934905427656503</v>
      </c>
      <c r="AI224">
        <v>49.804481772918287</v>
      </c>
      <c r="AJ224">
        <v>0.34849792869229418</v>
      </c>
      <c r="AK224">
        <v>0.34849760108241118</v>
      </c>
      <c r="AL224">
        <v>0.34845204779177602</v>
      </c>
      <c r="AM224">
        <v>0.34854400667117902</v>
      </c>
      <c r="AN224">
        <v>0.94954703453700906</v>
      </c>
      <c r="AO224">
        <v>0.94954703453700928</v>
      </c>
      <c r="AP224">
        <v>0.94954703453700928</v>
      </c>
      <c r="AQ224">
        <v>0.94954703453700928</v>
      </c>
      <c r="AR224">
        <v>8.7700181313033223</v>
      </c>
      <c r="AS224">
        <v>8.7700181313033223</v>
      </c>
      <c r="AT224">
        <v>8.7700181313033223</v>
      </c>
      <c r="AU224">
        <v>8.7700181313033223</v>
      </c>
      <c r="AV224" t="str">
        <f>VLOOKUP(Sheet1[[#This Row],[NPDES ID2]],Combined_Sheet__Major_Only___2[[NPDES ID2]:[ECHO BFR]],3,FALSE)</f>
        <v>NJ</v>
      </c>
      <c r="AW224" t="s">
        <v>54</v>
      </c>
      <c r="AX224" t="str">
        <f>VLOOKUP(Sheet1[[#This Row],[NPDES ID2]],Combined_Sheet__Major_Only___2[[NPDES ID2]:[ECHO BFR]],27,FALSE)</f>
        <v>-</v>
      </c>
      <c r="AY224" t="str">
        <f>VLOOKUP(Sheet1[[#This Row],[NPDES ID2]],Combined_Sheet__Major_Only___2[[NPDES ID2]:[ECHO BFR]],28,FALSE)</f>
        <v>-</v>
      </c>
      <c r="AZ224" t="str">
        <f>VLOOKUP(Sheet1[[#This Row],[NPDES ID2]],Combined_Sheet__Major_Only___2[[NPDES ID2]:[ECHO BFR]],29,FALSE)</f>
        <v>thickening, preliminaryOps</v>
      </c>
      <c r="BA224">
        <f>VLOOKUP(Sheet1[[#This Row],[NPDES ID2]],Combined_Sheet__Major_Only___2[[NPDES ID2]:[ECHO BFR]],17,FALSE)</f>
        <v>40.440300000000001</v>
      </c>
      <c r="BB224">
        <f>VLOOKUP(Sheet1[[#This Row],[NPDES ID2]],Combined_Sheet__Major_Only___2[[NPDES ID2]:[ECHO BFR]],18,FALSE)</f>
        <v>-74.191057000000001</v>
      </c>
      <c r="BC224" t="str">
        <f>IF(ISNUMBER(SEARCH("aerobic",$AW224)),"aerobic","")</f>
        <v/>
      </c>
      <c r="BD224" t="str">
        <f>IF(ISNUMBER(SEARCH("anaer",$AW224)),"anaer","")</f>
        <v/>
      </c>
      <c r="BE224" t="str">
        <f>IF(ISNUMBER(SEARCH("thickening",$AZ224)),"thickening","")</f>
        <v>thickening</v>
      </c>
      <c r="BF224" s="2" t="str">
        <f>IF(ISNUMBER(SEARCH("airDry",$AW224)),"airDry","")</f>
        <v/>
      </c>
      <c r="BG224" s="2" t="str">
        <f>IF(ISNUMBER(SEARCH("heatDry",$AY224)),"heatDry","")</f>
        <v/>
      </c>
      <c r="BH224" s="2" t="str">
        <f>IF(AND(ISNUMBER(SEARCH("aerobic",$AW224)),ISNUMBER(SEARCH("anaer",$AW224))),"Combined Aer and Anaer.","")</f>
        <v/>
      </c>
    </row>
    <row r="225" spans="1:60" x14ac:dyDescent="0.3">
      <c r="A225" s="4">
        <v>223</v>
      </c>
      <c r="B225" t="s">
        <v>1169</v>
      </c>
      <c r="C225">
        <v>2617.88</v>
      </c>
      <c r="D225">
        <v>266.60019127261808</v>
      </c>
      <c r="E225">
        <v>265.17656024707759</v>
      </c>
      <c r="F225">
        <v>200.75580349122561</v>
      </c>
      <c r="G225">
        <v>325.72731708029329</v>
      </c>
      <c r="H225">
        <v>-76.508038163368951</v>
      </c>
      <c r="I225">
        <v>-77.65997153377738</v>
      </c>
      <c r="J225">
        <v>-90.401114669058444</v>
      </c>
      <c r="K225">
        <v>-60.09700431063056</v>
      </c>
      <c r="L225">
        <v>1715.1954596022761</v>
      </c>
      <c r="M225">
        <v>1708.028960347857</v>
      </c>
      <c r="N225">
        <v>1682.020120844182</v>
      </c>
      <c r="O225">
        <v>1769.8690067405839</v>
      </c>
      <c r="P225">
        <v>61.699424306402619</v>
      </c>
      <c r="Q225">
        <v>62.418512259725567</v>
      </c>
      <c r="R225">
        <v>50.124872481099587</v>
      </c>
      <c r="S225">
        <v>70.619964224952668</v>
      </c>
      <c r="T225">
        <v>47.694545862590317</v>
      </c>
      <c r="U225">
        <v>47.694469419487433</v>
      </c>
      <c r="V225">
        <v>47.661739486053627</v>
      </c>
      <c r="W225">
        <v>47.727037363964087</v>
      </c>
      <c r="X225">
        <v>3276.6767908014108</v>
      </c>
      <c r="Y225">
        <v>3288.1880384787278</v>
      </c>
      <c r="Z225">
        <v>3176.690557520657</v>
      </c>
      <c r="AA225">
        <v>3340.3805286436568</v>
      </c>
      <c r="AB225">
        <v>585.25871318580107</v>
      </c>
      <c r="AC225">
        <v>580.26261428817656</v>
      </c>
      <c r="AD225">
        <v>496.98419783871918</v>
      </c>
      <c r="AE225">
        <v>697.77415826649917</v>
      </c>
      <c r="AF225">
        <v>64.215490882347751</v>
      </c>
      <c r="AG225">
        <v>63.946457083029053</v>
      </c>
      <c r="AH225">
        <v>62.977427587696127</v>
      </c>
      <c r="AI225">
        <v>66.256261931238015</v>
      </c>
      <c r="AJ225">
        <v>0.56089579938373657</v>
      </c>
      <c r="AK225">
        <v>0.56089539219800189</v>
      </c>
      <c r="AL225">
        <v>0.56083867238865648</v>
      </c>
      <c r="AM225">
        <v>0.56095316977852616</v>
      </c>
      <c r="AN225">
        <v>0.94958589054302156</v>
      </c>
      <c r="AO225">
        <v>0.94958589054302156</v>
      </c>
      <c r="AP225">
        <v>0.94958589054302156</v>
      </c>
      <c r="AQ225">
        <v>0.94958589054302156</v>
      </c>
      <c r="AR225">
        <v>13.98161059557509</v>
      </c>
      <c r="AS225">
        <v>13.981610595575081</v>
      </c>
      <c r="AT225">
        <v>13.981610595575081</v>
      </c>
      <c r="AU225">
        <v>13.981610595575081</v>
      </c>
      <c r="AV225" t="str">
        <f>VLOOKUP(Sheet1[[#This Row],[NPDES ID2]],Combined_Sheet__Major_Only___2[[NPDES ID2]:[ECHO BFR]],3,FALSE)</f>
        <v>VA</v>
      </c>
      <c r="AW225" t="s">
        <v>12181</v>
      </c>
      <c r="AX225" t="str">
        <f>VLOOKUP(Sheet1[[#This Row],[NPDES ID2]],Combined_Sheet__Major_Only___2[[NPDES ID2]:[ECHO BFR]],27,FALSE)</f>
        <v>methaneBioCaptureRecover</v>
      </c>
      <c r="AY225" t="str">
        <f>VLOOKUP(Sheet1[[#This Row],[NPDES ID2]],Combined_Sheet__Major_Only___2[[NPDES ID2]:[ECHO BFR]],28,FALSE)</f>
        <v>pasteurize</v>
      </c>
      <c r="AZ225" t="str">
        <f>VLOOKUP(Sheet1[[#This Row],[NPDES ID2]],Combined_Sheet__Major_Only___2[[NPDES ID2]:[ECHO BFR]],29,FALSE)</f>
        <v>thickening, preliminaryOps</v>
      </c>
      <c r="BA225">
        <f>VLOOKUP(Sheet1[[#This Row],[NPDES ID2]],Combined_Sheet__Major_Only___2[[NPDES ID2]:[ECHO BFR]],17,FALSE)</f>
        <v>39.179119999999998</v>
      </c>
      <c r="BB225">
        <f>VLOOKUP(Sheet1[[#This Row],[NPDES ID2]],Combined_Sheet__Major_Only___2[[NPDES ID2]:[ECHO BFR]],18,FALSE)</f>
        <v>-78.075760000000002</v>
      </c>
      <c r="BC225" t="str">
        <f>IF(ISNUMBER(SEARCH("aerobic",$AW225)),"aerobic","")</f>
        <v/>
      </c>
      <c r="BD225" t="str">
        <f>IF(ISNUMBER(SEARCH("anaer",$AW225)),"anaer","")</f>
        <v>anaer</v>
      </c>
      <c r="BE225" t="str">
        <f>IF(ISNUMBER(SEARCH("thickening",$AZ225)),"thickening","")</f>
        <v>thickening</v>
      </c>
      <c r="BF225" s="3" t="str">
        <f>IF(ISNUMBER(SEARCH("airDry",$AW225)),"airDry","")</f>
        <v/>
      </c>
      <c r="BG225" s="3" t="str">
        <f>IF(ISNUMBER(SEARCH("heatDry",$AY225)),"heatDry","")</f>
        <v/>
      </c>
      <c r="BH225" s="3" t="str">
        <f>IF(AND(ISNUMBER(SEARCH("aerobic",$AW225)),ISNUMBER(SEARCH("anaer",$AW225))),"Combined Aer and Anaer.","")</f>
        <v/>
      </c>
    </row>
    <row r="226" spans="1:60" x14ac:dyDescent="0.3">
      <c r="A226" s="4">
        <v>224</v>
      </c>
      <c r="B226" t="s">
        <v>1174</v>
      </c>
      <c r="C226">
        <v>2574</v>
      </c>
      <c r="D226">
        <v>268.71007248242807</v>
      </c>
      <c r="E226">
        <v>267.34515262958519</v>
      </c>
      <c r="F226">
        <v>202.33510116809879</v>
      </c>
      <c r="G226">
        <v>327.92503325828392</v>
      </c>
      <c r="H226">
        <v>-76.294694469592656</v>
      </c>
      <c r="I226">
        <v>-77.572491099551002</v>
      </c>
      <c r="J226">
        <v>-90.014656587712238</v>
      </c>
      <c r="K226">
        <v>-59.900510752660367</v>
      </c>
      <c r="L226">
        <v>1663.433615633483</v>
      </c>
      <c r="M226">
        <v>1656.220226363137</v>
      </c>
      <c r="N226">
        <v>1630.0094462393581</v>
      </c>
      <c r="O226">
        <v>1718.525822540262</v>
      </c>
      <c r="P226">
        <v>60.703626615372571</v>
      </c>
      <c r="Q226">
        <v>61.353191581142951</v>
      </c>
      <c r="R226">
        <v>49.434536650064523</v>
      </c>
      <c r="S226">
        <v>69.483310335606944</v>
      </c>
      <c r="T226">
        <v>115.7710898060881</v>
      </c>
      <c r="U226">
        <v>115.7709083025787</v>
      </c>
      <c r="V226">
        <v>115.6931956305977</v>
      </c>
      <c r="W226">
        <v>115.8482363543245</v>
      </c>
      <c r="X226">
        <v>8063.8234911053123</v>
      </c>
      <c r="Y226">
        <v>8093.3482947002376</v>
      </c>
      <c r="Z226">
        <v>7808.0747760907343</v>
      </c>
      <c r="AA226">
        <v>8226.7537509486228</v>
      </c>
      <c r="AB226">
        <v>1565.2495343582709</v>
      </c>
      <c r="AC226">
        <v>1549.0766557743509</v>
      </c>
      <c r="AD226">
        <v>1310.3450149777509</v>
      </c>
      <c r="AE226">
        <v>1894.9497301936999</v>
      </c>
      <c r="AF226">
        <v>63.344061852982129</v>
      </c>
      <c r="AG226">
        <v>63.068182839990158</v>
      </c>
      <c r="AH226">
        <v>62.077992481915693</v>
      </c>
      <c r="AI226">
        <v>65.431870768090448</v>
      </c>
      <c r="AJ226">
        <v>0.5502481475679587</v>
      </c>
      <c r="AK226">
        <v>0.55024748055949746</v>
      </c>
      <c r="AL226">
        <v>0.55015494486960403</v>
      </c>
      <c r="AM226">
        <v>0.55034175471348468</v>
      </c>
      <c r="AN226">
        <v>0.97830845042149184</v>
      </c>
      <c r="AO226">
        <v>0.97830845042149162</v>
      </c>
      <c r="AP226">
        <v>0.97830845042149162</v>
      </c>
      <c r="AQ226">
        <v>0.97830845042149162</v>
      </c>
      <c r="AR226">
        <v>13.158492641480819</v>
      </c>
      <c r="AS226">
        <v>13.158492641480819</v>
      </c>
      <c r="AT226">
        <v>13.158492641480819</v>
      </c>
      <c r="AU226">
        <v>13.158492641480819</v>
      </c>
      <c r="AV226" t="str">
        <f>VLOOKUP(Sheet1[[#This Row],[NPDES ID2]],Combined_Sheet__Major_Only___2[[NPDES ID2]:[ECHO BFR]],3,FALSE)</f>
        <v>WA</v>
      </c>
      <c r="AW226" t="s">
        <v>12181</v>
      </c>
      <c r="AX226" t="str">
        <f>VLOOKUP(Sheet1[[#This Row],[NPDES ID2]],Combined_Sheet__Major_Only___2[[NPDES ID2]:[ECHO BFR]],27,FALSE)</f>
        <v>methaneBioCaptureRecover</v>
      </c>
      <c r="AY226" t="str">
        <f>VLOOKUP(Sheet1[[#This Row],[NPDES ID2]],Combined_Sheet__Major_Only___2[[NPDES ID2]:[ECHO BFR]],28,FALSE)</f>
        <v>-</v>
      </c>
      <c r="AZ226" t="str">
        <f>VLOOKUP(Sheet1[[#This Row],[NPDES ID2]],Combined_Sheet__Major_Only___2[[NPDES ID2]:[ECHO BFR]],29,FALSE)</f>
        <v>thickening, preliminaryOps</v>
      </c>
      <c r="BA226">
        <f>VLOOKUP(Sheet1[[#This Row],[NPDES ID2]],Combined_Sheet__Major_Only___2[[NPDES ID2]:[ECHO BFR]],17,FALSE)</f>
        <v>47.789647000000002</v>
      </c>
      <c r="BB226">
        <f>VLOOKUP(Sheet1[[#This Row],[NPDES ID2]],Combined_Sheet__Major_Only___2[[NPDES ID2]:[ECHO BFR]],18,FALSE)</f>
        <v>-122.141082</v>
      </c>
      <c r="BC226" t="str">
        <f>IF(ISNUMBER(SEARCH("aerobic",$AW226)),"aerobic","")</f>
        <v/>
      </c>
      <c r="BD226" t="str">
        <f>IF(ISNUMBER(SEARCH("anaer",$AW226)),"anaer","")</f>
        <v>anaer</v>
      </c>
      <c r="BE226" t="str">
        <f>IF(ISNUMBER(SEARCH("thickening",$AZ226)),"thickening","")</f>
        <v>thickening</v>
      </c>
      <c r="BF226" s="2" t="str">
        <f>IF(ISNUMBER(SEARCH("airDry",$AW226)),"airDry","")</f>
        <v/>
      </c>
      <c r="BG226" s="2" t="str">
        <f>IF(ISNUMBER(SEARCH("heatDry",$AY226)),"heatDry","")</f>
        <v/>
      </c>
      <c r="BH226" s="2" t="str">
        <f>IF(AND(ISNUMBER(SEARCH("aerobic",$AW226)),ISNUMBER(SEARCH("anaer",$AW226))),"Combined Aer and Anaer.","")</f>
        <v/>
      </c>
    </row>
    <row r="227" spans="1:60" x14ac:dyDescent="0.3">
      <c r="A227" s="4">
        <v>225</v>
      </c>
      <c r="B227" t="s">
        <v>1178</v>
      </c>
      <c r="C227">
        <v>2562</v>
      </c>
      <c r="D227">
        <v>268.15311759719179</v>
      </c>
      <c r="E227">
        <v>266.84835484603451</v>
      </c>
      <c r="F227">
        <v>201.98798076896671</v>
      </c>
      <c r="G227">
        <v>327.07547729398811</v>
      </c>
      <c r="H227">
        <v>-76.604516645986678</v>
      </c>
      <c r="I227">
        <v>-77.823810721814283</v>
      </c>
      <c r="J227">
        <v>-90.5911541513739</v>
      </c>
      <c r="K227">
        <v>-60.522524245579007</v>
      </c>
      <c r="L227">
        <v>1656.4642700619861</v>
      </c>
      <c r="M227">
        <v>1649.285098595851</v>
      </c>
      <c r="N227">
        <v>1623.2339911260351</v>
      </c>
      <c r="O227">
        <v>1711.227369723777</v>
      </c>
      <c r="P227">
        <v>60.424359268974598</v>
      </c>
      <c r="Q227">
        <v>61.071823769197209</v>
      </c>
      <c r="R227">
        <v>49.207652439697029</v>
      </c>
      <c r="S227">
        <v>69.157057324493266</v>
      </c>
      <c r="T227">
        <v>50.152195801316822</v>
      </c>
      <c r="U227">
        <v>50.152115565399463</v>
      </c>
      <c r="V227">
        <v>50.117761697814011</v>
      </c>
      <c r="W227">
        <v>50.18629940675504</v>
      </c>
      <c r="X227">
        <v>3491.600559061912</v>
      </c>
      <c r="Y227">
        <v>3504.3311581077828</v>
      </c>
      <c r="Z227">
        <v>3381.103190017187</v>
      </c>
      <c r="AA227">
        <v>3562.0258940900098</v>
      </c>
      <c r="AB227">
        <v>542.98037780689845</v>
      </c>
      <c r="AC227">
        <v>539.71379984663395</v>
      </c>
      <c r="AD227">
        <v>470.68398997905109</v>
      </c>
      <c r="AE227">
        <v>632.59789219559218</v>
      </c>
      <c r="AF227">
        <v>63.368924906640267</v>
      </c>
      <c r="AG227">
        <v>63.093601973971033</v>
      </c>
      <c r="AH227">
        <v>62.101417638374819</v>
      </c>
      <c r="AI227">
        <v>65.458138845314593</v>
      </c>
      <c r="AJ227">
        <v>0.55055191148006832</v>
      </c>
      <c r="AK227">
        <v>0.55055153221682418</v>
      </c>
      <c r="AL227">
        <v>0.55049868545755631</v>
      </c>
      <c r="AM227">
        <v>0.55060536396048865</v>
      </c>
      <c r="AN227">
        <v>0.95188588905195626</v>
      </c>
      <c r="AO227">
        <v>0.9518858890519567</v>
      </c>
      <c r="AP227">
        <v>0.9518858890519567</v>
      </c>
      <c r="AQ227">
        <v>0.9518858890519567</v>
      </c>
      <c r="AR227">
        <v>14.979558495745369</v>
      </c>
      <c r="AS227">
        <v>14.97955849574538</v>
      </c>
      <c r="AT227">
        <v>14.97955849574538</v>
      </c>
      <c r="AU227">
        <v>14.97955849574538</v>
      </c>
      <c r="AV227" t="str">
        <f>VLOOKUP(Sheet1[[#This Row],[NPDES ID2]],Combined_Sheet__Major_Only___2[[NPDES ID2]:[ECHO BFR]],3,FALSE)</f>
        <v>UT</v>
      </c>
      <c r="AW227" t="s">
        <v>12181</v>
      </c>
      <c r="AX227" t="str">
        <f>VLOOKUP(Sheet1[[#This Row],[NPDES ID2]],Combined_Sheet__Major_Only___2[[NPDES ID2]:[ECHO BFR]],27,FALSE)</f>
        <v>-</v>
      </c>
      <c r="AY227" t="str">
        <f>VLOOKUP(Sheet1[[#This Row],[NPDES ID2]],Combined_Sheet__Major_Only___2[[NPDES ID2]:[ECHO BFR]],28,FALSE)</f>
        <v>highTempCompost</v>
      </c>
      <c r="AZ227" t="str">
        <f>VLOOKUP(Sheet1[[#This Row],[NPDES ID2]],Combined_Sheet__Major_Only___2[[NPDES ID2]:[ECHO BFR]],29,FALSE)</f>
        <v>thickening, preliminaryOps</v>
      </c>
      <c r="BA227">
        <f>VLOOKUP(Sheet1[[#This Row],[NPDES ID2]],Combined_Sheet__Major_Only___2[[NPDES ID2]:[ECHO BFR]],17,FALSE)</f>
        <v>41.000700000000002</v>
      </c>
      <c r="BB227">
        <f>VLOOKUP(Sheet1[[#This Row],[NPDES ID2]],Combined_Sheet__Major_Only___2[[NPDES ID2]:[ECHO BFR]],18,FALSE)</f>
        <v>-111.94493199999999</v>
      </c>
      <c r="BC227" t="str">
        <f>IF(ISNUMBER(SEARCH("aerobic",$AW227)),"aerobic","")</f>
        <v/>
      </c>
      <c r="BD227" t="str">
        <f>IF(ISNUMBER(SEARCH("anaer",$AW227)),"anaer","")</f>
        <v>anaer</v>
      </c>
      <c r="BE227" t="str">
        <f>IF(ISNUMBER(SEARCH("thickening",$AZ227)),"thickening","")</f>
        <v>thickening</v>
      </c>
      <c r="BF227" s="3" t="str">
        <f>IF(ISNUMBER(SEARCH("airDry",$AW227)),"airDry","")</f>
        <v/>
      </c>
      <c r="BG227" s="3" t="str">
        <f>IF(ISNUMBER(SEARCH("heatDry",$AY227)),"heatDry","")</f>
        <v/>
      </c>
      <c r="BH227" s="3" t="str">
        <f>IF(AND(ISNUMBER(SEARCH("aerobic",$AW227)),ISNUMBER(SEARCH("anaer",$AW227))),"Combined Aer and Anaer.","")</f>
        <v/>
      </c>
    </row>
    <row r="228" spans="1:60" x14ac:dyDescent="0.3">
      <c r="A228" s="4">
        <v>226</v>
      </c>
      <c r="B228" t="s">
        <v>1184</v>
      </c>
      <c r="C228">
        <v>2555.3200000000002</v>
      </c>
      <c r="D228">
        <v>347.36221460730388</v>
      </c>
      <c r="E228">
        <v>346.46963872043779</v>
      </c>
      <c r="F228">
        <v>264.29844686683128</v>
      </c>
      <c r="G228">
        <v>425.71267502095651</v>
      </c>
      <c r="H228">
        <v>-77.578802759492149</v>
      </c>
      <c r="I228">
        <v>-77.112548677518163</v>
      </c>
      <c r="J228">
        <v>-89.666478568750378</v>
      </c>
      <c r="K228">
        <v>-65.292367151815483</v>
      </c>
      <c r="L228">
        <v>1275.1976891748509</v>
      </c>
      <c r="M228">
        <v>1265.2315691851099</v>
      </c>
      <c r="N228">
        <v>1229.070869929589</v>
      </c>
      <c r="O228">
        <v>1351.2135429120949</v>
      </c>
      <c r="P228">
        <v>60.902653368890412</v>
      </c>
      <c r="Q228">
        <v>60.748321984392739</v>
      </c>
      <c r="R228">
        <v>52.242675900177908</v>
      </c>
      <c r="S228">
        <v>68.943956253736587</v>
      </c>
      <c r="T228">
        <v>52.830607979144247</v>
      </c>
      <c r="U228">
        <v>52.83052360971692</v>
      </c>
      <c r="V228">
        <v>52.794399935561742</v>
      </c>
      <c r="W228">
        <v>52.86646849840902</v>
      </c>
      <c r="X228">
        <v>4768.3647229842682</v>
      </c>
      <c r="Y228">
        <v>4799.2766346860408</v>
      </c>
      <c r="Z228">
        <v>4498.8704211023314</v>
      </c>
      <c r="AA228">
        <v>4942.7193968271849</v>
      </c>
      <c r="AB228">
        <v>1100.935759656717</v>
      </c>
      <c r="AC228">
        <v>1076.108052551529</v>
      </c>
      <c r="AD228">
        <v>887.27584887586215</v>
      </c>
      <c r="AE228">
        <v>1426.0882955553959</v>
      </c>
      <c r="AF228">
        <v>48.912696779328392</v>
      </c>
      <c r="AG228">
        <v>48.5297284394305</v>
      </c>
      <c r="AH228">
        <v>47.14720801562558</v>
      </c>
      <c r="AI228">
        <v>51.822313461421402</v>
      </c>
      <c r="AJ228">
        <v>0.37444447294422989</v>
      </c>
      <c r="AK228">
        <v>0.37444412708672092</v>
      </c>
      <c r="AL228">
        <v>0.37439602991306442</v>
      </c>
      <c r="AM228">
        <v>0.3744931239304044</v>
      </c>
      <c r="AN228">
        <v>0.95416482308555994</v>
      </c>
      <c r="AO228">
        <v>0.95416482308556005</v>
      </c>
      <c r="AP228">
        <v>0.95416482308556005</v>
      </c>
      <c r="AQ228">
        <v>0.95416482308556005</v>
      </c>
      <c r="AR228">
        <v>9.2669172569928602</v>
      </c>
      <c r="AS228">
        <v>9.2669172569928602</v>
      </c>
      <c r="AT228">
        <v>9.2669172569928602</v>
      </c>
      <c r="AU228">
        <v>9.2669172569928602</v>
      </c>
      <c r="AV228" t="str">
        <f>VLOOKUP(Sheet1[[#This Row],[NPDES ID2]],Combined_Sheet__Major_Only___2[[NPDES ID2]:[ECHO BFR]],3,FALSE)</f>
        <v>MO</v>
      </c>
      <c r="AW228" t="s">
        <v>54</v>
      </c>
      <c r="AX228" t="str">
        <f>VLOOKUP(Sheet1[[#This Row],[NPDES ID2]],Combined_Sheet__Major_Only___2[[NPDES ID2]:[ECHO BFR]],27,FALSE)</f>
        <v>-</v>
      </c>
      <c r="AY228" t="str">
        <f>VLOOKUP(Sheet1[[#This Row],[NPDES ID2]],Combined_Sheet__Major_Only___2[[NPDES ID2]:[ECHO BFR]],28,FALSE)</f>
        <v>-</v>
      </c>
      <c r="AZ228" t="str">
        <f>VLOOKUP(Sheet1[[#This Row],[NPDES ID2]],Combined_Sheet__Major_Only___2[[NPDES ID2]:[ECHO BFR]],29,FALSE)</f>
        <v>thickening, preliminaryOps</v>
      </c>
      <c r="BA228">
        <f>VLOOKUP(Sheet1[[#This Row],[NPDES ID2]],Combined_Sheet__Major_Only___2[[NPDES ID2]:[ECHO BFR]],17,FALSE)</f>
        <v>38.559472</v>
      </c>
      <c r="BB228">
        <f>VLOOKUP(Sheet1[[#This Row],[NPDES ID2]],Combined_Sheet__Major_Only___2[[NPDES ID2]:[ECHO BFR]],18,FALSE)</f>
        <v>-90.474556000000007</v>
      </c>
      <c r="BC228" t="str">
        <f>IF(ISNUMBER(SEARCH("aerobic",$AW228)),"aerobic","")</f>
        <v/>
      </c>
      <c r="BD228" t="str">
        <f>IF(ISNUMBER(SEARCH("anaer",$AW228)),"anaer","")</f>
        <v/>
      </c>
      <c r="BE228" t="str">
        <f>IF(ISNUMBER(SEARCH("thickening",$AZ228)),"thickening","")</f>
        <v>thickening</v>
      </c>
      <c r="BF228" s="2" t="str">
        <f>IF(ISNUMBER(SEARCH("airDry",$AW228)),"airDry","")</f>
        <v/>
      </c>
      <c r="BG228" s="2" t="str">
        <f>IF(ISNUMBER(SEARCH("heatDry",$AY228)),"heatDry","")</f>
        <v/>
      </c>
      <c r="BH228" s="2" t="str">
        <f>IF(AND(ISNUMBER(SEARCH("aerobic",$AW228)),ISNUMBER(SEARCH("anaer",$AW228))),"Combined Aer and Anaer.","")</f>
        <v/>
      </c>
    </row>
    <row r="229" spans="1:60" x14ac:dyDescent="0.3">
      <c r="A229" s="4">
        <v>227</v>
      </c>
      <c r="B229" t="s">
        <v>1188</v>
      </c>
      <c r="C229">
        <v>2535.33</v>
      </c>
      <c r="D229">
        <v>281.76843831893149</v>
      </c>
      <c r="E229">
        <v>280.57095475945601</v>
      </c>
      <c r="F229">
        <v>211.8941367315999</v>
      </c>
      <c r="G229">
        <v>344.25132874345059</v>
      </c>
      <c r="H229">
        <v>-76.846202200234941</v>
      </c>
      <c r="I229">
        <v>-77.883542559736554</v>
      </c>
      <c r="J229">
        <v>-90.186780848227912</v>
      </c>
      <c r="K229">
        <v>-61.834079409226703</v>
      </c>
      <c r="L229">
        <v>1554.6626804012251</v>
      </c>
      <c r="M229">
        <v>1546.9274121093561</v>
      </c>
      <c r="N229">
        <v>1518.859162243142</v>
      </c>
      <c r="O229">
        <v>1613.666294843081</v>
      </c>
      <c r="P229">
        <v>59.950568583804468</v>
      </c>
      <c r="Q229">
        <v>60.427529187581207</v>
      </c>
      <c r="R229">
        <v>49.27837143612355</v>
      </c>
      <c r="S229">
        <v>68.850056314946542</v>
      </c>
      <c r="T229">
        <v>55.587569053042401</v>
      </c>
      <c r="U229">
        <v>55.587480428883048</v>
      </c>
      <c r="V229">
        <v>55.549535045634137</v>
      </c>
      <c r="W229">
        <v>55.625238010556558</v>
      </c>
      <c r="X229">
        <v>4080.8730676379259</v>
      </c>
      <c r="Y229">
        <v>4097.962889238931</v>
      </c>
      <c r="Z229">
        <v>3932.7336462051799</v>
      </c>
      <c r="AA229">
        <v>4175.4738730084127</v>
      </c>
      <c r="AB229">
        <v>622.69250307230004</v>
      </c>
      <c r="AC229">
        <v>619.28704645542939</v>
      </c>
      <c r="AD229">
        <v>540.6920146449504</v>
      </c>
      <c r="AE229">
        <v>724.61248460516674</v>
      </c>
      <c r="AF229">
        <v>60.100576765987327</v>
      </c>
      <c r="AG229">
        <v>59.800851856102049</v>
      </c>
      <c r="AH229">
        <v>58.720272701101713</v>
      </c>
      <c r="AI229">
        <v>62.375633799158372</v>
      </c>
      <c r="AJ229">
        <v>0.51064463938617255</v>
      </c>
      <c r="AK229">
        <v>0.5106442609001498</v>
      </c>
      <c r="AL229">
        <v>0.51059154562829134</v>
      </c>
      <c r="AM229">
        <v>0.51069795949097119</v>
      </c>
      <c r="AN229">
        <v>0.95629559855794977</v>
      </c>
      <c r="AO229">
        <v>0.95629559855794977</v>
      </c>
      <c r="AP229">
        <v>0.95629559855794977</v>
      </c>
      <c r="AQ229">
        <v>0.95629559855794977</v>
      </c>
      <c r="AR229">
        <v>14.37284898554898</v>
      </c>
      <c r="AS229">
        <v>14.37284898554898</v>
      </c>
      <c r="AT229">
        <v>14.37284898554898</v>
      </c>
      <c r="AU229">
        <v>14.37284898554898</v>
      </c>
      <c r="AV229" t="str">
        <f>VLOOKUP(Sheet1[[#This Row],[NPDES ID2]],Combined_Sheet__Major_Only___2[[NPDES ID2]:[ECHO BFR]],3,FALSE)</f>
        <v>TX</v>
      </c>
      <c r="AW229" t="s">
        <v>41</v>
      </c>
      <c r="AX229" t="str">
        <f>VLOOKUP(Sheet1[[#This Row],[NPDES ID2]],Combined_Sheet__Major_Only___2[[NPDES ID2]:[ECHO BFR]],27,FALSE)</f>
        <v>-</v>
      </c>
      <c r="AY229" t="str">
        <f>VLOOKUP(Sheet1[[#This Row],[NPDES ID2]],Combined_Sheet__Major_Only___2[[NPDES ID2]:[ECHO BFR]],28,FALSE)</f>
        <v>-</v>
      </c>
      <c r="AZ229" t="str">
        <f>VLOOKUP(Sheet1[[#This Row],[NPDES ID2]],Combined_Sheet__Major_Only___2[[NPDES ID2]:[ECHO BFR]],29,FALSE)</f>
        <v>thickening</v>
      </c>
      <c r="BA229">
        <f>VLOOKUP(Sheet1[[#This Row],[NPDES ID2]],Combined_Sheet__Major_Only___2[[NPDES ID2]:[ECHO BFR]],17,FALSE)</f>
        <v>33.021059000000001</v>
      </c>
      <c r="BB229">
        <f>VLOOKUP(Sheet1[[#This Row],[NPDES ID2]],Combined_Sheet__Major_Only___2[[NPDES ID2]:[ECHO BFR]],18,FALSE)</f>
        <v>-97.214585</v>
      </c>
      <c r="BC229" t="str">
        <f>IF(ISNUMBER(SEARCH("aerobic",$AW229)),"aerobic","")</f>
        <v>aerobic</v>
      </c>
      <c r="BD229" t="str">
        <f>IF(ISNUMBER(SEARCH("anaer",$AW229)),"anaer","")</f>
        <v/>
      </c>
      <c r="BE229" t="str">
        <f>IF(ISNUMBER(SEARCH("thickening",$AZ229)),"thickening","")</f>
        <v>thickening</v>
      </c>
      <c r="BF229" s="3" t="str">
        <f>IF(ISNUMBER(SEARCH("airDry",$AW229)),"airDry","")</f>
        <v/>
      </c>
      <c r="BG229" s="3" t="str">
        <f>IF(ISNUMBER(SEARCH("heatDry",$AY229)),"heatDry","")</f>
        <v/>
      </c>
      <c r="BH229" s="3" t="str">
        <f>IF(AND(ISNUMBER(SEARCH("aerobic",$AW229)),ISNUMBER(SEARCH("anaer",$AW229))),"Combined Aer and Anaer.","")</f>
        <v/>
      </c>
    </row>
    <row r="230" spans="1:60" x14ac:dyDescent="0.3">
      <c r="A230" s="4">
        <v>228</v>
      </c>
      <c r="B230" t="s">
        <v>1192</v>
      </c>
      <c r="C230">
        <v>2506</v>
      </c>
      <c r="D230">
        <v>248.15998747715469</v>
      </c>
      <c r="E230">
        <v>246.68722481991409</v>
      </c>
      <c r="F230">
        <v>188.44105154002841</v>
      </c>
      <c r="G230">
        <v>302.76533677259448</v>
      </c>
      <c r="H230">
        <v>-76.175398408240738</v>
      </c>
      <c r="I230">
        <v>-77.591902831206966</v>
      </c>
      <c r="J230">
        <v>-89.826709980815224</v>
      </c>
      <c r="K230">
        <v>-58.432845550866148</v>
      </c>
      <c r="L230">
        <v>1737.6639144955041</v>
      </c>
      <c r="M230">
        <v>1731.5199568247001</v>
      </c>
      <c r="N230">
        <v>1709.215595416528</v>
      </c>
      <c r="O230">
        <v>1784.548956114058</v>
      </c>
      <c r="P230">
        <v>58.879040264301878</v>
      </c>
      <c r="Q230">
        <v>59.67034304895234</v>
      </c>
      <c r="R230">
        <v>47.27919351861555</v>
      </c>
      <c r="S230">
        <v>68.235734414254694</v>
      </c>
      <c r="T230">
        <v>61.748975702375887</v>
      </c>
      <c r="U230">
        <v>61.748877569509887</v>
      </c>
      <c r="V230">
        <v>61.706860931635902</v>
      </c>
      <c r="W230">
        <v>61.790686256109957</v>
      </c>
      <c r="X230">
        <v>4008.121993569916</v>
      </c>
      <c r="Y230">
        <v>4019.988736606691</v>
      </c>
      <c r="Z230">
        <v>3904.6088206564168</v>
      </c>
      <c r="AA230">
        <v>4073.9993204741122</v>
      </c>
      <c r="AB230">
        <v>690.8226689858235</v>
      </c>
      <c r="AC230">
        <v>686.25820518736077</v>
      </c>
      <c r="AD230">
        <v>590.59443662013302</v>
      </c>
      <c r="AE230">
        <v>819.00101877093539</v>
      </c>
      <c r="AF230">
        <v>67.961352212933065</v>
      </c>
      <c r="AG230">
        <v>67.720267034933272</v>
      </c>
      <c r="AH230">
        <v>66.853138550225026</v>
      </c>
      <c r="AI230">
        <v>69.788393470494469</v>
      </c>
      <c r="AJ230">
        <v>0.60669733302542983</v>
      </c>
      <c r="AK230">
        <v>0.60669688040382663</v>
      </c>
      <c r="AL230">
        <v>0.60663384214762595</v>
      </c>
      <c r="AM230">
        <v>0.60676109462473582</v>
      </c>
      <c r="AN230">
        <v>0.96040885749721194</v>
      </c>
      <c r="AO230">
        <v>0.96040885749721161</v>
      </c>
      <c r="AP230">
        <v>0.96040885749721161</v>
      </c>
      <c r="AQ230">
        <v>0.96040885749721161</v>
      </c>
      <c r="AR230">
        <v>15.106957289773019</v>
      </c>
      <c r="AS230">
        <v>15.106957289773019</v>
      </c>
      <c r="AT230">
        <v>15.106957289773019</v>
      </c>
      <c r="AU230">
        <v>15.106957289773019</v>
      </c>
      <c r="AV230" t="str">
        <f>VLOOKUP(Sheet1[[#This Row],[NPDES ID2]],Combined_Sheet__Major_Only___2[[NPDES ID2]:[ECHO BFR]],3,FALSE)</f>
        <v>PA</v>
      </c>
      <c r="AW230" t="s">
        <v>12181</v>
      </c>
      <c r="AX230" t="str">
        <f>VLOOKUP(Sheet1[[#This Row],[NPDES ID2]],Combined_Sheet__Major_Only___2[[NPDES ID2]:[ECHO BFR]],27,FALSE)</f>
        <v>tempSludgeStore, methaneBioCaptureRecover</v>
      </c>
      <c r="AY230" t="str">
        <f>VLOOKUP(Sheet1[[#This Row],[NPDES ID2]],Combined_Sheet__Major_Only___2[[NPDES ID2]:[ECHO BFR]],28,FALSE)</f>
        <v>-</v>
      </c>
      <c r="AZ230" t="str">
        <f>VLOOKUP(Sheet1[[#This Row],[NPDES ID2]],Combined_Sheet__Major_Only___2[[NPDES ID2]:[ECHO BFR]],29,FALSE)</f>
        <v>preliminaryOps, thickening</v>
      </c>
      <c r="BA230">
        <f>VLOOKUP(Sheet1[[#This Row],[NPDES ID2]],Combined_Sheet__Major_Only___2[[NPDES ID2]:[ECHO BFR]],17,FALSE)</f>
        <v>40.239077999999999</v>
      </c>
      <c r="BB230">
        <f>VLOOKUP(Sheet1[[#This Row],[NPDES ID2]],Combined_Sheet__Major_Only___2[[NPDES ID2]:[ECHO BFR]],18,FALSE)</f>
        <v>-76.856110999999999</v>
      </c>
      <c r="BC230" t="str">
        <f>IF(ISNUMBER(SEARCH("aerobic",$AW230)),"aerobic","")</f>
        <v/>
      </c>
      <c r="BD230" t="str">
        <f>IF(ISNUMBER(SEARCH("anaer",$AW230)),"anaer","")</f>
        <v>anaer</v>
      </c>
      <c r="BE230" t="str">
        <f>IF(ISNUMBER(SEARCH("thickening",$AZ230)),"thickening","")</f>
        <v>thickening</v>
      </c>
      <c r="BF230" s="2" t="str">
        <f>IF(ISNUMBER(SEARCH("airDry",$AW230)),"airDry","")</f>
        <v/>
      </c>
      <c r="BG230" s="2" t="str">
        <f>IF(ISNUMBER(SEARCH("heatDry",$AY230)),"heatDry","")</f>
        <v/>
      </c>
      <c r="BH230" s="2" t="str">
        <f>IF(AND(ISNUMBER(SEARCH("aerobic",$AW230)),ISNUMBER(SEARCH("anaer",$AW230))),"Combined Aer and Anaer.","")</f>
        <v/>
      </c>
    </row>
    <row r="231" spans="1:60" x14ac:dyDescent="0.3">
      <c r="A231" s="4">
        <v>229</v>
      </c>
      <c r="B231" t="s">
        <v>1198</v>
      </c>
      <c r="C231">
        <v>2477.27</v>
      </c>
      <c r="D231">
        <v>324.31110455157398</v>
      </c>
      <c r="E231">
        <v>323.52407649330149</v>
      </c>
      <c r="F231">
        <v>245.9027608758179</v>
      </c>
      <c r="G231">
        <v>397.59433735735331</v>
      </c>
      <c r="H231">
        <v>-77.19697070123749</v>
      </c>
      <c r="I231">
        <v>-76.971674665532333</v>
      </c>
      <c r="J231">
        <v>-89.821990093175714</v>
      </c>
      <c r="K231">
        <v>-64.456600422253004</v>
      </c>
      <c r="L231">
        <v>1310.279015688976</v>
      </c>
      <c r="M231">
        <v>1301.1701554497711</v>
      </c>
      <c r="N231">
        <v>1268.0973399219711</v>
      </c>
      <c r="O231">
        <v>1379.799483324894</v>
      </c>
      <c r="P231">
        <v>58.928048459906769</v>
      </c>
      <c r="Q231">
        <v>58.782535590851623</v>
      </c>
      <c r="R231">
        <v>49.89276327737992</v>
      </c>
      <c r="S231">
        <v>67.126106459800127</v>
      </c>
      <c r="T231">
        <v>106.0113335956559</v>
      </c>
      <c r="U231">
        <v>106.0111671540737</v>
      </c>
      <c r="V231">
        <v>105.9399034076179</v>
      </c>
      <c r="W231">
        <v>106.082078197705</v>
      </c>
      <c r="X231">
        <v>9025.9816860762894</v>
      </c>
      <c r="Y231">
        <v>9078.4094246235618</v>
      </c>
      <c r="Z231">
        <v>8570.4068192616432</v>
      </c>
      <c r="AA231">
        <v>9319.3374321233969</v>
      </c>
      <c r="AB231">
        <v>1993.0510142987771</v>
      </c>
      <c r="AC231">
        <v>1956.1511084051069</v>
      </c>
      <c r="AD231">
        <v>1625.142957485951</v>
      </c>
      <c r="AE231">
        <v>2539.4928203546219</v>
      </c>
      <c r="AF231">
        <v>51.844151565739729</v>
      </c>
      <c r="AG231">
        <v>51.48276411286259</v>
      </c>
      <c r="AH231">
        <v>50.180449830445554</v>
      </c>
      <c r="AI231">
        <v>54.586408798715773</v>
      </c>
      <c r="AJ231">
        <v>0.41006038345006879</v>
      </c>
      <c r="AK231">
        <v>0.41005988418991768</v>
      </c>
      <c r="AL231">
        <v>0.40999062369443501</v>
      </c>
      <c r="AM231">
        <v>0.41013044598373471</v>
      </c>
      <c r="AN231">
        <v>0.97637911044883208</v>
      </c>
      <c r="AO231">
        <v>0.97637911044883241</v>
      </c>
      <c r="AP231">
        <v>0.97637911044883241</v>
      </c>
      <c r="AQ231">
        <v>0.97637911044883241</v>
      </c>
      <c r="AR231">
        <v>10.049510976134391</v>
      </c>
      <c r="AS231">
        <v>10.049510976134391</v>
      </c>
      <c r="AT231">
        <v>10.049510976134391</v>
      </c>
      <c r="AU231">
        <v>10.049510976134391</v>
      </c>
      <c r="AV231" t="str">
        <f>VLOOKUP(Sheet1[[#This Row],[NPDES ID2]],Combined_Sheet__Major_Only___2[[NPDES ID2]:[ECHO BFR]],3,FALSE)</f>
        <v>PA</v>
      </c>
      <c r="AW231" t="s">
        <v>87</v>
      </c>
      <c r="AX231" t="str">
        <f>VLOOKUP(Sheet1[[#This Row],[NPDES ID2]],Combined_Sheet__Major_Only___2[[NPDES ID2]:[ECHO BFR]],27,FALSE)</f>
        <v>tempSludgeStore</v>
      </c>
      <c r="AY231" t="str">
        <f>VLOOKUP(Sheet1[[#This Row],[NPDES ID2]],Combined_Sheet__Major_Only___2[[NPDES ID2]:[ECHO BFR]],28,FALSE)</f>
        <v>-</v>
      </c>
      <c r="AZ231" t="str">
        <f>VLOOKUP(Sheet1[[#This Row],[NPDES ID2]],Combined_Sheet__Major_Only___2[[NPDES ID2]:[ECHO BFR]],29,FALSE)</f>
        <v>preliminaryOps, thickening</v>
      </c>
      <c r="BA231">
        <f>VLOOKUP(Sheet1[[#This Row],[NPDES ID2]],Combined_Sheet__Major_Only___2[[NPDES ID2]:[ECHO BFR]],17,FALSE)</f>
        <v>40.115259999999999</v>
      </c>
      <c r="BB231">
        <f>VLOOKUP(Sheet1[[#This Row],[NPDES ID2]],Combined_Sheet__Major_Only___2[[NPDES ID2]:[ECHO BFR]],18,FALSE)</f>
        <v>-75.47193</v>
      </c>
      <c r="BC231" t="str">
        <f>IF(ISNUMBER(SEARCH("aerobic",$AW231)),"aerobic","")</f>
        <v/>
      </c>
      <c r="BD231" t="str">
        <f>IF(ISNUMBER(SEARCH("anaer",$AW231)),"anaer","")</f>
        <v/>
      </c>
      <c r="BE231" t="str">
        <f>IF(ISNUMBER(SEARCH("thickening",$AZ231)),"thickening","")</f>
        <v>thickening</v>
      </c>
      <c r="BF231" s="3" t="str">
        <f>IF(ISNUMBER(SEARCH("airDry",$AW231)),"airDry","")</f>
        <v/>
      </c>
      <c r="BG231" s="3" t="str">
        <f>IF(ISNUMBER(SEARCH("heatDry",$AY231)),"heatDry","")</f>
        <v/>
      </c>
      <c r="BH231" s="3" t="str">
        <f>IF(AND(ISNUMBER(SEARCH("aerobic",$AW231)),ISNUMBER(SEARCH("anaer",$AW231))),"Combined Aer and Anaer.","")</f>
        <v/>
      </c>
    </row>
    <row r="232" spans="1:60" x14ac:dyDescent="0.3">
      <c r="A232" s="4">
        <v>230</v>
      </c>
      <c r="B232" t="s">
        <v>1203</v>
      </c>
      <c r="C232">
        <v>2471</v>
      </c>
      <c r="D232">
        <v>255.91978223582669</v>
      </c>
      <c r="E232">
        <v>254.92501890883611</v>
      </c>
      <c r="F232">
        <v>193.92350583506459</v>
      </c>
      <c r="G232">
        <v>311.69940694446012</v>
      </c>
      <c r="H232">
        <v>-76.349803555794821</v>
      </c>
      <c r="I232">
        <v>-77.554396464569962</v>
      </c>
      <c r="J232">
        <v>-90.085177220066754</v>
      </c>
      <c r="K232">
        <v>-59.397471501998382</v>
      </c>
      <c r="L232">
        <v>1653.933956471546</v>
      </c>
      <c r="M232">
        <v>1647.4316653391591</v>
      </c>
      <c r="N232">
        <v>1623.82658659187</v>
      </c>
      <c r="O232">
        <v>1703.5532449667651</v>
      </c>
      <c r="P232">
        <v>58.170613850253673</v>
      </c>
      <c r="Q232">
        <v>58.902839911736322</v>
      </c>
      <c r="R232">
        <v>47.019190340459453</v>
      </c>
      <c r="S232">
        <v>66.88977794363899</v>
      </c>
      <c r="T232">
        <v>74.005669816338951</v>
      </c>
      <c r="U232">
        <v>74.005552768099278</v>
      </c>
      <c r="V232">
        <v>73.955437310355137</v>
      </c>
      <c r="W232">
        <v>74.055420191402575</v>
      </c>
      <c r="X232">
        <v>4976.626995653397</v>
      </c>
      <c r="Y232">
        <v>4993.0811126607996</v>
      </c>
      <c r="Z232">
        <v>4833.6572100679814</v>
      </c>
      <c r="AA232">
        <v>5067.6467770104227</v>
      </c>
      <c r="AB232">
        <v>772.79426058919285</v>
      </c>
      <c r="AC232">
        <v>768.43494818343538</v>
      </c>
      <c r="AD232">
        <v>670.45585281547665</v>
      </c>
      <c r="AE232">
        <v>900.43680893400108</v>
      </c>
      <c r="AF232">
        <v>65.603413328666335</v>
      </c>
      <c r="AG232">
        <v>65.34468160615242</v>
      </c>
      <c r="AH232">
        <v>64.413757649304102</v>
      </c>
      <c r="AI232">
        <v>67.564641216858163</v>
      </c>
      <c r="AJ232">
        <v>0.57786028086972896</v>
      </c>
      <c r="AK232">
        <v>0.57785981821503674</v>
      </c>
      <c r="AL232">
        <v>0.57779541213733399</v>
      </c>
      <c r="AM232">
        <v>0.57792542677414382</v>
      </c>
      <c r="AN232">
        <v>0.96665225298844182</v>
      </c>
      <c r="AO232">
        <v>0.9666522529884416</v>
      </c>
      <c r="AP232">
        <v>0.9666522529884416</v>
      </c>
      <c r="AQ232">
        <v>0.9666522529884416</v>
      </c>
      <c r="AR232">
        <v>15.52176344798051</v>
      </c>
      <c r="AS232">
        <v>15.52176344798052</v>
      </c>
      <c r="AT232">
        <v>15.52176344798052</v>
      </c>
      <c r="AU232">
        <v>15.52176344798052</v>
      </c>
      <c r="AV232" t="str">
        <f>VLOOKUP(Sheet1[[#This Row],[NPDES ID2]],Combined_Sheet__Major_Only___2[[NPDES ID2]:[ECHO BFR]],3,FALSE)</f>
        <v>VA</v>
      </c>
      <c r="AW232" t="s">
        <v>12181</v>
      </c>
      <c r="AX232" t="str">
        <f>VLOOKUP(Sheet1[[#This Row],[NPDES ID2]],Combined_Sheet__Major_Only___2[[NPDES ID2]:[ECHO BFR]],27,FALSE)</f>
        <v>methaneBioCaptureRecover</v>
      </c>
      <c r="AY232" t="str">
        <f>VLOOKUP(Sheet1[[#This Row],[NPDES ID2]],Combined_Sheet__Major_Only___2[[NPDES ID2]:[ECHO BFR]],28,FALSE)</f>
        <v>-</v>
      </c>
      <c r="AZ232" t="str">
        <f>VLOOKUP(Sheet1[[#This Row],[NPDES ID2]],Combined_Sheet__Major_Only___2[[NPDES ID2]:[ECHO BFR]],29,FALSE)</f>
        <v>preliminaryOps, thickening, sludgeLagoon</v>
      </c>
      <c r="BA232">
        <f>VLOOKUP(Sheet1[[#This Row],[NPDES ID2]],Combined_Sheet__Major_Only___2[[NPDES ID2]:[ECHO BFR]],17,FALSE)</f>
        <v>37.263578000000003</v>
      </c>
      <c r="BB232">
        <f>VLOOKUP(Sheet1[[#This Row],[NPDES ID2]],Combined_Sheet__Major_Only___2[[NPDES ID2]:[ECHO BFR]],18,FALSE)</f>
        <v>-79.912360000000007</v>
      </c>
      <c r="BC232" t="str">
        <f>IF(ISNUMBER(SEARCH("aerobic",$AW232)),"aerobic","")</f>
        <v/>
      </c>
      <c r="BD232" t="str">
        <f>IF(ISNUMBER(SEARCH("anaer",$AW232)),"anaer","")</f>
        <v>anaer</v>
      </c>
      <c r="BE232" t="str">
        <f>IF(ISNUMBER(SEARCH("thickening",$AZ232)),"thickening","")</f>
        <v>thickening</v>
      </c>
      <c r="BF232" s="2" t="str">
        <f>IF(ISNUMBER(SEARCH("airDry",$AW232)),"airDry","")</f>
        <v/>
      </c>
      <c r="BG232" s="2" t="str">
        <f>IF(ISNUMBER(SEARCH("heatDry",$AY232)),"heatDry","")</f>
        <v/>
      </c>
      <c r="BH232" s="2" t="str">
        <f>IF(AND(ISNUMBER(SEARCH("aerobic",$AW232)),ISNUMBER(SEARCH("anaer",$AW232))),"Combined Aer and Anaer.","")</f>
        <v/>
      </c>
    </row>
    <row r="233" spans="1:60" x14ac:dyDescent="0.3">
      <c r="A233" s="4">
        <v>231</v>
      </c>
      <c r="B233" t="s">
        <v>1208</v>
      </c>
      <c r="C233">
        <v>2434</v>
      </c>
      <c r="D233">
        <v>260.61190170319298</v>
      </c>
      <c r="E233">
        <v>259.69717416502232</v>
      </c>
      <c r="F233">
        <v>197.29042166179599</v>
      </c>
      <c r="G233">
        <v>316.9363892386578</v>
      </c>
      <c r="H233">
        <v>-76.381881891530156</v>
      </c>
      <c r="I233">
        <v>-77.579525494402475</v>
      </c>
      <c r="J233">
        <v>-90.165200134326966</v>
      </c>
      <c r="K233">
        <v>-59.85945284123332</v>
      </c>
      <c r="L233">
        <v>1592.2347794773459</v>
      </c>
      <c r="M233">
        <v>1585.55531938639</v>
      </c>
      <c r="N233">
        <v>1561.299207006278</v>
      </c>
      <c r="O233">
        <v>1643.221154432613</v>
      </c>
      <c r="P233">
        <v>57.368137598017583</v>
      </c>
      <c r="Q233">
        <v>58.030865034005608</v>
      </c>
      <c r="R233">
        <v>46.617396918458972</v>
      </c>
      <c r="S233">
        <v>65.642306983866519</v>
      </c>
      <c r="T233">
        <v>94.054557541875653</v>
      </c>
      <c r="U233">
        <v>94.054409552813041</v>
      </c>
      <c r="V233">
        <v>93.991046450249158</v>
      </c>
      <c r="W233">
        <v>94.117459054894709</v>
      </c>
      <c r="X233">
        <v>6471.7699864363112</v>
      </c>
      <c r="Y233">
        <v>6494.6560935974521</v>
      </c>
      <c r="Z233">
        <v>6273.3102992104459</v>
      </c>
      <c r="AA233">
        <v>6598.1703179215356</v>
      </c>
      <c r="AB233">
        <v>1093.8901369896159</v>
      </c>
      <c r="AC233">
        <v>1085.729746268923</v>
      </c>
      <c r="AD233">
        <v>936.92749476406721</v>
      </c>
      <c r="AE233">
        <v>1291.826433274018</v>
      </c>
      <c r="AF233">
        <v>64.117754700557725</v>
      </c>
      <c r="AG233">
        <v>63.847823837149349</v>
      </c>
      <c r="AH233">
        <v>62.877360057180809</v>
      </c>
      <c r="AI233">
        <v>66.162817976584932</v>
      </c>
      <c r="AJ233">
        <v>0.5597014466492608</v>
      </c>
      <c r="AK233">
        <v>0.55970091010237888</v>
      </c>
      <c r="AL233">
        <v>0.55962631625084258</v>
      </c>
      <c r="AM233">
        <v>0.55977689999135216</v>
      </c>
      <c r="AN233">
        <v>0.97349045619187724</v>
      </c>
      <c r="AO233">
        <v>0.97349045619187702</v>
      </c>
      <c r="AP233">
        <v>0.97349045619187702</v>
      </c>
      <c r="AQ233">
        <v>0.97349045619187702</v>
      </c>
      <c r="AR233">
        <v>14.416725124096761</v>
      </c>
      <c r="AS233">
        <v>14.41672512409677</v>
      </c>
      <c r="AT233">
        <v>14.41672512409677</v>
      </c>
      <c r="AU233">
        <v>14.41672512409677</v>
      </c>
      <c r="AV233" t="str">
        <f>VLOOKUP(Sheet1[[#This Row],[NPDES ID2]],Combined_Sheet__Major_Only___2[[NPDES ID2]:[ECHO BFR]],3,FALSE)</f>
        <v>CA</v>
      </c>
      <c r="AW233" t="s">
        <v>12181</v>
      </c>
      <c r="AX233" t="str">
        <f>VLOOKUP(Sheet1[[#This Row],[NPDES ID2]],Combined_Sheet__Major_Only___2[[NPDES ID2]:[ECHO BFR]],27,FALSE)</f>
        <v>methaneBioCaptureRecover</v>
      </c>
      <c r="AY233" t="str">
        <f>VLOOKUP(Sheet1[[#This Row],[NPDES ID2]],Combined_Sheet__Major_Only___2[[NPDES ID2]:[ECHO BFR]],28,FALSE)</f>
        <v>-</v>
      </c>
      <c r="AZ233" t="str">
        <f>VLOOKUP(Sheet1[[#This Row],[NPDES ID2]],Combined_Sheet__Major_Only___2[[NPDES ID2]:[ECHO BFR]],29,FALSE)</f>
        <v>thickening</v>
      </c>
      <c r="BA233">
        <f>VLOOKUP(Sheet1[[#This Row],[NPDES ID2]],Combined_Sheet__Major_Only___2[[NPDES ID2]:[ECHO BFR]],17,FALSE)</f>
        <v>37.7286</v>
      </c>
      <c r="BB233">
        <f>VLOOKUP(Sheet1[[#This Row],[NPDES ID2]],Combined_Sheet__Major_Only___2[[NPDES ID2]:[ECHO BFR]],18,FALSE)</f>
        <v>-122.50485</v>
      </c>
      <c r="BC233" t="str">
        <f>IF(ISNUMBER(SEARCH("aerobic",$AW233)),"aerobic","")</f>
        <v/>
      </c>
      <c r="BD233" t="str">
        <f>IF(ISNUMBER(SEARCH("anaer",$AW233)),"anaer","")</f>
        <v>anaer</v>
      </c>
      <c r="BE233" t="str">
        <f>IF(ISNUMBER(SEARCH("thickening",$AZ233)),"thickening","")</f>
        <v>thickening</v>
      </c>
      <c r="BF233" s="3" t="str">
        <f>IF(ISNUMBER(SEARCH("airDry",$AW233)),"airDry","")</f>
        <v/>
      </c>
      <c r="BG233" s="3" t="str">
        <f>IF(ISNUMBER(SEARCH("heatDry",$AY233)),"heatDry","")</f>
        <v/>
      </c>
      <c r="BH233" s="3" t="str">
        <f>IF(AND(ISNUMBER(SEARCH("aerobic",$AW233)),ISNUMBER(SEARCH("anaer",$AW233))),"Combined Aer and Anaer.","")</f>
        <v/>
      </c>
    </row>
    <row r="234" spans="1:60" x14ac:dyDescent="0.3">
      <c r="A234" s="4">
        <v>232</v>
      </c>
      <c r="B234" t="s">
        <v>1212</v>
      </c>
      <c r="C234">
        <v>2373.88</v>
      </c>
      <c r="D234">
        <v>339.81581287792687</v>
      </c>
      <c r="E234">
        <v>339.5812728693262</v>
      </c>
      <c r="F234">
        <v>258.65458488285577</v>
      </c>
      <c r="G234">
        <v>415.1064002178635</v>
      </c>
      <c r="H234">
        <v>-77.629687908701129</v>
      </c>
      <c r="I234">
        <v>-77.16882362770626</v>
      </c>
      <c r="J234">
        <v>-89.715411042328284</v>
      </c>
      <c r="K234">
        <v>-65.449600481948266</v>
      </c>
      <c r="L234">
        <v>1182.707876247154</v>
      </c>
      <c r="M234">
        <v>1173.4342821676221</v>
      </c>
      <c r="N234">
        <v>1139.7909594840651</v>
      </c>
      <c r="O234">
        <v>1253.4326150067091</v>
      </c>
      <c r="P234">
        <v>56.581744855220471</v>
      </c>
      <c r="Q234">
        <v>56.432275666408927</v>
      </c>
      <c r="R234">
        <v>48.556718943554529</v>
      </c>
      <c r="S234">
        <v>64.063603891176527</v>
      </c>
      <c r="T234">
        <v>53.386418247513333</v>
      </c>
      <c r="U234">
        <v>53.386333020321352</v>
      </c>
      <c r="V234">
        <v>53.3498420850431</v>
      </c>
      <c r="W234">
        <v>53.422643352465663</v>
      </c>
      <c r="X234">
        <v>4826.4823695462665</v>
      </c>
      <c r="Y234">
        <v>4857.8683929073813</v>
      </c>
      <c r="Z234">
        <v>4552.8676675978513</v>
      </c>
      <c r="AA234">
        <v>5003.5278002057703</v>
      </c>
      <c r="AB234">
        <v>1042.1324052497489</v>
      </c>
      <c r="AC234">
        <v>1021.319304815187</v>
      </c>
      <c r="AD234">
        <v>851.43263692890685</v>
      </c>
      <c r="AE234">
        <v>1326.799684318572</v>
      </c>
      <c r="AF234">
        <v>48.831841801307093</v>
      </c>
      <c r="AG234">
        <v>48.448310076840968</v>
      </c>
      <c r="AH234">
        <v>47.063369939328872</v>
      </c>
      <c r="AI234">
        <v>51.746309293496168</v>
      </c>
      <c r="AJ234">
        <v>0.37346297361254022</v>
      </c>
      <c r="AK234">
        <v>0.3734626561397355</v>
      </c>
      <c r="AL234">
        <v>0.37341847912386011</v>
      </c>
      <c r="AM234">
        <v>0.37350765857506002</v>
      </c>
      <c r="AN234">
        <v>0.95461095113144789</v>
      </c>
      <c r="AO234">
        <v>0.95461095113144845</v>
      </c>
      <c r="AP234">
        <v>0.95461095113144845</v>
      </c>
      <c r="AQ234">
        <v>0.95461095113144845</v>
      </c>
      <c r="AR234">
        <v>9.5770860527156465</v>
      </c>
      <c r="AS234">
        <v>9.5770860527156465</v>
      </c>
      <c r="AT234">
        <v>9.5770860527156465</v>
      </c>
      <c r="AU234">
        <v>9.5770860527156465</v>
      </c>
      <c r="AV234" t="str">
        <f>VLOOKUP(Sheet1[[#This Row],[NPDES ID2]],Combined_Sheet__Major_Only___2[[NPDES ID2]:[ECHO BFR]],3,FALSE)</f>
        <v>MD</v>
      </c>
      <c r="AW234" t="s">
        <v>87</v>
      </c>
      <c r="AX234" t="str">
        <f>VLOOKUP(Sheet1[[#This Row],[NPDES ID2]],Combined_Sheet__Major_Only___2[[NPDES ID2]:[ECHO BFR]],27,FALSE)</f>
        <v>-</v>
      </c>
      <c r="AY234" t="str">
        <f>VLOOKUP(Sheet1[[#This Row],[NPDES ID2]],Combined_Sheet__Major_Only___2[[NPDES ID2]:[ECHO BFR]],28,FALSE)</f>
        <v>-</v>
      </c>
      <c r="AZ234" t="str">
        <f>VLOOKUP(Sheet1[[#This Row],[NPDES ID2]],Combined_Sheet__Major_Only___2[[NPDES ID2]:[ECHO BFR]],29,FALSE)</f>
        <v>thickening</v>
      </c>
      <c r="BA234">
        <f>VLOOKUP(Sheet1[[#This Row],[NPDES ID2]],Combined_Sheet__Major_Only___2[[NPDES ID2]:[ECHO BFR]],17,FALSE)</f>
        <v>39.061669999999999</v>
      </c>
      <c r="BB234">
        <f>VLOOKUP(Sheet1[[#This Row],[NPDES ID2]],Combined_Sheet__Major_Only___2[[NPDES ID2]:[ECHO BFR]],18,FALSE)</f>
        <v>-76.832633000000001</v>
      </c>
      <c r="BC234" t="str">
        <f>IF(ISNUMBER(SEARCH("aerobic",$AW234)),"aerobic","")</f>
        <v/>
      </c>
      <c r="BD234" t="str">
        <f>IF(ISNUMBER(SEARCH("anaer",$AW234)),"anaer","")</f>
        <v/>
      </c>
      <c r="BE234" t="str">
        <f>IF(ISNUMBER(SEARCH("thickening",$AZ234)),"thickening","")</f>
        <v>thickening</v>
      </c>
      <c r="BF234" s="2" t="str">
        <f>IF(ISNUMBER(SEARCH("airDry",$AW234)),"airDry","")</f>
        <v/>
      </c>
      <c r="BG234" s="2" t="str">
        <f>IF(ISNUMBER(SEARCH("heatDry",$AY234)),"heatDry","")</f>
        <v/>
      </c>
      <c r="BH234" s="2" t="str">
        <f>IF(AND(ISNUMBER(SEARCH("aerobic",$AW234)),ISNUMBER(SEARCH("anaer",$AW234))),"Combined Aer and Anaer.","")</f>
        <v/>
      </c>
    </row>
    <row r="235" spans="1:60" x14ac:dyDescent="0.3">
      <c r="A235" s="4">
        <v>233</v>
      </c>
      <c r="B235" t="s">
        <v>1217</v>
      </c>
      <c r="C235">
        <v>2336.9299999999998</v>
      </c>
      <c r="D235">
        <v>265.47169800647879</v>
      </c>
      <c r="E235">
        <v>264.36190862291068</v>
      </c>
      <c r="F235">
        <v>201.0193080263509</v>
      </c>
      <c r="G235">
        <v>321.75610737735752</v>
      </c>
      <c r="H235">
        <v>-76.49442382501735</v>
      </c>
      <c r="I235">
        <v>-77.714155416581235</v>
      </c>
      <c r="J235">
        <v>-90.110380362279571</v>
      </c>
      <c r="K235">
        <v>-60.620796084086443</v>
      </c>
      <c r="L235">
        <v>1482.4129330695921</v>
      </c>
      <c r="M235">
        <v>1475.654650095724</v>
      </c>
      <c r="N235">
        <v>1451.1100665633189</v>
      </c>
      <c r="O235">
        <v>1534.0053050511119</v>
      </c>
      <c r="P235">
        <v>55.165967281719688</v>
      </c>
      <c r="Q235">
        <v>55.743916228792557</v>
      </c>
      <c r="R235">
        <v>45.075003949043243</v>
      </c>
      <c r="S235">
        <v>63.220711864968898</v>
      </c>
      <c r="T235">
        <v>115.1741815694174</v>
      </c>
      <c r="U235">
        <v>115.1740009870979</v>
      </c>
      <c r="V235">
        <v>115.0966827324242</v>
      </c>
      <c r="W235">
        <v>115.2509365736104</v>
      </c>
      <c r="X235">
        <v>8173.0195832283016</v>
      </c>
      <c r="Y235">
        <v>8204.4684194416695</v>
      </c>
      <c r="Z235">
        <v>7900.6962082174541</v>
      </c>
      <c r="AA235">
        <v>8346.6256186913397</v>
      </c>
      <c r="AB235">
        <v>1299.8005752573929</v>
      </c>
      <c r="AC235">
        <v>1291.681862387871</v>
      </c>
      <c r="AD235">
        <v>1122.722324833496</v>
      </c>
      <c r="AE235">
        <v>1519.380064866999</v>
      </c>
      <c r="AF235">
        <v>62.175800548283107</v>
      </c>
      <c r="AG235">
        <v>61.891330360196022</v>
      </c>
      <c r="AH235">
        <v>60.868546276330683</v>
      </c>
      <c r="AI235">
        <v>64.331084269928056</v>
      </c>
      <c r="AJ235">
        <v>0.53597839614664433</v>
      </c>
      <c r="AK235">
        <v>0.53597783404583599</v>
      </c>
      <c r="AL235">
        <v>0.53589974629780635</v>
      </c>
      <c r="AM235">
        <v>0.53605738521456492</v>
      </c>
      <c r="AN235">
        <v>0.97819954571240497</v>
      </c>
      <c r="AO235">
        <v>0.97819954571240542</v>
      </c>
      <c r="AP235">
        <v>0.97819954571240542</v>
      </c>
      <c r="AQ235">
        <v>0.97819954571240542</v>
      </c>
      <c r="AR235">
        <v>14.49837437072112</v>
      </c>
      <c r="AS235">
        <v>14.49837437072112</v>
      </c>
      <c r="AT235">
        <v>14.49837437072112</v>
      </c>
      <c r="AU235">
        <v>14.49837437072112</v>
      </c>
      <c r="AV235" t="str">
        <f>VLOOKUP(Sheet1[[#This Row],[NPDES ID2]],Combined_Sheet__Major_Only___2[[NPDES ID2]:[ECHO BFR]],3,FALSE)</f>
        <v>AR</v>
      </c>
      <c r="AW235" t="s">
        <v>41</v>
      </c>
      <c r="AX235" t="str">
        <f>VLOOKUP(Sheet1[[#This Row],[NPDES ID2]],Combined_Sheet__Major_Only___2[[NPDES ID2]:[ECHO BFR]],27,FALSE)</f>
        <v>tempSludgeStore</v>
      </c>
      <c r="AY235" t="str">
        <f>VLOOKUP(Sheet1[[#This Row],[NPDES ID2]],Combined_Sheet__Major_Only___2[[NPDES ID2]:[ECHO BFR]],28,FALSE)</f>
        <v>-</v>
      </c>
      <c r="AZ235" t="str">
        <f>VLOOKUP(Sheet1[[#This Row],[NPDES ID2]],Combined_Sheet__Major_Only___2[[NPDES ID2]:[ECHO BFR]],29,FALSE)</f>
        <v>thickening</v>
      </c>
      <c r="BA235">
        <f>VLOOKUP(Sheet1[[#This Row],[NPDES ID2]],Combined_Sheet__Major_Only___2[[NPDES ID2]:[ECHO BFR]],17,FALSE)</f>
        <v>36.193972000000002</v>
      </c>
      <c r="BB235">
        <f>VLOOKUP(Sheet1[[#This Row],[NPDES ID2]],Combined_Sheet__Major_Only___2[[NPDES ID2]:[ECHO BFR]],18,FALSE)</f>
        <v>-94.564027999999993</v>
      </c>
      <c r="BC235" t="str">
        <f>IF(ISNUMBER(SEARCH("aerobic",$AW235)),"aerobic","")</f>
        <v>aerobic</v>
      </c>
      <c r="BD235" t="str">
        <f>IF(ISNUMBER(SEARCH("anaer",$AW235)),"anaer","")</f>
        <v/>
      </c>
      <c r="BE235" t="str">
        <f>IF(ISNUMBER(SEARCH("thickening",$AZ235)),"thickening","")</f>
        <v>thickening</v>
      </c>
      <c r="BF235" s="3" t="str">
        <f>IF(ISNUMBER(SEARCH("airDry",$AW235)),"airDry","")</f>
        <v/>
      </c>
      <c r="BG235" s="3" t="str">
        <f>IF(ISNUMBER(SEARCH("heatDry",$AY235)),"heatDry","")</f>
        <v/>
      </c>
      <c r="BH235" s="3" t="str">
        <f>IF(AND(ISNUMBER(SEARCH("aerobic",$AW235)),ISNUMBER(SEARCH("anaer",$AW235))),"Combined Aer and Anaer.","")</f>
        <v/>
      </c>
    </row>
    <row r="236" spans="1:60" x14ac:dyDescent="0.3">
      <c r="A236" s="4">
        <v>234</v>
      </c>
      <c r="B236" t="s">
        <v>1222</v>
      </c>
      <c r="C236">
        <v>2326</v>
      </c>
      <c r="D236">
        <v>341.63552162601889</v>
      </c>
      <c r="E236">
        <v>341.90580064564682</v>
      </c>
      <c r="F236">
        <v>260.71013588761463</v>
      </c>
      <c r="G236">
        <v>416.81915453044041</v>
      </c>
      <c r="H236">
        <v>-77.629227418983092</v>
      </c>
      <c r="I236">
        <v>-77.067960963723579</v>
      </c>
      <c r="J236">
        <v>-89.59030980327131</v>
      </c>
      <c r="K236">
        <v>-65.584383204236772</v>
      </c>
      <c r="L236">
        <v>1145.809480453067</v>
      </c>
      <c r="M236">
        <v>1136.62664955483</v>
      </c>
      <c r="N236">
        <v>1103.309683794897</v>
      </c>
      <c r="O236">
        <v>1215.8476448217871</v>
      </c>
      <c r="P236">
        <v>55.458584966577298</v>
      </c>
      <c r="Q236">
        <v>55.270202842288697</v>
      </c>
      <c r="R236">
        <v>47.72519342664129</v>
      </c>
      <c r="S236">
        <v>62.860286040890877</v>
      </c>
      <c r="T236">
        <v>60.506047248199799</v>
      </c>
      <c r="U236">
        <v>60.505951033506513</v>
      </c>
      <c r="V236">
        <v>60.464755681826666</v>
      </c>
      <c r="W236">
        <v>60.546942498671491</v>
      </c>
      <c r="X236">
        <v>5532.6445831474803</v>
      </c>
      <c r="Y236">
        <v>5569.3743122956857</v>
      </c>
      <c r="Z236">
        <v>5212.2434918496083</v>
      </c>
      <c r="AA236">
        <v>5740.1473864966629</v>
      </c>
      <c r="AB236">
        <v>1420.0396434111001</v>
      </c>
      <c r="AC236">
        <v>1380.6530407270541</v>
      </c>
      <c r="AD236">
        <v>1117.0771566257879</v>
      </c>
      <c r="AE236">
        <v>1895.9686321137769</v>
      </c>
      <c r="AF236">
        <v>48.282641344434069</v>
      </c>
      <c r="AG236">
        <v>47.895013500055967</v>
      </c>
      <c r="AH236">
        <v>46.495445632213162</v>
      </c>
      <c r="AI236">
        <v>51.22799363985029</v>
      </c>
      <c r="AJ236">
        <v>0.36679750164486641</v>
      </c>
      <c r="AK236">
        <v>0.36679716859293282</v>
      </c>
      <c r="AL236">
        <v>0.36675084617882481</v>
      </c>
      <c r="AM236">
        <v>0.36684435727389297</v>
      </c>
      <c r="AN236">
        <v>0.95964264393025078</v>
      </c>
      <c r="AO236">
        <v>0.95964264393025078</v>
      </c>
      <c r="AP236">
        <v>0.95964264393025078</v>
      </c>
      <c r="AQ236">
        <v>0.95964264393025078</v>
      </c>
      <c r="AR236">
        <v>8.6829850566237337</v>
      </c>
      <c r="AS236">
        <v>8.6829850566237354</v>
      </c>
      <c r="AT236">
        <v>8.6829850566237354</v>
      </c>
      <c r="AU236">
        <v>8.6829850566237354</v>
      </c>
      <c r="AV236" t="str">
        <f>VLOOKUP(Sheet1[[#This Row],[NPDES ID2]],Combined_Sheet__Major_Only___2[[NPDES ID2]:[ECHO BFR]],3,FALSE)</f>
        <v>NJ</v>
      </c>
      <c r="AW236" t="s">
        <v>54</v>
      </c>
      <c r="AX236" t="str">
        <f>VLOOKUP(Sheet1[[#This Row],[NPDES ID2]],Combined_Sheet__Major_Only___2[[NPDES ID2]:[ECHO BFR]],27,FALSE)</f>
        <v>-</v>
      </c>
      <c r="AY236" t="str">
        <f>VLOOKUP(Sheet1[[#This Row],[NPDES ID2]],Combined_Sheet__Major_Only___2[[NPDES ID2]:[ECHO BFR]],28,FALSE)</f>
        <v>-</v>
      </c>
      <c r="AZ236" t="str">
        <f>VLOOKUP(Sheet1[[#This Row],[NPDES ID2]],Combined_Sheet__Major_Only___2[[NPDES ID2]:[ECHO BFR]],29,FALSE)</f>
        <v>thickening</v>
      </c>
      <c r="BA236">
        <f>VLOOKUP(Sheet1[[#This Row],[NPDES ID2]],Combined_Sheet__Major_Only___2[[NPDES ID2]:[ECHO BFR]],17,FALSE)</f>
        <v>40.896287999999998</v>
      </c>
      <c r="BB236">
        <f>VLOOKUP(Sheet1[[#This Row],[NPDES ID2]],Combined_Sheet__Major_Only___2[[NPDES ID2]:[ECHO BFR]],18,FALSE)</f>
        <v>-74.392279000000002</v>
      </c>
      <c r="BC236" t="str">
        <f>IF(ISNUMBER(SEARCH("aerobic",$AW236)),"aerobic","")</f>
        <v/>
      </c>
      <c r="BD236" t="str">
        <f>IF(ISNUMBER(SEARCH("anaer",$AW236)),"anaer","")</f>
        <v/>
      </c>
      <c r="BE236" t="str">
        <f>IF(ISNUMBER(SEARCH("thickening",$AZ236)),"thickening","")</f>
        <v>thickening</v>
      </c>
      <c r="BF236" s="2" t="str">
        <f>IF(ISNUMBER(SEARCH("airDry",$AW236)),"airDry","")</f>
        <v/>
      </c>
      <c r="BG236" s="2" t="str">
        <f>IF(ISNUMBER(SEARCH("heatDry",$AY236)),"heatDry","")</f>
        <v/>
      </c>
      <c r="BH236" s="2" t="str">
        <f>IF(AND(ISNUMBER(SEARCH("aerobic",$AW236)),ISNUMBER(SEARCH("anaer",$AW236))),"Combined Aer and Anaer.","")</f>
        <v/>
      </c>
    </row>
    <row r="237" spans="1:60" x14ac:dyDescent="0.3">
      <c r="A237" s="4">
        <v>235</v>
      </c>
      <c r="B237" t="s">
        <v>1227</v>
      </c>
      <c r="C237">
        <v>2302</v>
      </c>
      <c r="D237">
        <v>347.3831772142662</v>
      </c>
      <c r="E237">
        <v>348.17531731997218</v>
      </c>
      <c r="F237">
        <v>265.59381041590882</v>
      </c>
      <c r="G237">
        <v>423.38748449817189</v>
      </c>
      <c r="H237">
        <v>-77.692297732810601</v>
      </c>
      <c r="I237">
        <v>-77.012918663194426</v>
      </c>
      <c r="J237">
        <v>-89.445356964598673</v>
      </c>
      <c r="K237">
        <v>-65.988420596626156</v>
      </c>
      <c r="L237">
        <v>1111.995690387992</v>
      </c>
      <c r="M237">
        <v>1102.744472018032</v>
      </c>
      <c r="N237">
        <v>1069.180446505954</v>
      </c>
      <c r="O237">
        <v>1182.553430768919</v>
      </c>
      <c r="P237">
        <v>54.916862090458011</v>
      </c>
      <c r="Q237">
        <v>54.644473876941227</v>
      </c>
      <c r="R237">
        <v>47.483419802675222</v>
      </c>
      <c r="S237">
        <v>62.362697335230543</v>
      </c>
      <c r="T237">
        <v>62.560159178739497</v>
      </c>
      <c r="U237">
        <v>62.560059793999343</v>
      </c>
      <c r="V237">
        <v>62.517507152795602</v>
      </c>
      <c r="W237">
        <v>62.602401831109191</v>
      </c>
      <c r="X237">
        <v>5834.0394985156927</v>
      </c>
      <c r="Y237">
        <v>5874.1390449395813</v>
      </c>
      <c r="Z237">
        <v>5483.7478989983592</v>
      </c>
      <c r="AA237">
        <v>6061.2770949488759</v>
      </c>
      <c r="AB237">
        <v>1404.8030067929981</v>
      </c>
      <c r="AC237">
        <v>1369.9272840604931</v>
      </c>
      <c r="AD237">
        <v>1120.2122286267579</v>
      </c>
      <c r="AE237">
        <v>1842.0200594213341</v>
      </c>
      <c r="AF237">
        <v>47.346303951461977</v>
      </c>
      <c r="AG237">
        <v>46.951743810156472</v>
      </c>
      <c r="AH237">
        <v>45.526928295313319</v>
      </c>
      <c r="AI237">
        <v>50.344652625430797</v>
      </c>
      <c r="AJ237">
        <v>0.35543879641578408</v>
      </c>
      <c r="AK237">
        <v>0.35543847379155541</v>
      </c>
      <c r="AL237">
        <v>0.35539360159080402</v>
      </c>
      <c r="AM237">
        <v>0.35548418513490287</v>
      </c>
      <c r="AN237">
        <v>0.9608934201427265</v>
      </c>
      <c r="AO237">
        <v>0.9608934201427265</v>
      </c>
      <c r="AP237">
        <v>0.9608934201427265</v>
      </c>
      <c r="AQ237">
        <v>0.9608934201427265</v>
      </c>
      <c r="AR237">
        <v>8.7833468764183031</v>
      </c>
      <c r="AS237">
        <v>8.7833468764183049</v>
      </c>
      <c r="AT237">
        <v>8.7833468764183049</v>
      </c>
      <c r="AU237">
        <v>8.7833468764183049</v>
      </c>
      <c r="AV237" t="str">
        <f>VLOOKUP(Sheet1[[#This Row],[NPDES ID2]],Combined_Sheet__Major_Only___2[[NPDES ID2]:[ECHO BFR]],3,FALSE)</f>
        <v>MN</v>
      </c>
      <c r="AW237" t="s">
        <v>54</v>
      </c>
      <c r="AX237" t="str">
        <f>VLOOKUP(Sheet1[[#This Row],[NPDES ID2]],Combined_Sheet__Major_Only___2[[NPDES ID2]:[ECHO BFR]],27,FALSE)</f>
        <v>-</v>
      </c>
      <c r="AY237" t="str">
        <f>VLOOKUP(Sheet1[[#This Row],[NPDES ID2]],Combined_Sheet__Major_Only___2[[NPDES ID2]:[ECHO BFR]],28,FALSE)</f>
        <v>-</v>
      </c>
      <c r="AZ237" t="str">
        <f>VLOOKUP(Sheet1[[#This Row],[NPDES ID2]],Combined_Sheet__Major_Only___2[[NPDES ID2]:[ECHO BFR]],29,FALSE)</f>
        <v>preliminaryOps, thickening</v>
      </c>
      <c r="BA237">
        <f>VLOOKUP(Sheet1[[#This Row],[NPDES ID2]],Combined_Sheet__Major_Only___2[[NPDES ID2]:[ECHO BFR]],17,FALSE)</f>
        <v>44.786340000000003</v>
      </c>
      <c r="BB237">
        <f>VLOOKUP(Sheet1[[#This Row],[NPDES ID2]],Combined_Sheet__Major_Only___2[[NPDES ID2]:[ECHO BFR]],18,FALSE)</f>
        <v>-92.919020000000003</v>
      </c>
      <c r="BC237" t="str">
        <f>IF(ISNUMBER(SEARCH("aerobic",$AW237)),"aerobic","")</f>
        <v/>
      </c>
      <c r="BD237" t="str">
        <f>IF(ISNUMBER(SEARCH("anaer",$AW237)),"anaer","")</f>
        <v/>
      </c>
      <c r="BE237" t="str">
        <f>IF(ISNUMBER(SEARCH("thickening",$AZ237)),"thickening","")</f>
        <v>thickening</v>
      </c>
      <c r="BF237" s="3" t="str">
        <f>IF(ISNUMBER(SEARCH("airDry",$AW237)),"airDry","")</f>
        <v/>
      </c>
      <c r="BG237" s="3" t="str">
        <f>IF(ISNUMBER(SEARCH("heatDry",$AY237)),"heatDry","")</f>
        <v/>
      </c>
      <c r="BH237" s="3" t="str">
        <f>IF(AND(ISNUMBER(SEARCH("aerobic",$AW237)),ISNUMBER(SEARCH("anaer",$AW237))),"Combined Aer and Anaer.","")</f>
        <v/>
      </c>
    </row>
    <row r="238" spans="1:60" x14ac:dyDescent="0.3">
      <c r="A238" s="4">
        <v>236</v>
      </c>
      <c r="B238" t="s">
        <v>1231</v>
      </c>
      <c r="C238">
        <v>2287.25</v>
      </c>
      <c r="D238">
        <v>275.97126617461879</v>
      </c>
      <c r="E238">
        <v>275.14082299552382</v>
      </c>
      <c r="F238">
        <v>209.41286265005411</v>
      </c>
      <c r="G238">
        <v>333.62257508273387</v>
      </c>
      <c r="H238">
        <v>-76.974769108340709</v>
      </c>
      <c r="I238">
        <v>-77.910554130589105</v>
      </c>
      <c r="J238">
        <v>-90.243186949967011</v>
      </c>
      <c r="K238">
        <v>-62.112679786000278</v>
      </c>
      <c r="L238">
        <v>1387.252750720676</v>
      </c>
      <c r="M238">
        <v>1380.1591488166921</v>
      </c>
      <c r="N238">
        <v>1354.427774185828</v>
      </c>
      <c r="O238">
        <v>1441.34547798783</v>
      </c>
      <c r="P238">
        <v>54.113140062868482</v>
      </c>
      <c r="Q238">
        <v>54.558186988630347</v>
      </c>
      <c r="R238">
        <v>44.623134926022722</v>
      </c>
      <c r="S238">
        <v>62.20402652614213</v>
      </c>
      <c r="T238">
        <v>45.078523310277347</v>
      </c>
      <c r="U238">
        <v>45.078450904400462</v>
      </c>
      <c r="V238">
        <v>45.047449552526267</v>
      </c>
      <c r="W238">
        <v>45.109298822517403</v>
      </c>
      <c r="X238">
        <v>3345.9077058703601</v>
      </c>
      <c r="Y238">
        <v>3360.2889449052232</v>
      </c>
      <c r="Z238">
        <v>3221.1683898041838</v>
      </c>
      <c r="AA238">
        <v>3425.6162997752408</v>
      </c>
      <c r="AB238">
        <v>515.48521915737899</v>
      </c>
      <c r="AC238">
        <v>512.61532931791407</v>
      </c>
      <c r="AD238">
        <v>446.91785063285818</v>
      </c>
      <c r="AE238">
        <v>601.34812951308106</v>
      </c>
      <c r="AF238">
        <v>59.444290822048927</v>
      </c>
      <c r="AG238">
        <v>59.139760388405612</v>
      </c>
      <c r="AH238">
        <v>58.040835764316469</v>
      </c>
      <c r="AI238">
        <v>61.757332251347492</v>
      </c>
      <c r="AJ238">
        <v>0.50263682203944271</v>
      </c>
      <c r="AK238">
        <v>0.50263651402244958</v>
      </c>
      <c r="AL238">
        <v>0.50259356725565152</v>
      </c>
      <c r="AM238">
        <v>0.5026802603212891</v>
      </c>
      <c r="AN238">
        <v>0.94688312045904677</v>
      </c>
      <c r="AO238">
        <v>0.94688312045904666</v>
      </c>
      <c r="AP238">
        <v>0.94688312045904666</v>
      </c>
      <c r="AQ238">
        <v>0.94688312045904666</v>
      </c>
      <c r="AR238">
        <v>14.131945997433011</v>
      </c>
      <c r="AS238">
        <v>14.131945997433011</v>
      </c>
      <c r="AT238">
        <v>14.131945997433011</v>
      </c>
      <c r="AU238">
        <v>14.131945997433011</v>
      </c>
      <c r="AV238" t="str">
        <f>VLOOKUP(Sheet1[[#This Row],[NPDES ID2]],Combined_Sheet__Major_Only___2[[NPDES ID2]:[ECHO BFR]],3,FALSE)</f>
        <v>TX</v>
      </c>
      <c r="AW238" t="s">
        <v>41</v>
      </c>
      <c r="AX238" t="str">
        <f>VLOOKUP(Sheet1[[#This Row],[NPDES ID2]],Combined_Sheet__Major_Only___2[[NPDES ID2]:[ECHO BFR]],27,FALSE)</f>
        <v>-</v>
      </c>
      <c r="AY238" t="str">
        <f>VLOOKUP(Sheet1[[#This Row],[NPDES ID2]],Combined_Sheet__Major_Only___2[[NPDES ID2]:[ECHO BFR]],28,FALSE)</f>
        <v>-</v>
      </c>
      <c r="AZ238" t="str">
        <f>VLOOKUP(Sheet1[[#This Row],[NPDES ID2]],Combined_Sheet__Major_Only___2[[NPDES ID2]:[ECHO BFR]],29,FALSE)</f>
        <v>thickening</v>
      </c>
      <c r="BA238">
        <f>VLOOKUP(Sheet1[[#This Row],[NPDES ID2]],Combined_Sheet__Major_Only___2[[NPDES ID2]:[ECHO BFR]],17,FALSE)</f>
        <v>29.670850000000002</v>
      </c>
      <c r="BB238">
        <f>VLOOKUP(Sheet1[[#This Row],[NPDES ID2]],Combined_Sheet__Major_Only___2[[NPDES ID2]:[ECHO BFR]],18,FALSE)</f>
        <v>-95.541439999999994</v>
      </c>
      <c r="BC238" t="str">
        <f>IF(ISNUMBER(SEARCH("aerobic",$AW238)),"aerobic","")</f>
        <v>aerobic</v>
      </c>
      <c r="BD238" t="str">
        <f>IF(ISNUMBER(SEARCH("anaer",$AW238)),"anaer","")</f>
        <v/>
      </c>
      <c r="BE238" t="str">
        <f>IF(ISNUMBER(SEARCH("thickening",$AZ238)),"thickening","")</f>
        <v>thickening</v>
      </c>
      <c r="BF238" s="2" t="str">
        <f>IF(ISNUMBER(SEARCH("airDry",$AW238)),"airDry","")</f>
        <v/>
      </c>
      <c r="BG238" s="2" t="str">
        <f>IF(ISNUMBER(SEARCH("heatDry",$AY238)),"heatDry","")</f>
        <v/>
      </c>
      <c r="BH238" s="2" t="str">
        <f>IF(AND(ISNUMBER(SEARCH("aerobic",$AW238)),ISNUMBER(SEARCH("anaer",$AW238))),"Combined Aer and Anaer.","")</f>
        <v/>
      </c>
    </row>
    <row r="239" spans="1:60" x14ac:dyDescent="0.3">
      <c r="A239" s="4">
        <v>237</v>
      </c>
      <c r="B239" t="s">
        <v>1234</v>
      </c>
      <c r="C239">
        <v>2258</v>
      </c>
      <c r="D239">
        <v>257.34940750778702</v>
      </c>
      <c r="E239">
        <v>256.26354274465098</v>
      </c>
      <c r="F239">
        <v>195.79299749552899</v>
      </c>
      <c r="G239">
        <v>311.37079094747139</v>
      </c>
      <c r="H239">
        <v>-76.565507145622377</v>
      </c>
      <c r="I239">
        <v>-77.777771341400594</v>
      </c>
      <c r="J239">
        <v>-90.517343634174011</v>
      </c>
      <c r="K239">
        <v>-60.403420974573677</v>
      </c>
      <c r="L239">
        <v>1463.1814975725181</v>
      </c>
      <c r="M239">
        <v>1456.8789873965529</v>
      </c>
      <c r="N239">
        <v>1434.006317808896</v>
      </c>
      <c r="O239">
        <v>1511.2625712215829</v>
      </c>
      <c r="P239">
        <v>53.248070053909593</v>
      </c>
      <c r="Q239">
        <v>53.827101686434048</v>
      </c>
      <c r="R239">
        <v>43.345697467364587</v>
      </c>
      <c r="S239">
        <v>60.934870110206681</v>
      </c>
      <c r="T239">
        <v>66.617307486148732</v>
      </c>
      <c r="U239">
        <v>66.617201840138165</v>
      </c>
      <c r="V239">
        <v>66.571968368930627</v>
      </c>
      <c r="W239">
        <v>66.662211439126551</v>
      </c>
      <c r="X239">
        <v>4627.5258066335746</v>
      </c>
      <c r="Y239">
        <v>4644.3086089073749</v>
      </c>
      <c r="Z239">
        <v>4481.936152581271</v>
      </c>
      <c r="AA239">
        <v>4720.2953771532766</v>
      </c>
      <c r="AB239">
        <v>789.30592658952799</v>
      </c>
      <c r="AC239">
        <v>783.30317475182608</v>
      </c>
      <c r="AD239">
        <v>674.98547946385952</v>
      </c>
      <c r="AE239">
        <v>933.44246927930942</v>
      </c>
      <c r="AF239">
        <v>63.511234924577501</v>
      </c>
      <c r="AG239">
        <v>63.236943276786533</v>
      </c>
      <c r="AH239">
        <v>62.248822787798353</v>
      </c>
      <c r="AI239">
        <v>65.592109821873109</v>
      </c>
      <c r="AJ239">
        <v>0.55229054897128538</v>
      </c>
      <c r="AK239">
        <v>0.55229014503143925</v>
      </c>
      <c r="AL239">
        <v>0.55223387993463846</v>
      </c>
      <c r="AM239">
        <v>0.55234745950650099</v>
      </c>
      <c r="AN239">
        <v>0.96314921904513318</v>
      </c>
      <c r="AO239">
        <v>0.96314921904513284</v>
      </c>
      <c r="AP239">
        <v>0.96314921904513284</v>
      </c>
      <c r="AQ239">
        <v>0.96314921904513284</v>
      </c>
      <c r="AR239">
        <v>14.20410242172329</v>
      </c>
      <c r="AS239">
        <v>14.204102421723301</v>
      </c>
      <c r="AT239">
        <v>14.204102421723301</v>
      </c>
      <c r="AU239">
        <v>14.204102421723301</v>
      </c>
      <c r="AV239" t="str">
        <f>VLOOKUP(Sheet1[[#This Row],[NPDES ID2]],Combined_Sheet__Major_Only___2[[NPDES ID2]:[ECHO BFR]],3,FALSE)</f>
        <v>TX</v>
      </c>
      <c r="AW239" t="s">
        <v>41</v>
      </c>
      <c r="AX239" t="str">
        <f>VLOOKUP(Sheet1[[#This Row],[NPDES ID2]],Combined_Sheet__Major_Only___2[[NPDES ID2]:[ECHO BFR]],27,FALSE)</f>
        <v>-</v>
      </c>
      <c r="AY239" t="str">
        <f>VLOOKUP(Sheet1[[#This Row],[NPDES ID2]],Combined_Sheet__Major_Only___2[[NPDES ID2]:[ECHO BFR]],28,FALSE)</f>
        <v>-</v>
      </c>
      <c r="AZ239" t="str">
        <f>VLOOKUP(Sheet1[[#This Row],[NPDES ID2]],Combined_Sheet__Major_Only___2[[NPDES ID2]:[ECHO BFR]],29,FALSE)</f>
        <v>thickening</v>
      </c>
      <c r="BA239">
        <f>VLOOKUP(Sheet1[[#This Row],[NPDES ID2]],Combined_Sheet__Major_Only___2[[NPDES ID2]:[ECHO BFR]],17,FALSE)</f>
        <v>33.772798000000002</v>
      </c>
      <c r="BB239">
        <f>VLOOKUP(Sheet1[[#This Row],[NPDES ID2]],Combined_Sheet__Major_Only___2[[NPDES ID2]:[ECHO BFR]],18,FALSE)</f>
        <v>-96.501863999999998</v>
      </c>
      <c r="BC239" t="str">
        <f>IF(ISNUMBER(SEARCH("aerobic",$AW239)),"aerobic","")</f>
        <v>aerobic</v>
      </c>
      <c r="BD239" t="str">
        <f>IF(ISNUMBER(SEARCH("anaer",$AW239)),"anaer","")</f>
        <v/>
      </c>
      <c r="BE239" t="str">
        <f>IF(ISNUMBER(SEARCH("thickening",$AZ239)),"thickening","")</f>
        <v>thickening</v>
      </c>
      <c r="BF239" s="3" t="str">
        <f>IF(ISNUMBER(SEARCH("airDry",$AW239)),"airDry","")</f>
        <v/>
      </c>
      <c r="BG239" s="3" t="str">
        <f>IF(ISNUMBER(SEARCH("heatDry",$AY239)),"heatDry","")</f>
        <v/>
      </c>
      <c r="BH239" s="3" t="str">
        <f>IF(AND(ISNUMBER(SEARCH("aerobic",$AW239)),ISNUMBER(SEARCH("anaer",$AW239))),"Combined Aer and Anaer.","")</f>
        <v/>
      </c>
    </row>
    <row r="240" spans="1:60" x14ac:dyDescent="0.3">
      <c r="A240" s="4">
        <v>238</v>
      </c>
      <c r="B240" t="s">
        <v>1239</v>
      </c>
      <c r="C240">
        <v>2254</v>
      </c>
      <c r="D240">
        <v>317.54624133319129</v>
      </c>
      <c r="E240">
        <v>317.22068896773351</v>
      </c>
      <c r="F240">
        <v>242.52432346331071</v>
      </c>
      <c r="G240">
        <v>386.40795206005907</v>
      </c>
      <c r="H240">
        <v>-77.438693791861979</v>
      </c>
      <c r="I240">
        <v>-77.3526346953104</v>
      </c>
      <c r="J240">
        <v>-90.060607196485762</v>
      </c>
      <c r="K240">
        <v>-64.631427103907626</v>
      </c>
      <c r="L240">
        <v>1183.7600919342949</v>
      </c>
      <c r="M240">
        <v>1175.4064074799501</v>
      </c>
      <c r="N240">
        <v>1145.097002957018</v>
      </c>
      <c r="O240">
        <v>1247.475630029182</v>
      </c>
      <c r="P240">
        <v>53.633256673168937</v>
      </c>
      <c r="Q240">
        <v>53.449238972924171</v>
      </c>
      <c r="R240">
        <v>45.444733768761218</v>
      </c>
      <c r="S240">
        <v>61.047065106133893</v>
      </c>
      <c r="T240">
        <v>68.035474175817285</v>
      </c>
      <c r="U240">
        <v>68.035366341194305</v>
      </c>
      <c r="V240">
        <v>67.989195792136996</v>
      </c>
      <c r="W240">
        <v>68.08130838019035</v>
      </c>
      <c r="X240">
        <v>5834.0173498036693</v>
      </c>
      <c r="Y240">
        <v>5868.3721148650202</v>
      </c>
      <c r="Z240">
        <v>5535.43417377684</v>
      </c>
      <c r="AA240">
        <v>6026.4149549824488</v>
      </c>
      <c r="AB240">
        <v>1157.652146106105</v>
      </c>
      <c r="AC240">
        <v>1139.993200017354</v>
      </c>
      <c r="AD240">
        <v>963.10236851910804</v>
      </c>
      <c r="AE240">
        <v>1439.7250245651969</v>
      </c>
      <c r="AF240">
        <v>51.474830881516127</v>
      </c>
      <c r="AG240">
        <v>51.110891271505302</v>
      </c>
      <c r="AH240">
        <v>49.797338341221902</v>
      </c>
      <c r="AI240">
        <v>54.239472103562782</v>
      </c>
      <c r="AJ240">
        <v>0.40557013450643381</v>
      </c>
      <c r="AK240">
        <v>0.4055697851766456</v>
      </c>
      <c r="AL240">
        <v>0.40552117977580082</v>
      </c>
      <c r="AM240">
        <v>0.40561929889387699</v>
      </c>
      <c r="AN240">
        <v>0.96387755883205628</v>
      </c>
      <c r="AO240">
        <v>0.96387755883205672</v>
      </c>
      <c r="AP240">
        <v>0.96387755883205672</v>
      </c>
      <c r="AQ240">
        <v>0.96387755883205672</v>
      </c>
      <c r="AR240">
        <v>10.563483988749651</v>
      </c>
      <c r="AS240">
        <v>10.56348398874966</v>
      </c>
      <c r="AT240">
        <v>10.56348398874966</v>
      </c>
      <c r="AU240">
        <v>10.56348398874966</v>
      </c>
      <c r="AV240" t="str">
        <f>VLOOKUP(Sheet1[[#This Row],[NPDES ID2]],Combined_Sheet__Major_Only___2[[NPDES ID2]:[ECHO BFR]],3,FALSE)</f>
        <v>NC</v>
      </c>
      <c r="AW240" t="s">
        <v>87</v>
      </c>
      <c r="AX240" t="str">
        <f>VLOOKUP(Sheet1[[#This Row],[NPDES ID2]],Combined_Sheet__Major_Only___2[[NPDES ID2]:[ECHO BFR]],27,FALSE)</f>
        <v>-</v>
      </c>
      <c r="AY240" t="str">
        <f>VLOOKUP(Sheet1[[#This Row],[NPDES ID2]],Combined_Sheet__Major_Only___2[[NPDES ID2]:[ECHO BFR]],28,FALSE)</f>
        <v>-</v>
      </c>
      <c r="AZ240" t="str">
        <f>VLOOKUP(Sheet1[[#This Row],[NPDES ID2]],Combined_Sheet__Major_Only___2[[NPDES ID2]:[ECHO BFR]],29,FALSE)</f>
        <v>thickening, preliminaryOps</v>
      </c>
      <c r="BA240">
        <f>VLOOKUP(Sheet1[[#This Row],[NPDES ID2]],Combined_Sheet__Major_Only___2[[NPDES ID2]:[ECHO BFR]],17,FALSE)</f>
        <v>36.098185000000001</v>
      </c>
      <c r="BB240">
        <f>VLOOKUP(Sheet1[[#This Row],[NPDES ID2]],Combined_Sheet__Major_Only___2[[NPDES ID2]:[ECHO BFR]],18,FALSE)</f>
        <v>-79.376660000000001</v>
      </c>
      <c r="BC240" t="str">
        <f>IF(ISNUMBER(SEARCH("aerobic",$AW240)),"aerobic","")</f>
        <v/>
      </c>
      <c r="BD240" t="str">
        <f>IF(ISNUMBER(SEARCH("anaer",$AW240)),"anaer","")</f>
        <v/>
      </c>
      <c r="BE240" t="str">
        <f>IF(ISNUMBER(SEARCH("thickening",$AZ240)),"thickening","")</f>
        <v>thickening</v>
      </c>
      <c r="BF240" s="2" t="str">
        <f>IF(ISNUMBER(SEARCH("airDry",$AW240)),"airDry","")</f>
        <v/>
      </c>
      <c r="BG240" s="2" t="str">
        <f>IF(ISNUMBER(SEARCH("heatDry",$AY240)),"heatDry","")</f>
        <v/>
      </c>
      <c r="BH240" s="2" t="str">
        <f>IF(AND(ISNUMBER(SEARCH("aerobic",$AW240)),ISNUMBER(SEARCH("anaer",$AW240))),"Combined Aer and Anaer.","")</f>
        <v/>
      </c>
    </row>
    <row r="241" spans="1:60" x14ac:dyDescent="0.3">
      <c r="A241" s="4">
        <v>239</v>
      </c>
      <c r="B241" t="s">
        <v>1243</v>
      </c>
      <c r="C241">
        <v>2236.34</v>
      </c>
      <c r="D241">
        <v>257.39261420140309</v>
      </c>
      <c r="E241">
        <v>256.28401810981501</v>
      </c>
      <c r="F241">
        <v>195.9236587519953</v>
      </c>
      <c r="G241">
        <v>311.20579399569903</v>
      </c>
      <c r="H241">
        <v>-76.505516681191679</v>
      </c>
      <c r="I241">
        <v>-77.762723899724463</v>
      </c>
      <c r="J241">
        <v>-90.409034364097792</v>
      </c>
      <c r="K241">
        <v>-60.324159553741573</v>
      </c>
      <c r="L241">
        <v>1445.1253511633749</v>
      </c>
      <c r="M241">
        <v>1438.85434102813</v>
      </c>
      <c r="N241">
        <v>1416.0889747335459</v>
      </c>
      <c r="O241">
        <v>1492.979569679922</v>
      </c>
      <c r="P241">
        <v>52.743752180493018</v>
      </c>
      <c r="Q241">
        <v>53.307218782998227</v>
      </c>
      <c r="R241">
        <v>42.955693731297188</v>
      </c>
      <c r="S241">
        <v>60.36981785819399</v>
      </c>
      <c r="T241">
        <v>82.432232142880935</v>
      </c>
      <c r="U241">
        <v>82.432102090190511</v>
      </c>
      <c r="V241">
        <v>82.376418637539075</v>
      </c>
      <c r="W241">
        <v>82.487509950945523</v>
      </c>
      <c r="X241">
        <v>5742.0540361835474</v>
      </c>
      <c r="Y241">
        <v>5763.0540264484489</v>
      </c>
      <c r="Z241">
        <v>5559.9918207055789</v>
      </c>
      <c r="AA241">
        <v>5858.0607443243098</v>
      </c>
      <c r="AB241">
        <v>1115.9843137082621</v>
      </c>
      <c r="AC241">
        <v>1104.374117326324</v>
      </c>
      <c r="AD241">
        <v>934.04962954347241</v>
      </c>
      <c r="AE241">
        <v>1351.322227936563</v>
      </c>
      <c r="AF241">
        <v>63.336245217658117</v>
      </c>
      <c r="AG241">
        <v>63.060561548543149</v>
      </c>
      <c r="AH241">
        <v>62.068315626458521</v>
      </c>
      <c r="AI241">
        <v>65.426430452714627</v>
      </c>
      <c r="AJ241">
        <v>0.5501526622023174</v>
      </c>
      <c r="AK241">
        <v>0.55015219259557324</v>
      </c>
      <c r="AL241">
        <v>0.55008684774308692</v>
      </c>
      <c r="AM241">
        <v>0.55021875844033818</v>
      </c>
      <c r="AN241">
        <v>0.96991409540186668</v>
      </c>
      <c r="AO241">
        <v>0.9699140954018669</v>
      </c>
      <c r="AP241">
        <v>0.9699140954018669</v>
      </c>
      <c r="AQ241">
        <v>0.9699140954018669</v>
      </c>
      <c r="AR241">
        <v>13.1476702908951</v>
      </c>
      <c r="AS241">
        <v>13.147670290895091</v>
      </c>
      <c r="AT241">
        <v>13.147670290895091</v>
      </c>
      <c r="AU241">
        <v>13.147670290895091</v>
      </c>
      <c r="AV241" t="str">
        <f>VLOOKUP(Sheet1[[#This Row],[NPDES ID2]],Combined_Sheet__Major_Only___2[[NPDES ID2]:[ECHO BFR]],3,FALSE)</f>
        <v>TX</v>
      </c>
      <c r="AW241" t="s">
        <v>41</v>
      </c>
      <c r="AX241" t="str">
        <f>VLOOKUP(Sheet1[[#This Row],[NPDES ID2]],Combined_Sheet__Major_Only___2[[NPDES ID2]:[ECHO BFR]],27,FALSE)</f>
        <v>-</v>
      </c>
      <c r="AY241" t="str">
        <f>VLOOKUP(Sheet1[[#This Row],[NPDES ID2]],Combined_Sheet__Major_Only___2[[NPDES ID2]:[ECHO BFR]],28,FALSE)</f>
        <v>-</v>
      </c>
      <c r="AZ241" t="str">
        <f>VLOOKUP(Sheet1[[#This Row],[NPDES ID2]],Combined_Sheet__Major_Only___2[[NPDES ID2]:[ECHO BFR]],29,FALSE)</f>
        <v>thickening</v>
      </c>
      <c r="BA241">
        <f>VLOOKUP(Sheet1[[#This Row],[NPDES ID2]],Combined_Sheet__Major_Only___2[[NPDES ID2]:[ECHO BFR]],17,FALSE)</f>
        <v>32.304499999999997</v>
      </c>
      <c r="BB241">
        <f>VLOOKUP(Sheet1[[#This Row],[NPDES ID2]],Combined_Sheet__Major_Only___2[[NPDES ID2]:[ECHO BFR]],18,FALSE)</f>
        <v>-96.615660000000005</v>
      </c>
      <c r="BC241" t="str">
        <f>IF(ISNUMBER(SEARCH("aerobic",$AW241)),"aerobic","")</f>
        <v>aerobic</v>
      </c>
      <c r="BD241" t="str">
        <f>IF(ISNUMBER(SEARCH("anaer",$AW241)),"anaer","")</f>
        <v/>
      </c>
      <c r="BE241" t="str">
        <f>IF(ISNUMBER(SEARCH("thickening",$AZ241)),"thickening","")</f>
        <v>thickening</v>
      </c>
      <c r="BF241" s="3" t="str">
        <f>IF(ISNUMBER(SEARCH("airDry",$AW241)),"airDry","")</f>
        <v/>
      </c>
      <c r="BG241" s="3" t="str">
        <f>IF(ISNUMBER(SEARCH("heatDry",$AY241)),"heatDry","")</f>
        <v/>
      </c>
      <c r="BH241" s="3" t="str">
        <f>IF(AND(ISNUMBER(SEARCH("aerobic",$AW241)),ISNUMBER(SEARCH("anaer",$AW241))),"Combined Aer and Anaer.","")</f>
        <v/>
      </c>
    </row>
    <row r="242" spans="1:60" x14ac:dyDescent="0.3">
      <c r="A242" s="4">
        <v>240</v>
      </c>
      <c r="B242" t="s">
        <v>1248</v>
      </c>
      <c r="C242">
        <v>2173.1</v>
      </c>
      <c r="D242">
        <v>255.08871787698399</v>
      </c>
      <c r="E242">
        <v>254.0216379524349</v>
      </c>
      <c r="F242">
        <v>194.63395822505939</v>
      </c>
      <c r="G242">
        <v>307.84218896902757</v>
      </c>
      <c r="H242">
        <v>-76.674231284782564</v>
      </c>
      <c r="I242">
        <v>-77.898433763727255</v>
      </c>
      <c r="J242">
        <v>-90.721269974809303</v>
      </c>
      <c r="K242">
        <v>-60.654706678346173</v>
      </c>
      <c r="L242">
        <v>1406.3768765463619</v>
      </c>
      <c r="M242">
        <v>1400.296498965612</v>
      </c>
      <c r="N242">
        <v>1378.2399283410341</v>
      </c>
      <c r="O242">
        <v>1452.744248982742</v>
      </c>
      <c r="P242">
        <v>51.250764032425558</v>
      </c>
      <c r="Q242">
        <v>51.803173585922373</v>
      </c>
      <c r="R242">
        <v>41.730712208115911</v>
      </c>
      <c r="S242">
        <v>58.65297810617615</v>
      </c>
      <c r="T242">
        <v>45.84232509352023</v>
      </c>
      <c r="U242">
        <v>45.842251508891863</v>
      </c>
      <c r="V242">
        <v>45.810745461950518</v>
      </c>
      <c r="W242">
        <v>45.87360162420876</v>
      </c>
      <c r="X242">
        <v>3188.4641609672672</v>
      </c>
      <c r="Y242">
        <v>3200.0519530260658</v>
      </c>
      <c r="Z242">
        <v>3087.8428900240101</v>
      </c>
      <c r="AA242">
        <v>3252.5983383845269</v>
      </c>
      <c r="AB242">
        <v>499.05752521051488</v>
      </c>
      <c r="AC242">
        <v>495.99610359180429</v>
      </c>
      <c r="AD242">
        <v>432.22386384891661</v>
      </c>
      <c r="AE242">
        <v>582.00497880520516</v>
      </c>
      <c r="AF242">
        <v>63.428817982759163</v>
      </c>
      <c r="AG242">
        <v>63.154033415931337</v>
      </c>
      <c r="AH242">
        <v>62.162862041221267</v>
      </c>
      <c r="AI242">
        <v>65.515316976322211</v>
      </c>
      <c r="AJ242">
        <v>0.55128363443183148</v>
      </c>
      <c r="AK242">
        <v>0.55128332545727798</v>
      </c>
      <c r="AL242">
        <v>0.55124022615861057</v>
      </c>
      <c r="AM242">
        <v>0.55132722648396593</v>
      </c>
      <c r="AN242">
        <v>0.94770174244995997</v>
      </c>
      <c r="AO242">
        <v>0.94770174244995986</v>
      </c>
      <c r="AP242">
        <v>0.94770174244995986</v>
      </c>
      <c r="AQ242">
        <v>0.94770174244995986</v>
      </c>
      <c r="AR242">
        <v>14.934648936927809</v>
      </c>
      <c r="AS242">
        <v>14.934648936927809</v>
      </c>
      <c r="AT242">
        <v>14.934648936927809</v>
      </c>
      <c r="AU242">
        <v>14.934648936927809</v>
      </c>
      <c r="AV242" t="str">
        <f>VLOOKUP(Sheet1[[#This Row],[NPDES ID2]],Combined_Sheet__Major_Only___2[[NPDES ID2]:[ECHO BFR]],3,FALSE)</f>
        <v>CA</v>
      </c>
      <c r="AW242" t="s">
        <v>12181</v>
      </c>
      <c r="AX242" t="str">
        <f>VLOOKUP(Sheet1[[#This Row],[NPDES ID2]],Combined_Sheet__Major_Only___2[[NPDES ID2]:[ECHO BFR]],27,FALSE)</f>
        <v>-</v>
      </c>
      <c r="AY242" t="str">
        <f>VLOOKUP(Sheet1[[#This Row],[NPDES ID2]],Combined_Sheet__Major_Only___2[[NPDES ID2]:[ECHO BFR]],28,FALSE)</f>
        <v>-</v>
      </c>
      <c r="AZ242" t="str">
        <f>VLOOKUP(Sheet1[[#This Row],[NPDES ID2]],Combined_Sheet__Major_Only___2[[NPDES ID2]:[ECHO BFR]],29,FALSE)</f>
        <v>thickening, preliminaryOps</v>
      </c>
      <c r="BA242">
        <f>VLOOKUP(Sheet1[[#This Row],[NPDES ID2]],Combined_Sheet__Major_Only___2[[NPDES ID2]:[ECHO BFR]],17,FALSE)</f>
        <v>33.466574000000001</v>
      </c>
      <c r="BB242">
        <f>VLOOKUP(Sheet1[[#This Row],[NPDES ID2]],Combined_Sheet__Major_Only___2[[NPDES ID2]:[ECHO BFR]],18,FALSE)</f>
        <v>-117.685766</v>
      </c>
      <c r="BC242" t="str">
        <f>IF(ISNUMBER(SEARCH("aerobic",$AW242)),"aerobic","")</f>
        <v/>
      </c>
      <c r="BD242" t="str">
        <f>IF(ISNUMBER(SEARCH("anaer",$AW242)),"anaer","")</f>
        <v>anaer</v>
      </c>
      <c r="BE242" t="str">
        <f>IF(ISNUMBER(SEARCH("thickening",$AZ242)),"thickening","")</f>
        <v>thickening</v>
      </c>
      <c r="BF242" s="2" t="str">
        <f>IF(ISNUMBER(SEARCH("airDry",$AW242)),"airDry","")</f>
        <v/>
      </c>
      <c r="BG242" s="2" t="str">
        <f>IF(ISNUMBER(SEARCH("heatDry",$AY242)),"heatDry","")</f>
        <v/>
      </c>
      <c r="BH242" s="2" t="str">
        <f>IF(AND(ISNUMBER(SEARCH("aerobic",$AW242)),ISNUMBER(SEARCH("anaer",$AW242))),"Combined Aer and Anaer.","")</f>
        <v/>
      </c>
    </row>
    <row r="243" spans="1:60" x14ac:dyDescent="0.3">
      <c r="A243" s="4">
        <v>241</v>
      </c>
      <c r="B243" t="s">
        <v>1253</v>
      </c>
      <c r="C243">
        <v>2108.61</v>
      </c>
      <c r="D243">
        <v>251.5284978119783</v>
      </c>
      <c r="E243">
        <v>250.85599279765231</v>
      </c>
      <c r="F243">
        <v>192.4926444622059</v>
      </c>
      <c r="G243">
        <v>302.98133042907358</v>
      </c>
      <c r="H243">
        <v>-76.795615152965297</v>
      </c>
      <c r="I243">
        <v>-78.037830402834288</v>
      </c>
      <c r="J243">
        <v>-90.943873271683699</v>
      </c>
      <c r="K243">
        <v>-60.801368654505097</v>
      </c>
      <c r="L243">
        <v>1373.7803755223631</v>
      </c>
      <c r="M243">
        <v>1367.946473417986</v>
      </c>
      <c r="N243">
        <v>1346.798726198401</v>
      </c>
      <c r="O243">
        <v>1418.239933302292</v>
      </c>
      <c r="P243">
        <v>49.714888990809392</v>
      </c>
      <c r="Q243">
        <v>50.273682678375422</v>
      </c>
      <c r="R243">
        <v>40.433297667296102</v>
      </c>
      <c r="S243">
        <v>56.868006337749883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63.850926129169437</v>
      </c>
      <c r="AG243">
        <v>63.579485773420068</v>
      </c>
      <c r="AH243">
        <v>62.598463473648863</v>
      </c>
      <c r="AI243">
        <v>65.914860341102596</v>
      </c>
      <c r="AJ243">
        <v>0.55644097989090735</v>
      </c>
      <c r="AK243">
        <v>0.55644081776743315</v>
      </c>
      <c r="AL243">
        <v>0.55641815134720873</v>
      </c>
      <c r="AM243">
        <v>0.55646390408060453</v>
      </c>
      <c r="AN243">
        <v>0.16047113228637699</v>
      </c>
      <c r="AO243">
        <v>0.16047113228637699</v>
      </c>
      <c r="AP243">
        <v>0.16047113228637699</v>
      </c>
      <c r="AQ243">
        <v>0.16047113228637699</v>
      </c>
      <c r="AR243">
        <v>14.736211348732491</v>
      </c>
      <c r="AS243">
        <v>14.736211348732491</v>
      </c>
      <c r="AT243">
        <v>14.736211348732491</v>
      </c>
      <c r="AU243">
        <v>14.736211348732491</v>
      </c>
      <c r="AV243" t="str">
        <f>VLOOKUP(Sheet1[[#This Row],[NPDES ID2]],Combined_Sheet__Major_Only___2[[NPDES ID2]:[ECHO BFR]],3,FALSE)</f>
        <v>FL</v>
      </c>
      <c r="AW243" t="s">
        <v>41</v>
      </c>
      <c r="AX243" t="str">
        <f>VLOOKUP(Sheet1[[#This Row],[NPDES ID2]],Combined_Sheet__Major_Only___2[[NPDES ID2]:[ECHO BFR]],27,FALSE)</f>
        <v>-</v>
      </c>
      <c r="AY243" t="str">
        <f>VLOOKUP(Sheet1[[#This Row],[NPDES ID2]],Combined_Sheet__Major_Only___2[[NPDES ID2]:[ECHO BFR]],28,FALSE)</f>
        <v>heatDry</v>
      </c>
      <c r="AZ243" t="str">
        <f>VLOOKUP(Sheet1[[#This Row],[NPDES ID2]],Combined_Sheet__Major_Only___2[[NPDES ID2]:[ECHO BFR]],29,FALSE)</f>
        <v>thickening</v>
      </c>
      <c r="BA243">
        <f>VLOOKUP(Sheet1[[#This Row],[NPDES ID2]],Combined_Sheet__Major_Only___2[[NPDES ID2]:[ECHO BFR]],17,FALSE)</f>
        <v>27.9086</v>
      </c>
      <c r="BB243">
        <f>VLOOKUP(Sheet1[[#This Row],[NPDES ID2]],Combined_Sheet__Major_Only___2[[NPDES ID2]:[ECHO BFR]],18,FALSE)</f>
        <v>-82.703739999999996</v>
      </c>
      <c r="BC243" t="str">
        <f>IF(ISNUMBER(SEARCH("aerobic",$AW243)),"aerobic","")</f>
        <v>aerobic</v>
      </c>
      <c r="BD243" t="str">
        <f>IF(ISNUMBER(SEARCH("anaer",$AW243)),"anaer","")</f>
        <v/>
      </c>
      <c r="BE243" t="str">
        <f>IF(ISNUMBER(SEARCH("thickening",$AZ243)),"thickening","")</f>
        <v>thickening</v>
      </c>
      <c r="BF243" s="3" t="str">
        <f>IF(ISNUMBER(SEARCH("airDry",$AW243)),"airDry","")</f>
        <v/>
      </c>
      <c r="BG243" s="3" t="str">
        <f>IF(ISNUMBER(SEARCH("heatDry",$AY243)),"heatDry","")</f>
        <v>heatDry</v>
      </c>
      <c r="BH243" s="3" t="str">
        <f>IF(AND(ISNUMBER(SEARCH("aerobic",$AW243)),ISNUMBER(SEARCH("anaer",$AW243))),"Combined Aer and Anaer.","")</f>
        <v/>
      </c>
    </row>
    <row r="244" spans="1:60" x14ac:dyDescent="0.3">
      <c r="A244" s="4">
        <v>242</v>
      </c>
      <c r="B244" t="s">
        <v>1258</v>
      </c>
      <c r="C244">
        <v>2096.4</v>
      </c>
      <c r="D244">
        <v>249.58849784860851</v>
      </c>
      <c r="E244">
        <v>249.0879121534584</v>
      </c>
      <c r="F244">
        <v>191.2136256341864</v>
      </c>
      <c r="G244">
        <v>300.57813052189749</v>
      </c>
      <c r="H244">
        <v>-76.543615527829971</v>
      </c>
      <c r="I244">
        <v>-77.708801231355181</v>
      </c>
      <c r="J244">
        <v>-90.46543324027266</v>
      </c>
      <c r="K244">
        <v>-60.158365734225747</v>
      </c>
      <c r="L244">
        <v>1374.552638404479</v>
      </c>
      <c r="M244">
        <v>1368.82083038275</v>
      </c>
      <c r="N244">
        <v>1348.022207443212</v>
      </c>
      <c r="O244">
        <v>1418.2743431666299</v>
      </c>
      <c r="P244">
        <v>49.407516640315599</v>
      </c>
      <c r="Q244">
        <v>49.985852772445497</v>
      </c>
      <c r="R244">
        <v>40.133867997452683</v>
      </c>
      <c r="S244">
        <v>56.559498152819828</v>
      </c>
      <c r="T244">
        <v>69.781159535895682</v>
      </c>
      <c r="U244">
        <v>69.781049007210953</v>
      </c>
      <c r="V244">
        <v>69.733724966751339</v>
      </c>
      <c r="W244">
        <v>69.828138828680196</v>
      </c>
      <c r="X244">
        <v>4790.4824760801894</v>
      </c>
      <c r="Y244">
        <v>4807.2918531093028</v>
      </c>
      <c r="Z244">
        <v>4644.5786491236568</v>
      </c>
      <c r="AA244">
        <v>4883.4199137164333</v>
      </c>
      <c r="AB244">
        <v>740.85459496428291</v>
      </c>
      <c r="AC244">
        <v>736.40753940864295</v>
      </c>
      <c r="AD244">
        <v>642.878529879187</v>
      </c>
      <c r="AE244">
        <v>862.50379568410756</v>
      </c>
      <c r="AF244">
        <v>64.262690737339383</v>
      </c>
      <c r="AG244">
        <v>63.994054168783009</v>
      </c>
      <c r="AH244">
        <v>63.026000916026319</v>
      </c>
      <c r="AI244">
        <v>66.301114837934477</v>
      </c>
      <c r="AJ244">
        <v>0.56147260150439737</v>
      </c>
      <c r="AK244">
        <v>0.56147222878308045</v>
      </c>
      <c r="AL244">
        <v>0.56142028263114541</v>
      </c>
      <c r="AM244">
        <v>0.56152514276266663</v>
      </c>
      <c r="AN244">
        <v>0.96473551205551356</v>
      </c>
      <c r="AO244">
        <v>0.96473551205551367</v>
      </c>
      <c r="AP244">
        <v>0.96473551205551367</v>
      </c>
      <c r="AQ244">
        <v>0.96473551205551367</v>
      </c>
      <c r="AR244">
        <v>15.24249494651154</v>
      </c>
      <c r="AS244">
        <v>15.24249494651154</v>
      </c>
      <c r="AT244">
        <v>15.24249494651154</v>
      </c>
      <c r="AU244">
        <v>15.24249494651154</v>
      </c>
      <c r="AV244" t="str">
        <f>VLOOKUP(Sheet1[[#This Row],[NPDES ID2]],Combined_Sheet__Major_Only___2[[NPDES ID2]:[ECHO BFR]],3,FALSE)</f>
        <v>IN</v>
      </c>
      <c r="AW244" t="s">
        <v>12181</v>
      </c>
      <c r="AX244" t="str">
        <f>VLOOKUP(Sheet1[[#This Row],[NPDES ID2]],Combined_Sheet__Major_Only___2[[NPDES ID2]:[ECHO BFR]],27,FALSE)</f>
        <v>other, tempSludgeStore, methaneBioCaptureRecover</v>
      </c>
      <c r="AY244" t="str">
        <f>VLOOKUP(Sheet1[[#This Row],[NPDES ID2]],Combined_Sheet__Major_Only___2[[NPDES ID2]:[ECHO BFR]],28,FALSE)</f>
        <v>-</v>
      </c>
      <c r="AZ244" t="str">
        <f>VLOOKUP(Sheet1[[#This Row],[NPDES ID2]],Combined_Sheet__Major_Only___2[[NPDES ID2]:[ECHO BFR]],29,FALSE)</f>
        <v>thickening</v>
      </c>
      <c r="BA244">
        <f>VLOOKUP(Sheet1[[#This Row],[NPDES ID2]],Combined_Sheet__Major_Only___2[[NPDES ID2]:[ECHO BFR]],17,FALSE)</f>
        <v>40.402624000000003</v>
      </c>
      <c r="BB244">
        <f>VLOOKUP(Sheet1[[#This Row],[NPDES ID2]],Combined_Sheet__Major_Only___2[[NPDES ID2]:[ECHO BFR]],18,FALSE)</f>
        <v>-86.907696000000001</v>
      </c>
      <c r="BC244" t="str">
        <f>IF(ISNUMBER(SEARCH("aerobic",$AW244)),"aerobic","")</f>
        <v/>
      </c>
      <c r="BD244" t="str">
        <f>IF(ISNUMBER(SEARCH("anaer",$AW244)),"anaer","")</f>
        <v>anaer</v>
      </c>
      <c r="BE244" t="str">
        <f>IF(ISNUMBER(SEARCH("thickening",$AZ244)),"thickening","")</f>
        <v>thickening</v>
      </c>
      <c r="BF244" s="2" t="str">
        <f>IF(ISNUMBER(SEARCH("airDry",$AW244)),"airDry","")</f>
        <v/>
      </c>
      <c r="BG244" s="2" t="str">
        <f>IF(ISNUMBER(SEARCH("heatDry",$AY244)),"heatDry","")</f>
        <v/>
      </c>
      <c r="BH244" s="2" t="str">
        <f>IF(AND(ISNUMBER(SEARCH("aerobic",$AW244)),ISNUMBER(SEARCH("anaer",$AW244))),"Combined Aer and Anaer.","")</f>
        <v/>
      </c>
    </row>
    <row r="245" spans="1:60" x14ac:dyDescent="0.3">
      <c r="A245" s="4">
        <v>243</v>
      </c>
      <c r="B245" t="s">
        <v>1264</v>
      </c>
      <c r="C245">
        <v>2084</v>
      </c>
      <c r="D245">
        <v>239.6476393141086</v>
      </c>
      <c r="E245">
        <v>239.81445236605751</v>
      </c>
      <c r="F245">
        <v>184.34945569792211</v>
      </c>
      <c r="G245">
        <v>288.75648704913971</v>
      </c>
      <c r="H245">
        <v>-76.368313567056276</v>
      </c>
      <c r="I245">
        <v>-77.703654512754042</v>
      </c>
      <c r="J245">
        <v>-90.10747006949299</v>
      </c>
      <c r="K245">
        <v>-59.124061717570427</v>
      </c>
      <c r="L245">
        <v>1421.0635511821779</v>
      </c>
      <c r="M245">
        <v>1415.773443063938</v>
      </c>
      <c r="N245">
        <v>1396.57945789267</v>
      </c>
      <c r="O245">
        <v>1461.412394983726</v>
      </c>
      <c r="P245">
        <v>49.011757972588313</v>
      </c>
      <c r="Q245">
        <v>49.640377307616824</v>
      </c>
      <c r="R245">
        <v>39.481260197468551</v>
      </c>
      <c r="S245">
        <v>56.587433709732608</v>
      </c>
      <c r="T245">
        <v>50.241853710836033</v>
      </c>
      <c r="U245">
        <v>50.241773336552427</v>
      </c>
      <c r="V245">
        <v>50.207360225972728</v>
      </c>
      <c r="W245">
        <v>50.276016127693268</v>
      </c>
      <c r="X245">
        <v>3316.3070313985568</v>
      </c>
      <c r="Y245">
        <v>3326.6514198847708</v>
      </c>
      <c r="Z245">
        <v>3226.1728222648112</v>
      </c>
      <c r="AA245">
        <v>3373.688465909328</v>
      </c>
      <c r="AB245">
        <v>609.65738693755009</v>
      </c>
      <c r="AC245">
        <v>604.64247417431716</v>
      </c>
      <c r="AD245">
        <v>515.70624977992713</v>
      </c>
      <c r="AE245">
        <v>730.9655361624757</v>
      </c>
      <c r="AF245">
        <v>66.831590967930154</v>
      </c>
      <c r="AG245">
        <v>66.58219520120781</v>
      </c>
      <c r="AH245">
        <v>65.683455806358523</v>
      </c>
      <c r="AI245">
        <v>68.724047763582647</v>
      </c>
      <c r="AJ245">
        <v>0.5928781556596685</v>
      </c>
      <c r="AK245">
        <v>0.59287781124029404</v>
      </c>
      <c r="AL245">
        <v>0.59282977598716891</v>
      </c>
      <c r="AM245">
        <v>0.59292674032004511</v>
      </c>
      <c r="AN245">
        <v>0.95196583460092143</v>
      </c>
      <c r="AO245">
        <v>0.95196583460092121</v>
      </c>
      <c r="AP245">
        <v>0.95196583460092121</v>
      </c>
      <c r="AQ245">
        <v>0.95196583460092121</v>
      </c>
      <c r="AR245">
        <v>14.31331252898177</v>
      </c>
      <c r="AS245">
        <v>14.31331252898177</v>
      </c>
      <c r="AT245">
        <v>14.31331252898177</v>
      </c>
      <c r="AU245">
        <v>14.31331252898177</v>
      </c>
      <c r="AV245" t="str">
        <f>VLOOKUP(Sheet1[[#This Row],[NPDES ID2]],Combined_Sheet__Major_Only___2[[NPDES ID2]:[ECHO BFR]],3,FALSE)</f>
        <v>VA</v>
      </c>
      <c r="AW245" t="s">
        <v>12181</v>
      </c>
      <c r="AX245" t="str">
        <f>VLOOKUP(Sheet1[[#This Row],[NPDES ID2]],Combined_Sheet__Major_Only___2[[NPDES ID2]:[ECHO BFR]],27,FALSE)</f>
        <v>methaneBioCaptureRecover</v>
      </c>
      <c r="AY245" t="str">
        <f>VLOOKUP(Sheet1[[#This Row],[NPDES ID2]],Combined_Sheet__Major_Only___2[[NPDES ID2]:[ECHO BFR]],28,FALSE)</f>
        <v>-</v>
      </c>
      <c r="AZ245" t="str">
        <f>VLOOKUP(Sheet1[[#This Row],[NPDES ID2]],Combined_Sheet__Major_Only___2[[NPDES ID2]:[ECHO BFR]],29,FALSE)</f>
        <v>preliminaryOps, thickening</v>
      </c>
      <c r="BA245">
        <f>VLOOKUP(Sheet1[[#This Row],[NPDES ID2]],Combined_Sheet__Major_Only___2[[NPDES ID2]:[ECHO BFR]],17,FALSE)</f>
        <v>39.035029999999999</v>
      </c>
      <c r="BB245">
        <f>VLOOKUP(Sheet1[[#This Row],[NPDES ID2]],Combined_Sheet__Major_Only___2[[NPDES ID2]:[ECHO BFR]],18,FALSE)</f>
        <v>-77.447569999999999</v>
      </c>
      <c r="BC245" t="str">
        <f>IF(ISNUMBER(SEARCH("aerobic",$AW245)),"aerobic","")</f>
        <v/>
      </c>
      <c r="BD245" t="str">
        <f>IF(ISNUMBER(SEARCH("anaer",$AW245)),"anaer","")</f>
        <v>anaer</v>
      </c>
      <c r="BE245" t="str">
        <f>IF(ISNUMBER(SEARCH("thickening",$AZ245)),"thickening","")</f>
        <v>thickening</v>
      </c>
      <c r="BF245" s="3" t="str">
        <f>IF(ISNUMBER(SEARCH("airDry",$AW245)),"airDry","")</f>
        <v/>
      </c>
      <c r="BG245" s="3" t="str">
        <f>IF(ISNUMBER(SEARCH("heatDry",$AY245)),"heatDry","")</f>
        <v/>
      </c>
      <c r="BH245" s="3" t="str">
        <f>IF(AND(ISNUMBER(SEARCH("aerobic",$AW245)),ISNUMBER(SEARCH("anaer",$AW245))),"Combined Aer and Anaer.","")</f>
        <v/>
      </c>
    </row>
    <row r="246" spans="1:60" x14ac:dyDescent="0.3">
      <c r="A246" s="4">
        <v>244</v>
      </c>
      <c r="B246" t="s">
        <v>1269</v>
      </c>
      <c r="C246">
        <v>2074.36</v>
      </c>
      <c r="D246">
        <v>265.16276666479462</v>
      </c>
      <c r="E246">
        <v>264.19309508181402</v>
      </c>
      <c r="F246">
        <v>203.32795810055549</v>
      </c>
      <c r="G246">
        <v>318.60812237769829</v>
      </c>
      <c r="H246">
        <v>-76.866278447199974</v>
      </c>
      <c r="I246">
        <v>-77.942378453933756</v>
      </c>
      <c r="J246">
        <v>-90.298311589403411</v>
      </c>
      <c r="K246">
        <v>-61.822321362441762</v>
      </c>
      <c r="L246">
        <v>1277.258606576733</v>
      </c>
      <c r="M246">
        <v>1270.9684407675099</v>
      </c>
      <c r="N246">
        <v>1248.147547475618</v>
      </c>
      <c r="O246">
        <v>1325.232166492495</v>
      </c>
      <c r="P246">
        <v>49.041486282483518</v>
      </c>
      <c r="Q246">
        <v>49.450923176396657</v>
      </c>
      <c r="R246">
        <v>40.282100534562439</v>
      </c>
      <c r="S246">
        <v>56.306483202205769</v>
      </c>
      <c r="T246">
        <v>64.728353312498768</v>
      </c>
      <c r="U246">
        <v>64.728250581652247</v>
      </c>
      <c r="V246">
        <v>64.684265269161344</v>
      </c>
      <c r="W246">
        <v>64.772018199386295</v>
      </c>
      <c r="X246">
        <v>4732.3143857071691</v>
      </c>
      <c r="Y246">
        <v>4751.9341295460499</v>
      </c>
      <c r="Z246">
        <v>4562.2756544143049</v>
      </c>
      <c r="AA246">
        <v>4840.8732448437213</v>
      </c>
      <c r="AB246">
        <v>765.91903746293838</v>
      </c>
      <c r="AC246">
        <v>761.00097063362841</v>
      </c>
      <c r="AD246">
        <v>659.517739853742</v>
      </c>
      <c r="AE246">
        <v>899.24385196172716</v>
      </c>
      <c r="AF246">
        <v>60.348544472828578</v>
      </c>
      <c r="AG246">
        <v>60.05071451531358</v>
      </c>
      <c r="AH246">
        <v>58.976540422201687</v>
      </c>
      <c r="AI246">
        <v>62.609848586688273</v>
      </c>
      <c r="AJ246">
        <v>0.51367077870636657</v>
      </c>
      <c r="AK246">
        <v>0.51367043462110829</v>
      </c>
      <c r="AL246">
        <v>0.51362248190804538</v>
      </c>
      <c r="AM246">
        <v>0.51371928084097884</v>
      </c>
      <c r="AN246">
        <v>0.96213221907551083</v>
      </c>
      <c r="AO246">
        <v>0.96213221907551105</v>
      </c>
      <c r="AP246">
        <v>0.96213221907551105</v>
      </c>
      <c r="AQ246">
        <v>0.96213221907551105</v>
      </c>
      <c r="AR246">
        <v>13.92403751873705</v>
      </c>
      <c r="AS246">
        <v>13.92403751873705</v>
      </c>
      <c r="AT246">
        <v>13.92403751873705</v>
      </c>
      <c r="AU246">
        <v>13.92403751873705</v>
      </c>
      <c r="AV246" t="str">
        <f>VLOOKUP(Sheet1[[#This Row],[NPDES ID2]],Combined_Sheet__Major_Only___2[[NPDES ID2]:[ECHO BFR]],3,FALSE)</f>
        <v>PR</v>
      </c>
      <c r="AW246" t="s">
        <v>41</v>
      </c>
      <c r="AX246" t="str">
        <f>VLOOKUP(Sheet1[[#This Row],[NPDES ID2]],Combined_Sheet__Major_Only___2[[NPDES ID2]:[ECHO BFR]],27,FALSE)</f>
        <v>-</v>
      </c>
      <c r="AY246" t="str">
        <f>VLOOKUP(Sheet1[[#This Row],[NPDES ID2]],Combined_Sheet__Major_Only___2[[NPDES ID2]:[ECHO BFR]],28,FALSE)</f>
        <v>-</v>
      </c>
      <c r="AZ246" t="str">
        <f>VLOOKUP(Sheet1[[#This Row],[NPDES ID2]],Combined_Sheet__Major_Only___2[[NPDES ID2]:[ECHO BFR]],29,FALSE)</f>
        <v>thickening, preliminaryOps</v>
      </c>
      <c r="BA246">
        <f>VLOOKUP(Sheet1[[#This Row],[NPDES ID2]],Combined_Sheet__Major_Only___2[[NPDES ID2]:[ECHO BFR]],17,FALSE)</f>
        <v>18.261500000000002</v>
      </c>
      <c r="BB246">
        <f>VLOOKUP(Sheet1[[#This Row],[NPDES ID2]],Combined_Sheet__Major_Only___2[[NPDES ID2]:[ECHO BFR]],18,FALSE)</f>
        <v>-66.027167000000006</v>
      </c>
      <c r="BC246" t="str">
        <f>IF(ISNUMBER(SEARCH("aerobic",$AW246)),"aerobic","")</f>
        <v>aerobic</v>
      </c>
      <c r="BD246" t="str">
        <f>IF(ISNUMBER(SEARCH("anaer",$AW246)),"anaer","")</f>
        <v/>
      </c>
      <c r="BE246" t="str">
        <f>IF(ISNUMBER(SEARCH("thickening",$AZ246)),"thickening","")</f>
        <v>thickening</v>
      </c>
      <c r="BF246" s="2" t="str">
        <f>IF(ISNUMBER(SEARCH("airDry",$AW246)),"airDry","")</f>
        <v/>
      </c>
      <c r="BG246" s="2" t="str">
        <f>IF(ISNUMBER(SEARCH("heatDry",$AY246)),"heatDry","")</f>
        <v/>
      </c>
      <c r="BH246" s="2" t="str">
        <f>IF(AND(ISNUMBER(SEARCH("aerobic",$AW246)),ISNUMBER(SEARCH("anaer",$AW246))),"Combined Aer and Anaer.","")</f>
        <v/>
      </c>
    </row>
    <row r="247" spans="1:60" x14ac:dyDescent="0.3">
      <c r="A247" s="4">
        <v>245</v>
      </c>
      <c r="B247" t="s">
        <v>1274</v>
      </c>
      <c r="C247">
        <v>2073</v>
      </c>
      <c r="D247">
        <v>261.15644651381569</v>
      </c>
      <c r="E247">
        <v>260.25746653424312</v>
      </c>
      <c r="F247">
        <v>200.1889361198092</v>
      </c>
      <c r="G247">
        <v>313.90081985802527</v>
      </c>
      <c r="H247">
        <v>-76.808813744873717</v>
      </c>
      <c r="I247">
        <v>-77.908010281250412</v>
      </c>
      <c r="J247">
        <v>-90.455929966501515</v>
      </c>
      <c r="K247">
        <v>-61.517412387408399</v>
      </c>
      <c r="L247">
        <v>1295.770106074141</v>
      </c>
      <c r="M247">
        <v>1289.6281901807331</v>
      </c>
      <c r="N247">
        <v>1267.3462587411129</v>
      </c>
      <c r="O247">
        <v>1342.610864815804</v>
      </c>
      <c r="P247">
        <v>48.974338573530638</v>
      </c>
      <c r="Q247">
        <v>49.447337337315354</v>
      </c>
      <c r="R247">
        <v>40.121744045449681</v>
      </c>
      <c r="S247">
        <v>56.175530964561339</v>
      </c>
      <c r="T247">
        <v>51.904409553766342</v>
      </c>
      <c r="U247">
        <v>51.904326613712158</v>
      </c>
      <c r="V247">
        <v>51.868814940977707</v>
      </c>
      <c r="W247">
        <v>51.939662529937813</v>
      </c>
      <c r="X247">
        <v>3737.984692159303</v>
      </c>
      <c r="Y247">
        <v>3752.8943815090161</v>
      </c>
      <c r="Z247">
        <v>3608.694581906168</v>
      </c>
      <c r="AA247">
        <v>3820.48533613565</v>
      </c>
      <c r="AB247">
        <v>717.75473939226902</v>
      </c>
      <c r="AC247">
        <v>710.61747238890621</v>
      </c>
      <c r="AD247">
        <v>601.55284440928665</v>
      </c>
      <c r="AE247">
        <v>867.0686671004222</v>
      </c>
      <c r="AF247">
        <v>61.263001782877282</v>
      </c>
      <c r="AG247">
        <v>60.972012299392077</v>
      </c>
      <c r="AH247">
        <v>59.922460919194371</v>
      </c>
      <c r="AI247">
        <v>63.472440851495911</v>
      </c>
      <c r="AJ247">
        <v>0.52483292935842396</v>
      </c>
      <c r="AK247">
        <v>0.52483259679340244</v>
      </c>
      <c r="AL247">
        <v>0.52478623544629854</v>
      </c>
      <c r="AM247">
        <v>0.52487982151691237</v>
      </c>
      <c r="AN247">
        <v>0.95340159031069949</v>
      </c>
      <c r="AO247">
        <v>0.95340159031069915</v>
      </c>
      <c r="AP247">
        <v>0.95340159031069915</v>
      </c>
      <c r="AQ247">
        <v>0.95340159031069915</v>
      </c>
      <c r="AR247">
        <v>12.80295316295715</v>
      </c>
      <c r="AS247">
        <v>12.80295316295715</v>
      </c>
      <c r="AT247">
        <v>12.80295316295715</v>
      </c>
      <c r="AU247">
        <v>12.80295316295715</v>
      </c>
      <c r="AV247" t="str">
        <f>VLOOKUP(Sheet1[[#This Row],[NPDES ID2]],Combined_Sheet__Major_Only___2[[NPDES ID2]:[ECHO BFR]],3,FALSE)</f>
        <v>AL</v>
      </c>
      <c r="AW247" t="s">
        <v>12181</v>
      </c>
      <c r="AX247" t="str">
        <f>VLOOKUP(Sheet1[[#This Row],[NPDES ID2]],Combined_Sheet__Major_Only___2[[NPDES ID2]:[ECHO BFR]],27,FALSE)</f>
        <v>methaneBioCaptureRecover</v>
      </c>
      <c r="AY247" t="str">
        <f>VLOOKUP(Sheet1[[#This Row],[NPDES ID2]],Combined_Sheet__Major_Only___2[[NPDES ID2]:[ECHO BFR]],28,FALSE)</f>
        <v>-</v>
      </c>
      <c r="AZ247" t="str">
        <f>VLOOKUP(Sheet1[[#This Row],[NPDES ID2]],Combined_Sheet__Major_Only___2[[NPDES ID2]:[ECHO BFR]],29,FALSE)</f>
        <v>preliminaryOps, thickening</v>
      </c>
      <c r="BA247">
        <f>VLOOKUP(Sheet1[[#This Row],[NPDES ID2]],Combined_Sheet__Major_Only___2[[NPDES ID2]:[ECHO BFR]],17,FALSE)</f>
        <v>32.363610999999999</v>
      </c>
      <c r="BB247">
        <f>VLOOKUP(Sheet1[[#This Row],[NPDES ID2]],Combined_Sheet__Major_Only___2[[NPDES ID2]:[ECHO BFR]],18,FALSE)</f>
        <v>-86.442778000000004</v>
      </c>
      <c r="BC247" t="str">
        <f>IF(ISNUMBER(SEARCH("aerobic",$AW247)),"aerobic","")</f>
        <v/>
      </c>
      <c r="BD247" t="str">
        <f>IF(ISNUMBER(SEARCH("anaer",$AW247)),"anaer","")</f>
        <v>anaer</v>
      </c>
      <c r="BE247" t="str">
        <f>IF(ISNUMBER(SEARCH("thickening",$AZ247)),"thickening","")</f>
        <v>thickening</v>
      </c>
      <c r="BF247" s="3" t="str">
        <f>IF(ISNUMBER(SEARCH("airDry",$AW247)),"airDry","")</f>
        <v/>
      </c>
      <c r="BG247" s="3" t="str">
        <f>IF(ISNUMBER(SEARCH("heatDry",$AY247)),"heatDry","")</f>
        <v/>
      </c>
      <c r="BH247" s="3" t="str">
        <f>IF(AND(ISNUMBER(SEARCH("aerobic",$AW247)),ISNUMBER(SEARCH("anaer",$AW247))),"Combined Aer and Anaer.","")</f>
        <v/>
      </c>
    </row>
    <row r="248" spans="1:60" x14ac:dyDescent="0.3">
      <c r="A248" s="4">
        <v>246</v>
      </c>
      <c r="B248" t="s">
        <v>1278</v>
      </c>
      <c r="C248">
        <v>2025.1</v>
      </c>
      <c r="D248">
        <v>333.80235678675263</v>
      </c>
      <c r="E248">
        <v>334.83694226279403</v>
      </c>
      <c r="F248">
        <v>258.75607820024118</v>
      </c>
      <c r="G248">
        <v>403.16934866595369</v>
      </c>
      <c r="H248">
        <v>-77.260394599681874</v>
      </c>
      <c r="I248">
        <v>-76.541246795843705</v>
      </c>
      <c r="J248">
        <v>-88.947661081750439</v>
      </c>
      <c r="K248">
        <v>-65.356923618575706</v>
      </c>
      <c r="L248">
        <v>985.9838271052331</v>
      </c>
      <c r="M248">
        <v>977.90816949228019</v>
      </c>
      <c r="N248">
        <v>948.57338183739671</v>
      </c>
      <c r="O248">
        <v>1047.644539336761</v>
      </c>
      <c r="P248">
        <v>48.295226776252193</v>
      </c>
      <c r="Q248">
        <v>48.092919010566852</v>
      </c>
      <c r="R248">
        <v>41.673247736843557</v>
      </c>
      <c r="S248">
        <v>54.796096865012267</v>
      </c>
      <c r="T248">
        <v>207.61713912160781</v>
      </c>
      <c r="U248">
        <v>207.61681587495579</v>
      </c>
      <c r="V248">
        <v>207.4784143579833</v>
      </c>
      <c r="W248">
        <v>207.75453240680761</v>
      </c>
      <c r="X248">
        <v>19208.598369820658</v>
      </c>
      <c r="Y248">
        <v>19338.886565880981</v>
      </c>
      <c r="Z248">
        <v>18071.124241302281</v>
      </c>
      <c r="AA248">
        <v>19945.766663881219</v>
      </c>
      <c r="AB248">
        <v>4747.7481929808418</v>
      </c>
      <c r="AC248">
        <v>4624.5474576458828</v>
      </c>
      <c r="AD248">
        <v>3765.5303626134169</v>
      </c>
      <c r="AE248">
        <v>6270.6012642986789</v>
      </c>
      <c r="AF248">
        <v>47.726259926659658</v>
      </c>
      <c r="AG248">
        <v>47.334198045671712</v>
      </c>
      <c r="AH248">
        <v>45.921725388473043</v>
      </c>
      <c r="AI248">
        <v>50.700713715125879</v>
      </c>
      <c r="AJ248">
        <v>0.36004720400419982</v>
      </c>
      <c r="AK248">
        <v>0.36004663355023853</v>
      </c>
      <c r="AL248">
        <v>0.35996773626990181</v>
      </c>
      <c r="AM248">
        <v>0.36012702134157643</v>
      </c>
      <c r="AN248">
        <v>0.98773559917156106</v>
      </c>
      <c r="AO248">
        <v>0.98773559917156128</v>
      </c>
      <c r="AP248">
        <v>0.98773559917156128</v>
      </c>
      <c r="AQ248">
        <v>0.98773559917156128</v>
      </c>
      <c r="AR248">
        <v>8.7407692406273156</v>
      </c>
      <c r="AS248">
        <v>8.7407692406273174</v>
      </c>
      <c r="AT248">
        <v>8.7407692406273174</v>
      </c>
      <c r="AU248">
        <v>8.7407692406273174</v>
      </c>
      <c r="AV248" t="str">
        <f>VLOOKUP(Sheet1[[#This Row],[NPDES ID2]],Combined_Sheet__Major_Only___2[[NPDES ID2]:[ECHO BFR]],3,FALSE)</f>
        <v>TN</v>
      </c>
      <c r="AW248" t="s">
        <v>38</v>
      </c>
      <c r="AX248" t="str">
        <f>VLOOKUP(Sheet1[[#This Row],[NPDES ID2]],Combined_Sheet__Major_Only___2[[NPDES ID2]:[ECHO BFR]],27,FALSE)</f>
        <v/>
      </c>
      <c r="AY248" t="str">
        <f>VLOOKUP(Sheet1[[#This Row],[NPDES ID2]],Combined_Sheet__Major_Only___2[[NPDES ID2]:[ECHO BFR]],28,FALSE)</f>
        <v/>
      </c>
      <c r="AZ248" t="str">
        <f>VLOOKUP(Sheet1[[#This Row],[NPDES ID2]],Combined_Sheet__Major_Only___2[[NPDES ID2]:[ECHO BFR]],29,FALSE)</f>
        <v/>
      </c>
      <c r="BA248">
        <f>VLOOKUP(Sheet1[[#This Row],[NPDES ID2]],Combined_Sheet__Major_Only___2[[NPDES ID2]:[ECHO BFR]],17,FALSE)</f>
        <v>36.28951</v>
      </c>
      <c r="BB248">
        <f>VLOOKUP(Sheet1[[#This Row],[NPDES ID2]],Combined_Sheet__Major_Only___2[[NPDES ID2]:[ECHO BFR]],18,FALSE)</f>
        <v>-86.69068</v>
      </c>
      <c r="BC248" t="str">
        <f>IF(ISNUMBER(SEARCH("aerobic",$AW248)),"aerobic","")</f>
        <v/>
      </c>
      <c r="BD248" t="str">
        <f>IF(ISNUMBER(SEARCH("anaer",$AW248)),"anaer","")</f>
        <v/>
      </c>
      <c r="BE248" t="str">
        <f>IF(ISNUMBER(SEARCH("thickening",$AZ248)),"thickening","")</f>
        <v/>
      </c>
      <c r="BF248" s="2" t="str">
        <f>IF(ISNUMBER(SEARCH("airDry",$AW248)),"airDry","")</f>
        <v/>
      </c>
      <c r="BG248" s="2" t="str">
        <f>IF(ISNUMBER(SEARCH("heatDry",$AY248)),"heatDry","")</f>
        <v/>
      </c>
      <c r="BH248" s="2" t="str">
        <f>IF(AND(ISNUMBER(SEARCH("aerobic",$AW248)),ISNUMBER(SEARCH("anaer",$AW248))),"Combined Aer and Anaer.","")</f>
        <v/>
      </c>
    </row>
    <row r="249" spans="1:60" x14ac:dyDescent="0.3">
      <c r="A249" s="4">
        <v>247</v>
      </c>
      <c r="B249" t="s">
        <v>1283</v>
      </c>
      <c r="C249">
        <v>2016</v>
      </c>
      <c r="D249">
        <v>266.31312560884612</v>
      </c>
      <c r="E249">
        <v>265.59565653971822</v>
      </c>
      <c r="F249">
        <v>204.9383906265497</v>
      </c>
      <c r="G249">
        <v>319.28175477097818</v>
      </c>
      <c r="H249">
        <v>-77.12881766592794</v>
      </c>
      <c r="I249">
        <v>-78.174809247282269</v>
      </c>
      <c r="J249">
        <v>-90.613128279544654</v>
      </c>
      <c r="K249">
        <v>-62.277856359435418</v>
      </c>
      <c r="L249">
        <v>1228.2874295369561</v>
      </c>
      <c r="M249">
        <v>1222.074110573906</v>
      </c>
      <c r="N249">
        <v>1199.5516200077041</v>
      </c>
      <c r="O249">
        <v>1275.6372930250791</v>
      </c>
      <c r="P249">
        <v>47.688117002537354</v>
      </c>
      <c r="Q249">
        <v>48.056621781586259</v>
      </c>
      <c r="R249">
        <v>39.265389717218277</v>
      </c>
      <c r="S249">
        <v>54.794322628190031</v>
      </c>
      <c r="T249">
        <v>4.0547471701220843</v>
      </c>
      <c r="U249">
        <v>4.0547380749590918</v>
      </c>
      <c r="V249">
        <v>4.0508438834874738</v>
      </c>
      <c r="W249">
        <v>4.0586129930638144</v>
      </c>
      <c r="X249">
        <v>299.59644403591852</v>
      </c>
      <c r="Y249">
        <v>300.83139935966079</v>
      </c>
      <c r="Z249">
        <v>288.62804225770071</v>
      </c>
      <c r="AA249">
        <v>306.64770989536379</v>
      </c>
      <c r="AB249">
        <v>45.200619326200851</v>
      </c>
      <c r="AC249">
        <v>44.967850533317602</v>
      </c>
      <c r="AD249">
        <v>39.303792374159272</v>
      </c>
      <c r="AE249">
        <v>52.543576527646728</v>
      </c>
      <c r="AF249">
        <v>59.711391784424329</v>
      </c>
      <c r="AG249">
        <v>59.409047777247032</v>
      </c>
      <c r="AH249">
        <v>58.316046600280153</v>
      </c>
      <c r="AI249">
        <v>62.010732935648932</v>
      </c>
      <c r="AJ249">
        <v>0.50589568628754011</v>
      </c>
      <c r="AK249">
        <v>0.50589552740289268</v>
      </c>
      <c r="AL249">
        <v>0.50587331808540559</v>
      </c>
      <c r="AM249">
        <v>0.50591814829012738</v>
      </c>
      <c r="AN249">
        <v>0.66651975277056452</v>
      </c>
      <c r="AO249">
        <v>0.66651975277056452</v>
      </c>
      <c r="AP249">
        <v>0.66651975277056452</v>
      </c>
      <c r="AQ249">
        <v>0.66651975277056452</v>
      </c>
      <c r="AR249">
        <v>14.37975532881214</v>
      </c>
      <c r="AS249">
        <v>14.37975532881214</v>
      </c>
      <c r="AT249">
        <v>14.37975532881214</v>
      </c>
      <c r="AU249">
        <v>14.37975532881214</v>
      </c>
      <c r="AV249" t="str">
        <f>VLOOKUP(Sheet1[[#This Row],[NPDES ID2]],Combined_Sheet__Major_Only___2[[NPDES ID2]:[ECHO BFR]],3,FALSE)</f>
        <v>CA</v>
      </c>
      <c r="AW249" t="s">
        <v>12183</v>
      </c>
      <c r="AX249" t="str">
        <f>VLOOKUP(Sheet1[[#This Row],[NPDES ID2]],Combined_Sheet__Major_Only___2[[NPDES ID2]:[ECHO BFR]],27,FALSE)</f>
        <v>methaneBioCaptureRecover</v>
      </c>
      <c r="AY249" t="str">
        <f>VLOOKUP(Sheet1[[#This Row],[NPDES ID2]],Combined_Sheet__Major_Only___2[[NPDES ID2]:[ECHO BFR]],28,FALSE)</f>
        <v>-</v>
      </c>
      <c r="AZ249" t="str">
        <f>VLOOKUP(Sheet1[[#This Row],[NPDES ID2]],Combined_Sheet__Major_Only___2[[NPDES ID2]:[ECHO BFR]],29,FALSE)</f>
        <v>preliminaryOps, thickening</v>
      </c>
      <c r="BA249">
        <f>VLOOKUP(Sheet1[[#This Row],[NPDES ID2]],Combined_Sheet__Major_Only___2[[NPDES ID2]:[ECHO BFR]],17,FALSE)</f>
        <v>33.960713217641803</v>
      </c>
      <c r="BB249">
        <f>VLOOKUP(Sheet1[[#This Row],[NPDES ID2]],Combined_Sheet__Major_Only___2[[NPDES ID2]:[ECHO BFR]],18,FALSE)</f>
        <v>-118.02566059845699</v>
      </c>
      <c r="BC249" t="str">
        <f>IF(ISNUMBER(SEARCH("aerobic",$AW249)),"aerobic","")</f>
        <v/>
      </c>
      <c r="BD249" t="str">
        <f>IF(ISNUMBER(SEARCH("anaer",$AW249)),"anaer","")</f>
        <v>anaer</v>
      </c>
      <c r="BE249" t="str">
        <f>IF(ISNUMBER(SEARCH("thickening",$AZ249)),"thickening","")</f>
        <v>thickening</v>
      </c>
      <c r="BF249" s="3" t="str">
        <f>IF(ISNUMBER(SEARCH("airDry",$AW249)),"airDry","")</f>
        <v>airDry</v>
      </c>
      <c r="BG249" s="3" t="str">
        <f>IF(ISNUMBER(SEARCH("heatDry",$AY249)),"heatDry","")</f>
        <v/>
      </c>
      <c r="BH249" s="3" t="str">
        <f>IF(AND(ISNUMBER(SEARCH("aerobic",$AW249)),ISNUMBER(SEARCH("anaer",$AW249))),"Combined Aer and Anaer.","")</f>
        <v/>
      </c>
    </row>
    <row r="250" spans="1:60" x14ac:dyDescent="0.3">
      <c r="A250" s="4">
        <v>248</v>
      </c>
      <c r="B250" t="s">
        <v>1286</v>
      </c>
      <c r="C250">
        <v>1993</v>
      </c>
      <c r="D250">
        <v>307.21477887813501</v>
      </c>
      <c r="E250">
        <v>307.11795604843729</v>
      </c>
      <c r="F250">
        <v>237.87643081648261</v>
      </c>
      <c r="G250">
        <v>368.4282697191245</v>
      </c>
      <c r="H250">
        <v>-77.523057785847328</v>
      </c>
      <c r="I250">
        <v>-77.51342285610383</v>
      </c>
      <c r="J250">
        <v>-90.21677909925495</v>
      </c>
      <c r="K250">
        <v>-64.619876209448677</v>
      </c>
      <c r="L250">
        <v>1050.5098121127651</v>
      </c>
      <c r="M250">
        <v>1043.150571890458</v>
      </c>
      <c r="N250">
        <v>1016.457639740795</v>
      </c>
      <c r="O250">
        <v>1106.6244116722851</v>
      </c>
      <c r="P250">
        <v>47.418149369874762</v>
      </c>
      <c r="Q250">
        <v>47.283208718377303</v>
      </c>
      <c r="R250">
        <v>40.16232882030036</v>
      </c>
      <c r="S250">
        <v>53.996511164952672</v>
      </c>
      <c r="T250">
        <v>55.828025894971198</v>
      </c>
      <c r="U250">
        <v>55.827936899722317</v>
      </c>
      <c r="V250">
        <v>55.789832630510261</v>
      </c>
      <c r="W250">
        <v>55.865852580990989</v>
      </c>
      <c r="X250">
        <v>4769.7619247464754</v>
      </c>
      <c r="Y250">
        <v>4797.6417022195983</v>
      </c>
      <c r="Z250">
        <v>4527.4678908654769</v>
      </c>
      <c r="AA250">
        <v>4925.8622763983612</v>
      </c>
      <c r="AB250">
        <v>958.45404570170456</v>
      </c>
      <c r="AC250">
        <v>943.59012685238122</v>
      </c>
      <c r="AD250">
        <v>795.64817511372291</v>
      </c>
      <c r="AE250">
        <v>1194.754969075874</v>
      </c>
      <c r="AF250">
        <v>51.661472992139217</v>
      </c>
      <c r="AG250">
        <v>51.299005080033282</v>
      </c>
      <c r="AH250">
        <v>49.989915550480752</v>
      </c>
      <c r="AI250">
        <v>54.416188680383343</v>
      </c>
      <c r="AJ250">
        <v>0.40783925119798248</v>
      </c>
      <c r="AK250">
        <v>0.40783896676039239</v>
      </c>
      <c r="AL250">
        <v>0.40779933591183032</v>
      </c>
      <c r="AM250">
        <v>0.4078793363650749</v>
      </c>
      <c r="AN250">
        <v>0.95647208572795606</v>
      </c>
      <c r="AO250">
        <v>0.95647208572795639</v>
      </c>
      <c r="AP250">
        <v>0.95647208572795639</v>
      </c>
      <c r="AQ250">
        <v>0.95647208572795639</v>
      </c>
      <c r="AR250">
        <v>10.529186705271</v>
      </c>
      <c r="AS250">
        <v>10.529186705270989</v>
      </c>
      <c r="AT250">
        <v>10.529186705270989</v>
      </c>
      <c r="AU250">
        <v>10.529186705270989</v>
      </c>
      <c r="AV250" t="str">
        <f>VLOOKUP(Sheet1[[#This Row],[NPDES ID2]],Combined_Sheet__Major_Only___2[[NPDES ID2]:[ECHO BFR]],3,FALSE)</f>
        <v>NC</v>
      </c>
      <c r="AW250" t="s">
        <v>54</v>
      </c>
      <c r="AX250" t="str">
        <f>VLOOKUP(Sheet1[[#This Row],[NPDES ID2]],Combined_Sheet__Major_Only___2[[NPDES ID2]:[ECHO BFR]],27,FALSE)</f>
        <v>-</v>
      </c>
      <c r="AY250" t="str">
        <f>VLOOKUP(Sheet1[[#This Row],[NPDES ID2]],Combined_Sheet__Major_Only___2[[NPDES ID2]:[ECHO BFR]],28,FALSE)</f>
        <v>-</v>
      </c>
      <c r="AZ250" t="str">
        <f>VLOOKUP(Sheet1[[#This Row],[NPDES ID2]],Combined_Sheet__Major_Only___2[[NPDES ID2]:[ECHO BFR]],29,FALSE)</f>
        <v>preliminaryOps, thickening</v>
      </c>
      <c r="BA250">
        <f>VLOOKUP(Sheet1[[#This Row],[NPDES ID2]],Combined_Sheet__Major_Only___2[[NPDES ID2]:[ECHO BFR]],17,FALSE)</f>
        <v>36.019883999999998</v>
      </c>
      <c r="BB250">
        <f>VLOOKUP(Sheet1[[#This Row],[NPDES ID2]],Combined_Sheet__Major_Only___2[[NPDES ID2]:[ECHO BFR]],18,FALSE)</f>
        <v>-79.373457999999999</v>
      </c>
      <c r="BC250" t="str">
        <f>IF(ISNUMBER(SEARCH("aerobic",$AW250)),"aerobic","")</f>
        <v/>
      </c>
      <c r="BD250" t="str">
        <f>IF(ISNUMBER(SEARCH("anaer",$AW250)),"anaer","")</f>
        <v/>
      </c>
      <c r="BE250" t="str">
        <f>IF(ISNUMBER(SEARCH("thickening",$AZ250)),"thickening","")</f>
        <v>thickening</v>
      </c>
      <c r="BF250" s="2" t="str">
        <f>IF(ISNUMBER(SEARCH("airDry",$AW250)),"airDry","")</f>
        <v/>
      </c>
      <c r="BG250" s="2" t="str">
        <f>IF(ISNUMBER(SEARCH("heatDry",$AY250)),"heatDry","")</f>
        <v/>
      </c>
      <c r="BH250" s="2" t="str">
        <f>IF(AND(ISNUMBER(SEARCH("aerobic",$AW250)),ISNUMBER(SEARCH("anaer",$AW250))),"Combined Aer and Anaer.","")</f>
        <v/>
      </c>
    </row>
    <row r="251" spans="1:60" x14ac:dyDescent="0.3">
      <c r="A251" s="4">
        <v>249</v>
      </c>
      <c r="B251" t="s">
        <v>1290</v>
      </c>
      <c r="C251">
        <v>1975</v>
      </c>
      <c r="D251">
        <v>264.29451314112538</v>
      </c>
      <c r="E251">
        <v>263.57393584628829</v>
      </c>
      <c r="F251">
        <v>203.84078932279479</v>
      </c>
      <c r="G251">
        <v>316.44841447579353</v>
      </c>
      <c r="H251">
        <v>-77.085730052130032</v>
      </c>
      <c r="I251">
        <v>-78.131014892274322</v>
      </c>
      <c r="J251">
        <v>-90.594664725186291</v>
      </c>
      <c r="K251">
        <v>-62.188496255155833</v>
      </c>
      <c r="L251">
        <v>1207.3877466746251</v>
      </c>
      <c r="M251">
        <v>1201.3315564079039</v>
      </c>
      <c r="N251">
        <v>1179.376400185954</v>
      </c>
      <c r="O251">
        <v>1253.544470681682</v>
      </c>
      <c r="P251">
        <v>46.710596977600993</v>
      </c>
      <c r="Q251">
        <v>47.068289400115667</v>
      </c>
      <c r="R251">
        <v>38.418690023155271</v>
      </c>
      <c r="S251">
        <v>53.652311453288164</v>
      </c>
      <c r="T251">
        <v>3.7934991615320688</v>
      </c>
      <c r="U251">
        <v>3.7934904695449778</v>
      </c>
      <c r="V251">
        <v>3.7897689021548082</v>
      </c>
      <c r="W251">
        <v>3.797193617929751</v>
      </c>
      <c r="X251">
        <v>279.34432657181083</v>
      </c>
      <c r="Y251">
        <v>280.48341415719261</v>
      </c>
      <c r="Z251">
        <v>269.207612736405</v>
      </c>
      <c r="AA251">
        <v>285.86333243864459</v>
      </c>
      <c r="AB251">
        <v>52.180634156406107</v>
      </c>
      <c r="AC251">
        <v>51.709649634466068</v>
      </c>
      <c r="AD251">
        <v>43.916391097051147</v>
      </c>
      <c r="AE251">
        <v>62.87358538869109</v>
      </c>
      <c r="AF251">
        <v>59.91425945266861</v>
      </c>
      <c r="AG251">
        <v>59.61340097172188</v>
      </c>
      <c r="AH251">
        <v>58.526070467144848</v>
      </c>
      <c r="AI251">
        <v>62.201859161440858</v>
      </c>
      <c r="AJ251">
        <v>0.50837105840966612</v>
      </c>
      <c r="AK251">
        <v>0.50837087790012303</v>
      </c>
      <c r="AL251">
        <v>0.50834565457666925</v>
      </c>
      <c r="AM251">
        <v>0.5083965689434462</v>
      </c>
      <c r="AN251">
        <v>0.65492063219171992</v>
      </c>
      <c r="AO251">
        <v>0.65492063219171981</v>
      </c>
      <c r="AP251">
        <v>0.65492063219171981</v>
      </c>
      <c r="AQ251">
        <v>0.65492063219171981</v>
      </c>
      <c r="AR251">
        <v>12.71598652306827</v>
      </c>
      <c r="AS251">
        <v>12.71598652306827</v>
      </c>
      <c r="AT251">
        <v>12.71598652306827</v>
      </c>
      <c r="AU251">
        <v>12.71598652306827</v>
      </c>
      <c r="AV251" t="str">
        <f>VLOOKUP(Sheet1[[#This Row],[NPDES ID2]],Combined_Sheet__Major_Only___2[[NPDES ID2]:[ECHO BFR]],3,FALSE)</f>
        <v>MO</v>
      </c>
      <c r="AW251" t="s">
        <v>12187</v>
      </c>
      <c r="AX251" t="str">
        <f>VLOOKUP(Sheet1[[#This Row],[NPDES ID2]],Combined_Sheet__Major_Only___2[[NPDES ID2]:[ECHO BFR]],27,FALSE)</f>
        <v>other</v>
      </c>
      <c r="AY251" t="str">
        <f>VLOOKUP(Sheet1[[#This Row],[NPDES ID2]],Combined_Sheet__Major_Only___2[[NPDES ID2]:[ECHO BFR]],28,FALSE)</f>
        <v>-</v>
      </c>
      <c r="AZ251" t="str">
        <f>VLOOKUP(Sheet1[[#This Row],[NPDES ID2]],Combined_Sheet__Major_Only___2[[NPDES ID2]:[ECHO BFR]],29,FALSE)</f>
        <v>sludgeLagoon, preliminaryOps, thickening</v>
      </c>
      <c r="BA251">
        <f>VLOOKUP(Sheet1[[#This Row],[NPDES ID2]],Combined_Sheet__Major_Only___2[[NPDES ID2]:[ECHO BFR]],17,FALSE)</f>
        <v>37.029524000000002</v>
      </c>
      <c r="BB251">
        <f>VLOOKUP(Sheet1[[#This Row],[NPDES ID2]],Combined_Sheet__Major_Only___2[[NPDES ID2]:[ECHO BFR]],18,FALSE)</f>
        <v>-94.591695000000001</v>
      </c>
      <c r="BC251" t="str">
        <f>IF(ISNUMBER(SEARCH("aerobic",$AW251)),"aerobic","")</f>
        <v>aerobic</v>
      </c>
      <c r="BD251" t="str">
        <f>IF(ISNUMBER(SEARCH("anaer",$AW251)),"anaer","")</f>
        <v>anaer</v>
      </c>
      <c r="BE251" t="str">
        <f>IF(ISNUMBER(SEARCH("thickening",$AZ251)),"thickening","")</f>
        <v>thickening</v>
      </c>
      <c r="BF251" s="3" t="str">
        <f>IF(ISNUMBER(SEARCH("airDry",$AW251)),"airDry","")</f>
        <v>airDry</v>
      </c>
      <c r="BG251" s="3" t="str">
        <f>IF(ISNUMBER(SEARCH("heatDry",$AY251)),"heatDry","")</f>
        <v/>
      </c>
      <c r="BH251" s="3" t="str">
        <f>IF(AND(ISNUMBER(SEARCH("aerobic",$AW251)),ISNUMBER(SEARCH("anaer",$AW251))),"Combined Aer and Anaer.","")</f>
        <v>Combined Aer and Anaer.</v>
      </c>
    </row>
    <row r="252" spans="1:60" x14ac:dyDescent="0.3">
      <c r="A252" s="4">
        <v>250</v>
      </c>
      <c r="B252" t="s">
        <v>1296</v>
      </c>
      <c r="C252">
        <v>1960.11</v>
      </c>
      <c r="D252">
        <v>240.13291121799179</v>
      </c>
      <c r="E252">
        <v>240.4371708255299</v>
      </c>
      <c r="F252">
        <v>185.36085065413479</v>
      </c>
      <c r="G252">
        <v>288.0427960473005</v>
      </c>
      <c r="H252">
        <v>-76.42142730032073</v>
      </c>
      <c r="I252">
        <v>-77.677612860306112</v>
      </c>
      <c r="J252">
        <v>-90.218378056614398</v>
      </c>
      <c r="K252">
        <v>-59.490567698409713</v>
      </c>
      <c r="L252">
        <v>1316.6623386077611</v>
      </c>
      <c r="M252">
        <v>1311.538201376407</v>
      </c>
      <c r="N252">
        <v>1292.9443489539549</v>
      </c>
      <c r="O252">
        <v>1355.7492359242301</v>
      </c>
      <c r="P252">
        <v>46.135877399167782</v>
      </c>
      <c r="Q252">
        <v>46.715182764664057</v>
      </c>
      <c r="R252">
        <v>37.267871334822729</v>
      </c>
      <c r="S252">
        <v>53.091505413585622</v>
      </c>
      <c r="T252">
        <v>69.111537279072806</v>
      </c>
      <c r="U252">
        <v>69.111427783795222</v>
      </c>
      <c r="V252">
        <v>69.064546207672933</v>
      </c>
      <c r="W252">
        <v>69.158077330798278</v>
      </c>
      <c r="X252">
        <v>4630.9490874045587</v>
      </c>
      <c r="Y252">
        <v>4646.089732023227</v>
      </c>
      <c r="Z252">
        <v>4499.3101726173363</v>
      </c>
      <c r="AA252">
        <v>4714.7548678346193</v>
      </c>
      <c r="AB252">
        <v>809.82447435456163</v>
      </c>
      <c r="AC252">
        <v>803.69584791115949</v>
      </c>
      <c r="AD252">
        <v>690.34949090658756</v>
      </c>
      <c r="AE252">
        <v>962.17013816893837</v>
      </c>
      <c r="AF252">
        <v>65.836071712940253</v>
      </c>
      <c r="AG252">
        <v>65.579198059922476</v>
      </c>
      <c r="AH252">
        <v>64.653723486082868</v>
      </c>
      <c r="AI252">
        <v>67.784957614896797</v>
      </c>
      <c r="AJ252">
        <v>0.58070475732463633</v>
      </c>
      <c r="AK252">
        <v>0.58070438663132951</v>
      </c>
      <c r="AL252">
        <v>0.58065271203904478</v>
      </c>
      <c r="AM252">
        <v>0.58075702361645731</v>
      </c>
      <c r="AN252">
        <v>0.96441127484116973</v>
      </c>
      <c r="AO252">
        <v>0.96441127484116973</v>
      </c>
      <c r="AP252">
        <v>0.96441127484116973</v>
      </c>
      <c r="AQ252">
        <v>0.96441127484116973</v>
      </c>
      <c r="AR252">
        <v>14.51121576526031</v>
      </c>
      <c r="AS252">
        <v>14.51121576526031</v>
      </c>
      <c r="AT252">
        <v>14.51121576526031</v>
      </c>
      <c r="AU252">
        <v>14.51121576526031</v>
      </c>
      <c r="AV252" t="str">
        <f>VLOOKUP(Sheet1[[#This Row],[NPDES ID2]],Combined_Sheet__Major_Only___2[[NPDES ID2]:[ECHO BFR]],3,FALSE)</f>
        <v>CO</v>
      </c>
      <c r="AW252" t="s">
        <v>12181</v>
      </c>
      <c r="AX252" t="str">
        <f>VLOOKUP(Sheet1[[#This Row],[NPDES ID2]],Combined_Sheet__Major_Only___2[[NPDES ID2]:[ECHO BFR]],27,FALSE)</f>
        <v>other</v>
      </c>
      <c r="AY252" t="str">
        <f>VLOOKUP(Sheet1[[#This Row],[NPDES ID2]],Combined_Sheet__Major_Only___2[[NPDES ID2]:[ECHO BFR]],28,FALSE)</f>
        <v>-</v>
      </c>
      <c r="AZ252" t="str">
        <f>VLOOKUP(Sheet1[[#This Row],[NPDES ID2]],Combined_Sheet__Major_Only___2[[NPDES ID2]:[ECHO BFR]],29,FALSE)</f>
        <v>thickening</v>
      </c>
      <c r="BA252">
        <f>VLOOKUP(Sheet1[[#This Row],[NPDES ID2]],Combined_Sheet__Major_Only___2[[NPDES ID2]:[ECHO BFR]],17,FALSE)</f>
        <v>40.555276999999997</v>
      </c>
      <c r="BB252">
        <f>VLOOKUP(Sheet1[[#This Row],[NPDES ID2]],Combined_Sheet__Major_Only___2[[NPDES ID2]:[ECHO BFR]],18,FALSE)</f>
        <v>-105.020555</v>
      </c>
      <c r="BC252" t="str">
        <f>IF(ISNUMBER(SEARCH("aerobic",$AW252)),"aerobic","")</f>
        <v/>
      </c>
      <c r="BD252" t="str">
        <f>IF(ISNUMBER(SEARCH("anaer",$AW252)),"anaer","")</f>
        <v>anaer</v>
      </c>
      <c r="BE252" t="str">
        <f>IF(ISNUMBER(SEARCH("thickening",$AZ252)),"thickening","")</f>
        <v>thickening</v>
      </c>
      <c r="BF252" s="2" t="str">
        <f>IF(ISNUMBER(SEARCH("airDry",$AW252)),"airDry","")</f>
        <v/>
      </c>
      <c r="BG252" s="2" t="str">
        <f>IF(ISNUMBER(SEARCH("heatDry",$AY252)),"heatDry","")</f>
        <v/>
      </c>
      <c r="BH252" s="2" t="str">
        <f>IF(AND(ISNUMBER(SEARCH("aerobic",$AW252)),ISNUMBER(SEARCH("anaer",$AW252))),"Combined Aer and Anaer.","")</f>
        <v/>
      </c>
    </row>
    <row r="253" spans="1:60" x14ac:dyDescent="0.3">
      <c r="A253" s="4">
        <v>251</v>
      </c>
      <c r="B253" t="s">
        <v>1300</v>
      </c>
      <c r="C253">
        <v>1944.53</v>
      </c>
      <c r="D253">
        <v>266.25389140259398</v>
      </c>
      <c r="E253">
        <v>265.4039582035706</v>
      </c>
      <c r="F253">
        <v>205.7868606563168</v>
      </c>
      <c r="G253">
        <v>318.37506989174648</v>
      </c>
      <c r="H253">
        <v>-76.932505329154424</v>
      </c>
      <c r="I253">
        <v>-77.845761877501701</v>
      </c>
      <c r="J253">
        <v>-90.122586886879063</v>
      </c>
      <c r="K253">
        <v>-62.079879405653713</v>
      </c>
      <c r="L253">
        <v>1176.4666781992689</v>
      </c>
      <c r="M253">
        <v>1170.4148737781891</v>
      </c>
      <c r="N253">
        <v>1148.4580320204841</v>
      </c>
      <c r="O253">
        <v>1222.6237281095721</v>
      </c>
      <c r="P253">
        <v>46.00942112966424</v>
      </c>
      <c r="Q253">
        <v>46.394903248684969</v>
      </c>
      <c r="R253">
        <v>37.971857158825657</v>
      </c>
      <c r="S253">
        <v>52.901606676165493</v>
      </c>
      <c r="T253">
        <v>76.904537195272383</v>
      </c>
      <c r="U253">
        <v>76.904415673301131</v>
      </c>
      <c r="V253">
        <v>76.852384739449718</v>
      </c>
      <c r="W253">
        <v>76.95618909252201</v>
      </c>
      <c r="X253">
        <v>5722.3619273900031</v>
      </c>
      <c r="Y253">
        <v>5747.1394941300769</v>
      </c>
      <c r="Z253">
        <v>5507.6630121119333</v>
      </c>
      <c r="AA253">
        <v>5859.5353129157102</v>
      </c>
      <c r="AB253">
        <v>946.10688048251382</v>
      </c>
      <c r="AC253">
        <v>939.778129007904</v>
      </c>
      <c r="AD253">
        <v>811.83210925295225</v>
      </c>
      <c r="AE253">
        <v>1116.6249234849511</v>
      </c>
      <c r="AF253">
        <v>59.29789890594089</v>
      </c>
      <c r="AG253">
        <v>58.992219601826463</v>
      </c>
      <c r="AH253">
        <v>57.889718721238957</v>
      </c>
      <c r="AI253">
        <v>61.618824677835377</v>
      </c>
      <c r="AJ253">
        <v>0.5008508535811711</v>
      </c>
      <c r="AK253">
        <v>0.500850501720423</v>
      </c>
      <c r="AL253">
        <v>0.50080147886829662</v>
      </c>
      <c r="AM253">
        <v>0.50090043847562427</v>
      </c>
      <c r="AN253">
        <v>0.96785131335158159</v>
      </c>
      <c r="AO253">
        <v>0.96785131335158148</v>
      </c>
      <c r="AP253">
        <v>0.96785131335158148</v>
      </c>
      <c r="AQ253">
        <v>0.96785131335158148</v>
      </c>
      <c r="AR253">
        <v>13.50817438420194</v>
      </c>
      <c r="AS253">
        <v>13.508174384201929</v>
      </c>
      <c r="AT253">
        <v>13.508174384201929</v>
      </c>
      <c r="AU253">
        <v>13.508174384201929</v>
      </c>
      <c r="AV253" t="str">
        <f>VLOOKUP(Sheet1[[#This Row],[NPDES ID2]],Combined_Sheet__Major_Only___2[[NPDES ID2]:[ECHO BFR]],3,FALSE)</f>
        <v>TX</v>
      </c>
      <c r="AW253" t="s">
        <v>12181</v>
      </c>
      <c r="AX253" t="str">
        <f>VLOOKUP(Sheet1[[#This Row],[NPDES ID2]],Combined_Sheet__Major_Only___2[[NPDES ID2]:[ECHO BFR]],27,FALSE)</f>
        <v>-</v>
      </c>
      <c r="AY253" t="str">
        <f>VLOOKUP(Sheet1[[#This Row],[NPDES ID2]],Combined_Sheet__Major_Only___2[[NPDES ID2]:[ECHO BFR]],28,FALSE)</f>
        <v>-</v>
      </c>
      <c r="AZ253" t="str">
        <f>VLOOKUP(Sheet1[[#This Row],[NPDES ID2]],Combined_Sheet__Major_Only___2[[NPDES ID2]:[ECHO BFR]],29,FALSE)</f>
        <v>thickening, preliminaryOps</v>
      </c>
      <c r="BA253">
        <f>VLOOKUP(Sheet1[[#This Row],[NPDES ID2]],Combined_Sheet__Major_Only___2[[NPDES ID2]:[ECHO BFR]],17,FALSE)</f>
        <v>32.462466999999997</v>
      </c>
      <c r="BB253">
        <f>VLOOKUP(Sheet1[[#This Row],[NPDES ID2]],Combined_Sheet__Major_Only___2[[NPDES ID2]:[ECHO BFR]],18,FALSE)</f>
        <v>-94.758066999999997</v>
      </c>
      <c r="BC253" t="str">
        <f>IF(ISNUMBER(SEARCH("aerobic",$AW253)),"aerobic","")</f>
        <v/>
      </c>
      <c r="BD253" t="str">
        <f>IF(ISNUMBER(SEARCH("anaer",$AW253)),"anaer","")</f>
        <v>anaer</v>
      </c>
      <c r="BE253" t="str">
        <f>IF(ISNUMBER(SEARCH("thickening",$AZ253)),"thickening","")</f>
        <v>thickening</v>
      </c>
      <c r="BF253" s="3" t="str">
        <f>IF(ISNUMBER(SEARCH("airDry",$AW253)),"airDry","")</f>
        <v/>
      </c>
      <c r="BG253" s="3" t="str">
        <f>IF(ISNUMBER(SEARCH("heatDry",$AY253)),"heatDry","")</f>
        <v/>
      </c>
      <c r="BH253" s="3" t="str">
        <f>IF(AND(ISNUMBER(SEARCH("aerobic",$AW253)),ISNUMBER(SEARCH("anaer",$AW253))),"Combined Aer and Anaer.","")</f>
        <v/>
      </c>
    </row>
    <row r="254" spans="1:60" x14ac:dyDescent="0.3">
      <c r="A254" s="4">
        <v>252</v>
      </c>
      <c r="B254" t="s">
        <v>1305</v>
      </c>
      <c r="C254">
        <v>1936.27</v>
      </c>
      <c r="D254">
        <v>246.41315048963961</v>
      </c>
      <c r="E254">
        <v>246.3723503874439</v>
      </c>
      <c r="F254">
        <v>190.1458100026814</v>
      </c>
      <c r="G254">
        <v>295.12805293195521</v>
      </c>
      <c r="H254">
        <v>-76.77883002947992</v>
      </c>
      <c r="I254">
        <v>-78.005442207569843</v>
      </c>
      <c r="J254">
        <v>-90.910544552179772</v>
      </c>
      <c r="K254">
        <v>-60.724817562699812</v>
      </c>
      <c r="L254">
        <v>1264.588862767501</v>
      </c>
      <c r="M254">
        <v>1259.254903472631</v>
      </c>
      <c r="N254">
        <v>1239.9190821515931</v>
      </c>
      <c r="O254">
        <v>1305.2390869295691</v>
      </c>
      <c r="P254">
        <v>45.645757080393523</v>
      </c>
      <c r="Q254">
        <v>46.166733959533403</v>
      </c>
      <c r="R254">
        <v>37.107300272894328</v>
      </c>
      <c r="S254">
        <v>52.207155987938279</v>
      </c>
      <c r="T254">
        <v>4.255338807095967</v>
      </c>
      <c r="U254">
        <v>4.2553294023661588</v>
      </c>
      <c r="V254">
        <v>4.2513026665461053</v>
      </c>
      <c r="W254">
        <v>4.2593362088228481</v>
      </c>
      <c r="X254">
        <v>293.27936327527772</v>
      </c>
      <c r="Y254">
        <v>294.28263924257249</v>
      </c>
      <c r="Z254">
        <v>284.32532592759742</v>
      </c>
      <c r="AA254">
        <v>299.02601531168062</v>
      </c>
      <c r="AB254">
        <v>48.503216455093288</v>
      </c>
      <c r="AC254">
        <v>48.165293418996271</v>
      </c>
      <c r="AD254">
        <v>41.677135961543158</v>
      </c>
      <c r="AE254">
        <v>57.071868373609277</v>
      </c>
      <c r="AF254">
        <v>64.007368467991824</v>
      </c>
      <c r="AG254">
        <v>63.737092274526177</v>
      </c>
      <c r="AH254">
        <v>62.76033569819851</v>
      </c>
      <c r="AI254">
        <v>66.062364677860558</v>
      </c>
      <c r="AJ254">
        <v>0.55835257746496936</v>
      </c>
      <c r="AK254">
        <v>0.55835241168261285</v>
      </c>
      <c r="AL254">
        <v>0.55832923480925256</v>
      </c>
      <c r="AM254">
        <v>0.55837601794192526</v>
      </c>
      <c r="AN254">
        <v>0.67490990123500894</v>
      </c>
      <c r="AO254">
        <v>0.67490990123500882</v>
      </c>
      <c r="AP254">
        <v>0.67490990123500882</v>
      </c>
      <c r="AQ254">
        <v>0.67490990123500882</v>
      </c>
      <c r="AR254">
        <v>14.578991086966001</v>
      </c>
      <c r="AS254">
        <v>14.578991086966001</v>
      </c>
      <c r="AT254">
        <v>14.578991086966001</v>
      </c>
      <c r="AU254">
        <v>14.578991086966001</v>
      </c>
      <c r="AV254" t="str">
        <f>VLOOKUP(Sheet1[[#This Row],[NPDES ID2]],Combined_Sheet__Major_Only___2[[NPDES ID2]:[ECHO BFR]],3,FALSE)</f>
        <v>CA</v>
      </c>
      <c r="AW254" t="s">
        <v>12183</v>
      </c>
      <c r="AX254" t="str">
        <f>VLOOKUP(Sheet1[[#This Row],[NPDES ID2]],Combined_Sheet__Major_Only___2[[NPDES ID2]:[ECHO BFR]],27,FALSE)</f>
        <v>-</v>
      </c>
      <c r="AY254" t="str">
        <f>VLOOKUP(Sheet1[[#This Row],[NPDES ID2]],Combined_Sheet__Major_Only___2[[NPDES ID2]:[ECHO BFR]],28,FALSE)</f>
        <v>-</v>
      </c>
      <c r="AZ254" t="str">
        <f>VLOOKUP(Sheet1[[#This Row],[NPDES ID2]],Combined_Sheet__Major_Only___2[[NPDES ID2]:[ECHO BFR]],29,FALSE)</f>
        <v>sludgeLagoon, preliminaryOps</v>
      </c>
      <c r="BA254">
        <f>VLOOKUP(Sheet1[[#This Row],[NPDES ID2]],Combined_Sheet__Major_Only___2[[NPDES ID2]:[ECHO BFR]],17,FALSE)</f>
        <v>37.613722000000003</v>
      </c>
      <c r="BB254">
        <f>VLOOKUP(Sheet1[[#This Row],[NPDES ID2]],Combined_Sheet__Major_Only___2[[NPDES ID2]:[ECHO BFR]],18,FALSE)</f>
        <v>-121.01177800000001</v>
      </c>
      <c r="BC254" t="str">
        <f>IF(ISNUMBER(SEARCH("aerobic",$AW254)),"aerobic","")</f>
        <v/>
      </c>
      <c r="BD254" t="str">
        <f>IF(ISNUMBER(SEARCH("anaer",$AW254)),"anaer","")</f>
        <v>anaer</v>
      </c>
      <c r="BE254" t="str">
        <f>IF(ISNUMBER(SEARCH("thickening",$AZ254)),"thickening","")</f>
        <v/>
      </c>
      <c r="BF254" s="2" t="str">
        <f>IF(ISNUMBER(SEARCH("airDry",$AW254)),"airDry","")</f>
        <v>airDry</v>
      </c>
      <c r="BG254" s="2" t="str">
        <f>IF(ISNUMBER(SEARCH("heatDry",$AY254)),"heatDry","")</f>
        <v/>
      </c>
      <c r="BH254" s="2" t="str">
        <f>IF(AND(ISNUMBER(SEARCH("aerobic",$AW254)),ISNUMBER(SEARCH("anaer",$AW254))),"Combined Aer and Anaer.","")</f>
        <v/>
      </c>
    </row>
    <row r="255" spans="1:60" x14ac:dyDescent="0.3">
      <c r="A255" s="4">
        <v>253</v>
      </c>
      <c r="B255" t="s">
        <v>1311</v>
      </c>
      <c r="C255">
        <v>1925.01</v>
      </c>
      <c r="D255">
        <v>330.41555073130962</v>
      </c>
      <c r="E255">
        <v>330.61437475198932</v>
      </c>
      <c r="F255">
        <v>257.6118158444645</v>
      </c>
      <c r="G255">
        <v>396.79250069653688</v>
      </c>
      <c r="H255">
        <v>-77.74768431792684</v>
      </c>
      <c r="I255">
        <v>-77.120720426996499</v>
      </c>
      <c r="J255">
        <v>-89.6143574668979</v>
      </c>
      <c r="K255">
        <v>-66.044473779572229</v>
      </c>
      <c r="L255">
        <v>937.34237150237595</v>
      </c>
      <c r="M255">
        <v>929.66048203535502</v>
      </c>
      <c r="N255">
        <v>901.79637305894528</v>
      </c>
      <c r="O255">
        <v>995.91895632021192</v>
      </c>
      <c r="P255">
        <v>45.914081106633169</v>
      </c>
      <c r="Q255">
        <v>45.723243222331988</v>
      </c>
      <c r="R255">
        <v>39.624246809861397</v>
      </c>
      <c r="S255">
        <v>52.100972061359577</v>
      </c>
      <c r="T255">
        <v>66.534682022392374</v>
      </c>
      <c r="U255">
        <v>66.53457650389511</v>
      </c>
      <c r="V255">
        <v>66.489397628873249</v>
      </c>
      <c r="W255">
        <v>66.579531776908567</v>
      </c>
      <c r="X255">
        <v>6155.1501047572938</v>
      </c>
      <c r="Y255">
        <v>6196.8785672017511</v>
      </c>
      <c r="Z255">
        <v>5790.9749216164491</v>
      </c>
      <c r="AA255">
        <v>6391.2318742117868</v>
      </c>
      <c r="AB255">
        <v>1468.144483250471</v>
      </c>
      <c r="AC255">
        <v>1432.44408894567</v>
      </c>
      <c r="AD255">
        <v>1173.5986126593789</v>
      </c>
      <c r="AE255">
        <v>1919.6871206777059</v>
      </c>
      <c r="AF255">
        <v>47.724845527875061</v>
      </c>
      <c r="AG255">
        <v>47.333149467342949</v>
      </c>
      <c r="AH255">
        <v>45.91812494470954</v>
      </c>
      <c r="AI255">
        <v>50.702245045353223</v>
      </c>
      <c r="AJ255">
        <v>0.36003006063567</v>
      </c>
      <c r="AK255">
        <v>0.36002978155213511</v>
      </c>
      <c r="AL255">
        <v>0.35999092207888361</v>
      </c>
      <c r="AM255">
        <v>0.36006936626230568</v>
      </c>
      <c r="AN255">
        <v>0.96310587786292945</v>
      </c>
      <c r="AO255">
        <v>0.96310587786292912</v>
      </c>
      <c r="AP255">
        <v>0.96310587786292912</v>
      </c>
      <c r="AQ255">
        <v>0.96310587786292912</v>
      </c>
      <c r="AR255">
        <v>8.895293286467421</v>
      </c>
      <c r="AS255">
        <v>8.8952932864674192</v>
      </c>
      <c r="AT255">
        <v>8.8952932864674192</v>
      </c>
      <c r="AU255">
        <v>8.8952932864674192</v>
      </c>
      <c r="AV255" t="str">
        <f>VLOOKUP(Sheet1[[#This Row],[NPDES ID2]],Combined_Sheet__Major_Only___2[[NPDES ID2]:[ECHO BFR]],3,FALSE)</f>
        <v>VA</v>
      </c>
      <c r="AW255" t="s">
        <v>952</v>
      </c>
      <c r="AX255" t="str">
        <f>VLOOKUP(Sheet1[[#This Row],[NPDES ID2]],Combined_Sheet__Major_Only___2[[NPDES ID2]:[ECHO BFR]],27,FALSE)</f>
        <v>-</v>
      </c>
      <c r="AY255" t="str">
        <f>VLOOKUP(Sheet1[[#This Row],[NPDES ID2]],Combined_Sheet__Major_Only___2[[NPDES ID2]:[ECHO BFR]],28,FALSE)</f>
        <v>highTempCompost</v>
      </c>
      <c r="AZ255" t="str">
        <f>VLOOKUP(Sheet1[[#This Row],[NPDES ID2]],Combined_Sheet__Major_Only___2[[NPDES ID2]:[ECHO BFR]],29,FALSE)</f>
        <v>thickening</v>
      </c>
      <c r="BA255">
        <f>VLOOKUP(Sheet1[[#This Row],[NPDES ID2]],Combined_Sheet__Major_Only___2[[NPDES ID2]:[ECHO BFR]],17,FALSE)</f>
        <v>38.24944</v>
      </c>
      <c r="BB255">
        <f>VLOOKUP(Sheet1[[#This Row],[NPDES ID2]],Combined_Sheet__Major_Only___2[[NPDES ID2]:[ECHO BFR]],18,FALSE)</f>
        <v>-77.423580000000001</v>
      </c>
      <c r="BC255" t="str">
        <f>IF(ISNUMBER(SEARCH("aerobic",$AW255)),"aerobic","")</f>
        <v/>
      </c>
      <c r="BD255" t="str">
        <f>IF(ISNUMBER(SEARCH("anaer",$AW255)),"anaer","")</f>
        <v/>
      </c>
      <c r="BE255" t="str">
        <f>IF(ISNUMBER(SEARCH("thickening",$AZ255)),"thickening","")</f>
        <v>thickening</v>
      </c>
      <c r="BF255" s="3" t="str">
        <f>IF(ISNUMBER(SEARCH("airDry",$AW255)),"airDry","")</f>
        <v/>
      </c>
      <c r="BG255" s="3" t="str">
        <f>IF(ISNUMBER(SEARCH("heatDry",$AY255)),"heatDry","")</f>
        <v/>
      </c>
      <c r="BH255" s="3" t="str">
        <f>IF(AND(ISNUMBER(SEARCH("aerobic",$AW255)),ISNUMBER(SEARCH("anaer",$AW255))),"Combined Aer and Anaer.","")</f>
        <v/>
      </c>
    </row>
    <row r="256" spans="1:60" x14ac:dyDescent="0.3">
      <c r="A256" s="4">
        <v>254</v>
      </c>
      <c r="B256" t="s">
        <v>1316</v>
      </c>
      <c r="C256">
        <v>1921</v>
      </c>
      <c r="D256">
        <v>240.05821073392249</v>
      </c>
      <c r="E256">
        <v>240.3110720567561</v>
      </c>
      <c r="F256">
        <v>185.53368602447111</v>
      </c>
      <c r="G256">
        <v>287.52967401380829</v>
      </c>
      <c r="H256">
        <v>-76.632761683767683</v>
      </c>
      <c r="I256">
        <v>-77.914091118816657</v>
      </c>
      <c r="J256">
        <v>-90.617722935638184</v>
      </c>
      <c r="K256">
        <v>-59.999391423230811</v>
      </c>
      <c r="L256">
        <v>1285.8844769507921</v>
      </c>
      <c r="M256">
        <v>1280.826391457055</v>
      </c>
      <c r="N256">
        <v>1262.48919726242</v>
      </c>
      <c r="O256">
        <v>1324.4349881631381</v>
      </c>
      <c r="P256">
        <v>45.22639749077485</v>
      </c>
      <c r="Q256">
        <v>45.794282933858923</v>
      </c>
      <c r="R256">
        <v>36.557937048014878</v>
      </c>
      <c r="S256">
        <v>52.003163875845097</v>
      </c>
      <c r="T256">
        <v>3.8746660498240111</v>
      </c>
      <c r="U256">
        <v>3.8746572325745929</v>
      </c>
      <c r="V256">
        <v>3.8708820327773821</v>
      </c>
      <c r="W256">
        <v>3.8784137479256691</v>
      </c>
      <c r="X256">
        <v>260.5404287747595</v>
      </c>
      <c r="Y256">
        <v>261.37834927708172</v>
      </c>
      <c r="Z256">
        <v>253.13266813495849</v>
      </c>
      <c r="AA256">
        <v>265.29848334104861</v>
      </c>
      <c r="AB256">
        <v>48.636434043406979</v>
      </c>
      <c r="AC256">
        <v>48.198969362369169</v>
      </c>
      <c r="AD256">
        <v>41.018369199733378</v>
      </c>
      <c r="AE256">
        <v>58.469941576578528</v>
      </c>
      <c r="AF256">
        <v>65.602759159583897</v>
      </c>
      <c r="AG256">
        <v>65.34438858243513</v>
      </c>
      <c r="AH256">
        <v>64.410943054988337</v>
      </c>
      <c r="AI256">
        <v>67.566811872836865</v>
      </c>
      <c r="AJ256">
        <v>0.57785229692530327</v>
      </c>
      <c r="AK256">
        <v>0.57785211711284612</v>
      </c>
      <c r="AL256">
        <v>0.57782698183335235</v>
      </c>
      <c r="AM256">
        <v>0.57787771816342248</v>
      </c>
      <c r="AN256">
        <v>0.65860982938077339</v>
      </c>
      <c r="AO256">
        <v>0.65860982938077328</v>
      </c>
      <c r="AP256">
        <v>0.65860982938077328</v>
      </c>
      <c r="AQ256">
        <v>0.65860982938077328</v>
      </c>
      <c r="AR256">
        <v>13.928652371646409</v>
      </c>
      <c r="AS256">
        <v>13.928652371646409</v>
      </c>
      <c r="AT256">
        <v>13.928652371646409</v>
      </c>
      <c r="AU256">
        <v>13.928652371646409</v>
      </c>
      <c r="AV256" t="str">
        <f>VLOOKUP(Sheet1[[#This Row],[NPDES ID2]],Combined_Sheet__Major_Only___2[[NPDES ID2]:[ECHO BFR]],3,FALSE)</f>
        <v>CA</v>
      </c>
      <c r="AW256" t="s">
        <v>12183</v>
      </c>
      <c r="AX256" t="str">
        <f>VLOOKUP(Sheet1[[#This Row],[NPDES ID2]],Combined_Sheet__Major_Only___2[[NPDES ID2]:[ECHO BFR]],27,FALSE)</f>
        <v>methaneBioCaptureRecover</v>
      </c>
      <c r="AY256" t="str">
        <f>VLOOKUP(Sheet1[[#This Row],[NPDES ID2]],Combined_Sheet__Major_Only___2[[NPDES ID2]:[ECHO BFR]],28,FALSE)</f>
        <v>-</v>
      </c>
      <c r="AZ256" t="str">
        <f>VLOOKUP(Sheet1[[#This Row],[NPDES ID2]],Combined_Sheet__Major_Only___2[[NPDES ID2]:[ECHO BFR]],29,FALSE)</f>
        <v>thickening, preliminaryOps</v>
      </c>
      <c r="BA256">
        <f>VLOOKUP(Sheet1[[#This Row],[NPDES ID2]],Combined_Sheet__Major_Only___2[[NPDES ID2]:[ECHO BFR]],17,FALSE)</f>
        <v>33.960713217641803</v>
      </c>
      <c r="BB256">
        <f>VLOOKUP(Sheet1[[#This Row],[NPDES ID2]],Combined_Sheet__Major_Only___2[[NPDES ID2]:[ECHO BFR]],18,FALSE)</f>
        <v>-118.02566059845699</v>
      </c>
      <c r="BC256" t="str">
        <f>IF(ISNUMBER(SEARCH("aerobic",$AW256)),"aerobic","")</f>
        <v/>
      </c>
      <c r="BD256" t="str">
        <f>IF(ISNUMBER(SEARCH("anaer",$AW256)),"anaer","")</f>
        <v>anaer</v>
      </c>
      <c r="BE256" t="str">
        <f>IF(ISNUMBER(SEARCH("thickening",$AZ256)),"thickening","")</f>
        <v>thickening</v>
      </c>
      <c r="BF256" s="2" t="str">
        <f>IF(ISNUMBER(SEARCH("airDry",$AW256)),"airDry","")</f>
        <v>airDry</v>
      </c>
      <c r="BG256" s="2" t="str">
        <f>IF(ISNUMBER(SEARCH("heatDry",$AY256)),"heatDry","")</f>
        <v/>
      </c>
      <c r="BH256" s="2" t="str">
        <f>IF(AND(ISNUMBER(SEARCH("aerobic",$AW256)),ISNUMBER(SEARCH("anaer",$AW256))),"Combined Aer and Anaer.","")</f>
        <v/>
      </c>
    </row>
    <row r="257" spans="1:60" x14ac:dyDescent="0.3">
      <c r="A257" s="4">
        <v>255</v>
      </c>
      <c r="B257" t="s">
        <v>1319</v>
      </c>
      <c r="C257">
        <v>1906.55</v>
      </c>
      <c r="D257">
        <v>303.42137834245489</v>
      </c>
      <c r="E257">
        <v>303.21451772442879</v>
      </c>
      <c r="F257">
        <v>236.10305036016709</v>
      </c>
      <c r="G257">
        <v>362.62739577662239</v>
      </c>
      <c r="H257">
        <v>-77.514898606389664</v>
      </c>
      <c r="I257">
        <v>-77.518997324433656</v>
      </c>
      <c r="J257">
        <v>-90.253081927378545</v>
      </c>
      <c r="K257">
        <v>-64.576518533084126</v>
      </c>
      <c r="L257">
        <v>1008.867844147509</v>
      </c>
      <c r="M257">
        <v>1001.856911366278</v>
      </c>
      <c r="N257">
        <v>976.42786294498092</v>
      </c>
      <c r="O257">
        <v>1062.325565494906</v>
      </c>
      <c r="P257">
        <v>45.355257809305243</v>
      </c>
      <c r="Q257">
        <v>45.246430342257867</v>
      </c>
      <c r="R257">
        <v>38.398618099669108</v>
      </c>
      <c r="S257">
        <v>51.670820783781522</v>
      </c>
      <c r="T257">
        <v>55.896201243489863</v>
      </c>
      <c r="U257">
        <v>55.896112143028091</v>
      </c>
      <c r="V257">
        <v>55.857962825790679</v>
      </c>
      <c r="W257">
        <v>55.934072649367728</v>
      </c>
      <c r="X257">
        <v>4756.947002432893</v>
      </c>
      <c r="Y257">
        <v>4784.5383785085187</v>
      </c>
      <c r="Z257">
        <v>4517.1956791192952</v>
      </c>
      <c r="AA257">
        <v>4911.3661074658676</v>
      </c>
      <c r="AB257">
        <v>1071.4857168745859</v>
      </c>
      <c r="AC257">
        <v>1050.879061079647</v>
      </c>
      <c r="AD257">
        <v>870.14017893429639</v>
      </c>
      <c r="AE257">
        <v>1371.997337418235</v>
      </c>
      <c r="AF257">
        <v>51.863177584681488</v>
      </c>
      <c r="AG257">
        <v>51.502214382460487</v>
      </c>
      <c r="AH257">
        <v>50.198523077776983</v>
      </c>
      <c r="AI257">
        <v>54.606511167036643</v>
      </c>
      <c r="AJ257">
        <v>0.41029173857633211</v>
      </c>
      <c r="AK257">
        <v>0.41029145801110117</v>
      </c>
      <c r="AL257">
        <v>0.41025236222594819</v>
      </c>
      <c r="AM257">
        <v>0.41033128242674888</v>
      </c>
      <c r="AN257">
        <v>0.95652186506362169</v>
      </c>
      <c r="AO257">
        <v>0.95652186506362202</v>
      </c>
      <c r="AP257">
        <v>0.95652186506362202</v>
      </c>
      <c r="AQ257">
        <v>0.95652186506362202</v>
      </c>
      <c r="AR257">
        <v>9.9504761078957191</v>
      </c>
      <c r="AS257">
        <v>9.9504761078957173</v>
      </c>
      <c r="AT257">
        <v>9.9504761078957173</v>
      </c>
      <c r="AU257">
        <v>9.9504761078957173</v>
      </c>
      <c r="AV257" t="str">
        <f>VLOOKUP(Sheet1[[#This Row],[NPDES ID2]],Combined_Sheet__Major_Only___2[[NPDES ID2]:[ECHO BFR]],3,FALSE)</f>
        <v>MO</v>
      </c>
      <c r="AW257" t="s">
        <v>54</v>
      </c>
      <c r="AX257" t="str">
        <f>VLOOKUP(Sheet1[[#This Row],[NPDES ID2]],Combined_Sheet__Major_Only___2[[NPDES ID2]:[ECHO BFR]],27,FALSE)</f>
        <v>-</v>
      </c>
      <c r="AY257" t="str">
        <f>VLOOKUP(Sheet1[[#This Row],[NPDES ID2]],Combined_Sheet__Major_Only___2[[NPDES ID2]:[ECHO BFR]],28,FALSE)</f>
        <v>-</v>
      </c>
      <c r="AZ257" t="str">
        <f>VLOOKUP(Sheet1[[#This Row],[NPDES ID2]],Combined_Sheet__Major_Only___2[[NPDES ID2]:[ECHO BFR]],29,FALSE)</f>
        <v>thickening, preliminaryOps</v>
      </c>
      <c r="BA257">
        <f>VLOOKUP(Sheet1[[#This Row],[NPDES ID2]],Combined_Sheet__Major_Only___2[[NPDES ID2]:[ECHO BFR]],17,FALSE)</f>
        <v>38.411805999999999</v>
      </c>
      <c r="BB257">
        <f>VLOOKUP(Sheet1[[#This Row],[NPDES ID2]],Combined_Sheet__Major_Only___2[[NPDES ID2]:[ECHO BFR]],18,FALSE)</f>
        <v>-90.338194000000001</v>
      </c>
      <c r="BC257" t="str">
        <f>IF(ISNUMBER(SEARCH("aerobic",$AW257)),"aerobic","")</f>
        <v/>
      </c>
      <c r="BD257" t="str">
        <f>IF(ISNUMBER(SEARCH("anaer",$AW257)),"anaer","")</f>
        <v/>
      </c>
      <c r="BE257" t="str">
        <f>IF(ISNUMBER(SEARCH("thickening",$AZ257)),"thickening","")</f>
        <v>thickening</v>
      </c>
      <c r="BF257" s="3" t="str">
        <f>IF(ISNUMBER(SEARCH("airDry",$AW257)),"airDry","")</f>
        <v/>
      </c>
      <c r="BG257" s="3" t="str">
        <f>IF(ISNUMBER(SEARCH("heatDry",$AY257)),"heatDry","")</f>
        <v/>
      </c>
      <c r="BH257" s="3" t="str">
        <f>IF(AND(ISNUMBER(SEARCH("aerobic",$AW257)),ISNUMBER(SEARCH("anaer",$AW257))),"Combined Aer and Anaer.","")</f>
        <v/>
      </c>
    </row>
    <row r="258" spans="1:60" x14ac:dyDescent="0.3">
      <c r="A258" s="4">
        <v>256</v>
      </c>
      <c r="B258" t="s">
        <v>1323</v>
      </c>
      <c r="C258">
        <v>1887.53</v>
      </c>
      <c r="D258">
        <v>246.7450710440024</v>
      </c>
      <c r="E258">
        <v>246.78400633314689</v>
      </c>
      <c r="F258">
        <v>190.98506226598161</v>
      </c>
      <c r="G258">
        <v>294.9720112864722</v>
      </c>
      <c r="H258">
        <v>-76.595044137860441</v>
      </c>
      <c r="I258">
        <v>-77.778167801704726</v>
      </c>
      <c r="J258">
        <v>-90.571038679908639</v>
      </c>
      <c r="K258">
        <v>-60.434206485586003</v>
      </c>
      <c r="L258">
        <v>1225.449504659613</v>
      </c>
      <c r="M258">
        <v>1220.1979664844939</v>
      </c>
      <c r="N258">
        <v>1201.1426735916821</v>
      </c>
      <c r="O258">
        <v>1265.506597355215</v>
      </c>
      <c r="P258">
        <v>44.507783482588607</v>
      </c>
      <c r="Q258">
        <v>44.997641441867167</v>
      </c>
      <c r="R258">
        <v>36.218798437728509</v>
      </c>
      <c r="S258">
        <v>50.925951843296303</v>
      </c>
      <c r="T258">
        <v>77.70328982318334</v>
      </c>
      <c r="U258">
        <v>77.703167068522077</v>
      </c>
      <c r="V258">
        <v>77.65060834523625</v>
      </c>
      <c r="W258">
        <v>77.755465665010149</v>
      </c>
      <c r="X258">
        <v>5387.3180683068686</v>
      </c>
      <c r="Y258">
        <v>5406.7571364478117</v>
      </c>
      <c r="Z258">
        <v>5218.7002691857651</v>
      </c>
      <c r="AA258">
        <v>5494.7486737038398</v>
      </c>
      <c r="AB258">
        <v>912.5870913231613</v>
      </c>
      <c r="AC258">
        <v>905.74706561534867</v>
      </c>
      <c r="AD258">
        <v>781.27018088821615</v>
      </c>
      <c r="AE258">
        <v>1077.993128977495</v>
      </c>
      <c r="AF258">
        <v>63.6316576950111</v>
      </c>
      <c r="AG258">
        <v>63.358312696523647</v>
      </c>
      <c r="AH258">
        <v>62.37313705075367</v>
      </c>
      <c r="AI258">
        <v>65.706038831947055</v>
      </c>
      <c r="AJ258">
        <v>0.55376184975288079</v>
      </c>
      <c r="AK258">
        <v>0.5537614821601502</v>
      </c>
      <c r="AL258">
        <v>0.55371025077127012</v>
      </c>
      <c r="AM258">
        <v>0.55381366805940779</v>
      </c>
      <c r="AN258">
        <v>0.96816669774195285</v>
      </c>
      <c r="AO258">
        <v>0.96816669774195308</v>
      </c>
      <c r="AP258">
        <v>0.96816669774195308</v>
      </c>
      <c r="AQ258">
        <v>0.96816669774195308</v>
      </c>
      <c r="AR258">
        <v>14.288924999437731</v>
      </c>
      <c r="AS258">
        <v>14.288924999437731</v>
      </c>
      <c r="AT258">
        <v>14.288924999437731</v>
      </c>
      <c r="AU258">
        <v>14.288924999437731</v>
      </c>
      <c r="AV258" t="str">
        <f>VLOOKUP(Sheet1[[#This Row],[NPDES ID2]],Combined_Sheet__Major_Only___2[[NPDES ID2]:[ECHO BFR]],3,FALSE)</f>
        <v>VA</v>
      </c>
      <c r="AW258" t="s">
        <v>12181</v>
      </c>
      <c r="AX258" t="str">
        <f>VLOOKUP(Sheet1[[#This Row],[NPDES ID2]],Combined_Sheet__Major_Only___2[[NPDES ID2]:[ECHO BFR]],27,FALSE)</f>
        <v>methaneBioCaptureRecover</v>
      </c>
      <c r="AY258" t="str">
        <f>VLOOKUP(Sheet1[[#This Row],[NPDES ID2]],Combined_Sheet__Major_Only___2[[NPDES ID2]:[ECHO BFR]],28,FALSE)</f>
        <v>-</v>
      </c>
      <c r="AZ258" t="str">
        <f>VLOOKUP(Sheet1[[#This Row],[NPDES ID2]],Combined_Sheet__Major_Only___2[[NPDES ID2]:[ECHO BFR]],29,FALSE)</f>
        <v>thickening, preliminaryOps</v>
      </c>
      <c r="BA258">
        <f>VLOOKUP(Sheet1[[#This Row],[NPDES ID2]],Combined_Sheet__Major_Only___2[[NPDES ID2]:[ECHO BFR]],17,FALSE)</f>
        <v>37.084010999999997</v>
      </c>
      <c r="BB258">
        <f>VLOOKUP(Sheet1[[#This Row],[NPDES ID2]],Combined_Sheet__Major_Only___2[[NPDES ID2]:[ECHO BFR]],18,FALSE)</f>
        <v>-76.531216000000001</v>
      </c>
      <c r="BC258" t="str">
        <f>IF(ISNUMBER(SEARCH("aerobic",$AW258)),"aerobic","")</f>
        <v/>
      </c>
      <c r="BD258" t="str">
        <f>IF(ISNUMBER(SEARCH("anaer",$AW258)),"anaer","")</f>
        <v>anaer</v>
      </c>
      <c r="BE258" t="str">
        <f>IF(ISNUMBER(SEARCH("thickening",$AZ258)),"thickening","")</f>
        <v>thickening</v>
      </c>
      <c r="BF258" s="2" t="str">
        <f>IF(ISNUMBER(SEARCH("airDry",$AW258)),"airDry","")</f>
        <v/>
      </c>
      <c r="BG258" s="2" t="str">
        <f>IF(ISNUMBER(SEARCH("heatDry",$AY258)),"heatDry","")</f>
        <v/>
      </c>
      <c r="BH258" s="2" t="str">
        <f>IF(AND(ISNUMBER(SEARCH("aerobic",$AW258)),ISNUMBER(SEARCH("anaer",$AW258))),"Combined Aer and Anaer.","")</f>
        <v/>
      </c>
    </row>
    <row r="259" spans="1:60" x14ac:dyDescent="0.3">
      <c r="A259" s="4">
        <v>257</v>
      </c>
      <c r="B259" t="s">
        <v>1327</v>
      </c>
      <c r="C259">
        <v>1885.03</v>
      </c>
      <c r="D259">
        <v>255.48376959724251</v>
      </c>
      <c r="E259">
        <v>255.4058123225567</v>
      </c>
      <c r="F259">
        <v>197.94813688473511</v>
      </c>
      <c r="G259">
        <v>305.12446986827302</v>
      </c>
      <c r="H259">
        <v>-76.87757672315449</v>
      </c>
      <c r="I259">
        <v>-78.008006687135264</v>
      </c>
      <c r="J259">
        <v>-90.631102304247435</v>
      </c>
      <c r="K259">
        <v>-61.612665648376229</v>
      </c>
      <c r="L259">
        <v>1181.7699519400589</v>
      </c>
      <c r="M259">
        <v>1176.2100323131151</v>
      </c>
      <c r="N259">
        <v>1156.0461089255971</v>
      </c>
      <c r="O259">
        <v>1224.159478239078</v>
      </c>
      <c r="P259">
        <v>44.52815827210388</v>
      </c>
      <c r="Q259">
        <v>44.968439494712783</v>
      </c>
      <c r="R259">
        <v>36.461487707191381</v>
      </c>
      <c r="S259">
        <v>51.065048431337047</v>
      </c>
      <c r="T259">
        <v>47.095073144949112</v>
      </c>
      <c r="U259">
        <v>47.094997626993759</v>
      </c>
      <c r="V259">
        <v>47.062663805391743</v>
      </c>
      <c r="W259">
        <v>47.127171420099138</v>
      </c>
      <c r="X259">
        <v>3381.586309272896</v>
      </c>
      <c r="Y259">
        <v>3394.9643984558661</v>
      </c>
      <c r="Z259">
        <v>3265.528386066881</v>
      </c>
      <c r="AA259">
        <v>3455.6405331421629</v>
      </c>
      <c r="AB259">
        <v>514.70456651416555</v>
      </c>
      <c r="AC259">
        <v>511.83992231492368</v>
      </c>
      <c r="AD259">
        <v>447.25858322543519</v>
      </c>
      <c r="AE259">
        <v>597.54303718780398</v>
      </c>
      <c r="AF259">
        <v>61.44336989886996</v>
      </c>
      <c r="AG259">
        <v>61.153817636704787</v>
      </c>
      <c r="AH259">
        <v>60.108537385983482</v>
      </c>
      <c r="AI259">
        <v>63.643245349251963</v>
      </c>
      <c r="AJ259">
        <v>0.52703498869814425</v>
      </c>
      <c r="AK259">
        <v>0.52703472612181312</v>
      </c>
      <c r="AL259">
        <v>0.52699807971644885</v>
      </c>
      <c r="AM259">
        <v>0.52707205356769105</v>
      </c>
      <c r="AN259">
        <v>0.94899111885617582</v>
      </c>
      <c r="AO259">
        <v>0.94899111885617615</v>
      </c>
      <c r="AP259">
        <v>0.94899111885617615</v>
      </c>
      <c r="AQ259">
        <v>0.94899111885617615</v>
      </c>
      <c r="AR259">
        <v>14.716748063600839</v>
      </c>
      <c r="AS259">
        <v>14.716748063600839</v>
      </c>
      <c r="AT259">
        <v>14.716748063600839</v>
      </c>
      <c r="AU259">
        <v>14.716748063600839</v>
      </c>
      <c r="AV259" t="str">
        <f>VLOOKUP(Sheet1[[#This Row],[NPDES ID2]],Combined_Sheet__Major_Only___2[[NPDES ID2]:[ECHO BFR]],3,FALSE)</f>
        <v>RI</v>
      </c>
      <c r="AW259" t="s">
        <v>12181</v>
      </c>
      <c r="AX259" t="str">
        <f>VLOOKUP(Sheet1[[#This Row],[NPDES ID2]],Combined_Sheet__Major_Only___2[[NPDES ID2]:[ECHO BFR]],27,FALSE)</f>
        <v>methaneBioCaptureRecover</v>
      </c>
      <c r="AY259" t="str">
        <f>VLOOKUP(Sheet1[[#This Row],[NPDES ID2]],Combined_Sheet__Major_Only___2[[NPDES ID2]:[ECHO BFR]],28,FALSE)</f>
        <v>-</v>
      </c>
      <c r="AZ259" t="str">
        <f>VLOOKUP(Sheet1[[#This Row],[NPDES ID2]],Combined_Sheet__Major_Only___2[[NPDES ID2]:[ECHO BFR]],29,FALSE)</f>
        <v>thickening</v>
      </c>
      <c r="BA259">
        <f>VLOOKUP(Sheet1[[#This Row],[NPDES ID2]],Combined_Sheet__Major_Only___2[[NPDES ID2]:[ECHO BFR]],17,FALSE)</f>
        <v>41.851210999999999</v>
      </c>
      <c r="BB259">
        <f>VLOOKUP(Sheet1[[#This Row],[NPDES ID2]],Combined_Sheet__Major_Only___2[[NPDES ID2]:[ECHO BFR]],18,FALSE)</f>
        <v>-71.368110999999999</v>
      </c>
      <c r="BC259" t="str">
        <f>IF(ISNUMBER(SEARCH("aerobic",$AW259)),"aerobic","")</f>
        <v/>
      </c>
      <c r="BD259" t="str">
        <f>IF(ISNUMBER(SEARCH("anaer",$AW259)),"anaer","")</f>
        <v>anaer</v>
      </c>
      <c r="BE259" t="str">
        <f>IF(ISNUMBER(SEARCH("thickening",$AZ259)),"thickening","")</f>
        <v>thickening</v>
      </c>
      <c r="BF259" s="3" t="str">
        <f>IF(ISNUMBER(SEARCH("airDry",$AW259)),"airDry","")</f>
        <v/>
      </c>
      <c r="BG259" s="3" t="str">
        <f>IF(ISNUMBER(SEARCH("heatDry",$AY259)),"heatDry","")</f>
        <v/>
      </c>
      <c r="BH259" s="3" t="str">
        <f>IF(AND(ISNUMBER(SEARCH("aerobic",$AW259)),ISNUMBER(SEARCH("anaer",$AW259))),"Combined Aer and Anaer.","")</f>
        <v/>
      </c>
    </row>
    <row r="260" spans="1:60" x14ac:dyDescent="0.3">
      <c r="A260" s="4">
        <v>258</v>
      </c>
      <c r="B260" t="s">
        <v>1331</v>
      </c>
      <c r="C260">
        <v>1860.22</v>
      </c>
      <c r="D260">
        <v>232.51085115228099</v>
      </c>
      <c r="E260">
        <v>232.50253695769791</v>
      </c>
      <c r="F260">
        <v>180.58489223297761</v>
      </c>
      <c r="G260">
        <v>278.04399122245712</v>
      </c>
      <c r="H260">
        <v>-76.5307233736185</v>
      </c>
      <c r="I260">
        <v>-77.844154951560398</v>
      </c>
      <c r="J260">
        <v>-90.40523612869201</v>
      </c>
      <c r="K260">
        <v>-59.338620643525928</v>
      </c>
      <c r="L260">
        <v>1278.3845505373979</v>
      </c>
      <c r="M260">
        <v>1273.734047697418</v>
      </c>
      <c r="N260">
        <v>1256.877707598587</v>
      </c>
      <c r="O260">
        <v>1313.8224369689531</v>
      </c>
      <c r="P260">
        <v>43.732310151524963</v>
      </c>
      <c r="Q260">
        <v>44.318850115773131</v>
      </c>
      <c r="R260">
        <v>35.178313857967829</v>
      </c>
      <c r="S260">
        <v>50.57739004182411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67.350238371594997</v>
      </c>
      <c r="AG260">
        <v>67.104989504277967</v>
      </c>
      <c r="AH260">
        <v>66.218509307866483</v>
      </c>
      <c r="AI260">
        <v>69.21519576968501</v>
      </c>
      <c r="AJ260">
        <v>0.59922168255063879</v>
      </c>
      <c r="AK260">
        <v>0.59922154474383293</v>
      </c>
      <c r="AL260">
        <v>0.59920226797059717</v>
      </c>
      <c r="AM260">
        <v>0.59924117827773971</v>
      </c>
      <c r="AN260">
        <v>0.17117107839107679</v>
      </c>
      <c r="AO260">
        <v>0.1711710783910769</v>
      </c>
      <c r="AP260">
        <v>0.1711710783910769</v>
      </c>
      <c r="AQ260">
        <v>0.1711710783910769</v>
      </c>
      <c r="AR260">
        <v>15.722087194554989</v>
      </c>
      <c r="AS260">
        <v>15.722087194554989</v>
      </c>
      <c r="AT260">
        <v>15.722087194554989</v>
      </c>
      <c r="AU260">
        <v>15.722087194554989</v>
      </c>
      <c r="AV260" t="str">
        <f>VLOOKUP(Sheet1[[#This Row],[NPDES ID2]],Combined_Sheet__Major_Only___2[[NPDES ID2]:[ECHO BFR]],3,FALSE)</f>
        <v>AL</v>
      </c>
      <c r="AW260" t="s">
        <v>12181</v>
      </c>
      <c r="AX260" t="str">
        <f>VLOOKUP(Sheet1[[#This Row],[NPDES ID2]],Combined_Sheet__Major_Only___2[[NPDES ID2]:[ECHO BFR]],27,FALSE)</f>
        <v>-</v>
      </c>
      <c r="AY260" t="str">
        <f>VLOOKUP(Sheet1[[#This Row],[NPDES ID2]],Combined_Sheet__Major_Only___2[[NPDES ID2]:[ECHO BFR]],28,FALSE)</f>
        <v>heatDry</v>
      </c>
      <c r="AZ260" t="str">
        <f>VLOOKUP(Sheet1[[#This Row],[NPDES ID2]],Combined_Sheet__Major_Only___2[[NPDES ID2]:[ECHO BFR]],29,FALSE)</f>
        <v>thickening</v>
      </c>
      <c r="BA260">
        <f>VLOOKUP(Sheet1[[#This Row],[NPDES ID2]],Combined_Sheet__Major_Only___2[[NPDES ID2]:[ECHO BFR]],17,FALSE)</f>
        <v>34.272221999999999</v>
      </c>
      <c r="BB260">
        <f>VLOOKUP(Sheet1[[#This Row],[NPDES ID2]],Combined_Sheet__Major_Only___2[[NPDES ID2]:[ECHO BFR]],18,FALSE)</f>
        <v>-86.190556000000001</v>
      </c>
      <c r="BC260" t="str">
        <f>IF(ISNUMBER(SEARCH("aerobic",$AW260)),"aerobic","")</f>
        <v/>
      </c>
      <c r="BD260" t="str">
        <f>IF(ISNUMBER(SEARCH("anaer",$AW260)),"anaer","")</f>
        <v>anaer</v>
      </c>
      <c r="BE260" t="str">
        <f>IF(ISNUMBER(SEARCH("thickening",$AZ260)),"thickening","")</f>
        <v>thickening</v>
      </c>
      <c r="BF260" s="2" t="str">
        <f>IF(ISNUMBER(SEARCH("airDry",$AW260)),"airDry","")</f>
        <v/>
      </c>
      <c r="BG260" s="2" t="str">
        <f>IF(ISNUMBER(SEARCH("heatDry",$AY260)),"heatDry","")</f>
        <v>heatDry</v>
      </c>
      <c r="BH260" s="2" t="str">
        <f>IF(AND(ISNUMBER(SEARCH("aerobic",$AW260)),ISNUMBER(SEARCH("anaer",$AW260))),"Combined Aer and Anaer.","")</f>
        <v/>
      </c>
    </row>
    <row r="261" spans="1:60" x14ac:dyDescent="0.3">
      <c r="A261" s="4">
        <v>259</v>
      </c>
      <c r="B261" t="s">
        <v>1336</v>
      </c>
      <c r="C261">
        <v>1860</v>
      </c>
      <c r="D261">
        <v>301.67157822744889</v>
      </c>
      <c r="E261">
        <v>301.53684432838349</v>
      </c>
      <c r="F261">
        <v>235.40422284742621</v>
      </c>
      <c r="G261">
        <v>360.38498284276739</v>
      </c>
      <c r="H261">
        <v>-76.988357192572863</v>
      </c>
      <c r="I261">
        <v>-76.753302020041573</v>
      </c>
      <c r="J261">
        <v>-89.567752235302748</v>
      </c>
      <c r="K261">
        <v>-64.296273854387863</v>
      </c>
      <c r="L261">
        <v>985.73405024143983</v>
      </c>
      <c r="M261">
        <v>978.91172544008055</v>
      </c>
      <c r="N261">
        <v>954.12471678387169</v>
      </c>
      <c r="O261">
        <v>1037.8344707516389</v>
      </c>
      <c r="P261">
        <v>44.239314592304119</v>
      </c>
      <c r="Q261">
        <v>44.137307351644253</v>
      </c>
      <c r="R261">
        <v>37.448390289803143</v>
      </c>
      <c r="S261">
        <v>50.403558610772002</v>
      </c>
      <c r="T261">
        <v>232.43528282124191</v>
      </c>
      <c r="U261">
        <v>232.43492127352289</v>
      </c>
      <c r="V261">
        <v>232.28012074442969</v>
      </c>
      <c r="W261">
        <v>232.58895565451729</v>
      </c>
      <c r="X261">
        <v>19750.82250543109</v>
      </c>
      <c r="Y261">
        <v>19865.133344491751</v>
      </c>
      <c r="Z261">
        <v>18757.549007119062</v>
      </c>
      <c r="AA261">
        <v>20390.216759259562</v>
      </c>
      <c r="AB261">
        <v>4726.6594342683202</v>
      </c>
      <c r="AC261">
        <v>4624.5978253314133</v>
      </c>
      <c r="AD261">
        <v>3790.1484026038779</v>
      </c>
      <c r="AE261">
        <v>6148.0471501545071</v>
      </c>
      <c r="AF261">
        <v>51.949180429512019</v>
      </c>
      <c r="AG261">
        <v>51.58839541837375</v>
      </c>
      <c r="AH261">
        <v>50.290176443723567</v>
      </c>
      <c r="AI261">
        <v>54.684131622173553</v>
      </c>
      <c r="AJ261">
        <v>0.41133749215523319</v>
      </c>
      <c r="AK261">
        <v>0.41133685390856789</v>
      </c>
      <c r="AL261">
        <v>0.41124855667317373</v>
      </c>
      <c r="AM261">
        <v>0.41142681842464979</v>
      </c>
      <c r="AN261">
        <v>0.98902450905113071</v>
      </c>
      <c r="AO261">
        <v>0.98902450905113048</v>
      </c>
      <c r="AP261">
        <v>0.98902450905113048</v>
      </c>
      <c r="AQ261">
        <v>0.98902450905113048</v>
      </c>
      <c r="AR261">
        <v>9.6662446099497981</v>
      </c>
      <c r="AS261">
        <v>9.6662446099497963</v>
      </c>
      <c r="AT261">
        <v>9.6662446099497963</v>
      </c>
      <c r="AU261">
        <v>9.6662446099497963</v>
      </c>
      <c r="AV261" t="str">
        <f>VLOOKUP(Sheet1[[#This Row],[NPDES ID2]],Combined_Sheet__Major_Only___2[[NPDES ID2]:[ECHO BFR]],3,FALSE)</f>
        <v>WA</v>
      </c>
      <c r="AW261" t="s">
        <v>54</v>
      </c>
      <c r="AX261" t="str">
        <f>VLOOKUP(Sheet1[[#This Row],[NPDES ID2]],Combined_Sheet__Major_Only___2[[NPDES ID2]:[ECHO BFR]],27,FALSE)</f>
        <v>other</v>
      </c>
      <c r="AY261" t="str">
        <f>VLOOKUP(Sheet1[[#This Row],[NPDES ID2]],Combined_Sheet__Major_Only___2[[NPDES ID2]:[ECHO BFR]],28,FALSE)</f>
        <v>-</v>
      </c>
      <c r="AZ261" t="str">
        <f>VLOOKUP(Sheet1[[#This Row],[NPDES ID2]],Combined_Sheet__Major_Only___2[[NPDES ID2]:[ECHO BFR]],29,FALSE)</f>
        <v>-</v>
      </c>
      <c r="BA261">
        <f>VLOOKUP(Sheet1[[#This Row],[NPDES ID2]],Combined_Sheet__Major_Only___2[[NPDES ID2]:[ECHO BFR]],17,FALSE)</f>
        <v>47.285685000000001</v>
      </c>
      <c r="BB261">
        <f>VLOOKUP(Sheet1[[#This Row],[NPDES ID2]],Combined_Sheet__Major_Only___2[[NPDES ID2]:[ECHO BFR]],18,FALSE)</f>
        <v>-122.48929699999999</v>
      </c>
      <c r="BC261" t="str">
        <f>IF(ISNUMBER(SEARCH("aerobic",$AW261)),"aerobic","")</f>
        <v/>
      </c>
      <c r="BD261" t="str">
        <f>IF(ISNUMBER(SEARCH("anaer",$AW261)),"anaer","")</f>
        <v/>
      </c>
      <c r="BE261" t="str">
        <f>IF(ISNUMBER(SEARCH("thickening",$AZ261)),"thickening","")</f>
        <v/>
      </c>
      <c r="BF261" s="3" t="str">
        <f>IF(ISNUMBER(SEARCH("airDry",$AW261)),"airDry","")</f>
        <v/>
      </c>
      <c r="BG261" s="3" t="str">
        <f>IF(ISNUMBER(SEARCH("heatDry",$AY261)),"heatDry","")</f>
        <v/>
      </c>
      <c r="BH261" s="3" t="str">
        <f>IF(AND(ISNUMBER(SEARCH("aerobic",$AW261)),ISNUMBER(SEARCH("anaer",$AW261))),"Combined Aer and Anaer.","")</f>
        <v/>
      </c>
    </row>
    <row r="262" spans="1:60" x14ac:dyDescent="0.3">
      <c r="A262" s="4">
        <v>260</v>
      </c>
      <c r="B262" t="s">
        <v>1340</v>
      </c>
      <c r="C262">
        <v>1852.7</v>
      </c>
      <c r="D262">
        <v>301.75156335010342</v>
      </c>
      <c r="E262">
        <v>301.65133396190799</v>
      </c>
      <c r="F262">
        <v>235.5727751334382</v>
      </c>
      <c r="G262">
        <v>360.48881663797857</v>
      </c>
      <c r="H262">
        <v>-77.674726285098359</v>
      </c>
      <c r="I262">
        <v>-77.720590053470715</v>
      </c>
      <c r="J262">
        <v>-90.475275321577286</v>
      </c>
      <c r="K262">
        <v>-64.711314042329207</v>
      </c>
      <c r="L262">
        <v>980.97590357369268</v>
      </c>
      <c r="M262">
        <v>974.16550437335832</v>
      </c>
      <c r="N262">
        <v>949.47696336097806</v>
      </c>
      <c r="O262">
        <v>1032.8792804740369</v>
      </c>
      <c r="P262">
        <v>44.075211471391093</v>
      </c>
      <c r="Q262">
        <v>43.972588943189223</v>
      </c>
      <c r="R262">
        <v>37.312113165805727</v>
      </c>
      <c r="S262">
        <v>50.21762968859877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51.892875176885482</v>
      </c>
      <c r="AG262">
        <v>51.532277255052612</v>
      </c>
      <c r="AH262">
        <v>50.228420283570102</v>
      </c>
      <c r="AI262">
        <v>54.635627811915903</v>
      </c>
      <c r="AJ262">
        <v>0.41065285301106719</v>
      </c>
      <c r="AK262">
        <v>0.41065268346821221</v>
      </c>
      <c r="AL262">
        <v>0.41062900416487591</v>
      </c>
      <c r="AM262">
        <v>0.41067680225217462</v>
      </c>
      <c r="AN262">
        <v>0.17772889216431681</v>
      </c>
      <c r="AO262">
        <v>0.17772889216431681</v>
      </c>
      <c r="AP262">
        <v>0.17772889216431681</v>
      </c>
      <c r="AQ262">
        <v>0.17772889216431681</v>
      </c>
      <c r="AR262">
        <v>9.0408262425860997</v>
      </c>
      <c r="AS262">
        <v>9.0408262425860997</v>
      </c>
      <c r="AT262">
        <v>9.0408262425860997</v>
      </c>
      <c r="AU262">
        <v>9.0408262425860997</v>
      </c>
      <c r="AV262" t="str">
        <f>VLOOKUP(Sheet1[[#This Row],[NPDES ID2]],Combined_Sheet__Major_Only___2[[NPDES ID2]:[ECHO BFR]],3,FALSE)</f>
        <v>AR</v>
      </c>
      <c r="AW262" t="s">
        <v>54</v>
      </c>
      <c r="AX262" t="str">
        <f>VLOOKUP(Sheet1[[#This Row],[NPDES ID2]],Combined_Sheet__Major_Only___2[[NPDES ID2]:[ECHO BFR]],27,FALSE)</f>
        <v>-</v>
      </c>
      <c r="AY262" t="str">
        <f>VLOOKUP(Sheet1[[#This Row],[NPDES ID2]],Combined_Sheet__Major_Only___2[[NPDES ID2]:[ECHO BFR]],28,FALSE)</f>
        <v>heatDry</v>
      </c>
      <c r="AZ262" t="str">
        <f>VLOOKUP(Sheet1[[#This Row],[NPDES ID2]],Combined_Sheet__Major_Only___2[[NPDES ID2]:[ECHO BFR]],29,FALSE)</f>
        <v>thickening</v>
      </c>
      <c r="BA262">
        <f>VLOOKUP(Sheet1[[#This Row],[NPDES ID2]],Combined_Sheet__Major_Only___2[[NPDES ID2]:[ECHO BFR]],17,FALSE)</f>
        <v>36.301943999999999</v>
      </c>
      <c r="BB262">
        <f>VLOOKUP(Sheet1[[#This Row],[NPDES ID2]],Combined_Sheet__Major_Only___2[[NPDES ID2]:[ECHO BFR]],18,FALSE)</f>
        <v>-94.216110999999998</v>
      </c>
      <c r="BC262" t="str">
        <f>IF(ISNUMBER(SEARCH("aerobic",$AW262)),"aerobic","")</f>
        <v/>
      </c>
      <c r="BD262" t="str">
        <f>IF(ISNUMBER(SEARCH("anaer",$AW262)),"anaer","")</f>
        <v/>
      </c>
      <c r="BE262" t="str">
        <f>IF(ISNUMBER(SEARCH("thickening",$AZ262)),"thickening","")</f>
        <v>thickening</v>
      </c>
      <c r="BF262" s="2" t="str">
        <f>IF(ISNUMBER(SEARCH("airDry",$AW262)),"airDry","")</f>
        <v/>
      </c>
      <c r="BG262" s="2" t="str">
        <f>IF(ISNUMBER(SEARCH("heatDry",$AY262)),"heatDry","")</f>
        <v>heatDry</v>
      </c>
      <c r="BH262" s="2" t="str">
        <f>IF(AND(ISNUMBER(SEARCH("aerobic",$AW262)),ISNUMBER(SEARCH("anaer",$AW262))),"Combined Aer and Anaer.","")</f>
        <v/>
      </c>
    </row>
    <row r="263" spans="1:60" x14ac:dyDescent="0.3">
      <c r="A263" s="4">
        <v>261</v>
      </c>
      <c r="B263" t="s">
        <v>1344</v>
      </c>
      <c r="C263">
        <v>1851</v>
      </c>
      <c r="D263">
        <v>243.47718431552369</v>
      </c>
      <c r="E263">
        <v>243.47645901964361</v>
      </c>
      <c r="F263">
        <v>188.83213379020879</v>
      </c>
      <c r="G263">
        <v>290.74384234211709</v>
      </c>
      <c r="H263">
        <v>-76.596538493282878</v>
      </c>
      <c r="I263">
        <v>-77.779016741923527</v>
      </c>
      <c r="J263">
        <v>-90.564942099562273</v>
      </c>
      <c r="K263">
        <v>-60.268376685559012</v>
      </c>
      <c r="L263">
        <v>1213.853541508495</v>
      </c>
      <c r="M263">
        <v>1208.7935202216979</v>
      </c>
      <c r="N263">
        <v>1190.4371343724961</v>
      </c>
      <c r="O263">
        <v>1252.442155769168</v>
      </c>
      <c r="P263">
        <v>43.624271010397408</v>
      </c>
      <c r="Q263">
        <v>44.135284731474272</v>
      </c>
      <c r="R263">
        <v>35.435649756801773</v>
      </c>
      <c r="S263">
        <v>49.94035088913045</v>
      </c>
      <c r="T263">
        <v>65.41613449874913</v>
      </c>
      <c r="U263">
        <v>65.416030706471346</v>
      </c>
      <c r="V263">
        <v>65.371590930820489</v>
      </c>
      <c r="W263">
        <v>65.460250538108909</v>
      </c>
      <c r="X263">
        <v>4490.0709803426271</v>
      </c>
      <c r="Y263">
        <v>4505.8130183020839</v>
      </c>
      <c r="Z263">
        <v>4353.3976377323543</v>
      </c>
      <c r="AA263">
        <v>4577.1326058901714</v>
      </c>
      <c r="AB263">
        <v>711.98931650513225</v>
      </c>
      <c r="AC263">
        <v>707.43735271109915</v>
      </c>
      <c r="AD263">
        <v>615.64959890528689</v>
      </c>
      <c r="AE263">
        <v>832.12120955325156</v>
      </c>
      <c r="AF263">
        <v>64.272498296036673</v>
      </c>
      <c r="AG263">
        <v>64.00400259225087</v>
      </c>
      <c r="AH263">
        <v>63.03576316453124</v>
      </c>
      <c r="AI263">
        <v>66.310878892353145</v>
      </c>
      <c r="AJ263">
        <v>0.56159245725122353</v>
      </c>
      <c r="AK263">
        <v>0.56159213677643538</v>
      </c>
      <c r="AL263">
        <v>0.56154743713711985</v>
      </c>
      <c r="AM263">
        <v>0.56163766804313342</v>
      </c>
      <c r="AN263">
        <v>0.9625089495243685</v>
      </c>
      <c r="AO263">
        <v>0.96250894952436883</v>
      </c>
      <c r="AP263">
        <v>0.96250894952436883</v>
      </c>
      <c r="AQ263">
        <v>0.96250894952436883</v>
      </c>
      <c r="AR263">
        <v>15.01416213965449</v>
      </c>
      <c r="AS263">
        <v>15.01416213965449</v>
      </c>
      <c r="AT263">
        <v>15.01416213965449</v>
      </c>
      <c r="AU263">
        <v>15.01416213965449</v>
      </c>
      <c r="AV263" t="str">
        <f>VLOOKUP(Sheet1[[#This Row],[NPDES ID2]],Combined_Sheet__Major_Only___2[[NPDES ID2]:[ECHO BFR]],3,FALSE)</f>
        <v>IL</v>
      </c>
      <c r="AW263" t="s">
        <v>12181</v>
      </c>
      <c r="AX263" t="str">
        <f>VLOOKUP(Sheet1[[#This Row],[NPDES ID2]],Combined_Sheet__Major_Only___2[[NPDES ID2]:[ECHO BFR]],27,FALSE)</f>
        <v>-</v>
      </c>
      <c r="AY263" t="str">
        <f>VLOOKUP(Sheet1[[#This Row],[NPDES ID2]],Combined_Sheet__Major_Only___2[[NPDES ID2]:[ECHO BFR]],28,FALSE)</f>
        <v>-</v>
      </c>
      <c r="AZ263" t="str">
        <f>VLOOKUP(Sheet1[[#This Row],[NPDES ID2]],Combined_Sheet__Major_Only___2[[NPDES ID2]:[ECHO BFR]],29,FALSE)</f>
        <v>thickening, sludgeLagoon</v>
      </c>
      <c r="BA263">
        <f>VLOOKUP(Sheet1[[#This Row],[NPDES ID2]],Combined_Sheet__Major_Only___2[[NPDES ID2]:[ECHO BFR]],17,FALSE)</f>
        <v>39.9026</v>
      </c>
      <c r="BB263">
        <f>VLOOKUP(Sheet1[[#This Row],[NPDES ID2]],Combined_Sheet__Major_Only___2[[NPDES ID2]:[ECHO BFR]],18,FALSE)</f>
        <v>-91.426497999999995</v>
      </c>
      <c r="BC263" t="str">
        <f>IF(ISNUMBER(SEARCH("aerobic",$AW263)),"aerobic","")</f>
        <v/>
      </c>
      <c r="BD263" t="str">
        <f>IF(ISNUMBER(SEARCH("anaer",$AW263)),"anaer","")</f>
        <v>anaer</v>
      </c>
      <c r="BE263" t="str">
        <f>IF(ISNUMBER(SEARCH("thickening",$AZ263)),"thickening","")</f>
        <v>thickening</v>
      </c>
      <c r="BF263" s="3" t="str">
        <f>IF(ISNUMBER(SEARCH("airDry",$AW263)),"airDry","")</f>
        <v/>
      </c>
      <c r="BG263" s="3" t="str">
        <f>IF(ISNUMBER(SEARCH("heatDry",$AY263)),"heatDry","")</f>
        <v/>
      </c>
      <c r="BH263" s="3" t="str">
        <f>IF(AND(ISNUMBER(SEARCH("aerobic",$AW263)),ISNUMBER(SEARCH("anaer",$AW263))),"Combined Aer and Anaer.","")</f>
        <v/>
      </c>
    </row>
    <row r="264" spans="1:60" x14ac:dyDescent="0.3">
      <c r="A264" s="4">
        <v>262</v>
      </c>
      <c r="B264" t="s">
        <v>1348</v>
      </c>
      <c r="C264">
        <v>1821.91</v>
      </c>
      <c r="D264">
        <v>246.95606017060871</v>
      </c>
      <c r="E264">
        <v>246.82693642229299</v>
      </c>
      <c r="F264">
        <v>191.95638478691259</v>
      </c>
      <c r="G264">
        <v>294.46080909298968</v>
      </c>
      <c r="H264">
        <v>-76.51491526448595</v>
      </c>
      <c r="I264">
        <v>-77.766945041992301</v>
      </c>
      <c r="J264">
        <v>-90.428809314074542</v>
      </c>
      <c r="K264">
        <v>-60.376965764227748</v>
      </c>
      <c r="L264">
        <v>1175.041033794038</v>
      </c>
      <c r="M264">
        <v>1169.915115758366</v>
      </c>
      <c r="N264">
        <v>1151.3068745857779</v>
      </c>
      <c r="O264">
        <v>1214.156745354202</v>
      </c>
      <c r="P264">
        <v>42.973745514106071</v>
      </c>
      <c r="Q264">
        <v>43.426989896844127</v>
      </c>
      <c r="R264">
        <v>35.010968027568843</v>
      </c>
      <c r="S264">
        <v>49.193522710121698</v>
      </c>
      <c r="T264">
        <v>113.4140339506436</v>
      </c>
      <c r="U264">
        <v>113.413856084705</v>
      </c>
      <c r="V264">
        <v>113.33770087761791</v>
      </c>
      <c r="W264">
        <v>113.489634379856</v>
      </c>
      <c r="X264">
        <v>7915.5283645531117</v>
      </c>
      <c r="Y264">
        <v>7944.6462015022989</v>
      </c>
      <c r="Z264">
        <v>7663.2044805913783</v>
      </c>
      <c r="AA264">
        <v>8076.2973711842469</v>
      </c>
      <c r="AB264">
        <v>1606.8141918042111</v>
      </c>
      <c r="AC264">
        <v>1588.302738538302</v>
      </c>
      <c r="AD264">
        <v>1334.3988383736551</v>
      </c>
      <c r="AE264">
        <v>1962.409686328404</v>
      </c>
      <c r="AF264">
        <v>63.213629958248262</v>
      </c>
      <c r="AG264">
        <v>62.937032050295777</v>
      </c>
      <c r="AH264">
        <v>61.94145473834007</v>
      </c>
      <c r="AI264">
        <v>65.310803887501976</v>
      </c>
      <c r="AJ264">
        <v>0.54865472011345873</v>
      </c>
      <c r="AK264">
        <v>0.5486542518574552</v>
      </c>
      <c r="AL264">
        <v>0.54858909488612195</v>
      </c>
      <c r="AM264">
        <v>0.54872062630800678</v>
      </c>
      <c r="AN264">
        <v>0.97787194805738542</v>
      </c>
      <c r="AO264">
        <v>0.97787194805738531</v>
      </c>
      <c r="AP264">
        <v>0.97787194805738531</v>
      </c>
      <c r="AQ264">
        <v>0.97787194805738531</v>
      </c>
      <c r="AR264">
        <v>12.812979840850369</v>
      </c>
      <c r="AS264">
        <v>12.812979840850369</v>
      </c>
      <c r="AT264">
        <v>12.812979840850369</v>
      </c>
      <c r="AU264">
        <v>12.812979840850369</v>
      </c>
      <c r="AV264" t="str">
        <f>VLOOKUP(Sheet1[[#This Row],[NPDES ID2]],Combined_Sheet__Major_Only___2[[NPDES ID2]:[ECHO BFR]],3,FALSE)</f>
        <v>TX</v>
      </c>
      <c r="AW264" t="s">
        <v>41</v>
      </c>
      <c r="AX264" t="str">
        <f>VLOOKUP(Sheet1[[#This Row],[NPDES ID2]],Combined_Sheet__Major_Only___2[[NPDES ID2]:[ECHO BFR]],27,FALSE)</f>
        <v>-</v>
      </c>
      <c r="AY264" t="str">
        <f>VLOOKUP(Sheet1[[#This Row],[NPDES ID2]],Combined_Sheet__Major_Only___2[[NPDES ID2]:[ECHO BFR]],28,FALSE)</f>
        <v>-</v>
      </c>
      <c r="AZ264" t="str">
        <f>VLOOKUP(Sheet1[[#This Row],[NPDES ID2]],Combined_Sheet__Major_Only___2[[NPDES ID2]:[ECHO BFR]],29,FALSE)</f>
        <v>thickening</v>
      </c>
      <c r="BA264">
        <f>VLOOKUP(Sheet1[[#This Row],[NPDES ID2]],Combined_Sheet__Major_Only___2[[NPDES ID2]:[ECHO BFR]],17,FALSE)</f>
        <v>32.900289999999998</v>
      </c>
      <c r="BB264">
        <f>VLOOKUP(Sheet1[[#This Row],[NPDES ID2]],Combined_Sheet__Major_Only___2[[NPDES ID2]:[ECHO BFR]],18,FALSE)</f>
        <v>-96.600390000000004</v>
      </c>
      <c r="BC264" t="str">
        <f>IF(ISNUMBER(SEARCH("aerobic",$AW264)),"aerobic","")</f>
        <v>aerobic</v>
      </c>
      <c r="BD264" t="str">
        <f>IF(ISNUMBER(SEARCH("anaer",$AW264)),"anaer","")</f>
        <v/>
      </c>
      <c r="BE264" t="str">
        <f>IF(ISNUMBER(SEARCH("thickening",$AZ264)),"thickening","")</f>
        <v>thickening</v>
      </c>
      <c r="BF264" s="2" t="str">
        <f>IF(ISNUMBER(SEARCH("airDry",$AW264)),"airDry","")</f>
        <v/>
      </c>
      <c r="BG264" s="2" t="str">
        <f>IF(ISNUMBER(SEARCH("heatDry",$AY264)),"heatDry","")</f>
        <v/>
      </c>
      <c r="BH264" s="2" t="str">
        <f>IF(AND(ISNUMBER(SEARCH("aerobic",$AW264)),ISNUMBER(SEARCH("anaer",$AW264))),"Combined Aer and Anaer.","")</f>
        <v/>
      </c>
    </row>
    <row r="265" spans="1:60" x14ac:dyDescent="0.3">
      <c r="A265" s="4">
        <v>263</v>
      </c>
      <c r="B265" t="s">
        <v>1353</v>
      </c>
      <c r="C265">
        <v>1816</v>
      </c>
      <c r="D265">
        <v>239.90365656681169</v>
      </c>
      <c r="E265">
        <v>239.98929254693891</v>
      </c>
      <c r="F265">
        <v>186.4155105002645</v>
      </c>
      <c r="G265">
        <v>286.17622209454089</v>
      </c>
      <c r="H265">
        <v>-76.720540907467296</v>
      </c>
      <c r="I265">
        <v>-77.99284904381787</v>
      </c>
      <c r="J265">
        <v>-90.788184783054632</v>
      </c>
      <c r="K265">
        <v>-60.333322749817953</v>
      </c>
      <c r="L265">
        <v>1205.0076255499109</v>
      </c>
      <c r="M265">
        <v>1200.146383975703</v>
      </c>
      <c r="N265">
        <v>1182.526100158864</v>
      </c>
      <c r="O265">
        <v>1242.0515786002061</v>
      </c>
      <c r="P265">
        <v>42.774974957156957</v>
      </c>
      <c r="Q265">
        <v>43.311572612414253</v>
      </c>
      <c r="R265">
        <v>34.667469413483722</v>
      </c>
      <c r="S265">
        <v>49.090611241594793</v>
      </c>
      <c r="T265">
        <v>3.959897952134408</v>
      </c>
      <c r="U265">
        <v>3.9598890033492542</v>
      </c>
      <c r="V265">
        <v>3.9560574851175958</v>
      </c>
      <c r="W265">
        <v>3.9637015584001909</v>
      </c>
      <c r="X265">
        <v>268.61532102577888</v>
      </c>
      <c r="Y265">
        <v>269.49721354324168</v>
      </c>
      <c r="Z265">
        <v>260.78019499073957</v>
      </c>
      <c r="AA265">
        <v>273.64674508234691</v>
      </c>
      <c r="AB265">
        <v>40.659413772330232</v>
      </c>
      <c r="AC265">
        <v>40.43649481459812</v>
      </c>
      <c r="AD265">
        <v>35.392700393344043</v>
      </c>
      <c r="AE265">
        <v>47.188367963940763</v>
      </c>
      <c r="AF265">
        <v>65.0305120778863</v>
      </c>
      <c r="AG265">
        <v>64.767913058734507</v>
      </c>
      <c r="AH265">
        <v>63.818644952869448</v>
      </c>
      <c r="AI265">
        <v>67.027515015360805</v>
      </c>
      <c r="AJ265">
        <v>0.57085688266615908</v>
      </c>
      <c r="AK265">
        <v>0.57085674067966108</v>
      </c>
      <c r="AL265">
        <v>0.57083688240758723</v>
      </c>
      <c r="AM265">
        <v>0.57087696658121401</v>
      </c>
      <c r="AN265">
        <v>0.66239982599613612</v>
      </c>
      <c r="AO265">
        <v>0.66239982599613634</v>
      </c>
      <c r="AP265">
        <v>0.66239982599613634</v>
      </c>
      <c r="AQ265">
        <v>0.66239982599613634</v>
      </c>
      <c r="AR265">
        <v>15.62973874776395</v>
      </c>
      <c r="AS265">
        <v>15.62973874776395</v>
      </c>
      <c r="AT265">
        <v>15.62973874776395</v>
      </c>
      <c r="AU265">
        <v>15.62973874776395</v>
      </c>
      <c r="AV265" t="str">
        <f>VLOOKUP(Sheet1[[#This Row],[NPDES ID2]],Combined_Sheet__Major_Only___2[[NPDES ID2]:[ECHO BFR]],3,FALSE)</f>
        <v>OR</v>
      </c>
      <c r="AW265" t="s">
        <v>12183</v>
      </c>
      <c r="AX265" t="str">
        <f>VLOOKUP(Sheet1[[#This Row],[NPDES ID2]],Combined_Sheet__Major_Only___2[[NPDES ID2]:[ECHO BFR]],27,FALSE)</f>
        <v>methaneBioCaptureRecover</v>
      </c>
      <c r="AY265" t="str">
        <f>VLOOKUP(Sheet1[[#This Row],[NPDES ID2]],Combined_Sheet__Major_Only___2[[NPDES ID2]:[ECHO BFR]],28,FALSE)</f>
        <v>-</v>
      </c>
      <c r="AZ265" t="str">
        <f>VLOOKUP(Sheet1[[#This Row],[NPDES ID2]],Combined_Sheet__Major_Only___2[[NPDES ID2]:[ECHO BFR]],29,FALSE)</f>
        <v>thickening</v>
      </c>
      <c r="BA265">
        <f>VLOOKUP(Sheet1[[#This Row],[NPDES ID2]],Combined_Sheet__Major_Only___2[[NPDES ID2]:[ECHO BFR]],17,FALSE)</f>
        <v>44.118071</v>
      </c>
      <c r="BB265">
        <f>VLOOKUP(Sheet1[[#This Row],[NPDES ID2]],Combined_Sheet__Major_Only___2[[NPDES ID2]:[ECHO BFR]],18,FALSE)</f>
        <v>-121.211439</v>
      </c>
      <c r="BC265" t="str">
        <f>IF(ISNUMBER(SEARCH("aerobic",$AW265)),"aerobic","")</f>
        <v/>
      </c>
      <c r="BD265" t="str">
        <f>IF(ISNUMBER(SEARCH("anaer",$AW265)),"anaer","")</f>
        <v>anaer</v>
      </c>
      <c r="BE265" t="str">
        <f>IF(ISNUMBER(SEARCH("thickening",$AZ265)),"thickening","")</f>
        <v>thickening</v>
      </c>
      <c r="BF265" s="3" t="str">
        <f>IF(ISNUMBER(SEARCH("airDry",$AW265)),"airDry","")</f>
        <v>airDry</v>
      </c>
      <c r="BG265" s="3" t="str">
        <f>IF(ISNUMBER(SEARCH("heatDry",$AY265)),"heatDry","")</f>
        <v/>
      </c>
      <c r="BH265" s="3" t="str">
        <f>IF(AND(ISNUMBER(SEARCH("aerobic",$AW265)),ISNUMBER(SEARCH("anaer",$AW265))),"Combined Aer and Anaer.","")</f>
        <v/>
      </c>
    </row>
    <row r="266" spans="1:60" x14ac:dyDescent="0.3">
      <c r="A266" s="4">
        <v>264</v>
      </c>
      <c r="B266" t="s">
        <v>1358</v>
      </c>
      <c r="C266">
        <v>1798.92</v>
      </c>
      <c r="D266">
        <v>252.36129694322889</v>
      </c>
      <c r="E266">
        <v>252.04539927499451</v>
      </c>
      <c r="F266">
        <v>196.5578272871511</v>
      </c>
      <c r="G266">
        <v>300.46281392138002</v>
      </c>
      <c r="H266">
        <v>-76.835624691057816</v>
      </c>
      <c r="I266">
        <v>-78.002325245242545</v>
      </c>
      <c r="J266">
        <v>-90.640335581279984</v>
      </c>
      <c r="K266">
        <v>-61.445091822967889</v>
      </c>
      <c r="L266">
        <v>1133.259734500037</v>
      </c>
      <c r="M266">
        <v>1127.994850606686</v>
      </c>
      <c r="N266">
        <v>1108.899510397498</v>
      </c>
      <c r="O266">
        <v>1173.402574278329</v>
      </c>
      <c r="P266">
        <v>42.483819114563957</v>
      </c>
      <c r="Q266">
        <v>42.913851905985638</v>
      </c>
      <c r="R266">
        <v>34.75808601559396</v>
      </c>
      <c r="S266">
        <v>48.705566781518719</v>
      </c>
      <c r="T266">
        <v>51.618303395495779</v>
      </c>
      <c r="U266">
        <v>51.618220896980283</v>
      </c>
      <c r="V266">
        <v>51.582898273774028</v>
      </c>
      <c r="W266">
        <v>51.653368699333043</v>
      </c>
      <c r="X266">
        <v>3688.4351913016899</v>
      </c>
      <c r="Y266">
        <v>3702.8495315779869</v>
      </c>
      <c r="Z266">
        <v>3563.4061162600292</v>
      </c>
      <c r="AA266">
        <v>3768.1941061040739</v>
      </c>
      <c r="AB266">
        <v>636.67448167711871</v>
      </c>
      <c r="AC266">
        <v>631.76747994301911</v>
      </c>
      <c r="AD266">
        <v>543.14314688925629</v>
      </c>
      <c r="AE266">
        <v>754.20127679599739</v>
      </c>
      <c r="AF266">
        <v>61.741859963394127</v>
      </c>
      <c r="AG266">
        <v>61.454516322371383</v>
      </c>
      <c r="AH266">
        <v>60.417441284857837</v>
      </c>
      <c r="AI266">
        <v>63.924612351812122</v>
      </c>
      <c r="AJ266">
        <v>0.53067946024275814</v>
      </c>
      <c r="AK266">
        <v>0.53067918228896294</v>
      </c>
      <c r="AL266">
        <v>0.53064039810656471</v>
      </c>
      <c r="AM266">
        <v>0.53071868752371143</v>
      </c>
      <c r="AN266">
        <v>0.95316065966908825</v>
      </c>
      <c r="AO266">
        <v>0.95316065966908792</v>
      </c>
      <c r="AP266">
        <v>0.95316065966908792</v>
      </c>
      <c r="AQ266">
        <v>0.95316065966908792</v>
      </c>
      <c r="AR266">
        <v>13.71207245838859</v>
      </c>
      <c r="AS266">
        <v>13.712072458388599</v>
      </c>
      <c r="AT266">
        <v>13.712072458388599</v>
      </c>
      <c r="AU266">
        <v>13.712072458388599</v>
      </c>
      <c r="AV266" t="str">
        <f>VLOOKUP(Sheet1[[#This Row],[NPDES ID2]],Combined_Sheet__Major_Only___2[[NPDES ID2]:[ECHO BFR]],3,FALSE)</f>
        <v>NJ</v>
      </c>
      <c r="AW266" t="s">
        <v>41</v>
      </c>
      <c r="AX266" t="str">
        <f>VLOOKUP(Sheet1[[#This Row],[NPDES ID2]],Combined_Sheet__Major_Only___2[[NPDES ID2]:[ECHO BFR]],27,FALSE)</f>
        <v>-</v>
      </c>
      <c r="AY266" t="str">
        <f>VLOOKUP(Sheet1[[#This Row],[NPDES ID2]],Combined_Sheet__Major_Only___2[[NPDES ID2]:[ECHO BFR]],28,FALSE)</f>
        <v>-</v>
      </c>
      <c r="AZ266" t="str">
        <f>VLOOKUP(Sheet1[[#This Row],[NPDES ID2]],Combined_Sheet__Major_Only___2[[NPDES ID2]:[ECHO BFR]],29,FALSE)</f>
        <v>thickening</v>
      </c>
      <c r="BA266">
        <f>VLOOKUP(Sheet1[[#This Row],[NPDES ID2]],Combined_Sheet__Major_Only___2[[NPDES ID2]:[ECHO BFR]],17,FALSE)</f>
        <v>40.336956000000001</v>
      </c>
      <c r="BB266">
        <f>VLOOKUP(Sheet1[[#This Row],[NPDES ID2]],Combined_Sheet__Major_Only___2[[NPDES ID2]:[ECHO BFR]],18,FALSE)</f>
        <v>-73.991718000000006</v>
      </c>
      <c r="BC266" t="str">
        <f>IF(ISNUMBER(SEARCH("aerobic",$AW266)),"aerobic","")</f>
        <v>aerobic</v>
      </c>
      <c r="BD266" t="str">
        <f>IF(ISNUMBER(SEARCH("anaer",$AW266)),"anaer","")</f>
        <v/>
      </c>
      <c r="BE266" t="str">
        <f>IF(ISNUMBER(SEARCH("thickening",$AZ266)),"thickening","")</f>
        <v>thickening</v>
      </c>
      <c r="BF266" s="2" t="str">
        <f>IF(ISNUMBER(SEARCH("airDry",$AW266)),"airDry","")</f>
        <v/>
      </c>
      <c r="BG266" s="2" t="str">
        <f>IF(ISNUMBER(SEARCH("heatDry",$AY266)),"heatDry","")</f>
        <v/>
      </c>
      <c r="BH266" s="2" t="str">
        <f>IF(AND(ISNUMBER(SEARCH("aerobic",$AW266)),ISNUMBER(SEARCH("anaer",$AW266))),"Combined Aer and Anaer.","")</f>
        <v/>
      </c>
    </row>
    <row r="267" spans="1:60" x14ac:dyDescent="0.3">
      <c r="A267" s="4">
        <v>265</v>
      </c>
      <c r="B267" t="s">
        <v>1363</v>
      </c>
      <c r="C267">
        <v>1796</v>
      </c>
      <c r="D267">
        <v>242.05204766668359</v>
      </c>
      <c r="E267">
        <v>242.0804427517588</v>
      </c>
      <c r="F267">
        <v>188.37402809970229</v>
      </c>
      <c r="G267">
        <v>288.45217736997438</v>
      </c>
      <c r="H267">
        <v>-76.448732425464129</v>
      </c>
      <c r="I267">
        <v>-77.589396451525204</v>
      </c>
      <c r="J267">
        <v>-90.289473727709748</v>
      </c>
      <c r="K267">
        <v>-59.936089638170927</v>
      </c>
      <c r="L267">
        <v>1179.2447788467989</v>
      </c>
      <c r="M267">
        <v>1174.3476675913039</v>
      </c>
      <c r="N267">
        <v>1156.5711330596739</v>
      </c>
      <c r="O267">
        <v>1216.612375730175</v>
      </c>
      <c r="P267">
        <v>42.323649711084691</v>
      </c>
      <c r="Q267">
        <v>42.823514247829713</v>
      </c>
      <c r="R267">
        <v>34.369875688760359</v>
      </c>
      <c r="S267">
        <v>48.46558861532899</v>
      </c>
      <c r="T267">
        <v>108.0307824054655</v>
      </c>
      <c r="U267">
        <v>108.0306128473311</v>
      </c>
      <c r="V267">
        <v>107.9580147156001</v>
      </c>
      <c r="W267">
        <v>108.10285167201749</v>
      </c>
      <c r="X267">
        <v>7405.8903368562378</v>
      </c>
      <c r="Y267">
        <v>7431.8026553184282</v>
      </c>
      <c r="Z267">
        <v>7181.1384291571721</v>
      </c>
      <c r="AA267">
        <v>7549.018969512862</v>
      </c>
      <c r="AB267">
        <v>1456.615072260272</v>
      </c>
      <c r="AC267">
        <v>1441.1017003485549</v>
      </c>
      <c r="AD267">
        <v>1217.0416141025789</v>
      </c>
      <c r="AE267">
        <v>1768.2238178170001</v>
      </c>
      <c r="AF267">
        <v>64.354485690582976</v>
      </c>
      <c r="AG267">
        <v>64.086432880931198</v>
      </c>
      <c r="AH267">
        <v>63.121585976674623</v>
      </c>
      <c r="AI267">
        <v>66.386907669017859</v>
      </c>
      <c r="AJ267">
        <v>0.56259439208727602</v>
      </c>
      <c r="AK267">
        <v>0.56259394019654407</v>
      </c>
      <c r="AL267">
        <v>0.56253103393585535</v>
      </c>
      <c r="AM267">
        <v>0.56265802098296092</v>
      </c>
      <c r="AN267">
        <v>0.97680597316073814</v>
      </c>
      <c r="AO267">
        <v>0.97680597316073814</v>
      </c>
      <c r="AP267">
        <v>0.97680597316073814</v>
      </c>
      <c r="AQ267">
        <v>0.97680597316073814</v>
      </c>
      <c r="AR267">
        <v>13.27139975929617</v>
      </c>
      <c r="AS267">
        <v>13.27139975929618</v>
      </c>
      <c r="AT267">
        <v>13.27139975929618</v>
      </c>
      <c r="AU267">
        <v>13.27139975929618</v>
      </c>
      <c r="AV267" t="str">
        <f>VLOOKUP(Sheet1[[#This Row],[NPDES ID2]],Combined_Sheet__Major_Only___2[[NPDES ID2]:[ECHO BFR]],3,FALSE)</f>
        <v>MO</v>
      </c>
      <c r="AW267" t="s">
        <v>12181</v>
      </c>
      <c r="AX267" t="str">
        <f>VLOOKUP(Sheet1[[#This Row],[NPDES ID2]],Combined_Sheet__Major_Only___2[[NPDES ID2]:[ECHO BFR]],27,FALSE)</f>
        <v>methaneBioCaptureRecover</v>
      </c>
      <c r="AY267" t="str">
        <f>VLOOKUP(Sheet1[[#This Row],[NPDES ID2]],Combined_Sheet__Major_Only___2[[NPDES ID2]:[ECHO BFR]],28,FALSE)</f>
        <v>-</v>
      </c>
      <c r="AZ267" t="str">
        <f>VLOOKUP(Sheet1[[#This Row],[NPDES ID2]],Combined_Sheet__Major_Only___2[[NPDES ID2]:[ECHO BFR]],29,FALSE)</f>
        <v>thickening, preliminaryOps</v>
      </c>
      <c r="BA267">
        <f>VLOOKUP(Sheet1[[#This Row],[NPDES ID2]],Combined_Sheet__Major_Only___2[[NPDES ID2]:[ECHO BFR]],17,FALSE)</f>
        <v>38.865271</v>
      </c>
      <c r="BB267">
        <f>VLOOKUP(Sheet1[[#This Row],[NPDES ID2]],Combined_Sheet__Major_Only___2[[NPDES ID2]:[ECHO BFR]],18,FALSE)</f>
        <v>-92.435785999999993</v>
      </c>
      <c r="BC267" t="str">
        <f>IF(ISNUMBER(SEARCH("aerobic",$AW267)),"aerobic","")</f>
        <v/>
      </c>
      <c r="BD267" t="str">
        <f>IF(ISNUMBER(SEARCH("anaer",$AW267)),"anaer","")</f>
        <v>anaer</v>
      </c>
      <c r="BE267" t="str">
        <f>IF(ISNUMBER(SEARCH("thickening",$AZ267)),"thickening","")</f>
        <v>thickening</v>
      </c>
      <c r="BF267" s="3" t="str">
        <f>IF(ISNUMBER(SEARCH("airDry",$AW267)),"airDry","")</f>
        <v/>
      </c>
      <c r="BG267" s="3" t="str">
        <f>IF(ISNUMBER(SEARCH("heatDry",$AY267)),"heatDry","")</f>
        <v/>
      </c>
      <c r="BH267" s="3" t="str">
        <f>IF(AND(ISNUMBER(SEARCH("aerobic",$AW267)),ISNUMBER(SEARCH("anaer",$AW267))),"Combined Aer and Anaer.","")</f>
        <v/>
      </c>
    </row>
    <row r="268" spans="1:60" x14ac:dyDescent="0.3">
      <c r="A268" s="4">
        <v>266</v>
      </c>
      <c r="B268" t="s">
        <v>1368</v>
      </c>
      <c r="C268">
        <v>1783.31</v>
      </c>
      <c r="D268">
        <v>228.57509425056961</v>
      </c>
      <c r="E268">
        <v>228.74680592386741</v>
      </c>
      <c r="F268">
        <v>178.28415265602899</v>
      </c>
      <c r="G268">
        <v>272.60954780159551</v>
      </c>
      <c r="H268">
        <v>-76.332798743381659</v>
      </c>
      <c r="I268">
        <v>-77.666997153807586</v>
      </c>
      <c r="J268">
        <v>-90.026782844272461</v>
      </c>
      <c r="K268">
        <v>-58.740707073719783</v>
      </c>
      <c r="L268">
        <v>1238.59395079873</v>
      </c>
      <c r="M268">
        <v>1234.235060767759</v>
      </c>
      <c r="N268">
        <v>1218.4246062399041</v>
      </c>
      <c r="O268">
        <v>1271.830953447781</v>
      </c>
      <c r="P268">
        <v>41.897319278342628</v>
      </c>
      <c r="Q268">
        <v>42.460039082049107</v>
      </c>
      <c r="R268">
        <v>33.633539402688513</v>
      </c>
      <c r="S268">
        <v>48.571801513562718</v>
      </c>
      <c r="T268">
        <v>42.362223446453633</v>
      </c>
      <c r="U268">
        <v>42.362155232557583</v>
      </c>
      <c r="V268">
        <v>42.332948722188441</v>
      </c>
      <c r="W268">
        <v>42.391217192307117</v>
      </c>
      <c r="X268">
        <v>2745.18548611404</v>
      </c>
      <c r="Y268">
        <v>2753.252083688722</v>
      </c>
      <c r="Z268">
        <v>2674.7002237773208</v>
      </c>
      <c r="AA268">
        <v>2790.0589938623339</v>
      </c>
      <c r="AB268">
        <v>516.18164767764176</v>
      </c>
      <c r="AC268">
        <v>511.90142687549451</v>
      </c>
      <c r="AD268">
        <v>435.1647469911062</v>
      </c>
      <c r="AE268">
        <v>621.60797934502159</v>
      </c>
      <c r="AF268">
        <v>68.070614423119665</v>
      </c>
      <c r="AG268">
        <v>67.830572078640159</v>
      </c>
      <c r="AH268">
        <v>66.964827689473225</v>
      </c>
      <c r="AI268">
        <v>69.893147665667044</v>
      </c>
      <c r="AJ268">
        <v>0.60803406527161663</v>
      </c>
      <c r="AK268">
        <v>0.60803378709848854</v>
      </c>
      <c r="AL268">
        <v>0.60799495056000186</v>
      </c>
      <c r="AM268">
        <v>0.60807334492710607</v>
      </c>
      <c r="AN268">
        <v>0.94375199587370839</v>
      </c>
      <c r="AO268">
        <v>0.94375199587370839</v>
      </c>
      <c r="AP268">
        <v>0.94375199587370839</v>
      </c>
      <c r="AQ268">
        <v>0.94375199587370839</v>
      </c>
      <c r="AR268">
        <v>14.39383145804063</v>
      </c>
      <c r="AS268">
        <v>14.393831458040619</v>
      </c>
      <c r="AT268">
        <v>14.393831458040619</v>
      </c>
      <c r="AU268">
        <v>14.393831458040619</v>
      </c>
      <c r="AV268" t="str">
        <f>VLOOKUP(Sheet1[[#This Row],[NPDES ID2]],Combined_Sheet__Major_Only___2[[NPDES ID2]:[ECHO BFR]],3,FALSE)</f>
        <v>VA</v>
      </c>
      <c r="AW268" t="s">
        <v>12181</v>
      </c>
      <c r="AX268" t="str">
        <f>VLOOKUP(Sheet1[[#This Row],[NPDES ID2]],Combined_Sheet__Major_Only___2[[NPDES ID2]:[ECHO BFR]],27,FALSE)</f>
        <v>methaneBioCaptureRecover</v>
      </c>
      <c r="AY268" t="str">
        <f>VLOOKUP(Sheet1[[#This Row],[NPDES ID2]],Combined_Sheet__Major_Only___2[[NPDES ID2]:[ECHO BFR]],28,FALSE)</f>
        <v>-</v>
      </c>
      <c r="AZ268" t="str">
        <f>VLOOKUP(Sheet1[[#This Row],[NPDES ID2]],Combined_Sheet__Major_Only___2[[NPDES ID2]:[ECHO BFR]],29,FALSE)</f>
        <v>preliminaryOps, thickening</v>
      </c>
      <c r="BA268">
        <f>VLOOKUP(Sheet1[[#This Row],[NPDES ID2]],Combined_Sheet__Major_Only___2[[NPDES ID2]:[ECHO BFR]],17,FALSE)</f>
        <v>37.201120000000003</v>
      </c>
      <c r="BB268">
        <f>VLOOKUP(Sheet1[[#This Row],[NPDES ID2]],Combined_Sheet__Major_Only___2[[NPDES ID2]:[ECHO BFR]],18,FALSE)</f>
        <v>-76.445250000000001</v>
      </c>
      <c r="BC268" t="str">
        <f>IF(ISNUMBER(SEARCH("aerobic",$AW268)),"aerobic","")</f>
        <v/>
      </c>
      <c r="BD268" t="str">
        <f>IF(ISNUMBER(SEARCH("anaer",$AW268)),"anaer","")</f>
        <v>anaer</v>
      </c>
      <c r="BE268" t="str">
        <f>IF(ISNUMBER(SEARCH("thickening",$AZ268)),"thickening","")</f>
        <v>thickening</v>
      </c>
      <c r="BF268" s="2" t="str">
        <f>IF(ISNUMBER(SEARCH("airDry",$AW268)),"airDry","")</f>
        <v/>
      </c>
      <c r="BG268" s="2" t="str">
        <f>IF(ISNUMBER(SEARCH("heatDry",$AY268)),"heatDry","")</f>
        <v/>
      </c>
      <c r="BH268" s="2" t="str">
        <f>IF(AND(ISNUMBER(SEARCH("aerobic",$AW268)),ISNUMBER(SEARCH("anaer",$AW268))),"Combined Aer and Anaer.","")</f>
        <v/>
      </c>
    </row>
    <row r="269" spans="1:60" x14ac:dyDescent="0.3">
      <c r="A269" s="4">
        <v>267</v>
      </c>
      <c r="B269" t="s">
        <v>1373</v>
      </c>
      <c r="C269">
        <v>1744</v>
      </c>
      <c r="D269">
        <v>242.6164146397212</v>
      </c>
      <c r="E269">
        <v>242.38014481663021</v>
      </c>
      <c r="F269">
        <v>189.4816429653776</v>
      </c>
      <c r="G269">
        <v>288.4910728953613</v>
      </c>
      <c r="H269">
        <v>-76.578431991754371</v>
      </c>
      <c r="I269">
        <v>-77.738519250877118</v>
      </c>
      <c r="J269">
        <v>-90.535335404684446</v>
      </c>
      <c r="K269">
        <v>-60.315474171489107</v>
      </c>
      <c r="L269">
        <v>1137.8868662647931</v>
      </c>
      <c r="M269">
        <v>1133.0765581115891</v>
      </c>
      <c r="N269">
        <v>1115.622727664678</v>
      </c>
      <c r="O269">
        <v>1174.577524227479</v>
      </c>
      <c r="P269">
        <v>41.112900585423183</v>
      </c>
      <c r="Q269">
        <v>41.579770813850629</v>
      </c>
      <c r="R269">
        <v>33.42620903402792</v>
      </c>
      <c r="S269">
        <v>47.025808434389297</v>
      </c>
      <c r="T269">
        <v>87.75805398309592</v>
      </c>
      <c r="U269">
        <v>87.757915711230808</v>
      </c>
      <c r="V269">
        <v>87.698713130881174</v>
      </c>
      <c r="W269">
        <v>87.816825282605279</v>
      </c>
      <c r="X269">
        <v>6054.3270019088304</v>
      </c>
      <c r="Y269">
        <v>6075.8771384266502</v>
      </c>
      <c r="Z269">
        <v>5867.3842802170811</v>
      </c>
      <c r="AA269">
        <v>6173.4101401420676</v>
      </c>
      <c r="AB269">
        <v>982.80737495965548</v>
      </c>
      <c r="AC269">
        <v>976.15748669720119</v>
      </c>
      <c r="AD269">
        <v>846.85589713375828</v>
      </c>
      <c r="AE269">
        <v>1152.8826322810139</v>
      </c>
      <c r="AF269">
        <v>63.947446795275553</v>
      </c>
      <c r="AG269">
        <v>63.676469271269099</v>
      </c>
      <c r="AH269">
        <v>62.699785972680402</v>
      </c>
      <c r="AI269">
        <v>66.003921174093975</v>
      </c>
      <c r="AJ269">
        <v>0.55762036280775118</v>
      </c>
      <c r="AK269">
        <v>0.55762000142394619</v>
      </c>
      <c r="AL269">
        <v>0.5575696287032551</v>
      </c>
      <c r="AM269">
        <v>0.55767131243104173</v>
      </c>
      <c r="AN269">
        <v>0.97166573451106375</v>
      </c>
      <c r="AO269">
        <v>0.97166573451106386</v>
      </c>
      <c r="AP269">
        <v>0.97166573451106386</v>
      </c>
      <c r="AQ269">
        <v>0.97166573451106386</v>
      </c>
      <c r="AR269">
        <v>14.728405524206391</v>
      </c>
      <c r="AS269">
        <v>14.728405524206391</v>
      </c>
      <c r="AT269">
        <v>14.728405524206391</v>
      </c>
      <c r="AU269">
        <v>14.728405524206391</v>
      </c>
      <c r="AV269" t="str">
        <f>VLOOKUP(Sheet1[[#This Row],[NPDES ID2]],Combined_Sheet__Major_Only___2[[NPDES ID2]:[ECHO BFR]],3,FALSE)</f>
        <v>NE</v>
      </c>
      <c r="AW269" t="s">
        <v>12181</v>
      </c>
      <c r="AX269" t="str">
        <f>VLOOKUP(Sheet1[[#This Row],[NPDES ID2]],Combined_Sheet__Major_Only___2[[NPDES ID2]:[ECHO BFR]],27,FALSE)</f>
        <v>-</v>
      </c>
      <c r="AY269" t="str">
        <f>VLOOKUP(Sheet1[[#This Row],[NPDES ID2]],Combined_Sheet__Major_Only___2[[NPDES ID2]:[ECHO BFR]],28,FALSE)</f>
        <v>highTempCompost</v>
      </c>
      <c r="AZ269" t="str">
        <f>VLOOKUP(Sheet1[[#This Row],[NPDES ID2]],Combined_Sheet__Major_Only___2[[NPDES ID2]:[ECHO BFR]],29,FALSE)</f>
        <v>thickening</v>
      </c>
      <c r="BA269">
        <f>VLOOKUP(Sheet1[[#This Row],[NPDES ID2]],Combined_Sheet__Major_Only___2[[NPDES ID2]:[ECHO BFR]],17,FALSE)</f>
        <v>41.422089999999997</v>
      </c>
      <c r="BB269">
        <f>VLOOKUP(Sheet1[[#This Row],[NPDES ID2]],Combined_Sheet__Major_Only___2[[NPDES ID2]:[ECHO BFR]],18,FALSE)</f>
        <v>-96.415400000000005</v>
      </c>
      <c r="BC269" t="str">
        <f>IF(ISNUMBER(SEARCH("aerobic",$AW269)),"aerobic","")</f>
        <v/>
      </c>
      <c r="BD269" t="str">
        <f>IF(ISNUMBER(SEARCH("anaer",$AW269)),"anaer","")</f>
        <v>anaer</v>
      </c>
      <c r="BE269" t="str">
        <f>IF(ISNUMBER(SEARCH("thickening",$AZ269)),"thickening","")</f>
        <v>thickening</v>
      </c>
      <c r="BF269" s="3" t="str">
        <f>IF(ISNUMBER(SEARCH("airDry",$AW269)),"airDry","")</f>
        <v/>
      </c>
      <c r="BG269" s="3" t="str">
        <f>IF(ISNUMBER(SEARCH("heatDry",$AY269)),"heatDry","")</f>
        <v/>
      </c>
      <c r="BH269" s="3" t="str">
        <f>IF(AND(ISNUMBER(SEARCH("aerobic",$AW269)),ISNUMBER(SEARCH("anaer",$AW269))),"Combined Aer and Anaer.","")</f>
        <v/>
      </c>
    </row>
    <row r="270" spans="1:60" x14ac:dyDescent="0.3">
      <c r="A270" s="4">
        <v>268</v>
      </c>
      <c r="B270" t="s">
        <v>1378</v>
      </c>
      <c r="C270">
        <v>1711.1</v>
      </c>
      <c r="D270">
        <v>246.47495901998451</v>
      </c>
      <c r="E270">
        <v>246.30052524143011</v>
      </c>
      <c r="F270">
        <v>193.00398734159941</v>
      </c>
      <c r="G270">
        <v>292.56471963962622</v>
      </c>
      <c r="H270">
        <v>-76.580460068485863</v>
      </c>
      <c r="I270">
        <v>-77.812375692698879</v>
      </c>
      <c r="J270">
        <v>-90.4642906539748</v>
      </c>
      <c r="K270">
        <v>-60.623933717400043</v>
      </c>
      <c r="L270">
        <v>1096.424646908446</v>
      </c>
      <c r="M270">
        <v>1091.5567359033089</v>
      </c>
      <c r="N270">
        <v>1073.887911087744</v>
      </c>
      <c r="O270">
        <v>1133.566164862965</v>
      </c>
      <c r="P270">
        <v>40.373733909709763</v>
      </c>
      <c r="Q270">
        <v>40.789545640404079</v>
      </c>
      <c r="R270">
        <v>32.931264280069797</v>
      </c>
      <c r="S270">
        <v>46.236758492324782</v>
      </c>
      <c r="T270">
        <v>113.9155176680888</v>
      </c>
      <c r="U270">
        <v>113.915339028226</v>
      </c>
      <c r="V270">
        <v>113.8388524572118</v>
      </c>
      <c r="W270">
        <v>113.9914470472979</v>
      </c>
      <c r="X270">
        <v>8002.4545968532329</v>
      </c>
      <c r="Y270">
        <v>8032.4131957270274</v>
      </c>
      <c r="Z270">
        <v>7742.8855435593932</v>
      </c>
      <c r="AA270">
        <v>8167.8769133511641</v>
      </c>
      <c r="AB270">
        <v>1588.1656689197589</v>
      </c>
      <c r="AC270">
        <v>1570.8651305515659</v>
      </c>
      <c r="AD270">
        <v>1324.099709280538</v>
      </c>
      <c r="AE270">
        <v>1930.7130897495099</v>
      </c>
      <c r="AF270">
        <v>62.803591307814663</v>
      </c>
      <c r="AG270">
        <v>62.523972428053213</v>
      </c>
      <c r="AH270">
        <v>61.516993369019247</v>
      </c>
      <c r="AI270">
        <v>64.924408818102322</v>
      </c>
      <c r="AJ270">
        <v>0.54364587940928832</v>
      </c>
      <c r="AK270">
        <v>0.5436454436398801</v>
      </c>
      <c r="AL270">
        <v>0.54358478073325944</v>
      </c>
      <c r="AM270">
        <v>0.54370723915785979</v>
      </c>
      <c r="AN270">
        <v>0.97796628260252294</v>
      </c>
      <c r="AO270">
        <v>0.97796628260252283</v>
      </c>
      <c r="AP270">
        <v>0.97796628260252283</v>
      </c>
      <c r="AQ270">
        <v>0.97796628260252283</v>
      </c>
      <c r="AR270">
        <v>12.88770301015901</v>
      </c>
      <c r="AS270">
        <v>12.88770301015902</v>
      </c>
      <c r="AT270">
        <v>12.88770301015902</v>
      </c>
      <c r="AU270">
        <v>12.88770301015902</v>
      </c>
      <c r="AV270" t="str">
        <f>VLOOKUP(Sheet1[[#This Row],[NPDES ID2]],Combined_Sheet__Major_Only___2[[NPDES ID2]:[ECHO BFR]],3,FALSE)</f>
        <v>MN</v>
      </c>
      <c r="AW270" t="s">
        <v>12181</v>
      </c>
      <c r="AX270" t="str">
        <f>VLOOKUP(Sheet1[[#This Row],[NPDES ID2]],Combined_Sheet__Major_Only___2[[NPDES ID2]:[ECHO BFR]],27,FALSE)</f>
        <v>methaneBioCaptureRecover</v>
      </c>
      <c r="AY270" t="str">
        <f>VLOOKUP(Sheet1[[#This Row],[NPDES ID2]],Combined_Sheet__Major_Only___2[[NPDES ID2]:[ECHO BFR]],28,FALSE)</f>
        <v>-</v>
      </c>
      <c r="AZ270" t="str">
        <f>VLOOKUP(Sheet1[[#This Row],[NPDES ID2]],Combined_Sheet__Major_Only___2[[NPDES ID2]:[ECHO BFR]],29,FALSE)</f>
        <v>thickening</v>
      </c>
      <c r="BA270">
        <f>VLOOKUP(Sheet1[[#This Row],[NPDES ID2]],Combined_Sheet__Major_Only___2[[NPDES ID2]:[ECHO BFR]],17,FALSE)</f>
        <v>45.473610999999998</v>
      </c>
      <c r="BB270">
        <f>VLOOKUP(Sheet1[[#This Row],[NPDES ID2]],Combined_Sheet__Major_Only___2[[NPDES ID2]:[ECHO BFR]],18,FALSE)</f>
        <v>-94.119444000000001</v>
      </c>
      <c r="BC270" t="str">
        <f>IF(ISNUMBER(SEARCH("aerobic",$AW270)),"aerobic","")</f>
        <v/>
      </c>
      <c r="BD270" t="str">
        <f>IF(ISNUMBER(SEARCH("anaer",$AW270)),"anaer","")</f>
        <v>anaer</v>
      </c>
      <c r="BE270" t="str">
        <f>IF(ISNUMBER(SEARCH("thickening",$AZ270)),"thickening","")</f>
        <v>thickening</v>
      </c>
      <c r="BF270" s="2" t="str">
        <f>IF(ISNUMBER(SEARCH("airDry",$AW270)),"airDry","")</f>
        <v/>
      </c>
      <c r="BG270" s="2" t="str">
        <f>IF(ISNUMBER(SEARCH("heatDry",$AY270)),"heatDry","")</f>
        <v/>
      </c>
      <c r="BH270" s="2" t="str">
        <f>IF(AND(ISNUMBER(SEARCH("aerobic",$AW270)),ISNUMBER(SEARCH("anaer",$AW270))),"Combined Aer and Anaer.","")</f>
        <v/>
      </c>
    </row>
    <row r="271" spans="1:60" x14ac:dyDescent="0.3">
      <c r="A271" s="4">
        <v>269</v>
      </c>
      <c r="B271" t="s">
        <v>1383</v>
      </c>
      <c r="C271">
        <v>1698</v>
      </c>
      <c r="D271">
        <v>238.49672136805191</v>
      </c>
      <c r="E271">
        <v>238.1530965209175</v>
      </c>
      <c r="F271">
        <v>186.7795186654707</v>
      </c>
      <c r="G271">
        <v>283.16042656935599</v>
      </c>
      <c r="H271">
        <v>-76.482941072617578</v>
      </c>
      <c r="I271">
        <v>-77.659334138410728</v>
      </c>
      <c r="J271">
        <v>-90.346789999004926</v>
      </c>
      <c r="K271">
        <v>-59.880253250377343</v>
      </c>
      <c r="L271">
        <v>1123.380826441567</v>
      </c>
      <c r="M271">
        <v>1118.8134662649791</v>
      </c>
      <c r="N271">
        <v>1102.239162292243</v>
      </c>
      <c r="O271">
        <v>1158.2222068142721</v>
      </c>
      <c r="P271">
        <v>39.999020952506562</v>
      </c>
      <c r="Q271">
        <v>40.492918378719033</v>
      </c>
      <c r="R271">
        <v>32.437526096977678</v>
      </c>
      <c r="S271">
        <v>45.877719462709322</v>
      </c>
      <c r="T271">
        <v>91.602336338487675</v>
      </c>
      <c r="U271">
        <v>91.60219213386155</v>
      </c>
      <c r="V271">
        <v>91.540449378319749</v>
      </c>
      <c r="W271">
        <v>91.663629308440207</v>
      </c>
      <c r="X271">
        <v>6232.1779044049918</v>
      </c>
      <c r="Y271">
        <v>6253.5024507489916</v>
      </c>
      <c r="Z271">
        <v>6047.0681261812761</v>
      </c>
      <c r="AA271">
        <v>6350.0477410457124</v>
      </c>
      <c r="AB271">
        <v>1181.9575970002429</v>
      </c>
      <c r="AC271">
        <v>1170.602327119861</v>
      </c>
      <c r="AD271">
        <v>993.97875361407614</v>
      </c>
      <c r="AE271">
        <v>1424.906183392297</v>
      </c>
      <c r="AF271">
        <v>64.842807400455982</v>
      </c>
      <c r="AG271">
        <v>64.578491513330732</v>
      </c>
      <c r="AH271">
        <v>63.626240014156288</v>
      </c>
      <c r="AI271">
        <v>66.848103437457297</v>
      </c>
      <c r="AJ271">
        <v>0.56856254803083672</v>
      </c>
      <c r="AK271">
        <v>0.56856216388710046</v>
      </c>
      <c r="AL271">
        <v>0.5685086311151949</v>
      </c>
      <c r="AM271">
        <v>0.56861669422774441</v>
      </c>
      <c r="AN271">
        <v>0.97280846528566711</v>
      </c>
      <c r="AO271">
        <v>0.97280846528566722</v>
      </c>
      <c r="AP271">
        <v>0.97280846528566722</v>
      </c>
      <c r="AQ271">
        <v>0.97280846528566722</v>
      </c>
      <c r="AR271">
        <v>13.64523336783023</v>
      </c>
      <c r="AS271">
        <v>13.64523336783023</v>
      </c>
      <c r="AT271">
        <v>13.64523336783023</v>
      </c>
      <c r="AU271">
        <v>13.64523336783023</v>
      </c>
      <c r="AV271" t="str">
        <f>VLOOKUP(Sheet1[[#This Row],[NPDES ID2]],Combined_Sheet__Major_Only___2[[NPDES ID2]:[ECHO BFR]],3,FALSE)</f>
        <v>CA</v>
      </c>
      <c r="AW271" t="s">
        <v>12181</v>
      </c>
      <c r="AX271" t="str">
        <f>VLOOKUP(Sheet1[[#This Row],[NPDES ID2]],Combined_Sheet__Major_Only___2[[NPDES ID2]:[ECHO BFR]],27,FALSE)</f>
        <v>methaneBioCaptureRecover</v>
      </c>
      <c r="AY271" t="str">
        <f>VLOOKUP(Sheet1[[#This Row],[NPDES ID2]],Combined_Sheet__Major_Only___2[[NPDES ID2]:[ECHO BFR]],28,FALSE)</f>
        <v>-</v>
      </c>
      <c r="AZ271" t="str">
        <f>VLOOKUP(Sheet1[[#This Row],[NPDES ID2]],Combined_Sheet__Major_Only___2[[NPDES ID2]:[ECHO BFR]],29,FALSE)</f>
        <v>preliminaryOps, thickening</v>
      </c>
      <c r="BA271">
        <f>VLOOKUP(Sheet1[[#This Row],[NPDES ID2]],Combined_Sheet__Major_Only___2[[NPDES ID2]:[ECHO BFR]],17,FALSE)</f>
        <v>37.5685</v>
      </c>
      <c r="BB271">
        <f>VLOOKUP(Sheet1[[#This Row],[NPDES ID2]],Combined_Sheet__Major_Only___2[[NPDES ID2]:[ECHO BFR]],18,FALSE)</f>
        <v>-122.29483999999999</v>
      </c>
      <c r="BC271" t="str">
        <f>IF(ISNUMBER(SEARCH("aerobic",$AW271)),"aerobic","")</f>
        <v/>
      </c>
      <c r="BD271" t="str">
        <f>IF(ISNUMBER(SEARCH("anaer",$AW271)),"anaer","")</f>
        <v>anaer</v>
      </c>
      <c r="BE271" t="str">
        <f>IF(ISNUMBER(SEARCH("thickening",$AZ271)),"thickening","")</f>
        <v>thickening</v>
      </c>
      <c r="BF271" s="3" t="str">
        <f>IF(ISNUMBER(SEARCH("airDry",$AW271)),"airDry","")</f>
        <v/>
      </c>
      <c r="BG271" s="3" t="str">
        <f>IF(ISNUMBER(SEARCH("heatDry",$AY271)),"heatDry","")</f>
        <v/>
      </c>
      <c r="BH271" s="3" t="str">
        <f>IF(AND(ISNUMBER(SEARCH("aerobic",$AW271)),ISNUMBER(SEARCH("anaer",$AW271))),"Combined Aer and Anaer.","")</f>
        <v/>
      </c>
    </row>
    <row r="272" spans="1:60" x14ac:dyDescent="0.3">
      <c r="A272" s="4">
        <v>270</v>
      </c>
      <c r="B272" t="s">
        <v>1388</v>
      </c>
      <c r="C272">
        <v>1683</v>
      </c>
      <c r="D272">
        <v>245.5467733257691</v>
      </c>
      <c r="E272">
        <v>245.07610206565519</v>
      </c>
      <c r="F272">
        <v>192.6355401775607</v>
      </c>
      <c r="G272">
        <v>291.13693558227908</v>
      </c>
      <c r="H272">
        <v>-76.771569977569229</v>
      </c>
      <c r="I272">
        <v>-78.061709586680109</v>
      </c>
      <c r="J272">
        <v>-90.857853779632151</v>
      </c>
      <c r="K272">
        <v>-60.996489617767011</v>
      </c>
      <c r="L272">
        <v>1080.491868207982</v>
      </c>
      <c r="M272">
        <v>1075.7171277709431</v>
      </c>
      <c r="N272">
        <v>1058.401468527336</v>
      </c>
      <c r="O272">
        <v>1116.8937589698239</v>
      </c>
      <c r="P272">
        <v>39.70906882795385</v>
      </c>
      <c r="Q272">
        <v>40.119102191598692</v>
      </c>
      <c r="R272">
        <v>32.380064046281241</v>
      </c>
      <c r="S272">
        <v>45.467931675129272</v>
      </c>
      <c r="T272">
        <v>44.032440554863733</v>
      </c>
      <c r="U272">
        <v>44.032369763373708</v>
      </c>
      <c r="V272">
        <v>44.002059628537872</v>
      </c>
      <c r="W272">
        <v>44.062529885465302</v>
      </c>
      <c r="X272">
        <v>3087.2925809530539</v>
      </c>
      <c r="Y272">
        <v>3098.7578757552542</v>
      </c>
      <c r="Z272">
        <v>2987.744626583049</v>
      </c>
      <c r="AA272">
        <v>3150.761359271286</v>
      </c>
      <c r="AB272">
        <v>570.60531064551105</v>
      </c>
      <c r="AC272">
        <v>565.3402523172075</v>
      </c>
      <c r="AD272">
        <v>481.6338351544893</v>
      </c>
      <c r="AE272">
        <v>684.33538800281826</v>
      </c>
      <c r="AF272">
        <v>62.92095859805022</v>
      </c>
      <c r="AG272">
        <v>62.642453563468237</v>
      </c>
      <c r="AH272">
        <v>61.637051186086822</v>
      </c>
      <c r="AI272">
        <v>65.036906445253337</v>
      </c>
      <c r="AJ272">
        <v>0.5450795234862561</v>
      </c>
      <c r="AK272">
        <v>0.54507927106192733</v>
      </c>
      <c r="AL272">
        <v>0.54504403105587018</v>
      </c>
      <c r="AM272">
        <v>0.5451151656180856</v>
      </c>
      <c r="AN272">
        <v>0.94571946152068453</v>
      </c>
      <c r="AO272">
        <v>0.94571946152068431</v>
      </c>
      <c r="AP272">
        <v>0.94571946152068431</v>
      </c>
      <c r="AQ272">
        <v>0.94571946152068431</v>
      </c>
      <c r="AR272">
        <v>13.43469740807218</v>
      </c>
      <c r="AS272">
        <v>13.43469740807218</v>
      </c>
      <c r="AT272">
        <v>13.43469740807218</v>
      </c>
      <c r="AU272">
        <v>13.43469740807218</v>
      </c>
      <c r="AV272" t="str">
        <f>VLOOKUP(Sheet1[[#This Row],[NPDES ID2]],Combined_Sheet__Major_Only___2[[NPDES ID2]:[ECHO BFR]],3,FALSE)</f>
        <v>UT</v>
      </c>
      <c r="AW272" t="s">
        <v>41</v>
      </c>
      <c r="AX272" t="str">
        <f>VLOOKUP(Sheet1[[#This Row],[NPDES ID2]],Combined_Sheet__Major_Only___2[[NPDES ID2]:[ECHO BFR]],27,FALSE)</f>
        <v>methaneBioCaptureRecover</v>
      </c>
      <c r="AY272" t="str">
        <f>VLOOKUP(Sheet1[[#This Row],[NPDES ID2]],Combined_Sheet__Major_Only___2[[NPDES ID2]:[ECHO BFR]],28,FALSE)</f>
        <v>-</v>
      </c>
      <c r="AZ272" t="str">
        <f>VLOOKUP(Sheet1[[#This Row],[NPDES ID2]],Combined_Sheet__Major_Only___2[[NPDES ID2]:[ECHO BFR]],29,FALSE)</f>
        <v>thickening, preliminaryOps</v>
      </c>
      <c r="BA272">
        <f>VLOOKUP(Sheet1[[#This Row],[NPDES ID2]],Combined_Sheet__Major_Only___2[[NPDES ID2]:[ECHO BFR]],17,FALSE)</f>
        <v>40.901834000000001</v>
      </c>
      <c r="BB272">
        <f>VLOOKUP(Sheet1[[#This Row],[NPDES ID2]],Combined_Sheet__Major_Only___2[[NPDES ID2]:[ECHO BFR]],18,FALSE)</f>
        <v>-111.932745</v>
      </c>
      <c r="BC272" t="str">
        <f>IF(ISNUMBER(SEARCH("aerobic",$AW272)),"aerobic","")</f>
        <v>aerobic</v>
      </c>
      <c r="BD272" t="str">
        <f>IF(ISNUMBER(SEARCH("anaer",$AW272)),"anaer","")</f>
        <v/>
      </c>
      <c r="BE272" t="str">
        <f>IF(ISNUMBER(SEARCH("thickening",$AZ272)),"thickening","")</f>
        <v>thickening</v>
      </c>
      <c r="BF272" s="2" t="str">
        <f>IF(ISNUMBER(SEARCH("airDry",$AW272)),"airDry","")</f>
        <v/>
      </c>
      <c r="BG272" s="2" t="str">
        <f>IF(ISNUMBER(SEARCH("heatDry",$AY272)),"heatDry","")</f>
        <v/>
      </c>
      <c r="BH272" s="2" t="str">
        <f>IF(AND(ISNUMBER(SEARCH("aerobic",$AW272)),ISNUMBER(SEARCH("anaer",$AW272))),"Combined Aer and Anaer.","")</f>
        <v/>
      </c>
    </row>
    <row r="273" spans="1:60" x14ac:dyDescent="0.3">
      <c r="A273" s="4">
        <v>271</v>
      </c>
      <c r="B273" t="s">
        <v>1393</v>
      </c>
      <c r="C273">
        <v>1678.6</v>
      </c>
      <c r="D273">
        <v>240.15883860936941</v>
      </c>
      <c r="E273">
        <v>239.69751826775729</v>
      </c>
      <c r="F273">
        <v>188.36713888345909</v>
      </c>
      <c r="G273">
        <v>284.84786483520759</v>
      </c>
      <c r="H273">
        <v>-76.648920935282945</v>
      </c>
      <c r="I273">
        <v>-77.850181416044933</v>
      </c>
      <c r="J273">
        <v>-90.663543689964428</v>
      </c>
      <c r="K273">
        <v>-60.369798928983982</v>
      </c>
      <c r="L273">
        <v>1101.4981886702219</v>
      </c>
      <c r="M273">
        <v>1096.91404164561</v>
      </c>
      <c r="N273">
        <v>1080.288344152963</v>
      </c>
      <c r="O273">
        <v>1136.4493694340149</v>
      </c>
      <c r="P273">
        <v>39.56047591902977</v>
      </c>
      <c r="Q273">
        <v>40.025540978442081</v>
      </c>
      <c r="R273">
        <v>32.131496846517841</v>
      </c>
      <c r="S273">
        <v>45.293855705005377</v>
      </c>
      <c r="T273">
        <v>50.830703226168879</v>
      </c>
      <c r="U273">
        <v>50.830621943132172</v>
      </c>
      <c r="V273">
        <v>50.795819740182942</v>
      </c>
      <c r="W273">
        <v>50.86525190092317</v>
      </c>
      <c r="X273">
        <v>3486.7222075913578</v>
      </c>
      <c r="Y273">
        <v>3498.9130957915791</v>
      </c>
      <c r="Z273">
        <v>3380.8054207914338</v>
      </c>
      <c r="AA273">
        <v>3554.2017158023841</v>
      </c>
      <c r="AB273">
        <v>607.13400258048159</v>
      </c>
      <c r="AC273">
        <v>602.26180906109266</v>
      </c>
      <c r="AD273">
        <v>517.67011762675475</v>
      </c>
      <c r="AE273">
        <v>720.62322988347671</v>
      </c>
      <c r="AF273">
        <v>64.312466709793682</v>
      </c>
      <c r="AG273">
        <v>64.044340676653235</v>
      </c>
      <c r="AH273">
        <v>63.076708548041303</v>
      </c>
      <c r="AI273">
        <v>66.349113507851143</v>
      </c>
      <c r="AJ273">
        <v>0.56208089757737212</v>
      </c>
      <c r="AK273">
        <v>0.56208063191097324</v>
      </c>
      <c r="AL273">
        <v>0.56204354622581343</v>
      </c>
      <c r="AM273">
        <v>0.56211840652926914</v>
      </c>
      <c r="AN273">
        <v>0.95248436482577559</v>
      </c>
      <c r="AO273">
        <v>0.95248436482577559</v>
      </c>
      <c r="AP273">
        <v>0.95248436482577559</v>
      </c>
      <c r="AQ273">
        <v>0.95248436482577559</v>
      </c>
      <c r="AR273">
        <v>14.21056035884105</v>
      </c>
      <c r="AS273">
        <v>14.21056035884105</v>
      </c>
      <c r="AT273">
        <v>14.21056035884105</v>
      </c>
      <c r="AU273">
        <v>14.21056035884105</v>
      </c>
      <c r="AV273" t="str">
        <f>VLOOKUP(Sheet1[[#This Row],[NPDES ID2]],Combined_Sheet__Major_Only___2[[NPDES ID2]:[ECHO BFR]],3,FALSE)</f>
        <v>MN</v>
      </c>
      <c r="AW273" t="s">
        <v>12181</v>
      </c>
      <c r="AX273" t="str">
        <f>VLOOKUP(Sheet1[[#This Row],[NPDES ID2]],Combined_Sheet__Major_Only___2[[NPDES ID2]:[ECHO BFR]],27,FALSE)</f>
        <v>methaneBioCaptureRecover</v>
      </c>
      <c r="AY273" t="str">
        <f>VLOOKUP(Sheet1[[#This Row],[NPDES ID2]],Combined_Sheet__Major_Only___2[[NPDES ID2]:[ECHO BFR]],28,FALSE)</f>
        <v>-</v>
      </c>
      <c r="AZ273" t="str">
        <f>VLOOKUP(Sheet1[[#This Row],[NPDES ID2]],Combined_Sheet__Major_Only___2[[NPDES ID2]:[ECHO BFR]],29,FALSE)</f>
        <v>thickening, preliminaryOps</v>
      </c>
      <c r="BA273">
        <f>VLOOKUP(Sheet1[[#This Row],[NPDES ID2]],Combined_Sheet__Major_Only___2[[NPDES ID2]:[ECHO BFR]],17,FALSE)</f>
        <v>44.06165</v>
      </c>
      <c r="BB273">
        <f>VLOOKUP(Sheet1[[#This Row],[NPDES ID2]],Combined_Sheet__Major_Only___2[[NPDES ID2]:[ECHO BFR]],18,FALSE)</f>
        <v>-92.466269999999994</v>
      </c>
      <c r="BC273" t="str">
        <f>IF(ISNUMBER(SEARCH("aerobic",$AW273)),"aerobic","")</f>
        <v/>
      </c>
      <c r="BD273" t="str">
        <f>IF(ISNUMBER(SEARCH("anaer",$AW273)),"anaer","")</f>
        <v>anaer</v>
      </c>
      <c r="BE273" t="str">
        <f>IF(ISNUMBER(SEARCH("thickening",$AZ273)),"thickening","")</f>
        <v>thickening</v>
      </c>
      <c r="BF273" s="3" t="str">
        <f>IF(ISNUMBER(SEARCH("airDry",$AW273)),"airDry","")</f>
        <v/>
      </c>
      <c r="BG273" s="3" t="str">
        <f>IF(ISNUMBER(SEARCH("heatDry",$AY273)),"heatDry","")</f>
        <v/>
      </c>
      <c r="BH273" s="3" t="str">
        <f>IF(AND(ISNUMBER(SEARCH("aerobic",$AW273)),ISNUMBER(SEARCH("anaer",$AW273))),"Combined Aer and Anaer.","")</f>
        <v/>
      </c>
    </row>
    <row r="274" spans="1:60" x14ac:dyDescent="0.3">
      <c r="A274" s="4">
        <v>272</v>
      </c>
      <c r="B274" t="s">
        <v>1396</v>
      </c>
      <c r="C274">
        <v>1667.19</v>
      </c>
      <c r="D274">
        <v>319.632978703643</v>
      </c>
      <c r="E274">
        <v>317.62241033808158</v>
      </c>
      <c r="F274">
        <v>253.27466996263269</v>
      </c>
      <c r="G274">
        <v>382.82115070881702</v>
      </c>
      <c r="H274">
        <v>-77.255500680914182</v>
      </c>
      <c r="I274">
        <v>-76.556443531702101</v>
      </c>
      <c r="J274">
        <v>-89.091729767396714</v>
      </c>
      <c r="K274">
        <v>-65.231111348687037</v>
      </c>
      <c r="L274">
        <v>822.03044756586928</v>
      </c>
      <c r="M274">
        <v>815.4581209050973</v>
      </c>
      <c r="N274">
        <v>791.58602972287963</v>
      </c>
      <c r="O274">
        <v>872.20907301669195</v>
      </c>
      <c r="P274">
        <v>39.74566237958031</v>
      </c>
      <c r="Q274">
        <v>39.612290875441268</v>
      </c>
      <c r="R274">
        <v>34.191309061329143</v>
      </c>
      <c r="S274">
        <v>45.041645478708787</v>
      </c>
      <c r="T274">
        <v>255.1810699679454</v>
      </c>
      <c r="U274">
        <v>255.18067331736279</v>
      </c>
      <c r="V274">
        <v>255.01084312111851</v>
      </c>
      <c r="W274">
        <v>255.34966297977471</v>
      </c>
      <c r="X274">
        <v>23312.06312625773</v>
      </c>
      <c r="Y274">
        <v>23466.70231801286</v>
      </c>
      <c r="Z274">
        <v>21963.520132144091</v>
      </c>
      <c r="AA274">
        <v>24185.07410176739</v>
      </c>
      <c r="AB274">
        <v>6368.4282935085157</v>
      </c>
      <c r="AC274">
        <v>6170.2805104808112</v>
      </c>
      <c r="AD274">
        <v>4935.3983868706764</v>
      </c>
      <c r="AE274">
        <v>8668.266689617607</v>
      </c>
      <c r="AF274">
        <v>48.331766389225358</v>
      </c>
      <c r="AG274">
        <v>47.944211473303213</v>
      </c>
      <c r="AH274">
        <v>46.547911833635588</v>
      </c>
      <c r="AI274">
        <v>51.272122191911038</v>
      </c>
      <c r="AJ274">
        <v>0.36739361368525891</v>
      </c>
      <c r="AK274">
        <v>0.36739305464672678</v>
      </c>
      <c r="AL274">
        <v>0.36731569621158949</v>
      </c>
      <c r="AM274">
        <v>0.36747187315731239</v>
      </c>
      <c r="AN274">
        <v>0.98998877152478992</v>
      </c>
      <c r="AO274">
        <v>0.98998877152478992</v>
      </c>
      <c r="AP274">
        <v>0.98998877152478992</v>
      </c>
      <c r="AQ274">
        <v>0.98998877152478992</v>
      </c>
      <c r="AR274">
        <v>8.4411414927048103</v>
      </c>
      <c r="AS274">
        <v>8.4411414927048085</v>
      </c>
      <c r="AT274">
        <v>8.4411414927048085</v>
      </c>
      <c r="AU274">
        <v>8.4411414927048085</v>
      </c>
      <c r="AV274" t="str">
        <f>VLOOKUP(Sheet1[[#This Row],[NPDES ID2]],Combined_Sheet__Major_Only___2[[NPDES ID2]:[ECHO BFR]],3,FALSE)</f>
        <v>TX</v>
      </c>
      <c r="AW274" t="s">
        <v>54</v>
      </c>
      <c r="AX274" t="str">
        <f>VLOOKUP(Sheet1[[#This Row],[NPDES ID2]],Combined_Sheet__Major_Only___2[[NPDES ID2]:[ECHO BFR]],27,FALSE)</f>
        <v>other</v>
      </c>
      <c r="AY274" t="str">
        <f>VLOOKUP(Sheet1[[#This Row],[NPDES ID2]],Combined_Sheet__Major_Only___2[[NPDES ID2]:[ECHO BFR]],28,FALSE)</f>
        <v>-</v>
      </c>
      <c r="AZ274" t="str">
        <f>VLOOKUP(Sheet1[[#This Row],[NPDES ID2]],Combined_Sheet__Major_Only___2[[NPDES ID2]:[ECHO BFR]],29,FALSE)</f>
        <v>-</v>
      </c>
      <c r="BA274">
        <f>VLOOKUP(Sheet1[[#This Row],[NPDES ID2]],Combined_Sheet__Major_Only___2[[NPDES ID2]:[ECHO BFR]],17,FALSE)</f>
        <v>29.765219999999999</v>
      </c>
      <c r="BB274">
        <f>VLOOKUP(Sheet1[[#This Row],[NPDES ID2]],Combined_Sheet__Major_Only___2[[NPDES ID2]:[ECHO BFR]],18,FALSE)</f>
        <v>-95.562749999999994</v>
      </c>
      <c r="BC274" t="str">
        <f>IF(ISNUMBER(SEARCH("aerobic",$AW274)),"aerobic","")</f>
        <v/>
      </c>
      <c r="BD274" t="str">
        <f>IF(ISNUMBER(SEARCH("anaer",$AW274)),"anaer","")</f>
        <v/>
      </c>
      <c r="BE274" t="str">
        <f>IF(ISNUMBER(SEARCH("thickening",$AZ274)),"thickening","")</f>
        <v/>
      </c>
      <c r="BF274" s="2" t="str">
        <f>IF(ISNUMBER(SEARCH("airDry",$AW274)),"airDry","")</f>
        <v/>
      </c>
      <c r="BG274" s="2" t="str">
        <f>IF(ISNUMBER(SEARCH("heatDry",$AY274)),"heatDry","")</f>
        <v/>
      </c>
      <c r="BH274" s="2" t="str">
        <f>IF(AND(ISNUMBER(SEARCH("aerobic",$AW274)),ISNUMBER(SEARCH("anaer",$AW274))),"Combined Aer and Anaer.","")</f>
        <v/>
      </c>
    </row>
    <row r="275" spans="1:60" x14ac:dyDescent="0.3">
      <c r="A275" s="4">
        <v>273</v>
      </c>
      <c r="B275" t="s">
        <v>1399</v>
      </c>
      <c r="C275">
        <v>1634</v>
      </c>
      <c r="D275">
        <v>228.93560047334421</v>
      </c>
      <c r="E275">
        <v>228.28337011016259</v>
      </c>
      <c r="F275">
        <v>179.93599356363899</v>
      </c>
      <c r="G275">
        <v>271.31018474386832</v>
      </c>
      <c r="H275">
        <v>-76.52773758639664</v>
      </c>
      <c r="I275">
        <v>-77.848095929471313</v>
      </c>
      <c r="J275">
        <v>-90.401224060919304</v>
      </c>
      <c r="K275">
        <v>-59.3501313567441</v>
      </c>
      <c r="L275">
        <v>1121.7756809251</v>
      </c>
      <c r="M275">
        <v>1117.6822377552371</v>
      </c>
      <c r="N275">
        <v>1102.8444977300589</v>
      </c>
      <c r="O275">
        <v>1152.9696693224171</v>
      </c>
      <c r="P275">
        <v>38.416187009720858</v>
      </c>
      <c r="Q275">
        <v>38.928411528331338</v>
      </c>
      <c r="R275">
        <v>30.907925070946451</v>
      </c>
      <c r="S275">
        <v>44.419127794937403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67.281671893449314</v>
      </c>
      <c r="AG275">
        <v>67.035900559920336</v>
      </c>
      <c r="AH275">
        <v>66.147627117390329</v>
      </c>
      <c r="AI275">
        <v>69.150461505340346</v>
      </c>
      <c r="AJ275">
        <v>0.59838299933510619</v>
      </c>
      <c r="AK275">
        <v>0.59838285412688152</v>
      </c>
      <c r="AL275">
        <v>0.59836254421684854</v>
      </c>
      <c r="AM275">
        <v>0.5984035399921126</v>
      </c>
      <c r="AN275">
        <v>0.18650846040223421</v>
      </c>
      <c r="AO275">
        <v>0.18650846040223421</v>
      </c>
      <c r="AP275">
        <v>0.18650846040223421</v>
      </c>
      <c r="AQ275">
        <v>0.18650846040223421</v>
      </c>
      <c r="AR275">
        <v>14.05100819193137</v>
      </c>
      <c r="AS275">
        <v>14.05100819193137</v>
      </c>
      <c r="AT275">
        <v>14.05100819193137</v>
      </c>
      <c r="AU275">
        <v>14.05100819193137</v>
      </c>
      <c r="AV275" t="str">
        <f>VLOOKUP(Sheet1[[#This Row],[NPDES ID2]],Combined_Sheet__Major_Only___2[[NPDES ID2]:[ECHO BFR]],3,FALSE)</f>
        <v>NC</v>
      </c>
      <c r="AW275" t="s">
        <v>41</v>
      </c>
      <c r="AX275" t="str">
        <f>VLOOKUP(Sheet1[[#This Row],[NPDES ID2]],Combined_Sheet__Major_Only___2[[NPDES ID2]:[ECHO BFR]],27,FALSE)</f>
        <v>methaneBioCaptureRecover</v>
      </c>
      <c r="AY275" t="str">
        <f>VLOOKUP(Sheet1[[#This Row],[NPDES ID2]],Combined_Sheet__Major_Only___2[[NPDES ID2]:[ECHO BFR]],28,FALSE)</f>
        <v>heatDry</v>
      </c>
      <c r="AZ275" t="str">
        <f>VLOOKUP(Sheet1[[#This Row],[NPDES ID2]],Combined_Sheet__Major_Only___2[[NPDES ID2]:[ECHO BFR]],29,FALSE)</f>
        <v>thickening, preliminaryOps</v>
      </c>
      <c r="BA275">
        <f>VLOOKUP(Sheet1[[#This Row],[NPDES ID2]],Combined_Sheet__Major_Only___2[[NPDES ID2]:[ECHO BFR]],17,FALSE)</f>
        <v>35.995932000000003</v>
      </c>
      <c r="BB275">
        <f>VLOOKUP(Sheet1[[#This Row],[NPDES ID2]],Combined_Sheet__Major_Only___2[[NPDES ID2]:[ECHO BFR]],18,FALSE)</f>
        <v>-80.332791</v>
      </c>
      <c r="BC275" t="str">
        <f>IF(ISNUMBER(SEARCH("aerobic",$AW275)),"aerobic","")</f>
        <v>aerobic</v>
      </c>
      <c r="BD275" t="str">
        <f>IF(ISNUMBER(SEARCH("anaer",$AW275)),"anaer","")</f>
        <v/>
      </c>
      <c r="BE275" t="str">
        <f>IF(ISNUMBER(SEARCH("thickening",$AZ275)),"thickening","")</f>
        <v>thickening</v>
      </c>
      <c r="BF275" s="3" t="str">
        <f>IF(ISNUMBER(SEARCH("airDry",$AW275)),"airDry","")</f>
        <v/>
      </c>
      <c r="BG275" s="3" t="str">
        <f>IF(ISNUMBER(SEARCH("heatDry",$AY275)),"heatDry","")</f>
        <v>heatDry</v>
      </c>
      <c r="BH275" s="3" t="str">
        <f>IF(AND(ISNUMBER(SEARCH("aerobic",$AW275)),ISNUMBER(SEARCH("anaer",$AW275))),"Combined Aer and Anaer.","")</f>
        <v/>
      </c>
    </row>
    <row r="276" spans="1:60" x14ac:dyDescent="0.3">
      <c r="A276" s="4">
        <v>274</v>
      </c>
      <c r="B276" t="s">
        <v>1403</v>
      </c>
      <c r="C276">
        <v>1613</v>
      </c>
      <c r="D276">
        <v>241.69902654879959</v>
      </c>
      <c r="E276">
        <v>241.11136203494681</v>
      </c>
      <c r="F276">
        <v>190.50072033717879</v>
      </c>
      <c r="G276">
        <v>285.8105920395451</v>
      </c>
      <c r="H276">
        <v>-76.626546977648943</v>
      </c>
      <c r="I276">
        <v>-77.819030250241809</v>
      </c>
      <c r="J276">
        <v>-90.628650321255293</v>
      </c>
      <c r="K276">
        <v>-60.490717941916607</v>
      </c>
      <c r="L276">
        <v>1047.8080310080561</v>
      </c>
      <c r="M276">
        <v>1043.3243704443601</v>
      </c>
      <c r="N276">
        <v>1027.057696048503</v>
      </c>
      <c r="O276">
        <v>1082.003463540183</v>
      </c>
      <c r="P276">
        <v>38.033630207980622</v>
      </c>
      <c r="Q276">
        <v>38.453675970260278</v>
      </c>
      <c r="R276">
        <v>30.947521097086689</v>
      </c>
      <c r="S276">
        <v>43.516259581794117</v>
      </c>
      <c r="T276">
        <v>91.718889882644888</v>
      </c>
      <c r="U276">
        <v>91.718745498145324</v>
      </c>
      <c r="V276">
        <v>91.656925727859516</v>
      </c>
      <c r="W276">
        <v>91.780259306301929</v>
      </c>
      <c r="X276">
        <v>6355.4430490873137</v>
      </c>
      <c r="Y276">
        <v>6378.343561577798</v>
      </c>
      <c r="Z276">
        <v>6156.827877284748</v>
      </c>
      <c r="AA276">
        <v>6481.97662094521</v>
      </c>
      <c r="AB276">
        <v>986.61806042569742</v>
      </c>
      <c r="AC276">
        <v>980.67152992929732</v>
      </c>
      <c r="AD276">
        <v>855.54193691179535</v>
      </c>
      <c r="AE276">
        <v>1149.1851942168551</v>
      </c>
      <c r="AF276">
        <v>63.667121728437543</v>
      </c>
      <c r="AG276">
        <v>63.394081358081252</v>
      </c>
      <c r="AH276">
        <v>62.409600302781151</v>
      </c>
      <c r="AI276">
        <v>65.739787191489256</v>
      </c>
      <c r="AJ276">
        <v>0.55419515391883545</v>
      </c>
      <c r="AK276">
        <v>0.55419481699818018</v>
      </c>
      <c r="AL276">
        <v>0.55414783827490321</v>
      </c>
      <c r="AM276">
        <v>0.55424267025061247</v>
      </c>
      <c r="AN276">
        <v>0.9728416734734272</v>
      </c>
      <c r="AO276">
        <v>0.9728416734734272</v>
      </c>
      <c r="AP276">
        <v>0.9728416734734272</v>
      </c>
      <c r="AQ276">
        <v>0.9728416734734272</v>
      </c>
      <c r="AR276">
        <v>15.06611020458147</v>
      </c>
      <c r="AS276">
        <v>15.06611020458147</v>
      </c>
      <c r="AT276">
        <v>15.06611020458147</v>
      </c>
      <c r="AU276">
        <v>15.06611020458147</v>
      </c>
      <c r="AV276" t="str">
        <f>VLOOKUP(Sheet1[[#This Row],[NPDES ID2]],Combined_Sheet__Major_Only___2[[NPDES ID2]:[ECHO BFR]],3,FALSE)</f>
        <v>ID</v>
      </c>
      <c r="AW276" t="s">
        <v>12181</v>
      </c>
      <c r="AX276" t="str">
        <f>VLOOKUP(Sheet1[[#This Row],[NPDES ID2]],Combined_Sheet__Major_Only___2[[NPDES ID2]:[ECHO BFR]],27,FALSE)</f>
        <v>methaneBioCaptureRecover</v>
      </c>
      <c r="AY276" t="str">
        <f>VLOOKUP(Sheet1[[#This Row],[NPDES ID2]],Combined_Sheet__Major_Only___2[[NPDES ID2]:[ECHO BFR]],28,FALSE)</f>
        <v>-</v>
      </c>
      <c r="AZ276" t="str">
        <f>VLOOKUP(Sheet1[[#This Row],[NPDES ID2]],Combined_Sheet__Major_Only___2[[NPDES ID2]:[ECHO BFR]],29,FALSE)</f>
        <v>preliminaryOps, thickening, sludgeLagoon</v>
      </c>
      <c r="BA276">
        <f>VLOOKUP(Sheet1[[#This Row],[NPDES ID2]],Combined_Sheet__Major_Only___2[[NPDES ID2]:[ECHO BFR]],17,FALSE)</f>
        <v>42.914973000000003</v>
      </c>
      <c r="BB276">
        <f>VLOOKUP(Sheet1[[#This Row],[NPDES ID2]],Combined_Sheet__Major_Only___2[[NPDES ID2]:[ECHO BFR]],18,FALSE)</f>
        <v>-112.516555</v>
      </c>
      <c r="BC276" t="str">
        <f>IF(ISNUMBER(SEARCH("aerobic",$AW276)),"aerobic","")</f>
        <v/>
      </c>
      <c r="BD276" t="str">
        <f>IF(ISNUMBER(SEARCH("anaer",$AW276)),"anaer","")</f>
        <v>anaer</v>
      </c>
      <c r="BE276" t="str">
        <f>IF(ISNUMBER(SEARCH("thickening",$AZ276)),"thickening","")</f>
        <v>thickening</v>
      </c>
      <c r="BF276" s="2" t="str">
        <f>IF(ISNUMBER(SEARCH("airDry",$AW276)),"airDry","")</f>
        <v/>
      </c>
      <c r="BG276" s="2" t="str">
        <f>IF(ISNUMBER(SEARCH("heatDry",$AY276)),"heatDry","")</f>
        <v/>
      </c>
      <c r="BH276" s="2" t="str">
        <f>IF(AND(ISNUMBER(SEARCH("aerobic",$AW276)),ISNUMBER(SEARCH("anaer",$AW276))),"Combined Aer and Anaer.","")</f>
        <v/>
      </c>
    </row>
    <row r="277" spans="1:60" x14ac:dyDescent="0.3">
      <c r="A277" s="4">
        <v>275</v>
      </c>
      <c r="B277" t="s">
        <v>1409</v>
      </c>
      <c r="C277">
        <v>1606.25</v>
      </c>
      <c r="D277">
        <v>250.31084944577859</v>
      </c>
      <c r="E277">
        <v>249.82582464492901</v>
      </c>
      <c r="F277">
        <v>197.57169579711871</v>
      </c>
      <c r="G277">
        <v>295.92679063199472</v>
      </c>
      <c r="H277">
        <v>-76.821060046199122</v>
      </c>
      <c r="I277">
        <v>-77.95588201106338</v>
      </c>
      <c r="J277">
        <v>-90.535881679532409</v>
      </c>
      <c r="K277">
        <v>-61.490869612364627</v>
      </c>
      <c r="L277">
        <v>1007.246751205224</v>
      </c>
      <c r="M277">
        <v>1002.511517157841</v>
      </c>
      <c r="N277">
        <v>985.33475658932593</v>
      </c>
      <c r="O277">
        <v>1043.3558480860561</v>
      </c>
      <c r="P277">
        <v>37.941817914916193</v>
      </c>
      <c r="Q277">
        <v>38.317826899734158</v>
      </c>
      <c r="R277">
        <v>31.066490718248531</v>
      </c>
      <c r="S277">
        <v>43.51157624792156</v>
      </c>
      <c r="T277">
        <v>73.207649201389557</v>
      </c>
      <c r="U277">
        <v>73.207533384710203</v>
      </c>
      <c r="V277">
        <v>73.157945232710432</v>
      </c>
      <c r="W277">
        <v>73.256876112042491</v>
      </c>
      <c r="X277">
        <v>5255.2479240672146</v>
      </c>
      <c r="Y277">
        <v>5276.0513422202557</v>
      </c>
      <c r="Z277">
        <v>5074.9415709683544</v>
      </c>
      <c r="AA277">
        <v>5370.2693132136756</v>
      </c>
      <c r="AB277">
        <v>1037.7758572913031</v>
      </c>
      <c r="AC277">
        <v>1026.707713262266</v>
      </c>
      <c r="AD277">
        <v>865.55856712201887</v>
      </c>
      <c r="AE277">
        <v>1259.9972115274829</v>
      </c>
      <c r="AF277">
        <v>61.459496816488297</v>
      </c>
      <c r="AG277">
        <v>61.170005774365123</v>
      </c>
      <c r="AH277">
        <v>60.125557143999799</v>
      </c>
      <c r="AI277">
        <v>63.658004650425319</v>
      </c>
      <c r="AJ277">
        <v>0.52723188157685741</v>
      </c>
      <c r="AK277">
        <v>0.5272315733423103</v>
      </c>
      <c r="AL277">
        <v>0.52718858603231755</v>
      </c>
      <c r="AM277">
        <v>0.52727536059359981</v>
      </c>
      <c r="AN277">
        <v>0.96630630386908933</v>
      </c>
      <c r="AO277">
        <v>0.96630630386908933</v>
      </c>
      <c r="AP277">
        <v>0.96630630386908933</v>
      </c>
      <c r="AQ277">
        <v>0.96630630386908933</v>
      </c>
      <c r="AR277">
        <v>12.646381144773549</v>
      </c>
      <c r="AS277">
        <v>12.646381144773549</v>
      </c>
      <c r="AT277">
        <v>12.646381144773549</v>
      </c>
      <c r="AU277">
        <v>12.646381144773549</v>
      </c>
      <c r="AV277" t="str">
        <f>VLOOKUP(Sheet1[[#This Row],[NPDES ID2]],Combined_Sheet__Major_Only___2[[NPDES ID2]:[ECHO BFR]],3,FALSE)</f>
        <v>CA</v>
      </c>
      <c r="AW277" t="s">
        <v>12181</v>
      </c>
      <c r="AX277" t="str">
        <f>VLOOKUP(Sheet1[[#This Row],[NPDES ID2]],Combined_Sheet__Major_Only___2[[NPDES ID2]:[ECHO BFR]],27,FALSE)</f>
        <v>-</v>
      </c>
      <c r="AY277" t="str">
        <f>VLOOKUP(Sheet1[[#This Row],[NPDES ID2]],Combined_Sheet__Major_Only___2[[NPDES ID2]:[ECHO BFR]],28,FALSE)</f>
        <v>-</v>
      </c>
      <c r="AZ277" t="str">
        <f>VLOOKUP(Sheet1[[#This Row],[NPDES ID2]],Combined_Sheet__Major_Only___2[[NPDES ID2]:[ECHO BFR]],29,FALSE)</f>
        <v>thickening, preliminaryOps</v>
      </c>
      <c r="BA277">
        <f>VLOOKUP(Sheet1[[#This Row],[NPDES ID2]],Combined_Sheet__Major_Only___2[[NPDES ID2]:[ECHO BFR]],17,FALSE)</f>
        <v>38.733888999999998</v>
      </c>
      <c r="BB277">
        <f>VLOOKUP(Sheet1[[#This Row],[NPDES ID2]],Combined_Sheet__Major_Only___2[[NPDES ID2]:[ECHO BFR]],18,FALSE)</f>
        <v>-121.32166700000001</v>
      </c>
      <c r="BC277" t="str">
        <f>IF(ISNUMBER(SEARCH("aerobic",$AW277)),"aerobic","")</f>
        <v/>
      </c>
      <c r="BD277" t="str">
        <f>IF(ISNUMBER(SEARCH("anaer",$AW277)),"anaer","")</f>
        <v>anaer</v>
      </c>
      <c r="BE277" t="str">
        <f>IF(ISNUMBER(SEARCH("thickening",$AZ277)),"thickening","")</f>
        <v>thickening</v>
      </c>
      <c r="BF277" s="3" t="str">
        <f>IF(ISNUMBER(SEARCH("airDry",$AW277)),"airDry","")</f>
        <v/>
      </c>
      <c r="BG277" s="3" t="str">
        <f>IF(ISNUMBER(SEARCH("heatDry",$AY277)),"heatDry","")</f>
        <v/>
      </c>
      <c r="BH277" s="3" t="str">
        <f>IF(AND(ISNUMBER(SEARCH("aerobic",$AW277)),ISNUMBER(SEARCH("anaer",$AW277))),"Combined Aer and Anaer.","")</f>
        <v/>
      </c>
    </row>
    <row r="278" spans="1:60" x14ac:dyDescent="0.3">
      <c r="A278" s="4">
        <v>276</v>
      </c>
      <c r="B278" t="s">
        <v>1413</v>
      </c>
      <c r="C278">
        <v>1606</v>
      </c>
      <c r="D278">
        <v>299.55580636450418</v>
      </c>
      <c r="E278">
        <v>297.33134105539199</v>
      </c>
      <c r="F278">
        <v>237.85676773412169</v>
      </c>
      <c r="G278">
        <v>357.35476360699982</v>
      </c>
      <c r="H278">
        <v>-77.643336842600533</v>
      </c>
      <c r="I278">
        <v>-77.624609293623067</v>
      </c>
      <c r="J278">
        <v>-90.314301741715639</v>
      </c>
      <c r="K278">
        <v>-64.890913637036931</v>
      </c>
      <c r="L278">
        <v>841.8993936732395</v>
      </c>
      <c r="M278">
        <v>835.93374445446921</v>
      </c>
      <c r="N278">
        <v>814.30278750504215</v>
      </c>
      <c r="O278">
        <v>887.37387984775387</v>
      </c>
      <c r="P278">
        <v>38.218743952145857</v>
      </c>
      <c r="Q278">
        <v>38.076793018267907</v>
      </c>
      <c r="R278">
        <v>32.389838886289319</v>
      </c>
      <c r="S278">
        <v>43.494223516764322</v>
      </c>
      <c r="T278">
        <v>45.44914652184616</v>
      </c>
      <c r="U278">
        <v>45.449073543998033</v>
      </c>
      <c r="V278">
        <v>45.417827296509877</v>
      </c>
      <c r="W278">
        <v>45.480165145676807</v>
      </c>
      <c r="X278">
        <v>3904.4124320099531</v>
      </c>
      <c r="Y278">
        <v>3927.473131789849</v>
      </c>
      <c r="Z278">
        <v>3703.9298478020501</v>
      </c>
      <c r="AA278">
        <v>4033.6417864315049</v>
      </c>
      <c r="AB278">
        <v>854.68227922215726</v>
      </c>
      <c r="AC278">
        <v>838.84163902951059</v>
      </c>
      <c r="AD278">
        <v>697.82414704888583</v>
      </c>
      <c r="AE278">
        <v>1088.170838104754</v>
      </c>
      <c r="AF278">
        <v>51.377996774083798</v>
      </c>
      <c r="AG278">
        <v>51.013512717969313</v>
      </c>
      <c r="AH278">
        <v>49.696180503897267</v>
      </c>
      <c r="AI278">
        <v>54.149455805906342</v>
      </c>
      <c r="AJ278">
        <v>0.40439296246183232</v>
      </c>
      <c r="AK278">
        <v>0.40439274820405391</v>
      </c>
      <c r="AL278">
        <v>0.40436285335146999</v>
      </c>
      <c r="AM278">
        <v>0.40442319889558992</v>
      </c>
      <c r="AN278">
        <v>0.94728352088522672</v>
      </c>
      <c r="AO278">
        <v>0.9472835208852266</v>
      </c>
      <c r="AP278">
        <v>0.9472835208852266</v>
      </c>
      <c r="AQ278">
        <v>0.9472835208852266</v>
      </c>
      <c r="AR278">
        <v>10.004321140797501</v>
      </c>
      <c r="AS278">
        <v>10.004321140797501</v>
      </c>
      <c r="AT278">
        <v>10.004321140797501</v>
      </c>
      <c r="AU278">
        <v>10.004321140797501</v>
      </c>
      <c r="AV278" t="str">
        <f>VLOOKUP(Sheet1[[#This Row],[NPDES ID2]],Combined_Sheet__Major_Only___2[[NPDES ID2]:[ECHO BFR]],3,FALSE)</f>
        <v>MA</v>
      </c>
      <c r="AW278" t="s">
        <v>54</v>
      </c>
      <c r="AX278" t="str">
        <f>VLOOKUP(Sheet1[[#This Row],[NPDES ID2]],Combined_Sheet__Major_Only___2[[NPDES ID2]:[ECHO BFR]],27,FALSE)</f>
        <v>-</v>
      </c>
      <c r="AY278" t="str">
        <f>VLOOKUP(Sheet1[[#This Row],[NPDES ID2]],Combined_Sheet__Major_Only___2[[NPDES ID2]:[ECHO BFR]],28,FALSE)</f>
        <v>-</v>
      </c>
      <c r="AZ278" t="str">
        <f>VLOOKUP(Sheet1[[#This Row],[NPDES ID2]],Combined_Sheet__Major_Only___2[[NPDES ID2]:[ECHO BFR]],29,FALSE)</f>
        <v>thickening</v>
      </c>
      <c r="BA278">
        <f>VLOOKUP(Sheet1[[#This Row],[NPDES ID2]],Combined_Sheet__Major_Only___2[[NPDES ID2]:[ECHO BFR]],17,FALSE)</f>
        <v>41.87435</v>
      </c>
      <c r="BB278">
        <f>VLOOKUP(Sheet1[[#This Row],[NPDES ID2]],Combined_Sheet__Major_Only___2[[NPDES ID2]:[ECHO BFR]],18,FALSE)</f>
        <v>-71.097229999999996</v>
      </c>
      <c r="BC278" t="str">
        <f>IF(ISNUMBER(SEARCH("aerobic",$AW278)),"aerobic","")</f>
        <v/>
      </c>
      <c r="BD278" t="str">
        <f>IF(ISNUMBER(SEARCH("anaer",$AW278)),"anaer","")</f>
        <v/>
      </c>
      <c r="BE278" t="str">
        <f>IF(ISNUMBER(SEARCH("thickening",$AZ278)),"thickening","")</f>
        <v>thickening</v>
      </c>
      <c r="BF278" s="2" t="str">
        <f>IF(ISNUMBER(SEARCH("airDry",$AW278)),"airDry","")</f>
        <v/>
      </c>
      <c r="BG278" s="2" t="str">
        <f>IF(ISNUMBER(SEARCH("heatDry",$AY278)),"heatDry","")</f>
        <v/>
      </c>
      <c r="BH278" s="2" t="str">
        <f>IF(AND(ISNUMBER(SEARCH("aerobic",$AW278)),ISNUMBER(SEARCH("anaer",$AW278))),"Combined Aer and Anaer.","")</f>
        <v/>
      </c>
    </row>
    <row r="279" spans="1:60" x14ac:dyDescent="0.3">
      <c r="A279" s="4">
        <v>277</v>
      </c>
      <c r="B279" t="s">
        <v>1418</v>
      </c>
      <c r="C279">
        <v>1605</v>
      </c>
      <c r="D279">
        <v>327.33568551353488</v>
      </c>
      <c r="E279">
        <v>324.50908540756262</v>
      </c>
      <c r="F279">
        <v>260.78998030276807</v>
      </c>
      <c r="G279">
        <v>392.46969078928367</v>
      </c>
      <c r="H279">
        <v>-78.030176358978309</v>
      </c>
      <c r="I279">
        <v>-77.40533956188338</v>
      </c>
      <c r="J279">
        <v>-89.856684565850458</v>
      </c>
      <c r="K279">
        <v>-67.001037251472752</v>
      </c>
      <c r="L279">
        <v>770.18402883341082</v>
      </c>
      <c r="M279">
        <v>763.69263878583865</v>
      </c>
      <c r="N279">
        <v>740.16357634616543</v>
      </c>
      <c r="O279">
        <v>819.65038364385543</v>
      </c>
      <c r="P279">
        <v>38.299293955146659</v>
      </c>
      <c r="Q279">
        <v>38.079575496499309</v>
      </c>
      <c r="R279">
        <v>33.171054785610792</v>
      </c>
      <c r="S279">
        <v>43.523006574885031</v>
      </c>
      <c r="T279">
        <v>3.9526874899468951</v>
      </c>
      <c r="U279">
        <v>3.9526785522894219</v>
      </c>
      <c r="V279">
        <v>3.9488517984937439</v>
      </c>
      <c r="W279">
        <v>3.9564863664848131</v>
      </c>
      <c r="X279">
        <v>371.06819628100487</v>
      </c>
      <c r="Y279">
        <v>373.57824009921592</v>
      </c>
      <c r="Z279">
        <v>348.62098480764428</v>
      </c>
      <c r="AA279">
        <v>385.7017090784849</v>
      </c>
      <c r="AB279">
        <v>89.8809783552189</v>
      </c>
      <c r="AC279">
        <v>87.607652792297642</v>
      </c>
      <c r="AD279">
        <v>71.565418822391223</v>
      </c>
      <c r="AE279">
        <v>118.0780528047376</v>
      </c>
      <c r="AF279">
        <v>47.029681531344792</v>
      </c>
      <c r="AG279">
        <v>46.633017688982797</v>
      </c>
      <c r="AH279">
        <v>45.198067777887807</v>
      </c>
      <c r="AI279">
        <v>50.047768453272496</v>
      </c>
      <c r="AJ279">
        <v>0.35159942887765228</v>
      </c>
      <c r="AK279">
        <v>0.35159929359542169</v>
      </c>
      <c r="AL279">
        <v>0.35158039482371523</v>
      </c>
      <c r="AM279">
        <v>0.35161854297055262</v>
      </c>
      <c r="AN279">
        <v>0.66208246067764809</v>
      </c>
      <c r="AO279">
        <v>0.66208246067764798</v>
      </c>
      <c r="AP279">
        <v>0.66208246067764798</v>
      </c>
      <c r="AQ279">
        <v>0.66208246067764798</v>
      </c>
      <c r="AR279">
        <v>8.6991847526885291</v>
      </c>
      <c r="AS279">
        <v>8.6991847526885291</v>
      </c>
      <c r="AT279">
        <v>8.6991847526885291</v>
      </c>
      <c r="AU279">
        <v>8.6991847526885291</v>
      </c>
      <c r="AV279" t="str">
        <f>VLOOKUP(Sheet1[[#This Row],[NPDES ID2]],Combined_Sheet__Major_Only___2[[NPDES ID2]:[ECHO BFR]],3,FALSE)</f>
        <v>NC</v>
      </c>
      <c r="AW279" t="s">
        <v>1420</v>
      </c>
      <c r="AX279" t="str">
        <f>VLOOKUP(Sheet1[[#This Row],[NPDES ID2]],Combined_Sheet__Major_Only___2[[NPDES ID2]:[ECHO BFR]],27,FALSE)</f>
        <v>-</v>
      </c>
      <c r="AY279" t="str">
        <f>VLOOKUP(Sheet1[[#This Row],[NPDES ID2]],Combined_Sheet__Major_Only___2[[NPDES ID2]:[ECHO BFR]],28,FALSE)</f>
        <v>highTempCompost</v>
      </c>
      <c r="AZ279" t="str">
        <f>VLOOKUP(Sheet1[[#This Row],[NPDES ID2]],Combined_Sheet__Major_Only___2[[NPDES ID2]:[ECHO BFR]],29,FALSE)</f>
        <v>thickening</v>
      </c>
      <c r="BA279">
        <f>VLOOKUP(Sheet1[[#This Row],[NPDES ID2]],Combined_Sheet__Major_Only___2[[NPDES ID2]:[ECHO BFR]],17,FALSE)</f>
        <v>35.774025999999999</v>
      </c>
      <c r="BB279">
        <f>VLOOKUP(Sheet1[[#This Row],[NPDES ID2]],Combined_Sheet__Major_Only___2[[NPDES ID2]:[ECHO BFR]],18,FALSE)</f>
        <v>-81.665751999999998</v>
      </c>
      <c r="BC279" t="str">
        <f>IF(ISNUMBER(SEARCH("aerobic",$AW279)),"aerobic","")</f>
        <v/>
      </c>
      <c r="BD279" t="str">
        <f>IF(ISNUMBER(SEARCH("anaer",$AW279)),"anaer","")</f>
        <v/>
      </c>
      <c r="BE279" t="str">
        <f>IF(ISNUMBER(SEARCH("thickening",$AZ279)),"thickening","")</f>
        <v>thickening</v>
      </c>
      <c r="BF279" s="3" t="str">
        <f>IF(ISNUMBER(SEARCH("airDry",$AW279)),"airDry","")</f>
        <v>airDry</v>
      </c>
      <c r="BG279" s="3" t="str">
        <f>IF(ISNUMBER(SEARCH("heatDry",$AY279)),"heatDry","")</f>
        <v/>
      </c>
      <c r="BH279" s="3" t="str">
        <f>IF(AND(ISNUMBER(SEARCH("aerobic",$AW279)),ISNUMBER(SEARCH("anaer",$AW279))),"Combined Aer and Anaer.","")</f>
        <v/>
      </c>
    </row>
    <row r="280" spans="1:60" x14ac:dyDescent="0.3">
      <c r="A280" s="4">
        <v>278</v>
      </c>
      <c r="B280" t="s">
        <v>1424</v>
      </c>
      <c r="C280">
        <v>1570</v>
      </c>
      <c r="D280">
        <v>266.58194611732409</v>
      </c>
      <c r="E280">
        <v>264.78344390043742</v>
      </c>
      <c r="F280">
        <v>211.40423008184931</v>
      </c>
      <c r="G280">
        <v>316.02779255197942</v>
      </c>
      <c r="H280">
        <v>-77.220893437936482</v>
      </c>
      <c r="I280">
        <v>-77.98676176621791</v>
      </c>
      <c r="J280">
        <v>-90.504753742023553</v>
      </c>
      <c r="K280">
        <v>-62.737859676751</v>
      </c>
      <c r="L280">
        <v>923.01611988139189</v>
      </c>
      <c r="M280">
        <v>917.92806200811458</v>
      </c>
      <c r="N280">
        <v>899.47978897592736</v>
      </c>
      <c r="O280">
        <v>961.79975542479815</v>
      </c>
      <c r="P280">
        <v>37.196829770839948</v>
      </c>
      <c r="Q280">
        <v>37.45322326204618</v>
      </c>
      <c r="R280">
        <v>30.98612035420944</v>
      </c>
      <c r="S280">
        <v>42.827081075261667</v>
      </c>
      <c r="T280">
        <v>47.297016957266003</v>
      </c>
      <c r="U280">
        <v>47.296941127657078</v>
      </c>
      <c r="V280">
        <v>47.264473868233686</v>
      </c>
      <c r="W280">
        <v>47.329247698165339</v>
      </c>
      <c r="X280">
        <v>3621.9152458081198</v>
      </c>
      <c r="Y280">
        <v>3638.6653388374079</v>
      </c>
      <c r="Z280">
        <v>3476.5335067838282</v>
      </c>
      <c r="AA280">
        <v>3714.9585252790621</v>
      </c>
      <c r="AB280">
        <v>572.7157482211602</v>
      </c>
      <c r="AC280">
        <v>568.8113526887015</v>
      </c>
      <c r="AD280">
        <v>494.42495694814693</v>
      </c>
      <c r="AE280">
        <v>672.87347475660351</v>
      </c>
      <c r="AF280">
        <v>57.619075793102454</v>
      </c>
      <c r="AG280">
        <v>57.301056161282702</v>
      </c>
      <c r="AH280">
        <v>56.152008326803227</v>
      </c>
      <c r="AI280">
        <v>60.036711097291082</v>
      </c>
      <c r="AJ280">
        <v>0.48037659504865338</v>
      </c>
      <c r="AK280">
        <v>0.48037638161082358</v>
      </c>
      <c r="AL280">
        <v>0.48034657962661381</v>
      </c>
      <c r="AM280">
        <v>0.48040673697889852</v>
      </c>
      <c r="AN280">
        <v>0.94919304033644247</v>
      </c>
      <c r="AO280">
        <v>0.94919304033644236</v>
      </c>
      <c r="AP280">
        <v>0.94919304033644236</v>
      </c>
      <c r="AQ280">
        <v>0.94919304033644236</v>
      </c>
      <c r="AR280">
        <v>13.48210045698039</v>
      </c>
      <c r="AS280">
        <v>13.482100456980399</v>
      </c>
      <c r="AT280">
        <v>13.482100456980399</v>
      </c>
      <c r="AU280">
        <v>13.482100456980399</v>
      </c>
      <c r="AV280" t="str">
        <f>VLOOKUP(Sheet1[[#This Row],[NPDES ID2]],Combined_Sheet__Major_Only___2[[NPDES ID2]:[ECHO BFR]],3,FALSE)</f>
        <v>WA</v>
      </c>
      <c r="AW280" t="s">
        <v>12181</v>
      </c>
      <c r="AX280" t="str">
        <f>VLOOKUP(Sheet1[[#This Row],[NPDES ID2]],Combined_Sheet__Major_Only___2[[NPDES ID2]:[ECHO BFR]],27,FALSE)</f>
        <v>methaneBioCaptureRecover</v>
      </c>
      <c r="AY280" t="str">
        <f>VLOOKUP(Sheet1[[#This Row],[NPDES ID2]],Combined_Sheet__Major_Only___2[[NPDES ID2]:[ECHO BFR]],28,FALSE)</f>
        <v>-</v>
      </c>
      <c r="AZ280" t="str">
        <f>VLOOKUP(Sheet1[[#This Row],[NPDES ID2]],Combined_Sheet__Major_Only___2[[NPDES ID2]:[ECHO BFR]],29,FALSE)</f>
        <v>thickening, preliminaryOps</v>
      </c>
      <c r="BA280">
        <f>VLOOKUP(Sheet1[[#This Row],[NPDES ID2]],Combined_Sheet__Major_Only___2[[NPDES ID2]:[ECHO BFR]],17,FALSE)</f>
        <v>46.579402999999999</v>
      </c>
      <c r="BB280">
        <f>VLOOKUP(Sheet1[[#This Row],[NPDES ID2]],Combined_Sheet__Major_Only___2[[NPDES ID2]:[ECHO BFR]],18,FALSE)</f>
        <v>-120.46983</v>
      </c>
      <c r="BC280" t="str">
        <f>IF(ISNUMBER(SEARCH("aerobic",$AW280)),"aerobic","")</f>
        <v/>
      </c>
      <c r="BD280" t="str">
        <f>IF(ISNUMBER(SEARCH("anaer",$AW280)),"anaer","")</f>
        <v>anaer</v>
      </c>
      <c r="BE280" t="str">
        <f>IF(ISNUMBER(SEARCH("thickening",$AZ280)),"thickening","")</f>
        <v>thickening</v>
      </c>
      <c r="BF280" s="2" t="str">
        <f>IF(ISNUMBER(SEARCH("airDry",$AW280)),"airDry","")</f>
        <v/>
      </c>
      <c r="BG280" s="2" t="str">
        <f>IF(ISNUMBER(SEARCH("heatDry",$AY280)),"heatDry","")</f>
        <v/>
      </c>
      <c r="BH280" s="2" t="str">
        <f>IF(AND(ISNUMBER(SEARCH("aerobic",$AW280)),ISNUMBER(SEARCH("anaer",$AW280))),"Combined Aer and Anaer.","")</f>
        <v/>
      </c>
    </row>
    <row r="281" spans="1:60" x14ac:dyDescent="0.3">
      <c r="A281" s="4">
        <v>279</v>
      </c>
      <c r="B281" t="s">
        <v>1428</v>
      </c>
      <c r="C281">
        <v>1554</v>
      </c>
      <c r="D281">
        <v>323.71073252179679</v>
      </c>
      <c r="E281">
        <v>320.72837140009739</v>
      </c>
      <c r="F281">
        <v>258.59130266130768</v>
      </c>
      <c r="G281">
        <v>387.73622793327701</v>
      </c>
      <c r="H281">
        <v>-77.996574803397209</v>
      </c>
      <c r="I281">
        <v>-77.372448809375413</v>
      </c>
      <c r="J281">
        <v>-89.888306138194409</v>
      </c>
      <c r="K281">
        <v>-66.803168165654853</v>
      </c>
      <c r="L281">
        <v>752.34445544329026</v>
      </c>
      <c r="M281">
        <v>746.10857226994483</v>
      </c>
      <c r="N281">
        <v>723.50517764801305</v>
      </c>
      <c r="O281">
        <v>799.86464678854406</v>
      </c>
      <c r="P281">
        <v>37.073259945910472</v>
      </c>
      <c r="Q281">
        <v>36.89995808025391</v>
      </c>
      <c r="R281">
        <v>32.041398777325242</v>
      </c>
      <c r="S281">
        <v>42.094555093380677</v>
      </c>
      <c r="T281">
        <v>4.2050132414949646</v>
      </c>
      <c r="U281">
        <v>4.2050039144310318</v>
      </c>
      <c r="V281">
        <v>4.2010104320875596</v>
      </c>
      <c r="W281">
        <v>4.2089776319912504</v>
      </c>
      <c r="X281">
        <v>391.26151611433062</v>
      </c>
      <c r="Y281">
        <v>393.87130776222421</v>
      </c>
      <c r="Z281">
        <v>367.96700494875898</v>
      </c>
      <c r="AA281">
        <v>406.43257611220457</v>
      </c>
      <c r="AB281">
        <v>120.2157278460146</v>
      </c>
      <c r="AC281">
        <v>115.509384810291</v>
      </c>
      <c r="AD281">
        <v>90.238218455133264</v>
      </c>
      <c r="AE281">
        <v>170.4273941533784</v>
      </c>
      <c r="AF281">
        <v>47.448100012998196</v>
      </c>
      <c r="AG281">
        <v>47.054532545077507</v>
      </c>
      <c r="AH281">
        <v>45.630862622792471</v>
      </c>
      <c r="AI281">
        <v>50.442511284932692</v>
      </c>
      <c r="AJ281">
        <v>0.35667335939933642</v>
      </c>
      <c r="AK281">
        <v>0.35667321930641138</v>
      </c>
      <c r="AL281">
        <v>0.35665364981541081</v>
      </c>
      <c r="AM281">
        <v>0.35669315188868361</v>
      </c>
      <c r="AN281">
        <v>0.67284485812019512</v>
      </c>
      <c r="AO281">
        <v>0.6728448581201949</v>
      </c>
      <c r="AP281">
        <v>0.6728448581201949</v>
      </c>
      <c r="AQ281">
        <v>0.6728448581201949</v>
      </c>
      <c r="AR281">
        <v>7.8655532924664877</v>
      </c>
      <c r="AS281">
        <v>7.8655532924664859</v>
      </c>
      <c r="AT281">
        <v>7.8655532924664859</v>
      </c>
      <c r="AU281">
        <v>7.8655532924664859</v>
      </c>
      <c r="AV281" t="str">
        <f>VLOOKUP(Sheet1[[#This Row],[NPDES ID2]],Combined_Sheet__Major_Only___2[[NPDES ID2]:[ECHO BFR]],3,FALSE)</f>
        <v>TX</v>
      </c>
      <c r="AW281" t="s">
        <v>1420</v>
      </c>
      <c r="AX281" t="str">
        <f>VLOOKUP(Sheet1[[#This Row],[NPDES ID2]],Combined_Sheet__Major_Only___2[[NPDES ID2]:[ECHO BFR]],27,FALSE)</f>
        <v>-</v>
      </c>
      <c r="AY281" t="str">
        <f>VLOOKUP(Sheet1[[#This Row],[NPDES ID2]],Combined_Sheet__Major_Only___2[[NPDES ID2]:[ECHO BFR]],28,FALSE)</f>
        <v>-</v>
      </c>
      <c r="AZ281" t="str">
        <f>VLOOKUP(Sheet1[[#This Row],[NPDES ID2]],Combined_Sheet__Major_Only___2[[NPDES ID2]:[ECHO BFR]],29,FALSE)</f>
        <v>preliminaryOps</v>
      </c>
      <c r="BA281">
        <f>VLOOKUP(Sheet1[[#This Row],[NPDES ID2]],Combined_Sheet__Major_Only___2[[NPDES ID2]:[ECHO BFR]],17,FALSE)</f>
        <v>26.367305999999999</v>
      </c>
      <c r="BB281">
        <f>VLOOKUP(Sheet1[[#This Row],[NPDES ID2]],Combined_Sheet__Major_Only___2[[NPDES ID2]:[ECHO BFR]],18,FALSE)</f>
        <v>-98.804056000000003</v>
      </c>
      <c r="BC281" t="str">
        <f>IF(ISNUMBER(SEARCH("aerobic",$AW281)),"aerobic","")</f>
        <v/>
      </c>
      <c r="BD281" t="str">
        <f>IF(ISNUMBER(SEARCH("anaer",$AW281)),"anaer","")</f>
        <v/>
      </c>
      <c r="BE281" t="str">
        <f>IF(ISNUMBER(SEARCH("thickening",$AZ281)),"thickening","")</f>
        <v/>
      </c>
      <c r="BF281" s="3" t="str">
        <f>IF(ISNUMBER(SEARCH("airDry",$AW281)),"airDry","")</f>
        <v>airDry</v>
      </c>
      <c r="BG281" s="3" t="str">
        <f>IF(ISNUMBER(SEARCH("heatDry",$AY281)),"heatDry","")</f>
        <v/>
      </c>
      <c r="BH281" s="3" t="str">
        <f>IF(AND(ISNUMBER(SEARCH("aerobic",$AW281)),ISNUMBER(SEARCH("anaer",$AW281))),"Combined Aer and Anaer.","")</f>
        <v/>
      </c>
    </row>
    <row r="282" spans="1:60" x14ac:dyDescent="0.3">
      <c r="A282" s="4">
        <v>280</v>
      </c>
      <c r="B282" t="s">
        <v>1433</v>
      </c>
      <c r="C282">
        <v>1552</v>
      </c>
      <c r="D282">
        <v>238.08462054331679</v>
      </c>
      <c r="E282">
        <v>237.6159689358924</v>
      </c>
      <c r="F282">
        <v>188.43860482503919</v>
      </c>
      <c r="G282">
        <v>280.97986583582781</v>
      </c>
      <c r="H282">
        <v>-76.651234943221311</v>
      </c>
      <c r="I282">
        <v>-77.860362173621354</v>
      </c>
      <c r="J282">
        <v>-90.665108632672201</v>
      </c>
      <c r="K282">
        <v>-60.336333197352417</v>
      </c>
      <c r="L282">
        <v>1020.691431796337</v>
      </c>
      <c r="M282">
        <v>1016.469838236158</v>
      </c>
      <c r="N282">
        <v>1001.159855691192</v>
      </c>
      <c r="O282">
        <v>1052.876815361529</v>
      </c>
      <c r="P282">
        <v>36.572671532381356</v>
      </c>
      <c r="Q282">
        <v>37.008383618318383</v>
      </c>
      <c r="R282">
        <v>29.692757370613371</v>
      </c>
      <c r="S282">
        <v>41.892930233134571</v>
      </c>
      <c r="T282">
        <v>60.308618263782662</v>
      </c>
      <c r="U282">
        <v>60.308522353775373</v>
      </c>
      <c r="V282">
        <v>60.267457456667302</v>
      </c>
      <c r="W282">
        <v>60.349384010022213</v>
      </c>
      <c r="X282">
        <v>4127.6513447220659</v>
      </c>
      <c r="Y282">
        <v>4141.9983008738391</v>
      </c>
      <c r="Z282">
        <v>4003.0305464555881</v>
      </c>
      <c r="AA282">
        <v>4207.0346389653814</v>
      </c>
      <c r="AB282">
        <v>638.89161558754802</v>
      </c>
      <c r="AC282">
        <v>635.07294694142593</v>
      </c>
      <c r="AD282">
        <v>554.36873686537763</v>
      </c>
      <c r="AE282">
        <v>743.89930594989187</v>
      </c>
      <c r="AF282">
        <v>64.455483160901551</v>
      </c>
      <c r="AG282">
        <v>64.188440628139645</v>
      </c>
      <c r="AH282">
        <v>63.224581079551719</v>
      </c>
      <c r="AI282">
        <v>66.484103270371492</v>
      </c>
      <c r="AJ282">
        <v>0.56382869415633541</v>
      </c>
      <c r="AK282">
        <v>0.56382843985919573</v>
      </c>
      <c r="AL282">
        <v>0.56379293476922054</v>
      </c>
      <c r="AM282">
        <v>0.56386460430033347</v>
      </c>
      <c r="AN282">
        <v>0.959518199229629</v>
      </c>
      <c r="AO282">
        <v>0.95951819922962855</v>
      </c>
      <c r="AP282">
        <v>0.95951819922962855</v>
      </c>
      <c r="AQ282">
        <v>0.95951819922962855</v>
      </c>
      <c r="AR282">
        <v>15.280260151372341</v>
      </c>
      <c r="AS282">
        <v>15.280260151372341</v>
      </c>
      <c r="AT282">
        <v>15.280260151372341</v>
      </c>
      <c r="AU282">
        <v>15.280260151372341</v>
      </c>
      <c r="AV282" t="str">
        <f>VLOOKUP(Sheet1[[#This Row],[NPDES ID2]],Combined_Sheet__Major_Only___2[[NPDES ID2]:[ECHO BFR]],3,FALSE)</f>
        <v>IA</v>
      </c>
      <c r="AW282" t="s">
        <v>12181</v>
      </c>
      <c r="AX282" t="str">
        <f>VLOOKUP(Sheet1[[#This Row],[NPDES ID2]],Combined_Sheet__Major_Only___2[[NPDES ID2]:[ECHO BFR]],27,FALSE)</f>
        <v>methaneBioCaptureRecover</v>
      </c>
      <c r="AY282" t="str">
        <f>VLOOKUP(Sheet1[[#This Row],[NPDES ID2]],Combined_Sheet__Major_Only___2[[NPDES ID2]:[ECHO BFR]],28,FALSE)</f>
        <v>thermoAerobicDigest</v>
      </c>
      <c r="AZ282" t="str">
        <f>VLOOKUP(Sheet1[[#This Row],[NPDES ID2]],Combined_Sheet__Major_Only___2[[NPDES ID2]:[ECHO BFR]],29,FALSE)</f>
        <v>preliminaryOps, thickening</v>
      </c>
      <c r="BA282">
        <f>VLOOKUP(Sheet1[[#This Row],[NPDES ID2]],Combined_Sheet__Major_Only___2[[NPDES ID2]:[ECHO BFR]],17,FALSE)</f>
        <v>41.610582999999998</v>
      </c>
      <c r="BB282">
        <f>VLOOKUP(Sheet1[[#This Row],[NPDES ID2]],Combined_Sheet__Major_Only___2[[NPDES ID2]:[ECHO BFR]],18,FALSE)</f>
        <v>-91.504527999999993</v>
      </c>
      <c r="BC282" t="str">
        <f>IF(ISNUMBER(SEARCH("aerobic",$AW282)),"aerobic","")</f>
        <v/>
      </c>
      <c r="BD282" t="str">
        <f>IF(ISNUMBER(SEARCH("anaer",$AW282)),"anaer","")</f>
        <v>anaer</v>
      </c>
      <c r="BE282" t="str">
        <f>IF(ISNUMBER(SEARCH("thickening",$AZ282)),"thickening","")</f>
        <v>thickening</v>
      </c>
      <c r="BF282" s="2" t="str">
        <f>IF(ISNUMBER(SEARCH("airDry",$AW282)),"airDry","")</f>
        <v/>
      </c>
      <c r="BG282" s="2" t="str">
        <f>IF(ISNUMBER(SEARCH("heatDry",$AY282)),"heatDry","")</f>
        <v/>
      </c>
      <c r="BH282" s="2" t="str">
        <f>IF(AND(ISNUMBER(SEARCH("aerobic",$AW282)),ISNUMBER(SEARCH("anaer",$AW282))),"Combined Aer and Anaer.","")</f>
        <v/>
      </c>
    </row>
    <row r="283" spans="1:60" x14ac:dyDescent="0.3">
      <c r="A283" s="4">
        <v>281</v>
      </c>
      <c r="B283" t="s">
        <v>1438</v>
      </c>
      <c r="C283">
        <v>1538.51</v>
      </c>
      <c r="D283">
        <v>264.20938284986232</v>
      </c>
      <c r="E283">
        <v>262.37212435426989</v>
      </c>
      <c r="F283">
        <v>209.96659569044539</v>
      </c>
      <c r="G283">
        <v>313.00130389379569</v>
      </c>
      <c r="H283">
        <v>-77.056473490496771</v>
      </c>
      <c r="I283">
        <v>-77.77837164258797</v>
      </c>
      <c r="J283">
        <v>-90.288383402231162</v>
      </c>
      <c r="K283">
        <v>-62.44465888346965</v>
      </c>
      <c r="L283">
        <v>911.50203591530396</v>
      </c>
      <c r="M283">
        <v>906.56952942019382</v>
      </c>
      <c r="N283">
        <v>888.67626136407137</v>
      </c>
      <c r="O283">
        <v>949.11724332732331</v>
      </c>
      <c r="P283">
        <v>36.437172795343379</v>
      </c>
      <c r="Q283">
        <v>36.709806960736621</v>
      </c>
      <c r="R283">
        <v>30.278473057137511</v>
      </c>
      <c r="S283">
        <v>41.933726328789412</v>
      </c>
      <c r="T283">
        <v>101.0037167611373</v>
      </c>
      <c r="U283">
        <v>101.003558047654</v>
      </c>
      <c r="V283">
        <v>100.93560316950671</v>
      </c>
      <c r="W283">
        <v>101.07117659942691</v>
      </c>
      <c r="X283">
        <v>7675.1522728228811</v>
      </c>
      <c r="Y283">
        <v>7710.0849062444249</v>
      </c>
      <c r="Z283">
        <v>7372.4157891137784</v>
      </c>
      <c r="AA283">
        <v>7868.7561343717962</v>
      </c>
      <c r="AB283">
        <v>1275.457479048657</v>
      </c>
      <c r="AC283">
        <v>1266.07884345507</v>
      </c>
      <c r="AD283">
        <v>1093.169921812269</v>
      </c>
      <c r="AE283">
        <v>1509.8394989391941</v>
      </c>
      <c r="AF283">
        <v>58.066918907244037</v>
      </c>
      <c r="AG283">
        <v>57.752098717056278</v>
      </c>
      <c r="AH283">
        <v>56.61607742355325</v>
      </c>
      <c r="AI283">
        <v>60.458063916158792</v>
      </c>
      <c r="AJ283">
        <v>0.48583698842174328</v>
      </c>
      <c r="AK283">
        <v>0.48583666744466369</v>
      </c>
      <c r="AL283">
        <v>0.48579193169467072</v>
      </c>
      <c r="AM283">
        <v>0.48588223664239871</v>
      </c>
      <c r="AN283">
        <v>0.97524959380036536</v>
      </c>
      <c r="AO283">
        <v>0.97524959380036513</v>
      </c>
      <c r="AP283">
        <v>0.97524959380036513</v>
      </c>
      <c r="AQ283">
        <v>0.97524959380036513</v>
      </c>
      <c r="AR283">
        <v>13.18755916473317</v>
      </c>
      <c r="AS283">
        <v>13.18755916473317</v>
      </c>
      <c r="AT283">
        <v>13.18755916473317</v>
      </c>
      <c r="AU283">
        <v>13.18755916473317</v>
      </c>
      <c r="AV283" t="str">
        <f>VLOOKUP(Sheet1[[#This Row],[NPDES ID2]],Combined_Sheet__Major_Only___2[[NPDES ID2]:[ECHO BFR]],3,FALSE)</f>
        <v>SC</v>
      </c>
      <c r="AW283" t="s">
        <v>12181</v>
      </c>
      <c r="AX283" t="str">
        <f>VLOOKUP(Sheet1[[#This Row],[NPDES ID2]],Combined_Sheet__Major_Only___2[[NPDES ID2]:[ECHO BFR]],27,FALSE)</f>
        <v>methaneBioCaptureRecover</v>
      </c>
      <c r="AY283" t="str">
        <f>VLOOKUP(Sheet1[[#This Row],[NPDES ID2]],Combined_Sheet__Major_Only___2[[NPDES ID2]:[ECHO BFR]],28,FALSE)</f>
        <v>-</v>
      </c>
      <c r="AZ283" t="str">
        <f>VLOOKUP(Sheet1[[#This Row],[NPDES ID2]],Combined_Sheet__Major_Only___2[[NPDES ID2]:[ECHO BFR]],29,FALSE)</f>
        <v>thickening</v>
      </c>
      <c r="BA283">
        <f>VLOOKUP(Sheet1[[#This Row],[NPDES ID2]],Combined_Sheet__Major_Only___2[[NPDES ID2]:[ECHO BFR]],17,FALSE)</f>
        <v>34.687393</v>
      </c>
      <c r="BB283">
        <f>VLOOKUP(Sheet1[[#This Row],[NPDES ID2]],Combined_Sheet__Major_Only___2[[NPDES ID2]:[ECHO BFR]],18,FALSE)</f>
        <v>-82.300085999999993</v>
      </c>
      <c r="BC283" t="str">
        <f>IF(ISNUMBER(SEARCH("aerobic",$AW283)),"aerobic","")</f>
        <v/>
      </c>
      <c r="BD283" t="str">
        <f>IF(ISNUMBER(SEARCH("anaer",$AW283)),"anaer","")</f>
        <v>anaer</v>
      </c>
      <c r="BE283" t="str">
        <f>IF(ISNUMBER(SEARCH("thickening",$AZ283)),"thickening","")</f>
        <v>thickening</v>
      </c>
      <c r="BF283" s="3" t="str">
        <f>IF(ISNUMBER(SEARCH("airDry",$AW283)),"airDry","")</f>
        <v/>
      </c>
      <c r="BG283" s="3" t="str">
        <f>IF(ISNUMBER(SEARCH("heatDry",$AY283)),"heatDry","")</f>
        <v/>
      </c>
      <c r="BH283" s="3" t="str">
        <f>IF(AND(ISNUMBER(SEARCH("aerobic",$AW283)),ISNUMBER(SEARCH("anaer",$AW283))),"Combined Aer and Anaer.","")</f>
        <v/>
      </c>
    </row>
    <row r="284" spans="1:60" x14ac:dyDescent="0.3">
      <c r="A284" s="4">
        <v>282</v>
      </c>
      <c r="B284" t="s">
        <v>1442</v>
      </c>
      <c r="C284">
        <v>1520</v>
      </c>
      <c r="D284">
        <v>243.67838276931201</v>
      </c>
      <c r="E284">
        <v>243.29173351776279</v>
      </c>
      <c r="F284">
        <v>193.44649312347369</v>
      </c>
      <c r="G284">
        <v>287.54360987201801</v>
      </c>
      <c r="H284">
        <v>-76.777532536264331</v>
      </c>
      <c r="I284">
        <v>-78.070635659959066</v>
      </c>
      <c r="J284">
        <v>-90.863982568758686</v>
      </c>
      <c r="K284">
        <v>-61.01174097924244</v>
      </c>
      <c r="L284">
        <v>975.66212658711777</v>
      </c>
      <c r="M284">
        <v>971.34841526631328</v>
      </c>
      <c r="N284">
        <v>955.70496096098452</v>
      </c>
      <c r="O284">
        <v>1008.548671164575</v>
      </c>
      <c r="P284">
        <v>35.863592600527603</v>
      </c>
      <c r="Q284">
        <v>36.233850497265067</v>
      </c>
      <c r="R284">
        <v>29.245353297894919</v>
      </c>
      <c r="S284">
        <v>41.065234633219603</v>
      </c>
      <c r="T284">
        <v>56.82379628719729</v>
      </c>
      <c r="U284">
        <v>56.82370575520703</v>
      </c>
      <c r="V284">
        <v>56.784943513709493</v>
      </c>
      <c r="W284">
        <v>56.862276152285148</v>
      </c>
      <c r="X284">
        <v>3984.895507384128</v>
      </c>
      <c r="Y284">
        <v>3999.713028184452</v>
      </c>
      <c r="Z284">
        <v>3856.3181521289448</v>
      </c>
      <c r="AA284">
        <v>4066.8598818109272</v>
      </c>
      <c r="AB284">
        <v>684.56615000824411</v>
      </c>
      <c r="AC284">
        <v>679.27980664725953</v>
      </c>
      <c r="AD284">
        <v>584.66340232545326</v>
      </c>
      <c r="AE284">
        <v>810.4518076205776</v>
      </c>
      <c r="AF284">
        <v>62.909081382647152</v>
      </c>
      <c r="AG284">
        <v>62.630492452239459</v>
      </c>
      <c r="AH284">
        <v>61.624736520488597</v>
      </c>
      <c r="AI284">
        <v>65.025741549311576</v>
      </c>
      <c r="AJ284">
        <v>0.54493444157183601</v>
      </c>
      <c r="AK284">
        <v>0.54493419286359512</v>
      </c>
      <c r="AL284">
        <v>0.54489946967961622</v>
      </c>
      <c r="AM284">
        <v>0.54496956093170612</v>
      </c>
      <c r="AN284">
        <v>0.95718802355683674</v>
      </c>
      <c r="AO284">
        <v>0.95718802355683652</v>
      </c>
      <c r="AP284">
        <v>0.95718802355683652</v>
      </c>
      <c r="AQ284">
        <v>0.95718802355683652</v>
      </c>
      <c r="AR284">
        <v>14.01054258035092</v>
      </c>
      <c r="AS284">
        <v>14.010542580350929</v>
      </c>
      <c r="AT284">
        <v>14.010542580350929</v>
      </c>
      <c r="AU284">
        <v>14.010542580350929</v>
      </c>
      <c r="AV284" t="str">
        <f>VLOOKUP(Sheet1[[#This Row],[NPDES ID2]],Combined_Sheet__Major_Only___2[[NPDES ID2]:[ECHO BFR]],3,FALSE)</f>
        <v>OR</v>
      </c>
      <c r="AW284" t="s">
        <v>12181</v>
      </c>
      <c r="AX284" t="str">
        <f>VLOOKUP(Sheet1[[#This Row],[NPDES ID2]],Combined_Sheet__Major_Only___2[[NPDES ID2]:[ECHO BFR]],27,FALSE)</f>
        <v>methaneBioCaptureRecover</v>
      </c>
      <c r="AY284" t="str">
        <f>VLOOKUP(Sheet1[[#This Row],[NPDES ID2]],Combined_Sheet__Major_Only___2[[NPDES ID2]:[ECHO BFR]],28,FALSE)</f>
        <v>-</v>
      </c>
      <c r="AZ284" t="str">
        <f>VLOOKUP(Sheet1[[#This Row],[NPDES ID2]],Combined_Sheet__Major_Only___2[[NPDES ID2]:[ECHO BFR]],29,FALSE)</f>
        <v>thickening, preliminaryOps</v>
      </c>
      <c r="BA284">
        <f>VLOOKUP(Sheet1[[#This Row],[NPDES ID2]],Combined_Sheet__Major_Only___2[[NPDES ID2]:[ECHO BFR]],17,FALSE)</f>
        <v>45.375317000000003</v>
      </c>
      <c r="BB284">
        <f>VLOOKUP(Sheet1[[#This Row],[NPDES ID2]],Combined_Sheet__Major_Only___2[[NPDES ID2]:[ECHO BFR]],18,FALSE)</f>
        <v>-122.59025</v>
      </c>
      <c r="BC284" t="str">
        <f>IF(ISNUMBER(SEARCH("aerobic",$AW284)),"aerobic","")</f>
        <v/>
      </c>
      <c r="BD284" t="str">
        <f>IF(ISNUMBER(SEARCH("anaer",$AW284)),"anaer","")</f>
        <v>anaer</v>
      </c>
      <c r="BE284" t="str">
        <f>IF(ISNUMBER(SEARCH("thickening",$AZ284)),"thickening","")</f>
        <v>thickening</v>
      </c>
      <c r="BF284" s="2" t="str">
        <f>IF(ISNUMBER(SEARCH("airDry",$AW284)),"airDry","")</f>
        <v/>
      </c>
      <c r="BG284" s="2" t="str">
        <f>IF(ISNUMBER(SEARCH("heatDry",$AY284)),"heatDry","")</f>
        <v/>
      </c>
      <c r="BH284" s="2" t="str">
        <f>IF(AND(ISNUMBER(SEARCH("aerobic",$AW284)),ISNUMBER(SEARCH("anaer",$AW284))),"Combined Aer and Anaer.","")</f>
        <v/>
      </c>
    </row>
    <row r="285" spans="1:60" x14ac:dyDescent="0.3">
      <c r="A285" s="4">
        <v>283</v>
      </c>
      <c r="B285" t="s">
        <v>1447</v>
      </c>
      <c r="C285">
        <v>1500</v>
      </c>
      <c r="D285">
        <v>243.21626499515401</v>
      </c>
      <c r="E285">
        <v>242.82463730983301</v>
      </c>
      <c r="F285">
        <v>193.37105515980821</v>
      </c>
      <c r="G285">
        <v>286.92343118876062</v>
      </c>
      <c r="H285">
        <v>-76.775539429599064</v>
      </c>
      <c r="I285">
        <v>-78.062841803725462</v>
      </c>
      <c r="J285">
        <v>-90.883555955588236</v>
      </c>
      <c r="K285">
        <v>-60.985226997013513</v>
      </c>
      <c r="L285">
        <v>964.10510089111688</v>
      </c>
      <c r="M285">
        <v>959.85766703494187</v>
      </c>
      <c r="N285">
        <v>944.45484148018079</v>
      </c>
      <c r="O285">
        <v>996.48583280603646</v>
      </c>
      <c r="P285">
        <v>35.38936199104797</v>
      </c>
      <c r="Q285">
        <v>35.755231207951027</v>
      </c>
      <c r="R285">
        <v>28.85183387836533</v>
      </c>
      <c r="S285">
        <v>40.51862679709518</v>
      </c>
      <c r="T285">
        <v>57.550497233667429</v>
      </c>
      <c r="U285">
        <v>57.550405580182272</v>
      </c>
      <c r="V285">
        <v>57.511163158628818</v>
      </c>
      <c r="W285">
        <v>57.589453780780246</v>
      </c>
      <c r="X285">
        <v>4030.4875914459471</v>
      </c>
      <c r="Y285">
        <v>4045.420883097961</v>
      </c>
      <c r="Z285">
        <v>3900.901497822138</v>
      </c>
      <c r="AA285">
        <v>4113.0909474152249</v>
      </c>
      <c r="AB285">
        <v>676.0341875043249</v>
      </c>
      <c r="AC285">
        <v>671.1093317546954</v>
      </c>
      <c r="AD285">
        <v>579.51591904922998</v>
      </c>
      <c r="AE285">
        <v>797.14413036712961</v>
      </c>
      <c r="AF285">
        <v>62.992675907693418</v>
      </c>
      <c r="AG285">
        <v>62.714716455084073</v>
      </c>
      <c r="AH285">
        <v>61.711188321805793</v>
      </c>
      <c r="AI285">
        <v>65.104619549299002</v>
      </c>
      <c r="AJ285">
        <v>0.54595557440081355</v>
      </c>
      <c r="AK285">
        <v>0.54595532959704673</v>
      </c>
      <c r="AL285">
        <v>0.54592114921765789</v>
      </c>
      <c r="AM285">
        <v>0.54599014470127105</v>
      </c>
      <c r="AN285">
        <v>0.95769581722296759</v>
      </c>
      <c r="AO285">
        <v>0.95769581722296748</v>
      </c>
      <c r="AP285">
        <v>0.95769581722296748</v>
      </c>
      <c r="AQ285">
        <v>0.95769581722296748</v>
      </c>
      <c r="AR285">
        <v>14.228187820641731</v>
      </c>
      <c r="AS285">
        <v>14.22818782064174</v>
      </c>
      <c r="AT285">
        <v>14.22818782064174</v>
      </c>
      <c r="AU285">
        <v>14.22818782064174</v>
      </c>
      <c r="AV285" t="str">
        <f>VLOOKUP(Sheet1[[#This Row],[NPDES ID2]],Combined_Sheet__Major_Only___2[[NPDES ID2]:[ECHO BFR]],3,FALSE)</f>
        <v>WV</v>
      </c>
      <c r="AW285" t="s">
        <v>12181</v>
      </c>
      <c r="AX285" t="str">
        <f>VLOOKUP(Sheet1[[#This Row],[NPDES ID2]],Combined_Sheet__Major_Only___2[[NPDES ID2]:[ECHO BFR]],27,FALSE)</f>
        <v>-</v>
      </c>
      <c r="AY285" t="str">
        <f>VLOOKUP(Sheet1[[#This Row],[NPDES ID2]],Combined_Sheet__Major_Only___2[[NPDES ID2]:[ECHO BFR]],28,FALSE)</f>
        <v>-</v>
      </c>
      <c r="AZ285" t="str">
        <f>VLOOKUP(Sheet1[[#This Row],[NPDES ID2]],Combined_Sheet__Major_Only___2[[NPDES ID2]:[ECHO BFR]],29,FALSE)</f>
        <v>thickening, preliminaryOps</v>
      </c>
      <c r="BA285">
        <f>VLOOKUP(Sheet1[[#This Row],[NPDES ID2]],Combined_Sheet__Major_Only___2[[NPDES ID2]:[ECHO BFR]],17,FALSE)</f>
        <v>40.0565</v>
      </c>
      <c r="BB285">
        <f>VLOOKUP(Sheet1[[#This Row],[NPDES ID2]],Combined_Sheet__Major_Only___2[[NPDES ID2]:[ECHO BFR]],18,FALSE)</f>
        <v>-80.727099999999993</v>
      </c>
      <c r="BC285" t="str">
        <f>IF(ISNUMBER(SEARCH("aerobic",$AW285)),"aerobic","")</f>
        <v/>
      </c>
      <c r="BD285" t="str">
        <f>IF(ISNUMBER(SEARCH("anaer",$AW285)),"anaer","")</f>
        <v>anaer</v>
      </c>
      <c r="BE285" t="str">
        <f>IF(ISNUMBER(SEARCH("thickening",$AZ285)),"thickening","")</f>
        <v>thickening</v>
      </c>
      <c r="BF285" s="3" t="str">
        <f>IF(ISNUMBER(SEARCH("airDry",$AW285)),"airDry","")</f>
        <v/>
      </c>
      <c r="BG285" s="3" t="str">
        <f>IF(ISNUMBER(SEARCH("heatDry",$AY285)),"heatDry","")</f>
        <v/>
      </c>
      <c r="BH285" s="3" t="str">
        <f>IF(AND(ISNUMBER(SEARCH("aerobic",$AW285)),ISNUMBER(SEARCH("anaer",$AW285))),"Combined Aer and Anaer.","")</f>
        <v/>
      </c>
    </row>
    <row r="286" spans="1:60" x14ac:dyDescent="0.3">
      <c r="A286" s="4">
        <v>284</v>
      </c>
      <c r="B286" t="s">
        <v>1453</v>
      </c>
      <c r="C286">
        <v>1488.51</v>
      </c>
      <c r="D286">
        <v>304.18116120949247</v>
      </c>
      <c r="E286">
        <v>302.01887777210419</v>
      </c>
      <c r="F286">
        <v>243.85033866691359</v>
      </c>
      <c r="G286">
        <v>362.85400337395703</v>
      </c>
      <c r="H286">
        <v>-77.612698037467055</v>
      </c>
      <c r="I286">
        <v>-77.42726340643172</v>
      </c>
      <c r="J286">
        <v>-90.046989009467836</v>
      </c>
      <c r="K286">
        <v>-65.038235896443254</v>
      </c>
      <c r="L286">
        <v>765.17981902590179</v>
      </c>
      <c r="M286">
        <v>759.53914444459235</v>
      </c>
      <c r="N286">
        <v>739.0804460287784</v>
      </c>
      <c r="O286">
        <v>808.18879801537844</v>
      </c>
      <c r="P286">
        <v>35.44495425682868</v>
      </c>
      <c r="Q286">
        <v>35.31144243368233</v>
      </c>
      <c r="R286">
        <v>30.18026754256546</v>
      </c>
      <c r="S286">
        <v>40.246948615747861</v>
      </c>
      <c r="T286">
        <v>94.29206469834233</v>
      </c>
      <c r="U286">
        <v>94.291916342742326</v>
      </c>
      <c r="V286">
        <v>94.22839630327033</v>
      </c>
      <c r="W286">
        <v>94.355122005010543</v>
      </c>
      <c r="X286">
        <v>8261.0490287786615</v>
      </c>
      <c r="Y286">
        <v>8311.7899169934244</v>
      </c>
      <c r="Z286">
        <v>7819.9944785000616</v>
      </c>
      <c r="AA286">
        <v>8545.690828486584</v>
      </c>
      <c r="AB286">
        <v>1972.2162698773011</v>
      </c>
      <c r="AC286">
        <v>1927.371703296244</v>
      </c>
      <c r="AD286">
        <v>1580.1495914970631</v>
      </c>
      <c r="AE286">
        <v>2576.4870998264332</v>
      </c>
      <c r="AF286">
        <v>50.383193979968468</v>
      </c>
      <c r="AG286">
        <v>50.011240027683399</v>
      </c>
      <c r="AH286">
        <v>48.667645364591223</v>
      </c>
      <c r="AI286">
        <v>53.210365028520563</v>
      </c>
      <c r="AJ286">
        <v>0.39230306253542641</v>
      </c>
      <c r="AK286">
        <v>0.39230278907487731</v>
      </c>
      <c r="AL286">
        <v>0.39226468754784982</v>
      </c>
      <c r="AM286">
        <v>0.3923416008461198</v>
      </c>
      <c r="AN286">
        <v>0.97355469692210983</v>
      </c>
      <c r="AO286">
        <v>0.97355469692211005</v>
      </c>
      <c r="AP286">
        <v>0.97355469692211005</v>
      </c>
      <c r="AQ286">
        <v>0.97355469692211005</v>
      </c>
      <c r="AR286">
        <v>9.3862963348057011</v>
      </c>
      <c r="AS286">
        <v>9.3862963348056994</v>
      </c>
      <c r="AT286">
        <v>9.3862963348056994</v>
      </c>
      <c r="AU286">
        <v>9.3862963348056994</v>
      </c>
      <c r="AV286" t="str">
        <f>VLOOKUP(Sheet1[[#This Row],[NPDES ID2]],Combined_Sheet__Major_Only___2[[NPDES ID2]:[ECHO BFR]],3,FALSE)</f>
        <v>CT</v>
      </c>
      <c r="AW286" t="s">
        <v>54</v>
      </c>
      <c r="AX286" t="str">
        <f>VLOOKUP(Sheet1[[#This Row],[NPDES ID2]],Combined_Sheet__Major_Only___2[[NPDES ID2]:[ECHO BFR]],27,FALSE)</f>
        <v>-</v>
      </c>
      <c r="AY286" t="str">
        <f>VLOOKUP(Sheet1[[#This Row],[NPDES ID2]],Combined_Sheet__Major_Only___2[[NPDES ID2]:[ECHO BFR]],28,FALSE)</f>
        <v>-</v>
      </c>
      <c r="AZ286" t="str">
        <f>VLOOKUP(Sheet1[[#This Row],[NPDES ID2]],Combined_Sheet__Major_Only___2[[NPDES ID2]:[ECHO BFR]],29,FALSE)</f>
        <v>preliminaryOps, thickening</v>
      </c>
      <c r="BA286">
        <f>VLOOKUP(Sheet1[[#This Row],[NPDES ID2]],Combined_Sheet__Major_Only___2[[NPDES ID2]:[ECHO BFR]],17,FALSE)</f>
        <v>41.777344999999997</v>
      </c>
      <c r="BB286">
        <f>VLOOKUP(Sheet1[[#This Row],[NPDES ID2]],Combined_Sheet__Major_Only___2[[NPDES ID2]:[ECHO BFR]],18,FALSE)</f>
        <v>-72.561070999999998</v>
      </c>
      <c r="BC286" t="str">
        <f>IF(ISNUMBER(SEARCH("aerobic",$AW286)),"aerobic","")</f>
        <v/>
      </c>
      <c r="BD286" t="str">
        <f>IF(ISNUMBER(SEARCH("anaer",$AW286)),"anaer","")</f>
        <v/>
      </c>
      <c r="BE286" t="str">
        <f>IF(ISNUMBER(SEARCH("thickening",$AZ286)),"thickening","")</f>
        <v>thickening</v>
      </c>
      <c r="BF286" s="2" t="str">
        <f>IF(ISNUMBER(SEARCH("airDry",$AW286)),"airDry","")</f>
        <v/>
      </c>
      <c r="BG286" s="2" t="str">
        <f>IF(ISNUMBER(SEARCH("heatDry",$AY286)),"heatDry","")</f>
        <v/>
      </c>
      <c r="BH286" s="2" t="str">
        <f>IF(AND(ISNUMBER(SEARCH("aerobic",$AW286)),ISNUMBER(SEARCH("anaer",$AW286))),"Combined Aer and Anaer.","")</f>
        <v/>
      </c>
    </row>
    <row r="287" spans="1:60" x14ac:dyDescent="0.3">
      <c r="A287" s="4">
        <v>285</v>
      </c>
      <c r="B287" t="s">
        <v>1458</v>
      </c>
      <c r="C287">
        <v>1471</v>
      </c>
      <c r="D287">
        <v>240.2141520954774</v>
      </c>
      <c r="E287">
        <v>239.8788251913947</v>
      </c>
      <c r="F287">
        <v>191.36392845308629</v>
      </c>
      <c r="G287">
        <v>283.29030048359579</v>
      </c>
      <c r="H287">
        <v>-76.725728709028857</v>
      </c>
      <c r="I287">
        <v>-77.949725552650165</v>
      </c>
      <c r="J287">
        <v>-90.81373498676237</v>
      </c>
      <c r="K287">
        <v>-60.682543322638672</v>
      </c>
      <c r="L287">
        <v>956.64539112608759</v>
      </c>
      <c r="M287">
        <v>952.56347618827533</v>
      </c>
      <c r="N287">
        <v>937.76130220079608</v>
      </c>
      <c r="O287">
        <v>987.76347040548626</v>
      </c>
      <c r="P287">
        <v>34.684353025650168</v>
      </c>
      <c r="Q287">
        <v>35.069954702984269</v>
      </c>
      <c r="R287">
        <v>28.217415446193399</v>
      </c>
      <c r="S287">
        <v>39.680299448166899</v>
      </c>
      <c r="T287">
        <v>60.53761423733026</v>
      </c>
      <c r="U287">
        <v>60.537517973920608</v>
      </c>
      <c r="V287">
        <v>60.49630176381384</v>
      </c>
      <c r="W287">
        <v>60.57853019427877</v>
      </c>
      <c r="X287">
        <v>4190.0639575623209</v>
      </c>
      <c r="Y287">
        <v>4205.0952752573194</v>
      </c>
      <c r="Z287">
        <v>4059.5729833361252</v>
      </c>
      <c r="AA287">
        <v>4273.2120415046311</v>
      </c>
      <c r="AB287">
        <v>637.33399243953522</v>
      </c>
      <c r="AC287">
        <v>633.67532501216692</v>
      </c>
      <c r="AD287">
        <v>554.2469672702922</v>
      </c>
      <c r="AE287">
        <v>740.0403415886733</v>
      </c>
      <c r="AF287">
        <v>63.73733178685368</v>
      </c>
      <c r="AG287">
        <v>63.464944394623352</v>
      </c>
      <c r="AH287">
        <v>62.481505065389889</v>
      </c>
      <c r="AI287">
        <v>65.806980531688637</v>
      </c>
      <c r="AJ287">
        <v>0.55505300597435836</v>
      </c>
      <c r="AK287">
        <v>0.55505276816387472</v>
      </c>
      <c r="AL287">
        <v>0.55501955860475172</v>
      </c>
      <c r="AM287">
        <v>0.55508659423034123</v>
      </c>
      <c r="AN287">
        <v>0.95966247052496556</v>
      </c>
      <c r="AO287">
        <v>0.95966247052496556</v>
      </c>
      <c r="AP287">
        <v>0.95966247052496556</v>
      </c>
      <c r="AQ287">
        <v>0.95966247052496556</v>
      </c>
      <c r="AR287">
        <v>15.272786078530871</v>
      </c>
      <c r="AS287">
        <v>15.272786078530871</v>
      </c>
      <c r="AT287">
        <v>15.272786078530871</v>
      </c>
      <c r="AU287">
        <v>15.272786078530871</v>
      </c>
      <c r="AV287" t="str">
        <f>VLOOKUP(Sheet1[[#This Row],[NPDES ID2]],Combined_Sheet__Major_Only___2[[NPDES ID2]:[ECHO BFR]],3,FALSE)</f>
        <v>IL</v>
      </c>
      <c r="AW287" t="s">
        <v>12181</v>
      </c>
      <c r="AX287" t="str">
        <f>VLOOKUP(Sheet1[[#This Row],[NPDES ID2]],Combined_Sheet__Major_Only___2[[NPDES ID2]:[ECHO BFR]],27,FALSE)</f>
        <v>tempSludgeStore, methaneBioCaptureRecover</v>
      </c>
      <c r="AY287" t="str">
        <f>VLOOKUP(Sheet1[[#This Row],[NPDES ID2]],Combined_Sheet__Major_Only___2[[NPDES ID2]:[ECHO BFR]],28,FALSE)</f>
        <v>-</v>
      </c>
      <c r="AZ287" t="str">
        <f>VLOOKUP(Sheet1[[#This Row],[NPDES ID2]],Combined_Sheet__Major_Only___2[[NPDES ID2]:[ECHO BFR]],29,FALSE)</f>
        <v>preliminaryOps, thickening</v>
      </c>
      <c r="BA287">
        <f>VLOOKUP(Sheet1[[#This Row],[NPDES ID2]],Combined_Sheet__Major_Only___2[[NPDES ID2]:[ECHO BFR]],17,FALSE)</f>
        <v>40.473410000000001</v>
      </c>
      <c r="BB287">
        <f>VLOOKUP(Sheet1[[#This Row],[NPDES ID2]],Combined_Sheet__Major_Only___2[[NPDES ID2]:[ECHO BFR]],18,FALSE)</f>
        <v>-89.008300000000006</v>
      </c>
      <c r="BC287" t="str">
        <f>IF(ISNUMBER(SEARCH("aerobic",$AW287)),"aerobic","")</f>
        <v/>
      </c>
      <c r="BD287" t="str">
        <f>IF(ISNUMBER(SEARCH("anaer",$AW287)),"anaer","")</f>
        <v>anaer</v>
      </c>
      <c r="BE287" t="str">
        <f>IF(ISNUMBER(SEARCH("thickening",$AZ287)),"thickening","")</f>
        <v>thickening</v>
      </c>
      <c r="BF287" s="3" t="str">
        <f>IF(ISNUMBER(SEARCH("airDry",$AW287)),"airDry","")</f>
        <v/>
      </c>
      <c r="BG287" s="3" t="str">
        <f>IF(ISNUMBER(SEARCH("heatDry",$AY287)),"heatDry","")</f>
        <v/>
      </c>
      <c r="BH287" s="3" t="str">
        <f>IF(AND(ISNUMBER(SEARCH("aerobic",$AW287)),ISNUMBER(SEARCH("anaer",$AW287))),"Combined Aer and Anaer.","")</f>
        <v/>
      </c>
    </row>
    <row r="288" spans="1:60" x14ac:dyDescent="0.3">
      <c r="A288" s="4">
        <v>286</v>
      </c>
      <c r="B288" t="s">
        <v>1463</v>
      </c>
      <c r="C288">
        <v>1466.45</v>
      </c>
      <c r="D288">
        <v>229.98576142177831</v>
      </c>
      <c r="E288">
        <v>229.76709463634629</v>
      </c>
      <c r="F288">
        <v>183.09520548875719</v>
      </c>
      <c r="G288">
        <v>271.56378920902142</v>
      </c>
      <c r="H288">
        <v>-76.427588109988761</v>
      </c>
      <c r="I288">
        <v>-77.71552343240603</v>
      </c>
      <c r="J288">
        <v>-90.221836338376022</v>
      </c>
      <c r="K288">
        <v>-59.316990525581637</v>
      </c>
      <c r="L288">
        <v>995.95444935283706</v>
      </c>
      <c r="M288">
        <v>992.20163243030561</v>
      </c>
      <c r="N288">
        <v>978.58797318976428</v>
      </c>
      <c r="O288">
        <v>1024.5730357181619</v>
      </c>
      <c r="P288">
        <v>34.496205928053627</v>
      </c>
      <c r="Q288">
        <v>34.927918753562693</v>
      </c>
      <c r="R288">
        <v>27.80930867205317</v>
      </c>
      <c r="S288">
        <v>39.792578911400661</v>
      </c>
      <c r="T288">
        <v>77.948743178722495</v>
      </c>
      <c r="U288">
        <v>77.948620045260725</v>
      </c>
      <c r="V288">
        <v>77.895899134480075</v>
      </c>
      <c r="W288">
        <v>78.00108002653549</v>
      </c>
      <c r="X288">
        <v>5165.8764043346218</v>
      </c>
      <c r="Y288">
        <v>5182.2100820822934</v>
      </c>
      <c r="Z288">
        <v>5023.7374168172328</v>
      </c>
      <c r="AA288">
        <v>5256.3471031193294</v>
      </c>
      <c r="AB288">
        <v>962.23617678338519</v>
      </c>
      <c r="AC288">
        <v>953.95875849685353</v>
      </c>
      <c r="AD288">
        <v>812.1174596112985</v>
      </c>
      <c r="AE288">
        <v>1156.4398040625549</v>
      </c>
      <c r="AF288">
        <v>66.563169815216781</v>
      </c>
      <c r="AG288">
        <v>66.311816398529672</v>
      </c>
      <c r="AH288">
        <v>65.405474497464596</v>
      </c>
      <c r="AI288">
        <v>68.471291134348178</v>
      </c>
      <c r="AJ288">
        <v>0.58959550254235726</v>
      </c>
      <c r="AK288">
        <v>0.58959519650675496</v>
      </c>
      <c r="AL288">
        <v>0.58955249224080719</v>
      </c>
      <c r="AM288">
        <v>0.589638694647457</v>
      </c>
      <c r="AN288">
        <v>0.96826237485421307</v>
      </c>
      <c r="AO288">
        <v>0.96826237485421274</v>
      </c>
      <c r="AP288">
        <v>0.96826237485421274</v>
      </c>
      <c r="AQ288">
        <v>0.96826237485421274</v>
      </c>
      <c r="AR288">
        <v>14.15003798146077</v>
      </c>
      <c r="AS288">
        <v>14.150037981460761</v>
      </c>
      <c r="AT288">
        <v>14.150037981460761</v>
      </c>
      <c r="AU288">
        <v>14.150037981460761</v>
      </c>
      <c r="AV288" t="str">
        <f>VLOOKUP(Sheet1[[#This Row],[NPDES ID2]],Combined_Sheet__Major_Only___2[[NPDES ID2]:[ECHO BFR]],3,FALSE)</f>
        <v>GA</v>
      </c>
      <c r="AW288" t="s">
        <v>12181</v>
      </c>
      <c r="AX288" t="str">
        <f>VLOOKUP(Sheet1[[#This Row],[NPDES ID2]],Combined_Sheet__Major_Only___2[[NPDES ID2]:[ECHO BFR]],27,FALSE)</f>
        <v>methaneBioCaptureRecover</v>
      </c>
      <c r="AY288" t="str">
        <f>VLOOKUP(Sheet1[[#This Row],[NPDES ID2]],Combined_Sheet__Major_Only___2[[NPDES ID2]:[ECHO BFR]],28,FALSE)</f>
        <v>-</v>
      </c>
      <c r="AZ288" t="str">
        <f>VLOOKUP(Sheet1[[#This Row],[NPDES ID2]],Combined_Sheet__Major_Only___2[[NPDES ID2]:[ECHO BFR]],29,FALSE)</f>
        <v>preliminaryOps, thickening</v>
      </c>
      <c r="BA288">
        <f>VLOOKUP(Sheet1[[#This Row],[NPDES ID2]],Combined_Sheet__Major_Only___2[[NPDES ID2]:[ECHO BFR]],17,FALSE)</f>
        <v>31.538215000000001</v>
      </c>
      <c r="BB288">
        <f>VLOOKUP(Sheet1[[#This Row],[NPDES ID2]],Combined_Sheet__Major_Only___2[[NPDES ID2]:[ECHO BFR]],18,FALSE)</f>
        <v>-84.147694000000001</v>
      </c>
      <c r="BC288" t="str">
        <f>IF(ISNUMBER(SEARCH("aerobic",$AW288)),"aerobic","")</f>
        <v/>
      </c>
      <c r="BD288" t="str">
        <f>IF(ISNUMBER(SEARCH("anaer",$AW288)),"anaer","")</f>
        <v>anaer</v>
      </c>
      <c r="BE288" t="str">
        <f>IF(ISNUMBER(SEARCH("thickening",$AZ288)),"thickening","")</f>
        <v>thickening</v>
      </c>
      <c r="BF288" s="2" t="str">
        <f>IF(ISNUMBER(SEARCH("airDry",$AW288)),"airDry","")</f>
        <v/>
      </c>
      <c r="BG288" s="2" t="str">
        <f>IF(ISNUMBER(SEARCH("heatDry",$AY288)),"heatDry","")</f>
        <v/>
      </c>
      <c r="BH288" s="2" t="str">
        <f>IF(AND(ISNUMBER(SEARCH("aerobic",$AW288)),ISNUMBER(SEARCH("anaer",$AW288))),"Combined Aer and Anaer.","")</f>
        <v/>
      </c>
    </row>
    <row r="289" spans="1:60" x14ac:dyDescent="0.3">
      <c r="A289" s="4">
        <v>287</v>
      </c>
      <c r="B289" t="s">
        <v>1467</v>
      </c>
      <c r="C289">
        <v>1446.1</v>
      </c>
      <c r="D289">
        <v>239.85543135383119</v>
      </c>
      <c r="E289">
        <v>239.51057227267719</v>
      </c>
      <c r="F289">
        <v>191.45147258949959</v>
      </c>
      <c r="G289">
        <v>282.84870828870589</v>
      </c>
      <c r="H289">
        <v>-76.844823562746029</v>
      </c>
      <c r="I289">
        <v>-78.107479500688171</v>
      </c>
      <c r="J289">
        <v>-91.037001165640675</v>
      </c>
      <c r="K289">
        <v>-60.917732215168151</v>
      </c>
      <c r="L289">
        <v>941.49994071666845</v>
      </c>
      <c r="M289">
        <v>937.49371240226867</v>
      </c>
      <c r="N289">
        <v>922.97426470633673</v>
      </c>
      <c r="O289">
        <v>972.02518069486609</v>
      </c>
      <c r="P289">
        <v>34.096493564557022</v>
      </c>
      <c r="Q289">
        <v>34.477979467339722</v>
      </c>
      <c r="R289">
        <v>27.73467284969454</v>
      </c>
      <c r="S289">
        <v>39.003818743713701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63.806181395110031</v>
      </c>
      <c r="AG289">
        <v>63.534463402701483</v>
      </c>
      <c r="AH289">
        <v>62.551851284936241</v>
      </c>
      <c r="AI289">
        <v>65.873093346619413</v>
      </c>
      <c r="AJ289">
        <v>0.55589425542760462</v>
      </c>
      <c r="AK289">
        <v>0.55589413686761624</v>
      </c>
      <c r="AL289">
        <v>0.55587755003221551</v>
      </c>
      <c r="AM289">
        <v>0.55591103060074443</v>
      </c>
      <c r="AN289">
        <v>0.18349039784503901</v>
      </c>
      <c r="AO289">
        <v>0.18349039784503901</v>
      </c>
      <c r="AP289">
        <v>0.18349039784503901</v>
      </c>
      <c r="AQ289">
        <v>0.18349039784503901</v>
      </c>
      <c r="AR289">
        <v>14.11582596872708</v>
      </c>
      <c r="AS289">
        <v>14.11582596872708</v>
      </c>
      <c r="AT289">
        <v>14.11582596872708</v>
      </c>
      <c r="AU289">
        <v>14.11582596872708</v>
      </c>
      <c r="AV289" t="str">
        <f>VLOOKUP(Sheet1[[#This Row],[NPDES ID2]],Combined_Sheet__Major_Only___2[[NPDES ID2]:[ECHO BFR]],3,FALSE)</f>
        <v>PA</v>
      </c>
      <c r="AW289" t="s">
        <v>41</v>
      </c>
      <c r="AX289" t="str">
        <f>VLOOKUP(Sheet1[[#This Row],[NPDES ID2]],Combined_Sheet__Major_Only___2[[NPDES ID2]:[ECHO BFR]],27,FALSE)</f>
        <v>-</v>
      </c>
      <c r="AY289" t="str">
        <f>VLOOKUP(Sheet1[[#This Row],[NPDES ID2]],Combined_Sheet__Major_Only___2[[NPDES ID2]:[ECHO BFR]],28,FALSE)</f>
        <v>heatDry</v>
      </c>
      <c r="AZ289" t="str">
        <f>VLOOKUP(Sheet1[[#This Row],[NPDES ID2]],Combined_Sheet__Major_Only___2[[NPDES ID2]:[ECHO BFR]],29,FALSE)</f>
        <v>thickening, preliminaryOps</v>
      </c>
      <c r="BA289">
        <f>VLOOKUP(Sheet1[[#This Row],[NPDES ID2]],Combined_Sheet__Major_Only___2[[NPDES ID2]:[ECHO BFR]],17,FALSE)</f>
        <v>40.235930000000003</v>
      </c>
      <c r="BB289">
        <f>VLOOKUP(Sheet1[[#This Row],[NPDES ID2]],Combined_Sheet__Major_Only___2[[NPDES ID2]:[ECHO BFR]],18,FALSE)</f>
        <v>-75.624629999999996</v>
      </c>
      <c r="BC289" t="str">
        <f>IF(ISNUMBER(SEARCH("aerobic",$AW289)),"aerobic","")</f>
        <v>aerobic</v>
      </c>
      <c r="BD289" t="str">
        <f>IF(ISNUMBER(SEARCH("anaer",$AW289)),"anaer","")</f>
        <v/>
      </c>
      <c r="BE289" t="str">
        <f>IF(ISNUMBER(SEARCH("thickening",$AZ289)),"thickening","")</f>
        <v>thickening</v>
      </c>
      <c r="BF289" s="3" t="str">
        <f>IF(ISNUMBER(SEARCH("airDry",$AW289)),"airDry","")</f>
        <v/>
      </c>
      <c r="BG289" s="3" t="str">
        <f>IF(ISNUMBER(SEARCH("heatDry",$AY289)),"heatDry","")</f>
        <v>heatDry</v>
      </c>
      <c r="BH289" s="3" t="str">
        <f>IF(AND(ISNUMBER(SEARCH("aerobic",$AW289)),ISNUMBER(SEARCH("anaer",$AW289))),"Combined Aer and Anaer.","")</f>
        <v/>
      </c>
    </row>
    <row r="290" spans="1:60" x14ac:dyDescent="0.3">
      <c r="A290" s="4">
        <v>288</v>
      </c>
      <c r="B290" t="s">
        <v>1472</v>
      </c>
      <c r="C290">
        <v>1442.66</v>
      </c>
      <c r="D290">
        <v>243.8298048467461</v>
      </c>
      <c r="E290">
        <v>243.37565325848061</v>
      </c>
      <c r="F290">
        <v>194.7549935696909</v>
      </c>
      <c r="G290">
        <v>287.5222041156951</v>
      </c>
      <c r="H290">
        <v>-76.929427166925663</v>
      </c>
      <c r="I290">
        <v>-78.257531774226862</v>
      </c>
      <c r="J290">
        <v>-91.112399118177834</v>
      </c>
      <c r="K290">
        <v>-61.371594045025169</v>
      </c>
      <c r="L290">
        <v>923.93959083346851</v>
      </c>
      <c r="M290">
        <v>919.82847583106172</v>
      </c>
      <c r="N290">
        <v>904.92891258047291</v>
      </c>
      <c r="O290">
        <v>955.26398005640567</v>
      </c>
      <c r="P290">
        <v>34.044011598068273</v>
      </c>
      <c r="Q290">
        <v>34.394961882405781</v>
      </c>
      <c r="R290">
        <v>27.77389298565938</v>
      </c>
      <c r="S290">
        <v>38.986376008016812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62.765468521007513</v>
      </c>
      <c r="AG290">
        <v>62.485975436900183</v>
      </c>
      <c r="AH290">
        <v>61.475207690562378</v>
      </c>
      <c r="AI290">
        <v>64.891581286295505</v>
      </c>
      <c r="AJ290">
        <v>0.54318023882964495</v>
      </c>
      <c r="AK290">
        <v>0.5431801197832471</v>
      </c>
      <c r="AL290">
        <v>0.54316346573251639</v>
      </c>
      <c r="AM290">
        <v>0.54319708200350458</v>
      </c>
      <c r="AN290">
        <v>0.1699925959932797</v>
      </c>
      <c r="AO290">
        <v>0.16999259599327979</v>
      </c>
      <c r="AP290">
        <v>0.16999259599327979</v>
      </c>
      <c r="AQ290">
        <v>0.16999259599327979</v>
      </c>
      <c r="AR290">
        <v>13.80738164334891</v>
      </c>
      <c r="AS290">
        <v>13.80738164334891</v>
      </c>
      <c r="AT290">
        <v>13.80738164334891</v>
      </c>
      <c r="AU290">
        <v>13.80738164334891</v>
      </c>
      <c r="AV290" t="str">
        <f>VLOOKUP(Sheet1[[#This Row],[NPDES ID2]],Combined_Sheet__Major_Only___2[[NPDES ID2]:[ECHO BFR]],3,FALSE)</f>
        <v>MO</v>
      </c>
      <c r="AW290" t="s">
        <v>12181</v>
      </c>
      <c r="AX290" t="str">
        <f>VLOOKUP(Sheet1[[#This Row],[NPDES ID2]],Combined_Sheet__Major_Only___2[[NPDES ID2]:[ECHO BFR]],27,FALSE)</f>
        <v>-</v>
      </c>
      <c r="AY290" t="str">
        <f>VLOOKUP(Sheet1[[#This Row],[NPDES ID2]],Combined_Sheet__Major_Only___2[[NPDES ID2]:[ECHO BFR]],28,FALSE)</f>
        <v>heatDry</v>
      </c>
      <c r="AZ290" t="str">
        <f>VLOOKUP(Sheet1[[#This Row],[NPDES ID2]],Combined_Sheet__Major_Only___2[[NPDES ID2]:[ECHO BFR]],29,FALSE)</f>
        <v>thickening, preliminaryOps</v>
      </c>
      <c r="BA290">
        <f>VLOOKUP(Sheet1[[#This Row],[NPDES ID2]],Combined_Sheet__Major_Only___2[[NPDES ID2]:[ECHO BFR]],17,FALSE)</f>
        <v>39.730773999999997</v>
      </c>
      <c r="BB290">
        <f>VLOOKUP(Sheet1[[#This Row],[NPDES ID2]],Combined_Sheet__Major_Only___2[[NPDES ID2]:[ECHO BFR]],18,FALSE)</f>
        <v>-94.869800999999995</v>
      </c>
      <c r="BC290" t="str">
        <f>IF(ISNUMBER(SEARCH("aerobic",$AW290)),"aerobic","")</f>
        <v/>
      </c>
      <c r="BD290" t="str">
        <f>IF(ISNUMBER(SEARCH("anaer",$AW290)),"anaer","")</f>
        <v>anaer</v>
      </c>
      <c r="BE290" t="str">
        <f>IF(ISNUMBER(SEARCH("thickening",$AZ290)),"thickening","")</f>
        <v>thickening</v>
      </c>
      <c r="BF290" s="2" t="str">
        <f>IF(ISNUMBER(SEARCH("airDry",$AW290)),"airDry","")</f>
        <v/>
      </c>
      <c r="BG290" s="2" t="str">
        <f>IF(ISNUMBER(SEARCH("heatDry",$AY290)),"heatDry","")</f>
        <v>heatDry</v>
      </c>
      <c r="BH290" s="2" t="str">
        <f>IF(AND(ISNUMBER(SEARCH("aerobic",$AW290)),ISNUMBER(SEARCH("anaer",$AW290))),"Combined Aer and Anaer.","")</f>
        <v/>
      </c>
    </row>
    <row r="291" spans="1:60" x14ac:dyDescent="0.3">
      <c r="A291" s="4">
        <v>289</v>
      </c>
      <c r="B291" t="s">
        <v>1477</v>
      </c>
      <c r="C291">
        <v>1439</v>
      </c>
      <c r="D291">
        <v>325.50333227516239</v>
      </c>
      <c r="E291">
        <v>323.71270497944312</v>
      </c>
      <c r="F291">
        <v>260.18196866707882</v>
      </c>
      <c r="G291">
        <v>389.62016567701721</v>
      </c>
      <c r="H291">
        <v>-77.888558525520352</v>
      </c>
      <c r="I291">
        <v>-77.252534983578585</v>
      </c>
      <c r="J291">
        <v>-89.644096021706503</v>
      </c>
      <c r="K291">
        <v>-66.606649949847622</v>
      </c>
      <c r="L291">
        <v>690.88118534325042</v>
      </c>
      <c r="M291">
        <v>685.06508898926586</v>
      </c>
      <c r="N291">
        <v>663.97519884489782</v>
      </c>
      <c r="O291">
        <v>735.21802039347995</v>
      </c>
      <c r="P291">
        <v>34.336381739132278</v>
      </c>
      <c r="Q291">
        <v>34.141244747868598</v>
      </c>
      <c r="R291">
        <v>29.733757745752168</v>
      </c>
      <c r="S291">
        <v>39.016219937370558</v>
      </c>
      <c r="T291">
        <v>69.505568996690243</v>
      </c>
      <c r="U291">
        <v>69.505458893315776</v>
      </c>
      <c r="V291">
        <v>69.458316954009547</v>
      </c>
      <c r="W291">
        <v>69.552367514897639</v>
      </c>
      <c r="X291">
        <v>6521.6422586108938</v>
      </c>
      <c r="Y291">
        <v>6566.9706261683132</v>
      </c>
      <c r="Z291">
        <v>6125.7397143953676</v>
      </c>
      <c r="AA291">
        <v>6778.608047625532</v>
      </c>
      <c r="AB291">
        <v>1956.8672943283041</v>
      </c>
      <c r="AC291">
        <v>1883.517991584263</v>
      </c>
      <c r="AD291">
        <v>1477.545791318463</v>
      </c>
      <c r="AE291">
        <v>2750.841994523008</v>
      </c>
      <c r="AF291">
        <v>47.055530562866231</v>
      </c>
      <c r="AG291">
        <v>46.658953973829483</v>
      </c>
      <c r="AH291">
        <v>45.225395909485883</v>
      </c>
      <c r="AI291">
        <v>50.071362439601387</v>
      </c>
      <c r="AJ291">
        <v>0.35191284106557141</v>
      </c>
      <c r="AK291">
        <v>0.35191262584156779</v>
      </c>
      <c r="AL291">
        <v>0.35188261688017408</v>
      </c>
      <c r="AM291">
        <v>0.35194319346383052</v>
      </c>
      <c r="AN291">
        <v>0.96460278669135557</v>
      </c>
      <c r="AO291">
        <v>0.96460278669135568</v>
      </c>
      <c r="AP291">
        <v>0.96460278669135568</v>
      </c>
      <c r="AQ291">
        <v>0.96460278669135568</v>
      </c>
      <c r="AR291">
        <v>7.8806930993712294</v>
      </c>
      <c r="AS291">
        <v>7.8806930993712321</v>
      </c>
      <c r="AT291">
        <v>7.8806930993712321</v>
      </c>
      <c r="AU291">
        <v>7.8806930993712321</v>
      </c>
      <c r="AV291" t="str">
        <f>VLOOKUP(Sheet1[[#This Row],[NPDES ID2]],Combined_Sheet__Major_Only___2[[NPDES ID2]:[ECHO BFR]],3,FALSE)</f>
        <v>NY</v>
      </c>
      <c r="AW291" t="s">
        <v>54</v>
      </c>
      <c r="AX291" t="str">
        <f>VLOOKUP(Sheet1[[#This Row],[NPDES ID2]],Combined_Sheet__Major_Only___2[[NPDES ID2]:[ECHO BFR]],27,FALSE)</f>
        <v>-</v>
      </c>
      <c r="AY291" t="str">
        <f>VLOOKUP(Sheet1[[#This Row],[NPDES ID2]],Combined_Sheet__Major_Only___2[[NPDES ID2]:[ECHO BFR]],28,FALSE)</f>
        <v>-</v>
      </c>
      <c r="AZ291" t="str">
        <f>VLOOKUP(Sheet1[[#This Row],[NPDES ID2]],Combined_Sheet__Major_Only___2[[NPDES ID2]:[ECHO BFR]],29,FALSE)</f>
        <v>thickening, preliminaryOps</v>
      </c>
      <c r="BA291">
        <f>VLOOKUP(Sheet1[[#This Row],[NPDES ID2]],Combined_Sheet__Major_Only___2[[NPDES ID2]:[ECHO BFR]],17,FALSE)</f>
        <v>44.698611</v>
      </c>
      <c r="BB291">
        <f>VLOOKUP(Sheet1[[#This Row],[NPDES ID2]],Combined_Sheet__Major_Only___2[[NPDES ID2]:[ECHO BFR]],18,FALSE)</f>
        <v>-73.445667</v>
      </c>
      <c r="BC291" t="str">
        <f>IF(ISNUMBER(SEARCH("aerobic",$AW291)),"aerobic","")</f>
        <v/>
      </c>
      <c r="BD291" t="str">
        <f>IF(ISNUMBER(SEARCH("anaer",$AW291)),"anaer","")</f>
        <v/>
      </c>
      <c r="BE291" t="str">
        <f>IF(ISNUMBER(SEARCH("thickening",$AZ291)),"thickening","")</f>
        <v>thickening</v>
      </c>
      <c r="BF291" s="3" t="str">
        <f>IF(ISNUMBER(SEARCH("airDry",$AW291)),"airDry","")</f>
        <v/>
      </c>
      <c r="BG291" s="3" t="str">
        <f>IF(ISNUMBER(SEARCH("heatDry",$AY291)),"heatDry","")</f>
        <v/>
      </c>
      <c r="BH291" s="3" t="str">
        <f>IF(AND(ISNUMBER(SEARCH("aerobic",$AW291)),ISNUMBER(SEARCH("anaer",$AW291))),"Combined Aer and Anaer.","")</f>
        <v/>
      </c>
    </row>
    <row r="292" spans="1:60" x14ac:dyDescent="0.3">
      <c r="A292" s="4">
        <v>290</v>
      </c>
      <c r="B292" t="s">
        <v>1482</v>
      </c>
      <c r="C292">
        <v>1416.99</v>
      </c>
      <c r="D292">
        <v>241.9206668723001</v>
      </c>
      <c r="E292">
        <v>241.49972968668041</v>
      </c>
      <c r="F292">
        <v>193.23193364123691</v>
      </c>
      <c r="G292">
        <v>285.18706650448962</v>
      </c>
      <c r="H292">
        <v>-76.875786679374016</v>
      </c>
      <c r="I292">
        <v>-78.183601023062593</v>
      </c>
      <c r="J292">
        <v>-91.10247217607801</v>
      </c>
      <c r="K292">
        <v>-61.130516710202834</v>
      </c>
      <c r="L292">
        <v>914.47870460955983</v>
      </c>
      <c r="M292">
        <v>910.49299169145411</v>
      </c>
      <c r="N292">
        <v>896.04700935101994</v>
      </c>
      <c r="O292">
        <v>944.84933106786229</v>
      </c>
      <c r="P292">
        <v>33.425109879292393</v>
      </c>
      <c r="Q292">
        <v>33.778425699730548</v>
      </c>
      <c r="R292">
        <v>27.23157055058002</v>
      </c>
      <c r="S292">
        <v>38.258350440676573</v>
      </c>
      <c r="T292">
        <v>3.981015048031995</v>
      </c>
      <c r="U292">
        <v>3.981006066657486</v>
      </c>
      <c r="V292">
        <v>3.977160594944221</v>
      </c>
      <c r="W292">
        <v>3.984832506130616</v>
      </c>
      <c r="X292">
        <v>277.66795501188182</v>
      </c>
      <c r="Y292">
        <v>278.64831057097041</v>
      </c>
      <c r="Z292">
        <v>268.91298223744889</v>
      </c>
      <c r="AA292">
        <v>283.29046085440831</v>
      </c>
      <c r="AB292">
        <v>51.785473385266677</v>
      </c>
      <c r="AC292">
        <v>51.303094575942247</v>
      </c>
      <c r="AD292">
        <v>43.646978918687438</v>
      </c>
      <c r="AE292">
        <v>62.21762947048245</v>
      </c>
      <c r="AF292">
        <v>63.248385140301608</v>
      </c>
      <c r="AG292">
        <v>62.972482609986621</v>
      </c>
      <c r="AH292">
        <v>61.974891916029357</v>
      </c>
      <c r="AI292">
        <v>65.346900603252877</v>
      </c>
      <c r="AJ292">
        <v>0.54907932053343711</v>
      </c>
      <c r="AK292">
        <v>0.54907918868979355</v>
      </c>
      <c r="AL292">
        <v>0.54906074765019885</v>
      </c>
      <c r="AM292">
        <v>0.54909797107657354</v>
      </c>
      <c r="AN292">
        <v>0.66332586562477058</v>
      </c>
      <c r="AO292">
        <v>0.66332586562477069</v>
      </c>
      <c r="AP292">
        <v>0.66332586562477069</v>
      </c>
      <c r="AQ292">
        <v>0.66332586562477069</v>
      </c>
      <c r="AR292">
        <v>13.43575735493388</v>
      </c>
      <c r="AS292">
        <v>13.43575735493388</v>
      </c>
      <c r="AT292">
        <v>13.43575735493388</v>
      </c>
      <c r="AU292">
        <v>13.43575735493388</v>
      </c>
      <c r="AV292" t="str">
        <f>VLOOKUP(Sheet1[[#This Row],[NPDES ID2]],Combined_Sheet__Major_Only___2[[NPDES ID2]:[ECHO BFR]],3,FALSE)</f>
        <v>NM</v>
      </c>
      <c r="AW292" t="s">
        <v>12183</v>
      </c>
      <c r="AX292" t="str">
        <f>VLOOKUP(Sheet1[[#This Row],[NPDES ID2]],Combined_Sheet__Major_Only___2[[NPDES ID2]:[ECHO BFR]],27,FALSE)</f>
        <v>-</v>
      </c>
      <c r="AY292" t="str">
        <f>VLOOKUP(Sheet1[[#This Row],[NPDES ID2]],Combined_Sheet__Major_Only___2[[NPDES ID2]:[ECHO BFR]],28,FALSE)</f>
        <v>highTempCompost</v>
      </c>
      <c r="AZ292" t="str">
        <f>VLOOKUP(Sheet1[[#This Row],[NPDES ID2]],Combined_Sheet__Major_Only___2[[NPDES ID2]:[ECHO BFR]],29,FALSE)</f>
        <v>thickening</v>
      </c>
      <c r="BA292">
        <f>VLOOKUP(Sheet1[[#This Row],[NPDES ID2]],Combined_Sheet__Major_Only___2[[NPDES ID2]:[ECHO BFR]],17,FALSE)</f>
        <v>33.396756000000003</v>
      </c>
      <c r="BB292">
        <f>VLOOKUP(Sheet1[[#This Row],[NPDES ID2]],Combined_Sheet__Major_Only___2[[NPDES ID2]:[ECHO BFR]],18,FALSE)</f>
        <v>-104.524388</v>
      </c>
      <c r="BC292" t="str">
        <f>IF(ISNUMBER(SEARCH("aerobic",$AW292)),"aerobic","")</f>
        <v/>
      </c>
      <c r="BD292" t="str">
        <f>IF(ISNUMBER(SEARCH("anaer",$AW292)),"anaer","")</f>
        <v>anaer</v>
      </c>
      <c r="BE292" t="str">
        <f>IF(ISNUMBER(SEARCH("thickening",$AZ292)),"thickening","")</f>
        <v>thickening</v>
      </c>
      <c r="BF292" s="2" t="str">
        <f>IF(ISNUMBER(SEARCH("airDry",$AW292)),"airDry","")</f>
        <v>airDry</v>
      </c>
      <c r="BG292" s="2" t="str">
        <f>IF(ISNUMBER(SEARCH("heatDry",$AY292)),"heatDry","")</f>
        <v/>
      </c>
      <c r="BH292" s="2" t="str">
        <f>IF(AND(ISNUMBER(SEARCH("aerobic",$AW292)),ISNUMBER(SEARCH("anaer",$AW292))),"Combined Aer and Anaer.","")</f>
        <v/>
      </c>
    </row>
    <row r="293" spans="1:60" x14ac:dyDescent="0.3">
      <c r="A293" s="4">
        <v>291</v>
      </c>
      <c r="B293" t="s">
        <v>1488</v>
      </c>
      <c r="C293">
        <v>1400</v>
      </c>
      <c r="D293">
        <v>243.61112527675979</v>
      </c>
      <c r="E293">
        <v>243.02121166239019</v>
      </c>
      <c r="F293">
        <v>194.6036786787142</v>
      </c>
      <c r="G293">
        <v>287.11910588310678</v>
      </c>
      <c r="H293">
        <v>-76.838127975401008</v>
      </c>
      <c r="I293">
        <v>-78.159292753331087</v>
      </c>
      <c r="J293">
        <v>-90.948057010566018</v>
      </c>
      <c r="K293">
        <v>-61.16534688914912</v>
      </c>
      <c r="L293">
        <v>897.23880249432705</v>
      </c>
      <c r="M293">
        <v>893.2547325289778</v>
      </c>
      <c r="N293">
        <v>878.80994959835493</v>
      </c>
      <c r="O293">
        <v>927.60603159184473</v>
      </c>
      <c r="P293">
        <v>33.035330564196506</v>
      </c>
      <c r="Q293">
        <v>33.375894071834587</v>
      </c>
      <c r="R293">
        <v>26.946914785952551</v>
      </c>
      <c r="S293">
        <v>37.83024240033636</v>
      </c>
      <c r="T293">
        <v>50.076525796213389</v>
      </c>
      <c r="U293">
        <v>50.076445677075171</v>
      </c>
      <c r="V293">
        <v>50.04214180973738</v>
      </c>
      <c r="W293">
        <v>50.110579765647373</v>
      </c>
      <c r="X293">
        <v>3517.2061652706989</v>
      </c>
      <c r="Y293">
        <v>3530.3326780058551</v>
      </c>
      <c r="Z293">
        <v>3403.264823115926</v>
      </c>
      <c r="AA293">
        <v>3589.8506596227012</v>
      </c>
      <c r="AB293">
        <v>526.4546202061116</v>
      </c>
      <c r="AC293">
        <v>523.58892008650218</v>
      </c>
      <c r="AD293">
        <v>458.71018761157802</v>
      </c>
      <c r="AE293">
        <v>609.74148236521717</v>
      </c>
      <c r="AF293">
        <v>62.810406859196682</v>
      </c>
      <c r="AG293">
        <v>62.531142206050838</v>
      </c>
      <c r="AH293">
        <v>61.522306919959703</v>
      </c>
      <c r="AI293">
        <v>64.933146746829536</v>
      </c>
      <c r="AJ293">
        <v>0.5437291407500251</v>
      </c>
      <c r="AK293">
        <v>0.54372893926845034</v>
      </c>
      <c r="AL293">
        <v>0.54370078913455289</v>
      </c>
      <c r="AM293">
        <v>0.54375761151930679</v>
      </c>
      <c r="AN293">
        <v>0.95181820877362444</v>
      </c>
      <c r="AO293">
        <v>0.95181820877362444</v>
      </c>
      <c r="AP293">
        <v>0.95181820877362444</v>
      </c>
      <c r="AQ293">
        <v>0.95181820877362444</v>
      </c>
      <c r="AR293">
        <v>15.201000017164841</v>
      </c>
      <c r="AS293">
        <v>15.201000017164841</v>
      </c>
      <c r="AT293">
        <v>15.201000017164841</v>
      </c>
      <c r="AU293">
        <v>15.201000017164841</v>
      </c>
      <c r="AV293" t="str">
        <f>VLOOKUP(Sheet1[[#This Row],[NPDES ID2]],Combined_Sheet__Major_Only___2[[NPDES ID2]:[ECHO BFR]],3,FALSE)</f>
        <v>NY</v>
      </c>
      <c r="AW293" t="s">
        <v>12181</v>
      </c>
      <c r="AX293" t="str">
        <f>VLOOKUP(Sheet1[[#This Row],[NPDES ID2]],Combined_Sheet__Major_Only___2[[NPDES ID2]:[ECHO BFR]],27,FALSE)</f>
        <v>tempSludgeStore, methaneBioCaptureRecover</v>
      </c>
      <c r="AY293" t="str">
        <f>VLOOKUP(Sheet1[[#This Row],[NPDES ID2]],Combined_Sheet__Major_Only___2[[NPDES ID2]:[ECHO BFR]],28,FALSE)</f>
        <v>-</v>
      </c>
      <c r="AZ293" t="str">
        <f>VLOOKUP(Sheet1[[#This Row],[NPDES ID2]],Combined_Sheet__Major_Only___2[[NPDES ID2]:[ECHO BFR]],29,FALSE)</f>
        <v>preliminaryOps, thickening</v>
      </c>
      <c r="BA293">
        <f>VLOOKUP(Sheet1[[#This Row],[NPDES ID2]],Combined_Sheet__Major_Only___2[[NPDES ID2]:[ECHO BFR]],17,FALSE)</f>
        <v>43.989638999999997</v>
      </c>
      <c r="BB293">
        <f>VLOOKUP(Sheet1[[#This Row],[NPDES ID2]],Combined_Sheet__Major_Only___2[[NPDES ID2]:[ECHO BFR]],18,FALSE)</f>
        <v>-75.928639000000004</v>
      </c>
      <c r="BC293" t="str">
        <f>IF(ISNUMBER(SEARCH("aerobic",$AW293)),"aerobic","")</f>
        <v/>
      </c>
      <c r="BD293" t="str">
        <f>IF(ISNUMBER(SEARCH("anaer",$AW293)),"anaer","")</f>
        <v>anaer</v>
      </c>
      <c r="BE293" t="str">
        <f>IF(ISNUMBER(SEARCH("thickening",$AZ293)),"thickening","")</f>
        <v>thickening</v>
      </c>
      <c r="BF293" s="3" t="str">
        <f>IF(ISNUMBER(SEARCH("airDry",$AW293)),"airDry","")</f>
        <v/>
      </c>
      <c r="BG293" s="3" t="str">
        <f>IF(ISNUMBER(SEARCH("heatDry",$AY293)),"heatDry","")</f>
        <v/>
      </c>
      <c r="BH293" s="3" t="str">
        <f>IF(AND(ISNUMBER(SEARCH("aerobic",$AW293)),ISNUMBER(SEARCH("anaer",$AW293))),"Combined Aer and Anaer.","")</f>
        <v/>
      </c>
    </row>
    <row r="294" spans="1:60" x14ac:dyDescent="0.3">
      <c r="A294" s="4">
        <v>292</v>
      </c>
      <c r="B294" t="s">
        <v>1493</v>
      </c>
      <c r="C294">
        <v>1382</v>
      </c>
      <c r="D294">
        <v>238.86151126735521</v>
      </c>
      <c r="E294">
        <v>238.17426894486849</v>
      </c>
      <c r="F294">
        <v>190.60521652489231</v>
      </c>
      <c r="G294">
        <v>281.67064026929751</v>
      </c>
      <c r="H294">
        <v>-76.720781257511476</v>
      </c>
      <c r="I294">
        <v>-77.931662122495908</v>
      </c>
      <c r="J294">
        <v>-90.800610143424962</v>
      </c>
      <c r="K294">
        <v>-60.586927551630517</v>
      </c>
      <c r="L294">
        <v>903.35505703374076</v>
      </c>
      <c r="M294">
        <v>899.5541867556683</v>
      </c>
      <c r="N294">
        <v>885.77246655171086</v>
      </c>
      <c r="O294">
        <v>932.32811268620992</v>
      </c>
      <c r="P294">
        <v>32.577423160804329</v>
      </c>
      <c r="Q294">
        <v>32.95130646532229</v>
      </c>
      <c r="R294">
        <v>26.47898270779708</v>
      </c>
      <c r="S294">
        <v>37.267425141058958</v>
      </c>
      <c r="T294">
        <v>55.779092290108373</v>
      </c>
      <c r="U294">
        <v>55.779003370377183</v>
      </c>
      <c r="V294">
        <v>55.740931434879883</v>
      </c>
      <c r="W294">
        <v>55.816886877959057</v>
      </c>
      <c r="X294">
        <v>3841.0620432438991</v>
      </c>
      <c r="Y294">
        <v>3854.6416342358511</v>
      </c>
      <c r="Z294">
        <v>3723.117623275612</v>
      </c>
      <c r="AA294">
        <v>3916.208777417909</v>
      </c>
      <c r="AB294">
        <v>601.27088765136443</v>
      </c>
      <c r="AC294">
        <v>597.53963954936103</v>
      </c>
      <c r="AD294">
        <v>520.84097650133094</v>
      </c>
      <c r="AE294">
        <v>701.27077091856597</v>
      </c>
      <c r="AF294">
        <v>64.062413706318139</v>
      </c>
      <c r="AG294">
        <v>63.792481692070631</v>
      </c>
      <c r="AH294">
        <v>62.81766360095677</v>
      </c>
      <c r="AI294">
        <v>66.113766343371893</v>
      </c>
      <c r="AJ294">
        <v>0.55902520553303292</v>
      </c>
      <c r="AK294">
        <v>0.55902498807985912</v>
      </c>
      <c r="AL294">
        <v>0.55899461120954497</v>
      </c>
      <c r="AM294">
        <v>0.55905592852801411</v>
      </c>
      <c r="AN294">
        <v>0.95643628573549999</v>
      </c>
      <c r="AO294">
        <v>0.95643628573549988</v>
      </c>
      <c r="AP294">
        <v>0.95643628573549988</v>
      </c>
      <c r="AQ294">
        <v>0.95643628573549988</v>
      </c>
      <c r="AR294">
        <v>15.082844088999609</v>
      </c>
      <c r="AS294">
        <v>15.082844088999609</v>
      </c>
      <c r="AT294">
        <v>15.082844088999609</v>
      </c>
      <c r="AU294">
        <v>15.082844088999609</v>
      </c>
      <c r="AV294" t="str">
        <f>VLOOKUP(Sheet1[[#This Row],[NPDES ID2]],Combined_Sheet__Major_Only___2[[NPDES ID2]:[ECHO BFR]],3,FALSE)</f>
        <v>IL</v>
      </c>
      <c r="AW294" t="s">
        <v>12181</v>
      </c>
      <c r="AX294" t="str">
        <f>VLOOKUP(Sheet1[[#This Row],[NPDES ID2]],Combined_Sheet__Major_Only___2[[NPDES ID2]:[ECHO BFR]],27,FALSE)</f>
        <v>methaneBioCaptureRecover</v>
      </c>
      <c r="AY294" t="str">
        <f>VLOOKUP(Sheet1[[#This Row],[NPDES ID2]],Combined_Sheet__Major_Only___2[[NPDES ID2]:[ECHO BFR]],28,FALSE)</f>
        <v>-</v>
      </c>
      <c r="AZ294" t="str">
        <f>VLOOKUP(Sheet1[[#This Row],[NPDES ID2]],Combined_Sheet__Major_Only___2[[NPDES ID2]:[ECHO BFR]],29,FALSE)</f>
        <v>preliminaryOps, thickening</v>
      </c>
      <c r="BA294">
        <f>VLOOKUP(Sheet1[[#This Row],[NPDES ID2]],Combined_Sheet__Major_Only___2[[NPDES ID2]:[ECHO BFR]],17,FALSE)</f>
        <v>42.390500000000003</v>
      </c>
      <c r="BB294">
        <f>VLOOKUP(Sheet1[[#This Row],[NPDES ID2]],Combined_Sheet__Major_Only___2[[NPDES ID2]:[ECHO BFR]],18,FALSE)</f>
        <v>-88.176699999999997</v>
      </c>
      <c r="BC294" t="str">
        <f>IF(ISNUMBER(SEARCH("aerobic",$AW294)),"aerobic","")</f>
        <v/>
      </c>
      <c r="BD294" t="str">
        <f>IF(ISNUMBER(SEARCH("anaer",$AW294)),"anaer","")</f>
        <v>anaer</v>
      </c>
      <c r="BE294" t="str">
        <f>IF(ISNUMBER(SEARCH("thickening",$AZ294)),"thickening","")</f>
        <v>thickening</v>
      </c>
      <c r="BF294" s="2" t="str">
        <f>IF(ISNUMBER(SEARCH("airDry",$AW294)),"airDry","")</f>
        <v/>
      </c>
      <c r="BG294" s="2" t="str">
        <f>IF(ISNUMBER(SEARCH("heatDry",$AY294)),"heatDry","")</f>
        <v/>
      </c>
      <c r="BH294" s="2" t="str">
        <f>IF(AND(ISNUMBER(SEARCH("aerobic",$AW294)),ISNUMBER(SEARCH("anaer",$AW294))),"Combined Aer and Anaer.","")</f>
        <v/>
      </c>
    </row>
    <row r="295" spans="1:60" x14ac:dyDescent="0.3">
      <c r="A295" s="4">
        <v>293</v>
      </c>
      <c r="B295" t="s">
        <v>1498</v>
      </c>
      <c r="C295">
        <v>1375.3</v>
      </c>
      <c r="D295">
        <v>228.68290363123049</v>
      </c>
      <c r="E295">
        <v>227.703145315565</v>
      </c>
      <c r="F295">
        <v>182.1322765656694</v>
      </c>
      <c r="G295">
        <v>270.00239531825707</v>
      </c>
      <c r="H295">
        <v>-76.469031122843376</v>
      </c>
      <c r="I295">
        <v>-77.818293860539143</v>
      </c>
      <c r="J295">
        <v>-90.295046300331464</v>
      </c>
      <c r="K295">
        <v>-59.317036168955561</v>
      </c>
      <c r="L295">
        <v>938.9804740657554</v>
      </c>
      <c r="M295">
        <v>935.49713737370575</v>
      </c>
      <c r="N295">
        <v>922.86527712749489</v>
      </c>
      <c r="O295">
        <v>965.53591035068337</v>
      </c>
      <c r="P295">
        <v>32.343192071656311</v>
      </c>
      <c r="Q295">
        <v>32.760884540105991</v>
      </c>
      <c r="R295">
        <v>26.048387081617449</v>
      </c>
      <c r="S295">
        <v>37.351997898329728</v>
      </c>
      <c r="T295">
        <v>56.085269696180667</v>
      </c>
      <c r="U295">
        <v>56.085180303935459</v>
      </c>
      <c r="V295">
        <v>56.046906056490343</v>
      </c>
      <c r="W295">
        <v>56.123265122170693</v>
      </c>
      <c r="X295">
        <v>3697.3782499851491</v>
      </c>
      <c r="Y295">
        <v>3708.8654801856301</v>
      </c>
      <c r="Z295">
        <v>3597.2765332187141</v>
      </c>
      <c r="AA295">
        <v>3761.1015654477501</v>
      </c>
      <c r="AB295">
        <v>657.75067502488605</v>
      </c>
      <c r="AC295">
        <v>652.776679534506</v>
      </c>
      <c r="AD295">
        <v>559.37626533331536</v>
      </c>
      <c r="AE295">
        <v>783.96009849826896</v>
      </c>
      <c r="AF295">
        <v>66.913323132617847</v>
      </c>
      <c r="AG295">
        <v>66.664678532166789</v>
      </c>
      <c r="AH295">
        <v>65.767217838816421</v>
      </c>
      <c r="AI295">
        <v>68.802190766399931</v>
      </c>
      <c r="AJ295">
        <v>0.59387775472756221</v>
      </c>
      <c r="AK295">
        <v>0.5938775183575431</v>
      </c>
      <c r="AL295">
        <v>0.59384450144540346</v>
      </c>
      <c r="AM295">
        <v>0.59391114791314648</v>
      </c>
      <c r="AN295">
        <v>0.95665932262559228</v>
      </c>
      <c r="AO295">
        <v>0.95665932262559183</v>
      </c>
      <c r="AP295">
        <v>0.95665932262559183</v>
      </c>
      <c r="AQ295">
        <v>0.95665932262559183</v>
      </c>
      <c r="AR295">
        <v>14.602959531738231</v>
      </c>
      <c r="AS295">
        <v>14.602959531738231</v>
      </c>
      <c r="AT295">
        <v>14.602959531738231</v>
      </c>
      <c r="AU295">
        <v>14.602959531738231</v>
      </c>
      <c r="AV295" t="str">
        <f>VLOOKUP(Sheet1[[#This Row],[NPDES ID2]],Combined_Sheet__Major_Only___2[[NPDES ID2]:[ECHO BFR]],3,FALSE)</f>
        <v>CO</v>
      </c>
      <c r="AW295" t="s">
        <v>12181</v>
      </c>
      <c r="AX295" t="str">
        <f>VLOOKUP(Sheet1[[#This Row],[NPDES ID2]],Combined_Sheet__Major_Only___2[[NPDES ID2]:[ECHO BFR]],27,FALSE)</f>
        <v>methaneBioCaptureRecover</v>
      </c>
      <c r="AY295" t="str">
        <f>VLOOKUP(Sheet1[[#This Row],[NPDES ID2]],Combined_Sheet__Major_Only___2[[NPDES ID2]:[ECHO BFR]],28,FALSE)</f>
        <v>-</v>
      </c>
      <c r="AZ295" t="str">
        <f>VLOOKUP(Sheet1[[#This Row],[NPDES ID2]],Combined_Sheet__Major_Only___2[[NPDES ID2]:[ECHO BFR]],29,FALSE)</f>
        <v>thickening, preliminaryOps</v>
      </c>
      <c r="BA295">
        <f>VLOOKUP(Sheet1[[#This Row],[NPDES ID2]],Combined_Sheet__Major_Only___2[[NPDES ID2]:[ECHO BFR]],17,FALSE)</f>
        <v>40.157778</v>
      </c>
      <c r="BB295">
        <f>VLOOKUP(Sheet1[[#This Row],[NPDES ID2]],Combined_Sheet__Major_Only___2[[NPDES ID2]:[ECHO BFR]],18,FALSE)</f>
        <v>-105.095833</v>
      </c>
      <c r="BC295" t="str">
        <f>IF(ISNUMBER(SEARCH("aerobic",$AW295)),"aerobic","")</f>
        <v/>
      </c>
      <c r="BD295" t="str">
        <f>IF(ISNUMBER(SEARCH("anaer",$AW295)),"anaer","")</f>
        <v>anaer</v>
      </c>
      <c r="BE295" t="str">
        <f>IF(ISNUMBER(SEARCH("thickening",$AZ295)),"thickening","")</f>
        <v>thickening</v>
      </c>
      <c r="BF295" s="3" t="str">
        <f>IF(ISNUMBER(SEARCH("airDry",$AW295)),"airDry","")</f>
        <v/>
      </c>
      <c r="BG295" s="3" t="str">
        <f>IF(ISNUMBER(SEARCH("heatDry",$AY295)),"heatDry","")</f>
        <v/>
      </c>
      <c r="BH295" s="3" t="str">
        <f>IF(AND(ISNUMBER(SEARCH("aerobic",$AW295)),ISNUMBER(SEARCH("anaer",$AW295))),"Combined Aer and Anaer.","")</f>
        <v/>
      </c>
    </row>
    <row r="296" spans="1:60" x14ac:dyDescent="0.3">
      <c r="A296" s="4">
        <v>294</v>
      </c>
      <c r="B296" t="s">
        <v>1503</v>
      </c>
      <c r="C296">
        <v>1364.4</v>
      </c>
      <c r="D296">
        <v>249.7448278376626</v>
      </c>
      <c r="E296">
        <v>248.58821879500991</v>
      </c>
      <c r="F296">
        <v>199.66142769066369</v>
      </c>
      <c r="G296">
        <v>294.55956485167309</v>
      </c>
      <c r="H296">
        <v>-77.034367043129976</v>
      </c>
      <c r="I296">
        <v>-78.256102136513846</v>
      </c>
      <c r="J296">
        <v>-90.889254114996248</v>
      </c>
      <c r="K296">
        <v>-61.90094041069181</v>
      </c>
      <c r="L296">
        <v>853.19909284026096</v>
      </c>
      <c r="M296">
        <v>849.15719106705683</v>
      </c>
      <c r="N296">
        <v>834.50767902021994</v>
      </c>
      <c r="O296">
        <v>883.99764039936133</v>
      </c>
      <c r="P296">
        <v>32.23516050367575</v>
      </c>
      <c r="Q296">
        <v>32.547150023303793</v>
      </c>
      <c r="R296">
        <v>26.408304267560379</v>
      </c>
      <c r="S296">
        <v>36.972300162064037</v>
      </c>
      <c r="T296">
        <v>3.88440616812961</v>
      </c>
      <c r="U296">
        <v>3.8843973358485711</v>
      </c>
      <c r="V296">
        <v>3.8806157001019161</v>
      </c>
      <c r="W296">
        <v>3.8881602552959031</v>
      </c>
      <c r="X296">
        <v>279.62597231670293</v>
      </c>
      <c r="Y296">
        <v>280.70173310993539</v>
      </c>
      <c r="Z296">
        <v>270.04249842570471</v>
      </c>
      <c r="AA296">
        <v>285.78476160102582</v>
      </c>
      <c r="AB296">
        <v>56.197725546135487</v>
      </c>
      <c r="AC296">
        <v>55.581563736349992</v>
      </c>
      <c r="AD296">
        <v>46.717935822455971</v>
      </c>
      <c r="AE296">
        <v>68.49921565139222</v>
      </c>
      <c r="AF296">
        <v>61.284688393080778</v>
      </c>
      <c r="AG296">
        <v>60.994122156782282</v>
      </c>
      <c r="AH296">
        <v>59.943410325881644</v>
      </c>
      <c r="AI296">
        <v>63.494885316525227</v>
      </c>
      <c r="AJ296">
        <v>0.52509769651636684</v>
      </c>
      <c r="AK296">
        <v>0.52509756525753248</v>
      </c>
      <c r="AL296">
        <v>0.52507920755389803</v>
      </c>
      <c r="AM296">
        <v>0.52511626281768775</v>
      </c>
      <c r="AN296">
        <v>0.65904724311683982</v>
      </c>
      <c r="AO296">
        <v>0.65904724311683949</v>
      </c>
      <c r="AP296">
        <v>0.65904724311683949</v>
      </c>
      <c r="AQ296">
        <v>0.65904724311683949</v>
      </c>
      <c r="AR296">
        <v>12.489729859894689</v>
      </c>
      <c r="AS296">
        <v>12.489729859894689</v>
      </c>
      <c r="AT296">
        <v>12.489729859894689</v>
      </c>
      <c r="AU296">
        <v>12.489729859894689</v>
      </c>
      <c r="AV296" t="str">
        <f>VLOOKUP(Sheet1[[#This Row],[NPDES ID2]],Combined_Sheet__Major_Only___2[[NPDES ID2]:[ECHO BFR]],3,FALSE)</f>
        <v>CA</v>
      </c>
      <c r="AW296" t="s">
        <v>12183</v>
      </c>
      <c r="AX296" t="str">
        <f>VLOOKUP(Sheet1[[#This Row],[NPDES ID2]],Combined_Sheet__Major_Only___2[[NPDES ID2]:[ECHO BFR]],27,FALSE)</f>
        <v>methaneBioCaptureRecover, other</v>
      </c>
      <c r="AY296" t="str">
        <f>VLOOKUP(Sheet1[[#This Row],[NPDES ID2]],Combined_Sheet__Major_Only___2[[NPDES ID2]:[ECHO BFR]],28,FALSE)</f>
        <v>-</v>
      </c>
      <c r="AZ296" t="str">
        <f>VLOOKUP(Sheet1[[#This Row],[NPDES ID2]],Combined_Sheet__Major_Only___2[[NPDES ID2]:[ECHO BFR]],29,FALSE)</f>
        <v>thickening, preliminaryOps</v>
      </c>
      <c r="BA296">
        <f>VLOOKUP(Sheet1[[#This Row],[NPDES ID2]],Combined_Sheet__Major_Only___2[[NPDES ID2]:[ECHO BFR]],17,FALSE)</f>
        <v>37.252706000000003</v>
      </c>
      <c r="BB296">
        <f>VLOOKUP(Sheet1[[#This Row],[NPDES ID2]],Combined_Sheet__Major_Only___2[[NPDES ID2]:[ECHO BFR]],18,FALSE)</f>
        <v>-120.524883</v>
      </c>
      <c r="BC296" t="str">
        <f>IF(ISNUMBER(SEARCH("aerobic",$AW296)),"aerobic","")</f>
        <v/>
      </c>
      <c r="BD296" t="str">
        <f>IF(ISNUMBER(SEARCH("anaer",$AW296)),"anaer","")</f>
        <v>anaer</v>
      </c>
      <c r="BE296" t="str">
        <f>IF(ISNUMBER(SEARCH("thickening",$AZ296)),"thickening","")</f>
        <v>thickening</v>
      </c>
      <c r="BF296" s="2" t="str">
        <f>IF(ISNUMBER(SEARCH("airDry",$AW296)),"airDry","")</f>
        <v>airDry</v>
      </c>
      <c r="BG296" s="2" t="str">
        <f>IF(ISNUMBER(SEARCH("heatDry",$AY296)),"heatDry","")</f>
        <v/>
      </c>
      <c r="BH296" s="2" t="str">
        <f>IF(AND(ISNUMBER(SEARCH("aerobic",$AW296)),ISNUMBER(SEARCH("anaer",$AW296))),"Combined Aer and Anaer.","")</f>
        <v/>
      </c>
    </row>
    <row r="297" spans="1:60" x14ac:dyDescent="0.3">
      <c r="A297" s="4">
        <v>295</v>
      </c>
      <c r="B297" t="s">
        <v>1508</v>
      </c>
      <c r="C297">
        <v>1363</v>
      </c>
      <c r="D297">
        <v>240.76478693246969</v>
      </c>
      <c r="E297">
        <v>239.86927318780431</v>
      </c>
      <c r="F297">
        <v>192.14798149759869</v>
      </c>
      <c r="G297">
        <v>283.84749401103392</v>
      </c>
      <c r="H297">
        <v>-76.639614119862188</v>
      </c>
      <c r="I297">
        <v>-77.842441753367666</v>
      </c>
      <c r="J297">
        <v>-90.655876616780233</v>
      </c>
      <c r="K297">
        <v>-60.545110061577397</v>
      </c>
      <c r="L297">
        <v>884.07378226168339</v>
      </c>
      <c r="M297">
        <v>880.27501175749217</v>
      </c>
      <c r="N297">
        <v>866.493646508604</v>
      </c>
      <c r="O297">
        <v>913.04475391999199</v>
      </c>
      <c r="P297">
        <v>32.141343853586967</v>
      </c>
      <c r="Q297">
        <v>32.492881129803507</v>
      </c>
      <c r="R297">
        <v>26.16023145315156</v>
      </c>
      <c r="S297">
        <v>36.778233208034173</v>
      </c>
      <c r="T297">
        <v>107.4551942018266</v>
      </c>
      <c r="U297">
        <v>107.4550255319795</v>
      </c>
      <c r="V297">
        <v>107.3828077299799</v>
      </c>
      <c r="W297">
        <v>107.5268859092853</v>
      </c>
      <c r="X297">
        <v>7457.1033814593593</v>
      </c>
      <c r="Y297">
        <v>7484.0920368873867</v>
      </c>
      <c r="Z297">
        <v>7223.0879787876829</v>
      </c>
      <c r="AA297">
        <v>7606.1890538537264</v>
      </c>
      <c r="AB297">
        <v>1331.0977469141651</v>
      </c>
      <c r="AC297">
        <v>1319.745879155289</v>
      </c>
      <c r="AD297">
        <v>1130.2171473245239</v>
      </c>
      <c r="AE297">
        <v>1586.6131650619591</v>
      </c>
      <c r="AF297">
        <v>63.571084278705882</v>
      </c>
      <c r="AG297">
        <v>63.297336714242697</v>
      </c>
      <c r="AH297">
        <v>62.310187835435627</v>
      </c>
      <c r="AI297">
        <v>65.649292405005994</v>
      </c>
      <c r="AJ297">
        <v>0.55302177172006395</v>
      </c>
      <c r="AK297">
        <v>0.55302144277396736</v>
      </c>
      <c r="AL297">
        <v>0.5529755709105022</v>
      </c>
      <c r="AM297">
        <v>0.55306816839009043</v>
      </c>
      <c r="AN297">
        <v>0.97668588784967481</v>
      </c>
      <c r="AO297">
        <v>0.97668588784967514</v>
      </c>
      <c r="AP297">
        <v>0.97668588784967514</v>
      </c>
      <c r="AQ297">
        <v>0.97668588784967514</v>
      </c>
      <c r="AR297">
        <v>13.846310034858821</v>
      </c>
      <c r="AS297">
        <v>13.846310034858829</v>
      </c>
      <c r="AT297">
        <v>13.846310034858829</v>
      </c>
      <c r="AU297">
        <v>13.846310034858829</v>
      </c>
      <c r="AV297" t="str">
        <f>VLOOKUP(Sheet1[[#This Row],[NPDES ID2]],Combined_Sheet__Major_Only___2[[NPDES ID2]:[ECHO BFR]],3,FALSE)</f>
        <v>AR</v>
      </c>
      <c r="AW297" t="s">
        <v>41</v>
      </c>
      <c r="AX297" t="str">
        <f>VLOOKUP(Sheet1[[#This Row],[NPDES ID2]],Combined_Sheet__Major_Only___2[[NPDES ID2]:[ECHO BFR]],27,FALSE)</f>
        <v>-</v>
      </c>
      <c r="AY297" t="str">
        <f>VLOOKUP(Sheet1[[#This Row],[NPDES ID2]],Combined_Sheet__Major_Only___2[[NPDES ID2]:[ECHO BFR]],28,FALSE)</f>
        <v>-</v>
      </c>
      <c r="AZ297" t="str">
        <f>VLOOKUP(Sheet1[[#This Row],[NPDES ID2]],Combined_Sheet__Major_Only___2[[NPDES ID2]:[ECHO BFR]],29,FALSE)</f>
        <v>thickening</v>
      </c>
      <c r="BA297">
        <f>VLOOKUP(Sheet1[[#This Row],[NPDES ID2]],Combined_Sheet__Major_Only___2[[NPDES ID2]:[ECHO BFR]],17,FALSE)</f>
        <v>35.791400000000003</v>
      </c>
      <c r="BB297">
        <f>VLOOKUP(Sheet1[[#This Row],[NPDES ID2]],Combined_Sheet__Major_Only___2[[NPDES ID2]:[ECHO BFR]],18,FALSE)</f>
        <v>-90.630799999999994</v>
      </c>
      <c r="BC297" t="str">
        <f>IF(ISNUMBER(SEARCH("aerobic",$AW297)),"aerobic","")</f>
        <v>aerobic</v>
      </c>
      <c r="BD297" t="str">
        <f>IF(ISNUMBER(SEARCH("anaer",$AW297)),"anaer","")</f>
        <v/>
      </c>
      <c r="BE297" t="str">
        <f>IF(ISNUMBER(SEARCH("thickening",$AZ297)),"thickening","")</f>
        <v>thickening</v>
      </c>
      <c r="BF297" s="3" t="str">
        <f>IF(ISNUMBER(SEARCH("airDry",$AW297)),"airDry","")</f>
        <v/>
      </c>
      <c r="BG297" s="3" t="str">
        <f>IF(ISNUMBER(SEARCH("heatDry",$AY297)),"heatDry","")</f>
        <v/>
      </c>
      <c r="BH297" s="3" t="str">
        <f>IF(AND(ISNUMBER(SEARCH("aerobic",$AW297)),ISNUMBER(SEARCH("anaer",$AW297))),"Combined Aer and Anaer.","")</f>
        <v/>
      </c>
    </row>
    <row r="298" spans="1:60" x14ac:dyDescent="0.3">
      <c r="A298" s="4">
        <v>296</v>
      </c>
      <c r="B298" t="s">
        <v>1513</v>
      </c>
      <c r="C298">
        <v>1349</v>
      </c>
      <c r="D298">
        <v>229.8455446004175</v>
      </c>
      <c r="E298">
        <v>228.6603141692172</v>
      </c>
      <c r="F298">
        <v>183.0400601674188</v>
      </c>
      <c r="G298">
        <v>271.33366406927831</v>
      </c>
      <c r="H298">
        <v>-76.498871797956312</v>
      </c>
      <c r="I298">
        <v>-77.800565614708773</v>
      </c>
      <c r="J298">
        <v>-90.354656552006745</v>
      </c>
      <c r="K298">
        <v>-59.45887804984077</v>
      </c>
      <c r="L298">
        <v>916.69753647413222</v>
      </c>
      <c r="M298">
        <v>913.2484312495634</v>
      </c>
      <c r="N298">
        <v>900.7410078567749</v>
      </c>
      <c r="O298">
        <v>942.99143160494225</v>
      </c>
      <c r="P298">
        <v>31.733039763885781</v>
      </c>
      <c r="Q298">
        <v>32.131357490794002</v>
      </c>
      <c r="R298">
        <v>25.579474191414761</v>
      </c>
      <c r="S298">
        <v>36.609139410550483</v>
      </c>
      <c r="T298">
        <v>56.610039061412529</v>
      </c>
      <c r="U298">
        <v>56.60994885930711</v>
      </c>
      <c r="V298">
        <v>56.571327861545562</v>
      </c>
      <c r="W298">
        <v>56.648378711701241</v>
      </c>
      <c r="X298">
        <v>3749.6104116594111</v>
      </c>
      <c r="Y298">
        <v>3761.4319094536991</v>
      </c>
      <c r="Z298">
        <v>3646.645733198799</v>
      </c>
      <c r="AA298">
        <v>3815.1597921123471</v>
      </c>
      <c r="AB298">
        <v>666.75124377848363</v>
      </c>
      <c r="AC298">
        <v>661.64503338928409</v>
      </c>
      <c r="AD298">
        <v>567.01755632489528</v>
      </c>
      <c r="AE298">
        <v>794.58608580851956</v>
      </c>
      <c r="AF298">
        <v>66.59893564695389</v>
      </c>
      <c r="AG298">
        <v>66.34794535617975</v>
      </c>
      <c r="AH298">
        <v>65.441932725317017</v>
      </c>
      <c r="AI298">
        <v>68.505748842835686</v>
      </c>
      <c r="AJ298">
        <v>0.59003288931929432</v>
      </c>
      <c r="AK298">
        <v>0.59003265711526809</v>
      </c>
      <c r="AL298">
        <v>0.59000022089448256</v>
      </c>
      <c r="AM298">
        <v>0.59006569516305751</v>
      </c>
      <c r="AN298">
        <v>0.95703632884825141</v>
      </c>
      <c r="AO298">
        <v>0.95703632884825141</v>
      </c>
      <c r="AP298">
        <v>0.95703632884825141</v>
      </c>
      <c r="AQ298">
        <v>0.95703632884825141</v>
      </c>
      <c r="AR298">
        <v>14.53799964898394</v>
      </c>
      <c r="AS298">
        <v>14.53799964898395</v>
      </c>
      <c r="AT298">
        <v>14.53799964898395</v>
      </c>
      <c r="AU298">
        <v>14.53799964898395</v>
      </c>
      <c r="AV298" t="str">
        <f>VLOOKUP(Sheet1[[#This Row],[NPDES ID2]],Combined_Sheet__Major_Only___2[[NPDES ID2]:[ECHO BFR]],3,FALSE)</f>
        <v>IL</v>
      </c>
      <c r="AW298" t="s">
        <v>12181</v>
      </c>
      <c r="AX298" t="str">
        <f>VLOOKUP(Sheet1[[#This Row],[NPDES ID2]],Combined_Sheet__Major_Only___2[[NPDES ID2]:[ECHO BFR]],27,FALSE)</f>
        <v>-</v>
      </c>
      <c r="AY298" t="str">
        <f>VLOOKUP(Sheet1[[#This Row],[NPDES ID2]],Combined_Sheet__Major_Only___2[[NPDES ID2]:[ECHO BFR]],28,FALSE)</f>
        <v>-</v>
      </c>
      <c r="AZ298" t="str">
        <f>VLOOKUP(Sheet1[[#This Row],[NPDES ID2]],Combined_Sheet__Major_Only___2[[NPDES ID2]:[ECHO BFR]],29,FALSE)</f>
        <v>thickening</v>
      </c>
      <c r="BA298">
        <f>VLOOKUP(Sheet1[[#This Row],[NPDES ID2]],Combined_Sheet__Major_Only___2[[NPDES ID2]:[ECHO BFR]],17,FALSE)</f>
        <v>41.517249999999997</v>
      </c>
      <c r="BB298">
        <f>VLOOKUP(Sheet1[[#This Row],[NPDES ID2]],Combined_Sheet__Major_Only___2[[NPDES ID2]:[ECHO BFR]],18,FALSE)</f>
        <v>-87.626559999999998</v>
      </c>
      <c r="BC298" t="str">
        <f>IF(ISNUMBER(SEARCH("aerobic",$AW298)),"aerobic","")</f>
        <v/>
      </c>
      <c r="BD298" t="str">
        <f>IF(ISNUMBER(SEARCH("anaer",$AW298)),"anaer","")</f>
        <v>anaer</v>
      </c>
      <c r="BE298" t="str">
        <f>IF(ISNUMBER(SEARCH("thickening",$AZ298)),"thickening","")</f>
        <v>thickening</v>
      </c>
      <c r="BF298" s="2" t="str">
        <f>IF(ISNUMBER(SEARCH("airDry",$AW298)),"airDry","")</f>
        <v/>
      </c>
      <c r="BG298" s="2" t="str">
        <f>IF(ISNUMBER(SEARCH("heatDry",$AY298)),"heatDry","")</f>
        <v/>
      </c>
      <c r="BH298" s="2" t="str">
        <f>IF(AND(ISNUMBER(SEARCH("aerobic",$AW298)),ISNUMBER(SEARCH("anaer",$AW298))),"Combined Aer and Anaer.","")</f>
        <v/>
      </c>
    </row>
    <row r="299" spans="1:60" x14ac:dyDescent="0.3">
      <c r="A299" s="4">
        <v>297</v>
      </c>
      <c r="B299" t="s">
        <v>1518</v>
      </c>
      <c r="C299">
        <v>1328.08</v>
      </c>
      <c r="D299">
        <v>240.28155778618489</v>
      </c>
      <c r="E299">
        <v>239.0843420373578</v>
      </c>
      <c r="F299">
        <v>191.66516511131761</v>
      </c>
      <c r="G299">
        <v>283.29461634767767</v>
      </c>
      <c r="H299">
        <v>-76.7546925196892</v>
      </c>
      <c r="I299">
        <v>-77.988879781645153</v>
      </c>
      <c r="J299">
        <v>-90.869074863957522</v>
      </c>
      <c r="K299">
        <v>-60.744502500392421</v>
      </c>
      <c r="L299">
        <v>863.7293562675768</v>
      </c>
      <c r="M299">
        <v>860.04397927203581</v>
      </c>
      <c r="N299">
        <v>846.68163328588207</v>
      </c>
      <c r="O299">
        <v>891.82088203681462</v>
      </c>
      <c r="P299">
        <v>31.31469558257692</v>
      </c>
      <c r="Q299">
        <v>31.662852662702772</v>
      </c>
      <c r="R299">
        <v>25.476124426100078</v>
      </c>
      <c r="S299">
        <v>35.824958549179151</v>
      </c>
      <c r="T299">
        <v>50.297143783939227</v>
      </c>
      <c r="U299">
        <v>50.297063324328157</v>
      </c>
      <c r="V299">
        <v>50.262613679888808</v>
      </c>
      <c r="W299">
        <v>50.331342468513121</v>
      </c>
      <c r="X299">
        <v>3481.156289753862</v>
      </c>
      <c r="Y299">
        <v>3493.6352068464839</v>
      </c>
      <c r="Z299">
        <v>3372.7718167382</v>
      </c>
      <c r="AA299">
        <v>3550.2264084013182</v>
      </c>
      <c r="AB299">
        <v>611.0353403378723</v>
      </c>
      <c r="AC299">
        <v>606.01405137519953</v>
      </c>
      <c r="AD299">
        <v>520.24714662478073</v>
      </c>
      <c r="AE299">
        <v>726.18459082295237</v>
      </c>
      <c r="AF299">
        <v>63.739020154825013</v>
      </c>
      <c r="AG299">
        <v>63.466683471580787</v>
      </c>
      <c r="AH299">
        <v>62.483035202900297</v>
      </c>
      <c r="AI299">
        <v>65.808863000267181</v>
      </c>
      <c r="AJ299">
        <v>0.55507363660920239</v>
      </c>
      <c r="AK299">
        <v>0.55507342814666893</v>
      </c>
      <c r="AL299">
        <v>0.55504430389884141</v>
      </c>
      <c r="AM299">
        <v>0.55510309262064039</v>
      </c>
      <c r="AN299">
        <v>0.95201500297550334</v>
      </c>
      <c r="AO299">
        <v>0.95201500297550345</v>
      </c>
      <c r="AP299">
        <v>0.95201500297550345</v>
      </c>
      <c r="AQ299">
        <v>0.95201500297550345</v>
      </c>
      <c r="AR299">
        <v>14.01843444231657</v>
      </c>
      <c r="AS299">
        <v>14.018434442316559</v>
      </c>
      <c r="AT299">
        <v>14.018434442316559</v>
      </c>
      <c r="AU299">
        <v>14.018434442316559</v>
      </c>
      <c r="AV299" t="str">
        <f>VLOOKUP(Sheet1[[#This Row],[NPDES ID2]],Combined_Sheet__Major_Only___2[[NPDES ID2]:[ECHO BFR]],3,FALSE)</f>
        <v>SC</v>
      </c>
      <c r="AW299" t="s">
        <v>12181</v>
      </c>
      <c r="AX299" t="str">
        <f>VLOOKUP(Sheet1[[#This Row],[NPDES ID2]],Combined_Sheet__Major_Only___2[[NPDES ID2]:[ECHO BFR]],27,FALSE)</f>
        <v>methaneBioCaptureRecover</v>
      </c>
      <c r="AY299" t="str">
        <f>VLOOKUP(Sheet1[[#This Row],[NPDES ID2]],Combined_Sheet__Major_Only___2[[NPDES ID2]:[ECHO BFR]],28,FALSE)</f>
        <v>-</v>
      </c>
      <c r="AZ299" t="str">
        <f>VLOOKUP(Sheet1[[#This Row],[NPDES ID2]],Combined_Sheet__Major_Only___2[[NPDES ID2]:[ECHO BFR]],29,FALSE)</f>
        <v>thickening</v>
      </c>
      <c r="BA299">
        <f>VLOOKUP(Sheet1[[#This Row],[NPDES ID2]],Combined_Sheet__Major_Only___2[[NPDES ID2]:[ECHO BFR]],17,FALSE)</f>
        <v>34.858333000000002</v>
      </c>
      <c r="BB299">
        <f>VLOOKUP(Sheet1[[#This Row],[NPDES ID2]],Combined_Sheet__Major_Only___2[[NPDES ID2]:[ECHO BFR]],18,FALSE)</f>
        <v>-82.23</v>
      </c>
      <c r="BC299" t="str">
        <f>IF(ISNUMBER(SEARCH("aerobic",$AW299)),"aerobic","")</f>
        <v/>
      </c>
      <c r="BD299" t="str">
        <f>IF(ISNUMBER(SEARCH("anaer",$AW299)),"anaer","")</f>
        <v>anaer</v>
      </c>
      <c r="BE299" t="str">
        <f>IF(ISNUMBER(SEARCH("thickening",$AZ299)),"thickening","")</f>
        <v>thickening</v>
      </c>
      <c r="BF299" s="3" t="str">
        <f>IF(ISNUMBER(SEARCH("airDry",$AW299)),"airDry","")</f>
        <v/>
      </c>
      <c r="BG299" s="3" t="str">
        <f>IF(ISNUMBER(SEARCH("heatDry",$AY299)),"heatDry","")</f>
        <v/>
      </c>
      <c r="BH299" s="3" t="str">
        <f>IF(AND(ISNUMBER(SEARCH("aerobic",$AW299)),ISNUMBER(SEARCH("anaer",$AW299))),"Combined Aer and Anaer.","")</f>
        <v/>
      </c>
    </row>
    <row r="300" spans="1:60" x14ac:dyDescent="0.3">
      <c r="A300" s="4">
        <v>298</v>
      </c>
      <c r="B300" t="s">
        <v>1523</v>
      </c>
      <c r="C300">
        <v>1327</v>
      </c>
      <c r="D300">
        <v>243.44609886635391</v>
      </c>
      <c r="E300">
        <v>242.121488032267</v>
      </c>
      <c r="F300">
        <v>194.29744142430351</v>
      </c>
      <c r="G300">
        <v>286.91193903540369</v>
      </c>
      <c r="H300">
        <v>-76.926882291432634</v>
      </c>
      <c r="I300">
        <v>-78.248685938562318</v>
      </c>
      <c r="J300">
        <v>-91.148625844116381</v>
      </c>
      <c r="K300">
        <v>-61.32718548976765</v>
      </c>
      <c r="L300">
        <v>851.85005286238402</v>
      </c>
      <c r="M300">
        <v>848.08326706514208</v>
      </c>
      <c r="N300">
        <v>834.43215098260623</v>
      </c>
      <c r="O300">
        <v>880.54984101322987</v>
      </c>
      <c r="P300">
        <v>31.31104319124556</v>
      </c>
      <c r="Q300">
        <v>31.634478137781471</v>
      </c>
      <c r="R300">
        <v>25.533743864582</v>
      </c>
      <c r="S300">
        <v>35.851070386759908</v>
      </c>
      <c r="T300">
        <v>3.9421842071586699</v>
      </c>
      <c r="U300">
        <v>3.942175285710587</v>
      </c>
      <c r="V300">
        <v>3.9383554721383121</v>
      </c>
      <c r="W300">
        <v>3.9459761940315441</v>
      </c>
      <c r="X300">
        <v>276.43123294927562</v>
      </c>
      <c r="Y300">
        <v>277.42158209878937</v>
      </c>
      <c r="Z300">
        <v>267.58937581943832</v>
      </c>
      <c r="AA300">
        <v>282.11035248263062</v>
      </c>
      <c r="AB300">
        <v>44.740386761162362</v>
      </c>
      <c r="AC300">
        <v>44.449272002825772</v>
      </c>
      <c r="AD300">
        <v>38.553900484075101</v>
      </c>
      <c r="AE300">
        <v>52.450863484034912</v>
      </c>
      <c r="AF300">
        <v>62.911833181781283</v>
      </c>
      <c r="AG300">
        <v>62.633443953712472</v>
      </c>
      <c r="AH300">
        <v>61.626564967860531</v>
      </c>
      <c r="AI300">
        <v>65.029701503611918</v>
      </c>
      <c r="AJ300">
        <v>0.54496806185001256</v>
      </c>
      <c r="AK300">
        <v>0.54496795096227979</v>
      </c>
      <c r="AL300">
        <v>0.54495243619980316</v>
      </c>
      <c r="AM300">
        <v>0.54498375274280175</v>
      </c>
      <c r="AN300">
        <v>0.6616190942045701</v>
      </c>
      <c r="AO300">
        <v>0.66161909420456999</v>
      </c>
      <c r="AP300">
        <v>0.66161909420456999</v>
      </c>
      <c r="AQ300">
        <v>0.66161909420456999</v>
      </c>
      <c r="AR300">
        <v>14.515669778439561</v>
      </c>
      <c r="AS300">
        <v>14.515669778439561</v>
      </c>
      <c r="AT300">
        <v>14.515669778439561</v>
      </c>
      <c r="AU300">
        <v>14.515669778439561</v>
      </c>
      <c r="AV300" t="str">
        <f>VLOOKUP(Sheet1[[#This Row],[NPDES ID2]],Combined_Sheet__Major_Only___2[[NPDES ID2]:[ECHO BFR]],3,FALSE)</f>
        <v>CA</v>
      </c>
      <c r="AW300" t="s">
        <v>12183</v>
      </c>
      <c r="AX300" t="str">
        <f>VLOOKUP(Sheet1[[#This Row],[NPDES ID2]],Combined_Sheet__Major_Only___2[[NPDES ID2]:[ECHO BFR]],27,FALSE)</f>
        <v>-</v>
      </c>
      <c r="AY300" t="str">
        <f>VLOOKUP(Sheet1[[#This Row],[NPDES ID2]],Combined_Sheet__Major_Only___2[[NPDES ID2]:[ECHO BFR]],28,FALSE)</f>
        <v>-</v>
      </c>
      <c r="AZ300" t="str">
        <f>VLOOKUP(Sheet1[[#This Row],[NPDES ID2]],Combined_Sheet__Major_Only___2[[NPDES ID2]:[ECHO BFR]],29,FALSE)</f>
        <v>thickening, preliminaryOps</v>
      </c>
      <c r="BA300">
        <f>VLOOKUP(Sheet1[[#This Row],[NPDES ID2]],Combined_Sheet__Major_Only___2[[NPDES ID2]:[ECHO BFR]],17,FALSE)</f>
        <v>34.285826999999998</v>
      </c>
      <c r="BB300">
        <f>VLOOKUP(Sheet1[[#This Row],[NPDES ID2]],Combined_Sheet__Major_Only___2[[NPDES ID2]:[ECHO BFR]],18,FALSE)</f>
        <v>-118.81516999999999</v>
      </c>
      <c r="BC300" t="str">
        <f>IF(ISNUMBER(SEARCH("aerobic",$AW300)),"aerobic","")</f>
        <v/>
      </c>
      <c r="BD300" t="str">
        <f>IF(ISNUMBER(SEARCH("anaer",$AW300)),"anaer","")</f>
        <v>anaer</v>
      </c>
      <c r="BE300" t="str">
        <f>IF(ISNUMBER(SEARCH("thickening",$AZ300)),"thickening","")</f>
        <v>thickening</v>
      </c>
      <c r="BF300" s="2" t="str">
        <f>IF(ISNUMBER(SEARCH("airDry",$AW300)),"airDry","")</f>
        <v>airDry</v>
      </c>
      <c r="BG300" s="2" t="str">
        <f>IF(ISNUMBER(SEARCH("heatDry",$AY300)),"heatDry","")</f>
        <v/>
      </c>
      <c r="BH300" s="2" t="str">
        <f>IF(AND(ISNUMBER(SEARCH("aerobic",$AW300)),ISNUMBER(SEARCH("anaer",$AW300))),"Combined Aer and Anaer.","")</f>
        <v/>
      </c>
    </row>
    <row r="301" spans="1:60" x14ac:dyDescent="0.3">
      <c r="A301" s="4">
        <v>299</v>
      </c>
      <c r="B301" t="s">
        <v>1528</v>
      </c>
      <c r="C301">
        <v>1321.92</v>
      </c>
      <c r="D301">
        <v>255.00656096491639</v>
      </c>
      <c r="E301">
        <v>253.19738276644401</v>
      </c>
      <c r="F301">
        <v>203.98284022652399</v>
      </c>
      <c r="G301">
        <v>300.89038381634532</v>
      </c>
      <c r="H301">
        <v>-76.878499914746698</v>
      </c>
      <c r="I301">
        <v>-77.913591672111806</v>
      </c>
      <c r="J301">
        <v>-90.253464713089755</v>
      </c>
      <c r="K301">
        <v>-61.884829303499487</v>
      </c>
      <c r="L301">
        <v>810.29563780307717</v>
      </c>
      <c r="M301">
        <v>806.25986833990646</v>
      </c>
      <c r="N301">
        <v>791.61786502397649</v>
      </c>
      <c r="O301">
        <v>841.0757022280452</v>
      </c>
      <c r="P301">
        <v>31.259077222822061</v>
      </c>
      <c r="Q301">
        <v>31.506607333635529</v>
      </c>
      <c r="R301">
        <v>25.696444182985289</v>
      </c>
      <c r="S301">
        <v>35.899964290091532</v>
      </c>
      <c r="T301">
        <v>125.12217211647619</v>
      </c>
      <c r="U301">
        <v>125.1219761817332</v>
      </c>
      <c r="V301">
        <v>125.0380846224831</v>
      </c>
      <c r="W301">
        <v>125.20545253982721</v>
      </c>
      <c r="X301">
        <v>9189.1078811619973</v>
      </c>
      <c r="Y301">
        <v>9227.6724850859136</v>
      </c>
      <c r="Z301">
        <v>8855.1393947329798</v>
      </c>
      <c r="AA301">
        <v>9402.3236650990766</v>
      </c>
      <c r="AB301">
        <v>1963.82316484394</v>
      </c>
      <c r="AC301">
        <v>1938.8728871340511</v>
      </c>
      <c r="AD301">
        <v>1613.251127511995</v>
      </c>
      <c r="AE301">
        <v>2430.3370115901662</v>
      </c>
      <c r="AF301">
        <v>60.07737956910141</v>
      </c>
      <c r="AG301">
        <v>59.777523481213493</v>
      </c>
      <c r="AH301">
        <v>58.696037192013407</v>
      </c>
      <c r="AI301">
        <v>62.35407407316621</v>
      </c>
      <c r="AJ301">
        <v>0.51036156200488447</v>
      </c>
      <c r="AK301">
        <v>0.51036121593330375</v>
      </c>
      <c r="AL301">
        <v>0.51031298974295825</v>
      </c>
      <c r="AM301">
        <v>0.51041034083935088</v>
      </c>
      <c r="AN301">
        <v>0.97988280600094357</v>
      </c>
      <c r="AO301">
        <v>0.97988280600094324</v>
      </c>
      <c r="AP301">
        <v>0.97988280600094324</v>
      </c>
      <c r="AQ301">
        <v>0.97988280600094324</v>
      </c>
      <c r="AR301">
        <v>11.846401415710339</v>
      </c>
      <c r="AS301">
        <v>11.84640141571035</v>
      </c>
      <c r="AT301">
        <v>11.84640141571035</v>
      </c>
      <c r="AU301">
        <v>11.84640141571035</v>
      </c>
      <c r="AV301" t="str">
        <f>VLOOKUP(Sheet1[[#This Row],[NPDES ID2]],Combined_Sheet__Major_Only___2[[NPDES ID2]:[ECHO BFR]],3,FALSE)</f>
        <v>CA</v>
      </c>
      <c r="AW301" t="s">
        <v>12181</v>
      </c>
      <c r="AX301" t="str">
        <f>VLOOKUP(Sheet1[[#This Row],[NPDES ID2]],Combined_Sheet__Major_Only___2[[NPDES ID2]:[ECHO BFR]],27,FALSE)</f>
        <v>-</v>
      </c>
      <c r="AY301" t="str">
        <f>VLOOKUP(Sheet1[[#This Row],[NPDES ID2]],Combined_Sheet__Major_Only___2[[NPDES ID2]:[ECHO BFR]],28,FALSE)</f>
        <v>-</v>
      </c>
      <c r="AZ301" t="str">
        <f>VLOOKUP(Sheet1[[#This Row],[NPDES ID2]],Combined_Sheet__Major_Only___2[[NPDES ID2]:[ECHO BFR]],29,FALSE)</f>
        <v>thickening, preliminaryOps</v>
      </c>
      <c r="BA301">
        <f>VLOOKUP(Sheet1[[#This Row],[NPDES ID2]],Combined_Sheet__Major_Only___2[[NPDES ID2]:[ECHO BFR]],17,FALSE)</f>
        <v>33.555019220261698</v>
      </c>
      <c r="BB301">
        <f>VLOOKUP(Sheet1[[#This Row],[NPDES ID2]],Combined_Sheet__Major_Only___2[[NPDES ID2]:[ECHO BFR]],18,FALSE)</f>
        <v>-117.669676982406</v>
      </c>
      <c r="BC301" t="str">
        <f>IF(ISNUMBER(SEARCH("aerobic",$AW301)),"aerobic","")</f>
        <v/>
      </c>
      <c r="BD301" t="str">
        <f>IF(ISNUMBER(SEARCH("anaer",$AW301)),"anaer","")</f>
        <v>anaer</v>
      </c>
      <c r="BE301" t="str">
        <f>IF(ISNUMBER(SEARCH("thickening",$AZ301)),"thickening","")</f>
        <v>thickening</v>
      </c>
      <c r="BF301" s="3" t="str">
        <f>IF(ISNUMBER(SEARCH("airDry",$AW301)),"airDry","")</f>
        <v/>
      </c>
      <c r="BG301" s="3" t="str">
        <f>IF(ISNUMBER(SEARCH("heatDry",$AY301)),"heatDry","")</f>
        <v/>
      </c>
      <c r="BH301" s="3" t="str">
        <f>IF(AND(ISNUMBER(SEARCH("aerobic",$AW301)),ISNUMBER(SEARCH("anaer",$AW301))),"Combined Aer and Anaer.","")</f>
        <v/>
      </c>
    </row>
    <row r="302" spans="1:60" x14ac:dyDescent="0.3">
      <c r="A302" s="4">
        <v>300</v>
      </c>
      <c r="B302" t="s">
        <v>1533</v>
      </c>
      <c r="C302">
        <v>1310</v>
      </c>
      <c r="D302">
        <v>308.52534637830831</v>
      </c>
      <c r="E302">
        <v>307.36885944029387</v>
      </c>
      <c r="F302">
        <v>248.61199053769809</v>
      </c>
      <c r="G302">
        <v>367.57793721806269</v>
      </c>
      <c r="H302">
        <v>-77.664107162316071</v>
      </c>
      <c r="I302">
        <v>-77.373741449861427</v>
      </c>
      <c r="J302">
        <v>-89.961644113200748</v>
      </c>
      <c r="K302">
        <v>-65.343058325385584</v>
      </c>
      <c r="L302">
        <v>664.26803599991911</v>
      </c>
      <c r="M302">
        <v>659.2358239990316</v>
      </c>
      <c r="N302">
        <v>640.98469233132096</v>
      </c>
      <c r="O302">
        <v>702.63632061041426</v>
      </c>
      <c r="P302">
        <v>31.207920393698529</v>
      </c>
      <c r="Q302">
        <v>31.137448107131309</v>
      </c>
      <c r="R302">
        <v>26.664559405017069</v>
      </c>
      <c r="S302">
        <v>35.378056267993877</v>
      </c>
      <c r="T302">
        <v>109.6292252071952</v>
      </c>
      <c r="U302">
        <v>109.6290531822339</v>
      </c>
      <c r="V302">
        <v>109.5553988521346</v>
      </c>
      <c r="W302">
        <v>109.70234297788799</v>
      </c>
      <c r="X302">
        <v>9737.4684403296524</v>
      </c>
      <c r="Y302">
        <v>9798.851666219045</v>
      </c>
      <c r="Z302">
        <v>9203.6197709582193</v>
      </c>
      <c r="AA302">
        <v>10082.35466750474</v>
      </c>
      <c r="AB302">
        <v>2938.1556504368741</v>
      </c>
      <c r="AC302">
        <v>2831.5763945015779</v>
      </c>
      <c r="AD302">
        <v>2222.0798990211092</v>
      </c>
      <c r="AE302">
        <v>4132.9130650070047</v>
      </c>
      <c r="AF302">
        <v>49.69873653184866</v>
      </c>
      <c r="AG302">
        <v>49.321710717984992</v>
      </c>
      <c r="AH302">
        <v>47.959618904636748</v>
      </c>
      <c r="AI302">
        <v>52.564718590395067</v>
      </c>
      <c r="AJ302">
        <v>0.38398870669150342</v>
      </c>
      <c r="AK302">
        <v>0.38398844271513433</v>
      </c>
      <c r="AL302">
        <v>0.38395165965629002</v>
      </c>
      <c r="AM302">
        <v>0.38402591134019681</v>
      </c>
      <c r="AN302">
        <v>0.97713306089378082</v>
      </c>
      <c r="AO302">
        <v>0.97713306089378094</v>
      </c>
      <c r="AP302">
        <v>0.97713306089378094</v>
      </c>
      <c r="AQ302">
        <v>0.97713306089378094</v>
      </c>
      <c r="AR302">
        <v>8.3022747595319331</v>
      </c>
      <c r="AS302">
        <v>8.3022747595319331</v>
      </c>
      <c r="AT302">
        <v>8.3022747595319331</v>
      </c>
      <c r="AU302">
        <v>8.3022747595319331</v>
      </c>
      <c r="AV302" t="str">
        <f>VLOOKUP(Sheet1[[#This Row],[NPDES ID2]],Combined_Sheet__Major_Only___2[[NPDES ID2]:[ECHO BFR]],3,FALSE)</f>
        <v>WA</v>
      </c>
      <c r="AW302" t="s">
        <v>54</v>
      </c>
      <c r="AX302" t="str">
        <f>VLOOKUP(Sheet1[[#This Row],[NPDES ID2]],Combined_Sheet__Major_Only___2[[NPDES ID2]:[ECHO BFR]],27,FALSE)</f>
        <v>other</v>
      </c>
      <c r="AY302" t="str">
        <f>VLOOKUP(Sheet1[[#This Row],[NPDES ID2]],Combined_Sheet__Major_Only___2[[NPDES ID2]:[ECHO BFR]],28,FALSE)</f>
        <v>-</v>
      </c>
      <c r="AZ302" t="str">
        <f>VLOOKUP(Sheet1[[#This Row],[NPDES ID2]],Combined_Sheet__Major_Only___2[[NPDES ID2]:[ECHO BFR]],29,FALSE)</f>
        <v>thickening</v>
      </c>
      <c r="BA302">
        <f>VLOOKUP(Sheet1[[#This Row],[NPDES ID2]],Combined_Sheet__Major_Only___2[[NPDES ID2]:[ECHO BFR]],17,FALSE)</f>
        <v>47.846297999999997</v>
      </c>
      <c r="BB302">
        <f>VLOOKUP(Sheet1[[#This Row],[NPDES ID2]],Combined_Sheet__Major_Only___2[[NPDES ID2]:[ECHO BFR]],18,FALSE)</f>
        <v>-122.338351</v>
      </c>
      <c r="BC302" t="str">
        <f>IF(ISNUMBER(SEARCH("aerobic",$AW302)),"aerobic","")</f>
        <v/>
      </c>
      <c r="BD302" t="str">
        <f>IF(ISNUMBER(SEARCH("anaer",$AW302)),"anaer","")</f>
        <v/>
      </c>
      <c r="BE302" t="str">
        <f>IF(ISNUMBER(SEARCH("thickening",$AZ302)),"thickening","")</f>
        <v>thickening</v>
      </c>
      <c r="BF302" s="2" t="str">
        <f>IF(ISNUMBER(SEARCH("airDry",$AW302)),"airDry","")</f>
        <v/>
      </c>
      <c r="BG302" s="2" t="str">
        <f>IF(ISNUMBER(SEARCH("heatDry",$AY302)),"heatDry","")</f>
        <v/>
      </c>
      <c r="BH302" s="2" t="str">
        <f>IF(AND(ISNUMBER(SEARCH("aerobic",$AW302)),ISNUMBER(SEARCH("anaer",$AW302))),"Combined Aer and Anaer.","")</f>
        <v/>
      </c>
    </row>
    <row r="303" spans="1:60" x14ac:dyDescent="0.3">
      <c r="A303" s="4">
        <v>301</v>
      </c>
      <c r="B303" t="s">
        <v>1537</v>
      </c>
      <c r="C303">
        <v>1302.06</v>
      </c>
      <c r="D303">
        <v>262.2186091143501</v>
      </c>
      <c r="E303">
        <v>260.36493232567938</v>
      </c>
      <c r="F303">
        <v>210.00654223604809</v>
      </c>
      <c r="G303">
        <v>309.7298397868235</v>
      </c>
      <c r="H303">
        <v>-77.29081648659367</v>
      </c>
      <c r="I303">
        <v>-78.258990927334338</v>
      </c>
      <c r="J303">
        <v>-90.542779361707687</v>
      </c>
      <c r="K303">
        <v>-62.696893801088713</v>
      </c>
      <c r="L303">
        <v>776.69196610108236</v>
      </c>
      <c r="M303">
        <v>772.55455931870711</v>
      </c>
      <c r="N303">
        <v>757.56086621828365</v>
      </c>
      <c r="O303">
        <v>808.21447539725295</v>
      </c>
      <c r="P303">
        <v>30.830188825695899</v>
      </c>
      <c r="Q303">
        <v>31.077279900118501</v>
      </c>
      <c r="R303">
        <v>25.56246788716421</v>
      </c>
      <c r="S303">
        <v>35.500627399025582</v>
      </c>
      <c r="T303">
        <v>3.8703577745196678</v>
      </c>
      <c r="U303">
        <v>3.8703489639190769</v>
      </c>
      <c r="V303">
        <v>3.8665766108883202</v>
      </c>
      <c r="W303">
        <v>3.8741026465930859</v>
      </c>
      <c r="X303">
        <v>292.101651628524</v>
      </c>
      <c r="Y303">
        <v>293.36811557136508</v>
      </c>
      <c r="Z303">
        <v>280.84897144309912</v>
      </c>
      <c r="AA303">
        <v>299.34311367001908</v>
      </c>
      <c r="AB303">
        <v>45.181842314215743</v>
      </c>
      <c r="AC303">
        <v>44.913989981282498</v>
      </c>
      <c r="AD303">
        <v>39.136748325314556</v>
      </c>
      <c r="AE303">
        <v>52.827603262252829</v>
      </c>
      <c r="AF303">
        <v>58.459959215395941</v>
      </c>
      <c r="AG303">
        <v>58.148351940874008</v>
      </c>
      <c r="AH303">
        <v>57.021061330629223</v>
      </c>
      <c r="AI303">
        <v>60.830933168974219</v>
      </c>
      <c r="AJ303">
        <v>0.49063000527441858</v>
      </c>
      <c r="AK303">
        <v>0.49062990127702821</v>
      </c>
      <c r="AL303">
        <v>0.49061535162270548</v>
      </c>
      <c r="AM303">
        <v>0.49064472013068278</v>
      </c>
      <c r="AN303">
        <v>0.65841599315064148</v>
      </c>
      <c r="AO303">
        <v>0.65841599315064137</v>
      </c>
      <c r="AP303">
        <v>0.65841599315064137</v>
      </c>
      <c r="AQ303">
        <v>0.65841599315064137</v>
      </c>
      <c r="AR303">
        <v>13.863964365088229</v>
      </c>
      <c r="AS303">
        <v>13.863964365088229</v>
      </c>
      <c r="AT303">
        <v>13.863964365088229</v>
      </c>
      <c r="AU303">
        <v>13.863964365088229</v>
      </c>
      <c r="AV303" t="str">
        <f>VLOOKUP(Sheet1[[#This Row],[NPDES ID2]],Combined_Sheet__Major_Only___2[[NPDES ID2]:[ECHO BFR]],3,FALSE)</f>
        <v>TX</v>
      </c>
      <c r="AW303" t="s">
        <v>118</v>
      </c>
      <c r="AX303" t="str">
        <f>VLOOKUP(Sheet1[[#This Row],[NPDES ID2]],Combined_Sheet__Major_Only___2[[NPDES ID2]:[ECHO BFR]],27,FALSE)</f>
        <v>-</v>
      </c>
      <c r="AY303" t="str">
        <f>VLOOKUP(Sheet1[[#This Row],[NPDES ID2]],Combined_Sheet__Major_Only___2[[NPDES ID2]:[ECHO BFR]],28,FALSE)</f>
        <v>-</v>
      </c>
      <c r="AZ303" t="str">
        <f>VLOOKUP(Sheet1[[#This Row],[NPDES ID2]],Combined_Sheet__Major_Only___2[[NPDES ID2]:[ECHO BFR]],29,FALSE)</f>
        <v>thickening</v>
      </c>
      <c r="BA303">
        <f>VLOOKUP(Sheet1[[#This Row],[NPDES ID2]],Combined_Sheet__Major_Only___2[[NPDES ID2]:[ECHO BFR]],17,FALSE)</f>
        <v>26.305278000000001</v>
      </c>
      <c r="BB303">
        <f>VLOOKUP(Sheet1[[#This Row],[NPDES ID2]],Combined_Sheet__Major_Only___2[[NPDES ID2]:[ECHO BFR]],18,FALSE)</f>
        <v>-98.218889000000004</v>
      </c>
      <c r="BC303" t="str">
        <f>IF(ISNUMBER(SEARCH("aerobic",$AW303)),"aerobic","")</f>
        <v>aerobic</v>
      </c>
      <c r="BD303" t="str">
        <f>IF(ISNUMBER(SEARCH("anaer",$AW303)),"anaer","")</f>
        <v/>
      </c>
      <c r="BE303" t="str">
        <f>IF(ISNUMBER(SEARCH("thickening",$AZ303)),"thickening","")</f>
        <v>thickening</v>
      </c>
      <c r="BF303" s="3" t="str">
        <f>IF(ISNUMBER(SEARCH("airDry",$AW303)),"airDry","")</f>
        <v>airDry</v>
      </c>
      <c r="BG303" s="3" t="str">
        <f>IF(ISNUMBER(SEARCH("heatDry",$AY303)),"heatDry","")</f>
        <v/>
      </c>
      <c r="BH303" s="3" t="str">
        <f>IF(AND(ISNUMBER(SEARCH("aerobic",$AW303)),ISNUMBER(SEARCH("anaer",$AW303))),"Combined Aer and Anaer.","")</f>
        <v/>
      </c>
    </row>
    <row r="304" spans="1:60" x14ac:dyDescent="0.3">
      <c r="A304" s="4">
        <v>302</v>
      </c>
      <c r="B304" t="s">
        <v>1542</v>
      </c>
      <c r="C304">
        <v>1301</v>
      </c>
      <c r="D304">
        <v>319.25384922145457</v>
      </c>
      <c r="E304">
        <v>318.51645291069462</v>
      </c>
      <c r="F304">
        <v>256.28748595977339</v>
      </c>
      <c r="G304">
        <v>381.04527877143403</v>
      </c>
      <c r="H304">
        <v>-77.054980711196308</v>
      </c>
      <c r="I304">
        <v>-76.401714491417025</v>
      </c>
      <c r="J304">
        <v>-88.744203470142821</v>
      </c>
      <c r="K304">
        <v>-65.247103590130195</v>
      </c>
      <c r="L304">
        <v>637.80518968341971</v>
      </c>
      <c r="M304">
        <v>632.6511030506947</v>
      </c>
      <c r="N304">
        <v>613.91799618363302</v>
      </c>
      <c r="O304">
        <v>677.17957942991984</v>
      </c>
      <c r="P304">
        <v>31.019018337878059</v>
      </c>
      <c r="Q304">
        <v>30.902788412426069</v>
      </c>
      <c r="R304">
        <v>26.71954356211673</v>
      </c>
      <c r="S304">
        <v>35.169416789526579</v>
      </c>
      <c r="T304">
        <v>465.80557034574639</v>
      </c>
      <c r="U304">
        <v>465.80484864494338</v>
      </c>
      <c r="V304">
        <v>465.49584471449788</v>
      </c>
      <c r="W304">
        <v>466.1123232345314</v>
      </c>
      <c r="X304">
        <v>42799.455259887443</v>
      </c>
      <c r="Y304">
        <v>43086.230711901939</v>
      </c>
      <c r="Z304">
        <v>40296.397413232058</v>
      </c>
      <c r="AA304">
        <v>44420.51649864862</v>
      </c>
      <c r="AB304">
        <v>9153.9877705675626</v>
      </c>
      <c r="AC304">
        <v>8973.0811187912204</v>
      </c>
      <c r="AD304">
        <v>7488.6141961348812</v>
      </c>
      <c r="AE304">
        <v>11630.26905543841</v>
      </c>
      <c r="AF304">
        <v>48.058040703594422</v>
      </c>
      <c r="AG304">
        <v>47.668284568886847</v>
      </c>
      <c r="AH304">
        <v>46.265847228774383</v>
      </c>
      <c r="AI304">
        <v>51.01256734190963</v>
      </c>
      <c r="AJ304">
        <v>0.36407223482388568</v>
      </c>
      <c r="AK304">
        <v>0.36407154287382137</v>
      </c>
      <c r="AL304">
        <v>0.36397608976410922</v>
      </c>
      <c r="AM304">
        <v>0.36416880771928328</v>
      </c>
      <c r="AN304">
        <v>0.99447973289294267</v>
      </c>
      <c r="AO304">
        <v>0.99447973289294256</v>
      </c>
      <c r="AP304">
        <v>0.99447973289294256</v>
      </c>
      <c r="AQ304">
        <v>0.99447973289294256</v>
      </c>
      <c r="AR304">
        <v>9.472511539666872</v>
      </c>
      <c r="AS304">
        <v>9.472511539666872</v>
      </c>
      <c r="AT304">
        <v>9.472511539666872</v>
      </c>
      <c r="AU304">
        <v>9.472511539666872</v>
      </c>
      <c r="AV304" t="str">
        <f>VLOOKUP(Sheet1[[#This Row],[NPDES ID2]],Combined_Sheet__Major_Only___2[[NPDES ID2]:[ECHO BFR]],3,FALSE)</f>
        <v>TN</v>
      </c>
      <c r="AW304" t="s">
        <v>38</v>
      </c>
      <c r="AX304" t="str">
        <f>VLOOKUP(Sheet1[[#This Row],[NPDES ID2]],Combined_Sheet__Major_Only___2[[NPDES ID2]:[ECHO BFR]],27,FALSE)</f>
        <v/>
      </c>
      <c r="AY304" t="str">
        <f>VLOOKUP(Sheet1[[#This Row],[NPDES ID2]],Combined_Sheet__Major_Only___2[[NPDES ID2]:[ECHO BFR]],28,FALSE)</f>
        <v/>
      </c>
      <c r="AZ304" t="str">
        <f>VLOOKUP(Sheet1[[#This Row],[NPDES ID2]],Combined_Sheet__Major_Only___2[[NPDES ID2]:[ECHO BFR]],29,FALSE)</f>
        <v/>
      </c>
      <c r="BA304">
        <f>VLOOKUP(Sheet1[[#This Row],[NPDES ID2]],Combined_Sheet__Major_Only___2[[NPDES ID2]:[ECHO BFR]],17,FALSE)</f>
        <v>35.183917000000001</v>
      </c>
      <c r="BB304">
        <f>VLOOKUP(Sheet1[[#This Row],[NPDES ID2]],Combined_Sheet__Major_Only___2[[NPDES ID2]:[ECHO BFR]],18,FALSE)</f>
        <v>-87.041749999999993</v>
      </c>
      <c r="BC304" t="str">
        <f>IF(ISNUMBER(SEARCH("aerobic",$AW304)),"aerobic","")</f>
        <v/>
      </c>
      <c r="BD304" t="str">
        <f>IF(ISNUMBER(SEARCH("anaer",$AW304)),"anaer","")</f>
        <v/>
      </c>
      <c r="BE304" t="str">
        <f>IF(ISNUMBER(SEARCH("thickening",$AZ304)),"thickening","")</f>
        <v/>
      </c>
      <c r="BF304" s="2" t="str">
        <f>IF(ISNUMBER(SEARCH("airDry",$AW304)),"airDry","")</f>
        <v/>
      </c>
      <c r="BG304" s="2" t="str">
        <f>IF(ISNUMBER(SEARCH("heatDry",$AY304)),"heatDry","")</f>
        <v/>
      </c>
      <c r="BH304" s="2" t="str">
        <f>IF(AND(ISNUMBER(SEARCH("aerobic",$AW304)),ISNUMBER(SEARCH("anaer",$AW304))),"Combined Aer and Anaer.","")</f>
        <v/>
      </c>
    </row>
    <row r="305" spans="1:60" x14ac:dyDescent="0.3">
      <c r="A305" s="4">
        <v>303</v>
      </c>
      <c r="B305" t="s">
        <v>1547</v>
      </c>
      <c r="C305">
        <v>1295</v>
      </c>
      <c r="D305">
        <v>308.82523384912082</v>
      </c>
      <c r="E305">
        <v>307.59021441301758</v>
      </c>
      <c r="F305">
        <v>248.8800917073022</v>
      </c>
      <c r="G305">
        <v>367.87890232040399</v>
      </c>
      <c r="H305">
        <v>-77.911452802292146</v>
      </c>
      <c r="I305">
        <v>-77.646589250807324</v>
      </c>
      <c r="J305">
        <v>-90.285023701144112</v>
      </c>
      <c r="K305">
        <v>-65.794704150585687</v>
      </c>
      <c r="L305">
        <v>656.36496078420805</v>
      </c>
      <c r="M305">
        <v>651.38612400132888</v>
      </c>
      <c r="N305">
        <v>633.34220450740872</v>
      </c>
      <c r="O305">
        <v>694.30008064660763</v>
      </c>
      <c r="P305">
        <v>30.853029439911118</v>
      </c>
      <c r="Q305">
        <v>30.785376441535011</v>
      </c>
      <c r="R305">
        <v>26.36658766811772</v>
      </c>
      <c r="S305">
        <v>34.975327812789082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49.673119887954073</v>
      </c>
      <c r="AG305">
        <v>49.296104722450039</v>
      </c>
      <c r="AH305">
        <v>47.931981270114562</v>
      </c>
      <c r="AI305">
        <v>52.542081416926713</v>
      </c>
      <c r="AJ305">
        <v>0.38367760270735302</v>
      </c>
      <c r="AK305">
        <v>0.38367749278351199</v>
      </c>
      <c r="AL305">
        <v>0.38366212373959158</v>
      </c>
      <c r="AM305">
        <v>0.38369314651587832</v>
      </c>
      <c r="AN305">
        <v>0.18628261145778691</v>
      </c>
      <c r="AO305">
        <v>0.1862826114577868</v>
      </c>
      <c r="AP305">
        <v>0.1862826114577868</v>
      </c>
      <c r="AQ305">
        <v>0.1862826114577868</v>
      </c>
      <c r="AR305">
        <v>9.1391804596023434</v>
      </c>
      <c r="AS305">
        <v>9.1391804596023416</v>
      </c>
      <c r="AT305">
        <v>9.1391804596023416</v>
      </c>
      <c r="AU305">
        <v>9.1391804596023416</v>
      </c>
      <c r="AV305" t="str">
        <f>VLOOKUP(Sheet1[[#This Row],[NPDES ID2]],Combined_Sheet__Major_Only___2[[NPDES ID2]:[ECHO BFR]],3,FALSE)</f>
        <v>MD</v>
      </c>
      <c r="AW305" t="s">
        <v>54</v>
      </c>
      <c r="AX305" t="str">
        <f>VLOOKUP(Sheet1[[#This Row],[NPDES ID2]],Combined_Sheet__Major_Only___2[[NPDES ID2]:[ECHO BFR]],27,FALSE)</f>
        <v>-</v>
      </c>
      <c r="AY305" t="str">
        <f>VLOOKUP(Sheet1[[#This Row],[NPDES ID2]],Combined_Sheet__Major_Only___2[[NPDES ID2]:[ECHO BFR]],28,FALSE)</f>
        <v>heatDry</v>
      </c>
      <c r="AZ305" t="str">
        <f>VLOOKUP(Sheet1[[#This Row],[NPDES ID2]],Combined_Sheet__Major_Only___2[[NPDES ID2]:[ECHO BFR]],29,FALSE)</f>
        <v>-</v>
      </c>
      <c r="BA305">
        <f>VLOOKUP(Sheet1[[#This Row],[NPDES ID2]],Combined_Sheet__Major_Only___2[[NPDES ID2]:[ECHO BFR]],17,FALSE)</f>
        <v>39.625005999999999</v>
      </c>
      <c r="BB305">
        <f>VLOOKUP(Sheet1[[#This Row],[NPDES ID2]],Combined_Sheet__Major_Only___2[[NPDES ID2]:[ECHO BFR]],18,FALSE)</f>
        <v>-78.756035999999995</v>
      </c>
      <c r="BC305" t="str">
        <f>IF(ISNUMBER(SEARCH("aerobic",$AW305)),"aerobic","")</f>
        <v/>
      </c>
      <c r="BD305" t="str">
        <f>IF(ISNUMBER(SEARCH("anaer",$AW305)),"anaer","")</f>
        <v/>
      </c>
      <c r="BE305" t="str">
        <f>IF(ISNUMBER(SEARCH("thickening",$AZ305)),"thickening","")</f>
        <v/>
      </c>
      <c r="BF305" s="3" t="str">
        <f>IF(ISNUMBER(SEARCH("airDry",$AW305)),"airDry","")</f>
        <v/>
      </c>
      <c r="BG305" s="3" t="str">
        <f>IF(ISNUMBER(SEARCH("heatDry",$AY305)),"heatDry","")</f>
        <v>heatDry</v>
      </c>
      <c r="BH305" s="3" t="str">
        <f>IF(AND(ISNUMBER(SEARCH("aerobic",$AW305)),ISNUMBER(SEARCH("anaer",$AW305))),"Combined Aer and Anaer.","")</f>
        <v/>
      </c>
    </row>
    <row r="306" spans="1:60" x14ac:dyDescent="0.3">
      <c r="A306" s="4">
        <v>304</v>
      </c>
      <c r="B306" t="s">
        <v>1552</v>
      </c>
      <c r="C306">
        <v>1290</v>
      </c>
      <c r="D306">
        <v>252.3406742546224</v>
      </c>
      <c r="E306">
        <v>250.82721355560849</v>
      </c>
      <c r="F306">
        <v>201.65814308579539</v>
      </c>
      <c r="G306">
        <v>297.46565031962928</v>
      </c>
      <c r="H306">
        <v>-76.977252016274235</v>
      </c>
      <c r="I306">
        <v>-78.101661688086097</v>
      </c>
      <c r="J306">
        <v>-90.631614765765917</v>
      </c>
      <c r="K306">
        <v>-61.9046457035179</v>
      </c>
      <c r="L306">
        <v>799.91466742300918</v>
      </c>
      <c r="M306">
        <v>796.04358416320247</v>
      </c>
      <c r="N306">
        <v>782.00744327118821</v>
      </c>
      <c r="O306">
        <v>829.42263382350143</v>
      </c>
      <c r="P306">
        <v>30.488889897395961</v>
      </c>
      <c r="Q306">
        <v>30.763895544602899</v>
      </c>
      <c r="R306">
        <v>25.013032827350589</v>
      </c>
      <c r="S306">
        <v>34.988883628596973</v>
      </c>
      <c r="T306">
        <v>65.495821861601556</v>
      </c>
      <c r="U306">
        <v>65.495717946344755</v>
      </c>
      <c r="V306">
        <v>65.451225515908547</v>
      </c>
      <c r="W306">
        <v>65.539990172165432</v>
      </c>
      <c r="X306">
        <v>4754.7512483859118</v>
      </c>
      <c r="Y306">
        <v>4774.109204178143</v>
      </c>
      <c r="Z306">
        <v>4586.9302458482271</v>
      </c>
      <c r="AA306">
        <v>4861.8647853196844</v>
      </c>
      <c r="AB306">
        <v>791.78465420394934</v>
      </c>
      <c r="AC306">
        <v>786.26113873269287</v>
      </c>
      <c r="AD306">
        <v>678.98874957766441</v>
      </c>
      <c r="AE306">
        <v>933.3189951354392</v>
      </c>
      <c r="AF306">
        <v>60.77276592978982</v>
      </c>
      <c r="AG306">
        <v>60.478265044696677</v>
      </c>
      <c r="AH306">
        <v>59.414469799224193</v>
      </c>
      <c r="AI306">
        <v>63.011200021093508</v>
      </c>
      <c r="AJ306">
        <v>0.51884851060214965</v>
      </c>
      <c r="AK306">
        <v>0.51884829219520989</v>
      </c>
      <c r="AL306">
        <v>0.51881779034876074</v>
      </c>
      <c r="AM306">
        <v>0.51887936021715153</v>
      </c>
      <c r="AN306">
        <v>0.96255211408602648</v>
      </c>
      <c r="AO306">
        <v>0.9625521140860267</v>
      </c>
      <c r="AP306">
        <v>0.9625521140860267</v>
      </c>
      <c r="AQ306">
        <v>0.9625521140860267</v>
      </c>
      <c r="AR306">
        <v>13.785394990009831</v>
      </c>
      <c r="AS306">
        <v>13.785394990009831</v>
      </c>
      <c r="AT306">
        <v>13.785394990009831</v>
      </c>
      <c r="AU306">
        <v>13.785394990009831</v>
      </c>
      <c r="AV306" t="str">
        <f>VLOOKUP(Sheet1[[#This Row],[NPDES ID2]],Combined_Sheet__Major_Only___2[[NPDES ID2]:[ECHO BFR]],3,FALSE)</f>
        <v>IA</v>
      </c>
      <c r="AW306" t="s">
        <v>12181</v>
      </c>
      <c r="AX306" t="str">
        <f>VLOOKUP(Sheet1[[#This Row],[NPDES ID2]],Combined_Sheet__Major_Only___2[[NPDES ID2]:[ECHO BFR]],27,FALSE)</f>
        <v>tempSludgeStore</v>
      </c>
      <c r="AY306" t="str">
        <f>VLOOKUP(Sheet1[[#This Row],[NPDES ID2]],Combined_Sheet__Major_Only___2[[NPDES ID2]:[ECHO BFR]],28,FALSE)</f>
        <v>-</v>
      </c>
      <c r="AZ306" t="str">
        <f>VLOOKUP(Sheet1[[#This Row],[NPDES ID2]],Combined_Sheet__Major_Only___2[[NPDES ID2]:[ECHO BFR]],29,FALSE)</f>
        <v>preliminaryOps, thickening, sludgeLagoon</v>
      </c>
      <c r="BA306">
        <f>VLOOKUP(Sheet1[[#This Row],[NPDES ID2]],Combined_Sheet__Major_Only___2[[NPDES ID2]:[ECHO BFR]],17,FALSE)</f>
        <v>41.407499000000001</v>
      </c>
      <c r="BB306">
        <f>VLOOKUP(Sheet1[[#This Row],[NPDES ID2]],Combined_Sheet__Major_Only___2[[NPDES ID2]:[ECHO BFR]],18,FALSE)</f>
        <v>-91.071912999999995</v>
      </c>
      <c r="BC306" t="str">
        <f>IF(ISNUMBER(SEARCH("aerobic",$AW306)),"aerobic","")</f>
        <v/>
      </c>
      <c r="BD306" t="str">
        <f>IF(ISNUMBER(SEARCH("anaer",$AW306)),"anaer","")</f>
        <v>anaer</v>
      </c>
      <c r="BE306" t="str">
        <f>IF(ISNUMBER(SEARCH("thickening",$AZ306)),"thickening","")</f>
        <v>thickening</v>
      </c>
      <c r="BF306" s="2" t="str">
        <f>IF(ISNUMBER(SEARCH("airDry",$AW306)),"airDry","")</f>
        <v/>
      </c>
      <c r="BG306" s="2" t="str">
        <f>IF(ISNUMBER(SEARCH("heatDry",$AY306)),"heatDry","")</f>
        <v/>
      </c>
      <c r="BH306" s="2" t="str">
        <f>IF(AND(ISNUMBER(SEARCH("aerobic",$AW306)),ISNUMBER(SEARCH("anaer",$AW306))),"Combined Aer and Anaer.","")</f>
        <v/>
      </c>
    </row>
    <row r="307" spans="1:60" x14ac:dyDescent="0.3">
      <c r="A307" s="4">
        <v>305</v>
      </c>
      <c r="B307" t="s">
        <v>1557</v>
      </c>
      <c r="C307">
        <v>1286</v>
      </c>
      <c r="D307">
        <v>249.67964088514611</v>
      </c>
      <c r="E307">
        <v>248.30546255903229</v>
      </c>
      <c r="F307">
        <v>199.4131016322404</v>
      </c>
      <c r="G307">
        <v>294.16640979840918</v>
      </c>
      <c r="H307">
        <v>-76.891520476221345</v>
      </c>
      <c r="I307">
        <v>-78.020667588700235</v>
      </c>
      <c r="J307">
        <v>-90.659891030028291</v>
      </c>
      <c r="K307">
        <v>-61.647662301167543</v>
      </c>
      <c r="L307">
        <v>806.04641206667816</v>
      </c>
      <c r="M307">
        <v>802.25187338650517</v>
      </c>
      <c r="N307">
        <v>788.49133065100284</v>
      </c>
      <c r="O307">
        <v>834.97463186137361</v>
      </c>
      <c r="P307">
        <v>30.378342781084019</v>
      </c>
      <c r="Q307">
        <v>30.67815910438874</v>
      </c>
      <c r="R307">
        <v>24.876110826492461</v>
      </c>
      <c r="S307">
        <v>34.838364260843861</v>
      </c>
      <c r="T307">
        <v>75.118444694615675</v>
      </c>
      <c r="U307">
        <v>75.118325929065264</v>
      </c>
      <c r="V307">
        <v>75.067475186324089</v>
      </c>
      <c r="W307">
        <v>75.168924998248826</v>
      </c>
      <c r="X307">
        <v>5394.9491766944448</v>
      </c>
      <c r="Y307">
        <v>5416.3274051607286</v>
      </c>
      <c r="Z307">
        <v>5209.6434292744598</v>
      </c>
      <c r="AA307">
        <v>5513.1627659338046</v>
      </c>
      <c r="AB307">
        <v>1037.1520354613369</v>
      </c>
      <c r="AC307">
        <v>1026.7680843236419</v>
      </c>
      <c r="AD307">
        <v>869.12468285311081</v>
      </c>
      <c r="AE307">
        <v>1252.7886968149101</v>
      </c>
      <c r="AF307">
        <v>61.429578846866391</v>
      </c>
      <c r="AG307">
        <v>61.13994261183565</v>
      </c>
      <c r="AH307">
        <v>60.094162530266431</v>
      </c>
      <c r="AI307">
        <v>63.63038299150935</v>
      </c>
      <c r="AJ307">
        <v>0.52686661401184476</v>
      </c>
      <c r="AK307">
        <v>0.526866366071161</v>
      </c>
      <c r="AL307">
        <v>0.52683175420514172</v>
      </c>
      <c r="AM307">
        <v>0.52690162089437143</v>
      </c>
      <c r="AN307">
        <v>0.96712295873827714</v>
      </c>
      <c r="AO307">
        <v>0.96712295873827714</v>
      </c>
      <c r="AP307">
        <v>0.96712295873827714</v>
      </c>
      <c r="AQ307">
        <v>0.96712295873827714</v>
      </c>
      <c r="AR307">
        <v>12.829271331280101</v>
      </c>
      <c r="AS307">
        <v>12.829271331280101</v>
      </c>
      <c r="AT307">
        <v>12.829271331280101</v>
      </c>
      <c r="AU307">
        <v>12.829271331280101</v>
      </c>
      <c r="AV307" t="str">
        <f>VLOOKUP(Sheet1[[#This Row],[NPDES ID2]],Combined_Sheet__Major_Only___2[[NPDES ID2]:[ECHO BFR]],3,FALSE)</f>
        <v>CA</v>
      </c>
      <c r="AW307" t="s">
        <v>12181</v>
      </c>
      <c r="AX307" t="str">
        <f>VLOOKUP(Sheet1[[#This Row],[NPDES ID2]],Combined_Sheet__Major_Only___2[[NPDES ID2]:[ECHO BFR]],27,FALSE)</f>
        <v>methaneBioCaptureRecover</v>
      </c>
      <c r="AY307" t="str">
        <f>VLOOKUP(Sheet1[[#This Row],[NPDES ID2]],Combined_Sheet__Major_Only___2[[NPDES ID2]:[ECHO BFR]],28,FALSE)</f>
        <v>-</v>
      </c>
      <c r="AZ307" t="str">
        <f>VLOOKUP(Sheet1[[#This Row],[NPDES ID2]],Combined_Sheet__Major_Only___2[[NPDES ID2]:[ECHO BFR]],29,FALSE)</f>
        <v>thickening</v>
      </c>
      <c r="BA307">
        <f>VLOOKUP(Sheet1[[#This Row],[NPDES ID2]],Combined_Sheet__Major_Only___2[[NPDES ID2]:[ECHO BFR]],17,FALSE)</f>
        <v>37.950000000000003</v>
      </c>
      <c r="BB307">
        <f>VLOOKUP(Sheet1[[#This Row],[NPDES ID2]],Combined_Sheet__Major_Only___2[[NPDES ID2]:[ECHO BFR]],18,FALSE)</f>
        <v>-122.49657999999999</v>
      </c>
      <c r="BC307" t="str">
        <f>IF(ISNUMBER(SEARCH("aerobic",$AW307)),"aerobic","")</f>
        <v/>
      </c>
      <c r="BD307" t="str">
        <f>IF(ISNUMBER(SEARCH("anaer",$AW307)),"anaer","")</f>
        <v>anaer</v>
      </c>
      <c r="BE307" t="str">
        <f>IF(ISNUMBER(SEARCH("thickening",$AZ307)),"thickening","")</f>
        <v>thickening</v>
      </c>
      <c r="BF307" s="3" t="str">
        <f>IF(ISNUMBER(SEARCH("airDry",$AW307)),"airDry","")</f>
        <v/>
      </c>
      <c r="BG307" s="3" t="str">
        <f>IF(ISNUMBER(SEARCH("heatDry",$AY307)),"heatDry","")</f>
        <v/>
      </c>
      <c r="BH307" s="3" t="str">
        <f>IF(AND(ISNUMBER(SEARCH("aerobic",$AW307)),ISNUMBER(SEARCH("anaer",$AW307))),"Combined Aer and Anaer.","")</f>
        <v/>
      </c>
    </row>
    <row r="308" spans="1:60" x14ac:dyDescent="0.3">
      <c r="A308" s="4">
        <v>306</v>
      </c>
      <c r="B308" t="s">
        <v>1562</v>
      </c>
      <c r="C308">
        <v>1283.08</v>
      </c>
      <c r="D308">
        <v>248.27992666337781</v>
      </c>
      <c r="E308">
        <v>246.9833596282829</v>
      </c>
      <c r="F308">
        <v>198.2299347341206</v>
      </c>
      <c r="G308">
        <v>292.46288730332088</v>
      </c>
      <c r="H308">
        <v>-77.027733134295957</v>
      </c>
      <c r="I308">
        <v>-78.230680894508595</v>
      </c>
      <c r="J308">
        <v>-91.015403203830218</v>
      </c>
      <c r="K308">
        <v>-61.812378546158392</v>
      </c>
      <c r="L308">
        <v>808.83967306004968</v>
      </c>
      <c r="M308">
        <v>805.0868608227272</v>
      </c>
      <c r="N308">
        <v>791.48691897379126</v>
      </c>
      <c r="O308">
        <v>837.43197455709071</v>
      </c>
      <c r="P308">
        <v>30.302248407226401</v>
      </c>
      <c r="Q308">
        <v>30.60938230863864</v>
      </c>
      <c r="R308">
        <v>24.79035497256309</v>
      </c>
      <c r="S308">
        <v>34.737096414188812</v>
      </c>
      <c r="T308">
        <v>3.9195321982822251</v>
      </c>
      <c r="U308">
        <v>3.9195233117922799</v>
      </c>
      <c r="V308">
        <v>3.915718465921564</v>
      </c>
      <c r="W308">
        <v>3.9233093264907279</v>
      </c>
      <c r="X308">
        <v>279.88589270339378</v>
      </c>
      <c r="Y308">
        <v>280.93985324737122</v>
      </c>
      <c r="Z308">
        <v>270.49182644127438</v>
      </c>
      <c r="AA308">
        <v>285.92163584233373</v>
      </c>
      <c r="AB308">
        <v>43.352903543974591</v>
      </c>
      <c r="AC308">
        <v>43.105207204288057</v>
      </c>
      <c r="AD308">
        <v>37.581633830815342</v>
      </c>
      <c r="AE308">
        <v>50.466513121429998</v>
      </c>
      <c r="AF308">
        <v>61.78004017504535</v>
      </c>
      <c r="AG308">
        <v>61.493208740623118</v>
      </c>
      <c r="AH308">
        <v>60.45564804024751</v>
      </c>
      <c r="AI308">
        <v>63.962351844644182</v>
      </c>
      <c r="AJ308">
        <v>0.53114566451059086</v>
      </c>
      <c r="AK308">
        <v>0.53114556130621082</v>
      </c>
      <c r="AL308">
        <v>0.53113112042593036</v>
      </c>
      <c r="AM308">
        <v>0.53116026930003801</v>
      </c>
      <c r="AN308">
        <v>0.66061543186419314</v>
      </c>
      <c r="AO308">
        <v>0.66061543186419336</v>
      </c>
      <c r="AP308">
        <v>0.66061543186419336</v>
      </c>
      <c r="AQ308">
        <v>0.66061543186419336</v>
      </c>
      <c r="AR308">
        <v>14.63925728160376</v>
      </c>
      <c r="AS308">
        <v>14.63925728160376</v>
      </c>
      <c r="AT308">
        <v>14.63925728160376</v>
      </c>
      <c r="AU308">
        <v>14.63925728160376</v>
      </c>
      <c r="AV308" t="str">
        <f>VLOOKUP(Sheet1[[#This Row],[NPDES ID2]],Combined_Sheet__Major_Only___2[[NPDES ID2]:[ECHO BFR]],3,FALSE)</f>
        <v>CA</v>
      </c>
      <c r="AW308" t="s">
        <v>118</v>
      </c>
      <c r="AX308" t="str">
        <f>VLOOKUP(Sheet1[[#This Row],[NPDES ID2]],Combined_Sheet__Major_Only___2[[NPDES ID2]:[ECHO BFR]],27,FALSE)</f>
        <v>other</v>
      </c>
      <c r="AY308" t="str">
        <f>VLOOKUP(Sheet1[[#This Row],[NPDES ID2]],Combined_Sheet__Major_Only___2[[NPDES ID2]:[ECHO BFR]],28,FALSE)</f>
        <v>-</v>
      </c>
      <c r="AZ308" t="str">
        <f>VLOOKUP(Sheet1[[#This Row],[NPDES ID2]],Combined_Sheet__Major_Only___2[[NPDES ID2]:[ECHO BFR]],29,FALSE)</f>
        <v>preliminaryOps, thickening</v>
      </c>
      <c r="BA308">
        <f>VLOOKUP(Sheet1[[#This Row],[NPDES ID2]],Combined_Sheet__Major_Only___2[[NPDES ID2]:[ECHO BFR]],17,FALSE)</f>
        <v>34.89237</v>
      </c>
      <c r="BB308">
        <f>VLOOKUP(Sheet1[[#This Row],[NPDES ID2]],Combined_Sheet__Major_Only___2[[NPDES ID2]:[ECHO BFR]],18,FALSE)</f>
        <v>-117.02518999999999</v>
      </c>
      <c r="BC308" t="str">
        <f>IF(ISNUMBER(SEARCH("aerobic",$AW308)),"aerobic","")</f>
        <v>aerobic</v>
      </c>
      <c r="BD308" t="str">
        <f>IF(ISNUMBER(SEARCH("anaer",$AW308)),"anaer","")</f>
        <v/>
      </c>
      <c r="BE308" t="str">
        <f>IF(ISNUMBER(SEARCH("thickening",$AZ308)),"thickening","")</f>
        <v>thickening</v>
      </c>
      <c r="BF308" s="2" t="str">
        <f>IF(ISNUMBER(SEARCH("airDry",$AW308)),"airDry","")</f>
        <v>airDry</v>
      </c>
      <c r="BG308" s="2" t="str">
        <f>IF(ISNUMBER(SEARCH("heatDry",$AY308)),"heatDry","")</f>
        <v/>
      </c>
      <c r="BH308" s="2" t="str">
        <f>IF(AND(ISNUMBER(SEARCH("aerobic",$AW308)),ISNUMBER(SEARCH("anaer",$AW308))),"Combined Aer and Anaer.","")</f>
        <v/>
      </c>
    </row>
    <row r="309" spans="1:60" x14ac:dyDescent="0.3">
      <c r="A309" s="4">
        <v>307</v>
      </c>
      <c r="B309" t="s">
        <v>1567</v>
      </c>
      <c r="C309">
        <v>1281.8</v>
      </c>
      <c r="D309">
        <v>314.59668017358098</v>
      </c>
      <c r="E309">
        <v>313.67814301872261</v>
      </c>
      <c r="F309">
        <v>253.04540368846159</v>
      </c>
      <c r="G309">
        <v>375.07360370351921</v>
      </c>
      <c r="H309">
        <v>-77.891042671651661</v>
      </c>
      <c r="I309">
        <v>-77.499924563741928</v>
      </c>
      <c r="J309">
        <v>-90.056046020465843</v>
      </c>
      <c r="K309">
        <v>-66.169889941815242</v>
      </c>
      <c r="L309">
        <v>638.13283360508558</v>
      </c>
      <c r="M309">
        <v>633.11973975138517</v>
      </c>
      <c r="N309">
        <v>614.94727654629969</v>
      </c>
      <c r="O309">
        <v>676.3374176364473</v>
      </c>
      <c r="P309">
        <v>30.554684009074229</v>
      </c>
      <c r="Q309">
        <v>30.4728523582272</v>
      </c>
      <c r="R309">
        <v>26.228346968178379</v>
      </c>
      <c r="S309">
        <v>34.600004900123409</v>
      </c>
      <c r="T309">
        <v>44.205568660078299</v>
      </c>
      <c r="U309">
        <v>44.205497601405092</v>
      </c>
      <c r="V309">
        <v>44.175073069218243</v>
      </c>
      <c r="W309">
        <v>44.235771554665398</v>
      </c>
      <c r="X309">
        <v>3999.5037432145682</v>
      </c>
      <c r="Y309">
        <v>4025.5479255457371</v>
      </c>
      <c r="Z309">
        <v>3772.5262639532748</v>
      </c>
      <c r="AA309">
        <v>4146.4013973571273</v>
      </c>
      <c r="AB309">
        <v>827.10005580944107</v>
      </c>
      <c r="AC309">
        <v>811.82950857543915</v>
      </c>
      <c r="AD309">
        <v>681.39263221439762</v>
      </c>
      <c r="AE309">
        <v>1042.0439173277589</v>
      </c>
      <c r="AF309">
        <v>48.791702093486677</v>
      </c>
      <c r="AG309">
        <v>48.408080619803911</v>
      </c>
      <c r="AH309">
        <v>47.020670076835877</v>
      </c>
      <c r="AI309">
        <v>51.710024717283247</v>
      </c>
      <c r="AJ309">
        <v>0.37297574219378332</v>
      </c>
      <c r="AK309">
        <v>0.37297558466939112</v>
      </c>
      <c r="AL309">
        <v>0.37295358569859649</v>
      </c>
      <c r="AM309">
        <v>0.37299799199404748</v>
      </c>
      <c r="AN309">
        <v>0.94591555676106664</v>
      </c>
      <c r="AO309">
        <v>0.94591555676106653</v>
      </c>
      <c r="AP309">
        <v>0.94591555676106653</v>
      </c>
      <c r="AQ309">
        <v>0.94591555676106653</v>
      </c>
      <c r="AR309">
        <v>9.7909526686719293</v>
      </c>
      <c r="AS309">
        <v>9.7909526686719275</v>
      </c>
      <c r="AT309">
        <v>9.7909526686719275</v>
      </c>
      <c r="AU309">
        <v>9.7909526686719275</v>
      </c>
      <c r="AV309" t="str">
        <f>VLOOKUP(Sheet1[[#This Row],[NPDES ID2]],Combined_Sheet__Major_Only___2[[NPDES ID2]:[ECHO BFR]],3,FALSE)</f>
        <v>NY</v>
      </c>
      <c r="AW309" t="s">
        <v>54</v>
      </c>
      <c r="AX309" t="str">
        <f>VLOOKUP(Sheet1[[#This Row],[NPDES ID2]],Combined_Sheet__Major_Only___2[[NPDES ID2]:[ECHO BFR]],27,FALSE)</f>
        <v>-</v>
      </c>
      <c r="AY309" t="str">
        <f>VLOOKUP(Sheet1[[#This Row],[NPDES ID2]],Combined_Sheet__Major_Only___2[[NPDES ID2]:[ECHO BFR]],28,FALSE)</f>
        <v>-</v>
      </c>
      <c r="AZ309" t="str">
        <f>VLOOKUP(Sheet1[[#This Row],[NPDES ID2]],Combined_Sheet__Major_Only___2[[NPDES ID2]:[ECHO BFR]],29,FALSE)</f>
        <v>preliminaryOps, thickening</v>
      </c>
      <c r="BA309">
        <f>VLOOKUP(Sheet1[[#This Row],[NPDES ID2]],Combined_Sheet__Major_Only___2[[NPDES ID2]:[ECHO BFR]],17,FALSE)</f>
        <v>41.713813999999999</v>
      </c>
      <c r="BB309">
        <f>VLOOKUP(Sheet1[[#This Row],[NPDES ID2]],Combined_Sheet__Major_Only___2[[NPDES ID2]:[ECHO BFR]],18,FALSE)</f>
        <v>-73.937574999999995</v>
      </c>
      <c r="BC309" t="str">
        <f>IF(ISNUMBER(SEARCH("aerobic",$AW309)),"aerobic","")</f>
        <v/>
      </c>
      <c r="BD309" t="str">
        <f>IF(ISNUMBER(SEARCH("anaer",$AW309)),"anaer","")</f>
        <v/>
      </c>
      <c r="BE309" t="str">
        <f>IF(ISNUMBER(SEARCH("thickening",$AZ309)),"thickening","")</f>
        <v>thickening</v>
      </c>
      <c r="BF309" s="3" t="str">
        <f>IF(ISNUMBER(SEARCH("airDry",$AW309)),"airDry","")</f>
        <v/>
      </c>
      <c r="BG309" s="3" t="str">
        <f>IF(ISNUMBER(SEARCH("heatDry",$AY309)),"heatDry","")</f>
        <v/>
      </c>
      <c r="BH309" s="3" t="str">
        <f>IF(AND(ISNUMBER(SEARCH("aerobic",$AW309)),ISNUMBER(SEARCH("anaer",$AW309))),"Combined Aer and Anaer.","")</f>
        <v/>
      </c>
    </row>
    <row r="310" spans="1:60" x14ac:dyDescent="0.3">
      <c r="A310" s="4">
        <v>308</v>
      </c>
      <c r="B310" t="s">
        <v>1571</v>
      </c>
      <c r="C310">
        <v>1271</v>
      </c>
      <c r="D310">
        <v>239.60607491522629</v>
      </c>
      <c r="E310">
        <v>238.73748293810721</v>
      </c>
      <c r="F310">
        <v>190.9721167089223</v>
      </c>
      <c r="G310">
        <v>282.5604875578457</v>
      </c>
      <c r="H310">
        <v>-76.721408213489681</v>
      </c>
      <c r="I310">
        <v>-77.93203084537717</v>
      </c>
      <c r="J310">
        <v>-90.803017432309275</v>
      </c>
      <c r="K310">
        <v>-60.59279435015258</v>
      </c>
      <c r="L310">
        <v>830.62467593357974</v>
      </c>
      <c r="M310">
        <v>827.12777013408288</v>
      </c>
      <c r="N310">
        <v>814.44829413411958</v>
      </c>
      <c r="O310">
        <v>857.28052025651505</v>
      </c>
      <c r="P310">
        <v>29.961197978877589</v>
      </c>
      <c r="Q310">
        <v>30.304606535713841</v>
      </c>
      <c r="R310">
        <v>24.353454071803899</v>
      </c>
      <c r="S310">
        <v>34.273008795342747</v>
      </c>
      <c r="T310">
        <v>56.937575815866467</v>
      </c>
      <c r="U310">
        <v>56.937485108283809</v>
      </c>
      <c r="V310">
        <v>56.898647685020357</v>
      </c>
      <c r="W310">
        <v>56.976130315033707</v>
      </c>
      <c r="X310">
        <v>3921.6618926967112</v>
      </c>
      <c r="Y310">
        <v>3935.535374437758</v>
      </c>
      <c r="Z310">
        <v>3801.171240822041</v>
      </c>
      <c r="AA310">
        <v>3998.4304640912978</v>
      </c>
      <c r="AB310">
        <v>717.20078009866938</v>
      </c>
      <c r="AC310">
        <v>710.67313397317002</v>
      </c>
      <c r="AD310">
        <v>606.6666069938658</v>
      </c>
      <c r="AE310">
        <v>858.65896336363778</v>
      </c>
      <c r="AF310">
        <v>64.048943628738186</v>
      </c>
      <c r="AG310">
        <v>63.778912819292238</v>
      </c>
      <c r="AH310">
        <v>62.803717757674363</v>
      </c>
      <c r="AI310">
        <v>66.101076896033661</v>
      </c>
      <c r="AJ310">
        <v>0.55886060561041284</v>
      </c>
      <c r="AK310">
        <v>0.55886038958686934</v>
      </c>
      <c r="AL310">
        <v>0.55883021180218984</v>
      </c>
      <c r="AM310">
        <v>0.55889112723467183</v>
      </c>
      <c r="AN310">
        <v>0.95726833218693419</v>
      </c>
      <c r="AO310">
        <v>0.9572683321869343</v>
      </c>
      <c r="AP310">
        <v>0.9572683321869343</v>
      </c>
      <c r="AQ310">
        <v>0.9572683321869343</v>
      </c>
      <c r="AR310">
        <v>13.757947553631711</v>
      </c>
      <c r="AS310">
        <v>13.757947553631711</v>
      </c>
      <c r="AT310">
        <v>13.757947553631711</v>
      </c>
      <c r="AU310">
        <v>13.757947553631711</v>
      </c>
      <c r="AV310" t="str">
        <f>VLOOKUP(Sheet1[[#This Row],[NPDES ID2]],Combined_Sheet__Major_Only___2[[NPDES ID2]:[ECHO BFR]],3,FALSE)</f>
        <v>TX</v>
      </c>
      <c r="AW310" t="s">
        <v>41</v>
      </c>
      <c r="AX310" t="str">
        <f>VLOOKUP(Sheet1[[#This Row],[NPDES ID2]],Combined_Sheet__Major_Only___2[[NPDES ID2]:[ECHO BFR]],27,FALSE)</f>
        <v>other</v>
      </c>
      <c r="AY310" t="str">
        <f>VLOOKUP(Sheet1[[#This Row],[NPDES ID2]],Combined_Sheet__Major_Only___2[[NPDES ID2]:[ECHO BFR]],28,FALSE)</f>
        <v>-</v>
      </c>
      <c r="AZ310" t="str">
        <f>VLOOKUP(Sheet1[[#This Row],[NPDES ID2]],Combined_Sheet__Major_Only___2[[NPDES ID2]:[ECHO BFR]],29,FALSE)</f>
        <v>preliminaryOps, thickening</v>
      </c>
      <c r="BA310">
        <f>VLOOKUP(Sheet1[[#This Row],[NPDES ID2]],Combined_Sheet__Major_Only___2[[NPDES ID2]:[ECHO BFR]],17,FALSE)</f>
        <v>25.954014000000001</v>
      </c>
      <c r="BB310">
        <f>VLOOKUP(Sheet1[[#This Row],[NPDES ID2]],Combined_Sheet__Major_Only___2[[NPDES ID2]:[ECHO BFR]],18,FALSE)</f>
        <v>-97.453935000000001</v>
      </c>
      <c r="BC310" t="str">
        <f>IF(ISNUMBER(SEARCH("aerobic",$AW310)),"aerobic","")</f>
        <v>aerobic</v>
      </c>
      <c r="BD310" t="str">
        <f>IF(ISNUMBER(SEARCH("anaer",$AW310)),"anaer","")</f>
        <v/>
      </c>
      <c r="BE310" t="str">
        <f>IF(ISNUMBER(SEARCH("thickening",$AZ310)),"thickening","")</f>
        <v>thickening</v>
      </c>
      <c r="BF310" s="2" t="str">
        <f>IF(ISNUMBER(SEARCH("airDry",$AW310)),"airDry","")</f>
        <v/>
      </c>
      <c r="BG310" s="2" t="str">
        <f>IF(ISNUMBER(SEARCH("heatDry",$AY310)),"heatDry","")</f>
        <v/>
      </c>
      <c r="BH310" s="2" t="str">
        <f>IF(AND(ISNUMBER(SEARCH("aerobic",$AW310)),ISNUMBER(SEARCH("anaer",$AW310))),"Combined Aer and Anaer.","")</f>
        <v/>
      </c>
    </row>
    <row r="311" spans="1:60" x14ac:dyDescent="0.3">
      <c r="A311" s="4">
        <v>309</v>
      </c>
      <c r="B311" t="s">
        <v>1576</v>
      </c>
      <c r="C311">
        <v>1221</v>
      </c>
      <c r="D311">
        <v>304.72116568882382</v>
      </c>
      <c r="E311">
        <v>304.45069785998157</v>
      </c>
      <c r="F311">
        <v>245.90063968567651</v>
      </c>
      <c r="G311">
        <v>362.62689744770472</v>
      </c>
      <c r="H311">
        <v>-77.321077199992772</v>
      </c>
      <c r="I311">
        <v>-76.98496521482241</v>
      </c>
      <c r="J311">
        <v>-89.695327790194895</v>
      </c>
      <c r="K311">
        <v>-64.785429024586747</v>
      </c>
      <c r="L311">
        <v>629.58743975252958</v>
      </c>
      <c r="M311">
        <v>624.97696916949189</v>
      </c>
      <c r="N311">
        <v>608.2401074081572</v>
      </c>
      <c r="O311">
        <v>664.76960018503451</v>
      </c>
      <c r="P311">
        <v>29.06983596558258</v>
      </c>
      <c r="Q311">
        <v>28.946934171170891</v>
      </c>
      <c r="R311">
        <v>24.730772878653699</v>
      </c>
      <c r="S311">
        <v>33.017872268918069</v>
      </c>
      <c r="T311">
        <v>270.08498912730391</v>
      </c>
      <c r="U311">
        <v>270.08456947596778</v>
      </c>
      <c r="V311">
        <v>269.90489126071378</v>
      </c>
      <c r="W311">
        <v>270.26335841698079</v>
      </c>
      <c r="X311">
        <v>23589.971188983582</v>
      </c>
      <c r="Y311">
        <v>23734.07642936585</v>
      </c>
      <c r="Z311">
        <v>22337.462975806509</v>
      </c>
      <c r="AA311">
        <v>24397.933885176459</v>
      </c>
      <c r="AB311">
        <v>6899.436163439299</v>
      </c>
      <c r="AC311">
        <v>6669.4426054997666</v>
      </c>
      <c r="AD311">
        <v>5266.6765367249118</v>
      </c>
      <c r="AE311">
        <v>9594.2181883431022</v>
      </c>
      <c r="AF311">
        <v>50.541208588705707</v>
      </c>
      <c r="AG311">
        <v>50.170192191550477</v>
      </c>
      <c r="AH311">
        <v>48.832429736380902</v>
      </c>
      <c r="AI311">
        <v>53.35763821344257</v>
      </c>
      <c r="AJ311">
        <v>0.39422297288528613</v>
      </c>
      <c r="AK311">
        <v>0.39422251675039882</v>
      </c>
      <c r="AL311">
        <v>0.39415920704887902</v>
      </c>
      <c r="AM311">
        <v>0.39428701486186052</v>
      </c>
      <c r="AN311">
        <v>0.99053371374674082</v>
      </c>
      <c r="AO311">
        <v>0.99053371374674082</v>
      </c>
      <c r="AP311">
        <v>0.99053371374674082</v>
      </c>
      <c r="AQ311">
        <v>0.99053371374674082</v>
      </c>
      <c r="AR311">
        <v>8.5587396952127932</v>
      </c>
      <c r="AS311">
        <v>8.5587396952127932</v>
      </c>
      <c r="AT311">
        <v>8.5587396952127932</v>
      </c>
      <c r="AU311">
        <v>8.5587396952127932</v>
      </c>
      <c r="AV311" t="str">
        <f>VLOOKUP(Sheet1[[#This Row],[NPDES ID2]],Combined_Sheet__Major_Only___2[[NPDES ID2]:[ECHO BFR]],3,FALSE)</f>
        <v>KY</v>
      </c>
      <c r="AW311" t="s">
        <v>54</v>
      </c>
      <c r="AX311" t="str">
        <f>VLOOKUP(Sheet1[[#This Row],[NPDES ID2]],Combined_Sheet__Major_Only___2[[NPDES ID2]:[ECHO BFR]],27,FALSE)</f>
        <v>tempSludgeStore</v>
      </c>
      <c r="AY311" t="str">
        <f>VLOOKUP(Sheet1[[#This Row],[NPDES ID2]],Combined_Sheet__Major_Only___2[[NPDES ID2]:[ECHO BFR]],28,FALSE)</f>
        <v>-</v>
      </c>
      <c r="AZ311" t="str">
        <f>VLOOKUP(Sheet1[[#This Row],[NPDES ID2]],Combined_Sheet__Major_Only___2[[NPDES ID2]:[ECHO BFR]],29,FALSE)</f>
        <v>sludgeLagoon, preliminaryOps</v>
      </c>
      <c r="BA311">
        <f>VLOOKUP(Sheet1[[#This Row],[NPDES ID2]],Combined_Sheet__Major_Only___2[[NPDES ID2]:[ECHO BFR]],17,FALSE)</f>
        <v>37.780760000000001</v>
      </c>
      <c r="BB311">
        <f>VLOOKUP(Sheet1[[#This Row],[NPDES ID2]],Combined_Sheet__Major_Only___2[[NPDES ID2]:[ECHO BFR]],18,FALSE)</f>
        <v>-85.510740999999996</v>
      </c>
      <c r="BC311" t="str">
        <f>IF(ISNUMBER(SEARCH("aerobic",$AW311)),"aerobic","")</f>
        <v/>
      </c>
      <c r="BD311" t="str">
        <f>IF(ISNUMBER(SEARCH("anaer",$AW311)),"anaer","")</f>
        <v/>
      </c>
      <c r="BE311" t="str">
        <f>IF(ISNUMBER(SEARCH("thickening",$AZ311)),"thickening","")</f>
        <v/>
      </c>
      <c r="BF311" s="3" t="str">
        <f>IF(ISNUMBER(SEARCH("airDry",$AW311)),"airDry","")</f>
        <v/>
      </c>
      <c r="BG311" s="3" t="str">
        <f>IF(ISNUMBER(SEARCH("heatDry",$AY311)),"heatDry","")</f>
        <v/>
      </c>
      <c r="BH311" s="3" t="str">
        <f>IF(AND(ISNUMBER(SEARCH("aerobic",$AW311)),ISNUMBER(SEARCH("anaer",$AW311))),"Combined Aer and Anaer.","")</f>
        <v/>
      </c>
    </row>
    <row r="312" spans="1:60" x14ac:dyDescent="0.3">
      <c r="A312" s="4">
        <v>310</v>
      </c>
      <c r="B312" t="s">
        <v>1580</v>
      </c>
      <c r="C312">
        <v>1218</v>
      </c>
      <c r="D312">
        <v>230.10317244253349</v>
      </c>
      <c r="E312">
        <v>229.5297538771465</v>
      </c>
      <c r="F312">
        <v>184.11248070715911</v>
      </c>
      <c r="G312">
        <v>271.74260211357262</v>
      </c>
      <c r="H312">
        <v>-76.449243853618668</v>
      </c>
      <c r="I312">
        <v>-77.796972915824824</v>
      </c>
      <c r="J312">
        <v>-90.258290953449674</v>
      </c>
      <c r="K312">
        <v>-59.279647826095008</v>
      </c>
      <c r="L312">
        <v>831.35781085204826</v>
      </c>
      <c r="M312">
        <v>828.27135956473398</v>
      </c>
      <c r="N312">
        <v>817.07759094931896</v>
      </c>
      <c r="O312">
        <v>854.889791246247</v>
      </c>
      <c r="P312">
        <v>28.644203175945421</v>
      </c>
      <c r="Q312">
        <v>29.013567923899409</v>
      </c>
      <c r="R312">
        <v>23.070400021140362</v>
      </c>
      <c r="S312">
        <v>33.078305058186793</v>
      </c>
      <c r="T312">
        <v>80.570777897211457</v>
      </c>
      <c r="U312">
        <v>80.570650717245286</v>
      </c>
      <c r="V312">
        <v>80.516197252263581</v>
      </c>
      <c r="W312">
        <v>80.624834677859553</v>
      </c>
      <c r="X312">
        <v>5313.016937942064</v>
      </c>
      <c r="Y312">
        <v>5329.5554635706121</v>
      </c>
      <c r="Z312">
        <v>5169.0172314168867</v>
      </c>
      <c r="AA312">
        <v>5404.6659082993101</v>
      </c>
      <c r="AB312">
        <v>963.07990538517856</v>
      </c>
      <c r="AC312">
        <v>955.43910137334069</v>
      </c>
      <c r="AD312">
        <v>816.5644437191313</v>
      </c>
      <c r="AE312">
        <v>1151.743727827281</v>
      </c>
      <c r="AF312">
        <v>66.895459030394846</v>
      </c>
      <c r="AG312">
        <v>66.646653294788678</v>
      </c>
      <c r="AH312">
        <v>65.74889275083973</v>
      </c>
      <c r="AI312">
        <v>68.785134348691159</v>
      </c>
      <c r="AJ312">
        <v>0.59365927164039445</v>
      </c>
      <c r="AK312">
        <v>0.59365901403192878</v>
      </c>
      <c r="AL312">
        <v>0.59362304141177502</v>
      </c>
      <c r="AM312">
        <v>0.59369565450977724</v>
      </c>
      <c r="AN312">
        <v>0.96924966693694603</v>
      </c>
      <c r="AO312">
        <v>0.9692496669369457</v>
      </c>
      <c r="AP312">
        <v>0.9692496669369457</v>
      </c>
      <c r="AQ312">
        <v>0.9692496669369457</v>
      </c>
      <c r="AR312">
        <v>14.44241532487905</v>
      </c>
      <c r="AS312">
        <v>14.442415324879059</v>
      </c>
      <c r="AT312">
        <v>14.442415324879059</v>
      </c>
      <c r="AU312">
        <v>14.442415324879059</v>
      </c>
      <c r="AV312" t="str">
        <f>VLOOKUP(Sheet1[[#This Row],[NPDES ID2]],Combined_Sheet__Major_Only___2[[NPDES ID2]:[ECHO BFR]],3,FALSE)</f>
        <v>TX</v>
      </c>
      <c r="AW312" t="s">
        <v>41</v>
      </c>
      <c r="AX312" t="str">
        <f>VLOOKUP(Sheet1[[#This Row],[NPDES ID2]],Combined_Sheet__Major_Only___2[[NPDES ID2]:[ECHO BFR]],27,FALSE)</f>
        <v>-</v>
      </c>
      <c r="AY312" t="str">
        <f>VLOOKUP(Sheet1[[#This Row],[NPDES ID2]],Combined_Sheet__Major_Only___2[[NPDES ID2]:[ECHO BFR]],28,FALSE)</f>
        <v>-</v>
      </c>
      <c r="AZ312" t="str">
        <f>VLOOKUP(Sheet1[[#This Row],[NPDES ID2]],Combined_Sheet__Major_Only___2[[NPDES ID2]:[ECHO BFR]],29,FALSE)</f>
        <v>thickening, preliminaryOps</v>
      </c>
      <c r="BA312">
        <f>VLOOKUP(Sheet1[[#This Row],[NPDES ID2]],Combined_Sheet__Major_Only___2[[NPDES ID2]:[ECHO BFR]],17,FALSE)</f>
        <v>31.695271000000002</v>
      </c>
      <c r="BB312">
        <f>VLOOKUP(Sheet1[[#This Row],[NPDES ID2]],Combined_Sheet__Major_Only___2[[NPDES ID2]:[ECHO BFR]],18,FALSE)</f>
        <v>-98.950092999999995</v>
      </c>
      <c r="BC312" t="str">
        <f>IF(ISNUMBER(SEARCH("aerobic",$AW312)),"aerobic","")</f>
        <v>aerobic</v>
      </c>
      <c r="BD312" t="str">
        <f>IF(ISNUMBER(SEARCH("anaer",$AW312)),"anaer","")</f>
        <v/>
      </c>
      <c r="BE312" t="str">
        <f>IF(ISNUMBER(SEARCH("thickening",$AZ312)),"thickening","")</f>
        <v>thickening</v>
      </c>
      <c r="BF312" s="2" t="str">
        <f>IF(ISNUMBER(SEARCH("airDry",$AW312)),"airDry","")</f>
        <v/>
      </c>
      <c r="BG312" s="2" t="str">
        <f>IF(ISNUMBER(SEARCH("heatDry",$AY312)),"heatDry","")</f>
        <v/>
      </c>
      <c r="BH312" s="2" t="str">
        <f>IF(AND(ISNUMBER(SEARCH("aerobic",$AW312)),ISNUMBER(SEARCH("anaer",$AW312))),"Combined Aer and Anaer.","")</f>
        <v/>
      </c>
    </row>
    <row r="313" spans="1:60" x14ac:dyDescent="0.3">
      <c r="A313" s="4">
        <v>311</v>
      </c>
      <c r="B313" t="s">
        <v>1585</v>
      </c>
      <c r="C313">
        <v>1215</v>
      </c>
      <c r="D313">
        <v>243.88675513122581</v>
      </c>
      <c r="E313">
        <v>243.19105154378909</v>
      </c>
      <c r="F313">
        <v>194.40129320809831</v>
      </c>
      <c r="G313">
        <v>287.54250355040841</v>
      </c>
      <c r="H313">
        <v>-76.810777673414066</v>
      </c>
      <c r="I313">
        <v>-78.102323030251327</v>
      </c>
      <c r="J313">
        <v>-90.981199493317547</v>
      </c>
      <c r="K313">
        <v>-61.02236613775365</v>
      </c>
      <c r="L313">
        <v>782.67194053706942</v>
      </c>
      <c r="M313">
        <v>779.24418922321593</v>
      </c>
      <c r="N313">
        <v>766.81632401500292</v>
      </c>
      <c r="O313">
        <v>808.79899083575765</v>
      </c>
      <c r="P313">
        <v>28.662495001629111</v>
      </c>
      <c r="Q313">
        <v>28.961883345241599</v>
      </c>
      <c r="R313">
        <v>23.358632342348631</v>
      </c>
      <c r="S313">
        <v>32.811614950659383</v>
      </c>
      <c r="T313">
        <v>63.837872423744159</v>
      </c>
      <c r="U313">
        <v>63.837771067148999</v>
      </c>
      <c r="V313">
        <v>63.794374155106738</v>
      </c>
      <c r="W313">
        <v>63.880953196581302</v>
      </c>
      <c r="X313">
        <v>4460.823244262825</v>
      </c>
      <c r="Y313">
        <v>4477.2520615133981</v>
      </c>
      <c r="Z313">
        <v>4318.2620323828241</v>
      </c>
      <c r="AA313">
        <v>4551.6871199039442</v>
      </c>
      <c r="AB313">
        <v>691.64372698427633</v>
      </c>
      <c r="AC313">
        <v>687.49951007234677</v>
      </c>
      <c r="AD313">
        <v>599.77211326198858</v>
      </c>
      <c r="AE313">
        <v>805.37116909111978</v>
      </c>
      <c r="AF313">
        <v>63.132799282422177</v>
      </c>
      <c r="AG313">
        <v>62.855941235905931</v>
      </c>
      <c r="AH313">
        <v>61.855838595210813</v>
      </c>
      <c r="AI313">
        <v>65.237188727491983</v>
      </c>
      <c r="AJ313">
        <v>0.54766728930520003</v>
      </c>
      <c r="AK313">
        <v>0.54766708664679886</v>
      </c>
      <c r="AL313">
        <v>0.54763877196797484</v>
      </c>
      <c r="AM313">
        <v>0.54769592649031063</v>
      </c>
      <c r="AN313">
        <v>0.96163306510474511</v>
      </c>
      <c r="AO313">
        <v>0.96163306510474478</v>
      </c>
      <c r="AP313">
        <v>0.96163306510474478</v>
      </c>
      <c r="AQ313">
        <v>0.96163306510474478</v>
      </c>
      <c r="AR313">
        <v>14.950889114749909</v>
      </c>
      <c r="AS313">
        <v>14.950889114749909</v>
      </c>
      <c r="AT313">
        <v>14.950889114749909</v>
      </c>
      <c r="AU313">
        <v>14.950889114749909</v>
      </c>
      <c r="AV313" t="str">
        <f>VLOOKUP(Sheet1[[#This Row],[NPDES ID2]],Combined_Sheet__Major_Only___2[[NPDES ID2]:[ECHO BFR]],3,FALSE)</f>
        <v>AL</v>
      </c>
      <c r="AW313" t="s">
        <v>544</v>
      </c>
      <c r="AX313" t="str">
        <f>VLOOKUP(Sheet1[[#This Row],[NPDES ID2]],Combined_Sheet__Major_Only___2[[NPDES ID2]:[ECHO BFR]],27,FALSE)</f>
        <v>-</v>
      </c>
      <c r="AY313" t="str">
        <f>VLOOKUP(Sheet1[[#This Row],[NPDES ID2]],Combined_Sheet__Major_Only___2[[NPDES ID2]:[ECHO BFR]],28,FALSE)</f>
        <v>-</v>
      </c>
      <c r="AZ313" t="str">
        <f>VLOOKUP(Sheet1[[#This Row],[NPDES ID2]],Combined_Sheet__Major_Only___2[[NPDES ID2]:[ECHO BFR]],29,FALSE)</f>
        <v>thickening</v>
      </c>
      <c r="BA313">
        <f>VLOOKUP(Sheet1[[#This Row],[NPDES ID2]],Combined_Sheet__Major_Only___2[[NPDES ID2]:[ECHO BFR]],17,FALSE)</f>
        <v>30.53</v>
      </c>
      <c r="BB313">
        <f>VLOOKUP(Sheet1[[#This Row],[NPDES ID2]],Combined_Sheet__Major_Only___2[[NPDES ID2]:[ECHO BFR]],18,FALSE)</f>
        <v>-87.904300000000006</v>
      </c>
      <c r="BC313" t="str">
        <f>IF(ISNUMBER(SEARCH("aerobic",$AW313)),"aerobic","")</f>
        <v>aerobic</v>
      </c>
      <c r="BD313" t="str">
        <f>IF(ISNUMBER(SEARCH("anaer",$AW313)),"anaer","")</f>
        <v/>
      </c>
      <c r="BE313" t="str">
        <f>IF(ISNUMBER(SEARCH("thickening",$AZ313)),"thickening","")</f>
        <v>thickening</v>
      </c>
      <c r="BF313" s="3" t="str">
        <f>IF(ISNUMBER(SEARCH("airDry",$AW313)),"airDry","")</f>
        <v/>
      </c>
      <c r="BG313" s="3" t="str">
        <f>IF(ISNUMBER(SEARCH("heatDry",$AY313)),"heatDry","")</f>
        <v/>
      </c>
      <c r="BH313" s="3" t="str">
        <f>IF(AND(ISNUMBER(SEARCH("aerobic",$AW313)),ISNUMBER(SEARCH("anaer",$AW313))),"Combined Aer and Anaer.","")</f>
        <v/>
      </c>
    </row>
    <row r="314" spans="1:60" x14ac:dyDescent="0.3">
      <c r="A314" s="4">
        <v>312</v>
      </c>
      <c r="B314" t="s">
        <v>1590</v>
      </c>
      <c r="C314">
        <v>1213</v>
      </c>
      <c r="D314">
        <v>249.5453009363593</v>
      </c>
      <c r="E314">
        <v>248.63384343546491</v>
      </c>
      <c r="F314">
        <v>199.1103092937725</v>
      </c>
      <c r="G314">
        <v>294.28876665366352</v>
      </c>
      <c r="H314">
        <v>-76.955559595076409</v>
      </c>
      <c r="I314">
        <v>-78.142774971518577</v>
      </c>
      <c r="J314">
        <v>-90.859976456226505</v>
      </c>
      <c r="K314">
        <v>-61.70705535355718</v>
      </c>
      <c r="L314">
        <v>763.80384211664136</v>
      </c>
      <c r="M314">
        <v>760.25022485783859</v>
      </c>
      <c r="N314">
        <v>747.36795283712763</v>
      </c>
      <c r="O314">
        <v>790.88655299362665</v>
      </c>
      <c r="P314">
        <v>28.648143702503781</v>
      </c>
      <c r="Q314">
        <v>28.938096477097769</v>
      </c>
      <c r="R314">
        <v>23.441150375902492</v>
      </c>
      <c r="S314">
        <v>32.84381479427843</v>
      </c>
      <c r="T314">
        <v>42.528997540295222</v>
      </c>
      <c r="U314">
        <v>42.528929069021913</v>
      </c>
      <c r="V314">
        <v>42.499612359823267</v>
      </c>
      <c r="W314">
        <v>42.55810068219828</v>
      </c>
      <c r="X314">
        <v>3040.3284621401081</v>
      </c>
      <c r="Y314">
        <v>3052.2119219283418</v>
      </c>
      <c r="Z314">
        <v>2937.1804347431012</v>
      </c>
      <c r="AA314">
        <v>3106.140243496422</v>
      </c>
      <c r="AB314">
        <v>528.14845976547917</v>
      </c>
      <c r="AC314">
        <v>524.00365628649172</v>
      </c>
      <c r="AD314">
        <v>450.1102594509768</v>
      </c>
      <c r="AE314">
        <v>626.30842494652507</v>
      </c>
      <c r="AF314">
        <v>61.711979764449588</v>
      </c>
      <c r="AG314">
        <v>61.424550390315922</v>
      </c>
      <c r="AH314">
        <v>60.385749119682487</v>
      </c>
      <c r="AI314">
        <v>63.89747747013665</v>
      </c>
      <c r="AJ314">
        <v>0.53031462030561527</v>
      </c>
      <c r="AK314">
        <v>0.53031444814575535</v>
      </c>
      <c r="AL314">
        <v>0.53029038534341844</v>
      </c>
      <c r="AM314">
        <v>0.53033895693841115</v>
      </c>
      <c r="AN314">
        <v>0.94395483737027963</v>
      </c>
      <c r="AO314">
        <v>0.9439548373702793</v>
      </c>
      <c r="AP314">
        <v>0.9439548373702793</v>
      </c>
      <c r="AQ314">
        <v>0.9439548373702793</v>
      </c>
      <c r="AR314">
        <v>13.65467293664657</v>
      </c>
      <c r="AS314">
        <v>13.65467293664657</v>
      </c>
      <c r="AT314">
        <v>13.65467293664657</v>
      </c>
      <c r="AU314">
        <v>13.65467293664657</v>
      </c>
      <c r="AV314" t="str">
        <f>VLOOKUP(Sheet1[[#This Row],[NPDES ID2]],Combined_Sheet__Major_Only___2[[NPDES ID2]:[ECHO BFR]],3,FALSE)</f>
        <v>VA</v>
      </c>
      <c r="AW314" t="s">
        <v>12181</v>
      </c>
      <c r="AX314" t="str">
        <f>VLOOKUP(Sheet1[[#This Row],[NPDES ID2]],Combined_Sheet__Major_Only___2[[NPDES ID2]:[ECHO BFR]],27,FALSE)</f>
        <v>tempSludgeStore</v>
      </c>
      <c r="AY314" t="str">
        <f>VLOOKUP(Sheet1[[#This Row],[NPDES ID2]],Combined_Sheet__Major_Only___2[[NPDES ID2]:[ECHO BFR]],28,FALSE)</f>
        <v>-</v>
      </c>
      <c r="AZ314" t="str">
        <f>VLOOKUP(Sheet1[[#This Row],[NPDES ID2]],Combined_Sheet__Major_Only___2[[NPDES ID2]:[ECHO BFR]],29,FALSE)</f>
        <v>thickening, preliminaryOps</v>
      </c>
      <c r="BA314">
        <f>VLOOKUP(Sheet1[[#This Row],[NPDES ID2]],Combined_Sheet__Major_Only___2[[NPDES ID2]:[ECHO BFR]],17,FALSE)</f>
        <v>37.44059</v>
      </c>
      <c r="BB314">
        <f>VLOOKUP(Sheet1[[#This Row],[NPDES ID2]],Combined_Sheet__Major_Only___2[[NPDES ID2]:[ECHO BFR]],18,FALSE)</f>
        <v>-77.433840000000004</v>
      </c>
      <c r="BC314" t="str">
        <f>IF(ISNUMBER(SEARCH("aerobic",$AW314)),"aerobic","")</f>
        <v/>
      </c>
      <c r="BD314" t="str">
        <f>IF(ISNUMBER(SEARCH("anaer",$AW314)),"anaer","")</f>
        <v>anaer</v>
      </c>
      <c r="BE314" t="str">
        <f>IF(ISNUMBER(SEARCH("thickening",$AZ314)),"thickening","")</f>
        <v>thickening</v>
      </c>
      <c r="BF314" s="2" t="str">
        <f>IF(ISNUMBER(SEARCH("airDry",$AW314)),"airDry","")</f>
        <v/>
      </c>
      <c r="BG314" s="2" t="str">
        <f>IF(ISNUMBER(SEARCH("heatDry",$AY314)),"heatDry","")</f>
        <v/>
      </c>
      <c r="BH314" s="2" t="str">
        <f>IF(AND(ISNUMBER(SEARCH("aerobic",$AW314)),ISNUMBER(SEARCH("anaer",$AW314))),"Combined Aer and Anaer.","")</f>
        <v/>
      </c>
    </row>
    <row r="315" spans="1:60" x14ac:dyDescent="0.3">
      <c r="A315" s="4">
        <v>313</v>
      </c>
      <c r="B315" t="s">
        <v>1593</v>
      </c>
      <c r="C315">
        <v>1208.8599999999999</v>
      </c>
      <c r="D315">
        <v>305.37252283302882</v>
      </c>
      <c r="E315">
        <v>305.24385675052861</v>
      </c>
      <c r="F315">
        <v>246.41319206293019</v>
      </c>
      <c r="G315">
        <v>363.82112337838419</v>
      </c>
      <c r="H315">
        <v>-77.66561532345429</v>
      </c>
      <c r="I315">
        <v>-77.514867308355321</v>
      </c>
      <c r="J315">
        <v>-90.138396426523002</v>
      </c>
      <c r="K315">
        <v>-65.162666852027613</v>
      </c>
      <c r="L315">
        <v>622.53623132021687</v>
      </c>
      <c r="M315">
        <v>617.96308356350028</v>
      </c>
      <c r="N315">
        <v>601.37937407897596</v>
      </c>
      <c r="O315">
        <v>657.39962719117193</v>
      </c>
      <c r="P315">
        <v>28.784604217104121</v>
      </c>
      <c r="Q315">
        <v>28.669205610252931</v>
      </c>
      <c r="R315">
        <v>24.49878647447273</v>
      </c>
      <c r="S315">
        <v>32.691236518484473</v>
      </c>
      <c r="T315">
        <v>104.0926164637669</v>
      </c>
      <c r="U315">
        <v>104.09245298328111</v>
      </c>
      <c r="V315">
        <v>104.0224570619246</v>
      </c>
      <c r="W315">
        <v>104.16210247660921</v>
      </c>
      <c r="X315">
        <v>9103.3360195440637</v>
      </c>
      <c r="Y315">
        <v>9159.0740115142762</v>
      </c>
      <c r="Z315">
        <v>8619.0290902411416</v>
      </c>
      <c r="AA315">
        <v>9415.8469675565157</v>
      </c>
      <c r="AB315">
        <v>2227.2751849657861</v>
      </c>
      <c r="AC315">
        <v>2174.3757020896442</v>
      </c>
      <c r="AD315">
        <v>1775.0312176595251</v>
      </c>
      <c r="AE315">
        <v>2929.6692318987202</v>
      </c>
      <c r="AF315">
        <v>50.472618910627503</v>
      </c>
      <c r="AG315">
        <v>50.101378747353287</v>
      </c>
      <c r="AH315">
        <v>48.759860466197502</v>
      </c>
      <c r="AI315">
        <v>53.295106698937829</v>
      </c>
      <c r="AJ315">
        <v>0.39338957995356277</v>
      </c>
      <c r="AK315">
        <v>0.39338934448060708</v>
      </c>
      <c r="AL315">
        <v>0.39335650858107413</v>
      </c>
      <c r="AM315">
        <v>0.39342279154675958</v>
      </c>
      <c r="AN315">
        <v>0.97595872501040448</v>
      </c>
      <c r="AO315">
        <v>0.97595872501040482</v>
      </c>
      <c r="AP315">
        <v>0.97595872501040482</v>
      </c>
      <c r="AQ315">
        <v>0.97595872501040482</v>
      </c>
      <c r="AR315">
        <v>9.2895424870759928</v>
      </c>
      <c r="AS315">
        <v>9.2895424870759928</v>
      </c>
      <c r="AT315">
        <v>9.2895424870759928</v>
      </c>
      <c r="AU315">
        <v>9.2895424870759928</v>
      </c>
      <c r="AV315" t="str">
        <f>VLOOKUP(Sheet1[[#This Row],[NPDES ID2]],Combined_Sheet__Major_Only___2[[NPDES ID2]:[ECHO BFR]],3,FALSE)</f>
        <v>TX</v>
      </c>
      <c r="AW315" t="s">
        <v>54</v>
      </c>
      <c r="AX315" t="str">
        <f>VLOOKUP(Sheet1[[#This Row],[NPDES ID2]],Combined_Sheet__Major_Only___2[[NPDES ID2]:[ECHO BFR]],27,FALSE)</f>
        <v>-</v>
      </c>
      <c r="AY315" t="str">
        <f>VLOOKUP(Sheet1[[#This Row],[NPDES ID2]],Combined_Sheet__Major_Only___2[[NPDES ID2]:[ECHO BFR]],28,FALSE)</f>
        <v>-</v>
      </c>
      <c r="AZ315" t="str">
        <f>VLOOKUP(Sheet1[[#This Row],[NPDES ID2]],Combined_Sheet__Major_Only___2[[NPDES ID2]:[ECHO BFR]],29,FALSE)</f>
        <v>thickening</v>
      </c>
      <c r="BA315">
        <f>VLOOKUP(Sheet1[[#This Row],[NPDES ID2]],Combined_Sheet__Major_Only___2[[NPDES ID2]:[ECHO BFR]],17,FALSE)</f>
        <v>29.716760000000001</v>
      </c>
      <c r="BB315">
        <f>VLOOKUP(Sheet1[[#This Row],[NPDES ID2]],Combined_Sheet__Major_Only___2[[NPDES ID2]:[ECHO BFR]],18,FALSE)</f>
        <v>-95.592200000000005</v>
      </c>
      <c r="BC315" t="str">
        <f>IF(ISNUMBER(SEARCH("aerobic",$AW315)),"aerobic","")</f>
        <v/>
      </c>
      <c r="BD315" t="str">
        <f>IF(ISNUMBER(SEARCH("anaer",$AW315)),"anaer","")</f>
        <v/>
      </c>
      <c r="BE315" t="str">
        <f>IF(ISNUMBER(SEARCH("thickening",$AZ315)),"thickening","")</f>
        <v>thickening</v>
      </c>
      <c r="BF315" s="3" t="str">
        <f>IF(ISNUMBER(SEARCH("airDry",$AW315)),"airDry","")</f>
        <v/>
      </c>
      <c r="BG315" s="3" t="str">
        <f>IF(ISNUMBER(SEARCH("heatDry",$AY315)),"heatDry","")</f>
        <v/>
      </c>
      <c r="BH315" s="3" t="str">
        <f>IF(AND(ISNUMBER(SEARCH("aerobic",$AW315)),ISNUMBER(SEARCH("anaer",$AW315))),"Combined Aer and Anaer.","")</f>
        <v/>
      </c>
    </row>
    <row r="316" spans="1:60" x14ac:dyDescent="0.3">
      <c r="A316" s="4">
        <v>314</v>
      </c>
      <c r="B316" t="s">
        <v>1598</v>
      </c>
      <c r="C316">
        <v>1180</v>
      </c>
      <c r="D316">
        <v>241.2745442970832</v>
      </c>
      <c r="E316">
        <v>240.7786156703568</v>
      </c>
      <c r="F316">
        <v>192.6488123468701</v>
      </c>
      <c r="G316">
        <v>284.93281531461417</v>
      </c>
      <c r="H316">
        <v>-76.717005465345451</v>
      </c>
      <c r="I316">
        <v>-77.92311018947504</v>
      </c>
      <c r="J316">
        <v>-90.794555901664836</v>
      </c>
      <c r="K316">
        <v>-60.597480995894962</v>
      </c>
      <c r="L316">
        <v>770.46876080293976</v>
      </c>
      <c r="M316">
        <v>767.21718840943345</v>
      </c>
      <c r="N316">
        <v>755.42670490444573</v>
      </c>
      <c r="O316">
        <v>795.25558731736533</v>
      </c>
      <c r="P316">
        <v>27.81726604060815</v>
      </c>
      <c r="Q316">
        <v>28.134365079954939</v>
      </c>
      <c r="R316">
        <v>22.61438239594651</v>
      </c>
      <c r="S316">
        <v>31.815450962647059</v>
      </c>
      <c r="T316">
        <v>78.161559439170588</v>
      </c>
      <c r="U316">
        <v>78.161435977276113</v>
      </c>
      <c r="V316">
        <v>78.108574444518382</v>
      </c>
      <c r="W316">
        <v>78.214035884553226</v>
      </c>
      <c r="X316">
        <v>5388.2932372247951</v>
      </c>
      <c r="Y316">
        <v>5407.4182421340638</v>
      </c>
      <c r="Z316">
        <v>5222.3016613436257</v>
      </c>
      <c r="AA316">
        <v>5494.0374556430006</v>
      </c>
      <c r="AB316">
        <v>860.83798573357581</v>
      </c>
      <c r="AC316">
        <v>855.21676773581248</v>
      </c>
      <c r="AD316">
        <v>743.50183274391134</v>
      </c>
      <c r="AE316">
        <v>1007.21315264255</v>
      </c>
      <c r="AF316">
        <v>63.992193534807953</v>
      </c>
      <c r="AG316">
        <v>63.721725548139851</v>
      </c>
      <c r="AH316">
        <v>62.745082362943798</v>
      </c>
      <c r="AI316">
        <v>66.047456000630518</v>
      </c>
      <c r="AJ316">
        <v>0.5581671450685376</v>
      </c>
      <c r="AK316">
        <v>0.55816691892682713</v>
      </c>
      <c r="AL316">
        <v>0.55813533264772452</v>
      </c>
      <c r="AM316">
        <v>0.5581990913679038</v>
      </c>
      <c r="AN316">
        <v>0.9683448658144056</v>
      </c>
      <c r="AO316">
        <v>0.96834486581440582</v>
      </c>
      <c r="AP316">
        <v>0.96834486581440582</v>
      </c>
      <c r="AQ316">
        <v>0.96834486581440582</v>
      </c>
      <c r="AR316">
        <v>14.88110215641046</v>
      </c>
      <c r="AS316">
        <v>14.881102156410471</v>
      </c>
      <c r="AT316">
        <v>14.881102156410471</v>
      </c>
      <c r="AU316">
        <v>14.881102156410471</v>
      </c>
      <c r="AV316" t="str">
        <f>VLOOKUP(Sheet1[[#This Row],[NPDES ID2]],Combined_Sheet__Major_Only___2[[NPDES ID2]:[ECHO BFR]],3,FALSE)</f>
        <v>CA</v>
      </c>
      <c r="AW316" t="s">
        <v>12181</v>
      </c>
      <c r="AX316" t="str">
        <f>VLOOKUP(Sheet1[[#This Row],[NPDES ID2]],Combined_Sheet__Major_Only___2[[NPDES ID2]:[ECHO BFR]],27,FALSE)</f>
        <v>methaneBioCaptureRecover</v>
      </c>
      <c r="AY316" t="str">
        <f>VLOOKUP(Sheet1[[#This Row],[NPDES ID2]],Combined_Sheet__Major_Only___2[[NPDES ID2]:[ECHO BFR]],28,FALSE)</f>
        <v>thermoAerobicDigest</v>
      </c>
      <c r="AZ316" t="str">
        <f>VLOOKUP(Sheet1[[#This Row],[NPDES ID2]],Combined_Sheet__Major_Only___2[[NPDES ID2]:[ECHO BFR]],29,FALSE)</f>
        <v>thickening, preliminaryOps</v>
      </c>
      <c r="BA316">
        <f>VLOOKUP(Sheet1[[#This Row],[NPDES ID2]],Combined_Sheet__Major_Only___2[[NPDES ID2]:[ECHO BFR]],17,FALSE)</f>
        <v>33.9876593271171</v>
      </c>
      <c r="BB316">
        <f>VLOOKUP(Sheet1[[#This Row],[NPDES ID2]],Combined_Sheet__Major_Only___2[[NPDES ID2]:[ECHO BFR]],18,FALSE)</f>
        <v>-117.146260457553</v>
      </c>
      <c r="BC316" t="str">
        <f>IF(ISNUMBER(SEARCH("aerobic",$AW316)),"aerobic","")</f>
        <v/>
      </c>
      <c r="BD316" t="str">
        <f>IF(ISNUMBER(SEARCH("anaer",$AW316)),"anaer","")</f>
        <v>anaer</v>
      </c>
      <c r="BE316" t="str">
        <f>IF(ISNUMBER(SEARCH("thickening",$AZ316)),"thickening","")</f>
        <v>thickening</v>
      </c>
      <c r="BF316" s="2" t="str">
        <f>IF(ISNUMBER(SEARCH("airDry",$AW316)),"airDry","")</f>
        <v/>
      </c>
      <c r="BG316" s="2" t="str">
        <f>IF(ISNUMBER(SEARCH("heatDry",$AY316)),"heatDry","")</f>
        <v/>
      </c>
      <c r="BH316" s="2" t="str">
        <f>IF(AND(ISNUMBER(SEARCH("aerobic",$AW316)),ISNUMBER(SEARCH("anaer",$AW316))),"Combined Aer and Anaer.","")</f>
        <v/>
      </c>
    </row>
    <row r="317" spans="1:60" x14ac:dyDescent="0.3">
      <c r="A317" s="4">
        <v>315</v>
      </c>
      <c r="B317" t="s">
        <v>1603</v>
      </c>
      <c r="C317">
        <v>1178</v>
      </c>
      <c r="D317">
        <v>251.32298057041089</v>
      </c>
      <c r="E317">
        <v>250.54715291072841</v>
      </c>
      <c r="F317">
        <v>200.50776734395501</v>
      </c>
      <c r="G317">
        <v>297.38118725621092</v>
      </c>
      <c r="H317">
        <v>-76.809479580740401</v>
      </c>
      <c r="I317">
        <v>-77.94174317662268</v>
      </c>
      <c r="J317">
        <v>-90.512599620729773</v>
      </c>
      <c r="K317">
        <v>-61.46911756525715</v>
      </c>
      <c r="L317">
        <v>738.58994354884805</v>
      </c>
      <c r="M317">
        <v>735.11646404601856</v>
      </c>
      <c r="N317">
        <v>722.51602728080957</v>
      </c>
      <c r="O317">
        <v>765.07855080950833</v>
      </c>
      <c r="P317">
        <v>27.826079616286169</v>
      </c>
      <c r="Q317">
        <v>28.101529980429351</v>
      </c>
      <c r="R317">
        <v>22.784301420225979</v>
      </c>
      <c r="S317">
        <v>31.91125621940866</v>
      </c>
      <c r="T317">
        <v>128.16991449983581</v>
      </c>
      <c r="U317">
        <v>128.16971386160711</v>
      </c>
      <c r="V317">
        <v>128.08380845454909</v>
      </c>
      <c r="W317">
        <v>128.2551941004522</v>
      </c>
      <c r="X317">
        <v>9202.113602132089</v>
      </c>
      <c r="Y317">
        <v>9238.5869373823807</v>
      </c>
      <c r="Z317">
        <v>8886.2044734790707</v>
      </c>
      <c r="AA317">
        <v>9403.6045594030475</v>
      </c>
      <c r="AB317">
        <v>1894.2339704970209</v>
      </c>
      <c r="AC317">
        <v>1871.9375674590481</v>
      </c>
      <c r="AD317">
        <v>1568.0080717081819</v>
      </c>
      <c r="AE317">
        <v>2319.0737816127121</v>
      </c>
      <c r="AF317">
        <v>61.45054136726327</v>
      </c>
      <c r="AG317">
        <v>61.160970095138708</v>
      </c>
      <c r="AH317">
        <v>60.116368659166099</v>
      </c>
      <c r="AI317">
        <v>63.649456522146757</v>
      </c>
      <c r="AJ317">
        <v>0.52712254301077788</v>
      </c>
      <c r="AK317">
        <v>0.52712222445179502</v>
      </c>
      <c r="AL317">
        <v>0.52707780464697085</v>
      </c>
      <c r="AM317">
        <v>0.52716747110466056</v>
      </c>
      <c r="AN317">
        <v>0.98034768752425283</v>
      </c>
      <c r="AO317">
        <v>0.98034768752425228</v>
      </c>
      <c r="AP317">
        <v>0.98034768752425228</v>
      </c>
      <c r="AQ317">
        <v>0.98034768752425228</v>
      </c>
      <c r="AR317">
        <v>12.362016546962881</v>
      </c>
      <c r="AS317">
        <v>12.362016546962881</v>
      </c>
      <c r="AT317">
        <v>12.362016546962881</v>
      </c>
      <c r="AU317">
        <v>12.362016546962881</v>
      </c>
      <c r="AV317" t="str">
        <f>VLOOKUP(Sheet1[[#This Row],[NPDES ID2]],Combined_Sheet__Major_Only___2[[NPDES ID2]:[ECHO BFR]],3,FALSE)</f>
        <v>MN</v>
      </c>
      <c r="AW317" t="s">
        <v>41</v>
      </c>
      <c r="AX317" t="str">
        <f>VLOOKUP(Sheet1[[#This Row],[NPDES ID2]],Combined_Sheet__Major_Only___2[[NPDES ID2]:[ECHO BFR]],27,FALSE)</f>
        <v>tempSludgeStore</v>
      </c>
      <c r="AY317" t="str">
        <f>VLOOKUP(Sheet1[[#This Row],[NPDES ID2]],Combined_Sheet__Major_Only___2[[NPDES ID2]:[ECHO BFR]],28,FALSE)</f>
        <v>-</v>
      </c>
      <c r="AZ317" t="str">
        <f>VLOOKUP(Sheet1[[#This Row],[NPDES ID2]],Combined_Sheet__Major_Only___2[[NPDES ID2]:[ECHO BFR]],29,FALSE)</f>
        <v>thickening</v>
      </c>
      <c r="BA317">
        <f>VLOOKUP(Sheet1[[#This Row],[NPDES ID2]],Combined_Sheet__Major_Only___2[[NPDES ID2]:[ECHO BFR]],17,FALSE)</f>
        <v>45.867851999999999</v>
      </c>
      <c r="BB317">
        <f>VLOOKUP(Sheet1[[#This Row],[NPDES ID2]],Combined_Sheet__Major_Only___2[[NPDES ID2]:[ECHO BFR]],18,FALSE)</f>
        <v>-95.405750999999995</v>
      </c>
      <c r="BC317" t="str">
        <f>IF(ISNUMBER(SEARCH("aerobic",$AW317)),"aerobic","")</f>
        <v>aerobic</v>
      </c>
      <c r="BD317" t="str">
        <f>IF(ISNUMBER(SEARCH("anaer",$AW317)),"anaer","")</f>
        <v/>
      </c>
      <c r="BE317" t="str">
        <f>IF(ISNUMBER(SEARCH("thickening",$AZ317)),"thickening","")</f>
        <v>thickening</v>
      </c>
      <c r="BF317" s="3" t="str">
        <f>IF(ISNUMBER(SEARCH("airDry",$AW317)),"airDry","")</f>
        <v/>
      </c>
      <c r="BG317" s="3" t="str">
        <f>IF(ISNUMBER(SEARCH("heatDry",$AY317)),"heatDry","")</f>
        <v/>
      </c>
      <c r="BH317" s="3" t="str">
        <f>IF(AND(ISNUMBER(SEARCH("aerobic",$AW317)),ISNUMBER(SEARCH("anaer",$AW317))),"Combined Aer and Anaer.","")</f>
        <v/>
      </c>
    </row>
    <row r="318" spans="1:60" x14ac:dyDescent="0.3">
      <c r="A318" s="4">
        <v>316</v>
      </c>
      <c r="B318" t="s">
        <v>1608</v>
      </c>
      <c r="C318">
        <v>1173.3</v>
      </c>
      <c r="D318">
        <v>317.13681743269399</v>
      </c>
      <c r="E318">
        <v>317.61447252300178</v>
      </c>
      <c r="F318">
        <v>255.3680480601239</v>
      </c>
      <c r="G318">
        <v>378.17788255073248</v>
      </c>
      <c r="H318">
        <v>-77.05779315065179</v>
      </c>
      <c r="I318">
        <v>-76.360039034848626</v>
      </c>
      <c r="J318">
        <v>-88.919393495798062</v>
      </c>
      <c r="K318">
        <v>-65.102794273981729</v>
      </c>
      <c r="L318">
        <v>583.58196505389799</v>
      </c>
      <c r="M318">
        <v>578.99560774474924</v>
      </c>
      <c r="N318">
        <v>562.32760504387375</v>
      </c>
      <c r="O318">
        <v>618.61606591647455</v>
      </c>
      <c r="P318">
        <v>27.962821537108429</v>
      </c>
      <c r="Q318">
        <v>27.884956757644069</v>
      </c>
      <c r="R318">
        <v>24.001970218721279</v>
      </c>
      <c r="S318">
        <v>31.66041106097153</v>
      </c>
      <c r="T318">
        <v>501.55668464285498</v>
      </c>
      <c r="U318">
        <v>501.55590776847231</v>
      </c>
      <c r="V318">
        <v>501.22328067894688</v>
      </c>
      <c r="W318">
        <v>501.88688859997922</v>
      </c>
      <c r="X318">
        <v>45420.123653934977</v>
      </c>
      <c r="Y318">
        <v>45716.678704660168</v>
      </c>
      <c r="Z318">
        <v>42834.718885760747</v>
      </c>
      <c r="AA318">
        <v>47092.49322210229</v>
      </c>
      <c r="AB318">
        <v>9404.802664390214</v>
      </c>
      <c r="AC318">
        <v>9230.826318592568</v>
      </c>
      <c r="AD318">
        <v>7746.9232843064292</v>
      </c>
      <c r="AE318">
        <v>11852.096367218481</v>
      </c>
      <c r="AF318">
        <v>48.757636422653498</v>
      </c>
      <c r="AG318">
        <v>48.373090015297826</v>
      </c>
      <c r="AH318">
        <v>46.989330619696773</v>
      </c>
      <c r="AI318">
        <v>51.672766241501577</v>
      </c>
      <c r="AJ318">
        <v>0.37256221809643408</v>
      </c>
      <c r="AK318">
        <v>0.37256154035530797</v>
      </c>
      <c r="AL318">
        <v>0.37246798504797107</v>
      </c>
      <c r="AM318">
        <v>0.37265686924657332</v>
      </c>
      <c r="AN318">
        <v>0.99487032418789867</v>
      </c>
      <c r="AO318">
        <v>0.99487032418789878</v>
      </c>
      <c r="AP318">
        <v>0.99487032418789878</v>
      </c>
      <c r="AQ318">
        <v>0.99487032418789878</v>
      </c>
      <c r="AR318">
        <v>9.7774757181375787</v>
      </c>
      <c r="AS318">
        <v>9.7774757181375769</v>
      </c>
      <c r="AT318">
        <v>9.7774757181375769</v>
      </c>
      <c r="AU318">
        <v>9.7774757181375769</v>
      </c>
      <c r="AV318" t="str">
        <f>VLOOKUP(Sheet1[[#This Row],[NPDES ID2]],Combined_Sheet__Major_Only___2[[NPDES ID2]:[ECHO BFR]],3,FALSE)</f>
        <v>TN</v>
      </c>
      <c r="AW318" t="s">
        <v>38</v>
      </c>
      <c r="AX318" t="str">
        <f>VLOOKUP(Sheet1[[#This Row],[NPDES ID2]],Combined_Sheet__Major_Only___2[[NPDES ID2]:[ECHO BFR]],27,FALSE)</f>
        <v/>
      </c>
      <c r="AY318" t="str">
        <f>VLOOKUP(Sheet1[[#This Row],[NPDES ID2]],Combined_Sheet__Major_Only___2[[NPDES ID2]:[ECHO BFR]],28,FALSE)</f>
        <v/>
      </c>
      <c r="AZ318" t="str">
        <f>VLOOKUP(Sheet1[[#This Row],[NPDES ID2]],Combined_Sheet__Major_Only___2[[NPDES ID2]:[ECHO BFR]],29,FALSE)</f>
        <v/>
      </c>
      <c r="BA318">
        <f>VLOOKUP(Sheet1[[#This Row],[NPDES ID2]],Combined_Sheet__Major_Only___2[[NPDES ID2]:[ECHO BFR]],17,FALSE)</f>
        <v>36.331477</v>
      </c>
      <c r="BB318">
        <f>VLOOKUP(Sheet1[[#This Row],[NPDES ID2]],Combined_Sheet__Major_Only___2[[NPDES ID2]:[ECHO BFR]],18,FALSE)</f>
        <v>-86.462479000000002</v>
      </c>
      <c r="BC318" t="str">
        <f>IF(ISNUMBER(SEARCH("aerobic",$AW318)),"aerobic","")</f>
        <v/>
      </c>
      <c r="BD318" t="str">
        <f>IF(ISNUMBER(SEARCH("anaer",$AW318)),"anaer","")</f>
        <v/>
      </c>
      <c r="BE318" t="str">
        <f>IF(ISNUMBER(SEARCH("thickening",$AZ318)),"thickening","")</f>
        <v/>
      </c>
      <c r="BF318" s="2" t="str">
        <f>IF(ISNUMBER(SEARCH("airDry",$AW318)),"airDry","")</f>
        <v/>
      </c>
      <c r="BG318" s="2" t="str">
        <f>IF(ISNUMBER(SEARCH("heatDry",$AY318)),"heatDry","")</f>
        <v/>
      </c>
      <c r="BH318" s="2" t="str">
        <f>IF(AND(ISNUMBER(SEARCH("aerobic",$AW318)),ISNUMBER(SEARCH("anaer",$AW318))),"Combined Aer and Anaer.","")</f>
        <v/>
      </c>
    </row>
    <row r="319" spans="1:60" x14ac:dyDescent="0.3">
      <c r="A319" s="4">
        <v>317</v>
      </c>
      <c r="B319" t="s">
        <v>1613</v>
      </c>
      <c r="C319">
        <v>1171</v>
      </c>
      <c r="D319">
        <v>259.79406015905602</v>
      </c>
      <c r="E319">
        <v>259.38788933151648</v>
      </c>
      <c r="F319">
        <v>207.60084455171199</v>
      </c>
      <c r="G319">
        <v>308.05004038874671</v>
      </c>
      <c r="H319">
        <v>-77.219988911166269</v>
      </c>
      <c r="I319">
        <v>-78.275977631746471</v>
      </c>
      <c r="J319">
        <v>-90.717364527549535</v>
      </c>
      <c r="K319">
        <v>-62.437443013974388</v>
      </c>
      <c r="L319">
        <v>710.75368260463949</v>
      </c>
      <c r="M319">
        <v>707.12392999766462</v>
      </c>
      <c r="N319">
        <v>693.97044462447946</v>
      </c>
      <c r="O319">
        <v>738.40745723411351</v>
      </c>
      <c r="P319">
        <v>27.705217492524429</v>
      </c>
      <c r="Q319">
        <v>27.931499244537019</v>
      </c>
      <c r="R319">
        <v>22.840660785987229</v>
      </c>
      <c r="S319">
        <v>31.846792343042861</v>
      </c>
      <c r="T319">
        <v>4.0699172890399247</v>
      </c>
      <c r="U319">
        <v>4.0699081704653608</v>
      </c>
      <c r="V319">
        <v>4.0660039550786991</v>
      </c>
      <c r="W319">
        <v>4.0737930628741639</v>
      </c>
      <c r="X319">
        <v>301.86233238332488</v>
      </c>
      <c r="Y319">
        <v>303.11836690483841</v>
      </c>
      <c r="Z319">
        <v>290.70825568863847</v>
      </c>
      <c r="AA319">
        <v>309.03374315886788</v>
      </c>
      <c r="AB319">
        <v>47.79214677156908</v>
      </c>
      <c r="AC319">
        <v>47.511555117868809</v>
      </c>
      <c r="AD319">
        <v>41.272982183285791</v>
      </c>
      <c r="AE319">
        <v>55.994691667207498</v>
      </c>
      <c r="AF319">
        <v>59.48417385798215</v>
      </c>
      <c r="AG319">
        <v>59.18021681532251</v>
      </c>
      <c r="AH319">
        <v>58.080526131861347</v>
      </c>
      <c r="AI319">
        <v>61.797050762225567</v>
      </c>
      <c r="AJ319">
        <v>0.50312341826293239</v>
      </c>
      <c r="AK319">
        <v>0.503123322445715</v>
      </c>
      <c r="AL319">
        <v>0.50310991477390421</v>
      </c>
      <c r="AM319">
        <v>0.50313697810490854</v>
      </c>
      <c r="AN319">
        <v>0.66716938167167228</v>
      </c>
      <c r="AO319">
        <v>0.66716938167167239</v>
      </c>
      <c r="AP319">
        <v>0.66716938167167239</v>
      </c>
      <c r="AQ319">
        <v>0.66716938167167239</v>
      </c>
      <c r="AR319">
        <v>13.90815085171703</v>
      </c>
      <c r="AS319">
        <v>13.90815085171703</v>
      </c>
      <c r="AT319">
        <v>13.90815085171703</v>
      </c>
      <c r="AU319">
        <v>13.90815085171703</v>
      </c>
      <c r="AV319" t="str">
        <f>VLOOKUP(Sheet1[[#This Row],[NPDES ID2]],Combined_Sheet__Major_Only___2[[NPDES ID2]:[ECHO BFR]],3,FALSE)</f>
        <v>TX</v>
      </c>
      <c r="AW319" t="s">
        <v>12183</v>
      </c>
      <c r="AX319" t="str">
        <f>VLOOKUP(Sheet1[[#This Row],[NPDES ID2]],Combined_Sheet__Major_Only___2[[NPDES ID2]:[ECHO BFR]],27,FALSE)</f>
        <v>tempSludgeStore</v>
      </c>
      <c r="AY319" t="str">
        <f>VLOOKUP(Sheet1[[#This Row],[NPDES ID2]],Combined_Sheet__Major_Only___2[[NPDES ID2]:[ECHO BFR]],28,FALSE)</f>
        <v>-</v>
      </c>
      <c r="AZ319" t="str">
        <f>VLOOKUP(Sheet1[[#This Row],[NPDES ID2]],Combined_Sheet__Major_Only___2[[NPDES ID2]:[ECHO BFR]],29,FALSE)</f>
        <v>thickening</v>
      </c>
      <c r="BA319">
        <f>VLOOKUP(Sheet1[[#This Row],[NPDES ID2]],Combined_Sheet__Major_Only___2[[NPDES ID2]:[ECHO BFR]],17,FALSE)</f>
        <v>35.106935999999997</v>
      </c>
      <c r="BB319">
        <f>VLOOKUP(Sheet1[[#This Row],[NPDES ID2]],Combined_Sheet__Major_Only___2[[NPDES ID2]:[ECHO BFR]],18,FALSE)</f>
        <v>-101.791867</v>
      </c>
      <c r="BC319" t="str">
        <f>IF(ISNUMBER(SEARCH("aerobic",$AW319)),"aerobic","")</f>
        <v/>
      </c>
      <c r="BD319" t="str">
        <f>IF(ISNUMBER(SEARCH("anaer",$AW319)),"anaer","")</f>
        <v>anaer</v>
      </c>
      <c r="BE319" t="str">
        <f>IF(ISNUMBER(SEARCH("thickening",$AZ319)),"thickening","")</f>
        <v>thickening</v>
      </c>
      <c r="BF319" s="3" t="str">
        <f>IF(ISNUMBER(SEARCH("airDry",$AW319)),"airDry","")</f>
        <v>airDry</v>
      </c>
      <c r="BG319" s="3" t="str">
        <f>IF(ISNUMBER(SEARCH("heatDry",$AY319)),"heatDry","")</f>
        <v/>
      </c>
      <c r="BH319" s="3" t="str">
        <f>IF(AND(ISNUMBER(SEARCH("aerobic",$AW319)),ISNUMBER(SEARCH("anaer",$AW319))),"Combined Aer and Anaer.","")</f>
        <v/>
      </c>
    </row>
    <row r="320" spans="1:60" x14ac:dyDescent="0.3">
      <c r="A320" s="4">
        <v>318</v>
      </c>
      <c r="B320" t="s">
        <v>1618</v>
      </c>
      <c r="C320">
        <v>1165</v>
      </c>
      <c r="D320">
        <v>251.27635521634289</v>
      </c>
      <c r="E320">
        <v>250.5943203228988</v>
      </c>
      <c r="F320">
        <v>200.4323627944778</v>
      </c>
      <c r="G320">
        <v>297.65623171054932</v>
      </c>
      <c r="H320">
        <v>-77.040393797319922</v>
      </c>
      <c r="I320">
        <v>-78.249956007934699</v>
      </c>
      <c r="J320">
        <v>-90.970503290193449</v>
      </c>
      <c r="K320">
        <v>-61.869621320233712</v>
      </c>
      <c r="L320">
        <v>731.44532027399532</v>
      </c>
      <c r="M320">
        <v>728.01584238458747</v>
      </c>
      <c r="N320">
        <v>715.58732435409229</v>
      </c>
      <c r="O320">
        <v>757.57478088667688</v>
      </c>
      <c r="P320">
        <v>27.518968419228919</v>
      </c>
      <c r="Q320">
        <v>27.794026615353172</v>
      </c>
      <c r="R320">
        <v>22.529106514571069</v>
      </c>
      <c r="S320">
        <v>31.55472248250188</v>
      </c>
      <c r="T320">
        <v>3.7280630869290281</v>
      </c>
      <c r="U320">
        <v>3.7280544959273878</v>
      </c>
      <c r="V320">
        <v>3.7243761665405741</v>
      </c>
      <c r="W320">
        <v>3.7317146203049369</v>
      </c>
      <c r="X320">
        <v>267.29190546327419</v>
      </c>
      <c r="Y320">
        <v>268.30749778799111</v>
      </c>
      <c r="Z320">
        <v>258.22958195873241</v>
      </c>
      <c r="AA320">
        <v>273.11723411523008</v>
      </c>
      <c r="AB320">
        <v>51.052181101331769</v>
      </c>
      <c r="AC320">
        <v>50.556563267245423</v>
      </c>
      <c r="AD320">
        <v>42.828134389712588</v>
      </c>
      <c r="AE320">
        <v>61.589167428693237</v>
      </c>
      <c r="AF320">
        <v>61.531317292023203</v>
      </c>
      <c r="AG320">
        <v>61.242621651296147</v>
      </c>
      <c r="AH320">
        <v>60.198382644583702</v>
      </c>
      <c r="AI320">
        <v>63.72771621954746</v>
      </c>
      <c r="AJ320">
        <v>0.52810876765620296</v>
      </c>
      <c r="AK320">
        <v>0.52810865893931236</v>
      </c>
      <c r="AL320">
        <v>0.528093448217265</v>
      </c>
      <c r="AM320">
        <v>0.52812415106517396</v>
      </c>
      <c r="AN320">
        <v>0.65188787001469362</v>
      </c>
      <c r="AO320">
        <v>0.65188787001469362</v>
      </c>
      <c r="AP320">
        <v>0.65188787001469362</v>
      </c>
      <c r="AQ320">
        <v>0.65188787001469362</v>
      </c>
      <c r="AR320">
        <v>12.89724548632004</v>
      </c>
      <c r="AS320">
        <v>12.89724548632004</v>
      </c>
      <c r="AT320">
        <v>12.89724548632004</v>
      </c>
      <c r="AU320">
        <v>12.89724548632004</v>
      </c>
      <c r="AV320" t="str">
        <f>VLOOKUP(Sheet1[[#This Row],[NPDES ID2]],Combined_Sheet__Major_Only___2[[NPDES ID2]:[ECHO BFR]],3,FALSE)</f>
        <v>IN</v>
      </c>
      <c r="AW320" t="s">
        <v>118</v>
      </c>
      <c r="AX320" t="str">
        <f>VLOOKUP(Sheet1[[#This Row],[NPDES ID2]],Combined_Sheet__Major_Only___2[[NPDES ID2]:[ECHO BFR]],27,FALSE)</f>
        <v>-</v>
      </c>
      <c r="AY320" t="str">
        <f>VLOOKUP(Sheet1[[#This Row],[NPDES ID2]],Combined_Sheet__Major_Only___2[[NPDES ID2]:[ECHO BFR]],28,FALSE)</f>
        <v>-</v>
      </c>
      <c r="AZ320" t="str">
        <f>VLOOKUP(Sheet1[[#This Row],[NPDES ID2]],Combined_Sheet__Major_Only___2[[NPDES ID2]:[ECHO BFR]],29,FALSE)</f>
        <v>thickening</v>
      </c>
      <c r="BA320">
        <f>VLOOKUP(Sheet1[[#This Row],[NPDES ID2]],Combined_Sheet__Major_Only___2[[NPDES ID2]:[ECHO BFR]],17,FALSE)</f>
        <v>39.093556</v>
      </c>
      <c r="BB320">
        <f>VLOOKUP(Sheet1[[#This Row],[NPDES ID2]],Combined_Sheet__Major_Only___2[[NPDES ID2]:[ECHO BFR]],18,FALSE)</f>
        <v>-86.549194</v>
      </c>
      <c r="BC320" t="str">
        <f>IF(ISNUMBER(SEARCH("aerobic",$AW320)),"aerobic","")</f>
        <v>aerobic</v>
      </c>
      <c r="BD320" t="str">
        <f>IF(ISNUMBER(SEARCH("anaer",$AW320)),"anaer","")</f>
        <v/>
      </c>
      <c r="BE320" t="str">
        <f>IF(ISNUMBER(SEARCH("thickening",$AZ320)),"thickening","")</f>
        <v>thickening</v>
      </c>
      <c r="BF320" s="2" t="str">
        <f>IF(ISNUMBER(SEARCH("airDry",$AW320)),"airDry","")</f>
        <v>airDry</v>
      </c>
      <c r="BG320" s="2" t="str">
        <f>IF(ISNUMBER(SEARCH("heatDry",$AY320)),"heatDry","")</f>
        <v/>
      </c>
      <c r="BH320" s="2" t="str">
        <f>IF(AND(ISNUMBER(SEARCH("aerobic",$AW320)),ISNUMBER(SEARCH("anaer",$AW320))),"Combined Aer and Anaer.","")</f>
        <v/>
      </c>
    </row>
    <row r="321" spans="1:60" x14ac:dyDescent="0.3">
      <c r="A321" s="4">
        <v>319</v>
      </c>
      <c r="B321" t="s">
        <v>1622</v>
      </c>
      <c r="C321">
        <v>1144.78</v>
      </c>
      <c r="D321">
        <v>239.59904050116171</v>
      </c>
      <c r="E321">
        <v>239.1490980181251</v>
      </c>
      <c r="F321">
        <v>191.8557024652888</v>
      </c>
      <c r="G321">
        <v>283.73308037064288</v>
      </c>
      <c r="H321">
        <v>-76.698351044122717</v>
      </c>
      <c r="I321">
        <v>-77.939644443106175</v>
      </c>
      <c r="J321">
        <v>-90.750982380473431</v>
      </c>
      <c r="K321">
        <v>-60.383454257083272</v>
      </c>
      <c r="L321">
        <v>755.25040991310914</v>
      </c>
      <c r="M321">
        <v>752.15372299848354</v>
      </c>
      <c r="N321">
        <v>740.92658163770955</v>
      </c>
      <c r="O321">
        <v>778.85325129403498</v>
      </c>
      <c r="P321">
        <v>26.972591535979909</v>
      </c>
      <c r="Q321">
        <v>27.29988691291393</v>
      </c>
      <c r="R321">
        <v>21.886373885141111</v>
      </c>
      <c r="S321">
        <v>30.91683861430872</v>
      </c>
      <c r="T321">
        <v>64.556153704824553</v>
      </c>
      <c r="U321">
        <v>64.556051239728305</v>
      </c>
      <c r="V321">
        <v>64.512179711067787</v>
      </c>
      <c r="W321">
        <v>64.599705636777742</v>
      </c>
      <c r="X321">
        <v>4404.46447250658</v>
      </c>
      <c r="Y321">
        <v>4419.634869633689</v>
      </c>
      <c r="Z321">
        <v>4272.6652080955473</v>
      </c>
      <c r="AA321">
        <v>4488.4123457323267</v>
      </c>
      <c r="AB321">
        <v>668.91127108572994</v>
      </c>
      <c r="AC321">
        <v>665.13226745071302</v>
      </c>
      <c r="AD321">
        <v>581.98308167278117</v>
      </c>
      <c r="AE321">
        <v>776.6177731619573</v>
      </c>
      <c r="AF321">
        <v>64.657442437332577</v>
      </c>
      <c r="AG321">
        <v>64.391988425915855</v>
      </c>
      <c r="AH321">
        <v>63.433066316409011</v>
      </c>
      <c r="AI321">
        <v>66.675171839108685</v>
      </c>
      <c r="AJ321">
        <v>0.56629696343427216</v>
      </c>
      <c r="AK321">
        <v>0.56629677016486313</v>
      </c>
      <c r="AL321">
        <v>0.56626976069505497</v>
      </c>
      <c r="AM321">
        <v>0.56632428036864013</v>
      </c>
      <c r="AN321">
        <v>0.96203670907824179</v>
      </c>
      <c r="AO321">
        <v>0.96203670907824157</v>
      </c>
      <c r="AP321">
        <v>0.96203670907824157</v>
      </c>
      <c r="AQ321">
        <v>0.96203670907824157</v>
      </c>
      <c r="AR321">
        <v>15.508137102525151</v>
      </c>
      <c r="AS321">
        <v>15.50813710252516</v>
      </c>
      <c r="AT321">
        <v>15.50813710252516</v>
      </c>
      <c r="AU321">
        <v>15.50813710252516</v>
      </c>
      <c r="AV321" t="str">
        <f>VLOOKUP(Sheet1[[#This Row],[NPDES ID2]],Combined_Sheet__Major_Only___2[[NPDES ID2]:[ECHO BFR]],3,FALSE)</f>
        <v>IL</v>
      </c>
      <c r="AW321" t="s">
        <v>544</v>
      </c>
      <c r="AX321" t="str">
        <f>VLOOKUP(Sheet1[[#This Row],[NPDES ID2]],Combined_Sheet__Major_Only___2[[NPDES ID2]:[ECHO BFR]],27,FALSE)</f>
        <v>-</v>
      </c>
      <c r="AY321" t="str">
        <f>VLOOKUP(Sheet1[[#This Row],[NPDES ID2]],Combined_Sheet__Major_Only___2[[NPDES ID2]:[ECHO BFR]],28,FALSE)</f>
        <v>-</v>
      </c>
      <c r="AZ321" t="str">
        <f>VLOOKUP(Sheet1[[#This Row],[NPDES ID2]],Combined_Sheet__Major_Only___2[[NPDES ID2]:[ECHO BFR]],29,FALSE)</f>
        <v>thickening</v>
      </c>
      <c r="BA321">
        <f>VLOOKUP(Sheet1[[#This Row],[NPDES ID2]],Combined_Sheet__Major_Only___2[[NPDES ID2]:[ECHO BFR]],17,FALSE)</f>
        <v>39.802630000000001</v>
      </c>
      <c r="BB321">
        <f>VLOOKUP(Sheet1[[#This Row],[NPDES ID2]],Combined_Sheet__Major_Only___2[[NPDES ID2]:[ECHO BFR]],18,FALSE)</f>
        <v>-89.53013</v>
      </c>
      <c r="BC321" t="str">
        <f>IF(ISNUMBER(SEARCH("aerobic",$AW321)),"aerobic","")</f>
        <v>aerobic</v>
      </c>
      <c r="BD321" t="str">
        <f>IF(ISNUMBER(SEARCH("anaer",$AW321)),"anaer","")</f>
        <v/>
      </c>
      <c r="BE321" t="str">
        <f>IF(ISNUMBER(SEARCH("thickening",$AZ321)),"thickening","")</f>
        <v>thickening</v>
      </c>
      <c r="BF321" s="3" t="str">
        <f>IF(ISNUMBER(SEARCH("airDry",$AW321)),"airDry","")</f>
        <v/>
      </c>
      <c r="BG321" s="3" t="str">
        <f>IF(ISNUMBER(SEARCH("heatDry",$AY321)),"heatDry","")</f>
        <v/>
      </c>
      <c r="BH321" s="3" t="str">
        <f>IF(AND(ISNUMBER(SEARCH("aerobic",$AW321)),ISNUMBER(SEARCH("anaer",$AW321))),"Combined Aer and Anaer.","")</f>
        <v/>
      </c>
    </row>
    <row r="322" spans="1:60" x14ac:dyDescent="0.3">
      <c r="A322" s="4">
        <v>320</v>
      </c>
      <c r="B322" t="s">
        <v>1625</v>
      </c>
      <c r="C322">
        <v>1139</v>
      </c>
      <c r="D322">
        <v>248.7527506627915</v>
      </c>
      <c r="E322">
        <v>248.2605314804145</v>
      </c>
      <c r="F322">
        <v>198.55393021600159</v>
      </c>
      <c r="G322">
        <v>295.19794264702273</v>
      </c>
      <c r="H322">
        <v>-76.806250439352795</v>
      </c>
      <c r="I322">
        <v>-78.030107524854174</v>
      </c>
      <c r="J322">
        <v>-90.75318259513918</v>
      </c>
      <c r="K322">
        <v>-61.229131842463772</v>
      </c>
      <c r="L322">
        <v>724.27679115127671</v>
      </c>
      <c r="M322">
        <v>720.99349589357871</v>
      </c>
      <c r="N322">
        <v>709.08604016683319</v>
      </c>
      <c r="O322">
        <v>749.30917468048665</v>
      </c>
      <c r="P322">
        <v>26.886647769442611</v>
      </c>
      <c r="Q322">
        <v>27.174232488677529</v>
      </c>
      <c r="R322">
        <v>21.961381578458202</v>
      </c>
      <c r="S322">
        <v>30.805353985197129</v>
      </c>
      <c r="T322">
        <v>100.23260786579399</v>
      </c>
      <c r="U322">
        <v>100.23245034233901</v>
      </c>
      <c r="V322">
        <v>100.16500498755801</v>
      </c>
      <c r="W322">
        <v>100.2995618925094</v>
      </c>
      <c r="X322">
        <v>7095.4081191222886</v>
      </c>
      <c r="Y322">
        <v>7122.4973691885807</v>
      </c>
      <c r="Z322">
        <v>6860.6259946503314</v>
      </c>
      <c r="AA322">
        <v>7245.0870652238373</v>
      </c>
      <c r="AB322">
        <v>1361.3839099978341</v>
      </c>
      <c r="AC322">
        <v>1347.707066041577</v>
      </c>
      <c r="AD322">
        <v>1141.5953056261519</v>
      </c>
      <c r="AE322">
        <v>1643.9709052203891</v>
      </c>
      <c r="AF322">
        <v>62.321880101745421</v>
      </c>
      <c r="AG322">
        <v>62.038887217976097</v>
      </c>
      <c r="AH322">
        <v>61.017368742822242</v>
      </c>
      <c r="AI322">
        <v>64.471798765081786</v>
      </c>
      <c r="AJ322">
        <v>0.5377623980957954</v>
      </c>
      <c r="AK322">
        <v>0.53776213526403083</v>
      </c>
      <c r="AL322">
        <v>0.53772545027472818</v>
      </c>
      <c r="AM322">
        <v>0.53779950191168036</v>
      </c>
      <c r="AN322">
        <v>0.9750659936316094</v>
      </c>
      <c r="AO322">
        <v>0.97506599363160973</v>
      </c>
      <c r="AP322">
        <v>0.97506599363160973</v>
      </c>
      <c r="AQ322">
        <v>0.97506599363160973</v>
      </c>
      <c r="AR322">
        <v>13.029878626801921</v>
      </c>
      <c r="AS322">
        <v>13.02987862680191</v>
      </c>
      <c r="AT322">
        <v>13.02987862680191</v>
      </c>
      <c r="AU322">
        <v>13.02987862680191</v>
      </c>
      <c r="AV322" t="str">
        <f>VLOOKUP(Sheet1[[#This Row],[NPDES ID2]],Combined_Sheet__Major_Only___2[[NPDES ID2]:[ECHO BFR]],3,FALSE)</f>
        <v>TX</v>
      </c>
      <c r="AW322" t="s">
        <v>41</v>
      </c>
      <c r="AX322" t="str">
        <f>VLOOKUP(Sheet1[[#This Row],[NPDES ID2]],Combined_Sheet__Major_Only___2[[NPDES ID2]:[ECHO BFR]],27,FALSE)</f>
        <v>other</v>
      </c>
      <c r="AY322" t="str">
        <f>VLOOKUP(Sheet1[[#This Row],[NPDES ID2]],Combined_Sheet__Major_Only___2[[NPDES ID2]:[ECHO BFR]],28,FALSE)</f>
        <v>-</v>
      </c>
      <c r="AZ322" t="str">
        <f>VLOOKUP(Sheet1[[#This Row],[NPDES ID2]],Combined_Sheet__Major_Only___2[[NPDES ID2]:[ECHO BFR]],29,FALSE)</f>
        <v>thickening</v>
      </c>
      <c r="BA322">
        <f>VLOOKUP(Sheet1[[#This Row],[NPDES ID2]],Combined_Sheet__Major_Only___2[[NPDES ID2]:[ECHO BFR]],17,FALSE)</f>
        <v>25.897221999999999</v>
      </c>
      <c r="BB322">
        <f>VLOOKUP(Sheet1[[#This Row],[NPDES ID2]],Combined_Sheet__Major_Only___2[[NPDES ID2]:[ECHO BFR]],18,FALSE)</f>
        <v>-97.468778</v>
      </c>
      <c r="BC322" t="str">
        <f>IF(ISNUMBER(SEARCH("aerobic",$AW322)),"aerobic","")</f>
        <v>aerobic</v>
      </c>
      <c r="BD322" t="str">
        <f>IF(ISNUMBER(SEARCH("anaer",$AW322)),"anaer","")</f>
        <v/>
      </c>
      <c r="BE322" t="str">
        <f>IF(ISNUMBER(SEARCH("thickening",$AZ322)),"thickening","")</f>
        <v>thickening</v>
      </c>
      <c r="BF322" s="2" t="str">
        <f>IF(ISNUMBER(SEARCH("airDry",$AW322)),"airDry","")</f>
        <v/>
      </c>
      <c r="BG322" s="2" t="str">
        <f>IF(ISNUMBER(SEARCH("heatDry",$AY322)),"heatDry","")</f>
        <v/>
      </c>
      <c r="BH322" s="2" t="str">
        <f>IF(AND(ISNUMBER(SEARCH("aerobic",$AW322)),ISNUMBER(SEARCH("anaer",$AW322))),"Combined Aer and Anaer.","")</f>
        <v/>
      </c>
    </row>
    <row r="323" spans="1:60" x14ac:dyDescent="0.3">
      <c r="A323" s="4">
        <v>321</v>
      </c>
      <c r="B323" t="s">
        <v>1629</v>
      </c>
      <c r="C323">
        <v>1137</v>
      </c>
      <c r="D323">
        <v>300.16580784186112</v>
      </c>
      <c r="E323">
        <v>301.01697317150342</v>
      </c>
      <c r="F323">
        <v>241.70434732564649</v>
      </c>
      <c r="G323">
        <v>358.32468573152391</v>
      </c>
      <c r="H323">
        <v>-77.678158162201484</v>
      </c>
      <c r="I323">
        <v>-77.706866374682988</v>
      </c>
      <c r="J323">
        <v>-90.431515414526132</v>
      </c>
      <c r="K323">
        <v>-64.805004425270411</v>
      </c>
      <c r="L323">
        <v>599.56147189967351</v>
      </c>
      <c r="M323">
        <v>595.36371759502163</v>
      </c>
      <c r="N323">
        <v>580.14580428487375</v>
      </c>
      <c r="O323">
        <v>631.55440091376772</v>
      </c>
      <c r="P323">
        <v>27.05267831722572</v>
      </c>
      <c r="Q323">
        <v>26.977662396927482</v>
      </c>
      <c r="R323">
        <v>22.91193475055751</v>
      </c>
      <c r="S323">
        <v>30.808108023763879</v>
      </c>
      <c r="T323">
        <v>58.88396577886855</v>
      </c>
      <c r="U323">
        <v>58.883872067482983</v>
      </c>
      <c r="V323">
        <v>58.843748533824609</v>
      </c>
      <c r="W323">
        <v>58.923797019332802</v>
      </c>
      <c r="X323">
        <v>5028.7557991615122</v>
      </c>
      <c r="Y323">
        <v>5058.1385490047669</v>
      </c>
      <c r="Z323">
        <v>4773.5594788292874</v>
      </c>
      <c r="AA323">
        <v>5193.1676284349187</v>
      </c>
      <c r="AB323">
        <v>1396.9241594084119</v>
      </c>
      <c r="AC323">
        <v>1356.2264165752681</v>
      </c>
      <c r="AD323">
        <v>1081.6667693225099</v>
      </c>
      <c r="AE323">
        <v>1900.2433583594191</v>
      </c>
      <c r="AF323">
        <v>51.680785188180501</v>
      </c>
      <c r="AG323">
        <v>51.318601231297031</v>
      </c>
      <c r="AH323">
        <v>50.009093625987461</v>
      </c>
      <c r="AI323">
        <v>54.435476937568318</v>
      </c>
      <c r="AJ323">
        <v>0.40807405839811289</v>
      </c>
      <c r="AK323">
        <v>0.40807388185713839</v>
      </c>
      <c r="AL323">
        <v>0.40804922928214599</v>
      </c>
      <c r="AM323">
        <v>0.40809899211574369</v>
      </c>
      <c r="AN323">
        <v>0.95859693497267573</v>
      </c>
      <c r="AO323">
        <v>0.95859693497267584</v>
      </c>
      <c r="AP323">
        <v>0.95859693497267584</v>
      </c>
      <c r="AQ323">
        <v>0.95859693497267584</v>
      </c>
      <c r="AR323">
        <v>8.9563126394123724</v>
      </c>
      <c r="AS323">
        <v>8.9563126394123742</v>
      </c>
      <c r="AT323">
        <v>8.9563126394123742</v>
      </c>
      <c r="AU323">
        <v>8.9563126394123742</v>
      </c>
      <c r="AV323" t="str">
        <f>VLOOKUP(Sheet1[[#This Row],[NPDES ID2]],Combined_Sheet__Major_Only___2[[NPDES ID2]:[ECHO BFR]],3,FALSE)</f>
        <v>PA</v>
      </c>
      <c r="AW323" t="s">
        <v>87</v>
      </c>
      <c r="AX323" t="str">
        <f>VLOOKUP(Sheet1[[#This Row],[NPDES ID2]],Combined_Sheet__Major_Only___2[[NPDES ID2]:[ECHO BFR]],27,FALSE)</f>
        <v>-</v>
      </c>
      <c r="AY323" t="str">
        <f>VLOOKUP(Sheet1[[#This Row],[NPDES ID2]],Combined_Sheet__Major_Only___2[[NPDES ID2]:[ECHO BFR]],28,FALSE)</f>
        <v>-</v>
      </c>
      <c r="AZ323" t="str">
        <f>VLOOKUP(Sheet1[[#This Row],[NPDES ID2]],Combined_Sheet__Major_Only___2[[NPDES ID2]:[ECHO BFR]],29,FALSE)</f>
        <v>thickening</v>
      </c>
      <c r="BA323">
        <f>VLOOKUP(Sheet1[[#This Row],[NPDES ID2]],Combined_Sheet__Major_Only___2[[NPDES ID2]:[ECHO BFR]],17,FALSE)</f>
        <v>39.793849999999999</v>
      </c>
      <c r="BB323">
        <f>VLOOKUP(Sheet1[[#This Row],[NPDES ID2]],Combined_Sheet__Major_Only___2[[NPDES ID2]:[ECHO BFR]],18,FALSE)</f>
        <v>-76.968819999999994</v>
      </c>
      <c r="BC323" t="str">
        <f>IF(ISNUMBER(SEARCH("aerobic",$AW323)),"aerobic","")</f>
        <v/>
      </c>
      <c r="BD323" t="str">
        <f>IF(ISNUMBER(SEARCH("anaer",$AW323)),"anaer","")</f>
        <v/>
      </c>
      <c r="BE323" t="str">
        <f>IF(ISNUMBER(SEARCH("thickening",$AZ323)),"thickening","")</f>
        <v>thickening</v>
      </c>
      <c r="BF323" s="3" t="str">
        <f>IF(ISNUMBER(SEARCH("airDry",$AW323)),"airDry","")</f>
        <v/>
      </c>
      <c r="BG323" s="3" t="str">
        <f>IF(ISNUMBER(SEARCH("heatDry",$AY323)),"heatDry","")</f>
        <v/>
      </c>
      <c r="BH323" s="3" t="str">
        <f>IF(AND(ISNUMBER(SEARCH("aerobic",$AW323)),ISNUMBER(SEARCH("anaer",$AW323))),"Combined Aer and Anaer.","")</f>
        <v/>
      </c>
    </row>
    <row r="324" spans="1:60" x14ac:dyDescent="0.3">
      <c r="A324" s="4">
        <v>322</v>
      </c>
      <c r="B324" t="s">
        <v>1634</v>
      </c>
      <c r="C324">
        <v>1134</v>
      </c>
      <c r="D324">
        <v>237.2960921991413</v>
      </c>
      <c r="E324">
        <v>236.9077947745096</v>
      </c>
      <c r="F324">
        <v>190.31926165414441</v>
      </c>
      <c r="G324">
        <v>281.15294825504589</v>
      </c>
      <c r="H324">
        <v>-76.598733149054738</v>
      </c>
      <c r="I324">
        <v>-77.864349911189578</v>
      </c>
      <c r="J324">
        <v>-90.556406084726945</v>
      </c>
      <c r="K324">
        <v>-59.989629788377677</v>
      </c>
      <c r="L324">
        <v>756.27266157744828</v>
      </c>
      <c r="M324">
        <v>753.26622470239624</v>
      </c>
      <c r="N324">
        <v>742.36412519090493</v>
      </c>
      <c r="O324">
        <v>779.19176396700607</v>
      </c>
      <c r="P324">
        <v>26.702866486977491</v>
      </c>
      <c r="Q324">
        <v>27.038892972508961</v>
      </c>
      <c r="R324">
        <v>21.60488756131738</v>
      </c>
      <c r="S324">
        <v>30.67961919554384</v>
      </c>
      <c r="T324">
        <v>81.724805572072015</v>
      </c>
      <c r="U324">
        <v>81.724676611130946</v>
      </c>
      <c r="V324">
        <v>81.669460602662639</v>
      </c>
      <c r="W324">
        <v>81.779619341205688</v>
      </c>
      <c r="X324">
        <v>5515.7716862339303</v>
      </c>
      <c r="Y324">
        <v>5534.1929299353424</v>
      </c>
      <c r="Z324">
        <v>5355.6942501676131</v>
      </c>
      <c r="AA324">
        <v>5617.6931558325014</v>
      </c>
      <c r="AB324">
        <v>949.84886525009142</v>
      </c>
      <c r="AC324">
        <v>942.75875292490684</v>
      </c>
      <c r="AD324">
        <v>811.55299210153726</v>
      </c>
      <c r="AE324">
        <v>1125.427620070441</v>
      </c>
      <c r="AF324">
        <v>65.361101114092179</v>
      </c>
      <c r="AG324">
        <v>65.100854608738956</v>
      </c>
      <c r="AH324">
        <v>64.161329738164042</v>
      </c>
      <c r="AI324">
        <v>67.338382373723675</v>
      </c>
      <c r="AJ324">
        <v>0.57489800471771613</v>
      </c>
      <c r="AK324">
        <v>0.57489777143777543</v>
      </c>
      <c r="AL324">
        <v>0.57486518830110767</v>
      </c>
      <c r="AM324">
        <v>0.57493095924142346</v>
      </c>
      <c r="AN324">
        <v>0.96966499670574346</v>
      </c>
      <c r="AO324">
        <v>0.96966499670574324</v>
      </c>
      <c r="AP324">
        <v>0.96966499670574324</v>
      </c>
      <c r="AQ324">
        <v>0.96966499670574324</v>
      </c>
      <c r="AR324">
        <v>14.536208038596181</v>
      </c>
      <c r="AS324">
        <v>14.536208038596181</v>
      </c>
      <c r="AT324">
        <v>14.536208038596181</v>
      </c>
      <c r="AU324">
        <v>14.536208038596181</v>
      </c>
      <c r="AV324" t="str">
        <f>VLOOKUP(Sheet1[[#This Row],[NPDES ID2]],Combined_Sheet__Major_Only___2[[NPDES ID2]:[ECHO BFR]],3,FALSE)</f>
        <v>IL</v>
      </c>
      <c r="AW324" t="s">
        <v>12181</v>
      </c>
      <c r="AX324" t="str">
        <f>VLOOKUP(Sheet1[[#This Row],[NPDES ID2]],Combined_Sheet__Major_Only___2[[NPDES ID2]:[ECHO BFR]],27,FALSE)</f>
        <v>methaneBioCaptureRecover</v>
      </c>
      <c r="AY324" t="str">
        <f>VLOOKUP(Sheet1[[#This Row],[NPDES ID2]],Combined_Sheet__Major_Only___2[[NPDES ID2]:[ECHO BFR]],28,FALSE)</f>
        <v>-</v>
      </c>
      <c r="AZ324" t="str">
        <f>VLOOKUP(Sheet1[[#This Row],[NPDES ID2]],Combined_Sheet__Major_Only___2[[NPDES ID2]:[ECHO BFR]],29,FALSE)</f>
        <v>preliminaryOps, thickening</v>
      </c>
      <c r="BA324">
        <f>VLOOKUP(Sheet1[[#This Row],[NPDES ID2]],Combined_Sheet__Major_Only___2[[NPDES ID2]:[ECHO BFR]],17,FALSE)</f>
        <v>41.845973999999998</v>
      </c>
      <c r="BB324">
        <f>VLOOKUP(Sheet1[[#This Row],[NPDES ID2]],Combined_Sheet__Major_Only___2[[NPDES ID2]:[ECHO BFR]],18,FALSE)</f>
        <v>-88.044494999999998</v>
      </c>
      <c r="BC324" t="str">
        <f>IF(ISNUMBER(SEARCH("aerobic",$AW324)),"aerobic","")</f>
        <v/>
      </c>
      <c r="BD324" t="str">
        <f>IF(ISNUMBER(SEARCH("anaer",$AW324)),"anaer","")</f>
        <v>anaer</v>
      </c>
      <c r="BE324" t="str">
        <f>IF(ISNUMBER(SEARCH("thickening",$AZ324)),"thickening","")</f>
        <v>thickening</v>
      </c>
      <c r="BF324" s="2" t="str">
        <f>IF(ISNUMBER(SEARCH("airDry",$AW324)),"airDry","")</f>
        <v/>
      </c>
      <c r="BG324" s="2" t="str">
        <f>IF(ISNUMBER(SEARCH("heatDry",$AY324)),"heatDry","")</f>
        <v/>
      </c>
      <c r="BH324" s="2" t="str">
        <f>IF(AND(ISNUMBER(SEARCH("aerobic",$AW324)),ISNUMBER(SEARCH("anaer",$AW324))),"Combined Aer and Anaer.","")</f>
        <v/>
      </c>
    </row>
    <row r="325" spans="1:60" x14ac:dyDescent="0.3">
      <c r="A325" s="4">
        <v>323</v>
      </c>
      <c r="B325" t="s">
        <v>1639</v>
      </c>
      <c r="C325">
        <v>1129.8</v>
      </c>
      <c r="D325">
        <v>311.50891225917559</v>
      </c>
      <c r="E325">
        <v>312.04839806724618</v>
      </c>
      <c r="F325">
        <v>251.3879931615331</v>
      </c>
      <c r="G325">
        <v>371.45436376674331</v>
      </c>
      <c r="H325">
        <v>-77.122757441481568</v>
      </c>
      <c r="I325">
        <v>-76.556951460325877</v>
      </c>
      <c r="J325">
        <v>-89.274885661409783</v>
      </c>
      <c r="K325">
        <v>-64.888311383207409</v>
      </c>
      <c r="L325">
        <v>574.60121592334428</v>
      </c>
      <c r="M325">
        <v>570.27776802280368</v>
      </c>
      <c r="N325">
        <v>554.5713905171782</v>
      </c>
      <c r="O325">
        <v>607.61517450262272</v>
      </c>
      <c r="P325">
        <v>26.908704240359281</v>
      </c>
      <c r="Q325">
        <v>26.841637422730049</v>
      </c>
      <c r="R325">
        <v>22.969649780722641</v>
      </c>
      <c r="S325">
        <v>30.512419522611172</v>
      </c>
      <c r="T325">
        <v>432.83538061542981</v>
      </c>
      <c r="U325">
        <v>432.83470979649178</v>
      </c>
      <c r="V325">
        <v>432.54749148174591</v>
      </c>
      <c r="W325">
        <v>433.12050659306152</v>
      </c>
      <c r="X325">
        <v>38330.541843730753</v>
      </c>
      <c r="Y325">
        <v>38570.796976744074</v>
      </c>
      <c r="Z325">
        <v>36239.641613143838</v>
      </c>
      <c r="AA325">
        <v>39680.657208018602</v>
      </c>
      <c r="AB325">
        <v>11573.366671686759</v>
      </c>
      <c r="AC325">
        <v>11154.85770639644</v>
      </c>
      <c r="AD325">
        <v>8753.5521291681762</v>
      </c>
      <c r="AE325">
        <v>16281.527980675441</v>
      </c>
      <c r="AF325">
        <v>49.853752027021621</v>
      </c>
      <c r="AG325">
        <v>49.477437975922498</v>
      </c>
      <c r="AH325">
        <v>48.122483778928327</v>
      </c>
      <c r="AI325">
        <v>52.707619684842783</v>
      </c>
      <c r="AJ325">
        <v>0.38587143549298941</v>
      </c>
      <c r="AK325">
        <v>0.38587083105309522</v>
      </c>
      <c r="AL325">
        <v>0.38578722094867218</v>
      </c>
      <c r="AM325">
        <v>0.38595602028046611</v>
      </c>
      <c r="AN325">
        <v>0.99406282062501972</v>
      </c>
      <c r="AO325">
        <v>0.99406282062501983</v>
      </c>
      <c r="AP325">
        <v>0.99406282062501983</v>
      </c>
      <c r="AQ325">
        <v>0.99406282062501983</v>
      </c>
      <c r="AR325">
        <v>8.3257429074782916</v>
      </c>
      <c r="AS325">
        <v>8.3257429074782916</v>
      </c>
      <c r="AT325">
        <v>8.3257429074782916</v>
      </c>
      <c r="AU325">
        <v>8.3257429074782916</v>
      </c>
      <c r="AV325" t="str">
        <f>VLOOKUP(Sheet1[[#This Row],[NPDES ID2]],Combined_Sheet__Major_Only___2[[NPDES ID2]:[ECHO BFR]],3,FALSE)</f>
        <v>TN</v>
      </c>
      <c r="AW325" t="s">
        <v>38</v>
      </c>
      <c r="AX325" t="str">
        <f>VLOOKUP(Sheet1[[#This Row],[NPDES ID2]],Combined_Sheet__Major_Only___2[[NPDES ID2]:[ECHO BFR]],27,FALSE)</f>
        <v/>
      </c>
      <c r="AY325" t="str">
        <f>VLOOKUP(Sheet1[[#This Row],[NPDES ID2]],Combined_Sheet__Major_Only___2[[NPDES ID2]:[ECHO BFR]],28,FALSE)</f>
        <v/>
      </c>
      <c r="AZ325" t="str">
        <f>VLOOKUP(Sheet1[[#This Row],[NPDES ID2]],Combined_Sheet__Major_Only___2[[NPDES ID2]:[ECHO BFR]],29,FALSE)</f>
        <v/>
      </c>
      <c r="BA325">
        <f>VLOOKUP(Sheet1[[#This Row],[NPDES ID2]],Combined_Sheet__Major_Only___2[[NPDES ID2]:[ECHO BFR]],17,FALSE)</f>
        <v>35.993209999999998</v>
      </c>
      <c r="BB325">
        <f>VLOOKUP(Sheet1[[#This Row],[NPDES ID2]],Combined_Sheet__Major_Only___2[[NPDES ID2]:[ECHO BFR]],18,FALSE)</f>
        <v>-86.514340000000004</v>
      </c>
      <c r="BC325" t="str">
        <f>IF(ISNUMBER(SEARCH("aerobic",$AW325)),"aerobic","")</f>
        <v/>
      </c>
      <c r="BD325" t="str">
        <f>IF(ISNUMBER(SEARCH("anaer",$AW325)),"anaer","")</f>
        <v/>
      </c>
      <c r="BE325" t="str">
        <f>IF(ISNUMBER(SEARCH("thickening",$AZ325)),"thickening","")</f>
        <v/>
      </c>
      <c r="BF325" s="3" t="str">
        <f>IF(ISNUMBER(SEARCH("airDry",$AW325)),"airDry","")</f>
        <v/>
      </c>
      <c r="BG325" s="3" t="str">
        <f>IF(ISNUMBER(SEARCH("heatDry",$AY325)),"heatDry","")</f>
        <v/>
      </c>
      <c r="BH325" s="3" t="str">
        <f>IF(AND(ISNUMBER(SEARCH("aerobic",$AW325)),ISNUMBER(SEARCH("anaer",$AW325))),"Combined Aer and Anaer.","")</f>
        <v/>
      </c>
    </row>
    <row r="326" spans="1:60" x14ac:dyDescent="0.3">
      <c r="A326" s="4">
        <v>324</v>
      </c>
      <c r="B326" t="s">
        <v>1644</v>
      </c>
      <c r="C326">
        <v>1124.78</v>
      </c>
      <c r="D326">
        <v>330.6152991703691</v>
      </c>
      <c r="E326">
        <v>331.84998519656352</v>
      </c>
      <c r="F326">
        <v>265.16992125517282</v>
      </c>
      <c r="G326">
        <v>394.44316832453848</v>
      </c>
      <c r="H326">
        <v>-77.926988638423069</v>
      </c>
      <c r="I326">
        <v>-77.287445236807699</v>
      </c>
      <c r="J326">
        <v>-89.682842702165971</v>
      </c>
      <c r="K326">
        <v>-66.724525141399397</v>
      </c>
      <c r="L326">
        <v>539.42030618788999</v>
      </c>
      <c r="M326">
        <v>534.86951822013793</v>
      </c>
      <c r="N326">
        <v>518.36944687381276</v>
      </c>
      <c r="O326">
        <v>574.10835626725998</v>
      </c>
      <c r="P326">
        <v>26.83973922373638</v>
      </c>
      <c r="Q326">
        <v>26.68369160072071</v>
      </c>
      <c r="R326">
        <v>23.248400349016428</v>
      </c>
      <c r="S326">
        <v>30.501295969686709</v>
      </c>
      <c r="T326">
        <v>98.516213947259743</v>
      </c>
      <c r="U326">
        <v>98.516059072661989</v>
      </c>
      <c r="V326">
        <v>98.449747854463197</v>
      </c>
      <c r="W326">
        <v>98.582042099387152</v>
      </c>
      <c r="X326">
        <v>9254.0087528422519</v>
      </c>
      <c r="Y326">
        <v>9318.4880579096753</v>
      </c>
      <c r="Z326">
        <v>8691.0766304397948</v>
      </c>
      <c r="AA326">
        <v>9619.3979234311755</v>
      </c>
      <c r="AB326">
        <v>2437.9458521059478</v>
      </c>
      <c r="AC326">
        <v>2366.1721790116421</v>
      </c>
      <c r="AD326">
        <v>1903.2348174247099</v>
      </c>
      <c r="AE326">
        <v>3282.798225051386</v>
      </c>
      <c r="AF326">
        <v>47.002829274052687</v>
      </c>
      <c r="AG326">
        <v>46.605887960095266</v>
      </c>
      <c r="AH326">
        <v>45.170740806307997</v>
      </c>
      <c r="AI326">
        <v>50.021834937508658</v>
      </c>
      <c r="AJ326">
        <v>0.35127385178644172</v>
      </c>
      <c r="AK326">
        <v>0.35127365650932768</v>
      </c>
      <c r="AL326">
        <v>0.351246415981185</v>
      </c>
      <c r="AM326">
        <v>0.35130140372712698</v>
      </c>
      <c r="AN326">
        <v>0.97464737854978079</v>
      </c>
      <c r="AO326">
        <v>0.97464737854978123</v>
      </c>
      <c r="AP326">
        <v>0.97464737854978123</v>
      </c>
      <c r="AQ326">
        <v>0.97464737854978123</v>
      </c>
      <c r="AR326">
        <v>8.3491951831205569</v>
      </c>
      <c r="AS326">
        <v>8.3491951831205586</v>
      </c>
      <c r="AT326">
        <v>8.3491951831205586</v>
      </c>
      <c r="AU326">
        <v>8.3491951831205586</v>
      </c>
      <c r="AV326" t="str">
        <f>VLOOKUP(Sheet1[[#This Row],[NPDES ID2]],Combined_Sheet__Major_Only___2[[NPDES ID2]:[ECHO BFR]],3,FALSE)</f>
        <v>MA</v>
      </c>
      <c r="AW326" t="s">
        <v>54</v>
      </c>
      <c r="AX326" t="str">
        <f>VLOOKUP(Sheet1[[#This Row],[NPDES ID2]],Combined_Sheet__Major_Only___2[[NPDES ID2]:[ECHO BFR]],27,FALSE)</f>
        <v>-</v>
      </c>
      <c r="AY326" t="str">
        <f>VLOOKUP(Sheet1[[#This Row],[NPDES ID2]],Combined_Sheet__Major_Only___2[[NPDES ID2]:[ECHO BFR]],28,FALSE)</f>
        <v>-</v>
      </c>
      <c r="AZ326" t="str">
        <f>VLOOKUP(Sheet1[[#This Row],[NPDES ID2]],Combined_Sheet__Major_Only___2[[NPDES ID2]:[ECHO BFR]],29,FALSE)</f>
        <v>preliminaryOps, thickening</v>
      </c>
      <c r="BA326">
        <f>VLOOKUP(Sheet1[[#This Row],[NPDES ID2]],Combined_Sheet__Major_Only___2[[NPDES ID2]:[ECHO BFR]],17,FALSE)</f>
        <v>42.153759999999998</v>
      </c>
      <c r="BB326">
        <f>VLOOKUP(Sheet1[[#This Row],[NPDES ID2]],Combined_Sheet__Major_Only___2[[NPDES ID2]:[ECHO BFR]],18,FALSE)</f>
        <v>-72.621660000000006</v>
      </c>
      <c r="BC326" t="str">
        <f>IF(ISNUMBER(SEARCH("aerobic",$AW326)),"aerobic","")</f>
        <v/>
      </c>
      <c r="BD326" t="str">
        <f>IF(ISNUMBER(SEARCH("anaer",$AW326)),"anaer","")</f>
        <v/>
      </c>
      <c r="BE326" t="str">
        <f>IF(ISNUMBER(SEARCH("thickening",$AZ326)),"thickening","")</f>
        <v>thickening</v>
      </c>
      <c r="BF326" s="2" t="str">
        <f>IF(ISNUMBER(SEARCH("airDry",$AW326)),"airDry","")</f>
        <v/>
      </c>
      <c r="BG326" s="2" t="str">
        <f>IF(ISNUMBER(SEARCH("heatDry",$AY326)),"heatDry","")</f>
        <v/>
      </c>
      <c r="BH326" s="2" t="str">
        <f>IF(AND(ISNUMBER(SEARCH("aerobic",$AW326)),ISNUMBER(SEARCH("anaer",$AW326))),"Combined Aer and Anaer.","")</f>
        <v/>
      </c>
    </row>
    <row r="327" spans="1:60" x14ac:dyDescent="0.3">
      <c r="A327" s="4">
        <v>325</v>
      </c>
      <c r="B327" t="s">
        <v>1649</v>
      </c>
      <c r="C327">
        <v>1118.52</v>
      </c>
      <c r="D327">
        <v>312.07596228260348</v>
      </c>
      <c r="E327">
        <v>312.64473184007107</v>
      </c>
      <c r="F327">
        <v>251.82318677316141</v>
      </c>
      <c r="G327">
        <v>372.04130913193802</v>
      </c>
      <c r="H327">
        <v>-77.805657237710534</v>
      </c>
      <c r="I327">
        <v>-77.572465740182651</v>
      </c>
      <c r="J327">
        <v>-90.176880389829023</v>
      </c>
      <c r="K327">
        <v>-65.67840597369127</v>
      </c>
      <c r="L327">
        <v>568.58249132331298</v>
      </c>
      <c r="M327">
        <v>564.29522409142521</v>
      </c>
      <c r="N327">
        <v>548.75298567822961</v>
      </c>
      <c r="O327">
        <v>601.25729847194907</v>
      </c>
      <c r="P327">
        <v>26.64529004771282</v>
      </c>
      <c r="Q327">
        <v>26.582786766934749</v>
      </c>
      <c r="R327">
        <v>22.753019145251599</v>
      </c>
      <c r="S327">
        <v>30.21545994775218</v>
      </c>
      <c r="T327">
        <v>67.16884287965479</v>
      </c>
      <c r="U327">
        <v>67.168736382476851</v>
      </c>
      <c r="V327">
        <v>67.123138474842776</v>
      </c>
      <c r="W327">
        <v>67.214108614201066</v>
      </c>
      <c r="X327">
        <v>5951.2238146205582</v>
      </c>
      <c r="Y327">
        <v>5988.5483893781457</v>
      </c>
      <c r="Z327">
        <v>5626.5967835248321</v>
      </c>
      <c r="AA327">
        <v>6160.9361436381596</v>
      </c>
      <c r="AB327">
        <v>1408.5066281318971</v>
      </c>
      <c r="AC327">
        <v>1376.349598818261</v>
      </c>
      <c r="AD327">
        <v>1130.0279741116269</v>
      </c>
      <c r="AE327">
        <v>1836.111907716398</v>
      </c>
      <c r="AF327">
        <v>49.82030191667711</v>
      </c>
      <c r="AG327">
        <v>49.444299873231067</v>
      </c>
      <c r="AH327">
        <v>48.084670053385373</v>
      </c>
      <c r="AI327">
        <v>52.680329915776781</v>
      </c>
      <c r="AJ327">
        <v>0.38546517253261509</v>
      </c>
      <c r="AK327">
        <v>0.38546500140574502</v>
      </c>
      <c r="AL327">
        <v>0.38544110715974789</v>
      </c>
      <c r="AM327">
        <v>0.38548933933414442</v>
      </c>
      <c r="AN327">
        <v>0.96343593870831401</v>
      </c>
      <c r="AO327">
        <v>0.96343593870831401</v>
      </c>
      <c r="AP327">
        <v>0.96343593870831401</v>
      </c>
      <c r="AQ327">
        <v>0.96343593870831401</v>
      </c>
      <c r="AR327">
        <v>9.3217517969015411</v>
      </c>
      <c r="AS327">
        <v>9.3217517969015393</v>
      </c>
      <c r="AT327">
        <v>9.3217517969015393</v>
      </c>
      <c r="AU327">
        <v>9.3217517969015393</v>
      </c>
      <c r="AV327" t="str">
        <f>VLOOKUP(Sheet1[[#This Row],[NPDES ID2]],Combined_Sheet__Major_Only___2[[NPDES ID2]:[ECHO BFR]],3,FALSE)</f>
        <v>NJ</v>
      </c>
      <c r="AW327" t="s">
        <v>54</v>
      </c>
      <c r="AX327" t="str">
        <f>VLOOKUP(Sheet1[[#This Row],[NPDES ID2]],Combined_Sheet__Major_Only___2[[NPDES ID2]:[ECHO BFR]],27,FALSE)</f>
        <v>-</v>
      </c>
      <c r="AY327" t="str">
        <f>VLOOKUP(Sheet1[[#This Row],[NPDES ID2]],Combined_Sheet__Major_Only___2[[NPDES ID2]:[ECHO BFR]],28,FALSE)</f>
        <v>heatTreatment</v>
      </c>
      <c r="AZ327" t="str">
        <f>VLOOKUP(Sheet1[[#This Row],[NPDES ID2]],Combined_Sheet__Major_Only___2[[NPDES ID2]:[ECHO BFR]],29,FALSE)</f>
        <v>thickening</v>
      </c>
      <c r="BA327">
        <f>VLOOKUP(Sheet1[[#This Row],[NPDES ID2]],Combined_Sheet__Major_Only___2[[NPDES ID2]:[ECHO BFR]],17,FALSE)</f>
        <v>40.8369</v>
      </c>
      <c r="BB327">
        <f>VLOOKUP(Sheet1[[#This Row],[NPDES ID2]],Combined_Sheet__Major_Only___2[[NPDES ID2]:[ECHO BFR]],18,FALSE)</f>
        <v>-74.033199999999994</v>
      </c>
      <c r="BC327" t="str">
        <f>IF(ISNUMBER(SEARCH("aerobic",$AW327)),"aerobic","")</f>
        <v/>
      </c>
      <c r="BD327" t="str">
        <f>IF(ISNUMBER(SEARCH("anaer",$AW327)),"anaer","")</f>
        <v/>
      </c>
      <c r="BE327" t="str">
        <f>IF(ISNUMBER(SEARCH("thickening",$AZ327)),"thickening","")</f>
        <v>thickening</v>
      </c>
      <c r="BF327" s="3" t="str">
        <f>IF(ISNUMBER(SEARCH("airDry",$AW327)),"airDry","")</f>
        <v/>
      </c>
      <c r="BG327" s="3" t="str">
        <f>IF(ISNUMBER(SEARCH("heatDry",$AY327)),"heatDry","")</f>
        <v/>
      </c>
      <c r="BH327" s="3" t="str">
        <f>IF(AND(ISNUMBER(SEARCH("aerobic",$AW327)),ISNUMBER(SEARCH("anaer",$AW327))),"Combined Aer and Anaer.","")</f>
        <v/>
      </c>
    </row>
    <row r="328" spans="1:60" x14ac:dyDescent="0.3">
      <c r="A328" s="4">
        <v>326</v>
      </c>
      <c r="B328" t="s">
        <v>1654</v>
      </c>
      <c r="C328">
        <v>1114.95</v>
      </c>
      <c r="D328">
        <v>239.239167826352</v>
      </c>
      <c r="E328">
        <v>238.8034979310037</v>
      </c>
      <c r="F328">
        <v>191.97571992104071</v>
      </c>
      <c r="G328">
        <v>284.01733288244742</v>
      </c>
      <c r="H328">
        <v>-76.695135098144334</v>
      </c>
      <c r="I328">
        <v>-77.960280021926508</v>
      </c>
      <c r="J328">
        <v>-90.741928550391819</v>
      </c>
      <c r="K328">
        <v>-60.294766109787894</v>
      </c>
      <c r="L328">
        <v>739.18037453822706</v>
      </c>
      <c r="M328">
        <v>736.19116651974446</v>
      </c>
      <c r="N328">
        <v>725.35489010185711</v>
      </c>
      <c r="O328">
        <v>761.96172023850033</v>
      </c>
      <c r="P328">
        <v>26.2631012480016</v>
      </c>
      <c r="Q328">
        <v>26.590963253599369</v>
      </c>
      <c r="R328">
        <v>21.2913727152599</v>
      </c>
      <c r="S328">
        <v>30.1352760720739</v>
      </c>
      <c r="T328">
        <v>46.135758653602359</v>
      </c>
      <c r="U328">
        <v>46.135684616127143</v>
      </c>
      <c r="V328">
        <v>46.103984677951757</v>
      </c>
      <c r="W328">
        <v>46.167227663059897</v>
      </c>
      <c r="X328">
        <v>3132.304556996834</v>
      </c>
      <c r="Y328">
        <v>3142.9293633614188</v>
      </c>
      <c r="Z328">
        <v>3039.889841819278</v>
      </c>
      <c r="AA328">
        <v>3191.1732271228502</v>
      </c>
      <c r="AB328">
        <v>547.88150188869827</v>
      </c>
      <c r="AC328">
        <v>543.55311031103861</v>
      </c>
      <c r="AD328">
        <v>466.91796244047168</v>
      </c>
      <c r="AE328">
        <v>650.86146222350749</v>
      </c>
      <c r="AF328">
        <v>64.97430492230994</v>
      </c>
      <c r="AG328">
        <v>64.711249535293177</v>
      </c>
      <c r="AH328">
        <v>63.760702081472978</v>
      </c>
      <c r="AI328">
        <v>66.974231028621418</v>
      </c>
      <c r="AJ328">
        <v>0.57016984473061594</v>
      </c>
      <c r="AK328">
        <v>0.57016967486076231</v>
      </c>
      <c r="AL328">
        <v>0.57014592674773845</v>
      </c>
      <c r="AM328">
        <v>0.57019386294971175</v>
      </c>
      <c r="AN328">
        <v>0.94800956710523465</v>
      </c>
      <c r="AO328">
        <v>0.94800956710523476</v>
      </c>
      <c r="AP328">
        <v>0.94800956710523476</v>
      </c>
      <c r="AQ328">
        <v>0.94800956710523476</v>
      </c>
      <c r="AR328">
        <v>14.319273397794371</v>
      </c>
      <c r="AS328">
        <v>14.319273397794371</v>
      </c>
      <c r="AT328">
        <v>14.319273397794371</v>
      </c>
      <c r="AU328">
        <v>14.319273397794371</v>
      </c>
      <c r="AV328" t="str">
        <f>VLOOKUP(Sheet1[[#This Row],[NPDES ID2]],Combined_Sheet__Major_Only___2[[NPDES ID2]:[ECHO BFR]],3,FALSE)</f>
        <v>VA</v>
      </c>
      <c r="AW328" t="s">
        <v>41</v>
      </c>
      <c r="AX328" t="str">
        <f>VLOOKUP(Sheet1[[#This Row],[NPDES ID2]],Combined_Sheet__Major_Only___2[[NPDES ID2]:[ECHO BFR]],27,FALSE)</f>
        <v>-</v>
      </c>
      <c r="AY328" t="str">
        <f>VLOOKUP(Sheet1[[#This Row],[NPDES ID2]],Combined_Sheet__Major_Only___2[[NPDES ID2]:[ECHO BFR]],28,FALSE)</f>
        <v>thermoAerobicDigest</v>
      </c>
      <c r="AZ328" t="str">
        <f>VLOOKUP(Sheet1[[#This Row],[NPDES ID2]],Combined_Sheet__Major_Only___2[[NPDES ID2]:[ECHO BFR]],29,FALSE)</f>
        <v>thickening, preliminaryOps</v>
      </c>
      <c r="BA328">
        <f>VLOOKUP(Sheet1[[#This Row],[NPDES ID2]],Combined_Sheet__Major_Only___2[[NPDES ID2]:[ECHO BFR]],17,FALSE)</f>
        <v>37.191389000000001</v>
      </c>
      <c r="BB328">
        <f>VLOOKUP(Sheet1[[#This Row],[NPDES ID2]],Combined_Sheet__Major_Only___2[[NPDES ID2]:[ECHO BFR]],18,FALSE)</f>
        <v>-80.519443999999993</v>
      </c>
      <c r="BC328" t="str">
        <f>IF(ISNUMBER(SEARCH("aerobic",$AW328)),"aerobic","")</f>
        <v>aerobic</v>
      </c>
      <c r="BD328" t="str">
        <f>IF(ISNUMBER(SEARCH("anaer",$AW328)),"anaer","")</f>
        <v/>
      </c>
      <c r="BE328" t="str">
        <f>IF(ISNUMBER(SEARCH("thickening",$AZ328)),"thickening","")</f>
        <v>thickening</v>
      </c>
      <c r="BF328" s="2" t="str">
        <f>IF(ISNUMBER(SEARCH("airDry",$AW328)),"airDry","")</f>
        <v/>
      </c>
      <c r="BG328" s="2" t="str">
        <f>IF(ISNUMBER(SEARCH("heatDry",$AY328)),"heatDry","")</f>
        <v/>
      </c>
      <c r="BH328" s="2" t="str">
        <f>IF(AND(ISNUMBER(SEARCH("aerobic",$AW328)),ISNUMBER(SEARCH("anaer",$AW328))),"Combined Aer and Anaer.","")</f>
        <v/>
      </c>
    </row>
    <row r="329" spans="1:60" x14ac:dyDescent="0.3">
      <c r="A329" s="4">
        <v>327</v>
      </c>
      <c r="B329" t="s">
        <v>1659</v>
      </c>
      <c r="C329">
        <v>1092.45</v>
      </c>
      <c r="D329">
        <v>329.68269702978648</v>
      </c>
      <c r="E329">
        <v>330.83101129394782</v>
      </c>
      <c r="F329">
        <v>264.70711995172559</v>
      </c>
      <c r="G329">
        <v>393.03524841002468</v>
      </c>
      <c r="H329">
        <v>-77.989168020763913</v>
      </c>
      <c r="I329">
        <v>-77.356548738720534</v>
      </c>
      <c r="J329">
        <v>-89.84649226388818</v>
      </c>
      <c r="K329">
        <v>-66.81112193666192</v>
      </c>
      <c r="L329">
        <v>527.52905959709983</v>
      </c>
      <c r="M329">
        <v>523.13529501174185</v>
      </c>
      <c r="N329">
        <v>507.20828967655427</v>
      </c>
      <c r="O329">
        <v>561.01301921023207</v>
      </c>
      <c r="P329">
        <v>26.06395430810031</v>
      </c>
      <c r="Q329">
        <v>25.933995452816561</v>
      </c>
      <c r="R329">
        <v>22.5401433086409</v>
      </c>
      <c r="S329">
        <v>29.601199384489821</v>
      </c>
      <c r="T329">
        <v>62.27432818206303</v>
      </c>
      <c r="U329">
        <v>62.274229238436931</v>
      </c>
      <c r="V329">
        <v>62.231865464943681</v>
      </c>
      <c r="W329">
        <v>62.316383342591749</v>
      </c>
      <c r="X329">
        <v>5809.4399101343242</v>
      </c>
      <c r="Y329">
        <v>5849.4161934589192</v>
      </c>
      <c r="Z329">
        <v>5460.5050061607544</v>
      </c>
      <c r="AA329">
        <v>6035.8197158244229</v>
      </c>
      <c r="AB329">
        <v>1276.956996914754</v>
      </c>
      <c r="AC329">
        <v>1250.1663902466471</v>
      </c>
      <c r="AD329">
        <v>1038.0922621352579</v>
      </c>
      <c r="AE329">
        <v>1634.1005754854839</v>
      </c>
      <c r="AF329">
        <v>47.326011591129593</v>
      </c>
      <c r="AG329">
        <v>46.931526142515807</v>
      </c>
      <c r="AH329">
        <v>45.504660900093633</v>
      </c>
      <c r="AI329">
        <v>50.327221893745339</v>
      </c>
      <c r="AJ329">
        <v>0.35519271445243811</v>
      </c>
      <c r="AK329">
        <v>0.35519256473952032</v>
      </c>
      <c r="AL329">
        <v>0.3551716565253224</v>
      </c>
      <c r="AM329">
        <v>0.35521386105544361</v>
      </c>
      <c r="AN329">
        <v>0.96072403747750978</v>
      </c>
      <c r="AO329">
        <v>0.96072403747751023</v>
      </c>
      <c r="AP329">
        <v>0.96072403747751023</v>
      </c>
      <c r="AQ329">
        <v>0.96072403747751023</v>
      </c>
      <c r="AR329">
        <v>9.1956375324895543</v>
      </c>
      <c r="AS329">
        <v>9.1956375324895561</v>
      </c>
      <c r="AT329">
        <v>9.1956375324895561</v>
      </c>
      <c r="AU329">
        <v>9.1956375324895561</v>
      </c>
      <c r="AV329" t="str">
        <f>VLOOKUP(Sheet1[[#This Row],[NPDES ID2]],Combined_Sheet__Major_Only___2[[NPDES ID2]:[ECHO BFR]],3,FALSE)</f>
        <v>MO</v>
      </c>
      <c r="AW329" t="s">
        <v>54</v>
      </c>
      <c r="AX329" t="str">
        <f>VLOOKUP(Sheet1[[#This Row],[NPDES ID2]],Combined_Sheet__Major_Only___2[[NPDES ID2]:[ECHO BFR]],27,FALSE)</f>
        <v>-</v>
      </c>
      <c r="AY329" t="str">
        <f>VLOOKUP(Sheet1[[#This Row],[NPDES ID2]],Combined_Sheet__Major_Only___2[[NPDES ID2]:[ECHO BFR]],28,FALSE)</f>
        <v>-</v>
      </c>
      <c r="AZ329" t="str">
        <f>VLOOKUP(Sheet1[[#This Row],[NPDES ID2]],Combined_Sheet__Major_Only___2[[NPDES ID2]:[ECHO BFR]],29,FALSE)</f>
        <v>thickening</v>
      </c>
      <c r="BA329">
        <f>VLOOKUP(Sheet1[[#This Row],[NPDES ID2]],Combined_Sheet__Major_Only___2[[NPDES ID2]:[ECHO BFR]],17,FALSE)</f>
        <v>39.114440999999999</v>
      </c>
      <c r="BB329">
        <f>VLOOKUP(Sheet1[[#This Row],[NPDES ID2]],Combined_Sheet__Major_Only___2[[NPDES ID2]:[ECHO BFR]],18,FALSE)</f>
        <v>-94.461890999999994</v>
      </c>
      <c r="BC329" t="str">
        <f>IF(ISNUMBER(SEARCH("aerobic",$AW329)),"aerobic","")</f>
        <v/>
      </c>
      <c r="BD329" t="str">
        <f>IF(ISNUMBER(SEARCH("anaer",$AW329)),"anaer","")</f>
        <v/>
      </c>
      <c r="BE329" t="str">
        <f>IF(ISNUMBER(SEARCH("thickening",$AZ329)),"thickening","")</f>
        <v>thickening</v>
      </c>
      <c r="BF329" s="3" t="str">
        <f>IF(ISNUMBER(SEARCH("airDry",$AW329)),"airDry","")</f>
        <v/>
      </c>
      <c r="BG329" s="3" t="str">
        <f>IF(ISNUMBER(SEARCH("heatDry",$AY329)),"heatDry","")</f>
        <v/>
      </c>
      <c r="BH329" s="3" t="str">
        <f>IF(AND(ISNUMBER(SEARCH("aerobic",$AW329)),ISNUMBER(SEARCH("anaer",$AW329))),"Combined Aer and Anaer.","")</f>
        <v/>
      </c>
    </row>
    <row r="330" spans="1:60" x14ac:dyDescent="0.3">
      <c r="A330" s="4">
        <v>328</v>
      </c>
      <c r="B330" t="s">
        <v>1663</v>
      </c>
      <c r="C330">
        <v>1075</v>
      </c>
      <c r="D330">
        <v>255.36674093778669</v>
      </c>
      <c r="E330">
        <v>255.2761354108242</v>
      </c>
      <c r="F330">
        <v>204.20124877318429</v>
      </c>
      <c r="G330">
        <v>305.06273560374149</v>
      </c>
      <c r="H330">
        <v>-77.087155586317621</v>
      </c>
      <c r="I330">
        <v>-78.296093477638195</v>
      </c>
      <c r="J330">
        <v>-90.963908318970923</v>
      </c>
      <c r="K330">
        <v>-61.984405719545393</v>
      </c>
      <c r="L330">
        <v>671.34182090232719</v>
      </c>
      <c r="M330">
        <v>668.1502938020368</v>
      </c>
      <c r="N330">
        <v>656.58506505141952</v>
      </c>
      <c r="O330">
        <v>695.65649516791791</v>
      </c>
      <c r="P330">
        <v>25.399772677022671</v>
      </c>
      <c r="Q330">
        <v>25.64289915771305</v>
      </c>
      <c r="R330">
        <v>20.81351553551314</v>
      </c>
      <c r="S330">
        <v>29.134601941071139</v>
      </c>
      <c r="T330">
        <v>4.0908440880880059</v>
      </c>
      <c r="U330">
        <v>4.0908349372177657</v>
      </c>
      <c r="V330">
        <v>4.0869168940913907</v>
      </c>
      <c r="W330">
        <v>4.0947335889292003</v>
      </c>
      <c r="X330">
        <v>294.87656698444658</v>
      </c>
      <c r="Y330">
        <v>296.01695521957009</v>
      </c>
      <c r="Z330">
        <v>284.73238950286901</v>
      </c>
      <c r="AA330">
        <v>301.39344006363581</v>
      </c>
      <c r="AB330">
        <v>48.835093988663303</v>
      </c>
      <c r="AC330">
        <v>48.504327677978097</v>
      </c>
      <c r="AD330">
        <v>41.916322515961781</v>
      </c>
      <c r="AE330">
        <v>57.478392462481253</v>
      </c>
      <c r="AF330">
        <v>61.203090650458741</v>
      </c>
      <c r="AG330">
        <v>60.911967108548723</v>
      </c>
      <c r="AH330">
        <v>59.858702402256831</v>
      </c>
      <c r="AI330">
        <v>63.418321342469923</v>
      </c>
      <c r="AJ330">
        <v>0.52410153613399091</v>
      </c>
      <c r="AK330">
        <v>0.52410144465531805</v>
      </c>
      <c r="AL330">
        <v>0.52408864234064623</v>
      </c>
      <c r="AM330">
        <v>0.52411448370225477</v>
      </c>
      <c r="AN330">
        <v>0.66806138570571749</v>
      </c>
      <c r="AO330">
        <v>0.66806138570571749</v>
      </c>
      <c r="AP330">
        <v>0.66806138570571749</v>
      </c>
      <c r="AQ330">
        <v>0.66806138570571749</v>
      </c>
      <c r="AR330">
        <v>13.92850240702507</v>
      </c>
      <c r="AS330">
        <v>13.92850240702507</v>
      </c>
      <c r="AT330">
        <v>13.92850240702507</v>
      </c>
      <c r="AU330">
        <v>13.92850240702507</v>
      </c>
      <c r="AV330" t="str">
        <f>VLOOKUP(Sheet1[[#This Row],[NPDES ID2]],Combined_Sheet__Major_Only___2[[NPDES ID2]:[ECHO BFR]],3,FALSE)</f>
        <v>WY</v>
      </c>
      <c r="AW330" t="s">
        <v>12183</v>
      </c>
      <c r="AX330" t="str">
        <f>VLOOKUP(Sheet1[[#This Row],[NPDES ID2]],Combined_Sheet__Major_Only___2[[NPDES ID2]:[ECHO BFR]],27,FALSE)</f>
        <v>tempSludgeStore</v>
      </c>
      <c r="AY330" t="str">
        <f>VLOOKUP(Sheet1[[#This Row],[NPDES ID2]],Combined_Sheet__Major_Only___2[[NPDES ID2]:[ECHO BFR]],28,FALSE)</f>
        <v>-</v>
      </c>
      <c r="AZ330" t="str">
        <f>VLOOKUP(Sheet1[[#This Row],[NPDES ID2]],Combined_Sheet__Major_Only___2[[NPDES ID2]:[ECHO BFR]],29,FALSE)</f>
        <v>preliminaryOps, thickening</v>
      </c>
      <c r="BA330">
        <f>VLOOKUP(Sheet1[[#This Row],[NPDES ID2]],Combined_Sheet__Major_Only___2[[NPDES ID2]:[ECHO BFR]],17,FALSE)</f>
        <v>41.128028</v>
      </c>
      <c r="BB330">
        <f>VLOOKUP(Sheet1[[#This Row],[NPDES ID2]],Combined_Sheet__Major_Only___2[[NPDES ID2]:[ECHO BFR]],18,FALSE)</f>
        <v>-104.70657</v>
      </c>
      <c r="BC330" t="str">
        <f>IF(ISNUMBER(SEARCH("aerobic",$AW330)),"aerobic","")</f>
        <v/>
      </c>
      <c r="BD330" t="str">
        <f>IF(ISNUMBER(SEARCH("anaer",$AW330)),"anaer","")</f>
        <v>anaer</v>
      </c>
      <c r="BE330" t="str">
        <f>IF(ISNUMBER(SEARCH("thickening",$AZ330)),"thickening","")</f>
        <v>thickening</v>
      </c>
      <c r="BF330" s="2" t="str">
        <f>IF(ISNUMBER(SEARCH("airDry",$AW330)),"airDry","")</f>
        <v>airDry</v>
      </c>
      <c r="BG330" s="2" t="str">
        <f>IF(ISNUMBER(SEARCH("heatDry",$AY330)),"heatDry","")</f>
        <v/>
      </c>
      <c r="BH330" s="2" t="str">
        <f>IF(AND(ISNUMBER(SEARCH("aerobic",$AW330)),ISNUMBER(SEARCH("anaer",$AW330))),"Combined Aer and Anaer.","")</f>
        <v/>
      </c>
    </row>
    <row r="331" spans="1:60" x14ac:dyDescent="0.3">
      <c r="A331" s="4">
        <v>329</v>
      </c>
      <c r="B331" t="s">
        <v>1669</v>
      </c>
      <c r="C331">
        <v>1071.0999999999999</v>
      </c>
      <c r="D331">
        <v>249.63778731208529</v>
      </c>
      <c r="E331">
        <v>249.42773026721139</v>
      </c>
      <c r="F331">
        <v>200.1195094506283</v>
      </c>
      <c r="G331">
        <v>298.01821654552231</v>
      </c>
      <c r="H331">
        <v>-76.962689416006739</v>
      </c>
      <c r="I331">
        <v>-78.282761662455698</v>
      </c>
      <c r="J331">
        <v>-91.140437062889376</v>
      </c>
      <c r="K331">
        <v>-61.475044108794037</v>
      </c>
      <c r="L331">
        <v>684.62429858097664</v>
      </c>
      <c r="M331">
        <v>681.5617398650013</v>
      </c>
      <c r="N331">
        <v>670.46350191611805</v>
      </c>
      <c r="O331">
        <v>707.95710599230063</v>
      </c>
      <c r="P331">
        <v>25.278587880645549</v>
      </c>
      <c r="Q331">
        <v>25.54329376503085</v>
      </c>
      <c r="R331">
        <v>20.630237548764701</v>
      </c>
      <c r="S331">
        <v>28.952041741140938</v>
      </c>
      <c r="T331">
        <v>3.7998679518547478</v>
      </c>
      <c r="U331">
        <v>3.7998592500389021</v>
      </c>
      <c r="V331">
        <v>3.7961334743618038</v>
      </c>
      <c r="W331">
        <v>3.8035665858826948</v>
      </c>
      <c r="X331">
        <v>267.60342159041289</v>
      </c>
      <c r="Y331">
        <v>268.57229126738321</v>
      </c>
      <c r="Z331">
        <v>258.94727435350649</v>
      </c>
      <c r="AA331">
        <v>273.16525067281361</v>
      </c>
      <c r="AB331">
        <v>48.826947326066929</v>
      </c>
      <c r="AC331">
        <v>48.398470133457202</v>
      </c>
      <c r="AD331">
        <v>41.29491588594847</v>
      </c>
      <c r="AE331">
        <v>58.421278549739831</v>
      </c>
      <c r="AF331">
        <v>62.641305872249617</v>
      </c>
      <c r="AG331">
        <v>62.360913281380633</v>
      </c>
      <c r="AH331">
        <v>61.346600376895843</v>
      </c>
      <c r="AI331">
        <v>64.774693017010733</v>
      </c>
      <c r="AJ331">
        <v>0.54166367967591289</v>
      </c>
      <c r="AK331">
        <v>0.54166358200900144</v>
      </c>
      <c r="AL331">
        <v>0.54164991433015419</v>
      </c>
      <c r="AM331">
        <v>0.54167750244451374</v>
      </c>
      <c r="AN331">
        <v>0.65521298670996786</v>
      </c>
      <c r="AO331">
        <v>0.65521298670996797</v>
      </c>
      <c r="AP331">
        <v>0.65521298670996797</v>
      </c>
      <c r="AQ331">
        <v>0.65521298670996797</v>
      </c>
      <c r="AR331">
        <v>13.47324603464685</v>
      </c>
      <c r="AS331">
        <v>13.47324603464685</v>
      </c>
      <c r="AT331">
        <v>13.47324603464685</v>
      </c>
      <c r="AU331">
        <v>13.47324603464685</v>
      </c>
      <c r="AV331" t="str">
        <f>VLOOKUP(Sheet1[[#This Row],[NPDES ID2]],Combined_Sheet__Major_Only___2[[NPDES ID2]:[ECHO BFR]],3,FALSE)</f>
        <v>IN</v>
      </c>
      <c r="AW331" t="s">
        <v>118</v>
      </c>
      <c r="AX331" t="str">
        <f>VLOOKUP(Sheet1[[#This Row],[NPDES ID2]],Combined_Sheet__Major_Only___2[[NPDES ID2]:[ECHO BFR]],27,FALSE)</f>
        <v>-</v>
      </c>
      <c r="AY331" t="str">
        <f>VLOOKUP(Sheet1[[#This Row],[NPDES ID2]],Combined_Sheet__Major_Only___2[[NPDES ID2]:[ECHO BFR]],28,FALSE)</f>
        <v>-</v>
      </c>
      <c r="AZ331" t="str">
        <f>VLOOKUP(Sheet1[[#This Row],[NPDES ID2]],Combined_Sheet__Major_Only___2[[NPDES ID2]:[ECHO BFR]],29,FALSE)</f>
        <v>thickening, preliminaryOps</v>
      </c>
      <c r="BA331">
        <f>VLOOKUP(Sheet1[[#This Row],[NPDES ID2]],Combined_Sheet__Major_Only___2[[NPDES ID2]:[ECHO BFR]],17,FALSE)</f>
        <v>40.792110999999998</v>
      </c>
      <c r="BB331">
        <f>VLOOKUP(Sheet1[[#This Row],[NPDES ID2]],Combined_Sheet__Major_Only___2[[NPDES ID2]:[ECHO BFR]],18,FALSE)</f>
        <v>-85.825500000000005</v>
      </c>
      <c r="BC331" t="str">
        <f>IF(ISNUMBER(SEARCH("aerobic",$AW331)),"aerobic","")</f>
        <v>aerobic</v>
      </c>
      <c r="BD331" t="str">
        <f>IF(ISNUMBER(SEARCH("anaer",$AW331)),"anaer","")</f>
        <v/>
      </c>
      <c r="BE331" t="str">
        <f>IF(ISNUMBER(SEARCH("thickening",$AZ331)),"thickening","")</f>
        <v>thickening</v>
      </c>
      <c r="BF331" s="3" t="str">
        <f>IF(ISNUMBER(SEARCH("airDry",$AW331)),"airDry","")</f>
        <v>airDry</v>
      </c>
      <c r="BG331" s="3" t="str">
        <f>IF(ISNUMBER(SEARCH("heatDry",$AY331)),"heatDry","")</f>
        <v/>
      </c>
      <c r="BH331" s="3" t="str">
        <f>IF(AND(ISNUMBER(SEARCH("aerobic",$AW331)),ISNUMBER(SEARCH("anaer",$AW331))),"Combined Aer and Anaer.","")</f>
        <v/>
      </c>
    </row>
    <row r="332" spans="1:60" x14ac:dyDescent="0.3">
      <c r="A332" s="4">
        <v>330</v>
      </c>
      <c r="B332" t="s">
        <v>1674</v>
      </c>
      <c r="C332">
        <v>1071</v>
      </c>
      <c r="D332">
        <v>261.16594801985462</v>
      </c>
      <c r="E332">
        <v>261.177418644959</v>
      </c>
      <c r="F332">
        <v>208.7517732554974</v>
      </c>
      <c r="G332">
        <v>312.41303246773691</v>
      </c>
      <c r="H332">
        <v>-77.201546736924399</v>
      </c>
      <c r="I332">
        <v>-78.273287075074364</v>
      </c>
      <c r="J332">
        <v>-90.801689763752975</v>
      </c>
      <c r="K332">
        <v>-62.348938230494312</v>
      </c>
      <c r="L332">
        <v>654.40569235934606</v>
      </c>
      <c r="M332">
        <v>651.11825191221351</v>
      </c>
      <c r="N332">
        <v>639.20585488522647</v>
      </c>
      <c r="O332">
        <v>679.45032627983073</v>
      </c>
      <c r="P332">
        <v>25.331545870902922</v>
      </c>
      <c r="Q332">
        <v>25.524189776603979</v>
      </c>
      <c r="R332">
        <v>20.837362887637038</v>
      </c>
      <c r="S332">
        <v>29.097737626639859</v>
      </c>
      <c r="T332">
        <v>3.8875030515728191</v>
      </c>
      <c r="U332">
        <v>3.887494214512456</v>
      </c>
      <c r="V332">
        <v>3.8837105324471981</v>
      </c>
      <c r="W332">
        <v>3.8912591701506272</v>
      </c>
      <c r="X332">
        <v>286.4132607896185</v>
      </c>
      <c r="Y332">
        <v>287.5832562405767</v>
      </c>
      <c r="Z332">
        <v>276.00647975367741</v>
      </c>
      <c r="AA332">
        <v>293.10503154900249</v>
      </c>
      <c r="AB332">
        <v>43.612891284633491</v>
      </c>
      <c r="AC332">
        <v>43.381479810894227</v>
      </c>
      <c r="AD332">
        <v>37.876668059625359</v>
      </c>
      <c r="AE332">
        <v>50.756334494017217</v>
      </c>
      <c r="AF332">
        <v>59.881846141665363</v>
      </c>
      <c r="AG332">
        <v>59.580870562266597</v>
      </c>
      <c r="AH332">
        <v>58.491830104549052</v>
      </c>
      <c r="AI332">
        <v>62.172238131770811</v>
      </c>
      <c r="AJ332">
        <v>0.50797554623877428</v>
      </c>
      <c r="AK332">
        <v>0.50797546149989581</v>
      </c>
      <c r="AL332">
        <v>0.50796360162934728</v>
      </c>
      <c r="AM332">
        <v>0.50798754064930329</v>
      </c>
      <c r="AN332">
        <v>0.65918608463418094</v>
      </c>
      <c r="AO332">
        <v>0.65918608463418094</v>
      </c>
      <c r="AP332">
        <v>0.65918608463418094</v>
      </c>
      <c r="AQ332">
        <v>0.65918608463418094</v>
      </c>
      <c r="AR332">
        <v>14.33878282372201</v>
      </c>
      <c r="AS332">
        <v>14.33878282372201</v>
      </c>
      <c r="AT332">
        <v>14.33878282372201</v>
      </c>
      <c r="AU332">
        <v>14.33878282372201</v>
      </c>
      <c r="AV332" t="str">
        <f>VLOOKUP(Sheet1[[#This Row],[NPDES ID2]],Combined_Sheet__Major_Only___2[[NPDES ID2]:[ECHO BFR]],3,FALSE)</f>
        <v>IL</v>
      </c>
      <c r="AW332" t="s">
        <v>12183</v>
      </c>
      <c r="AX332" t="str">
        <f>VLOOKUP(Sheet1[[#This Row],[NPDES ID2]],Combined_Sheet__Major_Only___2[[NPDES ID2]:[ECHO BFR]],27,FALSE)</f>
        <v>longTermSludgeStore, methaneBioCaptureRecover</v>
      </c>
      <c r="AY332" t="str">
        <f>VLOOKUP(Sheet1[[#This Row],[NPDES ID2]],Combined_Sheet__Major_Only___2[[NPDES ID2]:[ECHO BFR]],28,FALSE)</f>
        <v>-</v>
      </c>
      <c r="AZ332" t="str">
        <f>VLOOKUP(Sheet1[[#This Row],[NPDES ID2]],Combined_Sheet__Major_Only___2[[NPDES ID2]:[ECHO BFR]],29,FALSE)</f>
        <v>preliminaryOps, thickening, sludgeLagoon</v>
      </c>
      <c r="BA332">
        <f>VLOOKUP(Sheet1[[#This Row],[NPDES ID2]],Combined_Sheet__Major_Only___2[[NPDES ID2]:[ECHO BFR]],17,FALSE)</f>
        <v>41.794707000000002</v>
      </c>
      <c r="BB332">
        <f>VLOOKUP(Sheet1[[#This Row],[NPDES ID2]],Combined_Sheet__Major_Only___2[[NPDES ID2]:[ECHO BFR]],18,FALSE)</f>
        <v>-88.052279999999996</v>
      </c>
      <c r="BC332" t="str">
        <f>IF(ISNUMBER(SEARCH("aerobic",$AW332)),"aerobic","")</f>
        <v/>
      </c>
      <c r="BD332" t="str">
        <f>IF(ISNUMBER(SEARCH("anaer",$AW332)),"anaer","")</f>
        <v>anaer</v>
      </c>
      <c r="BE332" t="str">
        <f>IF(ISNUMBER(SEARCH("thickening",$AZ332)),"thickening","")</f>
        <v>thickening</v>
      </c>
      <c r="BF332" s="2" t="str">
        <f>IF(ISNUMBER(SEARCH("airDry",$AW332)),"airDry","")</f>
        <v>airDry</v>
      </c>
      <c r="BG332" s="2" t="str">
        <f>IF(ISNUMBER(SEARCH("heatDry",$AY332)),"heatDry","")</f>
        <v/>
      </c>
      <c r="BH332" s="2" t="str">
        <f>IF(AND(ISNUMBER(SEARCH("aerobic",$AW332)),ISNUMBER(SEARCH("anaer",$AW332))),"Combined Aer and Anaer.","")</f>
        <v/>
      </c>
    </row>
    <row r="333" spans="1:60" x14ac:dyDescent="0.3">
      <c r="A333" s="4">
        <v>331</v>
      </c>
      <c r="B333" t="s">
        <v>1680</v>
      </c>
      <c r="C333">
        <v>1068.55</v>
      </c>
      <c r="D333">
        <v>238.4681247749885</v>
      </c>
      <c r="E333">
        <v>238.17492234080481</v>
      </c>
      <c r="F333">
        <v>192.03227499774681</v>
      </c>
      <c r="G333">
        <v>284.18826096321931</v>
      </c>
      <c r="H333">
        <v>-76.644149040535666</v>
      </c>
      <c r="I333">
        <v>-77.926957490377788</v>
      </c>
      <c r="J333">
        <v>-90.639386809737829</v>
      </c>
      <c r="K333">
        <v>-60.025255707443378</v>
      </c>
      <c r="L333">
        <v>715.20852647258221</v>
      </c>
      <c r="M333">
        <v>712.3944481955748</v>
      </c>
      <c r="N333">
        <v>702.19305730734379</v>
      </c>
      <c r="O333">
        <v>736.65513962294438</v>
      </c>
      <c r="P333">
        <v>25.15723289186964</v>
      </c>
      <c r="Q333">
        <v>25.473101673643569</v>
      </c>
      <c r="R333">
        <v>20.335750202082611</v>
      </c>
      <c r="S333">
        <v>28.9262174822147</v>
      </c>
      <c r="T333">
        <v>43.695368540843297</v>
      </c>
      <c r="U333">
        <v>43.695298269546029</v>
      </c>
      <c r="V333">
        <v>43.665210860797607</v>
      </c>
      <c r="W333">
        <v>43.725236767879537</v>
      </c>
      <c r="X333">
        <v>2938.415052537433</v>
      </c>
      <c r="Y333">
        <v>2948.1036277199892</v>
      </c>
      <c r="Z333">
        <v>2854.0697580370579</v>
      </c>
      <c r="AA333">
        <v>2992.1353553165468</v>
      </c>
      <c r="AB333">
        <v>581.42246333561047</v>
      </c>
      <c r="AC333">
        <v>575.39258827648098</v>
      </c>
      <c r="AD333">
        <v>485.495160858708</v>
      </c>
      <c r="AE333">
        <v>706.76631274720103</v>
      </c>
      <c r="AF333">
        <v>65.597007236027309</v>
      </c>
      <c r="AG333">
        <v>65.338608167159762</v>
      </c>
      <c r="AH333">
        <v>64.404909907319407</v>
      </c>
      <c r="AI333">
        <v>67.561497925476203</v>
      </c>
      <c r="AJ333">
        <v>0.57778197721546498</v>
      </c>
      <c r="AK333">
        <v>0.57778180856872674</v>
      </c>
      <c r="AL333">
        <v>0.57775823023930795</v>
      </c>
      <c r="AM333">
        <v>0.57780582368768307</v>
      </c>
      <c r="AN333">
        <v>0.94533356526910595</v>
      </c>
      <c r="AO333">
        <v>0.94533356526910572</v>
      </c>
      <c r="AP333">
        <v>0.94533356526910572</v>
      </c>
      <c r="AQ333">
        <v>0.94533356526910572</v>
      </c>
      <c r="AR333">
        <v>13.482995585280349</v>
      </c>
      <c r="AS333">
        <v>13.482995585280349</v>
      </c>
      <c r="AT333">
        <v>13.482995585280349</v>
      </c>
      <c r="AU333">
        <v>13.482995585280349</v>
      </c>
      <c r="AV333" t="str">
        <f>VLOOKUP(Sheet1[[#This Row],[NPDES ID2]],Combined_Sheet__Major_Only___2[[NPDES ID2]:[ECHO BFR]],3,FALSE)</f>
        <v>TN</v>
      </c>
      <c r="AW333" t="s">
        <v>41</v>
      </c>
      <c r="AX333" t="str">
        <f>VLOOKUP(Sheet1[[#This Row],[NPDES ID2]],Combined_Sheet__Major_Only___2[[NPDES ID2]:[ECHO BFR]],27,FALSE)</f>
        <v>-</v>
      </c>
      <c r="AY333" t="str">
        <f>VLOOKUP(Sheet1[[#This Row],[NPDES ID2]],Combined_Sheet__Major_Only___2[[NPDES ID2]:[ECHO BFR]],28,FALSE)</f>
        <v>-</v>
      </c>
      <c r="AZ333" t="str">
        <f>VLOOKUP(Sheet1[[#This Row],[NPDES ID2]],Combined_Sheet__Major_Only___2[[NPDES ID2]:[ECHO BFR]],29,FALSE)</f>
        <v>thickening</v>
      </c>
      <c r="BA333">
        <f>VLOOKUP(Sheet1[[#This Row],[NPDES ID2]],Combined_Sheet__Major_Only___2[[NPDES ID2]:[ECHO BFR]],17,FALSE)</f>
        <v>36.147419999999997</v>
      </c>
      <c r="BB333">
        <f>VLOOKUP(Sheet1[[#This Row],[NPDES ID2]],Combined_Sheet__Major_Only___2[[NPDES ID2]:[ECHO BFR]],18,FALSE)</f>
        <v>-86.912649999999999</v>
      </c>
      <c r="BC333" t="str">
        <f>IF(ISNUMBER(SEARCH("aerobic",$AW333)),"aerobic","")</f>
        <v>aerobic</v>
      </c>
      <c r="BD333" t="str">
        <f>IF(ISNUMBER(SEARCH("anaer",$AW333)),"anaer","")</f>
        <v/>
      </c>
      <c r="BE333" t="str">
        <f>IF(ISNUMBER(SEARCH("thickening",$AZ333)),"thickening","")</f>
        <v>thickening</v>
      </c>
      <c r="BF333" s="3" t="str">
        <f>IF(ISNUMBER(SEARCH("airDry",$AW333)),"airDry","")</f>
        <v/>
      </c>
      <c r="BG333" s="3" t="str">
        <f>IF(ISNUMBER(SEARCH("heatDry",$AY333)),"heatDry","")</f>
        <v/>
      </c>
      <c r="BH333" s="3" t="str">
        <f>IF(AND(ISNUMBER(SEARCH("aerobic",$AW333)),ISNUMBER(SEARCH("anaer",$AW333))),"Combined Aer and Anaer.","")</f>
        <v/>
      </c>
    </row>
    <row r="334" spans="1:60" x14ac:dyDescent="0.3">
      <c r="A334" s="4">
        <v>332</v>
      </c>
      <c r="B334" t="s">
        <v>1683</v>
      </c>
      <c r="C334">
        <v>1066</v>
      </c>
      <c r="D334">
        <v>262.99226422788661</v>
      </c>
      <c r="E334">
        <v>263.02530504501408</v>
      </c>
      <c r="F334">
        <v>210.27427944844621</v>
      </c>
      <c r="G334">
        <v>314.75409319040921</v>
      </c>
      <c r="H334">
        <v>-77.2168890544134</v>
      </c>
      <c r="I334">
        <v>-78.274038254337896</v>
      </c>
      <c r="J334">
        <v>-90.721288095812142</v>
      </c>
      <c r="K334">
        <v>-62.429271749085054</v>
      </c>
      <c r="L334">
        <v>647.32302280075783</v>
      </c>
      <c r="M334">
        <v>644.02098076486038</v>
      </c>
      <c r="N334">
        <v>632.055046804418</v>
      </c>
      <c r="O334">
        <v>672.48009856376041</v>
      </c>
      <c r="P334">
        <v>25.220435420140781</v>
      </c>
      <c r="Q334">
        <v>25.425088262300179</v>
      </c>
      <c r="R334">
        <v>20.788956165128571</v>
      </c>
      <c r="S334">
        <v>28.989178558811421</v>
      </c>
      <c r="T334">
        <v>3.9442703705160871</v>
      </c>
      <c r="U334">
        <v>3.9442614458484919</v>
      </c>
      <c r="V334">
        <v>3.9404402538081671</v>
      </c>
      <c r="W334">
        <v>3.948063725815103</v>
      </c>
      <c r="X334">
        <v>292.40715501923881</v>
      </c>
      <c r="Y334">
        <v>293.62114541640051</v>
      </c>
      <c r="Z334">
        <v>281.61731549661118</v>
      </c>
      <c r="AA334">
        <v>299.34577737120912</v>
      </c>
      <c r="AB334">
        <v>53.356533697062559</v>
      </c>
      <c r="AC334">
        <v>52.903079460305491</v>
      </c>
      <c r="AD334">
        <v>45.076839742109392</v>
      </c>
      <c r="AE334">
        <v>64.05784079833019</v>
      </c>
      <c r="AF334">
        <v>59.511796772696243</v>
      </c>
      <c r="AG334">
        <v>59.208045696392382</v>
      </c>
      <c r="AH334">
        <v>58.109102204719939</v>
      </c>
      <c r="AI334">
        <v>61.8231034436551</v>
      </c>
      <c r="AJ334">
        <v>0.50346043106052074</v>
      </c>
      <c r="AK334">
        <v>0.50346033515697586</v>
      </c>
      <c r="AL334">
        <v>0.50344691541039688</v>
      </c>
      <c r="AM334">
        <v>0.5034740031144409</v>
      </c>
      <c r="AN334">
        <v>0.66171122921928516</v>
      </c>
      <c r="AO334">
        <v>0.66171122921928527</v>
      </c>
      <c r="AP334">
        <v>0.66171122921928527</v>
      </c>
      <c r="AQ334">
        <v>0.66171122921928527</v>
      </c>
      <c r="AR334">
        <v>12.79942915304694</v>
      </c>
      <c r="AS334">
        <v>12.79942915304694</v>
      </c>
      <c r="AT334">
        <v>12.79942915304694</v>
      </c>
      <c r="AU334">
        <v>12.79942915304694</v>
      </c>
      <c r="AV334" t="str">
        <f>VLOOKUP(Sheet1[[#This Row],[NPDES ID2]],Combined_Sheet__Major_Only___2[[NPDES ID2]:[ECHO BFR]],3,FALSE)</f>
        <v>AL</v>
      </c>
      <c r="AW334" t="s">
        <v>118</v>
      </c>
      <c r="AX334" t="str">
        <f>VLOOKUP(Sheet1[[#This Row],[NPDES ID2]],Combined_Sheet__Major_Only___2[[NPDES ID2]:[ECHO BFR]],27,FALSE)</f>
        <v>-</v>
      </c>
      <c r="AY334" t="str">
        <f>VLOOKUP(Sheet1[[#This Row],[NPDES ID2]],Combined_Sheet__Major_Only___2[[NPDES ID2]:[ECHO BFR]],28,FALSE)</f>
        <v>-</v>
      </c>
      <c r="AZ334" t="str">
        <f>VLOOKUP(Sheet1[[#This Row],[NPDES ID2]],Combined_Sheet__Major_Only___2[[NPDES ID2]:[ECHO BFR]],29,FALSE)</f>
        <v>thickening, preliminaryOps</v>
      </c>
      <c r="BA334">
        <f>VLOOKUP(Sheet1[[#This Row],[NPDES ID2]],Combined_Sheet__Major_Only___2[[NPDES ID2]:[ECHO BFR]],17,FALSE)</f>
        <v>33.593699999999998</v>
      </c>
      <c r="BB334">
        <f>VLOOKUP(Sheet1[[#This Row],[NPDES ID2]],Combined_Sheet__Major_Only___2[[NPDES ID2]:[ECHO BFR]],18,FALSE)</f>
        <v>-86.861900000000006</v>
      </c>
      <c r="BC334" t="str">
        <f>IF(ISNUMBER(SEARCH("aerobic",$AW334)),"aerobic","")</f>
        <v>aerobic</v>
      </c>
      <c r="BD334" t="str">
        <f>IF(ISNUMBER(SEARCH("anaer",$AW334)),"anaer","")</f>
        <v/>
      </c>
      <c r="BE334" t="str">
        <f>IF(ISNUMBER(SEARCH("thickening",$AZ334)),"thickening","")</f>
        <v>thickening</v>
      </c>
      <c r="BF334" s="2" t="str">
        <f>IF(ISNUMBER(SEARCH("airDry",$AW334)),"airDry","")</f>
        <v>airDry</v>
      </c>
      <c r="BG334" s="2" t="str">
        <f>IF(ISNUMBER(SEARCH("heatDry",$AY334)),"heatDry","")</f>
        <v/>
      </c>
      <c r="BH334" s="2" t="str">
        <f>IF(AND(ISNUMBER(SEARCH("aerobic",$AW334)),ISNUMBER(SEARCH("anaer",$AW334))),"Combined Aer and Anaer.","")</f>
        <v/>
      </c>
    </row>
    <row r="335" spans="1:60" x14ac:dyDescent="0.3">
      <c r="A335" s="4">
        <v>333</v>
      </c>
      <c r="B335" t="s">
        <v>1687</v>
      </c>
      <c r="C335">
        <v>1060.5999999999999</v>
      </c>
      <c r="D335">
        <v>319.51082850565751</v>
      </c>
      <c r="E335">
        <v>320.26971868137377</v>
      </c>
      <c r="F335">
        <v>257.68552989027881</v>
      </c>
      <c r="G335">
        <v>380.38870726761542</v>
      </c>
      <c r="H335">
        <v>-77.902276555771905</v>
      </c>
      <c r="I335">
        <v>-77.534480247874427</v>
      </c>
      <c r="J335">
        <v>-90.132327979419969</v>
      </c>
      <c r="K335">
        <v>-66.058945363871118</v>
      </c>
      <c r="L335">
        <v>530.83928433273672</v>
      </c>
      <c r="M335">
        <v>526.71208135182042</v>
      </c>
      <c r="N335">
        <v>511.75235927177363</v>
      </c>
      <c r="O335">
        <v>562.28986132913212</v>
      </c>
      <c r="P335">
        <v>25.278001237185059</v>
      </c>
      <c r="Q335">
        <v>25.219394389206091</v>
      </c>
      <c r="R335">
        <v>21.670245330016549</v>
      </c>
      <c r="S335">
        <v>28.61250243214856</v>
      </c>
      <c r="T335">
        <v>42.36155324677646</v>
      </c>
      <c r="U335">
        <v>42.36148503391469</v>
      </c>
      <c r="V335">
        <v>42.332278966391428</v>
      </c>
      <c r="W335">
        <v>42.390546553010111</v>
      </c>
      <c r="X335">
        <v>3812.1683636547932</v>
      </c>
      <c r="Y335">
        <v>3836.749787791055</v>
      </c>
      <c r="Z335">
        <v>3598.0084618109609</v>
      </c>
      <c r="AA335">
        <v>3950.714258478748</v>
      </c>
      <c r="AB335">
        <v>1171.2319565988009</v>
      </c>
      <c r="AC335">
        <v>1126.4220429318809</v>
      </c>
      <c r="AD335">
        <v>880.73467471283323</v>
      </c>
      <c r="AE335">
        <v>1658.7897373204639</v>
      </c>
      <c r="AF335">
        <v>49.052709529803352</v>
      </c>
      <c r="AG335">
        <v>48.671049412484997</v>
      </c>
      <c r="AH335">
        <v>47.290497040110672</v>
      </c>
      <c r="AI335">
        <v>51.956459423102878</v>
      </c>
      <c r="AJ335">
        <v>0.37614421471054682</v>
      </c>
      <c r="AK335">
        <v>0.37614407545085338</v>
      </c>
      <c r="AL335">
        <v>0.37612461863531138</v>
      </c>
      <c r="AM335">
        <v>0.37616389314149268</v>
      </c>
      <c r="AN335">
        <v>0.94375117777118855</v>
      </c>
      <c r="AO335">
        <v>0.94375117777118833</v>
      </c>
      <c r="AP335">
        <v>0.94375117777118833</v>
      </c>
      <c r="AQ335">
        <v>0.94375117777118833</v>
      </c>
      <c r="AR335">
        <v>8.1311097699181403</v>
      </c>
      <c r="AS335">
        <v>8.1311097699181438</v>
      </c>
      <c r="AT335">
        <v>8.1311097699181438</v>
      </c>
      <c r="AU335">
        <v>8.1311097699181438</v>
      </c>
      <c r="AV335" t="str">
        <f>VLOOKUP(Sheet1[[#This Row],[NPDES ID2]],Combined_Sheet__Major_Only___2[[NPDES ID2]:[ECHO BFR]],3,FALSE)</f>
        <v>PA</v>
      </c>
      <c r="AW335" t="s">
        <v>54</v>
      </c>
      <c r="AX335" t="str">
        <f>VLOOKUP(Sheet1[[#This Row],[NPDES ID2]],Combined_Sheet__Major_Only___2[[NPDES ID2]:[ECHO BFR]],27,FALSE)</f>
        <v>-</v>
      </c>
      <c r="AY335" t="str">
        <f>VLOOKUP(Sheet1[[#This Row],[NPDES ID2]],Combined_Sheet__Major_Only___2[[NPDES ID2]:[ECHO BFR]],28,FALSE)</f>
        <v>-</v>
      </c>
      <c r="AZ335" t="str">
        <f>VLOOKUP(Sheet1[[#This Row],[NPDES ID2]],Combined_Sheet__Major_Only___2[[NPDES ID2]:[ECHO BFR]],29,FALSE)</f>
        <v>preliminaryOps, thickening</v>
      </c>
      <c r="BA335">
        <f>VLOOKUP(Sheet1[[#This Row],[NPDES ID2]],Combined_Sheet__Major_Only___2[[NPDES ID2]:[ECHO BFR]],17,FALSE)</f>
        <v>40.156925000000001</v>
      </c>
      <c r="BB335">
        <f>VLOOKUP(Sheet1[[#This Row],[NPDES ID2]],Combined_Sheet__Major_Only___2[[NPDES ID2]:[ECHO BFR]],18,FALSE)</f>
        <v>-75.108024999999998</v>
      </c>
      <c r="BC335" t="str">
        <f>IF(ISNUMBER(SEARCH("aerobic",$AW335)),"aerobic","")</f>
        <v/>
      </c>
      <c r="BD335" t="str">
        <f>IF(ISNUMBER(SEARCH("anaer",$AW335)),"anaer","")</f>
        <v/>
      </c>
      <c r="BE335" t="str">
        <f>IF(ISNUMBER(SEARCH("thickening",$AZ335)),"thickening","")</f>
        <v>thickening</v>
      </c>
      <c r="BF335" s="3" t="str">
        <f>IF(ISNUMBER(SEARCH("airDry",$AW335)),"airDry","")</f>
        <v/>
      </c>
      <c r="BG335" s="3" t="str">
        <f>IF(ISNUMBER(SEARCH("heatDry",$AY335)),"heatDry","")</f>
        <v/>
      </c>
      <c r="BH335" s="3" t="str">
        <f>IF(AND(ISNUMBER(SEARCH("aerobic",$AW335)),ISNUMBER(SEARCH("anaer",$AW335))),"Combined Aer and Anaer.","")</f>
        <v/>
      </c>
    </row>
    <row r="336" spans="1:60" x14ac:dyDescent="0.3">
      <c r="A336" s="4">
        <v>334</v>
      </c>
      <c r="B336" t="s">
        <v>1692</v>
      </c>
      <c r="C336">
        <v>1058.3</v>
      </c>
      <c r="D336">
        <v>246.26453346848251</v>
      </c>
      <c r="E336">
        <v>245.95683063115391</v>
      </c>
      <c r="F336">
        <v>197.85660785284051</v>
      </c>
      <c r="G336">
        <v>294.13655964331622</v>
      </c>
      <c r="H336">
        <v>-76.831335408275265</v>
      </c>
      <c r="I336">
        <v>-78.100346291414013</v>
      </c>
      <c r="J336">
        <v>-91.013539150135927</v>
      </c>
      <c r="K336">
        <v>-60.936758568910641</v>
      </c>
      <c r="L336">
        <v>687.03786928373779</v>
      </c>
      <c r="M336">
        <v>684.09140726792248</v>
      </c>
      <c r="N336">
        <v>673.41137966483177</v>
      </c>
      <c r="O336">
        <v>709.49097149355555</v>
      </c>
      <c r="P336">
        <v>24.956360020307741</v>
      </c>
      <c r="Q336">
        <v>25.230553373810761</v>
      </c>
      <c r="R336">
        <v>20.310328210380579</v>
      </c>
      <c r="S336">
        <v>28.553876267855301</v>
      </c>
      <c r="T336">
        <v>43.609246911672777</v>
      </c>
      <c r="U336">
        <v>43.609176773284297</v>
      </c>
      <c r="V336">
        <v>43.579146270872563</v>
      </c>
      <c r="W336">
        <v>43.63905864692542</v>
      </c>
      <c r="X336">
        <v>3023.7198945776759</v>
      </c>
      <c r="Y336">
        <v>3034.605600583026</v>
      </c>
      <c r="Z336">
        <v>2929.132960346084</v>
      </c>
      <c r="AA336">
        <v>3084.0075241537652</v>
      </c>
      <c r="AB336">
        <v>469.2657536001355</v>
      </c>
      <c r="AC336">
        <v>466.42688849295718</v>
      </c>
      <c r="AD336">
        <v>406.93805516419059</v>
      </c>
      <c r="AE336">
        <v>546.54118280063039</v>
      </c>
      <c r="AF336">
        <v>63.623295576326989</v>
      </c>
      <c r="AG336">
        <v>63.350175166298811</v>
      </c>
      <c r="AH336">
        <v>62.362854520522127</v>
      </c>
      <c r="AI336">
        <v>65.700338920896755</v>
      </c>
      <c r="AJ336">
        <v>0.55365969204171062</v>
      </c>
      <c r="AK336">
        <v>0.55365954581122123</v>
      </c>
      <c r="AL336">
        <v>0.55363909664952893</v>
      </c>
      <c r="AM336">
        <v>0.5536803736316267</v>
      </c>
      <c r="AN336">
        <v>0.94523408744387949</v>
      </c>
      <c r="AO336">
        <v>0.94523408744387982</v>
      </c>
      <c r="AP336">
        <v>0.94523408744387982</v>
      </c>
      <c r="AQ336">
        <v>0.94523408744387982</v>
      </c>
      <c r="AR336">
        <v>15.05840515560585</v>
      </c>
      <c r="AS336">
        <v>15.05840515560584</v>
      </c>
      <c r="AT336">
        <v>15.05840515560584</v>
      </c>
      <c r="AU336">
        <v>15.05840515560584</v>
      </c>
      <c r="AV336" t="str">
        <f>VLOOKUP(Sheet1[[#This Row],[NPDES ID2]],Combined_Sheet__Major_Only___2[[NPDES ID2]:[ECHO BFR]],3,FALSE)</f>
        <v>SC</v>
      </c>
      <c r="AW336" t="s">
        <v>12181</v>
      </c>
      <c r="AX336" t="str">
        <f>VLOOKUP(Sheet1[[#This Row],[NPDES ID2]],Combined_Sheet__Major_Only___2[[NPDES ID2]:[ECHO BFR]],27,FALSE)</f>
        <v>methaneBioCaptureRecover</v>
      </c>
      <c r="AY336" t="str">
        <f>VLOOKUP(Sheet1[[#This Row],[NPDES ID2]],Combined_Sheet__Major_Only___2[[NPDES ID2]:[ECHO BFR]],28,FALSE)</f>
        <v>-</v>
      </c>
      <c r="AZ336" t="str">
        <f>VLOOKUP(Sheet1[[#This Row],[NPDES ID2]],Combined_Sheet__Major_Only___2[[NPDES ID2]:[ECHO BFR]],29,FALSE)</f>
        <v>thickening</v>
      </c>
      <c r="BA336">
        <f>VLOOKUP(Sheet1[[#This Row],[NPDES ID2]],Combined_Sheet__Major_Only___2[[NPDES ID2]:[ECHO BFR]],17,FALSE)</f>
        <v>34.789700000000003</v>
      </c>
      <c r="BB336">
        <f>VLOOKUP(Sheet1[[#This Row],[NPDES ID2]],Combined_Sheet__Major_Only___2[[NPDES ID2]:[ECHO BFR]],18,FALSE)</f>
        <v>-82.158600000000007</v>
      </c>
      <c r="BC336" t="str">
        <f>IF(ISNUMBER(SEARCH("aerobic",$AW336)),"aerobic","")</f>
        <v/>
      </c>
      <c r="BD336" t="str">
        <f>IF(ISNUMBER(SEARCH("anaer",$AW336)),"anaer","")</f>
        <v>anaer</v>
      </c>
      <c r="BE336" t="str">
        <f>IF(ISNUMBER(SEARCH("thickening",$AZ336)),"thickening","")</f>
        <v>thickening</v>
      </c>
      <c r="BF336" s="2" t="str">
        <f>IF(ISNUMBER(SEARCH("airDry",$AW336)),"airDry","")</f>
        <v/>
      </c>
      <c r="BG336" s="2" t="str">
        <f>IF(ISNUMBER(SEARCH("heatDry",$AY336)),"heatDry","")</f>
        <v/>
      </c>
      <c r="BH336" s="2" t="str">
        <f>IF(AND(ISNUMBER(SEARCH("aerobic",$AW336)),ISNUMBER(SEARCH("anaer",$AW336))),"Combined Aer and Anaer.","")</f>
        <v/>
      </c>
    </row>
    <row r="337" spans="1:60" x14ac:dyDescent="0.3">
      <c r="A337" s="4">
        <v>335</v>
      </c>
      <c r="B337" t="s">
        <v>1697</v>
      </c>
      <c r="C337">
        <v>1056.82</v>
      </c>
      <c r="D337">
        <v>251.20456661829579</v>
      </c>
      <c r="E337">
        <v>250.98273214135179</v>
      </c>
      <c r="F337">
        <v>201.46312147962459</v>
      </c>
      <c r="G337">
        <v>300.33461256068068</v>
      </c>
      <c r="H337">
        <v>-76.855150251217651</v>
      </c>
      <c r="I337">
        <v>-78.131475319466404</v>
      </c>
      <c r="J337">
        <v>-90.863724696867322</v>
      </c>
      <c r="K337">
        <v>-61.314003606203137</v>
      </c>
      <c r="L337">
        <v>672.76366319535794</v>
      </c>
      <c r="M337">
        <v>669.72243802837988</v>
      </c>
      <c r="N337">
        <v>658.69541526525904</v>
      </c>
      <c r="O337">
        <v>695.94562567769231</v>
      </c>
      <c r="P337">
        <v>24.94574434985747</v>
      </c>
      <c r="Q337">
        <v>25.21523417461707</v>
      </c>
      <c r="R337">
        <v>20.372388531174551</v>
      </c>
      <c r="S337">
        <v>28.57918205637381</v>
      </c>
      <c r="T337">
        <v>83.71079829546872</v>
      </c>
      <c r="U337">
        <v>83.710666269607032</v>
      </c>
      <c r="V337">
        <v>83.654137982543816</v>
      </c>
      <c r="W337">
        <v>83.766914783468465</v>
      </c>
      <c r="X337">
        <v>5919.2732591567128</v>
      </c>
      <c r="Y337">
        <v>5941.7948131282601</v>
      </c>
      <c r="Z337">
        <v>5724.0079990720624</v>
      </c>
      <c r="AA337">
        <v>6043.76368113844</v>
      </c>
      <c r="AB337">
        <v>1052.758869040784</v>
      </c>
      <c r="AC337">
        <v>1043.94080204137</v>
      </c>
      <c r="AD337">
        <v>894.05966511310976</v>
      </c>
      <c r="AE337">
        <v>1253.7354467098151</v>
      </c>
      <c r="AF337">
        <v>62.389999779551509</v>
      </c>
      <c r="AG337">
        <v>62.107578499494558</v>
      </c>
      <c r="AH337">
        <v>61.087482338243873</v>
      </c>
      <c r="AI337">
        <v>64.536523331237703</v>
      </c>
      <c r="AJ337">
        <v>0.53859433793953393</v>
      </c>
      <c r="AK337">
        <v>0.53859412356225467</v>
      </c>
      <c r="AL337">
        <v>0.53856417867061435</v>
      </c>
      <c r="AM337">
        <v>0.53862462409482403</v>
      </c>
      <c r="AN337">
        <v>0.97035407670714946</v>
      </c>
      <c r="AO337">
        <v>0.97035407670714935</v>
      </c>
      <c r="AP337">
        <v>0.97035407670714935</v>
      </c>
      <c r="AQ337">
        <v>0.97035407670714935</v>
      </c>
      <c r="AR337">
        <v>13.61751155510481</v>
      </c>
      <c r="AS337">
        <v>13.61751155510481</v>
      </c>
      <c r="AT337">
        <v>13.61751155510481</v>
      </c>
      <c r="AU337">
        <v>13.61751155510481</v>
      </c>
      <c r="AV337" t="str">
        <f>VLOOKUP(Sheet1[[#This Row],[NPDES ID2]],Combined_Sheet__Major_Only___2[[NPDES ID2]:[ECHO BFR]],3,FALSE)</f>
        <v>CA</v>
      </c>
      <c r="AW337" t="s">
        <v>12181</v>
      </c>
      <c r="AX337" t="str">
        <f>VLOOKUP(Sheet1[[#This Row],[NPDES ID2]],Combined_Sheet__Major_Only___2[[NPDES ID2]:[ECHO BFR]],27,FALSE)</f>
        <v>-</v>
      </c>
      <c r="AY337" t="str">
        <f>VLOOKUP(Sheet1[[#This Row],[NPDES ID2]],Combined_Sheet__Major_Only___2[[NPDES ID2]:[ECHO BFR]],28,FALSE)</f>
        <v>-</v>
      </c>
      <c r="AZ337" t="str">
        <f>VLOOKUP(Sheet1[[#This Row],[NPDES ID2]],Combined_Sheet__Major_Only___2[[NPDES ID2]:[ECHO BFR]],29,FALSE)</f>
        <v>preliminaryOps, thickening</v>
      </c>
      <c r="BA337">
        <f>VLOOKUP(Sheet1[[#This Row],[NPDES ID2]],Combined_Sheet__Major_Only___2[[NPDES ID2]:[ECHO BFR]],17,FALSE)</f>
        <v>33.434440000000002</v>
      </c>
      <c r="BB337">
        <f>VLOOKUP(Sheet1[[#This Row],[NPDES ID2]],Combined_Sheet__Major_Only___2[[NPDES ID2]:[ECHO BFR]],18,FALSE)</f>
        <v>-117.629167</v>
      </c>
      <c r="BC337" t="str">
        <f>IF(ISNUMBER(SEARCH("aerobic",$AW337)),"aerobic","")</f>
        <v/>
      </c>
      <c r="BD337" t="str">
        <f>IF(ISNUMBER(SEARCH("anaer",$AW337)),"anaer","")</f>
        <v>anaer</v>
      </c>
      <c r="BE337" t="str">
        <f>IF(ISNUMBER(SEARCH("thickening",$AZ337)),"thickening","")</f>
        <v>thickening</v>
      </c>
      <c r="BF337" s="3" t="str">
        <f>IF(ISNUMBER(SEARCH("airDry",$AW337)),"airDry","")</f>
        <v/>
      </c>
      <c r="BG337" s="3" t="str">
        <f>IF(ISNUMBER(SEARCH("heatDry",$AY337)),"heatDry","")</f>
        <v/>
      </c>
      <c r="BH337" s="3" t="str">
        <f>IF(AND(ISNUMBER(SEARCH("aerobic",$AW337)),ISNUMBER(SEARCH("anaer",$AW337))),"Combined Aer and Anaer.","")</f>
        <v/>
      </c>
    </row>
    <row r="338" spans="1:60" x14ac:dyDescent="0.3">
      <c r="A338" s="4">
        <v>336</v>
      </c>
      <c r="B338" t="s">
        <v>1702</v>
      </c>
      <c r="C338">
        <v>1053.76</v>
      </c>
      <c r="D338">
        <v>252.41774419073039</v>
      </c>
      <c r="E338">
        <v>252.20932369066071</v>
      </c>
      <c r="F338">
        <v>202.3864372461145</v>
      </c>
      <c r="G338">
        <v>301.92706367703141</v>
      </c>
      <c r="H338">
        <v>-76.872232479758523</v>
      </c>
      <c r="I338">
        <v>-78.106311706583568</v>
      </c>
      <c r="J338">
        <v>-90.822025940076898</v>
      </c>
      <c r="K338">
        <v>-61.422552081024662</v>
      </c>
      <c r="L338">
        <v>667.92231237320743</v>
      </c>
      <c r="M338">
        <v>664.86831319510929</v>
      </c>
      <c r="N338">
        <v>653.79487280440605</v>
      </c>
      <c r="O338">
        <v>691.20184043387019</v>
      </c>
      <c r="P338">
        <v>24.87884659453854</v>
      </c>
      <c r="Q338">
        <v>25.136884573672909</v>
      </c>
      <c r="R338">
        <v>20.33319689198574</v>
      </c>
      <c r="S338">
        <v>28.510592197972411</v>
      </c>
      <c r="T338">
        <v>80.272441949744817</v>
      </c>
      <c r="U338">
        <v>80.272315230191225</v>
      </c>
      <c r="V338">
        <v>80.218058895779706</v>
      </c>
      <c r="W338">
        <v>80.326303035885786</v>
      </c>
      <c r="X338">
        <v>5700.7732200251812</v>
      </c>
      <c r="Y338">
        <v>5722.7120913836616</v>
      </c>
      <c r="Z338">
        <v>5510.5708512805704</v>
      </c>
      <c r="AA338">
        <v>5822.0565952704756</v>
      </c>
      <c r="AB338">
        <v>1170.328415630881</v>
      </c>
      <c r="AC338">
        <v>1156.541009374904</v>
      </c>
      <c r="AD338">
        <v>969.52313977759661</v>
      </c>
      <c r="AE338">
        <v>1432.1392120161281</v>
      </c>
      <c r="AF338">
        <v>62.120962034164201</v>
      </c>
      <c r="AG338">
        <v>61.836528781959103</v>
      </c>
      <c r="AH338">
        <v>60.809174541550263</v>
      </c>
      <c r="AI338">
        <v>64.282763979583663</v>
      </c>
      <c r="AJ338">
        <v>0.53530872351516179</v>
      </c>
      <c r="AK338">
        <v>0.53530850694091647</v>
      </c>
      <c r="AL338">
        <v>0.53527825684814001</v>
      </c>
      <c r="AM338">
        <v>0.5353393183944517</v>
      </c>
      <c r="AN338">
        <v>0.96914044041625724</v>
      </c>
      <c r="AO338">
        <v>0.96914044041625724</v>
      </c>
      <c r="AP338">
        <v>0.96914044041625724</v>
      </c>
      <c r="AQ338">
        <v>0.96914044041625724</v>
      </c>
      <c r="AR338">
        <v>12.515078101792</v>
      </c>
      <c r="AS338">
        <v>12.51507810179201</v>
      </c>
      <c r="AT338">
        <v>12.51507810179201</v>
      </c>
      <c r="AU338">
        <v>12.51507810179201</v>
      </c>
      <c r="AV338" t="str">
        <f>VLOOKUP(Sheet1[[#This Row],[NPDES ID2]],Combined_Sheet__Major_Only___2[[NPDES ID2]:[ECHO BFR]],3,FALSE)</f>
        <v>NJ</v>
      </c>
      <c r="AW338" t="s">
        <v>41</v>
      </c>
      <c r="AX338" t="str">
        <f>VLOOKUP(Sheet1[[#This Row],[NPDES ID2]],Combined_Sheet__Major_Only___2[[NPDES ID2]:[ECHO BFR]],27,FALSE)</f>
        <v>-</v>
      </c>
      <c r="AY338" t="str">
        <f>VLOOKUP(Sheet1[[#This Row],[NPDES ID2]],Combined_Sheet__Major_Only___2[[NPDES ID2]:[ECHO BFR]],28,FALSE)</f>
        <v>-</v>
      </c>
      <c r="AZ338" t="str">
        <f>VLOOKUP(Sheet1[[#This Row],[NPDES ID2]],Combined_Sheet__Major_Only___2[[NPDES ID2]:[ECHO BFR]],29,FALSE)</f>
        <v>preliminaryOps, thickening</v>
      </c>
      <c r="BA338">
        <f>VLOOKUP(Sheet1[[#This Row],[NPDES ID2]],Combined_Sheet__Major_Only___2[[NPDES ID2]:[ECHO BFR]],17,FALSE)</f>
        <v>40.248080000000002</v>
      </c>
      <c r="BB338">
        <f>VLOOKUP(Sheet1[[#This Row],[NPDES ID2]],Combined_Sheet__Major_Only___2[[NPDES ID2]:[ECHO BFR]],18,FALSE)</f>
        <v>-74.726870000000005</v>
      </c>
      <c r="BC338" t="str">
        <f>IF(ISNUMBER(SEARCH("aerobic",$AW338)),"aerobic","")</f>
        <v>aerobic</v>
      </c>
      <c r="BD338" t="str">
        <f>IF(ISNUMBER(SEARCH("anaer",$AW338)),"anaer","")</f>
        <v/>
      </c>
      <c r="BE338" t="str">
        <f>IF(ISNUMBER(SEARCH("thickening",$AZ338)),"thickening","")</f>
        <v>thickening</v>
      </c>
      <c r="BF338" s="2" t="str">
        <f>IF(ISNUMBER(SEARCH("airDry",$AW338)),"airDry","")</f>
        <v/>
      </c>
      <c r="BG338" s="2" t="str">
        <f>IF(ISNUMBER(SEARCH("heatDry",$AY338)),"heatDry","")</f>
        <v/>
      </c>
      <c r="BH338" s="2" t="str">
        <f>IF(AND(ISNUMBER(SEARCH("aerobic",$AW338)),ISNUMBER(SEARCH("anaer",$AW338))),"Combined Aer and Anaer.","")</f>
        <v/>
      </c>
    </row>
    <row r="339" spans="1:60" x14ac:dyDescent="0.3">
      <c r="A339" s="4">
        <v>337</v>
      </c>
      <c r="B339" t="s">
        <v>1706</v>
      </c>
      <c r="C339">
        <v>1050.3409999999999</v>
      </c>
      <c r="D339">
        <v>259.18267823783071</v>
      </c>
      <c r="E339">
        <v>259.09232714161249</v>
      </c>
      <c r="F339">
        <v>207.32027809000641</v>
      </c>
      <c r="G339">
        <v>310.24752282988823</v>
      </c>
      <c r="H339">
        <v>-77.046754774995478</v>
      </c>
      <c r="I339">
        <v>-78.165071452537063</v>
      </c>
      <c r="J339">
        <v>-90.697383790266983</v>
      </c>
      <c r="K339">
        <v>-62.036699571389448</v>
      </c>
      <c r="L339">
        <v>648.76658461194188</v>
      </c>
      <c r="M339">
        <v>645.5953773376657</v>
      </c>
      <c r="N339">
        <v>634.09938289015645</v>
      </c>
      <c r="O339">
        <v>672.9348940203754</v>
      </c>
      <c r="P339">
        <v>24.829571948877859</v>
      </c>
      <c r="Q339">
        <v>25.044159006577051</v>
      </c>
      <c r="R339">
        <v>20.384440759356639</v>
      </c>
      <c r="S339">
        <v>28.501015727593799</v>
      </c>
      <c r="T339">
        <v>58.742506202631127</v>
      </c>
      <c r="U339">
        <v>58.742412709555708</v>
      </c>
      <c r="V339">
        <v>58.702382647727198</v>
      </c>
      <c r="W339">
        <v>58.782244652192077</v>
      </c>
      <c r="X339">
        <v>4281.2005854072868</v>
      </c>
      <c r="Y339">
        <v>4298.7953872228536</v>
      </c>
      <c r="Z339">
        <v>4128.6240614913013</v>
      </c>
      <c r="AA339">
        <v>4378.606523310621</v>
      </c>
      <c r="AB339">
        <v>776.50388822471086</v>
      </c>
      <c r="AC339">
        <v>769.80650857489877</v>
      </c>
      <c r="AD339">
        <v>656.9229105620883</v>
      </c>
      <c r="AE339">
        <v>929.36168956518827</v>
      </c>
      <c r="AF339">
        <v>60.535106596940849</v>
      </c>
      <c r="AG339">
        <v>60.238891099963851</v>
      </c>
      <c r="AH339">
        <v>59.168275408670958</v>
      </c>
      <c r="AI339">
        <v>62.787499679167297</v>
      </c>
      <c r="AJ339">
        <v>0.5159477254906305</v>
      </c>
      <c r="AK339">
        <v>0.51594755261853487</v>
      </c>
      <c r="AL339">
        <v>0.51592339240369267</v>
      </c>
      <c r="AM339">
        <v>0.51597216070132057</v>
      </c>
      <c r="AN339">
        <v>0.95850316521727807</v>
      </c>
      <c r="AO339">
        <v>0.95850316521727785</v>
      </c>
      <c r="AP339">
        <v>0.95850316521727785</v>
      </c>
      <c r="AQ339">
        <v>0.95850316521727785</v>
      </c>
      <c r="AR339">
        <v>13.064529962652241</v>
      </c>
      <c r="AS339">
        <v>13.06452996265225</v>
      </c>
      <c r="AT339">
        <v>13.06452996265225</v>
      </c>
      <c r="AU339">
        <v>13.06452996265225</v>
      </c>
      <c r="AV339" t="str">
        <f>VLOOKUP(Sheet1[[#This Row],[NPDES ID2]],Combined_Sheet__Major_Only___2[[NPDES ID2]:[ECHO BFR]],3,FALSE)</f>
        <v>TX</v>
      </c>
      <c r="AW339" t="s">
        <v>12181</v>
      </c>
      <c r="AX339" t="str">
        <f>VLOOKUP(Sheet1[[#This Row],[NPDES ID2]],Combined_Sheet__Major_Only___2[[NPDES ID2]:[ECHO BFR]],27,FALSE)</f>
        <v>methaneBioCaptureRecover</v>
      </c>
      <c r="AY339" t="str">
        <f>VLOOKUP(Sheet1[[#This Row],[NPDES ID2]],Combined_Sheet__Major_Only___2[[NPDES ID2]:[ECHO BFR]],28,FALSE)</f>
        <v>-</v>
      </c>
      <c r="AZ339" t="str">
        <f>VLOOKUP(Sheet1[[#This Row],[NPDES ID2]],Combined_Sheet__Major_Only___2[[NPDES ID2]:[ECHO BFR]],29,FALSE)</f>
        <v>thickening, preliminaryOps</v>
      </c>
      <c r="BA339">
        <f>VLOOKUP(Sheet1[[#This Row],[NPDES ID2]],Combined_Sheet__Major_Only___2[[NPDES ID2]:[ECHO BFR]],17,FALSE)</f>
        <v>31.286000000000001</v>
      </c>
      <c r="BB339">
        <f>VLOOKUP(Sheet1[[#This Row],[NPDES ID2]],Combined_Sheet__Major_Only___2[[NPDES ID2]:[ECHO BFR]],18,FALSE)</f>
        <v>-94.749399999999994</v>
      </c>
      <c r="BC339" t="str">
        <f>IF(ISNUMBER(SEARCH("aerobic",$AW339)),"aerobic","")</f>
        <v/>
      </c>
      <c r="BD339" t="str">
        <f>IF(ISNUMBER(SEARCH("anaer",$AW339)),"anaer","")</f>
        <v>anaer</v>
      </c>
      <c r="BE339" t="str">
        <f>IF(ISNUMBER(SEARCH("thickening",$AZ339)),"thickening","")</f>
        <v>thickening</v>
      </c>
      <c r="BF339" s="3" t="str">
        <f>IF(ISNUMBER(SEARCH("airDry",$AW339)),"airDry","")</f>
        <v/>
      </c>
      <c r="BG339" s="3" t="str">
        <f>IF(ISNUMBER(SEARCH("heatDry",$AY339)),"heatDry","")</f>
        <v/>
      </c>
      <c r="BH339" s="3" t="str">
        <f>IF(AND(ISNUMBER(SEARCH("aerobic",$AW339)),ISNUMBER(SEARCH("anaer",$AW339))),"Combined Aer and Anaer.","")</f>
        <v/>
      </c>
    </row>
    <row r="340" spans="1:60" x14ac:dyDescent="0.3">
      <c r="A340" s="4">
        <v>338</v>
      </c>
      <c r="B340" t="s">
        <v>1711</v>
      </c>
      <c r="C340">
        <v>1036</v>
      </c>
      <c r="D340">
        <v>259.18812305633452</v>
      </c>
      <c r="E340">
        <v>259.05336909368839</v>
      </c>
      <c r="F340">
        <v>207.5463798753913</v>
      </c>
      <c r="G340">
        <v>310.20485189487539</v>
      </c>
      <c r="H340">
        <v>-76.982177555645279</v>
      </c>
      <c r="I340">
        <v>-78.102578871916648</v>
      </c>
      <c r="J340">
        <v>-90.61872849089319</v>
      </c>
      <c r="K340">
        <v>-61.927285291323592</v>
      </c>
      <c r="L340">
        <v>641.43300342713303</v>
      </c>
      <c r="M340">
        <v>638.31682826001781</v>
      </c>
      <c r="N340">
        <v>627.01791595709039</v>
      </c>
      <c r="O340">
        <v>665.18653805451322</v>
      </c>
      <c r="P340">
        <v>24.487432631766019</v>
      </c>
      <c r="Q340">
        <v>24.704709820654038</v>
      </c>
      <c r="R340">
        <v>20.09467628073498</v>
      </c>
      <c r="S340">
        <v>28.104359854846781</v>
      </c>
      <c r="T340">
        <v>87.729203742458139</v>
      </c>
      <c r="U340">
        <v>87.729065515116702</v>
      </c>
      <c r="V340">
        <v>87.66988199805607</v>
      </c>
      <c r="W340">
        <v>87.78795611755136</v>
      </c>
      <c r="X340">
        <v>6378.5505480690408</v>
      </c>
      <c r="Y340">
        <v>6404.6335125863588</v>
      </c>
      <c r="Z340">
        <v>6152.5230751554818</v>
      </c>
      <c r="AA340">
        <v>6522.8083001031973</v>
      </c>
      <c r="AB340">
        <v>1296.390689631168</v>
      </c>
      <c r="AC340">
        <v>1281.6548843055079</v>
      </c>
      <c r="AD340">
        <v>1075.321354308817</v>
      </c>
      <c r="AE340">
        <v>1585.497260222013</v>
      </c>
      <c r="AF340">
        <v>60.680149450736543</v>
      </c>
      <c r="AG340">
        <v>60.384957492482492</v>
      </c>
      <c r="AH340">
        <v>59.31865707774088</v>
      </c>
      <c r="AI340">
        <v>62.923849345345317</v>
      </c>
      <c r="AJ340">
        <v>0.51771803661213767</v>
      </c>
      <c r="AK340">
        <v>0.5177178183594624</v>
      </c>
      <c r="AL340">
        <v>0.51768733821728397</v>
      </c>
      <c r="AM340">
        <v>0.5177488642796757</v>
      </c>
      <c r="AN340">
        <v>0.97165679542093031</v>
      </c>
      <c r="AO340">
        <v>0.97165679542093075</v>
      </c>
      <c r="AP340">
        <v>0.97165679542093075</v>
      </c>
      <c r="AQ340">
        <v>0.97165679542093075</v>
      </c>
      <c r="AR340">
        <v>12.291335403537049</v>
      </c>
      <c r="AS340">
        <v>12.291335403537049</v>
      </c>
      <c r="AT340">
        <v>12.291335403537049</v>
      </c>
      <c r="AU340">
        <v>12.291335403537049</v>
      </c>
      <c r="AV340" t="str">
        <f>VLOOKUP(Sheet1[[#This Row],[NPDES ID2]],Combined_Sheet__Major_Only___2[[NPDES ID2]:[ECHO BFR]],3,FALSE)</f>
        <v>ME</v>
      </c>
      <c r="AW340" t="s">
        <v>12182</v>
      </c>
      <c r="AX340" t="str">
        <f>VLOOKUP(Sheet1[[#This Row],[NPDES ID2]],Combined_Sheet__Major_Only___2[[NPDES ID2]:[ECHO BFR]],27,FALSE)</f>
        <v>methaneBioCaptureRecover, tempSludgeStore</v>
      </c>
      <c r="AY340" t="str">
        <f>VLOOKUP(Sheet1[[#This Row],[NPDES ID2]],Combined_Sheet__Major_Only___2[[NPDES ID2]:[ECHO BFR]],28,FALSE)</f>
        <v>-</v>
      </c>
      <c r="AZ340" t="str">
        <f>VLOOKUP(Sheet1[[#This Row],[NPDES ID2]],Combined_Sheet__Major_Only___2[[NPDES ID2]:[ECHO BFR]],29,FALSE)</f>
        <v>thickening, preliminaryOps</v>
      </c>
      <c r="BA340">
        <f>VLOOKUP(Sheet1[[#This Row],[NPDES ID2]],Combined_Sheet__Major_Only___2[[NPDES ID2]:[ECHO BFR]],17,FALSE)</f>
        <v>44.075555999999999</v>
      </c>
      <c r="BB340">
        <f>VLOOKUP(Sheet1[[#This Row],[NPDES ID2]],Combined_Sheet__Major_Only___2[[NPDES ID2]:[ECHO BFR]],18,FALSE)</f>
        <v>-70.204443999999995</v>
      </c>
      <c r="BC340" t="str">
        <f>IF(ISNUMBER(SEARCH("aerobic",$AW340)),"aerobic","")</f>
        <v>aerobic</v>
      </c>
      <c r="BD340" t="str">
        <f>IF(ISNUMBER(SEARCH("anaer",$AW340)),"anaer","")</f>
        <v>anaer</v>
      </c>
      <c r="BE340" t="str">
        <f>IF(ISNUMBER(SEARCH("thickening",$AZ340)),"thickening","")</f>
        <v>thickening</v>
      </c>
      <c r="BF340" s="2" t="str">
        <f>IF(ISNUMBER(SEARCH("airDry",$AW340)),"airDry","")</f>
        <v/>
      </c>
      <c r="BG340" s="2" t="str">
        <f>IF(ISNUMBER(SEARCH("heatDry",$AY340)),"heatDry","")</f>
        <v/>
      </c>
      <c r="BH340" s="2" t="str">
        <f>IF(AND(ISNUMBER(SEARCH("aerobic",$AW340)),ISNUMBER(SEARCH("anaer",$AW340))),"Combined Aer and Anaer.","")</f>
        <v>Combined Aer and Anaer.</v>
      </c>
    </row>
    <row r="341" spans="1:60" x14ac:dyDescent="0.3">
      <c r="A341" s="4">
        <v>339</v>
      </c>
      <c r="B341" t="s">
        <v>1717</v>
      </c>
      <c r="C341">
        <v>1032.74</v>
      </c>
      <c r="D341">
        <v>266.0665077736374</v>
      </c>
      <c r="E341">
        <v>266.0565861283269</v>
      </c>
      <c r="F341">
        <v>213.0152964105514</v>
      </c>
      <c r="G341">
        <v>318.22709016829327</v>
      </c>
      <c r="H341">
        <v>-77.14916502751305</v>
      </c>
      <c r="I341">
        <v>-78.11564222241347</v>
      </c>
      <c r="J341">
        <v>-90.482205143984075</v>
      </c>
      <c r="K341">
        <v>-62.395510768988352</v>
      </c>
      <c r="L341">
        <v>623.26812149907244</v>
      </c>
      <c r="M341">
        <v>620.04101152407088</v>
      </c>
      <c r="N341">
        <v>608.34207694806901</v>
      </c>
      <c r="O341">
        <v>647.86302906096853</v>
      </c>
      <c r="P341">
        <v>24.439774866267971</v>
      </c>
      <c r="Q341">
        <v>24.648733797346392</v>
      </c>
      <c r="R341">
        <v>20.186741158646232</v>
      </c>
      <c r="S341">
        <v>28.1091469056175</v>
      </c>
      <c r="T341">
        <v>75.588214993866856</v>
      </c>
      <c r="U341">
        <v>75.5880955033346</v>
      </c>
      <c r="V341">
        <v>75.536934351848743</v>
      </c>
      <c r="W341">
        <v>75.639003444969191</v>
      </c>
      <c r="X341">
        <v>5638.4625758893953</v>
      </c>
      <c r="Y341">
        <v>5663.0058100862843</v>
      </c>
      <c r="Z341">
        <v>5425.6974895071971</v>
      </c>
      <c r="AA341">
        <v>5774.4238975996959</v>
      </c>
      <c r="AB341">
        <v>853.94845055998451</v>
      </c>
      <c r="AC341">
        <v>849.39979129071548</v>
      </c>
      <c r="AD341">
        <v>742.07635839920749</v>
      </c>
      <c r="AE341">
        <v>993.99431645563971</v>
      </c>
      <c r="AF341">
        <v>59.147259789794568</v>
      </c>
      <c r="AG341">
        <v>58.840681673107092</v>
      </c>
      <c r="AH341">
        <v>57.732607429658081</v>
      </c>
      <c r="AI341">
        <v>61.478456202356483</v>
      </c>
      <c r="AJ341">
        <v>0.49901318328232108</v>
      </c>
      <c r="AK341">
        <v>0.49901300477573951</v>
      </c>
      <c r="AL341">
        <v>0.49898806189365869</v>
      </c>
      <c r="AM341">
        <v>0.49903841019631789</v>
      </c>
      <c r="AN341">
        <v>0.96731770707908238</v>
      </c>
      <c r="AO341">
        <v>0.96731770707908238</v>
      </c>
      <c r="AP341">
        <v>0.96731770707908238</v>
      </c>
      <c r="AQ341">
        <v>0.96731770707908238</v>
      </c>
      <c r="AR341">
        <v>14.21013733019079</v>
      </c>
      <c r="AS341">
        <v>14.21013733019079</v>
      </c>
      <c r="AT341">
        <v>14.21013733019079</v>
      </c>
      <c r="AU341">
        <v>14.21013733019079</v>
      </c>
      <c r="AV341" t="str">
        <f>VLOOKUP(Sheet1[[#This Row],[NPDES ID2]],Combined_Sheet__Major_Only___2[[NPDES ID2]:[ECHO BFR]],3,FALSE)</f>
        <v>KS</v>
      </c>
      <c r="AW341" t="s">
        <v>41</v>
      </c>
      <c r="AX341" t="str">
        <f>VLOOKUP(Sheet1[[#This Row],[NPDES ID2]],Combined_Sheet__Major_Only___2[[NPDES ID2]:[ECHO BFR]],27,FALSE)</f>
        <v>other</v>
      </c>
      <c r="AY341" t="str">
        <f>VLOOKUP(Sheet1[[#This Row],[NPDES ID2]],Combined_Sheet__Major_Only___2[[NPDES ID2]:[ECHO BFR]],28,FALSE)</f>
        <v>-</v>
      </c>
      <c r="AZ341" t="str">
        <f>VLOOKUP(Sheet1[[#This Row],[NPDES ID2]],Combined_Sheet__Major_Only___2[[NPDES ID2]:[ECHO BFR]],29,FALSE)</f>
        <v>preliminaryOps, thickening, sludgeLagoon</v>
      </c>
      <c r="BA341">
        <f>VLOOKUP(Sheet1[[#This Row],[NPDES ID2]],Combined_Sheet__Major_Only___2[[NPDES ID2]:[ECHO BFR]],17,FALSE)</f>
        <v>39.179479999999998</v>
      </c>
      <c r="BB341">
        <f>VLOOKUP(Sheet1[[#This Row],[NPDES ID2]],Combined_Sheet__Major_Only___2[[NPDES ID2]:[ECHO BFR]],18,FALSE)</f>
        <v>-96.57414</v>
      </c>
      <c r="BC341" t="str">
        <f>IF(ISNUMBER(SEARCH("aerobic",$AW341)),"aerobic","")</f>
        <v>aerobic</v>
      </c>
      <c r="BD341" t="str">
        <f>IF(ISNUMBER(SEARCH("anaer",$AW341)),"anaer","")</f>
        <v/>
      </c>
      <c r="BE341" t="str">
        <f>IF(ISNUMBER(SEARCH("thickening",$AZ341)),"thickening","")</f>
        <v>thickening</v>
      </c>
      <c r="BF341" s="3" t="str">
        <f>IF(ISNUMBER(SEARCH("airDry",$AW341)),"airDry","")</f>
        <v/>
      </c>
      <c r="BG341" s="3" t="str">
        <f>IF(ISNUMBER(SEARCH("heatDry",$AY341)),"heatDry","")</f>
        <v/>
      </c>
      <c r="BH341" s="3" t="str">
        <f>IF(AND(ISNUMBER(SEARCH("aerobic",$AW341)),ISNUMBER(SEARCH("anaer",$AW341))),"Combined Aer and Anaer.","")</f>
        <v/>
      </c>
    </row>
    <row r="342" spans="1:60" x14ac:dyDescent="0.3">
      <c r="A342" s="4">
        <v>340</v>
      </c>
      <c r="B342" t="s">
        <v>1723</v>
      </c>
      <c r="C342">
        <v>1032</v>
      </c>
      <c r="D342">
        <v>257.56667817163412</v>
      </c>
      <c r="E342">
        <v>257.38755817627379</v>
      </c>
      <c r="F342">
        <v>206.437064811814</v>
      </c>
      <c r="G342">
        <v>308.29410607</v>
      </c>
      <c r="H342">
        <v>-77.034891688200091</v>
      </c>
      <c r="I342">
        <v>-78.228152621492328</v>
      </c>
      <c r="J342">
        <v>-90.835488495490523</v>
      </c>
      <c r="K342">
        <v>-61.929857375510537</v>
      </c>
      <c r="L342">
        <v>643.41852917807614</v>
      </c>
      <c r="M342">
        <v>640.34710009614184</v>
      </c>
      <c r="N342">
        <v>629.21426581887454</v>
      </c>
      <c r="O342">
        <v>666.82362338030759</v>
      </c>
      <c r="P342">
        <v>24.385324411622602</v>
      </c>
      <c r="Q342">
        <v>24.615630670762432</v>
      </c>
      <c r="R342">
        <v>19.987577511152821</v>
      </c>
      <c r="S342">
        <v>27.974306546129899</v>
      </c>
      <c r="T342">
        <v>44.602141110516122</v>
      </c>
      <c r="U342">
        <v>44.602069439825023</v>
      </c>
      <c r="V342">
        <v>44.571382865621658</v>
      </c>
      <c r="W342">
        <v>44.632604138187737</v>
      </c>
      <c r="X342">
        <v>3220.370000972508</v>
      </c>
      <c r="Y342">
        <v>3233.2844482309479</v>
      </c>
      <c r="Z342">
        <v>3108.2987101309959</v>
      </c>
      <c r="AA342">
        <v>3291.9009674585618</v>
      </c>
      <c r="AB342">
        <v>530.37728546667745</v>
      </c>
      <c r="AC342">
        <v>526.75932571836711</v>
      </c>
      <c r="AD342">
        <v>455.63025929510502</v>
      </c>
      <c r="AE342">
        <v>623.71531480864871</v>
      </c>
      <c r="AF342">
        <v>61.102509165252059</v>
      </c>
      <c r="AG342">
        <v>60.810565160986627</v>
      </c>
      <c r="AH342">
        <v>59.755046317762996</v>
      </c>
      <c r="AI342">
        <v>63.322927272025979</v>
      </c>
      <c r="AJ342">
        <v>0.52287365307341782</v>
      </c>
      <c r="AK342">
        <v>0.52287350814897671</v>
      </c>
      <c r="AL342">
        <v>0.52285324387601995</v>
      </c>
      <c r="AM342">
        <v>0.52289414773291487</v>
      </c>
      <c r="AN342">
        <v>0.94635944246022197</v>
      </c>
      <c r="AO342">
        <v>0.94635944246022186</v>
      </c>
      <c r="AP342">
        <v>0.94635944246022186</v>
      </c>
      <c r="AQ342">
        <v>0.94635944246022186</v>
      </c>
      <c r="AR342">
        <v>13.951704018249499</v>
      </c>
      <c r="AS342">
        <v>13.951704018249499</v>
      </c>
      <c r="AT342">
        <v>13.951704018249499</v>
      </c>
      <c r="AU342">
        <v>13.951704018249499</v>
      </c>
      <c r="AV342" t="str">
        <f>VLOOKUP(Sheet1[[#This Row],[NPDES ID2]],Combined_Sheet__Major_Only___2[[NPDES ID2]:[ECHO BFR]],3,FALSE)</f>
        <v>UT</v>
      </c>
      <c r="AW342" t="s">
        <v>12181</v>
      </c>
      <c r="AX342" t="str">
        <f>VLOOKUP(Sheet1[[#This Row],[NPDES ID2]],Combined_Sheet__Major_Only___2[[NPDES ID2]:[ECHO BFR]],27,FALSE)</f>
        <v>methaneBioCaptureRecover, tempSludgeStore</v>
      </c>
      <c r="AY342" t="str">
        <f>VLOOKUP(Sheet1[[#This Row],[NPDES ID2]],Combined_Sheet__Major_Only___2[[NPDES ID2]:[ECHO BFR]],28,FALSE)</f>
        <v>-</v>
      </c>
      <c r="AZ342" t="str">
        <f>VLOOKUP(Sheet1[[#This Row],[NPDES ID2]],Combined_Sheet__Major_Only___2[[NPDES ID2]:[ECHO BFR]],29,FALSE)</f>
        <v>thickening, preliminaryOps</v>
      </c>
      <c r="BA342">
        <f>VLOOKUP(Sheet1[[#This Row],[NPDES ID2]],Combined_Sheet__Major_Only___2[[NPDES ID2]:[ECHO BFR]],17,FALSE)</f>
        <v>40.276980999999999</v>
      </c>
      <c r="BB342">
        <f>VLOOKUP(Sheet1[[#This Row],[NPDES ID2]],Combined_Sheet__Major_Only___2[[NPDES ID2]:[ECHO BFR]],18,FALSE)</f>
        <v>-111.74423400000001</v>
      </c>
      <c r="BC342" t="str">
        <f>IF(ISNUMBER(SEARCH("aerobic",$AW342)),"aerobic","")</f>
        <v/>
      </c>
      <c r="BD342" t="str">
        <f>IF(ISNUMBER(SEARCH("anaer",$AW342)),"anaer","")</f>
        <v>anaer</v>
      </c>
      <c r="BE342" t="str">
        <f>IF(ISNUMBER(SEARCH("thickening",$AZ342)),"thickening","")</f>
        <v>thickening</v>
      </c>
      <c r="BF342" s="2" t="str">
        <f>IF(ISNUMBER(SEARCH("airDry",$AW342)),"airDry","")</f>
        <v/>
      </c>
      <c r="BG342" s="2" t="str">
        <f>IF(ISNUMBER(SEARCH("heatDry",$AY342)),"heatDry","")</f>
        <v/>
      </c>
      <c r="BH342" s="2" t="str">
        <f>IF(AND(ISNUMBER(SEARCH("aerobic",$AW342)),ISNUMBER(SEARCH("anaer",$AW342))),"Combined Aer and Anaer.","")</f>
        <v/>
      </c>
    </row>
    <row r="343" spans="1:60" x14ac:dyDescent="0.3">
      <c r="A343" s="4">
        <v>341</v>
      </c>
      <c r="B343" t="s">
        <v>1728</v>
      </c>
      <c r="C343">
        <v>1019.29</v>
      </c>
      <c r="D343">
        <v>254.68624458564091</v>
      </c>
      <c r="E343">
        <v>254.41347817806511</v>
      </c>
      <c r="F343">
        <v>204.55195332868351</v>
      </c>
      <c r="G343">
        <v>304.88416030407319</v>
      </c>
      <c r="H343">
        <v>-76.912775308129085</v>
      </c>
      <c r="I343">
        <v>-78.128995150137371</v>
      </c>
      <c r="J343">
        <v>-90.843731098339404</v>
      </c>
      <c r="K343">
        <v>-61.557499760468808</v>
      </c>
      <c r="L343">
        <v>644.13843895590264</v>
      </c>
      <c r="M343">
        <v>641.16972674243198</v>
      </c>
      <c r="N343">
        <v>630.40667585992105</v>
      </c>
      <c r="O343">
        <v>666.76565200369726</v>
      </c>
      <c r="P343">
        <v>24.068760920840191</v>
      </c>
      <c r="Q343">
        <v>24.313274299533479</v>
      </c>
      <c r="R343">
        <v>19.681612633568871</v>
      </c>
      <c r="S343">
        <v>27.587484476067772</v>
      </c>
      <c r="T343">
        <v>73.755684973697612</v>
      </c>
      <c r="U343">
        <v>73.755568311251764</v>
      </c>
      <c r="V343">
        <v>73.705618035259903</v>
      </c>
      <c r="W343">
        <v>73.805271370330246</v>
      </c>
      <c r="X343">
        <v>5253.7303845532506</v>
      </c>
      <c r="Y343">
        <v>5274.1040726876236</v>
      </c>
      <c r="Z343">
        <v>5077.0786730192713</v>
      </c>
      <c r="AA343">
        <v>5366.3901493458261</v>
      </c>
      <c r="AB343">
        <v>981.36224470098978</v>
      </c>
      <c r="AC343">
        <v>972.13953501831611</v>
      </c>
      <c r="AD343">
        <v>826.58989964453565</v>
      </c>
      <c r="AE343">
        <v>1178.994265247879</v>
      </c>
      <c r="AF343">
        <v>61.934496979906058</v>
      </c>
      <c r="AG343">
        <v>61.648700479915661</v>
      </c>
      <c r="AH343">
        <v>60.616108279261468</v>
      </c>
      <c r="AI343">
        <v>64.10712421447603</v>
      </c>
      <c r="AJ343">
        <v>0.53303170263730071</v>
      </c>
      <c r="AK343">
        <v>0.53303150848377467</v>
      </c>
      <c r="AL343">
        <v>0.53300438074144241</v>
      </c>
      <c r="AM343">
        <v>0.53305913933114391</v>
      </c>
      <c r="AN343">
        <v>0.96654464890989733</v>
      </c>
      <c r="AO343">
        <v>0.966544648909897</v>
      </c>
      <c r="AP343">
        <v>0.966544648909897</v>
      </c>
      <c r="AQ343">
        <v>0.966544648909897</v>
      </c>
      <c r="AR343">
        <v>13.14497824304499</v>
      </c>
      <c r="AS343">
        <v>13.144978243044999</v>
      </c>
      <c r="AT343">
        <v>13.144978243044999</v>
      </c>
      <c r="AU343">
        <v>13.144978243044999</v>
      </c>
      <c r="AV343" t="str">
        <f>VLOOKUP(Sheet1[[#This Row],[NPDES ID2]],Combined_Sheet__Major_Only___2[[NPDES ID2]:[ECHO BFR]],3,FALSE)</f>
        <v>MN</v>
      </c>
      <c r="AW343" t="s">
        <v>12181</v>
      </c>
      <c r="AX343" t="str">
        <f>VLOOKUP(Sheet1[[#This Row],[NPDES ID2]],Combined_Sheet__Major_Only___2[[NPDES ID2]:[ECHO BFR]],27,FALSE)</f>
        <v>methaneBioCaptureRecover</v>
      </c>
      <c r="AY343" t="str">
        <f>VLOOKUP(Sheet1[[#This Row],[NPDES ID2]],Combined_Sheet__Major_Only___2[[NPDES ID2]:[ECHO BFR]],28,FALSE)</f>
        <v>-</v>
      </c>
      <c r="AZ343" t="str">
        <f>VLOOKUP(Sheet1[[#This Row],[NPDES ID2]],Combined_Sheet__Major_Only___2[[NPDES ID2]:[ECHO BFR]],29,FALSE)</f>
        <v>preliminaryOps, thickening</v>
      </c>
      <c r="BA343">
        <f>VLOOKUP(Sheet1[[#This Row],[NPDES ID2]],Combined_Sheet__Major_Only___2[[NPDES ID2]:[ECHO BFR]],17,FALSE)</f>
        <v>44.664278000000003</v>
      </c>
      <c r="BB343">
        <f>VLOOKUP(Sheet1[[#This Row],[NPDES ID2]],Combined_Sheet__Major_Only___2[[NPDES ID2]:[ECHO BFR]],18,FALSE)</f>
        <v>-93.104360999999997</v>
      </c>
      <c r="BC343" t="str">
        <f>IF(ISNUMBER(SEARCH("aerobic",$AW343)),"aerobic","")</f>
        <v/>
      </c>
      <c r="BD343" t="str">
        <f>IF(ISNUMBER(SEARCH("anaer",$AW343)),"anaer","")</f>
        <v>anaer</v>
      </c>
      <c r="BE343" t="str">
        <f>IF(ISNUMBER(SEARCH("thickening",$AZ343)),"thickening","")</f>
        <v>thickening</v>
      </c>
      <c r="BF343" s="3" t="str">
        <f>IF(ISNUMBER(SEARCH("airDry",$AW343)),"airDry","")</f>
        <v/>
      </c>
      <c r="BG343" s="3" t="str">
        <f>IF(ISNUMBER(SEARCH("heatDry",$AY343)),"heatDry","")</f>
        <v/>
      </c>
      <c r="BH343" s="3" t="str">
        <f>IF(AND(ISNUMBER(SEARCH("aerobic",$AW343)),ISNUMBER(SEARCH("anaer",$AW343))),"Combined Aer and Anaer.","")</f>
        <v/>
      </c>
    </row>
    <row r="344" spans="1:60" x14ac:dyDescent="0.3">
      <c r="A344" s="4">
        <v>342</v>
      </c>
      <c r="B344" t="s">
        <v>1733</v>
      </c>
      <c r="C344">
        <v>1017</v>
      </c>
      <c r="D344">
        <v>229.4910985347577</v>
      </c>
      <c r="E344">
        <v>229.49005000223741</v>
      </c>
      <c r="F344">
        <v>186.03099181889019</v>
      </c>
      <c r="G344">
        <v>274.25230555199562</v>
      </c>
      <c r="H344">
        <v>-76.319968460388594</v>
      </c>
      <c r="I344">
        <v>-77.596024171328281</v>
      </c>
      <c r="J344">
        <v>-90.048070309915346</v>
      </c>
      <c r="K344">
        <v>-58.54464643228367</v>
      </c>
      <c r="L344">
        <v>713.44742676472367</v>
      </c>
      <c r="M344">
        <v>711.01434764022133</v>
      </c>
      <c r="N344">
        <v>702.19102709961567</v>
      </c>
      <c r="O344">
        <v>731.99630701171566</v>
      </c>
      <c r="P344">
        <v>23.880048346306449</v>
      </c>
      <c r="Q344">
        <v>24.20040098760521</v>
      </c>
      <c r="R344">
        <v>19.13330891623956</v>
      </c>
      <c r="S344">
        <v>27.746653215945202</v>
      </c>
      <c r="T344">
        <v>88.183006483766221</v>
      </c>
      <c r="U344">
        <v>88.182867556085142</v>
      </c>
      <c r="V344">
        <v>88.123384181116322</v>
      </c>
      <c r="W344">
        <v>88.242056532353203</v>
      </c>
      <c r="X344">
        <v>5657.6217948958802</v>
      </c>
      <c r="Y344">
        <v>5673.7405704731536</v>
      </c>
      <c r="Z344">
        <v>5516.8311084284869</v>
      </c>
      <c r="AA344">
        <v>5747.2091707879381</v>
      </c>
      <c r="AB344">
        <v>1040.1376042532299</v>
      </c>
      <c r="AC344">
        <v>1032.221030113499</v>
      </c>
      <c r="AD344">
        <v>880.34917151787795</v>
      </c>
      <c r="AE344">
        <v>1247.4652931802959</v>
      </c>
      <c r="AF344">
        <v>68.753236667990762</v>
      </c>
      <c r="AG344">
        <v>68.518359933278305</v>
      </c>
      <c r="AH344">
        <v>67.67072442910731</v>
      </c>
      <c r="AI344">
        <v>70.537320619307252</v>
      </c>
      <c r="AJ344">
        <v>0.61638624622698046</v>
      </c>
      <c r="AK344">
        <v>0.61638601307408858</v>
      </c>
      <c r="AL344">
        <v>0.61635344008793991</v>
      </c>
      <c r="AM344">
        <v>0.61641919028226011</v>
      </c>
      <c r="AN344">
        <v>0.97179675355213813</v>
      </c>
      <c r="AO344">
        <v>0.97179675355213813</v>
      </c>
      <c r="AP344">
        <v>0.97179675355213813</v>
      </c>
      <c r="AQ344">
        <v>0.97179675355213813</v>
      </c>
      <c r="AR344">
        <v>14.724432138535921</v>
      </c>
      <c r="AS344">
        <v>14.724432138535921</v>
      </c>
      <c r="AT344">
        <v>14.724432138535921</v>
      </c>
      <c r="AU344">
        <v>14.724432138535921</v>
      </c>
      <c r="AV344" t="str">
        <f>VLOOKUP(Sheet1[[#This Row],[NPDES ID2]],Combined_Sheet__Major_Only___2[[NPDES ID2]:[ECHO BFR]],3,FALSE)</f>
        <v>PA</v>
      </c>
      <c r="AW344" t="s">
        <v>12181</v>
      </c>
      <c r="AX344" t="str">
        <f>VLOOKUP(Sheet1[[#This Row],[NPDES ID2]],Combined_Sheet__Major_Only___2[[NPDES ID2]:[ECHO BFR]],27,FALSE)</f>
        <v>methaneBioCaptureRecover</v>
      </c>
      <c r="AY344" t="str">
        <f>VLOOKUP(Sheet1[[#This Row],[NPDES ID2]],Combined_Sheet__Major_Only___2[[NPDES ID2]:[ECHO BFR]],28,FALSE)</f>
        <v>-</v>
      </c>
      <c r="AZ344" t="str">
        <f>VLOOKUP(Sheet1[[#This Row],[NPDES ID2]],Combined_Sheet__Major_Only___2[[NPDES ID2]:[ECHO BFR]],29,FALSE)</f>
        <v>preliminaryOps, thickening</v>
      </c>
      <c r="BA344">
        <f>VLOOKUP(Sheet1[[#This Row],[NPDES ID2]],Combined_Sheet__Major_Only___2[[NPDES ID2]:[ECHO BFR]],17,FALSE)</f>
        <v>40.283700000000003</v>
      </c>
      <c r="BB344">
        <f>VLOOKUP(Sheet1[[#This Row],[NPDES ID2]],Combined_Sheet__Major_Only___2[[NPDES ID2]:[ECHO BFR]],18,FALSE)</f>
        <v>-76.683679999999995</v>
      </c>
      <c r="BC344" t="str">
        <f>IF(ISNUMBER(SEARCH("aerobic",$AW344)),"aerobic","")</f>
        <v/>
      </c>
      <c r="BD344" t="str">
        <f>IF(ISNUMBER(SEARCH("anaer",$AW344)),"anaer","")</f>
        <v>anaer</v>
      </c>
      <c r="BE344" t="str">
        <f>IF(ISNUMBER(SEARCH("thickening",$AZ344)),"thickening","")</f>
        <v>thickening</v>
      </c>
      <c r="BF344" s="2" t="str">
        <f>IF(ISNUMBER(SEARCH("airDry",$AW344)),"airDry","")</f>
        <v/>
      </c>
      <c r="BG344" s="2" t="str">
        <f>IF(ISNUMBER(SEARCH("heatDry",$AY344)),"heatDry","")</f>
        <v/>
      </c>
      <c r="BH344" s="2" t="str">
        <f>IF(AND(ISNUMBER(SEARCH("aerobic",$AW344)),ISNUMBER(SEARCH("anaer",$AW344))),"Combined Aer and Anaer.","")</f>
        <v/>
      </c>
    </row>
    <row r="345" spans="1:60" x14ac:dyDescent="0.3">
      <c r="A345" s="4">
        <v>343</v>
      </c>
      <c r="B345" t="s">
        <v>1738</v>
      </c>
      <c r="C345">
        <v>1007</v>
      </c>
      <c r="D345">
        <v>247.93706122162129</v>
      </c>
      <c r="E345">
        <v>247.5050958541029</v>
      </c>
      <c r="F345">
        <v>199.8352325111594</v>
      </c>
      <c r="G345">
        <v>296.94467361124259</v>
      </c>
      <c r="H345">
        <v>-76.780861345693097</v>
      </c>
      <c r="I345">
        <v>-78.022918159969748</v>
      </c>
      <c r="J345">
        <v>-90.917705753883055</v>
      </c>
      <c r="K345">
        <v>-60.793023558849157</v>
      </c>
      <c r="L345">
        <v>655.18509890915891</v>
      </c>
      <c r="M345">
        <v>652.39255659853347</v>
      </c>
      <c r="N345">
        <v>642.26870820764691</v>
      </c>
      <c r="O345">
        <v>676.46860008954206</v>
      </c>
      <c r="P345">
        <v>23.74365140935689</v>
      </c>
      <c r="Q345">
        <v>24.008292235783951</v>
      </c>
      <c r="R345">
        <v>19.315400696664518</v>
      </c>
      <c r="S345">
        <v>27.162535692608611</v>
      </c>
      <c r="T345">
        <v>66.96435045967273</v>
      </c>
      <c r="U345">
        <v>66.964244278081566</v>
      </c>
      <c r="V345">
        <v>66.918781492304888</v>
      </c>
      <c r="W345">
        <v>67.009482056701628</v>
      </c>
      <c r="X345">
        <v>4632.7886938003912</v>
      </c>
      <c r="Y345">
        <v>4649.3876612024796</v>
      </c>
      <c r="Z345">
        <v>4488.6943031047858</v>
      </c>
      <c r="AA345">
        <v>4724.6003633013088</v>
      </c>
      <c r="AB345">
        <v>805.91132099390529</v>
      </c>
      <c r="AC345">
        <v>799.42282321820153</v>
      </c>
      <c r="AD345">
        <v>687.14806276402896</v>
      </c>
      <c r="AE345">
        <v>956.29084922175389</v>
      </c>
      <c r="AF345">
        <v>63.765120436097853</v>
      </c>
      <c r="AG345">
        <v>63.493013226921462</v>
      </c>
      <c r="AH345">
        <v>62.509840901894549</v>
      </c>
      <c r="AI345">
        <v>65.833740772294618</v>
      </c>
      <c r="AJ345">
        <v>0.55539254396400883</v>
      </c>
      <c r="AK345">
        <v>0.55539236203332965</v>
      </c>
      <c r="AL345">
        <v>0.55536693419579453</v>
      </c>
      <c r="AM345">
        <v>0.55541826118271276</v>
      </c>
      <c r="AN345">
        <v>0.96333015380410658</v>
      </c>
      <c r="AO345">
        <v>0.96333015380410647</v>
      </c>
      <c r="AP345">
        <v>0.96333015380410647</v>
      </c>
      <c r="AQ345">
        <v>0.96333015380410647</v>
      </c>
      <c r="AR345">
        <v>14.09757112425827</v>
      </c>
      <c r="AS345">
        <v>14.097571124258261</v>
      </c>
      <c r="AT345">
        <v>14.097571124258261</v>
      </c>
      <c r="AU345">
        <v>14.097571124258261</v>
      </c>
      <c r="AV345" t="str">
        <f>VLOOKUP(Sheet1[[#This Row],[NPDES ID2]],Combined_Sheet__Major_Only___2[[NPDES ID2]:[ECHO BFR]],3,FALSE)</f>
        <v>KS</v>
      </c>
      <c r="AW345" t="s">
        <v>12181</v>
      </c>
      <c r="AX345" t="str">
        <f>VLOOKUP(Sheet1[[#This Row],[NPDES ID2]],Combined_Sheet__Major_Only___2[[NPDES ID2]:[ECHO BFR]],27,FALSE)</f>
        <v>methaneBioCaptureRecover</v>
      </c>
      <c r="AY345" t="str">
        <f>VLOOKUP(Sheet1[[#This Row],[NPDES ID2]],Combined_Sheet__Major_Only___2[[NPDES ID2]:[ECHO BFR]],28,FALSE)</f>
        <v>-</v>
      </c>
      <c r="AZ345" t="str">
        <f>VLOOKUP(Sheet1[[#This Row],[NPDES ID2]],Combined_Sheet__Major_Only___2[[NPDES ID2]:[ECHO BFR]],29,FALSE)</f>
        <v>preliminaryOps, thickening</v>
      </c>
      <c r="BA345">
        <f>VLOOKUP(Sheet1[[#This Row],[NPDES ID2]],Combined_Sheet__Major_Only___2[[NPDES ID2]:[ECHO BFR]],17,FALSE)</f>
        <v>38.96922</v>
      </c>
      <c r="BB345">
        <f>VLOOKUP(Sheet1[[#This Row],[NPDES ID2]],Combined_Sheet__Major_Only___2[[NPDES ID2]:[ECHO BFR]],18,FALSE)</f>
        <v>-95.222629999999995</v>
      </c>
      <c r="BC345" t="str">
        <f>IF(ISNUMBER(SEARCH("aerobic",$AW345)),"aerobic","")</f>
        <v/>
      </c>
      <c r="BD345" t="str">
        <f>IF(ISNUMBER(SEARCH("anaer",$AW345)),"anaer","")</f>
        <v>anaer</v>
      </c>
      <c r="BE345" t="str">
        <f>IF(ISNUMBER(SEARCH("thickening",$AZ345)),"thickening","")</f>
        <v>thickening</v>
      </c>
      <c r="BF345" s="3" t="str">
        <f>IF(ISNUMBER(SEARCH("airDry",$AW345)),"airDry","")</f>
        <v/>
      </c>
      <c r="BG345" s="3" t="str">
        <f>IF(ISNUMBER(SEARCH("heatDry",$AY345)),"heatDry","")</f>
        <v/>
      </c>
      <c r="BH345" s="3" t="str">
        <f>IF(AND(ISNUMBER(SEARCH("aerobic",$AW345)),ISNUMBER(SEARCH("anaer",$AW345))),"Combined Aer and Anaer.","")</f>
        <v/>
      </c>
    </row>
    <row r="346" spans="1:60" x14ac:dyDescent="0.3">
      <c r="A346" s="4">
        <v>344</v>
      </c>
      <c r="B346" t="s">
        <v>1742</v>
      </c>
      <c r="C346">
        <v>1003.17</v>
      </c>
      <c r="D346">
        <v>258.33131496721478</v>
      </c>
      <c r="E346">
        <v>258.07299198273103</v>
      </c>
      <c r="F346">
        <v>207.44510261661139</v>
      </c>
      <c r="G346">
        <v>309.09212075405122</v>
      </c>
      <c r="H346">
        <v>-77.086484676895992</v>
      </c>
      <c r="I346">
        <v>-78.302391465820023</v>
      </c>
      <c r="J346">
        <v>-90.975929985323887</v>
      </c>
      <c r="K346">
        <v>-61.976540834193592</v>
      </c>
      <c r="L346">
        <v>626.9417305607642</v>
      </c>
      <c r="M346">
        <v>623.96685366078236</v>
      </c>
      <c r="N346">
        <v>613.18685122707029</v>
      </c>
      <c r="O346">
        <v>649.60557582618117</v>
      </c>
      <c r="P346">
        <v>23.701778194566291</v>
      </c>
      <c r="Q346">
        <v>23.930013002956031</v>
      </c>
      <c r="R346">
        <v>19.419688644017981</v>
      </c>
      <c r="S346">
        <v>27.18564248014923</v>
      </c>
      <c r="T346">
        <v>4.063504653748705</v>
      </c>
      <c r="U346">
        <v>4.063495545070559</v>
      </c>
      <c r="V346">
        <v>4.0595955669421366</v>
      </c>
      <c r="W346">
        <v>4.0673762211924176</v>
      </c>
      <c r="X346">
        <v>292.69151363352881</v>
      </c>
      <c r="Y346">
        <v>293.82097609065681</v>
      </c>
      <c r="Z346">
        <v>282.64200689921972</v>
      </c>
      <c r="AA346">
        <v>299.1477832750146</v>
      </c>
      <c r="AB346">
        <v>51.080344112860303</v>
      </c>
      <c r="AC346">
        <v>50.684453368291983</v>
      </c>
      <c r="AD346">
        <v>43.491271450881378</v>
      </c>
      <c r="AE346">
        <v>60.65038748846743</v>
      </c>
      <c r="AF346">
        <v>61.247782736907673</v>
      </c>
      <c r="AG346">
        <v>60.956996545738797</v>
      </c>
      <c r="AH346">
        <v>59.904915423544402</v>
      </c>
      <c r="AI346">
        <v>63.460501026121349</v>
      </c>
      <c r="AJ346">
        <v>0.52464714307668414</v>
      </c>
      <c r="AK346">
        <v>0.52464705445061321</v>
      </c>
      <c r="AL346">
        <v>0.5246346507598586</v>
      </c>
      <c r="AM346">
        <v>0.52465968748251046</v>
      </c>
      <c r="AN346">
        <v>0.6668950829256991</v>
      </c>
      <c r="AO346">
        <v>0.66689508292569899</v>
      </c>
      <c r="AP346">
        <v>0.66689508292569899</v>
      </c>
      <c r="AQ346">
        <v>0.66689508292569899</v>
      </c>
      <c r="AR346">
        <v>13.515487337074459</v>
      </c>
      <c r="AS346">
        <v>13.51548733707445</v>
      </c>
      <c r="AT346">
        <v>13.51548733707445</v>
      </c>
      <c r="AU346">
        <v>13.51548733707445</v>
      </c>
      <c r="AV346" t="str">
        <f>VLOOKUP(Sheet1[[#This Row],[NPDES ID2]],Combined_Sheet__Major_Only___2[[NPDES ID2]:[ECHO BFR]],3,FALSE)</f>
        <v>TX</v>
      </c>
      <c r="AW346" t="s">
        <v>118</v>
      </c>
      <c r="AX346" t="str">
        <f>VLOOKUP(Sheet1[[#This Row],[NPDES ID2]],Combined_Sheet__Major_Only___2[[NPDES ID2]:[ECHO BFR]],27,FALSE)</f>
        <v>-</v>
      </c>
      <c r="AY346" t="str">
        <f>VLOOKUP(Sheet1[[#This Row],[NPDES ID2]],Combined_Sheet__Major_Only___2[[NPDES ID2]:[ECHO BFR]],28,FALSE)</f>
        <v>thermoAerobicDigest</v>
      </c>
      <c r="AZ346" t="str">
        <f>VLOOKUP(Sheet1[[#This Row],[NPDES ID2]],Combined_Sheet__Major_Only___2[[NPDES ID2]:[ECHO BFR]],29,FALSE)</f>
        <v>preliminaryOps, thickening</v>
      </c>
      <c r="BA346">
        <f>VLOOKUP(Sheet1[[#This Row],[NPDES ID2]],Combined_Sheet__Major_Only___2[[NPDES ID2]:[ECHO BFR]],17,FALSE)</f>
        <v>33.661352999999998</v>
      </c>
      <c r="BB346">
        <f>VLOOKUP(Sheet1[[#This Row],[NPDES ID2]],Combined_Sheet__Major_Only___2[[NPDES ID2]:[ECHO BFR]],18,FALSE)</f>
        <v>-95.556318000000005</v>
      </c>
      <c r="BC346" t="str">
        <f>IF(ISNUMBER(SEARCH("aerobic",$AW346)),"aerobic","")</f>
        <v>aerobic</v>
      </c>
      <c r="BD346" t="str">
        <f>IF(ISNUMBER(SEARCH("anaer",$AW346)),"anaer","")</f>
        <v/>
      </c>
      <c r="BE346" t="str">
        <f>IF(ISNUMBER(SEARCH("thickening",$AZ346)),"thickening","")</f>
        <v>thickening</v>
      </c>
      <c r="BF346" s="2" t="str">
        <f>IF(ISNUMBER(SEARCH("airDry",$AW346)),"airDry","")</f>
        <v>airDry</v>
      </c>
      <c r="BG346" s="2" t="str">
        <f>IF(ISNUMBER(SEARCH("heatDry",$AY346)),"heatDry","")</f>
        <v/>
      </c>
      <c r="BH346" s="2" t="str">
        <f>IF(AND(ISNUMBER(SEARCH("aerobic",$AW346)),ISNUMBER(SEARCH("anaer",$AW346))),"Combined Aer and Anaer.","")</f>
        <v/>
      </c>
    </row>
    <row r="347" spans="1:60" x14ac:dyDescent="0.3">
      <c r="A347" s="4">
        <v>345</v>
      </c>
      <c r="B347" t="s">
        <v>1747</v>
      </c>
      <c r="C347">
        <v>1001</v>
      </c>
      <c r="D347">
        <v>305.57011690289693</v>
      </c>
      <c r="E347">
        <v>306.35308821711692</v>
      </c>
      <c r="F347">
        <v>245.78291039373059</v>
      </c>
      <c r="G347">
        <v>364.0490659982492</v>
      </c>
      <c r="H347">
        <v>-77.644958820833139</v>
      </c>
      <c r="I347">
        <v>-77.678138812265871</v>
      </c>
      <c r="J347">
        <v>-90.419118458240774</v>
      </c>
      <c r="K347">
        <v>-64.727342817446839</v>
      </c>
      <c r="L347">
        <v>529.31140660009635</v>
      </c>
      <c r="M347">
        <v>525.62680734616606</v>
      </c>
      <c r="N347">
        <v>512.26814242878731</v>
      </c>
      <c r="O347">
        <v>557.39540663185471</v>
      </c>
      <c r="P347">
        <v>23.81438086872793</v>
      </c>
      <c r="Q347">
        <v>23.75595540799425</v>
      </c>
      <c r="R347">
        <v>20.16317354750414</v>
      </c>
      <c r="S347">
        <v>27.128854815468909</v>
      </c>
      <c r="T347">
        <v>97.11506682870116</v>
      </c>
      <c r="U347">
        <v>97.114914116450052</v>
      </c>
      <c r="V347">
        <v>97.049528730128884</v>
      </c>
      <c r="W347">
        <v>97.179975893480517</v>
      </c>
      <c r="X347">
        <v>8270.7047665045193</v>
      </c>
      <c r="Y347">
        <v>8318.8080200223849</v>
      </c>
      <c r="Z347">
        <v>7853.2517474950682</v>
      </c>
      <c r="AA347">
        <v>8539.5567602176416</v>
      </c>
      <c r="AB347">
        <v>1988.460661330894</v>
      </c>
      <c r="AC347">
        <v>1944.9654961982801</v>
      </c>
      <c r="AD347">
        <v>1592.6688125460551</v>
      </c>
      <c r="AE347">
        <v>2590.589982662962</v>
      </c>
      <c r="AF347">
        <v>51.824570836457397</v>
      </c>
      <c r="AG347">
        <v>51.463433994955722</v>
      </c>
      <c r="AH347">
        <v>50.157945034505332</v>
      </c>
      <c r="AI347">
        <v>54.57095445408477</v>
      </c>
      <c r="AJ347">
        <v>0.40982231072902758</v>
      </c>
      <c r="AK347">
        <v>0.4098221173636114</v>
      </c>
      <c r="AL347">
        <v>0.40979512434255227</v>
      </c>
      <c r="AM347">
        <v>0.40984961182213198</v>
      </c>
      <c r="AN347">
        <v>0.97429508413122978</v>
      </c>
      <c r="AO347">
        <v>0.97429508413123</v>
      </c>
      <c r="AP347">
        <v>0.97429508413123</v>
      </c>
      <c r="AQ347">
        <v>0.97429508413123</v>
      </c>
      <c r="AR347">
        <v>9.6209754113883896</v>
      </c>
      <c r="AS347">
        <v>9.6209754113883914</v>
      </c>
      <c r="AT347">
        <v>9.6209754113883914</v>
      </c>
      <c r="AU347">
        <v>9.6209754113883914</v>
      </c>
      <c r="AV347" t="str">
        <f>VLOOKUP(Sheet1[[#This Row],[NPDES ID2]],Combined_Sheet__Major_Only___2[[NPDES ID2]:[ECHO BFR]],3,FALSE)</f>
        <v>AR</v>
      </c>
      <c r="AW347" t="s">
        <v>87</v>
      </c>
      <c r="AX347" t="str">
        <f>VLOOKUP(Sheet1[[#This Row],[NPDES ID2]],Combined_Sheet__Major_Only___2[[NPDES ID2]:[ECHO BFR]],27,FALSE)</f>
        <v>tempSludgeStore</v>
      </c>
      <c r="AY347" t="str">
        <f>VLOOKUP(Sheet1[[#This Row],[NPDES ID2]],Combined_Sheet__Major_Only___2[[NPDES ID2]:[ECHO BFR]],28,FALSE)</f>
        <v>pasteurize</v>
      </c>
      <c r="AZ347" t="str">
        <f>VLOOKUP(Sheet1[[#This Row],[NPDES ID2]],Combined_Sheet__Major_Only___2[[NPDES ID2]:[ECHO BFR]],29,FALSE)</f>
        <v>thickening</v>
      </c>
      <c r="BA347">
        <f>VLOOKUP(Sheet1[[#This Row],[NPDES ID2]],Combined_Sheet__Major_Only___2[[NPDES ID2]:[ECHO BFR]],17,FALSE)</f>
        <v>36.038148999999997</v>
      </c>
      <c r="BB347">
        <f>VLOOKUP(Sheet1[[#This Row],[NPDES ID2]],Combined_Sheet__Major_Only___2[[NPDES ID2]:[ECHO BFR]],18,FALSE)</f>
        <v>-90.489825999999994</v>
      </c>
      <c r="BC347" t="str">
        <f>IF(ISNUMBER(SEARCH("aerobic",$AW347)),"aerobic","")</f>
        <v/>
      </c>
      <c r="BD347" t="str">
        <f>IF(ISNUMBER(SEARCH("anaer",$AW347)),"anaer","")</f>
        <v/>
      </c>
      <c r="BE347" t="str">
        <f>IF(ISNUMBER(SEARCH("thickening",$AZ347)),"thickening","")</f>
        <v>thickening</v>
      </c>
      <c r="BF347" s="3" t="str">
        <f>IF(ISNUMBER(SEARCH("airDry",$AW347)),"airDry","")</f>
        <v/>
      </c>
      <c r="BG347" s="3" t="str">
        <f>IF(ISNUMBER(SEARCH("heatDry",$AY347)),"heatDry","")</f>
        <v/>
      </c>
      <c r="BH347" s="3" t="str">
        <f>IF(AND(ISNUMBER(SEARCH("aerobic",$AW347)),ISNUMBER(SEARCH("anaer",$AW347))),"Combined Aer and Anaer.","")</f>
        <v/>
      </c>
    </row>
    <row r="348" spans="1:60" x14ac:dyDescent="0.3">
      <c r="A348" s="4">
        <v>346</v>
      </c>
      <c r="B348" t="s">
        <v>1752</v>
      </c>
      <c r="C348">
        <v>996.3</v>
      </c>
      <c r="D348">
        <v>243.01203366742641</v>
      </c>
      <c r="E348">
        <v>242.56054527136021</v>
      </c>
      <c r="F348">
        <v>196.3989511508664</v>
      </c>
      <c r="G348">
        <v>291.14183421377862</v>
      </c>
      <c r="H348">
        <v>-76.607465623672454</v>
      </c>
      <c r="I348">
        <v>-77.866739437471779</v>
      </c>
      <c r="J348">
        <v>-90.57569609884095</v>
      </c>
      <c r="K348">
        <v>-60.052453803499411</v>
      </c>
      <c r="L348">
        <v>662.7402346635447</v>
      </c>
      <c r="M348">
        <v>660.08618938441657</v>
      </c>
      <c r="N348">
        <v>650.46182496476467</v>
      </c>
      <c r="O348">
        <v>682.97317655664051</v>
      </c>
      <c r="P348">
        <v>23.46358314167686</v>
      </c>
      <c r="Q348">
        <v>23.7592008260455</v>
      </c>
      <c r="R348">
        <v>19.00034838471392</v>
      </c>
      <c r="S348">
        <v>26.942953283607409</v>
      </c>
      <c r="T348">
        <v>97.057223960398076</v>
      </c>
      <c r="U348">
        <v>97.05707133741403</v>
      </c>
      <c r="V348">
        <v>96.991724171755521</v>
      </c>
      <c r="W348">
        <v>97.122095082945819</v>
      </c>
      <c r="X348">
        <v>6567.4071866201239</v>
      </c>
      <c r="Y348">
        <v>6589.5139885788267</v>
      </c>
      <c r="Z348">
        <v>6375.3869894989666</v>
      </c>
      <c r="AA348">
        <v>6689.6649674792616</v>
      </c>
      <c r="AB348">
        <v>1288.486105660895</v>
      </c>
      <c r="AC348">
        <v>1275.2094283580991</v>
      </c>
      <c r="AD348">
        <v>1077.368895233272</v>
      </c>
      <c r="AE348">
        <v>1563.54193629069</v>
      </c>
      <c r="AF348">
        <v>65.194008296411411</v>
      </c>
      <c r="AG348">
        <v>64.93250882066792</v>
      </c>
      <c r="AH348">
        <v>63.988486261038616</v>
      </c>
      <c r="AI348">
        <v>67.180771282530486</v>
      </c>
      <c r="AJ348">
        <v>0.57285540784686872</v>
      </c>
      <c r="AK348">
        <v>0.57285517152655152</v>
      </c>
      <c r="AL348">
        <v>0.57282216561679411</v>
      </c>
      <c r="AM348">
        <v>0.57288879001276871</v>
      </c>
      <c r="AN348">
        <v>0.97428032997541081</v>
      </c>
      <c r="AO348">
        <v>0.97428032997541059</v>
      </c>
      <c r="AP348">
        <v>0.97428032997541059</v>
      </c>
      <c r="AQ348">
        <v>0.97428032997541059</v>
      </c>
      <c r="AR348">
        <v>13.463010006399569</v>
      </c>
      <c r="AS348">
        <v>13.463010006399569</v>
      </c>
      <c r="AT348">
        <v>13.463010006399569</v>
      </c>
      <c r="AU348">
        <v>13.463010006399569</v>
      </c>
      <c r="AV348" t="str">
        <f>VLOOKUP(Sheet1[[#This Row],[NPDES ID2]],Combined_Sheet__Major_Only___2[[NPDES ID2]:[ECHO BFR]],3,FALSE)</f>
        <v>KS</v>
      </c>
      <c r="AW348" t="s">
        <v>12181</v>
      </c>
      <c r="AX348" t="str">
        <f>VLOOKUP(Sheet1[[#This Row],[NPDES ID2]],Combined_Sheet__Major_Only___2[[NPDES ID2]:[ECHO BFR]],27,FALSE)</f>
        <v>methaneBioCaptureRecover</v>
      </c>
      <c r="AY348" t="str">
        <f>VLOOKUP(Sheet1[[#This Row],[NPDES ID2]],Combined_Sheet__Major_Only___2[[NPDES ID2]:[ECHO BFR]],28,FALSE)</f>
        <v>-</v>
      </c>
      <c r="AZ348" t="str">
        <f>VLOOKUP(Sheet1[[#This Row],[NPDES ID2]],Combined_Sheet__Major_Only___2[[NPDES ID2]:[ECHO BFR]],29,FALSE)</f>
        <v>preliminaryOps, thickening</v>
      </c>
      <c r="BA348">
        <f>VLOOKUP(Sheet1[[#This Row],[NPDES ID2]],Combined_Sheet__Major_Only___2[[NPDES ID2]:[ECHO BFR]],17,FALSE)</f>
        <v>38.007578000000002</v>
      </c>
      <c r="BB348">
        <f>VLOOKUP(Sheet1[[#This Row],[NPDES ID2]],Combined_Sheet__Major_Only___2[[NPDES ID2]:[ECHO BFR]],18,FALSE)</f>
        <v>-97.885295999999997</v>
      </c>
      <c r="BC348" t="str">
        <f>IF(ISNUMBER(SEARCH("aerobic",$AW348)),"aerobic","")</f>
        <v/>
      </c>
      <c r="BD348" t="str">
        <f>IF(ISNUMBER(SEARCH("anaer",$AW348)),"anaer","")</f>
        <v>anaer</v>
      </c>
      <c r="BE348" t="str">
        <f>IF(ISNUMBER(SEARCH("thickening",$AZ348)),"thickening","")</f>
        <v>thickening</v>
      </c>
      <c r="BF348" s="2" t="str">
        <f>IF(ISNUMBER(SEARCH("airDry",$AW348)),"airDry","")</f>
        <v/>
      </c>
      <c r="BG348" s="2" t="str">
        <f>IF(ISNUMBER(SEARCH("heatDry",$AY348)),"heatDry","")</f>
        <v/>
      </c>
      <c r="BH348" s="2" t="str">
        <f>IF(AND(ISNUMBER(SEARCH("aerobic",$AW348)),ISNUMBER(SEARCH("anaer",$AW348))),"Combined Aer and Anaer.","")</f>
        <v/>
      </c>
    </row>
    <row r="349" spans="1:60" x14ac:dyDescent="0.3">
      <c r="A349" s="4">
        <v>347</v>
      </c>
      <c r="B349" t="s">
        <v>1758</v>
      </c>
      <c r="C349">
        <v>984</v>
      </c>
      <c r="D349">
        <v>271.28970627266051</v>
      </c>
      <c r="E349">
        <v>271.21682263863391</v>
      </c>
      <c r="F349">
        <v>217.61218562779791</v>
      </c>
      <c r="G349">
        <v>324.16009256136482</v>
      </c>
      <c r="H349">
        <v>-77.245235906293487</v>
      </c>
      <c r="I349">
        <v>-78.191774265317534</v>
      </c>
      <c r="J349">
        <v>-90.48722513858047</v>
      </c>
      <c r="K349">
        <v>-62.620077131904253</v>
      </c>
      <c r="L349">
        <v>587.93303916732555</v>
      </c>
      <c r="M349">
        <v>584.81375397458532</v>
      </c>
      <c r="N349">
        <v>573.50800427457568</v>
      </c>
      <c r="O349">
        <v>611.70176856366311</v>
      </c>
      <c r="P349">
        <v>23.297203698293629</v>
      </c>
      <c r="Q349">
        <v>23.486879828778619</v>
      </c>
      <c r="R349">
        <v>19.30626790356278</v>
      </c>
      <c r="S349">
        <v>26.822667503186111</v>
      </c>
      <c r="T349">
        <v>46.178272405895413</v>
      </c>
      <c r="U349">
        <v>46.178198302810053</v>
      </c>
      <c r="V349">
        <v>46.146470272947099</v>
      </c>
      <c r="W349">
        <v>46.209769302397319</v>
      </c>
      <c r="X349">
        <v>3479.3991595963739</v>
      </c>
      <c r="Y349">
        <v>3494.8904219833312</v>
      </c>
      <c r="Z349">
        <v>3344.9603999705159</v>
      </c>
      <c r="AA349">
        <v>3565.371340097945</v>
      </c>
      <c r="AB349">
        <v>564.58982646542722</v>
      </c>
      <c r="AC349">
        <v>560.84476887563324</v>
      </c>
      <c r="AD349">
        <v>485.71451011569371</v>
      </c>
      <c r="AE349">
        <v>665.08957819607087</v>
      </c>
      <c r="AF349">
        <v>58.556862894504597</v>
      </c>
      <c r="AG349">
        <v>58.245937502254947</v>
      </c>
      <c r="AH349">
        <v>57.121537128233612</v>
      </c>
      <c r="AI349">
        <v>60.922022653196692</v>
      </c>
      <c r="AJ349">
        <v>0.4918118279872562</v>
      </c>
      <c r="AK349">
        <v>0.49181169270247432</v>
      </c>
      <c r="AL349">
        <v>0.49179277597225268</v>
      </c>
      <c r="AM349">
        <v>0.49183095977471358</v>
      </c>
      <c r="AN349">
        <v>0.948053865610474</v>
      </c>
      <c r="AO349">
        <v>0.94805386561047422</v>
      </c>
      <c r="AP349">
        <v>0.94805386561047422</v>
      </c>
      <c r="AQ349">
        <v>0.94805386561047422</v>
      </c>
      <c r="AR349">
        <v>13.48953704305505</v>
      </c>
      <c r="AS349">
        <v>13.48953704305505</v>
      </c>
      <c r="AT349">
        <v>13.48953704305505</v>
      </c>
      <c r="AU349">
        <v>13.48953704305505</v>
      </c>
      <c r="AV349" t="str">
        <f>VLOOKUP(Sheet1[[#This Row],[NPDES ID2]],Combined_Sheet__Major_Only___2[[NPDES ID2]:[ECHO BFR]],3,FALSE)</f>
        <v>CA</v>
      </c>
      <c r="AW349" t="s">
        <v>41</v>
      </c>
      <c r="AX349" t="str">
        <f>VLOOKUP(Sheet1[[#This Row],[NPDES ID2]],Combined_Sheet__Major_Only___2[[NPDES ID2]:[ECHO BFR]],27,FALSE)</f>
        <v>methaneBioCaptureRecover</v>
      </c>
      <c r="AY349" t="str">
        <f>VLOOKUP(Sheet1[[#This Row],[NPDES ID2]],Combined_Sheet__Major_Only___2[[NPDES ID2]:[ECHO BFR]],28,FALSE)</f>
        <v>-</v>
      </c>
      <c r="AZ349" t="str">
        <f>VLOOKUP(Sheet1[[#This Row],[NPDES ID2]],Combined_Sheet__Major_Only___2[[NPDES ID2]:[ECHO BFR]],29,FALSE)</f>
        <v>thickening</v>
      </c>
      <c r="BA349">
        <f>VLOOKUP(Sheet1[[#This Row],[NPDES ID2]],Combined_Sheet__Major_Only___2[[NPDES ID2]:[ECHO BFR]],17,FALSE)</f>
        <v>38.226827999999998</v>
      </c>
      <c r="BB349">
        <f>VLOOKUP(Sheet1[[#This Row],[NPDES ID2]],Combined_Sheet__Major_Only___2[[NPDES ID2]:[ECHO BFR]],18,FALSE)</f>
        <v>-122.58682899999999</v>
      </c>
      <c r="BC349" t="str">
        <f>IF(ISNUMBER(SEARCH("aerobic",$AW349)),"aerobic","")</f>
        <v>aerobic</v>
      </c>
      <c r="BD349" t="str">
        <f>IF(ISNUMBER(SEARCH("anaer",$AW349)),"anaer","")</f>
        <v/>
      </c>
      <c r="BE349" t="str">
        <f>IF(ISNUMBER(SEARCH("thickening",$AZ349)),"thickening","")</f>
        <v>thickening</v>
      </c>
      <c r="BF349" s="3" t="str">
        <f>IF(ISNUMBER(SEARCH("airDry",$AW349)),"airDry","")</f>
        <v/>
      </c>
      <c r="BG349" s="3" t="str">
        <f>IF(ISNUMBER(SEARCH("heatDry",$AY349)),"heatDry","")</f>
        <v/>
      </c>
      <c r="BH349" s="3" t="str">
        <f>IF(AND(ISNUMBER(SEARCH("aerobic",$AW349)),ISNUMBER(SEARCH("anaer",$AW349))),"Combined Aer and Anaer.","")</f>
        <v/>
      </c>
    </row>
    <row r="350" spans="1:60" x14ac:dyDescent="0.3">
      <c r="A350" s="4">
        <v>348</v>
      </c>
      <c r="B350" t="s">
        <v>1763</v>
      </c>
      <c r="C350">
        <v>977</v>
      </c>
      <c r="D350">
        <v>312.77306718860387</v>
      </c>
      <c r="E350">
        <v>313.95021606078097</v>
      </c>
      <c r="F350">
        <v>251.82472262714171</v>
      </c>
      <c r="G350">
        <v>372.30571083938258</v>
      </c>
      <c r="H350">
        <v>-77.788724560241519</v>
      </c>
      <c r="I350">
        <v>-77.711031483244909</v>
      </c>
      <c r="J350">
        <v>-90.398156288936192</v>
      </c>
      <c r="K350">
        <v>-65.20501747566189</v>
      </c>
      <c r="L350">
        <v>507.27383986254227</v>
      </c>
      <c r="M350">
        <v>503.60761658267961</v>
      </c>
      <c r="N350">
        <v>490.31907512577612</v>
      </c>
      <c r="O350">
        <v>535.21105376189905</v>
      </c>
      <c r="P350">
        <v>23.258363926875639</v>
      </c>
      <c r="Q350">
        <v>23.154992203144911</v>
      </c>
      <c r="R350">
        <v>19.755835917942822</v>
      </c>
      <c r="S350">
        <v>26.440308458849721</v>
      </c>
      <c r="T350">
        <v>46.647652508811547</v>
      </c>
      <c r="U350">
        <v>46.647577681346519</v>
      </c>
      <c r="V350">
        <v>46.615539500567763</v>
      </c>
      <c r="W350">
        <v>46.679457296831998</v>
      </c>
      <c r="X350">
        <v>4046.1286065212898</v>
      </c>
      <c r="Y350">
        <v>4070.4842282934942</v>
      </c>
      <c r="Z350">
        <v>3834.3973844802349</v>
      </c>
      <c r="AA350">
        <v>4182.7079749131399</v>
      </c>
      <c r="AB350">
        <v>1188.112138894181</v>
      </c>
      <c r="AC350">
        <v>1148.624264419788</v>
      </c>
      <c r="AD350">
        <v>906.24731633461488</v>
      </c>
      <c r="AE350">
        <v>1651.743294770808</v>
      </c>
      <c r="AF350">
        <v>50.88593419840771</v>
      </c>
      <c r="AG350">
        <v>50.517892945232397</v>
      </c>
      <c r="AH350">
        <v>49.186645247673773</v>
      </c>
      <c r="AI350">
        <v>53.686006800700717</v>
      </c>
      <c r="AJ350">
        <v>0.398412078649585</v>
      </c>
      <c r="AK350">
        <v>0.39841194112903111</v>
      </c>
      <c r="AL350">
        <v>0.39839272321539132</v>
      </c>
      <c r="AM350">
        <v>0.39843151534881088</v>
      </c>
      <c r="AN350">
        <v>0.94853797968450015</v>
      </c>
      <c r="AO350">
        <v>0.94853797968449982</v>
      </c>
      <c r="AP350">
        <v>0.94853797968449982</v>
      </c>
      <c r="AQ350">
        <v>0.94853797968449982</v>
      </c>
      <c r="AR350">
        <v>8.6018650017713352</v>
      </c>
      <c r="AS350">
        <v>8.6018650017713369</v>
      </c>
      <c r="AT350">
        <v>8.6018650017713369</v>
      </c>
      <c r="AU350">
        <v>8.6018650017713369</v>
      </c>
      <c r="AV350" t="str">
        <f>VLOOKUP(Sheet1[[#This Row],[NPDES ID2]],Combined_Sheet__Major_Only___2[[NPDES ID2]:[ECHO BFR]],3,FALSE)</f>
        <v>KS</v>
      </c>
      <c r="AW350" t="s">
        <v>54</v>
      </c>
      <c r="AX350" t="str">
        <f>VLOOKUP(Sheet1[[#This Row],[NPDES ID2]],Combined_Sheet__Major_Only___2[[NPDES ID2]:[ECHO BFR]],27,FALSE)</f>
        <v>-</v>
      </c>
      <c r="AY350" t="str">
        <f>VLOOKUP(Sheet1[[#This Row],[NPDES ID2]],Combined_Sheet__Major_Only___2[[NPDES ID2]:[ECHO BFR]],28,FALSE)</f>
        <v>-</v>
      </c>
      <c r="AZ350" t="str">
        <f>VLOOKUP(Sheet1[[#This Row],[NPDES ID2]],Combined_Sheet__Major_Only___2[[NPDES ID2]:[ECHO BFR]],29,FALSE)</f>
        <v>preliminaryOps, thickening</v>
      </c>
      <c r="BA350">
        <f>VLOOKUP(Sheet1[[#This Row],[NPDES ID2]],Combined_Sheet__Major_Only___2[[NPDES ID2]:[ECHO BFR]],17,FALSE)</f>
        <v>38.910899000000001</v>
      </c>
      <c r="BB350">
        <f>VLOOKUP(Sheet1[[#This Row],[NPDES ID2]],Combined_Sheet__Major_Only___2[[NPDES ID2]:[ECHO BFR]],18,FALSE)</f>
        <v>-94.888805000000005</v>
      </c>
      <c r="BC350" t="str">
        <f>IF(ISNUMBER(SEARCH("aerobic",$AW350)),"aerobic","")</f>
        <v/>
      </c>
      <c r="BD350" t="str">
        <f>IF(ISNUMBER(SEARCH("anaer",$AW350)),"anaer","")</f>
        <v/>
      </c>
      <c r="BE350" t="str">
        <f>IF(ISNUMBER(SEARCH("thickening",$AZ350)),"thickening","")</f>
        <v>thickening</v>
      </c>
      <c r="BF350" s="2" t="str">
        <f>IF(ISNUMBER(SEARCH("airDry",$AW350)),"airDry","")</f>
        <v/>
      </c>
      <c r="BG350" s="2" t="str">
        <f>IF(ISNUMBER(SEARCH("heatDry",$AY350)),"heatDry","")</f>
        <v/>
      </c>
      <c r="BH350" s="2" t="str">
        <f>IF(AND(ISNUMBER(SEARCH("aerobic",$AW350)),ISNUMBER(SEARCH("anaer",$AW350))),"Combined Aer and Anaer.","")</f>
        <v/>
      </c>
    </row>
    <row r="351" spans="1:60" x14ac:dyDescent="0.3">
      <c r="A351" s="4">
        <v>349</v>
      </c>
      <c r="B351" t="s">
        <v>1768</v>
      </c>
      <c r="C351">
        <v>962.1</v>
      </c>
      <c r="D351">
        <v>321.43540836337962</v>
      </c>
      <c r="E351">
        <v>323.10590868183931</v>
      </c>
      <c r="F351">
        <v>259.16623872748619</v>
      </c>
      <c r="G351">
        <v>382.2712146075267</v>
      </c>
      <c r="H351">
        <v>-77.822378207162672</v>
      </c>
      <c r="I351">
        <v>-77.570560302728538</v>
      </c>
      <c r="J351">
        <v>-90.168573063337334</v>
      </c>
      <c r="K351">
        <v>-65.745413719426139</v>
      </c>
      <c r="L351">
        <v>487.73470843800618</v>
      </c>
      <c r="M351">
        <v>484.03704074284678</v>
      </c>
      <c r="N351">
        <v>470.63257334231048</v>
      </c>
      <c r="O351">
        <v>515.91529357542936</v>
      </c>
      <c r="P351">
        <v>22.921088613027429</v>
      </c>
      <c r="Q351">
        <v>22.870244999056698</v>
      </c>
      <c r="R351">
        <v>19.586453269441549</v>
      </c>
      <c r="S351">
        <v>25.983824631856759</v>
      </c>
      <c r="T351">
        <v>85.118528035713283</v>
      </c>
      <c r="U351">
        <v>85.118393837346218</v>
      </c>
      <c r="V351">
        <v>85.060935368825739</v>
      </c>
      <c r="W351">
        <v>85.175567928954806</v>
      </c>
      <c r="X351">
        <v>7562.2819051444649</v>
      </c>
      <c r="Y351">
        <v>7609.9734828752325</v>
      </c>
      <c r="Z351">
        <v>7147.5774100825492</v>
      </c>
      <c r="AA351">
        <v>7830.2264687771276</v>
      </c>
      <c r="AB351">
        <v>1897.532622753869</v>
      </c>
      <c r="AC351">
        <v>1848.9168769645589</v>
      </c>
      <c r="AD351">
        <v>1502.5416749769761</v>
      </c>
      <c r="AE351">
        <v>2515.011364325228</v>
      </c>
      <c r="AF351">
        <v>49.68430413702994</v>
      </c>
      <c r="AG351">
        <v>49.307299326905181</v>
      </c>
      <c r="AH351">
        <v>47.94396264623429</v>
      </c>
      <c r="AI351">
        <v>52.552079096504052</v>
      </c>
      <c r="AJ351">
        <v>0.38381343095806603</v>
      </c>
      <c r="AK351">
        <v>0.38381326539456367</v>
      </c>
      <c r="AL351">
        <v>0.38379014549252088</v>
      </c>
      <c r="AM351">
        <v>0.38383681451731078</v>
      </c>
      <c r="AN351">
        <v>0.97082385733742127</v>
      </c>
      <c r="AO351">
        <v>0.97082385733742116</v>
      </c>
      <c r="AP351">
        <v>0.97082385733742116</v>
      </c>
      <c r="AQ351">
        <v>0.97082385733742116</v>
      </c>
      <c r="AR351">
        <v>9.0326536177529384</v>
      </c>
      <c r="AS351">
        <v>9.0326536177529384</v>
      </c>
      <c r="AT351">
        <v>9.0326536177529384</v>
      </c>
      <c r="AU351">
        <v>9.0326536177529384</v>
      </c>
      <c r="AV351" t="str">
        <f>VLOOKUP(Sheet1[[#This Row],[NPDES ID2]],Combined_Sheet__Major_Only___2[[NPDES ID2]:[ECHO BFR]],3,FALSE)</f>
        <v>NJ</v>
      </c>
      <c r="AW351" t="s">
        <v>54</v>
      </c>
      <c r="AX351" t="str">
        <f>VLOOKUP(Sheet1[[#This Row],[NPDES ID2]],Combined_Sheet__Major_Only___2[[NPDES ID2]:[ECHO BFR]],27,FALSE)</f>
        <v>-</v>
      </c>
      <c r="AY351" t="str">
        <f>VLOOKUP(Sheet1[[#This Row],[NPDES ID2]],Combined_Sheet__Major_Only___2[[NPDES ID2]:[ECHO BFR]],28,FALSE)</f>
        <v>-</v>
      </c>
      <c r="AZ351" t="str">
        <f>VLOOKUP(Sheet1[[#This Row],[NPDES ID2]],Combined_Sheet__Major_Only___2[[NPDES ID2]:[ECHO BFR]],29,FALSE)</f>
        <v>thickening, preliminaryOps</v>
      </c>
      <c r="BA351">
        <f>VLOOKUP(Sheet1[[#This Row],[NPDES ID2]],Combined_Sheet__Major_Only___2[[NPDES ID2]:[ECHO BFR]],17,FALSE)</f>
        <v>41.147058999999999</v>
      </c>
      <c r="BB351">
        <f>VLOOKUP(Sheet1[[#This Row],[NPDES ID2]],Combined_Sheet__Major_Only___2[[NPDES ID2]:[ECHO BFR]],18,FALSE)</f>
        <v>-74.592097999999993</v>
      </c>
      <c r="BC351" t="str">
        <f>IF(ISNUMBER(SEARCH("aerobic",$AW351)),"aerobic","")</f>
        <v/>
      </c>
      <c r="BD351" t="str">
        <f>IF(ISNUMBER(SEARCH("anaer",$AW351)),"anaer","")</f>
        <v/>
      </c>
      <c r="BE351" t="str">
        <f>IF(ISNUMBER(SEARCH("thickening",$AZ351)),"thickening","")</f>
        <v>thickening</v>
      </c>
      <c r="BF351" s="3" t="str">
        <f>IF(ISNUMBER(SEARCH("airDry",$AW351)),"airDry","")</f>
        <v/>
      </c>
      <c r="BG351" s="3" t="str">
        <f>IF(ISNUMBER(SEARCH("heatDry",$AY351)),"heatDry","")</f>
        <v/>
      </c>
      <c r="BH351" s="3" t="str">
        <f>IF(AND(ISNUMBER(SEARCH("aerobic",$AW351)),ISNUMBER(SEARCH("anaer",$AW351))),"Combined Aer and Anaer.","")</f>
        <v/>
      </c>
    </row>
    <row r="352" spans="1:60" x14ac:dyDescent="0.3">
      <c r="A352" s="4">
        <v>350</v>
      </c>
      <c r="B352" t="s">
        <v>1773</v>
      </c>
      <c r="C352">
        <v>956.98</v>
      </c>
      <c r="D352">
        <v>250.62621624858801</v>
      </c>
      <c r="E352">
        <v>250.2313004150293</v>
      </c>
      <c r="F352">
        <v>202.59398235654169</v>
      </c>
      <c r="G352">
        <v>299.94491498211141</v>
      </c>
      <c r="H352">
        <v>-76.825192929048427</v>
      </c>
      <c r="I352">
        <v>-78.083741768739245</v>
      </c>
      <c r="J352">
        <v>-91.000847009549332</v>
      </c>
      <c r="K352">
        <v>-60.889008226568613</v>
      </c>
      <c r="L352">
        <v>622.57086168810758</v>
      </c>
      <c r="M352">
        <v>619.9162286556035</v>
      </c>
      <c r="N352">
        <v>610.29423567544802</v>
      </c>
      <c r="O352">
        <v>642.79965481412057</v>
      </c>
      <c r="P352">
        <v>22.564658647275809</v>
      </c>
      <c r="Q352">
        <v>22.815919876091559</v>
      </c>
      <c r="R352">
        <v>18.356919005312371</v>
      </c>
      <c r="S352">
        <v>25.81373608281044</v>
      </c>
      <c r="T352">
        <v>44.156699602034173</v>
      </c>
      <c r="U352">
        <v>44.156628618779052</v>
      </c>
      <c r="V352">
        <v>44.126236377656561</v>
      </c>
      <c r="W352">
        <v>44.1868704407919</v>
      </c>
      <c r="X352">
        <v>3055.2315326732169</v>
      </c>
      <c r="Y352">
        <v>3066.166554300547</v>
      </c>
      <c r="Z352">
        <v>2960.208250400321</v>
      </c>
      <c r="AA352">
        <v>3115.7931870216571</v>
      </c>
      <c r="AB352">
        <v>530.45093587574956</v>
      </c>
      <c r="AC352">
        <v>526.19916427219368</v>
      </c>
      <c r="AD352">
        <v>452.41798974037238</v>
      </c>
      <c r="AE352">
        <v>629.21504727000786</v>
      </c>
      <c r="AF352">
        <v>63.757236658881418</v>
      </c>
      <c r="AG352">
        <v>63.485124011161993</v>
      </c>
      <c r="AH352">
        <v>62.501380939237677</v>
      </c>
      <c r="AI352">
        <v>65.826712850917161</v>
      </c>
      <c r="AJ352">
        <v>0.55529621780425908</v>
      </c>
      <c r="AK352">
        <v>0.55529607699032657</v>
      </c>
      <c r="AL352">
        <v>0.55527638352716302</v>
      </c>
      <c r="AM352">
        <v>0.55531613505936805</v>
      </c>
      <c r="AN352">
        <v>0.94586034841281408</v>
      </c>
      <c r="AO352">
        <v>0.94586034841281419</v>
      </c>
      <c r="AP352">
        <v>0.94586034841281419</v>
      </c>
      <c r="AQ352">
        <v>0.94586034841281419</v>
      </c>
      <c r="AR352">
        <v>14.11180008531942</v>
      </c>
      <c r="AS352">
        <v>14.11180008531942</v>
      </c>
      <c r="AT352">
        <v>14.11180008531942</v>
      </c>
      <c r="AU352">
        <v>14.11180008531942</v>
      </c>
      <c r="AV352" t="str">
        <f>VLOOKUP(Sheet1[[#This Row],[NPDES ID2]],Combined_Sheet__Major_Only___2[[NPDES ID2]:[ECHO BFR]],3,FALSE)</f>
        <v>SD</v>
      </c>
      <c r="AW352" t="s">
        <v>12181</v>
      </c>
      <c r="AX352" t="str">
        <f>VLOOKUP(Sheet1[[#This Row],[NPDES ID2]],Combined_Sheet__Major_Only___2[[NPDES ID2]:[ECHO BFR]],27,FALSE)</f>
        <v>tempSludgeStore, methaneBioCaptureRecover</v>
      </c>
      <c r="AY352" t="str">
        <f>VLOOKUP(Sheet1[[#This Row],[NPDES ID2]],Combined_Sheet__Major_Only___2[[NPDES ID2]:[ECHO BFR]],28,FALSE)</f>
        <v>-</v>
      </c>
      <c r="AZ352" t="str">
        <f>VLOOKUP(Sheet1[[#This Row],[NPDES ID2]],Combined_Sheet__Major_Only___2[[NPDES ID2]:[ECHO BFR]],29,FALSE)</f>
        <v>thickening</v>
      </c>
      <c r="BA352">
        <f>VLOOKUP(Sheet1[[#This Row],[NPDES ID2]],Combined_Sheet__Major_Only___2[[NPDES ID2]:[ECHO BFR]],17,FALSE)</f>
        <v>44.022010000000002</v>
      </c>
      <c r="BB352">
        <f>VLOOKUP(Sheet1[[#This Row],[NPDES ID2]],Combined_Sheet__Major_Only___2[[NPDES ID2]:[ECHO BFR]],18,FALSE)</f>
        <v>-103.09853</v>
      </c>
      <c r="BC352" t="str">
        <f>IF(ISNUMBER(SEARCH("aerobic",$AW352)),"aerobic","")</f>
        <v/>
      </c>
      <c r="BD352" t="str">
        <f>IF(ISNUMBER(SEARCH("anaer",$AW352)),"anaer","")</f>
        <v>anaer</v>
      </c>
      <c r="BE352" t="str">
        <f>IF(ISNUMBER(SEARCH("thickening",$AZ352)),"thickening","")</f>
        <v>thickening</v>
      </c>
      <c r="BF352" s="2" t="str">
        <f>IF(ISNUMBER(SEARCH("airDry",$AW352)),"airDry","")</f>
        <v/>
      </c>
      <c r="BG352" s="2" t="str">
        <f>IF(ISNUMBER(SEARCH("heatDry",$AY352)),"heatDry","")</f>
        <v/>
      </c>
      <c r="BH352" s="2" t="str">
        <f>IF(AND(ISNUMBER(SEARCH("aerobic",$AW352)),ISNUMBER(SEARCH("anaer",$AW352))),"Combined Aer and Anaer.","")</f>
        <v/>
      </c>
    </row>
    <row r="353" spans="1:60" x14ac:dyDescent="0.3">
      <c r="A353" s="4">
        <v>351</v>
      </c>
      <c r="B353" t="s">
        <v>1778</v>
      </c>
      <c r="C353">
        <v>949.8</v>
      </c>
      <c r="D353">
        <v>274.67900158010332</v>
      </c>
      <c r="E353">
        <v>275.00196184169772</v>
      </c>
      <c r="F353">
        <v>220.60357956546801</v>
      </c>
      <c r="G353">
        <v>328.00960090156377</v>
      </c>
      <c r="H353">
        <v>-77.33916847239567</v>
      </c>
      <c r="I353">
        <v>-78.302882073337443</v>
      </c>
      <c r="J353">
        <v>-90.579052318935211</v>
      </c>
      <c r="K353">
        <v>-62.790908611997118</v>
      </c>
      <c r="L353">
        <v>564.84450652247187</v>
      </c>
      <c r="M353">
        <v>561.81338443617915</v>
      </c>
      <c r="N353">
        <v>550.83028403698233</v>
      </c>
      <c r="O353">
        <v>587.9354802064679</v>
      </c>
      <c r="P353">
        <v>22.492633838970828</v>
      </c>
      <c r="Q353">
        <v>22.667620306532189</v>
      </c>
      <c r="R353">
        <v>18.667880609466788</v>
      </c>
      <c r="S353">
        <v>25.883394873311989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58.281864990742143</v>
      </c>
      <c r="AG353">
        <v>57.968967217372757</v>
      </c>
      <c r="AH353">
        <v>56.836614874806031</v>
      </c>
      <c r="AI353">
        <v>60.663239266247572</v>
      </c>
      <c r="AJ353">
        <v>0.48845811021090257</v>
      </c>
      <c r="AK353">
        <v>0.48845803501580293</v>
      </c>
      <c r="AL353">
        <v>0.4884475097172018</v>
      </c>
      <c r="AM353">
        <v>0.48846875487923669</v>
      </c>
      <c r="AN353">
        <v>0.18286883608051971</v>
      </c>
      <c r="AO353">
        <v>0.18286883608051971</v>
      </c>
      <c r="AP353">
        <v>0.18286883608051971</v>
      </c>
      <c r="AQ353">
        <v>0.18286883608051971</v>
      </c>
      <c r="AR353">
        <v>13.12273816608066</v>
      </c>
      <c r="AS353">
        <v>13.122738166080669</v>
      </c>
      <c r="AT353">
        <v>13.122738166080669</v>
      </c>
      <c r="AU353">
        <v>13.122738166080669</v>
      </c>
      <c r="AV353" t="str">
        <f>VLOOKUP(Sheet1[[#This Row],[NPDES ID2]],Combined_Sheet__Major_Only___2[[NPDES ID2]:[ECHO BFR]],3,FALSE)</f>
        <v>SC</v>
      </c>
      <c r="AW353" t="s">
        <v>41</v>
      </c>
      <c r="AX353" t="str">
        <f>VLOOKUP(Sheet1[[#This Row],[NPDES ID2]],Combined_Sheet__Major_Only___2[[NPDES ID2]:[ECHO BFR]],27,FALSE)</f>
        <v>-</v>
      </c>
      <c r="AY353" t="str">
        <f>VLOOKUP(Sheet1[[#This Row],[NPDES ID2]],Combined_Sheet__Major_Only___2[[NPDES ID2]:[ECHO BFR]],28,FALSE)</f>
        <v>heatDry</v>
      </c>
      <c r="AZ353" t="str">
        <f>VLOOKUP(Sheet1[[#This Row],[NPDES ID2]],Combined_Sheet__Major_Only___2[[NPDES ID2]:[ECHO BFR]],29,FALSE)</f>
        <v>thickening</v>
      </c>
      <c r="BA353">
        <f>VLOOKUP(Sheet1[[#This Row],[NPDES ID2]],Combined_Sheet__Major_Only___2[[NPDES ID2]:[ECHO BFR]],17,FALSE)</f>
        <v>33.849722</v>
      </c>
      <c r="BB353">
        <f>VLOOKUP(Sheet1[[#This Row],[NPDES ID2]],Combined_Sheet__Major_Only___2[[NPDES ID2]:[ECHO BFR]],18,FALSE)</f>
        <v>-80.315556000000001</v>
      </c>
      <c r="BC353" t="str">
        <f>IF(ISNUMBER(SEARCH("aerobic",$AW353)),"aerobic","")</f>
        <v>aerobic</v>
      </c>
      <c r="BD353" t="str">
        <f>IF(ISNUMBER(SEARCH("anaer",$AW353)),"anaer","")</f>
        <v/>
      </c>
      <c r="BE353" t="str">
        <f>IF(ISNUMBER(SEARCH("thickening",$AZ353)),"thickening","")</f>
        <v>thickening</v>
      </c>
      <c r="BF353" s="3" t="str">
        <f>IF(ISNUMBER(SEARCH("airDry",$AW353)),"airDry","")</f>
        <v/>
      </c>
      <c r="BG353" s="3" t="str">
        <f>IF(ISNUMBER(SEARCH("heatDry",$AY353)),"heatDry","")</f>
        <v>heatDry</v>
      </c>
      <c r="BH353" s="3" t="str">
        <f>IF(AND(ISNUMBER(SEARCH("aerobic",$AW353)),ISNUMBER(SEARCH("anaer",$AW353))),"Combined Aer and Anaer.","")</f>
        <v/>
      </c>
    </row>
    <row r="354" spans="1:60" x14ac:dyDescent="0.3">
      <c r="A354" s="4">
        <v>352</v>
      </c>
      <c r="B354" t="s">
        <v>1783</v>
      </c>
      <c r="C354">
        <v>937.5</v>
      </c>
      <c r="D354">
        <v>249.91077408492271</v>
      </c>
      <c r="E354">
        <v>249.7450979140923</v>
      </c>
      <c r="F354">
        <v>202.39583478358671</v>
      </c>
      <c r="G354">
        <v>299.05724988353182</v>
      </c>
      <c r="H354">
        <v>-76.713544228469488</v>
      </c>
      <c r="I354">
        <v>-77.931367841077673</v>
      </c>
      <c r="J354">
        <v>-90.78446032592251</v>
      </c>
      <c r="K354">
        <v>-60.523946770608809</v>
      </c>
      <c r="L354">
        <v>614.53272752663008</v>
      </c>
      <c r="M354">
        <v>611.96721989608102</v>
      </c>
      <c r="N354">
        <v>602.66511928894738</v>
      </c>
      <c r="O354">
        <v>634.08841124748722</v>
      </c>
      <c r="P354">
        <v>22.09616182811056</v>
      </c>
      <c r="Q354">
        <v>22.35416670331081</v>
      </c>
      <c r="R354">
        <v>17.950597305672019</v>
      </c>
      <c r="S354">
        <v>25.292430938722369</v>
      </c>
      <c r="T354">
        <v>103.91754613369589</v>
      </c>
      <c r="U354">
        <v>103.9173829233907</v>
      </c>
      <c r="V354">
        <v>103.8475026827434</v>
      </c>
      <c r="W354">
        <v>103.9869173085435</v>
      </c>
      <c r="X354">
        <v>7135.8159385222853</v>
      </c>
      <c r="Y354">
        <v>7160.8760065579936</v>
      </c>
      <c r="Z354">
        <v>6918.3448245911604</v>
      </c>
      <c r="AA354">
        <v>7274.3260243959076</v>
      </c>
      <c r="AB354">
        <v>1068.779337659621</v>
      </c>
      <c r="AC354">
        <v>1062.833374259284</v>
      </c>
      <c r="AD354">
        <v>931.5445819951691</v>
      </c>
      <c r="AE354">
        <v>1238.2280901170991</v>
      </c>
      <c r="AF354">
        <v>64.242985843346375</v>
      </c>
      <c r="AG354">
        <v>63.974411403739978</v>
      </c>
      <c r="AH354">
        <v>63.004425388042087</v>
      </c>
      <c r="AI354">
        <v>66.284125921599937</v>
      </c>
      <c r="AJ354">
        <v>0.56123180682571383</v>
      </c>
      <c r="AK354">
        <v>0.56123159573639025</v>
      </c>
      <c r="AL354">
        <v>0.5612021046402782</v>
      </c>
      <c r="AM354">
        <v>0.56126163386804573</v>
      </c>
      <c r="AN354">
        <v>0.97591962144815469</v>
      </c>
      <c r="AO354">
        <v>0.97591962144815492</v>
      </c>
      <c r="AP354">
        <v>0.97591962144815492</v>
      </c>
      <c r="AQ354">
        <v>0.97591962144815492</v>
      </c>
      <c r="AR354">
        <v>15.541632416102519</v>
      </c>
      <c r="AS354">
        <v>15.541632416102519</v>
      </c>
      <c r="AT354">
        <v>15.541632416102519</v>
      </c>
      <c r="AU354">
        <v>15.541632416102519</v>
      </c>
      <c r="AV354" t="str">
        <f>VLOOKUP(Sheet1[[#This Row],[NPDES ID2]],Combined_Sheet__Major_Only___2[[NPDES ID2]:[ECHO BFR]],3,FALSE)</f>
        <v>PA</v>
      </c>
      <c r="AW354" t="s">
        <v>544</v>
      </c>
      <c r="AX354" t="str">
        <f>VLOOKUP(Sheet1[[#This Row],[NPDES ID2]],Combined_Sheet__Major_Only___2[[NPDES ID2]:[ECHO BFR]],27,FALSE)</f>
        <v>other</v>
      </c>
      <c r="AY354" t="str">
        <f>VLOOKUP(Sheet1[[#This Row],[NPDES ID2]],Combined_Sheet__Major_Only___2[[NPDES ID2]:[ECHO BFR]],28,FALSE)</f>
        <v>-</v>
      </c>
      <c r="AZ354" t="str">
        <f>VLOOKUP(Sheet1[[#This Row],[NPDES ID2]],Combined_Sheet__Major_Only___2[[NPDES ID2]:[ECHO BFR]],29,FALSE)</f>
        <v>thickening, preliminaryOps</v>
      </c>
      <c r="BA354">
        <f>VLOOKUP(Sheet1[[#This Row],[NPDES ID2]],Combined_Sheet__Major_Only___2[[NPDES ID2]:[ECHO BFR]],17,FALSE)</f>
        <v>40.059722000000001</v>
      </c>
      <c r="BB354">
        <f>VLOOKUP(Sheet1[[#This Row],[NPDES ID2]],Combined_Sheet__Major_Only___2[[NPDES ID2]:[ECHO BFR]],18,FALSE)</f>
        <v>-77.531389000000004</v>
      </c>
      <c r="BC354" t="str">
        <f>IF(ISNUMBER(SEARCH("aerobic",$AW354)),"aerobic","")</f>
        <v>aerobic</v>
      </c>
      <c r="BD354" t="str">
        <f>IF(ISNUMBER(SEARCH("anaer",$AW354)),"anaer","")</f>
        <v/>
      </c>
      <c r="BE354" t="str">
        <f>IF(ISNUMBER(SEARCH("thickening",$AZ354)),"thickening","")</f>
        <v>thickening</v>
      </c>
      <c r="BF354" s="2" t="str">
        <f>IF(ISNUMBER(SEARCH("airDry",$AW354)),"airDry","")</f>
        <v/>
      </c>
      <c r="BG354" s="2" t="str">
        <f>IF(ISNUMBER(SEARCH("heatDry",$AY354)),"heatDry","")</f>
        <v/>
      </c>
      <c r="BH354" s="2" t="str">
        <f>IF(AND(ISNUMBER(SEARCH("aerobic",$AW354)),ISNUMBER(SEARCH("anaer",$AW354))),"Combined Aer and Anaer.","")</f>
        <v/>
      </c>
    </row>
    <row r="355" spans="1:60" x14ac:dyDescent="0.3">
      <c r="A355" s="4">
        <v>353</v>
      </c>
      <c r="B355" t="s">
        <v>1788</v>
      </c>
      <c r="C355">
        <v>937.28</v>
      </c>
      <c r="D355">
        <v>253.77013351245481</v>
      </c>
      <c r="E355">
        <v>253.7020330462629</v>
      </c>
      <c r="F355">
        <v>205.22443657154349</v>
      </c>
      <c r="G355">
        <v>303.57111371716081</v>
      </c>
      <c r="H355">
        <v>-76.85970484957025</v>
      </c>
      <c r="I355">
        <v>-78.160458718830171</v>
      </c>
      <c r="J355">
        <v>-91.071684955736927</v>
      </c>
      <c r="K355">
        <v>-61.090422385690623</v>
      </c>
      <c r="L355">
        <v>605.09245933539808</v>
      </c>
      <c r="M355">
        <v>602.45768552543882</v>
      </c>
      <c r="N355">
        <v>592.90746493351185</v>
      </c>
      <c r="O355">
        <v>625.17032418669498</v>
      </c>
      <c r="P355">
        <v>22.108848533686611</v>
      </c>
      <c r="Q355">
        <v>22.343087814162029</v>
      </c>
      <c r="R355">
        <v>18.010998080240959</v>
      </c>
      <c r="S355">
        <v>25.305283958733298</v>
      </c>
      <c r="T355">
        <v>51.578118551887783</v>
      </c>
      <c r="U355">
        <v>51.578036115388308</v>
      </c>
      <c r="V355">
        <v>51.542740045003477</v>
      </c>
      <c r="W355">
        <v>51.613157496336477</v>
      </c>
      <c r="X355">
        <v>3596.2652461878688</v>
      </c>
      <c r="Y355">
        <v>3609.420369854588</v>
      </c>
      <c r="Z355">
        <v>3482.0361880931182</v>
      </c>
      <c r="AA355">
        <v>3669.0760675761248</v>
      </c>
      <c r="AB355">
        <v>609.95928545095387</v>
      </c>
      <c r="AC355">
        <v>605.36535161700556</v>
      </c>
      <c r="AD355">
        <v>522.0370902832409</v>
      </c>
      <c r="AE355">
        <v>720.59249072405453</v>
      </c>
      <c r="AF355">
        <v>63.269844267350869</v>
      </c>
      <c r="AG355">
        <v>62.994083833474477</v>
      </c>
      <c r="AH355">
        <v>61.99719550244734</v>
      </c>
      <c r="AI355">
        <v>65.367000224737851</v>
      </c>
      <c r="AJ355">
        <v>0.54934147617595974</v>
      </c>
      <c r="AK355">
        <v>0.54934133033959109</v>
      </c>
      <c r="AL355">
        <v>0.54932093652805958</v>
      </c>
      <c r="AM355">
        <v>0.54936210179286049</v>
      </c>
      <c r="AN355">
        <v>0.95312662023842687</v>
      </c>
      <c r="AO355">
        <v>0.95312662023842731</v>
      </c>
      <c r="AP355">
        <v>0.95312662023842731</v>
      </c>
      <c r="AQ355">
        <v>0.95312662023842731</v>
      </c>
      <c r="AR355">
        <v>14.19710067039097</v>
      </c>
      <c r="AS355">
        <v>14.197100670390981</v>
      </c>
      <c r="AT355">
        <v>14.197100670390981</v>
      </c>
      <c r="AU355">
        <v>14.197100670390981</v>
      </c>
      <c r="AV355" t="str">
        <f>VLOOKUP(Sheet1[[#This Row],[NPDES ID2]],Combined_Sheet__Major_Only___2[[NPDES ID2]:[ECHO BFR]],3,FALSE)</f>
        <v>NC</v>
      </c>
      <c r="AW355" t="s">
        <v>41</v>
      </c>
      <c r="AX355" t="str">
        <f>VLOOKUP(Sheet1[[#This Row],[NPDES ID2]],Combined_Sheet__Major_Only___2[[NPDES ID2]:[ECHO BFR]],27,FALSE)</f>
        <v>-</v>
      </c>
      <c r="AY355" t="str">
        <f>VLOOKUP(Sheet1[[#This Row],[NPDES ID2]],Combined_Sheet__Major_Only___2[[NPDES ID2]:[ECHO BFR]],28,FALSE)</f>
        <v>-</v>
      </c>
      <c r="AZ355" t="str">
        <f>VLOOKUP(Sheet1[[#This Row],[NPDES ID2]],Combined_Sheet__Major_Only___2[[NPDES ID2]:[ECHO BFR]],29,FALSE)</f>
        <v>thickening</v>
      </c>
      <c r="BA355">
        <f>VLOOKUP(Sheet1[[#This Row],[NPDES ID2]],Combined_Sheet__Major_Only___2[[NPDES ID2]:[ECHO BFR]],17,FALSE)</f>
        <v>35.991996999999998</v>
      </c>
      <c r="BB355">
        <f>VLOOKUP(Sheet1[[#This Row],[NPDES ID2]],Combined_Sheet__Major_Only___2[[NPDES ID2]:[ECHO BFR]],18,FALSE)</f>
        <v>-77.727395000000001</v>
      </c>
      <c r="BC355" t="str">
        <f>IF(ISNUMBER(SEARCH("aerobic",$AW355)),"aerobic","")</f>
        <v>aerobic</v>
      </c>
      <c r="BD355" t="str">
        <f>IF(ISNUMBER(SEARCH("anaer",$AW355)),"anaer","")</f>
        <v/>
      </c>
      <c r="BE355" t="str">
        <f>IF(ISNUMBER(SEARCH("thickening",$AZ355)),"thickening","")</f>
        <v>thickening</v>
      </c>
      <c r="BF355" s="3" t="str">
        <f>IF(ISNUMBER(SEARCH("airDry",$AW355)),"airDry","")</f>
        <v/>
      </c>
      <c r="BG355" s="3" t="str">
        <f>IF(ISNUMBER(SEARCH("heatDry",$AY355)),"heatDry","")</f>
        <v/>
      </c>
      <c r="BH355" s="3" t="str">
        <f>IF(AND(ISNUMBER(SEARCH("aerobic",$AW355)),ISNUMBER(SEARCH("anaer",$AW355))),"Combined Aer and Anaer.","")</f>
        <v/>
      </c>
    </row>
    <row r="356" spans="1:60" x14ac:dyDescent="0.3">
      <c r="A356" s="4">
        <v>354</v>
      </c>
      <c r="B356" t="s">
        <v>1793</v>
      </c>
      <c r="C356">
        <v>909.43</v>
      </c>
      <c r="D356">
        <v>277.67555889284989</v>
      </c>
      <c r="E356">
        <v>278.64185316598292</v>
      </c>
      <c r="F356">
        <v>223.3063041473898</v>
      </c>
      <c r="G356">
        <v>331.40094054981728</v>
      </c>
      <c r="H356">
        <v>-77.241159631705145</v>
      </c>
      <c r="I356">
        <v>-78.133249513816907</v>
      </c>
      <c r="J356">
        <v>-90.393146850007582</v>
      </c>
      <c r="K356">
        <v>-62.662122690284427</v>
      </c>
      <c r="L356">
        <v>540.61188335717463</v>
      </c>
      <c r="M356">
        <v>537.70853194299355</v>
      </c>
      <c r="N356">
        <v>527.18431105579009</v>
      </c>
      <c r="O356">
        <v>562.73735625071367</v>
      </c>
      <c r="P356">
        <v>21.536407225713798</v>
      </c>
      <c r="Q356">
        <v>21.703219474347559</v>
      </c>
      <c r="R356">
        <v>17.876726832168391</v>
      </c>
      <c r="S356">
        <v>24.780821932978231</v>
      </c>
      <c r="T356">
        <v>76.848486785127676</v>
      </c>
      <c r="U356">
        <v>76.848365349657286</v>
      </c>
      <c r="V356">
        <v>76.796371452071213</v>
      </c>
      <c r="W356">
        <v>76.900101915914945</v>
      </c>
      <c r="X356">
        <v>5819.9995018390437</v>
      </c>
      <c r="Y356">
        <v>5846.2549434519551</v>
      </c>
      <c r="Z356">
        <v>5592.3253204949078</v>
      </c>
      <c r="AA356">
        <v>5965.5992972673548</v>
      </c>
      <c r="AB356">
        <v>901.46692648843498</v>
      </c>
      <c r="AC356">
        <v>895.97988430518421</v>
      </c>
      <c r="AD356">
        <v>780.70384646550235</v>
      </c>
      <c r="AE356">
        <v>1054.466600151253</v>
      </c>
      <c r="AF356">
        <v>58.259220013669037</v>
      </c>
      <c r="AG356">
        <v>57.946045577516763</v>
      </c>
      <c r="AH356">
        <v>56.813802207379119</v>
      </c>
      <c r="AI356">
        <v>60.641058884308357</v>
      </c>
      <c r="AJ356">
        <v>0.48818195684261873</v>
      </c>
      <c r="AK356">
        <v>0.48818179897245351</v>
      </c>
      <c r="AL356">
        <v>0.48815973320754003</v>
      </c>
      <c r="AM356">
        <v>0.48820427370581071</v>
      </c>
      <c r="AN356">
        <v>0.9678289472512237</v>
      </c>
      <c r="AO356">
        <v>0.9678289472512237</v>
      </c>
      <c r="AP356">
        <v>0.9678289472512237</v>
      </c>
      <c r="AQ356">
        <v>0.9678289472512237</v>
      </c>
      <c r="AR356">
        <v>13.804702400213049</v>
      </c>
      <c r="AS356">
        <v>13.804702400213049</v>
      </c>
      <c r="AT356">
        <v>13.804702400213049</v>
      </c>
      <c r="AU356">
        <v>13.804702400213049</v>
      </c>
      <c r="AV356" t="str">
        <f>VLOOKUP(Sheet1[[#This Row],[NPDES ID2]],Combined_Sheet__Major_Only___2[[NPDES ID2]:[ECHO BFR]],3,FALSE)</f>
        <v>NJ</v>
      </c>
      <c r="AW356" t="s">
        <v>12181</v>
      </c>
      <c r="AX356" t="str">
        <f>VLOOKUP(Sheet1[[#This Row],[NPDES ID2]],Combined_Sheet__Major_Only___2[[NPDES ID2]:[ECHO BFR]],27,FALSE)</f>
        <v>methaneBioCaptureRecover</v>
      </c>
      <c r="AY356" t="str">
        <f>VLOOKUP(Sheet1[[#This Row],[NPDES ID2]],Combined_Sheet__Major_Only___2[[NPDES ID2]:[ECHO BFR]],28,FALSE)</f>
        <v>-</v>
      </c>
      <c r="AZ356" t="str">
        <f>VLOOKUP(Sheet1[[#This Row],[NPDES ID2]],Combined_Sheet__Major_Only___2[[NPDES ID2]:[ECHO BFR]],29,FALSE)</f>
        <v>preliminaryOps, thickening</v>
      </c>
      <c r="BA356">
        <f>VLOOKUP(Sheet1[[#This Row],[NPDES ID2]],Combined_Sheet__Major_Only___2[[NPDES ID2]:[ECHO BFR]],17,FALSE)</f>
        <v>39.464350000000003</v>
      </c>
      <c r="BB356">
        <f>VLOOKUP(Sheet1[[#This Row],[NPDES ID2]],Combined_Sheet__Major_Only___2[[NPDES ID2]:[ECHO BFR]],18,FALSE)</f>
        <v>-75.063249999999996</v>
      </c>
      <c r="BC356" t="str">
        <f>IF(ISNUMBER(SEARCH("aerobic",$AW356)),"aerobic","")</f>
        <v/>
      </c>
      <c r="BD356" t="str">
        <f>IF(ISNUMBER(SEARCH("anaer",$AW356)),"anaer","")</f>
        <v>anaer</v>
      </c>
      <c r="BE356" t="str">
        <f>IF(ISNUMBER(SEARCH("thickening",$AZ356)),"thickening","")</f>
        <v>thickening</v>
      </c>
      <c r="BF356" s="2" t="str">
        <f>IF(ISNUMBER(SEARCH("airDry",$AW356)),"airDry","")</f>
        <v/>
      </c>
      <c r="BG356" s="2" t="str">
        <f>IF(ISNUMBER(SEARCH("heatDry",$AY356)),"heatDry","")</f>
        <v/>
      </c>
      <c r="BH356" s="2" t="str">
        <f>IF(AND(ISNUMBER(SEARCH("aerobic",$AW356)),ISNUMBER(SEARCH("anaer",$AW356))),"Combined Aer and Anaer.","")</f>
        <v/>
      </c>
    </row>
    <row r="357" spans="1:60" x14ac:dyDescent="0.3">
      <c r="A357" s="4">
        <v>355</v>
      </c>
      <c r="B357" t="s">
        <v>1798</v>
      </c>
      <c r="C357">
        <v>909.35</v>
      </c>
      <c r="D357">
        <v>268.23749495527068</v>
      </c>
      <c r="E357">
        <v>268.92464307801231</v>
      </c>
      <c r="F357">
        <v>216.26893800955179</v>
      </c>
      <c r="G357">
        <v>320.40580916851582</v>
      </c>
      <c r="H357">
        <v>-76.874991786441655</v>
      </c>
      <c r="I357">
        <v>-77.945799088532908</v>
      </c>
      <c r="J357">
        <v>-90.310622369598448</v>
      </c>
      <c r="K357">
        <v>-61.842337964602777</v>
      </c>
      <c r="L357">
        <v>559.55839774264712</v>
      </c>
      <c r="M357">
        <v>556.79818504484285</v>
      </c>
      <c r="N357">
        <v>546.78445760026932</v>
      </c>
      <c r="O357">
        <v>580.60910004985078</v>
      </c>
      <c r="P357">
        <v>21.499330958239451</v>
      </c>
      <c r="Q357">
        <v>21.677488606591961</v>
      </c>
      <c r="R357">
        <v>17.661385592991099</v>
      </c>
      <c r="S357">
        <v>24.68519108840189</v>
      </c>
      <c r="T357">
        <v>206.3220451359029</v>
      </c>
      <c r="U357">
        <v>206.3217238879291</v>
      </c>
      <c r="V357">
        <v>206.18417812641621</v>
      </c>
      <c r="W357">
        <v>206.45858889967761</v>
      </c>
      <c r="X357">
        <v>15094.04197890495</v>
      </c>
      <c r="Y357">
        <v>15156.80925119625</v>
      </c>
      <c r="Z357">
        <v>14550.64751744955</v>
      </c>
      <c r="AA357">
        <v>15440.871389345801</v>
      </c>
      <c r="AB357">
        <v>2999.7845536365689</v>
      </c>
      <c r="AC357">
        <v>2967.6378513117238</v>
      </c>
      <c r="AD357">
        <v>2498.0249277721318</v>
      </c>
      <c r="AE357">
        <v>3655.0138638461299</v>
      </c>
      <c r="AF357">
        <v>60.309447438745998</v>
      </c>
      <c r="AG357">
        <v>60.011336706953401</v>
      </c>
      <c r="AH357">
        <v>58.936032303976589</v>
      </c>
      <c r="AI357">
        <v>62.573057245247021</v>
      </c>
      <c r="AJ357">
        <v>0.51319363025325349</v>
      </c>
      <c r="AK357">
        <v>0.51319329466633279</v>
      </c>
      <c r="AL357">
        <v>0.51314652003155881</v>
      </c>
      <c r="AM357">
        <v>0.51324094064423265</v>
      </c>
      <c r="AN357">
        <v>0.98765997745321554</v>
      </c>
      <c r="AO357">
        <v>0.98765997745321532</v>
      </c>
      <c r="AP357">
        <v>0.98765997745321532</v>
      </c>
      <c r="AQ357">
        <v>0.98765997745321532</v>
      </c>
      <c r="AR357">
        <v>12.366290536683231</v>
      </c>
      <c r="AS357">
        <v>12.366290536683231</v>
      </c>
      <c r="AT357">
        <v>12.366290536683231</v>
      </c>
      <c r="AU357">
        <v>12.366290536683231</v>
      </c>
      <c r="AV357" t="str">
        <f>VLOOKUP(Sheet1[[#This Row],[NPDES ID2]],Combined_Sheet__Major_Only___2[[NPDES ID2]:[ECHO BFR]],3,FALSE)</f>
        <v>MO</v>
      </c>
      <c r="AW357" t="s">
        <v>41</v>
      </c>
      <c r="AX357" t="str">
        <f>VLOOKUP(Sheet1[[#This Row],[NPDES ID2]],Combined_Sheet__Major_Only___2[[NPDES ID2]:[ECHO BFR]],27,FALSE)</f>
        <v>other</v>
      </c>
      <c r="AY357" t="str">
        <f>VLOOKUP(Sheet1[[#This Row],[NPDES ID2]],Combined_Sheet__Major_Only___2[[NPDES ID2]:[ECHO BFR]],28,FALSE)</f>
        <v>-</v>
      </c>
      <c r="AZ357" t="str">
        <f>VLOOKUP(Sheet1[[#This Row],[NPDES ID2]],Combined_Sheet__Major_Only___2[[NPDES ID2]:[ECHO BFR]],29,FALSE)</f>
        <v>preliminaryOps</v>
      </c>
      <c r="BA357">
        <f>VLOOKUP(Sheet1[[#This Row],[NPDES ID2]],Combined_Sheet__Major_Only___2[[NPDES ID2]:[ECHO BFR]],17,FALSE)</f>
        <v>39.33231</v>
      </c>
      <c r="BB357">
        <f>VLOOKUP(Sheet1[[#This Row],[NPDES ID2]],Combined_Sheet__Major_Only___2[[NPDES ID2]:[ECHO BFR]],18,FALSE)</f>
        <v>-94.573680999999993</v>
      </c>
      <c r="BC357" t="str">
        <f>IF(ISNUMBER(SEARCH("aerobic",$AW357)),"aerobic","")</f>
        <v>aerobic</v>
      </c>
      <c r="BD357" t="str">
        <f>IF(ISNUMBER(SEARCH("anaer",$AW357)),"anaer","")</f>
        <v/>
      </c>
      <c r="BE357" t="str">
        <f>IF(ISNUMBER(SEARCH("thickening",$AZ357)),"thickening","")</f>
        <v/>
      </c>
      <c r="BF357" s="3" t="str">
        <f>IF(ISNUMBER(SEARCH("airDry",$AW357)),"airDry","")</f>
        <v/>
      </c>
      <c r="BG357" s="3" t="str">
        <f>IF(ISNUMBER(SEARCH("heatDry",$AY357)),"heatDry","")</f>
        <v/>
      </c>
      <c r="BH357" s="3" t="str">
        <f>IF(AND(ISNUMBER(SEARCH("aerobic",$AW357)),ISNUMBER(SEARCH("anaer",$AW357))),"Combined Aer and Anaer.","")</f>
        <v/>
      </c>
    </row>
    <row r="358" spans="1:60" x14ac:dyDescent="0.3">
      <c r="A358" s="4">
        <v>356</v>
      </c>
      <c r="B358" t="s">
        <v>1802</v>
      </c>
      <c r="C358">
        <v>908</v>
      </c>
      <c r="D358">
        <v>324.48235655592617</v>
      </c>
      <c r="E358">
        <v>327.0860441037135</v>
      </c>
      <c r="F358">
        <v>261.69048758798732</v>
      </c>
      <c r="G358">
        <v>385.65244331668998</v>
      </c>
      <c r="H358">
        <v>-77.861523973771853</v>
      </c>
      <c r="I358">
        <v>-77.645224495616418</v>
      </c>
      <c r="J358">
        <v>-90.268816418004818</v>
      </c>
      <c r="K358">
        <v>-65.673225144603038</v>
      </c>
      <c r="L358">
        <v>462.27868006397478</v>
      </c>
      <c r="M358">
        <v>458.80325247381251</v>
      </c>
      <c r="N358">
        <v>446.20648141374352</v>
      </c>
      <c r="O358">
        <v>488.76159004429229</v>
      </c>
      <c r="P358">
        <v>21.62959836723752</v>
      </c>
      <c r="Q358">
        <v>21.57756181361416</v>
      </c>
      <c r="R358">
        <v>18.463175025704739</v>
      </c>
      <c r="S358">
        <v>24.532491303189001</v>
      </c>
      <c r="T358">
        <v>61.107479421946437</v>
      </c>
      <c r="U358">
        <v>61.107382279081612</v>
      </c>
      <c r="V358">
        <v>61.065789520825923</v>
      </c>
      <c r="W358">
        <v>61.148769183953917</v>
      </c>
      <c r="X358">
        <v>5405.8283254999151</v>
      </c>
      <c r="Y358">
        <v>5439.6321119186086</v>
      </c>
      <c r="Z358">
        <v>5111.8538573349551</v>
      </c>
      <c r="AA358">
        <v>5595.7245207709939</v>
      </c>
      <c r="AB358">
        <v>1240.798290971775</v>
      </c>
      <c r="AC358">
        <v>1214.143418681675</v>
      </c>
      <c r="AD358">
        <v>1002.048761528008</v>
      </c>
      <c r="AE358">
        <v>1604.1153829794621</v>
      </c>
      <c r="AF358">
        <v>49.896231793433152</v>
      </c>
      <c r="AG358">
        <v>49.520843860180193</v>
      </c>
      <c r="AH358">
        <v>48.162921429607863</v>
      </c>
      <c r="AI358">
        <v>52.752347394015537</v>
      </c>
      <c r="AJ358">
        <v>0.38638742643092949</v>
      </c>
      <c r="AK358">
        <v>0.38638729371702307</v>
      </c>
      <c r="AL358">
        <v>0.38636874724479853</v>
      </c>
      <c r="AM358">
        <v>0.38640618403763177</v>
      </c>
      <c r="AN358">
        <v>0.96001707074053455</v>
      </c>
      <c r="AO358">
        <v>0.96001707074053466</v>
      </c>
      <c r="AP358">
        <v>0.96001707074053466</v>
      </c>
      <c r="AQ358">
        <v>0.96001707074053466</v>
      </c>
      <c r="AR358">
        <v>9.4814521426365985</v>
      </c>
      <c r="AS358">
        <v>9.4814521426365967</v>
      </c>
      <c r="AT358">
        <v>9.4814521426365967</v>
      </c>
      <c r="AU358">
        <v>9.4814521426365967</v>
      </c>
      <c r="AV358" t="str">
        <f>VLOOKUP(Sheet1[[#This Row],[NPDES ID2]],Combined_Sheet__Major_Only___2[[NPDES ID2]:[ECHO BFR]],3,FALSE)</f>
        <v>MA</v>
      </c>
      <c r="AW358" t="s">
        <v>54</v>
      </c>
      <c r="AX358" t="str">
        <f>VLOOKUP(Sheet1[[#This Row],[NPDES ID2]],Combined_Sheet__Major_Only___2[[NPDES ID2]:[ECHO BFR]],27,FALSE)</f>
        <v>-</v>
      </c>
      <c r="AY358" t="str">
        <f>VLOOKUP(Sheet1[[#This Row],[NPDES ID2]],Combined_Sheet__Major_Only___2[[NPDES ID2]:[ECHO BFR]],28,FALSE)</f>
        <v>highTempCompost</v>
      </c>
      <c r="AZ358" t="str">
        <f>VLOOKUP(Sheet1[[#This Row],[NPDES ID2]],Combined_Sheet__Major_Only___2[[NPDES ID2]:[ECHO BFR]],29,FALSE)</f>
        <v>thickening, preliminaryOps</v>
      </c>
      <c r="BA358">
        <f>VLOOKUP(Sheet1[[#This Row],[NPDES ID2]],Combined_Sheet__Major_Only___2[[NPDES ID2]:[ECHO BFR]],17,FALSE)</f>
        <v>41.590099000000002</v>
      </c>
      <c r="BB358">
        <f>VLOOKUP(Sheet1[[#This Row],[NPDES ID2]],Combined_Sheet__Major_Only___2[[NPDES ID2]:[ECHO BFR]],18,FALSE)</f>
        <v>-70.992129000000006</v>
      </c>
      <c r="BC358" t="str">
        <f>IF(ISNUMBER(SEARCH("aerobic",$AW358)),"aerobic","")</f>
        <v/>
      </c>
      <c r="BD358" t="str">
        <f>IF(ISNUMBER(SEARCH("anaer",$AW358)),"anaer","")</f>
        <v/>
      </c>
      <c r="BE358" t="str">
        <f>IF(ISNUMBER(SEARCH("thickening",$AZ358)),"thickening","")</f>
        <v>thickening</v>
      </c>
      <c r="BF358" s="2" t="str">
        <f>IF(ISNUMBER(SEARCH("airDry",$AW358)),"airDry","")</f>
        <v/>
      </c>
      <c r="BG358" s="2" t="str">
        <f>IF(ISNUMBER(SEARCH("heatDry",$AY358)),"heatDry","")</f>
        <v/>
      </c>
      <c r="BH358" s="2" t="str">
        <f>IF(AND(ISNUMBER(SEARCH("aerobic",$AW358)),ISNUMBER(SEARCH("anaer",$AW358))),"Combined Aer and Anaer.","")</f>
        <v/>
      </c>
    </row>
    <row r="359" spans="1:60" x14ac:dyDescent="0.3">
      <c r="A359" s="4">
        <v>357</v>
      </c>
      <c r="B359" t="s">
        <v>1807</v>
      </c>
      <c r="C359">
        <v>908</v>
      </c>
      <c r="D359">
        <v>325.59063367836069</v>
      </c>
      <c r="E359">
        <v>328.18931505932522</v>
      </c>
      <c r="F359">
        <v>262.60324986772167</v>
      </c>
      <c r="G359">
        <v>386.93111307061082</v>
      </c>
      <c r="H359">
        <v>-77.872131477829285</v>
      </c>
      <c r="I359">
        <v>-77.631489357450448</v>
      </c>
      <c r="J359">
        <v>-90.24510349936898</v>
      </c>
      <c r="K359">
        <v>-65.751131276750371</v>
      </c>
      <c r="L359">
        <v>460.71047670891932</v>
      </c>
      <c r="M359">
        <v>457.22340391574011</v>
      </c>
      <c r="N359">
        <v>444.5844409308541</v>
      </c>
      <c r="O359">
        <v>487.28209271355092</v>
      </c>
      <c r="P359">
        <v>21.631923167544251</v>
      </c>
      <c r="Q359">
        <v>21.583279014016838</v>
      </c>
      <c r="R359">
        <v>18.48109824733849</v>
      </c>
      <c r="S359">
        <v>24.525173608891841</v>
      </c>
      <c r="T359">
        <v>57.1041776812297</v>
      </c>
      <c r="U359">
        <v>57.104086716535591</v>
      </c>
      <c r="V359">
        <v>57.065139208245533</v>
      </c>
      <c r="W359">
        <v>57.142841463472642</v>
      </c>
      <c r="X359">
        <v>5068.9331638426202</v>
      </c>
      <c r="Y359">
        <v>5100.8279380614531</v>
      </c>
      <c r="Z359">
        <v>4791.4740179800956</v>
      </c>
      <c r="AA359">
        <v>5248.212983093149</v>
      </c>
      <c r="AB359">
        <v>1368.800800230272</v>
      </c>
      <c r="AC359">
        <v>1328.5698098427481</v>
      </c>
      <c r="AD359">
        <v>1065.2589968191239</v>
      </c>
      <c r="AE359">
        <v>1855.105160886736</v>
      </c>
      <c r="AF359">
        <v>49.726971334594992</v>
      </c>
      <c r="AG359">
        <v>49.350326954331038</v>
      </c>
      <c r="AH359">
        <v>47.987846867497566</v>
      </c>
      <c r="AI359">
        <v>52.592665156173418</v>
      </c>
      <c r="AJ359">
        <v>0.38433162697491091</v>
      </c>
      <c r="AK359">
        <v>0.38433149476208661</v>
      </c>
      <c r="AL359">
        <v>0.38431301839860399</v>
      </c>
      <c r="AM359">
        <v>0.38435031367697298</v>
      </c>
      <c r="AN359">
        <v>0.95738538214638413</v>
      </c>
      <c r="AO359">
        <v>0.95738538214638391</v>
      </c>
      <c r="AP359">
        <v>0.95738538214638391</v>
      </c>
      <c r="AQ359">
        <v>0.95738538214638391</v>
      </c>
      <c r="AR359">
        <v>8.7310937407749094</v>
      </c>
      <c r="AS359">
        <v>8.731093740774913</v>
      </c>
      <c r="AT359">
        <v>8.731093740774913</v>
      </c>
      <c r="AU359">
        <v>8.731093740774913</v>
      </c>
      <c r="AV359" t="str">
        <f>VLOOKUP(Sheet1[[#This Row],[NPDES ID2]],Combined_Sheet__Major_Only___2[[NPDES ID2]:[ECHO BFR]],3,FALSE)</f>
        <v>MN</v>
      </c>
      <c r="AW359" t="s">
        <v>54</v>
      </c>
      <c r="AX359" t="str">
        <f>VLOOKUP(Sheet1[[#This Row],[NPDES ID2]],Combined_Sheet__Major_Only___2[[NPDES ID2]:[ECHO BFR]],27,FALSE)</f>
        <v>-</v>
      </c>
      <c r="AY359" t="str">
        <f>VLOOKUP(Sheet1[[#This Row],[NPDES ID2]],Combined_Sheet__Major_Only___2[[NPDES ID2]:[ECHO BFR]],28,FALSE)</f>
        <v>-</v>
      </c>
      <c r="AZ359" t="str">
        <f>VLOOKUP(Sheet1[[#This Row],[NPDES ID2]],Combined_Sheet__Major_Only___2[[NPDES ID2]:[ECHO BFR]],29,FALSE)</f>
        <v>thickening, preliminaryOps</v>
      </c>
      <c r="BA359">
        <f>VLOOKUP(Sheet1[[#This Row],[NPDES ID2]],Combined_Sheet__Major_Only___2[[NPDES ID2]:[ECHO BFR]],17,FALSE)</f>
        <v>45.038490000000003</v>
      </c>
      <c r="BB359">
        <f>VLOOKUP(Sheet1[[#This Row],[NPDES ID2]],Combined_Sheet__Major_Only___2[[NPDES ID2]:[ECHO BFR]],18,FALSE)</f>
        <v>-92.792429999999996</v>
      </c>
      <c r="BC359" t="str">
        <f>IF(ISNUMBER(SEARCH("aerobic",$AW359)),"aerobic","")</f>
        <v/>
      </c>
      <c r="BD359" t="str">
        <f>IF(ISNUMBER(SEARCH("anaer",$AW359)),"anaer","")</f>
        <v/>
      </c>
      <c r="BE359" t="str">
        <f>IF(ISNUMBER(SEARCH("thickening",$AZ359)),"thickening","")</f>
        <v>thickening</v>
      </c>
      <c r="BF359" s="3" t="str">
        <f>IF(ISNUMBER(SEARCH("airDry",$AW359)),"airDry","")</f>
        <v/>
      </c>
      <c r="BG359" s="3" t="str">
        <f>IF(ISNUMBER(SEARCH("heatDry",$AY359)),"heatDry","")</f>
        <v/>
      </c>
      <c r="BH359" s="3" t="str">
        <f>IF(AND(ISNUMBER(SEARCH("aerobic",$AW359)),ISNUMBER(SEARCH("anaer",$AW359))),"Combined Aer and Anaer.","")</f>
        <v/>
      </c>
    </row>
    <row r="360" spans="1:60" x14ac:dyDescent="0.3">
      <c r="A360" s="4">
        <v>358</v>
      </c>
      <c r="B360" t="s">
        <v>1812</v>
      </c>
      <c r="C360">
        <v>893.92</v>
      </c>
      <c r="D360">
        <v>262.06470718350261</v>
      </c>
      <c r="E360">
        <v>262.77536966657169</v>
      </c>
      <c r="F360">
        <v>212.06417311492649</v>
      </c>
      <c r="G360">
        <v>313.25939068481392</v>
      </c>
      <c r="H360">
        <v>-76.923169363978474</v>
      </c>
      <c r="I360">
        <v>-78.155947491432869</v>
      </c>
      <c r="J360">
        <v>-90.882394496039694</v>
      </c>
      <c r="K360">
        <v>-61.563478300174467</v>
      </c>
      <c r="L360">
        <v>565.47469537893244</v>
      </c>
      <c r="M360">
        <v>562.87523764843468</v>
      </c>
      <c r="N360">
        <v>553.45155704472529</v>
      </c>
      <c r="O360">
        <v>585.28626158446366</v>
      </c>
      <c r="P360">
        <v>21.107421934535839</v>
      </c>
      <c r="Q360">
        <v>21.322087753494099</v>
      </c>
      <c r="R360">
        <v>17.257129052193712</v>
      </c>
      <c r="S360">
        <v>24.191568352612549</v>
      </c>
      <c r="T360">
        <v>77.829615288265856</v>
      </c>
      <c r="U360">
        <v>77.829492338650439</v>
      </c>
      <c r="V360">
        <v>77.776850143657043</v>
      </c>
      <c r="W360">
        <v>77.881873993722863</v>
      </c>
      <c r="X360">
        <v>5538.3878594037251</v>
      </c>
      <c r="Y360">
        <v>5559.8102041674119</v>
      </c>
      <c r="Z360">
        <v>5352.6481689911498</v>
      </c>
      <c r="AA360">
        <v>5656.8370174757893</v>
      </c>
      <c r="AB360">
        <v>1125.8763382375309</v>
      </c>
      <c r="AC360">
        <v>1112.9193614502569</v>
      </c>
      <c r="AD360">
        <v>934.34098104212273</v>
      </c>
      <c r="AE360">
        <v>1374.9449542379821</v>
      </c>
      <c r="AF360">
        <v>61.99601764080581</v>
      </c>
      <c r="AG360">
        <v>61.710699255962112</v>
      </c>
      <c r="AH360">
        <v>60.679645709080248</v>
      </c>
      <c r="AI360">
        <v>64.165289281963169</v>
      </c>
      <c r="AJ360">
        <v>0.53378294816852934</v>
      </c>
      <c r="AK360">
        <v>0.53378276842991357</v>
      </c>
      <c r="AL360">
        <v>0.53375764892137612</v>
      </c>
      <c r="AM360">
        <v>0.5338083536012298</v>
      </c>
      <c r="AN360">
        <v>0.96821601103059551</v>
      </c>
      <c r="AO360">
        <v>0.96821601103059574</v>
      </c>
      <c r="AP360">
        <v>0.96821601103059574</v>
      </c>
      <c r="AQ360">
        <v>0.96821601103059574</v>
      </c>
      <c r="AR360">
        <v>12.556423887558401</v>
      </c>
      <c r="AS360">
        <v>12.556423887558401</v>
      </c>
      <c r="AT360">
        <v>12.556423887558401</v>
      </c>
      <c r="AU360">
        <v>12.556423887558401</v>
      </c>
      <c r="AV360" t="str">
        <f>VLOOKUP(Sheet1[[#This Row],[NPDES ID2]],Combined_Sheet__Major_Only___2[[NPDES ID2]:[ECHO BFR]],3,FALSE)</f>
        <v>IL</v>
      </c>
      <c r="AW360" t="s">
        <v>12181</v>
      </c>
      <c r="AX360" t="str">
        <f>VLOOKUP(Sheet1[[#This Row],[NPDES ID2]],Combined_Sheet__Major_Only___2[[NPDES ID2]:[ECHO BFR]],27,FALSE)</f>
        <v>longTermSludgeStore</v>
      </c>
      <c r="AY360" t="str">
        <f>VLOOKUP(Sheet1[[#This Row],[NPDES ID2]],Combined_Sheet__Major_Only___2[[NPDES ID2]:[ECHO BFR]],28,FALSE)</f>
        <v>-</v>
      </c>
      <c r="AZ360" t="str">
        <f>VLOOKUP(Sheet1[[#This Row],[NPDES ID2]],Combined_Sheet__Major_Only___2[[NPDES ID2]:[ECHO BFR]],29,FALSE)</f>
        <v>sludgeLagoon, thickening</v>
      </c>
      <c r="BA360">
        <f>VLOOKUP(Sheet1[[#This Row],[NPDES ID2]],Combined_Sheet__Major_Only___2[[NPDES ID2]:[ECHO BFR]],17,FALSE)</f>
        <v>40.107660000000003</v>
      </c>
      <c r="BB360">
        <f>VLOOKUP(Sheet1[[#This Row],[NPDES ID2]],Combined_Sheet__Major_Only___2[[NPDES ID2]:[ECHO BFR]],18,FALSE)</f>
        <v>-87.603386</v>
      </c>
      <c r="BC360" t="str">
        <f>IF(ISNUMBER(SEARCH("aerobic",$AW360)),"aerobic","")</f>
        <v/>
      </c>
      <c r="BD360" t="str">
        <f>IF(ISNUMBER(SEARCH("anaer",$AW360)),"anaer","")</f>
        <v>anaer</v>
      </c>
      <c r="BE360" t="str">
        <f>IF(ISNUMBER(SEARCH("thickening",$AZ360)),"thickening","")</f>
        <v>thickening</v>
      </c>
      <c r="BF360" s="2" t="str">
        <f>IF(ISNUMBER(SEARCH("airDry",$AW360)),"airDry","")</f>
        <v/>
      </c>
      <c r="BG360" s="2" t="str">
        <f>IF(ISNUMBER(SEARCH("heatDry",$AY360)),"heatDry","")</f>
        <v/>
      </c>
      <c r="BH360" s="2" t="str">
        <f>IF(AND(ISNUMBER(SEARCH("aerobic",$AW360)),ISNUMBER(SEARCH("anaer",$AW360))),"Combined Aer and Anaer.","")</f>
        <v/>
      </c>
    </row>
    <row r="361" spans="1:60" x14ac:dyDescent="0.3">
      <c r="A361" s="4">
        <v>359</v>
      </c>
      <c r="B361" t="s">
        <v>1818</v>
      </c>
      <c r="C361">
        <v>886</v>
      </c>
      <c r="D361">
        <v>266.35039341228008</v>
      </c>
      <c r="E361">
        <v>267.28844762494259</v>
      </c>
      <c r="F361">
        <v>215.34113793317999</v>
      </c>
      <c r="G361">
        <v>318.36211808108141</v>
      </c>
      <c r="H361">
        <v>-76.990195699578678</v>
      </c>
      <c r="I361">
        <v>-78.165251955983024</v>
      </c>
      <c r="J361">
        <v>-90.760330338837036</v>
      </c>
      <c r="K361">
        <v>-61.862469699200602</v>
      </c>
      <c r="L361">
        <v>552.75797938218443</v>
      </c>
      <c r="M361">
        <v>550.12405652738732</v>
      </c>
      <c r="N361">
        <v>540.57533023578924</v>
      </c>
      <c r="O361">
        <v>572.83241507097</v>
      </c>
      <c r="P361">
        <v>20.934544478802479</v>
      </c>
      <c r="Q361">
        <v>21.133398667851321</v>
      </c>
      <c r="R361">
        <v>17.156945528649409</v>
      </c>
      <c r="S361">
        <v>24.01484572700198</v>
      </c>
      <c r="T361">
        <v>96.513174263434806</v>
      </c>
      <c r="U361">
        <v>96.5130224800657</v>
      </c>
      <c r="V361">
        <v>96.448034804531957</v>
      </c>
      <c r="W361">
        <v>96.577688514682904</v>
      </c>
      <c r="X361">
        <v>6963.838940028254</v>
      </c>
      <c r="Y361">
        <v>6991.7698143821117</v>
      </c>
      <c r="Z361">
        <v>6721.7904908721539</v>
      </c>
      <c r="AA361">
        <v>7118.2692134019017</v>
      </c>
      <c r="AB361">
        <v>1050.474253841842</v>
      </c>
      <c r="AC361">
        <v>1044.7633737710321</v>
      </c>
      <c r="AD361">
        <v>913.87889006482635</v>
      </c>
      <c r="AE361">
        <v>1218.4048493498949</v>
      </c>
      <c r="AF361">
        <v>61.143655748724967</v>
      </c>
      <c r="AG361">
        <v>60.851969926089517</v>
      </c>
      <c r="AH361">
        <v>59.79789096679351</v>
      </c>
      <c r="AI361">
        <v>63.361361694939198</v>
      </c>
      <c r="AJ361">
        <v>0.52337595600184283</v>
      </c>
      <c r="AK361">
        <v>0.5233757734354676</v>
      </c>
      <c r="AL361">
        <v>0.52335026135015505</v>
      </c>
      <c r="AM361">
        <v>0.52340175854953164</v>
      </c>
      <c r="AN361">
        <v>0.97414072423099374</v>
      </c>
      <c r="AO361">
        <v>0.97414072423099407</v>
      </c>
      <c r="AP361">
        <v>0.97414072423099407</v>
      </c>
      <c r="AQ361">
        <v>0.97414072423099407</v>
      </c>
      <c r="AR361">
        <v>14.726365302869761</v>
      </c>
      <c r="AS361">
        <v>14.72636530286977</v>
      </c>
      <c r="AT361">
        <v>14.72636530286977</v>
      </c>
      <c r="AU361">
        <v>14.72636530286977</v>
      </c>
      <c r="AV361" t="str">
        <f>VLOOKUP(Sheet1[[#This Row],[NPDES ID2]],Combined_Sheet__Major_Only___2[[NPDES ID2]:[ECHO BFR]],3,FALSE)</f>
        <v>MN</v>
      </c>
      <c r="AW361" t="s">
        <v>12181</v>
      </c>
      <c r="AX361" t="str">
        <f>VLOOKUP(Sheet1[[#This Row],[NPDES ID2]],Combined_Sheet__Major_Only___2[[NPDES ID2]:[ECHO BFR]],27,FALSE)</f>
        <v>methaneBioCaptureRecover</v>
      </c>
      <c r="AY361" t="str">
        <f>VLOOKUP(Sheet1[[#This Row],[NPDES ID2]],Combined_Sheet__Major_Only___2[[NPDES ID2]:[ECHO BFR]],28,FALSE)</f>
        <v>-</v>
      </c>
      <c r="AZ361" t="str">
        <f>VLOOKUP(Sheet1[[#This Row],[NPDES ID2]],Combined_Sheet__Major_Only___2[[NPDES ID2]:[ECHO BFR]],29,FALSE)</f>
        <v>preliminaryOps, thickening</v>
      </c>
      <c r="BA361">
        <f>VLOOKUP(Sheet1[[#This Row],[NPDES ID2]],Combined_Sheet__Major_Only___2[[NPDES ID2]:[ECHO BFR]],17,FALSE)</f>
        <v>46.895910000000001</v>
      </c>
      <c r="BB361">
        <f>VLOOKUP(Sheet1[[#This Row],[NPDES ID2]],Combined_Sheet__Major_Only___2[[NPDES ID2]:[ECHO BFR]],18,FALSE)</f>
        <v>-96.736099999999993</v>
      </c>
      <c r="BC361" t="str">
        <f>IF(ISNUMBER(SEARCH("aerobic",$AW361)),"aerobic","")</f>
        <v/>
      </c>
      <c r="BD361" t="str">
        <f>IF(ISNUMBER(SEARCH("anaer",$AW361)),"anaer","")</f>
        <v>anaer</v>
      </c>
      <c r="BE361" t="str">
        <f>IF(ISNUMBER(SEARCH("thickening",$AZ361)),"thickening","")</f>
        <v>thickening</v>
      </c>
      <c r="BF361" s="3" t="str">
        <f>IF(ISNUMBER(SEARCH("airDry",$AW361)),"airDry","")</f>
        <v/>
      </c>
      <c r="BG361" s="3" t="str">
        <f>IF(ISNUMBER(SEARCH("heatDry",$AY361)),"heatDry","")</f>
        <v/>
      </c>
      <c r="BH361" s="3" t="str">
        <f>IF(AND(ISNUMBER(SEARCH("aerobic",$AW361)),ISNUMBER(SEARCH("anaer",$AW361))),"Combined Aer and Anaer.","")</f>
        <v/>
      </c>
    </row>
    <row r="362" spans="1:60" x14ac:dyDescent="0.3">
      <c r="A362" s="4">
        <v>360</v>
      </c>
      <c r="B362" t="s">
        <v>1822</v>
      </c>
      <c r="C362">
        <v>881.4</v>
      </c>
      <c r="D362">
        <v>318.63131994921122</v>
      </c>
      <c r="E362">
        <v>321.58688074644323</v>
      </c>
      <c r="F362">
        <v>257.01473330469418</v>
      </c>
      <c r="G362">
        <v>378.84442667392051</v>
      </c>
      <c r="H362">
        <v>-77.865136071647783</v>
      </c>
      <c r="I362">
        <v>-77.842440237862206</v>
      </c>
      <c r="J362">
        <v>-90.57187969765117</v>
      </c>
      <c r="K362">
        <v>-65.106372015003402</v>
      </c>
      <c r="L362">
        <v>460.50184308737312</v>
      </c>
      <c r="M362">
        <v>457.2150948257721</v>
      </c>
      <c r="N362">
        <v>445.30567943689249</v>
      </c>
      <c r="O362">
        <v>485.54030932590388</v>
      </c>
      <c r="P362">
        <v>20.978671092286081</v>
      </c>
      <c r="Q362">
        <v>20.8897718922675</v>
      </c>
      <c r="R362">
        <v>17.791988266412599</v>
      </c>
      <c r="S362">
        <v>23.866175597087189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51.203200010462211</v>
      </c>
      <c r="AG362">
        <v>50.83759967516297</v>
      </c>
      <c r="AH362">
        <v>49.514338191318828</v>
      </c>
      <c r="AI362">
        <v>53.985948086518633</v>
      </c>
      <c r="AJ362">
        <v>0.4022681800288978</v>
      </c>
      <c r="AK362">
        <v>0.40226810594651841</v>
      </c>
      <c r="AL362">
        <v>0.40225773906868129</v>
      </c>
      <c r="AM362">
        <v>0.40227866455071187</v>
      </c>
      <c r="AN362">
        <v>0.18575929645523889</v>
      </c>
      <c r="AO362">
        <v>0.185759296455239</v>
      </c>
      <c r="AP362">
        <v>0.185759296455239</v>
      </c>
      <c r="AQ362">
        <v>0.185759296455239</v>
      </c>
      <c r="AR362">
        <v>9.9574199602391964</v>
      </c>
      <c r="AS362">
        <v>9.9574199602391964</v>
      </c>
      <c r="AT362">
        <v>9.9574199602391964</v>
      </c>
      <c r="AU362">
        <v>9.9574199602391964</v>
      </c>
      <c r="AV362" t="str">
        <f>VLOOKUP(Sheet1[[#This Row],[NPDES ID2]],Combined_Sheet__Major_Only___2[[NPDES ID2]:[ECHO BFR]],3,FALSE)</f>
        <v>MO</v>
      </c>
      <c r="AW362" t="s">
        <v>54</v>
      </c>
      <c r="AX362" t="str">
        <f>VLOOKUP(Sheet1[[#This Row],[NPDES ID2]],Combined_Sheet__Major_Only___2[[NPDES ID2]:[ECHO BFR]],27,FALSE)</f>
        <v>-</v>
      </c>
      <c r="AY362" t="str">
        <f>VLOOKUP(Sheet1[[#This Row],[NPDES ID2]],Combined_Sheet__Major_Only___2[[NPDES ID2]:[ECHO BFR]],28,FALSE)</f>
        <v>heatDry</v>
      </c>
      <c r="AZ362" t="str">
        <f>VLOOKUP(Sheet1[[#This Row],[NPDES ID2]],Combined_Sheet__Major_Only___2[[NPDES ID2]:[ECHO BFR]],29,FALSE)</f>
        <v>thickening</v>
      </c>
      <c r="BA362">
        <f>VLOOKUP(Sheet1[[#This Row],[NPDES ID2]],Combined_Sheet__Major_Only___2[[NPDES ID2]:[ECHO BFR]],17,FALSE)</f>
        <v>37.283208999999999</v>
      </c>
      <c r="BB362">
        <f>VLOOKUP(Sheet1[[#This Row],[NPDES ID2]],Combined_Sheet__Major_Only___2[[NPDES ID2]:[ECHO BFR]],18,FALSE)</f>
        <v>-89.523128</v>
      </c>
      <c r="BC362" t="str">
        <f>IF(ISNUMBER(SEARCH("aerobic",$AW362)),"aerobic","")</f>
        <v/>
      </c>
      <c r="BD362" t="str">
        <f>IF(ISNUMBER(SEARCH("anaer",$AW362)),"anaer","")</f>
        <v/>
      </c>
      <c r="BE362" t="str">
        <f>IF(ISNUMBER(SEARCH("thickening",$AZ362)),"thickening","")</f>
        <v>thickening</v>
      </c>
      <c r="BF362" s="2" t="str">
        <f>IF(ISNUMBER(SEARCH("airDry",$AW362)),"airDry","")</f>
        <v/>
      </c>
      <c r="BG362" s="2" t="str">
        <f>IF(ISNUMBER(SEARCH("heatDry",$AY362)),"heatDry","")</f>
        <v>heatDry</v>
      </c>
      <c r="BH362" s="2" t="str">
        <f>IF(AND(ISNUMBER(SEARCH("aerobic",$AW362)),ISNUMBER(SEARCH("anaer",$AW362))),"Combined Aer and Anaer.","")</f>
        <v/>
      </c>
    </row>
    <row r="363" spans="1:60" x14ac:dyDescent="0.3">
      <c r="A363" s="4">
        <v>361</v>
      </c>
      <c r="B363" t="s">
        <v>1827</v>
      </c>
      <c r="C363">
        <v>879.01</v>
      </c>
      <c r="D363">
        <v>252.59958996357051</v>
      </c>
      <c r="E363">
        <v>253.4306175783999</v>
      </c>
      <c r="F363">
        <v>204.3779191570521</v>
      </c>
      <c r="G363">
        <v>302.76767717659322</v>
      </c>
      <c r="H363">
        <v>-76.680287992140975</v>
      </c>
      <c r="I363">
        <v>-77.906557042860143</v>
      </c>
      <c r="J363">
        <v>-90.719221164660397</v>
      </c>
      <c r="K363">
        <v>-60.360467345316472</v>
      </c>
      <c r="L363">
        <v>579.4312881886309</v>
      </c>
      <c r="M363">
        <v>577.050042053281</v>
      </c>
      <c r="N363">
        <v>568.4159711136374</v>
      </c>
      <c r="O363">
        <v>597.58256765372425</v>
      </c>
      <c r="P363">
        <v>20.71147930190223</v>
      </c>
      <c r="Q363">
        <v>20.961594992667312</v>
      </c>
      <c r="R363">
        <v>16.808387141929231</v>
      </c>
      <c r="S363">
        <v>23.736000622193771</v>
      </c>
      <c r="T363">
        <v>102.4942975982479</v>
      </c>
      <c r="U363">
        <v>102.49413658439779</v>
      </c>
      <c r="V363">
        <v>102.4251967795166</v>
      </c>
      <c r="W363">
        <v>102.5627351882458</v>
      </c>
      <c r="X363">
        <v>6998.685844654703</v>
      </c>
      <c r="Y363">
        <v>7022.8737424972805</v>
      </c>
      <c r="Z363">
        <v>6788.7142305388479</v>
      </c>
      <c r="AA363">
        <v>7132.4003789257422</v>
      </c>
      <c r="AB363">
        <v>1334.9251250249811</v>
      </c>
      <c r="AC363">
        <v>1321.760774781173</v>
      </c>
      <c r="AD363">
        <v>1121.4512925389849</v>
      </c>
      <c r="AE363">
        <v>1610.9260088650301</v>
      </c>
      <c r="AF363">
        <v>64.604094738733181</v>
      </c>
      <c r="AG363">
        <v>64.338217364851289</v>
      </c>
      <c r="AH363">
        <v>63.378016023698088</v>
      </c>
      <c r="AI363">
        <v>66.624672475547612</v>
      </c>
      <c r="AJ363">
        <v>0.56564495293841721</v>
      </c>
      <c r="AK363">
        <v>0.56564474067435544</v>
      </c>
      <c r="AL363">
        <v>0.56561508524102155</v>
      </c>
      <c r="AM363">
        <v>0.56567494618427028</v>
      </c>
      <c r="AN363">
        <v>0.97559694202403857</v>
      </c>
      <c r="AO363">
        <v>0.97559694202403835</v>
      </c>
      <c r="AP363">
        <v>0.97559694202403835</v>
      </c>
      <c r="AQ363">
        <v>0.97559694202403835</v>
      </c>
      <c r="AR363">
        <v>13.551648884325861</v>
      </c>
      <c r="AS363">
        <v>13.551648884325861</v>
      </c>
      <c r="AT363">
        <v>13.551648884325861</v>
      </c>
      <c r="AU363">
        <v>13.551648884325861</v>
      </c>
      <c r="AV363" t="str">
        <f>VLOOKUP(Sheet1[[#This Row],[NPDES ID2]],Combined_Sheet__Major_Only___2[[NPDES ID2]:[ECHO BFR]],3,FALSE)</f>
        <v>IN</v>
      </c>
      <c r="AW363" t="s">
        <v>12181</v>
      </c>
      <c r="AX363" t="str">
        <f>VLOOKUP(Sheet1[[#This Row],[NPDES ID2]],Combined_Sheet__Major_Only___2[[NPDES ID2]:[ECHO BFR]],27,FALSE)</f>
        <v>methaneBioCaptureRecover</v>
      </c>
      <c r="AY363" t="str">
        <f>VLOOKUP(Sheet1[[#This Row],[NPDES ID2]],Combined_Sheet__Major_Only___2[[NPDES ID2]:[ECHO BFR]],28,FALSE)</f>
        <v>-</v>
      </c>
      <c r="AZ363" t="str">
        <f>VLOOKUP(Sheet1[[#This Row],[NPDES ID2]],Combined_Sheet__Major_Only___2[[NPDES ID2]:[ECHO BFR]],29,FALSE)</f>
        <v>thickening, preliminaryOps</v>
      </c>
      <c r="BA363">
        <f>VLOOKUP(Sheet1[[#This Row],[NPDES ID2]],Combined_Sheet__Major_Only___2[[NPDES ID2]:[ECHO BFR]],17,FALSE)</f>
        <v>41.596611000000003</v>
      </c>
      <c r="BB363">
        <f>VLOOKUP(Sheet1[[#This Row],[NPDES ID2]],Combined_Sheet__Major_Only___2[[NPDES ID2]:[ECHO BFR]],18,FALSE)</f>
        <v>-85.853166999999999</v>
      </c>
      <c r="BC363" t="str">
        <f>IF(ISNUMBER(SEARCH("aerobic",$AW363)),"aerobic","")</f>
        <v/>
      </c>
      <c r="BD363" t="str">
        <f>IF(ISNUMBER(SEARCH("anaer",$AW363)),"anaer","")</f>
        <v>anaer</v>
      </c>
      <c r="BE363" t="str">
        <f>IF(ISNUMBER(SEARCH("thickening",$AZ363)),"thickening","")</f>
        <v>thickening</v>
      </c>
      <c r="BF363" s="3" t="str">
        <f>IF(ISNUMBER(SEARCH("airDry",$AW363)),"airDry","")</f>
        <v/>
      </c>
      <c r="BG363" s="3" t="str">
        <f>IF(ISNUMBER(SEARCH("heatDry",$AY363)),"heatDry","")</f>
        <v/>
      </c>
      <c r="BH363" s="3" t="str">
        <f>IF(AND(ISNUMBER(SEARCH("aerobic",$AW363)),ISNUMBER(SEARCH("anaer",$AW363))),"Combined Aer and Anaer.","")</f>
        <v/>
      </c>
    </row>
    <row r="364" spans="1:60" x14ac:dyDescent="0.3">
      <c r="A364" s="4">
        <v>362</v>
      </c>
      <c r="B364" t="s">
        <v>1832</v>
      </c>
      <c r="C364">
        <v>872.19399999999996</v>
      </c>
      <c r="D364">
        <v>337.96350650341623</v>
      </c>
      <c r="E364">
        <v>341.0740343733309</v>
      </c>
      <c r="F364">
        <v>272.2734684919123</v>
      </c>
      <c r="G364">
        <v>401.19779569196749</v>
      </c>
      <c r="H364">
        <v>-77.981644375890269</v>
      </c>
      <c r="I364">
        <v>-77.530097839519101</v>
      </c>
      <c r="J364">
        <v>-90.094353578923503</v>
      </c>
      <c r="K364">
        <v>-66.374815945606827</v>
      </c>
      <c r="L364">
        <v>430.93804234686928</v>
      </c>
      <c r="M364">
        <v>427.50221701784551</v>
      </c>
      <c r="N364">
        <v>415.04994755642451</v>
      </c>
      <c r="O364">
        <v>457.11733576429259</v>
      </c>
      <c r="P364">
        <v>20.795821340662719</v>
      </c>
      <c r="Q364">
        <v>20.72971022927856</v>
      </c>
      <c r="R364">
        <v>17.885062925144531</v>
      </c>
      <c r="S364">
        <v>23.566866520895601</v>
      </c>
      <c r="T364">
        <v>48.563645085661342</v>
      </c>
      <c r="U364">
        <v>48.56356730130473</v>
      </c>
      <c r="V364">
        <v>48.530263095722852</v>
      </c>
      <c r="W364">
        <v>48.596706675707139</v>
      </c>
      <c r="X364">
        <v>4427.3264352623328</v>
      </c>
      <c r="Y364">
        <v>4456.5658060827736</v>
      </c>
      <c r="Z364">
        <v>4172.478376576446</v>
      </c>
      <c r="AA364">
        <v>4592.3606368859082</v>
      </c>
      <c r="AB364">
        <v>1158.0337890793419</v>
      </c>
      <c r="AC364">
        <v>1124.775247230441</v>
      </c>
      <c r="AD364">
        <v>906.9783607960502</v>
      </c>
      <c r="AE364">
        <v>1554.9505961810021</v>
      </c>
      <c r="AF364">
        <v>48.422734979992327</v>
      </c>
      <c r="AG364">
        <v>48.036430734090359</v>
      </c>
      <c r="AH364">
        <v>46.638730186949203</v>
      </c>
      <c r="AI364">
        <v>51.362334738545009</v>
      </c>
      <c r="AJ364">
        <v>0.36849756884021878</v>
      </c>
      <c r="AK364">
        <v>0.36849745383887611</v>
      </c>
      <c r="AL364">
        <v>0.3684813783752936</v>
      </c>
      <c r="AM364">
        <v>0.36851382719416248</v>
      </c>
      <c r="AN364">
        <v>0.9504239528798909</v>
      </c>
      <c r="AO364">
        <v>0.95042395287989101</v>
      </c>
      <c r="AP364">
        <v>0.95042395287989101</v>
      </c>
      <c r="AQ364">
        <v>0.95042395287989101</v>
      </c>
      <c r="AR364">
        <v>8.6302472002133488</v>
      </c>
      <c r="AS364">
        <v>8.6302472002133506</v>
      </c>
      <c r="AT364">
        <v>8.6302472002133506</v>
      </c>
      <c r="AU364">
        <v>8.6302472002133506</v>
      </c>
      <c r="AV364" t="str">
        <f>VLOOKUP(Sheet1[[#This Row],[NPDES ID2]],Combined_Sheet__Major_Only___2[[NPDES ID2]:[ECHO BFR]],3,FALSE)</f>
        <v>MO</v>
      </c>
      <c r="AW364" t="s">
        <v>54</v>
      </c>
      <c r="AX364" t="str">
        <f>VLOOKUP(Sheet1[[#This Row],[NPDES ID2]],Combined_Sheet__Major_Only___2[[NPDES ID2]:[ECHO BFR]],27,FALSE)</f>
        <v>-</v>
      </c>
      <c r="AY364" t="str">
        <f>VLOOKUP(Sheet1[[#This Row],[NPDES ID2]],Combined_Sheet__Major_Only___2[[NPDES ID2]:[ECHO BFR]],28,FALSE)</f>
        <v>-</v>
      </c>
      <c r="AZ364" t="str">
        <f>VLOOKUP(Sheet1[[#This Row],[NPDES ID2]],Combined_Sheet__Major_Only___2[[NPDES ID2]:[ECHO BFR]],29,FALSE)</f>
        <v>thickening, preliminaryOps</v>
      </c>
      <c r="BA364">
        <f>VLOOKUP(Sheet1[[#This Row],[NPDES ID2]],Combined_Sheet__Major_Only___2[[NPDES ID2]:[ECHO BFR]],17,FALSE)</f>
        <v>38.508833000000003</v>
      </c>
      <c r="BB364">
        <f>VLOOKUP(Sheet1[[#This Row],[NPDES ID2]],Combined_Sheet__Major_Only___2[[NPDES ID2]:[ECHO BFR]],18,FALSE)</f>
        <v>-90.429833000000002</v>
      </c>
      <c r="BC364" t="str">
        <f>IF(ISNUMBER(SEARCH("aerobic",$AW364)),"aerobic","")</f>
        <v/>
      </c>
      <c r="BD364" t="str">
        <f>IF(ISNUMBER(SEARCH("anaer",$AW364)),"anaer","")</f>
        <v/>
      </c>
      <c r="BE364" t="str">
        <f>IF(ISNUMBER(SEARCH("thickening",$AZ364)),"thickening","")</f>
        <v>thickening</v>
      </c>
      <c r="BF364" s="2" t="str">
        <f>IF(ISNUMBER(SEARCH("airDry",$AW364)),"airDry","")</f>
        <v/>
      </c>
      <c r="BG364" s="2" t="str">
        <f>IF(ISNUMBER(SEARCH("heatDry",$AY364)),"heatDry","")</f>
        <v/>
      </c>
      <c r="BH364" s="2" t="str">
        <f>IF(AND(ISNUMBER(SEARCH("aerobic",$AW364)),ISNUMBER(SEARCH("anaer",$AW364))),"Combined Aer and Anaer.","")</f>
        <v/>
      </c>
    </row>
    <row r="365" spans="1:60" x14ac:dyDescent="0.3">
      <c r="A365" s="4">
        <v>363</v>
      </c>
      <c r="B365" t="s">
        <v>1836</v>
      </c>
      <c r="C365">
        <v>870</v>
      </c>
      <c r="D365">
        <v>334.05734018400187</v>
      </c>
      <c r="E365">
        <v>337.21745009922381</v>
      </c>
      <c r="F365">
        <v>269.45493129037459</v>
      </c>
      <c r="G365">
        <v>396.59276119445781</v>
      </c>
      <c r="H365">
        <v>-77.906030186375432</v>
      </c>
      <c r="I365">
        <v>-77.540412732059394</v>
      </c>
      <c r="J365">
        <v>-90.129822647243145</v>
      </c>
      <c r="K365">
        <v>-66.07506825389099</v>
      </c>
      <c r="L365">
        <v>435.16319557513089</v>
      </c>
      <c r="M365">
        <v>431.77561196347239</v>
      </c>
      <c r="N365">
        <v>419.49680759143251</v>
      </c>
      <c r="O365">
        <v>460.97755270699918</v>
      </c>
      <c r="P365">
        <v>20.735712073324361</v>
      </c>
      <c r="Q365">
        <v>20.68674480829398</v>
      </c>
      <c r="R365">
        <v>17.779094370888401</v>
      </c>
      <c r="S365">
        <v>23.470468735352402</v>
      </c>
      <c r="T365">
        <v>72.619454908253246</v>
      </c>
      <c r="U365">
        <v>72.619339999315812</v>
      </c>
      <c r="V365">
        <v>72.570140506736323</v>
      </c>
      <c r="W365">
        <v>72.668295990804424</v>
      </c>
      <c r="X365">
        <v>6539.3218005623821</v>
      </c>
      <c r="Y365">
        <v>6581.5903080622747</v>
      </c>
      <c r="Z365">
        <v>6171.4388706021</v>
      </c>
      <c r="AA365">
        <v>6777.2820699792173</v>
      </c>
      <c r="AB365">
        <v>1825.702568758823</v>
      </c>
      <c r="AC365">
        <v>1767.247527166875</v>
      </c>
      <c r="AD365">
        <v>1408.0618376132161</v>
      </c>
      <c r="AE365">
        <v>2501.8261172473549</v>
      </c>
      <c r="AF365">
        <v>49.021246609578668</v>
      </c>
      <c r="AG365">
        <v>48.639353986378083</v>
      </c>
      <c r="AH365">
        <v>47.257948507858721</v>
      </c>
      <c r="AI365">
        <v>51.926783311552207</v>
      </c>
      <c r="AJ365">
        <v>0.37576224754685672</v>
      </c>
      <c r="AK365">
        <v>0.37576210910099761</v>
      </c>
      <c r="AL365">
        <v>0.37574276569769599</v>
      </c>
      <c r="AM365">
        <v>0.37578181126597171</v>
      </c>
      <c r="AN365">
        <v>0.96604668599023247</v>
      </c>
      <c r="AO365">
        <v>0.96604668599023247</v>
      </c>
      <c r="AP365">
        <v>0.96604668599023247</v>
      </c>
      <c r="AQ365">
        <v>0.96604668599023247</v>
      </c>
      <c r="AR365">
        <v>8.4765882571567506</v>
      </c>
      <c r="AS365">
        <v>8.4765882571567506</v>
      </c>
      <c r="AT365">
        <v>8.4765882571567506</v>
      </c>
      <c r="AU365">
        <v>8.4765882571567506</v>
      </c>
      <c r="AV365" t="str">
        <f>VLOOKUP(Sheet1[[#This Row],[NPDES ID2]],Combined_Sheet__Major_Only___2[[NPDES ID2]:[ECHO BFR]],3,FALSE)</f>
        <v>MN</v>
      </c>
      <c r="AW365" t="s">
        <v>54</v>
      </c>
      <c r="AX365" t="str">
        <f>VLOOKUP(Sheet1[[#This Row],[NPDES ID2]],Combined_Sheet__Major_Only___2[[NPDES ID2]:[ECHO BFR]],27,FALSE)</f>
        <v>-</v>
      </c>
      <c r="AY365" t="str">
        <f>VLOOKUP(Sheet1[[#This Row],[NPDES ID2]],Combined_Sheet__Major_Only___2[[NPDES ID2]:[ECHO BFR]],28,FALSE)</f>
        <v>-</v>
      </c>
      <c r="AZ365" t="str">
        <f>VLOOKUP(Sheet1[[#This Row],[NPDES ID2]],Combined_Sheet__Major_Only___2[[NPDES ID2]:[ECHO BFR]],29,FALSE)</f>
        <v>thickening, preliminaryOps</v>
      </c>
      <c r="BA365">
        <f>VLOOKUP(Sheet1[[#This Row],[NPDES ID2]],Combined_Sheet__Major_Only___2[[NPDES ID2]:[ECHO BFR]],17,FALSE)</f>
        <v>44.745694</v>
      </c>
      <c r="BB365">
        <f>VLOOKUP(Sheet1[[#This Row],[NPDES ID2]],Combined_Sheet__Major_Only___2[[NPDES ID2]:[ECHO BFR]],18,FALSE)</f>
        <v>-92.846778</v>
      </c>
      <c r="BC365" t="str">
        <f>IF(ISNUMBER(SEARCH("aerobic",$AW365)),"aerobic","")</f>
        <v/>
      </c>
      <c r="BD365" t="str">
        <f>IF(ISNUMBER(SEARCH("anaer",$AW365)),"anaer","")</f>
        <v/>
      </c>
      <c r="BE365" t="str">
        <f>IF(ISNUMBER(SEARCH("thickening",$AZ365)),"thickening","")</f>
        <v>thickening</v>
      </c>
      <c r="BF365" s="3" t="str">
        <f>IF(ISNUMBER(SEARCH("airDry",$AW365)),"airDry","")</f>
        <v/>
      </c>
      <c r="BG365" s="3" t="str">
        <f>IF(ISNUMBER(SEARCH("heatDry",$AY365)),"heatDry","")</f>
        <v/>
      </c>
      <c r="BH365" s="3" t="str">
        <f>IF(AND(ISNUMBER(SEARCH("aerobic",$AW365)),ISNUMBER(SEARCH("anaer",$AW365))),"Combined Aer and Anaer.","")</f>
        <v/>
      </c>
    </row>
    <row r="366" spans="1:60" x14ac:dyDescent="0.3">
      <c r="A366" s="4">
        <v>364</v>
      </c>
      <c r="B366" t="s">
        <v>1841</v>
      </c>
      <c r="C366">
        <v>863.7</v>
      </c>
      <c r="D366">
        <v>276.13464342395349</v>
      </c>
      <c r="E366">
        <v>277.59406902361297</v>
      </c>
      <c r="F366">
        <v>222.89841014423999</v>
      </c>
      <c r="G366">
        <v>330.13365144051602</v>
      </c>
      <c r="H366">
        <v>-77.254717298001211</v>
      </c>
      <c r="I366">
        <v>-78.303990866487155</v>
      </c>
      <c r="J366">
        <v>-90.755836597647061</v>
      </c>
      <c r="K366">
        <v>-62.499457373696963</v>
      </c>
      <c r="L366">
        <v>523.41878871111624</v>
      </c>
      <c r="M366">
        <v>520.7353327753699</v>
      </c>
      <c r="N366">
        <v>511.01212037746632</v>
      </c>
      <c r="O366">
        <v>543.86098617248422</v>
      </c>
      <c r="P366">
        <v>20.436289333129899</v>
      </c>
      <c r="Q366">
        <v>20.605814815870389</v>
      </c>
      <c r="R366">
        <v>16.85671702940699</v>
      </c>
      <c r="S366">
        <v>23.495148746022711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59.391237681694427</v>
      </c>
      <c r="AG366">
        <v>59.086618242356892</v>
      </c>
      <c r="AH366">
        <v>57.984209473749829</v>
      </c>
      <c r="AI366">
        <v>61.709630250301323</v>
      </c>
      <c r="AJ366">
        <v>0.50198957916769993</v>
      </c>
      <c r="AK366">
        <v>0.50198950705598222</v>
      </c>
      <c r="AL366">
        <v>0.50197941246252387</v>
      </c>
      <c r="AM366">
        <v>0.50199978822263813</v>
      </c>
      <c r="AN366">
        <v>0.17349563162025131</v>
      </c>
      <c r="AO366">
        <v>0.17349563162025131</v>
      </c>
      <c r="AP366">
        <v>0.17349563162025131</v>
      </c>
      <c r="AQ366">
        <v>0.17349563162025131</v>
      </c>
      <c r="AR366">
        <v>12.828376521725319</v>
      </c>
      <c r="AS366">
        <v>12.828376521725319</v>
      </c>
      <c r="AT366">
        <v>12.828376521725319</v>
      </c>
      <c r="AU366">
        <v>12.828376521725319</v>
      </c>
      <c r="AV366" t="str">
        <f>VLOOKUP(Sheet1[[#This Row],[NPDES ID2]],Combined_Sheet__Major_Only___2[[NPDES ID2]:[ECHO BFR]],3,FALSE)</f>
        <v>NY</v>
      </c>
      <c r="AW366" t="s">
        <v>12181</v>
      </c>
      <c r="AX366" t="str">
        <f>VLOOKUP(Sheet1[[#This Row],[NPDES ID2]],Combined_Sheet__Major_Only___2[[NPDES ID2]:[ECHO BFR]],27,FALSE)</f>
        <v>methaneBioCaptureRecover</v>
      </c>
      <c r="AY366" t="str">
        <f>VLOOKUP(Sheet1[[#This Row],[NPDES ID2]],Combined_Sheet__Major_Only___2[[NPDES ID2]:[ECHO BFR]],28,FALSE)</f>
        <v>heatDry</v>
      </c>
      <c r="AZ366" t="str">
        <f>VLOOKUP(Sheet1[[#This Row],[NPDES ID2]],Combined_Sheet__Major_Only___2[[NPDES ID2]:[ECHO BFR]],29,FALSE)</f>
        <v>thickening</v>
      </c>
      <c r="BA366">
        <f>VLOOKUP(Sheet1[[#This Row],[NPDES ID2]],Combined_Sheet__Major_Only___2[[NPDES ID2]:[ECHO BFR]],17,FALSE)</f>
        <v>42.683083000000003</v>
      </c>
      <c r="BB366">
        <f>VLOOKUP(Sheet1[[#This Row],[NPDES ID2]],Combined_Sheet__Major_Only___2[[NPDES ID2]:[ECHO BFR]],18,FALSE)</f>
        <v>-73.713027999999994</v>
      </c>
      <c r="BC366" t="str">
        <f>IF(ISNUMBER(SEARCH("aerobic",$AW366)),"aerobic","")</f>
        <v/>
      </c>
      <c r="BD366" t="str">
        <f>IF(ISNUMBER(SEARCH("anaer",$AW366)),"anaer","")</f>
        <v>anaer</v>
      </c>
      <c r="BE366" t="str">
        <f>IF(ISNUMBER(SEARCH("thickening",$AZ366)),"thickening","")</f>
        <v>thickening</v>
      </c>
      <c r="BF366" s="2" t="str">
        <f>IF(ISNUMBER(SEARCH("airDry",$AW366)),"airDry","")</f>
        <v/>
      </c>
      <c r="BG366" s="2" t="str">
        <f>IF(ISNUMBER(SEARCH("heatDry",$AY366)),"heatDry","")</f>
        <v>heatDry</v>
      </c>
      <c r="BH366" s="2" t="str">
        <f>IF(AND(ISNUMBER(SEARCH("aerobic",$AW366)),ISNUMBER(SEARCH("anaer",$AW366))),"Combined Aer and Anaer.","")</f>
        <v/>
      </c>
    </row>
    <row r="367" spans="1:60" x14ac:dyDescent="0.3">
      <c r="A367" s="4">
        <v>365</v>
      </c>
      <c r="B367" t="s">
        <v>1846</v>
      </c>
      <c r="C367">
        <v>837.9</v>
      </c>
      <c r="D367">
        <v>259.64937018826282</v>
      </c>
      <c r="E367">
        <v>259.83416390276182</v>
      </c>
      <c r="F367">
        <v>209.93493517550371</v>
      </c>
      <c r="G367">
        <v>311.90883610614492</v>
      </c>
      <c r="H367">
        <v>-76.839533922313493</v>
      </c>
      <c r="I367">
        <v>-78.106108774251709</v>
      </c>
      <c r="J367">
        <v>-91.028243230649622</v>
      </c>
      <c r="K367">
        <v>-60.931573593783291</v>
      </c>
      <c r="L367">
        <v>544.70590107105863</v>
      </c>
      <c r="M367">
        <v>542.37857157642532</v>
      </c>
      <c r="N367">
        <v>533.94332061632383</v>
      </c>
      <c r="O367">
        <v>562.43982089132271</v>
      </c>
      <c r="P367">
        <v>19.757670020349611</v>
      </c>
      <c r="Q367">
        <v>19.97664658036193</v>
      </c>
      <c r="R367">
        <v>16.07553526532131</v>
      </c>
      <c r="S367">
        <v>22.60362327577613</v>
      </c>
      <c r="T367">
        <v>51.314623746205001</v>
      </c>
      <c r="U367">
        <v>51.314541716348828</v>
      </c>
      <c r="V367">
        <v>51.279419754654967</v>
      </c>
      <c r="W367">
        <v>51.349489850315237</v>
      </c>
      <c r="X367">
        <v>3553.0817179539131</v>
      </c>
      <c r="Y367">
        <v>3565.8302890583632</v>
      </c>
      <c r="Z367">
        <v>3442.3428019128451</v>
      </c>
      <c r="AA367">
        <v>3623.653841766205</v>
      </c>
      <c r="AB367">
        <v>606.91502056084687</v>
      </c>
      <c r="AC367">
        <v>602.24019199428915</v>
      </c>
      <c r="AD367">
        <v>518.93982781832801</v>
      </c>
      <c r="AE367">
        <v>717.90395614612805</v>
      </c>
      <c r="AF367">
        <v>63.710681474990537</v>
      </c>
      <c r="AG367">
        <v>63.438233732186113</v>
      </c>
      <c r="AH367">
        <v>62.45314562634529</v>
      </c>
      <c r="AI367">
        <v>65.782903590498876</v>
      </c>
      <c r="AJ367">
        <v>0.55472738745428851</v>
      </c>
      <c r="AK367">
        <v>0.55472725642909504</v>
      </c>
      <c r="AL367">
        <v>0.55470892925538817</v>
      </c>
      <c r="AM367">
        <v>0.55474592282168933</v>
      </c>
      <c r="AN367">
        <v>0.95290218966982709</v>
      </c>
      <c r="AO367">
        <v>0.95290218966982709</v>
      </c>
      <c r="AP367">
        <v>0.95290218966982709</v>
      </c>
      <c r="AQ367">
        <v>0.95290218966982709</v>
      </c>
      <c r="AR367">
        <v>14.236657195385771</v>
      </c>
      <c r="AS367">
        <v>14.236657195385771</v>
      </c>
      <c r="AT367">
        <v>14.236657195385771</v>
      </c>
      <c r="AU367">
        <v>14.236657195385771</v>
      </c>
      <c r="AV367" t="str">
        <f>VLOOKUP(Sheet1[[#This Row],[NPDES ID2]],Combined_Sheet__Major_Only___2[[NPDES ID2]:[ECHO BFR]],3,FALSE)</f>
        <v>KS</v>
      </c>
      <c r="AW367" t="s">
        <v>12181</v>
      </c>
      <c r="AX367" t="str">
        <f>VLOOKUP(Sheet1[[#This Row],[NPDES ID2]],Combined_Sheet__Major_Only___2[[NPDES ID2]:[ECHO BFR]],27,FALSE)</f>
        <v>methaneBioCaptureRecover</v>
      </c>
      <c r="AY367" t="str">
        <f>VLOOKUP(Sheet1[[#This Row],[NPDES ID2]],Combined_Sheet__Major_Only___2[[NPDES ID2]:[ECHO BFR]],28,FALSE)</f>
        <v>-</v>
      </c>
      <c r="AZ367" t="str">
        <f>VLOOKUP(Sheet1[[#This Row],[NPDES ID2]],Combined_Sheet__Major_Only___2[[NPDES ID2]:[ECHO BFR]],29,FALSE)</f>
        <v>thickening</v>
      </c>
      <c r="BA367">
        <f>VLOOKUP(Sheet1[[#This Row],[NPDES ID2]],Combined_Sheet__Major_Only___2[[NPDES ID2]:[ECHO BFR]],17,FALSE)</f>
        <v>38.851737</v>
      </c>
      <c r="BB367">
        <f>VLOOKUP(Sheet1[[#This Row],[NPDES ID2]],Combined_Sheet__Major_Only___2[[NPDES ID2]:[ECHO BFR]],18,FALSE)</f>
        <v>-97.575815000000006</v>
      </c>
      <c r="BC367" t="str">
        <f>IF(ISNUMBER(SEARCH("aerobic",$AW367)),"aerobic","")</f>
        <v/>
      </c>
      <c r="BD367" t="str">
        <f>IF(ISNUMBER(SEARCH("anaer",$AW367)),"anaer","")</f>
        <v>anaer</v>
      </c>
      <c r="BE367" t="str">
        <f>IF(ISNUMBER(SEARCH("thickening",$AZ367)),"thickening","")</f>
        <v>thickening</v>
      </c>
      <c r="BF367" s="3" t="str">
        <f>IF(ISNUMBER(SEARCH("airDry",$AW367)),"airDry","")</f>
        <v/>
      </c>
      <c r="BG367" s="3" t="str">
        <f>IF(ISNUMBER(SEARCH("heatDry",$AY367)),"heatDry","")</f>
        <v/>
      </c>
      <c r="BH367" s="3" t="str">
        <f>IF(AND(ISNUMBER(SEARCH("aerobic",$AW367)),ISNUMBER(SEARCH("anaer",$AW367))),"Combined Aer and Anaer.","")</f>
        <v/>
      </c>
    </row>
    <row r="368" spans="1:60" x14ac:dyDescent="0.3">
      <c r="A368" s="4">
        <v>366</v>
      </c>
      <c r="B368" t="s">
        <v>1851</v>
      </c>
      <c r="C368">
        <v>830</v>
      </c>
      <c r="D368">
        <v>278.11886982677657</v>
      </c>
      <c r="E368">
        <v>278.81053555981748</v>
      </c>
      <c r="F368">
        <v>224.84120732520131</v>
      </c>
      <c r="G368">
        <v>333.33465860892102</v>
      </c>
      <c r="H368">
        <v>-77.083584040324439</v>
      </c>
      <c r="I368">
        <v>-78.082625407275458</v>
      </c>
      <c r="J368">
        <v>-90.514003129857201</v>
      </c>
      <c r="K368">
        <v>-62.226182244529483</v>
      </c>
      <c r="L368">
        <v>505.2263878368978</v>
      </c>
      <c r="M368">
        <v>502.66510839567007</v>
      </c>
      <c r="N368">
        <v>493.3789977175087</v>
      </c>
      <c r="O368">
        <v>524.74859153516059</v>
      </c>
      <c r="P368">
        <v>19.634075101972979</v>
      </c>
      <c r="Q368">
        <v>19.787778240161241</v>
      </c>
      <c r="R368">
        <v>16.171298217909261</v>
      </c>
      <c r="S368">
        <v>22.561868665253979</v>
      </c>
      <c r="T368">
        <v>120.9598606625009</v>
      </c>
      <c r="U368">
        <v>120.95967115132331</v>
      </c>
      <c r="V368">
        <v>120.87852991042141</v>
      </c>
      <c r="W368">
        <v>121.0404108031104</v>
      </c>
      <c r="X368">
        <v>8945.7461106641786</v>
      </c>
      <c r="Y368">
        <v>8983.9140667322681</v>
      </c>
      <c r="Z368">
        <v>8615.0791028215317</v>
      </c>
      <c r="AA368">
        <v>9156.932446575518</v>
      </c>
      <c r="AB368">
        <v>1508.0524939682689</v>
      </c>
      <c r="AC368">
        <v>1497.3372885820099</v>
      </c>
      <c r="AD368">
        <v>1290.3708156480691</v>
      </c>
      <c r="AE368">
        <v>1784.5810467017479</v>
      </c>
      <c r="AF368">
        <v>59.656982665770911</v>
      </c>
      <c r="AG368">
        <v>59.354179045208618</v>
      </c>
      <c r="AH368">
        <v>58.260066234965173</v>
      </c>
      <c r="AI368">
        <v>61.959006386560397</v>
      </c>
      <c r="AJ368">
        <v>0.50523182078880724</v>
      </c>
      <c r="AK368">
        <v>0.50523162064637905</v>
      </c>
      <c r="AL368">
        <v>0.50520366367546499</v>
      </c>
      <c r="AM368">
        <v>0.50526009635632507</v>
      </c>
      <c r="AN368">
        <v>0.97921120032398845</v>
      </c>
      <c r="AO368">
        <v>0.97921120032398867</v>
      </c>
      <c r="AP368">
        <v>0.97921120032398867</v>
      </c>
      <c r="AQ368">
        <v>0.97921120032398867</v>
      </c>
      <c r="AR368">
        <v>13.43436337030786</v>
      </c>
      <c r="AS368">
        <v>13.43436337030785</v>
      </c>
      <c r="AT368">
        <v>13.43436337030785</v>
      </c>
      <c r="AU368">
        <v>13.43436337030785</v>
      </c>
      <c r="AV368" t="str">
        <f>VLOOKUP(Sheet1[[#This Row],[NPDES ID2]],Combined_Sheet__Major_Only___2[[NPDES ID2]:[ECHO BFR]],3,FALSE)</f>
        <v>FL</v>
      </c>
      <c r="AW368" t="s">
        <v>41</v>
      </c>
      <c r="AX368" t="str">
        <f>VLOOKUP(Sheet1[[#This Row],[NPDES ID2]],Combined_Sheet__Major_Only___2[[NPDES ID2]:[ECHO BFR]],27,FALSE)</f>
        <v>-</v>
      </c>
      <c r="AY368" t="str">
        <f>VLOOKUP(Sheet1[[#This Row],[NPDES ID2]],Combined_Sheet__Major_Only___2[[NPDES ID2]:[ECHO BFR]],28,FALSE)</f>
        <v>-</v>
      </c>
      <c r="AZ368" t="str">
        <f>VLOOKUP(Sheet1[[#This Row],[NPDES ID2]],Combined_Sheet__Major_Only___2[[NPDES ID2]:[ECHO BFR]],29,FALSE)</f>
        <v>thickening</v>
      </c>
      <c r="BA368">
        <f>VLOOKUP(Sheet1[[#This Row],[NPDES ID2]],Combined_Sheet__Major_Only___2[[NPDES ID2]:[ECHO BFR]],17,FALSE)</f>
        <v>30.595832999999999</v>
      </c>
      <c r="BB368">
        <f>VLOOKUP(Sheet1[[#This Row],[NPDES ID2]],Combined_Sheet__Major_Only___2[[NPDES ID2]:[ECHO BFR]],18,FALSE)</f>
        <v>-87.182500000000005</v>
      </c>
      <c r="BC368" t="str">
        <f>IF(ISNUMBER(SEARCH("aerobic",$AW368)),"aerobic","")</f>
        <v>aerobic</v>
      </c>
      <c r="BD368" t="str">
        <f>IF(ISNUMBER(SEARCH("anaer",$AW368)),"anaer","")</f>
        <v/>
      </c>
      <c r="BE368" t="str">
        <f>IF(ISNUMBER(SEARCH("thickening",$AZ368)),"thickening","")</f>
        <v>thickening</v>
      </c>
      <c r="BF368" s="2" t="str">
        <f>IF(ISNUMBER(SEARCH("airDry",$AW368)),"airDry","")</f>
        <v/>
      </c>
      <c r="BG368" s="2" t="str">
        <f>IF(ISNUMBER(SEARCH("heatDry",$AY368)),"heatDry","")</f>
        <v/>
      </c>
      <c r="BH368" s="2" t="str">
        <f>IF(AND(ISNUMBER(SEARCH("aerobic",$AW368)),ISNUMBER(SEARCH("anaer",$AW368))),"Combined Aer and Anaer.","")</f>
        <v/>
      </c>
    </row>
    <row r="369" spans="1:60" x14ac:dyDescent="0.3">
      <c r="A369" s="4">
        <v>367</v>
      </c>
      <c r="B369" t="s">
        <v>1855</v>
      </c>
      <c r="C369">
        <v>829.86</v>
      </c>
      <c r="D369">
        <v>284.53793032528921</v>
      </c>
      <c r="E369">
        <v>285.53962666615462</v>
      </c>
      <c r="F369">
        <v>229.72159256419371</v>
      </c>
      <c r="G369">
        <v>340.68520250155888</v>
      </c>
      <c r="H369">
        <v>-77.344507339459085</v>
      </c>
      <c r="I369">
        <v>-78.313483509108281</v>
      </c>
      <c r="J369">
        <v>-90.598677110255565</v>
      </c>
      <c r="K369">
        <v>-62.79279317054413</v>
      </c>
      <c r="L369">
        <v>493.79311499738742</v>
      </c>
      <c r="M369">
        <v>491.14678078430399</v>
      </c>
      <c r="N369">
        <v>481.55822524403129</v>
      </c>
      <c r="O369">
        <v>513.95223702267481</v>
      </c>
      <c r="P369">
        <v>19.651835390174728</v>
      </c>
      <c r="Q369">
        <v>19.80557638169368</v>
      </c>
      <c r="R369">
        <v>16.307178244878902</v>
      </c>
      <c r="S369">
        <v>22.6170232363026</v>
      </c>
      <c r="T369">
        <v>3.8955980800417218</v>
      </c>
      <c r="U369">
        <v>3.8955892304885551</v>
      </c>
      <c r="V369">
        <v>3.8918001994950462</v>
      </c>
      <c r="W369">
        <v>3.899359508581739</v>
      </c>
      <c r="X369">
        <v>294.73852718032362</v>
      </c>
      <c r="Y369">
        <v>296.02420677770738</v>
      </c>
      <c r="Z369">
        <v>283.31705726110232</v>
      </c>
      <c r="AA369">
        <v>302.08901219062398</v>
      </c>
      <c r="AB369">
        <v>48.041711189676327</v>
      </c>
      <c r="AC369">
        <v>47.712257558275127</v>
      </c>
      <c r="AD369">
        <v>41.296956977439997</v>
      </c>
      <c r="AE369">
        <v>56.665276963862212</v>
      </c>
      <c r="AF369">
        <v>58.314423765313187</v>
      </c>
      <c r="AG369">
        <v>58.001777099952108</v>
      </c>
      <c r="AH369">
        <v>56.870248569958598</v>
      </c>
      <c r="AI369">
        <v>60.694012465571888</v>
      </c>
      <c r="AJ369">
        <v>0.48885516028049381</v>
      </c>
      <c r="AK369">
        <v>0.4888550914550488</v>
      </c>
      <c r="AL369">
        <v>0.48884545665687212</v>
      </c>
      <c r="AM369">
        <v>0.48886490432033419</v>
      </c>
      <c r="AN369">
        <v>0.65954847275403694</v>
      </c>
      <c r="AO369">
        <v>0.65954847275403694</v>
      </c>
      <c r="AP369">
        <v>0.65954847275403694</v>
      </c>
      <c r="AQ369">
        <v>0.65954847275403694</v>
      </c>
      <c r="AR369">
        <v>13.39748885231907</v>
      </c>
      <c r="AS369">
        <v>13.39748885231907</v>
      </c>
      <c r="AT369">
        <v>13.39748885231907</v>
      </c>
      <c r="AU369">
        <v>13.39748885231907</v>
      </c>
      <c r="AV369" t="str">
        <f>VLOOKUP(Sheet1[[#This Row],[NPDES ID2]],Combined_Sheet__Major_Only___2[[NPDES ID2]:[ECHO BFR]],3,FALSE)</f>
        <v>TX</v>
      </c>
      <c r="AW369" t="s">
        <v>118</v>
      </c>
      <c r="AX369" t="str">
        <f>VLOOKUP(Sheet1[[#This Row],[NPDES ID2]],Combined_Sheet__Major_Only___2[[NPDES ID2]:[ECHO BFR]],27,FALSE)</f>
        <v>-</v>
      </c>
      <c r="AY369" t="str">
        <f>VLOOKUP(Sheet1[[#This Row],[NPDES ID2]],Combined_Sheet__Major_Only___2[[NPDES ID2]:[ECHO BFR]],28,FALSE)</f>
        <v>-</v>
      </c>
      <c r="AZ369" t="str">
        <f>VLOOKUP(Sheet1[[#This Row],[NPDES ID2]],Combined_Sheet__Major_Only___2[[NPDES ID2]:[ECHO BFR]],29,FALSE)</f>
        <v>preliminaryOps, thickening</v>
      </c>
      <c r="BA369">
        <f>VLOOKUP(Sheet1[[#This Row],[NPDES ID2]],Combined_Sheet__Major_Only___2[[NPDES ID2]:[ECHO BFR]],17,FALSE)</f>
        <v>26.197500000000002</v>
      </c>
      <c r="BB369">
        <f>VLOOKUP(Sheet1[[#This Row],[NPDES ID2]],Combined_Sheet__Major_Only___2[[NPDES ID2]:[ECHO BFR]],18,FALSE)</f>
        <v>-98.250600000000006</v>
      </c>
      <c r="BC369" t="str">
        <f>IF(ISNUMBER(SEARCH("aerobic",$AW369)),"aerobic","")</f>
        <v>aerobic</v>
      </c>
      <c r="BD369" t="str">
        <f>IF(ISNUMBER(SEARCH("anaer",$AW369)),"anaer","")</f>
        <v/>
      </c>
      <c r="BE369" t="str">
        <f>IF(ISNUMBER(SEARCH("thickening",$AZ369)),"thickening","")</f>
        <v>thickening</v>
      </c>
      <c r="BF369" s="3" t="str">
        <f>IF(ISNUMBER(SEARCH("airDry",$AW369)),"airDry","")</f>
        <v>airDry</v>
      </c>
      <c r="BG369" s="3" t="str">
        <f>IF(ISNUMBER(SEARCH("heatDry",$AY369)),"heatDry","")</f>
        <v/>
      </c>
      <c r="BH369" s="3" t="str">
        <f>IF(AND(ISNUMBER(SEARCH("aerobic",$AW369)),ISNUMBER(SEARCH("anaer",$AW369))),"Combined Aer and Anaer.","")</f>
        <v/>
      </c>
    </row>
    <row r="370" spans="1:60" x14ac:dyDescent="0.3">
      <c r="A370" s="4">
        <v>368</v>
      </c>
      <c r="B370" t="s">
        <v>1859</v>
      </c>
      <c r="C370">
        <v>812.7</v>
      </c>
      <c r="D370">
        <v>275.9439175067244</v>
      </c>
      <c r="E370">
        <v>276.07368365131572</v>
      </c>
      <c r="F370">
        <v>222.85813989840921</v>
      </c>
      <c r="G370">
        <v>331.33045536715372</v>
      </c>
      <c r="H370">
        <v>-77.082710454311794</v>
      </c>
      <c r="I370">
        <v>-78.187873053920669</v>
      </c>
      <c r="J370">
        <v>-90.759820138109902</v>
      </c>
      <c r="K370">
        <v>-62.088273239004408</v>
      </c>
      <c r="L370">
        <v>501.82232485629771</v>
      </c>
      <c r="M370">
        <v>499.36722666521553</v>
      </c>
      <c r="N370">
        <v>490.46846331542321</v>
      </c>
      <c r="O370">
        <v>520.53064206280123</v>
      </c>
      <c r="P370">
        <v>19.212324272370871</v>
      </c>
      <c r="Q370">
        <v>19.37775248611808</v>
      </c>
      <c r="R370">
        <v>15.77388748360808</v>
      </c>
      <c r="S370">
        <v>22.053456034947839</v>
      </c>
      <c r="T370">
        <v>67.241191344095981</v>
      </c>
      <c r="U370">
        <v>67.241084735264906</v>
      </c>
      <c r="V370">
        <v>67.195439022147909</v>
      </c>
      <c r="W370">
        <v>67.286504535870321</v>
      </c>
      <c r="X370">
        <v>4902.1568480443457</v>
      </c>
      <c r="Y370">
        <v>4922.3232856287814</v>
      </c>
      <c r="Z370">
        <v>4727.307702671138</v>
      </c>
      <c r="AA370">
        <v>5013.7773854942889</v>
      </c>
      <c r="AB370">
        <v>888.6616744039427</v>
      </c>
      <c r="AC370">
        <v>881.0009926909089</v>
      </c>
      <c r="AD370">
        <v>751.87106262676343</v>
      </c>
      <c r="AE370">
        <v>1063.5299941971371</v>
      </c>
      <c r="AF370">
        <v>60.515260022390201</v>
      </c>
      <c r="AG370">
        <v>60.218935295038037</v>
      </c>
      <c r="AH370">
        <v>59.14752314265138</v>
      </c>
      <c r="AI370">
        <v>62.769077369610699</v>
      </c>
      <c r="AJ370">
        <v>0.51570549774627406</v>
      </c>
      <c r="AK370">
        <v>0.51570535475710955</v>
      </c>
      <c r="AL370">
        <v>0.51568536110404251</v>
      </c>
      <c r="AM370">
        <v>0.51572571870962836</v>
      </c>
      <c r="AN370">
        <v>0.96347321889806081</v>
      </c>
      <c r="AO370">
        <v>0.96347321889806092</v>
      </c>
      <c r="AP370">
        <v>0.96347321889806092</v>
      </c>
      <c r="AQ370">
        <v>0.96347321889806092</v>
      </c>
      <c r="AR370">
        <v>13.064181397438469</v>
      </c>
      <c r="AS370">
        <v>13.064181397438469</v>
      </c>
      <c r="AT370">
        <v>13.064181397438469</v>
      </c>
      <c r="AU370">
        <v>13.064181397438469</v>
      </c>
      <c r="AV370" t="str">
        <f>VLOOKUP(Sheet1[[#This Row],[NPDES ID2]],Combined_Sheet__Major_Only___2[[NPDES ID2]:[ECHO BFR]],3,FALSE)</f>
        <v>NY</v>
      </c>
      <c r="AW370" t="s">
        <v>12181</v>
      </c>
      <c r="AX370" t="str">
        <f>VLOOKUP(Sheet1[[#This Row],[NPDES ID2]],Combined_Sheet__Major_Only___2[[NPDES ID2]:[ECHO BFR]],27,FALSE)</f>
        <v>-</v>
      </c>
      <c r="AY370" t="str">
        <f>VLOOKUP(Sheet1[[#This Row],[NPDES ID2]],Combined_Sheet__Major_Only___2[[NPDES ID2]:[ECHO BFR]],28,FALSE)</f>
        <v>-</v>
      </c>
      <c r="AZ370" t="str">
        <f>VLOOKUP(Sheet1[[#This Row],[NPDES ID2]],Combined_Sheet__Major_Only___2[[NPDES ID2]:[ECHO BFR]],29,FALSE)</f>
        <v>thickening, preliminaryOps</v>
      </c>
      <c r="BA370">
        <f>VLOOKUP(Sheet1[[#This Row],[NPDES ID2]],Combined_Sheet__Major_Only___2[[NPDES ID2]:[ECHO BFR]],17,FALSE)</f>
        <v>44.933729999999997</v>
      </c>
      <c r="BB370">
        <f>VLOOKUP(Sheet1[[#This Row],[NPDES ID2]],Combined_Sheet__Major_Only___2[[NPDES ID2]:[ECHO BFR]],18,FALSE)</f>
        <v>-74.875069999999994</v>
      </c>
      <c r="BC370" t="str">
        <f>IF(ISNUMBER(SEARCH("aerobic",$AW370)),"aerobic","")</f>
        <v/>
      </c>
      <c r="BD370" t="str">
        <f>IF(ISNUMBER(SEARCH("anaer",$AW370)),"anaer","")</f>
        <v>anaer</v>
      </c>
      <c r="BE370" t="str">
        <f>IF(ISNUMBER(SEARCH("thickening",$AZ370)),"thickening","")</f>
        <v>thickening</v>
      </c>
      <c r="BF370" s="2" t="str">
        <f>IF(ISNUMBER(SEARCH("airDry",$AW370)),"airDry","")</f>
        <v/>
      </c>
      <c r="BG370" s="2" t="str">
        <f>IF(ISNUMBER(SEARCH("heatDry",$AY370)),"heatDry","")</f>
        <v/>
      </c>
      <c r="BH370" s="2" t="str">
        <f>IF(AND(ISNUMBER(SEARCH("aerobic",$AW370)),ISNUMBER(SEARCH("anaer",$AW370))),"Combined Aer and Anaer.","")</f>
        <v/>
      </c>
    </row>
    <row r="371" spans="1:60" x14ac:dyDescent="0.3">
      <c r="A371" s="4">
        <v>369</v>
      </c>
      <c r="B371" t="s">
        <v>1863</v>
      </c>
      <c r="C371">
        <v>811.68</v>
      </c>
      <c r="D371">
        <v>338.28173629026912</v>
      </c>
      <c r="E371">
        <v>341.91736309362659</v>
      </c>
      <c r="F371">
        <v>272.64648692521479</v>
      </c>
      <c r="G371">
        <v>402.32858987757749</v>
      </c>
      <c r="H371">
        <v>-77.49209645784434</v>
      </c>
      <c r="I371">
        <v>-77.082570621676865</v>
      </c>
      <c r="J371">
        <v>-89.667519836927653</v>
      </c>
      <c r="K371">
        <v>-65.066180656606747</v>
      </c>
      <c r="L371">
        <v>409.21031535997099</v>
      </c>
      <c r="M371">
        <v>406.07572859085911</v>
      </c>
      <c r="N371">
        <v>394.70041235355791</v>
      </c>
      <c r="O371">
        <v>433.12279324284327</v>
      </c>
      <c r="P371">
        <v>19.33902526882958</v>
      </c>
      <c r="Q371">
        <v>19.299819524678149</v>
      </c>
      <c r="R371">
        <v>16.546607688938359</v>
      </c>
      <c r="S371">
        <v>21.907410687750989</v>
      </c>
      <c r="T371">
        <v>378.64232095764532</v>
      </c>
      <c r="U371">
        <v>378.6417337731657</v>
      </c>
      <c r="V371">
        <v>378.39032444771959</v>
      </c>
      <c r="W371">
        <v>378.89189880844123</v>
      </c>
      <c r="X371">
        <v>33827.337735746813</v>
      </c>
      <c r="Y371">
        <v>34042.981302531647</v>
      </c>
      <c r="Z371">
        <v>31951.50442782656</v>
      </c>
      <c r="AA371">
        <v>35039.541324108453</v>
      </c>
      <c r="AB371">
        <v>10028.49345309013</v>
      </c>
      <c r="AC371">
        <v>9673.534959743225</v>
      </c>
      <c r="AD371">
        <v>7618.3356121863926</v>
      </c>
      <c r="AE371">
        <v>14020.950108171461</v>
      </c>
      <c r="AF371">
        <v>49.414746506561343</v>
      </c>
      <c r="AG371">
        <v>49.035458672651089</v>
      </c>
      <c r="AH371">
        <v>47.666751537423757</v>
      </c>
      <c r="AI371">
        <v>52.295621971168003</v>
      </c>
      <c r="AJ371">
        <v>0.3805399331727588</v>
      </c>
      <c r="AK371">
        <v>0.38053955112781551</v>
      </c>
      <c r="AL371">
        <v>0.38048645713250939</v>
      </c>
      <c r="AM371">
        <v>0.38059363946918479</v>
      </c>
      <c r="AN371">
        <v>0.99322132553668685</v>
      </c>
      <c r="AO371">
        <v>0.99322132553668696</v>
      </c>
      <c r="AP371">
        <v>0.99322132553668696</v>
      </c>
      <c r="AQ371">
        <v>0.99322132553668696</v>
      </c>
      <c r="AR371">
        <v>8.3186013964832988</v>
      </c>
      <c r="AS371">
        <v>8.3186013964833005</v>
      </c>
      <c r="AT371">
        <v>8.3186013964833005</v>
      </c>
      <c r="AU371">
        <v>8.3186013964833005</v>
      </c>
      <c r="AV371" t="str">
        <f>VLOOKUP(Sheet1[[#This Row],[NPDES ID2]],Combined_Sheet__Major_Only___2[[NPDES ID2]:[ECHO BFR]],3,FALSE)</f>
        <v>TX</v>
      </c>
      <c r="AW371" t="s">
        <v>54</v>
      </c>
      <c r="AX371" t="str">
        <f>VLOOKUP(Sheet1[[#This Row],[NPDES ID2]],Combined_Sheet__Major_Only___2[[NPDES ID2]:[ECHO BFR]],27,FALSE)</f>
        <v>other</v>
      </c>
      <c r="AY371" t="str">
        <f>VLOOKUP(Sheet1[[#This Row],[NPDES ID2]],Combined_Sheet__Major_Only___2[[NPDES ID2]:[ECHO BFR]],28,FALSE)</f>
        <v>-</v>
      </c>
      <c r="AZ371" t="str">
        <f>VLOOKUP(Sheet1[[#This Row],[NPDES ID2]],Combined_Sheet__Major_Only___2[[NPDES ID2]:[ECHO BFR]],29,FALSE)</f>
        <v>-</v>
      </c>
      <c r="BA371">
        <f>VLOOKUP(Sheet1[[#This Row],[NPDES ID2]],Combined_Sheet__Major_Only___2[[NPDES ID2]:[ECHO BFR]],17,FALSE)</f>
        <v>29.844169999999998</v>
      </c>
      <c r="BB371">
        <f>VLOOKUP(Sheet1[[#This Row],[NPDES ID2]],Combined_Sheet__Major_Only___2[[NPDES ID2]:[ECHO BFR]],18,FALSE)</f>
        <v>-95.275710000000004</v>
      </c>
      <c r="BC371" t="str">
        <f>IF(ISNUMBER(SEARCH("aerobic",$AW371)),"aerobic","")</f>
        <v/>
      </c>
      <c r="BD371" t="str">
        <f>IF(ISNUMBER(SEARCH("anaer",$AW371)),"anaer","")</f>
        <v/>
      </c>
      <c r="BE371" t="str">
        <f>IF(ISNUMBER(SEARCH("thickening",$AZ371)),"thickening","")</f>
        <v/>
      </c>
      <c r="BF371" s="3" t="str">
        <f>IF(ISNUMBER(SEARCH("airDry",$AW371)),"airDry","")</f>
        <v/>
      </c>
      <c r="BG371" s="3" t="str">
        <f>IF(ISNUMBER(SEARCH("heatDry",$AY371)),"heatDry","")</f>
        <v/>
      </c>
      <c r="BH371" s="3" t="str">
        <f>IF(AND(ISNUMBER(SEARCH("aerobic",$AW371)),ISNUMBER(SEARCH("anaer",$AW371))),"Combined Aer and Anaer.","")</f>
        <v/>
      </c>
    </row>
    <row r="372" spans="1:60" x14ac:dyDescent="0.3">
      <c r="A372" s="4">
        <v>370</v>
      </c>
      <c r="B372" t="s">
        <v>1867</v>
      </c>
      <c r="C372">
        <v>797</v>
      </c>
      <c r="D372">
        <v>297.22429655194759</v>
      </c>
      <c r="E372">
        <v>298.36032214401519</v>
      </c>
      <c r="F372">
        <v>239.6364453421065</v>
      </c>
      <c r="G372">
        <v>356.11898693221048</v>
      </c>
      <c r="H372">
        <v>-77.076303700159812</v>
      </c>
      <c r="I372">
        <v>-77.561215251836572</v>
      </c>
      <c r="J372">
        <v>-90.56225242767087</v>
      </c>
      <c r="K372">
        <v>-62.729828268638563</v>
      </c>
      <c r="L372">
        <v>459.80372318243252</v>
      </c>
      <c r="M372">
        <v>457.15672357675771</v>
      </c>
      <c r="N372">
        <v>447.551425912036</v>
      </c>
      <c r="O372">
        <v>479.99543343881771</v>
      </c>
      <c r="P372">
        <v>18.896741379545698</v>
      </c>
      <c r="Q372">
        <v>18.999848854187029</v>
      </c>
      <c r="R372">
        <v>15.83575228659566</v>
      </c>
      <c r="S372">
        <v>21.708374664495182</v>
      </c>
      <c r="T372">
        <v>325.64694768381099</v>
      </c>
      <c r="U372">
        <v>325.64644228543762</v>
      </c>
      <c r="V372">
        <v>325.43005055756771</v>
      </c>
      <c r="W372">
        <v>325.86176303433928</v>
      </c>
      <c r="X372">
        <v>25413.549320011549</v>
      </c>
      <c r="Y372">
        <v>25536.532231666421</v>
      </c>
      <c r="Z372">
        <v>24347.635308371518</v>
      </c>
      <c r="AA372">
        <v>26096.026287340319</v>
      </c>
      <c r="AB372">
        <v>4676.7692405807356</v>
      </c>
      <c r="AC372">
        <v>4628.2099042794944</v>
      </c>
      <c r="AD372">
        <v>3941.4249707055178</v>
      </c>
      <c r="AE372">
        <v>5656.552336755336</v>
      </c>
      <c r="AF372">
        <v>56.545369289986809</v>
      </c>
      <c r="AG372">
        <v>56.219121958904452</v>
      </c>
      <c r="AH372">
        <v>55.042591135326411</v>
      </c>
      <c r="AI372">
        <v>59.022234664918962</v>
      </c>
      <c r="AJ372">
        <v>0.46728930548323261</v>
      </c>
      <c r="AK372">
        <v>0.46728891854071009</v>
      </c>
      <c r="AL372">
        <v>0.46723506472756188</v>
      </c>
      <c r="AM372">
        <v>0.46734377824109241</v>
      </c>
      <c r="AN372">
        <v>0.99213062379323103</v>
      </c>
      <c r="AO372">
        <v>0.99213062379323091</v>
      </c>
      <c r="AP372">
        <v>0.99213062379323091</v>
      </c>
      <c r="AQ372">
        <v>0.99213062379323091</v>
      </c>
      <c r="AR372">
        <v>12.10270494657729</v>
      </c>
      <c r="AS372">
        <v>12.10270494657729</v>
      </c>
      <c r="AT372">
        <v>12.10270494657729</v>
      </c>
      <c r="AU372">
        <v>12.10270494657729</v>
      </c>
      <c r="AV372" t="str">
        <f>VLOOKUP(Sheet1[[#This Row],[NPDES ID2]],Combined_Sheet__Major_Only___2[[NPDES ID2]:[ECHO BFR]],3,FALSE)</f>
        <v>IA</v>
      </c>
      <c r="AW372" t="s">
        <v>12182</v>
      </c>
      <c r="AX372" t="str">
        <f>VLOOKUP(Sheet1[[#This Row],[NPDES ID2]],Combined_Sheet__Major_Only___2[[NPDES ID2]:[ECHO BFR]],27,FALSE)</f>
        <v>methaneBioCaptureRecover</v>
      </c>
      <c r="AY372" t="str">
        <f>VLOOKUP(Sheet1[[#This Row],[NPDES ID2]],Combined_Sheet__Major_Only___2[[NPDES ID2]:[ECHO BFR]],28,FALSE)</f>
        <v>-</v>
      </c>
      <c r="AZ372" t="str">
        <f>VLOOKUP(Sheet1[[#This Row],[NPDES ID2]],Combined_Sheet__Major_Only___2[[NPDES ID2]:[ECHO BFR]],29,FALSE)</f>
        <v>sludgeLagoon</v>
      </c>
      <c r="BA372">
        <f>VLOOKUP(Sheet1[[#This Row],[NPDES ID2]],Combined_Sheet__Major_Only___2[[NPDES ID2]:[ECHO BFR]],17,FALSE)</f>
        <v>42.486111000000001</v>
      </c>
      <c r="BB372">
        <f>VLOOKUP(Sheet1[[#This Row],[NPDES ID2]],Combined_Sheet__Major_Only___2[[NPDES ID2]:[ECHO BFR]],18,FALSE)</f>
        <v>-94.18</v>
      </c>
      <c r="BC372" t="str">
        <f>IF(ISNUMBER(SEARCH("aerobic",$AW372)),"aerobic","")</f>
        <v>aerobic</v>
      </c>
      <c r="BD372" t="str">
        <f>IF(ISNUMBER(SEARCH("anaer",$AW372)),"anaer","")</f>
        <v>anaer</v>
      </c>
      <c r="BE372" t="str">
        <f>IF(ISNUMBER(SEARCH("thickening",$AZ372)),"thickening","")</f>
        <v/>
      </c>
      <c r="BF372" s="2" t="str">
        <f>IF(ISNUMBER(SEARCH("airDry",$AW372)),"airDry","")</f>
        <v/>
      </c>
      <c r="BG372" s="2" t="str">
        <f>IF(ISNUMBER(SEARCH("heatDry",$AY372)),"heatDry","")</f>
        <v/>
      </c>
      <c r="BH372" s="2" t="str">
        <f>IF(AND(ISNUMBER(SEARCH("aerobic",$AW372)),ISNUMBER(SEARCH("anaer",$AW372))),"Combined Aer and Anaer.","")</f>
        <v>Combined Aer and Anaer.</v>
      </c>
    </row>
    <row r="373" spans="1:60" x14ac:dyDescent="0.3">
      <c r="A373" s="4">
        <v>371</v>
      </c>
      <c r="B373" t="s">
        <v>1872</v>
      </c>
      <c r="C373">
        <v>776.7</v>
      </c>
      <c r="D373">
        <v>343.72544633305358</v>
      </c>
      <c r="E373">
        <v>347.14475539070821</v>
      </c>
      <c r="F373">
        <v>277.02100300317358</v>
      </c>
      <c r="G373">
        <v>410.97749326099529</v>
      </c>
      <c r="H373">
        <v>-77.934424270411327</v>
      </c>
      <c r="I373">
        <v>-77.608528038590833</v>
      </c>
      <c r="J373">
        <v>-90.237902919701909</v>
      </c>
      <c r="K373">
        <v>-65.955080856576885</v>
      </c>
      <c r="L373">
        <v>390.9407367260664</v>
      </c>
      <c r="M373">
        <v>387.93434544934792</v>
      </c>
      <c r="N373">
        <v>377.03884626201761</v>
      </c>
      <c r="O373">
        <v>413.84718972697738</v>
      </c>
      <c r="P373">
        <v>18.508675475007131</v>
      </c>
      <c r="Q373">
        <v>18.47283318548839</v>
      </c>
      <c r="R373">
        <v>15.84499498497123</v>
      </c>
      <c r="S373">
        <v>20.964330813757091</v>
      </c>
      <c r="T373">
        <v>51.595651507247773</v>
      </c>
      <c r="U373">
        <v>51.595569043690247</v>
      </c>
      <c r="V373">
        <v>51.560261388105843</v>
      </c>
      <c r="W373">
        <v>51.630701952499813</v>
      </c>
      <c r="X373">
        <v>4616.9852358336457</v>
      </c>
      <c r="Y373">
        <v>4646.4676416591137</v>
      </c>
      <c r="Z373">
        <v>4360.368550183357</v>
      </c>
      <c r="AA373">
        <v>4782.9108599055389</v>
      </c>
      <c r="AB373">
        <v>1340.0041745108911</v>
      </c>
      <c r="AC373">
        <v>1294.311378241548</v>
      </c>
      <c r="AD373">
        <v>1023.529478656144</v>
      </c>
      <c r="AE373">
        <v>1859.9436045222751</v>
      </c>
      <c r="AF373">
        <v>49.329131169833843</v>
      </c>
      <c r="AG373">
        <v>48.949563030123421</v>
      </c>
      <c r="AH373">
        <v>47.57617839918386</v>
      </c>
      <c r="AI373">
        <v>52.217555394057953</v>
      </c>
      <c r="AJ373">
        <v>0.37950034851056968</v>
      </c>
      <c r="AK373">
        <v>0.37950023963635149</v>
      </c>
      <c r="AL373">
        <v>0.37948501739598051</v>
      </c>
      <c r="AM373">
        <v>0.37951574384754577</v>
      </c>
      <c r="AN373">
        <v>0.95314147798506765</v>
      </c>
      <c r="AO373">
        <v>0.95314147798506765</v>
      </c>
      <c r="AP373">
        <v>0.95314147798506765</v>
      </c>
      <c r="AQ373">
        <v>0.95314147798506765</v>
      </c>
      <c r="AR373">
        <v>8.3823290075012107</v>
      </c>
      <c r="AS373">
        <v>8.3823290075012107</v>
      </c>
      <c r="AT373">
        <v>8.3823290075012107</v>
      </c>
      <c r="AU373">
        <v>8.3823290075012107</v>
      </c>
      <c r="AV373" t="str">
        <f>VLOOKUP(Sheet1[[#This Row],[NPDES ID2]],Combined_Sheet__Major_Only___2[[NPDES ID2]:[ECHO BFR]],3,FALSE)</f>
        <v>NY</v>
      </c>
      <c r="AW373" t="s">
        <v>87</v>
      </c>
      <c r="AX373" t="str">
        <f>VLOOKUP(Sheet1[[#This Row],[NPDES ID2]],Combined_Sheet__Major_Only___2[[NPDES ID2]:[ECHO BFR]],27,FALSE)</f>
        <v>-</v>
      </c>
      <c r="AY373" t="str">
        <f>VLOOKUP(Sheet1[[#This Row],[NPDES ID2]],Combined_Sheet__Major_Only___2[[NPDES ID2]:[ECHO BFR]],28,FALSE)</f>
        <v>-</v>
      </c>
      <c r="AZ373" t="str">
        <f>VLOOKUP(Sheet1[[#This Row],[NPDES ID2]],Combined_Sheet__Major_Only___2[[NPDES ID2]:[ECHO BFR]],29,FALSE)</f>
        <v>thickening</v>
      </c>
      <c r="BA373">
        <f>VLOOKUP(Sheet1[[#This Row],[NPDES ID2]],Combined_Sheet__Major_Only___2[[NPDES ID2]:[ECHO BFR]],17,FALSE)</f>
        <v>43.01003</v>
      </c>
      <c r="BB373">
        <f>VLOOKUP(Sheet1[[#This Row],[NPDES ID2]],Combined_Sheet__Major_Only___2[[NPDES ID2]:[ECHO BFR]],18,FALSE)</f>
        <v>-75.013030000000001</v>
      </c>
      <c r="BC373" t="str">
        <f>IF(ISNUMBER(SEARCH("aerobic",$AW373)),"aerobic","")</f>
        <v/>
      </c>
      <c r="BD373" t="str">
        <f>IF(ISNUMBER(SEARCH("anaer",$AW373)),"anaer","")</f>
        <v/>
      </c>
      <c r="BE373" t="str">
        <f>IF(ISNUMBER(SEARCH("thickening",$AZ373)),"thickening","")</f>
        <v>thickening</v>
      </c>
      <c r="BF373" s="3" t="str">
        <f>IF(ISNUMBER(SEARCH("airDry",$AW373)),"airDry","")</f>
        <v/>
      </c>
      <c r="BG373" s="3" t="str">
        <f>IF(ISNUMBER(SEARCH("heatDry",$AY373)),"heatDry","")</f>
        <v/>
      </c>
      <c r="BH373" s="3" t="str">
        <f>IF(AND(ISNUMBER(SEARCH("aerobic",$AW373)),ISNUMBER(SEARCH("anaer",$AW373))),"Combined Aer and Anaer.","")</f>
        <v/>
      </c>
    </row>
    <row r="374" spans="1:60" x14ac:dyDescent="0.3">
      <c r="A374" s="4">
        <v>372</v>
      </c>
      <c r="B374" t="s">
        <v>1877</v>
      </c>
      <c r="C374">
        <v>766.57</v>
      </c>
      <c r="D374">
        <v>258.25960326360791</v>
      </c>
      <c r="E374">
        <v>257.94677101356422</v>
      </c>
      <c r="F374">
        <v>208.2969417811093</v>
      </c>
      <c r="G374">
        <v>312.17881111437242</v>
      </c>
      <c r="H374">
        <v>-76.583750691950314</v>
      </c>
      <c r="I374">
        <v>-77.869759835225565</v>
      </c>
      <c r="J374">
        <v>-90.522249115107229</v>
      </c>
      <c r="K374">
        <v>-59.817308561005397</v>
      </c>
      <c r="L374">
        <v>515.48456891505634</v>
      </c>
      <c r="M374">
        <v>513.48388465427138</v>
      </c>
      <c r="N374">
        <v>506.22989885527949</v>
      </c>
      <c r="O374">
        <v>530.73455353992938</v>
      </c>
      <c r="P374">
        <v>18.042857314631242</v>
      </c>
      <c r="Q374">
        <v>18.268971131311229</v>
      </c>
      <c r="R374">
        <v>14.57232122910496</v>
      </c>
      <c r="S374">
        <v>20.76729217141196</v>
      </c>
      <c r="T374">
        <v>116.6629436369433</v>
      </c>
      <c r="U374">
        <v>116.66276075706379</v>
      </c>
      <c r="V374">
        <v>116.5844587774392</v>
      </c>
      <c r="W374">
        <v>116.74067519981629</v>
      </c>
      <c r="X374">
        <v>7808.7567740060758</v>
      </c>
      <c r="Y374">
        <v>7834.2126629223476</v>
      </c>
      <c r="Z374">
        <v>7587.5001988687</v>
      </c>
      <c r="AA374">
        <v>7949.5909166178444</v>
      </c>
      <c r="AB374">
        <v>1451.0349258026561</v>
      </c>
      <c r="AC374">
        <v>1438.2636259892899</v>
      </c>
      <c r="AD374">
        <v>1224.906858311319</v>
      </c>
      <c r="AE374">
        <v>1742.879916745213</v>
      </c>
      <c r="AF374">
        <v>65.904346263536709</v>
      </c>
      <c r="AG374">
        <v>65.648199330485426</v>
      </c>
      <c r="AH374">
        <v>64.723128079134085</v>
      </c>
      <c r="AI374">
        <v>67.850992072041848</v>
      </c>
      <c r="AJ374">
        <v>0.58153952494043393</v>
      </c>
      <c r="AK374">
        <v>0.58153932121613794</v>
      </c>
      <c r="AL374">
        <v>0.5815108528536943</v>
      </c>
      <c r="AM374">
        <v>0.58156831743291693</v>
      </c>
      <c r="AN374">
        <v>0.97846915501848553</v>
      </c>
      <c r="AO374">
        <v>0.9784691550184853</v>
      </c>
      <c r="AP374">
        <v>0.9784691550184853</v>
      </c>
      <c r="AQ374">
        <v>0.9784691550184853</v>
      </c>
      <c r="AR374">
        <v>14.028977563242879</v>
      </c>
      <c r="AS374">
        <v>14.02897756324287</v>
      </c>
      <c r="AT374">
        <v>14.02897756324287</v>
      </c>
      <c r="AU374">
        <v>14.02897756324287</v>
      </c>
      <c r="AV374" t="str">
        <f>VLOOKUP(Sheet1[[#This Row],[NPDES ID2]],Combined_Sheet__Major_Only___2[[NPDES ID2]:[ECHO BFR]],3,FALSE)</f>
        <v>UT</v>
      </c>
      <c r="AW374" t="s">
        <v>12181</v>
      </c>
      <c r="AX374" t="str">
        <f>VLOOKUP(Sheet1[[#This Row],[NPDES ID2]],Combined_Sheet__Major_Only___2[[NPDES ID2]:[ECHO BFR]],27,FALSE)</f>
        <v>-</v>
      </c>
      <c r="AY374" t="str">
        <f>VLOOKUP(Sheet1[[#This Row],[NPDES ID2]],Combined_Sheet__Major_Only___2[[NPDES ID2]:[ECHO BFR]],28,FALSE)</f>
        <v>-</v>
      </c>
      <c r="AZ374" t="str">
        <f>VLOOKUP(Sheet1[[#This Row],[NPDES ID2]],Combined_Sheet__Major_Only___2[[NPDES ID2]:[ECHO BFR]],29,FALSE)</f>
        <v>thickening</v>
      </c>
      <c r="BA374">
        <f>VLOOKUP(Sheet1[[#This Row],[NPDES ID2]],Combined_Sheet__Major_Only___2[[NPDES ID2]:[ECHO BFR]],17,FALSE)</f>
        <v>40.137225000000001</v>
      </c>
      <c r="BB374">
        <f>VLOOKUP(Sheet1[[#This Row],[NPDES ID2]],Combined_Sheet__Major_Only___2[[NPDES ID2]:[ECHO BFR]],18,FALSE)</f>
        <v>-111.650586</v>
      </c>
      <c r="BC374" t="str">
        <f>IF(ISNUMBER(SEARCH("aerobic",$AW374)),"aerobic","")</f>
        <v/>
      </c>
      <c r="BD374" t="str">
        <f>IF(ISNUMBER(SEARCH("anaer",$AW374)),"anaer","")</f>
        <v>anaer</v>
      </c>
      <c r="BE374" t="str">
        <f>IF(ISNUMBER(SEARCH("thickening",$AZ374)),"thickening","")</f>
        <v>thickening</v>
      </c>
      <c r="BF374" s="2" t="str">
        <f>IF(ISNUMBER(SEARCH("airDry",$AW374)),"airDry","")</f>
        <v/>
      </c>
      <c r="BG374" s="2" t="str">
        <f>IF(ISNUMBER(SEARCH("heatDry",$AY374)),"heatDry","")</f>
        <v/>
      </c>
      <c r="BH374" s="2" t="str">
        <f>IF(AND(ISNUMBER(SEARCH("aerobic",$AW374)),ISNUMBER(SEARCH("anaer",$AW374))),"Combined Aer and Anaer.","")</f>
        <v/>
      </c>
    </row>
    <row r="375" spans="1:60" x14ac:dyDescent="0.3">
      <c r="A375" s="4">
        <v>373</v>
      </c>
      <c r="B375" t="s">
        <v>1882</v>
      </c>
      <c r="C375">
        <v>764.64</v>
      </c>
      <c r="D375">
        <v>274.05911926569621</v>
      </c>
      <c r="E375">
        <v>273.49181590255421</v>
      </c>
      <c r="F375">
        <v>220.91157517871059</v>
      </c>
      <c r="G375">
        <v>330.5135339378748</v>
      </c>
      <c r="H375">
        <v>-76.704595317985024</v>
      </c>
      <c r="I375">
        <v>-77.903109860497935</v>
      </c>
      <c r="J375">
        <v>-90.515312307990058</v>
      </c>
      <c r="K375">
        <v>-61.054811898355247</v>
      </c>
      <c r="L375">
        <v>485.00726619646639</v>
      </c>
      <c r="M375">
        <v>482.79459756033572</v>
      </c>
      <c r="N375">
        <v>474.76604798252652</v>
      </c>
      <c r="O375">
        <v>501.8845207569251</v>
      </c>
      <c r="P375">
        <v>18.051372558436729</v>
      </c>
      <c r="Q375">
        <v>18.240080368165081</v>
      </c>
      <c r="R375">
        <v>14.750591297157399</v>
      </c>
      <c r="S375">
        <v>20.68621997356011</v>
      </c>
      <c r="T375">
        <v>277.88009692933468</v>
      </c>
      <c r="U375">
        <v>277.87966524805199</v>
      </c>
      <c r="V375">
        <v>277.69483628224719</v>
      </c>
      <c r="W375">
        <v>278.06357944721088</v>
      </c>
      <c r="X375">
        <v>19720.467275159772</v>
      </c>
      <c r="Y375">
        <v>19796.361717869619</v>
      </c>
      <c r="Z375">
        <v>19063.361156674429</v>
      </c>
      <c r="AA375">
        <v>20139.33143841202</v>
      </c>
      <c r="AB375">
        <v>3641.0736335164279</v>
      </c>
      <c r="AC375">
        <v>3607.8415274975382</v>
      </c>
      <c r="AD375">
        <v>3073.0402476783661</v>
      </c>
      <c r="AE375">
        <v>4365.338156031371</v>
      </c>
      <c r="AF375">
        <v>62.167625273604017</v>
      </c>
      <c r="AG375">
        <v>61.883346279053377</v>
      </c>
      <c r="AH375">
        <v>60.858552128015639</v>
      </c>
      <c r="AI375">
        <v>64.325294500951685</v>
      </c>
      <c r="AJ375">
        <v>0.53587856806601475</v>
      </c>
      <c r="AK375">
        <v>0.53587820161970767</v>
      </c>
      <c r="AL375">
        <v>0.53582713860845554</v>
      </c>
      <c r="AM375">
        <v>0.53593021629543214</v>
      </c>
      <c r="AN375">
        <v>0.99079575689324773</v>
      </c>
      <c r="AO375">
        <v>0.99079575689324784</v>
      </c>
      <c r="AP375">
        <v>0.99079575689324784</v>
      </c>
      <c r="AQ375">
        <v>0.99079575689324784</v>
      </c>
      <c r="AR375">
        <v>13.2815425359806</v>
      </c>
      <c r="AS375">
        <v>13.28154253598059</v>
      </c>
      <c r="AT375">
        <v>13.28154253598059</v>
      </c>
      <c r="AU375">
        <v>13.28154253598059</v>
      </c>
      <c r="AV375" t="str">
        <f>VLOOKUP(Sheet1[[#This Row],[NPDES ID2]],Combined_Sheet__Major_Only___2[[NPDES ID2]:[ECHO BFR]],3,FALSE)</f>
        <v>IL</v>
      </c>
      <c r="AW375" t="s">
        <v>41</v>
      </c>
      <c r="AX375" t="str">
        <f>VLOOKUP(Sheet1[[#This Row],[NPDES ID2]],Combined_Sheet__Major_Only___2[[NPDES ID2]:[ECHO BFR]],27,FALSE)</f>
        <v>tempSludgeStore</v>
      </c>
      <c r="AY375" t="str">
        <f>VLOOKUP(Sheet1[[#This Row],[NPDES ID2]],Combined_Sheet__Major_Only___2[[NPDES ID2]:[ECHO BFR]],28,FALSE)</f>
        <v>-</v>
      </c>
      <c r="AZ375" t="str">
        <f>VLOOKUP(Sheet1[[#This Row],[NPDES ID2]],Combined_Sheet__Major_Only___2[[NPDES ID2]:[ECHO BFR]],29,FALSE)</f>
        <v>sludgeLagoon</v>
      </c>
      <c r="BA375">
        <f>VLOOKUP(Sheet1[[#This Row],[NPDES ID2]],Combined_Sheet__Major_Only___2[[NPDES ID2]:[ECHO BFR]],17,FALSE)</f>
        <v>38.5627</v>
      </c>
      <c r="BB375">
        <f>VLOOKUP(Sheet1[[#This Row],[NPDES ID2]],Combined_Sheet__Major_Only___2[[NPDES ID2]:[ECHO BFR]],18,FALSE)</f>
        <v>-89.850859999999997</v>
      </c>
      <c r="BC375" t="str">
        <f>IF(ISNUMBER(SEARCH("aerobic",$AW375)),"aerobic","")</f>
        <v>aerobic</v>
      </c>
      <c r="BD375" t="str">
        <f>IF(ISNUMBER(SEARCH("anaer",$AW375)),"anaer","")</f>
        <v/>
      </c>
      <c r="BE375" t="str">
        <f>IF(ISNUMBER(SEARCH("thickening",$AZ375)),"thickening","")</f>
        <v/>
      </c>
      <c r="BF375" s="3" t="str">
        <f>IF(ISNUMBER(SEARCH("airDry",$AW375)),"airDry","")</f>
        <v/>
      </c>
      <c r="BG375" s="3" t="str">
        <f>IF(ISNUMBER(SEARCH("heatDry",$AY375)),"heatDry","")</f>
        <v/>
      </c>
      <c r="BH375" s="3" t="str">
        <f>IF(AND(ISNUMBER(SEARCH("aerobic",$AW375)),ISNUMBER(SEARCH("anaer",$AW375))),"Combined Aer and Anaer.","")</f>
        <v/>
      </c>
    </row>
    <row r="376" spans="1:60" x14ac:dyDescent="0.3">
      <c r="A376" s="4">
        <v>374</v>
      </c>
      <c r="B376" t="s">
        <v>1886</v>
      </c>
      <c r="C376">
        <v>761.71</v>
      </c>
      <c r="D376">
        <v>274.81606578425772</v>
      </c>
      <c r="E376">
        <v>274.27405358186849</v>
      </c>
      <c r="F376">
        <v>221.52976964344739</v>
      </c>
      <c r="G376">
        <v>331.46913897733941</v>
      </c>
      <c r="H376">
        <v>-76.972682703498123</v>
      </c>
      <c r="I376">
        <v>-78.225148214852808</v>
      </c>
      <c r="J376">
        <v>-90.99780080708463</v>
      </c>
      <c r="K376">
        <v>-61.647003010191533</v>
      </c>
      <c r="L376">
        <v>482.45984176451049</v>
      </c>
      <c r="M376">
        <v>480.24917532538637</v>
      </c>
      <c r="N376">
        <v>472.23684508303103</v>
      </c>
      <c r="O376">
        <v>499.30464877230747</v>
      </c>
      <c r="P376">
        <v>17.98478933114518</v>
      </c>
      <c r="Q376">
        <v>18.169911768828271</v>
      </c>
      <c r="R376">
        <v>14.701058181772449</v>
      </c>
      <c r="S376">
        <v>20.61071392147382</v>
      </c>
      <c r="T376">
        <v>58.033837430590403</v>
      </c>
      <c r="U376">
        <v>58.033745031181383</v>
      </c>
      <c r="V376">
        <v>57.994183234341691</v>
      </c>
      <c r="W376">
        <v>58.073111026394187</v>
      </c>
      <c r="X376">
        <v>4124.4101762372202</v>
      </c>
      <c r="Y376">
        <v>4140.2961430600517</v>
      </c>
      <c r="Z376">
        <v>3986.5850910477029</v>
      </c>
      <c r="AA376">
        <v>4212.3122630930002</v>
      </c>
      <c r="AB376">
        <v>798.56497033149742</v>
      </c>
      <c r="AC376">
        <v>790.36475267011929</v>
      </c>
      <c r="AD376">
        <v>668.52965893535566</v>
      </c>
      <c r="AE376">
        <v>965.92307661946427</v>
      </c>
      <c r="AF376">
        <v>62.074659690499068</v>
      </c>
      <c r="AG376">
        <v>61.789993271357289</v>
      </c>
      <c r="AH376">
        <v>60.760634068215047</v>
      </c>
      <c r="AI376">
        <v>64.239952400058101</v>
      </c>
      <c r="AJ376">
        <v>0.53474329213652139</v>
      </c>
      <c r="AK376">
        <v>0.53474316214780326</v>
      </c>
      <c r="AL376">
        <v>0.53472498101669075</v>
      </c>
      <c r="AM376">
        <v>0.53476167983063272</v>
      </c>
      <c r="AN376">
        <v>0.95802694058018689</v>
      </c>
      <c r="AO376">
        <v>0.95802694058018723</v>
      </c>
      <c r="AP376">
        <v>0.95802694058018723</v>
      </c>
      <c r="AQ376">
        <v>0.95802694058018723</v>
      </c>
      <c r="AR376">
        <v>12.91279631346149</v>
      </c>
      <c r="AS376">
        <v>12.91279631346149</v>
      </c>
      <c r="AT376">
        <v>12.91279631346149</v>
      </c>
      <c r="AU376">
        <v>12.91279631346149</v>
      </c>
      <c r="AV376" t="str">
        <f>VLOOKUP(Sheet1[[#This Row],[NPDES ID2]],Combined_Sheet__Major_Only___2[[NPDES ID2]:[ECHO BFR]],3,FALSE)</f>
        <v>TX</v>
      </c>
      <c r="AW376" t="s">
        <v>41</v>
      </c>
      <c r="AX376" t="str">
        <f>VLOOKUP(Sheet1[[#This Row],[NPDES ID2]],Combined_Sheet__Major_Only___2[[NPDES ID2]:[ECHO BFR]],27,FALSE)</f>
        <v>-</v>
      </c>
      <c r="AY376" t="str">
        <f>VLOOKUP(Sheet1[[#This Row],[NPDES ID2]],Combined_Sheet__Major_Only___2[[NPDES ID2]:[ECHO BFR]],28,FALSE)</f>
        <v>-</v>
      </c>
      <c r="AZ376" t="str">
        <f>VLOOKUP(Sheet1[[#This Row],[NPDES ID2]],Combined_Sheet__Major_Only___2[[NPDES ID2]:[ECHO BFR]],29,FALSE)</f>
        <v>thickening</v>
      </c>
      <c r="BA376">
        <f>VLOOKUP(Sheet1[[#This Row],[NPDES ID2]],Combined_Sheet__Major_Only___2[[NPDES ID2]:[ECHO BFR]],17,FALSE)</f>
        <v>29.773302000000001</v>
      </c>
      <c r="BB376">
        <f>VLOOKUP(Sheet1[[#This Row],[NPDES ID2]],Combined_Sheet__Major_Only___2[[NPDES ID2]:[ECHO BFR]],18,FALSE)</f>
        <v>-95.826989999999995</v>
      </c>
      <c r="BC376" t="str">
        <f>IF(ISNUMBER(SEARCH("aerobic",$AW376)),"aerobic","")</f>
        <v>aerobic</v>
      </c>
      <c r="BD376" t="str">
        <f>IF(ISNUMBER(SEARCH("anaer",$AW376)),"anaer","")</f>
        <v/>
      </c>
      <c r="BE376" t="str">
        <f>IF(ISNUMBER(SEARCH("thickening",$AZ376)),"thickening","")</f>
        <v>thickening</v>
      </c>
      <c r="BF376" s="2" t="str">
        <f>IF(ISNUMBER(SEARCH("airDry",$AW376)),"airDry","")</f>
        <v/>
      </c>
      <c r="BG376" s="2" t="str">
        <f>IF(ISNUMBER(SEARCH("heatDry",$AY376)),"heatDry","")</f>
        <v/>
      </c>
      <c r="BH376" s="2" t="str">
        <f>IF(AND(ISNUMBER(SEARCH("aerobic",$AW376)),ISNUMBER(SEARCH("anaer",$AW376))),"Combined Aer and Anaer.","")</f>
        <v/>
      </c>
    </row>
    <row r="377" spans="1:60" x14ac:dyDescent="0.3">
      <c r="A377" s="4">
        <v>375</v>
      </c>
      <c r="B377" t="s">
        <v>1891</v>
      </c>
      <c r="C377">
        <v>758</v>
      </c>
      <c r="D377">
        <v>259.27555794284388</v>
      </c>
      <c r="E377">
        <v>258.98433199066841</v>
      </c>
      <c r="F377">
        <v>208.9484483421156</v>
      </c>
      <c r="G377">
        <v>313.5789266870442</v>
      </c>
      <c r="H377">
        <v>-76.611361718185947</v>
      </c>
      <c r="I377">
        <v>-77.902326883555787</v>
      </c>
      <c r="J377">
        <v>-90.573452655666472</v>
      </c>
      <c r="K377">
        <v>-59.875884570924903</v>
      </c>
      <c r="L377">
        <v>509.70721494867558</v>
      </c>
      <c r="M377">
        <v>507.72865468621092</v>
      </c>
      <c r="N377">
        <v>500.55579212285278</v>
      </c>
      <c r="O377">
        <v>524.78682313889385</v>
      </c>
      <c r="P377">
        <v>17.841304927570029</v>
      </c>
      <c r="Q377">
        <v>18.06484562672961</v>
      </c>
      <c r="R377">
        <v>14.40968397895838</v>
      </c>
      <c r="S377">
        <v>20.535071346264569</v>
      </c>
      <c r="T377">
        <v>101.05093781863521</v>
      </c>
      <c r="U377">
        <v>101.05077903227711</v>
      </c>
      <c r="V377">
        <v>100.98279295201</v>
      </c>
      <c r="W377">
        <v>101.1184286317425</v>
      </c>
      <c r="X377">
        <v>6763.9689996699981</v>
      </c>
      <c r="Y377">
        <v>6786.013444706271</v>
      </c>
      <c r="Z377">
        <v>6572.3189307248977</v>
      </c>
      <c r="AA377">
        <v>6885.9649542901416</v>
      </c>
      <c r="AB377">
        <v>1134.1825415111541</v>
      </c>
      <c r="AC377">
        <v>1126.444397015106</v>
      </c>
      <c r="AD377">
        <v>973.1628192252299</v>
      </c>
      <c r="AE377">
        <v>1337.8902733101961</v>
      </c>
      <c r="AF377">
        <v>65.902016769526824</v>
      </c>
      <c r="AG377">
        <v>65.645886248778197</v>
      </c>
      <c r="AH377">
        <v>64.720525784701579</v>
      </c>
      <c r="AI377">
        <v>67.849052887085548</v>
      </c>
      <c r="AJ377">
        <v>0.58151104433503176</v>
      </c>
      <c r="AK377">
        <v>0.5815108666588813</v>
      </c>
      <c r="AL377">
        <v>0.58148602881755074</v>
      </c>
      <c r="AM377">
        <v>0.5815361647195002</v>
      </c>
      <c r="AN377">
        <v>0.97526074926202455</v>
      </c>
      <c r="AO377">
        <v>0.97526074926202455</v>
      </c>
      <c r="AP377">
        <v>0.97526074926202455</v>
      </c>
      <c r="AQ377">
        <v>0.97526074926202455</v>
      </c>
      <c r="AR377">
        <v>14.88817344389175</v>
      </c>
      <c r="AS377">
        <v>14.888173443891761</v>
      </c>
      <c r="AT377">
        <v>14.888173443891761</v>
      </c>
      <c r="AU377">
        <v>14.888173443891761</v>
      </c>
      <c r="AV377" t="str">
        <f>VLOOKUP(Sheet1[[#This Row],[NPDES ID2]],Combined_Sheet__Major_Only___2[[NPDES ID2]:[ECHO BFR]],3,FALSE)</f>
        <v>NJ</v>
      </c>
      <c r="AW377" t="s">
        <v>12181</v>
      </c>
      <c r="AX377" t="str">
        <f>VLOOKUP(Sheet1[[#This Row],[NPDES ID2]],Combined_Sheet__Major_Only___2[[NPDES ID2]:[ECHO BFR]],27,FALSE)</f>
        <v>methaneBioCaptureRecover</v>
      </c>
      <c r="AY377" t="str">
        <f>VLOOKUP(Sheet1[[#This Row],[NPDES ID2]],Combined_Sheet__Major_Only___2[[NPDES ID2]:[ECHO BFR]],28,FALSE)</f>
        <v>-</v>
      </c>
      <c r="AZ377" t="str">
        <f>VLOOKUP(Sheet1[[#This Row],[NPDES ID2]],Combined_Sheet__Major_Only___2[[NPDES ID2]:[ECHO BFR]],29,FALSE)</f>
        <v>thickening, preliminaryOps</v>
      </c>
      <c r="BA377">
        <f>VLOOKUP(Sheet1[[#This Row],[NPDES ID2]],Combined_Sheet__Major_Only___2[[NPDES ID2]:[ECHO BFR]],17,FALSE)</f>
        <v>40.427059</v>
      </c>
      <c r="BB377">
        <f>VLOOKUP(Sheet1[[#This Row],[NPDES ID2]],Combined_Sheet__Major_Only___2[[NPDES ID2]:[ECHO BFR]],18,FALSE)</f>
        <v>-74.082189999999997</v>
      </c>
      <c r="BC377" t="str">
        <f>IF(ISNUMBER(SEARCH("aerobic",$AW377)),"aerobic","")</f>
        <v/>
      </c>
      <c r="BD377" t="str">
        <f>IF(ISNUMBER(SEARCH("anaer",$AW377)),"anaer","")</f>
        <v>anaer</v>
      </c>
      <c r="BE377" t="str">
        <f>IF(ISNUMBER(SEARCH("thickening",$AZ377)),"thickening","")</f>
        <v>thickening</v>
      </c>
      <c r="BF377" s="3" t="str">
        <f>IF(ISNUMBER(SEARCH("airDry",$AW377)),"airDry","")</f>
        <v/>
      </c>
      <c r="BG377" s="3" t="str">
        <f>IF(ISNUMBER(SEARCH("heatDry",$AY377)),"heatDry","")</f>
        <v/>
      </c>
      <c r="BH377" s="3" t="str">
        <f>IF(AND(ISNUMBER(SEARCH("aerobic",$AW377)),ISNUMBER(SEARCH("anaer",$AW377))),"Combined Aer and Anaer.","")</f>
        <v/>
      </c>
    </row>
    <row r="378" spans="1:60" x14ac:dyDescent="0.3">
      <c r="A378" s="4">
        <v>376</v>
      </c>
      <c r="B378" t="s">
        <v>1896</v>
      </c>
      <c r="C378">
        <v>754.55</v>
      </c>
      <c r="D378">
        <v>261.00820763694941</v>
      </c>
      <c r="E378">
        <v>260.73483628353608</v>
      </c>
      <c r="F378">
        <v>210.2617044841183</v>
      </c>
      <c r="G378">
        <v>315.67999337185847</v>
      </c>
      <c r="H378">
        <v>-76.615756239661678</v>
      </c>
      <c r="I378">
        <v>-77.892777940822</v>
      </c>
      <c r="J378">
        <v>-90.586327280654672</v>
      </c>
      <c r="K378">
        <v>-59.971878219932833</v>
      </c>
      <c r="L378">
        <v>504.82972557373182</v>
      </c>
      <c r="M378">
        <v>502.8411672695961</v>
      </c>
      <c r="N378">
        <v>495.63133439944181</v>
      </c>
      <c r="O378">
        <v>519.98692336846489</v>
      </c>
      <c r="P378">
        <v>17.764870302601601</v>
      </c>
      <c r="Q378">
        <v>17.988024133408079</v>
      </c>
      <c r="R378">
        <v>14.361171383760549</v>
      </c>
      <c r="S378">
        <v>20.424621924936609</v>
      </c>
      <c r="T378">
        <v>115.4984069279753</v>
      </c>
      <c r="U378">
        <v>115.4982258452889</v>
      </c>
      <c r="V378">
        <v>115.4206933531746</v>
      </c>
      <c r="W378">
        <v>115.575374608925</v>
      </c>
      <c r="X378">
        <v>7770.2486166679046</v>
      </c>
      <c r="Y378">
        <v>7795.9660206355147</v>
      </c>
      <c r="Z378">
        <v>7546.8022227556194</v>
      </c>
      <c r="AA378">
        <v>7912.4912572697986</v>
      </c>
      <c r="AB378">
        <v>1464.862804867553</v>
      </c>
      <c r="AC378">
        <v>1451.3293462939259</v>
      </c>
      <c r="AD378">
        <v>1233.457299646805</v>
      </c>
      <c r="AE378">
        <v>1764.129031944917</v>
      </c>
      <c r="AF378">
        <v>65.570229884495802</v>
      </c>
      <c r="AG378">
        <v>65.311591250013137</v>
      </c>
      <c r="AH378">
        <v>64.377431197079076</v>
      </c>
      <c r="AI378">
        <v>67.535945011306126</v>
      </c>
      <c r="AJ378">
        <v>0.57745461033748202</v>
      </c>
      <c r="AK378">
        <v>0.57745441137138465</v>
      </c>
      <c r="AL378">
        <v>0.57742660655890776</v>
      </c>
      <c r="AM378">
        <v>0.57748273168890107</v>
      </c>
      <c r="AN378">
        <v>0.978258835281685</v>
      </c>
      <c r="AO378">
        <v>0.97825883528168511</v>
      </c>
      <c r="AP378">
        <v>0.97825883528168511</v>
      </c>
      <c r="AQ378">
        <v>0.97825883528168511</v>
      </c>
      <c r="AR378">
        <v>13.84476126053133</v>
      </c>
      <c r="AS378">
        <v>13.84476126053133</v>
      </c>
      <c r="AT378">
        <v>13.84476126053133</v>
      </c>
      <c r="AU378">
        <v>13.84476126053133</v>
      </c>
      <c r="AV378" t="str">
        <f>VLOOKUP(Sheet1[[#This Row],[NPDES ID2]],Combined_Sheet__Major_Only___2[[NPDES ID2]:[ECHO BFR]],3,FALSE)</f>
        <v>GA</v>
      </c>
      <c r="AW378" t="s">
        <v>12181</v>
      </c>
      <c r="AX378" t="str">
        <f>VLOOKUP(Sheet1[[#This Row],[NPDES ID2]],Combined_Sheet__Major_Only___2[[NPDES ID2]:[ECHO BFR]],27,FALSE)</f>
        <v>methaneBioCaptureRecover</v>
      </c>
      <c r="AY378" t="str">
        <f>VLOOKUP(Sheet1[[#This Row],[NPDES ID2]],Combined_Sheet__Major_Only___2[[NPDES ID2]:[ECHO BFR]],28,FALSE)</f>
        <v>-</v>
      </c>
      <c r="AZ378" t="str">
        <f>VLOOKUP(Sheet1[[#This Row],[NPDES ID2]],Combined_Sheet__Major_Only___2[[NPDES ID2]:[ECHO BFR]],29,FALSE)</f>
        <v>thickening, preliminaryOps</v>
      </c>
      <c r="BA378">
        <f>VLOOKUP(Sheet1[[#This Row],[NPDES ID2]],Combined_Sheet__Major_Only___2[[NPDES ID2]:[ECHO BFR]],17,FALSE)</f>
        <v>32.811708000000003</v>
      </c>
      <c r="BB378">
        <f>VLOOKUP(Sheet1[[#This Row],[NPDES ID2]],Combined_Sheet__Major_Only___2[[NPDES ID2]:[ECHO BFR]],18,FALSE)</f>
        <v>-83.603778000000005</v>
      </c>
      <c r="BC378" t="str">
        <f>IF(ISNUMBER(SEARCH("aerobic",$AW378)),"aerobic","")</f>
        <v/>
      </c>
      <c r="BD378" t="str">
        <f>IF(ISNUMBER(SEARCH("anaer",$AW378)),"anaer","")</f>
        <v>anaer</v>
      </c>
      <c r="BE378" t="str">
        <f>IF(ISNUMBER(SEARCH("thickening",$AZ378)),"thickening","")</f>
        <v>thickening</v>
      </c>
      <c r="BF378" s="2" t="str">
        <f>IF(ISNUMBER(SEARCH("airDry",$AW378)),"airDry","")</f>
        <v/>
      </c>
      <c r="BG378" s="2" t="str">
        <f>IF(ISNUMBER(SEARCH("heatDry",$AY378)),"heatDry","")</f>
        <v/>
      </c>
      <c r="BH378" s="2" t="str">
        <f>IF(AND(ISNUMBER(SEARCH("aerobic",$AW378)),ISNUMBER(SEARCH("anaer",$AW378))),"Combined Aer and Anaer.","")</f>
        <v/>
      </c>
    </row>
    <row r="379" spans="1:60" x14ac:dyDescent="0.3">
      <c r="A379" s="4">
        <v>377</v>
      </c>
      <c r="B379" t="s">
        <v>1901</v>
      </c>
      <c r="C379">
        <v>753</v>
      </c>
      <c r="D379">
        <v>357.13720211671369</v>
      </c>
      <c r="E379">
        <v>359.94371872642301</v>
      </c>
      <c r="F379">
        <v>287.09248066482547</v>
      </c>
      <c r="G379">
        <v>429.05224744844458</v>
      </c>
      <c r="H379">
        <v>-78.031359051065962</v>
      </c>
      <c r="I379">
        <v>-77.507216497064462</v>
      </c>
      <c r="J379">
        <v>-90.062091348871064</v>
      </c>
      <c r="K379">
        <v>-66.593584101266771</v>
      </c>
      <c r="L379">
        <v>368.73628510972992</v>
      </c>
      <c r="M379">
        <v>365.74534529278111</v>
      </c>
      <c r="N379">
        <v>354.90614497105389</v>
      </c>
      <c r="O379">
        <v>391.52443387448272</v>
      </c>
      <c r="P379">
        <v>17.95861805229698</v>
      </c>
      <c r="Q379">
        <v>17.890935738574921</v>
      </c>
      <c r="R379">
        <v>15.47882827228316</v>
      </c>
      <c r="S379">
        <v>20.369226339490819</v>
      </c>
      <c r="T379">
        <v>57.904006132184669</v>
      </c>
      <c r="U379">
        <v>57.903913933140252</v>
      </c>
      <c r="V379">
        <v>57.864437924547332</v>
      </c>
      <c r="W379">
        <v>57.94319456469465</v>
      </c>
      <c r="X379">
        <v>5326.4059806276173</v>
      </c>
      <c r="Y379">
        <v>5362.1662503881716</v>
      </c>
      <c r="Z379">
        <v>5014.6480551845998</v>
      </c>
      <c r="AA379">
        <v>5528.4329926425116</v>
      </c>
      <c r="AB379">
        <v>1161.091897110168</v>
      </c>
      <c r="AC379">
        <v>1137.23936057727</v>
      </c>
      <c r="AD379">
        <v>946.0546757513423</v>
      </c>
      <c r="AE379">
        <v>1482.3131743586</v>
      </c>
      <c r="AF379">
        <v>47.991712338004078</v>
      </c>
      <c r="AG379">
        <v>47.602227536110362</v>
      </c>
      <c r="AH379">
        <v>46.192825831160967</v>
      </c>
      <c r="AI379">
        <v>50.955800708624537</v>
      </c>
      <c r="AJ379">
        <v>0.36326752434281873</v>
      </c>
      <c r="AK379">
        <v>0.3632674227578141</v>
      </c>
      <c r="AL379">
        <v>0.36325321878380817</v>
      </c>
      <c r="AM379">
        <v>0.36328188981116161</v>
      </c>
      <c r="AN379">
        <v>0.95793850690427118</v>
      </c>
      <c r="AO379">
        <v>0.95793850690427107</v>
      </c>
      <c r="AP379">
        <v>0.95793850690427107</v>
      </c>
      <c r="AQ379">
        <v>0.95793850690427107</v>
      </c>
      <c r="AR379">
        <v>9.3654556208445232</v>
      </c>
      <c r="AS379">
        <v>9.3654556208445232</v>
      </c>
      <c r="AT379">
        <v>9.3654556208445232</v>
      </c>
      <c r="AU379">
        <v>9.3654556208445232</v>
      </c>
      <c r="AV379" t="str">
        <f>VLOOKUP(Sheet1[[#This Row],[NPDES ID2]],Combined_Sheet__Major_Only___2[[NPDES ID2]:[ECHO BFR]],3,FALSE)</f>
        <v>AR</v>
      </c>
      <c r="AW379" t="s">
        <v>87</v>
      </c>
      <c r="AX379" t="str">
        <f>VLOOKUP(Sheet1[[#This Row],[NPDES ID2]],Combined_Sheet__Major_Only___2[[NPDES ID2]:[ECHO BFR]],27,FALSE)</f>
        <v>other</v>
      </c>
      <c r="AY379" t="str">
        <f>VLOOKUP(Sheet1[[#This Row],[NPDES ID2]],Combined_Sheet__Major_Only___2[[NPDES ID2]:[ECHO BFR]],28,FALSE)</f>
        <v>-</v>
      </c>
      <c r="AZ379" t="str">
        <f>VLOOKUP(Sheet1[[#This Row],[NPDES ID2]],Combined_Sheet__Major_Only___2[[NPDES ID2]:[ECHO BFR]],29,FALSE)</f>
        <v>thickening</v>
      </c>
      <c r="BA379">
        <f>VLOOKUP(Sheet1[[#This Row],[NPDES ID2]],Combined_Sheet__Major_Only___2[[NPDES ID2]:[ECHO BFR]],17,FALSE)</f>
        <v>35.247222000000001</v>
      </c>
      <c r="BB379">
        <f>VLOOKUP(Sheet1[[#This Row],[NPDES ID2]],Combined_Sheet__Major_Only___2[[NPDES ID2]:[ECHO BFR]],18,FALSE)</f>
        <v>-93.112499999999997</v>
      </c>
      <c r="BC379" t="str">
        <f>IF(ISNUMBER(SEARCH("aerobic",$AW379)),"aerobic","")</f>
        <v/>
      </c>
      <c r="BD379" t="str">
        <f>IF(ISNUMBER(SEARCH("anaer",$AW379)),"anaer","")</f>
        <v/>
      </c>
      <c r="BE379" t="str">
        <f>IF(ISNUMBER(SEARCH("thickening",$AZ379)),"thickening","")</f>
        <v>thickening</v>
      </c>
      <c r="BF379" s="3" t="str">
        <f>IF(ISNUMBER(SEARCH("airDry",$AW379)),"airDry","")</f>
        <v/>
      </c>
      <c r="BG379" s="3" t="str">
        <f>IF(ISNUMBER(SEARCH("heatDry",$AY379)),"heatDry","")</f>
        <v/>
      </c>
      <c r="BH379" s="3" t="str">
        <f>IF(AND(ISNUMBER(SEARCH("aerobic",$AW379)),ISNUMBER(SEARCH("anaer",$AW379))),"Combined Aer and Anaer.","")</f>
        <v/>
      </c>
    </row>
    <row r="380" spans="1:60" x14ac:dyDescent="0.3">
      <c r="A380" s="4">
        <v>378</v>
      </c>
      <c r="B380" t="s">
        <v>1906</v>
      </c>
      <c r="C380">
        <v>751.36</v>
      </c>
      <c r="D380">
        <v>267.44092910016872</v>
      </c>
      <c r="E380">
        <v>267.12316488442201</v>
      </c>
      <c r="F380">
        <v>215.51484846036391</v>
      </c>
      <c r="G380">
        <v>323.22520302798432</v>
      </c>
      <c r="H380">
        <v>-76.77228590196475</v>
      </c>
      <c r="I380">
        <v>-78.000929441864344</v>
      </c>
      <c r="J380">
        <v>-90.897132066568844</v>
      </c>
      <c r="K380">
        <v>-60.689051898251194</v>
      </c>
      <c r="L380">
        <v>491.35454713663341</v>
      </c>
      <c r="M380">
        <v>489.28948930026007</v>
      </c>
      <c r="N380">
        <v>481.80356759481111</v>
      </c>
      <c r="O380">
        <v>507.09240377864592</v>
      </c>
      <c r="P380">
        <v>17.71141201631098</v>
      </c>
      <c r="Q380">
        <v>17.915191134277109</v>
      </c>
      <c r="R380">
        <v>14.39492538138327</v>
      </c>
      <c r="S380">
        <v>20.262972770314789</v>
      </c>
      <c r="T380">
        <v>97.011891818360041</v>
      </c>
      <c r="U380">
        <v>97.011739265335677</v>
      </c>
      <c r="V380">
        <v>96.946422053663866</v>
      </c>
      <c r="W380">
        <v>97.076733205130793</v>
      </c>
      <c r="X380">
        <v>6677.4108651560373</v>
      </c>
      <c r="Y380">
        <v>6701.0115634067124</v>
      </c>
      <c r="Z380">
        <v>6472.5907283560564</v>
      </c>
      <c r="AA380">
        <v>6807.8766202534689</v>
      </c>
      <c r="AB380">
        <v>1084.4293071993659</v>
      </c>
      <c r="AC380">
        <v>1077.027209323893</v>
      </c>
      <c r="AD380">
        <v>934.41534051951635</v>
      </c>
      <c r="AE380">
        <v>1272.1571118535981</v>
      </c>
      <c r="AF380">
        <v>64.090462324272707</v>
      </c>
      <c r="AG380">
        <v>63.820807060289887</v>
      </c>
      <c r="AH380">
        <v>62.846299151553922</v>
      </c>
      <c r="AI380">
        <v>66.140730498945146</v>
      </c>
      <c r="AJ380">
        <v>0.55936795533170136</v>
      </c>
      <c r="AK380">
        <v>0.559367789578473</v>
      </c>
      <c r="AL380">
        <v>0.55934461666097202</v>
      </c>
      <c r="AM380">
        <v>0.55939139180471131</v>
      </c>
      <c r="AN380">
        <v>0.97426875512473099</v>
      </c>
      <c r="AO380">
        <v>0.97426875512473132</v>
      </c>
      <c r="AP380">
        <v>0.97426875512473132</v>
      </c>
      <c r="AQ380">
        <v>0.97426875512473132</v>
      </c>
      <c r="AR380">
        <v>14.757469403509759</v>
      </c>
      <c r="AS380">
        <v>14.757469403509759</v>
      </c>
      <c r="AT380">
        <v>14.757469403509759</v>
      </c>
      <c r="AU380">
        <v>14.757469403509759</v>
      </c>
      <c r="AV380" t="str">
        <f>VLOOKUP(Sheet1[[#This Row],[NPDES ID2]],Combined_Sheet__Major_Only___2[[NPDES ID2]:[ECHO BFR]],3,FALSE)</f>
        <v>MO</v>
      </c>
      <c r="AW380" t="s">
        <v>41</v>
      </c>
      <c r="AX380" t="str">
        <f>VLOOKUP(Sheet1[[#This Row],[NPDES ID2]],Combined_Sheet__Major_Only___2[[NPDES ID2]:[ECHO BFR]],27,FALSE)</f>
        <v>-</v>
      </c>
      <c r="AY380" t="str">
        <f>VLOOKUP(Sheet1[[#This Row],[NPDES ID2]],Combined_Sheet__Major_Only___2[[NPDES ID2]:[ECHO BFR]],28,FALSE)</f>
        <v>thermoAerobicDigest</v>
      </c>
      <c r="AZ380" t="str">
        <f>VLOOKUP(Sheet1[[#This Row],[NPDES ID2]],Combined_Sheet__Major_Only___2[[NPDES ID2]:[ECHO BFR]],29,FALSE)</f>
        <v>thickening, preliminaryOps</v>
      </c>
      <c r="BA380">
        <f>VLOOKUP(Sheet1[[#This Row],[NPDES ID2]],Combined_Sheet__Major_Only___2[[NPDES ID2]:[ECHO BFR]],17,FALSE)</f>
        <v>39.197004</v>
      </c>
      <c r="BB380">
        <f>VLOOKUP(Sheet1[[#This Row],[NPDES ID2]],Combined_Sheet__Major_Only___2[[NPDES ID2]:[ECHO BFR]],18,FALSE)</f>
        <v>-94.436847</v>
      </c>
      <c r="BC380" t="str">
        <f>IF(ISNUMBER(SEARCH("aerobic",$AW380)),"aerobic","")</f>
        <v>aerobic</v>
      </c>
      <c r="BD380" t="str">
        <f>IF(ISNUMBER(SEARCH("anaer",$AW380)),"anaer","")</f>
        <v/>
      </c>
      <c r="BE380" t="str">
        <f>IF(ISNUMBER(SEARCH("thickening",$AZ380)),"thickening","")</f>
        <v>thickening</v>
      </c>
      <c r="BF380" s="2" t="str">
        <f>IF(ISNUMBER(SEARCH("airDry",$AW380)),"airDry","")</f>
        <v/>
      </c>
      <c r="BG380" s="2" t="str">
        <f>IF(ISNUMBER(SEARCH("heatDry",$AY380)),"heatDry","")</f>
        <v/>
      </c>
      <c r="BH380" s="2" t="str">
        <f>IF(AND(ISNUMBER(SEARCH("aerobic",$AW380)),ISNUMBER(SEARCH("anaer",$AW380))),"Combined Aer and Anaer.","")</f>
        <v/>
      </c>
    </row>
    <row r="381" spans="1:60" x14ac:dyDescent="0.3">
      <c r="A381" s="4">
        <v>379</v>
      </c>
      <c r="B381" t="s">
        <v>1911</v>
      </c>
      <c r="C381">
        <v>746.2</v>
      </c>
      <c r="D381">
        <v>283.98048389585438</v>
      </c>
      <c r="E381">
        <v>283.75535744753847</v>
      </c>
      <c r="F381">
        <v>229.0316238314023</v>
      </c>
      <c r="G381">
        <v>342.46721893279562</v>
      </c>
      <c r="H381">
        <v>-77.129677123406012</v>
      </c>
      <c r="I381">
        <v>-78.231356160903374</v>
      </c>
      <c r="J381">
        <v>-90.845649761343566</v>
      </c>
      <c r="K381">
        <v>-62.1516787770734</v>
      </c>
      <c r="L381">
        <v>460.73162680688142</v>
      </c>
      <c r="M381">
        <v>458.4769787535119</v>
      </c>
      <c r="N381">
        <v>450.30629094850781</v>
      </c>
      <c r="O381">
        <v>477.9095538994253</v>
      </c>
      <c r="P381">
        <v>17.640532648754739</v>
      </c>
      <c r="Q381">
        <v>17.792292050986209</v>
      </c>
      <c r="R381">
        <v>14.483756425469011</v>
      </c>
      <c r="S381">
        <v>20.249114930806272</v>
      </c>
      <c r="T381">
        <v>47.452038355877242</v>
      </c>
      <c r="U381">
        <v>47.451962287028607</v>
      </c>
      <c r="V381">
        <v>47.419392594569707</v>
      </c>
      <c r="W381">
        <v>47.484370783604618</v>
      </c>
      <c r="X381">
        <v>3459.6619882225</v>
      </c>
      <c r="Y381">
        <v>3473.8821800164442</v>
      </c>
      <c r="Z381">
        <v>3336.276581155495</v>
      </c>
      <c r="AA381">
        <v>3538.4440046518512</v>
      </c>
      <c r="AB381">
        <v>530.61734530926969</v>
      </c>
      <c r="AC381">
        <v>527.62633048161172</v>
      </c>
      <c r="AD381">
        <v>460.47517709852201</v>
      </c>
      <c r="AE381">
        <v>617.55830885680996</v>
      </c>
      <c r="AF381">
        <v>60.510771930877333</v>
      </c>
      <c r="AG381">
        <v>60.214465209653042</v>
      </c>
      <c r="AH381">
        <v>59.1425874589359</v>
      </c>
      <c r="AI381">
        <v>62.765236738264242</v>
      </c>
      <c r="AJ381">
        <v>0.51565072234727727</v>
      </c>
      <c r="AK381">
        <v>0.51565061888928387</v>
      </c>
      <c r="AL381">
        <v>0.51563614330246788</v>
      </c>
      <c r="AM381">
        <v>0.51566536225793047</v>
      </c>
      <c r="AN381">
        <v>0.94934696326264811</v>
      </c>
      <c r="AO381">
        <v>0.94934696326264845</v>
      </c>
      <c r="AP381">
        <v>0.94934696326264845</v>
      </c>
      <c r="AQ381">
        <v>0.94934696326264845</v>
      </c>
      <c r="AR381">
        <v>14.42543091239785</v>
      </c>
      <c r="AS381">
        <v>14.425430912397861</v>
      </c>
      <c r="AT381">
        <v>14.425430912397861</v>
      </c>
      <c r="AU381">
        <v>14.425430912397861</v>
      </c>
      <c r="AV381" t="str">
        <f>VLOOKUP(Sheet1[[#This Row],[NPDES ID2]],Combined_Sheet__Major_Only___2[[NPDES ID2]:[ECHO BFR]],3,FALSE)</f>
        <v>MT</v>
      </c>
      <c r="AW381" t="s">
        <v>41</v>
      </c>
      <c r="AX381" t="str">
        <f>VLOOKUP(Sheet1[[#This Row],[NPDES ID2]],Combined_Sheet__Major_Only___2[[NPDES ID2]:[ECHO BFR]],27,FALSE)</f>
        <v>other</v>
      </c>
      <c r="AY381" t="str">
        <f>VLOOKUP(Sheet1[[#This Row],[NPDES ID2]],Combined_Sheet__Major_Only___2[[NPDES ID2]:[ECHO BFR]],28,FALSE)</f>
        <v>highTempCompost</v>
      </c>
      <c r="AZ381" t="str">
        <f>VLOOKUP(Sheet1[[#This Row],[NPDES ID2]],Combined_Sheet__Major_Only___2[[NPDES ID2]:[ECHO BFR]],29,FALSE)</f>
        <v>thickening</v>
      </c>
      <c r="BA381">
        <f>VLOOKUP(Sheet1[[#This Row],[NPDES ID2]],Combined_Sheet__Major_Only___2[[NPDES ID2]:[ECHO BFR]],17,FALSE)</f>
        <v>45.996949999999998</v>
      </c>
      <c r="BB381">
        <f>VLOOKUP(Sheet1[[#This Row],[NPDES ID2]],Combined_Sheet__Major_Only___2[[NPDES ID2]:[ECHO BFR]],18,FALSE)</f>
        <v>-112.55362</v>
      </c>
      <c r="BC381" t="str">
        <f>IF(ISNUMBER(SEARCH("aerobic",$AW381)),"aerobic","")</f>
        <v>aerobic</v>
      </c>
      <c r="BD381" t="str">
        <f>IF(ISNUMBER(SEARCH("anaer",$AW381)),"anaer","")</f>
        <v/>
      </c>
      <c r="BE381" t="str">
        <f>IF(ISNUMBER(SEARCH("thickening",$AZ381)),"thickening","")</f>
        <v>thickening</v>
      </c>
      <c r="BF381" s="3" t="str">
        <f>IF(ISNUMBER(SEARCH("airDry",$AW381)),"airDry","")</f>
        <v/>
      </c>
      <c r="BG381" s="3" t="str">
        <f>IF(ISNUMBER(SEARCH("heatDry",$AY381)),"heatDry","")</f>
        <v/>
      </c>
      <c r="BH381" s="3" t="str">
        <f>IF(AND(ISNUMBER(SEARCH("aerobic",$AW381)),ISNUMBER(SEARCH("anaer",$AW381))),"Combined Aer and Anaer.","")</f>
        <v/>
      </c>
    </row>
    <row r="382" spans="1:60" x14ac:dyDescent="0.3">
      <c r="A382" s="4">
        <v>380</v>
      </c>
      <c r="B382" t="s">
        <v>1917</v>
      </c>
      <c r="C382">
        <v>746</v>
      </c>
      <c r="D382">
        <v>278.32591486327829</v>
      </c>
      <c r="E382">
        <v>277.93158051879158</v>
      </c>
      <c r="F382">
        <v>224.40979257108069</v>
      </c>
      <c r="G382">
        <v>335.96119246951048</v>
      </c>
      <c r="H382">
        <v>-76.991754610256223</v>
      </c>
      <c r="I382">
        <v>-78.185492617557003</v>
      </c>
      <c r="J382">
        <v>-90.940428634476675</v>
      </c>
      <c r="K382">
        <v>-61.770596673789193</v>
      </c>
      <c r="L382">
        <v>469.99428223647402</v>
      </c>
      <c r="M382">
        <v>467.81047104797352</v>
      </c>
      <c r="N382">
        <v>459.8952488626573</v>
      </c>
      <c r="O382">
        <v>486.6348920366961</v>
      </c>
      <c r="P382">
        <v>17.618461569724641</v>
      </c>
      <c r="Q382">
        <v>17.796904946003391</v>
      </c>
      <c r="R382">
        <v>14.4150224248845</v>
      </c>
      <c r="S382">
        <v>20.197910404187109</v>
      </c>
      <c r="T382">
        <v>64.114973343022285</v>
      </c>
      <c r="U382">
        <v>64.114871558785921</v>
      </c>
      <c r="V382">
        <v>64.07129154758087</v>
      </c>
      <c r="W382">
        <v>64.158235881175642</v>
      </c>
      <c r="X382">
        <v>4581.0151445456086</v>
      </c>
      <c r="Y382">
        <v>4598.9133463439757</v>
      </c>
      <c r="Z382">
        <v>4425.7810617975774</v>
      </c>
      <c r="AA382">
        <v>4680.0349567833491</v>
      </c>
      <c r="AB382">
        <v>958.62485939026931</v>
      </c>
      <c r="AC382">
        <v>946.83313377997661</v>
      </c>
      <c r="AD382">
        <v>791.20169414499526</v>
      </c>
      <c r="AE382">
        <v>1177.570705198307</v>
      </c>
      <c r="AF382">
        <v>61.744391372640003</v>
      </c>
      <c r="AG382">
        <v>61.457250784367311</v>
      </c>
      <c r="AH382">
        <v>60.419013306676987</v>
      </c>
      <c r="AI382">
        <v>63.928402590754239</v>
      </c>
      <c r="AJ382">
        <v>0.53071037642335017</v>
      </c>
      <c r="AK382">
        <v>0.53071024022034718</v>
      </c>
      <c r="AL382">
        <v>0.53069119211201088</v>
      </c>
      <c r="AM382">
        <v>0.53072964100314557</v>
      </c>
      <c r="AN382">
        <v>0.96178979699906719</v>
      </c>
      <c r="AO382">
        <v>0.96178979699906697</v>
      </c>
      <c r="AP382">
        <v>0.96178979699906697</v>
      </c>
      <c r="AQ382">
        <v>0.96178979699906697</v>
      </c>
      <c r="AR382">
        <v>12.31205452391448</v>
      </c>
      <c r="AS382">
        <v>12.31205452391448</v>
      </c>
      <c r="AT382">
        <v>12.31205452391448</v>
      </c>
      <c r="AU382">
        <v>12.31205452391448</v>
      </c>
      <c r="AV382" t="str">
        <f>VLOOKUP(Sheet1[[#This Row],[NPDES ID2]],Combined_Sheet__Major_Only___2[[NPDES ID2]:[ECHO BFR]],3,FALSE)</f>
        <v>WA</v>
      </c>
      <c r="AW382" t="s">
        <v>41</v>
      </c>
      <c r="AX382" t="str">
        <f>VLOOKUP(Sheet1[[#This Row],[NPDES ID2]],Combined_Sheet__Major_Only___2[[NPDES ID2]:[ECHO BFR]],27,FALSE)</f>
        <v>-</v>
      </c>
      <c r="AY382" t="str">
        <f>VLOOKUP(Sheet1[[#This Row],[NPDES ID2]],Combined_Sheet__Major_Only___2[[NPDES ID2]:[ECHO BFR]],28,FALSE)</f>
        <v>highTempCompost</v>
      </c>
      <c r="AZ382" t="str">
        <f>VLOOKUP(Sheet1[[#This Row],[NPDES ID2]],Combined_Sheet__Major_Only___2[[NPDES ID2]:[ECHO BFR]],29,FALSE)</f>
        <v>preliminaryOps, thickening</v>
      </c>
      <c r="BA382">
        <f>VLOOKUP(Sheet1[[#This Row],[NPDES ID2]],Combined_Sheet__Major_Only___2[[NPDES ID2]:[ECHO BFR]],17,FALSE)</f>
        <v>46.255716999999997</v>
      </c>
      <c r="BB382">
        <f>VLOOKUP(Sheet1[[#This Row],[NPDES ID2]],Combined_Sheet__Major_Only___2[[NPDES ID2]:[ECHO BFR]],18,FALSE)</f>
        <v>-119.275617</v>
      </c>
      <c r="BC382" t="str">
        <f>IF(ISNUMBER(SEARCH("aerobic",$AW382)),"aerobic","")</f>
        <v>aerobic</v>
      </c>
      <c r="BD382" t="str">
        <f>IF(ISNUMBER(SEARCH("anaer",$AW382)),"anaer","")</f>
        <v/>
      </c>
      <c r="BE382" t="str">
        <f>IF(ISNUMBER(SEARCH("thickening",$AZ382)),"thickening","")</f>
        <v>thickening</v>
      </c>
      <c r="BF382" s="2" t="str">
        <f>IF(ISNUMBER(SEARCH("airDry",$AW382)),"airDry","")</f>
        <v/>
      </c>
      <c r="BG382" s="2" t="str">
        <f>IF(ISNUMBER(SEARCH("heatDry",$AY382)),"heatDry","")</f>
        <v/>
      </c>
      <c r="BH382" s="2" t="str">
        <f>IF(AND(ISNUMBER(SEARCH("aerobic",$AW382)),ISNUMBER(SEARCH("anaer",$AW382))),"Combined Aer and Anaer.","")</f>
        <v/>
      </c>
    </row>
    <row r="383" spans="1:60" x14ac:dyDescent="0.3">
      <c r="A383" s="4">
        <v>381</v>
      </c>
      <c r="B383" t="s">
        <v>1922</v>
      </c>
      <c r="C383">
        <v>746</v>
      </c>
      <c r="D383">
        <v>370.31063470024912</v>
      </c>
      <c r="E383">
        <v>373.58589030765398</v>
      </c>
      <c r="F383">
        <v>296.45860689124072</v>
      </c>
      <c r="G383">
        <v>445.97795587605771</v>
      </c>
      <c r="H383">
        <v>-77.759034341709153</v>
      </c>
      <c r="I383">
        <v>-77.156306460595715</v>
      </c>
      <c r="J383">
        <v>-89.405717808664662</v>
      </c>
      <c r="K383">
        <v>-66.402081395915417</v>
      </c>
      <c r="L383">
        <v>353.530174834109</v>
      </c>
      <c r="M383">
        <v>350.48149800171183</v>
      </c>
      <c r="N383">
        <v>339.42126241080848</v>
      </c>
      <c r="O383">
        <v>376.78092712588801</v>
      </c>
      <c r="P383">
        <v>17.8058613967772</v>
      </c>
      <c r="Q383">
        <v>17.67696430234437</v>
      </c>
      <c r="R383">
        <v>15.46554164104786</v>
      </c>
      <c r="S383">
        <v>20.25630632110099</v>
      </c>
      <c r="T383">
        <v>368.98086779290492</v>
      </c>
      <c r="U383">
        <v>368.98029551864448</v>
      </c>
      <c r="V383">
        <v>368.73527016330797</v>
      </c>
      <c r="W383">
        <v>369.22410817973969</v>
      </c>
      <c r="X383">
        <v>35076.735221884803</v>
      </c>
      <c r="Y383">
        <v>35326.303753710003</v>
      </c>
      <c r="Z383">
        <v>32895.929211734598</v>
      </c>
      <c r="AA383">
        <v>36493.509084720441</v>
      </c>
      <c r="AB383">
        <v>7712.3189305264495</v>
      </c>
      <c r="AC383">
        <v>7549.2817581904555</v>
      </c>
      <c r="AD383">
        <v>6264.287350659989</v>
      </c>
      <c r="AE383">
        <v>9872.4717670395585</v>
      </c>
      <c r="AF383">
        <v>46.44886384055809</v>
      </c>
      <c r="AG383">
        <v>46.04766891834808</v>
      </c>
      <c r="AH383">
        <v>44.598632348439118</v>
      </c>
      <c r="AI383">
        <v>49.498018659689059</v>
      </c>
      <c r="AJ383">
        <v>0.34455853474674442</v>
      </c>
      <c r="AK383">
        <v>0.34455822636009409</v>
      </c>
      <c r="AL383">
        <v>0.34451532984925332</v>
      </c>
      <c r="AM383">
        <v>0.34460192491253239</v>
      </c>
      <c r="AN383">
        <v>0.99304560208170911</v>
      </c>
      <c r="AO383">
        <v>0.99304560208170889</v>
      </c>
      <c r="AP383">
        <v>0.99304560208170889</v>
      </c>
      <c r="AQ383">
        <v>0.99304560208170889</v>
      </c>
      <c r="AR383">
        <v>9.0238944876221723</v>
      </c>
      <c r="AS383">
        <v>9.0238944876221705</v>
      </c>
      <c r="AT383">
        <v>9.0238944876221705</v>
      </c>
      <c r="AU383">
        <v>9.0238944876221705</v>
      </c>
      <c r="AV383" t="str">
        <f>VLOOKUP(Sheet1[[#This Row],[NPDES ID2]],Combined_Sheet__Major_Only___2[[NPDES ID2]:[ECHO BFR]],3,FALSE)</f>
        <v>TN</v>
      </c>
      <c r="AW383" t="s">
        <v>38</v>
      </c>
      <c r="AX383" t="str">
        <f>VLOOKUP(Sheet1[[#This Row],[NPDES ID2]],Combined_Sheet__Major_Only___2[[NPDES ID2]:[ECHO BFR]],27,FALSE)</f>
        <v/>
      </c>
      <c r="AY383" t="str">
        <f>VLOOKUP(Sheet1[[#This Row],[NPDES ID2]],Combined_Sheet__Major_Only___2[[NPDES ID2]:[ECHO BFR]],28,FALSE)</f>
        <v/>
      </c>
      <c r="AZ383" t="str">
        <f>VLOOKUP(Sheet1[[#This Row],[NPDES ID2]],Combined_Sheet__Major_Only___2[[NPDES ID2]:[ECHO BFR]],29,FALSE)</f>
        <v/>
      </c>
      <c r="BA383">
        <f>VLOOKUP(Sheet1[[#This Row],[NPDES ID2]],Combined_Sheet__Major_Only___2[[NPDES ID2]:[ECHO BFR]],17,FALSE)</f>
        <v>35.852699999999999</v>
      </c>
      <c r="BB383">
        <f>VLOOKUP(Sheet1[[#This Row],[NPDES ID2]],Combined_Sheet__Major_Only___2[[NPDES ID2]:[ECHO BFR]],18,FALSE)</f>
        <v>-83.949579999999997</v>
      </c>
      <c r="BC383" t="str">
        <f>IF(ISNUMBER(SEARCH("aerobic",$AW383)),"aerobic","")</f>
        <v/>
      </c>
      <c r="BD383" t="str">
        <f>IF(ISNUMBER(SEARCH("anaer",$AW383)),"anaer","")</f>
        <v/>
      </c>
      <c r="BE383" t="str">
        <f>IF(ISNUMBER(SEARCH("thickening",$AZ383)),"thickening","")</f>
        <v/>
      </c>
      <c r="BF383" s="3" t="str">
        <f>IF(ISNUMBER(SEARCH("airDry",$AW383)),"airDry","")</f>
        <v/>
      </c>
      <c r="BG383" s="3" t="str">
        <f>IF(ISNUMBER(SEARCH("heatDry",$AY383)),"heatDry","")</f>
        <v/>
      </c>
      <c r="BH383" s="3" t="str">
        <f>IF(AND(ISNUMBER(SEARCH("aerobic",$AW383)),ISNUMBER(SEARCH("anaer",$AW383))),"Combined Aer and Anaer.","")</f>
        <v/>
      </c>
    </row>
    <row r="384" spans="1:60" x14ac:dyDescent="0.3">
      <c r="A384" s="4">
        <v>382</v>
      </c>
      <c r="B384" t="s">
        <v>1927</v>
      </c>
      <c r="C384">
        <v>742.48</v>
      </c>
      <c r="D384">
        <v>286.66544508263132</v>
      </c>
      <c r="E384">
        <v>286.55131934272538</v>
      </c>
      <c r="F384">
        <v>231.22999761775779</v>
      </c>
      <c r="G384">
        <v>345.6659984530649</v>
      </c>
      <c r="H384">
        <v>-77.085676179807621</v>
      </c>
      <c r="I384">
        <v>-78.154470978605303</v>
      </c>
      <c r="J384">
        <v>-90.632557263247563</v>
      </c>
      <c r="K384">
        <v>-62.165595993510543</v>
      </c>
      <c r="L384">
        <v>454.96273481897367</v>
      </c>
      <c r="M384">
        <v>452.69382041797752</v>
      </c>
      <c r="N384">
        <v>444.46877700187162</v>
      </c>
      <c r="O384">
        <v>472.25445159881127</v>
      </c>
      <c r="P384">
        <v>17.55848564644047</v>
      </c>
      <c r="Q384">
        <v>17.696827209711351</v>
      </c>
      <c r="R384">
        <v>14.43563675860525</v>
      </c>
      <c r="S384">
        <v>20.164896860263859</v>
      </c>
      <c r="T384">
        <v>112.8459918541683</v>
      </c>
      <c r="U384">
        <v>112.8458148648713</v>
      </c>
      <c r="V384">
        <v>112.77003500129651</v>
      </c>
      <c r="W384">
        <v>112.92121967418269</v>
      </c>
      <c r="X384">
        <v>8290.3486292230591</v>
      </c>
      <c r="Y384">
        <v>8325.1422833476972</v>
      </c>
      <c r="Z384">
        <v>7988.8877293022106</v>
      </c>
      <c r="AA384">
        <v>8482.8272366286546</v>
      </c>
      <c r="AB384">
        <v>1400.037029690021</v>
      </c>
      <c r="AC384">
        <v>1389.985468779199</v>
      </c>
      <c r="AD384">
        <v>1197.772840502862</v>
      </c>
      <c r="AE384">
        <v>1656.13837056838</v>
      </c>
      <c r="AF384">
        <v>60.053786141961247</v>
      </c>
      <c r="AG384">
        <v>59.753979635526584</v>
      </c>
      <c r="AH384">
        <v>58.670347597274009</v>
      </c>
      <c r="AI384">
        <v>62.333540024663378</v>
      </c>
      <c r="AJ384">
        <v>0.51007365864811904</v>
      </c>
      <c r="AK384">
        <v>0.51007348648175765</v>
      </c>
      <c r="AL384">
        <v>0.51004942540406462</v>
      </c>
      <c r="AM384">
        <v>0.51009799360670949</v>
      </c>
      <c r="AN384">
        <v>0.97776411271196939</v>
      </c>
      <c r="AO384">
        <v>0.97776411271196939</v>
      </c>
      <c r="AP384">
        <v>0.97776411271196939</v>
      </c>
      <c r="AQ384">
        <v>0.97776411271196939</v>
      </c>
      <c r="AR384">
        <v>13.509668705136869</v>
      </c>
      <c r="AS384">
        <v>13.509668705136869</v>
      </c>
      <c r="AT384">
        <v>13.509668705136869</v>
      </c>
      <c r="AU384">
        <v>13.509668705136869</v>
      </c>
      <c r="AV384" t="str">
        <f>VLOOKUP(Sheet1[[#This Row],[NPDES ID2]],Combined_Sheet__Major_Only___2[[NPDES ID2]:[ECHO BFR]],3,FALSE)</f>
        <v>IN</v>
      </c>
      <c r="AW384" t="s">
        <v>12181</v>
      </c>
      <c r="AX384" t="str">
        <f>VLOOKUP(Sheet1[[#This Row],[NPDES ID2]],Combined_Sheet__Major_Only___2[[NPDES ID2]:[ECHO BFR]],27,FALSE)</f>
        <v>methaneBioCaptureRecover</v>
      </c>
      <c r="AY384" t="str">
        <f>VLOOKUP(Sheet1[[#This Row],[NPDES ID2]],Combined_Sheet__Major_Only___2[[NPDES ID2]:[ECHO BFR]],28,FALSE)</f>
        <v>-</v>
      </c>
      <c r="AZ384" t="str">
        <f>VLOOKUP(Sheet1[[#This Row],[NPDES ID2]],Combined_Sheet__Major_Only___2[[NPDES ID2]:[ECHO BFR]],29,FALSE)</f>
        <v>sludgeLagoon, thickening</v>
      </c>
      <c r="BA384">
        <f>VLOOKUP(Sheet1[[#This Row],[NPDES ID2]],Combined_Sheet__Major_Only___2[[NPDES ID2]:[ECHO BFR]],17,FALSE)</f>
        <v>41.467889</v>
      </c>
      <c r="BB384">
        <f>VLOOKUP(Sheet1[[#This Row],[NPDES ID2]],Combined_Sheet__Major_Only___2[[NPDES ID2]:[ECHO BFR]],18,FALSE)</f>
        <v>-87.076278000000002</v>
      </c>
      <c r="BC384" t="str">
        <f>IF(ISNUMBER(SEARCH("aerobic",$AW384)),"aerobic","")</f>
        <v/>
      </c>
      <c r="BD384" t="str">
        <f>IF(ISNUMBER(SEARCH("anaer",$AW384)),"anaer","")</f>
        <v>anaer</v>
      </c>
      <c r="BE384" t="str">
        <f>IF(ISNUMBER(SEARCH("thickening",$AZ384)),"thickening","")</f>
        <v>thickening</v>
      </c>
      <c r="BF384" s="2" t="str">
        <f>IF(ISNUMBER(SEARCH("airDry",$AW384)),"airDry","")</f>
        <v/>
      </c>
      <c r="BG384" s="2" t="str">
        <f>IF(ISNUMBER(SEARCH("heatDry",$AY384)),"heatDry","")</f>
        <v/>
      </c>
      <c r="BH384" s="2" t="str">
        <f>IF(AND(ISNUMBER(SEARCH("aerobic",$AW384)),ISNUMBER(SEARCH("anaer",$AW384))),"Combined Aer and Anaer.","")</f>
        <v/>
      </c>
    </row>
    <row r="385" spans="1:60" x14ac:dyDescent="0.3">
      <c r="A385" s="4">
        <v>383</v>
      </c>
      <c r="B385" t="s">
        <v>1932</v>
      </c>
      <c r="C385">
        <v>742</v>
      </c>
      <c r="D385">
        <v>349.32157001644191</v>
      </c>
      <c r="E385">
        <v>351.52171361226601</v>
      </c>
      <c r="F385">
        <v>281.52784872935052</v>
      </c>
      <c r="G385">
        <v>419.91534057728921</v>
      </c>
      <c r="H385">
        <v>-77.903488308335042</v>
      </c>
      <c r="I385">
        <v>-77.572820402904455</v>
      </c>
      <c r="J385">
        <v>-90.19415773910886</v>
      </c>
      <c r="K385">
        <v>-65.944205877941002</v>
      </c>
      <c r="L385">
        <v>373.39744131634018</v>
      </c>
      <c r="M385">
        <v>370.52494105749878</v>
      </c>
      <c r="N385">
        <v>360.1136604435485</v>
      </c>
      <c r="O385">
        <v>395.2857015409009</v>
      </c>
      <c r="P385">
        <v>17.68174098603447</v>
      </c>
      <c r="Q385">
        <v>17.647222037100011</v>
      </c>
      <c r="R385">
        <v>15.13769092031596</v>
      </c>
      <c r="S385">
        <v>20.027079787959678</v>
      </c>
      <c r="T385">
        <v>86.337843505348289</v>
      </c>
      <c r="U385">
        <v>86.337707425249704</v>
      </c>
      <c r="V385">
        <v>86.279443273217694</v>
      </c>
      <c r="W385">
        <v>86.395683212832495</v>
      </c>
      <c r="X385">
        <v>7727.4656079437646</v>
      </c>
      <c r="Y385">
        <v>7776.8753498614387</v>
      </c>
      <c r="Z385">
        <v>7297.7144323631228</v>
      </c>
      <c r="AA385">
        <v>8005.2977971867949</v>
      </c>
      <c r="AB385">
        <v>2097.824311291653</v>
      </c>
      <c r="AC385">
        <v>2034.7106421223009</v>
      </c>
      <c r="AD385">
        <v>1629.7952837817959</v>
      </c>
      <c r="AE385">
        <v>2848.4628552018071</v>
      </c>
      <c r="AF385">
        <v>49.31929573254456</v>
      </c>
      <c r="AG385">
        <v>48.939628688515803</v>
      </c>
      <c r="AH385">
        <v>47.566152506868647</v>
      </c>
      <c r="AI385">
        <v>52.208078872837902</v>
      </c>
      <c r="AJ385">
        <v>0.37938092258515299</v>
      </c>
      <c r="AK385">
        <v>0.37938079392594271</v>
      </c>
      <c r="AL385">
        <v>0.37936281342569678</v>
      </c>
      <c r="AM385">
        <v>0.37939910775917152</v>
      </c>
      <c r="AN385">
        <v>0.97121889130737304</v>
      </c>
      <c r="AO385">
        <v>0.97121889130737293</v>
      </c>
      <c r="AP385">
        <v>0.97121889130737293</v>
      </c>
      <c r="AQ385">
        <v>0.97121889130737293</v>
      </c>
      <c r="AR385">
        <v>8.6383085782546871</v>
      </c>
      <c r="AS385">
        <v>8.6383085782546871</v>
      </c>
      <c r="AT385">
        <v>8.6383085782546871</v>
      </c>
      <c r="AU385">
        <v>8.6383085782546871</v>
      </c>
      <c r="AV385" t="str">
        <f>VLOOKUP(Sheet1[[#This Row],[NPDES ID2]],Combined_Sheet__Major_Only___2[[NPDES ID2]:[ECHO BFR]],3,FALSE)</f>
        <v>SC</v>
      </c>
      <c r="AW385" t="s">
        <v>54</v>
      </c>
      <c r="AX385" t="str">
        <f>VLOOKUP(Sheet1[[#This Row],[NPDES ID2]],Combined_Sheet__Major_Only___2[[NPDES ID2]:[ECHO BFR]],27,FALSE)</f>
        <v>other</v>
      </c>
      <c r="AY385" t="str">
        <f>VLOOKUP(Sheet1[[#This Row],[NPDES ID2]],Combined_Sheet__Major_Only___2[[NPDES ID2]:[ECHO BFR]],28,FALSE)</f>
        <v>-</v>
      </c>
      <c r="AZ385" t="str">
        <f>VLOOKUP(Sheet1[[#This Row],[NPDES ID2]],Combined_Sheet__Major_Only___2[[NPDES ID2]:[ECHO BFR]],29,FALSE)</f>
        <v>thickening</v>
      </c>
      <c r="BA385">
        <f>VLOOKUP(Sheet1[[#This Row],[NPDES ID2]],Combined_Sheet__Major_Only___2[[NPDES ID2]:[ECHO BFR]],17,FALSE)</f>
        <v>33.841110999999998</v>
      </c>
      <c r="BB385">
        <f>VLOOKUP(Sheet1[[#This Row],[NPDES ID2]],Combined_Sheet__Major_Only___2[[NPDES ID2]:[ECHO BFR]],18,FALSE)</f>
        <v>-78.726111000000003</v>
      </c>
      <c r="BC385" t="str">
        <f>IF(ISNUMBER(SEARCH("aerobic",$AW385)),"aerobic","")</f>
        <v/>
      </c>
      <c r="BD385" t="str">
        <f>IF(ISNUMBER(SEARCH("anaer",$AW385)),"anaer","")</f>
        <v/>
      </c>
      <c r="BE385" t="str">
        <f>IF(ISNUMBER(SEARCH("thickening",$AZ385)),"thickening","")</f>
        <v>thickening</v>
      </c>
      <c r="BF385" s="3" t="str">
        <f>IF(ISNUMBER(SEARCH("airDry",$AW385)),"airDry","")</f>
        <v/>
      </c>
      <c r="BG385" s="3" t="str">
        <f>IF(ISNUMBER(SEARCH("heatDry",$AY385)),"heatDry","")</f>
        <v/>
      </c>
      <c r="BH385" s="3" t="str">
        <f>IF(AND(ISNUMBER(SEARCH("aerobic",$AW385)),ISNUMBER(SEARCH("anaer",$AW385))),"Combined Aer and Anaer.","")</f>
        <v/>
      </c>
    </row>
    <row r="386" spans="1:60" x14ac:dyDescent="0.3">
      <c r="A386" s="4">
        <v>384</v>
      </c>
      <c r="B386" t="s">
        <v>1937</v>
      </c>
      <c r="C386">
        <v>732.88</v>
      </c>
      <c r="D386">
        <v>276.02663647968819</v>
      </c>
      <c r="E386">
        <v>275.83371125266848</v>
      </c>
      <c r="F386">
        <v>222.53516508373809</v>
      </c>
      <c r="G386">
        <v>333.6850061758347</v>
      </c>
      <c r="H386">
        <v>-76.915526480173199</v>
      </c>
      <c r="I386">
        <v>-78.256009680840322</v>
      </c>
      <c r="J386">
        <v>-91.054507618131112</v>
      </c>
      <c r="K386">
        <v>-61.370214607414297</v>
      </c>
      <c r="L386">
        <v>468.56566305750141</v>
      </c>
      <c r="M386">
        <v>466.4713226996372</v>
      </c>
      <c r="N386">
        <v>458.8802246735728</v>
      </c>
      <c r="O386">
        <v>484.52481716825599</v>
      </c>
      <c r="P386">
        <v>17.295940816756161</v>
      </c>
      <c r="Q386">
        <v>17.476673372110319</v>
      </c>
      <c r="R386">
        <v>14.11460874426262</v>
      </c>
      <c r="S386">
        <v>19.809212246356729</v>
      </c>
      <c r="T386">
        <v>78.388655615894038</v>
      </c>
      <c r="U386">
        <v>78.388531803529119</v>
      </c>
      <c r="V386">
        <v>78.335520213095862</v>
      </c>
      <c r="W386">
        <v>78.441281025807271</v>
      </c>
      <c r="X386">
        <v>5519.0073855836126</v>
      </c>
      <c r="Y386">
        <v>5539.7559216682057</v>
      </c>
      <c r="Z386">
        <v>5339.0440477560051</v>
      </c>
      <c r="AA386">
        <v>5633.7302168207116</v>
      </c>
      <c r="AB386">
        <v>915.55522923556248</v>
      </c>
      <c r="AC386">
        <v>909.06760849069838</v>
      </c>
      <c r="AD386">
        <v>786.0719220829568</v>
      </c>
      <c r="AE386">
        <v>1077.5237998713769</v>
      </c>
      <c r="AF386">
        <v>62.658716518086322</v>
      </c>
      <c r="AG386">
        <v>62.378398633684213</v>
      </c>
      <c r="AH386">
        <v>61.364926601885351</v>
      </c>
      <c r="AI386">
        <v>64.790691862661433</v>
      </c>
      <c r="AJ386">
        <v>0.54187633273636393</v>
      </c>
      <c r="AK386">
        <v>0.54187619258239617</v>
      </c>
      <c r="AL386">
        <v>0.54185659226197147</v>
      </c>
      <c r="AM386">
        <v>0.54189615581271489</v>
      </c>
      <c r="AN386">
        <v>0.96843242026630416</v>
      </c>
      <c r="AO386">
        <v>0.96843242026630405</v>
      </c>
      <c r="AP386">
        <v>0.96843242026630405</v>
      </c>
      <c r="AQ386">
        <v>0.96843242026630405</v>
      </c>
      <c r="AR386">
        <v>14.245610675102419</v>
      </c>
      <c r="AS386">
        <v>14.245610675102419</v>
      </c>
      <c r="AT386">
        <v>14.245610675102419</v>
      </c>
      <c r="AU386">
        <v>14.245610675102419</v>
      </c>
      <c r="AV386" t="str">
        <f>VLOOKUP(Sheet1[[#This Row],[NPDES ID2]],Combined_Sheet__Major_Only___2[[NPDES ID2]:[ECHO BFR]],3,FALSE)</f>
        <v>KY</v>
      </c>
      <c r="AW386" t="s">
        <v>41</v>
      </c>
      <c r="AX386" t="str">
        <f>VLOOKUP(Sheet1[[#This Row],[NPDES ID2]],Combined_Sheet__Major_Only___2[[NPDES ID2]:[ECHO BFR]],27,FALSE)</f>
        <v>tempSludgeStore</v>
      </c>
      <c r="AY386" t="str">
        <f>VLOOKUP(Sheet1[[#This Row],[NPDES ID2]],Combined_Sheet__Major_Only___2[[NPDES ID2]:[ECHO BFR]],28,FALSE)</f>
        <v>-</v>
      </c>
      <c r="AZ386" t="str">
        <f>VLOOKUP(Sheet1[[#This Row],[NPDES ID2]],Combined_Sheet__Major_Only___2[[NPDES ID2]:[ECHO BFR]],29,FALSE)</f>
        <v>thickening</v>
      </c>
      <c r="BA386">
        <f>VLOOKUP(Sheet1[[#This Row],[NPDES ID2]],Combined_Sheet__Major_Only___2[[NPDES ID2]:[ECHO BFR]],17,FALSE)</f>
        <v>38.218055999999997</v>
      </c>
      <c r="BB386">
        <f>VLOOKUP(Sheet1[[#This Row],[NPDES ID2]],Combined_Sheet__Major_Only___2[[NPDES ID2]:[ECHO BFR]],18,FALSE)</f>
        <v>-84.875</v>
      </c>
      <c r="BC386" t="str">
        <f>IF(ISNUMBER(SEARCH("aerobic",$AW386)),"aerobic","")</f>
        <v>aerobic</v>
      </c>
      <c r="BD386" t="str">
        <f>IF(ISNUMBER(SEARCH("anaer",$AW386)),"anaer","")</f>
        <v/>
      </c>
      <c r="BE386" t="str">
        <f>IF(ISNUMBER(SEARCH("thickening",$AZ386)),"thickening","")</f>
        <v>thickening</v>
      </c>
      <c r="BF386" s="2" t="str">
        <f>IF(ISNUMBER(SEARCH("airDry",$AW386)),"airDry","")</f>
        <v/>
      </c>
      <c r="BG386" s="2" t="str">
        <f>IF(ISNUMBER(SEARCH("heatDry",$AY386)),"heatDry","")</f>
        <v/>
      </c>
      <c r="BH386" s="2" t="str">
        <f>IF(AND(ISNUMBER(SEARCH("aerobic",$AW386)),ISNUMBER(SEARCH("anaer",$AW386))),"Combined Aer and Anaer.","")</f>
        <v/>
      </c>
    </row>
    <row r="387" spans="1:60" x14ac:dyDescent="0.3">
      <c r="A387" s="4">
        <v>385</v>
      </c>
      <c r="B387" t="s">
        <v>1942</v>
      </c>
      <c r="C387">
        <v>729</v>
      </c>
      <c r="D387">
        <v>269.60755668225988</v>
      </c>
      <c r="E387">
        <v>269.54447856847491</v>
      </c>
      <c r="F387">
        <v>217.0494504803651</v>
      </c>
      <c r="G387">
        <v>326.35345154379883</v>
      </c>
      <c r="H387">
        <v>-76.726266478126348</v>
      </c>
      <c r="I387">
        <v>-77.950000288923121</v>
      </c>
      <c r="J387">
        <v>-90.809170216159742</v>
      </c>
      <c r="K387">
        <v>-60.54386942701889</v>
      </c>
      <c r="L387">
        <v>478.09658468895663</v>
      </c>
      <c r="M387">
        <v>476.10332164262832</v>
      </c>
      <c r="N387">
        <v>468.87666276815361</v>
      </c>
      <c r="O387">
        <v>493.28920147918308</v>
      </c>
      <c r="P387">
        <v>17.1816163145328</v>
      </c>
      <c r="Q387">
        <v>17.382821514283862</v>
      </c>
      <c r="R387">
        <v>13.956909691914079</v>
      </c>
      <c r="S387">
        <v>19.668994443874809</v>
      </c>
      <c r="T387">
        <v>122.61066048091</v>
      </c>
      <c r="U387">
        <v>122.6104684221046</v>
      </c>
      <c r="V387">
        <v>122.5282363870418</v>
      </c>
      <c r="W387">
        <v>122.69229346942841</v>
      </c>
      <c r="X387">
        <v>8415.2747769683992</v>
      </c>
      <c r="Y387">
        <v>8444.7917055128783</v>
      </c>
      <c r="Z387">
        <v>8159.1566734703674</v>
      </c>
      <c r="AA387">
        <v>8578.3902385691617</v>
      </c>
      <c r="AB387">
        <v>1522.1439859473171</v>
      </c>
      <c r="AC387">
        <v>1508.72403541574</v>
      </c>
      <c r="AD387">
        <v>1289.9783379389421</v>
      </c>
      <c r="AE387">
        <v>1818.7968938521369</v>
      </c>
      <c r="AF387">
        <v>64.274398627031772</v>
      </c>
      <c r="AG387">
        <v>64.006080707828005</v>
      </c>
      <c r="AH387">
        <v>63.036799324193247</v>
      </c>
      <c r="AI387">
        <v>66.313917017857122</v>
      </c>
      <c r="AJ387">
        <v>0.56161568636616432</v>
      </c>
      <c r="AK387">
        <v>0.56161549205012951</v>
      </c>
      <c r="AL387">
        <v>0.56158833739872571</v>
      </c>
      <c r="AM387">
        <v>0.56164315016368027</v>
      </c>
      <c r="AN387">
        <v>0.97948285903463728</v>
      </c>
      <c r="AO387">
        <v>0.97948285903463739</v>
      </c>
      <c r="AP387">
        <v>0.97948285903463739</v>
      </c>
      <c r="AQ387">
        <v>0.97948285903463739</v>
      </c>
      <c r="AR387">
        <v>13.89352085872574</v>
      </c>
      <c r="AS387">
        <v>13.893520858725751</v>
      </c>
      <c r="AT387">
        <v>13.893520858725751</v>
      </c>
      <c r="AU387">
        <v>13.893520858725751</v>
      </c>
      <c r="AV387" t="str">
        <f>VLOOKUP(Sheet1[[#This Row],[NPDES ID2]],Combined_Sheet__Major_Only___2[[NPDES ID2]:[ECHO BFR]],3,FALSE)</f>
        <v>OR</v>
      </c>
      <c r="AW387" t="s">
        <v>12181</v>
      </c>
      <c r="AX387" t="str">
        <f>VLOOKUP(Sheet1[[#This Row],[NPDES ID2]],Combined_Sheet__Major_Only___2[[NPDES ID2]:[ECHO BFR]],27,FALSE)</f>
        <v>methaneBioCaptureRecover</v>
      </c>
      <c r="AY387" t="str">
        <f>VLOOKUP(Sheet1[[#This Row],[NPDES ID2]],Combined_Sheet__Major_Only___2[[NPDES ID2]:[ECHO BFR]],28,FALSE)</f>
        <v>-</v>
      </c>
      <c r="AZ387" t="str">
        <f>VLOOKUP(Sheet1[[#This Row],[NPDES ID2]],Combined_Sheet__Major_Only___2[[NPDES ID2]:[ECHO BFR]],29,FALSE)</f>
        <v>preliminaryOps, thickening</v>
      </c>
      <c r="BA387">
        <f>VLOOKUP(Sheet1[[#This Row],[NPDES ID2]],Combined_Sheet__Major_Only___2[[NPDES ID2]:[ECHO BFR]],17,FALSE)</f>
        <v>45.440114000000001</v>
      </c>
      <c r="BB387">
        <f>VLOOKUP(Sheet1[[#This Row],[NPDES ID2]],Combined_Sheet__Major_Only___2[[NPDES ID2]:[ECHO BFR]],18,FALSE)</f>
        <v>-122.642494</v>
      </c>
      <c r="BC387" t="str">
        <f>IF(ISNUMBER(SEARCH("aerobic",$AW387)),"aerobic","")</f>
        <v/>
      </c>
      <c r="BD387" t="str">
        <f>IF(ISNUMBER(SEARCH("anaer",$AW387)),"anaer","")</f>
        <v>anaer</v>
      </c>
      <c r="BE387" t="str">
        <f>IF(ISNUMBER(SEARCH("thickening",$AZ387)),"thickening","")</f>
        <v>thickening</v>
      </c>
      <c r="BF387" s="3" t="str">
        <f>IF(ISNUMBER(SEARCH("airDry",$AW387)),"airDry","")</f>
        <v/>
      </c>
      <c r="BG387" s="3" t="str">
        <f>IF(ISNUMBER(SEARCH("heatDry",$AY387)),"heatDry","")</f>
        <v/>
      </c>
      <c r="BH387" s="3" t="str">
        <f>IF(AND(ISNUMBER(SEARCH("aerobic",$AW387)),ISNUMBER(SEARCH("anaer",$AW387))),"Combined Aer and Anaer.","")</f>
        <v/>
      </c>
    </row>
    <row r="388" spans="1:60" x14ac:dyDescent="0.3">
      <c r="A388" s="4">
        <v>386</v>
      </c>
      <c r="B388" t="s">
        <v>1947</v>
      </c>
      <c r="C388">
        <v>728.7</v>
      </c>
      <c r="D388">
        <v>260.44960238232341</v>
      </c>
      <c r="E388">
        <v>260.30775321332737</v>
      </c>
      <c r="F388">
        <v>209.41609762456531</v>
      </c>
      <c r="G388">
        <v>315.71780373069839</v>
      </c>
      <c r="H388">
        <v>-76.618091316743687</v>
      </c>
      <c r="I388">
        <v>-77.924126149025369</v>
      </c>
      <c r="J388">
        <v>-90.578393853781805</v>
      </c>
      <c r="K388">
        <v>-59.726125517505608</v>
      </c>
      <c r="L388">
        <v>494.75538121976552</v>
      </c>
      <c r="M388">
        <v>492.88851760158519</v>
      </c>
      <c r="N388">
        <v>486.12251175332318</v>
      </c>
      <c r="O388">
        <v>508.98000474935128</v>
      </c>
      <c r="P388">
        <v>17.142853902781528</v>
      </c>
      <c r="Q388">
        <v>17.356764430074939</v>
      </c>
      <c r="R388">
        <v>13.82107063223375</v>
      </c>
      <c r="S388">
        <v>19.77283419914059</v>
      </c>
      <c r="T388">
        <v>57.076369930770078</v>
      </c>
      <c r="U388">
        <v>57.076279008990802</v>
      </c>
      <c r="V388">
        <v>57.037349875146568</v>
      </c>
      <c r="W388">
        <v>57.115015472421938</v>
      </c>
      <c r="X388">
        <v>3783.7452773105242</v>
      </c>
      <c r="Y388">
        <v>3795.700697927176</v>
      </c>
      <c r="Z388">
        <v>3679.596834500363</v>
      </c>
      <c r="AA388">
        <v>3850.0511659256949</v>
      </c>
      <c r="AB388">
        <v>592.59747676169411</v>
      </c>
      <c r="AC388">
        <v>589.3085979131414</v>
      </c>
      <c r="AD388">
        <v>513.64752039295718</v>
      </c>
      <c r="AE388">
        <v>691.43509378585713</v>
      </c>
      <c r="AF388">
        <v>66.539831527560338</v>
      </c>
      <c r="AG388">
        <v>66.288547017241541</v>
      </c>
      <c r="AH388">
        <v>65.379945810607055</v>
      </c>
      <c r="AI388">
        <v>68.451136025383178</v>
      </c>
      <c r="AJ388">
        <v>0.58931010829295405</v>
      </c>
      <c r="AK388">
        <v>0.58930998982781047</v>
      </c>
      <c r="AL388">
        <v>0.58929341453231421</v>
      </c>
      <c r="AM388">
        <v>0.58932687174919551</v>
      </c>
      <c r="AN388">
        <v>0.95736588977732762</v>
      </c>
      <c r="AO388">
        <v>0.95736588977732773</v>
      </c>
      <c r="AP388">
        <v>0.95736588977732773</v>
      </c>
      <c r="AQ388">
        <v>0.95736588977732773</v>
      </c>
      <c r="AR388">
        <v>15.66154646151279</v>
      </c>
      <c r="AS388">
        <v>15.66154646151279</v>
      </c>
      <c r="AT388">
        <v>15.66154646151279</v>
      </c>
      <c r="AU388">
        <v>15.66154646151279</v>
      </c>
      <c r="AV388" t="str">
        <f>VLOOKUP(Sheet1[[#This Row],[NPDES ID2]],Combined_Sheet__Major_Only___2[[NPDES ID2]:[ECHO BFR]],3,FALSE)</f>
        <v>LA</v>
      </c>
      <c r="AW388" t="s">
        <v>12181</v>
      </c>
      <c r="AX388" t="str">
        <f>VLOOKUP(Sheet1[[#This Row],[NPDES ID2]],Combined_Sheet__Major_Only___2[[NPDES ID2]:[ECHO BFR]],27,FALSE)</f>
        <v>-</v>
      </c>
      <c r="AY388" t="str">
        <f>VLOOKUP(Sheet1[[#This Row],[NPDES ID2]],Combined_Sheet__Major_Only___2[[NPDES ID2]:[ECHO BFR]],28,FALSE)</f>
        <v>-</v>
      </c>
      <c r="AZ388" t="str">
        <f>VLOOKUP(Sheet1[[#This Row],[NPDES ID2]],Combined_Sheet__Major_Only___2[[NPDES ID2]:[ECHO BFR]],29,FALSE)</f>
        <v>thickening</v>
      </c>
      <c r="BA388">
        <f>VLOOKUP(Sheet1[[#This Row],[NPDES ID2]],Combined_Sheet__Major_Only___2[[NPDES ID2]:[ECHO BFR]],17,FALSE)</f>
        <v>30.163969999999999</v>
      </c>
      <c r="BB388">
        <f>VLOOKUP(Sheet1[[#This Row],[NPDES ID2]],Combined_Sheet__Major_Only___2[[NPDES ID2]:[ECHO BFR]],18,FALSE)</f>
        <v>-92.057419999999993</v>
      </c>
      <c r="BC388" t="str">
        <f>IF(ISNUMBER(SEARCH("aerobic",$AW388)),"aerobic","")</f>
        <v/>
      </c>
      <c r="BD388" t="str">
        <f>IF(ISNUMBER(SEARCH("anaer",$AW388)),"anaer","")</f>
        <v>anaer</v>
      </c>
      <c r="BE388" t="str">
        <f>IF(ISNUMBER(SEARCH("thickening",$AZ388)),"thickening","")</f>
        <v>thickening</v>
      </c>
      <c r="BF388" s="2" t="str">
        <f>IF(ISNUMBER(SEARCH("airDry",$AW388)),"airDry","")</f>
        <v/>
      </c>
      <c r="BG388" s="2" t="str">
        <f>IF(ISNUMBER(SEARCH("heatDry",$AY388)),"heatDry","")</f>
        <v/>
      </c>
      <c r="BH388" s="2" t="str">
        <f>IF(AND(ISNUMBER(SEARCH("aerobic",$AW388)),ISNUMBER(SEARCH("anaer",$AW388))),"Combined Aer and Anaer.","")</f>
        <v/>
      </c>
    </row>
    <row r="389" spans="1:60" x14ac:dyDescent="0.3">
      <c r="A389" s="4">
        <v>387</v>
      </c>
      <c r="B389" t="s">
        <v>1952</v>
      </c>
      <c r="C389">
        <v>727</v>
      </c>
      <c r="D389">
        <v>268.61576080192083</v>
      </c>
      <c r="E389">
        <v>268.5909279783279</v>
      </c>
      <c r="F389">
        <v>216.1280936988075</v>
      </c>
      <c r="G389">
        <v>325.25867454572273</v>
      </c>
      <c r="H389">
        <v>-76.784100288050738</v>
      </c>
      <c r="I389">
        <v>-78.026625577561461</v>
      </c>
      <c r="J389">
        <v>-90.912916486119812</v>
      </c>
      <c r="K389">
        <v>-60.58679704703875</v>
      </c>
      <c r="L389">
        <v>479.02898438864099</v>
      </c>
      <c r="M389">
        <v>477.05755696302072</v>
      </c>
      <c r="N389">
        <v>469.91270447096252</v>
      </c>
      <c r="O389">
        <v>494.0501072228235</v>
      </c>
      <c r="P389">
        <v>17.1306349399444</v>
      </c>
      <c r="Q389">
        <v>17.336893548521189</v>
      </c>
      <c r="R389">
        <v>13.903860339044821</v>
      </c>
      <c r="S389">
        <v>19.63009850057681</v>
      </c>
      <c r="T389">
        <v>60.984243465157697</v>
      </c>
      <c r="U389">
        <v>60.984146512479107</v>
      </c>
      <c r="V389">
        <v>60.942635184485617</v>
      </c>
      <c r="W389">
        <v>61.025452390108747</v>
      </c>
      <c r="X389">
        <v>4165.9634814655064</v>
      </c>
      <c r="Y389">
        <v>4180.3573757031372</v>
      </c>
      <c r="Z389">
        <v>4040.8835289483068</v>
      </c>
      <c r="AA389">
        <v>4245.6383601612733</v>
      </c>
      <c r="AB389">
        <v>615.30789650376937</v>
      </c>
      <c r="AC389">
        <v>612.04595393045724</v>
      </c>
      <c r="AD389">
        <v>537.36151304963903</v>
      </c>
      <c r="AE389">
        <v>711.41456638532225</v>
      </c>
      <c r="AF389">
        <v>64.575493065212811</v>
      </c>
      <c r="AG389">
        <v>64.309525772285042</v>
      </c>
      <c r="AH389">
        <v>63.347722412482177</v>
      </c>
      <c r="AI389">
        <v>66.598641930946371</v>
      </c>
      <c r="AJ389">
        <v>0.56529539557331321</v>
      </c>
      <c r="AK389">
        <v>0.56529527856804151</v>
      </c>
      <c r="AL389">
        <v>0.56527890836385153</v>
      </c>
      <c r="AM389">
        <v>0.56531195163214498</v>
      </c>
      <c r="AN389">
        <v>0.95994091616032973</v>
      </c>
      <c r="AO389">
        <v>0.9599409161603295</v>
      </c>
      <c r="AP389">
        <v>0.9599409161603295</v>
      </c>
      <c r="AQ389">
        <v>0.9599409161603295</v>
      </c>
      <c r="AR389">
        <v>15.758473219010581</v>
      </c>
      <c r="AS389">
        <v>15.758473219010581</v>
      </c>
      <c r="AT389">
        <v>15.758473219010581</v>
      </c>
      <c r="AU389">
        <v>15.758473219010581</v>
      </c>
      <c r="AV389" t="str">
        <f>VLOOKUP(Sheet1[[#This Row],[NPDES ID2]],Combined_Sheet__Major_Only___2[[NPDES ID2]:[ECHO BFR]],3,FALSE)</f>
        <v>IL</v>
      </c>
      <c r="AW389" t="s">
        <v>12181</v>
      </c>
      <c r="AX389" t="str">
        <f>VLOOKUP(Sheet1[[#This Row],[NPDES ID2]],Combined_Sheet__Major_Only___2[[NPDES ID2]:[ECHO BFR]],27,FALSE)</f>
        <v>-</v>
      </c>
      <c r="AY389" t="str">
        <f>VLOOKUP(Sheet1[[#This Row],[NPDES ID2]],Combined_Sheet__Major_Only___2[[NPDES ID2]:[ECHO BFR]],28,FALSE)</f>
        <v>-</v>
      </c>
      <c r="AZ389" t="str">
        <f>VLOOKUP(Sheet1[[#This Row],[NPDES ID2]],Combined_Sheet__Major_Only___2[[NPDES ID2]:[ECHO BFR]],29,FALSE)</f>
        <v>thickening, preliminaryOps, sludgeLagoon</v>
      </c>
      <c r="BA389">
        <f>VLOOKUP(Sheet1[[#This Row],[NPDES ID2]],Combined_Sheet__Major_Only___2[[NPDES ID2]:[ECHO BFR]],17,FALSE)</f>
        <v>42.000228</v>
      </c>
      <c r="BB389">
        <f>VLOOKUP(Sheet1[[#This Row],[NPDES ID2]],Combined_Sheet__Major_Only___2[[NPDES ID2]:[ECHO BFR]],18,FALSE)</f>
        <v>-88.138130000000004</v>
      </c>
      <c r="BC389" t="str">
        <f>IF(ISNUMBER(SEARCH("aerobic",$AW389)),"aerobic","")</f>
        <v/>
      </c>
      <c r="BD389" t="str">
        <f>IF(ISNUMBER(SEARCH("anaer",$AW389)),"anaer","")</f>
        <v>anaer</v>
      </c>
      <c r="BE389" t="str">
        <f>IF(ISNUMBER(SEARCH("thickening",$AZ389)),"thickening","")</f>
        <v>thickening</v>
      </c>
      <c r="BF389" s="3" t="str">
        <f>IF(ISNUMBER(SEARCH("airDry",$AW389)),"airDry","")</f>
        <v/>
      </c>
      <c r="BG389" s="3" t="str">
        <f>IF(ISNUMBER(SEARCH("heatDry",$AY389)),"heatDry","")</f>
        <v/>
      </c>
      <c r="BH389" s="3" t="str">
        <f>IF(AND(ISNUMBER(SEARCH("aerobic",$AW389)),ISNUMBER(SEARCH("anaer",$AW389))),"Combined Aer and Anaer.","")</f>
        <v/>
      </c>
    </row>
    <row r="390" spans="1:60" x14ac:dyDescent="0.3">
      <c r="A390" s="4">
        <v>388</v>
      </c>
      <c r="B390" t="s">
        <v>1957</v>
      </c>
      <c r="C390">
        <v>722.4</v>
      </c>
      <c r="D390">
        <v>260.29125137254982</v>
      </c>
      <c r="E390">
        <v>260.12103980704552</v>
      </c>
      <c r="F390">
        <v>209.10373628476381</v>
      </c>
      <c r="G390">
        <v>315.70330685626908</v>
      </c>
      <c r="H390">
        <v>-76.606118864809375</v>
      </c>
      <c r="I390">
        <v>-77.881135335355935</v>
      </c>
      <c r="J390">
        <v>-90.553368103155506</v>
      </c>
      <c r="K390">
        <v>-59.637305169036239</v>
      </c>
      <c r="L390">
        <v>492.3612611961575</v>
      </c>
      <c r="M390">
        <v>490.52456795173163</v>
      </c>
      <c r="N390">
        <v>483.86823369437639</v>
      </c>
      <c r="O390">
        <v>506.35537513313949</v>
      </c>
      <c r="P390">
        <v>16.991075334303279</v>
      </c>
      <c r="Q390">
        <v>17.208079340201142</v>
      </c>
      <c r="R390">
        <v>13.688950181144889</v>
      </c>
      <c r="S390">
        <v>19.61434914254901</v>
      </c>
      <c r="T390">
        <v>43.598870503623743</v>
      </c>
      <c r="U390">
        <v>43.598800381248871</v>
      </c>
      <c r="V390">
        <v>43.568776735225867</v>
      </c>
      <c r="W390">
        <v>43.628675432435287</v>
      </c>
      <c r="X390">
        <v>2879.2161036480152</v>
      </c>
      <c r="Y390">
        <v>2888.196902922406</v>
      </c>
      <c r="Z390">
        <v>2800.890482910695</v>
      </c>
      <c r="AA390">
        <v>2929.0898305861492</v>
      </c>
      <c r="AB390">
        <v>497.32506689813607</v>
      </c>
      <c r="AC390">
        <v>493.8076928799465</v>
      </c>
      <c r="AD390">
        <v>424.8980750171707</v>
      </c>
      <c r="AE390">
        <v>589.68044314772521</v>
      </c>
      <c r="AF390">
        <v>66.795131467033698</v>
      </c>
      <c r="AG390">
        <v>66.54576950841124</v>
      </c>
      <c r="AH390">
        <v>65.643993965439691</v>
      </c>
      <c r="AI390">
        <v>68.691998925468965</v>
      </c>
      <c r="AJ390">
        <v>0.59243227078548766</v>
      </c>
      <c r="AK390">
        <v>0.59243216261152032</v>
      </c>
      <c r="AL390">
        <v>0.59241702485137726</v>
      </c>
      <c r="AM390">
        <v>0.59244758032450306</v>
      </c>
      <c r="AN390">
        <v>0.94522207736402952</v>
      </c>
      <c r="AO390">
        <v>0.94522207736402919</v>
      </c>
      <c r="AP390">
        <v>0.94522207736402919</v>
      </c>
      <c r="AQ390">
        <v>0.94522207736402919</v>
      </c>
      <c r="AR390">
        <v>14.82887046025399</v>
      </c>
      <c r="AS390">
        <v>14.82887046025399</v>
      </c>
      <c r="AT390">
        <v>14.82887046025399</v>
      </c>
      <c r="AU390">
        <v>14.82887046025399</v>
      </c>
      <c r="AV390" t="str">
        <f>VLOOKUP(Sheet1[[#This Row],[NPDES ID2]],Combined_Sheet__Major_Only___2[[NPDES ID2]:[ECHO BFR]],3,FALSE)</f>
        <v>NJ</v>
      </c>
      <c r="AW390" t="s">
        <v>12181</v>
      </c>
      <c r="AX390" t="str">
        <f>VLOOKUP(Sheet1[[#This Row],[NPDES ID2]],Combined_Sheet__Major_Only___2[[NPDES ID2]:[ECHO BFR]],27,FALSE)</f>
        <v>-</v>
      </c>
      <c r="AY390" t="str">
        <f>VLOOKUP(Sheet1[[#This Row],[NPDES ID2]],Combined_Sheet__Major_Only___2[[NPDES ID2]:[ECHO BFR]],28,FALSE)</f>
        <v>-</v>
      </c>
      <c r="AZ390" t="str">
        <f>VLOOKUP(Sheet1[[#This Row],[NPDES ID2]],Combined_Sheet__Major_Only___2[[NPDES ID2]:[ECHO BFR]],29,FALSE)</f>
        <v>thickening, preliminaryOps</v>
      </c>
      <c r="BA390">
        <f>VLOOKUP(Sheet1[[#This Row],[NPDES ID2]],Combined_Sheet__Major_Only___2[[NPDES ID2]:[ECHO BFR]],17,FALSE)</f>
        <v>40.609386999999998</v>
      </c>
      <c r="BB390">
        <f>VLOOKUP(Sheet1[[#This Row],[NPDES ID2]],Combined_Sheet__Major_Only___2[[NPDES ID2]:[ECHO BFR]],18,FALSE)</f>
        <v>-74.220416999999998</v>
      </c>
      <c r="BC390" t="str">
        <f>IF(ISNUMBER(SEARCH("aerobic",$AW390)),"aerobic","")</f>
        <v/>
      </c>
      <c r="BD390" t="str">
        <f>IF(ISNUMBER(SEARCH("anaer",$AW390)),"anaer","")</f>
        <v>anaer</v>
      </c>
      <c r="BE390" t="str">
        <f>IF(ISNUMBER(SEARCH("thickening",$AZ390)),"thickening","")</f>
        <v>thickening</v>
      </c>
      <c r="BF390" s="2" t="str">
        <f>IF(ISNUMBER(SEARCH("airDry",$AW390)),"airDry","")</f>
        <v/>
      </c>
      <c r="BG390" s="2" t="str">
        <f>IF(ISNUMBER(SEARCH("heatDry",$AY390)),"heatDry","")</f>
        <v/>
      </c>
      <c r="BH390" s="2" t="str">
        <f>IF(AND(ISNUMBER(SEARCH("aerobic",$AW390)),ISNUMBER(SEARCH("anaer",$AW390))),"Combined Aer and Anaer.","")</f>
        <v/>
      </c>
    </row>
    <row r="391" spans="1:60" x14ac:dyDescent="0.3">
      <c r="A391" s="4">
        <v>389</v>
      </c>
      <c r="B391" t="s">
        <v>1962</v>
      </c>
      <c r="C391">
        <v>718.8</v>
      </c>
      <c r="D391">
        <v>268.55669391095489</v>
      </c>
      <c r="E391">
        <v>268.64158008005671</v>
      </c>
      <c r="F391">
        <v>215.6847611510961</v>
      </c>
      <c r="G391">
        <v>325.42002611238507</v>
      </c>
      <c r="H391">
        <v>-76.747288952953767</v>
      </c>
      <c r="I391">
        <v>-78.016540040547</v>
      </c>
      <c r="J391">
        <v>-90.840921944896309</v>
      </c>
      <c r="K391">
        <v>-60.433994314471477</v>
      </c>
      <c r="L391">
        <v>475.73958820489628</v>
      </c>
      <c r="M391">
        <v>473.806248100792</v>
      </c>
      <c r="N391">
        <v>466.7990364971152</v>
      </c>
      <c r="O391">
        <v>490.47126543150353</v>
      </c>
      <c r="P391">
        <v>16.933357005407359</v>
      </c>
      <c r="Q391">
        <v>17.142650487156661</v>
      </c>
      <c r="R391">
        <v>13.73239151352452</v>
      </c>
      <c r="S391">
        <v>19.42271577066029</v>
      </c>
      <c r="T391">
        <v>65.200569259071926</v>
      </c>
      <c r="U391">
        <v>65.200465799469271</v>
      </c>
      <c r="V391">
        <v>65.15616846223044</v>
      </c>
      <c r="W391">
        <v>65.244543897659554</v>
      </c>
      <c r="X391">
        <v>4434.1723637536943</v>
      </c>
      <c r="Y391">
        <v>4449.3005376862711</v>
      </c>
      <c r="Z391">
        <v>4302.6956847132396</v>
      </c>
      <c r="AA391">
        <v>4517.9096304792001</v>
      </c>
      <c r="AB391">
        <v>755.29880829235674</v>
      </c>
      <c r="AC391">
        <v>749.67206198854444</v>
      </c>
      <c r="AD391">
        <v>646.32425000380738</v>
      </c>
      <c r="AE391">
        <v>893.16357244891765</v>
      </c>
      <c r="AF391">
        <v>64.863872068100434</v>
      </c>
      <c r="AG391">
        <v>64.600045148025856</v>
      </c>
      <c r="AH391">
        <v>63.646147957319059</v>
      </c>
      <c r="AI391">
        <v>66.870494224446361</v>
      </c>
      <c r="AJ391">
        <v>0.56882002815287247</v>
      </c>
      <c r="AK391">
        <v>0.56881989970292612</v>
      </c>
      <c r="AL391">
        <v>0.56880193115575584</v>
      </c>
      <c r="AM391">
        <v>0.56883820077761427</v>
      </c>
      <c r="AN391">
        <v>0.96239168322968438</v>
      </c>
      <c r="AO391">
        <v>0.96239168322968438</v>
      </c>
      <c r="AP391">
        <v>0.96239168322968438</v>
      </c>
      <c r="AQ391">
        <v>0.96239168322968438</v>
      </c>
      <c r="AR391">
        <v>14.518307425561821</v>
      </c>
      <c r="AS391">
        <v>14.518307425561829</v>
      </c>
      <c r="AT391">
        <v>14.518307425561829</v>
      </c>
      <c r="AU391">
        <v>14.518307425561829</v>
      </c>
      <c r="AV391" t="str">
        <f>VLOOKUP(Sheet1[[#This Row],[NPDES ID2]],Combined_Sheet__Major_Only___2[[NPDES ID2]:[ECHO BFR]],3,FALSE)</f>
        <v>PA</v>
      </c>
      <c r="AW391" t="s">
        <v>12181</v>
      </c>
      <c r="AX391" t="str">
        <f>VLOOKUP(Sheet1[[#This Row],[NPDES ID2]],Combined_Sheet__Major_Only___2[[NPDES ID2]:[ECHO BFR]],27,FALSE)</f>
        <v>methaneBioCaptureRecover</v>
      </c>
      <c r="AY391" t="str">
        <f>VLOOKUP(Sheet1[[#This Row],[NPDES ID2]],Combined_Sheet__Major_Only___2[[NPDES ID2]:[ECHO BFR]],28,FALSE)</f>
        <v>-</v>
      </c>
      <c r="AZ391" t="str">
        <f>VLOOKUP(Sheet1[[#This Row],[NPDES ID2]],Combined_Sheet__Major_Only___2[[NPDES ID2]:[ECHO BFR]],29,FALSE)</f>
        <v>thickening</v>
      </c>
      <c r="BA391">
        <f>VLOOKUP(Sheet1[[#This Row],[NPDES ID2]],Combined_Sheet__Major_Only___2[[NPDES ID2]:[ECHO BFR]],17,FALSE)</f>
        <v>41.449399999999997</v>
      </c>
      <c r="BB391">
        <f>VLOOKUP(Sheet1[[#This Row],[NPDES ID2]],Combined_Sheet__Major_Only___2[[NPDES ID2]:[ECHO BFR]],18,FALSE)</f>
        <v>-75.631910000000005</v>
      </c>
      <c r="BC391" t="str">
        <f>IF(ISNUMBER(SEARCH("aerobic",$AW391)),"aerobic","")</f>
        <v/>
      </c>
      <c r="BD391" t="str">
        <f>IF(ISNUMBER(SEARCH("anaer",$AW391)),"anaer","")</f>
        <v>anaer</v>
      </c>
      <c r="BE391" t="str">
        <f>IF(ISNUMBER(SEARCH("thickening",$AZ391)),"thickening","")</f>
        <v>thickening</v>
      </c>
      <c r="BF391" s="3" t="str">
        <f>IF(ISNUMBER(SEARCH("airDry",$AW391)),"airDry","")</f>
        <v/>
      </c>
      <c r="BG391" s="3" t="str">
        <f>IF(ISNUMBER(SEARCH("heatDry",$AY391)),"heatDry","")</f>
        <v/>
      </c>
      <c r="BH391" s="3" t="str">
        <f>IF(AND(ISNUMBER(SEARCH("aerobic",$AW391)),ISNUMBER(SEARCH("anaer",$AW391))),"Combined Aer and Anaer.","")</f>
        <v/>
      </c>
    </row>
    <row r="392" spans="1:60" x14ac:dyDescent="0.3">
      <c r="A392" s="4">
        <v>390</v>
      </c>
      <c r="B392" t="s">
        <v>1967</v>
      </c>
      <c r="C392">
        <v>715.8</v>
      </c>
      <c r="D392">
        <v>269.03819532176789</v>
      </c>
      <c r="E392">
        <v>269.15820872581082</v>
      </c>
      <c r="F392">
        <v>215.9390819717546</v>
      </c>
      <c r="G392">
        <v>326.06424233004321</v>
      </c>
      <c r="H392">
        <v>-76.720625990558474</v>
      </c>
      <c r="I392">
        <v>-77.984725407533773</v>
      </c>
      <c r="J392">
        <v>-90.791262839259659</v>
      </c>
      <c r="K392">
        <v>-60.381085816298032</v>
      </c>
      <c r="L392">
        <v>473.6537713851352</v>
      </c>
      <c r="M392">
        <v>471.72788428455402</v>
      </c>
      <c r="N392">
        <v>464.7467940384571</v>
      </c>
      <c r="O392">
        <v>488.33036714610091</v>
      </c>
      <c r="P392">
        <v>16.86274236301724</v>
      </c>
      <c r="Q392">
        <v>17.07093568121709</v>
      </c>
      <c r="R392">
        <v>13.67554154363077</v>
      </c>
      <c r="S392">
        <v>19.340941245938009</v>
      </c>
      <c r="T392">
        <v>88.810120464878963</v>
      </c>
      <c r="U392">
        <v>88.809980569392494</v>
      </c>
      <c r="V392">
        <v>88.750082818155164</v>
      </c>
      <c r="W392">
        <v>88.869581871073066</v>
      </c>
      <c r="X392">
        <v>6041.0953350491936</v>
      </c>
      <c r="Y392">
        <v>6061.7346436577254</v>
      </c>
      <c r="Z392">
        <v>5861.828498472777</v>
      </c>
      <c r="AA392">
        <v>6155.2536227984192</v>
      </c>
      <c r="AB392">
        <v>1065.922742387314</v>
      </c>
      <c r="AC392">
        <v>1057.2717658494239</v>
      </c>
      <c r="AD392">
        <v>907.12297196933127</v>
      </c>
      <c r="AE392">
        <v>1268.1715440154919</v>
      </c>
      <c r="AF392">
        <v>64.850624792154008</v>
      </c>
      <c r="AG392">
        <v>64.586664369450901</v>
      </c>
      <c r="AH392">
        <v>63.632639123375853</v>
      </c>
      <c r="AI392">
        <v>66.857738202556263</v>
      </c>
      <c r="AJ392">
        <v>0.568658108769451</v>
      </c>
      <c r="AK392">
        <v>0.56865795380243878</v>
      </c>
      <c r="AL392">
        <v>0.56863628445483183</v>
      </c>
      <c r="AM392">
        <v>0.5686800244552298</v>
      </c>
      <c r="AN392">
        <v>0.97198790349191977</v>
      </c>
      <c r="AO392">
        <v>0.97198790349191944</v>
      </c>
      <c r="AP392">
        <v>0.97198790349191944</v>
      </c>
      <c r="AQ392">
        <v>0.97198790349191944</v>
      </c>
      <c r="AR392">
        <v>14.219876266575969</v>
      </c>
      <c r="AS392">
        <v>14.21987626657598</v>
      </c>
      <c r="AT392">
        <v>14.21987626657598</v>
      </c>
      <c r="AU392">
        <v>14.21987626657598</v>
      </c>
      <c r="AV392" t="str">
        <f>VLOOKUP(Sheet1[[#This Row],[NPDES ID2]],Combined_Sheet__Major_Only___2[[NPDES ID2]:[ECHO BFR]],3,FALSE)</f>
        <v>OR</v>
      </c>
      <c r="AW392" t="s">
        <v>41</v>
      </c>
      <c r="AX392" t="str">
        <f>VLOOKUP(Sheet1[[#This Row],[NPDES ID2]],Combined_Sheet__Major_Only___2[[NPDES ID2]:[ECHO BFR]],27,FALSE)</f>
        <v>-</v>
      </c>
      <c r="AY392" t="str">
        <f>VLOOKUP(Sheet1[[#This Row],[NPDES ID2]],Combined_Sheet__Major_Only___2[[NPDES ID2]:[ECHO BFR]],28,FALSE)</f>
        <v>thermoAerobicDigest</v>
      </c>
      <c r="AZ392" t="str">
        <f>VLOOKUP(Sheet1[[#This Row],[NPDES ID2]],Combined_Sheet__Major_Only___2[[NPDES ID2]:[ECHO BFR]],29,FALSE)</f>
        <v>thickening</v>
      </c>
      <c r="BA392">
        <f>VLOOKUP(Sheet1[[#This Row],[NPDES ID2]],Combined_Sheet__Major_Only___2[[NPDES ID2]:[ECHO BFR]],17,FALSE)</f>
        <v>45.222715000000001</v>
      </c>
      <c r="BB392">
        <f>VLOOKUP(Sheet1[[#This Row],[NPDES ID2]],Combined_Sheet__Major_Only___2[[NPDES ID2]:[ECHO BFR]],18,FALSE)</f>
        <v>-123.159066</v>
      </c>
      <c r="BC392" t="str">
        <f>IF(ISNUMBER(SEARCH("aerobic",$AW392)),"aerobic","")</f>
        <v>aerobic</v>
      </c>
      <c r="BD392" t="str">
        <f>IF(ISNUMBER(SEARCH("anaer",$AW392)),"anaer","")</f>
        <v/>
      </c>
      <c r="BE392" t="str">
        <f>IF(ISNUMBER(SEARCH("thickening",$AZ392)),"thickening","")</f>
        <v>thickening</v>
      </c>
      <c r="BF392" s="2" t="str">
        <f>IF(ISNUMBER(SEARCH("airDry",$AW392)),"airDry","")</f>
        <v/>
      </c>
      <c r="BG392" s="2" t="str">
        <f>IF(ISNUMBER(SEARCH("heatDry",$AY392)),"heatDry","")</f>
        <v/>
      </c>
      <c r="BH392" s="2" t="str">
        <f>IF(AND(ISNUMBER(SEARCH("aerobic",$AW392)),ISNUMBER(SEARCH("anaer",$AW392))),"Combined Aer and Anaer.","")</f>
        <v/>
      </c>
    </row>
    <row r="393" spans="1:60" x14ac:dyDescent="0.3">
      <c r="A393" s="4">
        <v>391</v>
      </c>
      <c r="B393" t="s">
        <v>1972</v>
      </c>
      <c r="C393">
        <v>714.8</v>
      </c>
      <c r="D393">
        <v>290.9953543585637</v>
      </c>
      <c r="E393">
        <v>291.14608938482269</v>
      </c>
      <c r="F393">
        <v>234.16315668332979</v>
      </c>
      <c r="G393">
        <v>351.50384824083119</v>
      </c>
      <c r="H393">
        <v>-77.151114275043312</v>
      </c>
      <c r="I393">
        <v>-78.231546305705251</v>
      </c>
      <c r="J393">
        <v>-90.741969175975584</v>
      </c>
      <c r="K393">
        <v>-62.263405160652177</v>
      </c>
      <c r="L393">
        <v>437.59024213949232</v>
      </c>
      <c r="M393">
        <v>435.40254980125911</v>
      </c>
      <c r="N393">
        <v>427.47392966958722</v>
      </c>
      <c r="O393">
        <v>454.25914505477488</v>
      </c>
      <c r="P393">
        <v>16.904931577214249</v>
      </c>
      <c r="Q393">
        <v>17.036572813569411</v>
      </c>
      <c r="R393">
        <v>13.90089340443941</v>
      </c>
      <c r="S393">
        <v>19.415219340336051</v>
      </c>
      <c r="T393">
        <v>58.856029849566447</v>
      </c>
      <c r="U393">
        <v>58.855936181293529</v>
      </c>
      <c r="V393">
        <v>58.815831106777338</v>
      </c>
      <c r="W393">
        <v>58.895842765360257</v>
      </c>
      <c r="X393">
        <v>4327.991323376712</v>
      </c>
      <c r="Y393">
        <v>4346.1738551325598</v>
      </c>
      <c r="Z393">
        <v>4170.3010773051146</v>
      </c>
      <c r="AA393">
        <v>4428.7029633219991</v>
      </c>
      <c r="AB393">
        <v>830.76785324381262</v>
      </c>
      <c r="AC393">
        <v>822.57227891117418</v>
      </c>
      <c r="AD393">
        <v>696.00402672999701</v>
      </c>
      <c r="AE393">
        <v>1005.942581882902</v>
      </c>
      <c r="AF393">
        <v>59.996410094626953</v>
      </c>
      <c r="AG393">
        <v>59.696244709615279</v>
      </c>
      <c r="AH393">
        <v>58.610598988280827</v>
      </c>
      <c r="AI393">
        <v>62.279952014112013</v>
      </c>
      <c r="AJ393">
        <v>0.50937350896983158</v>
      </c>
      <c r="AK393">
        <v>0.50937338999275494</v>
      </c>
      <c r="AL393">
        <v>0.5093567476804497</v>
      </c>
      <c r="AM393">
        <v>0.50939034032621122</v>
      </c>
      <c r="AN393">
        <v>0.95857845059124769</v>
      </c>
      <c r="AO393">
        <v>0.9585784505912478</v>
      </c>
      <c r="AP393">
        <v>0.9585784505912478</v>
      </c>
      <c r="AQ393">
        <v>0.9585784505912478</v>
      </c>
      <c r="AR393">
        <v>12.540548616304161</v>
      </c>
      <c r="AS393">
        <v>12.54054861630415</v>
      </c>
      <c r="AT393">
        <v>12.54054861630415</v>
      </c>
      <c r="AU393">
        <v>12.54054861630415</v>
      </c>
      <c r="AV393" t="str">
        <f>VLOOKUP(Sheet1[[#This Row],[NPDES ID2]],Combined_Sheet__Major_Only___2[[NPDES ID2]:[ECHO BFR]],3,FALSE)</f>
        <v>LA</v>
      </c>
      <c r="AW393" t="s">
        <v>41</v>
      </c>
      <c r="AX393" t="str">
        <f>VLOOKUP(Sheet1[[#This Row],[NPDES ID2]],Combined_Sheet__Major_Only___2[[NPDES ID2]:[ECHO BFR]],27,FALSE)</f>
        <v>-</v>
      </c>
      <c r="AY393" t="str">
        <f>VLOOKUP(Sheet1[[#This Row],[NPDES ID2]],Combined_Sheet__Major_Only___2[[NPDES ID2]:[ECHO BFR]],28,FALSE)</f>
        <v>-</v>
      </c>
      <c r="AZ393" t="str">
        <f>VLOOKUP(Sheet1[[#This Row],[NPDES ID2]],Combined_Sheet__Major_Only___2[[NPDES ID2]:[ECHO BFR]],29,FALSE)</f>
        <v>thickening</v>
      </c>
      <c r="BA393">
        <f>VLOOKUP(Sheet1[[#This Row],[NPDES ID2]],Combined_Sheet__Major_Only___2[[NPDES ID2]:[ECHO BFR]],17,FALSE)</f>
        <v>30.195039000000001</v>
      </c>
      <c r="BB393">
        <f>VLOOKUP(Sheet1[[#This Row],[NPDES ID2]],Combined_Sheet__Major_Only___2[[NPDES ID2]:[ECHO BFR]],18,FALSE)</f>
        <v>-92.028118000000006</v>
      </c>
      <c r="BC393" t="str">
        <f>IF(ISNUMBER(SEARCH("aerobic",$AW393)),"aerobic","")</f>
        <v>aerobic</v>
      </c>
      <c r="BD393" t="str">
        <f>IF(ISNUMBER(SEARCH("anaer",$AW393)),"anaer","")</f>
        <v/>
      </c>
      <c r="BE393" t="str">
        <f>IF(ISNUMBER(SEARCH("thickening",$AZ393)),"thickening","")</f>
        <v>thickening</v>
      </c>
      <c r="BF393" s="3" t="str">
        <f>IF(ISNUMBER(SEARCH("airDry",$AW393)),"airDry","")</f>
        <v/>
      </c>
      <c r="BG393" s="3" t="str">
        <f>IF(ISNUMBER(SEARCH("heatDry",$AY393)),"heatDry","")</f>
        <v/>
      </c>
      <c r="BH393" s="3" t="str">
        <f>IF(AND(ISNUMBER(SEARCH("aerobic",$AW393)),ISNUMBER(SEARCH("anaer",$AW393))),"Combined Aer and Anaer.","")</f>
        <v/>
      </c>
    </row>
    <row r="394" spans="1:60" x14ac:dyDescent="0.3">
      <c r="A394" s="4">
        <v>392</v>
      </c>
      <c r="B394" t="s">
        <v>1975</v>
      </c>
      <c r="C394">
        <v>714.19600000000003</v>
      </c>
      <c r="D394">
        <v>280.73991763012208</v>
      </c>
      <c r="E394">
        <v>280.74727026304919</v>
      </c>
      <c r="F394">
        <v>225.58579397969069</v>
      </c>
      <c r="G394">
        <v>339.68932217650507</v>
      </c>
      <c r="H394">
        <v>-76.98484698191001</v>
      </c>
      <c r="I394">
        <v>-78.261947729200102</v>
      </c>
      <c r="J394">
        <v>-91.055146388382255</v>
      </c>
      <c r="K394">
        <v>-61.637592867900693</v>
      </c>
      <c r="L394">
        <v>453.30853251474281</v>
      </c>
      <c r="M394">
        <v>451.24270657388422</v>
      </c>
      <c r="N394">
        <v>443.75600864280472</v>
      </c>
      <c r="O394">
        <v>469.04839468421011</v>
      </c>
      <c r="P394">
        <v>16.86128867740393</v>
      </c>
      <c r="Q394">
        <v>17.038322284591601</v>
      </c>
      <c r="R394">
        <v>13.77773981558083</v>
      </c>
      <c r="S394">
        <v>19.320469037312819</v>
      </c>
      <c r="T394">
        <v>57.451431167339479</v>
      </c>
      <c r="U394">
        <v>57.451339666739898</v>
      </c>
      <c r="V394">
        <v>57.412162704780933</v>
      </c>
      <c r="W394">
        <v>57.490322731719949</v>
      </c>
      <c r="X394">
        <v>4074.5057295351648</v>
      </c>
      <c r="Y394">
        <v>4090.11164190214</v>
      </c>
      <c r="Z394">
        <v>3939.0945144327079</v>
      </c>
      <c r="AA394">
        <v>4160.8627246854112</v>
      </c>
      <c r="AB394">
        <v>627.32807996925715</v>
      </c>
      <c r="AC394">
        <v>623.66988773895071</v>
      </c>
      <c r="AD394">
        <v>544.38804205465101</v>
      </c>
      <c r="AE394">
        <v>729.58026022809884</v>
      </c>
      <c r="AF394">
        <v>62.203786757130402</v>
      </c>
      <c r="AG394">
        <v>61.920109372001683</v>
      </c>
      <c r="AH394">
        <v>60.894077130608594</v>
      </c>
      <c r="AI394">
        <v>64.361925088269018</v>
      </c>
      <c r="AJ394">
        <v>0.53632019084489679</v>
      </c>
      <c r="AK394">
        <v>0.53632007988368779</v>
      </c>
      <c r="AL394">
        <v>0.53630455529261067</v>
      </c>
      <c r="AM394">
        <v>0.53633589168987217</v>
      </c>
      <c r="AN394">
        <v>0.9576273035427415</v>
      </c>
      <c r="AO394">
        <v>0.95762730354274184</v>
      </c>
      <c r="AP394">
        <v>0.95762730354274184</v>
      </c>
      <c r="AQ394">
        <v>0.95762730354274184</v>
      </c>
      <c r="AR394">
        <v>14.794244443709649</v>
      </c>
      <c r="AS394">
        <v>14.794244443709649</v>
      </c>
      <c r="AT394">
        <v>14.794244443709649</v>
      </c>
      <c r="AU394">
        <v>14.794244443709649</v>
      </c>
      <c r="AV394" t="str">
        <f>VLOOKUP(Sheet1[[#This Row],[NPDES ID2]],Combined_Sheet__Major_Only___2[[NPDES ID2]:[ECHO BFR]],3,FALSE)</f>
        <v>TX</v>
      </c>
      <c r="AW394" t="s">
        <v>12181</v>
      </c>
      <c r="AX394" t="str">
        <f>VLOOKUP(Sheet1[[#This Row],[NPDES ID2]],Combined_Sheet__Major_Only___2[[NPDES ID2]:[ECHO BFR]],27,FALSE)</f>
        <v>tempSludgeStore</v>
      </c>
      <c r="AY394" t="str">
        <f>VLOOKUP(Sheet1[[#This Row],[NPDES ID2]],Combined_Sheet__Major_Only___2[[NPDES ID2]:[ECHO BFR]],28,FALSE)</f>
        <v>-</v>
      </c>
      <c r="AZ394" t="str">
        <f>VLOOKUP(Sheet1[[#This Row],[NPDES ID2]],Combined_Sheet__Major_Only___2[[NPDES ID2]:[ECHO BFR]],29,FALSE)</f>
        <v>thickening</v>
      </c>
      <c r="BA394">
        <f>VLOOKUP(Sheet1[[#This Row],[NPDES ID2]],Combined_Sheet__Major_Only___2[[NPDES ID2]:[ECHO BFR]],17,FALSE)</f>
        <v>33.601523</v>
      </c>
      <c r="BB394">
        <f>VLOOKUP(Sheet1[[#This Row],[NPDES ID2]],Combined_Sheet__Major_Only___2[[NPDES ID2]:[ECHO BFR]],18,FALSE)</f>
        <v>-96.573893999999996</v>
      </c>
      <c r="BC394" t="str">
        <f>IF(ISNUMBER(SEARCH("aerobic",$AW394)),"aerobic","")</f>
        <v/>
      </c>
      <c r="BD394" t="str">
        <f>IF(ISNUMBER(SEARCH("anaer",$AW394)),"anaer","")</f>
        <v>anaer</v>
      </c>
      <c r="BE394" t="str">
        <f>IF(ISNUMBER(SEARCH("thickening",$AZ394)),"thickening","")</f>
        <v>thickening</v>
      </c>
      <c r="BF394" s="2" t="str">
        <f>IF(ISNUMBER(SEARCH("airDry",$AW394)),"airDry","")</f>
        <v/>
      </c>
      <c r="BG394" s="2" t="str">
        <f>IF(ISNUMBER(SEARCH("heatDry",$AY394)),"heatDry","")</f>
        <v/>
      </c>
      <c r="BH394" s="2" t="str">
        <f>IF(AND(ISNUMBER(SEARCH("aerobic",$AW394)),ISNUMBER(SEARCH("anaer",$AW394))),"Combined Aer and Anaer.","")</f>
        <v/>
      </c>
    </row>
    <row r="395" spans="1:60" x14ac:dyDescent="0.3">
      <c r="A395" s="4">
        <v>393</v>
      </c>
      <c r="B395" t="s">
        <v>1979</v>
      </c>
      <c r="C395">
        <v>713.07</v>
      </c>
      <c r="D395">
        <v>282.18219354751568</v>
      </c>
      <c r="E395">
        <v>282.18851210879592</v>
      </c>
      <c r="F395">
        <v>226.72830731330319</v>
      </c>
      <c r="G395">
        <v>341.39016670210469</v>
      </c>
      <c r="H395">
        <v>-76.983434855418878</v>
      </c>
      <c r="I395">
        <v>-78.209437533078273</v>
      </c>
      <c r="J395">
        <v>-90.974738511459392</v>
      </c>
      <c r="K395">
        <v>-61.709863401710692</v>
      </c>
      <c r="L395">
        <v>450.55417729324398</v>
      </c>
      <c r="M395">
        <v>448.47649013844148</v>
      </c>
      <c r="N395">
        <v>440.94608267281939</v>
      </c>
      <c r="O395">
        <v>466.38580048785713</v>
      </c>
      <c r="P395">
        <v>16.838364731061581</v>
      </c>
      <c r="Q395">
        <v>17.009434638443128</v>
      </c>
      <c r="R395">
        <v>13.76980943851059</v>
      </c>
      <c r="S395">
        <v>19.29995521612469</v>
      </c>
      <c r="T395">
        <v>69.009881872309549</v>
      </c>
      <c r="U395">
        <v>69.009772533913576</v>
      </c>
      <c r="V395">
        <v>68.962958128336666</v>
      </c>
      <c r="W395">
        <v>69.056355242815741</v>
      </c>
      <c r="X395">
        <v>4916.434846881948</v>
      </c>
      <c r="Y395">
        <v>4935.5008067149001</v>
      </c>
      <c r="Z395">
        <v>4751.0811577338063</v>
      </c>
      <c r="AA395">
        <v>5021.8947674503816</v>
      </c>
      <c r="AB395">
        <v>928.42662450537114</v>
      </c>
      <c r="AC395">
        <v>919.45730782150486</v>
      </c>
      <c r="AD395">
        <v>780.55931079927814</v>
      </c>
      <c r="AE395">
        <v>1117.649357262811</v>
      </c>
      <c r="AF395">
        <v>61.923846826266107</v>
      </c>
      <c r="AG395">
        <v>61.638052451170132</v>
      </c>
      <c r="AH395">
        <v>60.604626424641033</v>
      </c>
      <c r="AI395">
        <v>64.097701668692153</v>
      </c>
      <c r="AJ395">
        <v>0.53290165547305501</v>
      </c>
      <c r="AK395">
        <v>0.53290152408815228</v>
      </c>
      <c r="AL395">
        <v>0.532883148217694</v>
      </c>
      <c r="AM395">
        <v>0.53292024013340078</v>
      </c>
      <c r="AN395">
        <v>0.96436153035762107</v>
      </c>
      <c r="AO395">
        <v>0.96436153035762107</v>
      </c>
      <c r="AP395">
        <v>0.96436153035762107</v>
      </c>
      <c r="AQ395">
        <v>0.96436153035762107</v>
      </c>
      <c r="AR395">
        <v>13.062306133363281</v>
      </c>
      <c r="AS395">
        <v>13.06230613336327</v>
      </c>
      <c r="AT395">
        <v>13.06230613336327</v>
      </c>
      <c r="AU395">
        <v>13.06230613336327</v>
      </c>
      <c r="AV395" t="str">
        <f>VLOOKUP(Sheet1[[#This Row],[NPDES ID2]],Combined_Sheet__Major_Only___2[[NPDES ID2]:[ECHO BFR]],3,FALSE)</f>
        <v>TX</v>
      </c>
      <c r="AW395" t="s">
        <v>41</v>
      </c>
      <c r="AX395" t="str">
        <f>VLOOKUP(Sheet1[[#This Row],[NPDES ID2]],Combined_Sheet__Major_Only___2[[NPDES ID2]:[ECHO BFR]],27,FALSE)</f>
        <v>tempSludgeStore</v>
      </c>
      <c r="AY395" t="str">
        <f>VLOOKUP(Sheet1[[#This Row],[NPDES ID2]],Combined_Sheet__Major_Only___2[[NPDES ID2]:[ECHO BFR]],28,FALSE)</f>
        <v>-</v>
      </c>
      <c r="AZ395" t="str">
        <f>VLOOKUP(Sheet1[[#This Row],[NPDES ID2]],Combined_Sheet__Major_Only___2[[NPDES ID2]:[ECHO BFR]],29,FALSE)</f>
        <v>thickening</v>
      </c>
      <c r="BA395">
        <f>VLOOKUP(Sheet1[[#This Row],[NPDES ID2]],Combined_Sheet__Major_Only___2[[NPDES ID2]:[ECHO BFR]],17,FALSE)</f>
        <v>33.354807000000001</v>
      </c>
      <c r="BB395">
        <f>VLOOKUP(Sheet1[[#This Row],[NPDES ID2]],Combined_Sheet__Major_Only___2[[NPDES ID2]:[ECHO BFR]],18,FALSE)</f>
        <v>-97.164411000000001</v>
      </c>
      <c r="BC395" t="str">
        <f>IF(ISNUMBER(SEARCH("aerobic",$AW395)),"aerobic","")</f>
        <v>aerobic</v>
      </c>
      <c r="BD395" t="str">
        <f>IF(ISNUMBER(SEARCH("anaer",$AW395)),"anaer","")</f>
        <v/>
      </c>
      <c r="BE395" t="str">
        <f>IF(ISNUMBER(SEARCH("thickening",$AZ395)),"thickening","")</f>
        <v>thickening</v>
      </c>
      <c r="BF395" s="3" t="str">
        <f>IF(ISNUMBER(SEARCH("airDry",$AW395)),"airDry","")</f>
        <v/>
      </c>
      <c r="BG395" s="3" t="str">
        <f>IF(ISNUMBER(SEARCH("heatDry",$AY395)),"heatDry","")</f>
        <v/>
      </c>
      <c r="BH395" s="3" t="str">
        <f>IF(AND(ISNUMBER(SEARCH("aerobic",$AW395)),ISNUMBER(SEARCH("anaer",$AW395))),"Combined Aer and Anaer.","")</f>
        <v/>
      </c>
    </row>
    <row r="396" spans="1:60" x14ac:dyDescent="0.3">
      <c r="A396" s="4">
        <v>394</v>
      </c>
      <c r="B396" t="s">
        <v>1984</v>
      </c>
      <c r="C396">
        <v>712.6</v>
      </c>
      <c r="D396">
        <v>359.07452423764158</v>
      </c>
      <c r="E396">
        <v>360.88206680576428</v>
      </c>
      <c r="F396">
        <v>289.0785145287453</v>
      </c>
      <c r="G396">
        <v>433.87510198305318</v>
      </c>
      <c r="H396">
        <v>-77.939437765056553</v>
      </c>
      <c r="I396">
        <v>-77.535427032478296</v>
      </c>
      <c r="J396">
        <v>-90.102516344934074</v>
      </c>
      <c r="K396">
        <v>-66.22929131549607</v>
      </c>
      <c r="L396">
        <v>354.14657959486442</v>
      </c>
      <c r="M396">
        <v>351.35484675676321</v>
      </c>
      <c r="N396">
        <v>341.23618766838428</v>
      </c>
      <c r="O396">
        <v>375.41962471874211</v>
      </c>
      <c r="P396">
        <v>16.987561124892441</v>
      </c>
      <c r="Q396">
        <v>16.940136698427889</v>
      </c>
      <c r="R396">
        <v>14.588723367850429</v>
      </c>
      <c r="S396">
        <v>19.24013527651206</v>
      </c>
      <c r="T396">
        <v>99.661667847210879</v>
      </c>
      <c r="U396">
        <v>99.661511204869839</v>
      </c>
      <c r="V396">
        <v>99.594443108452609</v>
      </c>
      <c r="W396">
        <v>99.728247363826242</v>
      </c>
      <c r="X396">
        <v>9032.6176195595453</v>
      </c>
      <c r="Y396">
        <v>9091.719982898303</v>
      </c>
      <c r="Z396">
        <v>8518.2245694158864</v>
      </c>
      <c r="AA396">
        <v>9365.4979970811564</v>
      </c>
      <c r="AB396">
        <v>2335.2380173935139</v>
      </c>
      <c r="AC396">
        <v>2269.7784355112972</v>
      </c>
      <c r="AD396">
        <v>1834.5635696311119</v>
      </c>
      <c r="AE396">
        <v>3124.1241325135738</v>
      </c>
      <c r="AF396">
        <v>48.706552940758527</v>
      </c>
      <c r="AG396">
        <v>48.32233533107032</v>
      </c>
      <c r="AH396">
        <v>46.932395895647673</v>
      </c>
      <c r="AI396">
        <v>51.629961848183513</v>
      </c>
      <c r="AJ396">
        <v>0.37194219319387878</v>
      </c>
      <c r="AK396">
        <v>0.37194206311815148</v>
      </c>
      <c r="AL396">
        <v>0.37192388628886119</v>
      </c>
      <c r="AM396">
        <v>0.37196057697523649</v>
      </c>
      <c r="AN396">
        <v>0.97492828869958559</v>
      </c>
      <c r="AO396">
        <v>0.97492828869958559</v>
      </c>
      <c r="AP396">
        <v>0.97492828869958559</v>
      </c>
      <c r="AQ396">
        <v>0.97492828869958559</v>
      </c>
      <c r="AR396">
        <v>8.7288987837754739</v>
      </c>
      <c r="AS396">
        <v>8.7288987837754757</v>
      </c>
      <c r="AT396">
        <v>8.7288987837754757</v>
      </c>
      <c r="AU396">
        <v>8.7288987837754757</v>
      </c>
      <c r="AV396" t="str">
        <f>VLOOKUP(Sheet1[[#This Row],[NPDES ID2]],Combined_Sheet__Major_Only___2[[NPDES ID2]:[ECHO BFR]],3,FALSE)</f>
        <v>MA</v>
      </c>
      <c r="AW396" t="s">
        <v>54</v>
      </c>
      <c r="AX396" t="str">
        <f>VLOOKUP(Sheet1[[#This Row],[NPDES ID2]],Combined_Sheet__Major_Only___2[[NPDES ID2]:[ECHO BFR]],27,FALSE)</f>
        <v>other</v>
      </c>
      <c r="AY396" t="str">
        <f>VLOOKUP(Sheet1[[#This Row],[NPDES ID2]],Combined_Sheet__Major_Only___2[[NPDES ID2]:[ECHO BFR]],28,FALSE)</f>
        <v>-</v>
      </c>
      <c r="AZ396" t="str">
        <f>VLOOKUP(Sheet1[[#This Row],[NPDES ID2]],Combined_Sheet__Major_Only___2[[NPDES ID2]:[ECHO BFR]],29,FALSE)</f>
        <v>preliminaryOps, thickening</v>
      </c>
      <c r="BA396">
        <f>VLOOKUP(Sheet1[[#This Row],[NPDES ID2]],Combined_Sheet__Major_Only___2[[NPDES ID2]:[ECHO BFR]],17,FALSE)</f>
        <v>42.336793999999998</v>
      </c>
      <c r="BB396">
        <f>VLOOKUP(Sheet1[[#This Row],[NPDES ID2]],Combined_Sheet__Major_Only___2[[NPDES ID2]:[ECHO BFR]],18,FALSE)</f>
        <v>-71.603678000000002</v>
      </c>
      <c r="BC396" t="str">
        <f>IF(ISNUMBER(SEARCH("aerobic",$AW396)),"aerobic","")</f>
        <v/>
      </c>
      <c r="BD396" t="str">
        <f>IF(ISNUMBER(SEARCH("anaer",$AW396)),"anaer","")</f>
        <v/>
      </c>
      <c r="BE396" t="str">
        <f>IF(ISNUMBER(SEARCH("thickening",$AZ396)),"thickening","")</f>
        <v>thickening</v>
      </c>
      <c r="BF396" s="2" t="str">
        <f>IF(ISNUMBER(SEARCH("airDry",$AW396)),"airDry","")</f>
        <v/>
      </c>
      <c r="BG396" s="2" t="str">
        <f>IF(ISNUMBER(SEARCH("heatDry",$AY396)),"heatDry","")</f>
        <v/>
      </c>
      <c r="BH396" s="2" t="str">
        <f>IF(AND(ISNUMBER(SEARCH("aerobic",$AW396)),ISNUMBER(SEARCH("anaer",$AW396))),"Combined Aer and Anaer.","")</f>
        <v/>
      </c>
    </row>
    <row r="397" spans="1:60" x14ac:dyDescent="0.3">
      <c r="A397" s="4">
        <v>395</v>
      </c>
      <c r="B397" t="s">
        <v>1989</v>
      </c>
      <c r="C397">
        <v>705.15</v>
      </c>
      <c r="D397">
        <v>289.14001024693181</v>
      </c>
      <c r="E397">
        <v>289.25522354759141</v>
      </c>
      <c r="F397">
        <v>232.11217428663011</v>
      </c>
      <c r="G397">
        <v>349.67066702470788</v>
      </c>
      <c r="H397">
        <v>-77.114837238265849</v>
      </c>
      <c r="I397">
        <v>-78.245113505172014</v>
      </c>
      <c r="J397">
        <v>-90.871107023394188</v>
      </c>
      <c r="K397">
        <v>-62.102665906111312</v>
      </c>
      <c r="L397">
        <v>436.7095088147949</v>
      </c>
      <c r="M397">
        <v>434.58876822621011</v>
      </c>
      <c r="N397">
        <v>426.9033644170006</v>
      </c>
      <c r="O397">
        <v>452.86718446133841</v>
      </c>
      <c r="P397">
        <v>16.667686600042341</v>
      </c>
      <c r="Q397">
        <v>16.815938841459278</v>
      </c>
      <c r="R397">
        <v>13.677614842062921</v>
      </c>
      <c r="S397">
        <v>19.128737845737049</v>
      </c>
      <c r="T397">
        <v>48.498842769903057</v>
      </c>
      <c r="U397">
        <v>48.498765085553863</v>
      </c>
      <c r="V397">
        <v>48.465503699208362</v>
      </c>
      <c r="W397">
        <v>48.531861852643438</v>
      </c>
      <c r="X397">
        <v>3525.245793801193</v>
      </c>
      <c r="Y397">
        <v>3539.6261686469902</v>
      </c>
      <c r="Z397">
        <v>3400.4739062625858</v>
      </c>
      <c r="AA397">
        <v>3604.9017820982849</v>
      </c>
      <c r="AB397">
        <v>591.24501470360997</v>
      </c>
      <c r="AC397">
        <v>587.03621550534876</v>
      </c>
      <c r="AD397">
        <v>506.460619168753</v>
      </c>
      <c r="AE397">
        <v>697.84396522658164</v>
      </c>
      <c r="AF397">
        <v>60.694723566282043</v>
      </c>
      <c r="AG397">
        <v>60.399790280788437</v>
      </c>
      <c r="AH397">
        <v>59.332881897034959</v>
      </c>
      <c r="AI397">
        <v>62.938737019499669</v>
      </c>
      <c r="AJ397">
        <v>0.51789593091415942</v>
      </c>
      <c r="AK397">
        <v>0.51789582785480581</v>
      </c>
      <c r="AL397">
        <v>0.51788140784337588</v>
      </c>
      <c r="AM397">
        <v>0.51791051461319593</v>
      </c>
      <c r="AN397">
        <v>0.95036242727044795</v>
      </c>
      <c r="AO397">
        <v>0.95036242727044762</v>
      </c>
      <c r="AP397">
        <v>0.95036242727044762</v>
      </c>
      <c r="AQ397">
        <v>0.95036242727044762</v>
      </c>
      <c r="AR397">
        <v>13.70956673721637</v>
      </c>
      <c r="AS397">
        <v>13.70956673721637</v>
      </c>
      <c r="AT397">
        <v>13.70956673721637</v>
      </c>
      <c r="AU397">
        <v>13.70956673721637</v>
      </c>
      <c r="AV397" t="str">
        <f>VLOOKUP(Sheet1[[#This Row],[NPDES ID2]],Combined_Sheet__Major_Only___2[[NPDES ID2]:[ECHO BFR]],3,FALSE)</f>
        <v>NM</v>
      </c>
      <c r="AW397" t="s">
        <v>12182</v>
      </c>
      <c r="AX397" t="str">
        <f>VLOOKUP(Sheet1[[#This Row],[NPDES ID2]],Combined_Sheet__Major_Only___2[[NPDES ID2]:[ECHO BFR]],27,FALSE)</f>
        <v>tempSludgeStore</v>
      </c>
      <c r="AY397" t="str">
        <f>VLOOKUP(Sheet1[[#This Row],[NPDES ID2]],Combined_Sheet__Major_Only___2[[NPDES ID2]:[ECHO BFR]],28,FALSE)</f>
        <v>thermoAerobicDigest</v>
      </c>
      <c r="AZ397" t="str">
        <f>VLOOKUP(Sheet1[[#This Row],[NPDES ID2]],Combined_Sheet__Major_Only___2[[NPDES ID2]:[ECHO BFR]],29,FALSE)</f>
        <v>thickening</v>
      </c>
      <c r="BA397">
        <f>VLOOKUP(Sheet1[[#This Row],[NPDES ID2]],Combined_Sheet__Major_Only___2[[NPDES ID2]:[ECHO BFR]],17,FALSE)</f>
        <v>32.292661000000003</v>
      </c>
      <c r="BB397">
        <f>VLOOKUP(Sheet1[[#This Row],[NPDES ID2]],Combined_Sheet__Major_Only___2[[NPDES ID2]:[ECHO BFR]],18,FALSE)</f>
        <v>-106.82476699999999</v>
      </c>
      <c r="BC397" t="str">
        <f>IF(ISNUMBER(SEARCH("aerobic",$AW397)),"aerobic","")</f>
        <v>aerobic</v>
      </c>
      <c r="BD397" t="str">
        <f>IF(ISNUMBER(SEARCH("anaer",$AW397)),"anaer","")</f>
        <v>anaer</v>
      </c>
      <c r="BE397" t="str">
        <f>IF(ISNUMBER(SEARCH("thickening",$AZ397)),"thickening","")</f>
        <v>thickening</v>
      </c>
      <c r="BF397" s="3" t="str">
        <f>IF(ISNUMBER(SEARCH("airDry",$AW397)),"airDry","")</f>
        <v/>
      </c>
      <c r="BG397" s="3" t="str">
        <f>IF(ISNUMBER(SEARCH("heatDry",$AY397)),"heatDry","")</f>
        <v/>
      </c>
      <c r="BH397" s="3" t="str">
        <f>IF(AND(ISNUMBER(SEARCH("aerobic",$AW397)),ISNUMBER(SEARCH("anaer",$AW397))),"Combined Aer and Anaer.","")</f>
        <v>Combined Aer and Anaer.</v>
      </c>
    </row>
    <row r="398" spans="1:60" x14ac:dyDescent="0.3">
      <c r="A398" s="4">
        <v>396</v>
      </c>
      <c r="B398" t="s">
        <v>1994</v>
      </c>
      <c r="C398">
        <v>696</v>
      </c>
      <c r="D398">
        <v>300.81886047987359</v>
      </c>
      <c r="E398">
        <v>301.14034732581581</v>
      </c>
      <c r="F398">
        <v>241.36184289411321</v>
      </c>
      <c r="G398">
        <v>363.4266125024277</v>
      </c>
      <c r="H398">
        <v>-77.238009993355917</v>
      </c>
      <c r="I398">
        <v>-78.192649107830633</v>
      </c>
      <c r="J398">
        <v>-90.498109813142975</v>
      </c>
      <c r="K398">
        <v>-62.59677303174923</v>
      </c>
      <c r="L398">
        <v>416.4482816671923</v>
      </c>
      <c r="M398">
        <v>414.24638562673101</v>
      </c>
      <c r="N398">
        <v>406.26564916953998</v>
      </c>
      <c r="O398">
        <v>433.2266375669152</v>
      </c>
      <c r="P398">
        <v>16.477453650233031</v>
      </c>
      <c r="Q398">
        <v>16.613431159308259</v>
      </c>
      <c r="R398">
        <v>13.648433121535771</v>
      </c>
      <c r="S398">
        <v>18.968168454871918</v>
      </c>
      <c r="T398">
        <v>92.683766575510887</v>
      </c>
      <c r="U398">
        <v>92.683620701947206</v>
      </c>
      <c r="V398">
        <v>92.621163372915163</v>
      </c>
      <c r="W398">
        <v>92.745768913405939</v>
      </c>
      <c r="X398">
        <v>6973.4856978391799</v>
      </c>
      <c r="Y398">
        <v>7004.4720238165137</v>
      </c>
      <c r="Z398">
        <v>6704.8677677256746</v>
      </c>
      <c r="AA398">
        <v>7145.2025395531464</v>
      </c>
      <c r="AB398">
        <v>1092.046732809235</v>
      </c>
      <c r="AC398">
        <v>1085.4773824389549</v>
      </c>
      <c r="AD398">
        <v>944.38791878305437</v>
      </c>
      <c r="AE398">
        <v>1278.829739005191</v>
      </c>
      <c r="AF398">
        <v>58.64040454403564</v>
      </c>
      <c r="AG398">
        <v>58.330101002304531</v>
      </c>
      <c r="AH398">
        <v>57.207965327267118</v>
      </c>
      <c r="AI398">
        <v>61.000810488472808</v>
      </c>
      <c r="AJ398">
        <v>0.49283072641592179</v>
      </c>
      <c r="AK398">
        <v>0.49283059021472952</v>
      </c>
      <c r="AL398">
        <v>0.49281154555273399</v>
      </c>
      <c r="AM398">
        <v>0.492849987595118</v>
      </c>
      <c r="AN398">
        <v>0.97311350013792497</v>
      </c>
      <c r="AO398">
        <v>0.97311350013792464</v>
      </c>
      <c r="AP398">
        <v>0.97311350013792464</v>
      </c>
      <c r="AQ398">
        <v>0.97311350013792464</v>
      </c>
      <c r="AR398">
        <v>13.80232188180918</v>
      </c>
      <c r="AS398">
        <v>13.80232188180919</v>
      </c>
      <c r="AT398">
        <v>13.80232188180919</v>
      </c>
      <c r="AU398">
        <v>13.80232188180919</v>
      </c>
      <c r="AV398" t="str">
        <f>VLOOKUP(Sheet1[[#This Row],[NPDES ID2]],Combined_Sheet__Major_Only___2[[NPDES ID2]:[ECHO BFR]],3,FALSE)</f>
        <v>OR</v>
      </c>
      <c r="AW398" t="s">
        <v>41</v>
      </c>
      <c r="AX398" t="str">
        <f>VLOOKUP(Sheet1[[#This Row],[NPDES ID2]],Combined_Sheet__Major_Only___2[[NPDES ID2]:[ECHO BFR]],27,FALSE)</f>
        <v>-</v>
      </c>
      <c r="AY398" t="str">
        <f>VLOOKUP(Sheet1[[#This Row],[NPDES ID2]],Combined_Sheet__Major_Only___2[[NPDES ID2]:[ECHO BFR]],28,FALSE)</f>
        <v>pasteurize</v>
      </c>
      <c r="AZ398" t="str">
        <f>VLOOKUP(Sheet1[[#This Row],[NPDES ID2]],Combined_Sheet__Major_Only___2[[NPDES ID2]:[ECHO BFR]],29,FALSE)</f>
        <v>thickening</v>
      </c>
      <c r="BA398">
        <f>VLOOKUP(Sheet1[[#This Row],[NPDES ID2]],Combined_Sheet__Major_Only___2[[NPDES ID2]:[ECHO BFR]],17,FALSE)</f>
        <v>44.597769999999997</v>
      </c>
      <c r="BB398">
        <f>VLOOKUP(Sheet1[[#This Row],[NPDES ID2]],Combined_Sheet__Major_Only___2[[NPDES ID2]:[ECHO BFR]],18,FALSE)</f>
        <v>-124.04844</v>
      </c>
      <c r="BC398" t="str">
        <f>IF(ISNUMBER(SEARCH("aerobic",$AW398)),"aerobic","")</f>
        <v>aerobic</v>
      </c>
      <c r="BD398" t="str">
        <f>IF(ISNUMBER(SEARCH("anaer",$AW398)),"anaer","")</f>
        <v/>
      </c>
      <c r="BE398" t="str">
        <f>IF(ISNUMBER(SEARCH("thickening",$AZ398)),"thickening","")</f>
        <v>thickening</v>
      </c>
      <c r="BF398" s="2" t="str">
        <f>IF(ISNUMBER(SEARCH("airDry",$AW398)),"airDry","")</f>
        <v/>
      </c>
      <c r="BG398" s="2" t="str">
        <f>IF(ISNUMBER(SEARCH("heatDry",$AY398)),"heatDry","")</f>
        <v/>
      </c>
      <c r="BH398" s="2" t="str">
        <f>IF(AND(ISNUMBER(SEARCH("aerobic",$AW398)),ISNUMBER(SEARCH("anaer",$AW398))),"Combined Aer and Anaer.","")</f>
        <v/>
      </c>
    </row>
    <row r="399" spans="1:60" x14ac:dyDescent="0.3">
      <c r="A399" s="4">
        <v>397</v>
      </c>
      <c r="B399" t="s">
        <v>1999</v>
      </c>
      <c r="C399">
        <v>693.93</v>
      </c>
      <c r="D399">
        <v>295.38039914374122</v>
      </c>
      <c r="E399">
        <v>295.54028591777148</v>
      </c>
      <c r="F399">
        <v>236.72149131169749</v>
      </c>
      <c r="G399">
        <v>357.23157000657841</v>
      </c>
      <c r="H399">
        <v>-77.193093561895765</v>
      </c>
      <c r="I399">
        <v>-78.262272987866908</v>
      </c>
      <c r="J399">
        <v>-90.758170567075695</v>
      </c>
      <c r="K399">
        <v>-62.352921028484431</v>
      </c>
      <c r="L399">
        <v>423.33395476389722</v>
      </c>
      <c r="M399">
        <v>421.19898283121478</v>
      </c>
      <c r="N399">
        <v>413.4621956367485</v>
      </c>
      <c r="O399">
        <v>439.59969408145349</v>
      </c>
      <c r="P399">
        <v>16.41413823944734</v>
      </c>
      <c r="Q399">
        <v>16.538677061785361</v>
      </c>
      <c r="R399">
        <v>13.509222052370911</v>
      </c>
      <c r="S399">
        <v>18.857722733417042</v>
      </c>
      <c r="T399">
        <v>46.670771840701242</v>
      </c>
      <c r="U399">
        <v>46.670696977556858</v>
      </c>
      <c r="V399">
        <v>46.638643520284887</v>
      </c>
      <c r="W399">
        <v>46.702591793928221</v>
      </c>
      <c r="X399">
        <v>3443.966663483835</v>
      </c>
      <c r="Y399">
        <v>3458.5501266223682</v>
      </c>
      <c r="Z399">
        <v>3317.4247918578021</v>
      </c>
      <c r="AA399">
        <v>3524.8080970917808</v>
      </c>
      <c r="AB399">
        <v>569.7762778175229</v>
      </c>
      <c r="AC399">
        <v>565.90377281720976</v>
      </c>
      <c r="AD399">
        <v>488.94721641727949</v>
      </c>
      <c r="AE399">
        <v>671.97534059665372</v>
      </c>
      <c r="AF399">
        <v>59.787013422908522</v>
      </c>
      <c r="AG399">
        <v>59.485312895703757</v>
      </c>
      <c r="AH399">
        <v>58.393825592459713</v>
      </c>
      <c r="AI399">
        <v>62.082661624030351</v>
      </c>
      <c r="AJ399">
        <v>0.50681839595284339</v>
      </c>
      <c r="AK399">
        <v>0.50681829790012267</v>
      </c>
      <c r="AL399">
        <v>0.50680457776822696</v>
      </c>
      <c r="AM399">
        <v>0.50683227181055068</v>
      </c>
      <c r="AN399">
        <v>0.9485615916749589</v>
      </c>
      <c r="AO399">
        <v>0.94856159167495879</v>
      </c>
      <c r="AP399">
        <v>0.94856159167495879</v>
      </c>
      <c r="AQ399">
        <v>0.94856159167495879</v>
      </c>
      <c r="AR399">
        <v>13.614411815925241</v>
      </c>
      <c r="AS399">
        <v>13.614411815925241</v>
      </c>
      <c r="AT399">
        <v>13.614411815925241</v>
      </c>
      <c r="AU399">
        <v>13.614411815925241</v>
      </c>
      <c r="AV399" t="str">
        <f>VLOOKUP(Sheet1[[#This Row],[NPDES ID2]],Combined_Sheet__Major_Only___2[[NPDES ID2]:[ECHO BFR]],3,FALSE)</f>
        <v>NC</v>
      </c>
      <c r="AW399" t="s">
        <v>41</v>
      </c>
      <c r="AX399" t="str">
        <f>VLOOKUP(Sheet1[[#This Row],[NPDES ID2]],Combined_Sheet__Major_Only___2[[NPDES ID2]:[ECHO BFR]],27,FALSE)</f>
        <v>-</v>
      </c>
      <c r="AY399" t="str">
        <f>VLOOKUP(Sheet1[[#This Row],[NPDES ID2]],Combined_Sheet__Major_Only___2[[NPDES ID2]:[ECHO BFR]],28,FALSE)</f>
        <v>-</v>
      </c>
      <c r="AZ399" t="str">
        <f>VLOOKUP(Sheet1[[#This Row],[NPDES ID2]],Combined_Sheet__Major_Only___2[[NPDES ID2]:[ECHO BFR]],29,FALSE)</f>
        <v>thickening</v>
      </c>
      <c r="BA399">
        <f>VLOOKUP(Sheet1[[#This Row],[NPDES ID2]],Combined_Sheet__Major_Only___2[[NPDES ID2]:[ECHO BFR]],17,FALSE)</f>
        <v>34.995555000000003</v>
      </c>
      <c r="BB399">
        <f>VLOOKUP(Sheet1[[#This Row],[NPDES ID2]],Combined_Sheet__Major_Only___2[[NPDES ID2]:[ECHO BFR]],18,FALSE)</f>
        <v>-80.489999999999995</v>
      </c>
      <c r="BC399" t="str">
        <f>IF(ISNUMBER(SEARCH("aerobic",$AW399)),"aerobic","")</f>
        <v>aerobic</v>
      </c>
      <c r="BD399" t="str">
        <f>IF(ISNUMBER(SEARCH("anaer",$AW399)),"anaer","")</f>
        <v/>
      </c>
      <c r="BE399" t="str">
        <f>IF(ISNUMBER(SEARCH("thickening",$AZ399)),"thickening","")</f>
        <v>thickening</v>
      </c>
      <c r="BF399" s="3" t="str">
        <f>IF(ISNUMBER(SEARCH("airDry",$AW399)),"airDry","")</f>
        <v/>
      </c>
      <c r="BG399" s="3" t="str">
        <f>IF(ISNUMBER(SEARCH("heatDry",$AY399)),"heatDry","")</f>
        <v/>
      </c>
      <c r="BH399" s="3" t="str">
        <f>IF(AND(ISNUMBER(SEARCH("aerobic",$AW399)),ISNUMBER(SEARCH("anaer",$AW399))),"Combined Aer and Anaer.","")</f>
        <v/>
      </c>
    </row>
    <row r="400" spans="1:60" x14ac:dyDescent="0.3">
      <c r="A400" s="4">
        <v>398</v>
      </c>
      <c r="B400" t="s">
        <v>2003</v>
      </c>
      <c r="C400">
        <v>686</v>
      </c>
      <c r="D400">
        <v>292.85531316521968</v>
      </c>
      <c r="E400">
        <v>292.87319080598638</v>
      </c>
      <c r="F400">
        <v>234.7057489579048</v>
      </c>
      <c r="G400">
        <v>354.57839747206879</v>
      </c>
      <c r="H400">
        <v>-77.080619422251644</v>
      </c>
      <c r="I400">
        <v>-78.192810647507983</v>
      </c>
      <c r="J400">
        <v>-90.773717143887751</v>
      </c>
      <c r="K400">
        <v>-62.075552225436162</v>
      </c>
      <c r="L400">
        <v>424.02427804808451</v>
      </c>
      <c r="M400">
        <v>421.95517034884898</v>
      </c>
      <c r="N400">
        <v>414.45555760996791</v>
      </c>
      <c r="O400">
        <v>439.79110654960022</v>
      </c>
      <c r="P400">
        <v>16.216342333617021</v>
      </c>
      <c r="Q400">
        <v>16.357573988735862</v>
      </c>
      <c r="R400">
        <v>13.311649456191899</v>
      </c>
      <c r="S400">
        <v>18.613205721994571</v>
      </c>
      <c r="T400">
        <v>88.140427958078106</v>
      </c>
      <c r="U400">
        <v>88.140289096107153</v>
      </c>
      <c r="V400">
        <v>88.08083385562604</v>
      </c>
      <c r="W400">
        <v>88.199450077132369</v>
      </c>
      <c r="X400">
        <v>6419.175512685697</v>
      </c>
      <c r="Y400">
        <v>6445.5270196706551</v>
      </c>
      <c r="Z400">
        <v>6190.782713526416</v>
      </c>
      <c r="AA400">
        <v>6564.9562739826324</v>
      </c>
      <c r="AB400">
        <v>1171.170278260101</v>
      </c>
      <c r="AC400">
        <v>1160.902738862088</v>
      </c>
      <c r="AD400">
        <v>989.86524705022907</v>
      </c>
      <c r="AE400">
        <v>1403.110612516472</v>
      </c>
      <c r="AF400">
        <v>60.577512150535078</v>
      </c>
      <c r="AG400">
        <v>60.281655273889783</v>
      </c>
      <c r="AH400">
        <v>59.211904292339987</v>
      </c>
      <c r="AI400">
        <v>62.827816039537304</v>
      </c>
      <c r="AJ400">
        <v>0.5164652963708728</v>
      </c>
      <c r="AK400">
        <v>0.51646515587229502</v>
      </c>
      <c r="AL400">
        <v>0.51644550959556379</v>
      </c>
      <c r="AM400">
        <v>0.51648516598530203</v>
      </c>
      <c r="AN400">
        <v>0.97178368061868337</v>
      </c>
      <c r="AO400">
        <v>0.97178368061868337</v>
      </c>
      <c r="AP400">
        <v>0.97178368061868337</v>
      </c>
      <c r="AQ400">
        <v>0.97178368061868337</v>
      </c>
      <c r="AR400">
        <v>13.02970118500393</v>
      </c>
      <c r="AS400">
        <v>13.02970118500393</v>
      </c>
      <c r="AT400">
        <v>13.02970118500393</v>
      </c>
      <c r="AU400">
        <v>13.02970118500393</v>
      </c>
      <c r="AV400" t="str">
        <f>VLOOKUP(Sheet1[[#This Row],[NPDES ID2]],Combined_Sheet__Major_Only___2[[NPDES ID2]:[ECHO BFR]],3,FALSE)</f>
        <v>OR</v>
      </c>
      <c r="AW400" t="s">
        <v>12181</v>
      </c>
      <c r="AX400" t="str">
        <f>VLOOKUP(Sheet1[[#This Row],[NPDES ID2]],Combined_Sheet__Major_Only___2[[NPDES ID2]:[ECHO BFR]],27,FALSE)</f>
        <v>-</v>
      </c>
      <c r="AY400" t="str">
        <f>VLOOKUP(Sheet1[[#This Row],[NPDES ID2]],Combined_Sheet__Major_Only___2[[NPDES ID2]:[ECHO BFR]],28,FALSE)</f>
        <v>-</v>
      </c>
      <c r="AZ400" t="str">
        <f>VLOOKUP(Sheet1[[#This Row],[NPDES ID2]],Combined_Sheet__Major_Only___2[[NPDES ID2]:[ECHO BFR]],29,FALSE)</f>
        <v>thickening, preliminaryOps</v>
      </c>
      <c r="BA400">
        <f>VLOOKUP(Sheet1[[#This Row],[NPDES ID2]],Combined_Sheet__Major_Only___2[[NPDES ID2]:[ECHO BFR]],17,FALSE)</f>
        <v>42.429923000000002</v>
      </c>
      <c r="BB400">
        <f>VLOOKUP(Sheet1[[#This Row],[NPDES ID2]],Combined_Sheet__Major_Only___2[[NPDES ID2]:[ECHO BFR]],18,FALSE)</f>
        <v>-123.343678</v>
      </c>
      <c r="BC400" t="str">
        <f>IF(ISNUMBER(SEARCH("aerobic",$AW400)),"aerobic","")</f>
        <v/>
      </c>
      <c r="BD400" t="str">
        <f>IF(ISNUMBER(SEARCH("anaer",$AW400)),"anaer","")</f>
        <v>anaer</v>
      </c>
      <c r="BE400" t="str">
        <f>IF(ISNUMBER(SEARCH("thickening",$AZ400)),"thickening","")</f>
        <v>thickening</v>
      </c>
      <c r="BF400" s="2" t="str">
        <f>IF(ISNUMBER(SEARCH("airDry",$AW400)),"airDry","")</f>
        <v/>
      </c>
      <c r="BG400" s="2" t="str">
        <f>IF(ISNUMBER(SEARCH("heatDry",$AY400)),"heatDry","")</f>
        <v/>
      </c>
      <c r="BH400" s="2" t="str">
        <f>IF(AND(ISNUMBER(SEARCH("aerobic",$AW400)),ISNUMBER(SEARCH("anaer",$AW400))),"Combined Aer and Anaer.","")</f>
        <v/>
      </c>
    </row>
    <row r="401" spans="1:60" x14ac:dyDescent="0.3">
      <c r="A401" s="4">
        <v>399</v>
      </c>
      <c r="B401" t="s">
        <v>2007</v>
      </c>
      <c r="C401">
        <v>682</v>
      </c>
      <c r="D401">
        <v>353.86018044747863</v>
      </c>
      <c r="E401">
        <v>355.61371537462202</v>
      </c>
      <c r="F401">
        <v>284.95710328942198</v>
      </c>
      <c r="G401">
        <v>429.15675329218459</v>
      </c>
      <c r="H401">
        <v>-77.824299688710994</v>
      </c>
      <c r="I401">
        <v>-77.660127354029427</v>
      </c>
      <c r="J401">
        <v>-90.306349388766904</v>
      </c>
      <c r="K401">
        <v>-65.488347049316545</v>
      </c>
      <c r="L401">
        <v>349.86061211509133</v>
      </c>
      <c r="M401">
        <v>347.26988434009348</v>
      </c>
      <c r="N401">
        <v>337.87940271241058</v>
      </c>
      <c r="O401">
        <v>369.60269736489369</v>
      </c>
      <c r="P401">
        <v>16.24202629923187</v>
      </c>
      <c r="Q401">
        <v>16.18594701618186</v>
      </c>
      <c r="R401">
        <v>13.83770519903706</v>
      </c>
      <c r="S401">
        <v>18.438596140546689</v>
      </c>
      <c r="T401">
        <v>113.60998847329471</v>
      </c>
      <c r="U401">
        <v>113.6098103049456</v>
      </c>
      <c r="V401">
        <v>113.5335256175625</v>
      </c>
      <c r="W401">
        <v>113.6857174395609</v>
      </c>
      <c r="X401">
        <v>9974.2602496920772</v>
      </c>
      <c r="Y401">
        <v>10035.805156741641</v>
      </c>
      <c r="Z401">
        <v>9439.6788999027885</v>
      </c>
      <c r="AA401">
        <v>10319.32193158745</v>
      </c>
      <c r="AB401">
        <v>2706.447041533972</v>
      </c>
      <c r="AC401">
        <v>2627.6136779953308</v>
      </c>
      <c r="AD401">
        <v>2104.9353202795942</v>
      </c>
      <c r="AE401">
        <v>3672.6387037914278</v>
      </c>
      <c r="AF401">
        <v>50.276087280995291</v>
      </c>
      <c r="AG401">
        <v>49.903511017615699</v>
      </c>
      <c r="AH401">
        <v>48.555875334914113</v>
      </c>
      <c r="AI401">
        <v>53.11063921284893</v>
      </c>
      <c r="AJ401">
        <v>0.39100179100043592</v>
      </c>
      <c r="AK401">
        <v>0.39100165065509362</v>
      </c>
      <c r="AL401">
        <v>0.39098204027933381</v>
      </c>
      <c r="AM401">
        <v>0.39102162469069218</v>
      </c>
      <c r="AN401">
        <v>0.97790890522490981</v>
      </c>
      <c r="AO401">
        <v>0.97790890522491003</v>
      </c>
      <c r="AP401">
        <v>0.97790890522491003</v>
      </c>
      <c r="AQ401">
        <v>0.97790890522491003</v>
      </c>
      <c r="AR401">
        <v>8.8076764456326888</v>
      </c>
      <c r="AS401">
        <v>8.8076764456326888</v>
      </c>
      <c r="AT401">
        <v>8.8076764456326888</v>
      </c>
      <c r="AU401">
        <v>8.8076764456326888</v>
      </c>
      <c r="AV401" t="str">
        <f>VLOOKUP(Sheet1[[#This Row],[NPDES ID2]],Combined_Sheet__Major_Only___2[[NPDES ID2]:[ECHO BFR]],3,FALSE)</f>
        <v>TX</v>
      </c>
      <c r="AW401" t="s">
        <v>87</v>
      </c>
      <c r="AX401" t="str">
        <f>VLOOKUP(Sheet1[[#This Row],[NPDES ID2]],Combined_Sheet__Major_Only___2[[NPDES ID2]:[ECHO BFR]],27,FALSE)</f>
        <v>-</v>
      </c>
      <c r="AY401" t="str">
        <f>VLOOKUP(Sheet1[[#This Row],[NPDES ID2]],Combined_Sheet__Major_Only___2[[NPDES ID2]:[ECHO BFR]],28,FALSE)</f>
        <v>-</v>
      </c>
      <c r="AZ401" t="str">
        <f>VLOOKUP(Sheet1[[#This Row],[NPDES ID2]],Combined_Sheet__Major_Only___2[[NPDES ID2]:[ECHO BFR]],29,FALSE)</f>
        <v>preliminaryOps, thickening</v>
      </c>
      <c r="BA401">
        <f>VLOOKUP(Sheet1[[#This Row],[NPDES ID2]],Combined_Sheet__Major_Only___2[[NPDES ID2]:[ECHO BFR]],17,FALSE)</f>
        <v>31.794720000000002</v>
      </c>
      <c r="BB401">
        <f>VLOOKUP(Sheet1[[#This Row],[NPDES ID2]],Combined_Sheet__Major_Only___2[[NPDES ID2]:[ECHO BFR]],18,FALSE)</f>
        <v>-106.5222</v>
      </c>
      <c r="BC401" t="str">
        <f>IF(ISNUMBER(SEARCH("aerobic",$AW401)),"aerobic","")</f>
        <v/>
      </c>
      <c r="BD401" t="str">
        <f>IF(ISNUMBER(SEARCH("anaer",$AW401)),"anaer","")</f>
        <v/>
      </c>
      <c r="BE401" t="str">
        <f>IF(ISNUMBER(SEARCH("thickening",$AZ401)),"thickening","")</f>
        <v>thickening</v>
      </c>
      <c r="BF401" s="3" t="str">
        <f>IF(ISNUMBER(SEARCH("airDry",$AW401)),"airDry","")</f>
        <v/>
      </c>
      <c r="BG401" s="3" t="str">
        <f>IF(ISNUMBER(SEARCH("heatDry",$AY401)),"heatDry","")</f>
        <v/>
      </c>
      <c r="BH401" s="3" t="str">
        <f>IF(AND(ISNUMBER(SEARCH("aerobic",$AW401)),ISNUMBER(SEARCH("anaer",$AW401))),"Combined Aer and Anaer.","")</f>
        <v/>
      </c>
    </row>
    <row r="402" spans="1:60" x14ac:dyDescent="0.3">
      <c r="A402" s="4">
        <v>400</v>
      </c>
      <c r="B402" t="s">
        <v>2011</v>
      </c>
      <c r="C402">
        <v>681.39</v>
      </c>
      <c r="D402">
        <v>304.70251778233342</v>
      </c>
      <c r="E402">
        <v>304.97475153916548</v>
      </c>
      <c r="F402">
        <v>244.20709689473011</v>
      </c>
      <c r="G402">
        <v>368.39693071939632</v>
      </c>
      <c r="H402">
        <v>-77.307058586214083</v>
      </c>
      <c r="I402">
        <v>-78.275836484111238</v>
      </c>
      <c r="J402">
        <v>-90.549694452653</v>
      </c>
      <c r="K402">
        <v>-62.731102405849512</v>
      </c>
      <c r="L402">
        <v>405.92526157505938</v>
      </c>
      <c r="M402">
        <v>403.7560823319975</v>
      </c>
      <c r="N402">
        <v>395.89543425804862</v>
      </c>
      <c r="O402">
        <v>422.4514249332874</v>
      </c>
      <c r="P402">
        <v>16.13494406333697</v>
      </c>
      <c r="Q402">
        <v>16.26262827729062</v>
      </c>
      <c r="R402">
        <v>13.38376291300038</v>
      </c>
      <c r="S402">
        <v>18.574082933487901</v>
      </c>
      <c r="T402">
        <v>50.346620107819042</v>
      </c>
      <c r="U402">
        <v>50.346539571852688</v>
      </c>
      <c r="V402">
        <v>50.312057235087707</v>
      </c>
      <c r="W402">
        <v>50.380851246560418</v>
      </c>
      <c r="X402">
        <v>3804.7138709484661</v>
      </c>
      <c r="Y402">
        <v>3821.772749463732</v>
      </c>
      <c r="Z402">
        <v>3656.6747248581182</v>
      </c>
      <c r="AA402">
        <v>3899.3941318403981</v>
      </c>
      <c r="AB402">
        <v>593.25041428522661</v>
      </c>
      <c r="AC402">
        <v>589.62307400313762</v>
      </c>
      <c r="AD402">
        <v>513.31233237691515</v>
      </c>
      <c r="AE402">
        <v>694.53110917545951</v>
      </c>
      <c r="AF402">
        <v>58.383461590525641</v>
      </c>
      <c r="AG402">
        <v>58.071295006809883</v>
      </c>
      <c r="AH402">
        <v>56.941863484361768</v>
      </c>
      <c r="AI402">
        <v>60.758864950682401</v>
      </c>
      <c r="AJ402">
        <v>0.48969708252758082</v>
      </c>
      <c r="AK402">
        <v>0.48969698708588189</v>
      </c>
      <c r="AL402">
        <v>0.48968363246688601</v>
      </c>
      <c r="AM402">
        <v>0.48971058872808448</v>
      </c>
      <c r="AN402">
        <v>0.95205891603653625</v>
      </c>
      <c r="AO402">
        <v>0.95205891603653636</v>
      </c>
      <c r="AP402">
        <v>0.95205891603653636</v>
      </c>
      <c r="AQ402">
        <v>0.95205891603653636</v>
      </c>
      <c r="AR402">
        <v>13.778034564235391</v>
      </c>
      <c r="AS402">
        <v>13.778034564235391</v>
      </c>
      <c r="AT402">
        <v>13.778034564235391</v>
      </c>
      <c r="AU402">
        <v>13.778034564235391</v>
      </c>
      <c r="AV402" t="str">
        <f>VLOOKUP(Sheet1[[#This Row],[NPDES ID2]],Combined_Sheet__Major_Only___2[[NPDES ID2]:[ECHO BFR]],3,FALSE)</f>
        <v>PR</v>
      </c>
      <c r="AW402" t="s">
        <v>41</v>
      </c>
      <c r="AX402" t="str">
        <f>VLOOKUP(Sheet1[[#This Row],[NPDES ID2]],Combined_Sheet__Major_Only___2[[NPDES ID2]:[ECHO BFR]],27,FALSE)</f>
        <v>-</v>
      </c>
      <c r="AY402" t="str">
        <f>VLOOKUP(Sheet1[[#This Row],[NPDES ID2]],Combined_Sheet__Major_Only___2[[NPDES ID2]:[ECHO BFR]],28,FALSE)</f>
        <v>highTempCompost, thermoAerobicDigest</v>
      </c>
      <c r="AZ402" t="str">
        <f>VLOOKUP(Sheet1[[#This Row],[NPDES ID2]],Combined_Sheet__Major_Only___2[[NPDES ID2]:[ECHO BFR]],29,FALSE)</f>
        <v>preliminaryOps, thickening</v>
      </c>
      <c r="BA402">
        <f>VLOOKUP(Sheet1[[#This Row],[NPDES ID2]],Combined_Sheet__Major_Only___2[[NPDES ID2]:[ECHO BFR]],17,FALSE)</f>
        <v>18.248432000000001</v>
      </c>
      <c r="BB402">
        <f>VLOOKUP(Sheet1[[#This Row],[NPDES ID2]],Combined_Sheet__Major_Only___2[[NPDES ID2]:[ECHO BFR]],18,FALSE)</f>
        <v>-67.155454000000006</v>
      </c>
      <c r="BC402" t="str">
        <f>IF(ISNUMBER(SEARCH("aerobic",$AW402)),"aerobic","")</f>
        <v>aerobic</v>
      </c>
      <c r="BD402" t="str">
        <f>IF(ISNUMBER(SEARCH("anaer",$AW402)),"anaer","")</f>
        <v/>
      </c>
      <c r="BE402" t="str">
        <f>IF(ISNUMBER(SEARCH("thickening",$AZ402)),"thickening","")</f>
        <v>thickening</v>
      </c>
      <c r="BF402" s="2" t="str">
        <f>IF(ISNUMBER(SEARCH("airDry",$AW402)),"airDry","")</f>
        <v/>
      </c>
      <c r="BG402" s="2" t="str">
        <f>IF(ISNUMBER(SEARCH("heatDry",$AY402)),"heatDry","")</f>
        <v/>
      </c>
      <c r="BH402" s="2" t="str">
        <f>IF(AND(ISNUMBER(SEARCH("aerobic",$AW402)),ISNUMBER(SEARCH("anaer",$AW402))),"Combined Aer and Anaer.","")</f>
        <v/>
      </c>
    </row>
    <row r="403" spans="1:60" x14ac:dyDescent="0.3">
      <c r="A403" s="4">
        <v>401</v>
      </c>
      <c r="B403" t="s">
        <v>2016</v>
      </c>
      <c r="C403">
        <v>678</v>
      </c>
      <c r="D403">
        <v>278.66193493779491</v>
      </c>
      <c r="E403">
        <v>278.92102031578742</v>
      </c>
      <c r="F403">
        <v>223.65180521411131</v>
      </c>
      <c r="G403">
        <v>338.37562308164712</v>
      </c>
      <c r="H403">
        <v>-76.84344478018086</v>
      </c>
      <c r="I403">
        <v>-78.088007334394419</v>
      </c>
      <c r="J403">
        <v>-91.032399964369105</v>
      </c>
      <c r="K403">
        <v>-60.874894243678668</v>
      </c>
      <c r="L403">
        <v>442.46984944212971</v>
      </c>
      <c r="M403">
        <v>440.59933516006458</v>
      </c>
      <c r="N403">
        <v>433.82051386565439</v>
      </c>
      <c r="O403">
        <v>456.72149580246418</v>
      </c>
      <c r="P403">
        <v>15.98412296845188</v>
      </c>
      <c r="Q403">
        <v>16.165638258377381</v>
      </c>
      <c r="R403">
        <v>12.996191706317029</v>
      </c>
      <c r="S403">
        <v>18.281670689192559</v>
      </c>
      <c r="T403">
        <v>53.770327332540617</v>
      </c>
      <c r="U403">
        <v>53.770241512873739</v>
      </c>
      <c r="V403">
        <v>53.733496903113831</v>
      </c>
      <c r="W403">
        <v>53.806804263998693</v>
      </c>
      <c r="X403">
        <v>3708.686082594365</v>
      </c>
      <c r="Y403">
        <v>3721.849824175019</v>
      </c>
      <c r="Z403">
        <v>3594.3247350691372</v>
      </c>
      <c r="AA403">
        <v>3781.5571489497179</v>
      </c>
      <c r="AB403">
        <v>627.38920357562449</v>
      </c>
      <c r="AC403">
        <v>622.65474205135251</v>
      </c>
      <c r="AD403">
        <v>537.28657065142193</v>
      </c>
      <c r="AE403">
        <v>740.93616730616293</v>
      </c>
      <c r="AF403">
        <v>63.957789949995913</v>
      </c>
      <c r="AG403">
        <v>63.68721818834149</v>
      </c>
      <c r="AH403">
        <v>62.708619226041463</v>
      </c>
      <c r="AI403">
        <v>66.016177750074448</v>
      </c>
      <c r="AJ403">
        <v>0.55774676088406228</v>
      </c>
      <c r="AK403">
        <v>0.55774665265225098</v>
      </c>
      <c r="AL403">
        <v>0.55773150827561579</v>
      </c>
      <c r="AM403">
        <v>0.55776207715393111</v>
      </c>
      <c r="AN403">
        <v>0.95491406341307272</v>
      </c>
      <c r="AO403">
        <v>0.95491406341307283</v>
      </c>
      <c r="AP403">
        <v>0.95491406341307283</v>
      </c>
      <c r="AQ403">
        <v>0.95491406341307283</v>
      </c>
      <c r="AR403">
        <v>14.37359227375908</v>
      </c>
      <c r="AS403">
        <v>14.37359227375908</v>
      </c>
      <c r="AT403">
        <v>14.37359227375908</v>
      </c>
      <c r="AU403">
        <v>14.37359227375908</v>
      </c>
      <c r="AV403" t="str">
        <f>VLOOKUP(Sheet1[[#This Row],[NPDES ID2]],Combined_Sheet__Major_Only___2[[NPDES ID2]:[ECHO BFR]],3,FALSE)</f>
        <v>IL</v>
      </c>
      <c r="AW403" t="s">
        <v>41</v>
      </c>
      <c r="AX403" t="str">
        <f>VLOOKUP(Sheet1[[#This Row],[NPDES ID2]],Combined_Sheet__Major_Only___2[[NPDES ID2]:[ECHO BFR]],27,FALSE)</f>
        <v>-</v>
      </c>
      <c r="AY403" t="str">
        <f>VLOOKUP(Sheet1[[#This Row],[NPDES ID2]],Combined_Sheet__Major_Only___2[[NPDES ID2]:[ECHO BFR]],28,FALSE)</f>
        <v>-</v>
      </c>
      <c r="AZ403" t="str">
        <f>VLOOKUP(Sheet1[[#This Row],[NPDES ID2]],Combined_Sheet__Major_Only___2[[NPDES ID2]:[ECHO BFR]],29,FALSE)</f>
        <v>thickening, preliminaryOps</v>
      </c>
      <c r="BA403">
        <f>VLOOKUP(Sheet1[[#This Row],[NPDES ID2]],Combined_Sheet__Major_Only___2[[NPDES ID2]:[ECHO BFR]],17,FALSE)</f>
        <v>41.946190000000001</v>
      </c>
      <c r="BB403">
        <f>VLOOKUP(Sheet1[[#This Row],[NPDES ID2]],Combined_Sheet__Major_Only___2[[NPDES ID2]:[ECHO BFR]],18,FALSE)</f>
        <v>-87.928359999999998</v>
      </c>
      <c r="BC403" t="str">
        <f>IF(ISNUMBER(SEARCH("aerobic",$AW403)),"aerobic","")</f>
        <v>aerobic</v>
      </c>
      <c r="BD403" t="str">
        <f>IF(ISNUMBER(SEARCH("anaer",$AW403)),"anaer","")</f>
        <v/>
      </c>
      <c r="BE403" t="str">
        <f>IF(ISNUMBER(SEARCH("thickening",$AZ403)),"thickening","")</f>
        <v>thickening</v>
      </c>
      <c r="BF403" s="3" t="str">
        <f>IF(ISNUMBER(SEARCH("airDry",$AW403)),"airDry","")</f>
        <v/>
      </c>
      <c r="BG403" s="3" t="str">
        <f>IF(ISNUMBER(SEARCH("heatDry",$AY403)),"heatDry","")</f>
        <v/>
      </c>
      <c r="BH403" s="3" t="str">
        <f>IF(AND(ISNUMBER(SEARCH("aerobic",$AW403)),ISNUMBER(SEARCH("anaer",$AW403))),"Combined Aer and Anaer.","")</f>
        <v/>
      </c>
    </row>
    <row r="404" spans="1:60" x14ac:dyDescent="0.3">
      <c r="A404" s="4">
        <v>402</v>
      </c>
      <c r="B404" t="s">
        <v>2021</v>
      </c>
      <c r="C404">
        <v>677</v>
      </c>
      <c r="D404">
        <v>355.27718175391487</v>
      </c>
      <c r="E404">
        <v>357.05848850052871</v>
      </c>
      <c r="F404">
        <v>285.80832895457331</v>
      </c>
      <c r="G404">
        <v>431.24753528884798</v>
      </c>
      <c r="H404">
        <v>-77.876438081176246</v>
      </c>
      <c r="I404">
        <v>-77.710046238158071</v>
      </c>
      <c r="J404">
        <v>-90.36387698585979</v>
      </c>
      <c r="K404">
        <v>-65.537363529644736</v>
      </c>
      <c r="L404">
        <v>346.94255726918419</v>
      </c>
      <c r="M404">
        <v>344.36798993451418</v>
      </c>
      <c r="N404">
        <v>335.03749292137383</v>
      </c>
      <c r="O404">
        <v>366.5587871816989</v>
      </c>
      <c r="P404">
        <v>16.12368779728866</v>
      </c>
      <c r="Q404">
        <v>16.070391936762039</v>
      </c>
      <c r="R404">
        <v>13.74058124948705</v>
      </c>
      <c r="S404">
        <v>18.302163430277201</v>
      </c>
      <c r="T404">
        <v>73.340715890305532</v>
      </c>
      <c r="U404">
        <v>73.340599868268527</v>
      </c>
      <c r="V404">
        <v>73.290923790182447</v>
      </c>
      <c r="W404">
        <v>73.39003008651801</v>
      </c>
      <c r="X404">
        <v>6445.4400919302052</v>
      </c>
      <c r="Y404">
        <v>6485.2659933286504</v>
      </c>
      <c r="Z404">
        <v>6099.3573809761783</v>
      </c>
      <c r="AA404">
        <v>6668.8720878464883</v>
      </c>
      <c r="AB404">
        <v>1581.828873082668</v>
      </c>
      <c r="AC404">
        <v>1543.706939918439</v>
      </c>
      <c r="AD404">
        <v>1259.4547818978249</v>
      </c>
      <c r="AE404">
        <v>2082.732641140924</v>
      </c>
      <c r="AF404">
        <v>50.224346359371033</v>
      </c>
      <c r="AG404">
        <v>49.851426175829133</v>
      </c>
      <c r="AH404">
        <v>48.502127851182202</v>
      </c>
      <c r="AI404">
        <v>53.062133759536962</v>
      </c>
      <c r="AJ404">
        <v>0.39037320149306082</v>
      </c>
      <c r="AK404">
        <v>0.39037309209969467</v>
      </c>
      <c r="AL404">
        <v>0.39035779640908341</v>
      </c>
      <c r="AM404">
        <v>0.3903886710924776</v>
      </c>
      <c r="AN404">
        <v>0.96636448725941182</v>
      </c>
      <c r="AO404">
        <v>0.96636448725941149</v>
      </c>
      <c r="AP404">
        <v>0.96636448725941149</v>
      </c>
      <c r="AQ404">
        <v>0.96636448725941149</v>
      </c>
      <c r="AR404">
        <v>9.229956334296471</v>
      </c>
      <c r="AS404">
        <v>9.2299563342964674</v>
      </c>
      <c r="AT404">
        <v>9.2299563342964674</v>
      </c>
      <c r="AU404">
        <v>9.2299563342964674</v>
      </c>
      <c r="AV404" t="str">
        <f>VLOOKUP(Sheet1[[#This Row],[NPDES ID2]],Combined_Sheet__Major_Only___2[[NPDES ID2]:[ECHO BFR]],3,FALSE)</f>
        <v>MA</v>
      </c>
      <c r="AW404" t="s">
        <v>952</v>
      </c>
      <c r="AX404" t="str">
        <f>VLOOKUP(Sheet1[[#This Row],[NPDES ID2]],Combined_Sheet__Major_Only___2[[NPDES ID2]:[ECHO BFR]],27,FALSE)</f>
        <v>-</v>
      </c>
      <c r="AY404" t="str">
        <f>VLOOKUP(Sheet1[[#This Row],[NPDES ID2]],Combined_Sheet__Major_Only___2[[NPDES ID2]:[ECHO BFR]],28,FALSE)</f>
        <v>highTempCompost</v>
      </c>
      <c r="AZ404" t="str">
        <f>VLOOKUP(Sheet1[[#This Row],[NPDES ID2]],Combined_Sheet__Major_Only___2[[NPDES ID2]:[ECHO BFR]],29,FALSE)</f>
        <v>thickening, preliminaryOps</v>
      </c>
      <c r="BA404">
        <f>VLOOKUP(Sheet1[[#This Row],[NPDES ID2]],Combined_Sheet__Major_Only___2[[NPDES ID2]:[ECHO BFR]],17,FALSE)</f>
        <v>42.729593999999999</v>
      </c>
      <c r="BB404">
        <f>VLOOKUP(Sheet1[[#This Row],[NPDES ID2]],Combined_Sheet__Major_Only___2[[NPDES ID2]:[ECHO BFR]],18,FALSE)</f>
        <v>-73.211578000000003</v>
      </c>
      <c r="BC404" t="str">
        <f>IF(ISNUMBER(SEARCH("aerobic",$AW404)),"aerobic","")</f>
        <v/>
      </c>
      <c r="BD404" t="str">
        <f>IF(ISNUMBER(SEARCH("anaer",$AW404)),"anaer","")</f>
        <v/>
      </c>
      <c r="BE404" t="str">
        <f>IF(ISNUMBER(SEARCH("thickening",$AZ404)),"thickening","")</f>
        <v>thickening</v>
      </c>
      <c r="BF404" s="2" t="str">
        <f>IF(ISNUMBER(SEARCH("airDry",$AW404)),"airDry","")</f>
        <v/>
      </c>
      <c r="BG404" s="2" t="str">
        <f>IF(ISNUMBER(SEARCH("heatDry",$AY404)),"heatDry","")</f>
        <v/>
      </c>
      <c r="BH404" s="2" t="str">
        <f>IF(AND(ISNUMBER(SEARCH("aerobic",$AW404)),ISNUMBER(SEARCH("anaer",$AW404))),"Combined Aer and Anaer.","")</f>
        <v/>
      </c>
    </row>
    <row r="405" spans="1:60" x14ac:dyDescent="0.3">
      <c r="A405" s="4">
        <v>403</v>
      </c>
      <c r="B405" t="s">
        <v>2026</v>
      </c>
      <c r="C405">
        <v>676.9</v>
      </c>
      <c r="D405">
        <v>279.11558929407749</v>
      </c>
      <c r="E405">
        <v>279.36759812694959</v>
      </c>
      <c r="F405">
        <v>224.03779132053651</v>
      </c>
      <c r="G405">
        <v>338.93799555692931</v>
      </c>
      <c r="H405">
        <v>-76.893817861814895</v>
      </c>
      <c r="I405">
        <v>-78.114375144125262</v>
      </c>
      <c r="J405">
        <v>-91.127893101249043</v>
      </c>
      <c r="K405">
        <v>-60.998353751058303</v>
      </c>
      <c r="L405">
        <v>441.32538750175007</v>
      </c>
      <c r="M405">
        <v>439.45451184614569</v>
      </c>
      <c r="N405">
        <v>432.67578484107531</v>
      </c>
      <c r="O405">
        <v>455.57709517551211</v>
      </c>
      <c r="P405">
        <v>15.959198398783951</v>
      </c>
      <c r="Q405">
        <v>16.13929363863117</v>
      </c>
      <c r="R405">
        <v>12.978394852420809</v>
      </c>
      <c r="S405">
        <v>18.254174625964339</v>
      </c>
      <c r="T405">
        <v>3.6985938954613551</v>
      </c>
      <c r="U405">
        <v>3.698585349938599</v>
      </c>
      <c r="V405">
        <v>3.6949264928231158</v>
      </c>
      <c r="W405">
        <v>3.7022260984181532</v>
      </c>
      <c r="X405">
        <v>255.34901249339231</v>
      </c>
      <c r="Y405">
        <v>256.22403647113731</v>
      </c>
      <c r="Z405">
        <v>247.52705815345479</v>
      </c>
      <c r="AA405">
        <v>260.37525276995808</v>
      </c>
      <c r="AB405">
        <v>50.328801591661517</v>
      </c>
      <c r="AC405">
        <v>49.790175739188037</v>
      </c>
      <c r="AD405">
        <v>42.026429700504799</v>
      </c>
      <c r="AE405">
        <v>61.115320269109468</v>
      </c>
      <c r="AF405">
        <v>63.895244402795157</v>
      </c>
      <c r="AG405">
        <v>63.624261552161087</v>
      </c>
      <c r="AH405">
        <v>62.643593871661963</v>
      </c>
      <c r="AI405">
        <v>65.957619623732739</v>
      </c>
      <c r="AJ405">
        <v>0.55698250805152316</v>
      </c>
      <c r="AK405">
        <v>0.55698244298137345</v>
      </c>
      <c r="AL405">
        <v>0.55697333202075894</v>
      </c>
      <c r="AM405">
        <v>0.55699172226493965</v>
      </c>
      <c r="AN405">
        <v>0.6505045845091505</v>
      </c>
      <c r="AO405">
        <v>0.65050458450915061</v>
      </c>
      <c r="AP405">
        <v>0.65050458450915061</v>
      </c>
      <c r="AQ405">
        <v>0.65050458450915061</v>
      </c>
      <c r="AR405">
        <v>13.16142297747971</v>
      </c>
      <c r="AS405">
        <v>13.16142297747971</v>
      </c>
      <c r="AT405">
        <v>13.16142297747971</v>
      </c>
      <c r="AU405">
        <v>13.16142297747971</v>
      </c>
      <c r="AV405" t="str">
        <f>VLOOKUP(Sheet1[[#This Row],[NPDES ID2]],Combined_Sheet__Major_Only___2[[NPDES ID2]:[ECHO BFR]],3,FALSE)</f>
        <v>CA</v>
      </c>
      <c r="AW405" t="s">
        <v>12188</v>
      </c>
      <c r="AX405" t="str">
        <f>VLOOKUP(Sheet1[[#This Row],[NPDES ID2]],Combined_Sheet__Major_Only___2[[NPDES ID2]:[ECHO BFR]],27,FALSE)</f>
        <v>tempSludgeStore</v>
      </c>
      <c r="AY405" t="str">
        <f>VLOOKUP(Sheet1[[#This Row],[NPDES ID2]],Combined_Sheet__Major_Only___2[[NPDES ID2]:[ECHO BFR]],28,FALSE)</f>
        <v>-</v>
      </c>
      <c r="AZ405" t="str">
        <f>VLOOKUP(Sheet1[[#This Row],[NPDES ID2]],Combined_Sheet__Major_Only___2[[NPDES ID2]:[ECHO BFR]],29,FALSE)</f>
        <v>thickening, preliminaryOps, sludgeLagoon</v>
      </c>
      <c r="BA405">
        <f>VLOOKUP(Sheet1[[#This Row],[NPDES ID2]],Combined_Sheet__Major_Only___2[[NPDES ID2]:[ECHO BFR]],17,FALSE)</f>
        <v>36.310326279634999</v>
      </c>
      <c r="BB405">
        <f>VLOOKUP(Sheet1[[#This Row],[NPDES ID2]],Combined_Sheet__Major_Only___2[[NPDES ID2]:[ECHO BFR]],18,FALSE)</f>
        <v>-119.645970000315</v>
      </c>
      <c r="BC405" t="str">
        <f>IF(ISNUMBER(SEARCH("aerobic",$AW405)),"aerobic","")</f>
        <v>aerobic</v>
      </c>
      <c r="BD405" t="str">
        <f>IF(ISNUMBER(SEARCH("anaer",$AW405)),"anaer","")</f>
        <v>anaer</v>
      </c>
      <c r="BE405" t="str">
        <f>IF(ISNUMBER(SEARCH("thickening",$AZ405)),"thickening","")</f>
        <v>thickening</v>
      </c>
      <c r="BF405" s="3" t="str">
        <f>IF(ISNUMBER(SEARCH("airDry",$AW405)),"airDry","")</f>
        <v>airDry</v>
      </c>
      <c r="BG405" s="3" t="str">
        <f>IF(ISNUMBER(SEARCH("heatDry",$AY405)),"heatDry","")</f>
        <v/>
      </c>
      <c r="BH405" s="3" t="str">
        <f>IF(AND(ISNUMBER(SEARCH("aerobic",$AW405)),ISNUMBER(SEARCH("anaer",$AW405))),"Combined Aer and Anaer.","")</f>
        <v>Combined Aer and Anaer.</v>
      </c>
    </row>
    <row r="406" spans="1:60" x14ac:dyDescent="0.3">
      <c r="A406" s="4">
        <v>404</v>
      </c>
      <c r="B406" t="s">
        <v>2032</v>
      </c>
      <c r="C406">
        <v>672</v>
      </c>
      <c r="D406">
        <v>364.01886080485781</v>
      </c>
      <c r="E406">
        <v>365.98297488663309</v>
      </c>
      <c r="F406">
        <v>292.79410696983291</v>
      </c>
      <c r="G406">
        <v>442.60031198580981</v>
      </c>
      <c r="H406">
        <v>-77.977167951610241</v>
      </c>
      <c r="I406">
        <v>-77.657863292243135</v>
      </c>
      <c r="J406">
        <v>-90.258316108497908</v>
      </c>
      <c r="K406">
        <v>-66.046391587942864</v>
      </c>
      <c r="L406">
        <v>337.15276359144178</v>
      </c>
      <c r="M406">
        <v>334.54341867211218</v>
      </c>
      <c r="N406">
        <v>325.08777729105577</v>
      </c>
      <c r="O406">
        <v>357.0322566974163</v>
      </c>
      <c r="P406">
        <v>16.015406563202031</v>
      </c>
      <c r="Q406">
        <v>15.980938807628471</v>
      </c>
      <c r="R406">
        <v>13.721771513817689</v>
      </c>
      <c r="S406">
        <v>18.133452969212101</v>
      </c>
      <c r="T406">
        <v>47.795286033513328</v>
      </c>
      <c r="U406">
        <v>47.79520943494127</v>
      </c>
      <c r="V406">
        <v>47.76241293571978</v>
      </c>
      <c r="W406">
        <v>47.827843615754183</v>
      </c>
      <c r="X406">
        <v>4290.7732324088056</v>
      </c>
      <c r="Y406">
        <v>4318.3322111421621</v>
      </c>
      <c r="Z406">
        <v>4050.8341665978751</v>
      </c>
      <c r="AA406">
        <v>4445.9612625054733</v>
      </c>
      <c r="AB406">
        <v>1078.211804902216</v>
      </c>
      <c r="AC406">
        <v>1050.0053165180279</v>
      </c>
      <c r="AD406">
        <v>853.05096590057349</v>
      </c>
      <c r="AE406">
        <v>1430.0224313661799</v>
      </c>
      <c r="AF406">
        <v>49.169952731381009</v>
      </c>
      <c r="AG406">
        <v>48.789228673248488</v>
      </c>
      <c r="AH406">
        <v>47.411390175701158</v>
      </c>
      <c r="AI406">
        <v>52.067574499761633</v>
      </c>
      <c r="AJ406">
        <v>0.37756764046931002</v>
      </c>
      <c r="AK406">
        <v>0.37756755138972747</v>
      </c>
      <c r="AL406">
        <v>0.37755509133797982</v>
      </c>
      <c r="AM406">
        <v>0.37758024206445301</v>
      </c>
      <c r="AN406">
        <v>0.94968448209353751</v>
      </c>
      <c r="AO406">
        <v>0.94968448209353762</v>
      </c>
      <c r="AP406">
        <v>0.94968448209353762</v>
      </c>
      <c r="AQ406">
        <v>0.94968448209353762</v>
      </c>
      <c r="AR406">
        <v>8.9329261487407763</v>
      </c>
      <c r="AS406">
        <v>8.9329261487407781</v>
      </c>
      <c r="AT406">
        <v>8.9329261487407781</v>
      </c>
      <c r="AU406">
        <v>8.9329261487407781</v>
      </c>
      <c r="AV406" t="str">
        <f>VLOOKUP(Sheet1[[#This Row],[NPDES ID2]],Combined_Sheet__Major_Only___2[[NPDES ID2]:[ECHO BFR]],3,FALSE)</f>
        <v>MA</v>
      </c>
      <c r="AW406" t="s">
        <v>54</v>
      </c>
      <c r="AX406" t="str">
        <f>VLOOKUP(Sheet1[[#This Row],[NPDES ID2]],Combined_Sheet__Major_Only___2[[NPDES ID2]:[ECHO BFR]],27,FALSE)</f>
        <v>-</v>
      </c>
      <c r="AY406" t="str">
        <f>VLOOKUP(Sheet1[[#This Row],[NPDES ID2]],Combined_Sheet__Major_Only___2[[NPDES ID2]:[ECHO BFR]],28,FALSE)</f>
        <v>-</v>
      </c>
      <c r="AZ406" t="str">
        <f>VLOOKUP(Sheet1[[#This Row],[NPDES ID2]],Combined_Sheet__Major_Only___2[[NPDES ID2]:[ECHO BFR]],29,FALSE)</f>
        <v>thickening, preliminaryOps</v>
      </c>
      <c r="BA406">
        <f>VLOOKUP(Sheet1[[#This Row],[NPDES ID2]],Combined_Sheet__Major_Only___2[[NPDES ID2]:[ECHO BFR]],17,FALSE)</f>
        <v>42.611338000000003</v>
      </c>
      <c r="BB406">
        <f>VLOOKUP(Sheet1[[#This Row],[NPDES ID2]],Combined_Sheet__Major_Only___2[[NPDES ID2]:[ECHO BFR]],18,FALSE)</f>
        <v>-70.680380999999997</v>
      </c>
      <c r="BC406" t="str">
        <f>IF(ISNUMBER(SEARCH("aerobic",$AW406)),"aerobic","")</f>
        <v/>
      </c>
      <c r="BD406" t="str">
        <f>IF(ISNUMBER(SEARCH("anaer",$AW406)),"anaer","")</f>
        <v/>
      </c>
      <c r="BE406" t="str">
        <f>IF(ISNUMBER(SEARCH("thickening",$AZ406)),"thickening","")</f>
        <v>thickening</v>
      </c>
      <c r="BF406" s="2" t="str">
        <f>IF(ISNUMBER(SEARCH("airDry",$AW406)),"airDry","")</f>
        <v/>
      </c>
      <c r="BG406" s="2" t="str">
        <f>IF(ISNUMBER(SEARCH("heatDry",$AY406)),"heatDry","")</f>
        <v/>
      </c>
      <c r="BH406" s="2" t="str">
        <f>IF(AND(ISNUMBER(SEARCH("aerobic",$AW406)),ISNUMBER(SEARCH("anaer",$AW406))),"Combined Aer and Anaer.","")</f>
        <v/>
      </c>
    </row>
    <row r="407" spans="1:60" x14ac:dyDescent="0.3">
      <c r="A407" s="4">
        <v>405</v>
      </c>
      <c r="B407" t="s">
        <v>2036</v>
      </c>
      <c r="C407">
        <v>669.99</v>
      </c>
      <c r="D407">
        <v>282.23117259290541</v>
      </c>
      <c r="E407">
        <v>282.43101095051111</v>
      </c>
      <c r="F407">
        <v>226.6720857130874</v>
      </c>
      <c r="G407">
        <v>342.779538991045</v>
      </c>
      <c r="H407">
        <v>-76.888210435979829</v>
      </c>
      <c r="I407">
        <v>-78.179429918985178</v>
      </c>
      <c r="J407">
        <v>-91.123149254878811</v>
      </c>
      <c r="K407">
        <v>-61.101952101396421</v>
      </c>
      <c r="L407">
        <v>433.81835875414413</v>
      </c>
      <c r="M407">
        <v>431.94434662864239</v>
      </c>
      <c r="N407">
        <v>425.15299184617481</v>
      </c>
      <c r="O407">
        <v>448.09638220690982</v>
      </c>
      <c r="P407">
        <v>15.801728020628319</v>
      </c>
      <c r="Q407">
        <v>15.972393760330039</v>
      </c>
      <c r="R407">
        <v>12.86621550391016</v>
      </c>
      <c r="S407">
        <v>18.0825611643189</v>
      </c>
      <c r="T407">
        <v>44.63082134372339</v>
      </c>
      <c r="U407">
        <v>44.630749628770971</v>
      </c>
      <c r="V407">
        <v>44.600044103613918</v>
      </c>
      <c r="W407">
        <v>44.661303184294177</v>
      </c>
      <c r="X407">
        <v>3102.6435257340572</v>
      </c>
      <c r="Y407">
        <v>3113.8934631878719</v>
      </c>
      <c r="Z407">
        <v>3004.9003478023028</v>
      </c>
      <c r="AA407">
        <v>3164.9473421972639</v>
      </c>
      <c r="AB407">
        <v>613.84072148772805</v>
      </c>
      <c r="AC407">
        <v>607.12766866211825</v>
      </c>
      <c r="AD407">
        <v>512.19523203272024</v>
      </c>
      <c r="AE407">
        <v>745.83255850746048</v>
      </c>
      <c r="AF407">
        <v>63.456878882857318</v>
      </c>
      <c r="AG407">
        <v>63.182569930750823</v>
      </c>
      <c r="AH407">
        <v>62.190379989208893</v>
      </c>
      <c r="AI407">
        <v>65.543807454487478</v>
      </c>
      <c r="AJ407">
        <v>0.55162647198244497</v>
      </c>
      <c r="AK407">
        <v>0.55162636780900287</v>
      </c>
      <c r="AL407">
        <v>0.55161179065513999</v>
      </c>
      <c r="AM407">
        <v>0.55164121457422244</v>
      </c>
      <c r="AN407">
        <v>0.94639126204520541</v>
      </c>
      <c r="AO407">
        <v>0.94639126204520496</v>
      </c>
      <c r="AP407">
        <v>0.94639126204520496</v>
      </c>
      <c r="AQ407">
        <v>0.94639126204520496</v>
      </c>
      <c r="AR407">
        <v>13.043984821872479</v>
      </c>
      <c r="AS407">
        <v>13.043984821872479</v>
      </c>
      <c r="AT407">
        <v>13.043984821872479</v>
      </c>
      <c r="AU407">
        <v>13.043984821872479</v>
      </c>
      <c r="AV407" t="str">
        <f>VLOOKUP(Sheet1[[#This Row],[NPDES ID2]],Combined_Sheet__Major_Only___2[[NPDES ID2]:[ECHO BFR]],3,FALSE)</f>
        <v>TX</v>
      </c>
      <c r="AW407" t="s">
        <v>12182</v>
      </c>
      <c r="AX407" t="str">
        <f>VLOOKUP(Sheet1[[#This Row],[NPDES ID2]],Combined_Sheet__Major_Only___2[[NPDES ID2]:[ECHO BFR]],27,FALSE)</f>
        <v>-</v>
      </c>
      <c r="AY407" t="str">
        <f>VLOOKUP(Sheet1[[#This Row],[NPDES ID2]],Combined_Sheet__Major_Only___2[[NPDES ID2]:[ECHO BFR]],28,FALSE)</f>
        <v>-</v>
      </c>
      <c r="AZ407" t="str">
        <f>VLOOKUP(Sheet1[[#This Row],[NPDES ID2]],Combined_Sheet__Major_Only___2[[NPDES ID2]:[ECHO BFR]],29,FALSE)</f>
        <v>preliminaryOps, thickening</v>
      </c>
      <c r="BA407">
        <f>VLOOKUP(Sheet1[[#This Row],[NPDES ID2]],Combined_Sheet__Major_Only___2[[NPDES ID2]:[ECHO BFR]],17,FALSE)</f>
        <v>29.64986</v>
      </c>
      <c r="BB407">
        <f>VLOOKUP(Sheet1[[#This Row],[NPDES ID2]],Combined_Sheet__Major_Only___2[[NPDES ID2]:[ECHO BFR]],18,FALSE)</f>
        <v>-95.023159000000007</v>
      </c>
      <c r="BC407" t="str">
        <f>IF(ISNUMBER(SEARCH("aerobic",$AW407)),"aerobic","")</f>
        <v>aerobic</v>
      </c>
      <c r="BD407" t="str">
        <f>IF(ISNUMBER(SEARCH("anaer",$AW407)),"anaer","")</f>
        <v>anaer</v>
      </c>
      <c r="BE407" t="str">
        <f>IF(ISNUMBER(SEARCH("thickening",$AZ407)),"thickening","")</f>
        <v>thickening</v>
      </c>
      <c r="BF407" s="3" t="str">
        <f>IF(ISNUMBER(SEARCH("airDry",$AW407)),"airDry","")</f>
        <v/>
      </c>
      <c r="BG407" s="3" t="str">
        <f>IF(ISNUMBER(SEARCH("heatDry",$AY407)),"heatDry","")</f>
        <v/>
      </c>
      <c r="BH407" s="3" t="str">
        <f>IF(AND(ISNUMBER(SEARCH("aerobic",$AW407)),ISNUMBER(SEARCH("anaer",$AW407))),"Combined Aer and Anaer.","")</f>
        <v>Combined Aer and Anaer.</v>
      </c>
    </row>
    <row r="408" spans="1:60" x14ac:dyDescent="0.3">
      <c r="A408" s="4">
        <v>406</v>
      </c>
      <c r="B408" t="s">
        <v>2041</v>
      </c>
      <c r="C408">
        <v>669</v>
      </c>
      <c r="D408">
        <v>282.53118059930631</v>
      </c>
      <c r="E408">
        <v>282.72624594713562</v>
      </c>
      <c r="F408">
        <v>226.93354709584219</v>
      </c>
      <c r="G408">
        <v>343.15961008067387</v>
      </c>
      <c r="H408">
        <v>-76.851372676989143</v>
      </c>
      <c r="I408">
        <v>-78.139337301139534</v>
      </c>
      <c r="J408">
        <v>-91.054534711501717</v>
      </c>
      <c r="K408">
        <v>-61.031339168848277</v>
      </c>
      <c r="L408">
        <v>432.98111586522617</v>
      </c>
      <c r="M408">
        <v>431.10858379135868</v>
      </c>
      <c r="N408">
        <v>424.32141124013299</v>
      </c>
      <c r="O408">
        <v>447.25012852571388</v>
      </c>
      <c r="P408">
        <v>15.77857217208701</v>
      </c>
      <c r="Q408">
        <v>15.948522405134179</v>
      </c>
      <c r="R408">
        <v>12.848251645075861</v>
      </c>
      <c r="S408">
        <v>18.056755728750101</v>
      </c>
      <c r="T408">
        <v>83.624791215637458</v>
      </c>
      <c r="U408">
        <v>83.624659322507824</v>
      </c>
      <c r="V408">
        <v>83.56818786609081</v>
      </c>
      <c r="W408">
        <v>83.680851286992677</v>
      </c>
      <c r="X408">
        <v>5816.0632345849936</v>
      </c>
      <c r="Y408">
        <v>5837.2155807721483</v>
      </c>
      <c r="Z408">
        <v>5632.5328125240203</v>
      </c>
      <c r="AA408">
        <v>5933.0105856439914</v>
      </c>
      <c r="AB408">
        <v>1117.694194239335</v>
      </c>
      <c r="AC408">
        <v>1106.284109045039</v>
      </c>
      <c r="AD408">
        <v>937.3732288174474</v>
      </c>
      <c r="AE408">
        <v>1350.387537979786</v>
      </c>
      <c r="AF408">
        <v>63.42880102137152</v>
      </c>
      <c r="AG408">
        <v>63.154234807088571</v>
      </c>
      <c r="AH408">
        <v>62.161602625819391</v>
      </c>
      <c r="AI408">
        <v>65.516965136558483</v>
      </c>
      <c r="AJ408">
        <v>0.55128343533389002</v>
      </c>
      <c r="AK408">
        <v>0.55128329467413706</v>
      </c>
      <c r="AL408">
        <v>0.55126362303570642</v>
      </c>
      <c r="AM408">
        <v>0.551303330523221</v>
      </c>
      <c r="AN408">
        <v>0.9703248839862938</v>
      </c>
      <c r="AO408">
        <v>0.9703248839862938</v>
      </c>
      <c r="AP408">
        <v>0.9703248839862938</v>
      </c>
      <c r="AQ408">
        <v>0.9703248839862938</v>
      </c>
      <c r="AR408">
        <v>13.249596951783101</v>
      </c>
      <c r="AS408">
        <v>13.249596951783101</v>
      </c>
      <c r="AT408">
        <v>13.249596951783101</v>
      </c>
      <c r="AU408">
        <v>13.249596951783101</v>
      </c>
      <c r="AV408" t="str">
        <f>VLOOKUP(Sheet1[[#This Row],[NPDES ID2]],Combined_Sheet__Major_Only___2[[NPDES ID2]:[ECHO BFR]],3,FALSE)</f>
        <v>KY</v>
      </c>
      <c r="AW408" t="s">
        <v>41</v>
      </c>
      <c r="AX408" t="str">
        <f>VLOOKUP(Sheet1[[#This Row],[NPDES ID2]],Combined_Sheet__Major_Only___2[[NPDES ID2]:[ECHO BFR]],27,FALSE)</f>
        <v>-</v>
      </c>
      <c r="AY408" t="str">
        <f>VLOOKUP(Sheet1[[#This Row],[NPDES ID2]],Combined_Sheet__Major_Only___2[[NPDES ID2]:[ECHO BFR]],28,FALSE)</f>
        <v>-</v>
      </c>
      <c r="AZ408" t="str">
        <f>VLOOKUP(Sheet1[[#This Row],[NPDES ID2]],Combined_Sheet__Major_Only___2[[NPDES ID2]:[ECHO BFR]],29,FALSE)</f>
        <v>preliminaryOps, thickening</v>
      </c>
      <c r="BA408">
        <f>VLOOKUP(Sheet1[[#This Row],[NPDES ID2]],Combined_Sheet__Major_Only___2[[NPDES ID2]:[ECHO BFR]],17,FALSE)</f>
        <v>37.847683000000004</v>
      </c>
      <c r="BB408">
        <f>VLOOKUP(Sheet1[[#This Row],[NPDES ID2]],Combined_Sheet__Major_Only___2[[NPDES ID2]:[ECHO BFR]],18,FALSE)</f>
        <v>-84.612412000000006</v>
      </c>
      <c r="BC408" t="str">
        <f>IF(ISNUMBER(SEARCH("aerobic",$AW408)),"aerobic","")</f>
        <v>aerobic</v>
      </c>
      <c r="BD408" t="str">
        <f>IF(ISNUMBER(SEARCH("anaer",$AW408)),"anaer","")</f>
        <v/>
      </c>
      <c r="BE408" t="str">
        <f>IF(ISNUMBER(SEARCH("thickening",$AZ408)),"thickening","")</f>
        <v>thickening</v>
      </c>
      <c r="BF408" s="2" t="str">
        <f>IF(ISNUMBER(SEARCH("airDry",$AW408)),"airDry","")</f>
        <v/>
      </c>
      <c r="BG408" s="2" t="str">
        <f>IF(ISNUMBER(SEARCH("heatDry",$AY408)),"heatDry","")</f>
        <v/>
      </c>
      <c r="BH408" s="2" t="str">
        <f>IF(AND(ISNUMBER(SEARCH("aerobic",$AW408)),ISNUMBER(SEARCH("anaer",$AW408))),"Combined Aer and Anaer.","")</f>
        <v/>
      </c>
    </row>
    <row r="409" spans="1:60" x14ac:dyDescent="0.3">
      <c r="A409" s="4">
        <v>407</v>
      </c>
      <c r="B409" t="s">
        <v>2046</v>
      </c>
      <c r="C409">
        <v>668.31</v>
      </c>
      <c r="D409">
        <v>271.64451204970379</v>
      </c>
      <c r="E409">
        <v>271.81533041813992</v>
      </c>
      <c r="F409">
        <v>218.32166038149461</v>
      </c>
      <c r="G409">
        <v>330.48940962506953</v>
      </c>
      <c r="H409">
        <v>-76.722253605985074</v>
      </c>
      <c r="I409">
        <v>-78.035503692157135</v>
      </c>
      <c r="J409">
        <v>-90.780522228069003</v>
      </c>
      <c r="K409">
        <v>-60.087490676799533</v>
      </c>
      <c r="L409">
        <v>450.03491081002642</v>
      </c>
      <c r="M409">
        <v>448.29469670646353</v>
      </c>
      <c r="N409">
        <v>441.98951497342858</v>
      </c>
      <c r="O409">
        <v>463.2910500907272</v>
      </c>
      <c r="P409">
        <v>15.72955142962345</v>
      </c>
      <c r="Q409">
        <v>15.92629979093436</v>
      </c>
      <c r="R409">
        <v>12.70107886189745</v>
      </c>
      <c r="S409">
        <v>18.109680566820089</v>
      </c>
      <c r="T409">
        <v>4.2049092168216466</v>
      </c>
      <c r="U409">
        <v>4.2048998899182504</v>
      </c>
      <c r="V409">
        <v>4.2009064763108563</v>
      </c>
      <c r="W409">
        <v>4.2088735390825827</v>
      </c>
      <c r="X409">
        <v>281.06083138043209</v>
      </c>
      <c r="Y409">
        <v>281.94831071510652</v>
      </c>
      <c r="Z409">
        <v>273.20437474928463</v>
      </c>
      <c r="AA409">
        <v>286.10378790486601</v>
      </c>
      <c r="AB409">
        <v>49.494474110756592</v>
      </c>
      <c r="AC409">
        <v>49.113957772197253</v>
      </c>
      <c r="AD409">
        <v>42.145978312898443</v>
      </c>
      <c r="AE409">
        <v>58.879554850453722</v>
      </c>
      <c r="AF409">
        <v>65.993542176978877</v>
      </c>
      <c r="AG409">
        <v>65.738248960477534</v>
      </c>
      <c r="AH409">
        <v>64.814344178523172</v>
      </c>
      <c r="AI409">
        <v>67.936532775592298</v>
      </c>
      <c r="AJ409">
        <v>0.58263011238314377</v>
      </c>
      <c r="AK409">
        <v>0.58263005229607256</v>
      </c>
      <c r="AL409">
        <v>0.58262163807037159</v>
      </c>
      <c r="AM409">
        <v>0.58263862193956395</v>
      </c>
      <c r="AN409">
        <v>0.67284056243417911</v>
      </c>
      <c r="AO409">
        <v>0.67284056243417945</v>
      </c>
      <c r="AP409">
        <v>0.67284056243417945</v>
      </c>
      <c r="AQ409">
        <v>0.67284056243417945</v>
      </c>
      <c r="AR409">
        <v>14.48703929200704</v>
      </c>
      <c r="AS409">
        <v>14.487039292007051</v>
      </c>
      <c r="AT409">
        <v>14.487039292007051</v>
      </c>
      <c r="AU409">
        <v>14.487039292007051</v>
      </c>
      <c r="AV409" t="str">
        <f>VLOOKUP(Sheet1[[#This Row],[NPDES ID2]],Combined_Sheet__Major_Only___2[[NPDES ID2]:[ECHO BFR]],3,FALSE)</f>
        <v>PR</v>
      </c>
      <c r="AW409" t="s">
        <v>118</v>
      </c>
      <c r="AX409" t="str">
        <f>VLOOKUP(Sheet1[[#This Row],[NPDES ID2]],Combined_Sheet__Major_Only___2[[NPDES ID2]:[ECHO BFR]],27,FALSE)</f>
        <v>-</v>
      </c>
      <c r="AY409" t="str">
        <f>VLOOKUP(Sheet1[[#This Row],[NPDES ID2]],Combined_Sheet__Major_Only___2[[NPDES ID2]:[ECHO BFR]],28,FALSE)</f>
        <v>-</v>
      </c>
      <c r="AZ409" t="str">
        <f>VLOOKUP(Sheet1[[#This Row],[NPDES ID2]],Combined_Sheet__Major_Only___2[[NPDES ID2]:[ECHO BFR]],29,FALSE)</f>
        <v>preliminaryOps</v>
      </c>
      <c r="BA409">
        <f>VLOOKUP(Sheet1[[#This Row],[NPDES ID2]],Combined_Sheet__Major_Only___2[[NPDES ID2]:[ECHO BFR]],17,FALSE)</f>
        <v>18.129425999999999</v>
      </c>
      <c r="BB409">
        <f>VLOOKUP(Sheet1[[#This Row],[NPDES ID2]],Combined_Sheet__Major_Only___2[[NPDES ID2]:[ECHO BFR]],18,FALSE)</f>
        <v>-65.790736999999993</v>
      </c>
      <c r="BC409" t="str">
        <f>IF(ISNUMBER(SEARCH("aerobic",$AW409)),"aerobic","")</f>
        <v>aerobic</v>
      </c>
      <c r="BD409" t="str">
        <f>IF(ISNUMBER(SEARCH("anaer",$AW409)),"anaer","")</f>
        <v/>
      </c>
      <c r="BE409" t="str">
        <f>IF(ISNUMBER(SEARCH("thickening",$AZ409)),"thickening","")</f>
        <v/>
      </c>
      <c r="BF409" s="3" t="str">
        <f>IF(ISNUMBER(SEARCH("airDry",$AW409)),"airDry","")</f>
        <v>airDry</v>
      </c>
      <c r="BG409" s="3" t="str">
        <f>IF(ISNUMBER(SEARCH("heatDry",$AY409)),"heatDry","")</f>
        <v/>
      </c>
      <c r="BH409" s="3" t="str">
        <f>IF(AND(ISNUMBER(SEARCH("aerobic",$AW409)),ISNUMBER(SEARCH("anaer",$AW409))),"Combined Aer and Anaer.","")</f>
        <v/>
      </c>
    </row>
    <row r="410" spans="1:60" x14ac:dyDescent="0.3">
      <c r="A410" s="4">
        <v>408</v>
      </c>
      <c r="B410" t="s">
        <v>2051</v>
      </c>
      <c r="C410">
        <v>666</v>
      </c>
      <c r="D410">
        <v>279.79670576478458</v>
      </c>
      <c r="E410">
        <v>280.0512454586742</v>
      </c>
      <c r="F410">
        <v>224.83978811827549</v>
      </c>
      <c r="G410">
        <v>340.06981892763292</v>
      </c>
      <c r="H410">
        <v>-76.818223993255273</v>
      </c>
      <c r="I410">
        <v>-78.051790949182546</v>
      </c>
      <c r="J410">
        <v>-90.982644856156043</v>
      </c>
      <c r="K410">
        <v>-60.766925444688333</v>
      </c>
      <c r="L410">
        <v>436.05320007070338</v>
      </c>
      <c r="M410">
        <v>434.22639550889892</v>
      </c>
      <c r="N410">
        <v>427.60574151837397</v>
      </c>
      <c r="O410">
        <v>449.97227459238042</v>
      </c>
      <c r="P410">
        <v>15.69852096918318</v>
      </c>
      <c r="Q410">
        <v>15.880420534198709</v>
      </c>
      <c r="R410">
        <v>12.756384727021301</v>
      </c>
      <c r="S410">
        <v>17.96449544519967</v>
      </c>
      <c r="T410">
        <v>61.201574994642627</v>
      </c>
      <c r="U410">
        <v>61.201477706563068</v>
      </c>
      <c r="V410">
        <v>61.159822773051403</v>
      </c>
      <c r="W410">
        <v>61.242926478969807</v>
      </c>
      <c r="X410">
        <v>4207.5241417634616</v>
      </c>
      <c r="Y410">
        <v>4222.3278749225892</v>
      </c>
      <c r="Z410">
        <v>4078.930663098849</v>
      </c>
      <c r="AA410">
        <v>4289.4503569785584</v>
      </c>
      <c r="AB410">
        <v>739.43627647073242</v>
      </c>
      <c r="AC410">
        <v>733.31035749800242</v>
      </c>
      <c r="AD410">
        <v>629.53998614834541</v>
      </c>
      <c r="AE410">
        <v>879.01553273481636</v>
      </c>
      <c r="AF410">
        <v>64.166086412943429</v>
      </c>
      <c r="AG410">
        <v>63.897061502808228</v>
      </c>
      <c r="AH410">
        <v>62.924164125722143</v>
      </c>
      <c r="AI410">
        <v>66.212548384821929</v>
      </c>
      <c r="AJ410">
        <v>0.56029208095164007</v>
      </c>
      <c r="AK410">
        <v>0.56029196536338954</v>
      </c>
      <c r="AL410">
        <v>0.56027579332084587</v>
      </c>
      <c r="AM410">
        <v>0.56030843659656038</v>
      </c>
      <c r="AN410">
        <v>0.96007502314203697</v>
      </c>
      <c r="AO410">
        <v>0.96007502314203674</v>
      </c>
      <c r="AP410">
        <v>0.96007502314203674</v>
      </c>
      <c r="AQ410">
        <v>0.96007502314203674</v>
      </c>
      <c r="AR410">
        <v>14.102371787985479</v>
      </c>
      <c r="AS410">
        <v>14.102371787985479</v>
      </c>
      <c r="AT410">
        <v>14.102371787985479</v>
      </c>
      <c r="AU410">
        <v>14.102371787985479</v>
      </c>
      <c r="AV410" t="str">
        <f>VLOOKUP(Sheet1[[#This Row],[NPDES ID2]],Combined_Sheet__Major_Only___2[[NPDES ID2]:[ECHO BFR]],3,FALSE)</f>
        <v>NY</v>
      </c>
      <c r="AW410" t="s">
        <v>12181</v>
      </c>
      <c r="AX410" t="str">
        <f>VLOOKUP(Sheet1[[#This Row],[NPDES ID2]],Combined_Sheet__Major_Only___2[[NPDES ID2]:[ECHO BFR]],27,FALSE)</f>
        <v>methaneBioCaptureRecover</v>
      </c>
      <c r="AY410" t="str">
        <f>VLOOKUP(Sheet1[[#This Row],[NPDES ID2]],Combined_Sheet__Major_Only___2[[NPDES ID2]:[ECHO BFR]],28,FALSE)</f>
        <v>-</v>
      </c>
      <c r="AZ410" t="str">
        <f>VLOOKUP(Sheet1[[#This Row],[NPDES ID2]],Combined_Sheet__Major_Only___2[[NPDES ID2]:[ECHO BFR]],29,FALSE)</f>
        <v>preliminaryOps, thickening</v>
      </c>
      <c r="BA410">
        <f>VLOOKUP(Sheet1[[#This Row],[NPDES ID2]],Combined_Sheet__Major_Only___2[[NPDES ID2]:[ECHO BFR]],17,FALSE)</f>
        <v>42.094904</v>
      </c>
      <c r="BB410">
        <f>VLOOKUP(Sheet1[[#This Row],[NPDES ID2]],Combined_Sheet__Major_Only___2[[NPDES ID2]:[ECHO BFR]],18,FALSE)</f>
        <v>-79.243430000000004</v>
      </c>
      <c r="BC410" t="str">
        <f>IF(ISNUMBER(SEARCH("aerobic",$AW410)),"aerobic","")</f>
        <v/>
      </c>
      <c r="BD410" t="str">
        <f>IF(ISNUMBER(SEARCH("anaer",$AW410)),"anaer","")</f>
        <v>anaer</v>
      </c>
      <c r="BE410" t="str">
        <f>IF(ISNUMBER(SEARCH("thickening",$AZ410)),"thickening","")</f>
        <v>thickening</v>
      </c>
      <c r="BF410" s="2" t="str">
        <f>IF(ISNUMBER(SEARCH("airDry",$AW410)),"airDry","")</f>
        <v/>
      </c>
      <c r="BG410" s="2" t="str">
        <f>IF(ISNUMBER(SEARCH("heatDry",$AY410)),"heatDry","")</f>
        <v/>
      </c>
      <c r="BH410" s="2" t="str">
        <f>IF(AND(ISNUMBER(SEARCH("aerobic",$AW410)),ISNUMBER(SEARCH("anaer",$AW410))),"Combined Aer and Anaer.","")</f>
        <v/>
      </c>
    </row>
    <row r="411" spans="1:60" x14ac:dyDescent="0.3">
      <c r="A411" s="4">
        <v>409</v>
      </c>
      <c r="B411" t="s">
        <v>2056</v>
      </c>
      <c r="C411">
        <v>665</v>
      </c>
      <c r="D411">
        <v>345.79499860509083</v>
      </c>
      <c r="E411">
        <v>347.42962095943352</v>
      </c>
      <c r="F411">
        <v>278.03373079635458</v>
      </c>
      <c r="G411">
        <v>420.01153295251112</v>
      </c>
      <c r="H411">
        <v>-77.531580321146905</v>
      </c>
      <c r="I411">
        <v>-77.548930223605311</v>
      </c>
      <c r="J411">
        <v>-90.303818302406583</v>
      </c>
      <c r="K411">
        <v>-64.558520193969244</v>
      </c>
      <c r="L411">
        <v>352.67992471918268</v>
      </c>
      <c r="M411">
        <v>350.24027689959843</v>
      </c>
      <c r="N411">
        <v>341.39231036958432</v>
      </c>
      <c r="O411">
        <v>371.2805288544244</v>
      </c>
      <c r="P411">
        <v>15.818682327474249</v>
      </c>
      <c r="Q411">
        <v>15.7840246081974</v>
      </c>
      <c r="R411">
        <v>13.38906818871842</v>
      </c>
      <c r="S411">
        <v>18.026158164009772</v>
      </c>
      <c r="T411">
        <v>277.89298024310739</v>
      </c>
      <c r="U411">
        <v>277.89254854194218</v>
      </c>
      <c r="V411">
        <v>277.70771106326799</v>
      </c>
      <c r="W411">
        <v>278.07647121183822</v>
      </c>
      <c r="X411">
        <v>23596.50422717696</v>
      </c>
      <c r="Y411">
        <v>23733.041770840689</v>
      </c>
      <c r="Z411">
        <v>22412.271821543069</v>
      </c>
      <c r="AA411">
        <v>24358.889209256358</v>
      </c>
      <c r="AB411">
        <v>6725.3564031335436</v>
      </c>
      <c r="AC411">
        <v>6521.311228671806</v>
      </c>
      <c r="AD411">
        <v>5174.2059924046234</v>
      </c>
      <c r="AE411">
        <v>9213.3220055591337</v>
      </c>
      <c r="AF411">
        <v>51.979127480901987</v>
      </c>
      <c r="AG411">
        <v>51.619049848541778</v>
      </c>
      <c r="AH411">
        <v>50.31832487281028</v>
      </c>
      <c r="AI411">
        <v>54.716073801223132</v>
      </c>
      <c r="AJ411">
        <v>0.41170166867243779</v>
      </c>
      <c r="AK411">
        <v>0.41170140612769129</v>
      </c>
      <c r="AL411">
        <v>0.4116648072301034</v>
      </c>
      <c r="AM411">
        <v>0.41173868664013208</v>
      </c>
      <c r="AN411">
        <v>0.99079617797540886</v>
      </c>
      <c r="AO411">
        <v>0.99079617797540886</v>
      </c>
      <c r="AP411">
        <v>0.99079617797540886</v>
      </c>
      <c r="AQ411">
        <v>0.99079617797540886</v>
      </c>
      <c r="AR411">
        <v>8.9037684132867962</v>
      </c>
      <c r="AS411">
        <v>8.9037684132867962</v>
      </c>
      <c r="AT411">
        <v>8.9037684132867962</v>
      </c>
      <c r="AU411">
        <v>8.9037684132867962</v>
      </c>
      <c r="AV411" t="str">
        <f>VLOOKUP(Sheet1[[#This Row],[NPDES ID2]],Combined_Sheet__Major_Only___2[[NPDES ID2]:[ECHO BFR]],3,FALSE)</f>
        <v>LA</v>
      </c>
      <c r="AW411" t="s">
        <v>87</v>
      </c>
      <c r="AX411" t="str">
        <f>VLOOKUP(Sheet1[[#This Row],[NPDES ID2]],Combined_Sheet__Major_Only___2[[NPDES ID2]:[ECHO BFR]],27,FALSE)</f>
        <v>-</v>
      </c>
      <c r="AY411" t="str">
        <f>VLOOKUP(Sheet1[[#This Row],[NPDES ID2]],Combined_Sheet__Major_Only___2[[NPDES ID2]:[ECHO BFR]],28,FALSE)</f>
        <v>-</v>
      </c>
      <c r="AZ411" t="str">
        <f>VLOOKUP(Sheet1[[#This Row],[NPDES ID2]],Combined_Sheet__Major_Only___2[[NPDES ID2]:[ECHO BFR]],29,FALSE)</f>
        <v>-</v>
      </c>
      <c r="BA411">
        <f>VLOOKUP(Sheet1[[#This Row],[NPDES ID2]],Combined_Sheet__Major_Only___2[[NPDES ID2]:[ECHO BFR]],17,FALSE)</f>
        <v>32.399876999999996</v>
      </c>
      <c r="BB411">
        <f>VLOOKUP(Sheet1[[#This Row],[NPDES ID2]],Combined_Sheet__Major_Only___2[[NPDES ID2]:[ECHO BFR]],18,FALSE)</f>
        <v>-93.691845000000001</v>
      </c>
      <c r="BC411" t="str">
        <f>IF(ISNUMBER(SEARCH("aerobic",$AW411)),"aerobic","")</f>
        <v/>
      </c>
      <c r="BD411" t="str">
        <f>IF(ISNUMBER(SEARCH("anaer",$AW411)),"anaer","")</f>
        <v/>
      </c>
      <c r="BE411" t="str">
        <f>IF(ISNUMBER(SEARCH("thickening",$AZ411)),"thickening","")</f>
        <v/>
      </c>
      <c r="BF411" s="3" t="str">
        <f>IF(ISNUMBER(SEARCH("airDry",$AW411)),"airDry","")</f>
        <v/>
      </c>
      <c r="BG411" s="3" t="str">
        <f>IF(ISNUMBER(SEARCH("heatDry",$AY411)),"heatDry","")</f>
        <v/>
      </c>
      <c r="BH411" s="3" t="str">
        <f>IF(AND(ISNUMBER(SEARCH("aerobic",$AW411)),ISNUMBER(SEARCH("anaer",$AW411))),"Combined Aer and Anaer.","")</f>
        <v/>
      </c>
    </row>
    <row r="412" spans="1:60" x14ac:dyDescent="0.3">
      <c r="A412" s="4">
        <v>410</v>
      </c>
      <c r="B412" t="s">
        <v>2061</v>
      </c>
      <c r="C412">
        <v>663</v>
      </c>
      <c r="D412">
        <v>363.16741630952902</v>
      </c>
      <c r="E412">
        <v>365.08543000325801</v>
      </c>
      <c r="F412">
        <v>291.44567879763252</v>
      </c>
      <c r="G412">
        <v>442.08785340846708</v>
      </c>
      <c r="H412">
        <v>-77.71390562270372</v>
      </c>
      <c r="I412">
        <v>-77.418348039827265</v>
      </c>
      <c r="J412">
        <v>-89.996395423194656</v>
      </c>
      <c r="K412">
        <v>-65.510196539266943</v>
      </c>
      <c r="L412">
        <v>335.27004286077857</v>
      </c>
      <c r="M412">
        <v>332.71620081907668</v>
      </c>
      <c r="N412">
        <v>323.45492994456242</v>
      </c>
      <c r="O412">
        <v>354.73967838509088</v>
      </c>
      <c r="P412">
        <v>15.79606743137853</v>
      </c>
      <c r="Q412">
        <v>15.762505966815811</v>
      </c>
      <c r="R412">
        <v>13.505964489580411</v>
      </c>
      <c r="S412">
        <v>17.90108446365247</v>
      </c>
      <c r="T412">
        <v>268.8212922179427</v>
      </c>
      <c r="U412">
        <v>268.8208745168306</v>
      </c>
      <c r="V412">
        <v>268.64203131088209</v>
      </c>
      <c r="W412">
        <v>268.9988325812165</v>
      </c>
      <c r="X412">
        <v>23942.987531268871</v>
      </c>
      <c r="Y412">
        <v>24094.80892060696</v>
      </c>
      <c r="Z412">
        <v>22623.319222260048</v>
      </c>
      <c r="AA412">
        <v>24795.6450826945</v>
      </c>
      <c r="AB412">
        <v>6590.9580051661351</v>
      </c>
      <c r="AC412">
        <v>6389.0188784694647</v>
      </c>
      <c r="AD412">
        <v>5104.3137729360369</v>
      </c>
      <c r="AE412">
        <v>8988.0699518708407</v>
      </c>
      <c r="AF412">
        <v>49.562143287764528</v>
      </c>
      <c r="AG412">
        <v>49.18413682637955</v>
      </c>
      <c r="AH412">
        <v>47.818145515590551</v>
      </c>
      <c r="AI412">
        <v>52.436107084729358</v>
      </c>
      <c r="AJ412">
        <v>0.3823298514053281</v>
      </c>
      <c r="AK412">
        <v>0.38232961336620941</v>
      </c>
      <c r="AL412">
        <v>0.38229642634535288</v>
      </c>
      <c r="AM412">
        <v>0.38236341831646681</v>
      </c>
      <c r="AN412">
        <v>0.99048982085231652</v>
      </c>
      <c r="AO412">
        <v>0.99048982085231663</v>
      </c>
      <c r="AP412">
        <v>0.99048982085231663</v>
      </c>
      <c r="AQ412">
        <v>0.99048982085231663</v>
      </c>
      <c r="AR412">
        <v>8.6253755989661389</v>
      </c>
      <c r="AS412">
        <v>8.6253755989661371</v>
      </c>
      <c r="AT412">
        <v>8.6253755989661371</v>
      </c>
      <c r="AU412">
        <v>8.6253755989661371</v>
      </c>
      <c r="AV412" t="str">
        <f>VLOOKUP(Sheet1[[#This Row],[NPDES ID2]],Combined_Sheet__Major_Only___2[[NPDES ID2]:[ECHO BFR]],3,FALSE)</f>
        <v>TN</v>
      </c>
      <c r="AW412" t="s">
        <v>38</v>
      </c>
      <c r="AX412" t="str">
        <f>VLOOKUP(Sheet1[[#This Row],[NPDES ID2]],Combined_Sheet__Major_Only___2[[NPDES ID2]:[ECHO BFR]],27,FALSE)</f>
        <v/>
      </c>
      <c r="AY412" t="str">
        <f>VLOOKUP(Sheet1[[#This Row],[NPDES ID2]],Combined_Sheet__Major_Only___2[[NPDES ID2]:[ECHO BFR]],28,FALSE)</f>
        <v/>
      </c>
      <c r="AZ412" t="str">
        <f>VLOOKUP(Sheet1[[#This Row],[NPDES ID2]],Combined_Sheet__Major_Only___2[[NPDES ID2]:[ECHO BFR]],29,FALSE)</f>
        <v/>
      </c>
      <c r="BA412">
        <f>VLOOKUP(Sheet1[[#This Row],[NPDES ID2]],Combined_Sheet__Major_Only___2[[NPDES ID2]:[ECHO BFR]],17,FALSE)</f>
        <v>36.108280000000001</v>
      </c>
      <c r="BB412">
        <f>VLOOKUP(Sheet1[[#This Row],[NPDES ID2]],Combined_Sheet__Major_Only___2[[NPDES ID2]:[ECHO BFR]],18,FALSE)</f>
        <v>-85.505709999999993</v>
      </c>
      <c r="BC412" t="str">
        <f>IF(ISNUMBER(SEARCH("aerobic",$AW412)),"aerobic","")</f>
        <v/>
      </c>
      <c r="BD412" t="str">
        <f>IF(ISNUMBER(SEARCH("anaer",$AW412)),"anaer","")</f>
        <v/>
      </c>
      <c r="BE412" t="str">
        <f>IF(ISNUMBER(SEARCH("thickening",$AZ412)),"thickening","")</f>
        <v/>
      </c>
      <c r="BF412" s="2" t="str">
        <f>IF(ISNUMBER(SEARCH("airDry",$AW412)),"airDry","")</f>
        <v/>
      </c>
      <c r="BG412" s="2" t="str">
        <f>IF(ISNUMBER(SEARCH("heatDry",$AY412)),"heatDry","")</f>
        <v/>
      </c>
      <c r="BH412" s="2" t="str">
        <f>IF(AND(ISNUMBER(SEARCH("aerobic",$AW412)),ISNUMBER(SEARCH("anaer",$AW412))),"Combined Aer and Anaer.","")</f>
        <v/>
      </c>
    </row>
    <row r="413" spans="1:60" x14ac:dyDescent="0.3">
      <c r="A413" s="4">
        <v>411</v>
      </c>
      <c r="B413" t="s">
        <v>2066</v>
      </c>
      <c r="C413">
        <v>660</v>
      </c>
      <c r="D413">
        <v>280.13838641500638</v>
      </c>
      <c r="E413">
        <v>280.39700505593328</v>
      </c>
      <c r="F413">
        <v>225.25509757953469</v>
      </c>
      <c r="G413">
        <v>340.65659951030551</v>
      </c>
      <c r="H413">
        <v>-76.776895427542883</v>
      </c>
      <c r="I413">
        <v>-78.019279528525573</v>
      </c>
      <c r="J413">
        <v>-90.902578817819503</v>
      </c>
      <c r="K413">
        <v>-60.635867433743599</v>
      </c>
      <c r="L413">
        <v>433.22527262870432</v>
      </c>
      <c r="M413">
        <v>431.42327592573929</v>
      </c>
      <c r="N413">
        <v>424.89166430353117</v>
      </c>
      <c r="O413">
        <v>446.95698672158193</v>
      </c>
      <c r="P413">
        <v>15.554891490494899</v>
      </c>
      <c r="Q413">
        <v>15.73796886686573</v>
      </c>
      <c r="R413">
        <v>12.63367554177983</v>
      </c>
      <c r="S413">
        <v>17.80993514186904</v>
      </c>
      <c r="T413">
        <v>96.363568872364269</v>
      </c>
      <c r="U413">
        <v>96.36341731987649</v>
      </c>
      <c r="V413">
        <v>96.298528498658811</v>
      </c>
      <c r="W413">
        <v>96.427984989433355</v>
      </c>
      <c r="X413">
        <v>6608.0094245496066</v>
      </c>
      <c r="Y413">
        <v>6631.1163936895009</v>
      </c>
      <c r="Z413">
        <v>6407.4219247750689</v>
      </c>
      <c r="AA413">
        <v>6735.7673376061784</v>
      </c>
      <c r="AB413">
        <v>1024.6139130233471</v>
      </c>
      <c r="AC413">
        <v>1018.401996516262</v>
      </c>
      <c r="AD413">
        <v>888.82018342549588</v>
      </c>
      <c r="AE413">
        <v>1193.291993586336</v>
      </c>
      <c r="AF413">
        <v>64.329986875486895</v>
      </c>
      <c r="AG413">
        <v>64.062150981614806</v>
      </c>
      <c r="AH413">
        <v>63.093928828942317</v>
      </c>
      <c r="AI413">
        <v>66.366849390079082</v>
      </c>
      <c r="AJ413">
        <v>0.56229501224072598</v>
      </c>
      <c r="AK413">
        <v>0.56229486918016702</v>
      </c>
      <c r="AL413">
        <v>0.56227486165895968</v>
      </c>
      <c r="AM413">
        <v>0.56231524712655745</v>
      </c>
      <c r="AN413">
        <v>0.97410206870013905</v>
      </c>
      <c r="AO413">
        <v>0.97410206870013938</v>
      </c>
      <c r="AP413">
        <v>0.97410206870013938</v>
      </c>
      <c r="AQ413">
        <v>0.97410206870013938</v>
      </c>
      <c r="AR413">
        <v>15.23405562571658</v>
      </c>
      <c r="AS413">
        <v>15.23405562571658</v>
      </c>
      <c r="AT413">
        <v>15.23405562571658</v>
      </c>
      <c r="AU413">
        <v>15.23405562571658</v>
      </c>
      <c r="AV413" t="str">
        <f>VLOOKUP(Sheet1[[#This Row],[NPDES ID2]],Combined_Sheet__Major_Only___2[[NPDES ID2]:[ECHO BFR]],3,FALSE)</f>
        <v>IN</v>
      </c>
      <c r="AW413" t="s">
        <v>41</v>
      </c>
      <c r="AX413" t="str">
        <f>VLOOKUP(Sheet1[[#This Row],[NPDES ID2]],Combined_Sheet__Major_Only___2[[NPDES ID2]:[ECHO BFR]],27,FALSE)</f>
        <v>methaneBioCaptureRecover</v>
      </c>
      <c r="AY413" t="str">
        <f>VLOOKUP(Sheet1[[#This Row],[NPDES ID2]],Combined_Sheet__Major_Only___2[[NPDES ID2]:[ECHO BFR]],28,FALSE)</f>
        <v>-</v>
      </c>
      <c r="AZ413" t="str">
        <f>VLOOKUP(Sheet1[[#This Row],[NPDES ID2]],Combined_Sheet__Major_Only___2[[NPDES ID2]:[ECHO BFR]],29,FALSE)</f>
        <v>thickening</v>
      </c>
      <c r="BA413">
        <f>VLOOKUP(Sheet1[[#This Row],[NPDES ID2]],Combined_Sheet__Major_Only___2[[NPDES ID2]:[ECHO BFR]],17,FALSE)</f>
        <v>40.580027999999999</v>
      </c>
      <c r="BB413">
        <f>VLOOKUP(Sheet1[[#This Row],[NPDES ID2]],Combined_Sheet__Major_Only___2[[NPDES ID2]:[ECHO BFR]],18,FALSE)</f>
        <v>-85.659806000000003</v>
      </c>
      <c r="BC413" t="str">
        <f>IF(ISNUMBER(SEARCH("aerobic",$AW413)),"aerobic","")</f>
        <v>aerobic</v>
      </c>
      <c r="BD413" t="str">
        <f>IF(ISNUMBER(SEARCH("anaer",$AW413)),"anaer","")</f>
        <v/>
      </c>
      <c r="BE413" t="str">
        <f>IF(ISNUMBER(SEARCH("thickening",$AZ413)),"thickening","")</f>
        <v>thickening</v>
      </c>
      <c r="BF413" s="3" t="str">
        <f>IF(ISNUMBER(SEARCH("airDry",$AW413)),"airDry","")</f>
        <v/>
      </c>
      <c r="BG413" s="3" t="str">
        <f>IF(ISNUMBER(SEARCH("heatDry",$AY413)),"heatDry","")</f>
        <v/>
      </c>
      <c r="BH413" s="3" t="str">
        <f>IF(AND(ISNUMBER(SEARCH("aerobic",$AW413)),ISNUMBER(SEARCH("anaer",$AW413))),"Combined Aer and Anaer.","")</f>
        <v/>
      </c>
    </row>
    <row r="414" spans="1:60" x14ac:dyDescent="0.3">
      <c r="A414" s="4">
        <v>412</v>
      </c>
      <c r="B414" t="s">
        <v>2070</v>
      </c>
      <c r="C414">
        <v>654.11</v>
      </c>
      <c r="D414">
        <v>296.19407809601472</v>
      </c>
      <c r="E414">
        <v>296.13598458262709</v>
      </c>
      <c r="F414">
        <v>238.1572489597834</v>
      </c>
      <c r="G414">
        <v>359.51754126939801</v>
      </c>
      <c r="H414">
        <v>-77.095566048022135</v>
      </c>
      <c r="I414">
        <v>-78.284996466681264</v>
      </c>
      <c r="J414">
        <v>-90.943593884470189</v>
      </c>
      <c r="K414">
        <v>-62.015711466162507</v>
      </c>
      <c r="L414">
        <v>407.65336399393283</v>
      </c>
      <c r="M414">
        <v>405.70513341237341</v>
      </c>
      <c r="N414">
        <v>398.64521946181969</v>
      </c>
      <c r="O414">
        <v>422.49607891822581</v>
      </c>
      <c r="P414">
        <v>15.456641812770259</v>
      </c>
      <c r="Q414">
        <v>15.602086327565351</v>
      </c>
      <c r="R414">
        <v>12.67023029902243</v>
      </c>
      <c r="S414">
        <v>17.731754569110681</v>
      </c>
      <c r="T414">
        <v>46.954688086753258</v>
      </c>
      <c r="U414">
        <v>46.954612785449797</v>
      </c>
      <c r="V414">
        <v>46.922371725671503</v>
      </c>
      <c r="W414">
        <v>46.986694275833862</v>
      </c>
      <c r="X414">
        <v>3391.587065868689</v>
      </c>
      <c r="Y414">
        <v>3405.2013550857669</v>
      </c>
      <c r="Z414">
        <v>3273.443279710657</v>
      </c>
      <c r="AA414">
        <v>3466.993713696525</v>
      </c>
      <c r="AB414">
        <v>549.27918581553331</v>
      </c>
      <c r="AC414">
        <v>545.68388823385885</v>
      </c>
      <c r="AD414">
        <v>473.04327496598472</v>
      </c>
      <c r="AE414">
        <v>644.2094850820996</v>
      </c>
      <c r="AF414">
        <v>61.077128928628532</v>
      </c>
      <c r="AG414">
        <v>60.785062913394782</v>
      </c>
      <c r="AH414">
        <v>59.728406973258643</v>
      </c>
      <c r="AI414">
        <v>63.299503682287977</v>
      </c>
      <c r="AJ414">
        <v>0.52256382514731725</v>
      </c>
      <c r="AK414">
        <v>0.52256373199392891</v>
      </c>
      <c r="AL414">
        <v>0.52255069571812851</v>
      </c>
      <c r="AM414">
        <v>0.52257700934217977</v>
      </c>
      <c r="AN414">
        <v>0.94884980102050254</v>
      </c>
      <c r="AO414">
        <v>0.94884980102050287</v>
      </c>
      <c r="AP414">
        <v>0.94884980102050287</v>
      </c>
      <c r="AQ414">
        <v>0.94884980102050287</v>
      </c>
      <c r="AR414">
        <v>14.086747147605619</v>
      </c>
      <c r="AS414">
        <v>14.086747147605619</v>
      </c>
      <c r="AT414">
        <v>14.086747147605619</v>
      </c>
      <c r="AU414">
        <v>14.086747147605619</v>
      </c>
      <c r="AV414" t="str">
        <f>VLOOKUP(Sheet1[[#This Row],[NPDES ID2]],Combined_Sheet__Major_Only___2[[NPDES ID2]:[ECHO BFR]],3,FALSE)</f>
        <v>FL</v>
      </c>
      <c r="AW414" t="s">
        <v>41</v>
      </c>
      <c r="AX414" t="str">
        <f>VLOOKUP(Sheet1[[#This Row],[NPDES ID2]],Combined_Sheet__Major_Only___2[[NPDES ID2]:[ECHO BFR]],27,FALSE)</f>
        <v>-</v>
      </c>
      <c r="AY414" t="str">
        <f>VLOOKUP(Sheet1[[#This Row],[NPDES ID2]],Combined_Sheet__Major_Only___2[[NPDES ID2]:[ECHO BFR]],28,FALSE)</f>
        <v>-</v>
      </c>
      <c r="AZ414" t="str">
        <f>VLOOKUP(Sheet1[[#This Row],[NPDES ID2]],Combined_Sheet__Major_Only___2[[NPDES ID2]:[ECHO BFR]],29,FALSE)</f>
        <v>thickening</v>
      </c>
      <c r="BA414">
        <f>VLOOKUP(Sheet1[[#This Row],[NPDES ID2]],Combined_Sheet__Major_Only___2[[NPDES ID2]:[ECHO BFR]],17,FALSE)</f>
        <v>29.163056000000001</v>
      </c>
      <c r="BB414">
        <f>VLOOKUP(Sheet1[[#This Row],[NPDES ID2]],Combined_Sheet__Major_Only___2[[NPDES ID2]:[ECHO BFR]],18,FALSE)</f>
        <v>-82.077500000000001</v>
      </c>
      <c r="BC414" t="str">
        <f>IF(ISNUMBER(SEARCH("aerobic",$AW414)),"aerobic","")</f>
        <v>aerobic</v>
      </c>
      <c r="BD414" t="str">
        <f>IF(ISNUMBER(SEARCH("anaer",$AW414)),"anaer","")</f>
        <v/>
      </c>
      <c r="BE414" t="str">
        <f>IF(ISNUMBER(SEARCH("thickening",$AZ414)),"thickening","")</f>
        <v>thickening</v>
      </c>
      <c r="BF414" s="2" t="str">
        <f>IF(ISNUMBER(SEARCH("airDry",$AW414)),"airDry","")</f>
        <v/>
      </c>
      <c r="BG414" s="2" t="str">
        <f>IF(ISNUMBER(SEARCH("heatDry",$AY414)),"heatDry","")</f>
        <v/>
      </c>
      <c r="BH414" s="2" t="str">
        <f>IF(AND(ISNUMBER(SEARCH("aerobic",$AW414)),ISNUMBER(SEARCH("anaer",$AW414))),"Combined Aer and Anaer.","")</f>
        <v/>
      </c>
    </row>
    <row r="415" spans="1:60" x14ac:dyDescent="0.3">
      <c r="A415" s="4">
        <v>413</v>
      </c>
      <c r="B415" t="s">
        <v>2075</v>
      </c>
      <c r="C415">
        <v>654</v>
      </c>
      <c r="D415">
        <v>296.29556200813482</v>
      </c>
      <c r="E415">
        <v>296.23386012989261</v>
      </c>
      <c r="F415">
        <v>238.23974033993559</v>
      </c>
      <c r="G415">
        <v>359.63773317540279</v>
      </c>
      <c r="H415">
        <v>-76.935306351827691</v>
      </c>
      <c r="I415">
        <v>-78.073857895842139</v>
      </c>
      <c r="J415">
        <v>-90.634447961733756</v>
      </c>
      <c r="K415">
        <v>-61.801695108294147</v>
      </c>
      <c r="L415">
        <v>407.47435189907992</v>
      </c>
      <c r="M415">
        <v>405.52633507584198</v>
      </c>
      <c r="N415">
        <v>398.46244114877601</v>
      </c>
      <c r="O415">
        <v>422.32456000195401</v>
      </c>
      <c r="P415">
        <v>15.45354382774981</v>
      </c>
      <c r="Q415">
        <v>15.598764755318269</v>
      </c>
      <c r="R415">
        <v>12.667645935935621</v>
      </c>
      <c r="S415">
        <v>17.729103092480841</v>
      </c>
      <c r="T415">
        <v>205.11041525187301</v>
      </c>
      <c r="U415">
        <v>205.11009587376981</v>
      </c>
      <c r="V415">
        <v>204.97335071738661</v>
      </c>
      <c r="W415">
        <v>205.24616424279179</v>
      </c>
      <c r="X415">
        <v>14819.36591329984</v>
      </c>
      <c r="Y415">
        <v>14879.0652030245</v>
      </c>
      <c r="Z415">
        <v>14302.389197561461</v>
      </c>
      <c r="AA415">
        <v>15149.16466298199</v>
      </c>
      <c r="AB415">
        <v>2427.242094079133</v>
      </c>
      <c r="AC415">
        <v>2410.9406352963351</v>
      </c>
      <c r="AD415">
        <v>2086.8515414394651</v>
      </c>
      <c r="AE415">
        <v>2852.0083323298718</v>
      </c>
      <c r="AF415">
        <v>61.063218377545233</v>
      </c>
      <c r="AG415">
        <v>60.770862737407683</v>
      </c>
      <c r="AH415">
        <v>59.715072561875409</v>
      </c>
      <c r="AI415">
        <v>63.284968562038443</v>
      </c>
      <c r="AJ415">
        <v>0.52239400572033223</v>
      </c>
      <c r="AK415">
        <v>0.52239376976227814</v>
      </c>
      <c r="AL415">
        <v>0.52236082537043882</v>
      </c>
      <c r="AM415">
        <v>0.52242732595784425</v>
      </c>
      <c r="AN415">
        <v>0.98758838003452398</v>
      </c>
      <c r="AO415">
        <v>0.98758838003452409</v>
      </c>
      <c r="AP415">
        <v>0.98758838003452409</v>
      </c>
      <c r="AQ415">
        <v>0.98758838003452409</v>
      </c>
      <c r="AR415">
        <v>13.988741818579671</v>
      </c>
      <c r="AS415">
        <v>13.988741818579671</v>
      </c>
      <c r="AT415">
        <v>13.988741818579671</v>
      </c>
      <c r="AU415">
        <v>13.988741818579671</v>
      </c>
      <c r="AV415" t="str">
        <f>VLOOKUP(Sheet1[[#This Row],[NPDES ID2]],Combined_Sheet__Major_Only___2[[NPDES ID2]:[ECHO BFR]],3,FALSE)</f>
        <v>NC</v>
      </c>
      <c r="AW415" t="s">
        <v>41</v>
      </c>
      <c r="AX415" t="str">
        <f>VLOOKUP(Sheet1[[#This Row],[NPDES ID2]],Combined_Sheet__Major_Only___2[[NPDES ID2]:[ECHO BFR]],27,FALSE)</f>
        <v>-</v>
      </c>
      <c r="AY415" t="str">
        <f>VLOOKUP(Sheet1[[#This Row],[NPDES ID2]],Combined_Sheet__Major_Only___2[[NPDES ID2]:[ECHO BFR]],28,FALSE)</f>
        <v>-</v>
      </c>
      <c r="AZ415" t="str">
        <f>VLOOKUP(Sheet1[[#This Row],[NPDES ID2]],Combined_Sheet__Major_Only___2[[NPDES ID2]:[ECHO BFR]],29,FALSE)</f>
        <v>-</v>
      </c>
      <c r="BA415">
        <f>VLOOKUP(Sheet1[[#This Row],[NPDES ID2]],Combined_Sheet__Major_Only___2[[NPDES ID2]:[ECHO BFR]],17,FALSE)</f>
        <v>35.812449999999998</v>
      </c>
      <c r="BB415">
        <f>VLOOKUP(Sheet1[[#This Row],[NPDES ID2]],Combined_Sheet__Major_Only___2[[NPDES ID2]:[ECHO BFR]],18,FALSE)</f>
        <v>-80.552369999999996</v>
      </c>
      <c r="BC415" t="str">
        <f>IF(ISNUMBER(SEARCH("aerobic",$AW415)),"aerobic","")</f>
        <v>aerobic</v>
      </c>
      <c r="BD415" t="str">
        <f>IF(ISNUMBER(SEARCH("anaer",$AW415)),"anaer","")</f>
        <v/>
      </c>
      <c r="BE415" t="str">
        <f>IF(ISNUMBER(SEARCH("thickening",$AZ415)),"thickening","")</f>
        <v/>
      </c>
      <c r="BF415" s="3" t="str">
        <f>IF(ISNUMBER(SEARCH("airDry",$AW415)),"airDry","")</f>
        <v/>
      </c>
      <c r="BG415" s="3" t="str">
        <f>IF(ISNUMBER(SEARCH("heatDry",$AY415)),"heatDry","")</f>
        <v/>
      </c>
      <c r="BH415" s="3" t="str">
        <f>IF(AND(ISNUMBER(SEARCH("aerobic",$AW415)),ISNUMBER(SEARCH("anaer",$AW415))),"Combined Aer and Anaer.","")</f>
        <v/>
      </c>
    </row>
    <row r="416" spans="1:60" x14ac:dyDescent="0.3">
      <c r="A416" s="4">
        <v>414</v>
      </c>
      <c r="B416" t="s">
        <v>2079</v>
      </c>
      <c r="C416">
        <v>651</v>
      </c>
      <c r="D416">
        <v>280.0117648256882</v>
      </c>
      <c r="E416">
        <v>280.29303496509522</v>
      </c>
      <c r="F416">
        <v>225.18934004334139</v>
      </c>
      <c r="G416">
        <v>340.79533674677799</v>
      </c>
      <c r="H416">
        <v>-76.84048557599705</v>
      </c>
      <c r="I416">
        <v>-78.067912144546227</v>
      </c>
      <c r="J416">
        <v>-91.017182335410553</v>
      </c>
      <c r="K416">
        <v>-60.666251738413713</v>
      </c>
      <c r="L416">
        <v>429.9899987703559</v>
      </c>
      <c r="M416">
        <v>428.23211185567698</v>
      </c>
      <c r="N416">
        <v>421.86323992255888</v>
      </c>
      <c r="O416">
        <v>443.38010572333093</v>
      </c>
      <c r="P416">
        <v>15.338152390885799</v>
      </c>
      <c r="Q416">
        <v>15.525414911748699</v>
      </c>
      <c r="R416">
        <v>12.44374230769297</v>
      </c>
      <c r="S416">
        <v>17.584991882327909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64.730576847460384</v>
      </c>
      <c r="AG416">
        <v>64.465856420368794</v>
      </c>
      <c r="AH416">
        <v>63.507663989436892</v>
      </c>
      <c r="AI416">
        <v>66.745568402027615</v>
      </c>
      <c r="AJ416">
        <v>0.56719082853224989</v>
      </c>
      <c r="AK416">
        <v>0.56719077894123893</v>
      </c>
      <c r="AL416">
        <v>0.56718383358887214</v>
      </c>
      <c r="AM416">
        <v>0.56719785254871391</v>
      </c>
      <c r="AN416">
        <v>0.18294781678843239</v>
      </c>
      <c r="AO416">
        <v>0.18294781678843239</v>
      </c>
      <c r="AP416">
        <v>0.18294781678843239</v>
      </c>
      <c r="AQ416">
        <v>0.18294781678843239</v>
      </c>
      <c r="AR416">
        <v>14.997051512024001</v>
      </c>
      <c r="AS416">
        <v>14.99705151202401</v>
      </c>
      <c r="AT416">
        <v>14.99705151202401</v>
      </c>
      <c r="AU416">
        <v>14.99705151202401</v>
      </c>
      <c r="AV416" t="str">
        <f>VLOOKUP(Sheet1[[#This Row],[NPDES ID2]],Combined_Sheet__Major_Only___2[[NPDES ID2]:[ECHO BFR]],3,FALSE)</f>
        <v>TN</v>
      </c>
      <c r="AW416" t="s">
        <v>41</v>
      </c>
      <c r="AX416" t="str">
        <f>VLOOKUP(Sheet1[[#This Row],[NPDES ID2]],Combined_Sheet__Major_Only___2[[NPDES ID2]:[ECHO BFR]],27,FALSE)</f>
        <v>-</v>
      </c>
      <c r="AY416" t="str">
        <f>VLOOKUP(Sheet1[[#This Row],[NPDES ID2]],Combined_Sheet__Major_Only___2[[NPDES ID2]:[ECHO BFR]],28,FALSE)</f>
        <v>heatDry</v>
      </c>
      <c r="AZ416" t="str">
        <f>VLOOKUP(Sheet1[[#This Row],[NPDES ID2]],Combined_Sheet__Major_Only___2[[NPDES ID2]:[ECHO BFR]],29,FALSE)</f>
        <v>thickening</v>
      </c>
      <c r="BA416">
        <f>VLOOKUP(Sheet1[[#This Row],[NPDES ID2]],Combined_Sheet__Major_Only___2[[NPDES ID2]:[ECHO BFR]],17,FALSE)</f>
        <v>35.425832999999997</v>
      </c>
      <c r="BB416">
        <f>VLOOKUP(Sheet1[[#This Row],[NPDES ID2]],Combined_Sheet__Major_Only___2[[NPDES ID2]:[ECHO BFR]],18,FALSE)</f>
        <v>-84.589721999999995</v>
      </c>
      <c r="BC416" t="str">
        <f>IF(ISNUMBER(SEARCH("aerobic",$AW416)),"aerobic","")</f>
        <v>aerobic</v>
      </c>
      <c r="BD416" t="str">
        <f>IF(ISNUMBER(SEARCH("anaer",$AW416)),"anaer","")</f>
        <v/>
      </c>
      <c r="BE416" t="str">
        <f>IF(ISNUMBER(SEARCH("thickening",$AZ416)),"thickening","")</f>
        <v>thickening</v>
      </c>
      <c r="BF416" s="2" t="str">
        <f>IF(ISNUMBER(SEARCH("airDry",$AW416)),"airDry","")</f>
        <v/>
      </c>
      <c r="BG416" s="2" t="str">
        <f>IF(ISNUMBER(SEARCH("heatDry",$AY416)),"heatDry","")</f>
        <v>heatDry</v>
      </c>
      <c r="BH416" s="2" t="str">
        <f>IF(AND(ISNUMBER(SEARCH("aerobic",$AW416)),ISNUMBER(SEARCH("anaer",$AW416))),"Combined Aer and Anaer.","")</f>
        <v/>
      </c>
    </row>
    <row r="417" spans="1:60" x14ac:dyDescent="0.3">
      <c r="A417" s="4">
        <v>415</v>
      </c>
      <c r="B417" t="s">
        <v>2084</v>
      </c>
      <c r="C417">
        <v>648.87</v>
      </c>
      <c r="D417">
        <v>302.9119936919285</v>
      </c>
      <c r="E417">
        <v>303.00967501138041</v>
      </c>
      <c r="F417">
        <v>243.6441132952697</v>
      </c>
      <c r="G417">
        <v>367.4785339040352</v>
      </c>
      <c r="H417">
        <v>-77.158906441524792</v>
      </c>
      <c r="I417">
        <v>-78.236163104032499</v>
      </c>
      <c r="J417">
        <v>-90.738743794270462</v>
      </c>
      <c r="K417">
        <v>-62.284912534834802</v>
      </c>
      <c r="L417">
        <v>396.78617334835673</v>
      </c>
      <c r="M417">
        <v>394.79694836055432</v>
      </c>
      <c r="N417">
        <v>387.58770371966551</v>
      </c>
      <c r="O417">
        <v>411.94269879229552</v>
      </c>
      <c r="P417">
        <v>15.34650711324862</v>
      </c>
      <c r="Q417">
        <v>15.4643828814031</v>
      </c>
      <c r="R417">
        <v>12.621912203256739</v>
      </c>
      <c r="S417">
        <v>17.626593334348879</v>
      </c>
      <c r="T417">
        <v>64.489851580198305</v>
      </c>
      <c r="U417">
        <v>64.489749217424063</v>
      </c>
      <c r="V417">
        <v>64.445921499024237</v>
      </c>
      <c r="W417">
        <v>64.53336002104119</v>
      </c>
      <c r="X417">
        <v>4747.5764495337999</v>
      </c>
      <c r="Y417">
        <v>4767.5803505450749</v>
      </c>
      <c r="Z417">
        <v>4574.1151813296619</v>
      </c>
      <c r="AA417">
        <v>4858.361640401542</v>
      </c>
      <c r="AB417">
        <v>1016.693371235029</v>
      </c>
      <c r="AC417">
        <v>1003.678362980974</v>
      </c>
      <c r="AD417">
        <v>834.83617968584088</v>
      </c>
      <c r="AE417">
        <v>1259.1555002457169</v>
      </c>
      <c r="AF417">
        <v>59.929503244949217</v>
      </c>
      <c r="AG417">
        <v>59.628842109627271</v>
      </c>
      <c r="AH417">
        <v>58.541364757644757</v>
      </c>
      <c r="AI417">
        <v>62.216873674827433</v>
      </c>
      <c r="AJ417">
        <v>0.50855707240641912</v>
      </c>
      <c r="AK417">
        <v>0.50855695610776841</v>
      </c>
      <c r="AL417">
        <v>0.50854068777207795</v>
      </c>
      <c r="AM417">
        <v>0.50857352552009238</v>
      </c>
      <c r="AN417">
        <v>0.96199980621397474</v>
      </c>
      <c r="AO417">
        <v>0.96199980621397463</v>
      </c>
      <c r="AP417">
        <v>0.96199980621397463</v>
      </c>
      <c r="AQ417">
        <v>0.96199980621397463</v>
      </c>
      <c r="AR417">
        <v>11.804473190267521</v>
      </c>
      <c r="AS417">
        <v>11.80447319026751</v>
      </c>
      <c r="AT417">
        <v>11.80447319026751</v>
      </c>
      <c r="AU417">
        <v>11.80447319026751</v>
      </c>
      <c r="AV417" t="str">
        <f>VLOOKUP(Sheet1[[#This Row],[NPDES ID2]],Combined_Sheet__Major_Only___2[[NPDES ID2]:[ECHO BFR]],3,FALSE)</f>
        <v>PR</v>
      </c>
      <c r="AW417" t="s">
        <v>41</v>
      </c>
      <c r="AX417" t="str">
        <f>VLOOKUP(Sheet1[[#This Row],[NPDES ID2]],Combined_Sheet__Major_Only___2[[NPDES ID2]:[ECHO BFR]],27,FALSE)</f>
        <v>-</v>
      </c>
      <c r="AY417" t="str">
        <f>VLOOKUP(Sheet1[[#This Row],[NPDES ID2]],Combined_Sheet__Major_Only___2[[NPDES ID2]:[ECHO BFR]],28,FALSE)</f>
        <v>highTempCompost</v>
      </c>
      <c r="AZ417" t="str">
        <f>VLOOKUP(Sheet1[[#This Row],[NPDES ID2]],Combined_Sheet__Major_Only___2[[NPDES ID2]:[ECHO BFR]],29,FALSE)</f>
        <v>preliminaryOps, thickening</v>
      </c>
      <c r="BA417">
        <f>VLOOKUP(Sheet1[[#This Row],[NPDES ID2]],Combined_Sheet__Major_Only___2[[NPDES ID2]:[ECHO BFR]],17,FALSE)</f>
        <v>18.480556</v>
      </c>
      <c r="BB417">
        <f>VLOOKUP(Sheet1[[#This Row],[NPDES ID2]],Combined_Sheet__Major_Only___2[[NPDES ID2]:[ECHO BFR]],18,FALSE)</f>
        <v>-66.677694000000002</v>
      </c>
      <c r="BC417" t="str">
        <f>IF(ISNUMBER(SEARCH("aerobic",$AW417)),"aerobic","")</f>
        <v>aerobic</v>
      </c>
      <c r="BD417" t="str">
        <f>IF(ISNUMBER(SEARCH("anaer",$AW417)),"anaer","")</f>
        <v/>
      </c>
      <c r="BE417" t="str">
        <f>IF(ISNUMBER(SEARCH("thickening",$AZ417)),"thickening","")</f>
        <v>thickening</v>
      </c>
      <c r="BF417" s="3" t="str">
        <f>IF(ISNUMBER(SEARCH("airDry",$AW417)),"airDry","")</f>
        <v/>
      </c>
      <c r="BG417" s="3" t="str">
        <f>IF(ISNUMBER(SEARCH("heatDry",$AY417)),"heatDry","")</f>
        <v/>
      </c>
      <c r="BH417" s="3" t="str">
        <f>IF(AND(ISNUMBER(SEARCH("aerobic",$AW417)),ISNUMBER(SEARCH("anaer",$AW417))),"Combined Aer and Anaer.","")</f>
        <v/>
      </c>
    </row>
    <row r="418" spans="1:60" x14ac:dyDescent="0.3">
      <c r="A418" s="4">
        <v>416</v>
      </c>
      <c r="B418" t="s">
        <v>2089</v>
      </c>
      <c r="C418">
        <v>646.9</v>
      </c>
      <c r="D418">
        <v>314.09756228283851</v>
      </c>
      <c r="E418">
        <v>314.7493349660898</v>
      </c>
      <c r="F418">
        <v>252.59962230143799</v>
      </c>
      <c r="G418">
        <v>381.1603022969278</v>
      </c>
      <c r="H418">
        <v>-77.338027956150114</v>
      </c>
      <c r="I418">
        <v>-78.216523923662209</v>
      </c>
      <c r="J418">
        <v>-90.543746262252611</v>
      </c>
      <c r="K418">
        <v>-62.855338686551541</v>
      </c>
      <c r="L418">
        <v>382.0170632569189</v>
      </c>
      <c r="M418">
        <v>379.93265505238543</v>
      </c>
      <c r="N418">
        <v>372.37898802007402</v>
      </c>
      <c r="O418">
        <v>397.89779413768861</v>
      </c>
      <c r="P418">
        <v>15.324129236218161</v>
      </c>
      <c r="Q418">
        <v>15.4350379185194</v>
      </c>
      <c r="R418">
        <v>12.74720370938442</v>
      </c>
      <c r="S418">
        <v>17.638437002080291</v>
      </c>
      <c r="T418">
        <v>54.61446889130243</v>
      </c>
      <c r="U418">
        <v>54.614381768898212</v>
      </c>
      <c r="V418">
        <v>54.577079378192991</v>
      </c>
      <c r="W418">
        <v>54.651499540365428</v>
      </c>
      <c r="X418">
        <v>4163.6300255650367</v>
      </c>
      <c r="Y418">
        <v>4182.6868870702428</v>
      </c>
      <c r="Z418">
        <v>3998.2466741381249</v>
      </c>
      <c r="AA418">
        <v>4269.4470776634525</v>
      </c>
      <c r="AB418">
        <v>815.47566060259646</v>
      </c>
      <c r="AC418">
        <v>806.49341119089127</v>
      </c>
      <c r="AD418">
        <v>680.25045394746189</v>
      </c>
      <c r="AE418">
        <v>995.71034394678657</v>
      </c>
      <c r="AF418">
        <v>57.874352435299379</v>
      </c>
      <c r="AG418">
        <v>57.558381938584169</v>
      </c>
      <c r="AH418">
        <v>56.415252029213839</v>
      </c>
      <c r="AI418">
        <v>60.278606225461992</v>
      </c>
      <c r="AJ418">
        <v>0.4834889817087194</v>
      </c>
      <c r="AK418">
        <v>0.48348888033600879</v>
      </c>
      <c r="AL418">
        <v>0.48347469760757761</v>
      </c>
      <c r="AM418">
        <v>0.48350332546551139</v>
      </c>
      <c r="AN418">
        <v>0.95556651711598817</v>
      </c>
      <c r="AO418">
        <v>0.95556651711598839</v>
      </c>
      <c r="AP418">
        <v>0.95556651711598839</v>
      </c>
      <c r="AQ418">
        <v>0.95556651711598839</v>
      </c>
      <c r="AR418">
        <v>11.96262810321109</v>
      </c>
      <c r="AS418">
        <v>11.96262810321109</v>
      </c>
      <c r="AT418">
        <v>11.96262810321109</v>
      </c>
      <c r="AU418">
        <v>11.96262810321109</v>
      </c>
      <c r="AV418" t="str">
        <f>VLOOKUP(Sheet1[[#This Row],[NPDES ID2]],Combined_Sheet__Major_Only___2[[NPDES ID2]:[ECHO BFR]],3,FALSE)</f>
        <v>IA</v>
      </c>
      <c r="AW418" t="s">
        <v>12182</v>
      </c>
      <c r="AX418" t="str">
        <f>VLOOKUP(Sheet1[[#This Row],[NPDES ID2]],Combined_Sheet__Major_Only___2[[NPDES ID2]:[ECHO BFR]],27,FALSE)</f>
        <v>tempSludgeStore</v>
      </c>
      <c r="AY418" t="str">
        <f>VLOOKUP(Sheet1[[#This Row],[NPDES ID2]],Combined_Sheet__Major_Only___2[[NPDES ID2]:[ECHO BFR]],28,FALSE)</f>
        <v>-</v>
      </c>
      <c r="AZ418" t="str">
        <f>VLOOKUP(Sheet1[[#This Row],[NPDES ID2]],Combined_Sheet__Major_Only___2[[NPDES ID2]:[ECHO BFR]],29,FALSE)</f>
        <v>thickening</v>
      </c>
      <c r="BA418">
        <f>VLOOKUP(Sheet1[[#This Row],[NPDES ID2]],Combined_Sheet__Major_Only___2[[NPDES ID2]:[ECHO BFR]],17,FALSE)</f>
        <v>41.019039999999997</v>
      </c>
      <c r="BB418">
        <f>VLOOKUP(Sheet1[[#This Row],[NPDES ID2]],Combined_Sheet__Major_Only___2[[NPDES ID2]:[ECHO BFR]],18,FALSE)</f>
        <v>-92.411360000000002</v>
      </c>
      <c r="BC418" t="str">
        <f>IF(ISNUMBER(SEARCH("aerobic",$AW418)),"aerobic","")</f>
        <v>aerobic</v>
      </c>
      <c r="BD418" t="str">
        <f>IF(ISNUMBER(SEARCH("anaer",$AW418)),"anaer","")</f>
        <v>anaer</v>
      </c>
      <c r="BE418" t="str">
        <f>IF(ISNUMBER(SEARCH("thickening",$AZ418)),"thickening","")</f>
        <v>thickening</v>
      </c>
      <c r="BF418" s="2" t="str">
        <f>IF(ISNUMBER(SEARCH("airDry",$AW418)),"airDry","")</f>
        <v/>
      </c>
      <c r="BG418" s="2" t="str">
        <f>IF(ISNUMBER(SEARCH("heatDry",$AY418)),"heatDry","")</f>
        <v/>
      </c>
      <c r="BH418" s="2" t="str">
        <f>IF(AND(ISNUMBER(SEARCH("aerobic",$AW418)),ISNUMBER(SEARCH("anaer",$AW418))),"Combined Aer and Anaer.","")</f>
        <v>Combined Aer and Anaer.</v>
      </c>
    </row>
    <row r="419" spans="1:60" x14ac:dyDescent="0.3">
      <c r="A419" s="4">
        <v>417</v>
      </c>
      <c r="B419" t="s">
        <v>2094</v>
      </c>
      <c r="C419">
        <v>646.75</v>
      </c>
      <c r="D419">
        <v>301.64310053166628</v>
      </c>
      <c r="E419">
        <v>301.6765382132179</v>
      </c>
      <c r="F419">
        <v>242.69069875923651</v>
      </c>
      <c r="G419">
        <v>366.08608235381553</v>
      </c>
      <c r="H419">
        <v>-77.131018798628361</v>
      </c>
      <c r="I419">
        <v>-78.222848797515638</v>
      </c>
      <c r="J419">
        <v>-90.779621152473055</v>
      </c>
      <c r="K419">
        <v>-62.193120239535439</v>
      </c>
      <c r="L419">
        <v>397.70517742653908</v>
      </c>
      <c r="M419">
        <v>395.73898924932661</v>
      </c>
      <c r="N419">
        <v>388.61315850351809</v>
      </c>
      <c r="O419">
        <v>412.68632149392721</v>
      </c>
      <c r="P419">
        <v>15.292353454674</v>
      </c>
      <c r="Q419">
        <v>15.417959046249139</v>
      </c>
      <c r="R419">
        <v>12.564870755105799</v>
      </c>
      <c r="S419">
        <v>17.558261961204359</v>
      </c>
      <c r="T419">
        <v>74.318849039673111</v>
      </c>
      <c r="U419">
        <v>74.318731508113729</v>
      </c>
      <c r="V419">
        <v>74.268409111851483</v>
      </c>
      <c r="W419">
        <v>74.368804845742559</v>
      </c>
      <c r="X419">
        <v>5440.6278636417701</v>
      </c>
      <c r="Y419">
        <v>5463.243759873998</v>
      </c>
      <c r="Z419">
        <v>5244.5609470115651</v>
      </c>
      <c r="AA419">
        <v>5565.8119446312476</v>
      </c>
      <c r="AB419">
        <v>958.71179357608037</v>
      </c>
      <c r="AC419">
        <v>951.02293719798718</v>
      </c>
      <c r="AD419">
        <v>814.81174040515737</v>
      </c>
      <c r="AE419">
        <v>1142.0553380393389</v>
      </c>
      <c r="AF419">
        <v>60.265229344133367</v>
      </c>
      <c r="AG419">
        <v>59.967070626113227</v>
      </c>
      <c r="AH419">
        <v>58.888686163232528</v>
      </c>
      <c r="AI419">
        <v>62.53350016402122</v>
      </c>
      <c r="AJ419">
        <v>0.51265400146804063</v>
      </c>
      <c r="AK419">
        <v>0.51265388301772774</v>
      </c>
      <c r="AL419">
        <v>0.51263731403269142</v>
      </c>
      <c r="AM419">
        <v>0.51267075865475675</v>
      </c>
      <c r="AN419">
        <v>0.96678608575844183</v>
      </c>
      <c r="AO419">
        <v>0.96678608575844194</v>
      </c>
      <c r="AP419">
        <v>0.96678608575844194</v>
      </c>
      <c r="AQ419">
        <v>0.96678608575844194</v>
      </c>
      <c r="AR419">
        <v>13.224214541623249</v>
      </c>
      <c r="AS419">
        <v>13.224214541623249</v>
      </c>
      <c r="AT419">
        <v>13.224214541623249</v>
      </c>
      <c r="AU419">
        <v>13.224214541623249</v>
      </c>
      <c r="AV419" t="str">
        <f>VLOOKUP(Sheet1[[#This Row],[NPDES ID2]],Combined_Sheet__Major_Only___2[[NPDES ID2]:[ECHO BFR]],3,FALSE)</f>
        <v>IN</v>
      </c>
      <c r="AW419" t="s">
        <v>41</v>
      </c>
      <c r="AX419" t="str">
        <f>VLOOKUP(Sheet1[[#This Row],[NPDES ID2]],Combined_Sheet__Major_Only___2[[NPDES ID2]:[ECHO BFR]],27,FALSE)</f>
        <v>tempSludgeStore</v>
      </c>
      <c r="AY419" t="str">
        <f>VLOOKUP(Sheet1[[#This Row],[NPDES ID2]],Combined_Sheet__Major_Only___2[[NPDES ID2]:[ECHO BFR]],28,FALSE)</f>
        <v>-</v>
      </c>
      <c r="AZ419" t="str">
        <f>VLOOKUP(Sheet1[[#This Row],[NPDES ID2]],Combined_Sheet__Major_Only___2[[NPDES ID2]:[ECHO BFR]],29,FALSE)</f>
        <v>preliminaryOps, thickening</v>
      </c>
      <c r="BA419">
        <f>VLOOKUP(Sheet1[[#This Row],[NPDES ID2]],Combined_Sheet__Major_Only___2[[NPDES ID2]:[ECHO BFR]],17,FALSE)</f>
        <v>38.737580000000001</v>
      </c>
      <c r="BB419">
        <f>VLOOKUP(Sheet1[[#This Row],[NPDES ID2]],Combined_Sheet__Major_Only___2[[NPDES ID2]:[ECHO BFR]],18,FALSE)</f>
        <v>-85.395690000000002</v>
      </c>
      <c r="BC419" t="str">
        <f>IF(ISNUMBER(SEARCH("aerobic",$AW419)),"aerobic","")</f>
        <v>aerobic</v>
      </c>
      <c r="BD419" t="str">
        <f>IF(ISNUMBER(SEARCH("anaer",$AW419)),"anaer","")</f>
        <v/>
      </c>
      <c r="BE419" t="str">
        <f>IF(ISNUMBER(SEARCH("thickening",$AZ419)),"thickening","")</f>
        <v>thickening</v>
      </c>
      <c r="BF419" s="3" t="str">
        <f>IF(ISNUMBER(SEARCH("airDry",$AW419)),"airDry","")</f>
        <v/>
      </c>
      <c r="BG419" s="3" t="str">
        <f>IF(ISNUMBER(SEARCH("heatDry",$AY419)),"heatDry","")</f>
        <v/>
      </c>
      <c r="BH419" s="3" t="str">
        <f>IF(AND(ISNUMBER(SEARCH("aerobic",$AW419)),ISNUMBER(SEARCH("anaer",$AW419))),"Combined Aer and Anaer.","")</f>
        <v/>
      </c>
    </row>
    <row r="420" spans="1:60" x14ac:dyDescent="0.3">
      <c r="A420" s="4">
        <v>418</v>
      </c>
      <c r="B420" t="s">
        <v>2098</v>
      </c>
      <c r="C420">
        <v>646</v>
      </c>
      <c r="D420">
        <v>282.05609739559662</v>
      </c>
      <c r="E420">
        <v>282.30964912701768</v>
      </c>
      <c r="F420">
        <v>226.8056761084552</v>
      </c>
      <c r="G420">
        <v>343.34211520540418</v>
      </c>
      <c r="H420">
        <v>-76.851501062059398</v>
      </c>
      <c r="I420">
        <v>-78.059885281837182</v>
      </c>
      <c r="J420">
        <v>-91.041207810714198</v>
      </c>
      <c r="K420">
        <v>-60.756894551576551</v>
      </c>
      <c r="L420">
        <v>424.99384685796082</v>
      </c>
      <c r="M420">
        <v>423.23685043025631</v>
      </c>
      <c r="N420">
        <v>416.87090671717999</v>
      </c>
      <c r="O420">
        <v>438.37774240535509</v>
      </c>
      <c r="P420">
        <v>15.22350770280844</v>
      </c>
      <c r="Q420">
        <v>15.405052261067009</v>
      </c>
      <c r="R420">
        <v>12.359747972580029</v>
      </c>
      <c r="S420">
        <v>17.438654402426241</v>
      </c>
      <c r="T420">
        <v>3.8994084724711642</v>
      </c>
      <c r="U420">
        <v>3.899399617037536</v>
      </c>
      <c r="V420">
        <v>3.8956080682621832</v>
      </c>
      <c r="W420">
        <v>3.9031724004514081</v>
      </c>
      <c r="X420">
        <v>266.79317593598881</v>
      </c>
      <c r="Y420">
        <v>267.68684608951088</v>
      </c>
      <c r="Z420">
        <v>258.82077219851482</v>
      </c>
      <c r="AA420">
        <v>271.9135702665921</v>
      </c>
      <c r="AB420">
        <v>48.830408315610647</v>
      </c>
      <c r="AC420">
        <v>48.39090587261785</v>
      </c>
      <c r="AD420">
        <v>41.302439573115919</v>
      </c>
      <c r="AE420">
        <v>58.4771371363382</v>
      </c>
      <c r="AF420">
        <v>64.473829941046574</v>
      </c>
      <c r="AG420">
        <v>64.207177933998324</v>
      </c>
      <c r="AH420">
        <v>63.24212098269409</v>
      </c>
      <c r="AI420">
        <v>66.503336382911655</v>
      </c>
      <c r="AJ420">
        <v>0.56405292423868458</v>
      </c>
      <c r="AK420">
        <v>0.56405286483349593</v>
      </c>
      <c r="AL420">
        <v>0.56404454624975953</v>
      </c>
      <c r="AM420">
        <v>0.56406133707366946</v>
      </c>
      <c r="AN420">
        <v>0.6597187850223547</v>
      </c>
      <c r="AO420">
        <v>0.65971878502235493</v>
      </c>
      <c r="AP420">
        <v>0.65971878502235493</v>
      </c>
      <c r="AQ420">
        <v>0.65971878502235493</v>
      </c>
      <c r="AR420">
        <v>13.84297313918572</v>
      </c>
      <c r="AS420">
        <v>13.84297313918572</v>
      </c>
      <c r="AT420">
        <v>13.84297313918572</v>
      </c>
      <c r="AU420">
        <v>13.84297313918572</v>
      </c>
      <c r="AV420" t="str">
        <f>VLOOKUP(Sheet1[[#This Row],[NPDES ID2]],Combined_Sheet__Major_Only___2[[NPDES ID2]:[ECHO BFR]],3,FALSE)</f>
        <v>OR</v>
      </c>
      <c r="AW420" t="s">
        <v>12186</v>
      </c>
      <c r="AX420" t="str">
        <f>VLOOKUP(Sheet1[[#This Row],[NPDES ID2]],Combined_Sheet__Major_Only___2[[NPDES ID2]:[ECHO BFR]],27,FALSE)</f>
        <v>-</v>
      </c>
      <c r="AY420" t="str">
        <f>VLOOKUP(Sheet1[[#This Row],[NPDES ID2]],Combined_Sheet__Major_Only___2[[NPDES ID2]:[ECHO BFR]],28,FALSE)</f>
        <v>-</v>
      </c>
      <c r="AZ420" t="str">
        <f>VLOOKUP(Sheet1[[#This Row],[NPDES ID2]],Combined_Sheet__Major_Only___2[[NPDES ID2]:[ECHO BFR]],29,FALSE)</f>
        <v>preliminaryOps, thickening</v>
      </c>
      <c r="BA420">
        <f>VLOOKUP(Sheet1[[#This Row],[NPDES ID2]],Combined_Sheet__Major_Only___2[[NPDES ID2]:[ECHO BFR]],17,FALSE)</f>
        <v>42.216332999999999</v>
      </c>
      <c r="BB420">
        <f>VLOOKUP(Sheet1[[#This Row],[NPDES ID2]],Combined_Sheet__Major_Only___2[[NPDES ID2]:[ECHO BFR]],18,FALSE)</f>
        <v>-121.776189</v>
      </c>
      <c r="BC420" t="str">
        <f>IF(ISNUMBER(SEARCH("aerobic",$AW420)),"aerobic","")</f>
        <v/>
      </c>
      <c r="BD420" t="str">
        <f>IF(ISNUMBER(SEARCH("anaer",$AW420)),"anaer","")</f>
        <v>anaer</v>
      </c>
      <c r="BE420" t="str">
        <f>IF(ISNUMBER(SEARCH("thickening",$AZ420)),"thickening","")</f>
        <v>thickening</v>
      </c>
      <c r="BF420" s="2" t="str">
        <f>IF(ISNUMBER(SEARCH("airDry",$AW420)),"airDry","")</f>
        <v>airDry</v>
      </c>
      <c r="BG420" s="2" t="str">
        <f>IF(ISNUMBER(SEARCH("heatDry",$AY420)),"heatDry","")</f>
        <v/>
      </c>
      <c r="BH420" s="2" t="str">
        <f>IF(AND(ISNUMBER(SEARCH("aerobic",$AW420)),ISNUMBER(SEARCH("anaer",$AW420))),"Combined Aer and Anaer.","")</f>
        <v/>
      </c>
    </row>
    <row r="421" spans="1:60" x14ac:dyDescent="0.3">
      <c r="A421" s="4">
        <v>419</v>
      </c>
      <c r="B421" t="s">
        <v>2103</v>
      </c>
      <c r="C421">
        <v>640.38</v>
      </c>
      <c r="D421">
        <v>304.58779883677789</v>
      </c>
      <c r="E421">
        <v>304.75245748020359</v>
      </c>
      <c r="F421">
        <v>245.13439344253021</v>
      </c>
      <c r="G421">
        <v>369.7244434292428</v>
      </c>
      <c r="H421">
        <v>-77.172215580411688</v>
      </c>
      <c r="I421">
        <v>-78.248707879467389</v>
      </c>
      <c r="J421">
        <v>-90.763383962958713</v>
      </c>
      <c r="K421">
        <v>-62.300627048885147</v>
      </c>
      <c r="L421">
        <v>391.65045215658631</v>
      </c>
      <c r="M421">
        <v>389.68761934406439</v>
      </c>
      <c r="N421">
        <v>382.57437646500199</v>
      </c>
      <c r="O421">
        <v>406.60521072167973</v>
      </c>
      <c r="P421">
        <v>15.14566015241518</v>
      </c>
      <c r="Q421">
        <v>15.262192088879649</v>
      </c>
      <c r="R421">
        <v>12.456452972486311</v>
      </c>
      <c r="S421">
        <v>17.395706418865991</v>
      </c>
      <c r="T421">
        <v>65.060219505893457</v>
      </c>
      <c r="U421">
        <v>65.060116262888187</v>
      </c>
      <c r="V421">
        <v>65.015911664144696</v>
      </c>
      <c r="W421">
        <v>65.10410208157009</v>
      </c>
      <c r="X421">
        <v>4788.8800651537094</v>
      </c>
      <c r="Y421">
        <v>4809.0504196134407</v>
      </c>
      <c r="Z421">
        <v>4613.973641135346</v>
      </c>
      <c r="AA421">
        <v>4900.587406816212</v>
      </c>
      <c r="AB421">
        <v>780.05973508790294</v>
      </c>
      <c r="AC421">
        <v>774.95350481135858</v>
      </c>
      <c r="AD421">
        <v>670.98864457925197</v>
      </c>
      <c r="AE421">
        <v>917.38624815326614</v>
      </c>
      <c r="AF421">
        <v>59.937867595469399</v>
      </c>
      <c r="AG421">
        <v>59.637282593931658</v>
      </c>
      <c r="AH421">
        <v>58.549939575752781</v>
      </c>
      <c r="AI421">
        <v>62.224867281542053</v>
      </c>
      <c r="AJ421">
        <v>0.50865913853483469</v>
      </c>
      <c r="AK421">
        <v>0.50865903276305247</v>
      </c>
      <c r="AL421">
        <v>0.50864423435719719</v>
      </c>
      <c r="AM421">
        <v>0.50867410495356891</v>
      </c>
      <c r="AN421">
        <v>0.962314938644659</v>
      </c>
      <c r="AO421">
        <v>0.96231493864465911</v>
      </c>
      <c r="AP421">
        <v>0.96231493864465911</v>
      </c>
      <c r="AQ421">
        <v>0.96231493864465911</v>
      </c>
      <c r="AR421">
        <v>13.776123442545151</v>
      </c>
      <c r="AS421">
        <v>13.776123442545151</v>
      </c>
      <c r="AT421">
        <v>13.776123442545151</v>
      </c>
      <c r="AU421">
        <v>13.776123442545151</v>
      </c>
      <c r="AV421" t="str">
        <f>VLOOKUP(Sheet1[[#This Row],[NPDES ID2]],Combined_Sheet__Major_Only___2[[NPDES ID2]:[ECHO BFR]],3,FALSE)</f>
        <v>NC</v>
      </c>
      <c r="AW421" t="s">
        <v>41</v>
      </c>
      <c r="AX421" t="str">
        <f>VLOOKUP(Sheet1[[#This Row],[NPDES ID2]],Combined_Sheet__Major_Only___2[[NPDES ID2]:[ECHO BFR]],27,FALSE)</f>
        <v>-</v>
      </c>
      <c r="AY421" t="str">
        <f>VLOOKUP(Sheet1[[#This Row],[NPDES ID2]],Combined_Sheet__Major_Only___2[[NPDES ID2]:[ECHO BFR]],28,FALSE)</f>
        <v>thermoAerobicDigest</v>
      </c>
      <c r="AZ421" t="str">
        <f>VLOOKUP(Sheet1[[#This Row],[NPDES ID2]],Combined_Sheet__Major_Only___2[[NPDES ID2]:[ECHO BFR]],29,FALSE)</f>
        <v>thickening, preliminaryOps</v>
      </c>
      <c r="BA421">
        <f>VLOOKUP(Sheet1[[#This Row],[NPDES ID2]],Combined_Sheet__Major_Only___2[[NPDES ID2]:[ECHO BFR]],17,FALSE)</f>
        <v>34.027540999999999</v>
      </c>
      <c r="BB421">
        <f>VLOOKUP(Sheet1[[#This Row],[NPDES ID2]],Combined_Sheet__Major_Only___2[[NPDES ID2]:[ECHO BFR]],18,FALSE)</f>
        <v>-78.280216999999993</v>
      </c>
      <c r="BC421" t="str">
        <f>IF(ISNUMBER(SEARCH("aerobic",$AW421)),"aerobic","")</f>
        <v>aerobic</v>
      </c>
      <c r="BD421" t="str">
        <f>IF(ISNUMBER(SEARCH("anaer",$AW421)),"anaer","")</f>
        <v/>
      </c>
      <c r="BE421" t="str">
        <f>IF(ISNUMBER(SEARCH("thickening",$AZ421)),"thickening","")</f>
        <v>thickening</v>
      </c>
      <c r="BF421" s="3" t="str">
        <f>IF(ISNUMBER(SEARCH("airDry",$AW421)),"airDry","")</f>
        <v/>
      </c>
      <c r="BG421" s="3" t="str">
        <f>IF(ISNUMBER(SEARCH("heatDry",$AY421)),"heatDry","")</f>
        <v/>
      </c>
      <c r="BH421" s="3" t="str">
        <f>IF(AND(ISNUMBER(SEARCH("aerobic",$AW421)),ISNUMBER(SEARCH("anaer",$AW421))),"Combined Aer and Anaer.","")</f>
        <v/>
      </c>
    </row>
    <row r="422" spans="1:60" x14ac:dyDescent="0.3">
      <c r="A422" s="4">
        <v>420</v>
      </c>
      <c r="B422" t="s">
        <v>2108</v>
      </c>
      <c r="C422">
        <v>638.87</v>
      </c>
      <c r="D422">
        <v>285.1176695946013</v>
      </c>
      <c r="E422">
        <v>285.33046585939479</v>
      </c>
      <c r="F422">
        <v>229.2283158617181</v>
      </c>
      <c r="G422">
        <v>347.14888085271468</v>
      </c>
      <c r="H422">
        <v>-76.887866641250909</v>
      </c>
      <c r="I422">
        <v>-78.074888477054557</v>
      </c>
      <c r="J422">
        <v>-91.114049322916244</v>
      </c>
      <c r="K422">
        <v>-60.934874522171562</v>
      </c>
      <c r="L422">
        <v>417.78901493885218</v>
      </c>
      <c r="M422">
        <v>416.03260975413798</v>
      </c>
      <c r="N422">
        <v>409.6689209549678</v>
      </c>
      <c r="O422">
        <v>431.16819078190139</v>
      </c>
      <c r="P422">
        <v>15.060242469547029</v>
      </c>
      <c r="Q422">
        <v>15.23340542445867</v>
      </c>
      <c r="R422">
        <v>12.240653388864001</v>
      </c>
      <c r="S422">
        <v>17.22945319823258</v>
      </c>
      <c r="T422">
        <v>3.8935423756135532</v>
      </c>
      <c r="U422">
        <v>3.8935335292328901</v>
      </c>
      <c r="V422">
        <v>3.8897458565811749</v>
      </c>
      <c r="W422">
        <v>3.897302455707067</v>
      </c>
      <c r="X422">
        <v>267.99725789541981</v>
      </c>
      <c r="Y422">
        <v>268.90793618221312</v>
      </c>
      <c r="Z422">
        <v>259.85271447593459</v>
      </c>
      <c r="AA422">
        <v>273.22836656282709</v>
      </c>
      <c r="AB422">
        <v>45.934934978072327</v>
      </c>
      <c r="AC422">
        <v>45.584153007035091</v>
      </c>
      <c r="AD422">
        <v>39.257523692683598</v>
      </c>
      <c r="AE422">
        <v>54.373790552682728</v>
      </c>
      <c r="AF422">
        <v>64.08811428801954</v>
      </c>
      <c r="AG422">
        <v>63.818584547191257</v>
      </c>
      <c r="AH422">
        <v>62.843056675693063</v>
      </c>
      <c r="AI422">
        <v>66.139606019415424</v>
      </c>
      <c r="AJ422">
        <v>0.55933926810797485</v>
      </c>
      <c r="AK422">
        <v>0.55933921222898397</v>
      </c>
      <c r="AL422">
        <v>0.55933138706141661</v>
      </c>
      <c r="AM422">
        <v>0.55934718192667776</v>
      </c>
      <c r="AN422">
        <v>0.65945651856984899</v>
      </c>
      <c r="AO422">
        <v>0.65945651856984866</v>
      </c>
      <c r="AP422">
        <v>0.65945651856984866</v>
      </c>
      <c r="AQ422">
        <v>0.65945651856984866</v>
      </c>
      <c r="AR422">
        <v>14.29221989430544</v>
      </c>
      <c r="AS422">
        <v>14.29221989430544</v>
      </c>
      <c r="AT422">
        <v>14.29221989430544</v>
      </c>
      <c r="AU422">
        <v>14.29221989430544</v>
      </c>
      <c r="AV422" t="str">
        <f>VLOOKUP(Sheet1[[#This Row],[NPDES ID2]],Combined_Sheet__Major_Only___2[[NPDES ID2]:[ECHO BFR]],3,FALSE)</f>
        <v>PR</v>
      </c>
      <c r="AW422" t="s">
        <v>118</v>
      </c>
      <c r="AX422" t="str">
        <f>VLOOKUP(Sheet1[[#This Row],[NPDES ID2]],Combined_Sheet__Major_Only___2[[NPDES ID2]:[ECHO BFR]],27,FALSE)</f>
        <v>-</v>
      </c>
      <c r="AY422" t="str">
        <f>VLOOKUP(Sheet1[[#This Row],[NPDES ID2]],Combined_Sheet__Major_Only___2[[NPDES ID2]:[ECHO BFR]],28,FALSE)</f>
        <v>-</v>
      </c>
      <c r="AZ422" t="str">
        <f>VLOOKUP(Sheet1[[#This Row],[NPDES ID2]],Combined_Sheet__Major_Only___2[[NPDES ID2]:[ECHO BFR]],29,FALSE)</f>
        <v>thickening</v>
      </c>
      <c r="BA422">
        <f>VLOOKUP(Sheet1[[#This Row],[NPDES ID2]],Combined_Sheet__Major_Only___2[[NPDES ID2]:[ECHO BFR]],17,FALSE)</f>
        <v>17.963602000000002</v>
      </c>
      <c r="BB422">
        <f>VLOOKUP(Sheet1[[#This Row],[NPDES ID2]],Combined_Sheet__Major_Only___2[[NPDES ID2]:[ECHO BFR]],18,FALSE)</f>
        <v>-66.421300000000002</v>
      </c>
      <c r="BC422" t="str">
        <f>IF(ISNUMBER(SEARCH("aerobic",$AW422)),"aerobic","")</f>
        <v>aerobic</v>
      </c>
      <c r="BD422" t="str">
        <f>IF(ISNUMBER(SEARCH("anaer",$AW422)),"anaer","")</f>
        <v/>
      </c>
      <c r="BE422" t="str">
        <f>IF(ISNUMBER(SEARCH("thickening",$AZ422)),"thickening","")</f>
        <v>thickening</v>
      </c>
      <c r="BF422" s="2" t="str">
        <f>IF(ISNUMBER(SEARCH("airDry",$AW422)),"airDry","")</f>
        <v>airDry</v>
      </c>
      <c r="BG422" s="2" t="str">
        <f>IF(ISNUMBER(SEARCH("heatDry",$AY422)),"heatDry","")</f>
        <v/>
      </c>
      <c r="BH422" s="2" t="str">
        <f>IF(AND(ISNUMBER(SEARCH("aerobic",$AW422)),ISNUMBER(SEARCH("anaer",$AW422))),"Combined Aer and Anaer.","")</f>
        <v/>
      </c>
    </row>
    <row r="423" spans="1:60" x14ac:dyDescent="0.3">
      <c r="A423" s="4">
        <v>421</v>
      </c>
      <c r="B423" t="s">
        <v>2113</v>
      </c>
      <c r="C423">
        <v>628.16</v>
      </c>
      <c r="D423">
        <v>291.24457932746259</v>
      </c>
      <c r="E423">
        <v>291.35367500971302</v>
      </c>
      <c r="F423">
        <v>234.13322741228319</v>
      </c>
      <c r="G423">
        <v>354.65863523403391</v>
      </c>
      <c r="H423">
        <v>-76.870447776199867</v>
      </c>
      <c r="I423">
        <v>-78.178851695205395</v>
      </c>
      <c r="J423">
        <v>-91.092207156947239</v>
      </c>
      <c r="K423">
        <v>-61.128849160865833</v>
      </c>
      <c r="L423">
        <v>405.14073442822001</v>
      </c>
      <c r="M423">
        <v>403.37199689967781</v>
      </c>
      <c r="N423">
        <v>396.96102944788561</v>
      </c>
      <c r="O423">
        <v>418.61883107069531</v>
      </c>
      <c r="P423">
        <v>14.81797873655858</v>
      </c>
      <c r="Q423">
        <v>14.973970053336769</v>
      </c>
      <c r="R423">
        <v>12.07358091271602</v>
      </c>
      <c r="S423">
        <v>16.96138351098255</v>
      </c>
      <c r="T423">
        <v>103.7707134071438</v>
      </c>
      <c r="U423">
        <v>103.77055042344089</v>
      </c>
      <c r="V423">
        <v>103.70076720502431</v>
      </c>
      <c r="W423">
        <v>103.8399882665514</v>
      </c>
      <c r="X423">
        <v>7242.3321729963482</v>
      </c>
      <c r="Y423">
        <v>7268.9337154431523</v>
      </c>
      <c r="Z423">
        <v>7011.6170556875268</v>
      </c>
      <c r="AA423">
        <v>7389.3510423063544</v>
      </c>
      <c r="AB423">
        <v>1127.99001895885</v>
      </c>
      <c r="AC423">
        <v>1121.1266676259379</v>
      </c>
      <c r="AD423">
        <v>977.56567507183718</v>
      </c>
      <c r="AE423">
        <v>1314.3747714328881</v>
      </c>
      <c r="AF423">
        <v>63.209075744528057</v>
      </c>
      <c r="AG423">
        <v>62.93286750535205</v>
      </c>
      <c r="AH423">
        <v>61.934293808570381</v>
      </c>
      <c r="AI423">
        <v>65.309735580823059</v>
      </c>
      <c r="AJ423">
        <v>0.54859909998119294</v>
      </c>
      <c r="AK423">
        <v>0.54859895887054566</v>
      </c>
      <c r="AL423">
        <v>0.54857922452074226</v>
      </c>
      <c r="AM423">
        <v>0.54861905860379401</v>
      </c>
      <c r="AN423">
        <v>0.97588672679541844</v>
      </c>
      <c r="AO423">
        <v>0.97588672679541844</v>
      </c>
      <c r="AP423">
        <v>0.97588672679541844</v>
      </c>
      <c r="AQ423">
        <v>0.97588672679541844</v>
      </c>
      <c r="AR423">
        <v>14.92773908914798</v>
      </c>
      <c r="AS423">
        <v>14.92773908914798</v>
      </c>
      <c r="AT423">
        <v>14.92773908914798</v>
      </c>
      <c r="AU423">
        <v>14.92773908914798</v>
      </c>
      <c r="AV423" t="str">
        <f>VLOOKUP(Sheet1[[#This Row],[NPDES ID2]],Combined_Sheet__Major_Only___2[[NPDES ID2]:[ECHO BFR]],3,FALSE)</f>
        <v>WA</v>
      </c>
      <c r="AW423" t="s">
        <v>41</v>
      </c>
      <c r="AX423" t="str">
        <f>VLOOKUP(Sheet1[[#This Row],[NPDES ID2]],Combined_Sheet__Major_Only___2[[NPDES ID2]:[ECHO BFR]],27,FALSE)</f>
        <v>-</v>
      </c>
      <c r="AY423" t="str">
        <f>VLOOKUP(Sheet1[[#This Row],[NPDES ID2]],Combined_Sheet__Major_Only___2[[NPDES ID2]:[ECHO BFR]],28,FALSE)</f>
        <v>-</v>
      </c>
      <c r="AZ423" t="str">
        <f>VLOOKUP(Sheet1[[#This Row],[NPDES ID2]],Combined_Sheet__Major_Only___2[[NPDES ID2]:[ECHO BFR]],29,FALSE)</f>
        <v>preliminaryOps, thickening</v>
      </c>
      <c r="BA423">
        <f>VLOOKUP(Sheet1[[#This Row],[NPDES ID2]],Combined_Sheet__Major_Only___2[[NPDES ID2]:[ECHO BFR]],17,FALSE)</f>
        <v>47.205596999999997</v>
      </c>
      <c r="BB423">
        <f>VLOOKUP(Sheet1[[#This Row],[NPDES ID2]],Combined_Sheet__Major_Only___2[[NPDES ID2]:[ECHO BFR]],18,FALSE)</f>
        <v>-122.32131699999999</v>
      </c>
      <c r="BC423" t="str">
        <f>IF(ISNUMBER(SEARCH("aerobic",$AW423)),"aerobic","")</f>
        <v>aerobic</v>
      </c>
      <c r="BD423" t="str">
        <f>IF(ISNUMBER(SEARCH("anaer",$AW423)),"anaer","")</f>
        <v/>
      </c>
      <c r="BE423" t="str">
        <f>IF(ISNUMBER(SEARCH("thickening",$AZ423)),"thickening","")</f>
        <v>thickening</v>
      </c>
      <c r="BF423" s="3" t="str">
        <f>IF(ISNUMBER(SEARCH("airDry",$AW423)),"airDry","")</f>
        <v/>
      </c>
      <c r="BG423" s="3" t="str">
        <f>IF(ISNUMBER(SEARCH("heatDry",$AY423)),"heatDry","")</f>
        <v/>
      </c>
      <c r="BH423" s="3" t="str">
        <f>IF(AND(ISNUMBER(SEARCH("aerobic",$AW423)),ISNUMBER(SEARCH("anaer",$AW423))),"Combined Aer and Anaer.","")</f>
        <v/>
      </c>
    </row>
    <row r="424" spans="1:60" x14ac:dyDescent="0.3">
      <c r="A424" s="4">
        <v>422</v>
      </c>
      <c r="B424" t="s">
        <v>2118</v>
      </c>
      <c r="C424">
        <v>623.69000000000005</v>
      </c>
      <c r="D424">
        <v>286.99448767198902</v>
      </c>
      <c r="E424">
        <v>286.78956160784691</v>
      </c>
      <c r="F424">
        <v>230.62951904532019</v>
      </c>
      <c r="G424">
        <v>349.84840154453059</v>
      </c>
      <c r="H424">
        <v>-76.813762008222739</v>
      </c>
      <c r="I424">
        <v>-78.031854281947886</v>
      </c>
      <c r="J424">
        <v>-90.971673751952238</v>
      </c>
      <c r="K424">
        <v>-60.709938591388401</v>
      </c>
      <c r="L424">
        <v>409.49891642122202</v>
      </c>
      <c r="M424">
        <v>407.79669793290981</v>
      </c>
      <c r="N424">
        <v>401.6278372528659</v>
      </c>
      <c r="O424">
        <v>422.46820364390481</v>
      </c>
      <c r="P424">
        <v>14.69909418101674</v>
      </c>
      <c r="Q424">
        <v>14.87233927688643</v>
      </c>
      <c r="R424">
        <v>11.9381685682262</v>
      </c>
      <c r="S424">
        <v>16.830890319829539</v>
      </c>
      <c r="T424">
        <v>63.841149648830417</v>
      </c>
      <c r="U424">
        <v>63.841048287177642</v>
      </c>
      <c r="V424">
        <v>63.797649209652967</v>
      </c>
      <c r="W424">
        <v>63.884232571374831</v>
      </c>
      <c r="X424">
        <v>4376.67385860784</v>
      </c>
      <c r="Y424">
        <v>4391.9515101079633</v>
      </c>
      <c r="Z424">
        <v>4243.951002633451</v>
      </c>
      <c r="AA424">
        <v>4461.2229643731034</v>
      </c>
      <c r="AB424">
        <v>693.99752262773222</v>
      </c>
      <c r="AC424">
        <v>689.54997008848204</v>
      </c>
      <c r="AD424">
        <v>600.11663147852641</v>
      </c>
      <c r="AE424">
        <v>811.06601209953374</v>
      </c>
      <c r="AF424">
        <v>64.346226357378299</v>
      </c>
      <c r="AG424">
        <v>64.078559707283347</v>
      </c>
      <c r="AH424">
        <v>63.110456982758187</v>
      </c>
      <c r="AI424">
        <v>66.382529526403673</v>
      </c>
      <c r="AJ424">
        <v>0.56249347296110885</v>
      </c>
      <c r="AK424">
        <v>0.56249336669506822</v>
      </c>
      <c r="AL424">
        <v>0.56247849672969208</v>
      </c>
      <c r="AM424">
        <v>0.56250851168779525</v>
      </c>
      <c r="AN424">
        <v>0.96163492625904046</v>
      </c>
      <c r="AO424">
        <v>0.96163492625904035</v>
      </c>
      <c r="AP424">
        <v>0.96163492625904035</v>
      </c>
      <c r="AQ424">
        <v>0.96163492625904035</v>
      </c>
      <c r="AR424">
        <v>15.031529674393569</v>
      </c>
      <c r="AS424">
        <v>15.031529674393569</v>
      </c>
      <c r="AT424">
        <v>15.031529674393569</v>
      </c>
      <c r="AU424">
        <v>15.031529674393569</v>
      </c>
      <c r="AV424" t="str">
        <f>VLOOKUP(Sheet1[[#This Row],[NPDES ID2]],Combined_Sheet__Major_Only___2[[NPDES ID2]:[ECHO BFR]],3,FALSE)</f>
        <v>SC</v>
      </c>
      <c r="AW424" t="s">
        <v>41</v>
      </c>
      <c r="AX424" t="str">
        <f>VLOOKUP(Sheet1[[#This Row],[NPDES ID2]],Combined_Sheet__Major_Only___2[[NPDES ID2]:[ECHO BFR]],27,FALSE)</f>
        <v>-</v>
      </c>
      <c r="AY424" t="str">
        <f>VLOOKUP(Sheet1[[#This Row],[NPDES ID2]],Combined_Sheet__Major_Only___2[[NPDES ID2]:[ECHO BFR]],28,FALSE)</f>
        <v>-</v>
      </c>
      <c r="AZ424" t="str">
        <f>VLOOKUP(Sheet1[[#This Row],[NPDES ID2]],Combined_Sheet__Major_Only___2[[NPDES ID2]:[ECHO BFR]],29,FALSE)</f>
        <v>thickening</v>
      </c>
      <c r="BA424">
        <f>VLOOKUP(Sheet1[[#This Row],[NPDES ID2]],Combined_Sheet__Major_Only___2[[NPDES ID2]:[ECHO BFR]],17,FALSE)</f>
        <v>34.930579999999999</v>
      </c>
      <c r="BB424">
        <f>VLOOKUP(Sheet1[[#This Row],[NPDES ID2]],Combined_Sheet__Major_Only___2[[NPDES ID2]:[ECHO BFR]],18,FALSE)</f>
        <v>-82.184970000000007</v>
      </c>
      <c r="BC424" t="str">
        <f>IF(ISNUMBER(SEARCH("aerobic",$AW424)),"aerobic","")</f>
        <v>aerobic</v>
      </c>
      <c r="BD424" t="str">
        <f>IF(ISNUMBER(SEARCH("anaer",$AW424)),"anaer","")</f>
        <v/>
      </c>
      <c r="BE424" t="str">
        <f>IF(ISNUMBER(SEARCH("thickening",$AZ424)),"thickening","")</f>
        <v>thickening</v>
      </c>
      <c r="BF424" s="2" t="str">
        <f>IF(ISNUMBER(SEARCH("airDry",$AW424)),"airDry","")</f>
        <v/>
      </c>
      <c r="BG424" s="2" t="str">
        <f>IF(ISNUMBER(SEARCH("heatDry",$AY424)),"heatDry","")</f>
        <v/>
      </c>
      <c r="BH424" s="2" t="str">
        <f>IF(AND(ISNUMBER(SEARCH("aerobic",$AW424)),ISNUMBER(SEARCH("anaer",$AW424))),"Combined Aer and Anaer.","")</f>
        <v/>
      </c>
    </row>
    <row r="425" spans="1:60" x14ac:dyDescent="0.3">
      <c r="A425" s="4">
        <v>423</v>
      </c>
      <c r="B425" t="s">
        <v>2122</v>
      </c>
      <c r="C425">
        <v>619</v>
      </c>
      <c r="D425">
        <v>308.24848040422961</v>
      </c>
      <c r="E425">
        <v>308.55595617963792</v>
      </c>
      <c r="F425">
        <v>247.92615210099541</v>
      </c>
      <c r="G425">
        <v>375.3597093846804</v>
      </c>
      <c r="H425">
        <v>-77.040240553767774</v>
      </c>
      <c r="I425">
        <v>-78.094128101572039</v>
      </c>
      <c r="J425">
        <v>-90.566580679440648</v>
      </c>
      <c r="K425">
        <v>-62.093990340824099</v>
      </c>
      <c r="L425">
        <v>379.71856676755039</v>
      </c>
      <c r="M425">
        <v>377.83028367131539</v>
      </c>
      <c r="N425">
        <v>370.98396632756823</v>
      </c>
      <c r="O425">
        <v>394.11155074121967</v>
      </c>
      <c r="P425">
        <v>14.63745800899332</v>
      </c>
      <c r="Q425">
        <v>14.754349072369889</v>
      </c>
      <c r="R425">
        <v>12.03161918276113</v>
      </c>
      <c r="S425">
        <v>16.809241688323969</v>
      </c>
      <c r="T425">
        <v>185.69606425048389</v>
      </c>
      <c r="U425">
        <v>185.69577483394289</v>
      </c>
      <c r="V425">
        <v>185.5718580414067</v>
      </c>
      <c r="W425">
        <v>185.81907833002859</v>
      </c>
      <c r="X425">
        <v>13627.253203937369</v>
      </c>
      <c r="Y425">
        <v>13684.323693070861</v>
      </c>
      <c r="Z425">
        <v>13132.998990609811</v>
      </c>
      <c r="AA425">
        <v>13942.778136054591</v>
      </c>
      <c r="AB425">
        <v>2431.9681124090871</v>
      </c>
      <c r="AC425">
        <v>2411.9060414775272</v>
      </c>
      <c r="AD425">
        <v>2062.611837324157</v>
      </c>
      <c r="AE425">
        <v>2904.371979708616</v>
      </c>
      <c r="AF425">
        <v>60.12084399821881</v>
      </c>
      <c r="AG425">
        <v>59.821493421553441</v>
      </c>
      <c r="AH425">
        <v>58.739971027691603</v>
      </c>
      <c r="AI425">
        <v>62.396448513824559</v>
      </c>
      <c r="AJ425">
        <v>0.51089197375364181</v>
      </c>
      <c r="AK425">
        <v>0.5108917673928568</v>
      </c>
      <c r="AL425">
        <v>0.51086294370905694</v>
      </c>
      <c r="AM425">
        <v>0.51092112596167338</v>
      </c>
      <c r="AN425">
        <v>0.98631622436674105</v>
      </c>
      <c r="AO425">
        <v>0.98631622436674116</v>
      </c>
      <c r="AP425">
        <v>0.98631622436674116</v>
      </c>
      <c r="AQ425">
        <v>0.98631622436674116</v>
      </c>
      <c r="AR425">
        <v>13.09617768381043</v>
      </c>
      <c r="AS425">
        <v>13.09617768381043</v>
      </c>
      <c r="AT425">
        <v>13.09617768381043</v>
      </c>
      <c r="AU425">
        <v>13.09617768381043</v>
      </c>
      <c r="AV425" t="str">
        <f>VLOOKUP(Sheet1[[#This Row],[NPDES ID2]],Combined_Sheet__Major_Only___2[[NPDES ID2]:[ECHO BFR]],3,FALSE)</f>
        <v>OR</v>
      </c>
      <c r="AW425" t="s">
        <v>41</v>
      </c>
      <c r="AX425" t="str">
        <f>VLOOKUP(Sheet1[[#This Row],[NPDES ID2]],Combined_Sheet__Major_Only___2[[NPDES ID2]:[ECHO BFR]],27,FALSE)</f>
        <v>-</v>
      </c>
      <c r="AY425" t="str">
        <f>VLOOKUP(Sheet1[[#This Row],[NPDES ID2]],Combined_Sheet__Major_Only___2[[NPDES ID2]:[ECHO BFR]],28,FALSE)</f>
        <v>-</v>
      </c>
      <c r="AZ425" t="str">
        <f>VLOOKUP(Sheet1[[#This Row],[NPDES ID2]],Combined_Sheet__Major_Only___2[[NPDES ID2]:[ECHO BFR]],29,FALSE)</f>
        <v>sludgeLagoon</v>
      </c>
      <c r="BA425">
        <f>VLOOKUP(Sheet1[[#This Row],[NPDES ID2]],Combined_Sheet__Major_Only___2[[NPDES ID2]:[ECHO BFR]],17,FALSE)</f>
        <v>44.576070999999999</v>
      </c>
      <c r="BB425">
        <f>VLOOKUP(Sheet1[[#This Row],[NPDES ID2]],Combined_Sheet__Major_Only___2[[NPDES ID2]:[ECHO BFR]],18,FALSE)</f>
        <v>-123.254392</v>
      </c>
      <c r="BC425" t="str">
        <f>IF(ISNUMBER(SEARCH("aerobic",$AW425)),"aerobic","")</f>
        <v>aerobic</v>
      </c>
      <c r="BD425" t="str">
        <f>IF(ISNUMBER(SEARCH("anaer",$AW425)),"anaer","")</f>
        <v/>
      </c>
      <c r="BE425" t="str">
        <f>IF(ISNUMBER(SEARCH("thickening",$AZ425)),"thickening","")</f>
        <v/>
      </c>
      <c r="BF425" s="3" t="str">
        <f>IF(ISNUMBER(SEARCH("airDry",$AW425)),"airDry","")</f>
        <v/>
      </c>
      <c r="BG425" s="3" t="str">
        <f>IF(ISNUMBER(SEARCH("heatDry",$AY425)),"heatDry","")</f>
        <v/>
      </c>
      <c r="BH425" s="3" t="str">
        <f>IF(AND(ISNUMBER(SEARCH("aerobic",$AW425)),ISNUMBER(SEARCH("anaer",$AW425))),"Combined Aer and Anaer.","")</f>
        <v/>
      </c>
    </row>
    <row r="426" spans="1:60" x14ac:dyDescent="0.3">
      <c r="A426" s="4">
        <v>424</v>
      </c>
      <c r="B426" t="s">
        <v>2127</v>
      </c>
      <c r="C426">
        <v>618.64</v>
      </c>
      <c r="D426">
        <v>289.74205831646498</v>
      </c>
      <c r="E426">
        <v>289.47367749522311</v>
      </c>
      <c r="F426">
        <v>232.82571143842401</v>
      </c>
      <c r="G426">
        <v>353.23207506906073</v>
      </c>
      <c r="H426">
        <v>-76.838128918643875</v>
      </c>
      <c r="I426">
        <v>-78.083678337261361</v>
      </c>
      <c r="J426">
        <v>-91.022876681853518</v>
      </c>
      <c r="K426">
        <v>-60.861276299648047</v>
      </c>
      <c r="L426">
        <v>403.80024587753041</v>
      </c>
      <c r="M426">
        <v>402.09403017772991</v>
      </c>
      <c r="N426">
        <v>395.91054002620848</v>
      </c>
      <c r="O426">
        <v>416.80026366235103</v>
      </c>
      <c r="P426">
        <v>14.584542891683739</v>
      </c>
      <c r="Q426">
        <v>14.75034510359319</v>
      </c>
      <c r="R426">
        <v>11.85785356473589</v>
      </c>
      <c r="S426">
        <v>16.680734711254541</v>
      </c>
      <c r="T426">
        <v>59.811980451168559</v>
      </c>
      <c r="U426">
        <v>59.811885307606893</v>
      </c>
      <c r="V426">
        <v>59.771148572411633</v>
      </c>
      <c r="W426">
        <v>59.85242042609962</v>
      </c>
      <c r="X426">
        <v>4124.6857987077819</v>
      </c>
      <c r="Y426">
        <v>4139.3235796287518</v>
      </c>
      <c r="Z426">
        <v>3997.547536297127</v>
      </c>
      <c r="AA426">
        <v>4205.6928074131538</v>
      </c>
      <c r="AB426">
        <v>836.06617313437698</v>
      </c>
      <c r="AC426">
        <v>826.3490472309004</v>
      </c>
      <c r="AD426">
        <v>694.71987279653706</v>
      </c>
      <c r="AE426">
        <v>1020.868797038211</v>
      </c>
      <c r="AF426">
        <v>63.96883298846052</v>
      </c>
      <c r="AG426">
        <v>63.698339630970018</v>
      </c>
      <c r="AH426">
        <v>62.720067007589172</v>
      </c>
      <c r="AI426">
        <v>66.026561114542289</v>
      </c>
      <c r="AJ426">
        <v>0.55788169912360441</v>
      </c>
      <c r="AK426">
        <v>0.55788158773641072</v>
      </c>
      <c r="AL426">
        <v>0.5578660025861143</v>
      </c>
      <c r="AM426">
        <v>0.55789746118983274</v>
      </c>
      <c r="AN426">
        <v>0.95920173526590546</v>
      </c>
      <c r="AO426">
        <v>0.95920173526590569</v>
      </c>
      <c r="AP426">
        <v>0.95920173526590569</v>
      </c>
      <c r="AQ426">
        <v>0.95920173526590569</v>
      </c>
      <c r="AR426">
        <v>12.97636563213527</v>
      </c>
      <c r="AS426">
        <v>12.97636563213527</v>
      </c>
      <c r="AT426">
        <v>12.97636563213527</v>
      </c>
      <c r="AU426">
        <v>12.97636563213527</v>
      </c>
      <c r="AV426" t="str">
        <f>VLOOKUP(Sheet1[[#This Row],[NPDES ID2]],Combined_Sheet__Major_Only___2[[NPDES ID2]:[ECHO BFR]],3,FALSE)</f>
        <v>IL</v>
      </c>
      <c r="AW426" t="s">
        <v>12181</v>
      </c>
      <c r="AX426" t="str">
        <f>VLOOKUP(Sheet1[[#This Row],[NPDES ID2]],Combined_Sheet__Major_Only___2[[NPDES ID2]:[ECHO BFR]],27,FALSE)</f>
        <v>tempSludgeStore</v>
      </c>
      <c r="AY426" t="str">
        <f>VLOOKUP(Sheet1[[#This Row],[NPDES ID2]],Combined_Sheet__Major_Only___2[[NPDES ID2]:[ECHO BFR]],28,FALSE)</f>
        <v>-</v>
      </c>
      <c r="AZ426" t="str">
        <f>VLOOKUP(Sheet1[[#This Row],[NPDES ID2]],Combined_Sheet__Major_Only___2[[NPDES ID2]:[ECHO BFR]],29,FALSE)</f>
        <v>thickening</v>
      </c>
      <c r="BA426">
        <f>VLOOKUP(Sheet1[[#This Row],[NPDES ID2]],Combined_Sheet__Major_Only___2[[NPDES ID2]:[ECHO BFR]],17,FALSE)</f>
        <v>42.25468</v>
      </c>
      <c r="BB426">
        <f>VLOOKUP(Sheet1[[#This Row],[NPDES ID2]],Combined_Sheet__Major_Only___2[[NPDES ID2]:[ECHO BFR]],18,FALSE)</f>
        <v>-88.864649999999997</v>
      </c>
      <c r="BC426" t="str">
        <f>IF(ISNUMBER(SEARCH("aerobic",$AW426)),"aerobic","")</f>
        <v/>
      </c>
      <c r="BD426" t="str">
        <f>IF(ISNUMBER(SEARCH("anaer",$AW426)),"anaer","")</f>
        <v>anaer</v>
      </c>
      <c r="BE426" t="str">
        <f>IF(ISNUMBER(SEARCH("thickening",$AZ426)),"thickening","")</f>
        <v>thickening</v>
      </c>
      <c r="BF426" s="2" t="str">
        <f>IF(ISNUMBER(SEARCH("airDry",$AW426)),"airDry","")</f>
        <v/>
      </c>
      <c r="BG426" s="2" t="str">
        <f>IF(ISNUMBER(SEARCH("heatDry",$AY426)),"heatDry","")</f>
        <v/>
      </c>
      <c r="BH426" s="2" t="str">
        <f>IF(AND(ISNUMBER(SEARCH("aerobic",$AW426)),ISNUMBER(SEARCH("anaer",$AW426))),"Combined Aer and Anaer.","")</f>
        <v/>
      </c>
    </row>
    <row r="427" spans="1:60" x14ac:dyDescent="0.3">
      <c r="A427" s="4">
        <v>425</v>
      </c>
      <c r="B427" t="s">
        <v>2132</v>
      </c>
      <c r="C427">
        <v>613</v>
      </c>
      <c r="D427">
        <v>376.79648312207149</v>
      </c>
      <c r="E427">
        <v>378.57358007777532</v>
      </c>
      <c r="F427">
        <v>303.41148687621279</v>
      </c>
      <c r="G427">
        <v>461.29397440132271</v>
      </c>
      <c r="H427">
        <v>-77.976218131395854</v>
      </c>
      <c r="I427">
        <v>-77.694483811580682</v>
      </c>
      <c r="J427">
        <v>-90.314576427842709</v>
      </c>
      <c r="K427">
        <v>-65.935802672109006</v>
      </c>
      <c r="L427">
        <v>309.14116159246157</v>
      </c>
      <c r="M427">
        <v>306.77264913855402</v>
      </c>
      <c r="N427">
        <v>298.19013578300991</v>
      </c>
      <c r="O427">
        <v>327.18506766216342</v>
      </c>
      <c r="P427">
        <v>14.60703428650138</v>
      </c>
      <c r="Q427">
        <v>14.578500102638611</v>
      </c>
      <c r="R427">
        <v>12.4989971325131</v>
      </c>
      <c r="S427">
        <v>16.54895610782367</v>
      </c>
      <c r="T427">
        <v>47.565294800864251</v>
      </c>
      <c r="U427">
        <v>47.565218557230487</v>
      </c>
      <c r="V427">
        <v>47.532574028642159</v>
      </c>
      <c r="W427">
        <v>47.597701519552452</v>
      </c>
      <c r="X427">
        <v>4248.0921085399405</v>
      </c>
      <c r="Y427">
        <v>4275.1188781073397</v>
      </c>
      <c r="Z427">
        <v>4012.8675408254712</v>
      </c>
      <c r="AA427">
        <v>4400.1691502647409</v>
      </c>
      <c r="AB427">
        <v>946.9547282283894</v>
      </c>
      <c r="AC427">
        <v>927.35232537535285</v>
      </c>
      <c r="AD427">
        <v>769.06343085390279</v>
      </c>
      <c r="AE427">
        <v>1215.1373751935851</v>
      </c>
      <c r="AF427">
        <v>49.423883928849548</v>
      </c>
      <c r="AG427">
        <v>49.045057548157622</v>
      </c>
      <c r="AH427">
        <v>47.673965840513929</v>
      </c>
      <c r="AI427">
        <v>52.307241565343837</v>
      </c>
      <c r="AJ427">
        <v>0.38065090330330997</v>
      </c>
      <c r="AK427">
        <v>0.38065082361291169</v>
      </c>
      <c r="AL427">
        <v>0.38063967435674978</v>
      </c>
      <c r="AM427">
        <v>0.38066217914549089</v>
      </c>
      <c r="AN427">
        <v>0.94945882889436295</v>
      </c>
      <c r="AO427">
        <v>0.94945882889436284</v>
      </c>
      <c r="AP427">
        <v>0.94945882889436284</v>
      </c>
      <c r="AQ427">
        <v>0.94945882889436284</v>
      </c>
      <c r="AR427">
        <v>9.5335983284836203</v>
      </c>
      <c r="AS427">
        <v>9.5335983284836168</v>
      </c>
      <c r="AT427">
        <v>9.5335983284836168</v>
      </c>
      <c r="AU427">
        <v>9.5335983284836168</v>
      </c>
      <c r="AV427" t="str">
        <f>VLOOKUP(Sheet1[[#This Row],[NPDES ID2]],Combined_Sheet__Major_Only___2[[NPDES ID2]:[ECHO BFR]],3,FALSE)</f>
        <v>OR</v>
      </c>
      <c r="AW427" t="s">
        <v>54</v>
      </c>
      <c r="AX427" t="str">
        <f>VLOOKUP(Sheet1[[#This Row],[NPDES ID2]],Combined_Sheet__Major_Only___2[[NPDES ID2]:[ECHO BFR]],27,FALSE)</f>
        <v>-</v>
      </c>
      <c r="AY427" t="str">
        <f>VLOOKUP(Sheet1[[#This Row],[NPDES ID2]],Combined_Sheet__Major_Only___2[[NPDES ID2]:[ECHO BFR]],28,FALSE)</f>
        <v>highTempCompost</v>
      </c>
      <c r="AZ427" t="str">
        <f>VLOOKUP(Sheet1[[#This Row],[NPDES ID2]],Combined_Sheet__Major_Only___2[[NPDES ID2]:[ECHO BFR]],29,FALSE)</f>
        <v>thickening</v>
      </c>
      <c r="BA427">
        <f>VLOOKUP(Sheet1[[#This Row],[NPDES ID2]],Combined_Sheet__Major_Only___2[[NPDES ID2]:[ECHO BFR]],17,FALSE)</f>
        <v>45.287342000000002</v>
      </c>
      <c r="BB427">
        <f>VLOOKUP(Sheet1[[#This Row],[NPDES ID2]],Combined_Sheet__Major_Only___2[[NPDES ID2]:[ECHO BFR]],18,FALSE)</f>
        <v>-122.953529</v>
      </c>
      <c r="BC427" t="str">
        <f>IF(ISNUMBER(SEARCH("aerobic",$AW427)),"aerobic","")</f>
        <v/>
      </c>
      <c r="BD427" t="str">
        <f>IF(ISNUMBER(SEARCH("anaer",$AW427)),"anaer","")</f>
        <v/>
      </c>
      <c r="BE427" t="str">
        <f>IF(ISNUMBER(SEARCH("thickening",$AZ427)),"thickening","")</f>
        <v>thickening</v>
      </c>
      <c r="BF427" s="3" t="str">
        <f>IF(ISNUMBER(SEARCH("airDry",$AW427)),"airDry","")</f>
        <v/>
      </c>
      <c r="BG427" s="3" t="str">
        <f>IF(ISNUMBER(SEARCH("heatDry",$AY427)),"heatDry","")</f>
        <v/>
      </c>
      <c r="BH427" s="3" t="str">
        <f>IF(AND(ISNUMBER(SEARCH("aerobic",$AW427)),ISNUMBER(SEARCH("anaer",$AW427))),"Combined Aer and Anaer.","")</f>
        <v/>
      </c>
    </row>
    <row r="428" spans="1:60" x14ac:dyDescent="0.3">
      <c r="A428" s="4">
        <v>426</v>
      </c>
      <c r="B428" t="s">
        <v>2137</v>
      </c>
      <c r="C428">
        <v>610.29999999999995</v>
      </c>
      <c r="D428">
        <v>282.53353243549321</v>
      </c>
      <c r="E428">
        <v>281.72543377043161</v>
      </c>
      <c r="F428">
        <v>226.88086014584411</v>
      </c>
      <c r="G428">
        <v>344.80140578094779</v>
      </c>
      <c r="H428">
        <v>-76.722765763877561</v>
      </c>
      <c r="I428">
        <v>-78.036292851637725</v>
      </c>
      <c r="J428">
        <v>-90.781558577363441</v>
      </c>
      <c r="K428">
        <v>-60.086846917810803</v>
      </c>
      <c r="L428">
        <v>411.01686485007349</v>
      </c>
      <c r="M428">
        <v>409.42803699571289</v>
      </c>
      <c r="N428">
        <v>403.67140072660771</v>
      </c>
      <c r="O428">
        <v>423.11973857976511</v>
      </c>
      <c r="P428">
        <v>14.3641289614241</v>
      </c>
      <c r="Q428">
        <v>14.543786673351541</v>
      </c>
      <c r="R428">
        <v>11.59831370133894</v>
      </c>
      <c r="S428">
        <v>16.538044459950321</v>
      </c>
      <c r="T428">
        <v>3.9262007535021621</v>
      </c>
      <c r="U428">
        <v>3.9261918567208438</v>
      </c>
      <c r="V428">
        <v>3.9223826044884271</v>
      </c>
      <c r="W428">
        <v>3.9299822559727629</v>
      </c>
      <c r="X428">
        <v>262.40258432597869</v>
      </c>
      <c r="Y428">
        <v>263.23216241117632</v>
      </c>
      <c r="Z428">
        <v>255.07510717412961</v>
      </c>
      <c r="AA428">
        <v>267.10892082548168</v>
      </c>
      <c r="AB428">
        <v>50.905970532741421</v>
      </c>
      <c r="AC428">
        <v>50.409849046494507</v>
      </c>
      <c r="AD428">
        <v>42.65754905716674</v>
      </c>
      <c r="AE428">
        <v>61.649776707221939</v>
      </c>
      <c r="AF428">
        <v>66.000815014932527</v>
      </c>
      <c r="AG428">
        <v>65.74557801353842</v>
      </c>
      <c r="AH428">
        <v>64.821857895466337</v>
      </c>
      <c r="AI428">
        <v>67.943405524082976</v>
      </c>
      <c r="AJ428">
        <v>0.58271903725567642</v>
      </c>
      <c r="AK428">
        <v>0.58271897857949084</v>
      </c>
      <c r="AL428">
        <v>0.58271076175462222</v>
      </c>
      <c r="AM428">
        <v>0.58272734717023167</v>
      </c>
      <c r="AN428">
        <v>0.66091151920893676</v>
      </c>
      <c r="AO428">
        <v>0.66091151920893676</v>
      </c>
      <c r="AP428">
        <v>0.66091151920893676</v>
      </c>
      <c r="AQ428">
        <v>0.66091151920893676</v>
      </c>
      <c r="AR428">
        <v>13.71467847898127</v>
      </c>
      <c r="AS428">
        <v>13.71467847898127</v>
      </c>
      <c r="AT428">
        <v>13.71467847898127</v>
      </c>
      <c r="AU428">
        <v>13.71467847898127</v>
      </c>
      <c r="AV428" t="str">
        <f>VLOOKUP(Sheet1[[#This Row],[NPDES ID2]],Combined_Sheet__Major_Only___2[[NPDES ID2]:[ECHO BFR]],3,FALSE)</f>
        <v>PA</v>
      </c>
      <c r="AW428" t="s">
        <v>12183</v>
      </c>
      <c r="AX428" t="str">
        <f>VLOOKUP(Sheet1[[#This Row],[NPDES ID2]],Combined_Sheet__Major_Only___2[[NPDES ID2]:[ECHO BFR]],27,FALSE)</f>
        <v>-</v>
      </c>
      <c r="AY428" t="str">
        <f>VLOOKUP(Sheet1[[#This Row],[NPDES ID2]],Combined_Sheet__Major_Only___2[[NPDES ID2]:[ECHO BFR]],28,FALSE)</f>
        <v>-</v>
      </c>
      <c r="AZ428" t="str">
        <f>VLOOKUP(Sheet1[[#This Row],[NPDES ID2]],Combined_Sheet__Major_Only___2[[NPDES ID2]:[ECHO BFR]],29,FALSE)</f>
        <v>thickening</v>
      </c>
      <c r="BA428">
        <f>VLOOKUP(Sheet1[[#This Row],[NPDES ID2]],Combined_Sheet__Major_Only___2[[NPDES ID2]:[ECHO BFR]],17,FALSE)</f>
        <v>39.914279999999998</v>
      </c>
      <c r="BB428">
        <f>VLOOKUP(Sheet1[[#This Row],[NPDES ID2]],Combined_Sheet__Major_Only___2[[NPDES ID2]:[ECHO BFR]],18,FALSE)</f>
        <v>-79.723697000000001</v>
      </c>
      <c r="BC428" t="str">
        <f>IF(ISNUMBER(SEARCH("aerobic",$AW428)),"aerobic","")</f>
        <v/>
      </c>
      <c r="BD428" t="str">
        <f>IF(ISNUMBER(SEARCH("anaer",$AW428)),"anaer","")</f>
        <v>anaer</v>
      </c>
      <c r="BE428" t="str">
        <f>IF(ISNUMBER(SEARCH("thickening",$AZ428)),"thickening","")</f>
        <v>thickening</v>
      </c>
      <c r="BF428" s="2" t="str">
        <f>IF(ISNUMBER(SEARCH("airDry",$AW428)),"airDry","")</f>
        <v>airDry</v>
      </c>
      <c r="BG428" s="2" t="str">
        <f>IF(ISNUMBER(SEARCH("heatDry",$AY428)),"heatDry","")</f>
        <v/>
      </c>
      <c r="BH428" s="2" t="str">
        <f>IF(AND(ISNUMBER(SEARCH("aerobic",$AW428)),ISNUMBER(SEARCH("anaer",$AW428))),"Combined Aer and Anaer.","")</f>
        <v/>
      </c>
    </row>
    <row r="429" spans="1:60" x14ac:dyDescent="0.3">
      <c r="A429" s="4">
        <v>427</v>
      </c>
      <c r="B429" t="s">
        <v>2142</v>
      </c>
      <c r="C429">
        <v>604.44000000000005</v>
      </c>
      <c r="D429">
        <v>299.9380674015685</v>
      </c>
      <c r="E429">
        <v>299.60743270772628</v>
      </c>
      <c r="F429">
        <v>241.01192210762551</v>
      </c>
      <c r="G429">
        <v>365.69677658585277</v>
      </c>
      <c r="H429">
        <v>-77.02632140691135</v>
      </c>
      <c r="I429">
        <v>-78.329098862615552</v>
      </c>
      <c r="J429">
        <v>-91.206568198309029</v>
      </c>
      <c r="K429">
        <v>-61.660136259466093</v>
      </c>
      <c r="L429">
        <v>385.17722581902513</v>
      </c>
      <c r="M429">
        <v>383.44005601982383</v>
      </c>
      <c r="N429">
        <v>377.14612856991943</v>
      </c>
      <c r="O429">
        <v>398.4097473232485</v>
      </c>
      <c r="P429">
        <v>14.26749802697563</v>
      </c>
      <c r="Q429">
        <v>14.42045515475437</v>
      </c>
      <c r="R429">
        <v>11.65033692965444</v>
      </c>
      <c r="S429">
        <v>16.343913879270641</v>
      </c>
      <c r="T429">
        <v>4.1997282797425983</v>
      </c>
      <c r="U429">
        <v>4.1997189608347822</v>
      </c>
      <c r="V429">
        <v>4.1957289706200074</v>
      </c>
      <c r="W429">
        <v>4.2036892035497564</v>
      </c>
      <c r="X429">
        <v>296.66164834050483</v>
      </c>
      <c r="Y429">
        <v>297.74879793124819</v>
      </c>
      <c r="Z429">
        <v>286.97995416798852</v>
      </c>
      <c r="AA429">
        <v>302.87787381214503</v>
      </c>
      <c r="AB429">
        <v>52.324920977004503</v>
      </c>
      <c r="AC429">
        <v>51.902194142933361</v>
      </c>
      <c r="AD429">
        <v>44.494650348875993</v>
      </c>
      <c r="AE429">
        <v>62.226692218183523</v>
      </c>
      <c r="AF429">
        <v>62.451144870202739</v>
      </c>
      <c r="AG429">
        <v>62.169388864451143</v>
      </c>
      <c r="AH429">
        <v>61.149552060742067</v>
      </c>
      <c r="AI429">
        <v>64.595780318992354</v>
      </c>
      <c r="AJ429">
        <v>0.53934111965815701</v>
      </c>
      <c r="AK429">
        <v>0.539341065550478</v>
      </c>
      <c r="AL429">
        <v>0.53933348846060436</v>
      </c>
      <c r="AM429">
        <v>0.53934878258942121</v>
      </c>
      <c r="AN429">
        <v>0.6726264734637637</v>
      </c>
      <c r="AO429">
        <v>0.67262647346376381</v>
      </c>
      <c r="AP429">
        <v>0.67262647346376381</v>
      </c>
      <c r="AQ429">
        <v>0.67262647346376381</v>
      </c>
      <c r="AR429">
        <v>13.696582048185229</v>
      </c>
      <c r="AS429">
        <v>13.696582048185221</v>
      </c>
      <c r="AT429">
        <v>13.696582048185221</v>
      </c>
      <c r="AU429">
        <v>13.696582048185221</v>
      </c>
      <c r="AV429" t="str">
        <f>VLOOKUP(Sheet1[[#This Row],[NPDES ID2]],Combined_Sheet__Major_Only___2[[NPDES ID2]:[ECHO BFR]],3,FALSE)</f>
        <v>PR</v>
      </c>
      <c r="AW429" t="s">
        <v>12183</v>
      </c>
      <c r="AX429" t="str">
        <f>VLOOKUP(Sheet1[[#This Row],[NPDES ID2]],Combined_Sheet__Major_Only___2[[NPDES ID2]:[ECHO BFR]],27,FALSE)</f>
        <v>-</v>
      </c>
      <c r="AY429" t="str">
        <f>VLOOKUP(Sheet1[[#This Row],[NPDES ID2]],Combined_Sheet__Major_Only___2[[NPDES ID2]:[ECHO BFR]],28,FALSE)</f>
        <v>-</v>
      </c>
      <c r="AZ429" t="str">
        <f>VLOOKUP(Sheet1[[#This Row],[NPDES ID2]],Combined_Sheet__Major_Only___2[[NPDES ID2]:[ECHO BFR]],29,FALSE)</f>
        <v>preliminaryOps</v>
      </c>
      <c r="BA429">
        <f>VLOOKUP(Sheet1[[#This Row],[NPDES ID2]],Combined_Sheet__Major_Only___2[[NPDES ID2]:[ECHO BFR]],17,FALSE)</f>
        <v>18.156720079468901</v>
      </c>
      <c r="BB429">
        <f>VLOOKUP(Sheet1[[#This Row],[NPDES ID2]],Combined_Sheet__Major_Only___2[[NPDES ID2]:[ECHO BFR]],18,FALSE)</f>
        <v>-65.818833513854898</v>
      </c>
      <c r="BC429" t="str">
        <f>IF(ISNUMBER(SEARCH("aerobic",$AW429)),"aerobic","")</f>
        <v/>
      </c>
      <c r="BD429" t="str">
        <f>IF(ISNUMBER(SEARCH("anaer",$AW429)),"anaer","")</f>
        <v>anaer</v>
      </c>
      <c r="BE429" t="str">
        <f>IF(ISNUMBER(SEARCH("thickening",$AZ429)),"thickening","")</f>
        <v/>
      </c>
      <c r="BF429" s="3" t="str">
        <f>IF(ISNUMBER(SEARCH("airDry",$AW429)),"airDry","")</f>
        <v>airDry</v>
      </c>
      <c r="BG429" s="3" t="str">
        <f>IF(ISNUMBER(SEARCH("heatDry",$AY429)),"heatDry","")</f>
        <v/>
      </c>
      <c r="BH429" s="3" t="str">
        <f>IF(AND(ISNUMBER(SEARCH("aerobic",$AW429)),ISNUMBER(SEARCH("anaer",$AW429))),"Combined Aer and Anaer.","")</f>
        <v/>
      </c>
    </row>
    <row r="430" spans="1:60" x14ac:dyDescent="0.3">
      <c r="A430" s="4">
        <v>428</v>
      </c>
      <c r="B430" t="s">
        <v>2147</v>
      </c>
      <c r="C430">
        <v>594.78</v>
      </c>
      <c r="D430">
        <v>391.75392842575889</v>
      </c>
      <c r="E430">
        <v>394.00131484114502</v>
      </c>
      <c r="F430">
        <v>314.57236099663322</v>
      </c>
      <c r="G430">
        <v>481.81301230645988</v>
      </c>
      <c r="H430">
        <v>-77.99563970182237</v>
      </c>
      <c r="I430">
        <v>-77.506293651937398</v>
      </c>
      <c r="J430">
        <v>-90.064378167162388</v>
      </c>
      <c r="K430">
        <v>-66.477511150836818</v>
      </c>
      <c r="L430">
        <v>292.56060702435269</v>
      </c>
      <c r="M430">
        <v>290.20786526761009</v>
      </c>
      <c r="N430">
        <v>281.6809781975291</v>
      </c>
      <c r="O430">
        <v>310.48729394254269</v>
      </c>
      <c r="P430">
        <v>14.183260453230281</v>
      </c>
      <c r="Q430">
        <v>14.1339689594842</v>
      </c>
      <c r="R430">
        <v>12.211418117428311</v>
      </c>
      <c r="S430">
        <v>16.080116856396931</v>
      </c>
      <c r="T430">
        <v>108.6555193052592</v>
      </c>
      <c r="U430">
        <v>108.6553487829878</v>
      </c>
      <c r="V430">
        <v>108.5823378456854</v>
      </c>
      <c r="W430">
        <v>108.7279983701635</v>
      </c>
      <c r="X430">
        <v>9950.1938914222974</v>
      </c>
      <c r="Y430">
        <v>10016.530021844501</v>
      </c>
      <c r="Z430">
        <v>9372.5115877516328</v>
      </c>
      <c r="AA430">
        <v>10324.347572875569</v>
      </c>
      <c r="AB430">
        <v>3019.03028707457</v>
      </c>
      <c r="AC430">
        <v>2904.5539086803201</v>
      </c>
      <c r="AD430">
        <v>2275.7399649075901</v>
      </c>
      <c r="AE430">
        <v>4258.4488323069236</v>
      </c>
      <c r="AF430">
        <v>48.206661955125249</v>
      </c>
      <c r="AG430">
        <v>47.818755495011359</v>
      </c>
      <c r="AH430">
        <v>46.415240079083212</v>
      </c>
      <c r="AI430">
        <v>51.158480201555271</v>
      </c>
      <c r="AJ430">
        <v>0.36587555337787919</v>
      </c>
      <c r="AK430">
        <v>0.36587543923434801</v>
      </c>
      <c r="AL430">
        <v>0.36585948366529708</v>
      </c>
      <c r="AM430">
        <v>0.36589169047286307</v>
      </c>
      <c r="AN430">
        <v>0.97693492016049044</v>
      </c>
      <c r="AO430">
        <v>0.97693492016049077</v>
      </c>
      <c r="AP430">
        <v>0.97693492016049077</v>
      </c>
      <c r="AQ430">
        <v>0.97693492016049077</v>
      </c>
      <c r="AR430">
        <v>8.0342630157419972</v>
      </c>
      <c r="AS430">
        <v>8.0342630157419954</v>
      </c>
      <c r="AT430">
        <v>8.0342630157419954</v>
      </c>
      <c r="AU430">
        <v>8.0342630157419954</v>
      </c>
      <c r="AV430" t="str">
        <f>VLOOKUP(Sheet1[[#This Row],[NPDES ID2]],Combined_Sheet__Major_Only___2[[NPDES ID2]:[ECHO BFR]],3,FALSE)</f>
        <v>SC</v>
      </c>
      <c r="AW430" t="s">
        <v>54</v>
      </c>
      <c r="AX430" t="str">
        <f>VLOOKUP(Sheet1[[#This Row],[NPDES ID2]],Combined_Sheet__Major_Only___2[[NPDES ID2]:[ECHO BFR]],27,FALSE)</f>
        <v>-</v>
      </c>
      <c r="AY430" t="str">
        <f>VLOOKUP(Sheet1[[#This Row],[NPDES ID2]],Combined_Sheet__Major_Only___2[[NPDES ID2]:[ECHO BFR]],28,FALSE)</f>
        <v>-</v>
      </c>
      <c r="AZ430" t="str">
        <f>VLOOKUP(Sheet1[[#This Row],[NPDES ID2]],Combined_Sheet__Major_Only___2[[NPDES ID2]:[ECHO BFR]],29,FALSE)</f>
        <v>thickening</v>
      </c>
      <c r="BA430">
        <f>VLOOKUP(Sheet1[[#This Row],[NPDES ID2]],Combined_Sheet__Major_Only___2[[NPDES ID2]:[ECHO BFR]],17,FALSE)</f>
        <v>34.708333000000003</v>
      </c>
      <c r="BB430">
        <f>VLOOKUP(Sheet1[[#This Row],[NPDES ID2]],Combined_Sheet__Major_Only___2[[NPDES ID2]:[ECHO BFR]],18,FALSE)</f>
        <v>-82.167221999999995</v>
      </c>
      <c r="BC430" t="str">
        <f>IF(ISNUMBER(SEARCH("aerobic",$AW430)),"aerobic","")</f>
        <v/>
      </c>
      <c r="BD430" t="str">
        <f>IF(ISNUMBER(SEARCH("anaer",$AW430)),"anaer","")</f>
        <v/>
      </c>
      <c r="BE430" t="str">
        <f>IF(ISNUMBER(SEARCH("thickening",$AZ430)),"thickening","")</f>
        <v>thickening</v>
      </c>
      <c r="BF430" s="2" t="str">
        <f>IF(ISNUMBER(SEARCH("airDry",$AW430)),"airDry","")</f>
        <v/>
      </c>
      <c r="BG430" s="2" t="str">
        <f>IF(ISNUMBER(SEARCH("heatDry",$AY430)),"heatDry","")</f>
        <v/>
      </c>
      <c r="BH430" s="2" t="str">
        <f>IF(AND(ISNUMBER(SEARCH("aerobic",$AW430)),ISNUMBER(SEARCH("anaer",$AW430))),"Combined Aer and Anaer.","")</f>
        <v/>
      </c>
    </row>
    <row r="431" spans="1:60" x14ac:dyDescent="0.3">
      <c r="A431" s="4">
        <v>429</v>
      </c>
      <c r="B431" t="s">
        <v>2152</v>
      </c>
      <c r="C431">
        <v>591.67999999999995</v>
      </c>
      <c r="D431">
        <v>316.2238771746903</v>
      </c>
      <c r="E431">
        <v>315.74359394818651</v>
      </c>
      <c r="F431">
        <v>254.04203415363941</v>
      </c>
      <c r="G431">
        <v>386.86401273336003</v>
      </c>
      <c r="H431">
        <v>-77.238147490309231</v>
      </c>
      <c r="I431">
        <v>-78.304375970355068</v>
      </c>
      <c r="J431">
        <v>-90.856598844190714</v>
      </c>
      <c r="K431">
        <v>-62.407170238530583</v>
      </c>
      <c r="L431">
        <v>361.21790193112741</v>
      </c>
      <c r="M431">
        <v>359.39927486577488</v>
      </c>
      <c r="N431">
        <v>352.81017180985918</v>
      </c>
      <c r="O431">
        <v>375.07100117406799</v>
      </c>
      <c r="P431">
        <v>13.9952493117719</v>
      </c>
      <c r="Q431">
        <v>14.100516004201509</v>
      </c>
      <c r="R431">
        <v>11.51560615449951</v>
      </c>
      <c r="S431">
        <v>16.077626556632239</v>
      </c>
      <c r="T431">
        <v>3.9911553998027798</v>
      </c>
      <c r="U431">
        <v>3.99114640277898</v>
      </c>
      <c r="V431">
        <v>3.987294230655178</v>
      </c>
      <c r="W431">
        <v>3.9949795095005749</v>
      </c>
      <c r="X431">
        <v>294.30454188954968</v>
      </c>
      <c r="Y431">
        <v>295.51037497274541</v>
      </c>
      <c r="Z431">
        <v>283.58643044059681</v>
      </c>
      <c r="AA431">
        <v>301.19544477936222</v>
      </c>
      <c r="AB431">
        <v>58.738776315567563</v>
      </c>
      <c r="AC431">
        <v>58.112512108232202</v>
      </c>
      <c r="AD431">
        <v>48.865951539428991</v>
      </c>
      <c r="AE431">
        <v>71.706356833213817</v>
      </c>
      <c r="AF431">
        <v>59.829598315361473</v>
      </c>
      <c r="AG431">
        <v>59.528270240804687</v>
      </c>
      <c r="AH431">
        <v>58.437568054451823</v>
      </c>
      <c r="AI431">
        <v>62.123243699705718</v>
      </c>
      <c r="AJ431">
        <v>0.5073380141797984</v>
      </c>
      <c r="AK431">
        <v>0.50733795805515414</v>
      </c>
      <c r="AL431">
        <v>0.50733009920618644</v>
      </c>
      <c r="AM431">
        <v>0.50734596208057947</v>
      </c>
      <c r="AN431">
        <v>0.66376874333492542</v>
      </c>
      <c r="AO431">
        <v>0.66376874333492542</v>
      </c>
      <c r="AP431">
        <v>0.66376874333492542</v>
      </c>
      <c r="AQ431">
        <v>0.66376874333492542</v>
      </c>
      <c r="AR431">
        <v>12.23942908429086</v>
      </c>
      <c r="AS431">
        <v>12.23942908429086</v>
      </c>
      <c r="AT431">
        <v>12.23942908429086</v>
      </c>
      <c r="AU431">
        <v>12.23942908429086</v>
      </c>
      <c r="AV431" t="str">
        <f>VLOOKUP(Sheet1[[#This Row],[NPDES ID2]],Combined_Sheet__Major_Only___2[[NPDES ID2]:[ECHO BFR]],3,FALSE)</f>
        <v>CA</v>
      </c>
      <c r="AW431" t="s">
        <v>12188</v>
      </c>
      <c r="AX431" t="str">
        <f>VLOOKUP(Sheet1[[#This Row],[NPDES ID2]],Combined_Sheet__Major_Only___2[[NPDES ID2]:[ECHO BFR]],27,FALSE)</f>
        <v>tempSludgeStore</v>
      </c>
      <c r="AY431" t="str">
        <f>VLOOKUP(Sheet1[[#This Row],[NPDES ID2]],Combined_Sheet__Major_Only___2[[NPDES ID2]:[ECHO BFR]],28,FALSE)</f>
        <v>-</v>
      </c>
      <c r="AZ431" t="str">
        <f>VLOOKUP(Sheet1[[#This Row],[NPDES ID2]],Combined_Sheet__Major_Only___2[[NPDES ID2]:[ECHO BFR]],29,FALSE)</f>
        <v>thickening, preliminaryOps</v>
      </c>
      <c r="BA431">
        <f>VLOOKUP(Sheet1[[#This Row],[NPDES ID2]],Combined_Sheet__Major_Only___2[[NPDES ID2]:[ECHO BFR]],17,FALSE)</f>
        <v>34.194527999999998</v>
      </c>
      <c r="BB431">
        <f>VLOOKUP(Sheet1[[#This Row],[NPDES ID2]],Combined_Sheet__Major_Only___2[[NPDES ID2]:[ECHO BFR]],18,FALSE)</f>
        <v>-119.002667</v>
      </c>
      <c r="BC431" t="str">
        <f>IF(ISNUMBER(SEARCH("aerobic",$AW431)),"aerobic","")</f>
        <v>aerobic</v>
      </c>
      <c r="BD431" t="str">
        <f>IF(ISNUMBER(SEARCH("anaer",$AW431)),"anaer","")</f>
        <v>anaer</v>
      </c>
      <c r="BE431" t="str">
        <f>IF(ISNUMBER(SEARCH("thickening",$AZ431)),"thickening","")</f>
        <v>thickening</v>
      </c>
      <c r="BF431" s="3" t="str">
        <f>IF(ISNUMBER(SEARCH("airDry",$AW431)),"airDry","")</f>
        <v>airDry</v>
      </c>
      <c r="BG431" s="3" t="str">
        <f>IF(ISNUMBER(SEARCH("heatDry",$AY431)),"heatDry","")</f>
        <v/>
      </c>
      <c r="BH431" s="3" t="str">
        <f>IF(AND(ISNUMBER(SEARCH("aerobic",$AW431)),ISNUMBER(SEARCH("anaer",$AW431))),"Combined Aer and Anaer.","")</f>
        <v>Combined Aer and Anaer.</v>
      </c>
    </row>
    <row r="432" spans="1:60" x14ac:dyDescent="0.3">
      <c r="A432" s="4">
        <v>430</v>
      </c>
      <c r="B432" t="s">
        <v>2157</v>
      </c>
      <c r="C432">
        <v>582</v>
      </c>
      <c r="D432">
        <v>374.88440318987148</v>
      </c>
      <c r="E432">
        <v>375.59583038815208</v>
      </c>
      <c r="F432">
        <v>302.17893939402882</v>
      </c>
      <c r="G432">
        <v>460.70872761629448</v>
      </c>
      <c r="H432">
        <v>-77.85625617306529</v>
      </c>
      <c r="I432">
        <v>-77.785715778956302</v>
      </c>
      <c r="J432">
        <v>-90.487180263142122</v>
      </c>
      <c r="K432">
        <v>-65.240616499127796</v>
      </c>
      <c r="L432">
        <v>302.18243772834012</v>
      </c>
      <c r="M432">
        <v>299.99820688684918</v>
      </c>
      <c r="N432">
        <v>292.08293562982368</v>
      </c>
      <c r="O432">
        <v>318.82343637927409</v>
      </c>
      <c r="P432">
        <v>13.8552809138403</v>
      </c>
      <c r="Q432">
        <v>13.793823633258651</v>
      </c>
      <c r="R432">
        <v>11.76906966147947</v>
      </c>
      <c r="S432">
        <v>15.750987419792709</v>
      </c>
      <c r="T432">
        <v>74.910479139039381</v>
      </c>
      <c r="U432">
        <v>74.910360694435724</v>
      </c>
      <c r="V432">
        <v>74.859647368485582</v>
      </c>
      <c r="W432">
        <v>74.960823026939678</v>
      </c>
      <c r="X432">
        <v>6497.6178347109208</v>
      </c>
      <c r="Y432">
        <v>6536.7782503599628</v>
      </c>
      <c r="Z432">
        <v>6157.5660383589884</v>
      </c>
      <c r="AA432">
        <v>6716.9383001344904</v>
      </c>
      <c r="AB432">
        <v>1404.217972614191</v>
      </c>
      <c r="AC432">
        <v>1378.342977411005</v>
      </c>
      <c r="AD432">
        <v>1148.928954635247</v>
      </c>
      <c r="AE432">
        <v>1784.827745709594</v>
      </c>
      <c r="AF432">
        <v>50.884866093776132</v>
      </c>
      <c r="AG432">
        <v>50.51687334780739</v>
      </c>
      <c r="AH432">
        <v>49.185219623010582</v>
      </c>
      <c r="AI432">
        <v>53.685429291932813</v>
      </c>
      <c r="AJ432">
        <v>0.39839909993978589</v>
      </c>
      <c r="AK432">
        <v>0.39839900559821823</v>
      </c>
      <c r="AL432">
        <v>0.3983858096214451</v>
      </c>
      <c r="AM432">
        <v>0.39841244582249891</v>
      </c>
      <c r="AN432">
        <v>0.96703600124890554</v>
      </c>
      <c r="AO432">
        <v>0.96703600124890587</v>
      </c>
      <c r="AP432">
        <v>0.96703600124890587</v>
      </c>
      <c r="AQ432">
        <v>0.96703600124890587</v>
      </c>
      <c r="AR432">
        <v>9.9750176531562129</v>
      </c>
      <c r="AS432">
        <v>9.9750176531562111</v>
      </c>
      <c r="AT432">
        <v>9.9750176531562111</v>
      </c>
      <c r="AU432">
        <v>9.9750176531562111</v>
      </c>
      <c r="AV432" t="str">
        <f>VLOOKUP(Sheet1[[#This Row],[NPDES ID2]],Combined_Sheet__Major_Only___2[[NPDES ID2]:[ECHO BFR]],3,FALSE)</f>
        <v>NM</v>
      </c>
      <c r="AW432" t="s">
        <v>54</v>
      </c>
      <c r="AX432" t="str">
        <f>VLOOKUP(Sheet1[[#This Row],[NPDES ID2]],Combined_Sheet__Major_Only___2[[NPDES ID2]:[ECHO BFR]],27,FALSE)</f>
        <v>-</v>
      </c>
      <c r="AY432" t="str">
        <f>VLOOKUP(Sheet1[[#This Row],[NPDES ID2]],Combined_Sheet__Major_Only___2[[NPDES ID2]:[ECHO BFR]],28,FALSE)</f>
        <v>highTempCompost</v>
      </c>
      <c r="AZ432" t="str">
        <f>VLOOKUP(Sheet1[[#This Row],[NPDES ID2]],Combined_Sheet__Major_Only___2[[NPDES ID2]:[ECHO BFR]],29,FALSE)</f>
        <v>preliminaryOps, thickening</v>
      </c>
      <c r="BA432">
        <f>VLOOKUP(Sheet1[[#This Row],[NPDES ID2]],Combined_Sheet__Major_Only___2[[NPDES ID2]:[ECHO BFR]],17,FALSE)</f>
        <v>36.717269999999999</v>
      </c>
      <c r="BB432">
        <f>VLOOKUP(Sheet1[[#This Row],[NPDES ID2]],Combined_Sheet__Major_Only___2[[NPDES ID2]:[ECHO BFR]],18,FALSE)</f>
        <v>-108.21725000000001</v>
      </c>
      <c r="BC432" t="str">
        <f>IF(ISNUMBER(SEARCH("aerobic",$AW432)),"aerobic","")</f>
        <v/>
      </c>
      <c r="BD432" t="str">
        <f>IF(ISNUMBER(SEARCH("anaer",$AW432)),"anaer","")</f>
        <v/>
      </c>
      <c r="BE432" t="str">
        <f>IF(ISNUMBER(SEARCH("thickening",$AZ432)),"thickening","")</f>
        <v>thickening</v>
      </c>
      <c r="BF432" s="2" t="str">
        <f>IF(ISNUMBER(SEARCH("airDry",$AW432)),"airDry","")</f>
        <v/>
      </c>
      <c r="BG432" s="2" t="str">
        <f>IF(ISNUMBER(SEARCH("heatDry",$AY432)),"heatDry","")</f>
        <v/>
      </c>
      <c r="BH432" s="2" t="str">
        <f>IF(AND(ISNUMBER(SEARCH("aerobic",$AW432)),ISNUMBER(SEARCH("anaer",$AW432))),"Combined Aer and Anaer.","")</f>
        <v/>
      </c>
    </row>
    <row r="433" spans="1:60" x14ac:dyDescent="0.3">
      <c r="A433" s="4">
        <v>431</v>
      </c>
      <c r="B433" t="s">
        <v>2161</v>
      </c>
      <c r="C433">
        <v>578.45000000000005</v>
      </c>
      <c r="D433">
        <v>299.51317922027778</v>
      </c>
      <c r="E433">
        <v>298.69306509323133</v>
      </c>
      <c r="F433">
        <v>239.4240284088437</v>
      </c>
      <c r="G433">
        <v>366.13514401817599</v>
      </c>
      <c r="H433">
        <v>-76.846420804085142</v>
      </c>
      <c r="I433">
        <v>-78.107441613027078</v>
      </c>
      <c r="J433">
        <v>-91.039318540363581</v>
      </c>
      <c r="K433">
        <v>-60.911243201846752</v>
      </c>
      <c r="L433">
        <v>376.82427450506339</v>
      </c>
      <c r="M433">
        <v>375.22336571140539</v>
      </c>
      <c r="N433">
        <v>369.42143242096029</v>
      </c>
      <c r="O433">
        <v>389.02210084311417</v>
      </c>
      <c r="P433">
        <v>13.638440524160711</v>
      </c>
      <c r="Q433">
        <v>13.791587325655239</v>
      </c>
      <c r="R433">
        <v>11.09259234008517</v>
      </c>
      <c r="S433">
        <v>15.60072873614101</v>
      </c>
      <c r="T433">
        <v>81.644139266029796</v>
      </c>
      <c r="U433">
        <v>81.644010429578515</v>
      </c>
      <c r="V433">
        <v>81.588847722749009</v>
      </c>
      <c r="W433">
        <v>81.69890012181817</v>
      </c>
      <c r="X433">
        <v>5641.3693488977678</v>
      </c>
      <c r="Y433">
        <v>5661.5150511989796</v>
      </c>
      <c r="Z433">
        <v>5466.5050267664383</v>
      </c>
      <c r="AA433">
        <v>5752.7749383106766</v>
      </c>
      <c r="AB433">
        <v>926.07603158603115</v>
      </c>
      <c r="AC433">
        <v>919.59260968184026</v>
      </c>
      <c r="AD433">
        <v>796.64678195884005</v>
      </c>
      <c r="AE433">
        <v>1088.233465568384</v>
      </c>
      <c r="AF433">
        <v>63.843005313192528</v>
      </c>
      <c r="AG433">
        <v>63.571567665068059</v>
      </c>
      <c r="AH433">
        <v>62.589917284783013</v>
      </c>
      <c r="AI433">
        <v>65.907861694007323</v>
      </c>
      <c r="AJ433">
        <v>0.55634419882531505</v>
      </c>
      <c r="AK433">
        <v>0.55634408426680326</v>
      </c>
      <c r="AL433">
        <v>0.55632805624301085</v>
      </c>
      <c r="AM433">
        <v>0.55636040881502491</v>
      </c>
      <c r="AN433">
        <v>0.96963633028697938</v>
      </c>
      <c r="AO433">
        <v>0.96963633028697993</v>
      </c>
      <c r="AP433">
        <v>0.96963633028697993</v>
      </c>
      <c r="AQ433">
        <v>0.96963633028697993</v>
      </c>
      <c r="AR433">
        <v>14.60613211643085</v>
      </c>
      <c r="AS433">
        <v>14.60613211643085</v>
      </c>
      <c r="AT433">
        <v>14.60613211643085</v>
      </c>
      <c r="AU433">
        <v>14.60613211643085</v>
      </c>
      <c r="AV433" t="str">
        <f>VLOOKUP(Sheet1[[#This Row],[NPDES ID2]],Combined_Sheet__Major_Only___2[[NPDES ID2]:[ECHO BFR]],3,FALSE)</f>
        <v>SC</v>
      </c>
      <c r="AW433" t="s">
        <v>41</v>
      </c>
      <c r="AX433" t="str">
        <f>VLOOKUP(Sheet1[[#This Row],[NPDES ID2]],Combined_Sheet__Major_Only___2[[NPDES ID2]:[ECHO BFR]],27,FALSE)</f>
        <v>-</v>
      </c>
      <c r="AY433" t="str">
        <f>VLOOKUP(Sheet1[[#This Row],[NPDES ID2]],Combined_Sheet__Major_Only___2[[NPDES ID2]:[ECHO BFR]],28,FALSE)</f>
        <v>-</v>
      </c>
      <c r="AZ433" t="str">
        <f>VLOOKUP(Sheet1[[#This Row],[NPDES ID2]],Combined_Sheet__Major_Only___2[[NPDES ID2]:[ECHO BFR]],29,FALSE)</f>
        <v>thickening</v>
      </c>
      <c r="BA433">
        <f>VLOOKUP(Sheet1[[#This Row],[NPDES ID2]],Combined_Sheet__Major_Only___2[[NPDES ID2]:[ECHO BFR]],17,FALSE)</f>
        <v>34.822220000000002</v>
      </c>
      <c r="BB433">
        <f>VLOOKUP(Sheet1[[#This Row],[NPDES ID2]],Combined_Sheet__Major_Only___2[[NPDES ID2]:[ECHO BFR]],18,FALSE)</f>
        <v>-82.478049999999996</v>
      </c>
      <c r="BC433" t="str">
        <f>IF(ISNUMBER(SEARCH("aerobic",$AW433)),"aerobic","")</f>
        <v>aerobic</v>
      </c>
      <c r="BD433" t="str">
        <f>IF(ISNUMBER(SEARCH("anaer",$AW433)),"anaer","")</f>
        <v/>
      </c>
      <c r="BE433" t="str">
        <f>IF(ISNUMBER(SEARCH("thickening",$AZ433)),"thickening","")</f>
        <v>thickening</v>
      </c>
      <c r="BF433" s="3" t="str">
        <f>IF(ISNUMBER(SEARCH("airDry",$AW433)),"airDry","")</f>
        <v/>
      </c>
      <c r="BG433" s="3" t="str">
        <f>IF(ISNUMBER(SEARCH("heatDry",$AY433)),"heatDry","")</f>
        <v/>
      </c>
      <c r="BH433" s="3" t="str">
        <f>IF(AND(ISNUMBER(SEARCH("aerobic",$AW433)),ISNUMBER(SEARCH("anaer",$AW433))),"Combined Aer and Anaer.","")</f>
        <v/>
      </c>
    </row>
    <row r="434" spans="1:60" x14ac:dyDescent="0.3">
      <c r="A434" s="4">
        <v>432</v>
      </c>
      <c r="B434" t="s">
        <v>2165</v>
      </c>
      <c r="C434">
        <v>567.5</v>
      </c>
      <c r="D434">
        <v>315.94458402084263</v>
      </c>
      <c r="E434">
        <v>315.38349876919591</v>
      </c>
      <c r="F434">
        <v>252.35995439521679</v>
      </c>
      <c r="G434">
        <v>386.42662905582063</v>
      </c>
      <c r="H434">
        <v>-77.048981410114379</v>
      </c>
      <c r="I434">
        <v>-78.240535071783043</v>
      </c>
      <c r="J434">
        <v>-90.860825581490104</v>
      </c>
      <c r="K434">
        <v>-61.951522395786071</v>
      </c>
      <c r="L434">
        <v>353.7455357344362</v>
      </c>
      <c r="M434">
        <v>352.05595319838022</v>
      </c>
      <c r="N434">
        <v>345.93218493076449</v>
      </c>
      <c r="O434">
        <v>366.61989618841181</v>
      </c>
      <c r="P434">
        <v>13.40975144130825</v>
      </c>
      <c r="Q434">
        <v>13.536173312004509</v>
      </c>
      <c r="R434">
        <v>10.99181820776173</v>
      </c>
      <c r="S434">
        <v>15.38352603605872</v>
      </c>
      <c r="T434">
        <v>105.1382262909259</v>
      </c>
      <c r="U434">
        <v>105.1380611967831</v>
      </c>
      <c r="V434">
        <v>105.0673743708837</v>
      </c>
      <c r="W434">
        <v>105.2083981751878</v>
      </c>
      <c r="X434">
        <v>7592.7594597382667</v>
      </c>
      <c r="Y434">
        <v>7623.2777841372445</v>
      </c>
      <c r="Z434">
        <v>7328.2839644183114</v>
      </c>
      <c r="AA434">
        <v>7761.5026911854129</v>
      </c>
      <c r="AB434">
        <v>1470.8442790936599</v>
      </c>
      <c r="AC434">
        <v>1455.8498673760121</v>
      </c>
      <c r="AD434">
        <v>1230.772543352854</v>
      </c>
      <c r="AE434">
        <v>1780.367434619681</v>
      </c>
      <c r="AF434">
        <v>61.089788746238654</v>
      </c>
      <c r="AG434">
        <v>60.79776624181595</v>
      </c>
      <c r="AH434">
        <v>59.741793466970208</v>
      </c>
      <c r="AI434">
        <v>63.311055334650263</v>
      </c>
      <c r="AJ434">
        <v>0.52271836822451756</v>
      </c>
      <c r="AK434">
        <v>0.52271823593833555</v>
      </c>
      <c r="AL434">
        <v>0.52269973503930445</v>
      </c>
      <c r="AM434">
        <v>0.52273707936133906</v>
      </c>
      <c r="AN434">
        <v>0.97618965261465673</v>
      </c>
      <c r="AO434">
        <v>0.97618965261465707</v>
      </c>
      <c r="AP434">
        <v>0.97618965261465707</v>
      </c>
      <c r="AQ434">
        <v>0.97618965261465707</v>
      </c>
      <c r="AR434">
        <v>12.704346109226799</v>
      </c>
      <c r="AS434">
        <v>12.704346109226799</v>
      </c>
      <c r="AT434">
        <v>12.704346109226799</v>
      </c>
      <c r="AU434">
        <v>12.704346109226799</v>
      </c>
      <c r="AV434" t="str">
        <f>VLOOKUP(Sheet1[[#This Row],[NPDES ID2]],Combined_Sheet__Major_Only___2[[NPDES ID2]:[ECHO BFR]],3,FALSE)</f>
        <v>CO</v>
      </c>
      <c r="AW434" t="s">
        <v>41</v>
      </c>
      <c r="AX434" t="str">
        <f>VLOOKUP(Sheet1[[#This Row],[NPDES ID2]],Combined_Sheet__Major_Only___2[[NPDES ID2]:[ECHO BFR]],27,FALSE)</f>
        <v>-</v>
      </c>
      <c r="AY434" t="str">
        <f>VLOOKUP(Sheet1[[#This Row],[NPDES ID2]],Combined_Sheet__Major_Only___2[[NPDES ID2]:[ECHO BFR]],28,FALSE)</f>
        <v>-</v>
      </c>
      <c r="AZ434" t="str">
        <f>VLOOKUP(Sheet1[[#This Row],[NPDES ID2]],Combined_Sheet__Major_Only___2[[NPDES ID2]:[ECHO BFR]],29,FALSE)</f>
        <v>preliminaryOps, thickening</v>
      </c>
      <c r="BA434">
        <f>VLOOKUP(Sheet1[[#This Row],[NPDES ID2]],Combined_Sheet__Major_Only___2[[NPDES ID2]:[ECHO BFR]],17,FALSE)</f>
        <v>38.722639999999998</v>
      </c>
      <c r="BB434">
        <f>VLOOKUP(Sheet1[[#This Row],[NPDES ID2]],Combined_Sheet__Major_Only___2[[NPDES ID2]:[ECHO BFR]],18,FALSE)</f>
        <v>-104.72221999999999</v>
      </c>
      <c r="BC434" t="str">
        <f>IF(ISNUMBER(SEARCH("aerobic",$AW434)),"aerobic","")</f>
        <v>aerobic</v>
      </c>
      <c r="BD434" t="str">
        <f>IF(ISNUMBER(SEARCH("anaer",$AW434)),"anaer","")</f>
        <v/>
      </c>
      <c r="BE434" t="str">
        <f>IF(ISNUMBER(SEARCH("thickening",$AZ434)),"thickening","")</f>
        <v>thickening</v>
      </c>
      <c r="BF434" s="2" t="str">
        <f>IF(ISNUMBER(SEARCH("airDry",$AW434)),"airDry","")</f>
        <v/>
      </c>
      <c r="BG434" s="2" t="str">
        <f>IF(ISNUMBER(SEARCH("heatDry",$AY434)),"heatDry","")</f>
        <v/>
      </c>
      <c r="BH434" s="2" t="str">
        <f>IF(AND(ISNUMBER(SEARCH("aerobic",$AW434)),ISNUMBER(SEARCH("anaer",$AW434))),"Combined Aer and Anaer.","")</f>
        <v/>
      </c>
    </row>
    <row r="435" spans="1:60" x14ac:dyDescent="0.3">
      <c r="A435" s="4">
        <v>433</v>
      </c>
      <c r="B435" t="s">
        <v>2170</v>
      </c>
      <c r="C435">
        <v>567.02</v>
      </c>
      <c r="D435">
        <v>377.77113035967108</v>
      </c>
      <c r="E435">
        <v>377.80339365147438</v>
      </c>
      <c r="F435">
        <v>304.1654303586098</v>
      </c>
      <c r="G435">
        <v>465.52767457873517</v>
      </c>
      <c r="H435">
        <v>-77.827472554720813</v>
      </c>
      <c r="I435">
        <v>-77.7909247570921</v>
      </c>
      <c r="J435">
        <v>-90.505876279829522</v>
      </c>
      <c r="K435">
        <v>-65.117426695001981</v>
      </c>
      <c r="L435">
        <v>295.85040582484879</v>
      </c>
      <c r="M435">
        <v>293.73317846292338</v>
      </c>
      <c r="N435">
        <v>286.06043814410219</v>
      </c>
      <c r="O435">
        <v>311.98145905589809</v>
      </c>
      <c r="P435">
        <v>13.49640468167053</v>
      </c>
      <c r="Q435">
        <v>13.437831272531319</v>
      </c>
      <c r="R435">
        <v>11.450017636211649</v>
      </c>
      <c r="S435">
        <v>15.351563269138319</v>
      </c>
      <c r="T435">
        <v>89.495087517772319</v>
      </c>
      <c r="U435">
        <v>89.494946565197523</v>
      </c>
      <c r="V435">
        <v>89.434596210286912</v>
      </c>
      <c r="W435">
        <v>89.554998230498029</v>
      </c>
      <c r="X435">
        <v>7724.6083557429374</v>
      </c>
      <c r="Y435">
        <v>7770.7365355059364</v>
      </c>
      <c r="Z435">
        <v>7324.2211471555675</v>
      </c>
      <c r="AA435">
        <v>7982.7359052066859</v>
      </c>
      <c r="AB435">
        <v>1752.310392689729</v>
      </c>
      <c r="AC435">
        <v>1717.198258801347</v>
      </c>
      <c r="AD435">
        <v>1420.0693792759271</v>
      </c>
      <c r="AE435">
        <v>2253.0097912255028</v>
      </c>
      <c r="AF435">
        <v>51.134896862947429</v>
      </c>
      <c r="AG435">
        <v>50.76875230001113</v>
      </c>
      <c r="AH435">
        <v>49.443896338568891</v>
      </c>
      <c r="AI435">
        <v>53.921232453307653</v>
      </c>
      <c r="AJ435">
        <v>0.40143795557465611</v>
      </c>
      <c r="AK435">
        <v>0.40143785355554878</v>
      </c>
      <c r="AL435">
        <v>0.40142358579039739</v>
      </c>
      <c r="AM435">
        <v>0.40145238547715639</v>
      </c>
      <c r="AN435">
        <v>0.97219374867375796</v>
      </c>
      <c r="AO435">
        <v>0.97219374867375774</v>
      </c>
      <c r="AP435">
        <v>0.97219374867375774</v>
      </c>
      <c r="AQ435">
        <v>0.97219374867375774</v>
      </c>
      <c r="AR435">
        <v>9.7752026640208847</v>
      </c>
      <c r="AS435">
        <v>9.7752026640208864</v>
      </c>
      <c r="AT435">
        <v>9.7752026640208864</v>
      </c>
      <c r="AU435">
        <v>9.7752026640208864</v>
      </c>
      <c r="AV435" t="str">
        <f>VLOOKUP(Sheet1[[#This Row],[NPDES ID2]],Combined_Sheet__Major_Only___2[[NPDES ID2]:[ECHO BFR]],3,FALSE)</f>
        <v>PR</v>
      </c>
      <c r="AW435" t="s">
        <v>54</v>
      </c>
      <c r="AX435" t="str">
        <f>VLOOKUP(Sheet1[[#This Row],[NPDES ID2]],Combined_Sheet__Major_Only___2[[NPDES ID2]:[ECHO BFR]],27,FALSE)</f>
        <v>-</v>
      </c>
      <c r="AY435" t="str">
        <f>VLOOKUP(Sheet1[[#This Row],[NPDES ID2]],Combined_Sheet__Major_Only___2[[NPDES ID2]:[ECHO BFR]],28,FALSE)</f>
        <v>highTempCompost</v>
      </c>
      <c r="AZ435" t="str">
        <f>VLOOKUP(Sheet1[[#This Row],[NPDES ID2]],Combined_Sheet__Major_Only___2[[NPDES ID2]:[ECHO BFR]],29,FALSE)</f>
        <v>thickening</v>
      </c>
      <c r="BA435">
        <f>VLOOKUP(Sheet1[[#This Row],[NPDES ID2]],Combined_Sheet__Major_Only___2[[NPDES ID2]:[ECHO BFR]],17,FALSE)</f>
        <v>18.391659000000001</v>
      </c>
      <c r="BB435">
        <f>VLOOKUP(Sheet1[[#This Row],[NPDES ID2]],Combined_Sheet__Major_Only___2[[NPDES ID2]:[ECHO BFR]],18,FALSE)</f>
        <v>-67.181192999999993</v>
      </c>
      <c r="BC435" t="str">
        <f>IF(ISNUMBER(SEARCH("aerobic",$AW435)),"aerobic","")</f>
        <v/>
      </c>
      <c r="BD435" t="str">
        <f>IF(ISNUMBER(SEARCH("anaer",$AW435)),"anaer","")</f>
        <v/>
      </c>
      <c r="BE435" t="str">
        <f>IF(ISNUMBER(SEARCH("thickening",$AZ435)),"thickening","")</f>
        <v>thickening</v>
      </c>
      <c r="BF435" s="3" t="str">
        <f>IF(ISNUMBER(SEARCH("airDry",$AW435)),"airDry","")</f>
        <v/>
      </c>
      <c r="BG435" s="3" t="str">
        <f>IF(ISNUMBER(SEARCH("heatDry",$AY435)),"heatDry","")</f>
        <v/>
      </c>
      <c r="BH435" s="3" t="str">
        <f>IF(AND(ISNUMBER(SEARCH("aerobic",$AW435)),ISNUMBER(SEARCH("anaer",$AW435))),"Combined Aer and Anaer.","")</f>
        <v/>
      </c>
    </row>
    <row r="436" spans="1:60" x14ac:dyDescent="0.3">
      <c r="A436" s="4">
        <v>434</v>
      </c>
      <c r="B436" t="s">
        <v>2174</v>
      </c>
      <c r="C436">
        <v>564.5</v>
      </c>
      <c r="D436">
        <v>412.16585405100489</v>
      </c>
      <c r="E436">
        <v>414.278997146807</v>
      </c>
      <c r="F436">
        <v>329.7434912324814</v>
      </c>
      <c r="G436">
        <v>510.93061445200988</v>
      </c>
      <c r="H436">
        <v>-78.138326215255105</v>
      </c>
      <c r="I436">
        <v>-77.535860530419228</v>
      </c>
      <c r="J436">
        <v>-90.075561918005405</v>
      </c>
      <c r="K436">
        <v>-67.097849088661945</v>
      </c>
      <c r="L436">
        <v>270.62814799900423</v>
      </c>
      <c r="M436">
        <v>268.34276014823922</v>
      </c>
      <c r="N436">
        <v>260.06156338531622</v>
      </c>
      <c r="O436">
        <v>288.03858765939589</v>
      </c>
      <c r="P436">
        <v>13.471095135217389</v>
      </c>
      <c r="Q436">
        <v>13.39237081216409</v>
      </c>
      <c r="R436">
        <v>11.67035752199644</v>
      </c>
      <c r="S436">
        <v>15.310242547067631</v>
      </c>
      <c r="T436">
        <v>57.433024470352557</v>
      </c>
      <c r="U436">
        <v>57.432932998159437</v>
      </c>
      <c r="V436">
        <v>57.393768198739721</v>
      </c>
      <c r="W436">
        <v>57.471903960795807</v>
      </c>
      <c r="X436">
        <v>5396.7867520697064</v>
      </c>
      <c r="Y436">
        <v>5434.3950350979512</v>
      </c>
      <c r="Z436">
        <v>5068.3987517869746</v>
      </c>
      <c r="AA436">
        <v>5609.9817136873107</v>
      </c>
      <c r="AB436">
        <v>1248.6470491857749</v>
      </c>
      <c r="AC436">
        <v>1219.7417563685549</v>
      </c>
      <c r="AD436">
        <v>1003.937295618555</v>
      </c>
      <c r="AE436">
        <v>1619.6302860292169</v>
      </c>
      <c r="AF436">
        <v>46.98397591377784</v>
      </c>
      <c r="AG436">
        <v>46.587052586287648</v>
      </c>
      <c r="AH436">
        <v>45.150344748690479</v>
      </c>
      <c r="AI436">
        <v>50.0052484153873</v>
      </c>
      <c r="AJ436">
        <v>0.35104527068067198</v>
      </c>
      <c r="AK436">
        <v>0.35104519598817169</v>
      </c>
      <c r="AL436">
        <v>0.35103474627775488</v>
      </c>
      <c r="AM436">
        <v>0.35105583904271398</v>
      </c>
      <c r="AN436">
        <v>0.9576145490926552</v>
      </c>
      <c r="AO436">
        <v>0.95761454909265531</v>
      </c>
      <c r="AP436">
        <v>0.95761454909265531</v>
      </c>
      <c r="AQ436">
        <v>0.95761454909265531</v>
      </c>
      <c r="AR436">
        <v>8.8921944913588327</v>
      </c>
      <c r="AS436">
        <v>8.8921944913588309</v>
      </c>
      <c r="AT436">
        <v>8.8921944913588309</v>
      </c>
      <c r="AU436">
        <v>8.8921944913588309</v>
      </c>
      <c r="AV436" t="str">
        <f>VLOOKUP(Sheet1[[#This Row],[NPDES ID2]],Combined_Sheet__Major_Only___2[[NPDES ID2]:[ECHO BFR]],3,FALSE)</f>
        <v>VA</v>
      </c>
      <c r="AW436" t="s">
        <v>952</v>
      </c>
      <c r="AX436" t="str">
        <f>VLOOKUP(Sheet1[[#This Row],[NPDES ID2]],Combined_Sheet__Major_Only___2[[NPDES ID2]:[ECHO BFR]],27,FALSE)</f>
        <v>-</v>
      </c>
      <c r="AY436" t="str">
        <f>VLOOKUP(Sheet1[[#This Row],[NPDES ID2]],Combined_Sheet__Major_Only___2[[NPDES ID2]:[ECHO BFR]],28,FALSE)</f>
        <v>highTempCompost</v>
      </c>
      <c r="AZ436" t="str">
        <f>VLOOKUP(Sheet1[[#This Row],[NPDES ID2]],Combined_Sheet__Major_Only___2[[NPDES ID2]:[ECHO BFR]],29,FALSE)</f>
        <v>thickening</v>
      </c>
      <c r="BA436">
        <f>VLOOKUP(Sheet1[[#This Row],[NPDES ID2]],Combined_Sheet__Major_Only___2[[NPDES ID2]:[ECHO BFR]],17,FALSE)</f>
        <v>38.32405</v>
      </c>
      <c r="BB436">
        <f>VLOOKUP(Sheet1[[#This Row],[NPDES ID2]],Combined_Sheet__Major_Only___2[[NPDES ID2]:[ECHO BFR]],18,FALSE)</f>
        <v>-77.477199999999996</v>
      </c>
      <c r="BC436" t="str">
        <f>IF(ISNUMBER(SEARCH("aerobic",$AW436)),"aerobic","")</f>
        <v/>
      </c>
      <c r="BD436" t="str">
        <f>IF(ISNUMBER(SEARCH("anaer",$AW436)),"anaer","")</f>
        <v/>
      </c>
      <c r="BE436" t="str">
        <f>IF(ISNUMBER(SEARCH("thickening",$AZ436)),"thickening","")</f>
        <v>thickening</v>
      </c>
      <c r="BF436" s="2" t="str">
        <f>IF(ISNUMBER(SEARCH("airDry",$AW436)),"airDry","")</f>
        <v/>
      </c>
      <c r="BG436" s="2" t="str">
        <f>IF(ISNUMBER(SEARCH("heatDry",$AY436)),"heatDry","")</f>
        <v/>
      </c>
      <c r="BH436" s="2" t="str">
        <f>IF(AND(ISNUMBER(SEARCH("aerobic",$AW436)),ISNUMBER(SEARCH("anaer",$AW436))),"Combined Aer and Anaer.","")</f>
        <v/>
      </c>
    </row>
    <row r="437" spans="1:60" x14ac:dyDescent="0.3">
      <c r="A437" s="4">
        <v>435</v>
      </c>
      <c r="B437" t="s">
        <v>2179</v>
      </c>
      <c r="C437">
        <v>564</v>
      </c>
      <c r="D437">
        <v>310.81658541441038</v>
      </c>
      <c r="E437">
        <v>310.11166946061888</v>
      </c>
      <c r="F437">
        <v>247.9104009032333</v>
      </c>
      <c r="G437">
        <v>380.03142049886958</v>
      </c>
      <c r="H437">
        <v>-76.788093168250413</v>
      </c>
      <c r="I437">
        <v>-77.989499460243593</v>
      </c>
      <c r="J437">
        <v>-90.702839847716277</v>
      </c>
      <c r="K437">
        <v>-61.198425824608023</v>
      </c>
      <c r="L437">
        <v>358.43573884568059</v>
      </c>
      <c r="M437">
        <v>356.80850490126682</v>
      </c>
      <c r="N437">
        <v>350.9064400280709</v>
      </c>
      <c r="O437">
        <v>370.84320997627981</v>
      </c>
      <c r="P437">
        <v>13.313783143297879</v>
      </c>
      <c r="Q437">
        <v>13.45545143386153</v>
      </c>
      <c r="R437">
        <v>10.875894644538089</v>
      </c>
      <c r="S437">
        <v>15.25490262492271</v>
      </c>
      <c r="T437">
        <v>303.36085818532291</v>
      </c>
      <c r="U437">
        <v>303.36038718037622</v>
      </c>
      <c r="V437">
        <v>303.15872136658868</v>
      </c>
      <c r="W437">
        <v>303.56105489757601</v>
      </c>
      <c r="X437">
        <v>21487.057633451459</v>
      </c>
      <c r="Y437">
        <v>21569.304996198462</v>
      </c>
      <c r="Z437">
        <v>20774.80646359795</v>
      </c>
      <c r="AA437">
        <v>21941.047141374609</v>
      </c>
      <c r="AB437">
        <v>3364.4119661474379</v>
      </c>
      <c r="AC437">
        <v>3343.989080761296</v>
      </c>
      <c r="AD437">
        <v>2912.7205307292811</v>
      </c>
      <c r="AE437">
        <v>3923.0923166456159</v>
      </c>
      <c r="AF437">
        <v>62.286615087399063</v>
      </c>
      <c r="AG437">
        <v>62.003330371871883</v>
      </c>
      <c r="AH437">
        <v>60.9810483256841</v>
      </c>
      <c r="AI437">
        <v>64.438322415056476</v>
      </c>
      <c r="AJ437">
        <v>0.53733171713331318</v>
      </c>
      <c r="AK437">
        <v>0.53733143233726866</v>
      </c>
      <c r="AL437">
        <v>0.53729169552149558</v>
      </c>
      <c r="AM437">
        <v>0.53737190798711332</v>
      </c>
      <c r="AN437">
        <v>0.99155950696086859</v>
      </c>
      <c r="AO437">
        <v>0.99155950696086892</v>
      </c>
      <c r="AP437">
        <v>0.99155950696086892</v>
      </c>
      <c r="AQ437">
        <v>0.99155950696086892</v>
      </c>
      <c r="AR437">
        <v>14.66223070089695</v>
      </c>
      <c r="AS437">
        <v>14.66223070089695</v>
      </c>
      <c r="AT437">
        <v>14.66223070089695</v>
      </c>
      <c r="AU437">
        <v>14.66223070089695</v>
      </c>
      <c r="AV437" t="str">
        <f>VLOOKUP(Sheet1[[#This Row],[NPDES ID2]],Combined_Sheet__Major_Only___2[[NPDES ID2]:[ECHO BFR]],3,FALSE)</f>
        <v>IL</v>
      </c>
      <c r="AW437" t="s">
        <v>12182</v>
      </c>
      <c r="AX437" t="str">
        <f>VLOOKUP(Sheet1[[#This Row],[NPDES ID2]],Combined_Sheet__Major_Only___2[[NPDES ID2]:[ECHO BFR]],27,FALSE)</f>
        <v>methaneBioCaptureRecover</v>
      </c>
      <c r="AY437" t="str">
        <f>VLOOKUP(Sheet1[[#This Row],[NPDES ID2]],Combined_Sheet__Major_Only___2[[NPDES ID2]:[ECHO BFR]],28,FALSE)</f>
        <v>-</v>
      </c>
      <c r="AZ437" t="str">
        <f>VLOOKUP(Sheet1[[#This Row],[NPDES ID2]],Combined_Sheet__Major_Only___2[[NPDES ID2]:[ECHO BFR]],29,FALSE)</f>
        <v>preliminaryOps</v>
      </c>
      <c r="BA437">
        <f>VLOOKUP(Sheet1[[#This Row],[NPDES ID2]],Combined_Sheet__Major_Only___2[[NPDES ID2]:[ECHO BFR]],17,FALSE)</f>
        <v>41.940474000000002</v>
      </c>
      <c r="BB437">
        <f>VLOOKUP(Sheet1[[#This Row],[NPDES ID2]],Combined_Sheet__Major_Only___2[[NPDES ID2]:[ECHO BFR]],18,FALSE)</f>
        <v>-87.988669000000002</v>
      </c>
      <c r="BC437" t="str">
        <f>IF(ISNUMBER(SEARCH("aerobic",$AW437)),"aerobic","")</f>
        <v>aerobic</v>
      </c>
      <c r="BD437" t="str">
        <f>IF(ISNUMBER(SEARCH("anaer",$AW437)),"anaer","")</f>
        <v>anaer</v>
      </c>
      <c r="BE437" t="str">
        <f>IF(ISNUMBER(SEARCH("thickening",$AZ437)),"thickening","")</f>
        <v/>
      </c>
      <c r="BF437" s="3" t="str">
        <f>IF(ISNUMBER(SEARCH("airDry",$AW437)),"airDry","")</f>
        <v/>
      </c>
      <c r="BG437" s="3" t="str">
        <f>IF(ISNUMBER(SEARCH("heatDry",$AY437)),"heatDry","")</f>
        <v/>
      </c>
      <c r="BH437" s="3" t="str">
        <f>IF(AND(ISNUMBER(SEARCH("aerobic",$AW437)),ISNUMBER(SEARCH("anaer",$AW437))),"Combined Aer and Anaer.","")</f>
        <v>Combined Aer and Anaer.</v>
      </c>
    </row>
    <row r="438" spans="1:60" x14ac:dyDescent="0.3">
      <c r="A438" s="4">
        <v>436</v>
      </c>
      <c r="B438" t="s">
        <v>2184</v>
      </c>
      <c r="C438">
        <v>561</v>
      </c>
      <c r="D438">
        <v>304.60475879740829</v>
      </c>
      <c r="E438">
        <v>303.74344015172522</v>
      </c>
      <c r="F438">
        <v>242.61421324292169</v>
      </c>
      <c r="G438">
        <v>372.50837066550872</v>
      </c>
      <c r="H438">
        <v>-76.878341484152784</v>
      </c>
      <c r="I438">
        <v>-78.149868923640469</v>
      </c>
      <c r="J438">
        <v>-91.100407908977985</v>
      </c>
      <c r="K438">
        <v>-61.011481481077752</v>
      </c>
      <c r="L438">
        <v>364.74236184493088</v>
      </c>
      <c r="M438">
        <v>363.18433186959243</v>
      </c>
      <c r="N438">
        <v>357.53833421882098</v>
      </c>
      <c r="O438">
        <v>376.61245257322321</v>
      </c>
      <c r="P438">
        <v>13.228431754006451</v>
      </c>
      <c r="Q438">
        <v>13.37512777482358</v>
      </c>
      <c r="R438">
        <v>10.763008661792041</v>
      </c>
      <c r="S438">
        <v>15.1336473940997</v>
      </c>
      <c r="T438">
        <v>67.387116439863348</v>
      </c>
      <c r="U438">
        <v>67.387009605830627</v>
      </c>
      <c r="V438">
        <v>67.341267470215485</v>
      </c>
      <c r="W438">
        <v>67.432525351714105</v>
      </c>
      <c r="X438">
        <v>4665.3839569388792</v>
      </c>
      <c r="Y438">
        <v>4682.1275020606899</v>
      </c>
      <c r="Z438">
        <v>4520.0116319764702</v>
      </c>
      <c r="AA438">
        <v>4758.0139546898145</v>
      </c>
      <c r="AB438">
        <v>689.31564717685217</v>
      </c>
      <c r="AC438">
        <v>685.6255493531213</v>
      </c>
      <c r="AD438">
        <v>601.82628742422696</v>
      </c>
      <c r="AE438">
        <v>796.92709263315976</v>
      </c>
      <c r="AF438">
        <v>63.717863797008192</v>
      </c>
      <c r="AG438">
        <v>63.445516890907633</v>
      </c>
      <c r="AH438">
        <v>62.460307789702448</v>
      </c>
      <c r="AI438">
        <v>65.790036653459097</v>
      </c>
      <c r="AJ438">
        <v>0.55481514528720577</v>
      </c>
      <c r="AK438">
        <v>0.55481505049058266</v>
      </c>
      <c r="AL438">
        <v>0.55480178341712039</v>
      </c>
      <c r="AM438">
        <v>0.55482856287629967</v>
      </c>
      <c r="AN438">
        <v>0.96354818131082187</v>
      </c>
      <c r="AO438">
        <v>0.96354818131082132</v>
      </c>
      <c r="AP438">
        <v>0.96354818131082132</v>
      </c>
      <c r="AQ438">
        <v>0.96354818131082132</v>
      </c>
      <c r="AR438">
        <v>15.54564885805077</v>
      </c>
      <c r="AS438">
        <v>15.54564885805077</v>
      </c>
      <c r="AT438">
        <v>15.54564885805077</v>
      </c>
      <c r="AU438">
        <v>15.54564885805077</v>
      </c>
      <c r="AV438" t="str">
        <f>VLOOKUP(Sheet1[[#This Row],[NPDES ID2]],Combined_Sheet__Major_Only___2[[NPDES ID2]:[ECHO BFR]],3,FALSE)</f>
        <v>CA</v>
      </c>
      <c r="AW438" t="s">
        <v>12181</v>
      </c>
      <c r="AX438" t="str">
        <f>VLOOKUP(Sheet1[[#This Row],[NPDES ID2]],Combined_Sheet__Major_Only___2[[NPDES ID2]:[ECHO BFR]],27,FALSE)</f>
        <v>methaneBioCaptureRecover</v>
      </c>
      <c r="AY438" t="str">
        <f>VLOOKUP(Sheet1[[#This Row],[NPDES ID2]],Combined_Sheet__Major_Only___2[[NPDES ID2]:[ECHO BFR]],28,FALSE)</f>
        <v>-</v>
      </c>
      <c r="AZ438" t="str">
        <f>VLOOKUP(Sheet1[[#This Row],[NPDES ID2]],Combined_Sheet__Major_Only___2[[NPDES ID2]:[ECHO BFR]],29,FALSE)</f>
        <v>preliminaryOps, thickening, sludgeLagoon</v>
      </c>
      <c r="BA438">
        <f>VLOOKUP(Sheet1[[#This Row],[NPDES ID2]],Combined_Sheet__Major_Only___2[[NPDES ID2]:[ECHO BFR]],17,FALSE)</f>
        <v>40.766388999999997</v>
      </c>
      <c r="BB438">
        <f>VLOOKUP(Sheet1[[#This Row],[NPDES ID2]],Combined_Sheet__Major_Only___2[[NPDES ID2]:[ECHO BFR]],18,FALSE)</f>
        <v>-124.195278</v>
      </c>
      <c r="BC438" t="str">
        <f>IF(ISNUMBER(SEARCH("aerobic",$AW438)),"aerobic","")</f>
        <v/>
      </c>
      <c r="BD438" t="str">
        <f>IF(ISNUMBER(SEARCH("anaer",$AW438)),"anaer","")</f>
        <v>anaer</v>
      </c>
      <c r="BE438" t="str">
        <f>IF(ISNUMBER(SEARCH("thickening",$AZ438)),"thickening","")</f>
        <v>thickening</v>
      </c>
      <c r="BF438" s="2" t="str">
        <f>IF(ISNUMBER(SEARCH("airDry",$AW438)),"airDry","")</f>
        <v/>
      </c>
      <c r="BG438" s="2" t="str">
        <f>IF(ISNUMBER(SEARCH("heatDry",$AY438)),"heatDry","")</f>
        <v/>
      </c>
      <c r="BH438" s="2" t="str">
        <f>IF(AND(ISNUMBER(SEARCH("aerobic",$AW438)),ISNUMBER(SEARCH("anaer",$AW438))),"Combined Aer and Anaer.","")</f>
        <v/>
      </c>
    </row>
    <row r="439" spans="1:60" x14ac:dyDescent="0.3">
      <c r="A439" s="4">
        <v>437</v>
      </c>
      <c r="B439" t="s">
        <v>2188</v>
      </c>
      <c r="C439">
        <v>560.80999999999995</v>
      </c>
      <c r="D439">
        <v>304.24438724326262</v>
      </c>
      <c r="E439">
        <v>303.37409111672798</v>
      </c>
      <c r="F439">
        <v>242.3064267297174</v>
      </c>
      <c r="G439">
        <v>372.067316033895</v>
      </c>
      <c r="H439">
        <v>-76.881934893046463</v>
      </c>
      <c r="I439">
        <v>-78.131768196630617</v>
      </c>
      <c r="J439">
        <v>-91.106332332376468</v>
      </c>
      <c r="K439">
        <v>-60.996804510238917</v>
      </c>
      <c r="L439">
        <v>365.11095103756111</v>
      </c>
      <c r="M439">
        <v>363.55708235165088</v>
      </c>
      <c r="N439">
        <v>357.92644777864069</v>
      </c>
      <c r="O439">
        <v>376.94879487622359</v>
      </c>
      <c r="P439">
        <v>13.22306952127985</v>
      </c>
      <c r="Q439">
        <v>13.37095754251642</v>
      </c>
      <c r="R439">
        <v>10.75605353797279</v>
      </c>
      <c r="S439">
        <v>15.12610957148736</v>
      </c>
      <c r="T439">
        <v>50.312953498194823</v>
      </c>
      <c r="U439">
        <v>50.312873014185122</v>
      </c>
      <c r="V439">
        <v>50.278412923207171</v>
      </c>
      <c r="W439">
        <v>50.347162553206012</v>
      </c>
      <c r="X439">
        <v>3478.5934261951502</v>
      </c>
      <c r="Y439">
        <v>3491.0203845506321</v>
      </c>
      <c r="Z439">
        <v>3370.6234426094529</v>
      </c>
      <c r="AA439">
        <v>3547.3999300272449</v>
      </c>
      <c r="AB439">
        <v>555.89764413021624</v>
      </c>
      <c r="AC439">
        <v>552.25969114639167</v>
      </c>
      <c r="AD439">
        <v>480.08467044030311</v>
      </c>
      <c r="AE439">
        <v>650.41461064426937</v>
      </c>
      <c r="AF439">
        <v>63.803667287597399</v>
      </c>
      <c r="AG439">
        <v>63.531975217992077</v>
      </c>
      <c r="AH439">
        <v>62.548996191465633</v>
      </c>
      <c r="AI439">
        <v>65.87106289113288</v>
      </c>
      <c r="AJ439">
        <v>0.5558635379689395</v>
      </c>
      <c r="AK439">
        <v>0.55586345373168733</v>
      </c>
      <c r="AL439">
        <v>0.55585166253278706</v>
      </c>
      <c r="AM439">
        <v>0.55587546288801615</v>
      </c>
      <c r="AN439">
        <v>0.95202904374257158</v>
      </c>
      <c r="AO439">
        <v>0.95202904374257169</v>
      </c>
      <c r="AP439">
        <v>0.95202904374257169</v>
      </c>
      <c r="AQ439">
        <v>0.95202904374257169</v>
      </c>
      <c r="AR439">
        <v>14.834747000650649</v>
      </c>
      <c r="AS439">
        <v>14.834747000650649</v>
      </c>
      <c r="AT439">
        <v>14.834747000650649</v>
      </c>
      <c r="AU439">
        <v>14.834747000650649</v>
      </c>
      <c r="AV439" t="str">
        <f>VLOOKUP(Sheet1[[#This Row],[NPDES ID2]],Combined_Sheet__Major_Only___2[[NPDES ID2]:[ECHO BFR]],3,FALSE)</f>
        <v>TX</v>
      </c>
      <c r="AW439" t="s">
        <v>41</v>
      </c>
      <c r="AX439" t="str">
        <f>VLOOKUP(Sheet1[[#This Row],[NPDES ID2]],Combined_Sheet__Major_Only___2[[NPDES ID2]:[ECHO BFR]],27,FALSE)</f>
        <v>-</v>
      </c>
      <c r="AY439" t="str">
        <f>VLOOKUP(Sheet1[[#This Row],[NPDES ID2]],Combined_Sheet__Major_Only___2[[NPDES ID2]:[ECHO BFR]],28,FALSE)</f>
        <v>-</v>
      </c>
      <c r="AZ439" t="str">
        <f>VLOOKUP(Sheet1[[#This Row],[NPDES ID2]],Combined_Sheet__Major_Only___2[[NPDES ID2]:[ECHO BFR]],29,FALSE)</f>
        <v>thickening, preliminaryOps</v>
      </c>
      <c r="BA439">
        <f>VLOOKUP(Sheet1[[#This Row],[NPDES ID2]],Combined_Sheet__Major_Only___2[[NPDES ID2]:[ECHO BFR]],17,FALSE)</f>
        <v>33.150592000000003</v>
      </c>
      <c r="BB439">
        <f>VLOOKUP(Sheet1[[#This Row],[NPDES ID2]],Combined_Sheet__Major_Only___2[[NPDES ID2]:[ECHO BFR]],18,FALSE)</f>
        <v>-95.550520000000006</v>
      </c>
      <c r="BC439" t="str">
        <f>IF(ISNUMBER(SEARCH("aerobic",$AW439)),"aerobic","")</f>
        <v>aerobic</v>
      </c>
      <c r="BD439" t="str">
        <f>IF(ISNUMBER(SEARCH("anaer",$AW439)),"anaer","")</f>
        <v/>
      </c>
      <c r="BE439" t="str">
        <f>IF(ISNUMBER(SEARCH("thickening",$AZ439)),"thickening","")</f>
        <v>thickening</v>
      </c>
      <c r="BF439" s="3" t="str">
        <f>IF(ISNUMBER(SEARCH("airDry",$AW439)),"airDry","")</f>
        <v/>
      </c>
      <c r="BG439" s="3" t="str">
        <f>IF(ISNUMBER(SEARCH("heatDry",$AY439)),"heatDry","")</f>
        <v/>
      </c>
      <c r="BH439" s="3" t="str">
        <f>IF(AND(ISNUMBER(SEARCH("aerobic",$AW439)),ISNUMBER(SEARCH("anaer",$AW439))),"Combined Aer and Anaer.","")</f>
        <v/>
      </c>
    </row>
    <row r="440" spans="1:60" x14ac:dyDescent="0.3">
      <c r="A440" s="4">
        <v>438</v>
      </c>
      <c r="B440" t="s">
        <v>2193</v>
      </c>
      <c r="C440">
        <v>552</v>
      </c>
      <c r="D440">
        <v>315.61964921202832</v>
      </c>
      <c r="E440">
        <v>314.9149603900176</v>
      </c>
      <c r="F440">
        <v>251.62915853319629</v>
      </c>
      <c r="G440">
        <v>385.96590927588039</v>
      </c>
      <c r="H440">
        <v>-76.975248815465349</v>
      </c>
      <c r="I440">
        <v>-78.213255092602708</v>
      </c>
      <c r="J440">
        <v>-90.97953515683065</v>
      </c>
      <c r="K440">
        <v>-61.674068798182923</v>
      </c>
      <c r="L440">
        <v>349.17427086455513</v>
      </c>
      <c r="M440">
        <v>347.56883456328887</v>
      </c>
      <c r="N440">
        <v>341.75000200020509</v>
      </c>
      <c r="O440">
        <v>361.40753732051849</v>
      </c>
      <c r="P440">
        <v>13.034141259160849</v>
      </c>
      <c r="Q440">
        <v>13.16671821504476</v>
      </c>
      <c r="R440">
        <v>10.65674822259515</v>
      </c>
      <c r="S440">
        <v>14.9385127759999</v>
      </c>
      <c r="T440">
        <v>108.7534289406519</v>
      </c>
      <c r="U440">
        <v>108.75325826727961</v>
      </c>
      <c r="V440">
        <v>108.6801826345141</v>
      </c>
      <c r="W440">
        <v>108.8259722297236</v>
      </c>
      <c r="X440">
        <v>7739.1423707310578</v>
      </c>
      <c r="Y440">
        <v>7769.0895970038137</v>
      </c>
      <c r="Z440">
        <v>7479.5673693667823</v>
      </c>
      <c r="AA440">
        <v>7904.6614506545493</v>
      </c>
      <c r="AB440">
        <v>1506.4663890282091</v>
      </c>
      <c r="AC440">
        <v>1490.8024321403241</v>
      </c>
      <c r="AD440">
        <v>1259.946126241452</v>
      </c>
      <c r="AE440">
        <v>1824.016097953373</v>
      </c>
      <c r="AF440">
        <v>61.993545804095049</v>
      </c>
      <c r="AG440">
        <v>61.708269100173041</v>
      </c>
      <c r="AH440">
        <v>60.676746700718851</v>
      </c>
      <c r="AI440">
        <v>64.163416143913722</v>
      </c>
      <c r="AJ440">
        <v>0.53375276585598153</v>
      </c>
      <c r="AK440">
        <v>0.53375263234164572</v>
      </c>
      <c r="AL440">
        <v>0.53373395921364786</v>
      </c>
      <c r="AM440">
        <v>0.53377165116654524</v>
      </c>
      <c r="AN440">
        <v>0.97695499906857108</v>
      </c>
      <c r="AO440">
        <v>0.97695499906857131</v>
      </c>
      <c r="AP440">
        <v>0.97695499906857131</v>
      </c>
      <c r="AQ440">
        <v>0.97695499906857131</v>
      </c>
      <c r="AR440">
        <v>12.85783232076761</v>
      </c>
      <c r="AS440">
        <v>12.85783232076761</v>
      </c>
      <c r="AT440">
        <v>12.85783232076761</v>
      </c>
      <c r="AU440">
        <v>12.85783232076761</v>
      </c>
      <c r="AV440" t="str">
        <f>VLOOKUP(Sheet1[[#This Row],[NPDES ID2]],Combined_Sheet__Major_Only___2[[NPDES ID2]:[ECHO BFR]],3,FALSE)</f>
        <v>MO</v>
      </c>
      <c r="AW440" t="s">
        <v>41</v>
      </c>
      <c r="AX440" t="str">
        <f>VLOOKUP(Sheet1[[#This Row],[NPDES ID2]],Combined_Sheet__Major_Only___2[[NPDES ID2]:[ECHO BFR]],27,FALSE)</f>
        <v>tempSludgeStore</v>
      </c>
      <c r="AY440" t="str">
        <f>VLOOKUP(Sheet1[[#This Row],[NPDES ID2]],Combined_Sheet__Major_Only___2[[NPDES ID2]:[ECHO BFR]],28,FALSE)</f>
        <v>-</v>
      </c>
      <c r="AZ440" t="str">
        <f>VLOOKUP(Sheet1[[#This Row],[NPDES ID2]],Combined_Sheet__Major_Only___2[[NPDES ID2]:[ECHO BFR]],29,FALSE)</f>
        <v>thickening</v>
      </c>
      <c r="BA440">
        <f>VLOOKUP(Sheet1[[#This Row],[NPDES ID2]],Combined_Sheet__Major_Only___2[[NPDES ID2]:[ECHO BFR]],17,FALSE)</f>
        <v>38.861972000000002</v>
      </c>
      <c r="BB440">
        <f>VLOOKUP(Sheet1[[#This Row],[NPDES ID2]],Combined_Sheet__Major_Only___2[[NPDES ID2]:[ECHO BFR]],18,FALSE)</f>
        <v>-90.868694000000005</v>
      </c>
      <c r="BC440" t="str">
        <f>IF(ISNUMBER(SEARCH("aerobic",$AW440)),"aerobic","")</f>
        <v>aerobic</v>
      </c>
      <c r="BD440" t="str">
        <f>IF(ISNUMBER(SEARCH("anaer",$AW440)),"anaer","")</f>
        <v/>
      </c>
      <c r="BE440" t="str">
        <f>IF(ISNUMBER(SEARCH("thickening",$AZ440)),"thickening","")</f>
        <v>thickening</v>
      </c>
      <c r="BF440" s="2" t="str">
        <f>IF(ISNUMBER(SEARCH("airDry",$AW440)),"airDry","")</f>
        <v/>
      </c>
      <c r="BG440" s="2" t="str">
        <f>IF(ISNUMBER(SEARCH("heatDry",$AY440)),"heatDry","")</f>
        <v/>
      </c>
      <c r="BH440" s="2" t="str">
        <f>IF(AND(ISNUMBER(SEARCH("aerobic",$AW440)),ISNUMBER(SEARCH("anaer",$AW440))),"Combined Aer and Anaer.","")</f>
        <v/>
      </c>
    </row>
    <row r="441" spans="1:60" x14ac:dyDescent="0.3">
      <c r="A441" s="4">
        <v>439</v>
      </c>
      <c r="B441" t="s">
        <v>2198</v>
      </c>
      <c r="C441">
        <v>551.75</v>
      </c>
      <c r="D441">
        <v>326.66574119510949</v>
      </c>
      <c r="E441">
        <v>326.2072384138952</v>
      </c>
      <c r="F441">
        <v>260.90227631564647</v>
      </c>
      <c r="G441">
        <v>400.06937514410203</v>
      </c>
      <c r="H441">
        <v>-77.197154787133925</v>
      </c>
      <c r="I441">
        <v>-78.270453351865285</v>
      </c>
      <c r="J441">
        <v>-90.802778875595621</v>
      </c>
      <c r="K441">
        <v>-62.337855701028701</v>
      </c>
      <c r="L441">
        <v>337.31136798024448</v>
      </c>
      <c r="M441">
        <v>335.61911390416981</v>
      </c>
      <c r="N441">
        <v>329.48699864562582</v>
      </c>
      <c r="O441">
        <v>350.20352342817807</v>
      </c>
      <c r="P441">
        <v>13.049791131354119</v>
      </c>
      <c r="Q441">
        <v>13.14969428245645</v>
      </c>
      <c r="R441">
        <v>10.73354490051951</v>
      </c>
      <c r="S441">
        <v>14.98910750488419</v>
      </c>
      <c r="T441">
        <v>63.050404990418969</v>
      </c>
      <c r="U441">
        <v>63.050304849097728</v>
      </c>
      <c r="V441">
        <v>63.007428269604937</v>
      </c>
      <c r="W441">
        <v>63.092969221241773</v>
      </c>
      <c r="X441">
        <v>4642.7883439358238</v>
      </c>
      <c r="Y441">
        <v>4662.3596641479144</v>
      </c>
      <c r="Z441">
        <v>4473.0599981247751</v>
      </c>
      <c r="AA441">
        <v>4751.1926108123062</v>
      </c>
      <c r="AB441">
        <v>692.32703175588313</v>
      </c>
      <c r="AC441">
        <v>688.73373507896849</v>
      </c>
      <c r="AD441">
        <v>603.04636749281133</v>
      </c>
      <c r="AE441">
        <v>803.0426262805297</v>
      </c>
      <c r="AF441">
        <v>59.913741340488663</v>
      </c>
      <c r="AG441">
        <v>59.613001540164291</v>
      </c>
      <c r="AH441">
        <v>58.52483786023685</v>
      </c>
      <c r="AI441">
        <v>62.202304132565558</v>
      </c>
      <c r="AJ441">
        <v>0.50836474076231586</v>
      </c>
      <c r="AK441">
        <v>0.50836465433075584</v>
      </c>
      <c r="AL441">
        <v>0.50835255788622535</v>
      </c>
      <c r="AM441">
        <v>0.50837697443932428</v>
      </c>
      <c r="AN441">
        <v>0.96118056162730925</v>
      </c>
      <c r="AO441">
        <v>0.96118056162730892</v>
      </c>
      <c r="AP441">
        <v>0.96118056162730892</v>
      </c>
      <c r="AQ441">
        <v>0.96118056162730892</v>
      </c>
      <c r="AR441">
        <v>14.533416299033259</v>
      </c>
      <c r="AS441">
        <v>14.533416299033259</v>
      </c>
      <c r="AT441">
        <v>14.533416299033259</v>
      </c>
      <c r="AU441">
        <v>14.533416299033259</v>
      </c>
      <c r="AV441" t="str">
        <f>VLOOKUP(Sheet1[[#This Row],[NPDES ID2]],Combined_Sheet__Major_Only___2[[NPDES ID2]:[ECHO BFR]],3,FALSE)</f>
        <v>PA</v>
      </c>
      <c r="AW441" t="s">
        <v>12181</v>
      </c>
      <c r="AX441" t="str">
        <f>VLOOKUP(Sheet1[[#This Row],[NPDES ID2]],Combined_Sheet__Major_Only___2[[NPDES ID2]:[ECHO BFR]],27,FALSE)</f>
        <v>methaneBioCaptureRecover</v>
      </c>
      <c r="AY441" t="str">
        <f>VLOOKUP(Sheet1[[#This Row],[NPDES ID2]],Combined_Sheet__Major_Only___2[[NPDES ID2]:[ECHO BFR]],28,FALSE)</f>
        <v>-</v>
      </c>
      <c r="AZ441" t="str">
        <f>VLOOKUP(Sheet1[[#This Row],[NPDES ID2]],Combined_Sheet__Major_Only___2[[NPDES ID2]:[ECHO BFR]],29,FALSE)</f>
        <v>preliminaryOps, thickening</v>
      </c>
      <c r="BA441">
        <f>VLOOKUP(Sheet1[[#This Row],[NPDES ID2]],Combined_Sheet__Major_Only___2[[NPDES ID2]:[ECHO BFR]],17,FALSE)</f>
        <v>40.175181000000002</v>
      </c>
      <c r="BB441">
        <f>VLOOKUP(Sheet1[[#This Row],[NPDES ID2]],Combined_Sheet__Major_Only___2[[NPDES ID2]:[ECHO BFR]],18,FALSE)</f>
        <v>-76.196725999999998</v>
      </c>
      <c r="BC441" t="str">
        <f>IF(ISNUMBER(SEARCH("aerobic",$AW441)),"aerobic","")</f>
        <v/>
      </c>
      <c r="BD441" t="str">
        <f>IF(ISNUMBER(SEARCH("anaer",$AW441)),"anaer","")</f>
        <v>anaer</v>
      </c>
      <c r="BE441" t="str">
        <f>IF(ISNUMBER(SEARCH("thickening",$AZ441)),"thickening","")</f>
        <v>thickening</v>
      </c>
      <c r="BF441" s="3" t="str">
        <f>IF(ISNUMBER(SEARCH("airDry",$AW441)),"airDry","")</f>
        <v/>
      </c>
      <c r="BG441" s="3" t="str">
        <f>IF(ISNUMBER(SEARCH("heatDry",$AY441)),"heatDry","")</f>
        <v/>
      </c>
      <c r="BH441" s="3" t="str">
        <f>IF(AND(ISNUMBER(SEARCH("aerobic",$AW441)),ISNUMBER(SEARCH("anaer",$AW441))),"Combined Aer and Anaer.","")</f>
        <v/>
      </c>
    </row>
    <row r="442" spans="1:60" x14ac:dyDescent="0.3">
      <c r="A442" s="4">
        <v>440</v>
      </c>
      <c r="B442" t="s">
        <v>2202</v>
      </c>
      <c r="C442">
        <v>545.74</v>
      </c>
      <c r="D442">
        <v>326.50844653652388</v>
      </c>
      <c r="E442">
        <v>325.99174028385249</v>
      </c>
      <c r="F442">
        <v>260.70420273390579</v>
      </c>
      <c r="G442">
        <v>399.77293943863202</v>
      </c>
      <c r="H442">
        <v>-77.17859585932257</v>
      </c>
      <c r="I442">
        <v>-78.266169091109845</v>
      </c>
      <c r="J442">
        <v>-90.870978669880159</v>
      </c>
      <c r="K442">
        <v>-62.255730305765681</v>
      </c>
      <c r="L442">
        <v>335.63687399254269</v>
      </c>
      <c r="M442">
        <v>333.97793338555442</v>
      </c>
      <c r="N442">
        <v>327.9667894247545</v>
      </c>
      <c r="O442">
        <v>348.27474604094363</v>
      </c>
      <c r="P442">
        <v>12.904068853137939</v>
      </c>
      <c r="Q442">
        <v>13.01020299563856</v>
      </c>
      <c r="R442">
        <v>10.602442809101239</v>
      </c>
      <c r="S442">
        <v>14.815826085818889</v>
      </c>
      <c r="T442">
        <v>48.98132119791412</v>
      </c>
      <c r="U442">
        <v>48.981242768970993</v>
      </c>
      <c r="V442">
        <v>48.94766257676779</v>
      </c>
      <c r="W442">
        <v>49.01465676406513</v>
      </c>
      <c r="X442">
        <v>3585.2658507406759</v>
      </c>
      <c r="Y442">
        <v>3600.1477270474202</v>
      </c>
      <c r="Z442">
        <v>3456.1422432909312</v>
      </c>
      <c r="AA442">
        <v>3667.7248422991802</v>
      </c>
      <c r="AB442">
        <v>562.21472610790045</v>
      </c>
      <c r="AC442">
        <v>558.86351916997432</v>
      </c>
      <c r="AD442">
        <v>486.33685451690491</v>
      </c>
      <c r="AE442">
        <v>656.82191073307183</v>
      </c>
      <c r="AF442">
        <v>60.272661152352853</v>
      </c>
      <c r="AG442">
        <v>59.974611467012849</v>
      </c>
      <c r="AH442">
        <v>58.896069762114003</v>
      </c>
      <c r="AI442">
        <v>62.540917792722041</v>
      </c>
      <c r="AJ442">
        <v>0.51274470090985791</v>
      </c>
      <c r="AK442">
        <v>0.51274462354491557</v>
      </c>
      <c r="AL442">
        <v>0.51273379424403309</v>
      </c>
      <c r="AM442">
        <v>0.51275565302072579</v>
      </c>
      <c r="AN442">
        <v>0.95081687871638465</v>
      </c>
      <c r="AO442">
        <v>0.95081687871638487</v>
      </c>
      <c r="AP442">
        <v>0.95081687871638487</v>
      </c>
      <c r="AQ442">
        <v>0.95081687871638487</v>
      </c>
      <c r="AR442">
        <v>14.17500899414318</v>
      </c>
      <c r="AS442">
        <v>14.17500899414318</v>
      </c>
      <c r="AT442">
        <v>14.17500899414318</v>
      </c>
      <c r="AU442">
        <v>14.17500899414318</v>
      </c>
      <c r="AV442" t="str">
        <f>VLOOKUP(Sheet1[[#This Row],[NPDES ID2]],Combined_Sheet__Major_Only___2[[NPDES ID2]:[ECHO BFR]],3,FALSE)</f>
        <v>TX</v>
      </c>
      <c r="AW442" t="s">
        <v>41</v>
      </c>
      <c r="AX442" t="str">
        <f>VLOOKUP(Sheet1[[#This Row],[NPDES ID2]],Combined_Sheet__Major_Only___2[[NPDES ID2]:[ECHO BFR]],27,FALSE)</f>
        <v>-</v>
      </c>
      <c r="AY442" t="str">
        <f>VLOOKUP(Sheet1[[#This Row],[NPDES ID2]],Combined_Sheet__Major_Only___2[[NPDES ID2]:[ECHO BFR]],28,FALSE)</f>
        <v>-</v>
      </c>
      <c r="AZ442" t="str">
        <f>VLOOKUP(Sheet1[[#This Row],[NPDES ID2]],Combined_Sheet__Major_Only___2[[NPDES ID2]:[ECHO BFR]],29,FALSE)</f>
        <v>thickening</v>
      </c>
      <c r="BA442">
        <f>VLOOKUP(Sheet1[[#This Row],[NPDES ID2]],Combined_Sheet__Major_Only___2[[NPDES ID2]:[ECHO BFR]],17,FALSE)</f>
        <v>30.04514</v>
      </c>
      <c r="BB442">
        <f>VLOOKUP(Sheet1[[#This Row],[NPDES ID2]],Combined_Sheet__Major_Only___2[[NPDES ID2]:[ECHO BFR]],18,FALSE)</f>
        <v>-95.190799999999996</v>
      </c>
      <c r="BC442" t="str">
        <f>IF(ISNUMBER(SEARCH("aerobic",$AW442)),"aerobic","")</f>
        <v>aerobic</v>
      </c>
      <c r="BD442" t="str">
        <f>IF(ISNUMBER(SEARCH("anaer",$AW442)),"anaer","")</f>
        <v/>
      </c>
      <c r="BE442" t="str">
        <f>IF(ISNUMBER(SEARCH("thickening",$AZ442)),"thickening","")</f>
        <v>thickening</v>
      </c>
      <c r="BF442" s="2" t="str">
        <f>IF(ISNUMBER(SEARCH("airDry",$AW442)),"airDry","")</f>
        <v/>
      </c>
      <c r="BG442" s="2" t="str">
        <f>IF(ISNUMBER(SEARCH("heatDry",$AY442)),"heatDry","")</f>
        <v/>
      </c>
      <c r="BH442" s="2" t="str">
        <f>IF(AND(ISNUMBER(SEARCH("aerobic",$AW442)),ISNUMBER(SEARCH("anaer",$AW442))),"Combined Aer and Anaer.","")</f>
        <v/>
      </c>
    </row>
    <row r="443" spans="1:60" x14ac:dyDescent="0.3">
      <c r="A443" s="4">
        <v>441</v>
      </c>
      <c r="B443" t="s">
        <v>2206</v>
      </c>
      <c r="C443">
        <v>545.4</v>
      </c>
      <c r="D443">
        <v>383.58353022991793</v>
      </c>
      <c r="E443">
        <v>383.7131350369491</v>
      </c>
      <c r="F443">
        <v>308.55658440214859</v>
      </c>
      <c r="G443">
        <v>473.4140625762335</v>
      </c>
      <c r="H443">
        <v>-77.806277825984694</v>
      </c>
      <c r="I443">
        <v>-77.798099850466613</v>
      </c>
      <c r="J443">
        <v>-90.524850682167639</v>
      </c>
      <c r="K443">
        <v>-65.016843534773116</v>
      </c>
      <c r="L443">
        <v>285.72047320414077</v>
      </c>
      <c r="M443">
        <v>283.69254762867138</v>
      </c>
      <c r="N443">
        <v>276.3432741892708</v>
      </c>
      <c r="O443">
        <v>301.17144560180873</v>
      </c>
      <c r="P443">
        <v>12.980000165909541</v>
      </c>
      <c r="Q443">
        <v>12.93050521275878</v>
      </c>
      <c r="R443">
        <v>11.00108361205098</v>
      </c>
      <c r="S443">
        <v>14.77099121712274</v>
      </c>
      <c r="T443">
        <v>102.3865806078221</v>
      </c>
      <c r="U443">
        <v>102.3864197602082</v>
      </c>
      <c r="V443">
        <v>102.31755113116741</v>
      </c>
      <c r="W443">
        <v>102.4549475404838</v>
      </c>
      <c r="X443">
        <v>8801.6152821788783</v>
      </c>
      <c r="Y443">
        <v>8853.7723897635387</v>
      </c>
      <c r="Z443">
        <v>8349.0358903315646</v>
      </c>
      <c r="AA443">
        <v>9093.2946036691064</v>
      </c>
      <c r="AB443">
        <v>2070.6595021354979</v>
      </c>
      <c r="AC443">
        <v>2026.4796468047771</v>
      </c>
      <c r="AD443">
        <v>1665.569187310994</v>
      </c>
      <c r="AE443">
        <v>2686.204097456</v>
      </c>
      <c r="AF443">
        <v>51.341730471966343</v>
      </c>
      <c r="AG443">
        <v>50.977117205689041</v>
      </c>
      <c r="AH443">
        <v>49.657870359841851</v>
      </c>
      <c r="AI443">
        <v>54.116312069189533</v>
      </c>
      <c r="AJ443">
        <v>0.40395210647166913</v>
      </c>
      <c r="AK443">
        <v>0.40395199980394247</v>
      </c>
      <c r="AL443">
        <v>0.40393708317039012</v>
      </c>
      <c r="AM443">
        <v>0.40396719264971609</v>
      </c>
      <c r="AN443">
        <v>0.97557216801150959</v>
      </c>
      <c r="AO443">
        <v>0.97557216801150948</v>
      </c>
      <c r="AP443">
        <v>0.97557216801150948</v>
      </c>
      <c r="AQ443">
        <v>0.97557216801150948</v>
      </c>
      <c r="AR443">
        <v>9.6352208698408273</v>
      </c>
      <c r="AS443">
        <v>9.6352208698408273</v>
      </c>
      <c r="AT443">
        <v>9.6352208698408273</v>
      </c>
      <c r="AU443">
        <v>9.6352208698408273</v>
      </c>
      <c r="AV443" t="str">
        <f>VLOOKUP(Sheet1[[#This Row],[NPDES ID2]],Combined_Sheet__Major_Only___2[[NPDES ID2]:[ECHO BFR]],3,FALSE)</f>
        <v>RI</v>
      </c>
      <c r="AW443" t="s">
        <v>54</v>
      </c>
      <c r="AX443" t="str">
        <f>VLOOKUP(Sheet1[[#This Row],[NPDES ID2]],Combined_Sheet__Major_Only___2[[NPDES ID2]:[ECHO BFR]],27,FALSE)</f>
        <v>-</v>
      </c>
      <c r="AY443" t="str">
        <f>VLOOKUP(Sheet1[[#This Row],[NPDES ID2]],Combined_Sheet__Major_Only___2[[NPDES ID2]:[ECHO BFR]],28,FALSE)</f>
        <v>-</v>
      </c>
      <c r="AZ443" t="str">
        <f>VLOOKUP(Sheet1[[#This Row],[NPDES ID2]],Combined_Sheet__Major_Only___2[[NPDES ID2]:[ECHO BFR]],29,FALSE)</f>
        <v>preliminaryOps, thickening</v>
      </c>
      <c r="BA443">
        <f>VLOOKUP(Sheet1[[#This Row],[NPDES ID2]],Combined_Sheet__Major_Only___2[[NPDES ID2]:[ECHO BFR]],17,FALSE)</f>
        <v>41.360945000000001</v>
      </c>
      <c r="BB443">
        <f>VLOOKUP(Sheet1[[#This Row],[NPDES ID2]],Combined_Sheet__Major_Only___2[[NPDES ID2]:[ECHO BFR]],18,FALSE)</f>
        <v>-71.835385000000002</v>
      </c>
      <c r="BC443" t="str">
        <f>IF(ISNUMBER(SEARCH("aerobic",$AW443)),"aerobic","")</f>
        <v/>
      </c>
      <c r="BD443" t="str">
        <f>IF(ISNUMBER(SEARCH("anaer",$AW443)),"anaer","")</f>
        <v/>
      </c>
      <c r="BE443" t="str">
        <f>IF(ISNUMBER(SEARCH("thickening",$AZ443)),"thickening","")</f>
        <v>thickening</v>
      </c>
      <c r="BF443" s="3" t="str">
        <f>IF(ISNUMBER(SEARCH("airDry",$AW443)),"airDry","")</f>
        <v/>
      </c>
      <c r="BG443" s="3" t="str">
        <f>IF(ISNUMBER(SEARCH("heatDry",$AY443)),"heatDry","")</f>
        <v/>
      </c>
      <c r="BH443" s="3" t="str">
        <f>IF(AND(ISNUMBER(SEARCH("aerobic",$AW443)),ISNUMBER(SEARCH("anaer",$AW443))),"Combined Aer and Anaer.","")</f>
        <v/>
      </c>
    </row>
    <row r="444" spans="1:60" x14ac:dyDescent="0.3">
      <c r="A444" s="4">
        <v>442</v>
      </c>
      <c r="B444" t="s">
        <v>2211</v>
      </c>
      <c r="C444">
        <v>540</v>
      </c>
      <c r="D444">
        <v>322.98797629658048</v>
      </c>
      <c r="E444">
        <v>322.34093946228057</v>
      </c>
      <c r="F444">
        <v>257.68439374563172</v>
      </c>
      <c r="G444">
        <v>395.21265256786728</v>
      </c>
      <c r="H444">
        <v>-77.099264717930041</v>
      </c>
      <c r="I444">
        <v>-78.316359219639708</v>
      </c>
      <c r="J444">
        <v>-91.002229997377015</v>
      </c>
      <c r="K444">
        <v>-61.992492793214431</v>
      </c>
      <c r="L444">
        <v>337.52227314030819</v>
      </c>
      <c r="M444">
        <v>335.9211926894618</v>
      </c>
      <c r="N444">
        <v>330.11971199297551</v>
      </c>
      <c r="O444">
        <v>349.71934838741652</v>
      </c>
      <c r="P444">
        <v>12.758483547805721</v>
      </c>
      <c r="Q444">
        <v>12.88146123281579</v>
      </c>
      <c r="R444">
        <v>10.453278426088341</v>
      </c>
      <c r="S444">
        <v>14.63365944048777</v>
      </c>
      <c r="T444">
        <v>44.280978566073053</v>
      </c>
      <c r="U444">
        <v>44.280907391022069</v>
      </c>
      <c r="V444">
        <v>44.250433030452527</v>
      </c>
      <c r="W444">
        <v>44.311230926051472</v>
      </c>
      <c r="X444">
        <v>3189.1176416054941</v>
      </c>
      <c r="Y444">
        <v>3201.8205847225709</v>
      </c>
      <c r="Z444">
        <v>3078.8583745020669</v>
      </c>
      <c r="AA444">
        <v>3259.4866560318278</v>
      </c>
      <c r="AB444">
        <v>544.39692700712817</v>
      </c>
      <c r="AC444">
        <v>540.3160307519347</v>
      </c>
      <c r="AD444">
        <v>465.15654186119127</v>
      </c>
      <c r="AE444">
        <v>643.87012177447036</v>
      </c>
      <c r="AF444">
        <v>61.255467642155288</v>
      </c>
      <c r="AG444">
        <v>60.96475416090879</v>
      </c>
      <c r="AH444">
        <v>59.912778282371818</v>
      </c>
      <c r="AI444">
        <v>63.467865924414731</v>
      </c>
      <c r="AJ444">
        <v>0.52474096283246041</v>
      </c>
      <c r="AK444">
        <v>0.5247408859692505</v>
      </c>
      <c r="AL444">
        <v>0.52473012649516604</v>
      </c>
      <c r="AM444">
        <v>0.52475184431392108</v>
      </c>
      <c r="AN444">
        <v>0.94600052825228953</v>
      </c>
      <c r="AO444">
        <v>0.94600052825229008</v>
      </c>
      <c r="AP444">
        <v>0.94600052825229008</v>
      </c>
      <c r="AQ444">
        <v>0.94600052825229008</v>
      </c>
      <c r="AR444">
        <v>13.692974983420379</v>
      </c>
      <c r="AS444">
        <v>13.69297498342039</v>
      </c>
      <c r="AT444">
        <v>13.69297498342039</v>
      </c>
      <c r="AU444">
        <v>13.69297498342039</v>
      </c>
      <c r="AV444" t="str">
        <f>VLOOKUP(Sheet1[[#This Row],[NPDES ID2]],Combined_Sheet__Major_Only___2[[NPDES ID2]:[ECHO BFR]],3,FALSE)</f>
        <v>IL</v>
      </c>
      <c r="AW444" t="s">
        <v>41</v>
      </c>
      <c r="AX444" t="str">
        <f>VLOOKUP(Sheet1[[#This Row],[NPDES ID2]],Combined_Sheet__Major_Only___2[[NPDES ID2]:[ECHO BFR]],27,FALSE)</f>
        <v>tempSludgeStore</v>
      </c>
      <c r="AY444" t="str">
        <f>VLOOKUP(Sheet1[[#This Row],[NPDES ID2]],Combined_Sheet__Major_Only___2[[NPDES ID2]:[ECHO BFR]],28,FALSE)</f>
        <v>-</v>
      </c>
      <c r="AZ444" t="str">
        <f>VLOOKUP(Sheet1[[#This Row],[NPDES ID2]],Combined_Sheet__Major_Only___2[[NPDES ID2]:[ECHO BFR]],29,FALSE)</f>
        <v>thickening</v>
      </c>
      <c r="BA444">
        <f>VLOOKUP(Sheet1[[#This Row],[NPDES ID2]],Combined_Sheet__Major_Only___2[[NPDES ID2]:[ECHO BFR]],17,FALSE)</f>
        <v>37.721981</v>
      </c>
      <c r="BB444">
        <f>VLOOKUP(Sheet1[[#This Row],[NPDES ID2]],Combined_Sheet__Major_Only___2[[NPDES ID2]:[ECHO BFR]],18,FALSE)</f>
        <v>-88.928055999999998</v>
      </c>
      <c r="BC444" t="str">
        <f>IF(ISNUMBER(SEARCH("aerobic",$AW444)),"aerobic","")</f>
        <v>aerobic</v>
      </c>
      <c r="BD444" t="str">
        <f>IF(ISNUMBER(SEARCH("anaer",$AW444)),"anaer","")</f>
        <v/>
      </c>
      <c r="BE444" t="str">
        <f>IF(ISNUMBER(SEARCH("thickening",$AZ444)),"thickening","")</f>
        <v>thickening</v>
      </c>
      <c r="BF444" s="2" t="str">
        <f>IF(ISNUMBER(SEARCH("airDry",$AW444)),"airDry","")</f>
        <v/>
      </c>
      <c r="BG444" s="2" t="str">
        <f>IF(ISNUMBER(SEARCH("heatDry",$AY444)),"heatDry","")</f>
        <v/>
      </c>
      <c r="BH444" s="2" t="str">
        <f>IF(AND(ISNUMBER(SEARCH("aerobic",$AW444)),ISNUMBER(SEARCH("anaer",$AW444))),"Combined Aer and Anaer.","")</f>
        <v/>
      </c>
    </row>
    <row r="445" spans="1:60" x14ac:dyDescent="0.3">
      <c r="A445" s="4">
        <v>443</v>
      </c>
      <c r="B445" t="s">
        <v>2215</v>
      </c>
      <c r="C445">
        <v>536.16</v>
      </c>
      <c r="D445">
        <v>408.38094999716611</v>
      </c>
      <c r="E445">
        <v>409.53718981560638</v>
      </c>
      <c r="F445">
        <v>327.84901588628861</v>
      </c>
      <c r="G445">
        <v>505.52704917621679</v>
      </c>
      <c r="H445">
        <v>-78.045017298425705</v>
      </c>
      <c r="I445">
        <v>-77.639010222783497</v>
      </c>
      <c r="J445">
        <v>-90.231112234386686</v>
      </c>
      <c r="K445">
        <v>-66.305879425415668</v>
      </c>
      <c r="L445">
        <v>266.17732661439391</v>
      </c>
      <c r="M445">
        <v>264.07438052049167</v>
      </c>
      <c r="N445">
        <v>256.4545808138302</v>
      </c>
      <c r="O445">
        <v>282.19729469123638</v>
      </c>
      <c r="P445">
        <v>12.782185600446921</v>
      </c>
      <c r="Q445">
        <v>12.74566680215996</v>
      </c>
      <c r="R445">
        <v>10.980454979126479</v>
      </c>
      <c r="S445">
        <v>14.47902222068228</v>
      </c>
      <c r="T445">
        <v>47.399881373798188</v>
      </c>
      <c r="U445">
        <v>47.399805385441823</v>
      </c>
      <c r="V445">
        <v>47.367270156599197</v>
      </c>
      <c r="W445">
        <v>47.432179588970961</v>
      </c>
      <c r="X445">
        <v>4300.5601286301171</v>
      </c>
      <c r="Y445">
        <v>4328.7204590996134</v>
      </c>
      <c r="Z445">
        <v>4055.2393269460958</v>
      </c>
      <c r="AA445">
        <v>4459.3666522619051</v>
      </c>
      <c r="AB445">
        <v>948.45568131260927</v>
      </c>
      <c r="AC445">
        <v>928.65372580252165</v>
      </c>
      <c r="AD445">
        <v>771.43588554674864</v>
      </c>
      <c r="AE445">
        <v>1214.1094011663749</v>
      </c>
      <c r="AF445">
        <v>48.65364550117458</v>
      </c>
      <c r="AG445">
        <v>48.269116268449309</v>
      </c>
      <c r="AH445">
        <v>46.877212742958193</v>
      </c>
      <c r="AI445">
        <v>51.580662580528063</v>
      </c>
      <c r="AJ445">
        <v>0.3713000266303908</v>
      </c>
      <c r="AK445">
        <v>0.37129995845907282</v>
      </c>
      <c r="AL445">
        <v>0.3712904187128685</v>
      </c>
      <c r="AM445">
        <v>0.3713096746330215</v>
      </c>
      <c r="AN445">
        <v>0.94929528007453756</v>
      </c>
      <c r="AO445">
        <v>0.94929528007453767</v>
      </c>
      <c r="AP445">
        <v>0.94929528007453767</v>
      </c>
      <c r="AQ445">
        <v>0.94929528007453767</v>
      </c>
      <c r="AR445">
        <v>9.4371671837465367</v>
      </c>
      <c r="AS445">
        <v>9.437167183746535</v>
      </c>
      <c r="AT445">
        <v>9.437167183746535</v>
      </c>
      <c r="AU445">
        <v>9.437167183746535</v>
      </c>
      <c r="AV445" t="str">
        <f>VLOOKUP(Sheet1[[#This Row],[NPDES ID2]],Combined_Sheet__Major_Only___2[[NPDES ID2]:[ECHO BFR]],3,FALSE)</f>
        <v>NJ</v>
      </c>
      <c r="AW445" t="s">
        <v>54</v>
      </c>
      <c r="AX445" t="str">
        <f>VLOOKUP(Sheet1[[#This Row],[NPDES ID2]],Combined_Sheet__Major_Only___2[[NPDES ID2]:[ECHO BFR]],27,FALSE)</f>
        <v>-</v>
      </c>
      <c r="AY445" t="str">
        <f>VLOOKUP(Sheet1[[#This Row],[NPDES ID2]],Combined_Sheet__Major_Only___2[[NPDES ID2]:[ECHO BFR]],28,FALSE)</f>
        <v>-</v>
      </c>
      <c r="AZ445" t="str">
        <f>VLOOKUP(Sheet1[[#This Row],[NPDES ID2]],Combined_Sheet__Major_Only___2[[NPDES ID2]:[ECHO BFR]],29,FALSE)</f>
        <v>thickening</v>
      </c>
      <c r="BA445">
        <f>VLOOKUP(Sheet1[[#This Row],[NPDES ID2]],Combined_Sheet__Major_Only___2[[NPDES ID2]:[ECHO BFR]],17,FALSE)</f>
        <v>40.841515999999999</v>
      </c>
      <c r="BB445">
        <f>VLOOKUP(Sheet1[[#This Row],[NPDES ID2]],Combined_Sheet__Major_Only___2[[NPDES ID2]:[ECHO BFR]],18,FALSE)</f>
        <v>-74.642297999999997</v>
      </c>
      <c r="BC445" t="str">
        <f>IF(ISNUMBER(SEARCH("aerobic",$AW445)),"aerobic","")</f>
        <v/>
      </c>
      <c r="BD445" t="str">
        <f>IF(ISNUMBER(SEARCH("anaer",$AW445)),"anaer","")</f>
        <v/>
      </c>
      <c r="BE445" t="str">
        <f>IF(ISNUMBER(SEARCH("thickening",$AZ445)),"thickening","")</f>
        <v>thickening</v>
      </c>
      <c r="BF445" s="3" t="str">
        <f>IF(ISNUMBER(SEARCH("airDry",$AW445)),"airDry","")</f>
        <v/>
      </c>
      <c r="BG445" s="3" t="str">
        <f>IF(ISNUMBER(SEARCH("heatDry",$AY445)),"heatDry","")</f>
        <v/>
      </c>
      <c r="BH445" s="3" t="str">
        <f>IF(AND(ISNUMBER(SEARCH("aerobic",$AW445)),ISNUMBER(SEARCH("anaer",$AW445))),"Combined Aer and Anaer.","")</f>
        <v/>
      </c>
    </row>
    <row r="446" spans="1:60" x14ac:dyDescent="0.3">
      <c r="A446" s="4">
        <v>444</v>
      </c>
      <c r="B446" t="s">
        <v>2220</v>
      </c>
      <c r="C446">
        <v>535.87</v>
      </c>
      <c r="D446">
        <v>379.88698717573772</v>
      </c>
      <c r="E446">
        <v>379.91418948830801</v>
      </c>
      <c r="F446">
        <v>305.37280279160382</v>
      </c>
      <c r="G446">
        <v>468.40147051196641</v>
      </c>
      <c r="H446">
        <v>-77.628474185011427</v>
      </c>
      <c r="I446">
        <v>-77.694992789558739</v>
      </c>
      <c r="J446">
        <v>-90.506502676706646</v>
      </c>
      <c r="K446">
        <v>-64.51462114352934</v>
      </c>
      <c r="L446">
        <v>285.99861936306502</v>
      </c>
      <c r="M446">
        <v>284.0456937424367</v>
      </c>
      <c r="N446">
        <v>276.96563029276422</v>
      </c>
      <c r="O446">
        <v>300.88314006772941</v>
      </c>
      <c r="P446">
        <v>12.744563575012791</v>
      </c>
      <c r="Q446">
        <v>12.72421409008054</v>
      </c>
      <c r="R446">
        <v>10.779490411205771</v>
      </c>
      <c r="S446">
        <v>14.53406735719704</v>
      </c>
      <c r="T446">
        <v>235.7409807831678</v>
      </c>
      <c r="U446">
        <v>235.74061413386829</v>
      </c>
      <c r="V446">
        <v>235.5836293084152</v>
      </c>
      <c r="W446">
        <v>235.89682200057169</v>
      </c>
      <c r="X446">
        <v>19890.77253812565</v>
      </c>
      <c r="Y446">
        <v>20004.438389312789</v>
      </c>
      <c r="Z446">
        <v>18905.398502078489</v>
      </c>
      <c r="AA446">
        <v>20524.88081236391</v>
      </c>
      <c r="AB446">
        <v>4228.2256625466553</v>
      </c>
      <c r="AC446">
        <v>4156.9642073915966</v>
      </c>
      <c r="AD446">
        <v>3472.325095571297</v>
      </c>
      <c r="AE446">
        <v>5330.2177851221222</v>
      </c>
      <c r="AF446">
        <v>52.307142937751337</v>
      </c>
      <c r="AG446">
        <v>51.949607038997691</v>
      </c>
      <c r="AH446">
        <v>50.65703249108406</v>
      </c>
      <c r="AI446">
        <v>55.026293999578122</v>
      </c>
      <c r="AJ446">
        <v>0.41569073680508761</v>
      </c>
      <c r="AK446">
        <v>0.41569055299380808</v>
      </c>
      <c r="AL446">
        <v>0.41566488725482348</v>
      </c>
      <c r="AM446">
        <v>0.41571669529635258</v>
      </c>
      <c r="AN446">
        <v>0.98917602449166042</v>
      </c>
      <c r="AO446">
        <v>0.98917602449166053</v>
      </c>
      <c r="AP446">
        <v>0.98917602449166053</v>
      </c>
      <c r="AQ446">
        <v>0.98917602449166053</v>
      </c>
      <c r="AR446">
        <v>10.343513435924461</v>
      </c>
      <c r="AS446">
        <v>10.343513435924461</v>
      </c>
      <c r="AT446">
        <v>10.343513435924461</v>
      </c>
      <c r="AU446">
        <v>10.343513435924461</v>
      </c>
      <c r="AV446" t="str">
        <f>VLOOKUP(Sheet1[[#This Row],[NPDES ID2]],Combined_Sheet__Major_Only___2[[NPDES ID2]:[ECHO BFR]],3,FALSE)</f>
        <v>MO</v>
      </c>
      <c r="AW446" t="s">
        <v>54</v>
      </c>
      <c r="AX446" t="str">
        <f>VLOOKUP(Sheet1[[#This Row],[NPDES ID2]],Combined_Sheet__Major_Only___2[[NPDES ID2]:[ECHO BFR]],27,FALSE)</f>
        <v>tempSludgeStore</v>
      </c>
      <c r="AY446" t="str">
        <f>VLOOKUP(Sheet1[[#This Row],[NPDES ID2]],Combined_Sheet__Major_Only___2[[NPDES ID2]:[ECHO BFR]],28,FALSE)</f>
        <v>-</v>
      </c>
      <c r="AZ446" t="str">
        <f>VLOOKUP(Sheet1[[#This Row],[NPDES ID2]],Combined_Sheet__Major_Only___2[[NPDES ID2]:[ECHO BFR]],29,FALSE)</f>
        <v>-</v>
      </c>
      <c r="BA446">
        <f>VLOOKUP(Sheet1[[#This Row],[NPDES ID2]],Combined_Sheet__Major_Only___2[[NPDES ID2]:[ECHO BFR]],17,FALSE)</f>
        <v>39.354219999999998</v>
      </c>
      <c r="BB446">
        <f>VLOOKUP(Sheet1[[#This Row],[NPDES ID2]],Combined_Sheet__Major_Only___2[[NPDES ID2]:[ECHO BFR]],18,FALSE)</f>
        <v>-94.665390000000002</v>
      </c>
      <c r="BC446" t="str">
        <f>IF(ISNUMBER(SEARCH("aerobic",$AW446)),"aerobic","")</f>
        <v/>
      </c>
      <c r="BD446" t="str">
        <f>IF(ISNUMBER(SEARCH("anaer",$AW446)),"anaer","")</f>
        <v/>
      </c>
      <c r="BE446" t="str">
        <f>IF(ISNUMBER(SEARCH("thickening",$AZ446)),"thickening","")</f>
        <v/>
      </c>
      <c r="BF446" s="2" t="str">
        <f>IF(ISNUMBER(SEARCH("airDry",$AW446)),"airDry","")</f>
        <v/>
      </c>
      <c r="BG446" s="2" t="str">
        <f>IF(ISNUMBER(SEARCH("heatDry",$AY446)),"heatDry","")</f>
        <v/>
      </c>
      <c r="BH446" s="2" t="str">
        <f>IF(AND(ISNUMBER(SEARCH("aerobic",$AW446)),ISNUMBER(SEARCH("anaer",$AW446))),"Combined Aer and Anaer.","")</f>
        <v/>
      </c>
    </row>
    <row r="447" spans="1:60" x14ac:dyDescent="0.3">
      <c r="A447" s="4">
        <v>445</v>
      </c>
      <c r="B447" t="s">
        <v>2224</v>
      </c>
      <c r="C447">
        <v>533.24</v>
      </c>
      <c r="D447">
        <v>378.33466516603062</v>
      </c>
      <c r="E447">
        <v>378.32088370520768</v>
      </c>
      <c r="F447">
        <v>304.06389019606632</v>
      </c>
      <c r="G447">
        <v>466.33669910683591</v>
      </c>
      <c r="H447">
        <v>-77.75899379538015</v>
      </c>
      <c r="I447">
        <v>-77.880117427444446</v>
      </c>
      <c r="J447">
        <v>-90.760836090925636</v>
      </c>
      <c r="K447">
        <v>-64.465759947328351</v>
      </c>
      <c r="L447">
        <v>286.4805555988641</v>
      </c>
      <c r="M447">
        <v>284.55069401090378</v>
      </c>
      <c r="N447">
        <v>277.55784103580038</v>
      </c>
      <c r="O447">
        <v>301.1823812587989</v>
      </c>
      <c r="P447">
        <v>12.679550696650701</v>
      </c>
      <c r="Q447">
        <v>12.667261132052809</v>
      </c>
      <c r="R447">
        <v>10.716513428339001</v>
      </c>
      <c r="S447">
        <v>14.47153982888957</v>
      </c>
      <c r="T447">
        <v>51.018386474052917</v>
      </c>
      <c r="U447">
        <v>51.018304901370513</v>
      </c>
      <c r="V447">
        <v>50.983378683511297</v>
      </c>
      <c r="W447">
        <v>51.05305826028944</v>
      </c>
      <c r="X447">
        <v>4276.2887316200204</v>
      </c>
      <c r="Y447">
        <v>4300.356251051775</v>
      </c>
      <c r="Z447">
        <v>4067.3990705269762</v>
      </c>
      <c r="AA447">
        <v>4410.7040318080344</v>
      </c>
      <c r="AB447">
        <v>983.78137776004189</v>
      </c>
      <c r="AC447">
        <v>964.64218066068338</v>
      </c>
      <c r="AD447">
        <v>794.95274898895468</v>
      </c>
      <c r="AE447">
        <v>1263.3813612892029</v>
      </c>
      <c r="AF447">
        <v>52.651548352802493</v>
      </c>
      <c r="AG447">
        <v>52.296713568245011</v>
      </c>
      <c r="AH447">
        <v>51.012484709916677</v>
      </c>
      <c r="AI447">
        <v>55.352255161664118</v>
      </c>
      <c r="AJ447">
        <v>0.41987984615960511</v>
      </c>
      <c r="AK447">
        <v>0.41987976920302478</v>
      </c>
      <c r="AL447">
        <v>0.41986900003702099</v>
      </c>
      <c r="AM447">
        <v>0.41989073753263378</v>
      </c>
      <c r="AN447">
        <v>0.95264729062068798</v>
      </c>
      <c r="AO447">
        <v>0.95264729062068798</v>
      </c>
      <c r="AP447">
        <v>0.95264729062068798</v>
      </c>
      <c r="AQ447">
        <v>0.95264729062068798</v>
      </c>
      <c r="AR447">
        <v>9.9932228616612022</v>
      </c>
      <c r="AS447">
        <v>9.9932228616612022</v>
      </c>
      <c r="AT447">
        <v>9.9932228616612022</v>
      </c>
      <c r="AU447">
        <v>9.9932228616612022</v>
      </c>
      <c r="AV447" t="str">
        <f>VLOOKUP(Sheet1[[#This Row],[NPDES ID2]],Combined_Sheet__Major_Only___2[[NPDES ID2]:[ECHO BFR]],3,FALSE)</f>
        <v>MA</v>
      </c>
      <c r="AW447" t="s">
        <v>952</v>
      </c>
      <c r="AX447" t="str">
        <f>VLOOKUP(Sheet1[[#This Row],[NPDES ID2]],Combined_Sheet__Major_Only___2[[NPDES ID2]:[ECHO BFR]],27,FALSE)</f>
        <v>other</v>
      </c>
      <c r="AY447" t="str">
        <f>VLOOKUP(Sheet1[[#This Row],[NPDES ID2]],Combined_Sheet__Major_Only___2[[NPDES ID2]:[ECHO BFR]],28,FALSE)</f>
        <v>highTempCompost</v>
      </c>
      <c r="AZ447" t="str">
        <f>VLOOKUP(Sheet1[[#This Row],[NPDES ID2]],Combined_Sheet__Major_Only___2[[NPDES ID2]:[ECHO BFR]],29,FALSE)</f>
        <v>thickening</v>
      </c>
      <c r="BA447">
        <f>VLOOKUP(Sheet1[[#This Row],[NPDES ID2]],Combined_Sheet__Major_Only___2[[NPDES ID2]:[ECHO BFR]],17,FALSE)</f>
        <v>42.069690000000001</v>
      </c>
      <c r="BB447">
        <f>VLOOKUP(Sheet1[[#This Row],[NPDES ID2]],Combined_Sheet__Major_Only___2[[NPDES ID2]:[ECHO BFR]],18,FALSE)</f>
        <v>-72.006299999999996</v>
      </c>
      <c r="BC447" t="str">
        <f>IF(ISNUMBER(SEARCH("aerobic",$AW447)),"aerobic","")</f>
        <v/>
      </c>
      <c r="BD447" t="str">
        <f>IF(ISNUMBER(SEARCH("anaer",$AW447)),"anaer","")</f>
        <v/>
      </c>
      <c r="BE447" t="str">
        <f>IF(ISNUMBER(SEARCH("thickening",$AZ447)),"thickening","")</f>
        <v>thickening</v>
      </c>
      <c r="BF447" s="3" t="str">
        <f>IF(ISNUMBER(SEARCH("airDry",$AW447)),"airDry","")</f>
        <v/>
      </c>
      <c r="BG447" s="3" t="str">
        <f>IF(ISNUMBER(SEARCH("heatDry",$AY447)),"heatDry","")</f>
        <v/>
      </c>
      <c r="BH447" s="3" t="str">
        <f>IF(AND(ISNUMBER(SEARCH("aerobic",$AW447)),ISNUMBER(SEARCH("anaer",$AW447))),"Combined Aer and Anaer.","")</f>
        <v/>
      </c>
    </row>
    <row r="448" spans="1:60" x14ac:dyDescent="0.3">
      <c r="A448" s="4">
        <v>446</v>
      </c>
      <c r="B448" t="s">
        <v>2229</v>
      </c>
      <c r="C448">
        <v>525.26</v>
      </c>
      <c r="D448">
        <v>334.16794266108832</v>
      </c>
      <c r="E448">
        <v>333.48561959486682</v>
      </c>
      <c r="F448">
        <v>266.91209225979412</v>
      </c>
      <c r="G448">
        <v>409.25487888135149</v>
      </c>
      <c r="H448">
        <v>-77.239413755829659</v>
      </c>
      <c r="I448">
        <v>-78.313600863048137</v>
      </c>
      <c r="J448">
        <v>-90.92553693046311</v>
      </c>
      <c r="K448">
        <v>-62.372026657990048</v>
      </c>
      <c r="L448">
        <v>321.89578123032749</v>
      </c>
      <c r="M448">
        <v>320.29039397740581</v>
      </c>
      <c r="N448">
        <v>314.4743329768113</v>
      </c>
      <c r="O448">
        <v>334.12369928662127</v>
      </c>
      <c r="P448">
        <v>12.422042038152661</v>
      </c>
      <c r="Q448">
        <v>12.519979175310599</v>
      </c>
      <c r="R448">
        <v>10.212987253858079</v>
      </c>
      <c r="S448">
        <v>14.265432440318531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60.058213832035001</v>
      </c>
      <c r="AG448">
        <v>59.758612981898303</v>
      </c>
      <c r="AH448">
        <v>58.673946704416423</v>
      </c>
      <c r="AI448">
        <v>62.339031280682057</v>
      </c>
      <c r="AJ448">
        <v>0.5101276961805663</v>
      </c>
      <c r="AK448">
        <v>0.51012765642151847</v>
      </c>
      <c r="AL448">
        <v>0.51012208761017652</v>
      </c>
      <c r="AM448">
        <v>0.51013332805310962</v>
      </c>
      <c r="AN448">
        <v>0.16642227941673379</v>
      </c>
      <c r="AO448">
        <v>0.16642227941673379</v>
      </c>
      <c r="AP448">
        <v>0.16642227941673379</v>
      </c>
      <c r="AQ448">
        <v>0.16642227941673379</v>
      </c>
      <c r="AR448">
        <v>14.031970163818199</v>
      </c>
      <c r="AS448">
        <v>14.031970163818199</v>
      </c>
      <c r="AT448">
        <v>14.031970163818199</v>
      </c>
      <c r="AU448">
        <v>14.031970163818199</v>
      </c>
      <c r="AV448" t="str">
        <f>VLOOKUP(Sheet1[[#This Row],[NPDES ID2]],Combined_Sheet__Major_Only___2[[NPDES ID2]:[ECHO BFR]],3,FALSE)</f>
        <v>IL</v>
      </c>
      <c r="AW448" t="s">
        <v>41</v>
      </c>
      <c r="AX448" t="str">
        <f>VLOOKUP(Sheet1[[#This Row],[NPDES ID2]],Combined_Sheet__Major_Only___2[[NPDES ID2]:[ECHO BFR]],27,FALSE)</f>
        <v>-</v>
      </c>
      <c r="AY448" t="str">
        <f>VLOOKUP(Sheet1[[#This Row],[NPDES ID2]],Combined_Sheet__Major_Only___2[[NPDES ID2]:[ECHO BFR]],28,FALSE)</f>
        <v>heatDry</v>
      </c>
      <c r="AZ448" t="str">
        <f>VLOOKUP(Sheet1[[#This Row],[NPDES ID2]],Combined_Sheet__Major_Only___2[[NPDES ID2]:[ECHO BFR]],29,FALSE)</f>
        <v>thickening</v>
      </c>
      <c r="BA448">
        <f>VLOOKUP(Sheet1[[#This Row],[NPDES ID2]],Combined_Sheet__Major_Only___2[[NPDES ID2]:[ECHO BFR]],17,FALSE)</f>
        <v>42.235138999999997</v>
      </c>
      <c r="BB448">
        <f>VLOOKUP(Sheet1[[#This Row],[NPDES ID2]],Combined_Sheet__Major_Only___2[[NPDES ID2]:[ECHO BFR]],18,FALSE)</f>
        <v>-88.330224999999999</v>
      </c>
      <c r="BC448" t="str">
        <f>IF(ISNUMBER(SEARCH("aerobic",$AW448)),"aerobic","")</f>
        <v>aerobic</v>
      </c>
      <c r="BD448" t="str">
        <f>IF(ISNUMBER(SEARCH("anaer",$AW448)),"anaer","")</f>
        <v/>
      </c>
      <c r="BE448" t="str">
        <f>IF(ISNUMBER(SEARCH("thickening",$AZ448)),"thickening","")</f>
        <v>thickening</v>
      </c>
      <c r="BF448" s="2" t="str">
        <f>IF(ISNUMBER(SEARCH("airDry",$AW448)),"airDry","")</f>
        <v/>
      </c>
      <c r="BG448" s="2" t="str">
        <f>IF(ISNUMBER(SEARCH("heatDry",$AY448)),"heatDry","")</f>
        <v>heatDry</v>
      </c>
      <c r="BH448" s="2" t="str">
        <f>IF(AND(ISNUMBER(SEARCH("aerobic",$AW448)),ISNUMBER(SEARCH("anaer",$AW448))),"Combined Aer and Anaer.","")</f>
        <v/>
      </c>
    </row>
    <row r="449" spans="1:60" x14ac:dyDescent="0.3">
      <c r="A449" s="4">
        <v>447</v>
      </c>
      <c r="B449" t="s">
        <v>2234</v>
      </c>
      <c r="C449">
        <v>520</v>
      </c>
      <c r="D449">
        <v>420.2092968081451</v>
      </c>
      <c r="E449">
        <v>422.12267752697443</v>
      </c>
      <c r="F449">
        <v>336.65081258666692</v>
      </c>
      <c r="G449">
        <v>520.58249750540938</v>
      </c>
      <c r="H449">
        <v>-78.051972204352182</v>
      </c>
      <c r="I449">
        <v>-77.537843954658115</v>
      </c>
      <c r="J449">
        <v>-90.102217775459437</v>
      </c>
      <c r="K449">
        <v>-66.579984086439495</v>
      </c>
      <c r="L449">
        <v>254.91717696519771</v>
      </c>
      <c r="M449">
        <v>252.85370298627541</v>
      </c>
      <c r="N449">
        <v>245.37620731863609</v>
      </c>
      <c r="O449">
        <v>270.63783521947568</v>
      </c>
      <c r="P449">
        <v>12.401395440289949</v>
      </c>
      <c r="Q449">
        <v>12.35556724447788</v>
      </c>
      <c r="R449">
        <v>10.6862177645476</v>
      </c>
      <c r="S449">
        <v>14.064674644638989</v>
      </c>
      <c r="T449">
        <v>85.564196929615548</v>
      </c>
      <c r="U449">
        <v>85.564062043461561</v>
      </c>
      <c r="V449">
        <v>85.506309091611428</v>
      </c>
      <c r="W449">
        <v>85.621529160925206</v>
      </c>
      <c r="X449">
        <v>7862.1457538452451</v>
      </c>
      <c r="Y449">
        <v>7914.8658867266222</v>
      </c>
      <c r="Z449">
        <v>7402.8650957617656</v>
      </c>
      <c r="AA449">
        <v>8159.7144190296713</v>
      </c>
      <c r="AB449">
        <v>2162.112978427087</v>
      </c>
      <c r="AC449">
        <v>2093.7415346838352</v>
      </c>
      <c r="AD449">
        <v>1672.0519396394491</v>
      </c>
      <c r="AE449">
        <v>2949.753073645094</v>
      </c>
      <c r="AF449">
        <v>48.043902118373417</v>
      </c>
      <c r="AG449">
        <v>47.654823890005026</v>
      </c>
      <c r="AH449">
        <v>46.246695088031593</v>
      </c>
      <c r="AI449">
        <v>51.005189589933003</v>
      </c>
      <c r="AJ449">
        <v>0.36390072218141939</v>
      </c>
      <c r="AK449">
        <v>0.36390063538960982</v>
      </c>
      <c r="AL449">
        <v>0.36388849560705022</v>
      </c>
      <c r="AM449">
        <v>0.36391299987625519</v>
      </c>
      <c r="AN449">
        <v>0.97096949635250396</v>
      </c>
      <c r="AO449">
        <v>0.97096949635250362</v>
      </c>
      <c r="AP449">
        <v>0.97096949635250362</v>
      </c>
      <c r="AQ449">
        <v>0.97096949635250362</v>
      </c>
      <c r="AR449">
        <v>8.3653497748261856</v>
      </c>
      <c r="AS449">
        <v>8.3653497748261838</v>
      </c>
      <c r="AT449">
        <v>8.3653497748261838</v>
      </c>
      <c r="AU449">
        <v>8.3653497748261838</v>
      </c>
      <c r="AV449" t="str">
        <f>VLOOKUP(Sheet1[[#This Row],[NPDES ID2]],Combined_Sheet__Major_Only___2[[NPDES ID2]:[ECHO BFR]],3,FALSE)</f>
        <v>NY</v>
      </c>
      <c r="AW449" t="s">
        <v>952</v>
      </c>
      <c r="AX449" t="str">
        <f>VLOOKUP(Sheet1[[#This Row],[NPDES ID2]],Combined_Sheet__Major_Only___2[[NPDES ID2]:[ECHO BFR]],27,FALSE)</f>
        <v>-</v>
      </c>
      <c r="AY449" t="str">
        <f>VLOOKUP(Sheet1[[#This Row],[NPDES ID2]],Combined_Sheet__Major_Only___2[[NPDES ID2]:[ECHO BFR]],28,FALSE)</f>
        <v>highTempCompost</v>
      </c>
      <c r="AZ449" t="str">
        <f>VLOOKUP(Sheet1[[#This Row],[NPDES ID2]],Combined_Sheet__Major_Only___2[[NPDES ID2]:[ECHO BFR]],29,FALSE)</f>
        <v>thickening, preliminaryOps</v>
      </c>
      <c r="BA449">
        <f>VLOOKUP(Sheet1[[#This Row],[NPDES ID2]],Combined_Sheet__Major_Only___2[[NPDES ID2]:[ECHO BFR]],17,FALSE)</f>
        <v>42.085360999999999</v>
      </c>
      <c r="BB449">
        <f>VLOOKUP(Sheet1[[#This Row],[NPDES ID2]],Combined_Sheet__Major_Only___2[[NPDES ID2]:[ECHO BFR]],18,FALSE)</f>
        <v>-76.088860999999994</v>
      </c>
      <c r="BC449" t="str">
        <f>IF(ISNUMBER(SEARCH("aerobic",$AW449)),"aerobic","")</f>
        <v/>
      </c>
      <c r="BD449" t="str">
        <f>IF(ISNUMBER(SEARCH("anaer",$AW449)),"anaer","")</f>
        <v/>
      </c>
      <c r="BE449" t="str">
        <f>IF(ISNUMBER(SEARCH("thickening",$AZ449)),"thickening","")</f>
        <v>thickening</v>
      </c>
      <c r="BF449" s="3" t="str">
        <f>IF(ISNUMBER(SEARCH("airDry",$AW449)),"airDry","")</f>
        <v/>
      </c>
      <c r="BG449" s="3" t="str">
        <f>IF(ISNUMBER(SEARCH("heatDry",$AY449)),"heatDry","")</f>
        <v/>
      </c>
      <c r="BH449" s="3" t="str">
        <f>IF(AND(ISNUMBER(SEARCH("aerobic",$AW449)),ISNUMBER(SEARCH("anaer",$AW449))),"Combined Aer and Anaer.","")</f>
        <v/>
      </c>
    </row>
    <row r="450" spans="1:60" x14ac:dyDescent="0.3">
      <c r="A450" s="4">
        <v>448</v>
      </c>
      <c r="B450" t="s">
        <v>2239</v>
      </c>
      <c r="C450">
        <v>518</v>
      </c>
      <c r="D450">
        <v>437.45535063062948</v>
      </c>
      <c r="E450">
        <v>440.24912613581341</v>
      </c>
      <c r="F450">
        <v>349.11772902457392</v>
      </c>
      <c r="G450">
        <v>543.1507566252078</v>
      </c>
      <c r="H450">
        <v>-78.170390399118517</v>
      </c>
      <c r="I450">
        <v>-77.408395339380675</v>
      </c>
      <c r="J450">
        <v>-90.242354016644569</v>
      </c>
      <c r="K450">
        <v>-67.441291576849551</v>
      </c>
      <c r="L450">
        <v>244.4581127814312</v>
      </c>
      <c r="M450">
        <v>242.33229112049131</v>
      </c>
      <c r="N450">
        <v>234.62900143147661</v>
      </c>
      <c r="O450">
        <v>260.65350679285729</v>
      </c>
      <c r="P450">
        <v>12.36650637343665</v>
      </c>
      <c r="Q450">
        <v>12.27117935031551</v>
      </c>
      <c r="R450">
        <v>10.75301775044078</v>
      </c>
      <c r="S450">
        <v>14.075360468634029</v>
      </c>
      <c r="T450">
        <v>86.295559820939445</v>
      </c>
      <c r="U450">
        <v>86.295423806095982</v>
      </c>
      <c r="V450">
        <v>86.237187593730269</v>
      </c>
      <c r="W450">
        <v>86.35337179229316</v>
      </c>
      <c r="X450">
        <v>8238.0512933278369</v>
      </c>
      <c r="Y450">
        <v>8297.0637849014311</v>
      </c>
      <c r="Z450">
        <v>7722.3150539104963</v>
      </c>
      <c r="AA450">
        <v>8573.3095509354789</v>
      </c>
      <c r="AB450">
        <v>1991.425475034277</v>
      </c>
      <c r="AC450">
        <v>1941.094827526045</v>
      </c>
      <c r="AD450">
        <v>1584.67510827348</v>
      </c>
      <c r="AE450">
        <v>2615.0567765662072</v>
      </c>
      <c r="AF450">
        <v>46.250572397647602</v>
      </c>
      <c r="AG450">
        <v>45.848204610644927</v>
      </c>
      <c r="AH450">
        <v>44.391863333452882</v>
      </c>
      <c r="AI450">
        <v>49.313178108275217</v>
      </c>
      <c r="AJ450">
        <v>0.3421554292983181</v>
      </c>
      <c r="AK450">
        <v>0.34215534818720927</v>
      </c>
      <c r="AL450">
        <v>0.34214400283870838</v>
      </c>
      <c r="AM450">
        <v>0.34216690353033258</v>
      </c>
      <c r="AN450">
        <v>0.97120537136656726</v>
      </c>
      <c r="AO450">
        <v>0.97120537136656759</v>
      </c>
      <c r="AP450">
        <v>0.97120537136656759</v>
      </c>
      <c r="AQ450">
        <v>0.97120537136656759</v>
      </c>
      <c r="AR450">
        <v>8.5636809498142945</v>
      </c>
      <c r="AS450">
        <v>8.5636809498142927</v>
      </c>
      <c r="AT450">
        <v>8.5636809498142927</v>
      </c>
      <c r="AU450">
        <v>8.5636809498142927</v>
      </c>
      <c r="AV450" t="str">
        <f>VLOOKUP(Sheet1[[#This Row],[NPDES ID2]],Combined_Sheet__Major_Only___2[[NPDES ID2]:[ECHO BFR]],3,FALSE)</f>
        <v>AR</v>
      </c>
      <c r="AW450" t="s">
        <v>54</v>
      </c>
      <c r="AX450" t="str">
        <f>VLOOKUP(Sheet1[[#This Row],[NPDES ID2]],Combined_Sheet__Major_Only___2[[NPDES ID2]:[ECHO BFR]],27,FALSE)</f>
        <v>-</v>
      </c>
      <c r="AY450" t="str">
        <f>VLOOKUP(Sheet1[[#This Row],[NPDES ID2]],Combined_Sheet__Major_Only___2[[NPDES ID2]:[ECHO BFR]],28,FALSE)</f>
        <v>-</v>
      </c>
      <c r="AZ450" t="str">
        <f>VLOOKUP(Sheet1[[#This Row],[NPDES ID2]],Combined_Sheet__Major_Only___2[[NPDES ID2]:[ECHO BFR]],29,FALSE)</f>
        <v>thickening</v>
      </c>
      <c r="BA450">
        <f>VLOOKUP(Sheet1[[#This Row],[NPDES ID2]],Combined_Sheet__Major_Only___2[[NPDES ID2]:[ECHO BFR]],17,FALSE)</f>
        <v>35.124721999999998</v>
      </c>
      <c r="BB450">
        <f>VLOOKUP(Sheet1[[#This Row],[NPDES ID2]],Combined_Sheet__Major_Only___2[[NPDES ID2]:[ECHO BFR]],18,FALSE)</f>
        <v>-90.182500000000005</v>
      </c>
      <c r="BC450" t="str">
        <f>IF(ISNUMBER(SEARCH("aerobic",$AW450)),"aerobic","")</f>
        <v/>
      </c>
      <c r="BD450" t="str">
        <f>IF(ISNUMBER(SEARCH("anaer",$AW450)),"anaer","")</f>
        <v/>
      </c>
      <c r="BE450" t="str">
        <f>IF(ISNUMBER(SEARCH("thickening",$AZ450)),"thickening","")</f>
        <v>thickening</v>
      </c>
      <c r="BF450" s="2" t="str">
        <f>IF(ISNUMBER(SEARCH("airDry",$AW450)),"airDry","")</f>
        <v/>
      </c>
      <c r="BG450" s="2" t="str">
        <f>IF(ISNUMBER(SEARCH("heatDry",$AY450)),"heatDry","")</f>
        <v/>
      </c>
      <c r="BH450" s="2" t="str">
        <f>IF(AND(ISNUMBER(SEARCH("aerobic",$AW450)),ISNUMBER(SEARCH("anaer",$AW450))),"Combined Aer and Anaer.","")</f>
        <v/>
      </c>
    </row>
    <row r="451" spans="1:60" x14ac:dyDescent="0.3">
      <c r="A451" s="4">
        <v>449</v>
      </c>
      <c r="B451" t="s">
        <v>2244</v>
      </c>
      <c r="C451">
        <v>516</v>
      </c>
      <c r="D451">
        <v>330.21892684071207</v>
      </c>
      <c r="E451">
        <v>329.52225914480852</v>
      </c>
      <c r="F451">
        <v>263.48584745904509</v>
      </c>
      <c r="G451">
        <v>404.87079761630969</v>
      </c>
      <c r="H451">
        <v>-77.063739071353922</v>
      </c>
      <c r="I451">
        <v>-78.294567120775056</v>
      </c>
      <c r="J451">
        <v>-90.959379669240462</v>
      </c>
      <c r="K451">
        <v>-61.929995348571481</v>
      </c>
      <c r="L451">
        <v>322.99202440861222</v>
      </c>
      <c r="M451">
        <v>321.4657165980953</v>
      </c>
      <c r="N451">
        <v>315.93450370438637</v>
      </c>
      <c r="O451">
        <v>334.62076345638422</v>
      </c>
      <c r="P451">
        <v>12.190478699943929</v>
      </c>
      <c r="Q451">
        <v>12.30940377986642</v>
      </c>
      <c r="R451">
        <v>9.9852968230075021</v>
      </c>
      <c r="S451">
        <v>13.98095026253298</v>
      </c>
      <c r="T451">
        <v>89.229576866086589</v>
      </c>
      <c r="U451">
        <v>89.2294363232661</v>
      </c>
      <c r="V451">
        <v>89.169261409051146</v>
      </c>
      <c r="W451">
        <v>89.289313416172618</v>
      </c>
      <c r="X451">
        <v>6416.9348432474817</v>
      </c>
      <c r="Y451">
        <v>6442.4428027239446</v>
      </c>
      <c r="Z451">
        <v>6195.8131580194267</v>
      </c>
      <c r="AA451">
        <v>6558.0012349033386</v>
      </c>
      <c r="AB451">
        <v>998.26493076319628</v>
      </c>
      <c r="AC451">
        <v>992.34777226189203</v>
      </c>
      <c r="AD451">
        <v>864.79566515330885</v>
      </c>
      <c r="AE451">
        <v>1162.927586781384</v>
      </c>
      <c r="AF451">
        <v>61.345343894093872</v>
      </c>
      <c r="AG451">
        <v>61.055268049797448</v>
      </c>
      <c r="AH451">
        <v>60.005945160316728</v>
      </c>
      <c r="AI451">
        <v>63.552378742942217</v>
      </c>
      <c r="AJ451">
        <v>0.52583821142254572</v>
      </c>
      <c r="AK451">
        <v>0.52583810900737693</v>
      </c>
      <c r="AL451">
        <v>0.52582377861370511</v>
      </c>
      <c r="AM451">
        <v>0.52585270447281429</v>
      </c>
      <c r="AN451">
        <v>0.97211431792982639</v>
      </c>
      <c r="AO451">
        <v>0.97211431792982672</v>
      </c>
      <c r="AP451">
        <v>0.97211431792982672</v>
      </c>
      <c r="AQ451">
        <v>0.97211431792982672</v>
      </c>
      <c r="AR451">
        <v>14.497747333794511</v>
      </c>
      <c r="AS451">
        <v>14.497747333794511</v>
      </c>
      <c r="AT451">
        <v>14.497747333794511</v>
      </c>
      <c r="AU451">
        <v>14.497747333794511</v>
      </c>
      <c r="AV451" t="str">
        <f>VLOOKUP(Sheet1[[#This Row],[NPDES ID2]],Combined_Sheet__Major_Only___2[[NPDES ID2]:[ECHO BFR]],3,FALSE)</f>
        <v>UT</v>
      </c>
      <c r="AW451" t="s">
        <v>41</v>
      </c>
      <c r="AX451" t="str">
        <f>VLOOKUP(Sheet1[[#This Row],[NPDES ID2]],Combined_Sheet__Major_Only___2[[NPDES ID2]:[ECHO BFR]],27,FALSE)</f>
        <v>-</v>
      </c>
      <c r="AY451" t="str">
        <f>VLOOKUP(Sheet1[[#This Row],[NPDES ID2]],Combined_Sheet__Major_Only___2[[NPDES ID2]:[ECHO BFR]],28,FALSE)</f>
        <v>highTempCompost</v>
      </c>
      <c r="AZ451" t="str">
        <f>VLOOKUP(Sheet1[[#This Row],[NPDES ID2]],Combined_Sheet__Major_Only___2[[NPDES ID2]:[ECHO BFR]],29,FALSE)</f>
        <v>thickening</v>
      </c>
      <c r="BA451">
        <f>VLOOKUP(Sheet1[[#This Row],[NPDES ID2]],Combined_Sheet__Major_Only___2[[NPDES ID2]:[ECHO BFR]],17,FALSE)</f>
        <v>41.532269999999997</v>
      </c>
      <c r="BB451">
        <f>VLOOKUP(Sheet1[[#This Row],[NPDES ID2]],Combined_Sheet__Major_Only___2[[NPDES ID2]:[ECHO BFR]],18,FALSE)</f>
        <v>-112.02585000000001</v>
      </c>
      <c r="BC451" t="str">
        <f>IF(ISNUMBER(SEARCH("aerobic",$AW451)),"aerobic","")</f>
        <v>aerobic</v>
      </c>
      <c r="BD451" t="str">
        <f>IF(ISNUMBER(SEARCH("anaer",$AW451)),"anaer","")</f>
        <v/>
      </c>
      <c r="BE451" t="str">
        <f>IF(ISNUMBER(SEARCH("thickening",$AZ451)),"thickening","")</f>
        <v>thickening</v>
      </c>
      <c r="BF451" s="3" t="str">
        <f>IF(ISNUMBER(SEARCH("airDry",$AW451)),"airDry","")</f>
        <v/>
      </c>
      <c r="BG451" s="3" t="str">
        <f>IF(ISNUMBER(SEARCH("heatDry",$AY451)),"heatDry","")</f>
        <v/>
      </c>
      <c r="BH451" s="3" t="str">
        <f>IF(AND(ISNUMBER(SEARCH("aerobic",$AW451)),ISNUMBER(SEARCH("anaer",$AW451))),"Combined Aer and Anaer.","")</f>
        <v/>
      </c>
    </row>
    <row r="452" spans="1:60" x14ac:dyDescent="0.3">
      <c r="A452" s="4">
        <v>450</v>
      </c>
      <c r="B452" t="s">
        <v>2249</v>
      </c>
      <c r="C452">
        <v>515.86</v>
      </c>
      <c r="D452">
        <v>311.5553377576752</v>
      </c>
      <c r="E452">
        <v>310.49131964667203</v>
      </c>
      <c r="F452">
        <v>247.86121051866249</v>
      </c>
      <c r="G452">
        <v>382.92122067557767</v>
      </c>
      <c r="H452">
        <v>-76.7607857468183</v>
      </c>
      <c r="I452">
        <v>-78.037937194250702</v>
      </c>
      <c r="J452">
        <v>-90.864115564886006</v>
      </c>
      <c r="K452">
        <v>-60.420864656611052</v>
      </c>
      <c r="L452">
        <v>342.26532268987881</v>
      </c>
      <c r="M452">
        <v>340.88402576140152</v>
      </c>
      <c r="N452">
        <v>335.87825790488131</v>
      </c>
      <c r="O452">
        <v>352.7893594621965</v>
      </c>
      <c r="P452">
        <v>12.15102840791301</v>
      </c>
      <c r="Q452">
        <v>12.30334237096138</v>
      </c>
      <c r="R452">
        <v>9.848304032577067</v>
      </c>
      <c r="S452">
        <v>13.944692826074141</v>
      </c>
      <c r="T452">
        <v>81.382912435094482</v>
      </c>
      <c r="U452">
        <v>81.382784001786447</v>
      </c>
      <c r="V452">
        <v>81.327793905044857</v>
      </c>
      <c r="W452">
        <v>81.437501938230369</v>
      </c>
      <c r="X452">
        <v>5521.0676752235631</v>
      </c>
      <c r="Y452">
        <v>5539.7769844538834</v>
      </c>
      <c r="Z452">
        <v>5358.4947458029574</v>
      </c>
      <c r="AA452">
        <v>5624.5941163728039</v>
      </c>
      <c r="AB452">
        <v>893.66543885886665</v>
      </c>
      <c r="AC452">
        <v>887.83483979545065</v>
      </c>
      <c r="AD452">
        <v>770.62854946961329</v>
      </c>
      <c r="AE452">
        <v>1047.943430602952</v>
      </c>
      <c r="AF452">
        <v>65.023381839074275</v>
      </c>
      <c r="AG452">
        <v>64.760780440146647</v>
      </c>
      <c r="AH452">
        <v>63.810978931804037</v>
      </c>
      <c r="AI452">
        <v>67.021178508706285</v>
      </c>
      <c r="AJ452">
        <v>0.57076972889969513</v>
      </c>
      <c r="AK452">
        <v>0.57076962603656378</v>
      </c>
      <c r="AL452">
        <v>0.57075523117847005</v>
      </c>
      <c r="AM452">
        <v>0.57078428709868756</v>
      </c>
      <c r="AN452">
        <v>0.96954312504318618</v>
      </c>
      <c r="AO452">
        <v>0.96954312504318607</v>
      </c>
      <c r="AP452">
        <v>0.96954312504318607</v>
      </c>
      <c r="AQ452">
        <v>0.96954312504318607</v>
      </c>
      <c r="AR452">
        <v>15.00223661872405</v>
      </c>
      <c r="AS452">
        <v>15.00223661872405</v>
      </c>
      <c r="AT452">
        <v>15.00223661872405</v>
      </c>
      <c r="AU452">
        <v>15.00223661872405</v>
      </c>
      <c r="AV452" t="str">
        <f>VLOOKUP(Sheet1[[#This Row],[NPDES ID2]],Combined_Sheet__Major_Only___2[[NPDES ID2]:[ECHO BFR]],3,FALSE)</f>
        <v>CA</v>
      </c>
      <c r="AW452" t="s">
        <v>12181</v>
      </c>
      <c r="AX452" t="str">
        <f>VLOOKUP(Sheet1[[#This Row],[NPDES ID2]],Combined_Sheet__Major_Only___2[[NPDES ID2]:[ECHO BFR]],27,FALSE)</f>
        <v>methaneBioCaptureRecover</v>
      </c>
      <c r="AY452" t="str">
        <f>VLOOKUP(Sheet1[[#This Row],[NPDES ID2]],Combined_Sheet__Major_Only___2[[NPDES ID2]:[ECHO BFR]],28,FALSE)</f>
        <v>-</v>
      </c>
      <c r="AZ452" t="str">
        <f>VLOOKUP(Sheet1[[#This Row],[NPDES ID2]],Combined_Sheet__Major_Only___2[[NPDES ID2]:[ECHO BFR]],29,FALSE)</f>
        <v>preliminaryOps, thickening</v>
      </c>
      <c r="BA452">
        <f>VLOOKUP(Sheet1[[#This Row],[NPDES ID2]],Combined_Sheet__Major_Only___2[[NPDES ID2]:[ECHO BFR]],17,FALSE)</f>
        <v>37.591898999999998</v>
      </c>
      <c r="BB452">
        <f>VLOOKUP(Sheet1[[#This Row],[NPDES ID2]],Combined_Sheet__Major_Only___2[[NPDES ID2]:[ECHO BFR]],18,FALSE)</f>
        <v>-122.358101</v>
      </c>
      <c r="BC452" t="str">
        <f>IF(ISNUMBER(SEARCH("aerobic",$AW452)),"aerobic","")</f>
        <v/>
      </c>
      <c r="BD452" t="str">
        <f>IF(ISNUMBER(SEARCH("anaer",$AW452)),"anaer","")</f>
        <v>anaer</v>
      </c>
      <c r="BE452" t="str">
        <f>IF(ISNUMBER(SEARCH("thickening",$AZ452)),"thickening","")</f>
        <v>thickening</v>
      </c>
      <c r="BF452" s="2" t="str">
        <f>IF(ISNUMBER(SEARCH("airDry",$AW452)),"airDry","")</f>
        <v/>
      </c>
      <c r="BG452" s="2" t="str">
        <f>IF(ISNUMBER(SEARCH("heatDry",$AY452)),"heatDry","")</f>
        <v/>
      </c>
      <c r="BH452" s="2" t="str">
        <f>IF(AND(ISNUMBER(SEARCH("aerobic",$AW452)),ISNUMBER(SEARCH("anaer",$AW452))),"Combined Aer and Anaer.","")</f>
        <v/>
      </c>
    </row>
    <row r="453" spans="1:60" x14ac:dyDescent="0.3">
      <c r="A453" s="4">
        <v>451</v>
      </c>
      <c r="B453" t="s">
        <v>2254</v>
      </c>
      <c r="C453">
        <v>515.29999999999995</v>
      </c>
      <c r="D453">
        <v>306.57676997265611</v>
      </c>
      <c r="E453">
        <v>305.43407695129389</v>
      </c>
      <c r="F453">
        <v>243.7026072457015</v>
      </c>
      <c r="G453">
        <v>376.7934573420327</v>
      </c>
      <c r="H453">
        <v>-76.73065028031607</v>
      </c>
      <c r="I453">
        <v>-78.050497407626352</v>
      </c>
      <c r="J453">
        <v>-90.794809116124199</v>
      </c>
      <c r="K453">
        <v>-60.073933165407077</v>
      </c>
      <c r="L453">
        <v>347.63757798462069</v>
      </c>
      <c r="M453">
        <v>346.3004948054911</v>
      </c>
      <c r="N453">
        <v>341.45638083276651</v>
      </c>
      <c r="O453">
        <v>357.8220200631215</v>
      </c>
      <c r="P453">
        <v>12.12710300191625</v>
      </c>
      <c r="Q453">
        <v>12.278633610585439</v>
      </c>
      <c r="R453">
        <v>9.7889435643013698</v>
      </c>
      <c r="S453">
        <v>13.967705994248851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66.114629708584914</v>
      </c>
      <c r="AG453">
        <v>65.860265889273052</v>
      </c>
      <c r="AH453">
        <v>64.939479534411774</v>
      </c>
      <c r="AI453">
        <v>68.050909016796993</v>
      </c>
      <c r="AJ453">
        <v>0.58411067248846849</v>
      </c>
      <c r="AK453">
        <v>0.58411063085523018</v>
      </c>
      <c r="AL453">
        <v>0.58410479920539993</v>
      </c>
      <c r="AM453">
        <v>0.58411657016707064</v>
      </c>
      <c r="AN453">
        <v>0.1885991208670737</v>
      </c>
      <c r="AO453">
        <v>0.1885991208670737</v>
      </c>
      <c r="AP453">
        <v>0.1885991208670737</v>
      </c>
      <c r="AQ453">
        <v>0.1885991208670737</v>
      </c>
      <c r="AR453">
        <v>14.727859838180491</v>
      </c>
      <c r="AS453">
        <v>14.727859838180491</v>
      </c>
      <c r="AT453">
        <v>14.727859838180491</v>
      </c>
      <c r="AU453">
        <v>14.727859838180491</v>
      </c>
      <c r="AV453" t="str">
        <f>VLOOKUP(Sheet1[[#This Row],[NPDES ID2]],Combined_Sheet__Major_Only___2[[NPDES ID2]:[ECHO BFR]],3,FALSE)</f>
        <v>SC</v>
      </c>
      <c r="AW453" t="s">
        <v>41</v>
      </c>
      <c r="AX453" t="str">
        <f>VLOOKUP(Sheet1[[#This Row],[NPDES ID2]],Combined_Sheet__Major_Only___2[[NPDES ID2]:[ECHO BFR]],27,FALSE)</f>
        <v>-</v>
      </c>
      <c r="AY453" t="str">
        <f>VLOOKUP(Sheet1[[#This Row],[NPDES ID2]],Combined_Sheet__Major_Only___2[[NPDES ID2]:[ECHO BFR]],28,FALSE)</f>
        <v>heatDry</v>
      </c>
      <c r="AZ453" t="str">
        <f>VLOOKUP(Sheet1[[#This Row],[NPDES ID2]],Combined_Sheet__Major_Only___2[[NPDES ID2]:[ECHO BFR]],29,FALSE)</f>
        <v>thickening</v>
      </c>
      <c r="BA453">
        <f>VLOOKUP(Sheet1[[#This Row],[NPDES ID2]],Combined_Sheet__Major_Only___2[[NPDES ID2]:[ECHO BFR]],17,FALSE)</f>
        <v>33.437156999999999</v>
      </c>
      <c r="BB453">
        <f>VLOOKUP(Sheet1[[#This Row],[NPDES ID2]],Combined_Sheet__Major_Only___2[[NPDES ID2]:[ECHO BFR]],18,FALSE)</f>
        <v>-80.849191000000005</v>
      </c>
      <c r="BC453" t="str">
        <f>IF(ISNUMBER(SEARCH("aerobic",$AW453)),"aerobic","")</f>
        <v>aerobic</v>
      </c>
      <c r="BD453" t="str">
        <f>IF(ISNUMBER(SEARCH("anaer",$AW453)),"anaer","")</f>
        <v/>
      </c>
      <c r="BE453" t="str">
        <f>IF(ISNUMBER(SEARCH("thickening",$AZ453)),"thickening","")</f>
        <v>thickening</v>
      </c>
      <c r="BF453" s="3" t="str">
        <f>IF(ISNUMBER(SEARCH("airDry",$AW453)),"airDry","")</f>
        <v/>
      </c>
      <c r="BG453" s="3" t="str">
        <f>IF(ISNUMBER(SEARCH("heatDry",$AY453)),"heatDry","")</f>
        <v>heatDry</v>
      </c>
      <c r="BH453" s="3" t="str">
        <f>IF(AND(ISNUMBER(SEARCH("aerobic",$AW453)),ISNUMBER(SEARCH("anaer",$AW453))),"Combined Aer and Anaer.","")</f>
        <v/>
      </c>
    </row>
    <row r="454" spans="1:60" x14ac:dyDescent="0.3">
      <c r="A454" s="4">
        <v>452</v>
      </c>
      <c r="B454" t="s">
        <v>2259</v>
      </c>
      <c r="C454">
        <v>509.54</v>
      </c>
      <c r="D454">
        <v>423.07926336918661</v>
      </c>
      <c r="E454">
        <v>425.26869888709138</v>
      </c>
      <c r="F454">
        <v>338.11185883163199</v>
      </c>
      <c r="G454">
        <v>524.05890818106298</v>
      </c>
      <c r="H454">
        <v>-78.064279456072768</v>
      </c>
      <c r="I454">
        <v>-77.584456446204172</v>
      </c>
      <c r="J454">
        <v>-90.161884923777293</v>
      </c>
      <c r="K454">
        <v>-66.501878587597901</v>
      </c>
      <c r="L454">
        <v>250.77600638144509</v>
      </c>
      <c r="M454">
        <v>248.76127698264551</v>
      </c>
      <c r="N454">
        <v>241.4609601466525</v>
      </c>
      <c r="O454">
        <v>266.12426109744928</v>
      </c>
      <c r="P454">
        <v>12.15063337712261</v>
      </c>
      <c r="Q454">
        <v>12.108910988230409</v>
      </c>
      <c r="R454">
        <v>10.4601697538795</v>
      </c>
      <c r="S454">
        <v>13.775158078901111</v>
      </c>
      <c r="T454">
        <v>56.579509055181973</v>
      </c>
      <c r="U454">
        <v>56.579418900192572</v>
      </c>
      <c r="V454">
        <v>56.54081807565381</v>
      </c>
      <c r="W454">
        <v>56.617828679206433</v>
      </c>
      <c r="X454">
        <v>5178.331063630083</v>
      </c>
      <c r="Y454">
        <v>5212.7876187681886</v>
      </c>
      <c r="Z454">
        <v>4878.0801681541316</v>
      </c>
      <c r="AA454">
        <v>5372.8227697663924</v>
      </c>
      <c r="AB454">
        <v>1563.506165391886</v>
      </c>
      <c r="AC454">
        <v>1504.7583324746529</v>
      </c>
      <c r="AD454">
        <v>1180.17979236311</v>
      </c>
      <c r="AE454">
        <v>2201.514870729924</v>
      </c>
      <c r="AF454">
        <v>48.233344042514517</v>
      </c>
      <c r="AG454">
        <v>47.845690492763381</v>
      </c>
      <c r="AH454">
        <v>46.4425250038542</v>
      </c>
      <c r="AI454">
        <v>51.184073295336873</v>
      </c>
      <c r="AJ454">
        <v>0.36619931954331708</v>
      </c>
      <c r="AK454">
        <v>0.36619924733239939</v>
      </c>
      <c r="AL454">
        <v>0.36618914346278469</v>
      </c>
      <c r="AM454">
        <v>0.36620953810207008</v>
      </c>
      <c r="AN454">
        <v>0.95701457518176669</v>
      </c>
      <c r="AO454">
        <v>0.95701457518176669</v>
      </c>
      <c r="AP454">
        <v>0.95701457518176669</v>
      </c>
      <c r="AQ454">
        <v>0.95701457518176669</v>
      </c>
      <c r="AR454">
        <v>8.0557227162704148</v>
      </c>
      <c r="AS454">
        <v>8.0557227162704148</v>
      </c>
      <c r="AT454">
        <v>8.0557227162704148</v>
      </c>
      <c r="AU454">
        <v>8.0557227162704148</v>
      </c>
      <c r="AV454" t="str">
        <f>VLOOKUP(Sheet1[[#This Row],[NPDES ID2]],Combined_Sheet__Major_Only___2[[NPDES ID2]:[ECHO BFR]],3,FALSE)</f>
        <v>FL</v>
      </c>
      <c r="AW454" t="s">
        <v>54</v>
      </c>
      <c r="AX454" t="str">
        <f>VLOOKUP(Sheet1[[#This Row],[NPDES ID2]],Combined_Sheet__Major_Only___2[[NPDES ID2]:[ECHO BFR]],27,FALSE)</f>
        <v>other</v>
      </c>
      <c r="AY454" t="str">
        <f>VLOOKUP(Sheet1[[#This Row],[NPDES ID2]],Combined_Sheet__Major_Only___2[[NPDES ID2]:[ECHO BFR]],28,FALSE)</f>
        <v>-</v>
      </c>
      <c r="AZ454" t="str">
        <f>VLOOKUP(Sheet1[[#This Row],[NPDES ID2]],Combined_Sheet__Major_Only___2[[NPDES ID2]:[ECHO BFR]],29,FALSE)</f>
        <v>preliminaryOps, thickening</v>
      </c>
      <c r="BA454">
        <f>VLOOKUP(Sheet1[[#This Row],[NPDES ID2]],Combined_Sheet__Major_Only___2[[NPDES ID2]:[ECHO BFR]],17,FALSE)</f>
        <v>27.631388999999999</v>
      </c>
      <c r="BB454">
        <f>VLOOKUP(Sheet1[[#This Row],[NPDES ID2]],Combined_Sheet__Major_Only___2[[NPDES ID2]:[ECHO BFR]],18,FALSE)</f>
        <v>-80.377499999999998</v>
      </c>
      <c r="BC454" t="str">
        <f>IF(ISNUMBER(SEARCH("aerobic",$AW454)),"aerobic","")</f>
        <v/>
      </c>
      <c r="BD454" t="str">
        <f>IF(ISNUMBER(SEARCH("anaer",$AW454)),"anaer","")</f>
        <v/>
      </c>
      <c r="BE454" t="str">
        <f>IF(ISNUMBER(SEARCH("thickening",$AZ454)),"thickening","")</f>
        <v>thickening</v>
      </c>
      <c r="BF454" s="2" t="str">
        <f>IF(ISNUMBER(SEARCH("airDry",$AW454)),"airDry","")</f>
        <v/>
      </c>
      <c r="BG454" s="2" t="str">
        <f>IF(ISNUMBER(SEARCH("heatDry",$AY454)),"heatDry","")</f>
        <v/>
      </c>
      <c r="BH454" s="2" t="str">
        <f>IF(AND(ISNUMBER(SEARCH("aerobic",$AW454)),ISNUMBER(SEARCH("anaer",$AW454))),"Combined Aer and Anaer.","")</f>
        <v/>
      </c>
    </row>
    <row r="455" spans="1:60" x14ac:dyDescent="0.3">
      <c r="A455" s="4">
        <v>453</v>
      </c>
      <c r="B455" t="s">
        <v>2264</v>
      </c>
      <c r="C455">
        <v>505</v>
      </c>
      <c r="D455">
        <v>339.11467577636711</v>
      </c>
      <c r="E455">
        <v>338.63929307152472</v>
      </c>
      <c r="F455">
        <v>270.82688454597343</v>
      </c>
      <c r="G455">
        <v>415.87863268740477</v>
      </c>
      <c r="H455">
        <v>-77.139124490564512</v>
      </c>
      <c r="I455">
        <v>-78.235824991026689</v>
      </c>
      <c r="J455">
        <v>-90.841620563437544</v>
      </c>
      <c r="K455">
        <v>-62.178123763087733</v>
      </c>
      <c r="L455">
        <v>311.37918601918432</v>
      </c>
      <c r="M455">
        <v>309.8501295372522</v>
      </c>
      <c r="N455">
        <v>304.30902170874339</v>
      </c>
      <c r="O455">
        <v>323.0287410009808</v>
      </c>
      <c r="P455">
        <v>11.93923369703378</v>
      </c>
      <c r="Q455">
        <v>12.040376259310539</v>
      </c>
      <c r="R455">
        <v>9.8051230337570754</v>
      </c>
      <c r="S455">
        <v>13.70591217767992</v>
      </c>
      <c r="T455">
        <v>84.613582507907012</v>
      </c>
      <c r="U455">
        <v>84.613449088806618</v>
      </c>
      <c r="V455">
        <v>84.556324271663584</v>
      </c>
      <c r="W455">
        <v>84.670291180365254</v>
      </c>
      <c r="X455">
        <v>6177.5257097813919</v>
      </c>
      <c r="Y455">
        <v>6203.0362030398319</v>
      </c>
      <c r="Z455">
        <v>5956.3919663815923</v>
      </c>
      <c r="AA455">
        <v>6318.6916912693623</v>
      </c>
      <c r="AB455">
        <v>1105.900400553214</v>
      </c>
      <c r="AC455">
        <v>1096.653269100816</v>
      </c>
      <c r="AD455">
        <v>937.56759160559227</v>
      </c>
      <c r="AE455">
        <v>1320.722157882984</v>
      </c>
      <c r="AF455">
        <v>60.427927616700742</v>
      </c>
      <c r="AG455">
        <v>60.13100691055412</v>
      </c>
      <c r="AH455">
        <v>59.05686101961664</v>
      </c>
      <c r="AI455">
        <v>62.687133535961543</v>
      </c>
      <c r="AJ455">
        <v>0.51463962074573166</v>
      </c>
      <c r="AK455">
        <v>0.51463952057895046</v>
      </c>
      <c r="AL455">
        <v>0.51462550477423008</v>
      </c>
      <c r="AM455">
        <v>0.51465379563590385</v>
      </c>
      <c r="AN455">
        <v>0.97065707163305448</v>
      </c>
      <c r="AO455">
        <v>0.97065707163305459</v>
      </c>
      <c r="AP455">
        <v>0.97065707163305459</v>
      </c>
      <c r="AQ455">
        <v>0.97065707163305459</v>
      </c>
      <c r="AR455">
        <v>13.13952640934475</v>
      </c>
      <c r="AS455">
        <v>13.13952640934475</v>
      </c>
      <c r="AT455">
        <v>13.13952640934475</v>
      </c>
      <c r="AU455">
        <v>13.13952640934475</v>
      </c>
      <c r="AV455" t="str">
        <f>VLOOKUP(Sheet1[[#This Row],[NPDES ID2]],Combined_Sheet__Major_Only___2[[NPDES ID2]:[ECHO BFR]],3,FALSE)</f>
        <v>PA</v>
      </c>
      <c r="AW455" t="s">
        <v>41</v>
      </c>
      <c r="AX455" t="str">
        <f>VLOOKUP(Sheet1[[#This Row],[NPDES ID2]],Combined_Sheet__Major_Only___2[[NPDES ID2]:[ECHO BFR]],27,FALSE)</f>
        <v>-</v>
      </c>
      <c r="AY455" t="str">
        <f>VLOOKUP(Sheet1[[#This Row],[NPDES ID2]],Combined_Sheet__Major_Only___2[[NPDES ID2]:[ECHO BFR]],28,FALSE)</f>
        <v>-</v>
      </c>
      <c r="AZ455" t="str">
        <f>VLOOKUP(Sheet1[[#This Row],[NPDES ID2]],Combined_Sheet__Major_Only___2[[NPDES ID2]:[ECHO BFR]],29,FALSE)</f>
        <v>thickening</v>
      </c>
      <c r="BA455">
        <f>VLOOKUP(Sheet1[[#This Row],[NPDES ID2]],Combined_Sheet__Major_Only___2[[NPDES ID2]:[ECHO BFR]],17,FALSE)</f>
        <v>41.244722000000003</v>
      </c>
      <c r="BB455">
        <f>VLOOKUP(Sheet1[[#This Row],[NPDES ID2]],Combined_Sheet__Major_Only___2[[NPDES ID2]:[ECHO BFR]],18,FALSE)</f>
        <v>-76.989444000000006</v>
      </c>
      <c r="BC455" t="str">
        <f>IF(ISNUMBER(SEARCH("aerobic",$AW455)),"aerobic","")</f>
        <v>aerobic</v>
      </c>
      <c r="BD455" t="str">
        <f>IF(ISNUMBER(SEARCH("anaer",$AW455)),"anaer","")</f>
        <v/>
      </c>
      <c r="BE455" t="str">
        <f>IF(ISNUMBER(SEARCH("thickening",$AZ455)),"thickening","")</f>
        <v>thickening</v>
      </c>
      <c r="BF455" s="3" t="str">
        <f>IF(ISNUMBER(SEARCH("airDry",$AW455)),"airDry","")</f>
        <v/>
      </c>
      <c r="BG455" s="3" t="str">
        <f>IF(ISNUMBER(SEARCH("heatDry",$AY455)),"heatDry","")</f>
        <v/>
      </c>
      <c r="BH455" s="3" t="str">
        <f>IF(AND(ISNUMBER(SEARCH("aerobic",$AW455)),ISNUMBER(SEARCH("anaer",$AW455))),"Combined Aer and Anaer.","")</f>
        <v/>
      </c>
    </row>
    <row r="456" spans="1:60" x14ac:dyDescent="0.3">
      <c r="A456" s="4">
        <v>454</v>
      </c>
      <c r="B456" t="s">
        <v>2269</v>
      </c>
      <c r="C456">
        <v>490</v>
      </c>
      <c r="D456">
        <v>310.64951816606782</v>
      </c>
      <c r="E456">
        <v>310.06286758462079</v>
      </c>
      <c r="F456">
        <v>246.83939630568821</v>
      </c>
      <c r="G456">
        <v>383.08087042131223</v>
      </c>
      <c r="H456">
        <v>-76.589139629814383</v>
      </c>
      <c r="I456">
        <v>-77.875880931524108</v>
      </c>
      <c r="J456">
        <v>-90.518311539832638</v>
      </c>
      <c r="K456">
        <v>-59.538801783796544</v>
      </c>
      <c r="L456">
        <v>335.21172341671229</v>
      </c>
      <c r="M456">
        <v>333.97520762781909</v>
      </c>
      <c r="N456">
        <v>329.49403861104042</v>
      </c>
      <c r="O456">
        <v>344.63283620476642</v>
      </c>
      <c r="P456">
        <v>11.52256723520834</v>
      </c>
      <c r="Q456">
        <v>11.673031564723759</v>
      </c>
      <c r="R456">
        <v>9.276754813264299</v>
      </c>
      <c r="S456">
        <v>13.312536200309181</v>
      </c>
      <c r="T456">
        <v>89.873562175691873</v>
      </c>
      <c r="U456">
        <v>89.873420639028978</v>
      </c>
      <c r="V456">
        <v>89.81282020052717</v>
      </c>
      <c r="W456">
        <v>89.933721150191857</v>
      </c>
      <c r="X456">
        <v>5913.0554730918329</v>
      </c>
      <c r="Y456">
        <v>5931.3245390607462</v>
      </c>
      <c r="Z456">
        <v>5753.9223895489004</v>
      </c>
      <c r="AA456">
        <v>6014.3336063599272</v>
      </c>
      <c r="AB456">
        <v>917.59513736642998</v>
      </c>
      <c r="AC456">
        <v>912.75573637290267</v>
      </c>
      <c r="AD456">
        <v>796.48334859707029</v>
      </c>
      <c r="AE456">
        <v>1069.1766685322029</v>
      </c>
      <c r="AF456">
        <v>67.044216976703922</v>
      </c>
      <c r="AG456">
        <v>66.796722369738887</v>
      </c>
      <c r="AH456">
        <v>65.901663914471186</v>
      </c>
      <c r="AI456">
        <v>68.926932735901659</v>
      </c>
      <c r="AJ456">
        <v>0.5954786571654983</v>
      </c>
      <c r="AK456">
        <v>0.59547855247057002</v>
      </c>
      <c r="AL456">
        <v>0.59546390071797439</v>
      </c>
      <c r="AM456">
        <v>0.59549347515941775</v>
      </c>
      <c r="AN456">
        <v>0.97230619489008019</v>
      </c>
      <c r="AO456">
        <v>0.97230619489008008</v>
      </c>
      <c r="AP456">
        <v>0.97230619489008008</v>
      </c>
      <c r="AQ456">
        <v>0.97230619489008008</v>
      </c>
      <c r="AR456">
        <v>15.86925907966919</v>
      </c>
      <c r="AS456">
        <v>15.86925907966919</v>
      </c>
      <c r="AT456">
        <v>15.86925907966919</v>
      </c>
      <c r="AU456">
        <v>15.86925907966919</v>
      </c>
      <c r="AV456" t="str">
        <f>VLOOKUP(Sheet1[[#This Row],[NPDES ID2]],Combined_Sheet__Major_Only___2[[NPDES ID2]:[ECHO BFR]],3,FALSE)</f>
        <v>WA</v>
      </c>
      <c r="AW456" t="s">
        <v>12181</v>
      </c>
      <c r="AX456" t="str">
        <f>VLOOKUP(Sheet1[[#This Row],[NPDES ID2]],Combined_Sheet__Major_Only___2[[NPDES ID2]:[ECHO BFR]],27,FALSE)</f>
        <v>-</v>
      </c>
      <c r="AY456" t="str">
        <f>VLOOKUP(Sheet1[[#This Row],[NPDES ID2]],Combined_Sheet__Major_Only___2[[NPDES ID2]:[ECHO BFR]],28,FALSE)</f>
        <v>-</v>
      </c>
      <c r="AZ456" t="str">
        <f>VLOOKUP(Sheet1[[#This Row],[NPDES ID2]],Combined_Sheet__Major_Only___2[[NPDES ID2]:[ECHO BFR]],29,FALSE)</f>
        <v>thickening, preliminaryOps</v>
      </c>
      <c r="BA456">
        <f>VLOOKUP(Sheet1[[#This Row],[NPDES ID2]],Combined_Sheet__Major_Only___2[[NPDES ID2]:[ECHO BFR]],17,FALSE)</f>
        <v>46.064194000000001</v>
      </c>
      <c r="BB456">
        <f>VLOOKUP(Sheet1[[#This Row],[NPDES ID2]],Combined_Sheet__Major_Only___2[[NPDES ID2]:[ECHO BFR]],18,FALSE)</f>
        <v>-118.375175</v>
      </c>
      <c r="BC456" t="str">
        <f>IF(ISNUMBER(SEARCH("aerobic",$AW456)),"aerobic","")</f>
        <v/>
      </c>
      <c r="BD456" t="str">
        <f>IF(ISNUMBER(SEARCH("anaer",$AW456)),"anaer","")</f>
        <v>anaer</v>
      </c>
      <c r="BE456" t="str">
        <f>IF(ISNUMBER(SEARCH("thickening",$AZ456)),"thickening","")</f>
        <v>thickening</v>
      </c>
      <c r="BF456" s="2" t="str">
        <f>IF(ISNUMBER(SEARCH("airDry",$AW456)),"airDry","")</f>
        <v/>
      </c>
      <c r="BG456" s="2" t="str">
        <f>IF(ISNUMBER(SEARCH("heatDry",$AY456)),"heatDry","")</f>
        <v/>
      </c>
      <c r="BH456" s="2" t="str">
        <f>IF(AND(ISNUMBER(SEARCH("aerobic",$AW456)),ISNUMBER(SEARCH("anaer",$AW456))),"Combined Aer and Anaer.","")</f>
        <v/>
      </c>
    </row>
    <row r="457" spans="1:60" x14ac:dyDescent="0.3">
      <c r="A457" s="4">
        <v>455</v>
      </c>
      <c r="B457" t="s">
        <v>2274</v>
      </c>
      <c r="C457">
        <v>489.74</v>
      </c>
      <c r="D457">
        <v>425.89347958421342</v>
      </c>
      <c r="E457">
        <v>428.24568359932249</v>
      </c>
      <c r="F457">
        <v>338.71120538184061</v>
      </c>
      <c r="G457">
        <v>527.19609980897314</v>
      </c>
      <c r="H457">
        <v>-77.996489924200745</v>
      </c>
      <c r="I457">
        <v>-77.639541956087839</v>
      </c>
      <c r="J457">
        <v>-90.235089902389973</v>
      </c>
      <c r="K457">
        <v>-66.15002294624982</v>
      </c>
      <c r="L457">
        <v>244.62372487141531</v>
      </c>
      <c r="M457">
        <v>242.71400627236471</v>
      </c>
      <c r="N457">
        <v>235.79376222306951</v>
      </c>
      <c r="O457">
        <v>259.17283294087139</v>
      </c>
      <c r="P457">
        <v>11.673294082399989</v>
      </c>
      <c r="Q457">
        <v>11.644699756326791</v>
      </c>
      <c r="R457">
        <v>10.012587237480931</v>
      </c>
      <c r="S457">
        <v>13.21494412510412</v>
      </c>
      <c r="T457">
        <v>86.688247137302753</v>
      </c>
      <c r="U457">
        <v>86.688110516437163</v>
      </c>
      <c r="V457">
        <v>86.629614829223584</v>
      </c>
      <c r="W457">
        <v>86.746316693273656</v>
      </c>
      <c r="X457">
        <v>7817.0345754968557</v>
      </c>
      <c r="Y457">
        <v>7867.7121449093393</v>
      </c>
      <c r="Z457">
        <v>7376.1402901944039</v>
      </c>
      <c r="AA457">
        <v>8102.246891741569</v>
      </c>
      <c r="AB457">
        <v>2390.897456630848</v>
      </c>
      <c r="AC457">
        <v>2299.936595988891</v>
      </c>
      <c r="AD457">
        <v>1799.8632495643669</v>
      </c>
      <c r="AE457">
        <v>3380.850519556157</v>
      </c>
      <c r="AF457">
        <v>48.952488634372727</v>
      </c>
      <c r="AG457">
        <v>48.570155014723142</v>
      </c>
      <c r="AH457">
        <v>47.186436768088178</v>
      </c>
      <c r="AI457">
        <v>51.862441423135358</v>
      </c>
      <c r="AJ457">
        <v>0.37492753740055629</v>
      </c>
      <c r="AK457">
        <v>0.37492745200973238</v>
      </c>
      <c r="AL457">
        <v>0.37491550709395349</v>
      </c>
      <c r="AM457">
        <v>0.37493961798580838</v>
      </c>
      <c r="AN457">
        <v>0.97133044399850732</v>
      </c>
      <c r="AO457">
        <v>0.9713304439985071</v>
      </c>
      <c r="AP457">
        <v>0.9713304439985071</v>
      </c>
      <c r="AQ457">
        <v>0.9713304439985071</v>
      </c>
      <c r="AR457">
        <v>8.1301817697599557</v>
      </c>
      <c r="AS457">
        <v>8.1301817697599539</v>
      </c>
      <c r="AT457">
        <v>8.1301817697599539</v>
      </c>
      <c r="AU457">
        <v>8.1301817697599539</v>
      </c>
      <c r="AV457" t="str">
        <f>VLOOKUP(Sheet1[[#This Row],[NPDES ID2]],Combined_Sheet__Major_Only___2[[NPDES ID2]:[ECHO BFR]],3,FALSE)</f>
        <v>OR</v>
      </c>
      <c r="AW457" t="s">
        <v>54</v>
      </c>
      <c r="AX457" t="str">
        <f>VLOOKUP(Sheet1[[#This Row],[NPDES ID2]],Combined_Sheet__Major_Only___2[[NPDES ID2]:[ECHO BFR]],27,FALSE)</f>
        <v>-</v>
      </c>
      <c r="AY457" t="str">
        <f>VLOOKUP(Sheet1[[#This Row],[NPDES ID2]],Combined_Sheet__Major_Only___2[[NPDES ID2]:[ECHO BFR]],28,FALSE)</f>
        <v>-</v>
      </c>
      <c r="AZ457" t="str">
        <f>VLOOKUP(Sheet1[[#This Row],[NPDES ID2]],Combined_Sheet__Major_Only___2[[NPDES ID2]:[ECHO BFR]],29,FALSE)</f>
        <v>preliminaryOps, thickening</v>
      </c>
      <c r="BA457">
        <f>VLOOKUP(Sheet1[[#This Row],[NPDES ID2]],Combined_Sheet__Major_Only___2[[NPDES ID2]:[ECHO BFR]],17,FALSE)</f>
        <v>45.285122999999999</v>
      </c>
      <c r="BB457">
        <f>VLOOKUP(Sheet1[[#This Row],[NPDES ID2]],Combined_Sheet__Major_Only___2[[NPDES ID2]:[ECHO BFR]],18,FALSE)</f>
        <v>-122.677693</v>
      </c>
      <c r="BC457" t="str">
        <f>IF(ISNUMBER(SEARCH("aerobic",$AW457)),"aerobic","")</f>
        <v/>
      </c>
      <c r="BD457" t="str">
        <f>IF(ISNUMBER(SEARCH("anaer",$AW457)),"anaer","")</f>
        <v/>
      </c>
      <c r="BE457" t="str">
        <f>IF(ISNUMBER(SEARCH("thickening",$AZ457)),"thickening","")</f>
        <v>thickening</v>
      </c>
      <c r="BF457" s="3" t="str">
        <f>IF(ISNUMBER(SEARCH("airDry",$AW457)),"airDry","")</f>
        <v/>
      </c>
      <c r="BG457" s="3" t="str">
        <f>IF(ISNUMBER(SEARCH("heatDry",$AY457)),"heatDry","")</f>
        <v/>
      </c>
      <c r="BH457" s="3" t="str">
        <f>IF(AND(ISNUMBER(SEARCH("aerobic",$AW457)),ISNUMBER(SEARCH("anaer",$AW457))),"Combined Aer and Anaer.","")</f>
        <v/>
      </c>
    </row>
    <row r="458" spans="1:60" x14ac:dyDescent="0.3">
      <c r="A458" s="4">
        <v>456</v>
      </c>
      <c r="B458" t="s">
        <v>2279</v>
      </c>
      <c r="C458">
        <v>488.14</v>
      </c>
      <c r="D458">
        <v>336.05013312583878</v>
      </c>
      <c r="E458">
        <v>335.77161903124392</v>
      </c>
      <c r="F458">
        <v>267.28168251042717</v>
      </c>
      <c r="G458">
        <v>413.17809815447441</v>
      </c>
      <c r="H458">
        <v>-77.024584855296354</v>
      </c>
      <c r="I458">
        <v>-78.286274598909813</v>
      </c>
      <c r="J458">
        <v>-91.107247958025127</v>
      </c>
      <c r="K458">
        <v>-61.746542951333772</v>
      </c>
      <c r="L458">
        <v>309.37988101172931</v>
      </c>
      <c r="M458">
        <v>307.96446888824568</v>
      </c>
      <c r="N458">
        <v>302.83565998963007</v>
      </c>
      <c r="O458">
        <v>320.16270842096282</v>
      </c>
      <c r="P458">
        <v>11.52532274079663</v>
      </c>
      <c r="Q458">
        <v>11.64464087933872</v>
      </c>
      <c r="R458">
        <v>9.4200960689684763</v>
      </c>
      <c r="S458">
        <v>13.207416226391739</v>
      </c>
      <c r="T458">
        <v>52.886570099132641</v>
      </c>
      <c r="U458">
        <v>52.886485643340727</v>
      </c>
      <c r="V458">
        <v>52.850324991259448</v>
      </c>
      <c r="W458">
        <v>52.922467326945572</v>
      </c>
      <c r="X458">
        <v>3756.2055524224988</v>
      </c>
      <c r="Y458">
        <v>3770.642606402394</v>
      </c>
      <c r="Z458">
        <v>3630.910986167667</v>
      </c>
      <c r="AA458">
        <v>3836.1193142472898</v>
      </c>
      <c r="AB458">
        <v>745.94280123394992</v>
      </c>
      <c r="AC458">
        <v>737.79741869890154</v>
      </c>
      <c r="AD458">
        <v>621.69730861742312</v>
      </c>
      <c r="AE458">
        <v>906.73454504404162</v>
      </c>
      <c r="AF458">
        <v>62.11323045178203</v>
      </c>
      <c r="AG458">
        <v>61.828916610839997</v>
      </c>
      <c r="AH458">
        <v>60.800169094525401</v>
      </c>
      <c r="AI458">
        <v>64.276821597773989</v>
      </c>
      <c r="AJ458">
        <v>0.53521431284133358</v>
      </c>
      <c r="AK458">
        <v>0.5352142323979332</v>
      </c>
      <c r="AL458">
        <v>0.53520297212824852</v>
      </c>
      <c r="AM458">
        <v>0.53522570080693121</v>
      </c>
      <c r="AN458">
        <v>0.95421013843849478</v>
      </c>
      <c r="AO458">
        <v>0.95421013843849478</v>
      </c>
      <c r="AP458">
        <v>0.95421013843849478</v>
      </c>
      <c r="AQ458">
        <v>0.95421013843849478</v>
      </c>
      <c r="AR458">
        <v>12.741464172135601</v>
      </c>
      <c r="AS458">
        <v>12.74146417213559</v>
      </c>
      <c r="AT458">
        <v>12.74146417213559</v>
      </c>
      <c r="AU458">
        <v>12.74146417213559</v>
      </c>
      <c r="AV458" t="str">
        <f>VLOOKUP(Sheet1[[#This Row],[NPDES ID2]],Combined_Sheet__Major_Only___2[[NPDES ID2]:[ECHO BFR]],3,FALSE)</f>
        <v>CT</v>
      </c>
      <c r="AW458" t="s">
        <v>12181</v>
      </c>
      <c r="AX458" t="str">
        <f>VLOOKUP(Sheet1[[#This Row],[NPDES ID2]],Combined_Sheet__Major_Only___2[[NPDES ID2]:[ECHO BFR]],27,FALSE)</f>
        <v>-</v>
      </c>
      <c r="AY458" t="str">
        <f>VLOOKUP(Sheet1[[#This Row],[NPDES ID2]],Combined_Sheet__Major_Only___2[[NPDES ID2]:[ECHO BFR]],28,FALSE)</f>
        <v>-</v>
      </c>
      <c r="AZ458" t="str">
        <f>VLOOKUP(Sheet1[[#This Row],[NPDES ID2]],Combined_Sheet__Major_Only___2[[NPDES ID2]:[ECHO BFR]],29,FALSE)</f>
        <v>thickening, preliminaryOps</v>
      </c>
      <c r="BA458">
        <f>VLOOKUP(Sheet1[[#This Row],[NPDES ID2]],Combined_Sheet__Major_Only___2[[NPDES ID2]:[ECHO BFR]],17,FALSE)</f>
        <v>41.446098999999997</v>
      </c>
      <c r="BB458">
        <f>VLOOKUP(Sheet1[[#This Row],[NPDES ID2]],Combined_Sheet__Major_Only___2[[NPDES ID2]:[ECHO BFR]],18,FALSE)</f>
        <v>-72.837582999999995</v>
      </c>
      <c r="BC458" t="str">
        <f>IF(ISNUMBER(SEARCH("aerobic",$AW458)),"aerobic","")</f>
        <v/>
      </c>
      <c r="BD458" t="str">
        <f>IF(ISNUMBER(SEARCH("anaer",$AW458)),"anaer","")</f>
        <v>anaer</v>
      </c>
      <c r="BE458" t="str">
        <f>IF(ISNUMBER(SEARCH("thickening",$AZ458)),"thickening","")</f>
        <v>thickening</v>
      </c>
      <c r="BF458" s="2" t="str">
        <f>IF(ISNUMBER(SEARCH("airDry",$AW458)),"airDry","")</f>
        <v/>
      </c>
      <c r="BG458" s="2" t="str">
        <f>IF(ISNUMBER(SEARCH("heatDry",$AY458)),"heatDry","")</f>
        <v/>
      </c>
      <c r="BH458" s="2" t="str">
        <f>IF(AND(ISNUMBER(SEARCH("aerobic",$AW458)),ISNUMBER(SEARCH("anaer",$AW458))),"Combined Aer and Anaer.","")</f>
        <v/>
      </c>
    </row>
    <row r="459" spans="1:60" x14ac:dyDescent="0.3">
      <c r="A459" s="4">
        <v>457</v>
      </c>
      <c r="B459" t="s">
        <v>2284</v>
      </c>
      <c r="C459">
        <v>487.82</v>
      </c>
      <c r="D459">
        <v>412.7175512881625</v>
      </c>
      <c r="E459">
        <v>414.53215848537633</v>
      </c>
      <c r="F459">
        <v>328.10526405551389</v>
      </c>
      <c r="G459">
        <v>509.9461954744034</v>
      </c>
      <c r="H459">
        <v>-77.660055126805176</v>
      </c>
      <c r="I459">
        <v>-77.531483151997577</v>
      </c>
      <c r="J459">
        <v>-90.163646347216243</v>
      </c>
      <c r="K459">
        <v>-65.110237071779196</v>
      </c>
      <c r="L459">
        <v>251.95915655024601</v>
      </c>
      <c r="M459">
        <v>250.1192288225179</v>
      </c>
      <c r="N459">
        <v>243.44710111070631</v>
      </c>
      <c r="O459">
        <v>265.98576218641563</v>
      </c>
      <c r="P459">
        <v>11.61454358646669</v>
      </c>
      <c r="Q459">
        <v>11.563190235318039</v>
      </c>
      <c r="R459">
        <v>9.877949693406249</v>
      </c>
      <c r="S459">
        <v>13.195280558668619</v>
      </c>
      <c r="T459">
        <v>382.54834111014497</v>
      </c>
      <c r="U459">
        <v>382.54774789762638</v>
      </c>
      <c r="V459">
        <v>382.29375760268488</v>
      </c>
      <c r="W459">
        <v>382.8004811285079</v>
      </c>
      <c r="X459">
        <v>33356.53064829034</v>
      </c>
      <c r="Y459">
        <v>33559.80801462532</v>
      </c>
      <c r="Z459">
        <v>31591.909299627761</v>
      </c>
      <c r="AA459">
        <v>34494.774620688928</v>
      </c>
      <c r="AB459">
        <v>6939.2196789525633</v>
      </c>
      <c r="AC459">
        <v>6819.1119332431044</v>
      </c>
      <c r="AD459">
        <v>5718.7238048456047</v>
      </c>
      <c r="AE459">
        <v>8745.9254795354336</v>
      </c>
      <c r="AF459">
        <v>50.62177791239359</v>
      </c>
      <c r="AG459">
        <v>50.2516473574385</v>
      </c>
      <c r="AH459">
        <v>48.914134334784677</v>
      </c>
      <c r="AI459">
        <v>53.435836077860372</v>
      </c>
      <c r="AJ459">
        <v>0.3952019869187704</v>
      </c>
      <c r="AK459">
        <v>0.39520175247006972</v>
      </c>
      <c r="AL459">
        <v>0.39516905792830281</v>
      </c>
      <c r="AM459">
        <v>0.39523505549761689</v>
      </c>
      <c r="AN459">
        <v>0.99328987324620643</v>
      </c>
      <c r="AO459">
        <v>0.9932898732462061</v>
      </c>
      <c r="AP459">
        <v>0.9932898732462061</v>
      </c>
      <c r="AQ459">
        <v>0.9932898732462061</v>
      </c>
      <c r="AR459">
        <v>10.12596110179163</v>
      </c>
      <c r="AS459">
        <v>10.12596110179163</v>
      </c>
      <c r="AT459">
        <v>10.12596110179163</v>
      </c>
      <c r="AU459">
        <v>10.12596110179163</v>
      </c>
      <c r="AV459" t="str">
        <f>VLOOKUP(Sheet1[[#This Row],[NPDES ID2]],Combined_Sheet__Major_Only___2[[NPDES ID2]:[ECHO BFR]],3,FALSE)</f>
        <v>TN</v>
      </c>
      <c r="AW459" t="s">
        <v>38</v>
      </c>
      <c r="AX459" t="str">
        <f>VLOOKUP(Sheet1[[#This Row],[NPDES ID2]],Combined_Sheet__Major_Only___2[[NPDES ID2]:[ECHO BFR]],27,FALSE)</f>
        <v/>
      </c>
      <c r="AY459" t="str">
        <f>VLOOKUP(Sheet1[[#This Row],[NPDES ID2]],Combined_Sheet__Major_Only___2[[NPDES ID2]:[ECHO BFR]],28,FALSE)</f>
        <v/>
      </c>
      <c r="AZ459" t="str">
        <f>VLOOKUP(Sheet1[[#This Row],[NPDES ID2]],Combined_Sheet__Major_Only___2[[NPDES ID2]:[ECHO BFR]],29,FALSE)</f>
        <v/>
      </c>
      <c r="BA459">
        <f>VLOOKUP(Sheet1[[#This Row],[NPDES ID2]],Combined_Sheet__Major_Only___2[[NPDES ID2]:[ECHO BFR]],17,FALSE)</f>
        <v>35.982596999999998</v>
      </c>
      <c r="BB459">
        <f>VLOOKUP(Sheet1[[#This Row],[NPDES ID2]],Combined_Sheet__Major_Only___2[[NPDES ID2]:[ECHO BFR]],18,FALSE)</f>
        <v>-83.197659000000002</v>
      </c>
      <c r="BC459" t="str">
        <f>IF(ISNUMBER(SEARCH("aerobic",$AW459)),"aerobic","")</f>
        <v/>
      </c>
      <c r="BD459" t="str">
        <f>IF(ISNUMBER(SEARCH("anaer",$AW459)),"anaer","")</f>
        <v/>
      </c>
      <c r="BE459" t="str">
        <f>IF(ISNUMBER(SEARCH("thickening",$AZ459)),"thickening","")</f>
        <v/>
      </c>
      <c r="BF459" s="3" t="str">
        <f>IF(ISNUMBER(SEARCH("airDry",$AW459)),"airDry","")</f>
        <v/>
      </c>
      <c r="BG459" s="3" t="str">
        <f>IF(ISNUMBER(SEARCH("heatDry",$AY459)),"heatDry","")</f>
        <v/>
      </c>
      <c r="BH459" s="3" t="str">
        <f>IF(AND(ISNUMBER(SEARCH("aerobic",$AW459)),ISNUMBER(SEARCH("anaer",$AW459))),"Combined Aer and Anaer.","")</f>
        <v/>
      </c>
    </row>
    <row r="460" spans="1:60" x14ac:dyDescent="0.3">
      <c r="A460" s="4">
        <v>458</v>
      </c>
      <c r="B460" t="s">
        <v>2288</v>
      </c>
      <c r="C460">
        <v>486.81</v>
      </c>
      <c r="D460">
        <v>327.9252326869485</v>
      </c>
      <c r="E460">
        <v>327.52281856626968</v>
      </c>
      <c r="F460">
        <v>260.7399351652586</v>
      </c>
      <c r="G460">
        <v>403.67033800944438</v>
      </c>
      <c r="H460">
        <v>-76.892045602750272</v>
      </c>
      <c r="I460">
        <v>-78.146751431372422</v>
      </c>
      <c r="J460">
        <v>-91.126421027117459</v>
      </c>
      <c r="K460">
        <v>-61.03394392208935</v>
      </c>
      <c r="L460">
        <v>316.64455866204838</v>
      </c>
      <c r="M460">
        <v>315.29354538142718</v>
      </c>
      <c r="N460">
        <v>310.39811534212078</v>
      </c>
      <c r="O460">
        <v>326.93673340059797</v>
      </c>
      <c r="P460">
        <v>11.4788217453785</v>
      </c>
      <c r="Q460">
        <v>11.606456728843041</v>
      </c>
      <c r="R460">
        <v>9.3387925616979004</v>
      </c>
      <c r="S460">
        <v>13.13162036160554</v>
      </c>
      <c r="T460">
        <v>50.627168653641419</v>
      </c>
      <c r="U460">
        <v>50.62708768471326</v>
      </c>
      <c r="V460">
        <v>50.592419970707383</v>
      </c>
      <c r="W460">
        <v>50.661583819181693</v>
      </c>
      <c r="X460">
        <v>3503.5206121364549</v>
      </c>
      <c r="Y460">
        <v>3516.0685732692659</v>
      </c>
      <c r="Z460">
        <v>3394.5044664553961</v>
      </c>
      <c r="AA460">
        <v>3572.9954399493608</v>
      </c>
      <c r="AB460">
        <v>657.42560879094685</v>
      </c>
      <c r="AC460">
        <v>651.06103595325749</v>
      </c>
      <c r="AD460">
        <v>553.67351302706413</v>
      </c>
      <c r="AE460">
        <v>790.766479698936</v>
      </c>
      <c r="AF460">
        <v>63.745331383868191</v>
      </c>
      <c r="AG460">
        <v>63.473210809734617</v>
      </c>
      <c r="AH460">
        <v>62.488603913148019</v>
      </c>
      <c r="AI460">
        <v>65.816102231572671</v>
      </c>
      <c r="AJ460">
        <v>0.55515075635142574</v>
      </c>
      <c r="AK460">
        <v>0.55515067775496418</v>
      </c>
      <c r="AL460">
        <v>0.55513967519683838</v>
      </c>
      <c r="AM460">
        <v>0.55516188366117081</v>
      </c>
      <c r="AN460">
        <v>0.95230640673480782</v>
      </c>
      <c r="AO460">
        <v>0.95230640673480815</v>
      </c>
      <c r="AP460">
        <v>0.95230640673480815</v>
      </c>
      <c r="AQ460">
        <v>0.95230640673480815</v>
      </c>
      <c r="AR460">
        <v>13.49465157257451</v>
      </c>
      <c r="AS460">
        <v>13.49465157257451</v>
      </c>
      <c r="AT460">
        <v>13.49465157257451</v>
      </c>
      <c r="AU460">
        <v>13.49465157257451</v>
      </c>
      <c r="AV460" t="str">
        <f>VLOOKUP(Sheet1[[#This Row],[NPDES ID2]],Combined_Sheet__Major_Only___2[[NPDES ID2]:[ECHO BFR]],3,FALSE)</f>
        <v>CA</v>
      </c>
      <c r="AW460" t="s">
        <v>12182</v>
      </c>
      <c r="AX460" t="str">
        <f>VLOOKUP(Sheet1[[#This Row],[NPDES ID2]],Combined_Sheet__Major_Only___2[[NPDES ID2]:[ECHO BFR]],27,FALSE)</f>
        <v>-</v>
      </c>
      <c r="AY460" t="str">
        <f>VLOOKUP(Sheet1[[#This Row],[NPDES ID2]],Combined_Sheet__Major_Only___2[[NPDES ID2]:[ECHO BFR]],28,FALSE)</f>
        <v>-</v>
      </c>
      <c r="AZ460" t="str">
        <f>VLOOKUP(Sheet1[[#This Row],[NPDES ID2]],Combined_Sheet__Major_Only___2[[NPDES ID2]:[ECHO BFR]],29,FALSE)</f>
        <v>preliminaryOps, sludgeLagoon, thickening</v>
      </c>
      <c r="BA460">
        <f>VLOOKUP(Sheet1[[#This Row],[NPDES ID2]],Combined_Sheet__Major_Only___2[[NPDES ID2]:[ECHO BFR]],17,FALSE)</f>
        <v>40.496917000000003</v>
      </c>
      <c r="BB460">
        <f>VLOOKUP(Sheet1[[#This Row],[NPDES ID2]],Combined_Sheet__Major_Only___2[[NPDES ID2]:[ECHO BFR]],18,FALSE)</f>
        <v>-122.356472</v>
      </c>
      <c r="BC460" t="str">
        <f>IF(ISNUMBER(SEARCH("aerobic",$AW460)),"aerobic","")</f>
        <v>aerobic</v>
      </c>
      <c r="BD460" t="str">
        <f>IF(ISNUMBER(SEARCH("anaer",$AW460)),"anaer","")</f>
        <v>anaer</v>
      </c>
      <c r="BE460" t="str">
        <f>IF(ISNUMBER(SEARCH("thickening",$AZ460)),"thickening","")</f>
        <v>thickening</v>
      </c>
      <c r="BF460" s="2" t="str">
        <f>IF(ISNUMBER(SEARCH("airDry",$AW460)),"airDry","")</f>
        <v/>
      </c>
      <c r="BG460" s="2" t="str">
        <f>IF(ISNUMBER(SEARCH("heatDry",$AY460)),"heatDry","")</f>
        <v/>
      </c>
      <c r="BH460" s="2" t="str">
        <f>IF(AND(ISNUMBER(SEARCH("aerobic",$AW460)),ISNUMBER(SEARCH("anaer",$AW460))),"Combined Aer and Anaer.","")</f>
        <v>Combined Aer and Anaer.</v>
      </c>
    </row>
    <row r="461" spans="1:60" x14ac:dyDescent="0.3">
      <c r="A461" s="4">
        <v>459</v>
      </c>
      <c r="B461" t="s">
        <v>2294</v>
      </c>
      <c r="C461">
        <v>481.91</v>
      </c>
      <c r="D461">
        <v>410.48414821099499</v>
      </c>
      <c r="E461">
        <v>412.09794660619588</v>
      </c>
      <c r="F461">
        <v>325.85195798548477</v>
      </c>
      <c r="G461">
        <v>506.89724510249789</v>
      </c>
      <c r="H461">
        <v>-77.87513021252002</v>
      </c>
      <c r="I461">
        <v>-77.858084321974729</v>
      </c>
      <c r="J461">
        <v>-90.593406604011022</v>
      </c>
      <c r="K461">
        <v>-65.095999759217648</v>
      </c>
      <c r="L461">
        <v>251.94655104779039</v>
      </c>
      <c r="M461">
        <v>250.15068817994489</v>
      </c>
      <c r="N461">
        <v>243.64371593712821</v>
      </c>
      <c r="O461">
        <v>265.62691948147869</v>
      </c>
      <c r="P461">
        <v>11.469982969476041</v>
      </c>
      <c r="Q461">
        <v>11.422572526508439</v>
      </c>
      <c r="R461">
        <v>9.7261110126149681</v>
      </c>
      <c r="S461">
        <v>13.04972170308452</v>
      </c>
      <c r="T461">
        <v>42.151110074062167</v>
      </c>
      <c r="U461">
        <v>42.151042185970788</v>
      </c>
      <c r="V461">
        <v>42.121975172366383</v>
      </c>
      <c r="W461">
        <v>42.179965339361388</v>
      </c>
      <c r="X461">
        <v>3630.904959419966</v>
      </c>
      <c r="Y461">
        <v>3652.4683159173219</v>
      </c>
      <c r="Z461">
        <v>3443.514060038236</v>
      </c>
      <c r="AA461">
        <v>3751.7311989738532</v>
      </c>
      <c r="AB461">
        <v>1017.123459457093</v>
      </c>
      <c r="AC461">
        <v>986.58090730057006</v>
      </c>
      <c r="AD461">
        <v>785.56351021458499</v>
      </c>
      <c r="AE461">
        <v>1389.869146643545</v>
      </c>
      <c r="AF461">
        <v>51.236537060921172</v>
      </c>
      <c r="AG461">
        <v>50.87119580042215</v>
      </c>
      <c r="AH461">
        <v>49.548756384457157</v>
      </c>
      <c r="AI461">
        <v>54.017484150411939</v>
      </c>
      <c r="AJ461">
        <v>0.40267340257545059</v>
      </c>
      <c r="AK461">
        <v>0.40267333711241499</v>
      </c>
      <c r="AL461">
        <v>0.4026641747157238</v>
      </c>
      <c r="AM461">
        <v>0.40268266890280419</v>
      </c>
      <c r="AN461">
        <v>0.94349311067184205</v>
      </c>
      <c r="AO461">
        <v>0.94349311067184227</v>
      </c>
      <c r="AP461">
        <v>0.94349311067184227</v>
      </c>
      <c r="AQ461">
        <v>0.94349311067184227</v>
      </c>
      <c r="AR461">
        <v>8.8455520535478751</v>
      </c>
      <c r="AS461">
        <v>8.8455520535478733</v>
      </c>
      <c r="AT461">
        <v>8.8455520535478733</v>
      </c>
      <c r="AU461">
        <v>8.8455520535478733</v>
      </c>
      <c r="AV461" t="str">
        <f>VLOOKUP(Sheet1[[#This Row],[NPDES ID2]],Combined_Sheet__Major_Only___2[[NPDES ID2]:[ECHO BFR]],3,FALSE)</f>
        <v>NC</v>
      </c>
      <c r="AW461" t="s">
        <v>54</v>
      </c>
      <c r="AX461" t="str">
        <f>VLOOKUP(Sheet1[[#This Row],[NPDES ID2]],Combined_Sheet__Major_Only___2[[NPDES ID2]:[ECHO BFR]],27,FALSE)</f>
        <v>-</v>
      </c>
      <c r="AY461" t="str">
        <f>VLOOKUP(Sheet1[[#This Row],[NPDES ID2]],Combined_Sheet__Major_Only___2[[NPDES ID2]:[ECHO BFR]],28,FALSE)</f>
        <v>-</v>
      </c>
      <c r="AZ461" t="str">
        <f>VLOOKUP(Sheet1[[#This Row],[NPDES ID2]],Combined_Sheet__Major_Only___2[[NPDES ID2]:[ECHO BFR]],29,FALSE)</f>
        <v>thickening</v>
      </c>
      <c r="BA461">
        <f>VLOOKUP(Sheet1[[#This Row],[NPDES ID2]],Combined_Sheet__Major_Only___2[[NPDES ID2]:[ECHO BFR]],17,FALSE)</f>
        <v>36.088233000000002</v>
      </c>
      <c r="BB461">
        <f>VLOOKUP(Sheet1[[#This Row],[NPDES ID2]],Combined_Sheet__Major_Only___2[[NPDES ID2]:[ECHO BFR]],18,FALSE)</f>
        <v>-79.285589000000002</v>
      </c>
      <c r="BC461" t="str">
        <f>IF(ISNUMBER(SEARCH("aerobic",$AW461)),"aerobic","")</f>
        <v/>
      </c>
      <c r="BD461" t="str">
        <f>IF(ISNUMBER(SEARCH("anaer",$AW461)),"anaer","")</f>
        <v/>
      </c>
      <c r="BE461" t="str">
        <f>IF(ISNUMBER(SEARCH("thickening",$AZ461)),"thickening","")</f>
        <v>thickening</v>
      </c>
      <c r="BF461" s="3" t="str">
        <f>IF(ISNUMBER(SEARCH("airDry",$AW461)),"airDry","")</f>
        <v/>
      </c>
      <c r="BG461" s="3" t="str">
        <f>IF(ISNUMBER(SEARCH("heatDry",$AY461)),"heatDry","")</f>
        <v/>
      </c>
      <c r="BH461" s="3" t="str">
        <f>IF(AND(ISNUMBER(SEARCH("aerobic",$AW461)),ISNUMBER(SEARCH("anaer",$AW461))),"Combined Aer and Anaer.","")</f>
        <v/>
      </c>
    </row>
    <row r="462" spans="1:60" x14ac:dyDescent="0.3">
      <c r="A462" s="4">
        <v>460</v>
      </c>
      <c r="B462" t="s">
        <v>2298</v>
      </c>
      <c r="C462">
        <v>477.16</v>
      </c>
      <c r="D462">
        <v>344.78040430448971</v>
      </c>
      <c r="E462">
        <v>344.8378207040796</v>
      </c>
      <c r="F462">
        <v>273.45692788217963</v>
      </c>
      <c r="G462">
        <v>424.06010579601912</v>
      </c>
      <c r="H462">
        <v>-77.132092123457682</v>
      </c>
      <c r="I462">
        <v>-78.357935857225669</v>
      </c>
      <c r="J462">
        <v>-91.081018213404249</v>
      </c>
      <c r="K462">
        <v>-62.027959823230233</v>
      </c>
      <c r="L462">
        <v>298.52018952441409</v>
      </c>
      <c r="M462">
        <v>297.10736326556861</v>
      </c>
      <c r="N462">
        <v>291.98882372306753</v>
      </c>
      <c r="O462">
        <v>309.28159259797968</v>
      </c>
      <c r="P462">
        <v>11.273388134561481</v>
      </c>
      <c r="Q462">
        <v>11.38284958064283</v>
      </c>
      <c r="R462">
        <v>9.2351462779555096</v>
      </c>
      <c r="S462">
        <v>12.929427117925179</v>
      </c>
      <c r="T462">
        <v>4.010007875957859</v>
      </c>
      <c r="U462">
        <v>4.0099988498396222</v>
      </c>
      <c r="V462">
        <v>4.0061342206203694</v>
      </c>
      <c r="W462">
        <v>4.0138443520032601</v>
      </c>
      <c r="X462">
        <v>288.53384450094222</v>
      </c>
      <c r="Y462">
        <v>289.64341307642599</v>
      </c>
      <c r="Z462">
        <v>278.65573995210423</v>
      </c>
      <c r="AA462">
        <v>294.88055585295382</v>
      </c>
      <c r="AB462">
        <v>53.073814209281998</v>
      </c>
      <c r="AC462">
        <v>52.603754772990207</v>
      </c>
      <c r="AD462">
        <v>44.80576920751929</v>
      </c>
      <c r="AE462">
        <v>63.602290417075103</v>
      </c>
      <c r="AF462">
        <v>61.311435130958763</v>
      </c>
      <c r="AG462">
        <v>61.02118288196354</v>
      </c>
      <c r="AH462">
        <v>59.970430088199294</v>
      </c>
      <c r="AI462">
        <v>63.520982439563113</v>
      </c>
      <c r="AJ462">
        <v>0.52542423673966976</v>
      </c>
      <c r="AK462">
        <v>0.52542419314788935</v>
      </c>
      <c r="AL462">
        <v>0.52541808777073262</v>
      </c>
      <c r="AM462">
        <v>0.52543041126105472</v>
      </c>
      <c r="AN462">
        <v>0.66458903199912267</v>
      </c>
      <c r="AO462">
        <v>0.66458903199912234</v>
      </c>
      <c r="AP462">
        <v>0.66458903199912234</v>
      </c>
      <c r="AQ462">
        <v>0.66458903199912234</v>
      </c>
      <c r="AR462">
        <v>13.126510504590721</v>
      </c>
      <c r="AS462">
        <v>13.126510504590721</v>
      </c>
      <c r="AT462">
        <v>13.126510504590721</v>
      </c>
      <c r="AU462">
        <v>13.126510504590721</v>
      </c>
      <c r="AV462" t="str">
        <f>VLOOKUP(Sheet1[[#This Row],[NPDES ID2]],Combined_Sheet__Major_Only___2[[NPDES ID2]:[ECHO BFR]],3,FALSE)</f>
        <v>TX</v>
      </c>
      <c r="AW462" t="s">
        <v>118</v>
      </c>
      <c r="AX462" t="str">
        <f>VLOOKUP(Sheet1[[#This Row],[NPDES ID2]],Combined_Sheet__Major_Only___2[[NPDES ID2]:[ECHO BFR]],27,FALSE)</f>
        <v>-</v>
      </c>
      <c r="AY462" t="str">
        <f>VLOOKUP(Sheet1[[#This Row],[NPDES ID2]],Combined_Sheet__Major_Only___2[[NPDES ID2]:[ECHO BFR]],28,FALSE)</f>
        <v>-</v>
      </c>
      <c r="AZ462" t="str">
        <f>VLOOKUP(Sheet1[[#This Row],[NPDES ID2]],Combined_Sheet__Major_Only___2[[NPDES ID2]:[ECHO BFR]],29,FALSE)</f>
        <v>thickening</v>
      </c>
      <c r="BA462">
        <f>VLOOKUP(Sheet1[[#This Row],[NPDES ID2]],Combined_Sheet__Major_Only___2[[NPDES ID2]:[ECHO BFR]],17,FALSE)</f>
        <v>26.161663000000001</v>
      </c>
      <c r="BB462">
        <f>VLOOKUP(Sheet1[[#This Row],[NPDES ID2]],Combined_Sheet__Major_Only___2[[NPDES ID2]:[ECHO BFR]],18,FALSE)</f>
        <v>-98.162239999999997</v>
      </c>
      <c r="BC462" t="str">
        <f>IF(ISNUMBER(SEARCH("aerobic",$AW462)),"aerobic","")</f>
        <v>aerobic</v>
      </c>
      <c r="BD462" t="str">
        <f>IF(ISNUMBER(SEARCH("anaer",$AW462)),"anaer","")</f>
        <v/>
      </c>
      <c r="BE462" t="str">
        <f>IF(ISNUMBER(SEARCH("thickening",$AZ462)),"thickening","")</f>
        <v>thickening</v>
      </c>
      <c r="BF462" s="2" t="str">
        <f>IF(ISNUMBER(SEARCH("airDry",$AW462)),"airDry","")</f>
        <v>airDry</v>
      </c>
      <c r="BG462" s="2" t="str">
        <f>IF(ISNUMBER(SEARCH("heatDry",$AY462)),"heatDry","")</f>
        <v/>
      </c>
      <c r="BH462" s="2" t="str">
        <f>IF(AND(ISNUMBER(SEARCH("aerobic",$AW462)),ISNUMBER(SEARCH("anaer",$AW462))),"Combined Aer and Anaer.","")</f>
        <v/>
      </c>
    </row>
    <row r="463" spans="1:60" x14ac:dyDescent="0.3">
      <c r="A463" s="4">
        <v>461</v>
      </c>
      <c r="B463" t="s">
        <v>2302</v>
      </c>
      <c r="C463">
        <v>470</v>
      </c>
      <c r="D463">
        <v>324.57766489170541</v>
      </c>
      <c r="E463">
        <v>323.72037949806162</v>
      </c>
      <c r="F463">
        <v>256.99498364450858</v>
      </c>
      <c r="G463">
        <v>400.58808424384728</v>
      </c>
      <c r="H463">
        <v>-76.693192119023166</v>
      </c>
      <c r="I463">
        <v>-77.988080966053147</v>
      </c>
      <c r="J463">
        <v>-90.729838579569659</v>
      </c>
      <c r="K463">
        <v>-60.10753559126362</v>
      </c>
      <c r="L463">
        <v>314.97966305926559</v>
      </c>
      <c r="M463">
        <v>313.74468263702562</v>
      </c>
      <c r="N463">
        <v>309.26888963507821</v>
      </c>
      <c r="O463">
        <v>324.38943953633799</v>
      </c>
      <c r="P463">
        <v>11.06478503432086</v>
      </c>
      <c r="Q463">
        <v>11.203565463110589</v>
      </c>
      <c r="R463">
        <v>8.942210543810317</v>
      </c>
      <c r="S463">
        <v>12.725836765625949</v>
      </c>
      <c r="T463">
        <v>104.8959935955836</v>
      </c>
      <c r="U463">
        <v>104.89582887527089</v>
      </c>
      <c r="V463">
        <v>104.8253021087601</v>
      </c>
      <c r="W463">
        <v>104.9660065864626</v>
      </c>
      <c r="X463">
        <v>7045.1310849773172</v>
      </c>
      <c r="Y463">
        <v>7068.3209601952967</v>
      </c>
      <c r="Z463">
        <v>6843.5566536033457</v>
      </c>
      <c r="AA463">
        <v>7173.4535534996367</v>
      </c>
      <c r="AB463">
        <v>1261.7746486012029</v>
      </c>
      <c r="AC463">
        <v>1251.513238617312</v>
      </c>
      <c r="AD463">
        <v>1071.518116775824</v>
      </c>
      <c r="AE463">
        <v>1505.3481161408979</v>
      </c>
      <c r="AF463">
        <v>65.678678508318882</v>
      </c>
      <c r="AG463">
        <v>65.420960093181662</v>
      </c>
      <c r="AH463">
        <v>64.489004783446802</v>
      </c>
      <c r="AI463">
        <v>67.639053480823947</v>
      </c>
      <c r="AJ463">
        <v>0.57878046493304725</v>
      </c>
      <c r="AK463">
        <v>0.57878035018228913</v>
      </c>
      <c r="AL463">
        <v>0.57876429421535158</v>
      </c>
      <c r="AM463">
        <v>0.57879670315534515</v>
      </c>
      <c r="AN463">
        <v>0.9761365501489031</v>
      </c>
      <c r="AO463">
        <v>0.97613655014890299</v>
      </c>
      <c r="AP463">
        <v>0.97613655014890299</v>
      </c>
      <c r="AQ463">
        <v>0.97613655014890299</v>
      </c>
      <c r="AR463">
        <v>14.277944447159889</v>
      </c>
      <c r="AS463">
        <v>14.277944447159889</v>
      </c>
      <c r="AT463">
        <v>14.277944447159889</v>
      </c>
      <c r="AU463">
        <v>14.277944447159889</v>
      </c>
      <c r="AV463" t="str">
        <f>VLOOKUP(Sheet1[[#This Row],[NPDES ID2]],Combined_Sheet__Major_Only___2[[NPDES ID2]:[ECHO BFR]],3,FALSE)</f>
        <v>MN</v>
      </c>
      <c r="AW463" t="s">
        <v>41</v>
      </c>
      <c r="AX463" t="str">
        <f>VLOOKUP(Sheet1[[#This Row],[NPDES ID2]],Combined_Sheet__Major_Only___2[[NPDES ID2]:[ECHO BFR]],27,FALSE)</f>
        <v>-</v>
      </c>
      <c r="AY463" t="str">
        <f>VLOOKUP(Sheet1[[#This Row],[NPDES ID2]],Combined_Sheet__Major_Only___2[[NPDES ID2]:[ECHO BFR]],28,FALSE)</f>
        <v>thermoAerobicDigest</v>
      </c>
      <c r="AZ463" t="str">
        <f>VLOOKUP(Sheet1[[#This Row],[NPDES ID2]],Combined_Sheet__Major_Only___2[[NPDES ID2]:[ECHO BFR]],29,FALSE)</f>
        <v>thickening</v>
      </c>
      <c r="BA463">
        <f>VLOOKUP(Sheet1[[#This Row],[NPDES ID2]],Combined_Sheet__Major_Only___2[[NPDES ID2]:[ECHO BFR]],17,FALSE)</f>
        <v>44.287036999999998</v>
      </c>
      <c r="BB463">
        <f>VLOOKUP(Sheet1[[#This Row],[NPDES ID2]],Combined_Sheet__Major_Only___2[[NPDES ID2]:[ECHO BFR]],18,FALSE)</f>
        <v>-94.432370000000006</v>
      </c>
      <c r="BC463" t="str">
        <f>IF(ISNUMBER(SEARCH("aerobic",$AW463)),"aerobic","")</f>
        <v>aerobic</v>
      </c>
      <c r="BD463" t="str">
        <f>IF(ISNUMBER(SEARCH("anaer",$AW463)),"anaer","")</f>
        <v/>
      </c>
      <c r="BE463" t="str">
        <f>IF(ISNUMBER(SEARCH("thickening",$AZ463)),"thickening","")</f>
        <v>thickening</v>
      </c>
      <c r="BF463" s="3" t="str">
        <f>IF(ISNUMBER(SEARCH("airDry",$AW463)),"airDry","")</f>
        <v/>
      </c>
      <c r="BG463" s="3" t="str">
        <f>IF(ISNUMBER(SEARCH("heatDry",$AY463)),"heatDry","")</f>
        <v/>
      </c>
      <c r="BH463" s="3" t="str">
        <f>IF(AND(ISNUMBER(SEARCH("aerobic",$AW463)),ISNUMBER(SEARCH("anaer",$AW463))),"Combined Aer and Anaer.","")</f>
        <v/>
      </c>
    </row>
    <row r="464" spans="1:60" x14ac:dyDescent="0.3">
      <c r="A464" s="4">
        <v>462</v>
      </c>
      <c r="B464" t="s">
        <v>2306</v>
      </c>
      <c r="C464">
        <v>465.33</v>
      </c>
      <c r="D464">
        <v>351.28609395599818</v>
      </c>
      <c r="E464">
        <v>351.07034177343411</v>
      </c>
      <c r="F464">
        <v>277.76454645605941</v>
      </c>
      <c r="G464">
        <v>432.39741904356993</v>
      </c>
      <c r="H464">
        <v>-76.969312660018034</v>
      </c>
      <c r="I464">
        <v>-78.109327772557492</v>
      </c>
      <c r="J464">
        <v>-90.693048811644005</v>
      </c>
      <c r="K464">
        <v>-61.85158765759418</v>
      </c>
      <c r="L464">
        <v>289.81255117527218</v>
      </c>
      <c r="M464">
        <v>288.42557985744668</v>
      </c>
      <c r="N464">
        <v>283.39683094606488</v>
      </c>
      <c r="O464">
        <v>300.38446175067952</v>
      </c>
      <c r="P464">
        <v>10.99571230586483</v>
      </c>
      <c r="Q464">
        <v>11.098691269120231</v>
      </c>
      <c r="R464">
        <v>9.0141370685925271</v>
      </c>
      <c r="S464">
        <v>12.615071363023951</v>
      </c>
      <c r="T464">
        <v>265.35040647384233</v>
      </c>
      <c r="U464">
        <v>265.34999412923992</v>
      </c>
      <c r="V464">
        <v>265.17344437029828</v>
      </c>
      <c r="W464">
        <v>265.52567009748481</v>
      </c>
      <c r="X464">
        <v>19179.106051770152</v>
      </c>
      <c r="Y464">
        <v>19256.44687548772</v>
      </c>
      <c r="Z464">
        <v>18509.39637287597</v>
      </c>
      <c r="AA464">
        <v>19606.335352401569</v>
      </c>
      <c r="AB464">
        <v>3237.5145097510249</v>
      </c>
      <c r="AC464">
        <v>3214.0256039576379</v>
      </c>
      <c r="AD464">
        <v>2770.8287256251751</v>
      </c>
      <c r="AE464">
        <v>3823.222721827965</v>
      </c>
      <c r="AF464">
        <v>61.039297358294647</v>
      </c>
      <c r="AG464">
        <v>60.74680062141779</v>
      </c>
      <c r="AH464">
        <v>59.690113256893241</v>
      </c>
      <c r="AI464">
        <v>63.26269275221869</v>
      </c>
      <c r="AJ464">
        <v>0.52210199412255298</v>
      </c>
      <c r="AK464">
        <v>0.5221017870128718</v>
      </c>
      <c r="AL464">
        <v>0.52207285695205397</v>
      </c>
      <c r="AM464">
        <v>0.52213125387282489</v>
      </c>
      <c r="AN464">
        <v>0.99036714273374515</v>
      </c>
      <c r="AO464">
        <v>0.99036714273374493</v>
      </c>
      <c r="AP464">
        <v>0.99036714273374493</v>
      </c>
      <c r="AQ464">
        <v>0.99036714273374493</v>
      </c>
      <c r="AR464">
        <v>13.73488331050855</v>
      </c>
      <c r="AS464">
        <v>13.73488331050855</v>
      </c>
      <c r="AT464">
        <v>13.73488331050855</v>
      </c>
      <c r="AU464">
        <v>13.73488331050855</v>
      </c>
      <c r="AV464" t="str">
        <f>VLOOKUP(Sheet1[[#This Row],[NPDES ID2]],Combined_Sheet__Major_Only___2[[NPDES ID2]:[ECHO BFR]],3,FALSE)</f>
        <v>CA</v>
      </c>
      <c r="AW464" t="s">
        <v>41</v>
      </c>
      <c r="AX464" t="str">
        <f>VLOOKUP(Sheet1[[#This Row],[NPDES ID2]],Combined_Sheet__Major_Only___2[[NPDES ID2]:[ECHO BFR]],27,FALSE)</f>
        <v>other</v>
      </c>
      <c r="AY464" t="str">
        <f>VLOOKUP(Sheet1[[#This Row],[NPDES ID2]],Combined_Sheet__Major_Only___2[[NPDES ID2]:[ECHO BFR]],28,FALSE)</f>
        <v>-</v>
      </c>
      <c r="AZ464" t="str">
        <f>VLOOKUP(Sheet1[[#This Row],[NPDES ID2]],Combined_Sheet__Major_Only___2[[NPDES ID2]:[ECHO BFR]],29,FALSE)</f>
        <v>sludgeLagoon</v>
      </c>
      <c r="BA464">
        <f>VLOOKUP(Sheet1[[#This Row],[NPDES ID2]],Combined_Sheet__Major_Only___2[[NPDES ID2]:[ECHO BFR]],17,FALSE)</f>
        <v>39.485680000000002</v>
      </c>
      <c r="BB464">
        <f>VLOOKUP(Sheet1[[#This Row],[NPDES ID2]],Combined_Sheet__Major_Only___2[[NPDES ID2]:[ECHO BFR]],18,FALSE)</f>
        <v>-121.56344</v>
      </c>
      <c r="BC464" t="str">
        <f>IF(ISNUMBER(SEARCH("aerobic",$AW464)),"aerobic","")</f>
        <v>aerobic</v>
      </c>
      <c r="BD464" t="str">
        <f>IF(ISNUMBER(SEARCH("anaer",$AW464)),"anaer","")</f>
        <v/>
      </c>
      <c r="BE464" t="str">
        <f>IF(ISNUMBER(SEARCH("thickening",$AZ464)),"thickening","")</f>
        <v/>
      </c>
      <c r="BF464" s="2" t="str">
        <f>IF(ISNUMBER(SEARCH("airDry",$AW464)),"airDry","")</f>
        <v/>
      </c>
      <c r="BG464" s="2" t="str">
        <f>IF(ISNUMBER(SEARCH("heatDry",$AY464)),"heatDry","")</f>
        <v/>
      </c>
      <c r="BH464" s="2" t="str">
        <f>IF(AND(ISNUMBER(SEARCH("aerobic",$AW464)),ISNUMBER(SEARCH("anaer",$AW464))),"Combined Aer and Anaer.","")</f>
        <v/>
      </c>
    </row>
    <row r="465" spans="1:60" x14ac:dyDescent="0.3">
      <c r="A465" s="4">
        <v>463</v>
      </c>
      <c r="B465" t="s">
        <v>2311</v>
      </c>
      <c r="C465">
        <v>464.11</v>
      </c>
      <c r="D465">
        <v>347.18808029456358</v>
      </c>
      <c r="E465">
        <v>346.78558435589628</v>
      </c>
      <c r="F465">
        <v>274.44148908182979</v>
      </c>
      <c r="G465">
        <v>427.64022449342082</v>
      </c>
      <c r="H465">
        <v>-77.059456824854635</v>
      </c>
      <c r="I465">
        <v>-78.275450234560495</v>
      </c>
      <c r="J465">
        <v>-91.096798853349796</v>
      </c>
      <c r="K465">
        <v>-61.844766694163518</v>
      </c>
      <c r="L465">
        <v>292.89609257317068</v>
      </c>
      <c r="M465">
        <v>291.54095809813327</v>
      </c>
      <c r="N465">
        <v>286.63083635570757</v>
      </c>
      <c r="O465">
        <v>303.21920086988172</v>
      </c>
      <c r="P465">
        <v>10.960311085122569</v>
      </c>
      <c r="Q465">
        <v>11.071545672994571</v>
      </c>
      <c r="R465">
        <v>8.9650251840212309</v>
      </c>
      <c r="S465">
        <v>12.563388922114029</v>
      </c>
      <c r="T465">
        <v>45.913253094248702</v>
      </c>
      <c r="U465">
        <v>45.913179400159358</v>
      </c>
      <c r="V465">
        <v>45.881626486330731</v>
      </c>
      <c r="W465">
        <v>45.94457615040713</v>
      </c>
      <c r="X465">
        <v>3274.91604126421</v>
      </c>
      <c r="Y465">
        <v>3287.6396375427471</v>
      </c>
      <c r="Z465">
        <v>3164.464949520851</v>
      </c>
      <c r="AA465">
        <v>3345.3799256138259</v>
      </c>
      <c r="AB465">
        <v>588.27648985732901</v>
      </c>
      <c r="AC465">
        <v>583.24086621283948</v>
      </c>
      <c r="AD465">
        <v>498.70470457721228</v>
      </c>
      <c r="AE465">
        <v>701.71809421369073</v>
      </c>
      <c r="AF465">
        <v>61.848287507330497</v>
      </c>
      <c r="AG465">
        <v>61.562010237057237</v>
      </c>
      <c r="AH465">
        <v>60.525997222261083</v>
      </c>
      <c r="AI465">
        <v>64.027058229700017</v>
      </c>
      <c r="AJ465">
        <v>0.53197900896681505</v>
      </c>
      <c r="AK465">
        <v>0.53197893995890266</v>
      </c>
      <c r="AL465">
        <v>0.53196927870523536</v>
      </c>
      <c r="AM465">
        <v>0.5319887797378765</v>
      </c>
      <c r="AN465">
        <v>0.94777648260996061</v>
      </c>
      <c r="AO465">
        <v>0.94777648260996061</v>
      </c>
      <c r="AP465">
        <v>0.94777648260996061</v>
      </c>
      <c r="AQ465">
        <v>0.94777648260996061</v>
      </c>
      <c r="AR465">
        <v>13.422147307750469</v>
      </c>
      <c r="AS465">
        <v>13.422147307750469</v>
      </c>
      <c r="AT465">
        <v>13.422147307750469</v>
      </c>
      <c r="AU465">
        <v>13.422147307750469</v>
      </c>
      <c r="AV465" t="str">
        <f>VLOOKUP(Sheet1[[#This Row],[NPDES ID2]],Combined_Sheet__Major_Only___2[[NPDES ID2]:[ECHO BFR]],3,FALSE)</f>
        <v>WA</v>
      </c>
      <c r="AW465" t="s">
        <v>12181</v>
      </c>
      <c r="AX465" t="str">
        <f>VLOOKUP(Sheet1[[#This Row],[NPDES ID2]],Combined_Sheet__Major_Only___2[[NPDES ID2]:[ECHO BFR]],27,FALSE)</f>
        <v>methaneBioCaptureRecover, tempSludgeStore</v>
      </c>
      <c r="AY465" t="str">
        <f>VLOOKUP(Sheet1[[#This Row],[NPDES ID2]],Combined_Sheet__Major_Only___2[[NPDES ID2]:[ECHO BFR]],28,FALSE)</f>
        <v>-</v>
      </c>
      <c r="AZ465" t="str">
        <f>VLOOKUP(Sheet1[[#This Row],[NPDES ID2]],Combined_Sheet__Major_Only___2[[NPDES ID2]:[ECHO BFR]],29,FALSE)</f>
        <v>thickening, preliminaryOps</v>
      </c>
      <c r="BA465">
        <f>VLOOKUP(Sheet1[[#This Row],[NPDES ID2]],Combined_Sheet__Major_Only___2[[NPDES ID2]:[ECHO BFR]],17,FALSE)</f>
        <v>46.738294000000003</v>
      </c>
      <c r="BB465">
        <f>VLOOKUP(Sheet1[[#This Row],[NPDES ID2]],Combined_Sheet__Major_Only___2[[NPDES ID2]:[ECHO BFR]],18,FALSE)</f>
        <v>-117.189612</v>
      </c>
      <c r="BC465" t="str">
        <f>IF(ISNUMBER(SEARCH("aerobic",$AW465)),"aerobic","")</f>
        <v/>
      </c>
      <c r="BD465" t="str">
        <f>IF(ISNUMBER(SEARCH("anaer",$AW465)),"anaer","")</f>
        <v>anaer</v>
      </c>
      <c r="BE465" t="str">
        <f>IF(ISNUMBER(SEARCH("thickening",$AZ465)),"thickening","")</f>
        <v>thickening</v>
      </c>
      <c r="BF465" s="3" t="str">
        <f>IF(ISNUMBER(SEARCH("airDry",$AW465)),"airDry","")</f>
        <v/>
      </c>
      <c r="BG465" s="3" t="str">
        <f>IF(ISNUMBER(SEARCH("heatDry",$AY465)),"heatDry","")</f>
        <v/>
      </c>
      <c r="BH465" s="3" t="str">
        <f>IF(AND(ISNUMBER(SEARCH("aerobic",$AW465)),ISNUMBER(SEARCH("anaer",$AW465))),"Combined Aer and Anaer.","")</f>
        <v/>
      </c>
    </row>
    <row r="466" spans="1:60" x14ac:dyDescent="0.3">
      <c r="A466" s="4">
        <v>464</v>
      </c>
      <c r="B466" t="s">
        <v>2316</v>
      </c>
      <c r="C466">
        <v>462.05</v>
      </c>
      <c r="D466">
        <v>362.79716680362588</v>
      </c>
      <c r="E466">
        <v>362.82860209551802</v>
      </c>
      <c r="F466">
        <v>286.60889387018858</v>
      </c>
      <c r="G466">
        <v>446.13911420646718</v>
      </c>
      <c r="H466">
        <v>-77.258275207863008</v>
      </c>
      <c r="I466">
        <v>-78.305578947569472</v>
      </c>
      <c r="J466">
        <v>-90.746907006353666</v>
      </c>
      <c r="K466">
        <v>-62.511698814995732</v>
      </c>
      <c r="L466">
        <v>279.78248784958362</v>
      </c>
      <c r="M466">
        <v>278.3452276748917</v>
      </c>
      <c r="N466">
        <v>273.13745222385597</v>
      </c>
      <c r="O466">
        <v>290.73137355050409</v>
      </c>
      <c r="P466">
        <v>10.93312366730555</v>
      </c>
      <c r="Q466">
        <v>11.02438410752827</v>
      </c>
      <c r="R466">
        <v>9.0205457617138265</v>
      </c>
      <c r="S466">
        <v>12.57062434842948</v>
      </c>
      <c r="T466">
        <v>61.925410770217432</v>
      </c>
      <c r="U466">
        <v>61.925312365064677</v>
      </c>
      <c r="V466">
        <v>61.88317914470769</v>
      </c>
      <c r="W466">
        <v>61.967237057150697</v>
      </c>
      <c r="X466">
        <v>4603.8910087664344</v>
      </c>
      <c r="Y466">
        <v>4623.75474251575</v>
      </c>
      <c r="Z466">
        <v>4431.6058704609977</v>
      </c>
      <c r="AA466">
        <v>4713.9788057009582</v>
      </c>
      <c r="AB466">
        <v>727.18704769685371</v>
      </c>
      <c r="AC466">
        <v>722.82535064493527</v>
      </c>
      <c r="AD466">
        <v>628.2217293707713</v>
      </c>
      <c r="AE466">
        <v>851.76701395119403</v>
      </c>
      <c r="AF466">
        <v>59.342748487284481</v>
      </c>
      <c r="AG466">
        <v>59.037766319386748</v>
      </c>
      <c r="AH466">
        <v>57.934053975712779</v>
      </c>
      <c r="AI466">
        <v>61.663888209690583</v>
      </c>
      <c r="AJ466">
        <v>0.50139801684127183</v>
      </c>
      <c r="AK466">
        <v>0.50139794396626525</v>
      </c>
      <c r="AL466">
        <v>0.50138774267058728</v>
      </c>
      <c r="AM466">
        <v>0.50140833381222361</v>
      </c>
      <c r="AN466">
        <v>0.96051527059239672</v>
      </c>
      <c r="AO466">
        <v>0.96051527059239672</v>
      </c>
      <c r="AP466">
        <v>0.96051527059239672</v>
      </c>
      <c r="AQ466">
        <v>0.96051527059239672</v>
      </c>
      <c r="AR466">
        <v>13.894972476472081</v>
      </c>
      <c r="AS466">
        <v>13.894972476472081</v>
      </c>
      <c r="AT466">
        <v>13.894972476472081</v>
      </c>
      <c r="AU466">
        <v>13.894972476472081</v>
      </c>
      <c r="AV466" t="str">
        <f>VLOOKUP(Sheet1[[#This Row],[NPDES ID2]],Combined_Sheet__Major_Only___2[[NPDES ID2]:[ECHO BFR]],3,FALSE)</f>
        <v>PA</v>
      </c>
      <c r="AW466" t="s">
        <v>12181</v>
      </c>
      <c r="AX466" t="str">
        <f>VLOOKUP(Sheet1[[#This Row],[NPDES ID2]],Combined_Sheet__Major_Only___2[[NPDES ID2]:[ECHO BFR]],27,FALSE)</f>
        <v>-</v>
      </c>
      <c r="AY466" t="str">
        <f>VLOOKUP(Sheet1[[#This Row],[NPDES ID2]],Combined_Sheet__Major_Only___2[[NPDES ID2]:[ECHO BFR]],28,FALSE)</f>
        <v>-</v>
      </c>
      <c r="AZ466" t="str">
        <f>VLOOKUP(Sheet1[[#This Row],[NPDES ID2]],Combined_Sheet__Major_Only___2[[NPDES ID2]:[ECHO BFR]],29,FALSE)</f>
        <v>preliminaryOps, thickening</v>
      </c>
      <c r="BA466">
        <f>VLOOKUP(Sheet1[[#This Row],[NPDES ID2]],Combined_Sheet__Major_Only___2[[NPDES ID2]:[ECHO BFR]],17,FALSE)</f>
        <v>40.110664</v>
      </c>
      <c r="BB466">
        <f>VLOOKUP(Sheet1[[#This Row],[NPDES ID2]],Combined_Sheet__Major_Only___2[[NPDES ID2]:[ECHO BFR]],18,FALSE)</f>
        <v>-75.337682999999998</v>
      </c>
      <c r="BC466" t="str">
        <f>IF(ISNUMBER(SEARCH("aerobic",$AW466)),"aerobic","")</f>
        <v/>
      </c>
      <c r="BD466" t="str">
        <f>IF(ISNUMBER(SEARCH("anaer",$AW466)),"anaer","")</f>
        <v>anaer</v>
      </c>
      <c r="BE466" t="str">
        <f>IF(ISNUMBER(SEARCH("thickening",$AZ466)),"thickening","")</f>
        <v>thickening</v>
      </c>
      <c r="BF466" s="2" t="str">
        <f>IF(ISNUMBER(SEARCH("airDry",$AW466)),"airDry","")</f>
        <v/>
      </c>
      <c r="BG466" s="2" t="str">
        <f>IF(ISNUMBER(SEARCH("heatDry",$AY466)),"heatDry","")</f>
        <v/>
      </c>
      <c r="BH466" s="2" t="str">
        <f>IF(AND(ISNUMBER(SEARCH("aerobic",$AW466)),ISNUMBER(SEARCH("anaer",$AW466))),"Combined Aer and Anaer.","")</f>
        <v/>
      </c>
    </row>
    <row r="467" spans="1:60" x14ac:dyDescent="0.3">
      <c r="A467" s="4">
        <v>465</v>
      </c>
      <c r="B467" t="s">
        <v>2321</v>
      </c>
      <c r="C467">
        <v>458.53</v>
      </c>
      <c r="D467">
        <v>462.70693670585302</v>
      </c>
      <c r="E467">
        <v>465.23466406226908</v>
      </c>
      <c r="F467">
        <v>364.990118407399</v>
      </c>
      <c r="G467">
        <v>574.42200485186743</v>
      </c>
      <c r="H467">
        <v>-78.008369573627363</v>
      </c>
      <c r="I467">
        <v>-77.342003089979926</v>
      </c>
      <c r="J467">
        <v>-89.850875704386979</v>
      </c>
      <c r="K467">
        <v>-67.010103698963633</v>
      </c>
      <c r="L467">
        <v>218.81122429100361</v>
      </c>
      <c r="M467">
        <v>216.947763173119</v>
      </c>
      <c r="N467">
        <v>210.1926487918802</v>
      </c>
      <c r="O467">
        <v>233.01272227252329</v>
      </c>
      <c r="P467">
        <v>10.943192810536081</v>
      </c>
      <c r="Q467">
        <v>10.873133100102651</v>
      </c>
      <c r="R467">
        <v>9.4902726668182193</v>
      </c>
      <c r="S467">
        <v>12.442103688180691</v>
      </c>
      <c r="T467">
        <v>277.03940154477999</v>
      </c>
      <c r="U467">
        <v>277.03897116091622</v>
      </c>
      <c r="V467">
        <v>276.85469769893831</v>
      </c>
      <c r="W467">
        <v>277.22233260558119</v>
      </c>
      <c r="X467">
        <v>26153.533691592402</v>
      </c>
      <c r="Y467">
        <v>26337.492393087909</v>
      </c>
      <c r="Z467">
        <v>24548.135492359001</v>
      </c>
      <c r="AA467">
        <v>27195.920735197589</v>
      </c>
      <c r="AB467">
        <v>8011.5129852272639</v>
      </c>
      <c r="AC467">
        <v>7698.6882633485238</v>
      </c>
      <c r="AD467">
        <v>6012.3896895210664</v>
      </c>
      <c r="AE467">
        <v>11346.94284230962</v>
      </c>
      <c r="AF467">
        <v>46.769054232785827</v>
      </c>
      <c r="AG467">
        <v>46.370432033208701</v>
      </c>
      <c r="AH467">
        <v>44.928658765014212</v>
      </c>
      <c r="AI467">
        <v>49.80165561093856</v>
      </c>
      <c r="AJ467">
        <v>0.34843966257791958</v>
      </c>
      <c r="AK467">
        <v>0.34843950727313461</v>
      </c>
      <c r="AL467">
        <v>0.3484178225705627</v>
      </c>
      <c r="AM467">
        <v>0.34846159464096071</v>
      </c>
      <c r="AN467">
        <v>0.99076819580926456</v>
      </c>
      <c r="AO467">
        <v>0.99076819580926434</v>
      </c>
      <c r="AP467">
        <v>0.99076819580926434</v>
      </c>
      <c r="AQ467">
        <v>0.99076819580926434</v>
      </c>
      <c r="AR467">
        <v>7.763273467345325</v>
      </c>
      <c r="AS467">
        <v>7.7632734673453214</v>
      </c>
      <c r="AT467">
        <v>7.7632734673453214</v>
      </c>
      <c r="AU467">
        <v>7.7632734673453214</v>
      </c>
      <c r="AV467" t="str">
        <f>VLOOKUP(Sheet1[[#This Row],[NPDES ID2]],Combined_Sheet__Major_Only___2[[NPDES ID2]:[ECHO BFR]],3,FALSE)</f>
        <v>CO</v>
      </c>
      <c r="AW467" t="s">
        <v>54</v>
      </c>
      <c r="AX467" t="str">
        <f>VLOOKUP(Sheet1[[#This Row],[NPDES ID2]],Combined_Sheet__Major_Only___2[[NPDES ID2]:[ECHO BFR]],27,FALSE)</f>
        <v>other</v>
      </c>
      <c r="AY467" t="str">
        <f>VLOOKUP(Sheet1[[#This Row],[NPDES ID2]],Combined_Sheet__Major_Only___2[[NPDES ID2]:[ECHO BFR]],28,FALSE)</f>
        <v>-</v>
      </c>
      <c r="AZ467" t="str">
        <f>VLOOKUP(Sheet1[[#This Row],[NPDES ID2]],Combined_Sheet__Major_Only___2[[NPDES ID2]:[ECHO BFR]],29,FALSE)</f>
        <v>sludgeLagoon</v>
      </c>
      <c r="BA467">
        <f>VLOOKUP(Sheet1[[#This Row],[NPDES ID2]],Combined_Sheet__Major_Only___2[[NPDES ID2]:[ECHO BFR]],17,FALSE)</f>
        <v>40.000329000000001</v>
      </c>
      <c r="BB467">
        <f>VLOOKUP(Sheet1[[#This Row],[NPDES ID2]],Combined_Sheet__Major_Only___2[[NPDES ID2]:[ECHO BFR]],18,FALSE)</f>
        <v>-104.930171</v>
      </c>
      <c r="BC467" t="str">
        <f>IF(ISNUMBER(SEARCH("aerobic",$AW467)),"aerobic","")</f>
        <v/>
      </c>
      <c r="BD467" t="str">
        <f>IF(ISNUMBER(SEARCH("anaer",$AW467)),"anaer","")</f>
        <v/>
      </c>
      <c r="BE467" t="str">
        <f>IF(ISNUMBER(SEARCH("thickening",$AZ467)),"thickening","")</f>
        <v/>
      </c>
      <c r="BF467" s="3" t="str">
        <f>IF(ISNUMBER(SEARCH("airDry",$AW467)),"airDry","")</f>
        <v/>
      </c>
      <c r="BG467" s="3" t="str">
        <f>IF(ISNUMBER(SEARCH("heatDry",$AY467)),"heatDry","")</f>
        <v/>
      </c>
      <c r="BH467" s="3" t="str">
        <f>IF(AND(ISNUMBER(SEARCH("aerobic",$AW467)),ISNUMBER(SEARCH("anaer",$AW467))),"Combined Aer and Anaer.","")</f>
        <v/>
      </c>
    </row>
    <row r="468" spans="1:60" x14ac:dyDescent="0.3">
      <c r="A468" s="4">
        <v>466</v>
      </c>
      <c r="B468" t="s">
        <v>2325</v>
      </c>
      <c r="C468">
        <v>457.54</v>
      </c>
      <c r="D468">
        <v>343.47037407379793</v>
      </c>
      <c r="E468">
        <v>342.71463386454349</v>
      </c>
      <c r="F468">
        <v>271.04252491099891</v>
      </c>
      <c r="G468">
        <v>423.628558051634</v>
      </c>
      <c r="H468">
        <v>-76.949122956572467</v>
      </c>
      <c r="I468">
        <v>-78.254154257920902</v>
      </c>
      <c r="J468">
        <v>-91.225745451189326</v>
      </c>
      <c r="K468">
        <v>-61.343484196717903</v>
      </c>
      <c r="L468">
        <v>294.26323243206531</v>
      </c>
      <c r="M468">
        <v>292.96849040151949</v>
      </c>
      <c r="N468">
        <v>288.27691548947257</v>
      </c>
      <c r="O468">
        <v>304.12681329580442</v>
      </c>
      <c r="P468">
        <v>10.79489203525625</v>
      </c>
      <c r="Q468">
        <v>10.90662787874318</v>
      </c>
      <c r="R468">
        <v>8.8002350175084558</v>
      </c>
      <c r="S468">
        <v>12.358510348511279</v>
      </c>
      <c r="T468">
        <v>64.787117452812623</v>
      </c>
      <c r="U468">
        <v>64.787014631277216</v>
      </c>
      <c r="V468">
        <v>64.742990489377419</v>
      </c>
      <c r="W468">
        <v>64.830820886243288</v>
      </c>
      <c r="X468">
        <v>4534.4325852152933</v>
      </c>
      <c r="Y468">
        <v>4551.1980872877593</v>
      </c>
      <c r="Z468">
        <v>4388.9214593146207</v>
      </c>
      <c r="AA468">
        <v>4627.1840710600773</v>
      </c>
      <c r="AB468">
        <v>804.25970070961091</v>
      </c>
      <c r="AC468">
        <v>797.50318039805973</v>
      </c>
      <c r="AD468">
        <v>683.47484287382485</v>
      </c>
      <c r="AE468">
        <v>957.42541940884109</v>
      </c>
      <c r="AF468">
        <v>63.02940843305884</v>
      </c>
      <c r="AG468">
        <v>62.751936449503233</v>
      </c>
      <c r="AH468">
        <v>61.747977731054966</v>
      </c>
      <c r="AI468">
        <v>65.140885851429957</v>
      </c>
      <c r="AJ468">
        <v>0.54640429023886483</v>
      </c>
      <c r="AK468">
        <v>0.54640420928958711</v>
      </c>
      <c r="AL468">
        <v>0.54639287800051506</v>
      </c>
      <c r="AM468">
        <v>0.54641575002371401</v>
      </c>
      <c r="AN468">
        <v>0.96216470254145559</v>
      </c>
      <c r="AO468">
        <v>0.96216470254145525</v>
      </c>
      <c r="AP468">
        <v>0.96216470254145525</v>
      </c>
      <c r="AQ468">
        <v>0.96216470254145525</v>
      </c>
      <c r="AR468">
        <v>13.77883893770505</v>
      </c>
      <c r="AS468">
        <v>13.77883893770505</v>
      </c>
      <c r="AT468">
        <v>13.77883893770505</v>
      </c>
      <c r="AU468">
        <v>13.77883893770505</v>
      </c>
      <c r="AV468" t="str">
        <f>VLOOKUP(Sheet1[[#This Row],[NPDES ID2]],Combined_Sheet__Major_Only___2[[NPDES ID2]:[ECHO BFR]],3,FALSE)</f>
        <v>TX</v>
      </c>
      <c r="AW468" t="s">
        <v>41</v>
      </c>
      <c r="AX468" t="str">
        <f>VLOOKUP(Sheet1[[#This Row],[NPDES ID2]],Combined_Sheet__Major_Only___2[[NPDES ID2]:[ECHO BFR]],27,FALSE)</f>
        <v>other</v>
      </c>
      <c r="AY468" t="str">
        <f>VLOOKUP(Sheet1[[#This Row],[NPDES ID2]],Combined_Sheet__Major_Only___2[[NPDES ID2]:[ECHO BFR]],28,FALSE)</f>
        <v>-</v>
      </c>
      <c r="AZ468" t="str">
        <f>VLOOKUP(Sheet1[[#This Row],[NPDES ID2]],Combined_Sheet__Major_Only___2[[NPDES ID2]:[ECHO BFR]],29,FALSE)</f>
        <v>thickening</v>
      </c>
      <c r="BA468">
        <f>VLOOKUP(Sheet1[[#This Row],[NPDES ID2]],Combined_Sheet__Major_Only___2[[NPDES ID2]:[ECHO BFR]],17,FALSE)</f>
        <v>32.696928</v>
      </c>
      <c r="BB468">
        <f>VLOOKUP(Sheet1[[#This Row],[NPDES ID2]],Combined_Sheet__Major_Only___2[[NPDES ID2]:[ECHO BFR]],18,FALSE)</f>
        <v>-100.900824</v>
      </c>
      <c r="BC468" t="str">
        <f>IF(ISNUMBER(SEARCH("aerobic",$AW468)),"aerobic","")</f>
        <v>aerobic</v>
      </c>
      <c r="BD468" t="str">
        <f>IF(ISNUMBER(SEARCH("anaer",$AW468)),"anaer","")</f>
        <v/>
      </c>
      <c r="BE468" t="str">
        <f>IF(ISNUMBER(SEARCH("thickening",$AZ468)),"thickening","")</f>
        <v>thickening</v>
      </c>
      <c r="BF468" s="2" t="str">
        <f>IF(ISNUMBER(SEARCH("airDry",$AW468)),"airDry","")</f>
        <v/>
      </c>
      <c r="BG468" s="2" t="str">
        <f>IF(ISNUMBER(SEARCH("heatDry",$AY468)),"heatDry","")</f>
        <v/>
      </c>
      <c r="BH468" s="2" t="str">
        <f>IF(AND(ISNUMBER(SEARCH("aerobic",$AW468)),ISNUMBER(SEARCH("anaer",$AW468))),"Combined Aer and Anaer.","")</f>
        <v/>
      </c>
    </row>
    <row r="469" spans="1:60" x14ac:dyDescent="0.3">
      <c r="A469" s="4">
        <v>467</v>
      </c>
      <c r="B469" t="s">
        <v>2330</v>
      </c>
      <c r="C469">
        <v>455.625</v>
      </c>
      <c r="D469">
        <v>356.19703502826178</v>
      </c>
      <c r="E469">
        <v>355.74305750161687</v>
      </c>
      <c r="F469">
        <v>280.92965328334299</v>
      </c>
      <c r="G469">
        <v>438.76257932378752</v>
      </c>
      <c r="H469">
        <v>-77.127924719284962</v>
      </c>
      <c r="I469">
        <v>-78.294410539716139</v>
      </c>
      <c r="J469">
        <v>-90.963010099488756</v>
      </c>
      <c r="K469">
        <v>-62.083190437942378</v>
      </c>
      <c r="L469">
        <v>283.26314975534109</v>
      </c>
      <c r="M469">
        <v>281.90087783967431</v>
      </c>
      <c r="N469">
        <v>276.96475966058728</v>
      </c>
      <c r="O469">
        <v>293.64088900438571</v>
      </c>
      <c r="P469">
        <v>10.76775815586536</v>
      </c>
      <c r="Q469">
        <v>10.867008546297001</v>
      </c>
      <c r="R469">
        <v>8.8303707590728955</v>
      </c>
      <c r="S469">
        <v>12.354561852202419</v>
      </c>
      <c r="T469">
        <v>60.911957336824067</v>
      </c>
      <c r="U469">
        <v>60.911860495702378</v>
      </c>
      <c r="V469">
        <v>60.870396932002201</v>
      </c>
      <c r="W469">
        <v>60.953118845436663</v>
      </c>
      <c r="X469">
        <v>4410.4831922909907</v>
      </c>
      <c r="Y469">
        <v>4428.3085470120022</v>
      </c>
      <c r="Z469">
        <v>4255.8749942536024</v>
      </c>
      <c r="AA469">
        <v>4509.159986748029</v>
      </c>
      <c r="AB469">
        <v>754.25781857107427</v>
      </c>
      <c r="AC469">
        <v>748.59580398200433</v>
      </c>
      <c r="AD469">
        <v>644.21831994250886</v>
      </c>
      <c r="AE469">
        <v>892.83062384091329</v>
      </c>
      <c r="AF469">
        <v>60.928228336388621</v>
      </c>
      <c r="AG469">
        <v>60.635074501242187</v>
      </c>
      <c r="AH469">
        <v>59.574234576671813</v>
      </c>
      <c r="AI469">
        <v>63.15924761908812</v>
      </c>
      <c r="AJ469">
        <v>0.52074617108150301</v>
      </c>
      <c r="AK469">
        <v>0.52074609606284228</v>
      </c>
      <c r="AL469">
        <v>0.52073559457608876</v>
      </c>
      <c r="AM469">
        <v>0.52075679164442512</v>
      </c>
      <c r="AN469">
        <v>0.95989611126885277</v>
      </c>
      <c r="AO469">
        <v>0.9598961112688531</v>
      </c>
      <c r="AP469">
        <v>0.9598961112688531</v>
      </c>
      <c r="AQ469">
        <v>0.9598961112688531</v>
      </c>
      <c r="AR469">
        <v>13.60528257913165</v>
      </c>
      <c r="AS469">
        <v>13.60528257913165</v>
      </c>
      <c r="AT469">
        <v>13.60528257913165</v>
      </c>
      <c r="AU469">
        <v>13.60528257913165</v>
      </c>
      <c r="AV469" t="str">
        <f>VLOOKUP(Sheet1[[#This Row],[NPDES ID2]],Combined_Sheet__Major_Only___2[[NPDES ID2]:[ECHO BFR]],3,FALSE)</f>
        <v>IL</v>
      </c>
      <c r="AW469" t="s">
        <v>41</v>
      </c>
      <c r="AX469" t="str">
        <f>VLOOKUP(Sheet1[[#This Row],[NPDES ID2]],Combined_Sheet__Major_Only___2[[NPDES ID2]:[ECHO BFR]],27,FALSE)</f>
        <v>-</v>
      </c>
      <c r="AY469" t="str">
        <f>VLOOKUP(Sheet1[[#This Row],[NPDES ID2]],Combined_Sheet__Major_Only___2[[NPDES ID2]:[ECHO BFR]],28,FALSE)</f>
        <v>-</v>
      </c>
      <c r="AZ469" t="str">
        <f>VLOOKUP(Sheet1[[#This Row],[NPDES ID2]],Combined_Sheet__Major_Only___2[[NPDES ID2]:[ECHO BFR]],29,FALSE)</f>
        <v>preliminaryOps, thickening</v>
      </c>
      <c r="BA469">
        <f>VLOOKUP(Sheet1[[#This Row],[NPDES ID2]],Combined_Sheet__Major_Only___2[[NPDES ID2]:[ECHO BFR]],17,FALSE)</f>
        <v>41.51764</v>
      </c>
      <c r="BB469">
        <f>VLOOKUP(Sheet1[[#This Row],[NPDES ID2]],Combined_Sheet__Major_Only___2[[NPDES ID2]:[ECHO BFR]],18,FALSE)</f>
        <v>-87.849770000000007</v>
      </c>
      <c r="BC469" t="str">
        <f>IF(ISNUMBER(SEARCH("aerobic",$AW469)),"aerobic","")</f>
        <v>aerobic</v>
      </c>
      <c r="BD469" t="str">
        <f>IF(ISNUMBER(SEARCH("anaer",$AW469)),"anaer","")</f>
        <v/>
      </c>
      <c r="BE469" t="str">
        <f>IF(ISNUMBER(SEARCH("thickening",$AZ469)),"thickening","")</f>
        <v>thickening</v>
      </c>
      <c r="BF469" s="3" t="str">
        <f>IF(ISNUMBER(SEARCH("airDry",$AW469)),"airDry","")</f>
        <v/>
      </c>
      <c r="BG469" s="3" t="str">
        <f>IF(ISNUMBER(SEARCH("heatDry",$AY469)),"heatDry","")</f>
        <v/>
      </c>
      <c r="BH469" s="3" t="str">
        <f>IF(AND(ISNUMBER(SEARCH("aerobic",$AW469)),ISNUMBER(SEARCH("anaer",$AW469))),"Combined Aer and Anaer.","")</f>
        <v/>
      </c>
    </row>
    <row r="470" spans="1:60" x14ac:dyDescent="0.3">
      <c r="A470" s="4">
        <v>468</v>
      </c>
      <c r="B470" t="s">
        <v>2333</v>
      </c>
      <c r="C470">
        <v>455.26</v>
      </c>
      <c r="D470">
        <v>344.88517650796939</v>
      </c>
      <c r="E470">
        <v>344.16807871410742</v>
      </c>
      <c r="F470">
        <v>271.9976276019089</v>
      </c>
      <c r="G470">
        <v>425.43197328553168</v>
      </c>
      <c r="H470">
        <v>-76.9433636609985</v>
      </c>
      <c r="I470">
        <v>-78.255026261642229</v>
      </c>
      <c r="J470">
        <v>-91.192849423532365</v>
      </c>
      <c r="K470">
        <v>-61.351669114706169</v>
      </c>
      <c r="L470">
        <v>292.43863060236163</v>
      </c>
      <c r="M470">
        <v>291.1477019535821</v>
      </c>
      <c r="N470">
        <v>286.46969885397442</v>
      </c>
      <c r="O470">
        <v>302.27363266104481</v>
      </c>
      <c r="P470">
        <v>10.741730749807511</v>
      </c>
      <c r="Q470">
        <v>10.852771829546599</v>
      </c>
      <c r="R470">
        <v>8.7587783469659666</v>
      </c>
      <c r="S470">
        <v>12.298674624028409</v>
      </c>
      <c r="T470">
        <v>81.809621153228434</v>
      </c>
      <c r="U470">
        <v>81.809492061394138</v>
      </c>
      <c r="V470">
        <v>81.754220009582681</v>
      </c>
      <c r="W470">
        <v>81.864490557438927</v>
      </c>
      <c r="X470">
        <v>5732.858291734351</v>
      </c>
      <c r="Y470">
        <v>5754.1368524883237</v>
      </c>
      <c r="Z470">
        <v>5548.2597499269514</v>
      </c>
      <c r="AA470">
        <v>5850.5171224975848</v>
      </c>
      <c r="AB470">
        <v>1032.765289615628</v>
      </c>
      <c r="AC470">
        <v>1023.762170393439</v>
      </c>
      <c r="AD470">
        <v>875.44022468361845</v>
      </c>
      <c r="AE470">
        <v>1232.8323727781731</v>
      </c>
      <c r="AF470">
        <v>62.952497129629428</v>
      </c>
      <c r="AG470">
        <v>62.674436211791857</v>
      </c>
      <c r="AH470">
        <v>61.668493125360577</v>
      </c>
      <c r="AI470">
        <v>65.068239576840469</v>
      </c>
      <c r="AJ470">
        <v>0.54546478223149075</v>
      </c>
      <c r="AK470">
        <v>0.54546469020473931</v>
      </c>
      <c r="AL470">
        <v>0.54545181054732572</v>
      </c>
      <c r="AM470">
        <v>0.54547780800301382</v>
      </c>
      <c r="AN470">
        <v>0.96969507933601451</v>
      </c>
      <c r="AO470">
        <v>0.96969507933601407</v>
      </c>
      <c r="AP470">
        <v>0.96969507933601407</v>
      </c>
      <c r="AQ470">
        <v>0.96969507933601407</v>
      </c>
      <c r="AR470">
        <v>13.63930508661495</v>
      </c>
      <c r="AS470">
        <v>13.63930508661495</v>
      </c>
      <c r="AT470">
        <v>13.63930508661495</v>
      </c>
      <c r="AU470">
        <v>13.63930508661495</v>
      </c>
      <c r="AV470" t="str">
        <f>VLOOKUP(Sheet1[[#This Row],[NPDES ID2]],Combined_Sheet__Major_Only___2[[NPDES ID2]:[ECHO BFR]],3,FALSE)</f>
        <v>TX</v>
      </c>
      <c r="AW470" t="s">
        <v>41</v>
      </c>
      <c r="AX470" t="str">
        <f>VLOOKUP(Sheet1[[#This Row],[NPDES ID2]],Combined_Sheet__Major_Only___2[[NPDES ID2]:[ECHO BFR]],27,FALSE)</f>
        <v>other</v>
      </c>
      <c r="AY470" t="str">
        <f>VLOOKUP(Sheet1[[#This Row],[NPDES ID2]],Combined_Sheet__Major_Only___2[[NPDES ID2]:[ECHO BFR]],28,FALSE)</f>
        <v>-</v>
      </c>
      <c r="AZ470" t="str">
        <f>VLOOKUP(Sheet1[[#This Row],[NPDES ID2]],Combined_Sheet__Major_Only___2[[NPDES ID2]:[ECHO BFR]],29,FALSE)</f>
        <v>thickening</v>
      </c>
      <c r="BA470">
        <f>VLOOKUP(Sheet1[[#This Row],[NPDES ID2]],Combined_Sheet__Major_Only___2[[NPDES ID2]:[ECHO BFR]],17,FALSE)</f>
        <v>31.069555999999999</v>
      </c>
      <c r="BB470">
        <f>VLOOKUP(Sheet1[[#This Row],[NPDES ID2]],Combined_Sheet__Major_Only___2[[NPDES ID2]:[ECHO BFR]],18,FALSE)</f>
        <v>-97.608166999999995</v>
      </c>
      <c r="BC470" t="str">
        <f>IF(ISNUMBER(SEARCH("aerobic",$AW470)),"aerobic","")</f>
        <v>aerobic</v>
      </c>
      <c r="BD470" t="str">
        <f>IF(ISNUMBER(SEARCH("anaer",$AW470)),"anaer","")</f>
        <v/>
      </c>
      <c r="BE470" t="str">
        <f>IF(ISNUMBER(SEARCH("thickening",$AZ470)),"thickening","")</f>
        <v>thickening</v>
      </c>
      <c r="BF470" s="2" t="str">
        <f>IF(ISNUMBER(SEARCH("airDry",$AW470)),"airDry","")</f>
        <v/>
      </c>
      <c r="BG470" s="2" t="str">
        <f>IF(ISNUMBER(SEARCH("heatDry",$AY470)),"heatDry","")</f>
        <v/>
      </c>
      <c r="BH470" s="2" t="str">
        <f>IF(AND(ISNUMBER(SEARCH("aerobic",$AW470)),ISNUMBER(SEARCH("anaer",$AW470))),"Combined Aer and Anaer.","")</f>
        <v/>
      </c>
    </row>
    <row r="471" spans="1:60" x14ac:dyDescent="0.3">
      <c r="A471" s="4">
        <v>469</v>
      </c>
      <c r="B471" t="s">
        <v>2338</v>
      </c>
      <c r="C471">
        <v>451.05</v>
      </c>
      <c r="D471">
        <v>344.91691719511181</v>
      </c>
      <c r="E471">
        <v>344.21341399297643</v>
      </c>
      <c r="F471">
        <v>271.73288921519918</v>
      </c>
      <c r="G471">
        <v>425.71339614746529</v>
      </c>
      <c r="H471">
        <v>-76.907243017958933</v>
      </c>
      <c r="I471">
        <v>-78.2112805092938</v>
      </c>
      <c r="J471">
        <v>-91.160491498127499</v>
      </c>
      <c r="K471">
        <v>-61.186717490531692</v>
      </c>
      <c r="L471">
        <v>291.270771371541</v>
      </c>
      <c r="M471">
        <v>290.00328290106148</v>
      </c>
      <c r="N471">
        <v>285.41003373819962</v>
      </c>
      <c r="O471">
        <v>300.92755250028608</v>
      </c>
      <c r="P471">
        <v>10.63950231597568</v>
      </c>
      <c r="Q471">
        <v>10.752400331362949</v>
      </c>
      <c r="R471">
        <v>8.6671863931831723</v>
      </c>
      <c r="S471">
        <v>12.17738423673149</v>
      </c>
      <c r="T471">
        <v>98.842623465554468</v>
      </c>
      <c r="U471">
        <v>98.842468087219089</v>
      </c>
      <c r="V471">
        <v>98.775941188358928</v>
      </c>
      <c r="W471">
        <v>98.908665727145902</v>
      </c>
      <c r="X471">
        <v>6889.8613110118577</v>
      </c>
      <c r="Y471">
        <v>6915.0766143630253</v>
      </c>
      <c r="Z471">
        <v>6671.1254828361152</v>
      </c>
      <c r="AA471">
        <v>7029.2449753059664</v>
      </c>
      <c r="AB471">
        <v>1150.20586870279</v>
      </c>
      <c r="AC471">
        <v>1141.855985689614</v>
      </c>
      <c r="AD471">
        <v>986.79825687466359</v>
      </c>
      <c r="AE471">
        <v>1355.2229508040571</v>
      </c>
      <c r="AF471">
        <v>63.286473565610763</v>
      </c>
      <c r="AG471">
        <v>63.010896508641423</v>
      </c>
      <c r="AH471">
        <v>62.014062719590989</v>
      </c>
      <c r="AI471">
        <v>65.383134122576323</v>
      </c>
      <c r="AJ471">
        <v>0.54954463215494631</v>
      </c>
      <c r="AK471">
        <v>0.54954453175279183</v>
      </c>
      <c r="AL471">
        <v>0.54953048158549311</v>
      </c>
      <c r="AM471">
        <v>0.5495588417597741</v>
      </c>
      <c r="AN471">
        <v>0.97472806621102326</v>
      </c>
      <c r="AO471">
        <v>0.9747280662110227</v>
      </c>
      <c r="AP471">
        <v>0.9747280662110227</v>
      </c>
      <c r="AQ471">
        <v>0.9747280662110227</v>
      </c>
      <c r="AR471">
        <v>14.334535068961721</v>
      </c>
      <c r="AS471">
        <v>14.334535068961721</v>
      </c>
      <c r="AT471">
        <v>14.334535068961721</v>
      </c>
      <c r="AU471">
        <v>14.334535068961721</v>
      </c>
      <c r="AV471" t="str">
        <f>VLOOKUP(Sheet1[[#This Row],[NPDES ID2]],Combined_Sheet__Major_Only___2[[NPDES ID2]:[ECHO BFR]],3,FALSE)</f>
        <v>MN</v>
      </c>
      <c r="AW471" t="s">
        <v>12181</v>
      </c>
      <c r="AX471" t="str">
        <f>VLOOKUP(Sheet1[[#This Row],[NPDES ID2]],Combined_Sheet__Major_Only___2[[NPDES ID2]:[ECHO BFR]],27,FALSE)</f>
        <v>methaneBioCaptureRecover</v>
      </c>
      <c r="AY471" t="str">
        <f>VLOOKUP(Sheet1[[#This Row],[NPDES ID2]],Combined_Sheet__Major_Only___2[[NPDES ID2]:[ECHO BFR]],28,FALSE)</f>
        <v>-</v>
      </c>
      <c r="AZ471" t="str">
        <f>VLOOKUP(Sheet1[[#This Row],[NPDES ID2]],Combined_Sheet__Major_Only___2[[NPDES ID2]:[ECHO BFR]],29,FALSE)</f>
        <v>thickening</v>
      </c>
      <c r="BA471">
        <f>VLOOKUP(Sheet1[[#This Row],[NPDES ID2]],Combined_Sheet__Major_Only___2[[NPDES ID2]:[ECHO BFR]],17,FALSE)</f>
        <v>44.097240999999997</v>
      </c>
      <c r="BB471">
        <f>VLOOKUP(Sheet1[[#This Row],[NPDES ID2]],Combined_Sheet__Major_Only___2[[NPDES ID2]:[ECHO BFR]],18,FALSE)</f>
        <v>-93.233295999999996</v>
      </c>
      <c r="BC471" t="str">
        <f>IF(ISNUMBER(SEARCH("aerobic",$AW471)),"aerobic","")</f>
        <v/>
      </c>
      <c r="BD471" t="str">
        <f>IF(ISNUMBER(SEARCH("anaer",$AW471)),"anaer","")</f>
        <v>anaer</v>
      </c>
      <c r="BE471" t="str">
        <f>IF(ISNUMBER(SEARCH("thickening",$AZ471)),"thickening","")</f>
        <v>thickening</v>
      </c>
      <c r="BF471" s="3" t="str">
        <f>IF(ISNUMBER(SEARCH("airDry",$AW471)),"airDry","")</f>
        <v/>
      </c>
      <c r="BG471" s="3" t="str">
        <f>IF(ISNUMBER(SEARCH("heatDry",$AY471)),"heatDry","")</f>
        <v/>
      </c>
      <c r="BH471" s="3" t="str">
        <f>IF(AND(ISNUMBER(SEARCH("aerobic",$AW471)),ISNUMBER(SEARCH("anaer",$AW471))),"Combined Aer and Anaer.","")</f>
        <v/>
      </c>
    </row>
    <row r="472" spans="1:60" x14ac:dyDescent="0.3">
      <c r="A472" s="4">
        <v>470</v>
      </c>
      <c r="B472" t="s">
        <v>2342</v>
      </c>
      <c r="C472">
        <v>448</v>
      </c>
      <c r="D472">
        <v>438.79594048135442</v>
      </c>
      <c r="E472">
        <v>440.36893807175358</v>
      </c>
      <c r="F472">
        <v>345.23342953020818</v>
      </c>
      <c r="G472">
        <v>542.82051770808255</v>
      </c>
      <c r="H472">
        <v>-78.006671630777504</v>
      </c>
      <c r="I472">
        <v>-77.792690554226994</v>
      </c>
      <c r="J472">
        <v>-90.480334793750743</v>
      </c>
      <c r="K472">
        <v>-65.71215601264727</v>
      </c>
      <c r="L472">
        <v>228.4378181363777</v>
      </c>
      <c r="M472">
        <v>226.72525565139111</v>
      </c>
      <c r="N472">
        <v>220.52094340799829</v>
      </c>
      <c r="O472">
        <v>241.48202047653251</v>
      </c>
      <c r="P472">
        <v>10.67177786834146</v>
      </c>
      <c r="Q472">
        <v>10.64407126076815</v>
      </c>
      <c r="R472">
        <v>9.1063935466838988</v>
      </c>
      <c r="S472">
        <v>12.10658569414441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49.971536623937411</v>
      </c>
      <c r="AG472">
        <v>49.596833013206009</v>
      </c>
      <c r="AH472">
        <v>48.240101027293477</v>
      </c>
      <c r="AI472">
        <v>52.824345369395047</v>
      </c>
      <c r="AJ472">
        <v>0.3873021309656855</v>
      </c>
      <c r="AK472">
        <v>0.3873020937103866</v>
      </c>
      <c r="AL472">
        <v>0.38729687639731603</v>
      </c>
      <c r="AM472">
        <v>0.38730740738118302</v>
      </c>
      <c r="AN472">
        <v>0.15980295694313981</v>
      </c>
      <c r="AO472">
        <v>0.15980295694313981</v>
      </c>
      <c r="AP472">
        <v>0.15980295694313981</v>
      </c>
      <c r="AQ472">
        <v>0.15980295694313981</v>
      </c>
      <c r="AR472">
        <v>9.5385922176016305</v>
      </c>
      <c r="AS472">
        <v>9.5385922176016287</v>
      </c>
      <c r="AT472">
        <v>9.5385922176016287</v>
      </c>
      <c r="AU472">
        <v>9.5385922176016287</v>
      </c>
      <c r="AV472" t="str">
        <f>VLOOKUP(Sheet1[[#This Row],[NPDES ID2]],Combined_Sheet__Major_Only___2[[NPDES ID2]:[ECHO BFR]],3,FALSE)</f>
        <v>MD</v>
      </c>
      <c r="AW472" t="s">
        <v>1420</v>
      </c>
      <c r="AX472" t="str">
        <f>VLOOKUP(Sheet1[[#This Row],[NPDES ID2]],Combined_Sheet__Major_Only___2[[NPDES ID2]:[ECHO BFR]],27,FALSE)</f>
        <v>other</v>
      </c>
      <c r="AY472" t="str">
        <f>VLOOKUP(Sheet1[[#This Row],[NPDES ID2]],Combined_Sheet__Major_Only___2[[NPDES ID2]:[ECHO BFR]],28,FALSE)</f>
        <v>heatDry</v>
      </c>
      <c r="AZ472" t="str">
        <f>VLOOKUP(Sheet1[[#This Row],[NPDES ID2]],Combined_Sheet__Major_Only___2[[NPDES ID2]:[ECHO BFR]],29,FALSE)</f>
        <v>thickening, preliminaryOps</v>
      </c>
      <c r="BA472">
        <f>VLOOKUP(Sheet1[[#This Row],[NPDES ID2]],Combined_Sheet__Major_Only___2[[NPDES ID2]:[ECHO BFR]],17,FALSE)</f>
        <v>39.601222999999997</v>
      </c>
      <c r="BB472">
        <f>VLOOKUP(Sheet1[[#This Row],[NPDES ID2]],Combined_Sheet__Major_Only___2[[NPDES ID2]:[ECHO BFR]],18,FALSE)</f>
        <v>-75.833826999999999</v>
      </c>
      <c r="BC472" t="str">
        <f>IF(ISNUMBER(SEARCH("aerobic",$AW472)),"aerobic","")</f>
        <v/>
      </c>
      <c r="BD472" t="str">
        <f>IF(ISNUMBER(SEARCH("anaer",$AW472)),"anaer","")</f>
        <v/>
      </c>
      <c r="BE472" t="str">
        <f>IF(ISNUMBER(SEARCH("thickening",$AZ472)),"thickening","")</f>
        <v>thickening</v>
      </c>
      <c r="BF472" s="2" t="str">
        <f>IF(ISNUMBER(SEARCH("airDry",$AW472)),"airDry","")</f>
        <v>airDry</v>
      </c>
      <c r="BG472" s="2" t="str">
        <f>IF(ISNUMBER(SEARCH("heatDry",$AY472)),"heatDry","")</f>
        <v>heatDry</v>
      </c>
      <c r="BH472" s="2" t="str">
        <f>IF(AND(ISNUMBER(SEARCH("aerobic",$AW472)),ISNUMBER(SEARCH("anaer",$AW472))),"Combined Aer and Anaer.","")</f>
        <v/>
      </c>
    </row>
    <row r="473" spans="1:60" x14ac:dyDescent="0.3">
      <c r="A473" s="4">
        <v>471</v>
      </c>
      <c r="B473" t="s">
        <v>2347</v>
      </c>
      <c r="C473">
        <v>445.97</v>
      </c>
      <c r="D473">
        <v>333.9360694099783</v>
      </c>
      <c r="E473">
        <v>333.01061640046521</v>
      </c>
      <c r="F473">
        <v>262.77860585646829</v>
      </c>
      <c r="G473">
        <v>412.98863145817018</v>
      </c>
      <c r="H473">
        <v>-76.710325664911835</v>
      </c>
      <c r="I473">
        <v>-78.013029914679322</v>
      </c>
      <c r="J473">
        <v>-90.760708388995042</v>
      </c>
      <c r="K473">
        <v>-60.113264422390813</v>
      </c>
      <c r="L473">
        <v>299.41721404373891</v>
      </c>
      <c r="M473">
        <v>298.249341664898</v>
      </c>
      <c r="N473">
        <v>294.01731194321218</v>
      </c>
      <c r="O473">
        <v>308.31461190570133</v>
      </c>
      <c r="P473">
        <v>10.49811613064583</v>
      </c>
      <c r="Q473">
        <v>10.62964638160668</v>
      </c>
      <c r="R473">
        <v>8.4814780117116726</v>
      </c>
      <c r="S473">
        <v>12.078812096782251</v>
      </c>
      <c r="T473">
        <v>70.474619204127748</v>
      </c>
      <c r="U473">
        <v>70.474507605248334</v>
      </c>
      <c r="V473">
        <v>70.426725349474879</v>
      </c>
      <c r="W473">
        <v>70.522053374204631</v>
      </c>
      <c r="X473">
        <v>4724.7124774987697</v>
      </c>
      <c r="Y473">
        <v>4740.1662982828502</v>
      </c>
      <c r="Z473">
        <v>4590.2722023050655</v>
      </c>
      <c r="AA473">
        <v>4810.3094098833444</v>
      </c>
      <c r="AB473">
        <v>909.34316712270947</v>
      </c>
      <c r="AC473">
        <v>900.57017743504184</v>
      </c>
      <c r="AD473">
        <v>763.05428064544947</v>
      </c>
      <c r="AE473">
        <v>1099.4546416427011</v>
      </c>
      <c r="AF473">
        <v>65.797234366574159</v>
      </c>
      <c r="AG473">
        <v>65.540437334383412</v>
      </c>
      <c r="AH473">
        <v>64.61145807132101</v>
      </c>
      <c r="AI473">
        <v>67.751126610300275</v>
      </c>
      <c r="AJ473">
        <v>0.58022993334391326</v>
      </c>
      <c r="AK473">
        <v>0.58022984551715995</v>
      </c>
      <c r="AL473">
        <v>0.58021755185540436</v>
      </c>
      <c r="AM473">
        <v>0.5802423664236197</v>
      </c>
      <c r="AN473">
        <v>0.96506512251158316</v>
      </c>
      <c r="AO473">
        <v>0.96506512251158294</v>
      </c>
      <c r="AP473">
        <v>0.96506512251158294</v>
      </c>
      <c r="AQ473">
        <v>0.96506512251158294</v>
      </c>
      <c r="AR473">
        <v>13.732796764847359</v>
      </c>
      <c r="AS473">
        <v>13.73279676484737</v>
      </c>
      <c r="AT473">
        <v>13.73279676484737</v>
      </c>
      <c r="AU473">
        <v>13.73279676484737</v>
      </c>
      <c r="AV473" t="str">
        <f>VLOOKUP(Sheet1[[#This Row],[NPDES ID2]],Combined_Sheet__Major_Only___2[[NPDES ID2]:[ECHO BFR]],3,FALSE)</f>
        <v>WV</v>
      </c>
      <c r="AW473" t="s">
        <v>12181</v>
      </c>
      <c r="AX473" t="str">
        <f>VLOOKUP(Sheet1[[#This Row],[NPDES ID2]],Combined_Sheet__Major_Only___2[[NPDES ID2]:[ECHO BFR]],27,FALSE)</f>
        <v>methaneBioCaptureRecover</v>
      </c>
      <c r="AY473" t="str">
        <f>VLOOKUP(Sheet1[[#This Row],[NPDES ID2]],Combined_Sheet__Major_Only___2[[NPDES ID2]:[ECHO BFR]],28,FALSE)</f>
        <v>-</v>
      </c>
      <c r="AZ473" t="str">
        <f>VLOOKUP(Sheet1[[#This Row],[NPDES ID2]],Combined_Sheet__Major_Only___2[[NPDES ID2]:[ECHO BFR]],29,FALSE)</f>
        <v>preliminaryOps, thickening</v>
      </c>
      <c r="BA473">
        <f>VLOOKUP(Sheet1[[#This Row],[NPDES ID2]],Combined_Sheet__Major_Only___2[[NPDES ID2]:[ECHO BFR]],17,FALSE)</f>
        <v>39.494432000000003</v>
      </c>
      <c r="BB473">
        <f>VLOOKUP(Sheet1[[#This Row],[NPDES ID2]],Combined_Sheet__Major_Only___2[[NPDES ID2]:[ECHO BFR]],18,FALSE)</f>
        <v>-80.121972999999997</v>
      </c>
      <c r="BC473" t="str">
        <f>IF(ISNUMBER(SEARCH("aerobic",$AW473)),"aerobic","")</f>
        <v/>
      </c>
      <c r="BD473" t="str">
        <f>IF(ISNUMBER(SEARCH("anaer",$AW473)),"anaer","")</f>
        <v>anaer</v>
      </c>
      <c r="BE473" t="str">
        <f>IF(ISNUMBER(SEARCH("thickening",$AZ473)),"thickening","")</f>
        <v>thickening</v>
      </c>
      <c r="BF473" s="3" t="str">
        <f>IF(ISNUMBER(SEARCH("airDry",$AW473)),"airDry","")</f>
        <v/>
      </c>
      <c r="BG473" s="3" t="str">
        <f>IF(ISNUMBER(SEARCH("heatDry",$AY473)),"heatDry","")</f>
        <v/>
      </c>
      <c r="BH473" s="3" t="str">
        <f>IF(AND(ISNUMBER(SEARCH("aerobic",$AW473)),ISNUMBER(SEARCH("anaer",$AW473))),"Combined Aer and Anaer.","")</f>
        <v/>
      </c>
    </row>
    <row r="474" spans="1:60" x14ac:dyDescent="0.3">
      <c r="A474" s="4">
        <v>472</v>
      </c>
      <c r="B474" t="s">
        <v>2352</v>
      </c>
      <c r="C474">
        <v>443</v>
      </c>
      <c r="D474">
        <v>324.56382160729692</v>
      </c>
      <c r="E474">
        <v>323.45862637907868</v>
      </c>
      <c r="F474">
        <v>255.23847069724869</v>
      </c>
      <c r="G474">
        <v>402.00747621930202</v>
      </c>
      <c r="H474">
        <v>-76.542879807533637</v>
      </c>
      <c r="I474">
        <v>-77.770290844098824</v>
      </c>
      <c r="J474">
        <v>-90.4215329694498</v>
      </c>
      <c r="K474">
        <v>-59.213365188222568</v>
      </c>
      <c r="L474">
        <v>307.20229178657502</v>
      </c>
      <c r="M474">
        <v>306.11527101282081</v>
      </c>
      <c r="N474">
        <v>302.17650551888897</v>
      </c>
      <c r="O474">
        <v>315.48318367787488</v>
      </c>
      <c r="P474">
        <v>10.409427925727231</v>
      </c>
      <c r="Q474">
        <v>10.549178966757269</v>
      </c>
      <c r="R474">
        <v>8.3591115537692104</v>
      </c>
      <c r="S474">
        <v>12.06296759834251</v>
      </c>
      <c r="T474">
        <v>52.160223930907136</v>
      </c>
      <c r="U474">
        <v>52.160140596062597</v>
      </c>
      <c r="V474">
        <v>52.124459889611451</v>
      </c>
      <c r="W474">
        <v>52.195644709413124</v>
      </c>
      <c r="X474">
        <v>3385.436065099168</v>
      </c>
      <c r="Y474">
        <v>3395.4348554158901</v>
      </c>
      <c r="Z474">
        <v>3298.098601979244</v>
      </c>
      <c r="AA474">
        <v>3441.0327780257439</v>
      </c>
      <c r="AB474">
        <v>562.46605181192547</v>
      </c>
      <c r="AC474">
        <v>559.06233659639986</v>
      </c>
      <c r="AD474">
        <v>483.55936567870191</v>
      </c>
      <c r="AE474">
        <v>662.65913468671408</v>
      </c>
      <c r="AF474">
        <v>67.960245061988203</v>
      </c>
      <c r="AG474">
        <v>67.719645443819417</v>
      </c>
      <c r="AH474">
        <v>66.84911620233963</v>
      </c>
      <c r="AI474">
        <v>69.791110540829578</v>
      </c>
      <c r="AJ474">
        <v>0.60668380665865396</v>
      </c>
      <c r="AK474">
        <v>0.60668373514517571</v>
      </c>
      <c r="AL474">
        <v>0.60667372209540193</v>
      </c>
      <c r="AM474">
        <v>0.60669393318681875</v>
      </c>
      <c r="AN474">
        <v>0.95361492294320793</v>
      </c>
      <c r="AO474">
        <v>0.95361492294320827</v>
      </c>
      <c r="AP474">
        <v>0.95361492294320827</v>
      </c>
      <c r="AQ474">
        <v>0.95361492294320827</v>
      </c>
      <c r="AR474">
        <v>15.43741155725237</v>
      </c>
      <c r="AS474">
        <v>15.43741155725238</v>
      </c>
      <c r="AT474">
        <v>15.43741155725238</v>
      </c>
      <c r="AU474">
        <v>15.43741155725238</v>
      </c>
      <c r="AV474" t="str">
        <f>VLOOKUP(Sheet1[[#This Row],[NPDES ID2]],Combined_Sheet__Major_Only___2[[NPDES ID2]:[ECHO BFR]],3,FALSE)</f>
        <v>NC</v>
      </c>
      <c r="AW474" t="s">
        <v>12181</v>
      </c>
      <c r="AX474" t="str">
        <f>VLOOKUP(Sheet1[[#This Row],[NPDES ID2]],Combined_Sheet__Major_Only___2[[NPDES ID2]:[ECHO BFR]],27,FALSE)</f>
        <v>-</v>
      </c>
      <c r="AY474" t="str">
        <f>VLOOKUP(Sheet1[[#This Row],[NPDES ID2]],Combined_Sheet__Major_Only___2[[NPDES ID2]:[ECHO BFR]],28,FALSE)</f>
        <v>-</v>
      </c>
      <c r="AZ474" t="str">
        <f>VLOOKUP(Sheet1[[#This Row],[NPDES ID2]],Combined_Sheet__Major_Only___2[[NPDES ID2]:[ECHO BFR]],29,FALSE)</f>
        <v>thickening</v>
      </c>
      <c r="BA474">
        <f>VLOOKUP(Sheet1[[#This Row],[NPDES ID2]],Combined_Sheet__Major_Only___2[[NPDES ID2]:[ECHO BFR]],17,FALSE)</f>
        <v>35.242809999999999</v>
      </c>
      <c r="BB474">
        <f>VLOOKUP(Sheet1[[#This Row],[NPDES ID2]],Combined_Sheet__Major_Only___2[[NPDES ID2]:[ECHO BFR]],18,FALSE)</f>
        <v>-81.571034999999995</v>
      </c>
      <c r="BC474" t="str">
        <f>IF(ISNUMBER(SEARCH("aerobic",$AW474)),"aerobic","")</f>
        <v/>
      </c>
      <c r="BD474" t="str">
        <f>IF(ISNUMBER(SEARCH("anaer",$AW474)),"anaer","")</f>
        <v>anaer</v>
      </c>
      <c r="BE474" t="str">
        <f>IF(ISNUMBER(SEARCH("thickening",$AZ474)),"thickening","")</f>
        <v>thickening</v>
      </c>
      <c r="BF474" s="2" t="str">
        <f>IF(ISNUMBER(SEARCH("airDry",$AW474)),"airDry","")</f>
        <v/>
      </c>
      <c r="BG474" s="2" t="str">
        <f>IF(ISNUMBER(SEARCH("heatDry",$AY474)),"heatDry","")</f>
        <v/>
      </c>
      <c r="BH474" s="2" t="str">
        <f>IF(AND(ISNUMBER(SEARCH("aerobic",$AW474)),ISNUMBER(SEARCH("anaer",$AW474))),"Combined Aer and Anaer.","")</f>
        <v/>
      </c>
    </row>
    <row r="475" spans="1:60" x14ac:dyDescent="0.3">
      <c r="A475" s="4">
        <v>473</v>
      </c>
      <c r="B475" t="s">
        <v>2357</v>
      </c>
      <c r="C475">
        <v>443</v>
      </c>
      <c r="D475">
        <v>341.08591742359931</v>
      </c>
      <c r="E475">
        <v>340.3236790579283</v>
      </c>
      <c r="F475">
        <v>268.17605043631067</v>
      </c>
      <c r="G475">
        <v>421.6423989834941</v>
      </c>
      <c r="H475">
        <v>-76.821600099645252</v>
      </c>
      <c r="I475">
        <v>-78.053637558101997</v>
      </c>
      <c r="J475">
        <v>-90.982659671158331</v>
      </c>
      <c r="K475">
        <v>-60.641509437247457</v>
      </c>
      <c r="L475">
        <v>292.34081473523929</v>
      </c>
      <c r="M475">
        <v>291.14268698917118</v>
      </c>
      <c r="N475">
        <v>286.80136659867202</v>
      </c>
      <c r="O475">
        <v>301.46804945460673</v>
      </c>
      <c r="P475">
        <v>10.437913137818921</v>
      </c>
      <c r="Q475">
        <v>10.564690332309761</v>
      </c>
      <c r="R475">
        <v>8.4695573103031165</v>
      </c>
      <c r="S475">
        <v>11.964661355069641</v>
      </c>
      <c r="T475">
        <v>53.137985299995528</v>
      </c>
      <c r="U475">
        <v>53.137900456202388</v>
      </c>
      <c r="V475">
        <v>53.101573677235208</v>
      </c>
      <c r="W475">
        <v>53.174047444487918</v>
      </c>
      <c r="X475">
        <v>3624.4624778524699</v>
      </c>
      <c r="Y475">
        <v>3636.923673455723</v>
      </c>
      <c r="Z475">
        <v>3516.1226892565169</v>
      </c>
      <c r="AA475">
        <v>3693.478149892238</v>
      </c>
      <c r="AB475">
        <v>640.13999331048353</v>
      </c>
      <c r="AC475">
        <v>634.8830946795722</v>
      </c>
      <c r="AD475">
        <v>544.66075540483769</v>
      </c>
      <c r="AE475">
        <v>761.69652842127539</v>
      </c>
      <c r="AF475">
        <v>64.672639662048738</v>
      </c>
      <c r="AG475">
        <v>64.40745686900442</v>
      </c>
      <c r="AH475">
        <v>63.447892343564298</v>
      </c>
      <c r="AI475">
        <v>66.690705023423519</v>
      </c>
      <c r="AJ475">
        <v>0.56648271005927564</v>
      </c>
      <c r="AK475">
        <v>0.56648263794679354</v>
      </c>
      <c r="AL475">
        <v>0.5664725418383687</v>
      </c>
      <c r="AM475">
        <v>0.56649292060895506</v>
      </c>
      <c r="AN475">
        <v>0.95441262138340155</v>
      </c>
      <c r="AO475">
        <v>0.95441262138340177</v>
      </c>
      <c r="AP475">
        <v>0.95441262138340177</v>
      </c>
      <c r="AQ475">
        <v>0.95441262138340177</v>
      </c>
      <c r="AR475">
        <v>14.1728776233094</v>
      </c>
      <c r="AS475">
        <v>14.1728776233094</v>
      </c>
      <c r="AT475">
        <v>14.1728776233094</v>
      </c>
      <c r="AU475">
        <v>14.1728776233094</v>
      </c>
      <c r="AV475" t="str">
        <f>VLOOKUP(Sheet1[[#This Row],[NPDES ID2]],Combined_Sheet__Major_Only___2[[NPDES ID2]:[ECHO BFR]],3,FALSE)</f>
        <v>KS</v>
      </c>
      <c r="AW475" t="s">
        <v>41</v>
      </c>
      <c r="AX475" t="str">
        <f>VLOOKUP(Sheet1[[#This Row],[NPDES ID2]],Combined_Sheet__Major_Only___2[[NPDES ID2]:[ECHO BFR]],27,FALSE)</f>
        <v>-</v>
      </c>
      <c r="AY475" t="str">
        <f>VLOOKUP(Sheet1[[#This Row],[NPDES ID2]],Combined_Sheet__Major_Only___2[[NPDES ID2]:[ECHO BFR]],28,FALSE)</f>
        <v>-</v>
      </c>
      <c r="AZ475" t="str">
        <f>VLOOKUP(Sheet1[[#This Row],[NPDES ID2]],Combined_Sheet__Major_Only___2[[NPDES ID2]:[ECHO BFR]],29,FALSE)</f>
        <v>preliminaryOps, thickening</v>
      </c>
      <c r="BA475">
        <f>VLOOKUP(Sheet1[[#This Row],[NPDES ID2]],Combined_Sheet__Major_Only___2[[NPDES ID2]:[ECHO BFR]],17,FALSE)</f>
        <v>38.910504000000003</v>
      </c>
      <c r="BB475">
        <f>VLOOKUP(Sheet1[[#This Row],[NPDES ID2]],Combined_Sheet__Major_Only___2[[NPDES ID2]:[ECHO BFR]],18,FALSE)</f>
        <v>-95.201504</v>
      </c>
      <c r="BC475" t="str">
        <f>IF(ISNUMBER(SEARCH("aerobic",$AW475)),"aerobic","")</f>
        <v>aerobic</v>
      </c>
      <c r="BD475" t="str">
        <f>IF(ISNUMBER(SEARCH("anaer",$AW475)),"anaer","")</f>
        <v/>
      </c>
      <c r="BE475" t="str">
        <f>IF(ISNUMBER(SEARCH("thickening",$AZ475)),"thickening","")</f>
        <v>thickening</v>
      </c>
      <c r="BF475" s="3" t="str">
        <f>IF(ISNUMBER(SEARCH("airDry",$AW475)),"airDry","")</f>
        <v/>
      </c>
      <c r="BG475" s="3" t="str">
        <f>IF(ISNUMBER(SEARCH("heatDry",$AY475)),"heatDry","")</f>
        <v/>
      </c>
      <c r="BH475" s="3" t="str">
        <f>IF(AND(ISNUMBER(SEARCH("aerobic",$AW475)),ISNUMBER(SEARCH("anaer",$AW475))),"Combined Aer and Anaer.","")</f>
        <v/>
      </c>
    </row>
    <row r="476" spans="1:60" x14ac:dyDescent="0.3">
      <c r="A476" s="4">
        <v>474</v>
      </c>
      <c r="B476" t="s">
        <v>2361</v>
      </c>
      <c r="C476">
        <v>433.35</v>
      </c>
      <c r="D476">
        <v>346.81052860251538</v>
      </c>
      <c r="E476">
        <v>346.1984761377916</v>
      </c>
      <c r="F476">
        <v>271.97694777143982</v>
      </c>
      <c r="G476">
        <v>429.00071833923732</v>
      </c>
      <c r="H476">
        <v>-76.826528753765103</v>
      </c>
      <c r="I476">
        <v>-78.043462625972381</v>
      </c>
      <c r="J476">
        <v>-90.995053088957818</v>
      </c>
      <c r="K476">
        <v>-60.712685568793248</v>
      </c>
      <c r="L476">
        <v>284.94908578134311</v>
      </c>
      <c r="M476">
        <v>283.76944956910069</v>
      </c>
      <c r="N476">
        <v>279.49486080876773</v>
      </c>
      <c r="O476">
        <v>293.93597323890958</v>
      </c>
      <c r="P476">
        <v>10.21243618028544</v>
      </c>
      <c r="Q476">
        <v>10.333867577820911</v>
      </c>
      <c r="R476">
        <v>8.29203667199757</v>
      </c>
      <c r="S476">
        <v>11.697210832635839</v>
      </c>
      <c r="T476">
        <v>71.403240548203243</v>
      </c>
      <c r="U476">
        <v>71.40312751621147</v>
      </c>
      <c r="V476">
        <v>71.354731658032406</v>
      </c>
      <c r="W476">
        <v>71.451283850695418</v>
      </c>
      <c r="X476">
        <v>4887.8286591610786</v>
      </c>
      <c r="Y476">
        <v>4904.8215833014838</v>
      </c>
      <c r="Z476">
        <v>4740.2151630521776</v>
      </c>
      <c r="AA476">
        <v>4981.8553698020442</v>
      </c>
      <c r="AB476">
        <v>972.73267633569981</v>
      </c>
      <c r="AC476">
        <v>962.04905770658593</v>
      </c>
      <c r="AD476">
        <v>811.09794063683501</v>
      </c>
      <c r="AE476">
        <v>1183.493739815176</v>
      </c>
      <c r="AF476">
        <v>64.441404524295478</v>
      </c>
      <c r="AG476">
        <v>64.174476305122226</v>
      </c>
      <c r="AH476">
        <v>63.208768234594572</v>
      </c>
      <c r="AI476">
        <v>66.47249810183294</v>
      </c>
      <c r="AJ476">
        <v>0.56365664461602494</v>
      </c>
      <c r="AK476">
        <v>0.56365655920714341</v>
      </c>
      <c r="AL476">
        <v>0.56364460400646854</v>
      </c>
      <c r="AM476">
        <v>0.56366873539672224</v>
      </c>
      <c r="AN476">
        <v>0.96549697755203012</v>
      </c>
      <c r="AO476">
        <v>0.96549697755202979</v>
      </c>
      <c r="AP476">
        <v>0.96549697755202979</v>
      </c>
      <c r="AQ476">
        <v>0.96549697755202979</v>
      </c>
      <c r="AR476">
        <v>13.20372497208124</v>
      </c>
      <c r="AS476">
        <v>13.20372497208124</v>
      </c>
      <c r="AT476">
        <v>13.20372497208124</v>
      </c>
      <c r="AU476">
        <v>13.20372497208124</v>
      </c>
      <c r="AV476" t="str">
        <f>VLOOKUP(Sheet1[[#This Row],[NPDES ID2]],Combined_Sheet__Major_Only___2[[NPDES ID2]:[ECHO BFR]],3,FALSE)</f>
        <v>NJ</v>
      </c>
      <c r="AW476" t="s">
        <v>12181</v>
      </c>
      <c r="AX476" t="str">
        <f>VLOOKUP(Sheet1[[#This Row],[NPDES ID2]],Combined_Sheet__Major_Only___2[[NPDES ID2]:[ECHO BFR]],27,FALSE)</f>
        <v>methaneBioCaptureRecover</v>
      </c>
      <c r="AY476" t="str">
        <f>VLOOKUP(Sheet1[[#This Row],[NPDES ID2]],Combined_Sheet__Major_Only___2[[NPDES ID2]:[ECHO BFR]],28,FALSE)</f>
        <v>-</v>
      </c>
      <c r="AZ476" t="str">
        <f>VLOOKUP(Sheet1[[#This Row],[NPDES ID2]],Combined_Sheet__Major_Only___2[[NPDES ID2]:[ECHO BFR]],29,FALSE)</f>
        <v>thickening</v>
      </c>
      <c r="BA476">
        <f>VLOOKUP(Sheet1[[#This Row],[NPDES ID2]],Combined_Sheet__Major_Only___2[[NPDES ID2]:[ECHO BFR]],17,FALSE)</f>
        <v>40.027628</v>
      </c>
      <c r="BB476">
        <f>VLOOKUP(Sheet1[[#This Row],[NPDES ID2]],Combined_Sheet__Major_Only___2[[NPDES ID2]:[ECHO BFR]],18,FALSE)</f>
        <v>-74.919349999999994</v>
      </c>
      <c r="BC476" t="str">
        <f>IF(ISNUMBER(SEARCH("aerobic",$AW476)),"aerobic","")</f>
        <v/>
      </c>
      <c r="BD476" t="str">
        <f>IF(ISNUMBER(SEARCH("anaer",$AW476)),"anaer","")</f>
        <v>anaer</v>
      </c>
      <c r="BE476" t="str">
        <f>IF(ISNUMBER(SEARCH("thickening",$AZ476)),"thickening","")</f>
        <v>thickening</v>
      </c>
      <c r="BF476" s="2" t="str">
        <f>IF(ISNUMBER(SEARCH("airDry",$AW476)),"airDry","")</f>
        <v/>
      </c>
      <c r="BG476" s="2" t="str">
        <f>IF(ISNUMBER(SEARCH("heatDry",$AY476)),"heatDry","")</f>
        <v/>
      </c>
      <c r="BH476" s="2" t="str">
        <f>IF(AND(ISNUMBER(SEARCH("aerobic",$AW476)),ISNUMBER(SEARCH("anaer",$AW476))),"Combined Aer and Anaer.","")</f>
        <v/>
      </c>
    </row>
    <row r="477" spans="1:60" x14ac:dyDescent="0.3">
      <c r="A477" s="4">
        <v>475</v>
      </c>
      <c r="B477" t="s">
        <v>2366</v>
      </c>
      <c r="C477">
        <v>433.16</v>
      </c>
      <c r="D477">
        <v>370.4471726072029</v>
      </c>
      <c r="E477">
        <v>370.05886504240851</v>
      </c>
      <c r="F477">
        <v>290.40935515505959</v>
      </c>
      <c r="G477">
        <v>456.98035685515828</v>
      </c>
      <c r="H477">
        <v>-77.186503030185719</v>
      </c>
      <c r="I477">
        <v>-78.276009339062938</v>
      </c>
      <c r="J477">
        <v>-90.909411257166383</v>
      </c>
      <c r="K477">
        <v>-62.253983480925207</v>
      </c>
      <c r="L477">
        <v>266.74986689178002</v>
      </c>
      <c r="M477">
        <v>265.43572381718519</v>
      </c>
      <c r="N477">
        <v>260.67423384749162</v>
      </c>
      <c r="O477">
        <v>276.76050989671069</v>
      </c>
      <c r="P477">
        <v>10.241511121354939</v>
      </c>
      <c r="Q477">
        <v>10.327030902119439</v>
      </c>
      <c r="R477">
        <v>8.4128468958227351</v>
      </c>
      <c r="S477">
        <v>11.75779725677064</v>
      </c>
      <c r="T477">
        <v>50.149085820028468</v>
      </c>
      <c r="U477">
        <v>50.14900558891064</v>
      </c>
      <c r="V477">
        <v>50.114653776298432</v>
      </c>
      <c r="W477">
        <v>50.183187385463597</v>
      </c>
      <c r="X477">
        <v>3665.9019346116688</v>
      </c>
      <c r="Y477">
        <v>3681.0688444175121</v>
      </c>
      <c r="Z477">
        <v>3534.3073531930768</v>
      </c>
      <c r="AA477">
        <v>3749.9332287028751</v>
      </c>
      <c r="AB477">
        <v>630.53994141644262</v>
      </c>
      <c r="AC477">
        <v>625.77058816122133</v>
      </c>
      <c r="AD477">
        <v>537.96776223332961</v>
      </c>
      <c r="AE477">
        <v>747.84357850926938</v>
      </c>
      <c r="AF477">
        <v>60.351855198957601</v>
      </c>
      <c r="AG477">
        <v>60.054413124772339</v>
      </c>
      <c r="AH477">
        <v>58.977901031380689</v>
      </c>
      <c r="AI477">
        <v>62.615737706153787</v>
      </c>
      <c r="AJ477">
        <v>0.51371119732666848</v>
      </c>
      <c r="AK477">
        <v>0.51371113269145741</v>
      </c>
      <c r="AL477">
        <v>0.51370208332425105</v>
      </c>
      <c r="AM477">
        <v>0.51372034926709287</v>
      </c>
      <c r="AN477">
        <v>0.95188311118945079</v>
      </c>
      <c r="AO477">
        <v>0.95188311118945101</v>
      </c>
      <c r="AP477">
        <v>0.95188311118945101</v>
      </c>
      <c r="AQ477">
        <v>0.95188311118945101</v>
      </c>
      <c r="AR477">
        <v>13.43115988001415</v>
      </c>
      <c r="AS477">
        <v>13.43115988001415</v>
      </c>
      <c r="AT477">
        <v>13.43115988001415</v>
      </c>
      <c r="AU477">
        <v>13.43115988001415</v>
      </c>
      <c r="AV477" t="str">
        <f>VLOOKUP(Sheet1[[#This Row],[NPDES ID2]],Combined_Sheet__Major_Only___2[[NPDES ID2]:[ECHO BFR]],3,FALSE)</f>
        <v>NJ</v>
      </c>
      <c r="AW477" t="s">
        <v>41</v>
      </c>
      <c r="AX477" t="str">
        <f>VLOOKUP(Sheet1[[#This Row],[NPDES ID2]],Combined_Sheet__Major_Only___2[[NPDES ID2]:[ECHO BFR]],27,FALSE)</f>
        <v>-</v>
      </c>
      <c r="AY477" t="str">
        <f>VLOOKUP(Sheet1[[#This Row],[NPDES ID2]],Combined_Sheet__Major_Only___2[[NPDES ID2]:[ECHO BFR]],28,FALSE)</f>
        <v>-</v>
      </c>
      <c r="AZ477" t="str">
        <f>VLOOKUP(Sheet1[[#This Row],[NPDES ID2]],Combined_Sheet__Major_Only___2[[NPDES ID2]:[ECHO BFR]],29,FALSE)</f>
        <v>thickening, preliminaryOps</v>
      </c>
      <c r="BA477">
        <f>VLOOKUP(Sheet1[[#This Row],[NPDES ID2]],Combined_Sheet__Major_Only___2[[NPDES ID2]:[ECHO BFR]],17,FALSE)</f>
        <v>39.967726999999996</v>
      </c>
      <c r="BB477">
        <f>VLOOKUP(Sheet1[[#This Row],[NPDES ID2]],Combined_Sheet__Major_Only___2[[NPDES ID2]:[ECHO BFR]],18,FALSE)</f>
        <v>-75.018772999999996</v>
      </c>
      <c r="BC477" t="str">
        <f>IF(ISNUMBER(SEARCH("aerobic",$AW477)),"aerobic","")</f>
        <v>aerobic</v>
      </c>
      <c r="BD477" t="str">
        <f>IF(ISNUMBER(SEARCH("anaer",$AW477)),"anaer","")</f>
        <v/>
      </c>
      <c r="BE477" t="str">
        <f>IF(ISNUMBER(SEARCH("thickening",$AZ477)),"thickening","")</f>
        <v>thickening</v>
      </c>
      <c r="BF477" s="3" t="str">
        <f>IF(ISNUMBER(SEARCH("airDry",$AW477)),"airDry","")</f>
        <v/>
      </c>
      <c r="BG477" s="3" t="str">
        <f>IF(ISNUMBER(SEARCH("heatDry",$AY477)),"heatDry","")</f>
        <v/>
      </c>
      <c r="BH477" s="3" t="str">
        <f>IF(AND(ISNUMBER(SEARCH("aerobic",$AW477)),ISNUMBER(SEARCH("anaer",$AW477))),"Combined Aer and Anaer.","")</f>
        <v/>
      </c>
    </row>
    <row r="478" spans="1:60" x14ac:dyDescent="0.3">
      <c r="A478" s="4">
        <v>476</v>
      </c>
      <c r="B478" t="s">
        <v>2371</v>
      </c>
      <c r="C478">
        <v>432</v>
      </c>
      <c r="D478">
        <v>365.5674906045034</v>
      </c>
      <c r="E478">
        <v>365.09129579497642</v>
      </c>
      <c r="F478">
        <v>286.51610812134248</v>
      </c>
      <c r="G478">
        <v>451.29435339208851</v>
      </c>
      <c r="H478">
        <v>-77.115865590960851</v>
      </c>
      <c r="I478">
        <v>-78.332668689573836</v>
      </c>
      <c r="J478">
        <v>-91.032803579473068</v>
      </c>
      <c r="K478">
        <v>-62.014999890248554</v>
      </c>
      <c r="L478">
        <v>270.0114934002757</v>
      </c>
      <c r="M478">
        <v>268.73053484407461</v>
      </c>
      <c r="N478">
        <v>264.08932342235192</v>
      </c>
      <c r="O478">
        <v>279.76926792751942</v>
      </c>
      <c r="P478">
        <v>10.20684475048515</v>
      </c>
      <c r="Q478">
        <v>10.30519966166792</v>
      </c>
      <c r="R478">
        <v>8.3627459787634812</v>
      </c>
      <c r="S478">
        <v>11.706972109475201</v>
      </c>
      <c r="T478">
        <v>49.590782240197058</v>
      </c>
      <c r="U478">
        <v>49.590702870691722</v>
      </c>
      <c r="V478">
        <v>49.556719966700697</v>
      </c>
      <c r="W478">
        <v>49.624517584448249</v>
      </c>
      <c r="X478">
        <v>3571.6137359039772</v>
      </c>
      <c r="Y478">
        <v>3585.8451419837029</v>
      </c>
      <c r="Z478">
        <v>3448.1161163909501</v>
      </c>
      <c r="AA478">
        <v>3650.4264302828542</v>
      </c>
      <c r="AB478">
        <v>565.95423640257854</v>
      </c>
      <c r="AC478">
        <v>562.4392375631644</v>
      </c>
      <c r="AD478">
        <v>488.98406236385631</v>
      </c>
      <c r="AE478">
        <v>661.2887097195229</v>
      </c>
      <c r="AF478">
        <v>61.253767591296658</v>
      </c>
      <c r="AG478">
        <v>60.963060094712887</v>
      </c>
      <c r="AH478">
        <v>59.910913396273983</v>
      </c>
      <c r="AI478">
        <v>63.466404819591823</v>
      </c>
      <c r="AJ478">
        <v>0.52472020887191262</v>
      </c>
      <c r="AK478">
        <v>0.52472014632311781</v>
      </c>
      <c r="AL478">
        <v>0.52471138857403432</v>
      </c>
      <c r="AM478">
        <v>0.52472906587563761</v>
      </c>
      <c r="AN478">
        <v>0.95137917770488845</v>
      </c>
      <c r="AO478">
        <v>0.95137917770488789</v>
      </c>
      <c r="AP478">
        <v>0.95137917770488789</v>
      </c>
      <c r="AQ478">
        <v>0.95137917770488789</v>
      </c>
      <c r="AR478">
        <v>14.314735999175641</v>
      </c>
      <c r="AS478">
        <v>14.314735999175641</v>
      </c>
      <c r="AT478">
        <v>14.314735999175641</v>
      </c>
      <c r="AU478">
        <v>14.314735999175641</v>
      </c>
      <c r="AV478" t="str">
        <f>VLOOKUP(Sheet1[[#This Row],[NPDES ID2]],Combined_Sheet__Major_Only___2[[NPDES ID2]:[ECHO BFR]],3,FALSE)</f>
        <v>KY</v>
      </c>
      <c r="AW478" t="s">
        <v>41</v>
      </c>
      <c r="AX478" t="str">
        <f>VLOOKUP(Sheet1[[#This Row],[NPDES ID2]],Combined_Sheet__Major_Only___2[[NPDES ID2]:[ECHO BFR]],27,FALSE)</f>
        <v>-</v>
      </c>
      <c r="AY478" t="str">
        <f>VLOOKUP(Sheet1[[#This Row],[NPDES ID2]],Combined_Sheet__Major_Only___2[[NPDES ID2]:[ECHO BFR]],28,FALSE)</f>
        <v>-</v>
      </c>
      <c r="AZ478" t="str">
        <f>VLOOKUP(Sheet1[[#This Row],[NPDES ID2]],Combined_Sheet__Major_Only___2[[NPDES ID2]:[ECHO BFR]],29,FALSE)</f>
        <v>thickening, preliminaryOps</v>
      </c>
      <c r="BA478">
        <f>VLOOKUP(Sheet1[[#This Row],[NPDES ID2]],Combined_Sheet__Major_Only___2[[NPDES ID2]:[ECHO BFR]],17,FALSE)</f>
        <v>37.987499999999997</v>
      </c>
      <c r="BB478">
        <f>VLOOKUP(Sheet1[[#This Row],[NPDES ID2]],Combined_Sheet__Major_Only___2[[NPDES ID2]:[ECHO BFR]],18,FALSE)</f>
        <v>-85.720832999999999</v>
      </c>
      <c r="BC478" t="str">
        <f>IF(ISNUMBER(SEARCH("aerobic",$AW478)),"aerobic","")</f>
        <v>aerobic</v>
      </c>
      <c r="BD478" t="str">
        <f>IF(ISNUMBER(SEARCH("anaer",$AW478)),"anaer","")</f>
        <v/>
      </c>
      <c r="BE478" t="str">
        <f>IF(ISNUMBER(SEARCH("thickening",$AZ478)),"thickening","")</f>
        <v>thickening</v>
      </c>
      <c r="BF478" s="2" t="str">
        <f>IF(ISNUMBER(SEARCH("airDry",$AW478)),"airDry","")</f>
        <v/>
      </c>
      <c r="BG478" s="2" t="str">
        <f>IF(ISNUMBER(SEARCH("heatDry",$AY478)),"heatDry","")</f>
        <v/>
      </c>
      <c r="BH478" s="2" t="str">
        <f>IF(AND(ISNUMBER(SEARCH("aerobic",$AW478)),ISNUMBER(SEARCH("anaer",$AW478))),"Combined Aer and Anaer.","")</f>
        <v/>
      </c>
    </row>
    <row r="479" spans="1:60" x14ac:dyDescent="0.3">
      <c r="A479" s="4">
        <v>477</v>
      </c>
      <c r="B479" t="s">
        <v>2376</v>
      </c>
      <c r="C479">
        <v>428.19</v>
      </c>
      <c r="D479">
        <v>334.69867332583021</v>
      </c>
      <c r="E479">
        <v>333.82674425191851</v>
      </c>
      <c r="F479">
        <v>262.16356094840609</v>
      </c>
      <c r="G479">
        <v>414.90272436807481</v>
      </c>
      <c r="H479">
        <v>-76.599876585648985</v>
      </c>
      <c r="I479">
        <v>-77.882832794020132</v>
      </c>
      <c r="J479">
        <v>-90.536662572403827</v>
      </c>
      <c r="K479">
        <v>-59.510903852103382</v>
      </c>
      <c r="L479">
        <v>293.82828845165091</v>
      </c>
      <c r="M479">
        <v>292.75440373853559</v>
      </c>
      <c r="N479">
        <v>288.86317951339453</v>
      </c>
      <c r="O479">
        <v>302.00921898629377</v>
      </c>
      <c r="P479">
        <v>10.067423759915259</v>
      </c>
      <c r="Q479">
        <v>10.201254213966401</v>
      </c>
      <c r="R479">
        <v>8.1005925385105364</v>
      </c>
      <c r="S479">
        <v>11.639230103708799</v>
      </c>
      <c r="T479">
        <v>55.832276504581301</v>
      </c>
      <c r="U479">
        <v>55.832187502772591</v>
      </c>
      <c r="V479">
        <v>55.794080424897658</v>
      </c>
      <c r="W479">
        <v>55.870105978803323</v>
      </c>
      <c r="X479">
        <v>3662.0958000907699</v>
      </c>
      <c r="Y479">
        <v>3673.2858647644239</v>
      </c>
      <c r="Z479">
        <v>3564.4924365392872</v>
      </c>
      <c r="AA479">
        <v>3724.228959834089</v>
      </c>
      <c r="AB479">
        <v>684.72512073212022</v>
      </c>
      <c r="AC479">
        <v>678.9133168916145</v>
      </c>
      <c r="AD479">
        <v>577.66636867035322</v>
      </c>
      <c r="AE479">
        <v>823.55915269199659</v>
      </c>
      <c r="AF479">
        <v>67.249927483491319</v>
      </c>
      <c r="AG479">
        <v>67.004010025029046</v>
      </c>
      <c r="AH479">
        <v>66.114266204034337</v>
      </c>
      <c r="AI479">
        <v>69.121220764901793</v>
      </c>
      <c r="AJ479">
        <v>0.59799472100487094</v>
      </c>
      <c r="AK479">
        <v>0.59799464596741325</v>
      </c>
      <c r="AL479">
        <v>0.59798414018492285</v>
      </c>
      <c r="AM479">
        <v>0.59800534586802279</v>
      </c>
      <c r="AN479">
        <v>0.95647519271112269</v>
      </c>
      <c r="AO479">
        <v>0.95647519271112269</v>
      </c>
      <c r="AP479">
        <v>0.95647519271112269</v>
      </c>
      <c r="AQ479">
        <v>0.95647519271112269</v>
      </c>
      <c r="AR479">
        <v>14.265436417875581</v>
      </c>
      <c r="AS479">
        <v>14.265436417875581</v>
      </c>
      <c r="AT479">
        <v>14.265436417875581</v>
      </c>
      <c r="AU479">
        <v>14.265436417875581</v>
      </c>
      <c r="AV479" t="str">
        <f>VLOOKUP(Sheet1[[#This Row],[NPDES ID2]],Combined_Sheet__Major_Only___2[[NPDES ID2]:[ECHO BFR]],3,FALSE)</f>
        <v>MT</v>
      </c>
      <c r="AW479" t="s">
        <v>12181</v>
      </c>
      <c r="AX479" t="str">
        <f>VLOOKUP(Sheet1[[#This Row],[NPDES ID2]],Combined_Sheet__Major_Only___2[[NPDES ID2]:[ECHO BFR]],27,FALSE)</f>
        <v>methaneBioCaptureRecover</v>
      </c>
      <c r="AY479" t="str">
        <f>VLOOKUP(Sheet1[[#This Row],[NPDES ID2]],Combined_Sheet__Major_Only___2[[NPDES ID2]:[ECHO BFR]],28,FALSE)</f>
        <v>-</v>
      </c>
      <c r="AZ479" t="str">
        <f>VLOOKUP(Sheet1[[#This Row],[NPDES ID2]],Combined_Sheet__Major_Only___2[[NPDES ID2]:[ECHO BFR]],29,FALSE)</f>
        <v>thickening, preliminaryOps</v>
      </c>
      <c r="BA479">
        <f>VLOOKUP(Sheet1[[#This Row],[NPDES ID2]],Combined_Sheet__Major_Only___2[[NPDES ID2]:[ECHO BFR]],17,FALSE)</f>
        <v>46.619166999999997</v>
      </c>
      <c r="BB479">
        <f>VLOOKUP(Sheet1[[#This Row],[NPDES ID2]],Combined_Sheet__Major_Only___2[[NPDES ID2]:[ECHO BFR]],18,FALSE)</f>
        <v>-112.005</v>
      </c>
      <c r="BC479" t="str">
        <f>IF(ISNUMBER(SEARCH("aerobic",$AW479)),"aerobic","")</f>
        <v/>
      </c>
      <c r="BD479" t="str">
        <f>IF(ISNUMBER(SEARCH("anaer",$AW479)),"anaer","")</f>
        <v>anaer</v>
      </c>
      <c r="BE479" t="str">
        <f>IF(ISNUMBER(SEARCH("thickening",$AZ479)),"thickening","")</f>
        <v>thickening</v>
      </c>
      <c r="BF479" s="3" t="str">
        <f>IF(ISNUMBER(SEARCH("airDry",$AW479)),"airDry","")</f>
        <v/>
      </c>
      <c r="BG479" s="3" t="str">
        <f>IF(ISNUMBER(SEARCH("heatDry",$AY479)),"heatDry","")</f>
        <v/>
      </c>
      <c r="BH479" s="3" t="str">
        <f>IF(AND(ISNUMBER(SEARCH("aerobic",$AW479)),ISNUMBER(SEARCH("anaer",$AW479))),"Combined Aer and Anaer.","")</f>
        <v/>
      </c>
    </row>
    <row r="480" spans="1:60" x14ac:dyDescent="0.3">
      <c r="A480" s="4">
        <v>478</v>
      </c>
      <c r="B480" t="s">
        <v>2381</v>
      </c>
      <c r="C480">
        <v>428</v>
      </c>
      <c r="D480">
        <v>381.32411900870181</v>
      </c>
      <c r="E480">
        <v>380.88336933946698</v>
      </c>
      <c r="F480">
        <v>298.49595553740983</v>
      </c>
      <c r="G480">
        <v>470.14862093635008</v>
      </c>
      <c r="H480">
        <v>-77.199884325351618</v>
      </c>
      <c r="I480">
        <v>-78.193725262570936</v>
      </c>
      <c r="J480">
        <v>-90.551369694389706</v>
      </c>
      <c r="K480">
        <v>-62.478681484498729</v>
      </c>
      <c r="L480">
        <v>257.90990635540709</v>
      </c>
      <c r="M480">
        <v>256.56943976879882</v>
      </c>
      <c r="N480">
        <v>251.7108269022624</v>
      </c>
      <c r="O480">
        <v>268.12442311607663</v>
      </c>
      <c r="P480">
        <v>10.12943766525056</v>
      </c>
      <c r="Q480">
        <v>10.21704764374442</v>
      </c>
      <c r="R480">
        <v>8.3708784343341538</v>
      </c>
      <c r="S480">
        <v>11.65217815452325</v>
      </c>
      <c r="T480">
        <v>193.70152862707999</v>
      </c>
      <c r="U480">
        <v>193.70122685595561</v>
      </c>
      <c r="V480">
        <v>193.57202031617109</v>
      </c>
      <c r="W480">
        <v>193.82979391895401</v>
      </c>
      <c r="X480">
        <v>14471.07022550444</v>
      </c>
      <c r="Y480">
        <v>14534.34628484775</v>
      </c>
      <c r="Z480">
        <v>13922.9113325994</v>
      </c>
      <c r="AA480">
        <v>14821.30899956682</v>
      </c>
      <c r="AB480">
        <v>2289.8111595893279</v>
      </c>
      <c r="AC480">
        <v>2276.0868524574771</v>
      </c>
      <c r="AD480">
        <v>1977.4966907896321</v>
      </c>
      <c r="AE480">
        <v>2684.1048402859751</v>
      </c>
      <c r="AF480">
        <v>59.056793849339392</v>
      </c>
      <c r="AG480">
        <v>58.74958956105889</v>
      </c>
      <c r="AH480">
        <v>57.638745927514492</v>
      </c>
      <c r="AI480">
        <v>61.393499828285137</v>
      </c>
      <c r="AJ480">
        <v>0.49790962235146252</v>
      </c>
      <c r="AK480">
        <v>0.49790948121249801</v>
      </c>
      <c r="AL480">
        <v>0.49788974730481678</v>
      </c>
      <c r="AM480">
        <v>0.4979295806439788</v>
      </c>
      <c r="AN480">
        <v>0.98687110996209337</v>
      </c>
      <c r="AO480">
        <v>0.98687110996209326</v>
      </c>
      <c r="AP480">
        <v>0.98687110996209326</v>
      </c>
      <c r="AQ480">
        <v>0.98687110996209326</v>
      </c>
      <c r="AR480">
        <v>13.812956043549701</v>
      </c>
      <c r="AS480">
        <v>13.81295604354969</v>
      </c>
      <c r="AT480">
        <v>13.81295604354969</v>
      </c>
      <c r="AU480">
        <v>13.81295604354969</v>
      </c>
      <c r="AV480" t="str">
        <f>VLOOKUP(Sheet1[[#This Row],[NPDES ID2]],Combined_Sheet__Major_Only___2[[NPDES ID2]:[ECHO BFR]],3,FALSE)</f>
        <v>VA</v>
      </c>
      <c r="AW480" t="s">
        <v>41</v>
      </c>
      <c r="AX480" t="str">
        <f>VLOOKUP(Sheet1[[#This Row],[NPDES ID2]],Combined_Sheet__Major_Only___2[[NPDES ID2]:[ECHO BFR]],27,FALSE)</f>
        <v>-</v>
      </c>
      <c r="AY480" t="str">
        <f>VLOOKUP(Sheet1[[#This Row],[NPDES ID2]],Combined_Sheet__Major_Only___2[[NPDES ID2]:[ECHO BFR]],28,FALSE)</f>
        <v>-</v>
      </c>
      <c r="AZ480" t="str">
        <f>VLOOKUP(Sheet1[[#This Row],[NPDES ID2]],Combined_Sheet__Major_Only___2[[NPDES ID2]:[ECHO BFR]],29,FALSE)</f>
        <v>sludgeLagoon</v>
      </c>
      <c r="BA480">
        <f>VLOOKUP(Sheet1[[#This Row],[NPDES ID2]],Combined_Sheet__Major_Only___2[[NPDES ID2]:[ECHO BFR]],17,FALSE)</f>
        <v>36.564695</v>
      </c>
      <c r="BB480">
        <f>VLOOKUP(Sheet1[[#This Row],[NPDES ID2]],Combined_Sheet__Major_Only___2[[NPDES ID2]:[ECHO BFR]],18,FALSE)</f>
        <v>-79.360352000000006</v>
      </c>
      <c r="BC480" t="str">
        <f>IF(ISNUMBER(SEARCH("aerobic",$AW480)),"aerobic","")</f>
        <v>aerobic</v>
      </c>
      <c r="BD480" t="str">
        <f>IF(ISNUMBER(SEARCH("anaer",$AW480)),"anaer","")</f>
        <v/>
      </c>
      <c r="BE480" t="str">
        <f>IF(ISNUMBER(SEARCH("thickening",$AZ480)),"thickening","")</f>
        <v/>
      </c>
      <c r="BF480" s="2" t="str">
        <f>IF(ISNUMBER(SEARCH("airDry",$AW480)),"airDry","")</f>
        <v/>
      </c>
      <c r="BG480" s="2" t="str">
        <f>IF(ISNUMBER(SEARCH("heatDry",$AY480)),"heatDry","")</f>
        <v/>
      </c>
      <c r="BH480" s="2" t="str">
        <f>IF(AND(ISNUMBER(SEARCH("aerobic",$AW480)),ISNUMBER(SEARCH("anaer",$AW480))),"Combined Aer and Anaer.","")</f>
        <v/>
      </c>
    </row>
    <row r="481" spans="1:60" x14ac:dyDescent="0.3">
      <c r="A481" s="4">
        <v>479</v>
      </c>
      <c r="B481" t="s">
        <v>2385</v>
      </c>
      <c r="C481">
        <v>425.9</v>
      </c>
      <c r="D481">
        <v>365.63941654087051</v>
      </c>
      <c r="E481">
        <v>364.96162727425678</v>
      </c>
      <c r="F481">
        <v>286.11506770036419</v>
      </c>
      <c r="G481">
        <v>451.77373268840682</v>
      </c>
      <c r="H481">
        <v>-77.049309139764773</v>
      </c>
      <c r="I481">
        <v>-78.250089811567676</v>
      </c>
      <c r="J481">
        <v>-91.054326829296926</v>
      </c>
      <c r="K481">
        <v>-61.844169373700488</v>
      </c>
      <c r="L481">
        <v>268.4249516749415</v>
      </c>
      <c r="M481">
        <v>267.17876668000838</v>
      </c>
      <c r="N481">
        <v>262.6630871505418</v>
      </c>
      <c r="O481">
        <v>277.91872037811402</v>
      </c>
      <c r="P481">
        <v>10.05856371382365</v>
      </c>
      <c r="Q481">
        <v>10.160497773595511</v>
      </c>
      <c r="R481">
        <v>8.2293030934989861</v>
      </c>
      <c r="S481">
        <v>11.530781108354759</v>
      </c>
      <c r="T481">
        <v>79.456711336484801</v>
      </c>
      <c r="U481">
        <v>79.45658587582281</v>
      </c>
      <c r="V481">
        <v>79.40286854933936</v>
      </c>
      <c r="W481">
        <v>79.510037341279769</v>
      </c>
      <c r="X481">
        <v>5675.0682198566074</v>
      </c>
      <c r="Y481">
        <v>5697.2243806897477</v>
      </c>
      <c r="Z481">
        <v>5482.943655204941</v>
      </c>
      <c r="AA481">
        <v>5797.6085000590137</v>
      </c>
      <c r="AB481">
        <v>1050.831805703255</v>
      </c>
      <c r="AC481">
        <v>1041.152044564227</v>
      </c>
      <c r="AD481">
        <v>886.35992192773767</v>
      </c>
      <c r="AE481">
        <v>1260.342128160001</v>
      </c>
      <c r="AF481">
        <v>61.766391198004811</v>
      </c>
      <c r="AG481">
        <v>61.479482944398228</v>
      </c>
      <c r="AH481">
        <v>60.441385377475648</v>
      </c>
      <c r="AI481">
        <v>63.949670127404957</v>
      </c>
      <c r="AJ481">
        <v>0.53097900520748431</v>
      </c>
      <c r="AK481">
        <v>0.53097892125156898</v>
      </c>
      <c r="AL481">
        <v>0.53096717009142325</v>
      </c>
      <c r="AM481">
        <v>0.53099088965123065</v>
      </c>
      <c r="AN481">
        <v>0.96883778547851496</v>
      </c>
      <c r="AO481">
        <v>0.96883778547851518</v>
      </c>
      <c r="AP481">
        <v>0.96883778547851518</v>
      </c>
      <c r="AQ481">
        <v>0.96883778547851518</v>
      </c>
      <c r="AR481">
        <v>13.174293735512411</v>
      </c>
      <c r="AS481">
        <v>13.1742937355124</v>
      </c>
      <c r="AT481">
        <v>13.1742937355124</v>
      </c>
      <c r="AU481">
        <v>13.1742937355124</v>
      </c>
      <c r="AV481" t="str">
        <f>VLOOKUP(Sheet1[[#This Row],[NPDES ID2]],Combined_Sheet__Major_Only___2[[NPDES ID2]:[ECHO BFR]],3,FALSE)</f>
        <v>FL</v>
      </c>
      <c r="AW481" t="s">
        <v>41</v>
      </c>
      <c r="AX481" t="str">
        <f>VLOOKUP(Sheet1[[#This Row],[NPDES ID2]],Combined_Sheet__Major_Only___2[[NPDES ID2]:[ECHO BFR]],27,FALSE)</f>
        <v>-</v>
      </c>
      <c r="AY481" t="str">
        <f>VLOOKUP(Sheet1[[#This Row],[NPDES ID2]],Combined_Sheet__Major_Only___2[[NPDES ID2]:[ECHO BFR]],28,FALSE)</f>
        <v>-</v>
      </c>
      <c r="AZ481" t="str">
        <f>VLOOKUP(Sheet1[[#This Row],[NPDES ID2]],Combined_Sheet__Major_Only___2[[NPDES ID2]:[ECHO BFR]],29,FALSE)</f>
        <v>thickening</v>
      </c>
      <c r="BA481">
        <f>VLOOKUP(Sheet1[[#This Row],[NPDES ID2]],Combined_Sheet__Major_Only___2[[NPDES ID2]:[ECHO BFR]],17,FALSE)</f>
        <v>28.755289999999999</v>
      </c>
      <c r="BB481">
        <f>VLOOKUP(Sheet1[[#This Row],[NPDES ID2]],Combined_Sheet__Major_Only___2[[NPDES ID2]:[ECHO BFR]],18,FALSE)</f>
        <v>-81.928600000000003</v>
      </c>
      <c r="BC481" t="str">
        <f>IF(ISNUMBER(SEARCH("aerobic",$AW481)),"aerobic","")</f>
        <v>aerobic</v>
      </c>
      <c r="BD481" t="str">
        <f>IF(ISNUMBER(SEARCH("anaer",$AW481)),"anaer","")</f>
        <v/>
      </c>
      <c r="BE481" t="str">
        <f>IF(ISNUMBER(SEARCH("thickening",$AZ481)),"thickening","")</f>
        <v>thickening</v>
      </c>
      <c r="BF481" s="3" t="str">
        <f>IF(ISNUMBER(SEARCH("airDry",$AW481)),"airDry","")</f>
        <v/>
      </c>
      <c r="BG481" s="3" t="str">
        <f>IF(ISNUMBER(SEARCH("heatDry",$AY481)),"heatDry","")</f>
        <v/>
      </c>
      <c r="BH481" s="3" t="str">
        <f>IF(AND(ISNUMBER(SEARCH("aerobic",$AW481)),ISNUMBER(SEARCH("anaer",$AW481))),"Combined Aer and Anaer.","")</f>
        <v/>
      </c>
    </row>
    <row r="482" spans="1:60" x14ac:dyDescent="0.3">
      <c r="A482" s="4">
        <v>480</v>
      </c>
      <c r="B482" t="s">
        <v>2389</v>
      </c>
      <c r="C482">
        <v>419.53</v>
      </c>
      <c r="D482">
        <v>368.56083138976248</v>
      </c>
      <c r="E482">
        <v>367.69566978238782</v>
      </c>
      <c r="F482">
        <v>287.90532996613581</v>
      </c>
      <c r="G482">
        <v>455.64866700207591</v>
      </c>
      <c r="H482">
        <v>-77.046758450075998</v>
      </c>
      <c r="I482">
        <v>-78.260195179473556</v>
      </c>
      <c r="J482">
        <v>-91.070619948186248</v>
      </c>
      <c r="K482">
        <v>-61.829415497014168</v>
      </c>
      <c r="L482">
        <v>264.71934035112753</v>
      </c>
      <c r="M482">
        <v>263.49409137154589</v>
      </c>
      <c r="N482">
        <v>259.05434301996303</v>
      </c>
      <c r="O482">
        <v>274.05348364171891</v>
      </c>
      <c r="P482">
        <v>9.9075627360586491</v>
      </c>
      <c r="Q482">
        <v>10.00809186910336</v>
      </c>
      <c r="R482">
        <v>8.1041209517967712</v>
      </c>
      <c r="S482">
        <v>11.35681272335696</v>
      </c>
      <c r="T482">
        <v>73.317697684352538</v>
      </c>
      <c r="U482">
        <v>73.317581697838804</v>
      </c>
      <c r="V482">
        <v>73.267920829425265</v>
      </c>
      <c r="W482">
        <v>73.366996781692393</v>
      </c>
      <c r="X482">
        <v>5230.4739863564046</v>
      </c>
      <c r="Y482">
        <v>5250.8287714031649</v>
      </c>
      <c r="Z482">
        <v>5053.9437501437706</v>
      </c>
      <c r="AA482">
        <v>5343.0666276008124</v>
      </c>
      <c r="AB482">
        <v>1033.2666323163801</v>
      </c>
      <c r="AC482">
        <v>1022.1456992244269</v>
      </c>
      <c r="AD482">
        <v>861.8839417523792</v>
      </c>
      <c r="AE482">
        <v>1254.6058632215149</v>
      </c>
      <c r="AF482">
        <v>61.838535848159843</v>
      </c>
      <c r="AG482">
        <v>61.552170475321077</v>
      </c>
      <c r="AH482">
        <v>60.515995938792798</v>
      </c>
      <c r="AI482">
        <v>64.017744575785343</v>
      </c>
      <c r="AJ482">
        <v>0.53185993331699666</v>
      </c>
      <c r="AK482">
        <v>0.53185985258609958</v>
      </c>
      <c r="AL482">
        <v>0.53184855221671301</v>
      </c>
      <c r="AM482">
        <v>0.53187136184085215</v>
      </c>
      <c r="AN482">
        <v>0.96635443693013212</v>
      </c>
      <c r="AO482">
        <v>0.96635443693013245</v>
      </c>
      <c r="AP482">
        <v>0.96635443693013245</v>
      </c>
      <c r="AQ482">
        <v>0.96635443693013245</v>
      </c>
      <c r="AR482">
        <v>12.721791012155339</v>
      </c>
      <c r="AS482">
        <v>12.721791012155339</v>
      </c>
      <c r="AT482">
        <v>12.721791012155339</v>
      </c>
      <c r="AU482">
        <v>12.721791012155339</v>
      </c>
      <c r="AV482" t="str">
        <f>VLOOKUP(Sheet1[[#This Row],[NPDES ID2]],Combined_Sheet__Major_Only___2[[NPDES ID2]:[ECHO BFR]],3,FALSE)</f>
        <v>TX</v>
      </c>
      <c r="AW482" t="s">
        <v>41</v>
      </c>
      <c r="AX482" t="str">
        <f>VLOOKUP(Sheet1[[#This Row],[NPDES ID2]],Combined_Sheet__Major_Only___2[[NPDES ID2]:[ECHO BFR]],27,FALSE)</f>
        <v>-</v>
      </c>
      <c r="AY482" t="str">
        <f>VLOOKUP(Sheet1[[#This Row],[NPDES ID2]],Combined_Sheet__Major_Only___2[[NPDES ID2]:[ECHO BFR]],28,FALSE)</f>
        <v>-</v>
      </c>
      <c r="AZ482" t="str">
        <f>VLOOKUP(Sheet1[[#This Row],[NPDES ID2]],Combined_Sheet__Major_Only___2[[NPDES ID2]:[ECHO BFR]],29,FALSE)</f>
        <v>thickening</v>
      </c>
      <c r="BA482">
        <f>VLOOKUP(Sheet1[[#This Row],[NPDES ID2]],Combined_Sheet__Major_Only___2[[NPDES ID2]:[ECHO BFR]],17,FALSE)</f>
        <v>29.579944000000001</v>
      </c>
      <c r="BB482">
        <f>VLOOKUP(Sheet1[[#This Row],[NPDES ID2]],Combined_Sheet__Major_Only___2[[NPDES ID2]:[ECHO BFR]],18,FALSE)</f>
        <v>-95.409916999999993</v>
      </c>
      <c r="BC482" t="str">
        <f>IF(ISNUMBER(SEARCH("aerobic",$AW482)),"aerobic","")</f>
        <v>aerobic</v>
      </c>
      <c r="BD482" t="str">
        <f>IF(ISNUMBER(SEARCH("anaer",$AW482)),"anaer","")</f>
        <v/>
      </c>
      <c r="BE482" t="str">
        <f>IF(ISNUMBER(SEARCH("thickening",$AZ482)),"thickening","")</f>
        <v>thickening</v>
      </c>
      <c r="BF482" s="2" t="str">
        <f>IF(ISNUMBER(SEARCH("airDry",$AW482)),"airDry","")</f>
        <v/>
      </c>
      <c r="BG482" s="2" t="str">
        <f>IF(ISNUMBER(SEARCH("heatDry",$AY482)),"heatDry","")</f>
        <v/>
      </c>
      <c r="BH482" s="2" t="str">
        <f>IF(AND(ISNUMBER(SEARCH("aerobic",$AW482)),ISNUMBER(SEARCH("anaer",$AW482))),"Combined Aer and Anaer.","")</f>
        <v/>
      </c>
    </row>
    <row r="483" spans="1:60" x14ac:dyDescent="0.3">
      <c r="A483" s="4">
        <v>481</v>
      </c>
      <c r="B483" t="s">
        <v>2394</v>
      </c>
      <c r="C483">
        <v>416.26</v>
      </c>
      <c r="D483">
        <v>375.18654285934412</v>
      </c>
      <c r="E483">
        <v>374.37354549464942</v>
      </c>
      <c r="F483">
        <v>292.80120657950619</v>
      </c>
      <c r="G483">
        <v>463.70846988326292</v>
      </c>
      <c r="H483">
        <v>-77.132220286315544</v>
      </c>
      <c r="I483">
        <v>-78.315814019727256</v>
      </c>
      <c r="J483">
        <v>-91.003375308290941</v>
      </c>
      <c r="K483">
        <v>-62.071699974869787</v>
      </c>
      <c r="L483">
        <v>259.25776251974372</v>
      </c>
      <c r="M483">
        <v>258.01664202522721</v>
      </c>
      <c r="N483">
        <v>253.51976381646469</v>
      </c>
      <c r="O483">
        <v>268.71208642532491</v>
      </c>
      <c r="P483">
        <v>9.8366305543826531</v>
      </c>
      <c r="Q483">
        <v>9.9286869719723789</v>
      </c>
      <c r="R483">
        <v>8.0643107977840405</v>
      </c>
      <c r="S483">
        <v>11.28488792213671</v>
      </c>
      <c r="T483">
        <v>46.171851212283343</v>
      </c>
      <c r="U483">
        <v>46.171777119107603</v>
      </c>
      <c r="V483">
        <v>46.140053332157933</v>
      </c>
      <c r="W483">
        <v>46.203343896780851</v>
      </c>
      <c r="X483">
        <v>3337.143981351513</v>
      </c>
      <c r="Y483">
        <v>3350.5589571984801</v>
      </c>
      <c r="Z483">
        <v>3220.7180189163741</v>
      </c>
      <c r="AA483">
        <v>3411.4575115841699</v>
      </c>
      <c r="AB483">
        <v>641.03573999423293</v>
      </c>
      <c r="AC483">
        <v>634.63030101692664</v>
      </c>
      <c r="AD483">
        <v>537.18455034945396</v>
      </c>
      <c r="AE483">
        <v>774.7542513724228</v>
      </c>
      <c r="AF483">
        <v>61.03816887040071</v>
      </c>
      <c r="AG483">
        <v>60.745851321342172</v>
      </c>
      <c r="AH483">
        <v>59.687879328470238</v>
      </c>
      <c r="AI483">
        <v>63.263057729661369</v>
      </c>
      <c r="AJ483">
        <v>0.52208822527050325</v>
      </c>
      <c r="AK483">
        <v>0.52208816223747112</v>
      </c>
      <c r="AL483">
        <v>0.52207933680312846</v>
      </c>
      <c r="AM483">
        <v>0.52209715072964458</v>
      </c>
      <c r="AN483">
        <v>0.94804717969172758</v>
      </c>
      <c r="AO483">
        <v>0.94804717969172769</v>
      </c>
      <c r="AP483">
        <v>0.94804717969172769</v>
      </c>
      <c r="AQ483">
        <v>0.94804717969172769</v>
      </c>
      <c r="AR483">
        <v>12.753199813505841</v>
      </c>
      <c r="AS483">
        <v>12.753199813505841</v>
      </c>
      <c r="AT483">
        <v>12.753199813505841</v>
      </c>
      <c r="AU483">
        <v>12.753199813505841</v>
      </c>
      <c r="AV483" t="str">
        <f>VLOOKUP(Sheet1[[#This Row],[NPDES ID2]],Combined_Sheet__Major_Only___2[[NPDES ID2]:[ECHO BFR]],3,FALSE)</f>
        <v>PR</v>
      </c>
      <c r="AW483" t="s">
        <v>41</v>
      </c>
      <c r="AX483" t="str">
        <f>VLOOKUP(Sheet1[[#This Row],[NPDES ID2]],Combined_Sheet__Major_Only___2[[NPDES ID2]:[ECHO BFR]],27,FALSE)</f>
        <v>-</v>
      </c>
      <c r="AY483" t="str">
        <f>VLOOKUP(Sheet1[[#This Row],[NPDES ID2]],Combined_Sheet__Major_Only___2[[NPDES ID2]:[ECHO BFR]],28,FALSE)</f>
        <v>-</v>
      </c>
      <c r="AZ483" t="str">
        <f>VLOOKUP(Sheet1[[#This Row],[NPDES ID2]],Combined_Sheet__Major_Only___2[[NPDES ID2]:[ECHO BFR]],29,FALSE)</f>
        <v>thickening</v>
      </c>
      <c r="BA483">
        <f>VLOOKUP(Sheet1[[#This Row],[NPDES ID2]],Combined_Sheet__Major_Only___2[[NPDES ID2]:[ECHO BFR]],17,FALSE)</f>
        <v>18.125558999999999</v>
      </c>
      <c r="BB483">
        <f>VLOOKUP(Sheet1[[#This Row],[NPDES ID2]],Combined_Sheet__Major_Only___2[[NPDES ID2]:[ECHO BFR]],18,FALSE)</f>
        <v>-66.162747999999993</v>
      </c>
      <c r="BC483" t="str">
        <f>IF(ISNUMBER(SEARCH("aerobic",$AW483)),"aerobic","")</f>
        <v>aerobic</v>
      </c>
      <c r="BD483" t="str">
        <f>IF(ISNUMBER(SEARCH("anaer",$AW483)),"anaer","")</f>
        <v/>
      </c>
      <c r="BE483" t="str">
        <f>IF(ISNUMBER(SEARCH("thickening",$AZ483)),"thickening","")</f>
        <v>thickening</v>
      </c>
      <c r="BF483" s="3" t="str">
        <f>IF(ISNUMBER(SEARCH("airDry",$AW483)),"airDry","")</f>
        <v/>
      </c>
      <c r="BG483" s="3" t="str">
        <f>IF(ISNUMBER(SEARCH("heatDry",$AY483)),"heatDry","")</f>
        <v/>
      </c>
      <c r="BH483" s="3" t="str">
        <f>IF(AND(ISNUMBER(SEARCH("aerobic",$AW483)),ISNUMBER(SEARCH("anaer",$AW483))),"Combined Aer and Anaer.","")</f>
        <v/>
      </c>
    </row>
    <row r="484" spans="1:60" x14ac:dyDescent="0.3">
      <c r="A484" s="4">
        <v>482</v>
      </c>
      <c r="B484" t="s">
        <v>2399</v>
      </c>
      <c r="C484">
        <v>415.5</v>
      </c>
      <c r="D484">
        <v>355.30763286515241</v>
      </c>
      <c r="E484">
        <v>354.19796055980572</v>
      </c>
      <c r="F484">
        <v>277.3010802817513</v>
      </c>
      <c r="G484">
        <v>440.18939729718772</v>
      </c>
      <c r="H484">
        <v>-76.834318459998542</v>
      </c>
      <c r="I484">
        <v>-78.052486105255895</v>
      </c>
      <c r="J484">
        <v>-91.008323887750663</v>
      </c>
      <c r="K484">
        <v>-60.70844409941067</v>
      </c>
      <c r="L484">
        <v>273.54364828271628</v>
      </c>
      <c r="M484">
        <v>272.41504311640608</v>
      </c>
      <c r="N484">
        <v>268.32562893948801</v>
      </c>
      <c r="O484">
        <v>282.14127235687113</v>
      </c>
      <c r="P484">
        <v>9.7911893878339757</v>
      </c>
      <c r="Q484">
        <v>9.9084518196625453</v>
      </c>
      <c r="R484">
        <v>7.9482638423060932</v>
      </c>
      <c r="S484">
        <v>11.21761449882473</v>
      </c>
      <c r="T484">
        <v>62.331885552362628</v>
      </c>
      <c r="U484">
        <v>62.331786519910047</v>
      </c>
      <c r="V484">
        <v>62.289384714401812</v>
      </c>
      <c r="W484">
        <v>62.373978467849533</v>
      </c>
      <c r="X484">
        <v>4261.6757807075974</v>
      </c>
      <c r="Y484">
        <v>4276.4347638966919</v>
      </c>
      <c r="Z484">
        <v>4133.4222501439053</v>
      </c>
      <c r="AA484">
        <v>4343.3740796249713</v>
      </c>
      <c r="AB484">
        <v>731.42963360837098</v>
      </c>
      <c r="AC484">
        <v>725.78590415236272</v>
      </c>
      <c r="AD484">
        <v>625.10664570400036</v>
      </c>
      <c r="AE484">
        <v>865.99330621293291</v>
      </c>
      <c r="AF484">
        <v>64.519430753379169</v>
      </c>
      <c r="AG484">
        <v>64.253102637958733</v>
      </c>
      <c r="AH484">
        <v>63.289392978303987</v>
      </c>
      <c r="AI484">
        <v>66.546213276551612</v>
      </c>
      <c r="AJ484">
        <v>0.56461022827107488</v>
      </c>
      <c r="AK484">
        <v>0.56461015590819896</v>
      </c>
      <c r="AL484">
        <v>0.56460002481818339</v>
      </c>
      <c r="AM484">
        <v>0.56462047420085526</v>
      </c>
      <c r="AN484">
        <v>0.96075826369939632</v>
      </c>
      <c r="AO484">
        <v>0.96075826369939632</v>
      </c>
      <c r="AP484">
        <v>0.96075826369939632</v>
      </c>
      <c r="AQ484">
        <v>0.96075826369939632</v>
      </c>
      <c r="AR484">
        <v>14.3771780520044</v>
      </c>
      <c r="AS484">
        <v>14.3771780520044</v>
      </c>
      <c r="AT484">
        <v>14.3771780520044</v>
      </c>
      <c r="AU484">
        <v>14.3771780520044</v>
      </c>
      <c r="AV484" t="str">
        <f>VLOOKUP(Sheet1[[#This Row],[NPDES ID2]],Combined_Sheet__Major_Only___2[[NPDES ID2]:[ECHO BFR]],3,FALSE)</f>
        <v>AL</v>
      </c>
      <c r="AW484" t="s">
        <v>544</v>
      </c>
      <c r="AX484" t="str">
        <f>VLOOKUP(Sheet1[[#This Row],[NPDES ID2]],Combined_Sheet__Major_Only___2[[NPDES ID2]:[ECHO BFR]],27,FALSE)</f>
        <v>longTermSludgeStore</v>
      </c>
      <c r="AY484" t="str">
        <f>VLOOKUP(Sheet1[[#This Row],[NPDES ID2]],Combined_Sheet__Major_Only___2[[NPDES ID2]:[ECHO BFR]],28,FALSE)</f>
        <v>heatTreatment</v>
      </c>
      <c r="AZ484" t="str">
        <f>VLOOKUP(Sheet1[[#This Row],[NPDES ID2]],Combined_Sheet__Major_Only___2[[NPDES ID2]:[ECHO BFR]],29,FALSE)</f>
        <v>thickening</v>
      </c>
      <c r="BA484">
        <f>VLOOKUP(Sheet1[[#This Row],[NPDES ID2]],Combined_Sheet__Major_Only___2[[NPDES ID2]:[ECHO BFR]],17,FALSE)</f>
        <v>32.429499999999997</v>
      </c>
      <c r="BB484">
        <f>VLOOKUP(Sheet1[[#This Row],[NPDES ID2]],Combined_Sheet__Major_Only___2[[NPDES ID2]:[ECHO BFR]],18,FALSE)</f>
        <v>-86.4054</v>
      </c>
      <c r="BC484" t="str">
        <f>IF(ISNUMBER(SEARCH("aerobic",$AW484)),"aerobic","")</f>
        <v>aerobic</v>
      </c>
      <c r="BD484" t="str">
        <f>IF(ISNUMBER(SEARCH("anaer",$AW484)),"anaer","")</f>
        <v/>
      </c>
      <c r="BE484" t="str">
        <f>IF(ISNUMBER(SEARCH("thickening",$AZ484)),"thickening","")</f>
        <v>thickening</v>
      </c>
      <c r="BF484" s="2" t="str">
        <f>IF(ISNUMBER(SEARCH("airDry",$AW484)),"airDry","")</f>
        <v/>
      </c>
      <c r="BG484" s="2" t="str">
        <f>IF(ISNUMBER(SEARCH("heatDry",$AY484)),"heatDry","")</f>
        <v/>
      </c>
      <c r="BH484" s="2" t="str">
        <f>IF(AND(ISNUMBER(SEARCH("aerobic",$AW484)),ISNUMBER(SEARCH("anaer",$AW484))),"Combined Aer and Anaer.","")</f>
        <v/>
      </c>
    </row>
    <row r="485" spans="1:60" x14ac:dyDescent="0.3">
      <c r="A485" s="4">
        <v>483</v>
      </c>
      <c r="B485" t="s">
        <v>2404</v>
      </c>
      <c r="C485">
        <v>405.5</v>
      </c>
      <c r="D485">
        <v>359.79791586719949</v>
      </c>
      <c r="E485">
        <v>358.38727886091772</v>
      </c>
      <c r="F485">
        <v>280.03471537306729</v>
      </c>
      <c r="G485">
        <v>446.13914859548311</v>
      </c>
      <c r="H485">
        <v>-76.80877102903311</v>
      </c>
      <c r="I485">
        <v>-78.046434758518458</v>
      </c>
      <c r="J485">
        <v>-90.958649384514089</v>
      </c>
      <c r="K485">
        <v>-60.613051972413778</v>
      </c>
      <c r="L485">
        <v>267.61482205949352</v>
      </c>
      <c r="M485">
        <v>266.51830407331482</v>
      </c>
      <c r="N485">
        <v>262.54493410477733</v>
      </c>
      <c r="O485">
        <v>275.96843264165142</v>
      </c>
      <c r="P485">
        <v>9.5542704411172235</v>
      </c>
      <c r="Q485">
        <v>9.6703750958090247</v>
      </c>
      <c r="R485">
        <v>7.7524089940450782</v>
      </c>
      <c r="S485">
        <v>10.95197755740163</v>
      </c>
      <c r="T485">
        <v>81.004236532202242</v>
      </c>
      <c r="U485">
        <v>81.004108683292884</v>
      </c>
      <c r="V485">
        <v>80.949368803118546</v>
      </c>
      <c r="W485">
        <v>81.058577641556511</v>
      </c>
      <c r="X485">
        <v>5524.7499986655157</v>
      </c>
      <c r="Y485">
        <v>5543.7613398536523</v>
      </c>
      <c r="Z485">
        <v>5359.600505745897</v>
      </c>
      <c r="AA485">
        <v>5629.9312417340216</v>
      </c>
      <c r="AB485">
        <v>1012.378574728348</v>
      </c>
      <c r="AC485">
        <v>1003.302653844615</v>
      </c>
      <c r="AD485">
        <v>856.2604529585509</v>
      </c>
      <c r="AE485">
        <v>1212.5918707667299</v>
      </c>
      <c r="AF485">
        <v>64.677852228890046</v>
      </c>
      <c r="AG485">
        <v>64.41269312662908</v>
      </c>
      <c r="AH485">
        <v>63.453371764065743</v>
      </c>
      <c r="AI485">
        <v>66.695504611738528</v>
      </c>
      <c r="AJ485">
        <v>0.56654641777903869</v>
      </c>
      <c r="AK485">
        <v>0.56654633395175025</v>
      </c>
      <c r="AL485">
        <v>0.56653459977970577</v>
      </c>
      <c r="AM485">
        <v>0.56655828501501904</v>
      </c>
      <c r="AN485">
        <v>0.96940699369925554</v>
      </c>
      <c r="AO485">
        <v>0.96940699369925598</v>
      </c>
      <c r="AP485">
        <v>0.96940699369925598</v>
      </c>
      <c r="AQ485">
        <v>0.96940699369925598</v>
      </c>
      <c r="AR485">
        <v>13.877411106415661</v>
      </c>
      <c r="AS485">
        <v>13.877411106415661</v>
      </c>
      <c r="AT485">
        <v>13.877411106415661</v>
      </c>
      <c r="AU485">
        <v>13.877411106415661</v>
      </c>
      <c r="AV485" t="str">
        <f>VLOOKUP(Sheet1[[#This Row],[NPDES ID2]],Combined_Sheet__Major_Only___2[[NPDES ID2]:[ECHO BFR]],3,FALSE)</f>
        <v>SD</v>
      </c>
      <c r="AW485" t="s">
        <v>12181</v>
      </c>
      <c r="AX485" t="str">
        <f>VLOOKUP(Sheet1[[#This Row],[NPDES ID2]],Combined_Sheet__Major_Only___2[[NPDES ID2]:[ECHO BFR]],27,FALSE)</f>
        <v>-</v>
      </c>
      <c r="AY485" t="str">
        <f>VLOOKUP(Sheet1[[#This Row],[NPDES ID2]],Combined_Sheet__Major_Only___2[[NPDES ID2]:[ECHO BFR]],28,FALSE)</f>
        <v>-</v>
      </c>
      <c r="AZ485" t="str">
        <f>VLOOKUP(Sheet1[[#This Row],[NPDES ID2]],Combined_Sheet__Major_Only___2[[NPDES ID2]:[ECHO BFR]],29,FALSE)</f>
        <v>thickening</v>
      </c>
      <c r="BA485">
        <f>VLOOKUP(Sheet1[[#This Row],[NPDES ID2]],Combined_Sheet__Major_Only___2[[NPDES ID2]:[ECHO BFR]],17,FALSE)</f>
        <v>45.463270000000001</v>
      </c>
      <c r="BB485">
        <f>VLOOKUP(Sheet1[[#This Row],[NPDES ID2]],Combined_Sheet__Major_Only___2[[NPDES ID2]:[ECHO BFR]],18,FALSE)</f>
        <v>-98.486599999999996</v>
      </c>
      <c r="BC485" t="str">
        <f>IF(ISNUMBER(SEARCH("aerobic",$AW485)),"aerobic","")</f>
        <v/>
      </c>
      <c r="BD485" t="str">
        <f>IF(ISNUMBER(SEARCH("anaer",$AW485)),"anaer","")</f>
        <v>anaer</v>
      </c>
      <c r="BE485" t="str">
        <f>IF(ISNUMBER(SEARCH("thickening",$AZ485)),"thickening","")</f>
        <v>thickening</v>
      </c>
      <c r="BF485" s="3" t="str">
        <f>IF(ISNUMBER(SEARCH("airDry",$AW485)),"airDry","")</f>
        <v/>
      </c>
      <c r="BG485" s="3" t="str">
        <f>IF(ISNUMBER(SEARCH("heatDry",$AY485)),"heatDry","")</f>
        <v/>
      </c>
      <c r="BH485" s="3" t="str">
        <f>IF(AND(ISNUMBER(SEARCH("aerobic",$AW485)),ISNUMBER(SEARCH("anaer",$AW485))),"Combined Aer and Anaer.","")</f>
        <v/>
      </c>
    </row>
    <row r="486" spans="1:60" x14ac:dyDescent="0.3">
      <c r="A486" s="4">
        <v>484</v>
      </c>
      <c r="B486" t="s">
        <v>2409</v>
      </c>
      <c r="C486">
        <v>405</v>
      </c>
      <c r="D486">
        <v>380.55987423493099</v>
      </c>
      <c r="E486">
        <v>379.82368067031541</v>
      </c>
      <c r="F486">
        <v>296.07714389859342</v>
      </c>
      <c r="G486">
        <v>470.80799489254122</v>
      </c>
      <c r="H486">
        <v>-77.148329018112207</v>
      </c>
      <c r="I486">
        <v>-78.357088823252468</v>
      </c>
      <c r="J486">
        <v>-91.080195125631306</v>
      </c>
      <c r="K486">
        <v>-62.067422974397708</v>
      </c>
      <c r="L486">
        <v>252.91912946364141</v>
      </c>
      <c r="M486">
        <v>251.7165359056709</v>
      </c>
      <c r="N486">
        <v>247.3597804295419</v>
      </c>
      <c r="O486">
        <v>262.07895411502011</v>
      </c>
      <c r="P486">
        <v>9.5693904655968307</v>
      </c>
      <c r="Q486">
        <v>9.6609419633232285</v>
      </c>
      <c r="R486">
        <v>7.8416893137776684</v>
      </c>
      <c r="S486">
        <v>10.97636502654629</v>
      </c>
      <c r="T486">
        <v>4.1756893272712263</v>
      </c>
      <c r="U486">
        <v>4.1756800454619754</v>
      </c>
      <c r="V486">
        <v>4.171705939395415</v>
      </c>
      <c r="W486">
        <v>4.1796344826435163</v>
      </c>
      <c r="X486">
        <v>300.99835736335899</v>
      </c>
      <c r="Y486">
        <v>302.1630608870293</v>
      </c>
      <c r="Z486">
        <v>290.64233641011913</v>
      </c>
      <c r="AA486">
        <v>307.65045384888469</v>
      </c>
      <c r="AB486">
        <v>55.905933155693468</v>
      </c>
      <c r="AC486">
        <v>55.398840473382442</v>
      </c>
      <c r="AD486">
        <v>47.11851911751944</v>
      </c>
      <c r="AE486">
        <v>67.128513980917873</v>
      </c>
      <c r="AF486">
        <v>61.200876728907033</v>
      </c>
      <c r="AG486">
        <v>60.909807369004213</v>
      </c>
      <c r="AH486">
        <v>59.85601009640353</v>
      </c>
      <c r="AI486">
        <v>63.416772041400421</v>
      </c>
      <c r="AJ486">
        <v>0.52407451114254888</v>
      </c>
      <c r="AK486">
        <v>0.52407447385030503</v>
      </c>
      <c r="AL486">
        <v>0.5240692502468437</v>
      </c>
      <c r="AM486">
        <v>0.52407979389004611</v>
      </c>
      <c r="AN486">
        <v>0.67162944796697654</v>
      </c>
      <c r="AO486">
        <v>0.67162944796697654</v>
      </c>
      <c r="AP486">
        <v>0.67162944796697654</v>
      </c>
      <c r="AQ486">
        <v>0.67162944796697654</v>
      </c>
      <c r="AR486">
        <v>13.03101463818891</v>
      </c>
      <c r="AS486">
        <v>13.03101463818891</v>
      </c>
      <c r="AT486">
        <v>13.03101463818891</v>
      </c>
      <c r="AU486">
        <v>13.03101463818891</v>
      </c>
      <c r="AV486" t="str">
        <f>VLOOKUP(Sheet1[[#This Row],[NPDES ID2]],Combined_Sheet__Major_Only___2[[NPDES ID2]:[ECHO BFR]],3,FALSE)</f>
        <v>MO</v>
      </c>
      <c r="AW486" t="s">
        <v>12188</v>
      </c>
      <c r="AX486" t="str">
        <f>VLOOKUP(Sheet1[[#This Row],[NPDES ID2]],Combined_Sheet__Major_Only___2[[NPDES ID2]:[ECHO BFR]],27,FALSE)</f>
        <v>tempSludgeStore</v>
      </c>
      <c r="AY486" t="str">
        <f>VLOOKUP(Sheet1[[#This Row],[NPDES ID2]],Combined_Sheet__Major_Only___2[[NPDES ID2]:[ECHO BFR]],28,FALSE)</f>
        <v>-</v>
      </c>
      <c r="AZ486" t="str">
        <f>VLOOKUP(Sheet1[[#This Row],[NPDES ID2]],Combined_Sheet__Major_Only___2[[NPDES ID2]:[ECHO BFR]],29,FALSE)</f>
        <v>preliminaryOps, sludgeLagoon</v>
      </c>
      <c r="BA486">
        <f>VLOOKUP(Sheet1[[#This Row],[NPDES ID2]],Combined_Sheet__Major_Only___2[[NPDES ID2]:[ECHO BFR]],17,FALSE)</f>
        <v>39.030735237841803</v>
      </c>
      <c r="BB486">
        <f>VLOOKUP(Sheet1[[#This Row],[NPDES ID2]],Combined_Sheet__Major_Only___2[[NPDES ID2]:[ECHO BFR]],18,FALSE)</f>
        <v>-94.310363683236702</v>
      </c>
      <c r="BC486" t="str">
        <f>IF(ISNUMBER(SEARCH("aerobic",$AW486)),"aerobic","")</f>
        <v>aerobic</v>
      </c>
      <c r="BD486" t="str">
        <f>IF(ISNUMBER(SEARCH("anaer",$AW486)),"anaer","")</f>
        <v>anaer</v>
      </c>
      <c r="BE486" t="str">
        <f>IF(ISNUMBER(SEARCH("thickening",$AZ486)),"thickening","")</f>
        <v/>
      </c>
      <c r="BF486" s="2" t="str">
        <f>IF(ISNUMBER(SEARCH("airDry",$AW486)),"airDry","")</f>
        <v>airDry</v>
      </c>
      <c r="BG486" s="2" t="str">
        <f>IF(ISNUMBER(SEARCH("heatDry",$AY486)),"heatDry","")</f>
        <v/>
      </c>
      <c r="BH486" s="2" t="str">
        <f>IF(AND(ISNUMBER(SEARCH("aerobic",$AW486)),ISNUMBER(SEARCH("anaer",$AW486))),"Combined Aer and Anaer.","")</f>
        <v>Combined Aer and Anaer.</v>
      </c>
    </row>
    <row r="487" spans="1:60" x14ac:dyDescent="0.3">
      <c r="A487" s="4">
        <v>485</v>
      </c>
      <c r="B487" t="s">
        <v>2413</v>
      </c>
      <c r="C487">
        <v>399.46</v>
      </c>
      <c r="D487">
        <v>359.1501977803801</v>
      </c>
      <c r="E487">
        <v>357.59479122291879</v>
      </c>
      <c r="F487">
        <v>279.07298128188029</v>
      </c>
      <c r="G487">
        <v>445.73213722710148</v>
      </c>
      <c r="H487">
        <v>-76.61252608910911</v>
      </c>
      <c r="I487">
        <v>-77.881906957969065</v>
      </c>
      <c r="J487">
        <v>-90.582283996391965</v>
      </c>
      <c r="K487">
        <v>-60.008103431925043</v>
      </c>
      <c r="L487">
        <v>266.58086583864309</v>
      </c>
      <c r="M487">
        <v>265.52310752202879</v>
      </c>
      <c r="N487">
        <v>261.68773905642581</v>
      </c>
      <c r="O487">
        <v>274.64388790608092</v>
      </c>
      <c r="P487">
        <v>9.4059949398727376</v>
      </c>
      <c r="Q487">
        <v>9.5243042906796624</v>
      </c>
      <c r="R487">
        <v>7.6085519544365816</v>
      </c>
      <c r="S487">
        <v>10.80832449306966</v>
      </c>
      <c r="T487">
        <v>298.14533495663341</v>
      </c>
      <c r="U487">
        <v>298.14487200064099</v>
      </c>
      <c r="V487">
        <v>297.9466524328613</v>
      </c>
      <c r="W487">
        <v>298.34211052820137</v>
      </c>
      <c r="X487">
        <v>20108.963081921509</v>
      </c>
      <c r="Y487">
        <v>20176.08487859325</v>
      </c>
      <c r="Z487">
        <v>19526.305281141322</v>
      </c>
      <c r="AA487">
        <v>20479.82230006278</v>
      </c>
      <c r="AB487">
        <v>3773.2361749364532</v>
      </c>
      <c r="AC487">
        <v>3738.5526516559148</v>
      </c>
      <c r="AD487">
        <v>3179.5212405292209</v>
      </c>
      <c r="AE487">
        <v>4539.9738412980869</v>
      </c>
      <c r="AF487">
        <v>65.404484292314351</v>
      </c>
      <c r="AG487">
        <v>65.144585352095987</v>
      </c>
      <c r="AH487">
        <v>64.206079622056336</v>
      </c>
      <c r="AI487">
        <v>67.379473076543519</v>
      </c>
      <c r="AJ487">
        <v>0.57542835259676661</v>
      </c>
      <c r="AK487">
        <v>0.57542813724483888</v>
      </c>
      <c r="AL487">
        <v>0.57539805014682044</v>
      </c>
      <c r="AM487">
        <v>0.57545878241762161</v>
      </c>
      <c r="AN487">
        <v>0.99141367388178381</v>
      </c>
      <c r="AO487">
        <v>0.99141367388178392</v>
      </c>
      <c r="AP487">
        <v>0.99141367388178392</v>
      </c>
      <c r="AQ487">
        <v>0.99141367388178392</v>
      </c>
      <c r="AR487">
        <v>13.846258288838049</v>
      </c>
      <c r="AS487">
        <v>13.846258288838049</v>
      </c>
      <c r="AT487">
        <v>13.846258288838049</v>
      </c>
      <c r="AU487">
        <v>13.846258288838049</v>
      </c>
      <c r="AV487" t="str">
        <f>VLOOKUP(Sheet1[[#This Row],[NPDES ID2]],Combined_Sheet__Major_Only___2[[NPDES ID2]:[ECHO BFR]],3,FALSE)</f>
        <v>MO</v>
      </c>
      <c r="AW487" t="s">
        <v>41</v>
      </c>
      <c r="AX487" t="str">
        <f>VLOOKUP(Sheet1[[#This Row],[NPDES ID2]],Combined_Sheet__Major_Only___2[[NPDES ID2]:[ECHO BFR]],27,FALSE)</f>
        <v>other</v>
      </c>
      <c r="AY487" t="str">
        <f>VLOOKUP(Sheet1[[#This Row],[NPDES ID2]],Combined_Sheet__Major_Only___2[[NPDES ID2]:[ECHO BFR]],28,FALSE)</f>
        <v>-</v>
      </c>
      <c r="AZ487" t="str">
        <f>VLOOKUP(Sheet1[[#This Row],[NPDES ID2]],Combined_Sheet__Major_Only___2[[NPDES ID2]:[ECHO BFR]],29,FALSE)</f>
        <v>preliminaryOps</v>
      </c>
      <c r="BA487">
        <f>VLOOKUP(Sheet1[[#This Row],[NPDES ID2]],Combined_Sheet__Major_Only___2[[NPDES ID2]:[ECHO BFR]],17,FALSE)</f>
        <v>39.306930000000001</v>
      </c>
      <c r="BB487">
        <f>VLOOKUP(Sheet1[[#This Row],[NPDES ID2]],Combined_Sheet__Major_Only___2[[NPDES ID2]:[ECHO BFR]],18,FALSE)</f>
        <v>-94.506619999999998</v>
      </c>
      <c r="BC487" t="str">
        <f>IF(ISNUMBER(SEARCH("aerobic",$AW487)),"aerobic","")</f>
        <v>aerobic</v>
      </c>
      <c r="BD487" t="str">
        <f>IF(ISNUMBER(SEARCH("anaer",$AW487)),"anaer","")</f>
        <v/>
      </c>
      <c r="BE487" t="str">
        <f>IF(ISNUMBER(SEARCH("thickening",$AZ487)),"thickening","")</f>
        <v/>
      </c>
      <c r="BF487" s="3" t="str">
        <f>IF(ISNUMBER(SEARCH("airDry",$AW487)),"airDry","")</f>
        <v/>
      </c>
      <c r="BG487" s="3" t="str">
        <f>IF(ISNUMBER(SEARCH("heatDry",$AY487)),"heatDry","")</f>
        <v/>
      </c>
      <c r="BH487" s="3" t="str">
        <f>IF(AND(ISNUMBER(SEARCH("aerobic",$AW487)),ISNUMBER(SEARCH("anaer",$AW487))),"Combined Aer and Anaer.","")</f>
        <v/>
      </c>
    </row>
    <row r="488" spans="1:60" x14ac:dyDescent="0.3">
      <c r="A488" s="4">
        <v>486</v>
      </c>
      <c r="B488" t="s">
        <v>2417</v>
      </c>
      <c r="C488">
        <v>398</v>
      </c>
      <c r="D488">
        <v>386.05615119530501</v>
      </c>
      <c r="E488">
        <v>385.448164443373</v>
      </c>
      <c r="F488">
        <v>299.76064910918052</v>
      </c>
      <c r="G488">
        <v>477.77958542007991</v>
      </c>
      <c r="H488">
        <v>-77.134353283721424</v>
      </c>
      <c r="I488">
        <v>-78.310390658386268</v>
      </c>
      <c r="J488">
        <v>-90.992355385704599</v>
      </c>
      <c r="K488">
        <v>-62.081788758416373</v>
      </c>
      <c r="L488">
        <v>247.69040380449309</v>
      </c>
      <c r="M488">
        <v>246.50228210356391</v>
      </c>
      <c r="N488">
        <v>242.1973861047334</v>
      </c>
      <c r="O488">
        <v>256.74109230520457</v>
      </c>
      <c r="P488">
        <v>9.4054776556434483</v>
      </c>
      <c r="Q488">
        <v>9.4929200712493511</v>
      </c>
      <c r="R488">
        <v>7.7118742916205019</v>
      </c>
      <c r="S488">
        <v>10.790801132701199</v>
      </c>
      <c r="T488">
        <v>64.610625948753466</v>
      </c>
      <c r="U488">
        <v>64.610523399591898</v>
      </c>
      <c r="V488">
        <v>64.566615877466319</v>
      </c>
      <c r="W488">
        <v>64.654213611965389</v>
      </c>
      <c r="X488">
        <v>4673.510222751881</v>
      </c>
      <c r="Y488">
        <v>4692.3513432502396</v>
      </c>
      <c r="Z488">
        <v>4510.1029383459554</v>
      </c>
      <c r="AA488">
        <v>4777.7959567718444</v>
      </c>
      <c r="AB488">
        <v>730.04898686523995</v>
      </c>
      <c r="AC488">
        <v>725.69276112370676</v>
      </c>
      <c r="AD488">
        <v>632.00109042866472</v>
      </c>
      <c r="AE488">
        <v>851.45777128967904</v>
      </c>
      <c r="AF488">
        <v>60.99030717096349</v>
      </c>
      <c r="AG488">
        <v>60.697629448726133</v>
      </c>
      <c r="AH488">
        <v>59.638382832970777</v>
      </c>
      <c r="AI488">
        <v>63.21789461190702</v>
      </c>
      <c r="AJ488">
        <v>0.52150396683016564</v>
      </c>
      <c r="AK488">
        <v>0.52150390156918469</v>
      </c>
      <c r="AL488">
        <v>0.52149476453697574</v>
      </c>
      <c r="AM488">
        <v>0.52151320742785423</v>
      </c>
      <c r="AN488">
        <v>0.96206697400126817</v>
      </c>
      <c r="AO488">
        <v>0.96206697400126817</v>
      </c>
      <c r="AP488">
        <v>0.96206697400126817</v>
      </c>
      <c r="AQ488">
        <v>0.96206697400126817</v>
      </c>
      <c r="AR488">
        <v>14.37756877886674</v>
      </c>
      <c r="AS488">
        <v>14.37756877886674</v>
      </c>
      <c r="AT488">
        <v>14.37756877886674</v>
      </c>
      <c r="AU488">
        <v>14.37756877886674</v>
      </c>
      <c r="AV488" t="str">
        <f>VLOOKUP(Sheet1[[#This Row],[NPDES ID2]],Combined_Sheet__Major_Only___2[[NPDES ID2]:[ECHO BFR]],3,FALSE)</f>
        <v>WY</v>
      </c>
      <c r="AW488" t="s">
        <v>41</v>
      </c>
      <c r="AX488" t="str">
        <f>VLOOKUP(Sheet1[[#This Row],[NPDES ID2]],Combined_Sheet__Major_Only___2[[NPDES ID2]:[ECHO BFR]],27,FALSE)</f>
        <v>tempSludgeStore</v>
      </c>
      <c r="AY488" t="str">
        <f>VLOOKUP(Sheet1[[#This Row],[NPDES ID2]],Combined_Sheet__Major_Only___2[[NPDES ID2]:[ECHO BFR]],28,FALSE)</f>
        <v>-</v>
      </c>
      <c r="AZ488" t="str">
        <f>VLOOKUP(Sheet1[[#This Row],[NPDES ID2]],Combined_Sheet__Major_Only___2[[NPDES ID2]:[ECHO BFR]],29,FALSE)</f>
        <v>thickening</v>
      </c>
      <c r="BA488">
        <f>VLOOKUP(Sheet1[[#This Row],[NPDES ID2]],Combined_Sheet__Major_Only___2[[NPDES ID2]:[ECHO BFR]],17,FALSE)</f>
        <v>41.569380000000002</v>
      </c>
      <c r="BB488">
        <f>VLOOKUP(Sheet1[[#This Row],[NPDES ID2]],Combined_Sheet__Major_Only___2[[NPDES ID2]:[ECHO BFR]],18,FALSE)</f>
        <v>-109.2783</v>
      </c>
      <c r="BC488" t="str">
        <f>IF(ISNUMBER(SEARCH("aerobic",$AW488)),"aerobic","")</f>
        <v>aerobic</v>
      </c>
      <c r="BD488" t="str">
        <f>IF(ISNUMBER(SEARCH("anaer",$AW488)),"anaer","")</f>
        <v/>
      </c>
      <c r="BE488" t="str">
        <f>IF(ISNUMBER(SEARCH("thickening",$AZ488)),"thickening","")</f>
        <v>thickening</v>
      </c>
      <c r="BF488" s="2" t="str">
        <f>IF(ISNUMBER(SEARCH("airDry",$AW488)),"airDry","")</f>
        <v/>
      </c>
      <c r="BG488" s="2" t="str">
        <f>IF(ISNUMBER(SEARCH("heatDry",$AY488)),"heatDry","")</f>
        <v/>
      </c>
      <c r="BH488" s="2" t="str">
        <f>IF(AND(ISNUMBER(SEARCH("aerobic",$AW488)),ISNUMBER(SEARCH("anaer",$AW488))),"Combined Aer and Anaer.","")</f>
        <v/>
      </c>
    </row>
    <row r="489" spans="1:60" x14ac:dyDescent="0.3">
      <c r="A489" s="4">
        <v>487</v>
      </c>
      <c r="B489" t="s">
        <v>2422</v>
      </c>
      <c r="C489">
        <v>396.28</v>
      </c>
      <c r="D489">
        <v>509.82777420183902</v>
      </c>
      <c r="E489">
        <v>513.15307639767047</v>
      </c>
      <c r="F489">
        <v>395.28317786303262</v>
      </c>
      <c r="G489">
        <v>633.90615511949181</v>
      </c>
      <c r="H489">
        <v>-78.204753537711497</v>
      </c>
      <c r="I489">
        <v>-77.452153434647755</v>
      </c>
      <c r="J489">
        <v>-90.296330157273829</v>
      </c>
      <c r="K489">
        <v>-67.415825330905065</v>
      </c>
      <c r="L489">
        <v>187.40553013427919</v>
      </c>
      <c r="M489">
        <v>185.7820235871753</v>
      </c>
      <c r="N489">
        <v>179.89965394660271</v>
      </c>
      <c r="O489">
        <v>199.7727456129787</v>
      </c>
      <c r="P489">
        <v>9.4602104771603877</v>
      </c>
      <c r="Q489">
        <v>9.3896286818378414</v>
      </c>
      <c r="R489">
        <v>8.2220340232505258</v>
      </c>
      <c r="S489">
        <v>10.76551064282971</v>
      </c>
      <c r="T489">
        <v>70.432810255407958</v>
      </c>
      <c r="U489">
        <v>70.432698721050997</v>
      </c>
      <c r="V489">
        <v>70.384944091254127</v>
      </c>
      <c r="W489">
        <v>70.480217000758856</v>
      </c>
      <c r="X489">
        <v>6709.6786428359883</v>
      </c>
      <c r="Y489">
        <v>6757.5625092377732</v>
      </c>
      <c r="Z489">
        <v>6291.2237000121868</v>
      </c>
      <c r="AA489">
        <v>6981.662130755295</v>
      </c>
      <c r="AB489">
        <v>2069.327209915471</v>
      </c>
      <c r="AC489">
        <v>1987.175508616509</v>
      </c>
      <c r="AD489">
        <v>1549.128608293694</v>
      </c>
      <c r="AE489">
        <v>2938.5695583832162</v>
      </c>
      <c r="AF489">
        <v>46.346617943693772</v>
      </c>
      <c r="AG489">
        <v>45.944991763780649</v>
      </c>
      <c r="AH489">
        <v>44.491028823173373</v>
      </c>
      <c r="AI489">
        <v>49.40403117640934</v>
      </c>
      <c r="AJ489">
        <v>0.34331937558544628</v>
      </c>
      <c r="AK489">
        <v>0.3433193172269946</v>
      </c>
      <c r="AL489">
        <v>0.34331114972441212</v>
      </c>
      <c r="AM489">
        <v>0.34332763574714148</v>
      </c>
      <c r="AN489">
        <v>0.96504542481395905</v>
      </c>
      <c r="AO489">
        <v>0.96504542481395905</v>
      </c>
      <c r="AP489">
        <v>0.96504542481395905</v>
      </c>
      <c r="AQ489">
        <v>0.96504542481395905</v>
      </c>
      <c r="AR489">
        <v>7.6710743217057313</v>
      </c>
      <c r="AS489">
        <v>7.6710743217057296</v>
      </c>
      <c r="AT489">
        <v>7.6710743217057296</v>
      </c>
      <c r="AU489">
        <v>7.6710743217057296</v>
      </c>
      <c r="AV489" t="str">
        <f>VLOOKUP(Sheet1[[#This Row],[NPDES ID2]],Combined_Sheet__Major_Only___2[[NPDES ID2]:[ECHO BFR]],3,FALSE)</f>
        <v>CO</v>
      </c>
      <c r="AW489" t="s">
        <v>54</v>
      </c>
      <c r="AX489" t="str">
        <f>VLOOKUP(Sheet1[[#This Row],[NPDES ID2]],Combined_Sheet__Major_Only___2[[NPDES ID2]:[ECHO BFR]],27,FALSE)</f>
        <v>other</v>
      </c>
      <c r="AY489" t="str">
        <f>VLOOKUP(Sheet1[[#This Row],[NPDES ID2]],Combined_Sheet__Major_Only___2[[NPDES ID2]:[ECHO BFR]],28,FALSE)</f>
        <v>highTempCompost, thermoAerobicDigest</v>
      </c>
      <c r="AZ489" t="str">
        <f>VLOOKUP(Sheet1[[#This Row],[NPDES ID2]],Combined_Sheet__Major_Only___2[[NPDES ID2]:[ECHO BFR]],29,FALSE)</f>
        <v>thickening</v>
      </c>
      <c r="BA489">
        <f>VLOOKUP(Sheet1[[#This Row],[NPDES ID2]],Combined_Sheet__Major_Only___2[[NPDES ID2]:[ECHO BFR]],17,FALSE)</f>
        <v>40.483499999999999</v>
      </c>
      <c r="BB489">
        <f>VLOOKUP(Sheet1[[#This Row],[NPDES ID2]],Combined_Sheet__Major_Only___2[[NPDES ID2]:[ECHO BFR]],18,FALSE)</f>
        <v>-105.02997000000001</v>
      </c>
      <c r="BC489" t="str">
        <f>IF(ISNUMBER(SEARCH("aerobic",$AW489)),"aerobic","")</f>
        <v/>
      </c>
      <c r="BD489" t="str">
        <f>IF(ISNUMBER(SEARCH("anaer",$AW489)),"anaer","")</f>
        <v/>
      </c>
      <c r="BE489" t="str">
        <f>IF(ISNUMBER(SEARCH("thickening",$AZ489)),"thickening","")</f>
        <v>thickening</v>
      </c>
      <c r="BF489" s="3" t="str">
        <f>IF(ISNUMBER(SEARCH("airDry",$AW489)),"airDry","")</f>
        <v/>
      </c>
      <c r="BG489" s="3" t="str">
        <f>IF(ISNUMBER(SEARCH("heatDry",$AY489)),"heatDry","")</f>
        <v/>
      </c>
      <c r="BH489" s="3" t="str">
        <f>IF(AND(ISNUMBER(SEARCH("aerobic",$AW489)),ISNUMBER(SEARCH("anaer",$AW489))),"Combined Aer and Anaer.","")</f>
        <v/>
      </c>
    </row>
    <row r="490" spans="1:60" x14ac:dyDescent="0.3">
      <c r="A490" s="4">
        <v>488</v>
      </c>
      <c r="B490" t="s">
        <v>2426</v>
      </c>
      <c r="C490">
        <v>394.99</v>
      </c>
      <c r="D490">
        <v>352.02889556298658</v>
      </c>
      <c r="E490">
        <v>350.21422108410331</v>
      </c>
      <c r="F490">
        <v>273.2263832477895</v>
      </c>
      <c r="G490">
        <v>437.5079607623008</v>
      </c>
      <c r="H490">
        <v>-76.573185870227704</v>
      </c>
      <c r="I490">
        <v>-77.869935286129333</v>
      </c>
      <c r="J490">
        <v>-90.486815034490292</v>
      </c>
      <c r="K490">
        <v>-59.467296023779703</v>
      </c>
      <c r="L490">
        <v>270.82636555379571</v>
      </c>
      <c r="M490">
        <v>269.83418784714718</v>
      </c>
      <c r="N490">
        <v>266.23845376156379</v>
      </c>
      <c r="O490">
        <v>278.38594909422261</v>
      </c>
      <c r="P490">
        <v>9.2871786489826551</v>
      </c>
      <c r="Q490">
        <v>9.4100761930144756</v>
      </c>
      <c r="R490">
        <v>7.4738762145524182</v>
      </c>
      <c r="S490">
        <v>10.73529555475911</v>
      </c>
      <c r="T490">
        <v>124.5235290294775</v>
      </c>
      <c r="U490">
        <v>124.5233340186017</v>
      </c>
      <c r="V490">
        <v>124.4398380229908</v>
      </c>
      <c r="W490">
        <v>124.606416770804</v>
      </c>
      <c r="X490">
        <v>8174.2603637930342</v>
      </c>
      <c r="Y490">
        <v>8199.351062193482</v>
      </c>
      <c r="Z490">
        <v>7955.7525301068699</v>
      </c>
      <c r="AA490">
        <v>8313.306629828543</v>
      </c>
      <c r="AB490">
        <v>1328.977522358608</v>
      </c>
      <c r="AC490">
        <v>1321.1008776220469</v>
      </c>
      <c r="AD490">
        <v>1145.9640581084079</v>
      </c>
      <c r="AE490">
        <v>1559.999964069081</v>
      </c>
      <c r="AF490">
        <v>67.195986612431895</v>
      </c>
      <c r="AG490">
        <v>66.949623407098599</v>
      </c>
      <c r="AH490">
        <v>66.05870111334977</v>
      </c>
      <c r="AI490">
        <v>69.070029963502364</v>
      </c>
      <c r="AJ490">
        <v>0.59733494977061563</v>
      </c>
      <c r="AK490">
        <v>0.59733484223535638</v>
      </c>
      <c r="AL490">
        <v>0.597319793526225</v>
      </c>
      <c r="AM490">
        <v>0.59735016923934636</v>
      </c>
      <c r="AN490">
        <v>0.97978889675303871</v>
      </c>
      <c r="AO490">
        <v>0.97978889675303882</v>
      </c>
      <c r="AP490">
        <v>0.97978889675303882</v>
      </c>
      <c r="AQ490">
        <v>0.97978889675303882</v>
      </c>
      <c r="AR490">
        <v>15.462622052876119</v>
      </c>
      <c r="AS490">
        <v>15.462622052876119</v>
      </c>
      <c r="AT490">
        <v>15.462622052876119</v>
      </c>
      <c r="AU490">
        <v>15.462622052876119</v>
      </c>
      <c r="AV490" t="str">
        <f>VLOOKUP(Sheet1[[#This Row],[NPDES ID2]],Combined_Sheet__Major_Only___2[[NPDES ID2]:[ECHO BFR]],3,FALSE)</f>
        <v>CA</v>
      </c>
      <c r="AW490" t="s">
        <v>12181</v>
      </c>
      <c r="AX490" t="str">
        <f>VLOOKUP(Sheet1[[#This Row],[NPDES ID2]],Combined_Sheet__Major_Only___2[[NPDES ID2]:[ECHO BFR]],27,FALSE)</f>
        <v>-</v>
      </c>
      <c r="AY490" t="str">
        <f>VLOOKUP(Sheet1[[#This Row],[NPDES ID2]],Combined_Sheet__Major_Only___2[[NPDES ID2]:[ECHO BFR]],28,FALSE)</f>
        <v>-</v>
      </c>
      <c r="AZ490" t="str">
        <f>VLOOKUP(Sheet1[[#This Row],[NPDES ID2]],Combined_Sheet__Major_Only___2[[NPDES ID2]:[ECHO BFR]],29,FALSE)</f>
        <v>thickening, preliminaryOps</v>
      </c>
      <c r="BA490">
        <f>VLOOKUP(Sheet1[[#This Row],[NPDES ID2]],Combined_Sheet__Major_Only___2[[NPDES ID2]:[ECHO BFR]],17,FALSE)</f>
        <v>33.576697138063402</v>
      </c>
      <c r="BB490">
        <f>VLOOKUP(Sheet1[[#This Row],[NPDES ID2]],Combined_Sheet__Major_Only___2[[NPDES ID2]:[ECHO BFR]],18,FALSE)</f>
        <v>-117.724428719409</v>
      </c>
      <c r="BC490" t="str">
        <f>IF(ISNUMBER(SEARCH("aerobic",$AW490)),"aerobic","")</f>
        <v/>
      </c>
      <c r="BD490" t="str">
        <f>IF(ISNUMBER(SEARCH("anaer",$AW490)),"anaer","")</f>
        <v>anaer</v>
      </c>
      <c r="BE490" t="str">
        <f>IF(ISNUMBER(SEARCH("thickening",$AZ490)),"thickening","")</f>
        <v>thickening</v>
      </c>
      <c r="BF490" s="2" t="str">
        <f>IF(ISNUMBER(SEARCH("airDry",$AW490)),"airDry","")</f>
        <v/>
      </c>
      <c r="BG490" s="2" t="str">
        <f>IF(ISNUMBER(SEARCH("heatDry",$AY490)),"heatDry","")</f>
        <v/>
      </c>
      <c r="BH490" s="2" t="str">
        <f>IF(AND(ISNUMBER(SEARCH("aerobic",$AW490)),ISNUMBER(SEARCH("anaer",$AW490))),"Combined Aer and Anaer.","")</f>
        <v/>
      </c>
    </row>
    <row r="491" spans="1:60" x14ac:dyDescent="0.3">
      <c r="A491" s="4">
        <v>489</v>
      </c>
      <c r="B491" t="s">
        <v>2429</v>
      </c>
      <c r="C491">
        <v>392.62110000000001</v>
      </c>
      <c r="D491">
        <v>382.80071859457172</v>
      </c>
      <c r="E491">
        <v>382.00765055026079</v>
      </c>
      <c r="F491">
        <v>296.80615862864011</v>
      </c>
      <c r="G491">
        <v>474.28262576069119</v>
      </c>
      <c r="H491">
        <v>-77.061580420972547</v>
      </c>
      <c r="I491">
        <v>-78.31150250093998</v>
      </c>
      <c r="J491">
        <v>-91.153888180571457</v>
      </c>
      <c r="K491">
        <v>-61.817677610740553</v>
      </c>
      <c r="L491">
        <v>248.5323377995301</v>
      </c>
      <c r="M491">
        <v>247.39151206418649</v>
      </c>
      <c r="N491">
        <v>243.25820667011931</v>
      </c>
      <c r="O491">
        <v>257.22231206008843</v>
      </c>
      <c r="P491">
        <v>9.2707026963262802</v>
      </c>
      <c r="Q491">
        <v>9.3655156922412512</v>
      </c>
      <c r="R491">
        <v>7.5790249915914014</v>
      </c>
      <c r="S491">
        <v>10.62452949926687</v>
      </c>
      <c r="T491">
        <v>42.494016170794218</v>
      </c>
      <c r="U491">
        <v>42.493947753506561</v>
      </c>
      <c r="V491">
        <v>42.464654158844994</v>
      </c>
      <c r="W491">
        <v>42.523096366545722</v>
      </c>
      <c r="X491">
        <v>3021.837023621325</v>
      </c>
      <c r="Y491">
        <v>3033.4804553581889</v>
      </c>
      <c r="Z491">
        <v>2920.7316598012658</v>
      </c>
      <c r="AA491">
        <v>3086.3352304414589</v>
      </c>
      <c r="AB491">
        <v>482.19441429175839</v>
      </c>
      <c r="AC491">
        <v>479.1149520050144</v>
      </c>
      <c r="AD491">
        <v>416.29830030173008</v>
      </c>
      <c r="AE491">
        <v>563.88711901970873</v>
      </c>
      <c r="AF491">
        <v>62.035783104321709</v>
      </c>
      <c r="AG491">
        <v>61.750925969822752</v>
      </c>
      <c r="AH491">
        <v>60.719849528681607</v>
      </c>
      <c r="AI491">
        <v>64.204045314074676</v>
      </c>
      <c r="AJ491">
        <v>0.53426854912482857</v>
      </c>
      <c r="AK491">
        <v>0.53426849553378619</v>
      </c>
      <c r="AL491">
        <v>0.5342609907913467</v>
      </c>
      <c r="AM491">
        <v>0.53427613888900483</v>
      </c>
      <c r="AN491">
        <v>0.9439124120948198</v>
      </c>
      <c r="AO491">
        <v>0.94391241209482002</v>
      </c>
      <c r="AP491">
        <v>0.94391241209482002</v>
      </c>
      <c r="AQ491">
        <v>0.94391241209482002</v>
      </c>
      <c r="AR491">
        <v>14.43638094156287</v>
      </c>
      <c r="AS491">
        <v>14.436380941562859</v>
      </c>
      <c r="AT491">
        <v>14.436380941562859</v>
      </c>
      <c r="AU491">
        <v>14.436380941562859</v>
      </c>
      <c r="AV491" t="str">
        <f>VLOOKUP(Sheet1[[#This Row],[NPDES ID2]],Combined_Sheet__Major_Only___2[[NPDES ID2]:[ECHO BFR]],3,FALSE)</f>
        <v>TX</v>
      </c>
      <c r="AW491" t="s">
        <v>41</v>
      </c>
      <c r="AX491" t="str">
        <f>VLOOKUP(Sheet1[[#This Row],[NPDES ID2]],Combined_Sheet__Major_Only___2[[NPDES ID2]:[ECHO BFR]],27,FALSE)</f>
        <v>other</v>
      </c>
      <c r="AY491" t="str">
        <f>VLOOKUP(Sheet1[[#This Row],[NPDES ID2]],Combined_Sheet__Major_Only___2[[NPDES ID2]:[ECHO BFR]],28,FALSE)</f>
        <v>-</v>
      </c>
      <c r="AZ491" t="str">
        <f>VLOOKUP(Sheet1[[#This Row],[NPDES ID2]],Combined_Sheet__Major_Only___2[[NPDES ID2]:[ECHO BFR]],29,FALSE)</f>
        <v>thickening</v>
      </c>
      <c r="BA491">
        <f>VLOOKUP(Sheet1[[#This Row],[NPDES ID2]],Combined_Sheet__Major_Only___2[[NPDES ID2]:[ECHO BFR]],17,FALSE)</f>
        <v>29.784407999999999</v>
      </c>
      <c r="BB491">
        <f>VLOOKUP(Sheet1[[#This Row],[NPDES ID2]],Combined_Sheet__Major_Only___2[[NPDES ID2]:[ECHO BFR]],18,FALSE)</f>
        <v>-95.105784999999997</v>
      </c>
      <c r="BC491" t="str">
        <f>IF(ISNUMBER(SEARCH("aerobic",$AW491)),"aerobic","")</f>
        <v>aerobic</v>
      </c>
      <c r="BD491" t="str">
        <f>IF(ISNUMBER(SEARCH("anaer",$AW491)),"anaer","")</f>
        <v/>
      </c>
      <c r="BE491" t="str">
        <f>IF(ISNUMBER(SEARCH("thickening",$AZ491)),"thickening","")</f>
        <v>thickening</v>
      </c>
      <c r="BF491" s="3" t="str">
        <f>IF(ISNUMBER(SEARCH("airDry",$AW491)),"airDry","")</f>
        <v/>
      </c>
      <c r="BG491" s="3" t="str">
        <f>IF(ISNUMBER(SEARCH("heatDry",$AY491)),"heatDry","")</f>
        <v/>
      </c>
      <c r="BH491" s="3" t="str">
        <f>IF(AND(ISNUMBER(SEARCH("aerobic",$AW491)),ISNUMBER(SEARCH("anaer",$AW491))),"Combined Aer and Anaer.","")</f>
        <v/>
      </c>
    </row>
    <row r="492" spans="1:60" x14ac:dyDescent="0.3">
      <c r="A492" s="4">
        <v>490</v>
      </c>
      <c r="B492" t="s">
        <v>2433</v>
      </c>
      <c r="C492">
        <v>390.49</v>
      </c>
      <c r="D492">
        <v>398.12472418440092</v>
      </c>
      <c r="E492">
        <v>397.8987823673865</v>
      </c>
      <c r="F492">
        <v>308.44674695214928</v>
      </c>
      <c r="G492">
        <v>492.58078064063977</v>
      </c>
      <c r="H492">
        <v>-77.238413392046908</v>
      </c>
      <c r="I492">
        <v>-78.305673848891644</v>
      </c>
      <c r="J492">
        <v>-90.864513181046036</v>
      </c>
      <c r="K492">
        <v>-62.402754690084151</v>
      </c>
      <c r="L492">
        <v>238.50428548115971</v>
      </c>
      <c r="M492">
        <v>237.3048794047474</v>
      </c>
      <c r="N492">
        <v>232.9593224416611</v>
      </c>
      <c r="O492">
        <v>247.64050220152359</v>
      </c>
      <c r="P492">
        <v>9.2362231951413882</v>
      </c>
      <c r="Q492">
        <v>9.3061055045189498</v>
      </c>
      <c r="R492">
        <v>7.5985777052137227</v>
      </c>
      <c r="S492">
        <v>10.60995947705875</v>
      </c>
      <c r="T492">
        <v>44.891091401944067</v>
      </c>
      <c r="U492">
        <v>44.891019285325001</v>
      </c>
      <c r="V492">
        <v>44.860141782283897</v>
      </c>
      <c r="W492">
        <v>44.921743967568958</v>
      </c>
      <c r="X492">
        <v>3308.6765033342722</v>
      </c>
      <c r="Y492">
        <v>3322.6420210964789</v>
      </c>
      <c r="Z492">
        <v>3187.4740250355098</v>
      </c>
      <c r="AA492">
        <v>3386.105376437964</v>
      </c>
      <c r="AB492">
        <v>551.62641826671324</v>
      </c>
      <c r="AC492">
        <v>547.79390025139867</v>
      </c>
      <c r="AD492">
        <v>472.83294787041922</v>
      </c>
      <c r="AE492">
        <v>651.32996219793233</v>
      </c>
      <c r="AF492">
        <v>59.857661656994843</v>
      </c>
      <c r="AG492">
        <v>59.556545174223309</v>
      </c>
      <c r="AH492">
        <v>58.466586717821023</v>
      </c>
      <c r="AI492">
        <v>62.14972920214926</v>
      </c>
      <c r="AJ492">
        <v>0.5076804445624119</v>
      </c>
      <c r="AK492">
        <v>0.50768039012294186</v>
      </c>
      <c r="AL492">
        <v>0.50767276701959507</v>
      </c>
      <c r="AM492">
        <v>0.50768815404037881</v>
      </c>
      <c r="AN492">
        <v>0.94667830487701776</v>
      </c>
      <c r="AO492">
        <v>0.94667830487701798</v>
      </c>
      <c r="AP492">
        <v>0.94667830487701798</v>
      </c>
      <c r="AQ492">
        <v>0.94667830487701798</v>
      </c>
      <c r="AR492">
        <v>13.56823790077239</v>
      </c>
      <c r="AS492">
        <v>13.56823790077239</v>
      </c>
      <c r="AT492">
        <v>13.56823790077239</v>
      </c>
      <c r="AU492">
        <v>13.56823790077239</v>
      </c>
      <c r="AV492" t="str">
        <f>VLOOKUP(Sheet1[[#This Row],[NPDES ID2]],Combined_Sheet__Major_Only___2[[NPDES ID2]:[ECHO BFR]],3,FALSE)</f>
        <v>TX</v>
      </c>
      <c r="AW492" t="s">
        <v>41</v>
      </c>
      <c r="AX492" t="str">
        <f>VLOOKUP(Sheet1[[#This Row],[NPDES ID2]],Combined_Sheet__Major_Only___2[[NPDES ID2]:[ECHO BFR]],27,FALSE)</f>
        <v>-</v>
      </c>
      <c r="AY492" t="str">
        <f>VLOOKUP(Sheet1[[#This Row],[NPDES ID2]],Combined_Sheet__Major_Only___2[[NPDES ID2]:[ECHO BFR]],28,FALSE)</f>
        <v>-</v>
      </c>
      <c r="AZ492" t="str">
        <f>VLOOKUP(Sheet1[[#This Row],[NPDES ID2]],Combined_Sheet__Major_Only___2[[NPDES ID2]:[ECHO BFR]],29,FALSE)</f>
        <v>thickening</v>
      </c>
      <c r="BA492">
        <f>VLOOKUP(Sheet1[[#This Row],[NPDES ID2]],Combined_Sheet__Major_Only___2[[NPDES ID2]:[ECHO BFR]],17,FALSE)</f>
        <v>29.739432000000001</v>
      </c>
      <c r="BB492">
        <f>VLOOKUP(Sheet1[[#This Row],[NPDES ID2]],Combined_Sheet__Major_Only___2[[NPDES ID2]:[ECHO BFR]],18,FALSE)</f>
        <v>-95.267197999999993</v>
      </c>
      <c r="BC492" t="str">
        <f>IF(ISNUMBER(SEARCH("aerobic",$AW492)),"aerobic","")</f>
        <v>aerobic</v>
      </c>
      <c r="BD492" t="str">
        <f>IF(ISNUMBER(SEARCH("anaer",$AW492)),"anaer","")</f>
        <v/>
      </c>
      <c r="BE492" t="str">
        <f>IF(ISNUMBER(SEARCH("thickening",$AZ492)),"thickening","")</f>
        <v>thickening</v>
      </c>
      <c r="BF492" s="2" t="str">
        <f>IF(ISNUMBER(SEARCH("airDry",$AW492)),"airDry","")</f>
        <v/>
      </c>
      <c r="BG492" s="2" t="str">
        <f>IF(ISNUMBER(SEARCH("heatDry",$AY492)),"heatDry","")</f>
        <v/>
      </c>
      <c r="BH492" s="2" t="str">
        <f>IF(AND(ISNUMBER(SEARCH("aerobic",$AW492)),ISNUMBER(SEARCH("anaer",$AW492))),"Combined Aer and Anaer.","")</f>
        <v/>
      </c>
    </row>
    <row r="493" spans="1:60" x14ac:dyDescent="0.3">
      <c r="A493" s="4">
        <v>491</v>
      </c>
      <c r="B493" t="s">
        <v>2437</v>
      </c>
      <c r="C493">
        <v>390.36</v>
      </c>
      <c r="D493">
        <v>373.88252972931019</v>
      </c>
      <c r="E493">
        <v>372.74108516369517</v>
      </c>
      <c r="F493">
        <v>289.74180855700268</v>
      </c>
      <c r="G493">
        <v>463.83834187613718</v>
      </c>
      <c r="H493">
        <v>-76.896549296828709</v>
      </c>
      <c r="I493">
        <v>-78.148329121951889</v>
      </c>
      <c r="J493">
        <v>-91.134374731741971</v>
      </c>
      <c r="K493">
        <v>-61.04298481297419</v>
      </c>
      <c r="L493">
        <v>253.90979718281551</v>
      </c>
      <c r="M493">
        <v>252.8264530081581</v>
      </c>
      <c r="N493">
        <v>248.90099266931361</v>
      </c>
      <c r="O493">
        <v>262.16271498113531</v>
      </c>
      <c r="P493">
        <v>9.2045697223616347</v>
      </c>
      <c r="Q493">
        <v>9.3069172751307114</v>
      </c>
      <c r="R493">
        <v>7.4885393328170222</v>
      </c>
      <c r="S493">
        <v>10.52989549779722</v>
      </c>
      <c r="T493">
        <v>81.532631939531981</v>
      </c>
      <c r="U493">
        <v>81.532503275166491</v>
      </c>
      <c r="V493">
        <v>81.477414248706481</v>
      </c>
      <c r="W493">
        <v>81.587319651699914</v>
      </c>
      <c r="X493">
        <v>5642.231341753607</v>
      </c>
      <c r="Y493">
        <v>5662.4624465984234</v>
      </c>
      <c r="Z493">
        <v>5466.6219449096589</v>
      </c>
      <c r="AA493">
        <v>5754.1179196784578</v>
      </c>
      <c r="AB493">
        <v>866.73831297780782</v>
      </c>
      <c r="AC493">
        <v>861.60271756328211</v>
      </c>
      <c r="AD493">
        <v>752.727077640522</v>
      </c>
      <c r="AE493">
        <v>1007.88809831675</v>
      </c>
      <c r="AF493">
        <v>63.745505705334629</v>
      </c>
      <c r="AG493">
        <v>63.473390875826468</v>
      </c>
      <c r="AH493">
        <v>62.488758999677508</v>
      </c>
      <c r="AI493">
        <v>65.816300478773243</v>
      </c>
      <c r="AJ493">
        <v>0.55515288645766392</v>
      </c>
      <c r="AK493">
        <v>0.55515281126912175</v>
      </c>
      <c r="AL493">
        <v>0.55514228522761322</v>
      </c>
      <c r="AM493">
        <v>0.55516353183320732</v>
      </c>
      <c r="AN493">
        <v>0.96959661455480595</v>
      </c>
      <c r="AO493">
        <v>0.96959661455480584</v>
      </c>
      <c r="AP493">
        <v>0.96959661455480584</v>
      </c>
      <c r="AQ493">
        <v>0.96959661455480584</v>
      </c>
      <c r="AR493">
        <v>15.182169758620139</v>
      </c>
      <c r="AS493">
        <v>15.182169758620139</v>
      </c>
      <c r="AT493">
        <v>15.182169758620139</v>
      </c>
      <c r="AU493">
        <v>15.182169758620139</v>
      </c>
      <c r="AV493" t="str">
        <f>VLOOKUP(Sheet1[[#This Row],[NPDES ID2]],Combined_Sheet__Major_Only___2[[NPDES ID2]:[ECHO BFR]],3,FALSE)</f>
        <v>NC</v>
      </c>
      <c r="AW493" t="s">
        <v>41</v>
      </c>
      <c r="AX493" t="str">
        <f>VLOOKUP(Sheet1[[#This Row],[NPDES ID2]],Combined_Sheet__Major_Only___2[[NPDES ID2]:[ECHO BFR]],27,FALSE)</f>
        <v>-</v>
      </c>
      <c r="AY493" t="str">
        <f>VLOOKUP(Sheet1[[#This Row],[NPDES ID2]],Combined_Sheet__Major_Only___2[[NPDES ID2]:[ECHO BFR]],28,FALSE)</f>
        <v>-</v>
      </c>
      <c r="AZ493" t="str">
        <f>VLOOKUP(Sheet1[[#This Row],[NPDES ID2]],Combined_Sheet__Major_Only___2[[NPDES ID2]:[ECHO BFR]],29,FALSE)</f>
        <v>thickening</v>
      </c>
      <c r="BA493">
        <f>VLOOKUP(Sheet1[[#This Row],[NPDES ID2]],Combined_Sheet__Major_Only___2[[NPDES ID2]:[ECHO BFR]],17,FALSE)</f>
        <v>36.349348999999997</v>
      </c>
      <c r="BB493">
        <f>VLOOKUP(Sheet1[[#This Row],[NPDES ID2]],Combined_Sheet__Major_Only___2[[NPDES ID2]:[ECHO BFR]],18,FALSE)</f>
        <v>-78.411438000000004</v>
      </c>
      <c r="BC493" t="str">
        <f>IF(ISNUMBER(SEARCH("aerobic",$AW493)),"aerobic","")</f>
        <v>aerobic</v>
      </c>
      <c r="BD493" t="str">
        <f>IF(ISNUMBER(SEARCH("anaer",$AW493)),"anaer","")</f>
        <v/>
      </c>
      <c r="BE493" t="str">
        <f>IF(ISNUMBER(SEARCH("thickening",$AZ493)),"thickening","")</f>
        <v>thickening</v>
      </c>
      <c r="BF493" s="3" t="str">
        <f>IF(ISNUMBER(SEARCH("airDry",$AW493)),"airDry","")</f>
        <v/>
      </c>
      <c r="BG493" s="3" t="str">
        <f>IF(ISNUMBER(SEARCH("heatDry",$AY493)),"heatDry","")</f>
        <v/>
      </c>
      <c r="BH493" s="3" t="str">
        <f>IF(AND(ISNUMBER(SEARCH("aerobic",$AW493)),ISNUMBER(SEARCH("anaer",$AW493))),"Combined Aer and Anaer.","")</f>
        <v/>
      </c>
    </row>
    <row r="494" spans="1:60" x14ac:dyDescent="0.3">
      <c r="A494" s="4">
        <v>492</v>
      </c>
      <c r="B494" t="s">
        <v>2441</v>
      </c>
      <c r="C494">
        <v>388</v>
      </c>
      <c r="D494">
        <v>460.45992110609723</v>
      </c>
      <c r="E494">
        <v>461.74023041743288</v>
      </c>
      <c r="F494">
        <v>356.26904432881508</v>
      </c>
      <c r="G494">
        <v>568.97221060604193</v>
      </c>
      <c r="H494">
        <v>-77.83540360818013</v>
      </c>
      <c r="I494">
        <v>-77.902580036935717</v>
      </c>
      <c r="J494">
        <v>-90.710803306158724</v>
      </c>
      <c r="K494">
        <v>-64.751848404144368</v>
      </c>
      <c r="L494">
        <v>205.80653073237241</v>
      </c>
      <c r="M494">
        <v>204.38257366127911</v>
      </c>
      <c r="N494">
        <v>199.2233555708803</v>
      </c>
      <c r="O494">
        <v>216.65339786330921</v>
      </c>
      <c r="P494">
        <v>9.2302500897859705</v>
      </c>
      <c r="Q494">
        <v>9.2104093977988839</v>
      </c>
      <c r="R494">
        <v>7.8123252634988898</v>
      </c>
      <c r="S494">
        <v>10.519097694530471</v>
      </c>
      <c r="T494">
        <v>49.72868039186168</v>
      </c>
      <c r="U494">
        <v>49.728600809542428</v>
      </c>
      <c r="V494">
        <v>49.694526786993642</v>
      </c>
      <c r="W494">
        <v>49.762506190887287</v>
      </c>
      <c r="X494">
        <v>4221.9061694923384</v>
      </c>
      <c r="Y494">
        <v>4246.2862481983539</v>
      </c>
      <c r="Z494">
        <v>4010.2396096919092</v>
      </c>
      <c r="AA494">
        <v>4358.2324259356828</v>
      </c>
      <c r="AB494">
        <v>1200.9054516791871</v>
      </c>
      <c r="AC494">
        <v>1164.6160691078369</v>
      </c>
      <c r="AD494">
        <v>924.31890341089081</v>
      </c>
      <c r="AE494">
        <v>1644.021294505013</v>
      </c>
      <c r="AF494">
        <v>51.983203146047479</v>
      </c>
      <c r="AG494">
        <v>51.623424075743607</v>
      </c>
      <c r="AH494">
        <v>50.321015933045643</v>
      </c>
      <c r="AI494">
        <v>54.721962706162202</v>
      </c>
      <c r="AJ494">
        <v>0.41175123942882841</v>
      </c>
      <c r="AK494">
        <v>0.41175118252753867</v>
      </c>
      <c r="AL494">
        <v>0.41174321680239528</v>
      </c>
      <c r="AM494">
        <v>0.41175929546659951</v>
      </c>
      <c r="AN494">
        <v>0.95150462578684236</v>
      </c>
      <c r="AO494">
        <v>0.95150462578684247</v>
      </c>
      <c r="AP494">
        <v>0.95150462578684247</v>
      </c>
      <c r="AQ494">
        <v>0.95150462578684247</v>
      </c>
      <c r="AR494">
        <v>8.9124659082064124</v>
      </c>
      <c r="AS494">
        <v>8.9124659082064124</v>
      </c>
      <c r="AT494">
        <v>8.9124659082064124</v>
      </c>
      <c r="AU494">
        <v>8.9124659082064124</v>
      </c>
      <c r="AV494" t="str">
        <f>VLOOKUP(Sheet1[[#This Row],[NPDES ID2]],Combined_Sheet__Major_Only___2[[NPDES ID2]:[ECHO BFR]],3,FALSE)</f>
        <v>IN</v>
      </c>
      <c r="AW494" t="s">
        <v>54</v>
      </c>
      <c r="AX494" t="str">
        <f>VLOOKUP(Sheet1[[#This Row],[NPDES ID2]],Combined_Sheet__Major_Only___2[[NPDES ID2]:[ECHO BFR]],27,FALSE)</f>
        <v>-</v>
      </c>
      <c r="AY494" t="str">
        <f>VLOOKUP(Sheet1[[#This Row],[NPDES ID2]],Combined_Sheet__Major_Only___2[[NPDES ID2]:[ECHO BFR]],28,FALSE)</f>
        <v>-</v>
      </c>
      <c r="AZ494" t="str">
        <f>VLOOKUP(Sheet1[[#This Row],[NPDES ID2]],Combined_Sheet__Major_Only___2[[NPDES ID2]:[ECHO BFR]],29,FALSE)</f>
        <v>thickening</v>
      </c>
      <c r="BA494">
        <f>VLOOKUP(Sheet1[[#This Row],[NPDES ID2]],Combined_Sheet__Major_Only___2[[NPDES ID2]:[ECHO BFR]],17,FALSE)</f>
        <v>39.246889000000003</v>
      </c>
      <c r="BB494">
        <f>VLOOKUP(Sheet1[[#This Row],[NPDES ID2]],Combined_Sheet__Major_Only___2[[NPDES ID2]:[ECHO BFR]],18,FALSE)</f>
        <v>-86.548582999999994</v>
      </c>
      <c r="BC494" t="str">
        <f>IF(ISNUMBER(SEARCH("aerobic",$AW494)),"aerobic","")</f>
        <v/>
      </c>
      <c r="BD494" t="str">
        <f>IF(ISNUMBER(SEARCH("anaer",$AW494)),"anaer","")</f>
        <v/>
      </c>
      <c r="BE494" t="str">
        <f>IF(ISNUMBER(SEARCH("thickening",$AZ494)),"thickening","")</f>
        <v>thickening</v>
      </c>
      <c r="BF494" s="2" t="str">
        <f>IF(ISNUMBER(SEARCH("airDry",$AW494)),"airDry","")</f>
        <v/>
      </c>
      <c r="BG494" s="2" t="str">
        <f>IF(ISNUMBER(SEARCH("heatDry",$AY494)),"heatDry","")</f>
        <v/>
      </c>
      <c r="BH494" s="2" t="str">
        <f>IF(AND(ISNUMBER(SEARCH("aerobic",$AW494)),ISNUMBER(SEARCH("anaer",$AW494))),"Combined Aer and Anaer.","")</f>
        <v/>
      </c>
    </row>
    <row r="495" spans="1:60" x14ac:dyDescent="0.3">
      <c r="A495" s="4">
        <v>493</v>
      </c>
      <c r="B495" t="s">
        <v>2445</v>
      </c>
      <c r="C495">
        <v>382.9</v>
      </c>
      <c r="D495">
        <v>378.9040208698583</v>
      </c>
      <c r="E495">
        <v>377.86079475247737</v>
      </c>
      <c r="F495">
        <v>293.00588097597108</v>
      </c>
      <c r="G495">
        <v>470.30233441029497</v>
      </c>
      <c r="H495">
        <v>-76.90004578275142</v>
      </c>
      <c r="I495">
        <v>-78.163816310380767</v>
      </c>
      <c r="J495">
        <v>-91.141858476839545</v>
      </c>
      <c r="K495">
        <v>-61.068101343440993</v>
      </c>
      <c r="L495">
        <v>248.79533192836399</v>
      </c>
      <c r="M495">
        <v>247.73073812318421</v>
      </c>
      <c r="N495">
        <v>243.8731860409348</v>
      </c>
      <c r="O495">
        <v>256.90547281083678</v>
      </c>
      <c r="P495">
        <v>9.0291521931819414</v>
      </c>
      <c r="Q495">
        <v>9.1288787811118013</v>
      </c>
      <c r="R495">
        <v>7.3472219432429764</v>
      </c>
      <c r="S495">
        <v>10.32995300131762</v>
      </c>
      <c r="T495">
        <v>85.822082536803123</v>
      </c>
      <c r="U495">
        <v>85.821947252662312</v>
      </c>
      <c r="V495">
        <v>85.764023898494841</v>
      </c>
      <c r="W495">
        <v>85.879583929077867</v>
      </c>
      <c r="X495">
        <v>5945.3368180311691</v>
      </c>
      <c r="Y495">
        <v>5966.719610210921</v>
      </c>
      <c r="Z495">
        <v>5759.7541323489104</v>
      </c>
      <c r="AA495">
        <v>6063.578917885241</v>
      </c>
      <c r="AB495">
        <v>943.23880972192376</v>
      </c>
      <c r="AC495">
        <v>937.17905726240576</v>
      </c>
      <c r="AD495">
        <v>815.42338605896543</v>
      </c>
      <c r="AE495">
        <v>1102.3264665109609</v>
      </c>
      <c r="AF495">
        <v>63.678455783970357</v>
      </c>
      <c r="AG495">
        <v>63.4058376265248</v>
      </c>
      <c r="AH495">
        <v>62.419407118014483</v>
      </c>
      <c r="AI495">
        <v>65.753047434776946</v>
      </c>
      <c r="AJ495">
        <v>0.55433364800712037</v>
      </c>
      <c r="AK495">
        <v>0.55433357099648184</v>
      </c>
      <c r="AL495">
        <v>0.55432279019067854</v>
      </c>
      <c r="AM495">
        <v>0.55434455104374536</v>
      </c>
      <c r="AN495">
        <v>0.97105310796175459</v>
      </c>
      <c r="AO495">
        <v>0.97105310796175481</v>
      </c>
      <c r="AP495">
        <v>0.97105310796175481</v>
      </c>
      <c r="AQ495">
        <v>0.97105310796175481</v>
      </c>
      <c r="AR495">
        <v>14.870667298501299</v>
      </c>
      <c r="AS495">
        <v>14.87066729850129</v>
      </c>
      <c r="AT495">
        <v>14.87066729850129</v>
      </c>
      <c r="AU495">
        <v>14.87066729850129</v>
      </c>
      <c r="AV495" t="str">
        <f>VLOOKUP(Sheet1[[#This Row],[NPDES ID2]],Combined_Sheet__Major_Only___2[[NPDES ID2]:[ECHO BFR]],3,FALSE)</f>
        <v>IA</v>
      </c>
      <c r="AW495" t="s">
        <v>12181</v>
      </c>
      <c r="AX495" t="str">
        <f>VLOOKUP(Sheet1[[#This Row],[NPDES ID2]],Combined_Sheet__Major_Only___2[[NPDES ID2]:[ECHO BFR]],27,FALSE)</f>
        <v>methaneBioCaptureRecover</v>
      </c>
      <c r="AY495" t="str">
        <f>VLOOKUP(Sheet1[[#This Row],[NPDES ID2]],Combined_Sheet__Major_Only___2[[NPDES ID2]:[ECHO BFR]],28,FALSE)</f>
        <v>-</v>
      </c>
      <c r="AZ495" t="str">
        <f>VLOOKUP(Sheet1[[#This Row],[NPDES ID2]],Combined_Sheet__Major_Only___2[[NPDES ID2]:[ECHO BFR]],29,FALSE)</f>
        <v>thickening</v>
      </c>
      <c r="BA495">
        <f>VLOOKUP(Sheet1[[#This Row],[NPDES ID2]],Combined_Sheet__Major_Only___2[[NPDES ID2]:[ECHO BFR]],17,FALSE)</f>
        <v>42.065069999999999</v>
      </c>
      <c r="BB495">
        <f>VLOOKUP(Sheet1[[#This Row],[NPDES ID2]],Combined_Sheet__Major_Only___2[[NPDES ID2]:[ECHO BFR]],18,FALSE)</f>
        <v>-92.897782000000007</v>
      </c>
      <c r="BC495" t="str">
        <f>IF(ISNUMBER(SEARCH("aerobic",$AW495)),"aerobic","")</f>
        <v/>
      </c>
      <c r="BD495" t="str">
        <f>IF(ISNUMBER(SEARCH("anaer",$AW495)),"anaer","")</f>
        <v>anaer</v>
      </c>
      <c r="BE495" t="str">
        <f>IF(ISNUMBER(SEARCH("thickening",$AZ495)),"thickening","")</f>
        <v>thickening</v>
      </c>
      <c r="BF495" s="3" t="str">
        <f>IF(ISNUMBER(SEARCH("airDry",$AW495)),"airDry","")</f>
        <v/>
      </c>
      <c r="BG495" s="3" t="str">
        <f>IF(ISNUMBER(SEARCH("heatDry",$AY495)),"heatDry","")</f>
        <v/>
      </c>
      <c r="BH495" s="3" t="str">
        <f>IF(AND(ISNUMBER(SEARCH("aerobic",$AW495)),ISNUMBER(SEARCH("anaer",$AW495))),"Combined Aer and Anaer.","")</f>
        <v/>
      </c>
    </row>
    <row r="496" spans="1:60" x14ac:dyDescent="0.3">
      <c r="A496" s="4">
        <v>494</v>
      </c>
      <c r="B496" t="s">
        <v>2449</v>
      </c>
      <c r="C496">
        <v>380</v>
      </c>
      <c r="D496">
        <v>494.95211379301838</v>
      </c>
      <c r="E496">
        <v>497.50771434068753</v>
      </c>
      <c r="F496">
        <v>381.99044127875322</v>
      </c>
      <c r="G496">
        <v>613.61218573740473</v>
      </c>
      <c r="H496">
        <v>-78.029358522923886</v>
      </c>
      <c r="I496">
        <v>-77.686390414598392</v>
      </c>
      <c r="J496">
        <v>-90.293969302906092</v>
      </c>
      <c r="K496">
        <v>-66.137741309078706</v>
      </c>
      <c r="L496">
        <v>190.06715531877589</v>
      </c>
      <c r="M496">
        <v>188.58718833932369</v>
      </c>
      <c r="N496">
        <v>183.2248417956512</v>
      </c>
      <c r="O496">
        <v>201.3410514190829</v>
      </c>
      <c r="P496">
        <v>9.0572817032807169</v>
      </c>
      <c r="Q496">
        <v>9.0359396026212693</v>
      </c>
      <c r="R496">
        <v>7.7662142891670927</v>
      </c>
      <c r="S496">
        <v>10.25218657448087</v>
      </c>
      <c r="T496">
        <v>76.497717225137492</v>
      </c>
      <c r="U496">
        <v>76.497596330998817</v>
      </c>
      <c r="V496">
        <v>76.445834210387503</v>
      </c>
      <c r="W496">
        <v>76.549102267406255</v>
      </c>
      <c r="X496">
        <v>6888.7069174285389</v>
      </c>
      <c r="Y496">
        <v>6933.2498182305371</v>
      </c>
      <c r="Z496">
        <v>6501.1975232300047</v>
      </c>
      <c r="AA496">
        <v>7139.3669061115397</v>
      </c>
      <c r="AB496">
        <v>2141.9069374101482</v>
      </c>
      <c r="AC496">
        <v>2058.0440794215929</v>
      </c>
      <c r="AD496">
        <v>1605.1869312730289</v>
      </c>
      <c r="AE496">
        <v>3046.8516373704701</v>
      </c>
      <c r="AF496">
        <v>49.018616989471873</v>
      </c>
      <c r="AG496">
        <v>48.636804078930922</v>
      </c>
      <c r="AH496">
        <v>47.254664619250462</v>
      </c>
      <c r="AI496">
        <v>51.925058654747687</v>
      </c>
      <c r="AJ496">
        <v>0.37573032731642592</v>
      </c>
      <c r="AK496">
        <v>0.37573026467353149</v>
      </c>
      <c r="AL496">
        <v>0.37572149730224508</v>
      </c>
      <c r="AM496">
        <v>0.37573919414577539</v>
      </c>
      <c r="AN496">
        <v>0.96768826789370943</v>
      </c>
      <c r="AO496">
        <v>0.96768826789370965</v>
      </c>
      <c r="AP496">
        <v>0.96768826789370965</v>
      </c>
      <c r="AQ496">
        <v>0.96768826789370965</v>
      </c>
      <c r="AR496">
        <v>8.0841581985033741</v>
      </c>
      <c r="AS496">
        <v>8.0841581985033777</v>
      </c>
      <c r="AT496">
        <v>8.0841581985033777</v>
      </c>
      <c r="AU496">
        <v>8.0841581985033777</v>
      </c>
      <c r="AV496" t="str">
        <f>VLOOKUP(Sheet1[[#This Row],[NPDES ID2]],Combined_Sheet__Major_Only___2[[NPDES ID2]:[ECHO BFR]],3,FALSE)</f>
        <v>TX</v>
      </c>
      <c r="AW496" t="s">
        <v>54</v>
      </c>
      <c r="AX496" t="str">
        <f>VLOOKUP(Sheet1[[#This Row],[NPDES ID2]],Combined_Sheet__Major_Only___2[[NPDES ID2]:[ECHO BFR]],27,FALSE)</f>
        <v>-</v>
      </c>
      <c r="AY496" t="str">
        <f>VLOOKUP(Sheet1[[#This Row],[NPDES ID2]],Combined_Sheet__Major_Only___2[[NPDES ID2]:[ECHO BFR]],28,FALSE)</f>
        <v>-</v>
      </c>
      <c r="AZ496" t="str">
        <f>VLOOKUP(Sheet1[[#This Row],[NPDES ID2]],Combined_Sheet__Major_Only___2[[NPDES ID2]:[ECHO BFR]],29,FALSE)</f>
        <v>thickening</v>
      </c>
      <c r="BA496">
        <f>VLOOKUP(Sheet1[[#This Row],[NPDES ID2]],Combined_Sheet__Major_Only___2[[NPDES ID2]:[ECHO BFR]],17,FALSE)</f>
        <v>32.255155999999999</v>
      </c>
      <c r="BB496">
        <f>VLOOKUP(Sheet1[[#This Row],[NPDES ID2]],Combined_Sheet__Major_Only___2[[NPDES ID2]:[ECHO BFR]],18,FALSE)</f>
        <v>-101.42842</v>
      </c>
      <c r="BC496" t="str">
        <f>IF(ISNUMBER(SEARCH("aerobic",$AW496)),"aerobic","")</f>
        <v/>
      </c>
      <c r="BD496" t="str">
        <f>IF(ISNUMBER(SEARCH("anaer",$AW496)),"anaer","")</f>
        <v/>
      </c>
      <c r="BE496" t="str">
        <f>IF(ISNUMBER(SEARCH("thickening",$AZ496)),"thickening","")</f>
        <v>thickening</v>
      </c>
      <c r="BF496" s="2" t="str">
        <f>IF(ISNUMBER(SEARCH("airDry",$AW496)),"airDry","")</f>
        <v/>
      </c>
      <c r="BG496" s="2" t="str">
        <f>IF(ISNUMBER(SEARCH("heatDry",$AY496)),"heatDry","")</f>
        <v/>
      </c>
      <c r="BH496" s="2" t="str">
        <f>IF(AND(ISNUMBER(SEARCH("aerobic",$AW496)),ISNUMBER(SEARCH("anaer",$AW496))),"Combined Aer and Anaer.","")</f>
        <v/>
      </c>
    </row>
    <row r="497" spans="1:60" x14ac:dyDescent="0.3">
      <c r="A497" s="4">
        <v>495</v>
      </c>
      <c r="B497" t="s">
        <v>2454</v>
      </c>
      <c r="C497">
        <v>375.78</v>
      </c>
      <c r="D497">
        <v>391.50334330788888</v>
      </c>
      <c r="E497">
        <v>390.68375007185898</v>
      </c>
      <c r="F497">
        <v>302.09734069616809</v>
      </c>
      <c r="G497">
        <v>485.77210861392803</v>
      </c>
      <c r="H497">
        <v>-76.998859561634887</v>
      </c>
      <c r="I497">
        <v>-78.307480462754455</v>
      </c>
      <c r="J497">
        <v>-91.133992473719815</v>
      </c>
      <c r="K497">
        <v>-61.620946573911027</v>
      </c>
      <c r="L497">
        <v>239.18900461872619</v>
      </c>
      <c r="M497">
        <v>238.10703448441831</v>
      </c>
      <c r="N497">
        <v>234.1863928202161</v>
      </c>
      <c r="O497">
        <v>247.43176272243201</v>
      </c>
      <c r="P497">
        <v>8.8705230577676861</v>
      </c>
      <c r="Q497">
        <v>8.9661511677450001</v>
      </c>
      <c r="R497">
        <v>7.2447536877566234</v>
      </c>
      <c r="S497">
        <v>10.1623269831695</v>
      </c>
      <c r="T497">
        <v>99.208569421382904</v>
      </c>
      <c r="U497">
        <v>99.208413478294517</v>
      </c>
      <c r="V497">
        <v>99.14164477439698</v>
      </c>
      <c r="W497">
        <v>99.274851726502689</v>
      </c>
      <c r="X497">
        <v>7016.0094059651556</v>
      </c>
      <c r="Y497">
        <v>7042.7060433371844</v>
      </c>
      <c r="Z497">
        <v>6784.525730522143</v>
      </c>
      <c r="AA497">
        <v>7163.5884009394404</v>
      </c>
      <c r="AB497">
        <v>1251.245610106351</v>
      </c>
      <c r="AC497">
        <v>1240.657936474146</v>
      </c>
      <c r="AD497">
        <v>1062.164852473478</v>
      </c>
      <c r="AE497">
        <v>1490.794509898514</v>
      </c>
      <c r="AF497">
        <v>62.379865340869983</v>
      </c>
      <c r="AG497">
        <v>62.097537560700303</v>
      </c>
      <c r="AH497">
        <v>61.076036323826571</v>
      </c>
      <c r="AI497">
        <v>64.528254130223743</v>
      </c>
      <c r="AJ497">
        <v>0.53847057232716722</v>
      </c>
      <c r="AK497">
        <v>0.53847048797417163</v>
      </c>
      <c r="AL497">
        <v>0.53845868108824801</v>
      </c>
      <c r="AM497">
        <v>0.53848251312483231</v>
      </c>
      <c r="AN497">
        <v>0.97481791867998691</v>
      </c>
      <c r="AO497">
        <v>0.97481791867998657</v>
      </c>
      <c r="AP497">
        <v>0.97481791867998657</v>
      </c>
      <c r="AQ497">
        <v>0.97481791867998657</v>
      </c>
      <c r="AR497">
        <v>13.59377013922129</v>
      </c>
      <c r="AS497">
        <v>13.59377013922129</v>
      </c>
      <c r="AT497">
        <v>13.59377013922129</v>
      </c>
      <c r="AU497">
        <v>13.59377013922129</v>
      </c>
      <c r="AV497" t="str">
        <f>VLOOKUP(Sheet1[[#This Row],[NPDES ID2]],Combined_Sheet__Major_Only___2[[NPDES ID2]:[ECHO BFR]],3,FALSE)</f>
        <v>FL</v>
      </c>
      <c r="AW497" t="s">
        <v>41</v>
      </c>
      <c r="AX497" t="str">
        <f>VLOOKUP(Sheet1[[#This Row],[NPDES ID2]],Combined_Sheet__Major_Only___2[[NPDES ID2]:[ECHO BFR]],27,FALSE)</f>
        <v>-</v>
      </c>
      <c r="AY497" t="str">
        <f>VLOOKUP(Sheet1[[#This Row],[NPDES ID2]],Combined_Sheet__Major_Only___2[[NPDES ID2]:[ECHO BFR]],28,FALSE)</f>
        <v>-</v>
      </c>
      <c r="AZ497" t="str">
        <f>VLOOKUP(Sheet1[[#This Row],[NPDES ID2]],Combined_Sheet__Major_Only___2[[NPDES ID2]:[ECHO BFR]],29,FALSE)</f>
        <v>thickening</v>
      </c>
      <c r="BA497">
        <f>VLOOKUP(Sheet1[[#This Row],[NPDES ID2]],Combined_Sheet__Major_Only___2[[NPDES ID2]:[ECHO BFR]],17,FALSE)</f>
        <v>30.73621</v>
      </c>
      <c r="BB497">
        <f>VLOOKUP(Sheet1[[#This Row],[NPDES ID2]],Combined_Sheet__Major_Only___2[[NPDES ID2]:[ECHO BFR]],18,FALSE)</f>
        <v>-86.596249999999998</v>
      </c>
      <c r="BC497" t="str">
        <f>IF(ISNUMBER(SEARCH("aerobic",$AW497)),"aerobic","")</f>
        <v>aerobic</v>
      </c>
      <c r="BD497" t="str">
        <f>IF(ISNUMBER(SEARCH("anaer",$AW497)),"anaer","")</f>
        <v/>
      </c>
      <c r="BE497" t="str">
        <f>IF(ISNUMBER(SEARCH("thickening",$AZ497)),"thickening","")</f>
        <v>thickening</v>
      </c>
      <c r="BF497" s="3" t="str">
        <f>IF(ISNUMBER(SEARCH("airDry",$AW497)),"airDry","")</f>
        <v/>
      </c>
      <c r="BG497" s="3" t="str">
        <f>IF(ISNUMBER(SEARCH("heatDry",$AY497)),"heatDry","")</f>
        <v/>
      </c>
      <c r="BH497" s="3" t="str">
        <f>IF(AND(ISNUMBER(SEARCH("aerobic",$AW497)),ISNUMBER(SEARCH("anaer",$AW497))),"Combined Aer and Anaer.","")</f>
        <v/>
      </c>
    </row>
    <row r="498" spans="1:60" x14ac:dyDescent="0.3">
      <c r="A498" s="4">
        <v>496</v>
      </c>
      <c r="B498" t="s">
        <v>2459</v>
      </c>
      <c r="C498">
        <v>369.82</v>
      </c>
      <c r="D498">
        <v>381.09168588011568</v>
      </c>
      <c r="E498">
        <v>379.54965782585458</v>
      </c>
      <c r="F498">
        <v>293.60159034283208</v>
      </c>
      <c r="G498">
        <v>473.79136902263821</v>
      </c>
      <c r="H498">
        <v>-76.858210475054179</v>
      </c>
      <c r="I498">
        <v>-78.079141454499762</v>
      </c>
      <c r="J498">
        <v>-91.050255956453313</v>
      </c>
      <c r="K498">
        <v>-60.699465972227848</v>
      </c>
      <c r="L498">
        <v>244.33363851126381</v>
      </c>
      <c r="M498">
        <v>243.33545566276351</v>
      </c>
      <c r="N498">
        <v>239.71933492368851</v>
      </c>
      <c r="O498">
        <v>251.93633872887611</v>
      </c>
      <c r="P498">
        <v>8.7132201640637827</v>
      </c>
      <c r="Q498">
        <v>8.8197549131088451</v>
      </c>
      <c r="R498">
        <v>7.068674273156109</v>
      </c>
      <c r="S498">
        <v>9.9901282509942479</v>
      </c>
      <c r="T498">
        <v>4.0081771176933394</v>
      </c>
      <c r="U498">
        <v>4.008168094400455</v>
      </c>
      <c r="V498">
        <v>4.0043046748859794</v>
      </c>
      <c r="W498">
        <v>4.0120123928464606</v>
      </c>
      <c r="X498">
        <v>273.07219351684148</v>
      </c>
      <c r="Y498">
        <v>273.97668390594202</v>
      </c>
      <c r="Z498">
        <v>265.00822312204758</v>
      </c>
      <c r="AA498">
        <v>278.25018823200099</v>
      </c>
      <c r="AB498">
        <v>44.5870774038587</v>
      </c>
      <c r="AC498">
        <v>44.286058656417381</v>
      </c>
      <c r="AD498">
        <v>38.39363075650131</v>
      </c>
      <c r="AE498">
        <v>52.359205857814537</v>
      </c>
      <c r="AF498">
        <v>64.747458931194345</v>
      </c>
      <c r="AG498">
        <v>64.482888796448805</v>
      </c>
      <c r="AH498">
        <v>63.524992125451519</v>
      </c>
      <c r="AI498">
        <v>66.761673395812835</v>
      </c>
      <c r="AJ498">
        <v>0.56739716730753109</v>
      </c>
      <c r="AK498">
        <v>0.56739713620628351</v>
      </c>
      <c r="AL498">
        <v>0.56739277918037556</v>
      </c>
      <c r="AM498">
        <v>0.56740157364953414</v>
      </c>
      <c r="AN498">
        <v>0.66450954952229324</v>
      </c>
      <c r="AO498">
        <v>0.66450954952229324</v>
      </c>
      <c r="AP498">
        <v>0.66450954952229324</v>
      </c>
      <c r="AQ498">
        <v>0.66450954952229324</v>
      </c>
      <c r="AR498">
        <v>14.860763600057959</v>
      </c>
      <c r="AS498">
        <v>14.86076360005797</v>
      </c>
      <c r="AT498">
        <v>14.86076360005797</v>
      </c>
      <c r="AU498">
        <v>14.86076360005797</v>
      </c>
      <c r="AV498" t="str">
        <f>VLOOKUP(Sheet1[[#This Row],[NPDES ID2]],Combined_Sheet__Major_Only___2[[NPDES ID2]:[ECHO BFR]],3,FALSE)</f>
        <v>PA</v>
      </c>
      <c r="AW498" t="s">
        <v>118</v>
      </c>
      <c r="AX498" t="str">
        <f>VLOOKUP(Sheet1[[#This Row],[NPDES ID2]],Combined_Sheet__Major_Only___2[[NPDES ID2]:[ECHO BFR]],27,FALSE)</f>
        <v>-</v>
      </c>
      <c r="AY498" t="str">
        <f>VLOOKUP(Sheet1[[#This Row],[NPDES ID2]],Combined_Sheet__Major_Only___2[[NPDES ID2]:[ECHO BFR]],28,FALSE)</f>
        <v>thermoAerobicDigest</v>
      </c>
      <c r="AZ498" t="str">
        <f>VLOOKUP(Sheet1[[#This Row],[NPDES ID2]],Combined_Sheet__Major_Only___2[[NPDES ID2]:[ECHO BFR]],29,FALSE)</f>
        <v>thickening, preliminaryOps</v>
      </c>
      <c r="BA498">
        <f>VLOOKUP(Sheet1[[#This Row],[NPDES ID2]],Combined_Sheet__Major_Only___2[[NPDES ID2]:[ECHO BFR]],17,FALSE)</f>
        <v>40.922690000000003</v>
      </c>
      <c r="BB498">
        <f>VLOOKUP(Sheet1[[#This Row],[NPDES ID2]],Combined_Sheet__Major_Only___2[[NPDES ID2]:[ECHO BFR]],18,FALSE)</f>
        <v>-77.783749999999998</v>
      </c>
      <c r="BC498" t="str">
        <f>IF(ISNUMBER(SEARCH("aerobic",$AW498)),"aerobic","")</f>
        <v>aerobic</v>
      </c>
      <c r="BD498" t="str">
        <f>IF(ISNUMBER(SEARCH("anaer",$AW498)),"anaer","")</f>
        <v/>
      </c>
      <c r="BE498" t="str">
        <f>IF(ISNUMBER(SEARCH("thickening",$AZ498)),"thickening","")</f>
        <v>thickening</v>
      </c>
      <c r="BF498" s="2" t="str">
        <f>IF(ISNUMBER(SEARCH("airDry",$AW498)),"airDry","")</f>
        <v>airDry</v>
      </c>
      <c r="BG498" s="2" t="str">
        <f>IF(ISNUMBER(SEARCH("heatDry",$AY498)),"heatDry","")</f>
        <v/>
      </c>
      <c r="BH498" s="2" t="str">
        <f>IF(AND(ISNUMBER(SEARCH("aerobic",$AW498)),ISNUMBER(SEARCH("anaer",$AW498))),"Combined Aer and Anaer.","")</f>
        <v/>
      </c>
    </row>
    <row r="499" spans="1:60" x14ac:dyDescent="0.3">
      <c r="A499" s="4">
        <v>497</v>
      </c>
      <c r="B499" t="s">
        <v>2464</v>
      </c>
      <c r="C499">
        <v>367.5</v>
      </c>
      <c r="D499">
        <v>516.75516888563243</v>
      </c>
      <c r="E499">
        <v>519.89463236930465</v>
      </c>
      <c r="F499">
        <v>397.29692669958371</v>
      </c>
      <c r="G499">
        <v>641.54030586808983</v>
      </c>
      <c r="H499">
        <v>-78.077946014043917</v>
      </c>
      <c r="I499">
        <v>-77.554935398028533</v>
      </c>
      <c r="J499">
        <v>-90.122975349495505</v>
      </c>
      <c r="K499">
        <v>-66.620769466729726</v>
      </c>
      <c r="L499">
        <v>179.93162082116939</v>
      </c>
      <c r="M499">
        <v>178.47157074442001</v>
      </c>
      <c r="N499">
        <v>173.18107282306011</v>
      </c>
      <c r="O499">
        <v>191.0544052732088</v>
      </c>
      <c r="P499">
        <v>8.7648145712757213</v>
      </c>
      <c r="Q499">
        <v>8.7317098789452157</v>
      </c>
      <c r="R499">
        <v>7.5549577265397527</v>
      </c>
      <c r="S499">
        <v>9.941610922563008</v>
      </c>
      <c r="T499">
        <v>122.42395377222169</v>
      </c>
      <c r="U499">
        <v>122.42376200155491</v>
      </c>
      <c r="V499">
        <v>122.3416533361371</v>
      </c>
      <c r="W499">
        <v>122.5054642898221</v>
      </c>
      <c r="X499">
        <v>11263.233814531541</v>
      </c>
      <c r="Y499">
        <v>11338.964413135091</v>
      </c>
      <c r="Z499">
        <v>10603.70989970044</v>
      </c>
      <c r="AA499">
        <v>11690.55982822276</v>
      </c>
      <c r="AB499">
        <v>2939.2873239072942</v>
      </c>
      <c r="AC499">
        <v>2854.9360673413821</v>
      </c>
      <c r="AD499">
        <v>2302.211226535705</v>
      </c>
      <c r="AE499">
        <v>3944.771120809829</v>
      </c>
      <c r="AF499">
        <v>47.983312091257048</v>
      </c>
      <c r="AG499">
        <v>47.593801482376968</v>
      </c>
      <c r="AH499">
        <v>46.183929999937327</v>
      </c>
      <c r="AI499">
        <v>50.948153348055357</v>
      </c>
      <c r="AJ499">
        <v>0.3631656109085854</v>
      </c>
      <c r="AK499">
        <v>0.36316553718580441</v>
      </c>
      <c r="AL499">
        <v>0.36315522228410368</v>
      </c>
      <c r="AM499">
        <v>0.3631760429084146</v>
      </c>
      <c r="AN499">
        <v>0.97945249084420427</v>
      </c>
      <c r="AO499">
        <v>0.97945249084420383</v>
      </c>
      <c r="AP499">
        <v>0.97945249084420383</v>
      </c>
      <c r="AQ499">
        <v>0.97945249084420383</v>
      </c>
      <c r="AR499">
        <v>8.5613430868758371</v>
      </c>
      <c r="AS499">
        <v>8.5613430868758407</v>
      </c>
      <c r="AT499">
        <v>8.5613430868758407</v>
      </c>
      <c r="AU499">
        <v>8.5613430868758407</v>
      </c>
      <c r="AV499" t="str">
        <f>VLOOKUP(Sheet1[[#This Row],[NPDES ID2]],Combined_Sheet__Major_Only___2[[NPDES ID2]:[ECHO BFR]],3,FALSE)</f>
        <v>MO</v>
      </c>
      <c r="AW499" t="s">
        <v>952</v>
      </c>
      <c r="AX499" t="str">
        <f>VLOOKUP(Sheet1[[#This Row],[NPDES ID2]],Combined_Sheet__Major_Only___2[[NPDES ID2]:[ECHO BFR]],27,FALSE)</f>
        <v>-</v>
      </c>
      <c r="AY499" t="str">
        <f>VLOOKUP(Sheet1[[#This Row],[NPDES ID2]],Combined_Sheet__Major_Only___2[[NPDES ID2]:[ECHO BFR]],28,FALSE)</f>
        <v>-</v>
      </c>
      <c r="AZ499" t="str">
        <f>VLOOKUP(Sheet1[[#This Row],[NPDES ID2]],Combined_Sheet__Major_Only___2[[NPDES ID2]:[ECHO BFR]],29,FALSE)</f>
        <v>sludgeLagoon, thickening</v>
      </c>
      <c r="BA499">
        <f>VLOOKUP(Sheet1[[#This Row],[NPDES ID2]],Combined_Sheet__Major_Only___2[[NPDES ID2]:[ECHO BFR]],17,FALSE)</f>
        <v>37.175848999999999</v>
      </c>
      <c r="BB499">
        <f>VLOOKUP(Sheet1[[#This Row],[NPDES ID2]],Combined_Sheet__Major_Only___2[[NPDES ID2]:[ECHO BFR]],18,FALSE)</f>
        <v>-94.481005999999994</v>
      </c>
      <c r="BC499" t="str">
        <f>IF(ISNUMBER(SEARCH("aerobic",$AW499)),"aerobic","")</f>
        <v/>
      </c>
      <c r="BD499" t="str">
        <f>IF(ISNUMBER(SEARCH("anaer",$AW499)),"anaer","")</f>
        <v/>
      </c>
      <c r="BE499" t="str">
        <f>IF(ISNUMBER(SEARCH("thickening",$AZ499)),"thickening","")</f>
        <v>thickening</v>
      </c>
      <c r="BF499" s="3" t="str">
        <f>IF(ISNUMBER(SEARCH("airDry",$AW499)),"airDry","")</f>
        <v/>
      </c>
      <c r="BG499" s="3" t="str">
        <f>IF(ISNUMBER(SEARCH("heatDry",$AY499)),"heatDry","")</f>
        <v/>
      </c>
      <c r="BH499" s="3" t="str">
        <f>IF(AND(ISNUMBER(SEARCH("aerobic",$AW499)),ISNUMBER(SEARCH("anaer",$AW499))),"Combined Aer and Anaer.","")</f>
        <v/>
      </c>
    </row>
    <row r="500" spans="1:60" x14ac:dyDescent="0.3">
      <c r="A500" s="4">
        <v>498</v>
      </c>
      <c r="B500" t="s">
        <v>2469</v>
      </c>
      <c r="C500">
        <v>366.08</v>
      </c>
      <c r="D500">
        <v>516.84998206060777</v>
      </c>
      <c r="E500">
        <v>519.97154702949433</v>
      </c>
      <c r="F500">
        <v>397.20157740794281</v>
      </c>
      <c r="G500">
        <v>641.59083602117437</v>
      </c>
      <c r="H500">
        <v>-78.116474071183589</v>
      </c>
      <c r="I500">
        <v>-77.616110377999092</v>
      </c>
      <c r="J500">
        <v>-90.199597343058883</v>
      </c>
      <c r="K500">
        <v>-66.591545338434031</v>
      </c>
      <c r="L500">
        <v>179.6562635811614</v>
      </c>
      <c r="M500">
        <v>178.2048624347336</v>
      </c>
      <c r="N500">
        <v>172.94641824566699</v>
      </c>
      <c r="O500">
        <v>190.71178570199061</v>
      </c>
      <c r="P500">
        <v>8.7304667647426513</v>
      </c>
      <c r="Q500">
        <v>8.6988596564830711</v>
      </c>
      <c r="R500">
        <v>7.5211870337153206</v>
      </c>
      <c r="S500">
        <v>9.9005552691179641</v>
      </c>
      <c r="T500">
        <v>49.491926924117017</v>
      </c>
      <c r="U500">
        <v>49.491847707172013</v>
      </c>
      <c r="V500">
        <v>49.457930123518658</v>
      </c>
      <c r="W500">
        <v>49.525597423878231</v>
      </c>
      <c r="X500">
        <v>4542.6681902407208</v>
      </c>
      <c r="Y500">
        <v>4573.0429389804522</v>
      </c>
      <c r="Z500">
        <v>4277.894357559514</v>
      </c>
      <c r="AA500">
        <v>4714.2300524577886</v>
      </c>
      <c r="AB500">
        <v>1020.120702725986</v>
      </c>
      <c r="AC500">
        <v>997.99025747640076</v>
      </c>
      <c r="AD500">
        <v>826.23656461400947</v>
      </c>
      <c r="AE500">
        <v>1312.243664490735</v>
      </c>
      <c r="AF500">
        <v>48.095151048574998</v>
      </c>
      <c r="AG500">
        <v>47.706505509755893</v>
      </c>
      <c r="AH500">
        <v>46.29940322874328</v>
      </c>
      <c r="AI500">
        <v>51.053942866205666</v>
      </c>
      <c r="AJ500">
        <v>0.36452252669155022</v>
      </c>
      <c r="AK500">
        <v>0.36452247989971959</v>
      </c>
      <c r="AL500">
        <v>0.36451592886880191</v>
      </c>
      <c r="AM500">
        <v>0.36452915198119618</v>
      </c>
      <c r="AN500">
        <v>0.95128884735322972</v>
      </c>
      <c r="AO500">
        <v>0.95128884735323005</v>
      </c>
      <c r="AP500">
        <v>0.95128884735323005</v>
      </c>
      <c r="AQ500">
        <v>0.95128884735323005</v>
      </c>
      <c r="AR500">
        <v>9.2421289082436573</v>
      </c>
      <c r="AS500">
        <v>9.2421289082436573</v>
      </c>
      <c r="AT500">
        <v>9.2421289082436573</v>
      </c>
      <c r="AU500">
        <v>9.2421289082436573</v>
      </c>
      <c r="AV500" t="str">
        <f>VLOOKUP(Sheet1[[#This Row],[NPDES ID2]],Combined_Sheet__Major_Only___2[[NPDES ID2]:[ECHO BFR]],3,FALSE)</f>
        <v>PR</v>
      </c>
      <c r="AW500" t="s">
        <v>54</v>
      </c>
      <c r="AX500" t="str">
        <f>VLOOKUP(Sheet1[[#This Row],[NPDES ID2]],Combined_Sheet__Major_Only___2[[NPDES ID2]:[ECHO BFR]],27,FALSE)</f>
        <v>-</v>
      </c>
      <c r="AY500" t="str">
        <f>VLOOKUP(Sheet1[[#This Row],[NPDES ID2]],Combined_Sheet__Major_Only___2[[NPDES ID2]:[ECHO BFR]],28,FALSE)</f>
        <v>-</v>
      </c>
      <c r="AZ500" t="str">
        <f>VLOOKUP(Sheet1[[#This Row],[NPDES ID2]],Combined_Sheet__Major_Only___2[[NPDES ID2]:[ECHO BFR]],29,FALSE)</f>
        <v>thickening</v>
      </c>
      <c r="BA500">
        <f>VLOOKUP(Sheet1[[#This Row],[NPDES ID2]],Combined_Sheet__Major_Only___2[[NPDES ID2]:[ECHO BFR]],17,FALSE)</f>
        <v>18.442699999999999</v>
      </c>
      <c r="BB500">
        <f>VLOOKUP(Sheet1[[#This Row],[NPDES ID2]],Combined_Sheet__Major_Only___2[[NPDES ID2]:[ECHO BFR]],18,FALSE)</f>
        <v>-66.013000000000005</v>
      </c>
      <c r="BC500" t="str">
        <f>IF(ISNUMBER(SEARCH("aerobic",$AW500)),"aerobic","")</f>
        <v/>
      </c>
      <c r="BD500" t="str">
        <f>IF(ISNUMBER(SEARCH("anaer",$AW500)),"anaer","")</f>
        <v/>
      </c>
      <c r="BE500" t="str">
        <f>IF(ISNUMBER(SEARCH("thickening",$AZ500)),"thickening","")</f>
        <v>thickening</v>
      </c>
      <c r="BF500" s="2" t="str">
        <f>IF(ISNUMBER(SEARCH("airDry",$AW500)),"airDry","")</f>
        <v/>
      </c>
      <c r="BG500" s="2" t="str">
        <f>IF(ISNUMBER(SEARCH("heatDry",$AY500)),"heatDry","")</f>
        <v/>
      </c>
      <c r="BH500" s="2" t="str">
        <f>IF(AND(ISNUMBER(SEARCH("aerobic",$AW500)),ISNUMBER(SEARCH("anaer",$AW500))),"Combined Aer and Anaer.","")</f>
        <v/>
      </c>
    </row>
    <row r="501" spans="1:60" x14ac:dyDescent="0.3">
      <c r="A501" s="4">
        <v>499</v>
      </c>
      <c r="B501" t="s">
        <v>2473</v>
      </c>
      <c r="C501">
        <v>365</v>
      </c>
      <c r="D501">
        <v>540.33133367819039</v>
      </c>
      <c r="E501">
        <v>544.30108233116289</v>
      </c>
      <c r="F501">
        <v>415.05037643660842</v>
      </c>
      <c r="G501">
        <v>672.38559475934255</v>
      </c>
      <c r="H501">
        <v>-78.108337667538905</v>
      </c>
      <c r="I501">
        <v>-77.396636956314467</v>
      </c>
      <c r="J501">
        <v>-90.141321278556489</v>
      </c>
      <c r="K501">
        <v>-67.456139819894801</v>
      </c>
      <c r="L501">
        <v>171.70347449408669</v>
      </c>
      <c r="M501">
        <v>170.20164369087291</v>
      </c>
      <c r="N501">
        <v>164.75838300344429</v>
      </c>
      <c r="O501">
        <v>183.14718643672271</v>
      </c>
      <c r="P501">
        <v>8.7143982382869201</v>
      </c>
      <c r="Q501">
        <v>8.6439196706045198</v>
      </c>
      <c r="R501">
        <v>7.5828528731079121</v>
      </c>
      <c r="S501">
        <v>9.9213131671158177</v>
      </c>
      <c r="T501">
        <v>281.77466993388379</v>
      </c>
      <c r="U501">
        <v>281.77423224222798</v>
      </c>
      <c r="V501">
        <v>281.58682987082608</v>
      </c>
      <c r="W501">
        <v>281.96070711053011</v>
      </c>
      <c r="X501">
        <v>26985.61450621035</v>
      </c>
      <c r="Y501">
        <v>27180.121685669172</v>
      </c>
      <c r="Z501">
        <v>25286.18926245566</v>
      </c>
      <c r="AA501">
        <v>28090.488232303062</v>
      </c>
      <c r="AB501">
        <v>6302.2096281478998</v>
      </c>
      <c r="AC501">
        <v>6152.6348930574513</v>
      </c>
      <c r="AD501">
        <v>5052.4019445714293</v>
      </c>
      <c r="AE501">
        <v>8197.5205200786477</v>
      </c>
      <c r="AF501">
        <v>46.10379537861855</v>
      </c>
      <c r="AG501">
        <v>45.700288334181053</v>
      </c>
      <c r="AH501">
        <v>44.240353063176741</v>
      </c>
      <c r="AI501">
        <v>49.174289641620717</v>
      </c>
      <c r="AJ501">
        <v>0.34037683565958099</v>
      </c>
      <c r="AK501">
        <v>0.34037671513642292</v>
      </c>
      <c r="AL501">
        <v>0.34035987381050148</v>
      </c>
      <c r="AM501">
        <v>0.3403938687488155</v>
      </c>
      <c r="AN501">
        <v>0.99092131759086544</v>
      </c>
      <c r="AO501">
        <v>0.99092131759086532</v>
      </c>
      <c r="AP501">
        <v>0.99092131759086532</v>
      </c>
      <c r="AQ501">
        <v>0.99092131759086532</v>
      </c>
      <c r="AR501">
        <v>8.6846481798412736</v>
      </c>
      <c r="AS501">
        <v>8.6846481798412718</v>
      </c>
      <c r="AT501">
        <v>8.6846481798412718</v>
      </c>
      <c r="AU501">
        <v>8.6846481798412718</v>
      </c>
      <c r="AV501" t="str">
        <f>VLOOKUP(Sheet1[[#This Row],[NPDES ID2]],Combined_Sheet__Major_Only___2[[NPDES ID2]:[ECHO BFR]],3,FALSE)</f>
        <v>LA</v>
      </c>
      <c r="AW501" t="s">
        <v>87</v>
      </c>
      <c r="AX501" t="str">
        <f>VLOOKUP(Sheet1[[#This Row],[NPDES ID2]],Combined_Sheet__Major_Only___2[[NPDES ID2]:[ECHO BFR]],27,FALSE)</f>
        <v>-</v>
      </c>
      <c r="AY501" t="str">
        <f>VLOOKUP(Sheet1[[#This Row],[NPDES ID2]],Combined_Sheet__Major_Only___2[[NPDES ID2]:[ECHO BFR]],28,FALSE)</f>
        <v>-</v>
      </c>
      <c r="AZ501" t="str">
        <f>VLOOKUP(Sheet1[[#This Row],[NPDES ID2]],Combined_Sheet__Major_Only___2[[NPDES ID2]:[ECHO BFR]],29,FALSE)</f>
        <v>-</v>
      </c>
      <c r="BA501">
        <f>VLOOKUP(Sheet1[[#This Row],[NPDES ID2]],Combined_Sheet__Major_Only___2[[NPDES ID2]:[ECHO BFR]],17,FALSE)</f>
        <v>32.550167000000002</v>
      </c>
      <c r="BB501">
        <f>VLOOKUP(Sheet1[[#This Row],[NPDES ID2]],Combined_Sheet__Major_Only___2[[NPDES ID2]:[ECHO BFR]],18,FALSE)</f>
        <v>-93.765753000000004</v>
      </c>
      <c r="BC501" t="str">
        <f>IF(ISNUMBER(SEARCH("aerobic",$AW501)),"aerobic","")</f>
        <v/>
      </c>
      <c r="BD501" t="str">
        <f>IF(ISNUMBER(SEARCH("anaer",$AW501)),"anaer","")</f>
        <v/>
      </c>
      <c r="BE501" t="str">
        <f>IF(ISNUMBER(SEARCH("thickening",$AZ501)),"thickening","")</f>
        <v/>
      </c>
      <c r="BF501" s="3" t="str">
        <f>IF(ISNUMBER(SEARCH("airDry",$AW501)),"airDry","")</f>
        <v/>
      </c>
      <c r="BG501" s="3" t="str">
        <f>IF(ISNUMBER(SEARCH("heatDry",$AY501)),"heatDry","")</f>
        <v/>
      </c>
      <c r="BH501" s="3" t="str">
        <f>IF(AND(ISNUMBER(SEARCH("aerobic",$AW501)),ISNUMBER(SEARCH("anaer",$AW501))),"Combined Aer and Anaer.","")</f>
        <v/>
      </c>
    </row>
    <row r="502" spans="1:60" x14ac:dyDescent="0.3">
      <c r="A502" s="4">
        <v>500</v>
      </c>
      <c r="B502" t="s">
        <v>2477</v>
      </c>
      <c r="C502">
        <v>364</v>
      </c>
      <c r="D502">
        <v>501.76931959173248</v>
      </c>
      <c r="E502">
        <v>504.33616444583771</v>
      </c>
      <c r="F502">
        <v>385.40722978337749</v>
      </c>
      <c r="G502">
        <v>621.74030237002876</v>
      </c>
      <c r="H502">
        <v>-78.000328584902661</v>
      </c>
      <c r="I502">
        <v>-77.759064825932995</v>
      </c>
      <c r="J502">
        <v>-90.414881265404787</v>
      </c>
      <c r="K502">
        <v>-65.817935521729723</v>
      </c>
      <c r="L502">
        <v>184.6706312576211</v>
      </c>
      <c r="M502">
        <v>183.27228459255369</v>
      </c>
      <c r="N502">
        <v>178.20595613128361</v>
      </c>
      <c r="O502">
        <v>195.32222405876459</v>
      </c>
      <c r="P502">
        <v>8.6721536269635653</v>
      </c>
      <c r="Q502">
        <v>8.6528970815559507</v>
      </c>
      <c r="R502">
        <v>7.4095273215943616</v>
      </c>
      <c r="S502">
        <v>9.8321393083115094</v>
      </c>
      <c r="T502">
        <v>51.966410137356043</v>
      </c>
      <c r="U502">
        <v>51.96632710161829</v>
      </c>
      <c r="V502">
        <v>51.930774460939823</v>
      </c>
      <c r="W502">
        <v>52.001703783026947</v>
      </c>
      <c r="X502">
        <v>4613.3604891824616</v>
      </c>
      <c r="Y502">
        <v>4642.3950633663299</v>
      </c>
      <c r="Z502">
        <v>4360.8301638825678</v>
      </c>
      <c r="AA502">
        <v>4776.5448949229876</v>
      </c>
      <c r="AB502">
        <v>1367.684646888679</v>
      </c>
      <c r="AC502">
        <v>1319.731677547029</v>
      </c>
      <c r="AD502">
        <v>1039.2485890808191</v>
      </c>
      <c r="AE502">
        <v>1911.948708158129</v>
      </c>
      <c r="AF502">
        <v>49.720080064327639</v>
      </c>
      <c r="AG502">
        <v>49.343489834401133</v>
      </c>
      <c r="AH502">
        <v>47.980120340609048</v>
      </c>
      <c r="AI502">
        <v>52.586966388036657</v>
      </c>
      <c r="AJ502">
        <v>0.38424793529069262</v>
      </c>
      <c r="AK502">
        <v>0.38424788353382811</v>
      </c>
      <c r="AL502">
        <v>0.38424063777095702</v>
      </c>
      <c r="AM502">
        <v>0.38425526319776943</v>
      </c>
      <c r="AN502">
        <v>0.95345347474723996</v>
      </c>
      <c r="AO502">
        <v>0.95345347474723996</v>
      </c>
      <c r="AP502">
        <v>0.95345347474723996</v>
      </c>
      <c r="AQ502">
        <v>0.95345347474723996</v>
      </c>
      <c r="AR502">
        <v>8.3699001802016486</v>
      </c>
      <c r="AS502">
        <v>8.3699001802016486</v>
      </c>
      <c r="AT502">
        <v>8.3699001802016486</v>
      </c>
      <c r="AU502">
        <v>8.3699001802016486</v>
      </c>
      <c r="AV502" t="str">
        <f>VLOOKUP(Sheet1[[#This Row],[NPDES ID2]],Combined_Sheet__Major_Only___2[[NPDES ID2]:[ECHO BFR]],3,FALSE)</f>
        <v>AR</v>
      </c>
      <c r="AW502" t="s">
        <v>87</v>
      </c>
      <c r="AX502" t="str">
        <f>VLOOKUP(Sheet1[[#This Row],[NPDES ID2]],Combined_Sheet__Major_Only___2[[NPDES ID2]:[ECHO BFR]],27,FALSE)</f>
        <v>-</v>
      </c>
      <c r="AY502" t="str">
        <f>VLOOKUP(Sheet1[[#This Row],[NPDES ID2]],Combined_Sheet__Major_Only___2[[NPDES ID2]:[ECHO BFR]],28,FALSE)</f>
        <v>-</v>
      </c>
      <c r="AZ502" t="str">
        <f>VLOOKUP(Sheet1[[#This Row],[NPDES ID2]],Combined_Sheet__Major_Only___2[[NPDES ID2]:[ECHO BFR]],29,FALSE)</f>
        <v>thickening</v>
      </c>
      <c r="BA502">
        <f>VLOOKUP(Sheet1[[#This Row],[NPDES ID2]],Combined_Sheet__Major_Only___2[[NPDES ID2]:[ECHO BFR]],17,FALSE)</f>
        <v>35.860138999999997</v>
      </c>
      <c r="BB502">
        <f>VLOOKUP(Sheet1[[#This Row],[NPDES ID2]],Combined_Sheet__Major_Only___2[[NPDES ID2]:[ECHO BFR]],18,FALSE)</f>
        <v>-90.733056000000005</v>
      </c>
      <c r="BC502" t="str">
        <f>IF(ISNUMBER(SEARCH("aerobic",$AW502)),"aerobic","")</f>
        <v/>
      </c>
      <c r="BD502" t="str">
        <f>IF(ISNUMBER(SEARCH("anaer",$AW502)),"anaer","")</f>
        <v/>
      </c>
      <c r="BE502" t="str">
        <f>IF(ISNUMBER(SEARCH("thickening",$AZ502)),"thickening","")</f>
        <v>thickening</v>
      </c>
      <c r="BF502" s="2" t="str">
        <f>IF(ISNUMBER(SEARCH("airDry",$AW502)),"airDry","")</f>
        <v/>
      </c>
      <c r="BG502" s="2" t="str">
        <f>IF(ISNUMBER(SEARCH("heatDry",$AY502)),"heatDry","")</f>
        <v/>
      </c>
      <c r="BH502" s="2" t="str">
        <f>IF(AND(ISNUMBER(SEARCH("aerobic",$AW502)),ISNUMBER(SEARCH("anaer",$AW502))),"Combined Aer and Anaer.","")</f>
        <v/>
      </c>
    </row>
    <row r="503" spans="1:60" x14ac:dyDescent="0.3">
      <c r="A503" s="4">
        <v>501</v>
      </c>
      <c r="B503" t="s">
        <v>2481</v>
      </c>
      <c r="C503">
        <v>363</v>
      </c>
      <c r="D503">
        <v>387.38565031240648</v>
      </c>
      <c r="E503">
        <v>385.93349384401722</v>
      </c>
      <c r="F503">
        <v>297.84537408379089</v>
      </c>
      <c r="G503">
        <v>481.77112019857532</v>
      </c>
      <c r="H503">
        <v>-76.857537956765213</v>
      </c>
      <c r="I503">
        <v>-78.063649570725943</v>
      </c>
      <c r="J503">
        <v>-91.052249919100561</v>
      </c>
      <c r="K503">
        <v>-60.768658654862683</v>
      </c>
      <c r="L503">
        <v>238.82416393822001</v>
      </c>
      <c r="M503">
        <v>237.83694738112391</v>
      </c>
      <c r="N503">
        <v>234.26016404156749</v>
      </c>
      <c r="O503">
        <v>246.3440872048987</v>
      </c>
      <c r="P503">
        <v>8.5543777440121076</v>
      </c>
      <c r="Q503">
        <v>8.6564182306032258</v>
      </c>
      <c r="R503">
        <v>6.9451265281631036</v>
      </c>
      <c r="S503">
        <v>9.7992036500480051</v>
      </c>
      <c r="T503">
        <v>48.303223128013627</v>
      </c>
      <c r="U503">
        <v>48.303145745558098</v>
      </c>
      <c r="V503">
        <v>48.270013618230408</v>
      </c>
      <c r="W503">
        <v>48.336113893366388</v>
      </c>
      <c r="X503">
        <v>3304.689305102112</v>
      </c>
      <c r="Y503">
        <v>3316.1459943191908</v>
      </c>
      <c r="Z503">
        <v>3205.0738800704439</v>
      </c>
      <c r="AA503">
        <v>3368.1563937321721</v>
      </c>
      <c r="AB503">
        <v>529.12056101886753</v>
      </c>
      <c r="AC503">
        <v>525.66513513083964</v>
      </c>
      <c r="AD503">
        <v>456.92383199240351</v>
      </c>
      <c r="AE503">
        <v>619.33186757532155</v>
      </c>
      <c r="AF503">
        <v>64.476922592677454</v>
      </c>
      <c r="AG503">
        <v>64.210301000101396</v>
      </c>
      <c r="AH503">
        <v>63.245278941639647</v>
      </c>
      <c r="AI503">
        <v>66.506308666123132</v>
      </c>
      <c r="AJ503">
        <v>0.56409072071687261</v>
      </c>
      <c r="AK503">
        <v>0.56409066691190746</v>
      </c>
      <c r="AL503">
        <v>0.56408313189560577</v>
      </c>
      <c r="AM503">
        <v>0.56409834108947532</v>
      </c>
      <c r="AN503">
        <v>0.95017576928949599</v>
      </c>
      <c r="AO503">
        <v>0.95017576928949543</v>
      </c>
      <c r="AP503">
        <v>0.95017576928949543</v>
      </c>
      <c r="AQ503">
        <v>0.95017576928949543</v>
      </c>
      <c r="AR503">
        <v>14.973990955858071</v>
      </c>
      <c r="AS503">
        <v>14.973990955858071</v>
      </c>
      <c r="AT503">
        <v>14.973990955858071</v>
      </c>
      <c r="AU503">
        <v>14.973990955858071</v>
      </c>
      <c r="AV503" t="str">
        <f>VLOOKUP(Sheet1[[#This Row],[NPDES ID2]],Combined_Sheet__Major_Only___2[[NPDES ID2]:[ECHO BFR]],3,FALSE)</f>
        <v>CT</v>
      </c>
      <c r="AW503" t="s">
        <v>12181</v>
      </c>
      <c r="AX503" t="str">
        <f>VLOOKUP(Sheet1[[#This Row],[NPDES ID2]],Combined_Sheet__Major_Only___2[[NPDES ID2]:[ECHO BFR]],27,FALSE)</f>
        <v>methaneBioCaptureRecover</v>
      </c>
      <c r="AY503" t="str">
        <f>VLOOKUP(Sheet1[[#This Row],[NPDES ID2]],Combined_Sheet__Major_Only___2[[NPDES ID2]:[ECHO BFR]],28,FALSE)</f>
        <v>-</v>
      </c>
      <c r="AZ503" t="str">
        <f>VLOOKUP(Sheet1[[#This Row],[NPDES ID2]],Combined_Sheet__Major_Only___2[[NPDES ID2]:[ECHO BFR]],29,FALSE)</f>
        <v>preliminaryOps, thickening</v>
      </c>
      <c r="BA503">
        <f>VLOOKUP(Sheet1[[#This Row],[NPDES ID2]],Combined_Sheet__Major_Only___2[[NPDES ID2]:[ECHO BFR]],17,FALSE)</f>
        <v>41.364328999999998</v>
      </c>
      <c r="BB503">
        <f>VLOOKUP(Sheet1[[#This Row],[NPDES ID2]],Combined_Sheet__Major_Only___2[[NPDES ID2]:[ECHO BFR]],18,FALSE)</f>
        <v>-72.871671000000006</v>
      </c>
      <c r="BC503" t="str">
        <f>IF(ISNUMBER(SEARCH("aerobic",$AW503)),"aerobic","")</f>
        <v/>
      </c>
      <c r="BD503" t="str">
        <f>IF(ISNUMBER(SEARCH("anaer",$AW503)),"anaer","")</f>
        <v>anaer</v>
      </c>
      <c r="BE503" t="str">
        <f>IF(ISNUMBER(SEARCH("thickening",$AZ503)),"thickening","")</f>
        <v>thickening</v>
      </c>
      <c r="BF503" s="3" t="str">
        <f>IF(ISNUMBER(SEARCH("airDry",$AW503)),"airDry","")</f>
        <v/>
      </c>
      <c r="BG503" s="3" t="str">
        <f>IF(ISNUMBER(SEARCH("heatDry",$AY503)),"heatDry","")</f>
        <v/>
      </c>
      <c r="BH503" s="3" t="str">
        <f>IF(AND(ISNUMBER(SEARCH("aerobic",$AW503)),ISNUMBER(SEARCH("anaer",$AW503))),"Combined Aer and Anaer.","")</f>
        <v/>
      </c>
    </row>
    <row r="504" spans="1:60" x14ac:dyDescent="0.3">
      <c r="A504" s="4">
        <v>502</v>
      </c>
      <c r="B504" t="s">
        <v>2485</v>
      </c>
      <c r="C504">
        <v>355.39400000000001</v>
      </c>
      <c r="D504">
        <v>415.99768639842029</v>
      </c>
      <c r="E504">
        <v>415.70928172150002</v>
      </c>
      <c r="F504">
        <v>319.03402406314149</v>
      </c>
      <c r="G504">
        <v>516.39142287902803</v>
      </c>
      <c r="H504">
        <v>-77.11583026577172</v>
      </c>
      <c r="I504">
        <v>-78.277177438272986</v>
      </c>
      <c r="J504">
        <v>-90.930985681159825</v>
      </c>
      <c r="K504">
        <v>-62.072364884929513</v>
      </c>
      <c r="L504">
        <v>220.82716012699601</v>
      </c>
      <c r="M504">
        <v>219.7636917186675</v>
      </c>
      <c r="N504">
        <v>215.91004020496931</v>
      </c>
      <c r="O504">
        <v>228.92906916354639</v>
      </c>
      <c r="P504">
        <v>8.3991936886246599</v>
      </c>
      <c r="Q504">
        <v>8.4762543204476994</v>
      </c>
      <c r="R504">
        <v>6.8885914018423646</v>
      </c>
      <c r="S504">
        <v>9.63731878733625</v>
      </c>
      <c r="T504">
        <v>118.55275312693119</v>
      </c>
      <c r="U504">
        <v>118.5525673305676</v>
      </c>
      <c r="V504">
        <v>118.4730166270615</v>
      </c>
      <c r="W504">
        <v>118.6317243169422</v>
      </c>
      <c r="X504">
        <v>8588.866072285573</v>
      </c>
      <c r="Y504">
        <v>8623.6678952071852</v>
      </c>
      <c r="Z504">
        <v>8287.2808725501036</v>
      </c>
      <c r="AA504">
        <v>8781.3083423172047</v>
      </c>
      <c r="AB504">
        <v>1559.5971729248861</v>
      </c>
      <c r="AC504">
        <v>1546.0152518211451</v>
      </c>
      <c r="AD504">
        <v>1319.3488461009831</v>
      </c>
      <c r="AE504">
        <v>1865.7729282546941</v>
      </c>
      <c r="AF504">
        <v>60.894785396877339</v>
      </c>
      <c r="AG504">
        <v>60.601365336456269</v>
      </c>
      <c r="AH504">
        <v>59.539732191094913</v>
      </c>
      <c r="AI504">
        <v>63.127579234998443</v>
      </c>
      <c r="AJ504">
        <v>0.52033793999500366</v>
      </c>
      <c r="AK504">
        <v>0.52033785225133844</v>
      </c>
      <c r="AL504">
        <v>0.520325572026897</v>
      </c>
      <c r="AM504">
        <v>0.5203503595330139</v>
      </c>
      <c r="AN504">
        <v>0.97880193582372821</v>
      </c>
      <c r="AO504">
        <v>0.97880193582372843</v>
      </c>
      <c r="AP504">
        <v>0.97880193582372843</v>
      </c>
      <c r="AQ504">
        <v>0.97880193582372843</v>
      </c>
      <c r="AR504">
        <v>13.133554254321419</v>
      </c>
      <c r="AS504">
        <v>13.13355425432143</v>
      </c>
      <c r="AT504">
        <v>13.13355425432143</v>
      </c>
      <c r="AU504">
        <v>13.13355425432143</v>
      </c>
      <c r="AV504" t="str">
        <f>VLOOKUP(Sheet1[[#This Row],[NPDES ID2]],Combined_Sheet__Major_Only___2[[NPDES ID2]:[ECHO BFR]],3,FALSE)</f>
        <v>TX</v>
      </c>
      <c r="AW504" t="s">
        <v>41</v>
      </c>
      <c r="AX504" t="str">
        <f>VLOOKUP(Sheet1[[#This Row],[NPDES ID2]],Combined_Sheet__Major_Only___2[[NPDES ID2]:[ECHO BFR]],27,FALSE)</f>
        <v>tempSludgeStore</v>
      </c>
      <c r="AY504" t="str">
        <f>VLOOKUP(Sheet1[[#This Row],[NPDES ID2]],Combined_Sheet__Major_Only___2[[NPDES ID2]:[ECHO BFR]],28,FALSE)</f>
        <v>-</v>
      </c>
      <c r="AZ504" t="str">
        <f>VLOOKUP(Sheet1[[#This Row],[NPDES ID2]],Combined_Sheet__Major_Only___2[[NPDES ID2]:[ECHO BFR]],29,FALSE)</f>
        <v>thickening</v>
      </c>
      <c r="BA504">
        <f>VLOOKUP(Sheet1[[#This Row],[NPDES ID2]],Combined_Sheet__Major_Only___2[[NPDES ID2]:[ECHO BFR]],17,FALSE)</f>
        <v>33.642049999999998</v>
      </c>
      <c r="BB504">
        <f>VLOOKUP(Sheet1[[#This Row],[NPDES ID2]],Combined_Sheet__Major_Only___2[[NPDES ID2]:[ECHO BFR]],18,FALSE)</f>
        <v>-97.147989999999993</v>
      </c>
      <c r="BC504" t="str">
        <f>IF(ISNUMBER(SEARCH("aerobic",$AW504)),"aerobic","")</f>
        <v>aerobic</v>
      </c>
      <c r="BD504" t="str">
        <f>IF(ISNUMBER(SEARCH("anaer",$AW504)),"anaer","")</f>
        <v/>
      </c>
      <c r="BE504" t="str">
        <f>IF(ISNUMBER(SEARCH("thickening",$AZ504)),"thickening","")</f>
        <v>thickening</v>
      </c>
      <c r="BF504" s="2" t="str">
        <f>IF(ISNUMBER(SEARCH("airDry",$AW504)),"airDry","")</f>
        <v/>
      </c>
      <c r="BG504" s="2" t="str">
        <f>IF(ISNUMBER(SEARCH("heatDry",$AY504)),"heatDry","")</f>
        <v/>
      </c>
      <c r="BH504" s="2" t="str">
        <f>IF(AND(ISNUMBER(SEARCH("aerobic",$AW504)),ISNUMBER(SEARCH("anaer",$AW504))),"Combined Aer and Anaer.","")</f>
        <v/>
      </c>
    </row>
    <row r="505" spans="1:60" x14ac:dyDescent="0.3">
      <c r="A505" s="4">
        <v>503</v>
      </c>
      <c r="B505" t="s">
        <v>2490</v>
      </c>
      <c r="C505">
        <v>353.2</v>
      </c>
      <c r="D505">
        <v>410.19220830620469</v>
      </c>
      <c r="E505">
        <v>409.55865422677812</v>
      </c>
      <c r="F505">
        <v>314.40213514094921</v>
      </c>
      <c r="G505">
        <v>509.6631030241391</v>
      </c>
      <c r="H505">
        <v>-77.032887499008666</v>
      </c>
      <c r="I505">
        <v>-78.276887832436614</v>
      </c>
      <c r="J505">
        <v>-91.091643239156497</v>
      </c>
      <c r="K505">
        <v>-61.78315276936933</v>
      </c>
      <c r="L505">
        <v>223.4812978095224</v>
      </c>
      <c r="M505">
        <v>222.4543646501547</v>
      </c>
      <c r="N505">
        <v>218.733209688248</v>
      </c>
      <c r="O505">
        <v>231.30466514454949</v>
      </c>
      <c r="P505">
        <v>8.3399853129474693</v>
      </c>
      <c r="Q505">
        <v>8.4249374383804891</v>
      </c>
      <c r="R505">
        <v>6.8185943092125516</v>
      </c>
      <c r="S505">
        <v>9.5582280214851956</v>
      </c>
      <c r="T505">
        <v>108.7381576055473</v>
      </c>
      <c r="U505">
        <v>108.7379869557429</v>
      </c>
      <c r="V505">
        <v>108.6649214137728</v>
      </c>
      <c r="W505">
        <v>108.8106908773334</v>
      </c>
      <c r="X505">
        <v>7735.9619944675906</v>
      </c>
      <c r="Y505">
        <v>7765.8693842317061</v>
      </c>
      <c r="Z505">
        <v>7476.6994215371706</v>
      </c>
      <c r="AA505">
        <v>7901.2826567674374</v>
      </c>
      <c r="AB505">
        <v>1257.0329844578671</v>
      </c>
      <c r="AC505">
        <v>1248.623306875686</v>
      </c>
      <c r="AD505">
        <v>1082.368288269181</v>
      </c>
      <c r="AE505">
        <v>1474.2460425801671</v>
      </c>
      <c r="AF505">
        <v>62.009337077093953</v>
      </c>
      <c r="AG505">
        <v>61.724246141572102</v>
      </c>
      <c r="AH505">
        <v>60.692697251612287</v>
      </c>
      <c r="AI505">
        <v>64.178826395613584</v>
      </c>
      <c r="AJ505">
        <v>0.53394560211627429</v>
      </c>
      <c r="AK505">
        <v>0.53394552067940748</v>
      </c>
      <c r="AL505">
        <v>0.53393412156223719</v>
      </c>
      <c r="AM505">
        <v>0.53395713050966864</v>
      </c>
      <c r="AN505">
        <v>0.97695186958694702</v>
      </c>
      <c r="AO505">
        <v>0.97695186958694702</v>
      </c>
      <c r="AP505">
        <v>0.97695186958694702</v>
      </c>
      <c r="AQ505">
        <v>0.97695186958694702</v>
      </c>
      <c r="AR505">
        <v>14.273360319449919</v>
      </c>
      <c r="AS505">
        <v>14.27336031944993</v>
      </c>
      <c r="AT505">
        <v>14.27336031944993</v>
      </c>
      <c r="AU505">
        <v>14.27336031944993</v>
      </c>
      <c r="AV505" t="str">
        <f>VLOOKUP(Sheet1[[#This Row],[NPDES ID2]],Combined_Sheet__Major_Only___2[[NPDES ID2]:[ECHO BFR]],3,FALSE)</f>
        <v>NC</v>
      </c>
      <c r="AW505" t="s">
        <v>41</v>
      </c>
      <c r="AX505" t="str">
        <f>VLOOKUP(Sheet1[[#This Row],[NPDES ID2]],Combined_Sheet__Major_Only___2[[NPDES ID2]:[ECHO BFR]],27,FALSE)</f>
        <v>-</v>
      </c>
      <c r="AY505" t="str">
        <f>VLOOKUP(Sheet1[[#This Row],[NPDES ID2]],Combined_Sheet__Major_Only___2[[NPDES ID2]:[ECHO BFR]],28,FALSE)</f>
        <v>-</v>
      </c>
      <c r="AZ505" t="str">
        <f>VLOOKUP(Sheet1[[#This Row],[NPDES ID2]],Combined_Sheet__Major_Only___2[[NPDES ID2]:[ECHO BFR]],29,FALSE)</f>
        <v>thickening</v>
      </c>
      <c r="BA505">
        <f>VLOOKUP(Sheet1[[#This Row],[NPDES ID2]],Combined_Sheet__Major_Only___2[[NPDES ID2]:[ECHO BFR]],17,FALSE)</f>
        <v>36.134799999999998</v>
      </c>
      <c r="BB505">
        <f>VLOOKUP(Sheet1[[#This Row],[NPDES ID2]],Combined_Sheet__Major_Only___2[[NPDES ID2]:[ECHO BFR]],18,FALSE)</f>
        <v>-78.779700000000005</v>
      </c>
      <c r="BC505" t="str">
        <f>IF(ISNUMBER(SEARCH("aerobic",$AW505)),"aerobic","")</f>
        <v>aerobic</v>
      </c>
      <c r="BD505" t="str">
        <f>IF(ISNUMBER(SEARCH("anaer",$AW505)),"anaer","")</f>
        <v/>
      </c>
      <c r="BE505" t="str">
        <f>IF(ISNUMBER(SEARCH("thickening",$AZ505)),"thickening","")</f>
        <v>thickening</v>
      </c>
      <c r="BF505" s="3" t="str">
        <f>IF(ISNUMBER(SEARCH("airDry",$AW505)),"airDry","")</f>
        <v/>
      </c>
      <c r="BG505" s="3" t="str">
        <f>IF(ISNUMBER(SEARCH("heatDry",$AY505)),"heatDry","")</f>
        <v/>
      </c>
      <c r="BH505" s="3" t="str">
        <f>IF(AND(ISNUMBER(SEARCH("aerobic",$AW505)),ISNUMBER(SEARCH("anaer",$AW505))),"Combined Aer and Anaer.","")</f>
        <v/>
      </c>
    </row>
    <row r="506" spans="1:60" x14ac:dyDescent="0.3">
      <c r="A506" s="4">
        <v>504</v>
      </c>
      <c r="B506" t="s">
        <v>2495</v>
      </c>
      <c r="C506">
        <v>353</v>
      </c>
      <c r="D506">
        <v>542.8306872805282</v>
      </c>
      <c r="E506">
        <v>546.69588344801593</v>
      </c>
      <c r="F506">
        <v>415.46167835580468</v>
      </c>
      <c r="G506">
        <v>674.96599272073001</v>
      </c>
      <c r="H506">
        <v>-78.197780844085486</v>
      </c>
      <c r="I506">
        <v>-77.563111141400896</v>
      </c>
      <c r="J506">
        <v>-90.202570540467192</v>
      </c>
      <c r="K506">
        <v>-67.161023710114989</v>
      </c>
      <c r="L506">
        <v>168.97456576719659</v>
      </c>
      <c r="M506">
        <v>167.54340237040699</v>
      </c>
      <c r="N506">
        <v>162.35835739939401</v>
      </c>
      <c r="O506">
        <v>179.87578550330679</v>
      </c>
      <c r="P506">
        <v>8.4243777094996979</v>
      </c>
      <c r="Q506">
        <v>8.373639288824501</v>
      </c>
      <c r="R506">
        <v>7.3010267615105029</v>
      </c>
      <c r="S506">
        <v>9.5760316569148358</v>
      </c>
      <c r="T506">
        <v>46.054819551130073</v>
      </c>
      <c r="U506">
        <v>46.054745638565642</v>
      </c>
      <c r="V506">
        <v>46.023099182283943</v>
      </c>
      <c r="W506">
        <v>46.086235468300544</v>
      </c>
      <c r="X506">
        <v>4334.247785321304</v>
      </c>
      <c r="Y506">
        <v>4364.5191506228948</v>
      </c>
      <c r="Z506">
        <v>4069.818791550581</v>
      </c>
      <c r="AA506">
        <v>4505.9577865870579</v>
      </c>
      <c r="AB506">
        <v>1029.3243182796029</v>
      </c>
      <c r="AC506">
        <v>1004.2934473809059</v>
      </c>
      <c r="AD506">
        <v>822.87177792447847</v>
      </c>
      <c r="AE506">
        <v>1344.715206464648</v>
      </c>
      <c r="AF506">
        <v>46.911703377724422</v>
      </c>
      <c r="AG506">
        <v>46.51428571594397</v>
      </c>
      <c r="AH506">
        <v>45.075359901369971</v>
      </c>
      <c r="AI506">
        <v>49.937372433445027</v>
      </c>
      <c r="AJ506">
        <v>0.35016903337570848</v>
      </c>
      <c r="AK506">
        <v>0.35016899027351428</v>
      </c>
      <c r="AL506">
        <v>0.3501629555339183</v>
      </c>
      <c r="AM506">
        <v>0.35017513651443799</v>
      </c>
      <c r="AN506">
        <v>0.9479250209451241</v>
      </c>
      <c r="AO506">
        <v>0.94792502094512421</v>
      </c>
      <c r="AP506">
        <v>0.94792502094512421</v>
      </c>
      <c r="AQ506">
        <v>0.94792502094512421</v>
      </c>
      <c r="AR506">
        <v>8.7628305038454606</v>
      </c>
      <c r="AS506">
        <v>8.7628305038454624</v>
      </c>
      <c r="AT506">
        <v>8.7628305038454624</v>
      </c>
      <c r="AU506">
        <v>8.7628305038454624</v>
      </c>
      <c r="AV506" t="str">
        <f>VLOOKUP(Sheet1[[#This Row],[NPDES ID2]],Combined_Sheet__Major_Only___2[[NPDES ID2]:[ECHO BFR]],3,FALSE)</f>
        <v>SC</v>
      </c>
      <c r="AW506" t="s">
        <v>952</v>
      </c>
      <c r="AX506" t="str">
        <f>VLOOKUP(Sheet1[[#This Row],[NPDES ID2]],Combined_Sheet__Major_Only___2[[NPDES ID2]:[ECHO BFR]],27,FALSE)</f>
        <v>other</v>
      </c>
      <c r="AY506" t="str">
        <f>VLOOKUP(Sheet1[[#This Row],[NPDES ID2]],Combined_Sheet__Major_Only___2[[NPDES ID2]:[ECHO BFR]],28,FALSE)</f>
        <v>highTempCompost</v>
      </c>
      <c r="AZ506" t="str">
        <f>VLOOKUP(Sheet1[[#This Row],[NPDES ID2]],Combined_Sheet__Major_Only___2[[NPDES ID2]:[ECHO BFR]],29,FALSE)</f>
        <v>thickening</v>
      </c>
      <c r="BA506">
        <f>VLOOKUP(Sheet1[[#This Row],[NPDES ID2]],Combined_Sheet__Major_Only___2[[NPDES ID2]:[ECHO BFR]],17,FALSE)</f>
        <v>33.819392999999998</v>
      </c>
      <c r="BB506">
        <f>VLOOKUP(Sheet1[[#This Row],[NPDES ID2]],Combined_Sheet__Major_Only___2[[NPDES ID2]:[ECHO BFR]],18,FALSE)</f>
        <v>-79.065931000000006</v>
      </c>
      <c r="BC506" t="str">
        <f>IF(ISNUMBER(SEARCH("aerobic",$AW506)),"aerobic","")</f>
        <v/>
      </c>
      <c r="BD506" t="str">
        <f>IF(ISNUMBER(SEARCH("anaer",$AW506)),"anaer","")</f>
        <v/>
      </c>
      <c r="BE506" t="str">
        <f>IF(ISNUMBER(SEARCH("thickening",$AZ506)),"thickening","")</f>
        <v>thickening</v>
      </c>
      <c r="BF506" s="2" t="str">
        <f>IF(ISNUMBER(SEARCH("airDry",$AW506)),"airDry","")</f>
        <v/>
      </c>
      <c r="BG506" s="2" t="str">
        <f>IF(ISNUMBER(SEARCH("heatDry",$AY506)),"heatDry","")</f>
        <v/>
      </c>
      <c r="BH506" s="2" t="str">
        <f>IF(AND(ISNUMBER(SEARCH("aerobic",$AW506)),ISNUMBER(SEARCH("anaer",$AW506))),"Combined Aer and Anaer.","")</f>
        <v/>
      </c>
    </row>
    <row r="507" spans="1:60" x14ac:dyDescent="0.3">
      <c r="A507" s="4">
        <v>505</v>
      </c>
      <c r="B507" t="s">
        <v>2499</v>
      </c>
      <c r="C507">
        <v>349.85</v>
      </c>
      <c r="D507">
        <v>405.3262663622798</v>
      </c>
      <c r="E507">
        <v>404.37395415073092</v>
      </c>
      <c r="F507">
        <v>310.38527921171351</v>
      </c>
      <c r="G507">
        <v>504.12767720394771</v>
      </c>
      <c r="H507">
        <v>-76.970964765415772</v>
      </c>
      <c r="I507">
        <v>-78.260111214484169</v>
      </c>
      <c r="J507">
        <v>-91.281568006285255</v>
      </c>
      <c r="K507">
        <v>-61.357240446397157</v>
      </c>
      <c r="L507">
        <v>225.44183671593291</v>
      </c>
      <c r="M507">
        <v>224.45503576805419</v>
      </c>
      <c r="N507">
        <v>220.87980164306339</v>
      </c>
      <c r="O507">
        <v>232.9585112928842</v>
      </c>
      <c r="P507">
        <v>8.2533813895032377</v>
      </c>
      <c r="Q507">
        <v>8.3397071419712869</v>
      </c>
      <c r="R507">
        <v>6.7260621629402424</v>
      </c>
      <c r="S507">
        <v>9.4475865518171513</v>
      </c>
      <c r="T507">
        <v>49.705613685868528</v>
      </c>
      <c r="U507">
        <v>49.705534139147403</v>
      </c>
      <c r="V507">
        <v>49.671475358318368</v>
      </c>
      <c r="W507">
        <v>49.739424354207728</v>
      </c>
      <c r="X507">
        <v>3472.103736993879</v>
      </c>
      <c r="Y507">
        <v>3484.8626891925219</v>
      </c>
      <c r="Z507">
        <v>3361.2893088370929</v>
      </c>
      <c r="AA507">
        <v>3542.7457094817491</v>
      </c>
      <c r="AB507">
        <v>551.11475858173992</v>
      </c>
      <c r="AC507">
        <v>547.59264982603827</v>
      </c>
      <c r="AD507">
        <v>476.32768707974071</v>
      </c>
      <c r="AE507">
        <v>644.0611865111531</v>
      </c>
      <c r="AF507">
        <v>63.151726499749991</v>
      </c>
      <c r="AG507">
        <v>62.875206323710977</v>
      </c>
      <c r="AH507">
        <v>61.874302328726493</v>
      </c>
      <c r="AI507">
        <v>65.256536109042628</v>
      </c>
      <c r="AJ507">
        <v>0.5478985129117443</v>
      </c>
      <c r="AK507">
        <v>0.54789846118701879</v>
      </c>
      <c r="AL507">
        <v>0.54789121743352764</v>
      </c>
      <c r="AM507">
        <v>0.54790583872051979</v>
      </c>
      <c r="AN507">
        <v>0.95148368675234041</v>
      </c>
      <c r="AO507">
        <v>0.95148368675234052</v>
      </c>
      <c r="AP507">
        <v>0.95148368675234052</v>
      </c>
      <c r="AQ507">
        <v>0.95148368675234052</v>
      </c>
      <c r="AR507">
        <v>14.743409079601181</v>
      </c>
      <c r="AS507">
        <v>14.743409079601181</v>
      </c>
      <c r="AT507">
        <v>14.743409079601181</v>
      </c>
      <c r="AU507">
        <v>14.743409079601181</v>
      </c>
      <c r="AV507" t="str">
        <f>VLOOKUP(Sheet1[[#This Row],[NPDES ID2]],Combined_Sheet__Major_Only___2[[NPDES ID2]:[ECHO BFR]],3,FALSE)</f>
        <v>PR</v>
      </c>
      <c r="AW507" t="s">
        <v>41</v>
      </c>
      <c r="AX507" t="str">
        <f>VLOOKUP(Sheet1[[#This Row],[NPDES ID2]],Combined_Sheet__Major_Only___2[[NPDES ID2]:[ECHO BFR]],27,FALSE)</f>
        <v>-</v>
      </c>
      <c r="AY507" t="str">
        <f>VLOOKUP(Sheet1[[#This Row],[NPDES ID2]],Combined_Sheet__Major_Only___2[[NPDES ID2]:[ECHO BFR]],28,FALSE)</f>
        <v>-</v>
      </c>
      <c r="AZ507" t="str">
        <f>VLOOKUP(Sheet1[[#This Row],[NPDES ID2]],Combined_Sheet__Major_Only___2[[NPDES ID2]:[ECHO BFR]],29,FALSE)</f>
        <v>thickening</v>
      </c>
      <c r="BA507">
        <f>VLOOKUP(Sheet1[[#This Row],[NPDES ID2]],Combined_Sheet__Major_Only___2[[NPDES ID2]:[ECHO BFR]],17,FALSE)</f>
        <v>18.301817</v>
      </c>
      <c r="BB507">
        <f>VLOOKUP(Sheet1[[#This Row],[NPDES ID2]],Combined_Sheet__Major_Only___2[[NPDES ID2]:[ECHO BFR]],18,FALSE)</f>
        <v>-65.663490999999993</v>
      </c>
      <c r="BC507" t="str">
        <f>IF(ISNUMBER(SEARCH("aerobic",$AW507)),"aerobic","")</f>
        <v>aerobic</v>
      </c>
      <c r="BD507" t="str">
        <f>IF(ISNUMBER(SEARCH("anaer",$AW507)),"anaer","")</f>
        <v/>
      </c>
      <c r="BE507" t="str">
        <f>IF(ISNUMBER(SEARCH("thickening",$AZ507)),"thickening","")</f>
        <v>thickening</v>
      </c>
      <c r="BF507" s="3" t="str">
        <f>IF(ISNUMBER(SEARCH("airDry",$AW507)),"airDry","")</f>
        <v/>
      </c>
      <c r="BG507" s="3" t="str">
        <f>IF(ISNUMBER(SEARCH("heatDry",$AY507)),"heatDry","")</f>
        <v/>
      </c>
      <c r="BH507" s="3" t="str">
        <f>IF(AND(ISNUMBER(SEARCH("aerobic",$AW507)),ISNUMBER(SEARCH("anaer",$AW507))),"Combined Aer and Anaer.","")</f>
        <v/>
      </c>
    </row>
    <row r="508" spans="1:60" x14ac:dyDescent="0.3">
      <c r="A508" s="4">
        <v>506</v>
      </c>
      <c r="B508" t="s">
        <v>2504</v>
      </c>
      <c r="C508">
        <v>348.41</v>
      </c>
      <c r="D508">
        <v>430.02319924629018</v>
      </c>
      <c r="E508">
        <v>430.25625191480378</v>
      </c>
      <c r="F508">
        <v>329.06360263947988</v>
      </c>
      <c r="G508">
        <v>533.60483548383559</v>
      </c>
      <c r="H508">
        <v>-77.23857924867383</v>
      </c>
      <c r="I508">
        <v>-78.300066915495364</v>
      </c>
      <c r="J508">
        <v>-90.81744599205129</v>
      </c>
      <c r="K508">
        <v>-62.429175756549547</v>
      </c>
      <c r="L508">
        <v>212.2264511719776</v>
      </c>
      <c r="M508">
        <v>211.15202613667219</v>
      </c>
      <c r="N508">
        <v>207.25909581141849</v>
      </c>
      <c r="O508">
        <v>220.41101840001619</v>
      </c>
      <c r="P508">
        <v>8.2419182186921169</v>
      </c>
      <c r="Q508">
        <v>8.3059130248201942</v>
      </c>
      <c r="R508">
        <v>6.7867194423773167</v>
      </c>
      <c r="S508">
        <v>9.470531657824786</v>
      </c>
      <c r="T508">
        <v>72.743836388428406</v>
      </c>
      <c r="U508">
        <v>72.7437212875369</v>
      </c>
      <c r="V508">
        <v>72.694439607771059</v>
      </c>
      <c r="W508">
        <v>72.792759059446098</v>
      </c>
      <c r="X508">
        <v>5376.1326389790993</v>
      </c>
      <c r="Y508">
        <v>5399.0027268333943</v>
      </c>
      <c r="Z508">
        <v>5177.8260735363483</v>
      </c>
      <c r="AA508">
        <v>5502.8041934820531</v>
      </c>
      <c r="AB508">
        <v>1076.73304593686</v>
      </c>
      <c r="AC508">
        <v>1064.9829809901639</v>
      </c>
      <c r="AD508">
        <v>895.20535597162802</v>
      </c>
      <c r="AE508">
        <v>1315.579653182059</v>
      </c>
      <c r="AF508">
        <v>59.695806819029919</v>
      </c>
      <c r="AG508">
        <v>59.393469103036857</v>
      </c>
      <c r="AH508">
        <v>58.299227396453936</v>
      </c>
      <c r="AI508">
        <v>61.996967353729652</v>
      </c>
      <c r="AJ508">
        <v>0.50570553218624748</v>
      </c>
      <c r="AK508">
        <v>0.50570546732879618</v>
      </c>
      <c r="AL508">
        <v>0.50569638703477737</v>
      </c>
      <c r="AM508">
        <v>0.50571471540903734</v>
      </c>
      <c r="AN508">
        <v>0.96610191865213368</v>
      </c>
      <c r="AO508">
        <v>0.96610191865213357</v>
      </c>
      <c r="AP508">
        <v>0.96610191865213357</v>
      </c>
      <c r="AQ508">
        <v>0.96610191865213357</v>
      </c>
      <c r="AR508">
        <v>12.188874513064331</v>
      </c>
      <c r="AS508">
        <v>12.188874513064331</v>
      </c>
      <c r="AT508">
        <v>12.188874513064331</v>
      </c>
      <c r="AU508">
        <v>12.188874513064331</v>
      </c>
      <c r="AV508" t="str">
        <f>VLOOKUP(Sheet1[[#This Row],[NPDES ID2]],Combined_Sheet__Major_Only___2[[NPDES ID2]:[ECHO BFR]],3,FALSE)</f>
        <v>CA</v>
      </c>
      <c r="AW508" t="s">
        <v>41</v>
      </c>
      <c r="AX508" t="str">
        <f>VLOOKUP(Sheet1[[#This Row],[NPDES ID2]],Combined_Sheet__Major_Only___2[[NPDES ID2]:[ECHO BFR]],27,FALSE)</f>
        <v>-</v>
      </c>
      <c r="AY508" t="str">
        <f>VLOOKUP(Sheet1[[#This Row],[NPDES ID2]],Combined_Sheet__Major_Only___2[[NPDES ID2]:[ECHO BFR]],28,FALSE)</f>
        <v>-</v>
      </c>
      <c r="AZ508" t="str">
        <f>VLOOKUP(Sheet1[[#This Row],[NPDES ID2]],Combined_Sheet__Major_Only___2[[NPDES ID2]:[ECHO BFR]],29,FALSE)</f>
        <v>thickening</v>
      </c>
      <c r="BA508">
        <f>VLOOKUP(Sheet1[[#This Row],[NPDES ID2]],Combined_Sheet__Major_Only___2[[NPDES ID2]:[ECHO BFR]],17,FALSE)</f>
        <v>40.507171999999997</v>
      </c>
      <c r="BB508">
        <f>VLOOKUP(Sheet1[[#This Row],[NPDES ID2]],Combined_Sheet__Major_Only___2[[NPDES ID2]:[ECHO BFR]],18,FALSE)</f>
        <v>-122.302753</v>
      </c>
      <c r="BC508" t="str">
        <f>IF(ISNUMBER(SEARCH("aerobic",$AW508)),"aerobic","")</f>
        <v>aerobic</v>
      </c>
      <c r="BD508" t="str">
        <f>IF(ISNUMBER(SEARCH("anaer",$AW508)),"anaer","")</f>
        <v/>
      </c>
      <c r="BE508" t="str">
        <f>IF(ISNUMBER(SEARCH("thickening",$AZ508)),"thickening","")</f>
        <v>thickening</v>
      </c>
      <c r="BF508" s="2" t="str">
        <f>IF(ISNUMBER(SEARCH("airDry",$AW508)),"airDry","")</f>
        <v/>
      </c>
      <c r="BG508" s="2" t="str">
        <f>IF(ISNUMBER(SEARCH("heatDry",$AY508)),"heatDry","")</f>
        <v/>
      </c>
      <c r="BH508" s="2" t="str">
        <f>IF(AND(ISNUMBER(SEARCH("aerobic",$AW508)),ISNUMBER(SEARCH("anaer",$AW508))),"Combined Aer and Anaer.","")</f>
        <v/>
      </c>
    </row>
    <row r="509" spans="1:60" x14ac:dyDescent="0.3">
      <c r="A509" s="4">
        <v>507</v>
      </c>
      <c r="B509" t="s">
        <v>2509</v>
      </c>
      <c r="C509">
        <v>347.12</v>
      </c>
      <c r="D509">
        <v>405.61416666739967</v>
      </c>
      <c r="E509">
        <v>404.60485670419803</v>
      </c>
      <c r="F509">
        <v>310.3553012109345</v>
      </c>
      <c r="G509">
        <v>504.6805735934152</v>
      </c>
      <c r="H509">
        <v>-76.971687711168357</v>
      </c>
      <c r="I509">
        <v>-78.234611987937171</v>
      </c>
      <c r="J509">
        <v>-91.279368578151747</v>
      </c>
      <c r="K509">
        <v>-61.283341337915907</v>
      </c>
      <c r="L509">
        <v>224.69892148406211</v>
      </c>
      <c r="M509">
        <v>223.72735359156709</v>
      </c>
      <c r="N509">
        <v>220.2076994868838</v>
      </c>
      <c r="O509">
        <v>232.098814960738</v>
      </c>
      <c r="P509">
        <v>8.1871344411352069</v>
      </c>
      <c r="Q509">
        <v>8.2753616319913732</v>
      </c>
      <c r="R509">
        <v>6.6666951276846742</v>
      </c>
      <c r="S509">
        <v>9.3688825827491478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63.43822099110767</v>
      </c>
      <c r="AG509">
        <v>63.163871330892057</v>
      </c>
      <c r="AH509">
        <v>62.170516809854703</v>
      </c>
      <c r="AI509">
        <v>65.526962898407419</v>
      </c>
      <c r="AJ509">
        <v>0.55139852676207646</v>
      </c>
      <c r="AK509">
        <v>0.55139849826312681</v>
      </c>
      <c r="AL509">
        <v>0.55139450569073722</v>
      </c>
      <c r="AM509">
        <v>0.55140256452256808</v>
      </c>
      <c r="AN509">
        <v>0.18376332567352549</v>
      </c>
      <c r="AO509">
        <v>0.1837633256735256</v>
      </c>
      <c r="AP509">
        <v>0.1837633256735256</v>
      </c>
      <c r="AQ509">
        <v>0.1837633256735256</v>
      </c>
      <c r="AR509">
        <v>14.00665139056804</v>
      </c>
      <c r="AS509">
        <v>14.006651390568029</v>
      </c>
      <c r="AT509">
        <v>14.006651390568029</v>
      </c>
      <c r="AU509">
        <v>14.006651390568029</v>
      </c>
      <c r="AV509" t="str">
        <f>VLOOKUP(Sheet1[[#This Row],[NPDES ID2]],Combined_Sheet__Major_Only___2[[NPDES ID2]:[ECHO BFR]],3,FALSE)</f>
        <v>WA</v>
      </c>
      <c r="AW509" t="s">
        <v>41</v>
      </c>
      <c r="AX509" t="str">
        <f>VLOOKUP(Sheet1[[#This Row],[NPDES ID2]],Combined_Sheet__Major_Only___2[[NPDES ID2]:[ECHO BFR]],27,FALSE)</f>
        <v>-</v>
      </c>
      <c r="AY509" t="str">
        <f>VLOOKUP(Sheet1[[#This Row],[NPDES ID2]],Combined_Sheet__Major_Only___2[[NPDES ID2]:[ECHO BFR]],28,FALSE)</f>
        <v>heatDry</v>
      </c>
      <c r="AZ509" t="str">
        <f>VLOOKUP(Sheet1[[#This Row],[NPDES ID2]],Combined_Sheet__Major_Only___2[[NPDES ID2]:[ECHO BFR]],29,FALSE)</f>
        <v>thickening</v>
      </c>
      <c r="BA509">
        <f>VLOOKUP(Sheet1[[#This Row],[NPDES ID2]],Combined_Sheet__Major_Only___2[[NPDES ID2]:[ECHO BFR]],17,FALSE)</f>
        <v>47.205798000000001</v>
      </c>
      <c r="BB509">
        <f>VLOOKUP(Sheet1[[#This Row],[NPDES ID2]],Combined_Sheet__Major_Only___2[[NPDES ID2]:[ECHO BFR]],18,FALSE)</f>
        <v>-123.07803199999999</v>
      </c>
      <c r="BC509" t="str">
        <f>IF(ISNUMBER(SEARCH("aerobic",$AW509)),"aerobic","")</f>
        <v>aerobic</v>
      </c>
      <c r="BD509" t="str">
        <f>IF(ISNUMBER(SEARCH("anaer",$AW509)),"anaer","")</f>
        <v/>
      </c>
      <c r="BE509" t="str">
        <f>IF(ISNUMBER(SEARCH("thickening",$AZ509)),"thickening","")</f>
        <v>thickening</v>
      </c>
      <c r="BF509" s="3" t="str">
        <f>IF(ISNUMBER(SEARCH("airDry",$AW509)),"airDry","")</f>
        <v/>
      </c>
      <c r="BG509" s="3" t="str">
        <f>IF(ISNUMBER(SEARCH("heatDry",$AY509)),"heatDry","")</f>
        <v>heatDry</v>
      </c>
      <c r="BH509" s="3" t="str">
        <f>IF(AND(ISNUMBER(SEARCH("aerobic",$AW509)),ISNUMBER(SEARCH("anaer",$AW509))),"Combined Aer and Anaer.","")</f>
        <v/>
      </c>
    </row>
    <row r="510" spans="1:60" x14ac:dyDescent="0.3">
      <c r="A510" s="4">
        <v>508</v>
      </c>
      <c r="B510" t="s">
        <v>2513</v>
      </c>
      <c r="C510">
        <v>344</v>
      </c>
      <c r="D510">
        <v>397.85526400231379</v>
      </c>
      <c r="E510">
        <v>396.44127248948212</v>
      </c>
      <c r="F510">
        <v>304.16407962915559</v>
      </c>
      <c r="G510">
        <v>495.6534329567254</v>
      </c>
      <c r="H510">
        <v>-76.800153329617984</v>
      </c>
      <c r="I510">
        <v>-78.063182993188406</v>
      </c>
      <c r="J510">
        <v>-90.937666233340465</v>
      </c>
      <c r="K510">
        <v>-60.49308642085014</v>
      </c>
      <c r="L510">
        <v>228.39638595941329</v>
      </c>
      <c r="M510">
        <v>227.47634745925259</v>
      </c>
      <c r="N510">
        <v>224.14284240220289</v>
      </c>
      <c r="O510">
        <v>235.40481320267949</v>
      </c>
      <c r="P510">
        <v>8.1026850173991747</v>
      </c>
      <c r="Q510">
        <v>8.2046329743295807</v>
      </c>
      <c r="R510">
        <v>6.5656701663523442</v>
      </c>
      <c r="S510">
        <v>9.3000657484604687</v>
      </c>
      <c r="T510">
        <v>60.816765485288137</v>
      </c>
      <c r="U510">
        <v>60.816668791073077</v>
      </c>
      <c r="V510">
        <v>60.77526812701381</v>
      </c>
      <c r="W510">
        <v>60.85786455247311</v>
      </c>
      <c r="X510">
        <v>4122.9968561467886</v>
      </c>
      <c r="Y510">
        <v>4136.9283277208233</v>
      </c>
      <c r="Z510">
        <v>4001.858466383801</v>
      </c>
      <c r="AA510">
        <v>4200.1487798628186</v>
      </c>
      <c r="AB510">
        <v>743.35542785498865</v>
      </c>
      <c r="AC510">
        <v>737.04437316540202</v>
      </c>
      <c r="AD510">
        <v>630.47150891769627</v>
      </c>
      <c r="AE510">
        <v>887.81153214632161</v>
      </c>
      <c r="AF510">
        <v>65.067510265116468</v>
      </c>
      <c r="AG510">
        <v>64.805293688580207</v>
      </c>
      <c r="AH510">
        <v>63.856319294233231</v>
      </c>
      <c r="AI510">
        <v>67.063213997169271</v>
      </c>
      <c r="AJ510">
        <v>0.57130913280971352</v>
      </c>
      <c r="AK510">
        <v>0.57130907215012794</v>
      </c>
      <c r="AL510">
        <v>0.57130057797382416</v>
      </c>
      <c r="AM510">
        <v>0.57131772322841756</v>
      </c>
      <c r="AN510">
        <v>0.95983695567051985</v>
      </c>
      <c r="AO510">
        <v>0.95983695567051952</v>
      </c>
      <c r="AP510">
        <v>0.95983695567051952</v>
      </c>
      <c r="AQ510">
        <v>0.95983695567051952</v>
      </c>
      <c r="AR510">
        <v>14.09107755663933</v>
      </c>
      <c r="AS510">
        <v>14.09107755663933</v>
      </c>
      <c r="AT510">
        <v>14.09107755663933</v>
      </c>
      <c r="AU510">
        <v>14.09107755663933</v>
      </c>
      <c r="AV510" t="str">
        <f>VLOOKUP(Sheet1[[#This Row],[NPDES ID2]],Combined_Sheet__Major_Only___2[[NPDES ID2]:[ECHO BFR]],3,FALSE)</f>
        <v>TX</v>
      </c>
      <c r="AW510" t="s">
        <v>41</v>
      </c>
      <c r="AX510" t="str">
        <f>VLOOKUP(Sheet1[[#This Row],[NPDES ID2]],Combined_Sheet__Major_Only___2[[NPDES ID2]:[ECHO BFR]],27,FALSE)</f>
        <v>-</v>
      </c>
      <c r="AY510" t="str">
        <f>VLOOKUP(Sheet1[[#This Row],[NPDES ID2]],Combined_Sheet__Major_Only___2[[NPDES ID2]:[ECHO BFR]],28,FALSE)</f>
        <v>-</v>
      </c>
      <c r="AZ510" t="str">
        <f>VLOOKUP(Sheet1[[#This Row],[NPDES ID2]],Combined_Sheet__Major_Only___2[[NPDES ID2]:[ECHO BFR]],29,FALSE)</f>
        <v>thickening</v>
      </c>
      <c r="BA510">
        <f>VLOOKUP(Sheet1[[#This Row],[NPDES ID2]],Combined_Sheet__Major_Only___2[[NPDES ID2]:[ECHO BFR]],17,FALSE)</f>
        <v>30.558150999999999</v>
      </c>
      <c r="BB510">
        <f>VLOOKUP(Sheet1[[#This Row],[NPDES ID2]],Combined_Sheet__Major_Only___2[[NPDES ID2]:[ECHO BFR]],18,FALSE)</f>
        <v>-97.385914</v>
      </c>
      <c r="BC510" t="str">
        <f>IF(ISNUMBER(SEARCH("aerobic",$AW510)),"aerobic","")</f>
        <v>aerobic</v>
      </c>
      <c r="BD510" t="str">
        <f>IF(ISNUMBER(SEARCH("anaer",$AW510)),"anaer","")</f>
        <v/>
      </c>
      <c r="BE510" t="str">
        <f>IF(ISNUMBER(SEARCH("thickening",$AZ510)),"thickening","")</f>
        <v>thickening</v>
      </c>
      <c r="BF510" s="2" t="str">
        <f>IF(ISNUMBER(SEARCH("airDry",$AW510)),"airDry","")</f>
        <v/>
      </c>
      <c r="BG510" s="2" t="str">
        <f>IF(ISNUMBER(SEARCH("heatDry",$AY510)),"heatDry","")</f>
        <v/>
      </c>
      <c r="BH510" s="2" t="str">
        <f>IF(AND(ISNUMBER(SEARCH("aerobic",$AW510)),ISNUMBER(SEARCH("anaer",$AW510))),"Combined Aer and Anaer.","")</f>
        <v/>
      </c>
    </row>
    <row r="511" spans="1:60" x14ac:dyDescent="0.3">
      <c r="A511" s="4">
        <v>509</v>
      </c>
      <c r="B511" t="s">
        <v>2518</v>
      </c>
      <c r="C511">
        <v>339.4</v>
      </c>
      <c r="D511">
        <v>432.91334075087508</v>
      </c>
      <c r="E511">
        <v>433.06636047203591</v>
      </c>
      <c r="F511">
        <v>330.38374525358807</v>
      </c>
      <c r="G511">
        <v>537.79874478248269</v>
      </c>
      <c r="H511">
        <v>-77.2281773199052</v>
      </c>
      <c r="I511">
        <v>-78.313656701863181</v>
      </c>
      <c r="J511">
        <v>-90.988790269458647</v>
      </c>
      <c r="K511">
        <v>-62.310130682411113</v>
      </c>
      <c r="L511">
        <v>209.0139287566553</v>
      </c>
      <c r="M511">
        <v>207.9841714745599</v>
      </c>
      <c r="N511">
        <v>204.25372339168129</v>
      </c>
      <c r="O511">
        <v>216.85700747459731</v>
      </c>
      <c r="P511">
        <v>8.0247637538692249</v>
      </c>
      <c r="Q511">
        <v>8.0917738549400582</v>
      </c>
      <c r="R511">
        <v>6.5919701340028984</v>
      </c>
      <c r="S511">
        <v>9.2127638968911487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60.352226974186777</v>
      </c>
      <c r="AG511">
        <v>60.054834837751407</v>
      </c>
      <c r="AH511">
        <v>58.978017493817532</v>
      </c>
      <c r="AI511">
        <v>62.616447726725028</v>
      </c>
      <c r="AJ511">
        <v>0.51371573634396894</v>
      </c>
      <c r="AK511">
        <v>0.51371570782190346</v>
      </c>
      <c r="AL511">
        <v>0.51371171214210254</v>
      </c>
      <c r="AM511">
        <v>0.51371977725051887</v>
      </c>
      <c r="AN511">
        <v>0.1855052164497368</v>
      </c>
      <c r="AO511">
        <v>0.18550521644973669</v>
      </c>
      <c r="AP511">
        <v>0.18550521644973669</v>
      </c>
      <c r="AQ511">
        <v>0.18550521644973669</v>
      </c>
      <c r="AR511">
        <v>13.01334754158867</v>
      </c>
      <c r="AS511">
        <v>13.01334754158867</v>
      </c>
      <c r="AT511">
        <v>13.01334754158867</v>
      </c>
      <c r="AU511">
        <v>13.01334754158867</v>
      </c>
      <c r="AV511" t="str">
        <f>VLOOKUP(Sheet1[[#This Row],[NPDES ID2]],Combined_Sheet__Major_Only___2[[NPDES ID2]:[ECHO BFR]],3,FALSE)</f>
        <v>WA</v>
      </c>
      <c r="AW511" t="s">
        <v>41</v>
      </c>
      <c r="AX511" t="str">
        <f>VLOOKUP(Sheet1[[#This Row],[NPDES ID2]],Combined_Sheet__Major_Only___2[[NPDES ID2]:[ECHO BFR]],27,FALSE)</f>
        <v>tempSludgeStore, methaneBioCaptureRecover</v>
      </c>
      <c r="AY511" t="str">
        <f>VLOOKUP(Sheet1[[#This Row],[NPDES ID2]],Combined_Sheet__Major_Only___2[[NPDES ID2]:[ECHO BFR]],28,FALSE)</f>
        <v>heatDry</v>
      </c>
      <c r="AZ511" t="str">
        <f>VLOOKUP(Sheet1[[#This Row],[NPDES ID2]],Combined_Sheet__Major_Only___2[[NPDES ID2]:[ECHO BFR]],29,FALSE)</f>
        <v>preliminaryOps, thickening</v>
      </c>
      <c r="BA511">
        <f>VLOOKUP(Sheet1[[#This Row],[NPDES ID2]],Combined_Sheet__Major_Only___2[[NPDES ID2]:[ECHO BFR]],17,FALSE)</f>
        <v>47.200001</v>
      </c>
      <c r="BB511">
        <f>VLOOKUP(Sheet1[[#This Row],[NPDES ID2]],Combined_Sheet__Major_Only___2[[NPDES ID2]:[ECHO BFR]],18,FALSE)</f>
        <v>-122.255798</v>
      </c>
      <c r="BC511" t="str">
        <f>IF(ISNUMBER(SEARCH("aerobic",$AW511)),"aerobic","")</f>
        <v>aerobic</v>
      </c>
      <c r="BD511" t="str">
        <f>IF(ISNUMBER(SEARCH("anaer",$AW511)),"anaer","")</f>
        <v/>
      </c>
      <c r="BE511" t="str">
        <f>IF(ISNUMBER(SEARCH("thickening",$AZ511)),"thickening","")</f>
        <v>thickening</v>
      </c>
      <c r="BF511" s="3" t="str">
        <f>IF(ISNUMBER(SEARCH("airDry",$AW511)),"airDry","")</f>
        <v/>
      </c>
      <c r="BG511" s="3" t="str">
        <f>IF(ISNUMBER(SEARCH("heatDry",$AY511)),"heatDry","")</f>
        <v>heatDry</v>
      </c>
      <c r="BH511" s="3" t="str">
        <f>IF(AND(ISNUMBER(SEARCH("aerobic",$AW511)),ISNUMBER(SEARCH("anaer",$AW511))),"Combined Aer and Anaer.","")</f>
        <v/>
      </c>
    </row>
    <row r="512" spans="1:60" x14ac:dyDescent="0.3">
      <c r="A512" s="4">
        <v>510</v>
      </c>
      <c r="B512" t="s">
        <v>2523</v>
      </c>
      <c r="C512">
        <v>333.42</v>
      </c>
      <c r="D512">
        <v>420.39285975833872</v>
      </c>
      <c r="E512">
        <v>420.02302810106818</v>
      </c>
      <c r="F512">
        <v>320.43867867564398</v>
      </c>
      <c r="G512">
        <v>523.39654384868049</v>
      </c>
      <c r="H512">
        <v>-76.962230845855643</v>
      </c>
      <c r="I512">
        <v>-78.268635887857442</v>
      </c>
      <c r="J512">
        <v>-91.213994023959998</v>
      </c>
      <c r="K512">
        <v>-61.404614212490038</v>
      </c>
      <c r="L512">
        <v>214.00598818068971</v>
      </c>
      <c r="M512">
        <v>213.05925946066111</v>
      </c>
      <c r="N512">
        <v>209.62876936256481</v>
      </c>
      <c r="O512">
        <v>221.21826766888699</v>
      </c>
      <c r="P512">
        <v>7.8672956966211371</v>
      </c>
      <c r="Q512">
        <v>7.9485604270366874</v>
      </c>
      <c r="R512">
        <v>6.4158992541352653</v>
      </c>
      <c r="S512">
        <v>9.0080485663794949</v>
      </c>
      <c r="T512">
        <v>108.34688699274</v>
      </c>
      <c r="U512">
        <v>108.3467169467712</v>
      </c>
      <c r="V512">
        <v>108.2739099435379</v>
      </c>
      <c r="W512">
        <v>108.4191636092005</v>
      </c>
      <c r="X512">
        <v>7598.4460040584536</v>
      </c>
      <c r="Y512">
        <v>7626.7204618144588</v>
      </c>
      <c r="Z512">
        <v>7353.2403586169121</v>
      </c>
      <c r="AA512">
        <v>7754.724258750708</v>
      </c>
      <c r="AB512">
        <v>1289.277543190899</v>
      </c>
      <c r="AC512">
        <v>1279.567758848719</v>
      </c>
      <c r="AD512">
        <v>1103.248592986876</v>
      </c>
      <c r="AE512">
        <v>1523.1060890168931</v>
      </c>
      <c r="AF512">
        <v>62.902849482106802</v>
      </c>
      <c r="AG512">
        <v>62.624435108011653</v>
      </c>
      <c r="AH512">
        <v>61.617032585612527</v>
      </c>
      <c r="AI512">
        <v>65.021548475968558</v>
      </c>
      <c r="AJ512">
        <v>0.5448583263552188</v>
      </c>
      <c r="AK512">
        <v>0.54485824766499813</v>
      </c>
      <c r="AL512">
        <v>0.54484723224909681</v>
      </c>
      <c r="AM512">
        <v>0.54486946667562886</v>
      </c>
      <c r="AN512">
        <v>0.97687139749498275</v>
      </c>
      <c r="AO512">
        <v>0.97687139749498264</v>
      </c>
      <c r="AP512">
        <v>0.97687139749498264</v>
      </c>
      <c r="AQ512">
        <v>0.97687139749498264</v>
      </c>
      <c r="AR512">
        <v>14.11142028411513</v>
      </c>
      <c r="AS512">
        <v>14.11142028411512</v>
      </c>
      <c r="AT512">
        <v>14.11142028411512</v>
      </c>
      <c r="AU512">
        <v>14.11142028411512</v>
      </c>
      <c r="AV512" t="str">
        <f>VLOOKUP(Sheet1[[#This Row],[NPDES ID2]],Combined_Sheet__Major_Only___2[[NPDES ID2]:[ECHO BFR]],3,FALSE)</f>
        <v>WA</v>
      </c>
      <c r="AW512" t="s">
        <v>12182</v>
      </c>
      <c r="AX512" t="str">
        <f>VLOOKUP(Sheet1[[#This Row],[NPDES ID2]],Combined_Sheet__Major_Only___2[[NPDES ID2]:[ECHO BFR]],27,FALSE)</f>
        <v>tempSludgeStore</v>
      </c>
      <c r="AY512" t="str">
        <f>VLOOKUP(Sheet1[[#This Row],[NPDES ID2]],Combined_Sheet__Major_Only___2[[NPDES ID2]:[ECHO BFR]],28,FALSE)</f>
        <v>-</v>
      </c>
      <c r="AZ512" t="str">
        <f>VLOOKUP(Sheet1[[#This Row],[NPDES ID2]],Combined_Sheet__Major_Only___2[[NPDES ID2]:[ECHO BFR]],29,FALSE)</f>
        <v>thickening, preliminaryOps</v>
      </c>
      <c r="BA512">
        <f>VLOOKUP(Sheet1[[#This Row],[NPDES ID2]],Combined_Sheet__Major_Only___2[[NPDES ID2]:[ECHO BFR]],17,FALSE)</f>
        <v>48.201193000000004</v>
      </c>
      <c r="BB512">
        <f>VLOOKUP(Sheet1[[#This Row],[NPDES ID2]],Combined_Sheet__Major_Only___2[[NPDES ID2]:[ECHO BFR]],18,FALSE)</f>
        <v>-122.12834700000001</v>
      </c>
      <c r="BC512" t="str">
        <f>IF(ISNUMBER(SEARCH("aerobic",$AW512)),"aerobic","")</f>
        <v>aerobic</v>
      </c>
      <c r="BD512" t="str">
        <f>IF(ISNUMBER(SEARCH("anaer",$AW512)),"anaer","")</f>
        <v>anaer</v>
      </c>
      <c r="BE512" t="str">
        <f>IF(ISNUMBER(SEARCH("thickening",$AZ512)),"thickening","")</f>
        <v>thickening</v>
      </c>
      <c r="BF512" s="2" t="str">
        <f>IF(ISNUMBER(SEARCH("airDry",$AW512)),"airDry","")</f>
        <v/>
      </c>
      <c r="BG512" s="2" t="str">
        <f>IF(ISNUMBER(SEARCH("heatDry",$AY512)),"heatDry","")</f>
        <v/>
      </c>
      <c r="BH512" s="2" t="str">
        <f>IF(AND(ISNUMBER(SEARCH("aerobic",$AW512)),ISNUMBER(SEARCH("anaer",$AW512))),"Combined Aer and Anaer.","")</f>
        <v>Combined Aer and Anaer.</v>
      </c>
    </row>
    <row r="513" spans="1:60" x14ac:dyDescent="0.3">
      <c r="A513" s="4">
        <v>511</v>
      </c>
      <c r="B513" t="s">
        <v>2526</v>
      </c>
      <c r="C513">
        <v>328.46</v>
      </c>
      <c r="D513">
        <v>419.85702489967173</v>
      </c>
      <c r="E513">
        <v>419.50778865243359</v>
      </c>
      <c r="F513">
        <v>319.89146689272349</v>
      </c>
      <c r="G513">
        <v>523.16715319268167</v>
      </c>
      <c r="H513">
        <v>-76.932034629980478</v>
      </c>
      <c r="I513">
        <v>-78.182210652465017</v>
      </c>
      <c r="J513">
        <v>-91.202356470412099</v>
      </c>
      <c r="K513">
        <v>-61.148030676953837</v>
      </c>
      <c r="L513">
        <v>213.2685698390278</v>
      </c>
      <c r="M513">
        <v>212.35412893396759</v>
      </c>
      <c r="N513">
        <v>209.04107298885569</v>
      </c>
      <c r="O513">
        <v>220.234035918329</v>
      </c>
      <c r="P513">
        <v>7.7457537459288117</v>
      </c>
      <c r="Q513">
        <v>7.8308985652159002</v>
      </c>
      <c r="R513">
        <v>6.3037686521210512</v>
      </c>
      <c r="S513">
        <v>8.8620340520654111</v>
      </c>
      <c r="T513">
        <v>56.603798959636208</v>
      </c>
      <c r="U513">
        <v>56.603708767160953</v>
      </c>
      <c r="V513">
        <v>56.565091892653157</v>
      </c>
      <c r="W513">
        <v>56.642134516708353</v>
      </c>
      <c r="X513">
        <v>3924.0629873873741</v>
      </c>
      <c r="Y513">
        <v>3938.1896122782359</v>
      </c>
      <c r="Z513">
        <v>3801.364822492847</v>
      </c>
      <c r="AA513">
        <v>4002.2565191997278</v>
      </c>
      <c r="AB513">
        <v>589.70093148068838</v>
      </c>
      <c r="AC513">
        <v>586.40222010211141</v>
      </c>
      <c r="AD513">
        <v>513.66600050056809</v>
      </c>
      <c r="AE513">
        <v>683.45680538285069</v>
      </c>
      <c r="AF513">
        <v>63.63217456668157</v>
      </c>
      <c r="AG513">
        <v>63.359244929382719</v>
      </c>
      <c r="AH513">
        <v>62.371332693796752</v>
      </c>
      <c r="AI513">
        <v>65.709660760926624</v>
      </c>
      <c r="AJ513">
        <v>0.55376818020446206</v>
      </c>
      <c r="AK513">
        <v>0.55376812949439891</v>
      </c>
      <c r="AL513">
        <v>0.55376102766684876</v>
      </c>
      <c r="AM513">
        <v>0.55377536247503656</v>
      </c>
      <c r="AN513">
        <v>0.95703188435418096</v>
      </c>
      <c r="AO513">
        <v>0.95703188435418096</v>
      </c>
      <c r="AP513">
        <v>0.95703188435418096</v>
      </c>
      <c r="AQ513">
        <v>0.95703188435418096</v>
      </c>
      <c r="AR513">
        <v>15.361933456982801</v>
      </c>
      <c r="AS513">
        <v>15.361933456982801</v>
      </c>
      <c r="AT513">
        <v>15.361933456982801</v>
      </c>
      <c r="AU513">
        <v>15.361933456982801</v>
      </c>
      <c r="AV513" t="str">
        <f>VLOOKUP(Sheet1[[#This Row],[NPDES ID2]],Combined_Sheet__Major_Only___2[[NPDES ID2]:[ECHO BFR]],3,FALSE)</f>
        <v>TX</v>
      </c>
      <c r="AW513" t="s">
        <v>41</v>
      </c>
      <c r="AX513" t="str">
        <f>VLOOKUP(Sheet1[[#This Row],[NPDES ID2]],Combined_Sheet__Major_Only___2[[NPDES ID2]:[ECHO BFR]],27,FALSE)</f>
        <v>-</v>
      </c>
      <c r="AY513" t="str">
        <f>VLOOKUP(Sheet1[[#This Row],[NPDES ID2]],Combined_Sheet__Major_Only___2[[NPDES ID2]:[ECHO BFR]],28,FALSE)</f>
        <v>-</v>
      </c>
      <c r="AZ513" t="str">
        <f>VLOOKUP(Sheet1[[#This Row],[NPDES ID2]],Combined_Sheet__Major_Only___2[[NPDES ID2]:[ECHO BFR]],29,FALSE)</f>
        <v>thickening</v>
      </c>
      <c r="BA513">
        <f>VLOOKUP(Sheet1[[#This Row],[NPDES ID2]],Combined_Sheet__Major_Only___2[[NPDES ID2]:[ECHO BFR]],17,FALSE)</f>
        <v>31.7544</v>
      </c>
      <c r="BB513">
        <f>VLOOKUP(Sheet1[[#This Row],[NPDES ID2]],Combined_Sheet__Major_Only___2[[NPDES ID2]:[ECHO BFR]],18,FALSE)</f>
        <v>-95.608800000000002</v>
      </c>
      <c r="BC513" t="str">
        <f>IF(ISNUMBER(SEARCH("aerobic",$AW513)),"aerobic","")</f>
        <v>aerobic</v>
      </c>
      <c r="BD513" t="str">
        <f>IF(ISNUMBER(SEARCH("anaer",$AW513)),"anaer","")</f>
        <v/>
      </c>
      <c r="BE513" t="str">
        <f>IF(ISNUMBER(SEARCH("thickening",$AZ513)),"thickening","")</f>
        <v>thickening</v>
      </c>
      <c r="BF513" s="3" t="str">
        <f>IF(ISNUMBER(SEARCH("airDry",$AW513)),"airDry","")</f>
        <v/>
      </c>
      <c r="BG513" s="3" t="str">
        <f>IF(ISNUMBER(SEARCH("heatDry",$AY513)),"heatDry","")</f>
        <v/>
      </c>
      <c r="BH513" s="3" t="str">
        <f>IF(AND(ISNUMBER(SEARCH("aerobic",$AW513)),ISNUMBER(SEARCH("anaer",$AW513))),"Combined Aer and Anaer.","")</f>
        <v/>
      </c>
    </row>
    <row r="514" spans="1:60" x14ac:dyDescent="0.3">
      <c r="A514" s="4">
        <v>512</v>
      </c>
      <c r="B514" t="s">
        <v>2531</v>
      </c>
      <c r="C514">
        <v>328</v>
      </c>
      <c r="D514">
        <v>427.89705118941652</v>
      </c>
      <c r="E514">
        <v>427.90922557999193</v>
      </c>
      <c r="F514">
        <v>325.78966132413848</v>
      </c>
      <c r="G514">
        <v>532.80143935836156</v>
      </c>
      <c r="H514">
        <v>-77.01431962448379</v>
      </c>
      <c r="I514">
        <v>-78.320312578451563</v>
      </c>
      <c r="J514">
        <v>-91.196490412167037</v>
      </c>
      <c r="K514">
        <v>-61.621783412006117</v>
      </c>
      <c r="L514">
        <v>209.1760909940902</v>
      </c>
      <c r="M514">
        <v>208.2346222100673</v>
      </c>
      <c r="N514">
        <v>204.82346648983719</v>
      </c>
      <c r="O514">
        <v>216.34777264906251</v>
      </c>
      <c r="P514">
        <v>7.7419586089718972</v>
      </c>
      <c r="Q514">
        <v>7.824473113870102</v>
      </c>
      <c r="R514">
        <v>6.3209429309245264</v>
      </c>
      <c r="S514">
        <v>8.8682558675372238</v>
      </c>
      <c r="T514">
        <v>81.09849371388637</v>
      </c>
      <c r="U514">
        <v>81.098365719512856</v>
      </c>
      <c r="V514">
        <v>81.043563557296636</v>
      </c>
      <c r="W514">
        <v>81.152896651568298</v>
      </c>
      <c r="X514">
        <v>5724.2916040250866</v>
      </c>
      <c r="Y514">
        <v>5745.9530279701085</v>
      </c>
      <c r="Z514">
        <v>5536.3996512481826</v>
      </c>
      <c r="AA514">
        <v>5844.0803922167343</v>
      </c>
      <c r="AB514">
        <v>875.85053245360177</v>
      </c>
      <c r="AC514">
        <v>870.79276538932777</v>
      </c>
      <c r="AD514">
        <v>760.78611156681609</v>
      </c>
      <c r="AE514">
        <v>1017.6806302190161</v>
      </c>
      <c r="AF514">
        <v>62.498873410916012</v>
      </c>
      <c r="AG514">
        <v>62.217463672336763</v>
      </c>
      <c r="AH514">
        <v>61.198986061673253</v>
      </c>
      <c r="AI514">
        <v>64.640716732514178</v>
      </c>
      <c r="AJ514">
        <v>0.53992404561367391</v>
      </c>
      <c r="AK514">
        <v>0.53992398370035477</v>
      </c>
      <c r="AL514">
        <v>0.53991531459185171</v>
      </c>
      <c r="AM514">
        <v>0.53993281296331708</v>
      </c>
      <c r="AN514">
        <v>0.96944099212614165</v>
      </c>
      <c r="AO514">
        <v>0.96944099212614177</v>
      </c>
      <c r="AP514">
        <v>0.96944099212614177</v>
      </c>
      <c r="AQ514">
        <v>0.96944099212614177</v>
      </c>
      <c r="AR514">
        <v>14.92158120471928</v>
      </c>
      <c r="AS514">
        <v>14.92158120471928</v>
      </c>
      <c r="AT514">
        <v>14.92158120471928</v>
      </c>
      <c r="AU514">
        <v>14.92158120471928</v>
      </c>
      <c r="AV514" t="str">
        <f>VLOOKUP(Sheet1[[#This Row],[NPDES ID2]],Combined_Sheet__Major_Only___2[[NPDES ID2]:[ECHO BFR]],3,FALSE)</f>
        <v>MN</v>
      </c>
      <c r="AW514" t="s">
        <v>12181</v>
      </c>
      <c r="AX514" t="str">
        <f>VLOOKUP(Sheet1[[#This Row],[NPDES ID2]],Combined_Sheet__Major_Only___2[[NPDES ID2]:[ECHO BFR]],27,FALSE)</f>
        <v>methaneBioCaptureRecover</v>
      </c>
      <c r="AY514" t="str">
        <f>VLOOKUP(Sheet1[[#This Row],[NPDES ID2]],Combined_Sheet__Major_Only___2[[NPDES ID2]:[ECHO BFR]],28,FALSE)</f>
        <v>-</v>
      </c>
      <c r="AZ514" t="str">
        <f>VLOOKUP(Sheet1[[#This Row],[NPDES ID2]],Combined_Sheet__Major_Only___2[[NPDES ID2]:[ECHO BFR]],29,FALSE)</f>
        <v>preliminaryOps, thickening</v>
      </c>
      <c r="BA514">
        <f>VLOOKUP(Sheet1[[#This Row],[NPDES ID2]],Combined_Sheet__Major_Only___2[[NPDES ID2]:[ECHO BFR]],17,FALSE)</f>
        <v>43.658569999606698</v>
      </c>
      <c r="BB514">
        <f>VLOOKUP(Sheet1[[#This Row],[NPDES ID2]],Combined_Sheet__Major_Only___2[[NPDES ID2]:[ECHO BFR]],18,FALSE)</f>
        <v>-93.3702864403663</v>
      </c>
      <c r="BC514" t="str">
        <f>IF(ISNUMBER(SEARCH("aerobic",$AW514)),"aerobic","")</f>
        <v/>
      </c>
      <c r="BD514" t="str">
        <f>IF(ISNUMBER(SEARCH("anaer",$AW514)),"anaer","")</f>
        <v>anaer</v>
      </c>
      <c r="BE514" t="str">
        <f>IF(ISNUMBER(SEARCH("thickening",$AZ514)),"thickening","")</f>
        <v>thickening</v>
      </c>
      <c r="BF514" s="2" t="str">
        <f>IF(ISNUMBER(SEARCH("airDry",$AW514)),"airDry","")</f>
        <v/>
      </c>
      <c r="BG514" s="2" t="str">
        <f>IF(ISNUMBER(SEARCH("heatDry",$AY514)),"heatDry","")</f>
        <v/>
      </c>
      <c r="BH514" s="2" t="str">
        <f>IF(AND(ISNUMBER(SEARCH("aerobic",$AW514)),ISNUMBER(SEARCH("anaer",$AW514))),"Combined Aer and Anaer.","")</f>
        <v/>
      </c>
    </row>
    <row r="515" spans="1:60" x14ac:dyDescent="0.3">
      <c r="A515" s="4">
        <v>513</v>
      </c>
      <c r="B515" t="s">
        <v>2535</v>
      </c>
      <c r="C515">
        <v>322</v>
      </c>
      <c r="D515">
        <v>432.95812802818313</v>
      </c>
      <c r="E515">
        <v>433.0857716281489</v>
      </c>
      <c r="F515">
        <v>329.321339559151</v>
      </c>
      <c r="G515">
        <v>539.35733993826409</v>
      </c>
      <c r="H515">
        <v>-77.048168311283874</v>
      </c>
      <c r="I515">
        <v>-78.335614415772653</v>
      </c>
      <c r="J515">
        <v>-91.279255353345633</v>
      </c>
      <c r="K515">
        <v>-61.677211163707327</v>
      </c>
      <c r="L515">
        <v>205.5552368120681</v>
      </c>
      <c r="M515">
        <v>204.632439648364</v>
      </c>
      <c r="N515">
        <v>201.2895055561622</v>
      </c>
      <c r="O515">
        <v>212.58359307579201</v>
      </c>
      <c r="P515">
        <v>7.6000398721914566</v>
      </c>
      <c r="Q515">
        <v>7.680418724508991</v>
      </c>
      <c r="R515">
        <v>6.2040509446159238</v>
      </c>
      <c r="S515">
        <v>8.7050489384094885</v>
      </c>
      <c r="T515">
        <v>3.7692858381718248</v>
      </c>
      <c r="U515">
        <v>3.7692771835523988</v>
      </c>
      <c r="V515">
        <v>3.765571615528986</v>
      </c>
      <c r="W515">
        <v>3.7729644117554448</v>
      </c>
      <c r="X515">
        <v>265.78640046795329</v>
      </c>
      <c r="Y515">
        <v>266.75148307230961</v>
      </c>
      <c r="Z515">
        <v>257.16155549550882</v>
      </c>
      <c r="AA515">
        <v>271.32870056193792</v>
      </c>
      <c r="AB515">
        <v>41.71017646239283</v>
      </c>
      <c r="AC515">
        <v>41.460495683154967</v>
      </c>
      <c r="AD515">
        <v>36.099528212102513</v>
      </c>
      <c r="AE515">
        <v>48.657416766085753</v>
      </c>
      <c r="AF515">
        <v>62.560769475002722</v>
      </c>
      <c r="AG515">
        <v>62.279868759159228</v>
      </c>
      <c r="AH515">
        <v>61.262752954998469</v>
      </c>
      <c r="AI515">
        <v>64.699448681831129</v>
      </c>
      <c r="AJ515">
        <v>0.54068002079294641</v>
      </c>
      <c r="AK515">
        <v>0.54067999470268102</v>
      </c>
      <c r="AL515">
        <v>0.54067633946878335</v>
      </c>
      <c r="AM515">
        <v>0.54068371739409016</v>
      </c>
      <c r="AN515">
        <v>0.65380459759540532</v>
      </c>
      <c r="AO515">
        <v>0.6538045975954051</v>
      </c>
      <c r="AP515">
        <v>0.6538045975954051</v>
      </c>
      <c r="AQ515">
        <v>0.6538045975954051</v>
      </c>
      <c r="AR515">
        <v>14.706640703170221</v>
      </c>
      <c r="AS515">
        <v>14.706640703170221</v>
      </c>
      <c r="AT515">
        <v>14.706640703170221</v>
      </c>
      <c r="AU515">
        <v>14.706640703170221</v>
      </c>
      <c r="AV515" t="str">
        <f>VLOOKUP(Sheet1[[#This Row],[NPDES ID2]],Combined_Sheet__Major_Only___2[[NPDES ID2]:[ECHO BFR]],3,FALSE)</f>
        <v>IL</v>
      </c>
      <c r="AW515" t="s">
        <v>12183</v>
      </c>
      <c r="AX515" t="str">
        <f>VLOOKUP(Sheet1[[#This Row],[NPDES ID2]],Combined_Sheet__Major_Only___2[[NPDES ID2]:[ECHO BFR]],27,FALSE)</f>
        <v>methaneBioCaptureRecover</v>
      </c>
      <c r="AY515" t="str">
        <f>VLOOKUP(Sheet1[[#This Row],[NPDES ID2]],Combined_Sheet__Major_Only___2[[NPDES ID2]:[ECHO BFR]],28,FALSE)</f>
        <v>-</v>
      </c>
      <c r="AZ515" t="str">
        <f>VLOOKUP(Sheet1[[#This Row],[NPDES ID2]],Combined_Sheet__Major_Only___2[[NPDES ID2]:[ECHO BFR]],29,FALSE)</f>
        <v>preliminaryOps, thickening</v>
      </c>
      <c r="BA515">
        <f>VLOOKUP(Sheet1[[#This Row],[NPDES ID2]],Combined_Sheet__Major_Only___2[[NPDES ID2]:[ECHO BFR]],17,FALSE)</f>
        <v>41.500138999999997</v>
      </c>
      <c r="BB515">
        <f>VLOOKUP(Sheet1[[#This Row],[NPDES ID2]],Combined_Sheet__Major_Only___2[[NPDES ID2]:[ECHO BFR]],18,FALSE)</f>
        <v>-90.597166999999999</v>
      </c>
      <c r="BC515" t="str">
        <f>IF(ISNUMBER(SEARCH("aerobic",$AW515)),"aerobic","")</f>
        <v/>
      </c>
      <c r="BD515" t="str">
        <f>IF(ISNUMBER(SEARCH("anaer",$AW515)),"anaer","")</f>
        <v>anaer</v>
      </c>
      <c r="BE515" t="str">
        <f>IF(ISNUMBER(SEARCH("thickening",$AZ515)),"thickening","")</f>
        <v>thickening</v>
      </c>
      <c r="BF515" s="3" t="str">
        <f>IF(ISNUMBER(SEARCH("airDry",$AW515)),"airDry","")</f>
        <v>airDry</v>
      </c>
      <c r="BG515" s="3" t="str">
        <f>IF(ISNUMBER(SEARCH("heatDry",$AY515)),"heatDry","")</f>
        <v/>
      </c>
      <c r="BH515" s="3" t="str">
        <f>IF(AND(ISNUMBER(SEARCH("aerobic",$AW515)),ISNUMBER(SEARCH("anaer",$AW515))),"Combined Aer and Anaer.","")</f>
        <v/>
      </c>
    </row>
    <row r="516" spans="1:60" x14ac:dyDescent="0.3">
      <c r="A516" s="4">
        <v>514</v>
      </c>
      <c r="B516" t="s">
        <v>2539</v>
      </c>
      <c r="C516">
        <v>314.3</v>
      </c>
      <c r="D516">
        <v>401.18983069084641</v>
      </c>
      <c r="E516">
        <v>400.14821622142489</v>
      </c>
      <c r="F516">
        <v>305.69755517521452</v>
      </c>
      <c r="G516">
        <v>501.93204144530142</v>
      </c>
      <c r="H516">
        <v>-76.502331469294873</v>
      </c>
      <c r="I516">
        <v>-77.652244835667062</v>
      </c>
      <c r="J516">
        <v>-90.337891082909849</v>
      </c>
      <c r="K516">
        <v>-58.955685858893823</v>
      </c>
      <c r="L516">
        <v>220.18375744134761</v>
      </c>
      <c r="M516">
        <v>219.42917453524919</v>
      </c>
      <c r="N516">
        <v>216.6952515233838</v>
      </c>
      <c r="O516">
        <v>225.9316291141605</v>
      </c>
      <c r="P516">
        <v>7.3809970570591581</v>
      </c>
      <c r="Q516">
        <v>7.4799804470936078</v>
      </c>
      <c r="R516">
        <v>5.9156254787234603</v>
      </c>
      <c r="S516">
        <v>8.5731239497381182</v>
      </c>
      <c r="T516">
        <v>52.163484290176413</v>
      </c>
      <c r="U516">
        <v>52.163400950300257</v>
      </c>
      <c r="V516">
        <v>52.127718089511063</v>
      </c>
      <c r="W516">
        <v>52.19890720732645</v>
      </c>
      <c r="X516">
        <v>3351.3241196215758</v>
      </c>
      <c r="Y516">
        <v>3360.8942610205108</v>
      </c>
      <c r="Z516">
        <v>3267.6130035593751</v>
      </c>
      <c r="AA516">
        <v>3404.6115121884209</v>
      </c>
      <c r="AB516">
        <v>561.45962469350002</v>
      </c>
      <c r="AC516">
        <v>558.09913913722437</v>
      </c>
      <c r="AD516">
        <v>482.18286827764501</v>
      </c>
      <c r="AE516">
        <v>662.45343188310858</v>
      </c>
      <c r="AF516">
        <v>68.655086649126801</v>
      </c>
      <c r="AG516">
        <v>68.419711992278508</v>
      </c>
      <c r="AH516">
        <v>67.567835566110972</v>
      </c>
      <c r="AI516">
        <v>70.446564676044019</v>
      </c>
      <c r="AJ516">
        <v>0.61518525055093187</v>
      </c>
      <c r="AK516">
        <v>0.61518519934715843</v>
      </c>
      <c r="AL516">
        <v>0.61517802786596909</v>
      </c>
      <c r="AM516">
        <v>0.61519250325055908</v>
      </c>
      <c r="AN516">
        <v>0.95361762926634408</v>
      </c>
      <c r="AO516">
        <v>0.9536176292663443</v>
      </c>
      <c r="AP516">
        <v>0.9536176292663443</v>
      </c>
      <c r="AQ516">
        <v>0.9536176292663443</v>
      </c>
      <c r="AR516">
        <v>15.518323040780601</v>
      </c>
      <c r="AS516">
        <v>15.518323040780601</v>
      </c>
      <c r="AT516">
        <v>15.518323040780601</v>
      </c>
      <c r="AU516">
        <v>15.518323040780601</v>
      </c>
      <c r="AV516" t="str">
        <f>VLOOKUP(Sheet1[[#This Row],[NPDES ID2]],Combined_Sheet__Major_Only___2[[NPDES ID2]:[ECHO BFR]],3,FALSE)</f>
        <v>PA</v>
      </c>
      <c r="AW516" t="s">
        <v>12181</v>
      </c>
      <c r="AX516" t="str">
        <f>VLOOKUP(Sheet1[[#This Row],[NPDES ID2]],Combined_Sheet__Major_Only___2[[NPDES ID2]:[ECHO BFR]],27,FALSE)</f>
        <v>methaneBioCaptureRecover</v>
      </c>
      <c r="AY516" t="str">
        <f>VLOOKUP(Sheet1[[#This Row],[NPDES ID2]],Combined_Sheet__Major_Only___2[[NPDES ID2]:[ECHO BFR]],28,FALSE)</f>
        <v>-</v>
      </c>
      <c r="AZ516" t="str">
        <f>VLOOKUP(Sheet1[[#This Row],[NPDES ID2]],Combined_Sheet__Major_Only___2[[NPDES ID2]:[ECHO BFR]],29,FALSE)</f>
        <v>thickening</v>
      </c>
      <c r="BA516">
        <f>VLOOKUP(Sheet1[[#This Row],[NPDES ID2]],Combined_Sheet__Major_Only___2[[NPDES ID2]:[ECHO BFR]],17,FALSE)</f>
        <v>40.136738000000001</v>
      </c>
      <c r="BB516">
        <f>VLOOKUP(Sheet1[[#This Row],[NPDES ID2]],Combined_Sheet__Major_Only___2[[NPDES ID2]:[ECHO BFR]],18,FALSE)</f>
        <v>-79.895606999999998</v>
      </c>
      <c r="BC516" t="str">
        <f>IF(ISNUMBER(SEARCH("aerobic",$AW516)),"aerobic","")</f>
        <v/>
      </c>
      <c r="BD516" t="str">
        <f>IF(ISNUMBER(SEARCH("anaer",$AW516)),"anaer","")</f>
        <v>anaer</v>
      </c>
      <c r="BE516" t="str">
        <f>IF(ISNUMBER(SEARCH("thickening",$AZ516)),"thickening","")</f>
        <v>thickening</v>
      </c>
      <c r="BF516" s="2" t="str">
        <f>IF(ISNUMBER(SEARCH("airDry",$AW516)),"airDry","")</f>
        <v/>
      </c>
      <c r="BG516" s="2" t="str">
        <f>IF(ISNUMBER(SEARCH("heatDry",$AY516)),"heatDry","")</f>
        <v/>
      </c>
      <c r="BH516" s="2" t="str">
        <f>IF(AND(ISNUMBER(SEARCH("aerobic",$AW516)),ISNUMBER(SEARCH("anaer",$AW516))),"Combined Aer and Anaer.","")</f>
        <v/>
      </c>
    </row>
    <row r="517" spans="1:60" x14ac:dyDescent="0.3">
      <c r="A517" s="4">
        <v>515</v>
      </c>
      <c r="B517" t="s">
        <v>2544</v>
      </c>
      <c r="C517">
        <v>311.60000000000002</v>
      </c>
      <c r="D517">
        <v>434.29858971605398</v>
      </c>
      <c r="E517">
        <v>434.38058349737202</v>
      </c>
      <c r="F517">
        <v>329.98047469640147</v>
      </c>
      <c r="G517">
        <v>541.87558169063891</v>
      </c>
      <c r="H517">
        <v>-76.89136471815948</v>
      </c>
      <c r="I517">
        <v>-78.131642350492214</v>
      </c>
      <c r="J517">
        <v>-91.124337644880796</v>
      </c>
      <c r="K517">
        <v>-61.014667149023673</v>
      </c>
      <c r="L517">
        <v>202.89622396193889</v>
      </c>
      <c r="M517">
        <v>202.03306771925509</v>
      </c>
      <c r="N517">
        <v>198.90547095895249</v>
      </c>
      <c r="O517">
        <v>209.47171098409351</v>
      </c>
      <c r="P517">
        <v>7.3470305275458392</v>
      </c>
      <c r="Q517">
        <v>7.4292760485190303</v>
      </c>
      <c r="R517">
        <v>5.9761544066789156</v>
      </c>
      <c r="S517">
        <v>8.4042947549845035</v>
      </c>
      <c r="T517">
        <v>100.83062404861199</v>
      </c>
      <c r="U517">
        <v>100.83046560225731</v>
      </c>
      <c r="V517">
        <v>100.76262509807469</v>
      </c>
      <c r="W517">
        <v>100.8979703461321</v>
      </c>
      <c r="X517">
        <v>6970.2573382833834</v>
      </c>
      <c r="Y517">
        <v>6995.1851445570856</v>
      </c>
      <c r="Z517">
        <v>6753.9296832861619</v>
      </c>
      <c r="AA517">
        <v>7108.0720197135206</v>
      </c>
      <c r="AB517">
        <v>1353.0554834428431</v>
      </c>
      <c r="AC517">
        <v>1338.842787042661</v>
      </c>
      <c r="AD517">
        <v>1132.9416742669771</v>
      </c>
      <c r="AE517">
        <v>1638.011546331142</v>
      </c>
      <c r="AF517">
        <v>63.81338054907885</v>
      </c>
      <c r="AG517">
        <v>63.541774644745438</v>
      </c>
      <c r="AH517">
        <v>62.558967622378738</v>
      </c>
      <c r="AI517">
        <v>65.880327029204466</v>
      </c>
      <c r="AJ517">
        <v>0.55598222202968273</v>
      </c>
      <c r="AK517">
        <v>0.55598214822056957</v>
      </c>
      <c r="AL517">
        <v>0.55597181505618254</v>
      </c>
      <c r="AM517">
        <v>0.55599267233517058</v>
      </c>
      <c r="AN517">
        <v>0.97520861635813327</v>
      </c>
      <c r="AO517">
        <v>0.9752086163581335</v>
      </c>
      <c r="AP517">
        <v>0.9752086163581335</v>
      </c>
      <c r="AQ517">
        <v>0.9752086163581335</v>
      </c>
      <c r="AR517">
        <v>13.255586501903529</v>
      </c>
      <c r="AS517">
        <v>13.255586501903529</v>
      </c>
      <c r="AT517">
        <v>13.255586501903529</v>
      </c>
      <c r="AU517">
        <v>13.255586501903529</v>
      </c>
      <c r="AV517" t="str">
        <f>VLOOKUP(Sheet1[[#This Row],[NPDES ID2]],Combined_Sheet__Major_Only___2[[NPDES ID2]:[ECHO BFR]],3,FALSE)</f>
        <v>MD</v>
      </c>
      <c r="AW517" t="s">
        <v>41</v>
      </c>
      <c r="AX517" t="str">
        <f>VLOOKUP(Sheet1[[#This Row],[NPDES ID2]],Combined_Sheet__Major_Only___2[[NPDES ID2]:[ECHO BFR]],27,FALSE)</f>
        <v>tempSludgeStore</v>
      </c>
      <c r="AY517" t="str">
        <f>VLOOKUP(Sheet1[[#This Row],[NPDES ID2]],Combined_Sheet__Major_Only___2[[NPDES ID2]:[ECHO BFR]],28,FALSE)</f>
        <v>highTempCompost</v>
      </c>
      <c r="AZ517" t="str">
        <f>VLOOKUP(Sheet1[[#This Row],[NPDES ID2]],Combined_Sheet__Major_Only___2[[NPDES ID2]:[ECHO BFR]],29,FALSE)</f>
        <v>preliminaryOps, thickening</v>
      </c>
      <c r="BA517">
        <f>VLOOKUP(Sheet1[[#This Row],[NPDES ID2]],Combined_Sheet__Major_Only___2[[NPDES ID2]:[ECHO BFR]],17,FALSE)</f>
        <v>39.51003</v>
      </c>
      <c r="BB517">
        <f>VLOOKUP(Sheet1[[#This Row],[NPDES ID2]],Combined_Sheet__Major_Only___2[[NPDES ID2]:[ECHO BFR]],18,FALSE)</f>
        <v>-76.150040000000004</v>
      </c>
      <c r="BC517" t="str">
        <f>IF(ISNUMBER(SEARCH("aerobic",$AW517)),"aerobic","")</f>
        <v>aerobic</v>
      </c>
      <c r="BD517" t="str">
        <f>IF(ISNUMBER(SEARCH("anaer",$AW517)),"anaer","")</f>
        <v/>
      </c>
      <c r="BE517" t="str">
        <f>IF(ISNUMBER(SEARCH("thickening",$AZ517)),"thickening","")</f>
        <v>thickening</v>
      </c>
      <c r="BF517" s="3" t="str">
        <f>IF(ISNUMBER(SEARCH("airDry",$AW517)),"airDry","")</f>
        <v/>
      </c>
      <c r="BG517" s="3" t="str">
        <f>IF(ISNUMBER(SEARCH("heatDry",$AY517)),"heatDry","")</f>
        <v/>
      </c>
      <c r="BH517" s="3" t="str">
        <f>IF(AND(ISNUMBER(SEARCH("aerobic",$AW517)),ISNUMBER(SEARCH("anaer",$AW517))),"Combined Aer and Anaer.","")</f>
        <v/>
      </c>
    </row>
    <row r="518" spans="1:60" x14ac:dyDescent="0.3">
      <c r="A518" s="4">
        <v>516</v>
      </c>
      <c r="B518" t="s">
        <v>2548</v>
      </c>
      <c r="C518">
        <v>309.64999999999998</v>
      </c>
      <c r="D518">
        <v>444.77163308440367</v>
      </c>
      <c r="E518">
        <v>445.08984338508691</v>
      </c>
      <c r="F518">
        <v>337.59969125471338</v>
      </c>
      <c r="G518">
        <v>554.57015706585014</v>
      </c>
      <c r="H518">
        <v>-77.007784601841479</v>
      </c>
      <c r="I518">
        <v>-78.311629051088332</v>
      </c>
      <c r="J518">
        <v>-91.210014866365938</v>
      </c>
      <c r="K518">
        <v>-61.584206405048967</v>
      </c>
      <c r="L518">
        <v>197.75721449054791</v>
      </c>
      <c r="M518">
        <v>196.87053126056401</v>
      </c>
      <c r="N518">
        <v>193.6578896992913</v>
      </c>
      <c r="O518">
        <v>204.51153851256581</v>
      </c>
      <c r="P518">
        <v>7.3083095207353983</v>
      </c>
      <c r="Q518">
        <v>7.3853404501365016</v>
      </c>
      <c r="R518">
        <v>5.9653757925051067</v>
      </c>
      <c r="S518">
        <v>8.3707308749952833</v>
      </c>
      <c r="T518">
        <v>85.317423643471344</v>
      </c>
      <c r="U518">
        <v>85.317289138154877</v>
      </c>
      <c r="V518">
        <v>85.259699245966218</v>
      </c>
      <c r="W518">
        <v>85.374594002981723</v>
      </c>
      <c r="X518">
        <v>6013.4350077185154</v>
      </c>
      <c r="Y518">
        <v>6036.105290130552</v>
      </c>
      <c r="Z518">
        <v>5816.7972005051797</v>
      </c>
      <c r="AA518">
        <v>6138.7910353389998</v>
      </c>
      <c r="AB518">
        <v>946.1825409634921</v>
      </c>
      <c r="AC518">
        <v>940.30501097379033</v>
      </c>
      <c r="AD518">
        <v>818.6712717867315</v>
      </c>
      <c r="AE518">
        <v>1104.148968535603</v>
      </c>
      <c r="AF518">
        <v>62.588581471212443</v>
      </c>
      <c r="AG518">
        <v>62.307842912580163</v>
      </c>
      <c r="AH518">
        <v>61.291784053968001</v>
      </c>
      <c r="AI518">
        <v>64.725331707028289</v>
      </c>
      <c r="AJ518">
        <v>0.54101970864904392</v>
      </c>
      <c r="AK518">
        <v>0.5410196476538931</v>
      </c>
      <c r="AL518">
        <v>0.54101110696681731</v>
      </c>
      <c r="AM518">
        <v>0.54102834611821227</v>
      </c>
      <c r="AN518">
        <v>0.97088903407954785</v>
      </c>
      <c r="AO518">
        <v>0.97088903407954796</v>
      </c>
      <c r="AP518">
        <v>0.97088903407954796</v>
      </c>
      <c r="AQ518">
        <v>0.97088903407954796</v>
      </c>
      <c r="AR518">
        <v>14.689632026733451</v>
      </c>
      <c r="AS518">
        <v>14.68963202673344</v>
      </c>
      <c r="AT518">
        <v>14.68963202673344</v>
      </c>
      <c r="AU518">
        <v>14.68963202673344</v>
      </c>
      <c r="AV518" t="str">
        <f>VLOOKUP(Sheet1[[#This Row],[NPDES ID2]],Combined_Sheet__Major_Only___2[[NPDES ID2]:[ECHO BFR]],3,FALSE)</f>
        <v>TX</v>
      </c>
      <c r="AW518" t="s">
        <v>41</v>
      </c>
      <c r="AX518" t="str">
        <f>VLOOKUP(Sheet1[[#This Row],[NPDES ID2]],Combined_Sheet__Major_Only___2[[NPDES ID2]:[ECHO BFR]],27,FALSE)</f>
        <v>-</v>
      </c>
      <c r="AY518" t="str">
        <f>VLOOKUP(Sheet1[[#This Row],[NPDES ID2]],Combined_Sheet__Major_Only___2[[NPDES ID2]:[ECHO BFR]],28,FALSE)</f>
        <v>-</v>
      </c>
      <c r="AZ518" t="str">
        <f>VLOOKUP(Sheet1[[#This Row],[NPDES ID2]],Combined_Sheet__Major_Only___2[[NPDES ID2]:[ECHO BFR]],29,FALSE)</f>
        <v>thickening</v>
      </c>
      <c r="BA518">
        <f>VLOOKUP(Sheet1[[#This Row],[NPDES ID2]],Combined_Sheet__Major_Only___2[[NPDES ID2]:[ECHO BFR]],17,FALSE)</f>
        <v>26.174523000000001</v>
      </c>
      <c r="BB518">
        <f>VLOOKUP(Sheet1[[#This Row],[NPDES ID2]],Combined_Sheet__Major_Only___2[[NPDES ID2]:[ECHO BFR]],18,FALSE)</f>
        <v>-97.625013999999993</v>
      </c>
      <c r="BC518" t="str">
        <f>IF(ISNUMBER(SEARCH("aerobic",$AW518)),"aerobic","")</f>
        <v>aerobic</v>
      </c>
      <c r="BD518" t="str">
        <f>IF(ISNUMBER(SEARCH("anaer",$AW518)),"anaer","")</f>
        <v/>
      </c>
      <c r="BE518" t="str">
        <f>IF(ISNUMBER(SEARCH("thickening",$AZ518)),"thickening","")</f>
        <v>thickening</v>
      </c>
      <c r="BF518" s="2" t="str">
        <f>IF(ISNUMBER(SEARCH("airDry",$AW518)),"airDry","")</f>
        <v/>
      </c>
      <c r="BG518" s="2" t="str">
        <f>IF(ISNUMBER(SEARCH("heatDry",$AY518)),"heatDry","")</f>
        <v/>
      </c>
      <c r="BH518" s="2" t="str">
        <f>IF(AND(ISNUMBER(SEARCH("aerobic",$AW518)),ISNUMBER(SEARCH("anaer",$AW518))),"Combined Aer and Anaer.","")</f>
        <v/>
      </c>
    </row>
    <row r="519" spans="1:60" x14ac:dyDescent="0.3">
      <c r="A519" s="4">
        <v>517</v>
      </c>
      <c r="B519" t="s">
        <v>2553</v>
      </c>
      <c r="C519">
        <v>309</v>
      </c>
      <c r="D519">
        <v>448.95784373084678</v>
      </c>
      <c r="E519">
        <v>449.37389386887878</v>
      </c>
      <c r="F519">
        <v>340.64544574808502</v>
      </c>
      <c r="G519">
        <v>559.62873979768142</v>
      </c>
      <c r="H519">
        <v>-77.051506343215408</v>
      </c>
      <c r="I519">
        <v>-78.312121936256176</v>
      </c>
      <c r="J519">
        <v>-91.152432648440268</v>
      </c>
      <c r="K519">
        <v>-61.794247081703297</v>
      </c>
      <c r="L519">
        <v>195.79462075042389</v>
      </c>
      <c r="M519">
        <v>194.89823718981901</v>
      </c>
      <c r="N519">
        <v>191.650496169711</v>
      </c>
      <c r="O519">
        <v>202.6227473972348</v>
      </c>
      <c r="P519">
        <v>7.2958421272833993</v>
      </c>
      <c r="Q519">
        <v>7.3711845559565443</v>
      </c>
      <c r="R519">
        <v>5.9634765302941819</v>
      </c>
      <c r="S519">
        <v>8.3607417315877424</v>
      </c>
      <c r="T519">
        <v>79.358884943131159</v>
      </c>
      <c r="U519">
        <v>79.358759633441608</v>
      </c>
      <c r="V519">
        <v>79.30510694741757</v>
      </c>
      <c r="W519">
        <v>79.412146778361631</v>
      </c>
      <c r="X519">
        <v>5637.7405283114422</v>
      </c>
      <c r="Y519">
        <v>5659.4412634438959</v>
      </c>
      <c r="Z519">
        <v>5449.531946096763</v>
      </c>
      <c r="AA519">
        <v>5757.7599936863671</v>
      </c>
      <c r="AB519">
        <v>895.63027004961691</v>
      </c>
      <c r="AC519">
        <v>889.96398638765527</v>
      </c>
      <c r="AD519">
        <v>773.74793756976021</v>
      </c>
      <c r="AE519">
        <v>1046.6428859252469</v>
      </c>
      <c r="AF519">
        <v>62.097747423220937</v>
      </c>
      <c r="AG519">
        <v>61.813347115340463</v>
      </c>
      <c r="AH519">
        <v>60.783985940795702</v>
      </c>
      <c r="AI519">
        <v>64.262441150688659</v>
      </c>
      <c r="AJ519">
        <v>0.53502523758172438</v>
      </c>
      <c r="AK519">
        <v>0.53502517948655237</v>
      </c>
      <c r="AL519">
        <v>0.53501704457284849</v>
      </c>
      <c r="AM519">
        <v>0.53503346467167856</v>
      </c>
      <c r="AN519">
        <v>0.96880109049172358</v>
      </c>
      <c r="AO519">
        <v>0.96880109049172369</v>
      </c>
      <c r="AP519">
        <v>0.96880109049172369</v>
      </c>
      <c r="AQ519">
        <v>0.96880109049172369</v>
      </c>
      <c r="AR519">
        <v>14.48966925026258</v>
      </c>
      <c r="AS519">
        <v>14.48966925026258</v>
      </c>
      <c r="AT519">
        <v>14.48966925026258</v>
      </c>
      <c r="AU519">
        <v>14.48966925026258</v>
      </c>
      <c r="AV519" t="str">
        <f>VLOOKUP(Sheet1[[#This Row],[NPDES ID2]],Combined_Sheet__Major_Only___2[[NPDES ID2]:[ECHO BFR]],3,FALSE)</f>
        <v>PA</v>
      </c>
      <c r="AW519" t="s">
        <v>41</v>
      </c>
      <c r="AX519" t="str">
        <f>VLOOKUP(Sheet1[[#This Row],[NPDES ID2]],Combined_Sheet__Major_Only___2[[NPDES ID2]:[ECHO BFR]],27,FALSE)</f>
        <v>-</v>
      </c>
      <c r="AY519" t="str">
        <f>VLOOKUP(Sheet1[[#This Row],[NPDES ID2]],Combined_Sheet__Major_Only___2[[NPDES ID2]:[ECHO BFR]],28,FALSE)</f>
        <v>-</v>
      </c>
      <c r="AZ519" t="str">
        <f>VLOOKUP(Sheet1[[#This Row],[NPDES ID2]],Combined_Sheet__Major_Only___2[[NPDES ID2]:[ECHO BFR]],29,FALSE)</f>
        <v>thickening</v>
      </c>
      <c r="BA519">
        <f>VLOOKUP(Sheet1[[#This Row],[NPDES ID2]],Combined_Sheet__Major_Only___2[[NPDES ID2]:[ECHO BFR]],17,FALSE)</f>
        <v>41.228299999999997</v>
      </c>
      <c r="BB519">
        <f>VLOOKUP(Sheet1[[#This Row],[NPDES ID2]],Combined_Sheet__Major_Only___2[[NPDES ID2]:[ECHO BFR]],18,FALSE)</f>
        <v>-77.04607</v>
      </c>
      <c r="BC519" t="str">
        <f>IF(ISNUMBER(SEARCH("aerobic",$AW519)),"aerobic","")</f>
        <v>aerobic</v>
      </c>
      <c r="BD519" t="str">
        <f>IF(ISNUMBER(SEARCH("anaer",$AW519)),"anaer","")</f>
        <v/>
      </c>
      <c r="BE519" t="str">
        <f>IF(ISNUMBER(SEARCH("thickening",$AZ519)),"thickening","")</f>
        <v>thickening</v>
      </c>
      <c r="BF519" s="3" t="str">
        <f>IF(ISNUMBER(SEARCH("airDry",$AW519)),"airDry","")</f>
        <v/>
      </c>
      <c r="BG519" s="3" t="str">
        <f>IF(ISNUMBER(SEARCH("heatDry",$AY519)),"heatDry","")</f>
        <v/>
      </c>
      <c r="BH519" s="3" t="str">
        <f>IF(AND(ISNUMBER(SEARCH("aerobic",$AW519)),ISNUMBER(SEARCH("anaer",$AW519))),"Combined Aer and Anaer.","")</f>
        <v/>
      </c>
    </row>
    <row r="520" spans="1:60" x14ac:dyDescent="0.3">
      <c r="A520" s="4">
        <v>518</v>
      </c>
      <c r="B520" t="s">
        <v>2557</v>
      </c>
      <c r="C520">
        <v>307.10000000000002</v>
      </c>
      <c r="D520">
        <v>602.41248742240498</v>
      </c>
      <c r="E520">
        <v>606.88751215910224</v>
      </c>
      <c r="F520">
        <v>454.31304231319962</v>
      </c>
      <c r="G520">
        <v>755.2545405899964</v>
      </c>
      <c r="H520">
        <v>-78.222599672991095</v>
      </c>
      <c r="I520">
        <v>-77.500593912037431</v>
      </c>
      <c r="J520">
        <v>-90.306645302640447</v>
      </c>
      <c r="K520">
        <v>-67.348767965796696</v>
      </c>
      <c r="L520">
        <v>145.77533790452071</v>
      </c>
      <c r="M520">
        <v>144.5211666549333</v>
      </c>
      <c r="N520">
        <v>139.97735720471621</v>
      </c>
      <c r="O520">
        <v>155.32840192370651</v>
      </c>
      <c r="P520">
        <v>7.3305986908234306</v>
      </c>
      <c r="Q520">
        <v>7.2791511486800697</v>
      </c>
      <c r="R520">
        <v>6.3656476262025476</v>
      </c>
      <c r="S520">
        <v>8.3392374688094311</v>
      </c>
      <c r="T520">
        <v>68.031735106130355</v>
      </c>
      <c r="U520">
        <v>68.031627277277749</v>
      </c>
      <c r="V520">
        <v>67.98545919887458</v>
      </c>
      <c r="W520">
        <v>68.077566857847586</v>
      </c>
      <c r="X520">
        <v>6456.653916815746</v>
      </c>
      <c r="Y520">
        <v>6502.4394565506864</v>
      </c>
      <c r="Z520">
        <v>6056.6843089604836</v>
      </c>
      <c r="AA520">
        <v>6716.5392686880514</v>
      </c>
      <c r="AB520">
        <v>1450.814065294855</v>
      </c>
      <c r="AC520">
        <v>1418.8619989123169</v>
      </c>
      <c r="AD520">
        <v>1173.144524820854</v>
      </c>
      <c r="AE520">
        <v>1867.6197647990409</v>
      </c>
      <c r="AF520">
        <v>46.519910660937938</v>
      </c>
      <c r="AG520">
        <v>46.119589171100898</v>
      </c>
      <c r="AH520">
        <v>44.670141718470177</v>
      </c>
      <c r="AI520">
        <v>49.56769898915077</v>
      </c>
      <c r="AJ520">
        <v>0.34541965257937091</v>
      </c>
      <c r="AK520">
        <v>0.3454196097470309</v>
      </c>
      <c r="AL520">
        <v>0.34541361283634309</v>
      </c>
      <c r="AM520">
        <v>0.34542571746166872</v>
      </c>
      <c r="AN520">
        <v>0.96387567638252347</v>
      </c>
      <c r="AO520">
        <v>0.96387567638252325</v>
      </c>
      <c r="AP520">
        <v>0.96387567638252325</v>
      </c>
      <c r="AQ520">
        <v>0.96387567638252325</v>
      </c>
      <c r="AR520">
        <v>8.9367184365702421</v>
      </c>
      <c r="AS520">
        <v>8.9367184365702403</v>
      </c>
      <c r="AT520">
        <v>8.9367184365702403</v>
      </c>
      <c r="AU520">
        <v>8.9367184365702403</v>
      </c>
      <c r="AV520" t="str">
        <f>VLOOKUP(Sheet1[[#This Row],[NPDES ID2]],Combined_Sheet__Major_Only___2[[NPDES ID2]:[ECHO BFR]],3,FALSE)</f>
        <v>PA</v>
      </c>
      <c r="AW520" t="s">
        <v>54</v>
      </c>
      <c r="AX520" t="str">
        <f>VLOOKUP(Sheet1[[#This Row],[NPDES ID2]],Combined_Sheet__Major_Only___2[[NPDES ID2]:[ECHO BFR]],27,FALSE)</f>
        <v>-</v>
      </c>
      <c r="AY520" t="str">
        <f>VLOOKUP(Sheet1[[#This Row],[NPDES ID2]],Combined_Sheet__Major_Only___2[[NPDES ID2]:[ECHO BFR]],28,FALSE)</f>
        <v>thermoAerobicDigest</v>
      </c>
      <c r="AZ520" t="str">
        <f>VLOOKUP(Sheet1[[#This Row],[NPDES ID2]],Combined_Sheet__Major_Only___2[[NPDES ID2]:[ECHO BFR]],29,FALSE)</f>
        <v>thickening, preliminaryOps</v>
      </c>
      <c r="BA520">
        <f>VLOOKUP(Sheet1[[#This Row],[NPDES ID2]],Combined_Sheet__Major_Only___2[[NPDES ID2]:[ECHO BFR]],17,FALSE)</f>
        <v>40.226111000000003</v>
      </c>
      <c r="BB520">
        <f>VLOOKUP(Sheet1[[#This Row],[NPDES ID2]],Combined_Sheet__Major_Only___2[[NPDES ID2]:[ECHO BFR]],18,FALSE)</f>
        <v>-76.858889000000005</v>
      </c>
      <c r="BC520" t="str">
        <f>IF(ISNUMBER(SEARCH("aerobic",$AW520)),"aerobic","")</f>
        <v/>
      </c>
      <c r="BD520" t="str">
        <f>IF(ISNUMBER(SEARCH("anaer",$AW520)),"anaer","")</f>
        <v/>
      </c>
      <c r="BE520" t="str">
        <f>IF(ISNUMBER(SEARCH("thickening",$AZ520)),"thickening","")</f>
        <v>thickening</v>
      </c>
      <c r="BF520" s="2" t="str">
        <f>IF(ISNUMBER(SEARCH("airDry",$AW520)),"airDry","")</f>
        <v/>
      </c>
      <c r="BG520" s="2" t="str">
        <f>IF(ISNUMBER(SEARCH("heatDry",$AY520)),"heatDry","")</f>
        <v/>
      </c>
      <c r="BH520" s="2" t="str">
        <f>IF(AND(ISNUMBER(SEARCH("aerobic",$AW520)),ISNUMBER(SEARCH("anaer",$AW520))),"Combined Aer and Anaer.","")</f>
        <v/>
      </c>
    </row>
    <row r="521" spans="1:60" x14ac:dyDescent="0.3">
      <c r="A521" s="4">
        <v>519</v>
      </c>
      <c r="B521" t="s">
        <v>2562</v>
      </c>
      <c r="C521">
        <v>305.3</v>
      </c>
      <c r="D521">
        <v>440.25090051011841</v>
      </c>
      <c r="E521">
        <v>440.42719756381859</v>
      </c>
      <c r="F521">
        <v>334.15078139201478</v>
      </c>
      <c r="G521">
        <v>549.56649234054805</v>
      </c>
      <c r="H521">
        <v>-76.937041146897968</v>
      </c>
      <c r="I521">
        <v>-78.132542657024729</v>
      </c>
      <c r="J521">
        <v>-91.209042656331917</v>
      </c>
      <c r="K521">
        <v>-61.097892801189602</v>
      </c>
      <c r="L521">
        <v>198.9547683347281</v>
      </c>
      <c r="M521">
        <v>198.1101623866094</v>
      </c>
      <c r="N521">
        <v>195.05046459626431</v>
      </c>
      <c r="O521">
        <v>205.38763020044291</v>
      </c>
      <c r="P521">
        <v>7.1982851055513812</v>
      </c>
      <c r="Q521">
        <v>7.2792553566951073</v>
      </c>
      <c r="R521">
        <v>5.8543956579601666</v>
      </c>
      <c r="S521">
        <v>8.2336123454042074</v>
      </c>
      <c r="T521">
        <v>3.7733884849604471</v>
      </c>
      <c r="U521">
        <v>3.773379824009536</v>
      </c>
      <c r="V521">
        <v>3.76967154509222</v>
      </c>
      <c r="W521">
        <v>3.7770697496895642</v>
      </c>
      <c r="X521">
        <v>260.63709417333649</v>
      </c>
      <c r="Y521">
        <v>261.53040406604879</v>
      </c>
      <c r="Z521">
        <v>252.64152615782339</v>
      </c>
      <c r="AA521">
        <v>265.7740485505567</v>
      </c>
      <c r="AB521">
        <v>46.042958589716889</v>
      </c>
      <c r="AC521">
        <v>45.664804379220747</v>
      </c>
      <c r="AD521">
        <v>39.161034957108157</v>
      </c>
      <c r="AE521">
        <v>54.784725394528728</v>
      </c>
      <c r="AF521">
        <v>63.864130727425703</v>
      </c>
      <c r="AG521">
        <v>63.592964736162124</v>
      </c>
      <c r="AH521">
        <v>62.611125197484157</v>
      </c>
      <c r="AI521">
        <v>65.928652209463351</v>
      </c>
      <c r="AJ521">
        <v>0.5566023321598732</v>
      </c>
      <c r="AK521">
        <v>0.5566023049039005</v>
      </c>
      <c r="AL521">
        <v>0.55659848637823828</v>
      </c>
      <c r="AM521">
        <v>0.55660619390141619</v>
      </c>
      <c r="AN521">
        <v>0.65399420345954729</v>
      </c>
      <c r="AO521">
        <v>0.65399420345954729</v>
      </c>
      <c r="AP521">
        <v>0.65399420345954729</v>
      </c>
      <c r="AQ521">
        <v>0.65399420345954729</v>
      </c>
      <c r="AR521">
        <v>13.99387326628308</v>
      </c>
      <c r="AS521">
        <v>13.99387326628308</v>
      </c>
      <c r="AT521">
        <v>13.99387326628308</v>
      </c>
      <c r="AU521">
        <v>13.99387326628308</v>
      </c>
      <c r="AV521" t="str">
        <f>VLOOKUP(Sheet1[[#This Row],[NPDES ID2]],Combined_Sheet__Major_Only___2[[NPDES ID2]:[ECHO BFR]],3,FALSE)</f>
        <v>PR</v>
      </c>
      <c r="AW521" t="s">
        <v>118</v>
      </c>
      <c r="AX521" t="str">
        <f>VLOOKUP(Sheet1[[#This Row],[NPDES ID2]],Combined_Sheet__Major_Only___2[[NPDES ID2]:[ECHO BFR]],27,FALSE)</f>
        <v>-</v>
      </c>
      <c r="AY521" t="str">
        <f>VLOOKUP(Sheet1[[#This Row],[NPDES ID2]],Combined_Sheet__Major_Only___2[[NPDES ID2]:[ECHO BFR]],28,FALSE)</f>
        <v>highTempCompost, thermoAerobicDigest</v>
      </c>
      <c r="AZ521" t="str">
        <f>VLOOKUP(Sheet1[[#This Row],[NPDES ID2]],Combined_Sheet__Major_Only___2[[NPDES ID2]:[ECHO BFR]],29,FALSE)</f>
        <v>thickening</v>
      </c>
      <c r="BA521">
        <f>VLOOKUP(Sheet1[[#This Row],[NPDES ID2]],Combined_Sheet__Major_Only___2[[NPDES ID2]:[ECHO BFR]],17,FALSE)</f>
        <v>18.468855000000001</v>
      </c>
      <c r="BB521">
        <f>VLOOKUP(Sheet1[[#This Row],[NPDES ID2]],Combined_Sheet__Major_Only___2[[NPDES ID2]:[ECHO BFR]],18,FALSE)</f>
        <v>-66.396575999999996</v>
      </c>
      <c r="BC521" t="str">
        <f>IF(ISNUMBER(SEARCH("aerobic",$AW521)),"aerobic","")</f>
        <v>aerobic</v>
      </c>
      <c r="BD521" t="str">
        <f>IF(ISNUMBER(SEARCH("anaer",$AW521)),"anaer","")</f>
        <v/>
      </c>
      <c r="BE521" t="str">
        <f>IF(ISNUMBER(SEARCH("thickening",$AZ521)),"thickening","")</f>
        <v>thickening</v>
      </c>
      <c r="BF521" s="3" t="str">
        <f>IF(ISNUMBER(SEARCH("airDry",$AW521)),"airDry","")</f>
        <v>airDry</v>
      </c>
      <c r="BG521" s="3" t="str">
        <f>IF(ISNUMBER(SEARCH("heatDry",$AY521)),"heatDry","")</f>
        <v/>
      </c>
      <c r="BH521" s="3" t="str">
        <f>IF(AND(ISNUMBER(SEARCH("aerobic",$AW521)),ISNUMBER(SEARCH("anaer",$AW521))),"Combined Aer and Anaer.","")</f>
        <v/>
      </c>
    </row>
    <row r="522" spans="1:60" x14ac:dyDescent="0.3">
      <c r="A522" s="4">
        <v>520</v>
      </c>
      <c r="B522" t="s">
        <v>2567</v>
      </c>
      <c r="C522">
        <v>303</v>
      </c>
      <c r="D522">
        <v>455.56639819589373</v>
      </c>
      <c r="E522">
        <v>456.09806333634782</v>
      </c>
      <c r="F522">
        <v>345.29369163690478</v>
      </c>
      <c r="G522">
        <v>568.09017893259397</v>
      </c>
      <c r="H522">
        <v>-77.071431983259586</v>
      </c>
      <c r="I522">
        <v>-78.323370583015816</v>
      </c>
      <c r="J522">
        <v>-91.177944180634398</v>
      </c>
      <c r="K522">
        <v>-61.828434871535393</v>
      </c>
      <c r="L522">
        <v>191.85412434219751</v>
      </c>
      <c r="M522">
        <v>190.97407734816201</v>
      </c>
      <c r="N522">
        <v>187.78575183028579</v>
      </c>
      <c r="O522">
        <v>198.55737601207201</v>
      </c>
      <c r="P522">
        <v>7.1544647037471512</v>
      </c>
      <c r="Q522">
        <v>7.2278241909676826</v>
      </c>
      <c r="R522">
        <v>5.848688524604607</v>
      </c>
      <c r="S522">
        <v>8.1990854973280491</v>
      </c>
      <c r="T522">
        <v>42.862953610932053</v>
      </c>
      <c r="U522">
        <v>42.862884624274763</v>
      </c>
      <c r="V522">
        <v>42.833347247901472</v>
      </c>
      <c r="W522">
        <v>42.892275812486503</v>
      </c>
      <c r="X522">
        <v>3047.2347538566019</v>
      </c>
      <c r="Y522">
        <v>3058.967397743022</v>
      </c>
      <c r="Z522">
        <v>2945.353847319127</v>
      </c>
      <c r="AA522">
        <v>3112.226853137568</v>
      </c>
      <c r="AB522">
        <v>529.48030632671191</v>
      </c>
      <c r="AC522">
        <v>525.29184508753769</v>
      </c>
      <c r="AD522">
        <v>451.28494786537948</v>
      </c>
      <c r="AE522">
        <v>627.9438259497324</v>
      </c>
      <c r="AF522">
        <v>62.052626597084561</v>
      </c>
      <c r="AG522">
        <v>61.767908775525378</v>
      </c>
      <c r="AH522">
        <v>60.73719739018911</v>
      </c>
      <c r="AI522">
        <v>64.220034142464087</v>
      </c>
      <c r="AJ522">
        <v>0.53447423545655337</v>
      </c>
      <c r="AK522">
        <v>0.5344741922385412</v>
      </c>
      <c r="AL522">
        <v>0.53446813910182311</v>
      </c>
      <c r="AM522">
        <v>0.53448035714298159</v>
      </c>
      <c r="AN522">
        <v>0.94435665011722225</v>
      </c>
      <c r="AO522">
        <v>0.94435665011722203</v>
      </c>
      <c r="AP522">
        <v>0.94435665011722203</v>
      </c>
      <c r="AQ522">
        <v>0.94435665011722203</v>
      </c>
      <c r="AR522">
        <v>13.728073708791269</v>
      </c>
      <c r="AS522">
        <v>13.728073708791269</v>
      </c>
      <c r="AT522">
        <v>13.728073708791269</v>
      </c>
      <c r="AU522">
        <v>13.728073708791269</v>
      </c>
      <c r="AV522" t="str">
        <f>VLOOKUP(Sheet1[[#This Row],[NPDES ID2]],Combined_Sheet__Major_Only___2[[NPDES ID2]:[ECHO BFR]],3,FALSE)</f>
        <v>WY</v>
      </c>
      <c r="AW522" t="s">
        <v>41</v>
      </c>
      <c r="AX522" t="str">
        <f>VLOOKUP(Sheet1[[#This Row],[NPDES ID2]],Combined_Sheet__Major_Only___2[[NPDES ID2]:[ECHO BFR]],27,FALSE)</f>
        <v>tempSludgeStore</v>
      </c>
      <c r="AY522" t="str">
        <f>VLOOKUP(Sheet1[[#This Row],[NPDES ID2]],Combined_Sheet__Major_Only___2[[NPDES ID2]:[ECHO BFR]],28,FALSE)</f>
        <v>highTempCompost</v>
      </c>
      <c r="AZ522" t="str">
        <f>VLOOKUP(Sheet1[[#This Row],[NPDES ID2]],Combined_Sheet__Major_Only___2[[NPDES ID2]:[ECHO BFR]],29,FALSE)</f>
        <v>preliminaryOps, thickening</v>
      </c>
      <c r="BA522">
        <f>VLOOKUP(Sheet1[[#This Row],[NPDES ID2]],Combined_Sheet__Major_Only___2[[NPDES ID2]:[ECHO BFR]],17,FALSE)</f>
        <v>41.338099999999997</v>
      </c>
      <c r="BB522">
        <f>VLOOKUP(Sheet1[[#This Row],[NPDES ID2]],Combined_Sheet__Major_Only___2[[NPDES ID2]:[ECHO BFR]],18,FALSE)</f>
        <v>-105.599</v>
      </c>
      <c r="BC522" t="str">
        <f>IF(ISNUMBER(SEARCH("aerobic",$AW522)),"aerobic","")</f>
        <v>aerobic</v>
      </c>
      <c r="BD522" t="str">
        <f>IF(ISNUMBER(SEARCH("anaer",$AW522)),"anaer","")</f>
        <v/>
      </c>
      <c r="BE522" t="str">
        <f>IF(ISNUMBER(SEARCH("thickening",$AZ522)),"thickening","")</f>
        <v>thickening</v>
      </c>
      <c r="BF522" s="2" t="str">
        <f>IF(ISNUMBER(SEARCH("airDry",$AW522)),"airDry","")</f>
        <v/>
      </c>
      <c r="BG522" s="2" t="str">
        <f>IF(ISNUMBER(SEARCH("heatDry",$AY522)),"heatDry","")</f>
        <v/>
      </c>
      <c r="BH522" s="2" t="str">
        <f>IF(AND(ISNUMBER(SEARCH("aerobic",$AW522)),ISNUMBER(SEARCH("anaer",$AW522))),"Combined Aer and Anaer.","")</f>
        <v/>
      </c>
    </row>
    <row r="523" spans="1:60" x14ac:dyDescent="0.3">
      <c r="A523" s="4">
        <v>521</v>
      </c>
      <c r="B523" t="s">
        <v>2572</v>
      </c>
      <c r="C523">
        <v>300</v>
      </c>
      <c r="D523">
        <v>470.19621083535537</v>
      </c>
      <c r="E523">
        <v>471.07723583526513</v>
      </c>
      <c r="F523">
        <v>355.88713029462292</v>
      </c>
      <c r="G523">
        <v>585.83879826116947</v>
      </c>
      <c r="H523">
        <v>-77.215895647288704</v>
      </c>
      <c r="I523">
        <v>-78.324228497083283</v>
      </c>
      <c r="J523">
        <v>-91.022569607323149</v>
      </c>
      <c r="K523">
        <v>-62.261726247456949</v>
      </c>
      <c r="L523">
        <v>185.36176204679199</v>
      </c>
      <c r="M523">
        <v>184.45610286994031</v>
      </c>
      <c r="N523">
        <v>181.17527318368599</v>
      </c>
      <c r="O523">
        <v>192.25955080310351</v>
      </c>
      <c r="P523">
        <v>7.0920886367593754</v>
      </c>
      <c r="Q523">
        <v>7.1535570355875464</v>
      </c>
      <c r="R523">
        <v>5.8223775542784013</v>
      </c>
      <c r="S523">
        <v>8.1403118096306351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60.551975009697443</v>
      </c>
      <c r="AG523">
        <v>60.25607821835068</v>
      </c>
      <c r="AH523">
        <v>59.184629603786483</v>
      </c>
      <c r="AI523">
        <v>62.804878397348233</v>
      </c>
      <c r="AJ523">
        <v>0.51615361447515706</v>
      </c>
      <c r="AK523">
        <v>0.51615358948879031</v>
      </c>
      <c r="AL523">
        <v>0.5161500889151911</v>
      </c>
      <c r="AM523">
        <v>0.51615715466579337</v>
      </c>
      <c r="AN523">
        <v>0.16885446589362679</v>
      </c>
      <c r="AO523">
        <v>0.16885446589362679</v>
      </c>
      <c r="AP523">
        <v>0.16885446589362679</v>
      </c>
      <c r="AQ523">
        <v>0.16885446589362679</v>
      </c>
      <c r="AR523">
        <v>13.15194180916327</v>
      </c>
      <c r="AS523">
        <v>13.151941809163279</v>
      </c>
      <c r="AT523">
        <v>13.151941809163279</v>
      </c>
      <c r="AU523">
        <v>13.151941809163279</v>
      </c>
      <c r="AV523" t="str">
        <f>VLOOKUP(Sheet1[[#This Row],[NPDES ID2]],Combined_Sheet__Major_Only___2[[NPDES ID2]:[ECHO BFR]],3,FALSE)</f>
        <v>AR</v>
      </c>
      <c r="AW523" t="s">
        <v>41</v>
      </c>
      <c r="AX523" t="str">
        <f>VLOOKUP(Sheet1[[#This Row],[NPDES ID2]],Combined_Sheet__Major_Only___2[[NPDES ID2]:[ECHO BFR]],27,FALSE)</f>
        <v>-</v>
      </c>
      <c r="AY523" t="str">
        <f>VLOOKUP(Sheet1[[#This Row],[NPDES ID2]],Combined_Sheet__Major_Only___2[[NPDES ID2]:[ECHO BFR]],28,FALSE)</f>
        <v>heatDry</v>
      </c>
      <c r="AZ523" t="str">
        <f>VLOOKUP(Sheet1[[#This Row],[NPDES ID2]],Combined_Sheet__Major_Only___2[[NPDES ID2]:[ECHO BFR]],29,FALSE)</f>
        <v>thickening</v>
      </c>
      <c r="BA523">
        <f>VLOOKUP(Sheet1[[#This Row],[NPDES ID2]],Combined_Sheet__Major_Only___2[[NPDES ID2]:[ECHO BFR]],17,FALSE)</f>
        <v>34.551788000000002</v>
      </c>
      <c r="BB523">
        <f>VLOOKUP(Sheet1[[#This Row],[NPDES ID2]],Combined_Sheet__Major_Only___2[[NPDES ID2]:[ECHO BFR]],18,FALSE)</f>
        <v>-92.593498999999994</v>
      </c>
      <c r="BC523" t="str">
        <f>IF(ISNUMBER(SEARCH("aerobic",$AW523)),"aerobic","")</f>
        <v>aerobic</v>
      </c>
      <c r="BD523" t="str">
        <f>IF(ISNUMBER(SEARCH("anaer",$AW523)),"anaer","")</f>
        <v/>
      </c>
      <c r="BE523" t="str">
        <f>IF(ISNUMBER(SEARCH("thickening",$AZ523)),"thickening","")</f>
        <v>thickening</v>
      </c>
      <c r="BF523" s="3" t="str">
        <f>IF(ISNUMBER(SEARCH("airDry",$AW523)),"airDry","")</f>
        <v/>
      </c>
      <c r="BG523" s="3" t="str">
        <f>IF(ISNUMBER(SEARCH("heatDry",$AY523)),"heatDry","")</f>
        <v>heatDry</v>
      </c>
      <c r="BH523" s="3" t="str">
        <f>IF(AND(ISNUMBER(SEARCH("aerobic",$AW523)),ISNUMBER(SEARCH("anaer",$AW523))),"Combined Aer and Anaer.","")</f>
        <v/>
      </c>
    </row>
    <row r="524" spans="1:60" x14ac:dyDescent="0.3">
      <c r="A524" s="4">
        <v>522</v>
      </c>
      <c r="B524" t="s">
        <v>2577</v>
      </c>
      <c r="C524">
        <v>300</v>
      </c>
      <c r="D524">
        <v>437.74667588052728</v>
      </c>
      <c r="E524">
        <v>437.81278240484022</v>
      </c>
      <c r="F524">
        <v>332.14812736087339</v>
      </c>
      <c r="G524">
        <v>547.05127727559943</v>
      </c>
      <c r="H524">
        <v>-76.809811489863563</v>
      </c>
      <c r="I524">
        <v>-78.066895211334383</v>
      </c>
      <c r="J524">
        <v>-90.956177415813968</v>
      </c>
      <c r="K524">
        <v>-60.522466979370108</v>
      </c>
      <c r="L524">
        <v>199.078462289909</v>
      </c>
      <c r="M524">
        <v>198.27530893760829</v>
      </c>
      <c r="N524">
        <v>195.3653969553207</v>
      </c>
      <c r="O524">
        <v>205.19633610245799</v>
      </c>
      <c r="P524">
        <v>7.06650687274281</v>
      </c>
      <c r="Q524">
        <v>7.1551482159125248</v>
      </c>
      <c r="R524">
        <v>5.727054053984582</v>
      </c>
      <c r="S524">
        <v>8.1098337281623607</v>
      </c>
      <c r="T524">
        <v>63.631714512688433</v>
      </c>
      <c r="U524">
        <v>63.631613474250337</v>
      </c>
      <c r="V524">
        <v>63.588352784567149</v>
      </c>
      <c r="W524">
        <v>63.674660055523503</v>
      </c>
      <c r="X524">
        <v>4316.0989829802684</v>
      </c>
      <c r="Y524">
        <v>4330.7066857756681</v>
      </c>
      <c r="Z524">
        <v>4189.0950357865831</v>
      </c>
      <c r="AA524">
        <v>4396.9856823726668</v>
      </c>
      <c r="AB524">
        <v>777.99688317624395</v>
      </c>
      <c r="AC524">
        <v>771.38487244909015</v>
      </c>
      <c r="AD524">
        <v>659.86966056685822</v>
      </c>
      <c r="AE524">
        <v>929.14069258320035</v>
      </c>
      <c r="AF524">
        <v>65.03327787279035</v>
      </c>
      <c r="AG524">
        <v>64.770813932933862</v>
      </c>
      <c r="AH524">
        <v>63.820855881804142</v>
      </c>
      <c r="AI524">
        <v>67.030994969074385</v>
      </c>
      <c r="AJ524">
        <v>0.57089069435899387</v>
      </c>
      <c r="AK524">
        <v>0.57089064022351055</v>
      </c>
      <c r="AL524">
        <v>0.57088305888434954</v>
      </c>
      <c r="AM524">
        <v>0.57089836157824159</v>
      </c>
      <c r="AN524">
        <v>0.96151562280723413</v>
      </c>
      <c r="AO524">
        <v>0.96151562280723402</v>
      </c>
      <c r="AP524">
        <v>0.96151562280723402</v>
      </c>
      <c r="AQ524">
        <v>0.96151562280723402</v>
      </c>
      <c r="AR524">
        <v>14.085467844701951</v>
      </c>
      <c r="AS524">
        <v>14.085467844701951</v>
      </c>
      <c r="AT524">
        <v>14.085467844701951</v>
      </c>
      <c r="AU524">
        <v>14.085467844701951</v>
      </c>
      <c r="AV524" t="str">
        <f>VLOOKUP(Sheet1[[#This Row],[NPDES ID2]],Combined_Sheet__Major_Only___2[[NPDES ID2]:[ECHO BFR]],3,FALSE)</f>
        <v>NM</v>
      </c>
      <c r="AW524" t="s">
        <v>12181</v>
      </c>
      <c r="AX524" t="str">
        <f>VLOOKUP(Sheet1[[#This Row],[NPDES ID2]],Combined_Sheet__Major_Only___2[[NPDES ID2]:[ECHO BFR]],27,FALSE)</f>
        <v>-</v>
      </c>
      <c r="AY524" t="str">
        <f>VLOOKUP(Sheet1[[#This Row],[NPDES ID2]],Combined_Sheet__Major_Only___2[[NPDES ID2]:[ECHO BFR]],28,FALSE)</f>
        <v>highTempCompost</v>
      </c>
      <c r="AZ524" t="str">
        <f>VLOOKUP(Sheet1[[#This Row],[NPDES ID2]],Combined_Sheet__Major_Only___2[[NPDES ID2]:[ECHO BFR]],29,FALSE)</f>
        <v>thickening</v>
      </c>
      <c r="BA524">
        <f>VLOOKUP(Sheet1[[#This Row],[NPDES ID2]],Combined_Sheet__Major_Only___2[[NPDES ID2]:[ECHO BFR]],17,FALSE)</f>
        <v>35.625084999999999</v>
      </c>
      <c r="BB524">
        <f>VLOOKUP(Sheet1[[#This Row],[NPDES ID2]],Combined_Sheet__Major_Only___2[[NPDES ID2]:[ECHO BFR]],18,FALSE)</f>
        <v>-106.089213</v>
      </c>
      <c r="BC524" t="str">
        <f>IF(ISNUMBER(SEARCH("aerobic",$AW524)),"aerobic","")</f>
        <v/>
      </c>
      <c r="BD524" t="str">
        <f>IF(ISNUMBER(SEARCH("anaer",$AW524)),"anaer","")</f>
        <v>anaer</v>
      </c>
      <c r="BE524" t="str">
        <f>IF(ISNUMBER(SEARCH("thickening",$AZ524)),"thickening","")</f>
        <v>thickening</v>
      </c>
      <c r="BF524" s="2" t="str">
        <f>IF(ISNUMBER(SEARCH("airDry",$AW524)),"airDry","")</f>
        <v/>
      </c>
      <c r="BG524" s="2" t="str">
        <f>IF(ISNUMBER(SEARCH("heatDry",$AY524)),"heatDry","")</f>
        <v/>
      </c>
      <c r="BH524" s="2" t="str">
        <f>IF(AND(ISNUMBER(SEARCH("aerobic",$AW524)),ISNUMBER(SEARCH("anaer",$AW524))),"Combined Aer and Anaer.","")</f>
        <v/>
      </c>
    </row>
    <row r="525" spans="1:60" x14ac:dyDescent="0.3">
      <c r="A525" s="4">
        <v>523</v>
      </c>
      <c r="B525" t="s">
        <v>2583</v>
      </c>
      <c r="C525">
        <v>298.31</v>
      </c>
      <c r="D525">
        <v>475.70380176952432</v>
      </c>
      <c r="E525">
        <v>476.71495359530599</v>
      </c>
      <c r="F525">
        <v>359.85097840760687</v>
      </c>
      <c r="G525">
        <v>592.57403070036901</v>
      </c>
      <c r="H525">
        <v>-77.248946397638662</v>
      </c>
      <c r="I525">
        <v>-78.323397686275939</v>
      </c>
      <c r="J525">
        <v>-90.954655210992215</v>
      </c>
      <c r="K525">
        <v>-62.379407312869802</v>
      </c>
      <c r="L525">
        <v>182.9231053089384</v>
      </c>
      <c r="M525">
        <v>182.0121509341424</v>
      </c>
      <c r="N525">
        <v>178.71208156863071</v>
      </c>
      <c r="O525">
        <v>189.86133410775409</v>
      </c>
      <c r="P525">
        <v>7.05465646102106</v>
      </c>
      <c r="Q525">
        <v>7.1106752406702416</v>
      </c>
      <c r="R525">
        <v>5.7995074843828283</v>
      </c>
      <c r="S525">
        <v>8.1012195801437343</v>
      </c>
      <c r="T525">
        <v>4.1583856781387132</v>
      </c>
      <c r="U525">
        <v>4.1583764230336442</v>
      </c>
      <c r="V525">
        <v>4.1544137506486392</v>
      </c>
      <c r="W525">
        <v>4.1623194831218946</v>
      </c>
      <c r="X525">
        <v>305.28192071269268</v>
      </c>
      <c r="Y525">
        <v>306.52034728712482</v>
      </c>
      <c r="Z525">
        <v>294.28245772422667</v>
      </c>
      <c r="AA525">
        <v>312.35086313912268</v>
      </c>
      <c r="AB525">
        <v>62.090747218775213</v>
      </c>
      <c r="AC525">
        <v>61.395167360256451</v>
      </c>
      <c r="AD525">
        <v>51.482488286786307</v>
      </c>
      <c r="AE525">
        <v>76.047632702506945</v>
      </c>
      <c r="AF525">
        <v>60.093944168538719</v>
      </c>
      <c r="AG525">
        <v>59.794624400089297</v>
      </c>
      <c r="AH525">
        <v>58.710827175901628</v>
      </c>
      <c r="AI525">
        <v>62.372841379572648</v>
      </c>
      <c r="AJ525">
        <v>0.51056371740592488</v>
      </c>
      <c r="AK525">
        <v>0.51056368871491953</v>
      </c>
      <c r="AL525">
        <v>0.51055966939131248</v>
      </c>
      <c r="AM525">
        <v>0.51056778222451726</v>
      </c>
      <c r="AN525">
        <v>0.67090800469406575</v>
      </c>
      <c r="AO525">
        <v>0.67090800469406575</v>
      </c>
      <c r="AP525">
        <v>0.67090800469406575</v>
      </c>
      <c r="AQ525">
        <v>0.67090800469406575</v>
      </c>
      <c r="AR525">
        <v>12.16785897595464</v>
      </c>
      <c r="AS525">
        <v>12.16785897595463</v>
      </c>
      <c r="AT525">
        <v>12.16785897595463</v>
      </c>
      <c r="AU525">
        <v>12.16785897595463</v>
      </c>
      <c r="AV525" t="str">
        <f>VLOOKUP(Sheet1[[#This Row],[NPDES ID2]],Combined_Sheet__Major_Only___2[[NPDES ID2]:[ECHO BFR]],3,FALSE)</f>
        <v>PR</v>
      </c>
      <c r="AW525" t="s">
        <v>118</v>
      </c>
      <c r="AX525" t="str">
        <f>VLOOKUP(Sheet1[[#This Row],[NPDES ID2]],Combined_Sheet__Major_Only___2[[NPDES ID2]:[ECHO BFR]],27,FALSE)</f>
        <v>-</v>
      </c>
      <c r="AY525" t="str">
        <f>VLOOKUP(Sheet1[[#This Row],[NPDES ID2]],Combined_Sheet__Major_Only___2[[NPDES ID2]:[ECHO BFR]],28,FALSE)</f>
        <v>highTempCompost, thermoAerobicDigest</v>
      </c>
      <c r="AZ525" t="str">
        <f>VLOOKUP(Sheet1[[#This Row],[NPDES ID2]],Combined_Sheet__Major_Only___2[[NPDES ID2]:[ECHO BFR]],29,FALSE)</f>
        <v>-</v>
      </c>
      <c r="BA525">
        <f>VLOOKUP(Sheet1[[#This Row],[NPDES ID2]],Combined_Sheet__Major_Only___2[[NPDES ID2]:[ECHO BFR]],17,FALSE)</f>
        <v>18.092459000000002</v>
      </c>
      <c r="BB525">
        <f>VLOOKUP(Sheet1[[#This Row],[NPDES ID2]],Combined_Sheet__Major_Only___2[[NPDES ID2]:[ECHO BFR]],18,FALSE)</f>
        <v>-67.038234000000003</v>
      </c>
      <c r="BC525" t="str">
        <f>IF(ISNUMBER(SEARCH("aerobic",$AW525)),"aerobic","")</f>
        <v>aerobic</v>
      </c>
      <c r="BD525" t="str">
        <f>IF(ISNUMBER(SEARCH("anaer",$AW525)),"anaer","")</f>
        <v/>
      </c>
      <c r="BE525" t="str">
        <f>IF(ISNUMBER(SEARCH("thickening",$AZ525)),"thickening","")</f>
        <v/>
      </c>
      <c r="BF525" s="3" t="str">
        <f>IF(ISNUMBER(SEARCH("airDry",$AW525)),"airDry","")</f>
        <v>airDry</v>
      </c>
      <c r="BG525" s="3" t="str">
        <f>IF(ISNUMBER(SEARCH("heatDry",$AY525)),"heatDry","")</f>
        <v/>
      </c>
      <c r="BH525" s="3" t="str">
        <f>IF(AND(ISNUMBER(SEARCH("aerobic",$AW525)),ISNUMBER(SEARCH("anaer",$AW525))),"Combined Aer and Anaer.","")</f>
        <v/>
      </c>
    </row>
    <row r="526" spans="1:60" x14ac:dyDescent="0.3">
      <c r="A526" s="4">
        <v>524</v>
      </c>
      <c r="B526" t="s">
        <v>2588</v>
      </c>
      <c r="C526">
        <v>298</v>
      </c>
      <c r="D526">
        <v>585.76290701736468</v>
      </c>
      <c r="E526">
        <v>588.47580767083673</v>
      </c>
      <c r="F526">
        <v>440.62183936585751</v>
      </c>
      <c r="G526">
        <v>733.7240013920499</v>
      </c>
      <c r="H526">
        <v>-78.016826961136132</v>
      </c>
      <c r="I526">
        <v>-77.646806189930203</v>
      </c>
      <c r="J526">
        <v>-90.24247425094886</v>
      </c>
      <c r="K526">
        <v>-66.197799659686055</v>
      </c>
      <c r="L526">
        <v>148.59435900679739</v>
      </c>
      <c r="M526">
        <v>147.43039660122591</v>
      </c>
      <c r="N526">
        <v>143.2127271904092</v>
      </c>
      <c r="O526">
        <v>157.46161142060299</v>
      </c>
      <c r="P526">
        <v>7.1034324833350819</v>
      </c>
      <c r="Q526">
        <v>7.0852191189614731</v>
      </c>
      <c r="R526">
        <v>6.0954923312812124</v>
      </c>
      <c r="S526">
        <v>8.0429395370968546</v>
      </c>
      <c r="T526">
        <v>177.4002236989576</v>
      </c>
      <c r="U526">
        <v>177.3999470851285</v>
      </c>
      <c r="V526">
        <v>177.2815119108553</v>
      </c>
      <c r="W526">
        <v>177.51779609290639</v>
      </c>
      <c r="X526">
        <v>16024.54128805929</v>
      </c>
      <c r="Y526">
        <v>16128.83390040741</v>
      </c>
      <c r="Z526">
        <v>15117.695917545299</v>
      </c>
      <c r="AA526">
        <v>16611.192236509101</v>
      </c>
      <c r="AB526">
        <v>3838.0221351873652</v>
      </c>
      <c r="AC526">
        <v>3745.2630876364901</v>
      </c>
      <c r="AD526">
        <v>3068.430555011777</v>
      </c>
      <c r="AE526">
        <v>5021.7155882604893</v>
      </c>
      <c r="AF526">
        <v>48.868194108876267</v>
      </c>
      <c r="AG526">
        <v>48.485246076514123</v>
      </c>
      <c r="AH526">
        <v>47.099185821576853</v>
      </c>
      <c r="AI526">
        <v>51.78299820186048</v>
      </c>
      <c r="AJ526">
        <v>0.37390426077304889</v>
      </c>
      <c r="AK526">
        <v>0.37390418401359099</v>
      </c>
      <c r="AL526">
        <v>0.37389344444563799</v>
      </c>
      <c r="AM526">
        <v>0.37391512226564849</v>
      </c>
      <c r="AN526">
        <v>0.98568945844380451</v>
      </c>
      <c r="AO526">
        <v>0.98568945844380484</v>
      </c>
      <c r="AP526">
        <v>0.98568945844380484</v>
      </c>
      <c r="AQ526">
        <v>0.98568945844380484</v>
      </c>
      <c r="AR526">
        <v>9.0895976023294622</v>
      </c>
      <c r="AS526">
        <v>9.0895976023294587</v>
      </c>
      <c r="AT526">
        <v>9.0895976023294587</v>
      </c>
      <c r="AU526">
        <v>9.0895976023294587</v>
      </c>
      <c r="AV526" t="str">
        <f>VLOOKUP(Sheet1[[#This Row],[NPDES ID2]],Combined_Sheet__Major_Only___2[[NPDES ID2]:[ECHO BFR]],3,FALSE)</f>
        <v>IL</v>
      </c>
      <c r="AW526" t="s">
        <v>54</v>
      </c>
      <c r="AX526" t="str">
        <f>VLOOKUP(Sheet1[[#This Row],[NPDES ID2]],Combined_Sheet__Major_Only___2[[NPDES ID2]:[ECHO BFR]],27,FALSE)</f>
        <v>-</v>
      </c>
      <c r="AY526" t="str">
        <f>VLOOKUP(Sheet1[[#This Row],[NPDES ID2]],Combined_Sheet__Major_Only___2[[NPDES ID2]:[ECHO BFR]],28,FALSE)</f>
        <v>-</v>
      </c>
      <c r="AZ526" t="str">
        <f>VLOOKUP(Sheet1[[#This Row],[NPDES ID2]],Combined_Sheet__Major_Only___2[[NPDES ID2]:[ECHO BFR]],29,FALSE)</f>
        <v>preliminaryOps</v>
      </c>
      <c r="BA526">
        <f>VLOOKUP(Sheet1[[#This Row],[NPDES ID2]],Combined_Sheet__Major_Only___2[[NPDES ID2]:[ECHO BFR]],17,FALSE)</f>
        <v>41.676990000000004</v>
      </c>
      <c r="BB526">
        <f>VLOOKUP(Sheet1[[#This Row],[NPDES ID2]],Combined_Sheet__Major_Only___2[[NPDES ID2]:[ECHO BFR]],18,FALSE)</f>
        <v>-87.999960000000002</v>
      </c>
      <c r="BC526" t="str">
        <f>IF(ISNUMBER(SEARCH("aerobic",$AW526)),"aerobic","")</f>
        <v/>
      </c>
      <c r="BD526" t="str">
        <f>IF(ISNUMBER(SEARCH("anaer",$AW526)),"anaer","")</f>
        <v/>
      </c>
      <c r="BE526" t="str">
        <f>IF(ISNUMBER(SEARCH("thickening",$AZ526)),"thickening","")</f>
        <v/>
      </c>
      <c r="BF526" s="2" t="str">
        <f>IF(ISNUMBER(SEARCH("airDry",$AW526)),"airDry","")</f>
        <v/>
      </c>
      <c r="BG526" s="2" t="str">
        <f>IF(ISNUMBER(SEARCH("heatDry",$AY526)),"heatDry","")</f>
        <v/>
      </c>
      <c r="BH526" s="2" t="str">
        <f>IF(AND(ISNUMBER(SEARCH("aerobic",$AW526)),ISNUMBER(SEARCH("anaer",$AW526))),"Combined Aer and Anaer.","")</f>
        <v/>
      </c>
    </row>
    <row r="527" spans="1:60" x14ac:dyDescent="0.3">
      <c r="A527" s="4">
        <v>525</v>
      </c>
      <c r="B527" t="s">
        <v>2593</v>
      </c>
      <c r="C527">
        <v>296.52600000000001</v>
      </c>
      <c r="D527">
        <v>505.93430203929188</v>
      </c>
      <c r="E527">
        <v>507.77507591161219</v>
      </c>
      <c r="F527">
        <v>381.78028020650049</v>
      </c>
      <c r="G527">
        <v>628.67702173753617</v>
      </c>
      <c r="H527">
        <v>-77.521205018140634</v>
      </c>
      <c r="I527">
        <v>-78.227653302989154</v>
      </c>
      <c r="J527">
        <v>-90.908226276397727</v>
      </c>
      <c r="K527">
        <v>-63.360925520698501</v>
      </c>
      <c r="L527">
        <v>171.7215695800665</v>
      </c>
      <c r="M527">
        <v>170.7406854194011</v>
      </c>
      <c r="N527">
        <v>167.18733957300941</v>
      </c>
      <c r="O527">
        <v>179.19230991231689</v>
      </c>
      <c r="P527">
        <v>7.0303570339643757</v>
      </c>
      <c r="Q527">
        <v>7.0707932789887984</v>
      </c>
      <c r="R527">
        <v>5.8844531942578504</v>
      </c>
      <c r="S527">
        <v>8.0806211961468506</v>
      </c>
      <c r="T527">
        <v>4.2383682786920467</v>
      </c>
      <c r="U527">
        <v>4.2383589001523259</v>
      </c>
      <c r="V527">
        <v>4.234343377898619</v>
      </c>
      <c r="W527">
        <v>4.2423545485415239</v>
      </c>
      <c r="X527">
        <v>329.50750672055182</v>
      </c>
      <c r="Y527">
        <v>331.04317002481991</v>
      </c>
      <c r="Z527">
        <v>315.89892000005761</v>
      </c>
      <c r="AA527">
        <v>338.2706844107488</v>
      </c>
      <c r="AB527">
        <v>57.099566738140332</v>
      </c>
      <c r="AC527">
        <v>56.580289015461368</v>
      </c>
      <c r="AD527">
        <v>48.598479963415251</v>
      </c>
      <c r="AE527">
        <v>68.264565070899678</v>
      </c>
      <c r="AF527">
        <v>56.753399928230003</v>
      </c>
      <c r="AG527">
        <v>56.429173027706341</v>
      </c>
      <c r="AH527">
        <v>55.25511476480326</v>
      </c>
      <c r="AI527">
        <v>59.222041498362827</v>
      </c>
      <c r="AJ527">
        <v>0.46982452850124218</v>
      </c>
      <c r="AK527">
        <v>0.46982450306649309</v>
      </c>
      <c r="AL527">
        <v>0.46982093984925388</v>
      </c>
      <c r="AM527">
        <v>0.46982813204910562</v>
      </c>
      <c r="AN527">
        <v>0.67421645752242099</v>
      </c>
      <c r="AO527">
        <v>0.67421645752242088</v>
      </c>
      <c r="AP527">
        <v>0.67421645752242088</v>
      </c>
      <c r="AQ527">
        <v>0.67421645752242088</v>
      </c>
      <c r="AR527">
        <v>12.575123134369189</v>
      </c>
      <c r="AS527">
        <v>12.57512313436918</v>
      </c>
      <c r="AT527">
        <v>12.57512313436918</v>
      </c>
      <c r="AU527">
        <v>12.57512313436918</v>
      </c>
      <c r="AV527" t="str">
        <f>VLOOKUP(Sheet1[[#This Row],[NPDES ID2]],Combined_Sheet__Major_Only___2[[NPDES ID2]:[ECHO BFR]],3,FALSE)</f>
        <v>CA</v>
      </c>
      <c r="AW527" t="s">
        <v>12188</v>
      </c>
      <c r="AX527" t="str">
        <f>VLOOKUP(Sheet1[[#This Row],[NPDES ID2]],Combined_Sheet__Major_Only___2[[NPDES ID2]:[ECHO BFR]],27,FALSE)</f>
        <v>tempSludgeStore</v>
      </c>
      <c r="AY527" t="str">
        <f>VLOOKUP(Sheet1[[#This Row],[NPDES ID2]],Combined_Sheet__Major_Only___2[[NPDES ID2]:[ECHO BFR]],28,FALSE)</f>
        <v>-</v>
      </c>
      <c r="AZ527" t="str">
        <f>VLOOKUP(Sheet1[[#This Row],[NPDES ID2]],Combined_Sheet__Major_Only___2[[NPDES ID2]:[ECHO BFR]],29,FALSE)</f>
        <v>sludgeLagoon</v>
      </c>
      <c r="BA527">
        <f>VLOOKUP(Sheet1[[#This Row],[NPDES ID2]],Combined_Sheet__Major_Only___2[[NPDES ID2]:[ECHO BFR]],17,FALSE)</f>
        <v>39.065040000000003</v>
      </c>
      <c r="BB527">
        <f>VLOOKUP(Sheet1[[#This Row],[NPDES ID2]],Combined_Sheet__Major_Only___2[[NPDES ID2]:[ECHO BFR]],18,FALSE)</f>
        <v>-121.55064</v>
      </c>
      <c r="BC527" t="str">
        <f>IF(ISNUMBER(SEARCH("aerobic",$AW527)),"aerobic","")</f>
        <v>aerobic</v>
      </c>
      <c r="BD527" t="str">
        <f>IF(ISNUMBER(SEARCH("anaer",$AW527)),"anaer","")</f>
        <v>anaer</v>
      </c>
      <c r="BE527" t="str">
        <f>IF(ISNUMBER(SEARCH("thickening",$AZ527)),"thickening","")</f>
        <v/>
      </c>
      <c r="BF527" s="3" t="str">
        <f>IF(ISNUMBER(SEARCH("airDry",$AW527)),"airDry","")</f>
        <v>airDry</v>
      </c>
      <c r="BG527" s="3" t="str">
        <f>IF(ISNUMBER(SEARCH("heatDry",$AY527)),"heatDry","")</f>
        <v/>
      </c>
      <c r="BH527" s="3" t="str">
        <f>IF(AND(ISNUMBER(SEARCH("aerobic",$AW527)),ISNUMBER(SEARCH("anaer",$AW527))),"Combined Aer and Anaer.","")</f>
        <v>Combined Aer and Anaer.</v>
      </c>
    </row>
    <row r="528" spans="1:60" x14ac:dyDescent="0.3">
      <c r="A528" s="4">
        <v>526</v>
      </c>
      <c r="B528" t="s">
        <v>2598</v>
      </c>
      <c r="C528">
        <v>295.10000000000002</v>
      </c>
      <c r="D528">
        <v>601.20803068657472</v>
      </c>
      <c r="E528">
        <v>604.50299107853334</v>
      </c>
      <c r="F528">
        <v>451.74394653244849</v>
      </c>
      <c r="G528">
        <v>754.62614116765678</v>
      </c>
      <c r="H528">
        <v>-78.120899097218299</v>
      </c>
      <c r="I528">
        <v>-77.595228050355971</v>
      </c>
      <c r="J528">
        <v>-90.172616197734314</v>
      </c>
      <c r="K528">
        <v>-66.658223473559445</v>
      </c>
      <c r="L528">
        <v>144.38709840639649</v>
      </c>
      <c r="M528">
        <v>143.21389345006699</v>
      </c>
      <c r="N528">
        <v>138.96329301169621</v>
      </c>
      <c r="O528">
        <v>153.32368595791161</v>
      </c>
      <c r="P528">
        <v>7.0382972099646324</v>
      </c>
      <c r="Q528">
        <v>7.0114184929613197</v>
      </c>
      <c r="R528">
        <v>6.0678318846572772</v>
      </c>
      <c r="S528">
        <v>7.9838862354316502</v>
      </c>
      <c r="T528">
        <v>92.969130455744491</v>
      </c>
      <c r="U528">
        <v>92.968984141787615</v>
      </c>
      <c r="V528">
        <v>92.90633825370027</v>
      </c>
      <c r="W528">
        <v>93.031319979073842</v>
      </c>
      <c r="X528">
        <v>8559.0892847239393</v>
      </c>
      <c r="Y528">
        <v>8616.6928346894147</v>
      </c>
      <c r="Z528">
        <v>8057.3305784349213</v>
      </c>
      <c r="AA528">
        <v>8884.2315469672994</v>
      </c>
      <c r="AB528">
        <v>1901.6739568629209</v>
      </c>
      <c r="AC528">
        <v>1861.1851240646249</v>
      </c>
      <c r="AD528">
        <v>1543.408546639937</v>
      </c>
      <c r="AE528">
        <v>2439.6352596026668</v>
      </c>
      <c r="AF528">
        <v>47.950673350323768</v>
      </c>
      <c r="AG528">
        <v>47.560952102713017</v>
      </c>
      <c r="AH528">
        <v>46.149993038553468</v>
      </c>
      <c r="AI528">
        <v>50.917598664277619</v>
      </c>
      <c r="AJ528">
        <v>0.36276963245502108</v>
      </c>
      <c r="AK528">
        <v>0.36276958273997512</v>
      </c>
      <c r="AL528">
        <v>0.36276262296316369</v>
      </c>
      <c r="AM528">
        <v>0.36277667113755369</v>
      </c>
      <c r="AN528">
        <v>0.97319285377184417</v>
      </c>
      <c r="AO528">
        <v>0.97319285377184406</v>
      </c>
      <c r="AP528">
        <v>0.97319285377184406</v>
      </c>
      <c r="AQ528">
        <v>0.97319285377184406</v>
      </c>
      <c r="AR528">
        <v>9.2652063481496043</v>
      </c>
      <c r="AS528">
        <v>9.2652063481496043</v>
      </c>
      <c r="AT528">
        <v>9.2652063481496043</v>
      </c>
      <c r="AU528">
        <v>9.2652063481496043</v>
      </c>
      <c r="AV528" t="str">
        <f>VLOOKUP(Sheet1[[#This Row],[NPDES ID2]],Combined_Sheet__Major_Only___2[[NPDES ID2]:[ECHO BFR]],3,FALSE)</f>
        <v>MA</v>
      </c>
      <c r="AW528" t="s">
        <v>54</v>
      </c>
      <c r="AX528" t="str">
        <f>VLOOKUP(Sheet1[[#This Row],[NPDES ID2]],Combined_Sheet__Major_Only___2[[NPDES ID2]:[ECHO BFR]],27,FALSE)</f>
        <v>-</v>
      </c>
      <c r="AY528" t="str">
        <f>VLOOKUP(Sheet1[[#This Row],[NPDES ID2]],Combined_Sheet__Major_Only___2[[NPDES ID2]:[ECHO BFR]],28,FALSE)</f>
        <v>-</v>
      </c>
      <c r="AZ528" t="str">
        <f>VLOOKUP(Sheet1[[#This Row],[NPDES ID2]],Combined_Sheet__Major_Only___2[[NPDES ID2]:[ECHO BFR]],29,FALSE)</f>
        <v>thickening</v>
      </c>
      <c r="BA528">
        <f>VLOOKUP(Sheet1[[#This Row],[NPDES ID2]],Combined_Sheet__Major_Only___2[[NPDES ID2]:[ECHO BFR]],17,FALSE)</f>
        <v>42.569800000000001</v>
      </c>
      <c r="BB528">
        <f>VLOOKUP(Sheet1[[#This Row],[NPDES ID2]],Combined_Sheet__Major_Only___2[[NPDES ID2]:[ECHO BFR]],18,FALSE)</f>
        <v>-72.020099999999999</v>
      </c>
      <c r="BC528" t="str">
        <f>IF(ISNUMBER(SEARCH("aerobic",$AW528)),"aerobic","")</f>
        <v/>
      </c>
      <c r="BD528" t="str">
        <f>IF(ISNUMBER(SEARCH("anaer",$AW528)),"anaer","")</f>
        <v/>
      </c>
      <c r="BE528" t="str">
        <f>IF(ISNUMBER(SEARCH("thickening",$AZ528)),"thickening","")</f>
        <v>thickening</v>
      </c>
      <c r="BF528" s="2" t="str">
        <f>IF(ISNUMBER(SEARCH("airDry",$AW528)),"airDry","")</f>
        <v/>
      </c>
      <c r="BG528" s="2" t="str">
        <f>IF(ISNUMBER(SEARCH("heatDry",$AY528)),"heatDry","")</f>
        <v/>
      </c>
      <c r="BH528" s="2" t="str">
        <f>IF(AND(ISNUMBER(SEARCH("aerobic",$AW528)),ISNUMBER(SEARCH("anaer",$AW528))),"Combined Aer and Anaer.","")</f>
        <v/>
      </c>
    </row>
    <row r="529" spans="1:60" x14ac:dyDescent="0.3">
      <c r="A529" s="4">
        <v>527</v>
      </c>
      <c r="B529" t="s">
        <v>2602</v>
      </c>
      <c r="C529">
        <v>293.91000000000003</v>
      </c>
      <c r="D529">
        <v>466.69970803283928</v>
      </c>
      <c r="E529">
        <v>467.43605819311898</v>
      </c>
      <c r="F529">
        <v>353.14401188973642</v>
      </c>
      <c r="G529">
        <v>582.28782326970133</v>
      </c>
      <c r="H529">
        <v>-77.078566670163823</v>
      </c>
      <c r="I529">
        <v>-78.301510352644812</v>
      </c>
      <c r="J529">
        <v>-91.149931242416329</v>
      </c>
      <c r="K529">
        <v>-61.861300725779763</v>
      </c>
      <c r="L529">
        <v>185.66035960920621</v>
      </c>
      <c r="M529">
        <v>184.8034521964999</v>
      </c>
      <c r="N529">
        <v>181.69889616196369</v>
      </c>
      <c r="O529">
        <v>192.1874796941762</v>
      </c>
      <c r="P529">
        <v>6.9406303650727299</v>
      </c>
      <c r="Q529">
        <v>7.011145756159344</v>
      </c>
      <c r="R529">
        <v>5.6762144656441276</v>
      </c>
      <c r="S529">
        <v>7.9552530182616428</v>
      </c>
      <c r="T529">
        <v>53.863795968846141</v>
      </c>
      <c r="U529">
        <v>53.863710004932017</v>
      </c>
      <c r="V529">
        <v>53.826903634175068</v>
      </c>
      <c r="W529">
        <v>53.900334211382763</v>
      </c>
      <c r="X529">
        <v>3838.364322868777</v>
      </c>
      <c r="Y529">
        <v>3853.2455822548909</v>
      </c>
      <c r="Z529">
        <v>3709.2200884471481</v>
      </c>
      <c r="AA529">
        <v>3920.7433653600492</v>
      </c>
      <c r="AB529">
        <v>710.94652628827578</v>
      </c>
      <c r="AC529">
        <v>704.38132791117096</v>
      </c>
      <c r="AD529">
        <v>599.67347352721197</v>
      </c>
      <c r="AE529">
        <v>852.76154199061727</v>
      </c>
      <c r="AF529">
        <v>61.906615031100728</v>
      </c>
      <c r="AG529">
        <v>61.620801322243082</v>
      </c>
      <c r="AH529">
        <v>60.586178342034998</v>
      </c>
      <c r="AI529">
        <v>64.082282746077254</v>
      </c>
      <c r="AJ529">
        <v>0.53269124119549227</v>
      </c>
      <c r="AK529">
        <v>0.53269119367761253</v>
      </c>
      <c r="AL529">
        <v>0.53268453877336752</v>
      </c>
      <c r="AM529">
        <v>0.5326979714768475</v>
      </c>
      <c r="AN529">
        <v>0.95498724899399523</v>
      </c>
      <c r="AO529">
        <v>0.95498724899399512</v>
      </c>
      <c r="AP529">
        <v>0.95498724899399512</v>
      </c>
      <c r="AQ529">
        <v>0.95498724899399512</v>
      </c>
      <c r="AR529">
        <v>13.20199417367545</v>
      </c>
      <c r="AS529">
        <v>13.201994173675439</v>
      </c>
      <c r="AT529">
        <v>13.201994173675439</v>
      </c>
      <c r="AU529">
        <v>13.201994173675439</v>
      </c>
      <c r="AV529" t="str">
        <f>VLOOKUP(Sheet1[[#This Row],[NPDES ID2]],Combined_Sheet__Major_Only___2[[NPDES ID2]:[ECHO BFR]],3,FALSE)</f>
        <v>TX</v>
      </c>
      <c r="AW529" t="s">
        <v>41</v>
      </c>
      <c r="AX529" t="str">
        <f>VLOOKUP(Sheet1[[#This Row],[NPDES ID2]],Combined_Sheet__Major_Only___2[[NPDES ID2]:[ECHO BFR]],27,FALSE)</f>
        <v>-</v>
      </c>
      <c r="AY529" t="str">
        <f>VLOOKUP(Sheet1[[#This Row],[NPDES ID2]],Combined_Sheet__Major_Only___2[[NPDES ID2]:[ECHO BFR]],28,FALSE)</f>
        <v>-</v>
      </c>
      <c r="AZ529" t="str">
        <f>VLOOKUP(Sheet1[[#This Row],[NPDES ID2]],Combined_Sheet__Major_Only___2[[NPDES ID2]:[ECHO BFR]],29,FALSE)</f>
        <v>preliminaryOps, thickening</v>
      </c>
      <c r="BA529">
        <f>VLOOKUP(Sheet1[[#This Row],[NPDES ID2]],Combined_Sheet__Major_Only___2[[NPDES ID2]:[ECHO BFR]],17,FALSE)</f>
        <v>29.025556000000002</v>
      </c>
      <c r="BB529">
        <f>VLOOKUP(Sheet1[[#This Row],[NPDES ID2]],Combined_Sheet__Major_Only___2[[NPDES ID2]:[ECHO BFR]],18,FALSE)</f>
        <v>-95.455735000000004</v>
      </c>
      <c r="BC529" t="str">
        <f>IF(ISNUMBER(SEARCH("aerobic",$AW529)),"aerobic","")</f>
        <v>aerobic</v>
      </c>
      <c r="BD529" t="str">
        <f>IF(ISNUMBER(SEARCH("anaer",$AW529)),"anaer","")</f>
        <v/>
      </c>
      <c r="BE529" t="str">
        <f>IF(ISNUMBER(SEARCH("thickening",$AZ529)),"thickening","")</f>
        <v>thickening</v>
      </c>
      <c r="BF529" s="3" t="str">
        <f>IF(ISNUMBER(SEARCH("airDry",$AW529)),"airDry","")</f>
        <v/>
      </c>
      <c r="BG529" s="3" t="str">
        <f>IF(ISNUMBER(SEARCH("heatDry",$AY529)),"heatDry","")</f>
        <v/>
      </c>
      <c r="BH529" s="3" t="str">
        <f>IF(AND(ISNUMBER(SEARCH("aerobic",$AW529)),ISNUMBER(SEARCH("anaer",$AW529))),"Combined Aer and Anaer.","")</f>
        <v/>
      </c>
    </row>
    <row r="530" spans="1:60" x14ac:dyDescent="0.3">
      <c r="A530" s="4">
        <v>528</v>
      </c>
      <c r="B530" t="s">
        <v>2607</v>
      </c>
      <c r="C530">
        <v>289</v>
      </c>
      <c r="D530">
        <v>489.0826852357921</v>
      </c>
      <c r="E530">
        <v>490.36433292077731</v>
      </c>
      <c r="F530">
        <v>369.3030921548679</v>
      </c>
      <c r="G530">
        <v>609.50609454956088</v>
      </c>
      <c r="H530">
        <v>-77.243129640701213</v>
      </c>
      <c r="I530">
        <v>-78.307837223168235</v>
      </c>
      <c r="J530">
        <v>-90.857055970514324</v>
      </c>
      <c r="K530">
        <v>-62.418626236367203</v>
      </c>
      <c r="L530">
        <v>176.34580304290901</v>
      </c>
      <c r="M530">
        <v>175.4568566355336</v>
      </c>
      <c r="N530">
        <v>172.2361313193399</v>
      </c>
      <c r="O530">
        <v>183.11714473282939</v>
      </c>
      <c r="P530">
        <v>6.8359976852899171</v>
      </c>
      <c r="Q530">
        <v>6.8877186731940423</v>
      </c>
      <c r="R530">
        <v>5.6257441649851101</v>
      </c>
      <c r="S530">
        <v>7.8535643285320518</v>
      </c>
      <c r="T530">
        <v>72.599402759221405</v>
      </c>
      <c r="U530">
        <v>72.599287881229799</v>
      </c>
      <c r="V530">
        <v>72.550101638450087</v>
      </c>
      <c r="W530">
        <v>72.648230688495346</v>
      </c>
      <c r="X530">
        <v>5356.0790931773317</v>
      </c>
      <c r="Y530">
        <v>5378.7656600591763</v>
      </c>
      <c r="Z530">
        <v>5159.3601276548115</v>
      </c>
      <c r="AA530">
        <v>5481.7268203009189</v>
      </c>
      <c r="AB530">
        <v>1079.3706216060159</v>
      </c>
      <c r="AC530">
        <v>1067.4019124625211</v>
      </c>
      <c r="AD530">
        <v>896.42571459282647</v>
      </c>
      <c r="AE530">
        <v>1320.173754942781</v>
      </c>
      <c r="AF530">
        <v>59.799933416162759</v>
      </c>
      <c r="AG530">
        <v>59.498386894224232</v>
      </c>
      <c r="AH530">
        <v>58.406863662619102</v>
      </c>
      <c r="AI530">
        <v>62.095286423755603</v>
      </c>
      <c r="AJ530">
        <v>0.50697604556833786</v>
      </c>
      <c r="AK530">
        <v>0.50697599165776874</v>
      </c>
      <c r="AL530">
        <v>0.50696844255824469</v>
      </c>
      <c r="AM530">
        <v>0.50698368020244122</v>
      </c>
      <c r="AN530">
        <v>0.96603776480976533</v>
      </c>
      <c r="AO530">
        <v>0.96603776480976489</v>
      </c>
      <c r="AP530">
        <v>0.96603776480976489</v>
      </c>
      <c r="AQ530">
        <v>0.96603776480976489</v>
      </c>
      <c r="AR530">
        <v>12.16905613742504</v>
      </c>
      <c r="AS530">
        <v>12.16905613742504</v>
      </c>
      <c r="AT530">
        <v>12.16905613742504</v>
      </c>
      <c r="AU530">
        <v>12.16905613742504</v>
      </c>
      <c r="AV530" t="str">
        <f>VLOOKUP(Sheet1[[#This Row],[NPDES ID2]],Combined_Sheet__Major_Only___2[[NPDES ID2]:[ECHO BFR]],3,FALSE)</f>
        <v>MO</v>
      </c>
      <c r="AW530" t="s">
        <v>12182</v>
      </c>
      <c r="AX530" t="str">
        <f>VLOOKUP(Sheet1[[#This Row],[NPDES ID2]],Combined_Sheet__Major_Only___2[[NPDES ID2]:[ECHO BFR]],27,FALSE)</f>
        <v>-</v>
      </c>
      <c r="AY530" t="str">
        <f>VLOOKUP(Sheet1[[#This Row],[NPDES ID2]],Combined_Sheet__Major_Only___2[[NPDES ID2]:[ECHO BFR]],28,FALSE)</f>
        <v>-</v>
      </c>
      <c r="AZ530" t="str">
        <f>VLOOKUP(Sheet1[[#This Row],[NPDES ID2]],Combined_Sheet__Major_Only___2[[NPDES ID2]:[ECHO BFR]],29,FALSE)</f>
        <v>preliminaryOps, thickening</v>
      </c>
      <c r="BA530">
        <f>VLOOKUP(Sheet1[[#This Row],[NPDES ID2]],Combined_Sheet__Major_Only___2[[NPDES ID2]:[ECHO BFR]],17,FALSE)</f>
        <v>37.743277999999997</v>
      </c>
      <c r="BB530">
        <f>VLOOKUP(Sheet1[[#This Row],[NPDES ID2]],Combined_Sheet__Major_Only___2[[NPDES ID2]:[ECHO BFR]],18,FALSE)</f>
        <v>-92.622833</v>
      </c>
      <c r="BC530" t="str">
        <f>IF(ISNUMBER(SEARCH("aerobic",$AW530)),"aerobic","")</f>
        <v>aerobic</v>
      </c>
      <c r="BD530" t="str">
        <f>IF(ISNUMBER(SEARCH("anaer",$AW530)),"anaer","")</f>
        <v>anaer</v>
      </c>
      <c r="BE530" t="str">
        <f>IF(ISNUMBER(SEARCH("thickening",$AZ530)),"thickening","")</f>
        <v>thickening</v>
      </c>
      <c r="BF530" s="2" t="str">
        <f>IF(ISNUMBER(SEARCH("airDry",$AW530)),"airDry","")</f>
        <v/>
      </c>
      <c r="BG530" s="2" t="str">
        <f>IF(ISNUMBER(SEARCH("heatDry",$AY530)),"heatDry","")</f>
        <v/>
      </c>
      <c r="BH530" s="2" t="str">
        <f>IF(AND(ISNUMBER(SEARCH("aerobic",$AW530)),ISNUMBER(SEARCH("anaer",$AW530))),"Combined Aer and Anaer.","")</f>
        <v>Combined Aer and Anaer.</v>
      </c>
    </row>
    <row r="531" spans="1:60" x14ac:dyDescent="0.3">
      <c r="A531" s="4">
        <v>529</v>
      </c>
      <c r="B531" t="s">
        <v>2611</v>
      </c>
      <c r="C531">
        <v>287</v>
      </c>
      <c r="D531">
        <v>451.9654065788655</v>
      </c>
      <c r="E531">
        <v>452.28438984215899</v>
      </c>
      <c r="F531">
        <v>342.15642411595752</v>
      </c>
      <c r="G531">
        <v>565.33456906207914</v>
      </c>
      <c r="H531">
        <v>-76.749613071222754</v>
      </c>
      <c r="I531">
        <v>-78.026678141479493</v>
      </c>
      <c r="J531">
        <v>-90.842767049594116</v>
      </c>
      <c r="K531">
        <v>-60.395405976084007</v>
      </c>
      <c r="L531">
        <v>190.4359851498709</v>
      </c>
      <c r="M531">
        <v>189.66763736695989</v>
      </c>
      <c r="N531">
        <v>186.88302653595309</v>
      </c>
      <c r="O531">
        <v>196.2902738152994</v>
      </c>
      <c r="P531">
        <v>6.7602033127115657</v>
      </c>
      <c r="Q531">
        <v>6.8449880082393886</v>
      </c>
      <c r="R531">
        <v>5.4789286236015213</v>
      </c>
      <c r="S531">
        <v>7.7582622404560428</v>
      </c>
      <c r="T531">
        <v>217.24211046523271</v>
      </c>
      <c r="U531">
        <v>217.24177236466269</v>
      </c>
      <c r="V531">
        <v>217.0970109835668</v>
      </c>
      <c r="W531">
        <v>217.3858172840155</v>
      </c>
      <c r="X531">
        <v>14736.614803548649</v>
      </c>
      <c r="Y531">
        <v>14786.60681894867</v>
      </c>
      <c r="Z531">
        <v>14302.64823111057</v>
      </c>
      <c r="AA531">
        <v>15012.88938544405</v>
      </c>
      <c r="AB531">
        <v>2200.2197636623482</v>
      </c>
      <c r="AC531">
        <v>2188.5221940771262</v>
      </c>
      <c r="AD531">
        <v>1918.9535572068571</v>
      </c>
      <c r="AE531">
        <v>2548.071388970136</v>
      </c>
      <c r="AF531">
        <v>65.028980968030297</v>
      </c>
      <c r="AG531">
        <v>64.766407145054728</v>
      </c>
      <c r="AH531">
        <v>63.816852648439912</v>
      </c>
      <c r="AI531">
        <v>67.026350184256955</v>
      </c>
      <c r="AJ531">
        <v>0.57083816866762438</v>
      </c>
      <c r="AK531">
        <v>0.57083805484025829</v>
      </c>
      <c r="AL531">
        <v>0.57082212822935052</v>
      </c>
      <c r="AM531">
        <v>0.57085427606965133</v>
      </c>
      <c r="AN531">
        <v>0.98826983483233577</v>
      </c>
      <c r="AO531">
        <v>0.98826983483233566</v>
      </c>
      <c r="AP531">
        <v>0.98826983483233566</v>
      </c>
      <c r="AQ531">
        <v>0.98826983483233566</v>
      </c>
      <c r="AR531">
        <v>15.762842773378679</v>
      </c>
      <c r="AS531">
        <v>15.762842773378679</v>
      </c>
      <c r="AT531">
        <v>15.762842773378679</v>
      </c>
      <c r="AU531">
        <v>15.762842773378679</v>
      </c>
      <c r="AV531" t="str">
        <f>VLOOKUP(Sheet1[[#This Row],[NPDES ID2]],Combined_Sheet__Major_Only___2[[NPDES ID2]:[ECHO BFR]],3,FALSE)</f>
        <v>AL</v>
      </c>
      <c r="AW531" t="s">
        <v>12181</v>
      </c>
      <c r="AX531" t="str">
        <f>VLOOKUP(Sheet1[[#This Row],[NPDES ID2]],Combined_Sheet__Major_Only___2[[NPDES ID2]:[ECHO BFR]],27,FALSE)</f>
        <v>-</v>
      </c>
      <c r="AY531" t="str">
        <f>VLOOKUP(Sheet1[[#This Row],[NPDES ID2]],Combined_Sheet__Major_Only___2[[NPDES ID2]:[ECHO BFR]],28,FALSE)</f>
        <v>-</v>
      </c>
      <c r="AZ531" t="str">
        <f>VLOOKUP(Sheet1[[#This Row],[NPDES ID2]],Combined_Sheet__Major_Only___2[[NPDES ID2]:[ECHO BFR]],29,FALSE)</f>
        <v>preliminaryOps</v>
      </c>
      <c r="BA531">
        <f>VLOOKUP(Sheet1[[#This Row],[NPDES ID2]],Combined_Sheet__Major_Only___2[[NPDES ID2]:[ECHO BFR]],17,FALSE)</f>
        <v>34.1858</v>
      </c>
      <c r="BB531">
        <f>VLOOKUP(Sheet1[[#This Row],[NPDES ID2]],Combined_Sheet__Major_Only___2[[NPDES ID2]:[ECHO BFR]],18,FALSE)</f>
        <v>-86.184700000000007</v>
      </c>
      <c r="BC531" t="str">
        <f>IF(ISNUMBER(SEARCH("aerobic",$AW531)),"aerobic","")</f>
        <v/>
      </c>
      <c r="BD531" t="str">
        <f>IF(ISNUMBER(SEARCH("anaer",$AW531)),"anaer","")</f>
        <v>anaer</v>
      </c>
      <c r="BE531" t="str">
        <f>IF(ISNUMBER(SEARCH("thickening",$AZ531)),"thickening","")</f>
        <v/>
      </c>
      <c r="BF531" s="3" t="str">
        <f>IF(ISNUMBER(SEARCH("airDry",$AW531)),"airDry","")</f>
        <v/>
      </c>
      <c r="BG531" s="3" t="str">
        <f>IF(ISNUMBER(SEARCH("heatDry",$AY531)),"heatDry","")</f>
        <v/>
      </c>
      <c r="BH531" s="3" t="str">
        <f>IF(AND(ISNUMBER(SEARCH("aerobic",$AW531)),ISNUMBER(SEARCH("anaer",$AW531))),"Combined Aer and Anaer.","")</f>
        <v/>
      </c>
    </row>
    <row r="532" spans="1:60" x14ac:dyDescent="0.3">
      <c r="A532" s="4">
        <v>530</v>
      </c>
      <c r="B532" t="s">
        <v>2615</v>
      </c>
      <c r="C532">
        <v>286.96530000000001</v>
      </c>
      <c r="D532">
        <v>478.43241788342101</v>
      </c>
      <c r="E532">
        <v>479.41002543834179</v>
      </c>
      <c r="F532">
        <v>361.48508544512242</v>
      </c>
      <c r="G532">
        <v>597.02476568271948</v>
      </c>
      <c r="H532">
        <v>-77.143009587119593</v>
      </c>
      <c r="I532">
        <v>-78.388040132332208</v>
      </c>
      <c r="J532">
        <v>-91.138613686058051</v>
      </c>
      <c r="K532">
        <v>-62.021961283726718</v>
      </c>
      <c r="L532">
        <v>179.91181813646591</v>
      </c>
      <c r="M532">
        <v>179.06494324867521</v>
      </c>
      <c r="N532">
        <v>175.9970695164379</v>
      </c>
      <c r="O532">
        <v>186.3618778612859</v>
      </c>
      <c r="P532">
        <v>6.7791875563035378</v>
      </c>
      <c r="Q532">
        <v>6.8461393062401577</v>
      </c>
      <c r="R532">
        <v>5.5515040131688984</v>
      </c>
      <c r="S532">
        <v>7.7739459043991221</v>
      </c>
      <c r="T532">
        <v>3.8218617746807522</v>
      </c>
      <c r="U532">
        <v>3.8218530389225238</v>
      </c>
      <c r="V532">
        <v>3.8181127304515372</v>
      </c>
      <c r="W532">
        <v>3.8255748356336281</v>
      </c>
      <c r="X532">
        <v>274.412740831978</v>
      </c>
      <c r="Y532">
        <v>275.46007772512758</v>
      </c>
      <c r="Z532">
        <v>265.0734836892363</v>
      </c>
      <c r="AA532">
        <v>280.41521396598142</v>
      </c>
      <c r="AB532">
        <v>46.176074428999939</v>
      </c>
      <c r="AC532">
        <v>45.849132823151763</v>
      </c>
      <c r="AD532">
        <v>39.541603881031307</v>
      </c>
      <c r="AE532">
        <v>54.471670469257667</v>
      </c>
      <c r="AF532">
        <v>61.441188224515443</v>
      </c>
      <c r="AG532">
        <v>61.151929456420888</v>
      </c>
      <c r="AH532">
        <v>60.104519440316203</v>
      </c>
      <c r="AI532">
        <v>63.643547725707293</v>
      </c>
      <c r="AJ532">
        <v>0.52700836402143203</v>
      </c>
      <c r="AK532">
        <v>0.52700833942703773</v>
      </c>
      <c r="AL532">
        <v>0.52700489371722414</v>
      </c>
      <c r="AM532">
        <v>0.52701184872601237</v>
      </c>
      <c r="AN532">
        <v>0.6562187984783181</v>
      </c>
      <c r="AO532">
        <v>0.65621879847831799</v>
      </c>
      <c r="AP532">
        <v>0.65621879847831799</v>
      </c>
      <c r="AQ532">
        <v>0.65621879847831799</v>
      </c>
      <c r="AR532">
        <v>13.85115874602668</v>
      </c>
      <c r="AS532">
        <v>13.85115874602668</v>
      </c>
      <c r="AT532">
        <v>13.85115874602668</v>
      </c>
      <c r="AU532">
        <v>13.85115874602668</v>
      </c>
      <c r="AV532" t="str">
        <f>VLOOKUP(Sheet1[[#This Row],[NPDES ID2]],Combined_Sheet__Major_Only___2[[NPDES ID2]:[ECHO BFR]],3,FALSE)</f>
        <v>TX</v>
      </c>
      <c r="AW532" t="s">
        <v>118</v>
      </c>
      <c r="AX532" t="str">
        <f>VLOOKUP(Sheet1[[#This Row],[NPDES ID2]],Combined_Sheet__Major_Only___2[[NPDES ID2]:[ECHO BFR]],27,FALSE)</f>
        <v>-</v>
      </c>
      <c r="AY532" t="str">
        <f>VLOOKUP(Sheet1[[#This Row],[NPDES ID2]],Combined_Sheet__Major_Only___2[[NPDES ID2]:[ECHO BFR]],28,FALSE)</f>
        <v>-</v>
      </c>
      <c r="AZ532" t="str">
        <f>VLOOKUP(Sheet1[[#This Row],[NPDES ID2]],Combined_Sheet__Major_Only___2[[NPDES ID2]:[ECHO BFR]],29,FALSE)</f>
        <v>thickening</v>
      </c>
      <c r="BA532">
        <f>VLOOKUP(Sheet1[[#This Row],[NPDES ID2]],Combined_Sheet__Major_Only___2[[NPDES ID2]:[ECHO BFR]],17,FALSE)</f>
        <v>34.100676</v>
      </c>
      <c r="BB532">
        <f>VLOOKUP(Sheet1[[#This Row],[NPDES ID2]],Combined_Sheet__Major_Only___2[[NPDES ID2]:[ECHO BFR]],18,FALSE)</f>
        <v>-98.562758000000002</v>
      </c>
      <c r="BC532" t="str">
        <f>IF(ISNUMBER(SEARCH("aerobic",$AW532)),"aerobic","")</f>
        <v>aerobic</v>
      </c>
      <c r="BD532" t="str">
        <f>IF(ISNUMBER(SEARCH("anaer",$AW532)),"anaer","")</f>
        <v/>
      </c>
      <c r="BE532" t="str">
        <f>IF(ISNUMBER(SEARCH("thickening",$AZ532)),"thickening","")</f>
        <v>thickening</v>
      </c>
      <c r="BF532" s="2" t="str">
        <f>IF(ISNUMBER(SEARCH("airDry",$AW532)),"airDry","")</f>
        <v>airDry</v>
      </c>
      <c r="BG532" s="2" t="str">
        <f>IF(ISNUMBER(SEARCH("heatDry",$AY532)),"heatDry","")</f>
        <v/>
      </c>
      <c r="BH532" s="2" t="str">
        <f>IF(AND(ISNUMBER(SEARCH("aerobic",$AW532)),ISNUMBER(SEARCH("anaer",$AW532))),"Combined Aer and Anaer.","")</f>
        <v/>
      </c>
    </row>
    <row r="533" spans="1:60" x14ac:dyDescent="0.3">
      <c r="A533" s="4">
        <v>531</v>
      </c>
      <c r="B533" t="s">
        <v>2620</v>
      </c>
      <c r="C533">
        <v>286.83</v>
      </c>
      <c r="D533">
        <v>489.24291449110882</v>
      </c>
      <c r="E533">
        <v>490.50726171920422</v>
      </c>
      <c r="F533">
        <v>369.35199970568232</v>
      </c>
      <c r="G533">
        <v>609.93652971337099</v>
      </c>
      <c r="H533">
        <v>-77.214608394396123</v>
      </c>
      <c r="I533">
        <v>-78.292804040013209</v>
      </c>
      <c r="J533">
        <v>-90.893767442399906</v>
      </c>
      <c r="K533">
        <v>-62.331159532292652</v>
      </c>
      <c r="L533">
        <v>175.92093295305691</v>
      </c>
      <c r="M533">
        <v>175.04537729289609</v>
      </c>
      <c r="N533">
        <v>171.87312084631299</v>
      </c>
      <c r="O533">
        <v>182.59036365862599</v>
      </c>
      <c r="P533">
        <v>6.7830388253515048</v>
      </c>
      <c r="Q533">
        <v>6.8370463629419884</v>
      </c>
      <c r="R533">
        <v>5.5759504441570913</v>
      </c>
      <c r="S533">
        <v>7.7892571103418868</v>
      </c>
      <c r="T533">
        <v>80.519903752259907</v>
      </c>
      <c r="U533">
        <v>80.519776650806222</v>
      </c>
      <c r="V533">
        <v>80.465356801784282</v>
      </c>
      <c r="W533">
        <v>80.57392716183486</v>
      </c>
      <c r="X533">
        <v>5909.9974159986677</v>
      </c>
      <c r="Y533">
        <v>5934.7210966636794</v>
      </c>
      <c r="Z533">
        <v>5695.6493294157344</v>
      </c>
      <c r="AA533">
        <v>6046.8678535614772</v>
      </c>
      <c r="AB533">
        <v>1207.7932081908909</v>
      </c>
      <c r="AC533">
        <v>1193.907833422031</v>
      </c>
      <c r="AD533">
        <v>1000.622128621122</v>
      </c>
      <c r="AE533">
        <v>1480.5396009295221</v>
      </c>
      <c r="AF533">
        <v>60.107231714943993</v>
      </c>
      <c r="AG533">
        <v>59.807974104648743</v>
      </c>
      <c r="AH533">
        <v>58.724783344643811</v>
      </c>
      <c r="AI533">
        <v>62.385091938500388</v>
      </c>
      <c r="AJ533">
        <v>0.51072586667876785</v>
      </c>
      <c r="AK533">
        <v>0.51072580966648617</v>
      </c>
      <c r="AL533">
        <v>0.51071782659457732</v>
      </c>
      <c r="AM533">
        <v>0.51073394021192753</v>
      </c>
      <c r="AN533">
        <v>0.96923109565237497</v>
      </c>
      <c r="AO533">
        <v>0.96923109565237464</v>
      </c>
      <c r="AP533">
        <v>0.96923109565237464</v>
      </c>
      <c r="AQ533">
        <v>0.96923109565237464</v>
      </c>
      <c r="AR533">
        <v>12.13905011597465</v>
      </c>
      <c r="AS533">
        <v>12.13905011597465</v>
      </c>
      <c r="AT533">
        <v>12.13905011597465</v>
      </c>
      <c r="AU533">
        <v>12.13905011597465</v>
      </c>
      <c r="AV533" t="str">
        <f>VLOOKUP(Sheet1[[#This Row],[NPDES ID2]],Combined_Sheet__Major_Only___2[[NPDES ID2]:[ECHO BFR]],3,FALSE)</f>
        <v>AL</v>
      </c>
      <c r="AW533" t="s">
        <v>41</v>
      </c>
      <c r="AX533" t="str">
        <f>VLOOKUP(Sheet1[[#This Row],[NPDES ID2]],Combined_Sheet__Major_Only___2[[NPDES ID2]:[ECHO BFR]],27,FALSE)</f>
        <v>-</v>
      </c>
      <c r="AY533" t="str">
        <f>VLOOKUP(Sheet1[[#This Row],[NPDES ID2]],Combined_Sheet__Major_Only___2[[NPDES ID2]:[ECHO BFR]],28,FALSE)</f>
        <v>-</v>
      </c>
      <c r="AZ533" t="str">
        <f>VLOOKUP(Sheet1[[#This Row],[NPDES ID2]],Combined_Sheet__Major_Only___2[[NPDES ID2]:[ECHO BFR]],29,FALSE)</f>
        <v>thickening</v>
      </c>
      <c r="BA533">
        <f>VLOOKUP(Sheet1[[#This Row],[NPDES ID2]],Combined_Sheet__Major_Only___2[[NPDES ID2]:[ECHO BFR]],17,FALSE)</f>
        <v>31.769200000000001</v>
      </c>
      <c r="BB533">
        <f>VLOOKUP(Sheet1[[#This Row],[NPDES ID2]],Combined_Sheet__Major_Only___2[[NPDES ID2]:[ECHO BFR]],18,FALSE)</f>
        <v>-85.926100000000005</v>
      </c>
      <c r="BC533" t="str">
        <f>IF(ISNUMBER(SEARCH("aerobic",$AW533)),"aerobic","")</f>
        <v>aerobic</v>
      </c>
      <c r="BD533" t="str">
        <f>IF(ISNUMBER(SEARCH("anaer",$AW533)),"anaer","")</f>
        <v/>
      </c>
      <c r="BE533" t="str">
        <f>IF(ISNUMBER(SEARCH("thickening",$AZ533)),"thickening","")</f>
        <v>thickening</v>
      </c>
      <c r="BF533" s="3" t="str">
        <f>IF(ISNUMBER(SEARCH("airDry",$AW533)),"airDry","")</f>
        <v/>
      </c>
      <c r="BG533" s="3" t="str">
        <f>IF(ISNUMBER(SEARCH("heatDry",$AY533)),"heatDry","")</f>
        <v/>
      </c>
      <c r="BH533" s="3" t="str">
        <f>IF(AND(ISNUMBER(SEARCH("aerobic",$AW533)),ISNUMBER(SEARCH("anaer",$AW533))),"Combined Aer and Anaer.","")</f>
        <v/>
      </c>
    </row>
    <row r="534" spans="1:60" x14ac:dyDescent="0.3">
      <c r="A534" s="4">
        <v>532</v>
      </c>
      <c r="B534" t="s">
        <v>2624</v>
      </c>
      <c r="C534">
        <v>286.60000000000002</v>
      </c>
      <c r="D534">
        <v>456.95267569807322</v>
      </c>
      <c r="E534">
        <v>457.38768581558321</v>
      </c>
      <c r="F534">
        <v>345.79301952566908</v>
      </c>
      <c r="G534">
        <v>571.3575670563531</v>
      </c>
      <c r="H534">
        <v>-76.86831319197087</v>
      </c>
      <c r="I534">
        <v>-78.064751795090359</v>
      </c>
      <c r="J534">
        <v>-91.073512183487836</v>
      </c>
      <c r="K534">
        <v>-60.815667508838182</v>
      </c>
      <c r="L534">
        <v>188.28832724821041</v>
      </c>
      <c r="M534">
        <v>187.5068586991826</v>
      </c>
      <c r="N534">
        <v>184.6755577839063</v>
      </c>
      <c r="O534">
        <v>194.24093555135761</v>
      </c>
      <c r="P534">
        <v>6.7544693948376109</v>
      </c>
      <c r="Q534">
        <v>6.8343459729757807</v>
      </c>
      <c r="R534">
        <v>5.4852707532467768</v>
      </c>
      <c r="S534">
        <v>7.7349812750274944</v>
      </c>
      <c r="T534">
        <v>71.41328330881413</v>
      </c>
      <c r="U534">
        <v>71.4131702613237</v>
      </c>
      <c r="V534">
        <v>71.364767767219092</v>
      </c>
      <c r="W534">
        <v>71.461333198890216</v>
      </c>
      <c r="X534">
        <v>4892.8158870192774</v>
      </c>
      <c r="Y534">
        <v>4909.8664755018845</v>
      </c>
      <c r="Z534">
        <v>4744.6971533332853</v>
      </c>
      <c r="AA534">
        <v>4987.1675420630227</v>
      </c>
      <c r="AB534">
        <v>745.36681359127613</v>
      </c>
      <c r="AC534">
        <v>741.04235613413903</v>
      </c>
      <c r="AD534">
        <v>648.187194386123</v>
      </c>
      <c r="AE534">
        <v>865.72859129164715</v>
      </c>
      <c r="AF534">
        <v>64.384237379724098</v>
      </c>
      <c r="AG534">
        <v>64.116926642089226</v>
      </c>
      <c r="AH534">
        <v>63.149372385429103</v>
      </c>
      <c r="AI534">
        <v>66.418924848717865</v>
      </c>
      <c r="AJ534">
        <v>0.56295800347825831</v>
      </c>
      <c r="AK534">
        <v>0.5629579523530952</v>
      </c>
      <c r="AL534">
        <v>0.56295079234545342</v>
      </c>
      <c r="AM534">
        <v>0.56296524458670605</v>
      </c>
      <c r="AN534">
        <v>0.96550158958392263</v>
      </c>
      <c r="AO534">
        <v>0.96550158958392229</v>
      </c>
      <c r="AP534">
        <v>0.96550158958392229</v>
      </c>
      <c r="AQ534">
        <v>0.96550158958392229</v>
      </c>
      <c r="AR534">
        <v>15.4133222091485</v>
      </c>
      <c r="AS534">
        <v>15.4133222091485</v>
      </c>
      <c r="AT534">
        <v>15.4133222091485</v>
      </c>
      <c r="AU534">
        <v>15.4133222091485</v>
      </c>
      <c r="AV534" t="str">
        <f>VLOOKUP(Sheet1[[#This Row],[NPDES ID2]],Combined_Sheet__Major_Only___2[[NPDES ID2]:[ECHO BFR]],3,FALSE)</f>
        <v>LA</v>
      </c>
      <c r="AW534" t="s">
        <v>12181</v>
      </c>
      <c r="AX534" t="str">
        <f>VLOOKUP(Sheet1[[#This Row],[NPDES ID2]],Combined_Sheet__Major_Only___2[[NPDES ID2]:[ECHO BFR]],27,FALSE)</f>
        <v>-</v>
      </c>
      <c r="AY534" t="str">
        <f>VLOOKUP(Sheet1[[#This Row],[NPDES ID2]],Combined_Sheet__Major_Only___2[[NPDES ID2]:[ECHO BFR]],28,FALSE)</f>
        <v>-</v>
      </c>
      <c r="AZ534" t="str">
        <f>VLOOKUP(Sheet1[[#This Row],[NPDES ID2]],Combined_Sheet__Major_Only___2[[NPDES ID2]:[ECHO BFR]],29,FALSE)</f>
        <v>thickening</v>
      </c>
      <c r="BA534">
        <f>VLOOKUP(Sheet1[[#This Row],[NPDES ID2]],Combined_Sheet__Major_Only___2[[NPDES ID2]:[ECHO BFR]],17,FALSE)</f>
        <v>30.218582000000001</v>
      </c>
      <c r="BB534">
        <f>VLOOKUP(Sheet1[[#This Row],[NPDES ID2]],Combined_Sheet__Major_Only___2[[NPDES ID2]:[ECHO BFR]],18,FALSE)</f>
        <v>-92.002675999999994</v>
      </c>
      <c r="BC534" t="str">
        <f>IF(ISNUMBER(SEARCH("aerobic",$AW534)),"aerobic","")</f>
        <v/>
      </c>
      <c r="BD534" t="str">
        <f>IF(ISNUMBER(SEARCH("anaer",$AW534)),"anaer","")</f>
        <v>anaer</v>
      </c>
      <c r="BE534" t="str">
        <f>IF(ISNUMBER(SEARCH("thickening",$AZ534)),"thickening","")</f>
        <v>thickening</v>
      </c>
      <c r="BF534" s="2" t="str">
        <f>IF(ISNUMBER(SEARCH("airDry",$AW534)),"airDry","")</f>
        <v/>
      </c>
      <c r="BG534" s="2" t="str">
        <f>IF(ISNUMBER(SEARCH("heatDry",$AY534)),"heatDry","")</f>
        <v/>
      </c>
      <c r="BH534" s="2" t="str">
        <f>IF(AND(ISNUMBER(SEARCH("aerobic",$AW534)),ISNUMBER(SEARCH("anaer",$AW534))),"Combined Aer and Anaer.","")</f>
        <v/>
      </c>
    </row>
    <row r="535" spans="1:60" x14ac:dyDescent="0.3">
      <c r="A535" s="4">
        <v>533</v>
      </c>
      <c r="B535" t="s">
        <v>2627</v>
      </c>
      <c r="C535">
        <v>285.3</v>
      </c>
      <c r="D535">
        <v>484.87041908859021</v>
      </c>
      <c r="E535">
        <v>486.00229496979603</v>
      </c>
      <c r="F535">
        <v>366.12226041830098</v>
      </c>
      <c r="G535">
        <v>604.89010440766253</v>
      </c>
      <c r="H535">
        <v>-77.16793298043504</v>
      </c>
      <c r="I535">
        <v>-78.327529823396986</v>
      </c>
      <c r="J535">
        <v>-91.025921905016418</v>
      </c>
      <c r="K535">
        <v>-62.144129300925293</v>
      </c>
      <c r="L535">
        <v>177.24348685910221</v>
      </c>
      <c r="M535">
        <v>176.3894430429491</v>
      </c>
      <c r="N535">
        <v>173.2953260345283</v>
      </c>
      <c r="O535">
        <v>183.74867165653509</v>
      </c>
      <c r="P535">
        <v>6.7427800090064069</v>
      </c>
      <c r="Q535">
        <v>6.8045350158073212</v>
      </c>
      <c r="R535">
        <v>5.5303330289234571</v>
      </c>
      <c r="S535">
        <v>7.7367352474003912</v>
      </c>
      <c r="T535">
        <v>54.995082956411849</v>
      </c>
      <c r="U535">
        <v>54.994995246617819</v>
      </c>
      <c r="V535">
        <v>54.957441358671602</v>
      </c>
      <c r="W535">
        <v>55.032363270600747</v>
      </c>
      <c r="X535">
        <v>3984.9425962057521</v>
      </c>
      <c r="Y535">
        <v>4001.0716693751601</v>
      </c>
      <c r="Z535">
        <v>3845.0111968327642</v>
      </c>
      <c r="AA535">
        <v>4074.260146334675</v>
      </c>
      <c r="AB535">
        <v>633.65716201109808</v>
      </c>
      <c r="AC535">
        <v>629.70200022486506</v>
      </c>
      <c r="AD535">
        <v>547.13963269986027</v>
      </c>
      <c r="AE535">
        <v>741.21698874294145</v>
      </c>
      <c r="AF535">
        <v>60.883601573289582</v>
      </c>
      <c r="AG535">
        <v>60.590156034945352</v>
      </c>
      <c r="AH535">
        <v>59.527832777424052</v>
      </c>
      <c r="AI535">
        <v>63.117473067350673</v>
      </c>
      <c r="AJ535">
        <v>0.52020142480439513</v>
      </c>
      <c r="AK535">
        <v>0.52020138150559558</v>
      </c>
      <c r="AL535">
        <v>0.52019531717671486</v>
      </c>
      <c r="AM535">
        <v>0.52020755781299766</v>
      </c>
      <c r="AN535">
        <v>0.95585456451686923</v>
      </c>
      <c r="AO535">
        <v>0.95585456451686923</v>
      </c>
      <c r="AP535">
        <v>0.95585456451686923</v>
      </c>
      <c r="AQ535">
        <v>0.95585456451686923</v>
      </c>
      <c r="AR535">
        <v>14.19813831731534</v>
      </c>
      <c r="AS535">
        <v>14.19813831731534</v>
      </c>
      <c r="AT535">
        <v>14.19813831731534</v>
      </c>
      <c r="AU535">
        <v>14.19813831731534</v>
      </c>
      <c r="AV535" t="str">
        <f>VLOOKUP(Sheet1[[#This Row],[NPDES ID2]],Combined_Sheet__Major_Only___2[[NPDES ID2]:[ECHO BFR]],3,FALSE)</f>
        <v>TX</v>
      </c>
      <c r="AW535" t="s">
        <v>12181</v>
      </c>
      <c r="AX535" t="str">
        <f>VLOOKUP(Sheet1[[#This Row],[NPDES ID2]],Combined_Sheet__Major_Only___2[[NPDES ID2]:[ECHO BFR]],27,FALSE)</f>
        <v>methaneBioCaptureRecover</v>
      </c>
      <c r="AY535" t="str">
        <f>VLOOKUP(Sheet1[[#This Row],[NPDES ID2]],Combined_Sheet__Major_Only___2[[NPDES ID2]:[ECHO BFR]],28,FALSE)</f>
        <v>-</v>
      </c>
      <c r="AZ535" t="str">
        <f>VLOOKUP(Sheet1[[#This Row],[NPDES ID2]],Combined_Sheet__Major_Only___2[[NPDES ID2]:[ECHO BFR]],29,FALSE)</f>
        <v>thickening, preliminaryOps</v>
      </c>
      <c r="BA535">
        <f>VLOOKUP(Sheet1[[#This Row],[NPDES ID2]],Combined_Sheet__Major_Only___2[[NPDES ID2]:[ECHO BFR]],17,FALSE)</f>
        <v>32.092823000000003</v>
      </c>
      <c r="BB535">
        <f>VLOOKUP(Sheet1[[#This Row],[NPDES ID2]],Combined_Sheet__Major_Only___2[[NPDES ID2]:[ECHO BFR]],18,FALSE)</f>
        <v>-96.410730000000001</v>
      </c>
      <c r="BC535" t="str">
        <f>IF(ISNUMBER(SEARCH("aerobic",$AW535)),"aerobic","")</f>
        <v/>
      </c>
      <c r="BD535" t="str">
        <f>IF(ISNUMBER(SEARCH("anaer",$AW535)),"anaer","")</f>
        <v>anaer</v>
      </c>
      <c r="BE535" t="str">
        <f>IF(ISNUMBER(SEARCH("thickening",$AZ535)),"thickening","")</f>
        <v>thickening</v>
      </c>
      <c r="BF535" s="3" t="str">
        <f>IF(ISNUMBER(SEARCH("airDry",$AW535)),"airDry","")</f>
        <v/>
      </c>
      <c r="BG535" s="3" t="str">
        <f>IF(ISNUMBER(SEARCH("heatDry",$AY535)),"heatDry","")</f>
        <v/>
      </c>
      <c r="BH535" s="3" t="str">
        <f>IF(AND(ISNUMBER(SEARCH("aerobic",$AW535)),ISNUMBER(SEARCH("anaer",$AW535))),"Combined Aer and Anaer.","")</f>
        <v/>
      </c>
    </row>
    <row r="536" spans="1:60" x14ac:dyDescent="0.3">
      <c r="A536" s="4">
        <v>534</v>
      </c>
      <c r="B536" t="s">
        <v>2632</v>
      </c>
      <c r="C536">
        <v>284.92</v>
      </c>
      <c r="D536">
        <v>478.98841787969963</v>
      </c>
      <c r="E536">
        <v>479.96183872625892</v>
      </c>
      <c r="F536">
        <v>361.82597368979151</v>
      </c>
      <c r="G536">
        <v>597.90743882166998</v>
      </c>
      <c r="H536">
        <v>-77.100883925774866</v>
      </c>
      <c r="I536">
        <v>-78.319958447333647</v>
      </c>
      <c r="J536">
        <v>-91.130282608637174</v>
      </c>
      <c r="K536">
        <v>-61.925890385487413</v>
      </c>
      <c r="L536">
        <v>179.35053126153011</v>
      </c>
      <c r="M536">
        <v>178.51511565404971</v>
      </c>
      <c r="N536">
        <v>175.48848203310939</v>
      </c>
      <c r="O536">
        <v>185.71383546447731</v>
      </c>
      <c r="P536">
        <v>6.7295042817292661</v>
      </c>
      <c r="Q536">
        <v>6.7976221415415932</v>
      </c>
      <c r="R536">
        <v>5.5069296926448876</v>
      </c>
      <c r="S536">
        <v>7.7150066750070296</v>
      </c>
      <c r="T536">
        <v>45.821658078791032</v>
      </c>
      <c r="U536">
        <v>45.821584526057428</v>
      </c>
      <c r="V536">
        <v>45.790092135198883</v>
      </c>
      <c r="W536">
        <v>45.85292105287904</v>
      </c>
      <c r="X536">
        <v>3276.7834109666792</v>
      </c>
      <c r="Y536">
        <v>3289.5984330086822</v>
      </c>
      <c r="Z536">
        <v>3165.5377453096662</v>
      </c>
      <c r="AA536">
        <v>3347.761618549594</v>
      </c>
      <c r="AB536">
        <v>636.13703762320063</v>
      </c>
      <c r="AC536">
        <v>629.57538040919212</v>
      </c>
      <c r="AD536">
        <v>532.22973931787556</v>
      </c>
      <c r="AE536">
        <v>769.76392693777882</v>
      </c>
      <c r="AF536">
        <v>61.68953190726792</v>
      </c>
      <c r="AG536">
        <v>61.402102558061593</v>
      </c>
      <c r="AH536">
        <v>60.361573631862512</v>
      </c>
      <c r="AI536">
        <v>63.877583100064847</v>
      </c>
      <c r="AJ536">
        <v>0.53004053480779301</v>
      </c>
      <c r="AK536">
        <v>0.53004049129427799</v>
      </c>
      <c r="AL536">
        <v>0.5300343968335175</v>
      </c>
      <c r="AM536">
        <v>0.53004669828794948</v>
      </c>
      <c r="AN536">
        <v>0.94767992438163351</v>
      </c>
      <c r="AO536">
        <v>0.94767992438163351</v>
      </c>
      <c r="AP536">
        <v>0.94767992438163351</v>
      </c>
      <c r="AQ536">
        <v>0.94767992438163351</v>
      </c>
      <c r="AR536">
        <v>12.813769693834001</v>
      </c>
      <c r="AS536">
        <v>12.813769693834001</v>
      </c>
      <c r="AT536">
        <v>12.813769693834001</v>
      </c>
      <c r="AU536">
        <v>12.813769693834001</v>
      </c>
      <c r="AV536" t="str">
        <f>VLOOKUP(Sheet1[[#This Row],[NPDES ID2]],Combined_Sheet__Major_Only___2[[NPDES ID2]:[ECHO BFR]],3,FALSE)</f>
        <v>NC</v>
      </c>
      <c r="AW536" t="s">
        <v>41</v>
      </c>
      <c r="AX536" t="str">
        <f>VLOOKUP(Sheet1[[#This Row],[NPDES ID2]],Combined_Sheet__Major_Only___2[[NPDES ID2]:[ECHO BFR]],27,FALSE)</f>
        <v>-</v>
      </c>
      <c r="AY536" t="str">
        <f>VLOOKUP(Sheet1[[#This Row],[NPDES ID2]],Combined_Sheet__Major_Only___2[[NPDES ID2]:[ECHO BFR]],28,FALSE)</f>
        <v>-</v>
      </c>
      <c r="AZ536" t="str">
        <f>VLOOKUP(Sheet1[[#This Row],[NPDES ID2]],Combined_Sheet__Major_Only___2[[NPDES ID2]:[ECHO BFR]],29,FALSE)</f>
        <v>thickening</v>
      </c>
      <c r="BA536">
        <f>VLOOKUP(Sheet1[[#This Row],[NPDES ID2]],Combined_Sheet__Major_Only___2[[NPDES ID2]:[ECHO BFR]],17,FALSE)</f>
        <v>35.883200000000002</v>
      </c>
      <c r="BB536">
        <f>VLOOKUP(Sheet1[[#This Row],[NPDES ID2]],Combined_Sheet__Major_Only___2[[NPDES ID2]:[ECHO BFR]],18,FALSE)</f>
        <v>-77.538300000000007</v>
      </c>
      <c r="BC536" t="str">
        <f>IF(ISNUMBER(SEARCH("aerobic",$AW536)),"aerobic","")</f>
        <v>aerobic</v>
      </c>
      <c r="BD536" t="str">
        <f>IF(ISNUMBER(SEARCH("anaer",$AW536)),"anaer","")</f>
        <v/>
      </c>
      <c r="BE536" t="str">
        <f>IF(ISNUMBER(SEARCH("thickening",$AZ536)),"thickening","")</f>
        <v>thickening</v>
      </c>
      <c r="BF536" s="2" t="str">
        <f>IF(ISNUMBER(SEARCH("airDry",$AW536)),"airDry","")</f>
        <v/>
      </c>
      <c r="BG536" s="2" t="str">
        <f>IF(ISNUMBER(SEARCH("heatDry",$AY536)),"heatDry","")</f>
        <v/>
      </c>
      <c r="BH536" s="2" t="str">
        <f>IF(AND(ISNUMBER(SEARCH("aerobic",$AW536)),ISNUMBER(SEARCH("anaer",$AW536))),"Combined Aer and Anaer.","")</f>
        <v/>
      </c>
    </row>
    <row r="537" spans="1:60" x14ac:dyDescent="0.3">
      <c r="A537" s="4">
        <v>535</v>
      </c>
      <c r="B537" t="s">
        <v>2637</v>
      </c>
      <c r="C537">
        <v>275.02</v>
      </c>
      <c r="D537">
        <v>479.63455762335673</v>
      </c>
      <c r="E537">
        <v>480.53620168516119</v>
      </c>
      <c r="F537">
        <v>361.98626346024503</v>
      </c>
      <c r="G537">
        <v>599.74913157527237</v>
      </c>
      <c r="H537">
        <v>-76.906573895276736</v>
      </c>
      <c r="I537">
        <v>-78.215921868325779</v>
      </c>
      <c r="J537">
        <v>-91.159981102079556</v>
      </c>
      <c r="K537">
        <v>-61.202575696373117</v>
      </c>
      <c r="L537">
        <v>177.41221006800171</v>
      </c>
      <c r="M537">
        <v>176.63800961106031</v>
      </c>
      <c r="N537">
        <v>173.83230823644061</v>
      </c>
      <c r="O537">
        <v>183.3108620541532</v>
      </c>
      <c r="P537">
        <v>6.4875884731460429</v>
      </c>
      <c r="Q537">
        <v>6.5559571396975356</v>
      </c>
      <c r="R537">
        <v>5.285919746773998</v>
      </c>
      <c r="S537">
        <v>7.4258581124223806</v>
      </c>
      <c r="T537">
        <v>214.15367274136261</v>
      </c>
      <c r="U537">
        <v>214.15333940708231</v>
      </c>
      <c r="V537">
        <v>214.01061876393521</v>
      </c>
      <c r="W537">
        <v>214.29535368862929</v>
      </c>
      <c r="X537">
        <v>14943.263210976989</v>
      </c>
      <c r="Y537">
        <v>14998.155888207981</v>
      </c>
      <c r="Z537">
        <v>14467.4159560236</v>
      </c>
      <c r="AA537">
        <v>15246.440888811219</v>
      </c>
      <c r="AB537">
        <v>2418.6755213309302</v>
      </c>
      <c r="AC537">
        <v>2402.4254978665772</v>
      </c>
      <c r="AD537">
        <v>2084.5850437493291</v>
      </c>
      <c r="AE537">
        <v>2835.4226900076751</v>
      </c>
      <c r="AF537">
        <v>63.220606580890028</v>
      </c>
      <c r="AG537">
        <v>62.944529864939348</v>
      </c>
      <c r="AH537">
        <v>61.945964765042859</v>
      </c>
      <c r="AI537">
        <v>65.320956214101543</v>
      </c>
      <c r="AJ537">
        <v>0.54873996657428381</v>
      </c>
      <c r="AK537">
        <v>0.54873986032503463</v>
      </c>
      <c r="AL537">
        <v>0.54872499330494329</v>
      </c>
      <c r="AM537">
        <v>0.54875500233808927</v>
      </c>
      <c r="AN537">
        <v>0.98810355361570901</v>
      </c>
      <c r="AO537">
        <v>0.98810355361570879</v>
      </c>
      <c r="AP537">
        <v>0.98810355361570879</v>
      </c>
      <c r="AQ537">
        <v>0.98810355361570879</v>
      </c>
      <c r="AR537">
        <v>14.58654071673323</v>
      </c>
      <c r="AS537">
        <v>14.58654071673323</v>
      </c>
      <c r="AT537">
        <v>14.58654071673323</v>
      </c>
      <c r="AU537">
        <v>14.58654071673323</v>
      </c>
      <c r="AV537" t="str">
        <f>VLOOKUP(Sheet1[[#This Row],[NPDES ID2]],Combined_Sheet__Major_Only___2[[NPDES ID2]:[ECHO BFR]],3,FALSE)</f>
        <v>MI</v>
      </c>
      <c r="AW537" t="s">
        <v>12181</v>
      </c>
      <c r="AX537" t="str">
        <f>VLOOKUP(Sheet1[[#This Row],[NPDES ID2]],Combined_Sheet__Major_Only___2[[NPDES ID2]:[ECHO BFR]],27,FALSE)</f>
        <v>methaneBioCaptureRecover</v>
      </c>
      <c r="AY537" t="str">
        <f>VLOOKUP(Sheet1[[#This Row],[NPDES ID2]],Combined_Sheet__Major_Only___2[[NPDES ID2]:[ECHO BFR]],28,FALSE)</f>
        <v>-</v>
      </c>
      <c r="AZ537" t="str">
        <f>VLOOKUP(Sheet1[[#This Row],[NPDES ID2]],Combined_Sheet__Major_Only___2[[NPDES ID2]:[ECHO BFR]],29,FALSE)</f>
        <v>preliminaryOps</v>
      </c>
      <c r="BA537">
        <f>VLOOKUP(Sheet1[[#This Row],[NPDES ID2]],Combined_Sheet__Major_Only___2[[NPDES ID2]:[ECHO BFR]],17,FALSE)</f>
        <v>43.614542</v>
      </c>
      <c r="BB537">
        <f>VLOOKUP(Sheet1[[#This Row],[NPDES ID2]],Combined_Sheet__Major_Only___2[[NPDES ID2]:[ECHO BFR]],18,FALSE)</f>
        <v>-84.774300999999994</v>
      </c>
      <c r="BC537" t="str">
        <f>IF(ISNUMBER(SEARCH("aerobic",$AW537)),"aerobic","")</f>
        <v/>
      </c>
      <c r="BD537" t="str">
        <f>IF(ISNUMBER(SEARCH("anaer",$AW537)),"anaer","")</f>
        <v>anaer</v>
      </c>
      <c r="BE537" t="str">
        <f>IF(ISNUMBER(SEARCH("thickening",$AZ537)),"thickening","")</f>
        <v/>
      </c>
      <c r="BF537" s="3" t="str">
        <f>IF(ISNUMBER(SEARCH("airDry",$AW537)),"airDry","")</f>
        <v/>
      </c>
      <c r="BG537" s="3" t="str">
        <f>IF(ISNUMBER(SEARCH("heatDry",$AY537)),"heatDry","")</f>
        <v/>
      </c>
      <c r="BH537" s="3" t="str">
        <f>IF(AND(ISNUMBER(SEARCH("aerobic",$AW537)),ISNUMBER(SEARCH("anaer",$AW537))),"Combined Aer and Anaer.","")</f>
        <v/>
      </c>
    </row>
    <row r="538" spans="1:60" x14ac:dyDescent="0.3">
      <c r="A538" s="4">
        <v>536</v>
      </c>
      <c r="B538" t="s">
        <v>2642</v>
      </c>
      <c r="C538">
        <v>272.02</v>
      </c>
      <c r="D538">
        <v>513.6448594355553</v>
      </c>
      <c r="E538">
        <v>515.42909385498956</v>
      </c>
      <c r="F538">
        <v>386.61651839303448</v>
      </c>
      <c r="G538">
        <v>640.74194347225159</v>
      </c>
      <c r="H538">
        <v>-77.264651523756072</v>
      </c>
      <c r="I538">
        <v>-78.317482210212859</v>
      </c>
      <c r="J538">
        <v>-90.813252595735264</v>
      </c>
      <c r="K538">
        <v>-62.492286436988401</v>
      </c>
      <c r="L538">
        <v>165.20786485345599</v>
      </c>
      <c r="M538">
        <v>164.36535474718431</v>
      </c>
      <c r="N538">
        <v>161.31285806930691</v>
      </c>
      <c r="O538">
        <v>171.62551554972791</v>
      </c>
      <c r="P538">
        <v>6.435748138605585</v>
      </c>
      <c r="Q538">
        <v>6.4878900038689524</v>
      </c>
      <c r="R538">
        <v>5.3046463876585399</v>
      </c>
      <c r="S538">
        <v>7.3974101498807441</v>
      </c>
      <c r="T538">
        <v>86.725119043805662</v>
      </c>
      <c r="U538">
        <v>86.724982366036841</v>
      </c>
      <c r="V538">
        <v>86.666462315081603</v>
      </c>
      <c r="W538">
        <v>86.783212786032493</v>
      </c>
      <c r="X538">
        <v>6428.3598285792696</v>
      </c>
      <c r="Y538">
        <v>6455.9098800103893</v>
      </c>
      <c r="Z538">
        <v>6189.5163529938527</v>
      </c>
      <c r="AA538">
        <v>6580.9372695435804</v>
      </c>
      <c r="AB538">
        <v>1231.2098072958131</v>
      </c>
      <c r="AC538">
        <v>1219.1631091596939</v>
      </c>
      <c r="AD538">
        <v>1031.7193227728881</v>
      </c>
      <c r="AE538">
        <v>1491.56749682912</v>
      </c>
      <c r="AF538">
        <v>59.5200766614307</v>
      </c>
      <c r="AG538">
        <v>59.216440877567727</v>
      </c>
      <c r="AH538">
        <v>58.117363345345119</v>
      </c>
      <c r="AI538">
        <v>61.831320714912593</v>
      </c>
      <c r="AJ538">
        <v>0.50356145233867999</v>
      </c>
      <c r="AK538">
        <v>0.50356139744240125</v>
      </c>
      <c r="AL538">
        <v>0.50355371048962949</v>
      </c>
      <c r="AM538">
        <v>0.50356922639263491</v>
      </c>
      <c r="AN538">
        <v>0.97134213208464881</v>
      </c>
      <c r="AO538">
        <v>0.97134213208464937</v>
      </c>
      <c r="AP538">
        <v>0.97134213208464937</v>
      </c>
      <c r="AQ538">
        <v>0.97134213208464937</v>
      </c>
      <c r="AR538">
        <v>12.456324935994109</v>
      </c>
      <c r="AS538">
        <v>12.4563249359941</v>
      </c>
      <c r="AT538">
        <v>12.4563249359941</v>
      </c>
      <c r="AU538">
        <v>12.4563249359941</v>
      </c>
      <c r="AV538" t="str">
        <f>VLOOKUP(Sheet1[[#This Row],[NPDES ID2]],Combined_Sheet__Major_Only___2[[NPDES ID2]:[ECHO BFR]],3,FALSE)</f>
        <v>TN</v>
      </c>
      <c r="AW538" t="s">
        <v>41</v>
      </c>
      <c r="AX538" t="str">
        <f>VLOOKUP(Sheet1[[#This Row],[NPDES ID2]],Combined_Sheet__Major_Only___2[[NPDES ID2]:[ECHO BFR]],27,FALSE)</f>
        <v>-</v>
      </c>
      <c r="AY538" t="str">
        <f>VLOOKUP(Sheet1[[#This Row],[NPDES ID2]],Combined_Sheet__Major_Only___2[[NPDES ID2]:[ECHO BFR]],28,FALSE)</f>
        <v>-</v>
      </c>
      <c r="AZ538" t="str">
        <f>VLOOKUP(Sheet1[[#This Row],[NPDES ID2]],Combined_Sheet__Major_Only___2[[NPDES ID2]:[ECHO BFR]],29,FALSE)</f>
        <v>thickening</v>
      </c>
      <c r="BA538">
        <f>VLOOKUP(Sheet1[[#This Row],[NPDES ID2]],Combined_Sheet__Major_Only___2[[NPDES ID2]:[ECHO BFR]],17,FALSE)</f>
        <v>36.506155999999997</v>
      </c>
      <c r="BB538">
        <f>VLOOKUP(Sheet1[[#This Row],[NPDES ID2]],Combined_Sheet__Major_Only___2[[NPDES ID2]:[ECHO BFR]],18,FALSE)</f>
        <v>-86.941665999999998</v>
      </c>
      <c r="BC538" t="str">
        <f>IF(ISNUMBER(SEARCH("aerobic",$AW538)),"aerobic","")</f>
        <v>aerobic</v>
      </c>
      <c r="BD538" t="str">
        <f>IF(ISNUMBER(SEARCH("anaer",$AW538)),"anaer","")</f>
        <v/>
      </c>
      <c r="BE538" t="str">
        <f>IF(ISNUMBER(SEARCH("thickening",$AZ538)),"thickening","")</f>
        <v>thickening</v>
      </c>
      <c r="BF538" s="2" t="str">
        <f>IF(ISNUMBER(SEARCH("airDry",$AW538)),"airDry","")</f>
        <v/>
      </c>
      <c r="BG538" s="2" t="str">
        <f>IF(ISNUMBER(SEARCH("heatDry",$AY538)),"heatDry","")</f>
        <v/>
      </c>
      <c r="BH538" s="2" t="str">
        <f>IF(AND(ISNUMBER(SEARCH("aerobic",$AW538)),ISNUMBER(SEARCH("anaer",$AW538))),"Combined Aer and Anaer.","")</f>
        <v/>
      </c>
    </row>
    <row r="539" spans="1:60" x14ac:dyDescent="0.3">
      <c r="A539" s="4">
        <v>537</v>
      </c>
      <c r="B539" t="s">
        <v>2646</v>
      </c>
      <c r="C539">
        <v>270</v>
      </c>
      <c r="D539">
        <v>656.07207675556697</v>
      </c>
      <c r="E539">
        <v>659.49800280752675</v>
      </c>
      <c r="F539">
        <v>488.74754751728739</v>
      </c>
      <c r="G539">
        <v>830.49781910871707</v>
      </c>
      <c r="H539">
        <v>-78.212384731279258</v>
      </c>
      <c r="I539">
        <v>-77.568897794314069</v>
      </c>
      <c r="J539">
        <v>-90.234368769348208</v>
      </c>
      <c r="K539">
        <v>-67.177881185925415</v>
      </c>
      <c r="L539">
        <v>129.18510917439701</v>
      </c>
      <c r="M539">
        <v>128.08999146236141</v>
      </c>
      <c r="N539">
        <v>124.1225832643615</v>
      </c>
      <c r="O539">
        <v>137.5263548860261</v>
      </c>
      <c r="P539">
        <v>6.4436770422324621</v>
      </c>
      <c r="Q539">
        <v>6.404522916643117</v>
      </c>
      <c r="R539">
        <v>5.5850705352611341</v>
      </c>
      <c r="S539">
        <v>7.3248989728728473</v>
      </c>
      <c r="T539">
        <v>50.818795672956057</v>
      </c>
      <c r="U539">
        <v>50.818714408295918</v>
      </c>
      <c r="V539">
        <v>50.783920073465751</v>
      </c>
      <c r="W539">
        <v>50.853336536909218</v>
      </c>
      <c r="X539">
        <v>4784.7777471490981</v>
      </c>
      <c r="Y539">
        <v>4818.2307551502736</v>
      </c>
      <c r="Z539">
        <v>4492.6145538551109</v>
      </c>
      <c r="AA539">
        <v>4974.498525239489</v>
      </c>
      <c r="AB539">
        <v>1419.2810052400539</v>
      </c>
      <c r="AC539">
        <v>1367.106535313638</v>
      </c>
      <c r="AD539">
        <v>1074.709212802388</v>
      </c>
      <c r="AE539">
        <v>1987.2304781881401</v>
      </c>
      <c r="AF539">
        <v>46.890162378471921</v>
      </c>
      <c r="AG539">
        <v>46.49259523407104</v>
      </c>
      <c r="AH539">
        <v>45.053022734652039</v>
      </c>
      <c r="AI539">
        <v>49.917125412772378</v>
      </c>
      <c r="AJ539">
        <v>0.3499078769844377</v>
      </c>
      <c r="AK539">
        <v>0.34990784165261218</v>
      </c>
      <c r="AL539">
        <v>0.34990289390896528</v>
      </c>
      <c r="AM539">
        <v>0.34991288078215682</v>
      </c>
      <c r="AN539">
        <v>0.95247399017732093</v>
      </c>
      <c r="AO539">
        <v>0.9524739901773206</v>
      </c>
      <c r="AP539">
        <v>0.9524739901773206</v>
      </c>
      <c r="AQ539">
        <v>0.9524739901773206</v>
      </c>
      <c r="AR539">
        <v>7.8925506490646056</v>
      </c>
      <c r="AS539">
        <v>7.8925506490646091</v>
      </c>
      <c r="AT539">
        <v>7.8925506490646091</v>
      </c>
      <c r="AU539">
        <v>7.8925506490646091</v>
      </c>
      <c r="AV539" t="str">
        <f>VLOOKUP(Sheet1[[#This Row],[NPDES ID2]],Combined_Sheet__Major_Only___2[[NPDES ID2]:[ECHO BFR]],3,FALSE)</f>
        <v>SC</v>
      </c>
      <c r="AW539" t="s">
        <v>54</v>
      </c>
      <c r="AX539" t="str">
        <f>VLOOKUP(Sheet1[[#This Row],[NPDES ID2]],Combined_Sheet__Major_Only___2[[NPDES ID2]:[ECHO BFR]],27,FALSE)</f>
        <v>-</v>
      </c>
      <c r="AY539" t="str">
        <f>VLOOKUP(Sheet1[[#This Row],[NPDES ID2]],Combined_Sheet__Major_Only___2[[NPDES ID2]:[ECHO BFR]],28,FALSE)</f>
        <v>-</v>
      </c>
      <c r="AZ539" t="str">
        <f>VLOOKUP(Sheet1[[#This Row],[NPDES ID2]],Combined_Sheet__Major_Only___2[[NPDES ID2]:[ECHO BFR]],29,FALSE)</f>
        <v>thickening</v>
      </c>
      <c r="BA539">
        <f>VLOOKUP(Sheet1[[#This Row],[NPDES ID2]],Combined_Sheet__Major_Only___2[[NPDES ID2]:[ECHO BFR]],17,FALSE)</f>
        <v>34.680030000000002</v>
      </c>
      <c r="BB539">
        <f>VLOOKUP(Sheet1[[#This Row],[NPDES ID2]],Combined_Sheet__Major_Only___2[[NPDES ID2]:[ECHO BFR]],18,FALSE)</f>
        <v>-82.465689999999995</v>
      </c>
      <c r="BC539" t="str">
        <f>IF(ISNUMBER(SEARCH("aerobic",$AW539)),"aerobic","")</f>
        <v/>
      </c>
      <c r="BD539" t="str">
        <f>IF(ISNUMBER(SEARCH("anaer",$AW539)),"anaer","")</f>
        <v/>
      </c>
      <c r="BE539" t="str">
        <f>IF(ISNUMBER(SEARCH("thickening",$AZ539)),"thickening","")</f>
        <v>thickening</v>
      </c>
      <c r="BF539" s="3" t="str">
        <f>IF(ISNUMBER(SEARCH("airDry",$AW539)),"airDry","")</f>
        <v/>
      </c>
      <c r="BG539" s="3" t="str">
        <f>IF(ISNUMBER(SEARCH("heatDry",$AY539)),"heatDry","")</f>
        <v/>
      </c>
      <c r="BH539" s="3" t="str">
        <f>IF(AND(ISNUMBER(SEARCH("aerobic",$AW539)),ISNUMBER(SEARCH("anaer",$AW539))),"Combined Aer and Anaer.","")</f>
        <v/>
      </c>
    </row>
    <row r="540" spans="1:60" x14ac:dyDescent="0.3">
      <c r="A540" s="4">
        <v>538</v>
      </c>
      <c r="B540" t="s">
        <v>2651</v>
      </c>
      <c r="C540">
        <v>270</v>
      </c>
      <c r="D540">
        <v>499.02961069943171</v>
      </c>
      <c r="E540">
        <v>500.39036518464172</v>
      </c>
      <c r="F540">
        <v>375.94543871484149</v>
      </c>
      <c r="G540">
        <v>623.5329396068737</v>
      </c>
      <c r="H540">
        <v>-77.112448956761739</v>
      </c>
      <c r="I540">
        <v>-78.340350688079212</v>
      </c>
      <c r="J540">
        <v>-91.125382535758376</v>
      </c>
      <c r="K540">
        <v>-61.955862480843336</v>
      </c>
      <c r="L540">
        <v>169.7063118940172</v>
      </c>
      <c r="M540">
        <v>168.91275220113809</v>
      </c>
      <c r="N540">
        <v>166.03780333078839</v>
      </c>
      <c r="O540">
        <v>175.75071681711131</v>
      </c>
      <c r="P540">
        <v>6.3775808760285271</v>
      </c>
      <c r="Q540">
        <v>6.4418562275984943</v>
      </c>
      <c r="R540">
        <v>5.2202962842003311</v>
      </c>
      <c r="S540">
        <v>7.3122405438010043</v>
      </c>
      <c r="T540">
        <v>49.493265687678793</v>
      </c>
      <c r="U540">
        <v>49.493186468667723</v>
      </c>
      <c r="V540">
        <v>49.459268000403483</v>
      </c>
      <c r="W540">
        <v>49.526937065606639</v>
      </c>
      <c r="X540">
        <v>3544.619819264507</v>
      </c>
      <c r="Y540">
        <v>3558.5391034243748</v>
      </c>
      <c r="Z540">
        <v>3423.8124968973102</v>
      </c>
      <c r="AA540">
        <v>3621.6993493043478</v>
      </c>
      <c r="AB540">
        <v>596.3663644569267</v>
      </c>
      <c r="AC540">
        <v>592.03234334541253</v>
      </c>
      <c r="AD540">
        <v>510.76024539028799</v>
      </c>
      <c r="AE540">
        <v>703.35145553254006</v>
      </c>
      <c r="AF540">
        <v>61.597851049930703</v>
      </c>
      <c r="AG540">
        <v>61.309741449071623</v>
      </c>
      <c r="AH540">
        <v>60.266704712220637</v>
      </c>
      <c r="AI540">
        <v>63.791147480061511</v>
      </c>
      <c r="AJ540">
        <v>0.52892111992565882</v>
      </c>
      <c r="AK540">
        <v>0.52892107967026103</v>
      </c>
      <c r="AL540">
        <v>0.52891544125002032</v>
      </c>
      <c r="AM540">
        <v>0.52892682219301101</v>
      </c>
      <c r="AN540">
        <v>0.95129007290802958</v>
      </c>
      <c r="AO540">
        <v>0.95129007290802992</v>
      </c>
      <c r="AP540">
        <v>0.95129007290802992</v>
      </c>
      <c r="AQ540">
        <v>0.95129007290802992</v>
      </c>
      <c r="AR540">
        <v>13.88779256388842</v>
      </c>
      <c r="AS540">
        <v>13.88779256388842</v>
      </c>
      <c r="AT540">
        <v>13.88779256388842</v>
      </c>
      <c r="AU540">
        <v>13.88779256388842</v>
      </c>
      <c r="AV540" t="str">
        <f>VLOOKUP(Sheet1[[#This Row],[NPDES ID2]],Combined_Sheet__Major_Only___2[[NPDES ID2]:[ECHO BFR]],3,FALSE)</f>
        <v>MO</v>
      </c>
      <c r="AW540" t="s">
        <v>41</v>
      </c>
      <c r="AX540" t="str">
        <f>VLOOKUP(Sheet1[[#This Row],[NPDES ID2]],Combined_Sheet__Major_Only___2[[NPDES ID2]:[ECHO BFR]],27,FALSE)</f>
        <v>tempSludgeStore</v>
      </c>
      <c r="AY540" t="str">
        <f>VLOOKUP(Sheet1[[#This Row],[NPDES ID2]],Combined_Sheet__Major_Only___2[[NPDES ID2]:[ECHO BFR]],28,FALSE)</f>
        <v>-</v>
      </c>
      <c r="AZ540" t="str">
        <f>VLOOKUP(Sheet1[[#This Row],[NPDES ID2]],Combined_Sheet__Major_Only___2[[NPDES ID2]:[ECHO BFR]],29,FALSE)</f>
        <v>thickening</v>
      </c>
      <c r="BA540">
        <f>VLOOKUP(Sheet1[[#This Row],[NPDES ID2]],Combined_Sheet__Major_Only___2[[NPDES ID2]:[ECHO BFR]],17,FALSE)</f>
        <v>38.366388999999998</v>
      </c>
      <c r="BB540">
        <f>VLOOKUP(Sheet1[[#This Row],[NPDES ID2]],Combined_Sheet__Major_Only___2[[NPDES ID2]:[ECHO BFR]],18,FALSE)</f>
        <v>-90.361666999999997</v>
      </c>
      <c r="BC540" t="str">
        <f>IF(ISNUMBER(SEARCH("aerobic",$AW540)),"aerobic","")</f>
        <v>aerobic</v>
      </c>
      <c r="BD540" t="str">
        <f>IF(ISNUMBER(SEARCH("anaer",$AW540)),"anaer","")</f>
        <v/>
      </c>
      <c r="BE540" t="str">
        <f>IF(ISNUMBER(SEARCH("thickening",$AZ540)),"thickening","")</f>
        <v>thickening</v>
      </c>
      <c r="BF540" s="2" t="str">
        <f>IF(ISNUMBER(SEARCH("airDry",$AW540)),"airDry","")</f>
        <v/>
      </c>
      <c r="BG540" s="2" t="str">
        <f>IF(ISNUMBER(SEARCH("heatDry",$AY540)),"heatDry","")</f>
        <v/>
      </c>
      <c r="BH540" s="2" t="str">
        <f>IF(AND(ISNUMBER(SEARCH("aerobic",$AW540)),ISNUMBER(SEARCH("anaer",$AW540))),"Combined Aer and Anaer.","")</f>
        <v/>
      </c>
    </row>
    <row r="541" spans="1:60" x14ac:dyDescent="0.3">
      <c r="A541" s="4">
        <v>539</v>
      </c>
      <c r="B541" t="s">
        <v>2655</v>
      </c>
      <c r="C541">
        <v>268.77999999999997</v>
      </c>
      <c r="D541">
        <v>495.31111336308749</v>
      </c>
      <c r="E541">
        <v>496.56112495227728</v>
      </c>
      <c r="F541">
        <v>373.20457070992899</v>
      </c>
      <c r="G541">
        <v>619.22529164859361</v>
      </c>
      <c r="H541">
        <v>-77.057545217460842</v>
      </c>
      <c r="I541">
        <v>-78.348770027343051</v>
      </c>
      <c r="J541">
        <v>-91.213042129208219</v>
      </c>
      <c r="K541">
        <v>-61.774835135425469</v>
      </c>
      <c r="L541">
        <v>170.77723080119779</v>
      </c>
      <c r="M541">
        <v>170.00097682686049</v>
      </c>
      <c r="N541">
        <v>167.1887292427229</v>
      </c>
      <c r="O541">
        <v>176.68981093266251</v>
      </c>
      <c r="P541">
        <v>6.3453732233849482</v>
      </c>
      <c r="Q541">
        <v>6.4126260340645693</v>
      </c>
      <c r="R541">
        <v>5.1841164051187443</v>
      </c>
      <c r="S541">
        <v>7.2702142343095941</v>
      </c>
      <c r="T541">
        <v>49.245223050246061</v>
      </c>
      <c r="U541">
        <v>49.245144214031448</v>
      </c>
      <c r="V541">
        <v>49.21138964417424</v>
      </c>
      <c r="W541">
        <v>49.278731723739213</v>
      </c>
      <c r="X541">
        <v>3488.8388138497212</v>
      </c>
      <c r="Y541">
        <v>3502.1547992953169</v>
      </c>
      <c r="Z541">
        <v>3373.2366187958301</v>
      </c>
      <c r="AA541">
        <v>3562.568163338764</v>
      </c>
      <c r="AB541">
        <v>570.06661980928368</v>
      </c>
      <c r="AC541">
        <v>566.18653940993545</v>
      </c>
      <c r="AD541">
        <v>490.49351624934428</v>
      </c>
      <c r="AE541">
        <v>669.20339875947604</v>
      </c>
      <c r="AF541">
        <v>62.267897646335932</v>
      </c>
      <c r="AG541">
        <v>61.984791886652872</v>
      </c>
      <c r="AH541">
        <v>60.959872961068982</v>
      </c>
      <c r="AI541">
        <v>64.423097545196285</v>
      </c>
      <c r="AJ541">
        <v>0.53710314117522495</v>
      </c>
      <c r="AK541">
        <v>0.5371031014238532</v>
      </c>
      <c r="AL541">
        <v>0.53709753350080203</v>
      </c>
      <c r="AM541">
        <v>0.53710877214445807</v>
      </c>
      <c r="AN541">
        <v>0.95106194760026608</v>
      </c>
      <c r="AO541">
        <v>0.9510619476002663</v>
      </c>
      <c r="AP541">
        <v>0.9510619476002663</v>
      </c>
      <c r="AQ541">
        <v>0.9510619476002663</v>
      </c>
      <c r="AR541">
        <v>14.285266946842309</v>
      </c>
      <c r="AS541">
        <v>14.285266946842309</v>
      </c>
      <c r="AT541">
        <v>14.285266946842309</v>
      </c>
      <c r="AU541">
        <v>14.285266946842309</v>
      </c>
      <c r="AV541" t="str">
        <f>VLOOKUP(Sheet1[[#This Row],[NPDES ID2]],Combined_Sheet__Major_Only___2[[NPDES ID2]:[ECHO BFR]],3,FALSE)</f>
        <v>TX</v>
      </c>
      <c r="AW541" t="s">
        <v>41</v>
      </c>
      <c r="AX541" t="str">
        <f>VLOOKUP(Sheet1[[#This Row],[NPDES ID2]],Combined_Sheet__Major_Only___2[[NPDES ID2]:[ECHO BFR]],27,FALSE)</f>
        <v>-</v>
      </c>
      <c r="AY541" t="str">
        <f>VLOOKUP(Sheet1[[#This Row],[NPDES ID2]],Combined_Sheet__Major_Only___2[[NPDES ID2]:[ECHO BFR]],28,FALSE)</f>
        <v>-</v>
      </c>
      <c r="AZ541" t="str">
        <f>VLOOKUP(Sheet1[[#This Row],[NPDES ID2]],Combined_Sheet__Major_Only___2[[NPDES ID2]:[ECHO BFR]],29,FALSE)</f>
        <v>thickening</v>
      </c>
      <c r="BA541">
        <f>VLOOKUP(Sheet1[[#This Row],[NPDES ID2]],Combined_Sheet__Major_Only___2[[NPDES ID2]:[ECHO BFR]],17,FALSE)</f>
        <v>29.573056000000001</v>
      </c>
      <c r="BB541">
        <f>VLOOKUP(Sheet1[[#This Row],[NPDES ID2]],Combined_Sheet__Major_Only___2[[NPDES ID2]:[ECHO BFR]],18,FALSE)</f>
        <v>-95.260833000000005</v>
      </c>
      <c r="BC541" t="str">
        <f>IF(ISNUMBER(SEARCH("aerobic",$AW541)),"aerobic","")</f>
        <v>aerobic</v>
      </c>
      <c r="BD541" t="str">
        <f>IF(ISNUMBER(SEARCH("anaer",$AW541)),"anaer","")</f>
        <v/>
      </c>
      <c r="BE541" t="str">
        <f>IF(ISNUMBER(SEARCH("thickening",$AZ541)),"thickening","")</f>
        <v>thickening</v>
      </c>
      <c r="BF541" s="3" t="str">
        <f>IF(ISNUMBER(SEARCH("airDry",$AW541)),"airDry","")</f>
        <v/>
      </c>
      <c r="BG541" s="3" t="str">
        <f>IF(ISNUMBER(SEARCH("heatDry",$AY541)),"heatDry","")</f>
        <v/>
      </c>
      <c r="BH541" s="3" t="str">
        <f>IF(AND(ISNUMBER(SEARCH("aerobic",$AW541)),ISNUMBER(SEARCH("anaer",$AW541))),"Combined Aer and Anaer.","")</f>
        <v/>
      </c>
    </row>
    <row r="542" spans="1:60" x14ac:dyDescent="0.3">
      <c r="A542" s="4">
        <v>540</v>
      </c>
      <c r="B542" t="s">
        <v>2658</v>
      </c>
      <c r="C542">
        <v>264.64999999999998</v>
      </c>
      <c r="D542">
        <v>674.02050771286656</v>
      </c>
      <c r="E542">
        <v>677.72263211267045</v>
      </c>
      <c r="F542">
        <v>501.31903968697168</v>
      </c>
      <c r="G542">
        <v>855.22099305434733</v>
      </c>
      <c r="H542">
        <v>-78.174774515824055</v>
      </c>
      <c r="I542">
        <v>-77.427233307407192</v>
      </c>
      <c r="J542">
        <v>-90.239974485401959</v>
      </c>
      <c r="K542">
        <v>-67.407544345823993</v>
      </c>
      <c r="L542">
        <v>125.108068935552</v>
      </c>
      <c r="M542">
        <v>124.023529220908</v>
      </c>
      <c r="N542">
        <v>120.09362221037659</v>
      </c>
      <c r="O542">
        <v>133.3703245229006</v>
      </c>
      <c r="P542">
        <v>6.3178790189709284</v>
      </c>
      <c r="Q542">
        <v>6.2704453668354274</v>
      </c>
      <c r="R542">
        <v>5.4914137214442089</v>
      </c>
      <c r="S542">
        <v>7.189801112660728</v>
      </c>
      <c r="T542">
        <v>223.14452636159501</v>
      </c>
      <c r="U542">
        <v>223.14417915201071</v>
      </c>
      <c r="V542">
        <v>222.99551764885089</v>
      </c>
      <c r="W542">
        <v>223.29210489070829</v>
      </c>
      <c r="X542">
        <v>21265.73801009365</v>
      </c>
      <c r="Y542">
        <v>21417.760345836621</v>
      </c>
      <c r="Z542">
        <v>19938.30434538651</v>
      </c>
      <c r="AA542">
        <v>22128.408810032211</v>
      </c>
      <c r="AB542">
        <v>6876.9080233736677</v>
      </c>
      <c r="AC542">
        <v>6578.7938216707244</v>
      </c>
      <c r="AD542">
        <v>5078.4410253410488</v>
      </c>
      <c r="AE542">
        <v>9940.2220677312671</v>
      </c>
      <c r="AF542">
        <v>46.329187600424603</v>
      </c>
      <c r="AG542">
        <v>45.927409642245571</v>
      </c>
      <c r="AH542">
        <v>44.473129952989723</v>
      </c>
      <c r="AI542">
        <v>49.387412169674882</v>
      </c>
      <c r="AJ542">
        <v>0.34310813619837183</v>
      </c>
      <c r="AK542">
        <v>0.34310806061934929</v>
      </c>
      <c r="AL542">
        <v>0.34309748755719383</v>
      </c>
      <c r="AM542">
        <v>0.34311882933070881</v>
      </c>
      <c r="AN542">
        <v>0.98857502610977477</v>
      </c>
      <c r="AO542">
        <v>0.9885750261097751</v>
      </c>
      <c r="AP542">
        <v>0.9885750261097751</v>
      </c>
      <c r="AQ542">
        <v>0.9885750261097751</v>
      </c>
      <c r="AR542">
        <v>7.5171032660505981</v>
      </c>
      <c r="AS542">
        <v>7.5171032660505936</v>
      </c>
      <c r="AT542">
        <v>7.5171032660505936</v>
      </c>
      <c r="AU542">
        <v>7.5171032660505936</v>
      </c>
      <c r="AV542" t="str">
        <f>VLOOKUP(Sheet1[[#This Row],[NPDES ID2]],Combined_Sheet__Major_Only___2[[NPDES ID2]:[ECHO BFR]],3,FALSE)</f>
        <v>TX</v>
      </c>
      <c r="AW542" t="s">
        <v>54</v>
      </c>
      <c r="AX542" t="str">
        <f>VLOOKUP(Sheet1[[#This Row],[NPDES ID2]],Combined_Sheet__Major_Only___2[[NPDES ID2]:[ECHO BFR]],27,FALSE)</f>
        <v>other</v>
      </c>
      <c r="AY542" t="str">
        <f>VLOOKUP(Sheet1[[#This Row],[NPDES ID2]],Combined_Sheet__Major_Only___2[[NPDES ID2]:[ECHO BFR]],28,FALSE)</f>
        <v>-</v>
      </c>
      <c r="AZ542" t="str">
        <f>VLOOKUP(Sheet1[[#This Row],[NPDES ID2]],Combined_Sheet__Major_Only___2[[NPDES ID2]:[ECHO BFR]],29,FALSE)</f>
        <v>-</v>
      </c>
      <c r="BA542">
        <f>VLOOKUP(Sheet1[[#This Row],[NPDES ID2]],Combined_Sheet__Major_Only___2[[NPDES ID2]:[ECHO BFR]],17,FALSE)</f>
        <v>29.767751000000001</v>
      </c>
      <c r="BB542">
        <f>VLOOKUP(Sheet1[[#This Row],[NPDES ID2]],Combined_Sheet__Major_Only___2[[NPDES ID2]:[ECHO BFR]],18,FALSE)</f>
        <v>-95.620953999999998</v>
      </c>
      <c r="BC542" t="str">
        <f>IF(ISNUMBER(SEARCH("aerobic",$AW542)),"aerobic","")</f>
        <v/>
      </c>
      <c r="BD542" t="str">
        <f>IF(ISNUMBER(SEARCH("anaer",$AW542)),"anaer","")</f>
        <v/>
      </c>
      <c r="BE542" t="str">
        <f>IF(ISNUMBER(SEARCH("thickening",$AZ542)),"thickening","")</f>
        <v/>
      </c>
      <c r="BF542" s="2" t="str">
        <f>IF(ISNUMBER(SEARCH("airDry",$AW542)),"airDry","")</f>
        <v/>
      </c>
      <c r="BG542" s="2" t="str">
        <f>IF(ISNUMBER(SEARCH("heatDry",$AY542)),"heatDry","")</f>
        <v/>
      </c>
      <c r="BH542" s="2" t="str">
        <f>IF(AND(ISNUMBER(SEARCH("aerobic",$AW542)),ISNUMBER(SEARCH("anaer",$AW542))),"Combined Aer and Anaer.","")</f>
        <v/>
      </c>
    </row>
    <row r="543" spans="1:60" x14ac:dyDescent="0.3">
      <c r="A543" s="4">
        <v>541</v>
      </c>
      <c r="B543" t="s">
        <v>2662</v>
      </c>
      <c r="C543">
        <v>264</v>
      </c>
      <c r="D543">
        <v>484.12107877850008</v>
      </c>
      <c r="E543">
        <v>485.04031050023281</v>
      </c>
      <c r="F543">
        <v>364.90965846932988</v>
      </c>
      <c r="G543">
        <v>606.34787546692996</v>
      </c>
      <c r="H543">
        <v>-76.71523644225789</v>
      </c>
      <c r="I543">
        <v>-77.950295813836547</v>
      </c>
      <c r="J543">
        <v>-90.784776343512348</v>
      </c>
      <c r="K543">
        <v>-60.444917895908148</v>
      </c>
      <c r="L543">
        <v>173.91512741045321</v>
      </c>
      <c r="M543">
        <v>173.1990720349047</v>
      </c>
      <c r="N543">
        <v>170.60312270384591</v>
      </c>
      <c r="O543">
        <v>179.37262151709609</v>
      </c>
      <c r="P543">
        <v>6.2207038147795766</v>
      </c>
      <c r="Q543">
        <v>6.2955332808417781</v>
      </c>
      <c r="R543">
        <v>5.0490455913381682</v>
      </c>
      <c r="S543">
        <v>7.1281070400620514</v>
      </c>
      <c r="T543">
        <v>409.26206106587108</v>
      </c>
      <c r="U543">
        <v>409.26142662690188</v>
      </c>
      <c r="V543">
        <v>408.989784785469</v>
      </c>
      <c r="W543">
        <v>409.53172404217798</v>
      </c>
      <c r="X543">
        <v>27963.61952320455</v>
      </c>
      <c r="Y543">
        <v>28060.542678017038</v>
      </c>
      <c r="Z543">
        <v>27122.985835086449</v>
      </c>
      <c r="AA543">
        <v>28498.833674234011</v>
      </c>
      <c r="AB543">
        <v>4966.7320305057083</v>
      </c>
      <c r="AC543">
        <v>4925.2934977413388</v>
      </c>
      <c r="AD543">
        <v>4221.9700637890928</v>
      </c>
      <c r="AE543">
        <v>5915.7302451317419</v>
      </c>
      <c r="AF543">
        <v>64.562714691203354</v>
      </c>
      <c r="AG543">
        <v>64.296566443385956</v>
      </c>
      <c r="AH543">
        <v>63.334988442035097</v>
      </c>
      <c r="AI543">
        <v>66.585939815093852</v>
      </c>
      <c r="AJ543">
        <v>0.56513921954377155</v>
      </c>
      <c r="AK543">
        <v>0.56513903682858824</v>
      </c>
      <c r="AL543">
        <v>0.56511349841982783</v>
      </c>
      <c r="AM543">
        <v>0.56516504856747796</v>
      </c>
      <c r="AN543">
        <v>0.99372392001610588</v>
      </c>
      <c r="AO543">
        <v>0.99372392001610599</v>
      </c>
      <c r="AP543">
        <v>0.99372392001610599</v>
      </c>
      <c r="AQ543">
        <v>0.99372392001610599</v>
      </c>
      <c r="AR543">
        <v>14.102788511204031</v>
      </c>
      <c r="AS543">
        <v>14.102788511204039</v>
      </c>
      <c r="AT543">
        <v>14.102788511204039</v>
      </c>
      <c r="AU543">
        <v>14.102788511204039</v>
      </c>
      <c r="AV543" t="str">
        <f>VLOOKUP(Sheet1[[#This Row],[NPDES ID2]],Combined_Sheet__Major_Only___2[[NPDES ID2]:[ECHO BFR]],3,FALSE)</f>
        <v>NC</v>
      </c>
      <c r="AW543" t="s">
        <v>41</v>
      </c>
      <c r="AX543" t="str">
        <f>VLOOKUP(Sheet1[[#This Row],[NPDES ID2]],Combined_Sheet__Major_Only___2[[NPDES ID2]:[ECHO BFR]],27,FALSE)</f>
        <v>-</v>
      </c>
      <c r="AY543" t="str">
        <f>VLOOKUP(Sheet1[[#This Row],[NPDES ID2]],Combined_Sheet__Major_Only___2[[NPDES ID2]:[ECHO BFR]],28,FALSE)</f>
        <v>-</v>
      </c>
      <c r="AZ543" t="str">
        <f>VLOOKUP(Sheet1[[#This Row],[NPDES ID2]],Combined_Sheet__Major_Only___2[[NPDES ID2]:[ECHO BFR]],29,FALSE)</f>
        <v>-</v>
      </c>
      <c r="BA543">
        <f>VLOOKUP(Sheet1[[#This Row],[NPDES ID2]],Combined_Sheet__Major_Only___2[[NPDES ID2]:[ECHO BFR]],17,FALSE)</f>
        <v>36.323388999999999</v>
      </c>
      <c r="BB543">
        <f>VLOOKUP(Sheet1[[#This Row],[NPDES ID2]],Combined_Sheet__Major_Only___2[[NPDES ID2]:[ECHO BFR]],18,FALSE)</f>
        <v>-79.658483000000004</v>
      </c>
      <c r="BC543" t="str">
        <f>IF(ISNUMBER(SEARCH("aerobic",$AW543)),"aerobic","")</f>
        <v>aerobic</v>
      </c>
      <c r="BD543" t="str">
        <f>IF(ISNUMBER(SEARCH("anaer",$AW543)),"anaer","")</f>
        <v/>
      </c>
      <c r="BE543" t="str">
        <f>IF(ISNUMBER(SEARCH("thickening",$AZ543)),"thickening","")</f>
        <v/>
      </c>
      <c r="BF543" s="3" t="str">
        <f>IF(ISNUMBER(SEARCH("airDry",$AW543)),"airDry","")</f>
        <v/>
      </c>
      <c r="BG543" s="3" t="str">
        <f>IF(ISNUMBER(SEARCH("heatDry",$AY543)),"heatDry","")</f>
        <v/>
      </c>
      <c r="BH543" s="3" t="str">
        <f>IF(AND(ISNUMBER(SEARCH("aerobic",$AW543)),ISNUMBER(SEARCH("anaer",$AW543))),"Combined Aer and Anaer.","")</f>
        <v/>
      </c>
    </row>
    <row r="544" spans="1:60" x14ac:dyDescent="0.3">
      <c r="A544" s="4">
        <v>542</v>
      </c>
      <c r="B544" t="s">
        <v>2667</v>
      </c>
      <c r="C544">
        <v>262.83999999999997</v>
      </c>
      <c r="D544">
        <v>506.74716725009529</v>
      </c>
      <c r="E544">
        <v>508.24270216371372</v>
      </c>
      <c r="F544">
        <v>381.32979330485023</v>
      </c>
      <c r="G544">
        <v>633.61634987747891</v>
      </c>
      <c r="H544">
        <v>-77.076491327823121</v>
      </c>
      <c r="I544">
        <v>-78.296380646632684</v>
      </c>
      <c r="J544">
        <v>-91.140082767552329</v>
      </c>
      <c r="K544">
        <v>-61.861920073373511</v>
      </c>
      <c r="L544">
        <v>165.97666259366261</v>
      </c>
      <c r="M544">
        <v>165.20992175990219</v>
      </c>
      <c r="N544">
        <v>162.43199314635359</v>
      </c>
      <c r="O544">
        <v>171.81706240433829</v>
      </c>
      <c r="P544">
        <v>6.2070167974006827</v>
      </c>
      <c r="Q544">
        <v>6.2700552109748537</v>
      </c>
      <c r="R544">
        <v>5.0765466021756387</v>
      </c>
      <c r="S544">
        <v>7.1145592714187638</v>
      </c>
      <c r="T544">
        <v>75.307787425373093</v>
      </c>
      <c r="U544">
        <v>75.30766836761596</v>
      </c>
      <c r="V544">
        <v>75.256692513433151</v>
      </c>
      <c r="W544">
        <v>75.358391929032038</v>
      </c>
      <c r="X544">
        <v>5368.3229693617168</v>
      </c>
      <c r="Y544">
        <v>5389.1708822523487</v>
      </c>
      <c r="Z544">
        <v>5187.5078319167997</v>
      </c>
      <c r="AA544">
        <v>5483.6449595185031</v>
      </c>
      <c r="AB544">
        <v>1027.9793969606201</v>
      </c>
      <c r="AC544">
        <v>1017.694716853696</v>
      </c>
      <c r="AD544">
        <v>862.18778289533122</v>
      </c>
      <c r="AE544">
        <v>1240.714449314587</v>
      </c>
      <c r="AF544">
        <v>61.885405193021413</v>
      </c>
      <c r="AG544">
        <v>61.599428749543918</v>
      </c>
      <c r="AH544">
        <v>60.564261308931528</v>
      </c>
      <c r="AI544">
        <v>64.06224571483574</v>
      </c>
      <c r="AJ544">
        <v>0.53243224830874181</v>
      </c>
      <c r="AK544">
        <v>0.53243219744714643</v>
      </c>
      <c r="AL544">
        <v>0.53242507463830102</v>
      </c>
      <c r="AM544">
        <v>0.53243945180465357</v>
      </c>
      <c r="AN544">
        <v>0.96720173135055576</v>
      </c>
      <c r="AO544">
        <v>0.96720173135055554</v>
      </c>
      <c r="AP544">
        <v>0.96720173135055554</v>
      </c>
      <c r="AQ544">
        <v>0.96720173135055554</v>
      </c>
      <c r="AR544">
        <v>12.95285905074512</v>
      </c>
      <c r="AS544">
        <v>12.95285905074512</v>
      </c>
      <c r="AT544">
        <v>12.95285905074512</v>
      </c>
      <c r="AU544">
        <v>12.95285905074512</v>
      </c>
      <c r="AV544" t="str">
        <f>VLOOKUP(Sheet1[[#This Row],[NPDES ID2]],Combined_Sheet__Major_Only___2[[NPDES ID2]:[ECHO BFR]],3,FALSE)</f>
        <v>IL</v>
      </c>
      <c r="AW544" t="s">
        <v>41</v>
      </c>
      <c r="AX544" t="str">
        <f>VLOOKUP(Sheet1[[#This Row],[NPDES ID2]],Combined_Sheet__Major_Only___2[[NPDES ID2]:[ECHO BFR]],27,FALSE)</f>
        <v>tempSludgeStore</v>
      </c>
      <c r="AY544" t="str">
        <f>VLOOKUP(Sheet1[[#This Row],[NPDES ID2]],Combined_Sheet__Major_Only___2[[NPDES ID2]:[ECHO BFR]],28,FALSE)</f>
        <v>-</v>
      </c>
      <c r="AZ544" t="str">
        <f>VLOOKUP(Sheet1[[#This Row],[NPDES ID2]],Combined_Sheet__Major_Only___2[[NPDES ID2]:[ECHO BFR]],29,FALSE)</f>
        <v>sludgeLagoon, preliminaryOps, thickening</v>
      </c>
      <c r="BA544">
        <f>VLOOKUP(Sheet1[[#This Row],[NPDES ID2]],Combined_Sheet__Major_Only___2[[NPDES ID2]:[ECHO BFR]],17,FALSE)</f>
        <v>40.447699999999998</v>
      </c>
      <c r="BB544">
        <f>VLOOKUP(Sheet1[[#This Row],[NPDES ID2]],Combined_Sheet__Major_Only___2[[NPDES ID2]:[ECHO BFR]],18,FALSE)</f>
        <v>-90.683689999999999</v>
      </c>
      <c r="BC544" t="str">
        <f>IF(ISNUMBER(SEARCH("aerobic",$AW544)),"aerobic","")</f>
        <v>aerobic</v>
      </c>
      <c r="BD544" t="str">
        <f>IF(ISNUMBER(SEARCH("anaer",$AW544)),"anaer","")</f>
        <v/>
      </c>
      <c r="BE544" t="str">
        <f>IF(ISNUMBER(SEARCH("thickening",$AZ544)),"thickening","")</f>
        <v>thickening</v>
      </c>
      <c r="BF544" s="2" t="str">
        <f>IF(ISNUMBER(SEARCH("airDry",$AW544)),"airDry","")</f>
        <v/>
      </c>
      <c r="BG544" s="2" t="str">
        <f>IF(ISNUMBER(SEARCH("heatDry",$AY544)),"heatDry","")</f>
        <v/>
      </c>
      <c r="BH544" s="2" t="str">
        <f>IF(AND(ISNUMBER(SEARCH("aerobic",$AW544)),ISNUMBER(SEARCH("anaer",$AW544))),"Combined Aer and Anaer.","")</f>
        <v/>
      </c>
    </row>
    <row r="545" spans="1:60" x14ac:dyDescent="0.3">
      <c r="A545" s="4">
        <v>543</v>
      </c>
      <c r="B545" t="s">
        <v>2672</v>
      </c>
      <c r="C545">
        <v>262</v>
      </c>
      <c r="D545">
        <v>459.48022294761267</v>
      </c>
      <c r="E545">
        <v>459.48683801195909</v>
      </c>
      <c r="F545">
        <v>346.35006402276753</v>
      </c>
      <c r="G545">
        <v>576.89183677924802</v>
      </c>
      <c r="H545">
        <v>-76.510275247402717</v>
      </c>
      <c r="I545">
        <v>-77.662657837860962</v>
      </c>
      <c r="J545">
        <v>-90.355648972772954</v>
      </c>
      <c r="K545">
        <v>-59.03433661734919</v>
      </c>
      <c r="L545">
        <v>182.8759070806139</v>
      </c>
      <c r="M545">
        <v>182.241907416694</v>
      </c>
      <c r="N545">
        <v>179.9447091021361</v>
      </c>
      <c r="O545">
        <v>187.70556760117631</v>
      </c>
      <c r="P545">
        <v>6.1540662501297776</v>
      </c>
      <c r="Q545">
        <v>6.2366314077826246</v>
      </c>
      <c r="R545">
        <v>4.9357436419099407</v>
      </c>
      <c r="S545">
        <v>7.1421374539411602</v>
      </c>
      <c r="T545">
        <v>101.9912876203372</v>
      </c>
      <c r="U545">
        <v>101.99112738276661</v>
      </c>
      <c r="V545">
        <v>101.9225199503153</v>
      </c>
      <c r="W545">
        <v>102.05939525918249</v>
      </c>
      <c r="X545">
        <v>6576.5849962022976</v>
      </c>
      <c r="Y545">
        <v>6595.6308439230361</v>
      </c>
      <c r="Z545">
        <v>6410.3119163230667</v>
      </c>
      <c r="AA545">
        <v>6682.3877173747806</v>
      </c>
      <c r="AB545">
        <v>1192.9838651492121</v>
      </c>
      <c r="AC545">
        <v>1184.052139439955</v>
      </c>
      <c r="AD545">
        <v>1011.8382469293809</v>
      </c>
      <c r="AE545">
        <v>1427.154104721855</v>
      </c>
      <c r="AF545">
        <v>68.405123784458567</v>
      </c>
      <c r="AG545">
        <v>68.167860626913296</v>
      </c>
      <c r="AH545">
        <v>67.309332131763981</v>
      </c>
      <c r="AI545">
        <v>70.210705268947436</v>
      </c>
      <c r="AJ545">
        <v>0.61212674606786233</v>
      </c>
      <c r="AK545">
        <v>0.61212668083731092</v>
      </c>
      <c r="AL545">
        <v>0.61211754661774775</v>
      </c>
      <c r="AM545">
        <v>0.6121359837825725</v>
      </c>
      <c r="AN545">
        <v>0.97548082129960745</v>
      </c>
      <c r="AO545">
        <v>0.97548082129960734</v>
      </c>
      <c r="AP545">
        <v>0.97548082129960734</v>
      </c>
      <c r="AQ545">
        <v>0.97548082129960734</v>
      </c>
      <c r="AR545">
        <v>14.7623094761228</v>
      </c>
      <c r="AS545">
        <v>14.7623094761228</v>
      </c>
      <c r="AT545">
        <v>14.7623094761228</v>
      </c>
      <c r="AU545">
        <v>14.7623094761228</v>
      </c>
      <c r="AV545" t="str">
        <f>VLOOKUP(Sheet1[[#This Row],[NPDES ID2]],Combined_Sheet__Major_Only___2[[NPDES ID2]:[ECHO BFR]],3,FALSE)</f>
        <v>IL</v>
      </c>
      <c r="AW545" t="s">
        <v>12181</v>
      </c>
      <c r="AX545" t="str">
        <f>VLOOKUP(Sheet1[[#This Row],[NPDES ID2]],Combined_Sheet__Major_Only___2[[NPDES ID2]:[ECHO BFR]],27,FALSE)</f>
        <v>other</v>
      </c>
      <c r="AY545" t="str">
        <f>VLOOKUP(Sheet1[[#This Row],[NPDES ID2]],Combined_Sheet__Major_Only___2[[NPDES ID2]:[ECHO BFR]],28,FALSE)</f>
        <v>-</v>
      </c>
      <c r="AZ545" t="str">
        <f>VLOOKUP(Sheet1[[#This Row],[NPDES ID2]],Combined_Sheet__Major_Only___2[[NPDES ID2]:[ECHO BFR]],29,FALSE)</f>
        <v>thickening, preliminaryOps</v>
      </c>
      <c r="BA545">
        <f>VLOOKUP(Sheet1[[#This Row],[NPDES ID2]],Combined_Sheet__Major_Only___2[[NPDES ID2]:[ECHO BFR]],17,FALSE)</f>
        <v>39.475228000000001</v>
      </c>
      <c r="BB545">
        <f>VLOOKUP(Sheet1[[#This Row],[NPDES ID2]],Combined_Sheet__Major_Only___2[[NPDES ID2]:[ECHO BFR]],18,FALSE)</f>
        <v>-88.359424000000004</v>
      </c>
      <c r="BC545" t="str">
        <f>IF(ISNUMBER(SEARCH("aerobic",$AW545)),"aerobic","")</f>
        <v/>
      </c>
      <c r="BD545" t="str">
        <f>IF(ISNUMBER(SEARCH("anaer",$AW545)),"anaer","")</f>
        <v>anaer</v>
      </c>
      <c r="BE545" t="str">
        <f>IF(ISNUMBER(SEARCH("thickening",$AZ545)),"thickening","")</f>
        <v>thickening</v>
      </c>
      <c r="BF545" s="3" t="str">
        <f>IF(ISNUMBER(SEARCH("airDry",$AW545)),"airDry","")</f>
        <v/>
      </c>
      <c r="BG545" s="3" t="str">
        <f>IF(ISNUMBER(SEARCH("heatDry",$AY545)),"heatDry","")</f>
        <v/>
      </c>
      <c r="BH545" s="3" t="str">
        <f>IF(AND(ISNUMBER(SEARCH("aerobic",$AW545)),ISNUMBER(SEARCH("anaer",$AW545))),"Combined Aer and Anaer.","")</f>
        <v/>
      </c>
    </row>
    <row r="546" spans="1:60" x14ac:dyDescent="0.3">
      <c r="A546" s="4">
        <v>544</v>
      </c>
      <c r="B546" t="s">
        <v>2677</v>
      </c>
      <c r="C546">
        <v>261.01</v>
      </c>
      <c r="D546">
        <v>604.54756738814217</v>
      </c>
      <c r="E546">
        <v>607.98059885783152</v>
      </c>
      <c r="F546">
        <v>451.77517974340731</v>
      </c>
      <c r="G546">
        <v>761.83936092300326</v>
      </c>
      <c r="H546">
        <v>-77.832328810660741</v>
      </c>
      <c r="I546">
        <v>-77.912922041168883</v>
      </c>
      <c r="J546">
        <v>-90.748712044153464</v>
      </c>
      <c r="K546">
        <v>-64.670428861136514</v>
      </c>
      <c r="L546">
        <v>138.93835217444169</v>
      </c>
      <c r="M546">
        <v>137.9840811331664</v>
      </c>
      <c r="N546">
        <v>134.52672267958229</v>
      </c>
      <c r="O546">
        <v>146.2072082358236</v>
      </c>
      <c r="P546">
        <v>6.2084894601238636</v>
      </c>
      <c r="Q546">
        <v>6.1971770130869857</v>
      </c>
      <c r="R546">
        <v>5.2526962233633148</v>
      </c>
      <c r="S546">
        <v>7.0783287938159782</v>
      </c>
      <c r="T546">
        <v>92.006646870413348</v>
      </c>
      <c r="U546">
        <v>92.00650204182736</v>
      </c>
      <c r="V546">
        <v>91.944492131199624</v>
      </c>
      <c r="W546">
        <v>92.068205049271967</v>
      </c>
      <c r="X546">
        <v>7783.5674340677588</v>
      </c>
      <c r="Y546">
        <v>7828.2571003629637</v>
      </c>
      <c r="Z546">
        <v>7396.0539370804663</v>
      </c>
      <c r="AA546">
        <v>8033.0371345180974</v>
      </c>
      <c r="AB546">
        <v>2123.612897159212</v>
      </c>
      <c r="AC546">
        <v>2064.812206784773</v>
      </c>
      <c r="AD546">
        <v>1651.409049013135</v>
      </c>
      <c r="AE546">
        <v>2866.8078297994412</v>
      </c>
      <c r="AF546">
        <v>52.167428608393777</v>
      </c>
      <c r="AG546">
        <v>51.809028322872898</v>
      </c>
      <c r="AH546">
        <v>50.511523019007107</v>
      </c>
      <c r="AI546">
        <v>54.895823071911927</v>
      </c>
      <c r="AJ546">
        <v>0.4139915659473728</v>
      </c>
      <c r="AK546">
        <v>0.4139915158073918</v>
      </c>
      <c r="AL546">
        <v>0.41398449558870221</v>
      </c>
      <c r="AM546">
        <v>0.41399866573170002</v>
      </c>
      <c r="AN546">
        <v>0.97292331429267964</v>
      </c>
      <c r="AO546">
        <v>0.97292331429267953</v>
      </c>
      <c r="AP546">
        <v>0.97292331429267953</v>
      </c>
      <c r="AQ546">
        <v>0.97292331429267953</v>
      </c>
      <c r="AR546">
        <v>9.1155186999148405</v>
      </c>
      <c r="AS546">
        <v>9.1155186999148423</v>
      </c>
      <c r="AT546">
        <v>9.1155186999148423</v>
      </c>
      <c r="AU546">
        <v>9.1155186999148423</v>
      </c>
      <c r="AV546" t="str">
        <f>VLOOKUP(Sheet1[[#This Row],[NPDES ID2]],Combined_Sheet__Major_Only___2[[NPDES ID2]:[ECHO BFR]],3,FALSE)</f>
        <v>NJ</v>
      </c>
      <c r="AW546" t="s">
        <v>54</v>
      </c>
      <c r="AX546" t="str">
        <f>VLOOKUP(Sheet1[[#This Row],[NPDES ID2]],Combined_Sheet__Major_Only___2[[NPDES ID2]:[ECHO BFR]],27,FALSE)</f>
        <v>-</v>
      </c>
      <c r="AY546" t="str">
        <f>VLOOKUP(Sheet1[[#This Row],[NPDES ID2]],Combined_Sheet__Major_Only___2[[NPDES ID2]:[ECHO BFR]],28,FALSE)</f>
        <v>-</v>
      </c>
      <c r="AZ546" t="str">
        <f>VLOOKUP(Sheet1[[#This Row],[NPDES ID2]],Combined_Sheet__Major_Only___2[[NPDES ID2]:[ECHO BFR]],29,FALSE)</f>
        <v>thickening</v>
      </c>
      <c r="BA546">
        <f>VLOOKUP(Sheet1[[#This Row],[NPDES ID2]],Combined_Sheet__Major_Only___2[[NPDES ID2]:[ECHO BFR]],17,FALSE)</f>
        <v>40.720489999999998</v>
      </c>
      <c r="BB546">
        <f>VLOOKUP(Sheet1[[#This Row],[NPDES ID2]],Combined_Sheet__Major_Only___2[[NPDES ID2]:[ECHO BFR]],18,FALSE)</f>
        <v>-74.418235999999993</v>
      </c>
      <c r="BC546" t="str">
        <f>IF(ISNUMBER(SEARCH("aerobic",$AW546)),"aerobic","")</f>
        <v/>
      </c>
      <c r="BD546" t="str">
        <f>IF(ISNUMBER(SEARCH("anaer",$AW546)),"anaer","")</f>
        <v/>
      </c>
      <c r="BE546" t="str">
        <f>IF(ISNUMBER(SEARCH("thickening",$AZ546)),"thickening","")</f>
        <v>thickening</v>
      </c>
      <c r="BF546" s="2" t="str">
        <f>IF(ISNUMBER(SEARCH("airDry",$AW546)),"airDry","")</f>
        <v/>
      </c>
      <c r="BG546" s="2" t="str">
        <f>IF(ISNUMBER(SEARCH("heatDry",$AY546)),"heatDry","")</f>
        <v/>
      </c>
      <c r="BH546" s="2" t="str">
        <f>IF(AND(ISNUMBER(SEARCH("aerobic",$AW546)),ISNUMBER(SEARCH("anaer",$AW546))),"Combined Aer and Anaer.","")</f>
        <v/>
      </c>
    </row>
    <row r="547" spans="1:60" x14ac:dyDescent="0.3">
      <c r="A547" s="4">
        <v>545</v>
      </c>
      <c r="B547" t="s">
        <v>2681</v>
      </c>
      <c r="C547">
        <v>259.86</v>
      </c>
      <c r="D547">
        <v>497.13953927595969</v>
      </c>
      <c r="E547">
        <v>498.35241751326782</v>
      </c>
      <c r="F547">
        <v>374.25743871752269</v>
      </c>
      <c r="G547">
        <v>622.45631246274695</v>
      </c>
      <c r="H547">
        <v>-76.943853217896077</v>
      </c>
      <c r="I547">
        <v>-78.187980636547422</v>
      </c>
      <c r="J547">
        <v>-91.224750652684463</v>
      </c>
      <c r="K547">
        <v>-61.17652907135006</v>
      </c>
      <c r="L547">
        <v>168.69318424388089</v>
      </c>
      <c r="M547">
        <v>167.9694579828703</v>
      </c>
      <c r="N547">
        <v>165.3474970115586</v>
      </c>
      <c r="O547">
        <v>174.20569565288099</v>
      </c>
      <c r="P547">
        <v>6.1281081758664708</v>
      </c>
      <c r="Q547">
        <v>6.1953811325303079</v>
      </c>
      <c r="R547">
        <v>4.9874677457515348</v>
      </c>
      <c r="S547">
        <v>7.0113384109881443</v>
      </c>
      <c r="T547">
        <v>56.114012542698333</v>
      </c>
      <c r="U547">
        <v>56.113923106095172</v>
      </c>
      <c r="V547">
        <v>56.075629866323538</v>
      </c>
      <c r="W547">
        <v>56.152026822658947</v>
      </c>
      <c r="X547">
        <v>3890.88249767658</v>
      </c>
      <c r="Y547">
        <v>3904.8964935899689</v>
      </c>
      <c r="Z547">
        <v>3769.1585581545169</v>
      </c>
      <c r="AA547">
        <v>3968.456251439894</v>
      </c>
      <c r="AB547">
        <v>602.14581719676005</v>
      </c>
      <c r="AC547">
        <v>598.51392568242159</v>
      </c>
      <c r="AD547">
        <v>522.38032865594903</v>
      </c>
      <c r="AE547">
        <v>700.98300280092292</v>
      </c>
      <c r="AF547">
        <v>63.619350267222153</v>
      </c>
      <c r="AG547">
        <v>63.346338128400781</v>
      </c>
      <c r="AH547">
        <v>62.357989863284793</v>
      </c>
      <c r="AI547">
        <v>65.697667527943636</v>
      </c>
      <c r="AJ547">
        <v>0.55361149346979222</v>
      </c>
      <c r="AK547">
        <v>0.55361145296147352</v>
      </c>
      <c r="AL547">
        <v>0.55360577897317487</v>
      </c>
      <c r="AM547">
        <v>0.55361723170418053</v>
      </c>
      <c r="AN547">
        <v>0.9566801433313894</v>
      </c>
      <c r="AO547">
        <v>0.95668014333138951</v>
      </c>
      <c r="AP547">
        <v>0.95668014333138951</v>
      </c>
      <c r="AQ547">
        <v>0.95668014333138951</v>
      </c>
      <c r="AR547">
        <v>15.08345580495391</v>
      </c>
      <c r="AS547">
        <v>15.08345580495391</v>
      </c>
      <c r="AT547">
        <v>15.08345580495391</v>
      </c>
      <c r="AU547">
        <v>15.08345580495391</v>
      </c>
      <c r="AV547" t="str">
        <f>VLOOKUP(Sheet1[[#This Row],[NPDES ID2]],Combined_Sheet__Major_Only___2[[NPDES ID2]:[ECHO BFR]],3,FALSE)</f>
        <v>TX</v>
      </c>
      <c r="AW547" t="s">
        <v>41</v>
      </c>
      <c r="AX547" t="str">
        <f>VLOOKUP(Sheet1[[#This Row],[NPDES ID2]],Combined_Sheet__Major_Only___2[[NPDES ID2]:[ECHO BFR]],27,FALSE)</f>
        <v>-</v>
      </c>
      <c r="AY547" t="str">
        <f>VLOOKUP(Sheet1[[#This Row],[NPDES ID2]],Combined_Sheet__Major_Only___2[[NPDES ID2]:[ECHO BFR]],28,FALSE)</f>
        <v>-</v>
      </c>
      <c r="AZ547" t="str">
        <f>VLOOKUP(Sheet1[[#This Row],[NPDES ID2]],Combined_Sheet__Major_Only___2[[NPDES ID2]:[ECHO BFR]],29,FALSE)</f>
        <v>thickening</v>
      </c>
      <c r="BA547">
        <f>VLOOKUP(Sheet1[[#This Row],[NPDES ID2]],Combined_Sheet__Major_Only___2[[NPDES ID2]:[ECHO BFR]],17,FALSE)</f>
        <v>29.565277999999999</v>
      </c>
      <c r="BB547">
        <f>VLOOKUP(Sheet1[[#This Row],[NPDES ID2]],Combined_Sheet__Major_Only___2[[NPDES ID2]:[ECHO BFR]],18,FALSE)</f>
        <v>-95.019443999999993</v>
      </c>
      <c r="BC547" t="str">
        <f>IF(ISNUMBER(SEARCH("aerobic",$AW547)),"aerobic","")</f>
        <v>aerobic</v>
      </c>
      <c r="BD547" t="str">
        <f>IF(ISNUMBER(SEARCH("anaer",$AW547)),"anaer","")</f>
        <v/>
      </c>
      <c r="BE547" t="str">
        <f>IF(ISNUMBER(SEARCH("thickening",$AZ547)),"thickening","")</f>
        <v>thickening</v>
      </c>
      <c r="BF547" s="3" t="str">
        <f>IF(ISNUMBER(SEARCH("airDry",$AW547)),"airDry","")</f>
        <v/>
      </c>
      <c r="BG547" s="3" t="str">
        <f>IF(ISNUMBER(SEARCH("heatDry",$AY547)),"heatDry","")</f>
        <v/>
      </c>
      <c r="BH547" s="3" t="str">
        <f>IF(AND(ISNUMBER(SEARCH("aerobic",$AW547)),ISNUMBER(SEARCH("anaer",$AW547))),"Combined Aer and Anaer.","")</f>
        <v/>
      </c>
    </row>
    <row r="548" spans="1:60" x14ac:dyDescent="0.3">
      <c r="A548" s="4">
        <v>546</v>
      </c>
      <c r="B548" t="s">
        <v>2686</v>
      </c>
      <c r="C548">
        <v>257.93</v>
      </c>
      <c r="D548">
        <v>516.15692484373812</v>
      </c>
      <c r="E548">
        <v>517.8560054803911</v>
      </c>
      <c r="F548">
        <v>388.00681281934902</v>
      </c>
      <c r="G548">
        <v>645.4833354722208</v>
      </c>
      <c r="H548">
        <v>-77.107339596017539</v>
      </c>
      <c r="I548">
        <v>-78.332446176186323</v>
      </c>
      <c r="J548">
        <v>-91.12282113014885</v>
      </c>
      <c r="K548">
        <v>-61.944963360968757</v>
      </c>
      <c r="L548">
        <v>162.18586949144469</v>
      </c>
      <c r="M548">
        <v>161.42828332031681</v>
      </c>
      <c r="N548">
        <v>158.68362557185409</v>
      </c>
      <c r="O548">
        <v>167.95633870535221</v>
      </c>
      <c r="P548">
        <v>6.0923526559451719</v>
      </c>
      <c r="Q548">
        <v>6.153950661344787</v>
      </c>
      <c r="R548">
        <v>4.9864682612960651</v>
      </c>
      <c r="S548">
        <v>6.985032214214784</v>
      </c>
      <c r="T548">
        <v>62.617288911490462</v>
      </c>
      <c r="U548">
        <v>62.617189438583758</v>
      </c>
      <c r="V548">
        <v>62.574599047933859</v>
      </c>
      <c r="W548">
        <v>62.659569038307957</v>
      </c>
      <c r="X548">
        <v>4482.7093675302494</v>
      </c>
      <c r="Y548">
        <v>4500.3046597563798</v>
      </c>
      <c r="Z548">
        <v>4330.0686931937444</v>
      </c>
      <c r="AA548">
        <v>4580.0858167283968</v>
      </c>
      <c r="AB548">
        <v>746.08879087899186</v>
      </c>
      <c r="AC548">
        <v>740.80824712968183</v>
      </c>
      <c r="AD548">
        <v>640.04558990284897</v>
      </c>
      <c r="AE548">
        <v>878.36352148641993</v>
      </c>
      <c r="AF548">
        <v>61.623000148939347</v>
      </c>
      <c r="AG548">
        <v>61.33507474804891</v>
      </c>
      <c r="AH548">
        <v>60.292741959935327</v>
      </c>
      <c r="AI548">
        <v>63.81483949088306</v>
      </c>
      <c r="AJ548">
        <v>0.52922818450014963</v>
      </c>
      <c r="AK548">
        <v>0.52922814151394593</v>
      </c>
      <c r="AL548">
        <v>0.52922212086312648</v>
      </c>
      <c r="AM548">
        <v>0.52923427333328388</v>
      </c>
      <c r="AN548">
        <v>0.96092710003079729</v>
      </c>
      <c r="AO548">
        <v>0.96092710003079695</v>
      </c>
      <c r="AP548">
        <v>0.96092710003079695</v>
      </c>
      <c r="AQ548">
        <v>0.96092710003079695</v>
      </c>
      <c r="AR548">
        <v>13.98272395831297</v>
      </c>
      <c r="AS548">
        <v>13.98272395831297</v>
      </c>
      <c r="AT548">
        <v>13.98272395831297</v>
      </c>
      <c r="AU548">
        <v>13.98272395831297</v>
      </c>
      <c r="AV548" t="str">
        <f>VLOOKUP(Sheet1[[#This Row],[NPDES ID2]],Combined_Sheet__Major_Only___2[[NPDES ID2]:[ECHO BFR]],3,FALSE)</f>
        <v>PA</v>
      </c>
      <c r="AW548" t="s">
        <v>12181</v>
      </c>
      <c r="AX548" t="str">
        <f>VLOOKUP(Sheet1[[#This Row],[NPDES ID2]],Combined_Sheet__Major_Only___2[[NPDES ID2]:[ECHO BFR]],27,FALSE)</f>
        <v>methaneBioCaptureRecover</v>
      </c>
      <c r="AY548" t="str">
        <f>VLOOKUP(Sheet1[[#This Row],[NPDES ID2]],Combined_Sheet__Major_Only___2[[NPDES ID2]:[ECHO BFR]],28,FALSE)</f>
        <v>-</v>
      </c>
      <c r="AZ548" t="str">
        <f>VLOOKUP(Sheet1[[#This Row],[NPDES ID2]],Combined_Sheet__Major_Only___2[[NPDES ID2]:[ECHO BFR]],29,FALSE)</f>
        <v>thickening, preliminaryOps</v>
      </c>
      <c r="BA548">
        <f>VLOOKUP(Sheet1[[#This Row],[NPDES ID2]],Combined_Sheet__Major_Only___2[[NPDES ID2]:[ECHO BFR]],17,FALSE)</f>
        <v>40.270921999999999</v>
      </c>
      <c r="BB548">
        <f>VLOOKUP(Sheet1[[#This Row],[NPDES ID2]],Combined_Sheet__Major_Only___2[[NPDES ID2]:[ECHO BFR]],18,FALSE)</f>
        <v>-76.918863999999999</v>
      </c>
      <c r="BC548" t="str">
        <f>IF(ISNUMBER(SEARCH("aerobic",$AW548)),"aerobic","")</f>
        <v/>
      </c>
      <c r="BD548" t="str">
        <f>IF(ISNUMBER(SEARCH("anaer",$AW548)),"anaer","")</f>
        <v>anaer</v>
      </c>
      <c r="BE548" t="str">
        <f>IF(ISNUMBER(SEARCH("thickening",$AZ548)),"thickening","")</f>
        <v>thickening</v>
      </c>
      <c r="BF548" s="2" t="str">
        <f>IF(ISNUMBER(SEARCH("airDry",$AW548)),"airDry","")</f>
        <v/>
      </c>
      <c r="BG548" s="2" t="str">
        <f>IF(ISNUMBER(SEARCH("heatDry",$AY548)),"heatDry","")</f>
        <v/>
      </c>
      <c r="BH548" s="2" t="str">
        <f>IF(AND(ISNUMBER(SEARCH("aerobic",$AW548)),ISNUMBER(SEARCH("anaer",$AW548))),"Combined Aer and Anaer.","")</f>
        <v/>
      </c>
    </row>
    <row r="549" spans="1:60" x14ac:dyDescent="0.3">
      <c r="A549" s="4">
        <v>547</v>
      </c>
      <c r="B549" t="s">
        <v>2691</v>
      </c>
      <c r="C549">
        <v>256.63</v>
      </c>
      <c r="D549">
        <v>517.99591258708017</v>
      </c>
      <c r="E549">
        <v>519.73120378618296</v>
      </c>
      <c r="F549">
        <v>389.30093486523361</v>
      </c>
      <c r="G549">
        <v>647.84834864865832</v>
      </c>
      <c r="H549">
        <v>-77.130377630041963</v>
      </c>
      <c r="I549">
        <v>-78.358099043497134</v>
      </c>
      <c r="J549">
        <v>-91.170905012206859</v>
      </c>
      <c r="K549">
        <v>-61.973675660643259</v>
      </c>
      <c r="L549">
        <v>161.408375349035</v>
      </c>
      <c r="M549">
        <v>160.65486381172599</v>
      </c>
      <c r="N549">
        <v>157.92524835660191</v>
      </c>
      <c r="O549">
        <v>167.1472707025267</v>
      </c>
      <c r="P549">
        <v>6.0616142449813468</v>
      </c>
      <c r="Q549">
        <v>6.1229222656533171</v>
      </c>
      <c r="R549">
        <v>4.9611335396806329</v>
      </c>
      <c r="S549">
        <v>6.9496439532635241</v>
      </c>
      <c r="T549">
        <v>3.7788830692017039</v>
      </c>
      <c r="U549">
        <v>3.7788743997711718</v>
      </c>
      <c r="V549">
        <v>3.7751624902135208</v>
      </c>
      <c r="W549">
        <v>3.7825679381225519</v>
      </c>
      <c r="X549">
        <v>270.45935439131199</v>
      </c>
      <c r="Y549">
        <v>271.48230841950999</v>
      </c>
      <c r="Z549">
        <v>261.33169899660038</v>
      </c>
      <c r="AA549">
        <v>276.32600304086651</v>
      </c>
      <c r="AB549">
        <v>43.796387190514331</v>
      </c>
      <c r="AC549">
        <v>43.51503849921734</v>
      </c>
      <c r="AD549">
        <v>37.722594688729473</v>
      </c>
      <c r="AE549">
        <v>51.337102228715452</v>
      </c>
      <c r="AF549">
        <v>61.637852912278568</v>
      </c>
      <c r="AG549">
        <v>61.350066669568157</v>
      </c>
      <c r="AH549">
        <v>60.307946583704179</v>
      </c>
      <c r="AI549">
        <v>63.829063128800932</v>
      </c>
      <c r="AJ549">
        <v>0.52940953562704696</v>
      </c>
      <c r="AK549">
        <v>0.52940951428307337</v>
      </c>
      <c r="AL549">
        <v>0.52940652379950637</v>
      </c>
      <c r="AM549">
        <v>0.52941255994931935</v>
      </c>
      <c r="AN549">
        <v>0.6542478133066254</v>
      </c>
      <c r="AO549">
        <v>0.6542478133066254</v>
      </c>
      <c r="AP549">
        <v>0.6542478133066254</v>
      </c>
      <c r="AQ549">
        <v>0.6542478133066254</v>
      </c>
      <c r="AR549">
        <v>14.217198362522639</v>
      </c>
      <c r="AS549">
        <v>14.217198362522639</v>
      </c>
      <c r="AT549">
        <v>14.217198362522639</v>
      </c>
      <c r="AU549">
        <v>14.217198362522639</v>
      </c>
      <c r="AV549" t="str">
        <f>VLOOKUP(Sheet1[[#This Row],[NPDES ID2]],Combined_Sheet__Major_Only___2[[NPDES ID2]:[ECHO BFR]],3,FALSE)</f>
        <v>PR</v>
      </c>
      <c r="AW549" t="s">
        <v>118</v>
      </c>
      <c r="AX549" t="str">
        <f>VLOOKUP(Sheet1[[#This Row],[NPDES ID2]],Combined_Sheet__Major_Only___2[[NPDES ID2]:[ECHO BFR]],27,FALSE)</f>
        <v>-</v>
      </c>
      <c r="AY549" t="str">
        <f>VLOOKUP(Sheet1[[#This Row],[NPDES ID2]],Combined_Sheet__Major_Only___2[[NPDES ID2]:[ECHO BFR]],28,FALSE)</f>
        <v>-</v>
      </c>
      <c r="AZ549" t="str">
        <f>VLOOKUP(Sheet1[[#This Row],[NPDES ID2]],Combined_Sheet__Major_Only___2[[NPDES ID2]:[ECHO BFR]],29,FALSE)</f>
        <v>preliminaryOps, thickening</v>
      </c>
      <c r="BA549">
        <f>VLOOKUP(Sheet1[[#This Row],[NPDES ID2]],Combined_Sheet__Major_Only___2[[NPDES ID2]:[ECHO BFR]],17,FALSE)</f>
        <v>17.950161999999999</v>
      </c>
      <c r="BB549">
        <f>VLOOKUP(Sheet1[[#This Row],[NPDES ID2]],Combined_Sheet__Major_Only___2[[NPDES ID2]:[ECHO BFR]],18,FALSE)</f>
        <v>-66.141225000000006</v>
      </c>
      <c r="BC549" t="str">
        <f>IF(ISNUMBER(SEARCH("aerobic",$AW549)),"aerobic","")</f>
        <v>aerobic</v>
      </c>
      <c r="BD549" t="str">
        <f>IF(ISNUMBER(SEARCH("anaer",$AW549)),"anaer","")</f>
        <v/>
      </c>
      <c r="BE549" t="str">
        <f>IF(ISNUMBER(SEARCH("thickening",$AZ549)),"thickening","")</f>
        <v>thickening</v>
      </c>
      <c r="BF549" s="3" t="str">
        <f>IF(ISNUMBER(SEARCH("airDry",$AW549)),"airDry","")</f>
        <v>airDry</v>
      </c>
      <c r="BG549" s="3" t="str">
        <f>IF(ISNUMBER(SEARCH("heatDry",$AY549)),"heatDry","")</f>
        <v/>
      </c>
      <c r="BH549" s="3" t="str">
        <f>IF(AND(ISNUMBER(SEARCH("aerobic",$AW549)),ISNUMBER(SEARCH("anaer",$AW549))),"Combined Aer and Anaer.","")</f>
        <v/>
      </c>
    </row>
    <row r="550" spans="1:60" x14ac:dyDescent="0.3">
      <c r="A550" s="4">
        <v>548</v>
      </c>
      <c r="B550" t="s">
        <v>2696</v>
      </c>
      <c r="C550">
        <v>253.68</v>
      </c>
      <c r="D550">
        <v>510.26389969977288</v>
      </c>
      <c r="E550">
        <v>511.75980451730032</v>
      </c>
      <c r="F550">
        <v>383.51379119344671</v>
      </c>
      <c r="G550">
        <v>638.95040387303527</v>
      </c>
      <c r="H550">
        <v>-77.009403098365908</v>
      </c>
      <c r="I550">
        <v>-78.283375620536376</v>
      </c>
      <c r="J550">
        <v>-91.354082264157512</v>
      </c>
      <c r="K550">
        <v>-61.447721609253797</v>
      </c>
      <c r="L550">
        <v>163.38379129387329</v>
      </c>
      <c r="M550">
        <v>162.66754400324211</v>
      </c>
      <c r="N550">
        <v>160.07295015556539</v>
      </c>
      <c r="O550">
        <v>168.8388152829703</v>
      </c>
      <c r="P550">
        <v>5.9848374778148772</v>
      </c>
      <c r="Q550">
        <v>6.0472004458710016</v>
      </c>
      <c r="R550">
        <v>4.8778381030432882</v>
      </c>
      <c r="S550">
        <v>6.8509897496524639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63.117701606970932</v>
      </c>
      <c r="AG550">
        <v>62.840970367405767</v>
      </c>
      <c r="AH550">
        <v>61.838857612627912</v>
      </c>
      <c r="AI550">
        <v>65.224775186318993</v>
      </c>
      <c r="AJ550">
        <v>0.54748286491949472</v>
      </c>
      <c r="AK550">
        <v>0.54748284621387122</v>
      </c>
      <c r="AL550">
        <v>0.54748022524920881</v>
      </c>
      <c r="AM550">
        <v>0.54748551553792757</v>
      </c>
      <c r="AN550">
        <v>0.1755953172018403</v>
      </c>
      <c r="AO550">
        <v>0.1755953172018403</v>
      </c>
      <c r="AP550">
        <v>0.1755953172018403</v>
      </c>
      <c r="AQ550">
        <v>0.1755953172018403</v>
      </c>
      <c r="AR550">
        <v>14.96223358877255</v>
      </c>
      <c r="AS550">
        <v>14.96223358877255</v>
      </c>
      <c r="AT550">
        <v>14.96223358877255</v>
      </c>
      <c r="AU550">
        <v>14.96223358877255</v>
      </c>
      <c r="AV550" t="str">
        <f>VLOOKUP(Sheet1[[#This Row],[NPDES ID2]],Combined_Sheet__Major_Only___2[[NPDES ID2]:[ECHO BFR]],3,FALSE)</f>
        <v>PA</v>
      </c>
      <c r="AW550" t="s">
        <v>41</v>
      </c>
      <c r="AX550" t="str">
        <f>VLOOKUP(Sheet1[[#This Row],[NPDES ID2]],Combined_Sheet__Major_Only___2[[NPDES ID2]:[ECHO BFR]],27,FALSE)</f>
        <v>other</v>
      </c>
      <c r="AY550" t="str">
        <f>VLOOKUP(Sheet1[[#This Row],[NPDES ID2]],Combined_Sheet__Major_Only___2[[NPDES ID2]:[ECHO BFR]],28,FALSE)</f>
        <v>heatDry</v>
      </c>
      <c r="AZ550" t="str">
        <f>VLOOKUP(Sheet1[[#This Row],[NPDES ID2]],Combined_Sheet__Major_Only___2[[NPDES ID2]:[ECHO BFR]],29,FALSE)</f>
        <v>thickening</v>
      </c>
      <c r="BA550">
        <f>VLOOKUP(Sheet1[[#This Row],[NPDES ID2]],Combined_Sheet__Major_Only___2[[NPDES ID2]:[ECHO BFR]],17,FALSE)</f>
        <v>41.467509999999997</v>
      </c>
      <c r="BB550">
        <f>VLOOKUP(Sheet1[[#This Row],[NPDES ID2]],Combined_Sheet__Major_Only___2[[NPDES ID2]:[ECHO BFR]],18,FALSE)</f>
        <v>-75.670050000000003</v>
      </c>
      <c r="BC550" t="str">
        <f>IF(ISNUMBER(SEARCH("aerobic",$AW550)),"aerobic","")</f>
        <v>aerobic</v>
      </c>
      <c r="BD550" t="str">
        <f>IF(ISNUMBER(SEARCH("anaer",$AW550)),"anaer","")</f>
        <v/>
      </c>
      <c r="BE550" t="str">
        <f>IF(ISNUMBER(SEARCH("thickening",$AZ550)),"thickening","")</f>
        <v>thickening</v>
      </c>
      <c r="BF550" s="2" t="str">
        <f>IF(ISNUMBER(SEARCH("airDry",$AW550)),"airDry","")</f>
        <v/>
      </c>
      <c r="BG550" s="2" t="str">
        <f>IF(ISNUMBER(SEARCH("heatDry",$AY550)),"heatDry","")</f>
        <v>heatDry</v>
      </c>
      <c r="BH550" s="2" t="str">
        <f>IF(AND(ISNUMBER(SEARCH("aerobic",$AW550)),ISNUMBER(SEARCH("anaer",$AW550))),"Combined Aer and Anaer.","")</f>
        <v/>
      </c>
    </row>
    <row r="551" spans="1:60" x14ac:dyDescent="0.3">
      <c r="A551" s="4">
        <v>549</v>
      </c>
      <c r="B551" t="s">
        <v>2701</v>
      </c>
      <c r="C551">
        <v>252.48</v>
      </c>
      <c r="D551">
        <v>523.76162980972663</v>
      </c>
      <c r="E551">
        <v>525.60945595577232</v>
      </c>
      <c r="F551">
        <v>393.35305578031779</v>
      </c>
      <c r="G551">
        <v>655.28112599962765</v>
      </c>
      <c r="H551">
        <v>-77.104642519005495</v>
      </c>
      <c r="I551">
        <v>-78.3223959583772</v>
      </c>
      <c r="J551">
        <v>-91.14484009944286</v>
      </c>
      <c r="K551">
        <v>-61.926960892450722</v>
      </c>
      <c r="L551">
        <v>158.99602992327189</v>
      </c>
      <c r="M551">
        <v>158.2562124521655</v>
      </c>
      <c r="N551">
        <v>155.57598934815391</v>
      </c>
      <c r="O551">
        <v>164.6310404899159</v>
      </c>
      <c r="P551">
        <v>5.963195257206702</v>
      </c>
      <c r="Q551">
        <v>6.023583916818156</v>
      </c>
      <c r="R551">
        <v>4.8794967533456193</v>
      </c>
      <c r="S551">
        <v>6.8362847406340483</v>
      </c>
      <c r="T551">
        <v>42.728251352044623</v>
      </c>
      <c r="U551">
        <v>42.728182573269123</v>
      </c>
      <c r="V551">
        <v>42.698734203712903</v>
      </c>
      <c r="W551">
        <v>42.757485195181701</v>
      </c>
      <c r="X551">
        <v>3054.3034359607609</v>
      </c>
      <c r="Y551">
        <v>3066.2325235293411</v>
      </c>
      <c r="Z551">
        <v>2950.728118062284</v>
      </c>
      <c r="AA551">
        <v>3120.389930577413</v>
      </c>
      <c r="AB551">
        <v>625.77275532523367</v>
      </c>
      <c r="AC551">
        <v>618.43854613888584</v>
      </c>
      <c r="AD551">
        <v>518.51745493656676</v>
      </c>
      <c r="AE551">
        <v>765.34387237239764</v>
      </c>
      <c r="AF551">
        <v>61.714945480026827</v>
      </c>
      <c r="AG551">
        <v>61.427712790733523</v>
      </c>
      <c r="AH551">
        <v>60.387824928821239</v>
      </c>
      <c r="AI551">
        <v>63.90160434997405</v>
      </c>
      <c r="AJ551">
        <v>0.53035083878732403</v>
      </c>
      <c r="AK551">
        <v>0.53035080056910955</v>
      </c>
      <c r="AL551">
        <v>0.5303454473043131</v>
      </c>
      <c r="AM551">
        <v>0.53035625266533881</v>
      </c>
      <c r="AN551">
        <v>0.94419527294512151</v>
      </c>
      <c r="AO551">
        <v>0.94419527294512151</v>
      </c>
      <c r="AP551">
        <v>0.94419527294512151</v>
      </c>
      <c r="AQ551">
        <v>0.94419527294512151</v>
      </c>
      <c r="AR551">
        <v>12.446720006000699</v>
      </c>
      <c r="AS551">
        <v>12.446720006000699</v>
      </c>
      <c r="AT551">
        <v>12.446720006000699</v>
      </c>
      <c r="AU551">
        <v>12.446720006000699</v>
      </c>
      <c r="AV551" t="str">
        <f>VLOOKUP(Sheet1[[#This Row],[NPDES ID2]],Combined_Sheet__Major_Only___2[[NPDES ID2]:[ECHO BFR]],3,FALSE)</f>
        <v>NY</v>
      </c>
      <c r="AW551" t="s">
        <v>41</v>
      </c>
      <c r="AX551" t="str">
        <f>VLOOKUP(Sheet1[[#This Row],[NPDES ID2]],Combined_Sheet__Major_Only___2[[NPDES ID2]:[ECHO BFR]],27,FALSE)</f>
        <v>tempSludgeStore</v>
      </c>
      <c r="AY551" t="str">
        <f>VLOOKUP(Sheet1[[#This Row],[NPDES ID2]],Combined_Sheet__Major_Only___2[[NPDES ID2]:[ECHO BFR]],28,FALSE)</f>
        <v>thermoAerobicDigest</v>
      </c>
      <c r="AZ551" t="str">
        <f>VLOOKUP(Sheet1[[#This Row],[NPDES ID2]],Combined_Sheet__Major_Only___2[[NPDES ID2]:[ECHO BFR]],29,FALSE)</f>
        <v>thickening, preliminaryOps</v>
      </c>
      <c r="BA551">
        <f>VLOOKUP(Sheet1[[#This Row],[NPDES ID2]],Combined_Sheet__Major_Only___2[[NPDES ID2]:[ECHO BFR]],17,FALSE)</f>
        <v>42.880901000000001</v>
      </c>
      <c r="BB551">
        <f>VLOOKUP(Sheet1[[#This Row],[NPDES ID2]],Combined_Sheet__Major_Only___2[[NPDES ID2]:[ECHO BFR]],18,FALSE)</f>
        <v>-76.972415999999996</v>
      </c>
      <c r="BC551" t="str">
        <f>IF(ISNUMBER(SEARCH("aerobic",$AW551)),"aerobic","")</f>
        <v>aerobic</v>
      </c>
      <c r="BD551" t="str">
        <f>IF(ISNUMBER(SEARCH("anaer",$AW551)),"anaer","")</f>
        <v/>
      </c>
      <c r="BE551" t="str">
        <f>IF(ISNUMBER(SEARCH("thickening",$AZ551)),"thickening","")</f>
        <v>thickening</v>
      </c>
      <c r="BF551" s="3" t="str">
        <f>IF(ISNUMBER(SEARCH("airDry",$AW551)),"airDry","")</f>
        <v/>
      </c>
      <c r="BG551" s="3" t="str">
        <f>IF(ISNUMBER(SEARCH("heatDry",$AY551)),"heatDry","")</f>
        <v/>
      </c>
      <c r="BH551" s="3" t="str">
        <f>IF(AND(ISNUMBER(SEARCH("aerobic",$AW551)),ISNUMBER(SEARCH("anaer",$AW551))),"Combined Aer and Anaer.","")</f>
        <v/>
      </c>
    </row>
    <row r="552" spans="1:60" x14ac:dyDescent="0.3">
      <c r="A552" s="4">
        <v>550</v>
      </c>
      <c r="B552" t="s">
        <v>2706</v>
      </c>
      <c r="C552">
        <v>250</v>
      </c>
      <c r="D552">
        <v>691.70280058328194</v>
      </c>
      <c r="E552">
        <v>694.33969842781914</v>
      </c>
      <c r="F552">
        <v>513.51623893065698</v>
      </c>
      <c r="G552">
        <v>880.27430267048669</v>
      </c>
      <c r="H552">
        <v>-78.185593767231225</v>
      </c>
      <c r="I552">
        <v>-77.596604554147603</v>
      </c>
      <c r="J552">
        <v>-90.149604768371049</v>
      </c>
      <c r="K552">
        <v>-67.06198120885368</v>
      </c>
      <c r="L552">
        <v>120.1984958372349</v>
      </c>
      <c r="M552">
        <v>119.1888368810406</v>
      </c>
      <c r="N552">
        <v>115.5308993731328</v>
      </c>
      <c r="O552">
        <v>127.8890740001265</v>
      </c>
      <c r="P552">
        <v>5.965565854177501</v>
      </c>
      <c r="Q552">
        <v>5.9327740870341881</v>
      </c>
      <c r="R552">
        <v>5.164693758984729</v>
      </c>
      <c r="S552">
        <v>6.7782924089664984</v>
      </c>
      <c r="T552">
        <v>92.297109705621494</v>
      </c>
      <c r="U552">
        <v>92.296964428773293</v>
      </c>
      <c r="V552">
        <v>92.23476258986868</v>
      </c>
      <c r="W552">
        <v>92.358858414591765</v>
      </c>
      <c r="X552">
        <v>8647.8207738766814</v>
      </c>
      <c r="Y552">
        <v>8707.8370370951816</v>
      </c>
      <c r="Z552">
        <v>8124.3226703064074</v>
      </c>
      <c r="AA552">
        <v>8987.5629087865545</v>
      </c>
      <c r="AB552">
        <v>2525.6751444502988</v>
      </c>
      <c r="AC552">
        <v>2435.6517767201208</v>
      </c>
      <c r="AD552">
        <v>1920.9960968849241</v>
      </c>
      <c r="AE552">
        <v>3517.0836461126109</v>
      </c>
      <c r="AF552">
        <v>47.118711488961893</v>
      </c>
      <c r="AG552">
        <v>46.7228294511754</v>
      </c>
      <c r="AH552">
        <v>45.289457028634928</v>
      </c>
      <c r="AI552">
        <v>50.132699144112422</v>
      </c>
      <c r="AJ552">
        <v>0.35267893237712789</v>
      </c>
      <c r="AK552">
        <v>0.35267888992540991</v>
      </c>
      <c r="AL552">
        <v>0.35267294612104821</v>
      </c>
      <c r="AM552">
        <v>0.35268494354627822</v>
      </c>
      <c r="AN552">
        <v>0.97300522651895183</v>
      </c>
      <c r="AO552">
        <v>0.97300522651895216</v>
      </c>
      <c r="AP552">
        <v>0.97300522651895216</v>
      </c>
      <c r="AQ552">
        <v>0.97300522651895216</v>
      </c>
      <c r="AR552">
        <v>7.9852053882692902</v>
      </c>
      <c r="AS552">
        <v>7.9852053882692893</v>
      </c>
      <c r="AT552">
        <v>7.9852053882692893</v>
      </c>
      <c r="AU552">
        <v>7.9852053882692893</v>
      </c>
      <c r="AV552" t="str">
        <f>VLOOKUP(Sheet1[[#This Row],[NPDES ID2]],Combined_Sheet__Major_Only___2[[NPDES ID2]:[ECHO BFR]],3,FALSE)</f>
        <v>LA</v>
      </c>
      <c r="AW552" t="s">
        <v>54</v>
      </c>
      <c r="AX552" t="str">
        <f>VLOOKUP(Sheet1[[#This Row],[NPDES ID2]],Combined_Sheet__Major_Only___2[[NPDES ID2]:[ECHO BFR]],27,FALSE)</f>
        <v>-</v>
      </c>
      <c r="AY552" t="str">
        <f>VLOOKUP(Sheet1[[#This Row],[NPDES ID2]],Combined_Sheet__Major_Only___2[[NPDES ID2]:[ECHO BFR]],28,FALSE)</f>
        <v>-</v>
      </c>
      <c r="AZ552" t="str">
        <f>VLOOKUP(Sheet1[[#This Row],[NPDES ID2]],Combined_Sheet__Major_Only___2[[NPDES ID2]:[ECHO BFR]],29,FALSE)</f>
        <v>thickening, preliminaryOps</v>
      </c>
      <c r="BA552">
        <f>VLOOKUP(Sheet1[[#This Row],[NPDES ID2]],Combined_Sheet__Major_Only___2[[NPDES ID2]:[ECHO BFR]],17,FALSE)</f>
        <v>31.278400000000001</v>
      </c>
      <c r="BB552">
        <f>VLOOKUP(Sheet1[[#This Row],[NPDES ID2]],Combined_Sheet__Major_Only___2[[NPDES ID2]:[ECHO BFR]],18,FALSE)</f>
        <v>-92.417159999999996</v>
      </c>
      <c r="BC552" t="str">
        <f>IF(ISNUMBER(SEARCH("aerobic",$AW552)),"aerobic","")</f>
        <v/>
      </c>
      <c r="BD552" t="str">
        <f>IF(ISNUMBER(SEARCH("anaer",$AW552)),"anaer","")</f>
        <v/>
      </c>
      <c r="BE552" t="str">
        <f>IF(ISNUMBER(SEARCH("thickening",$AZ552)),"thickening","")</f>
        <v>thickening</v>
      </c>
      <c r="BF552" s="2" t="str">
        <f>IF(ISNUMBER(SEARCH("airDry",$AW552)),"airDry","")</f>
        <v/>
      </c>
      <c r="BG552" s="2" t="str">
        <f>IF(ISNUMBER(SEARCH("heatDry",$AY552)),"heatDry","")</f>
        <v/>
      </c>
      <c r="BH552" s="2" t="str">
        <f>IF(AND(ISNUMBER(SEARCH("aerobic",$AW552)),ISNUMBER(SEARCH("anaer",$AW552))),"Combined Aer and Anaer.","")</f>
        <v/>
      </c>
    </row>
    <row r="553" spans="1:60" x14ac:dyDescent="0.3">
      <c r="A553" s="4">
        <v>551</v>
      </c>
      <c r="B553" t="s">
        <v>2709</v>
      </c>
      <c r="C553">
        <v>238.69</v>
      </c>
      <c r="D553">
        <v>595.89251794681763</v>
      </c>
      <c r="E553">
        <v>599.70650427041039</v>
      </c>
      <c r="F553">
        <v>444.96845680594163</v>
      </c>
      <c r="G553">
        <v>752.01175330913145</v>
      </c>
      <c r="H553">
        <v>-77.538785768328921</v>
      </c>
      <c r="I553">
        <v>-78.225864762148518</v>
      </c>
      <c r="J553">
        <v>-90.945898634075817</v>
      </c>
      <c r="K553">
        <v>-63.435410622088931</v>
      </c>
      <c r="L553">
        <v>137.93353558223771</v>
      </c>
      <c r="M553">
        <v>137.14176075417839</v>
      </c>
      <c r="N553">
        <v>134.27356579971359</v>
      </c>
      <c r="O553">
        <v>143.9637942197098</v>
      </c>
      <c r="P553">
        <v>5.6596396800575057</v>
      </c>
      <c r="Q553">
        <v>5.6912824403408564</v>
      </c>
      <c r="R553">
        <v>4.7403166644623447</v>
      </c>
      <c r="S553">
        <v>6.5033340634450081</v>
      </c>
      <c r="T553">
        <v>3.7505179997622231</v>
      </c>
      <c r="U553">
        <v>3.7505093741066169</v>
      </c>
      <c r="V553">
        <v>3.7468162072528188</v>
      </c>
      <c r="W553">
        <v>3.754184262516663</v>
      </c>
      <c r="X553">
        <v>292.20417044033019</v>
      </c>
      <c r="Y553">
        <v>293.56755361271598</v>
      </c>
      <c r="Z553">
        <v>280.08749134228242</v>
      </c>
      <c r="AA553">
        <v>300.01324217693951</v>
      </c>
      <c r="AB553">
        <v>46.390967906599741</v>
      </c>
      <c r="AC553">
        <v>46.040924179439862</v>
      </c>
      <c r="AD553">
        <v>40.011133343181122</v>
      </c>
      <c r="AE553">
        <v>54.638928564735266</v>
      </c>
      <c r="AF553">
        <v>56.632345760780602</v>
      </c>
      <c r="AG553">
        <v>56.307224908341297</v>
      </c>
      <c r="AH553">
        <v>55.129844543791968</v>
      </c>
      <c r="AI553">
        <v>59.107919482386038</v>
      </c>
      <c r="AJ553">
        <v>0.46834925179532771</v>
      </c>
      <c r="AK553">
        <v>0.468349232593471</v>
      </c>
      <c r="AL553">
        <v>0.46834654225554251</v>
      </c>
      <c r="AM553">
        <v>0.46835197257609151</v>
      </c>
      <c r="AN553">
        <v>0.65293457633221375</v>
      </c>
      <c r="AO553">
        <v>0.65293457633221363</v>
      </c>
      <c r="AP553">
        <v>0.65293457633221363</v>
      </c>
      <c r="AQ553">
        <v>0.65293457633221363</v>
      </c>
      <c r="AR553">
        <v>13.218820172966529</v>
      </c>
      <c r="AS553">
        <v>13.21882017296652</v>
      </c>
      <c r="AT553">
        <v>13.21882017296652</v>
      </c>
      <c r="AU553">
        <v>13.21882017296652</v>
      </c>
      <c r="AV553" t="str">
        <f>VLOOKUP(Sheet1[[#This Row],[NPDES ID2]],Combined_Sheet__Major_Only___2[[NPDES ID2]:[ECHO BFR]],3,FALSE)</f>
        <v>TX</v>
      </c>
      <c r="AW553" t="s">
        <v>12188</v>
      </c>
      <c r="AX553" t="str">
        <f>VLOOKUP(Sheet1[[#This Row],[NPDES ID2]],Combined_Sheet__Major_Only___2[[NPDES ID2]:[ECHO BFR]],27,FALSE)</f>
        <v>-</v>
      </c>
      <c r="AY553" t="str">
        <f>VLOOKUP(Sheet1[[#This Row],[NPDES ID2]],Combined_Sheet__Major_Only___2[[NPDES ID2]:[ECHO BFR]],28,FALSE)</f>
        <v>-</v>
      </c>
      <c r="AZ553" t="str">
        <f>VLOOKUP(Sheet1[[#This Row],[NPDES ID2]],Combined_Sheet__Major_Only___2[[NPDES ID2]:[ECHO BFR]],29,FALSE)</f>
        <v>thickening</v>
      </c>
      <c r="BA553">
        <f>VLOOKUP(Sheet1[[#This Row],[NPDES ID2]],Combined_Sheet__Major_Only___2[[NPDES ID2]:[ECHO BFR]],17,FALSE)</f>
        <v>32.488638999999999</v>
      </c>
      <c r="BB553">
        <f>VLOOKUP(Sheet1[[#This Row],[NPDES ID2]],Combined_Sheet__Major_Only___2[[NPDES ID2]:[ECHO BFR]],18,FALSE)</f>
        <v>-94.324573999999998</v>
      </c>
      <c r="BC553" t="str">
        <f>IF(ISNUMBER(SEARCH("aerobic",$AW553)),"aerobic","")</f>
        <v>aerobic</v>
      </c>
      <c r="BD553" t="str">
        <f>IF(ISNUMBER(SEARCH("anaer",$AW553)),"anaer","")</f>
        <v>anaer</v>
      </c>
      <c r="BE553" t="str">
        <f>IF(ISNUMBER(SEARCH("thickening",$AZ553)),"thickening","")</f>
        <v>thickening</v>
      </c>
      <c r="BF553" s="3" t="str">
        <f>IF(ISNUMBER(SEARCH("airDry",$AW553)),"airDry","")</f>
        <v>airDry</v>
      </c>
      <c r="BG553" s="3" t="str">
        <f>IF(ISNUMBER(SEARCH("heatDry",$AY553)),"heatDry","")</f>
        <v/>
      </c>
      <c r="BH553" s="3" t="str">
        <f>IF(AND(ISNUMBER(SEARCH("aerobic",$AW553)),ISNUMBER(SEARCH("anaer",$AW553))),"Combined Aer and Anaer.","")</f>
        <v>Combined Aer and Anaer.</v>
      </c>
    </row>
    <row r="554" spans="1:60" x14ac:dyDescent="0.3">
      <c r="A554" s="4">
        <v>552</v>
      </c>
      <c r="B554" t="s">
        <v>2714</v>
      </c>
      <c r="C554">
        <v>238.18</v>
      </c>
      <c r="D554">
        <v>513.46628455887594</v>
      </c>
      <c r="E554">
        <v>514.26720591209346</v>
      </c>
      <c r="F554">
        <v>383.89384336423598</v>
      </c>
      <c r="G554">
        <v>644.74744732601528</v>
      </c>
      <c r="H554">
        <v>-76.778152556311582</v>
      </c>
      <c r="I554">
        <v>-78.091783615846495</v>
      </c>
      <c r="J554">
        <v>-90.887407910772353</v>
      </c>
      <c r="K554">
        <v>-60.252669236421688</v>
      </c>
      <c r="L554">
        <v>159.9518348900321</v>
      </c>
      <c r="M554">
        <v>159.32830687339859</v>
      </c>
      <c r="N554">
        <v>157.06956536718181</v>
      </c>
      <c r="O554">
        <v>164.70073931598509</v>
      </c>
      <c r="P554">
        <v>5.6067776308078239</v>
      </c>
      <c r="Q554">
        <v>5.6769748210332551</v>
      </c>
      <c r="R554">
        <v>4.529585459332643</v>
      </c>
      <c r="S554">
        <v>6.4512658559609388</v>
      </c>
      <c r="T554">
        <v>3.9303527746534619</v>
      </c>
      <c r="U554">
        <v>3.930343871464459</v>
      </c>
      <c r="V554">
        <v>3.9265318757131871</v>
      </c>
      <c r="W554">
        <v>3.9341370006568441</v>
      </c>
      <c r="X554">
        <v>263.42751768885182</v>
      </c>
      <c r="Y554">
        <v>264.26585389500951</v>
      </c>
      <c r="Z554">
        <v>256.00982413862698</v>
      </c>
      <c r="AA554">
        <v>268.19169369167298</v>
      </c>
      <c r="AB554">
        <v>43.850586810592347</v>
      </c>
      <c r="AC554">
        <v>43.555203985427497</v>
      </c>
      <c r="AD554">
        <v>37.662923181933778</v>
      </c>
      <c r="AE554">
        <v>51.665753971207998</v>
      </c>
      <c r="AF554">
        <v>65.813112168236714</v>
      </c>
      <c r="AG554">
        <v>65.556521854520525</v>
      </c>
      <c r="AH554">
        <v>64.627384147521568</v>
      </c>
      <c r="AI554">
        <v>67.766770969475132</v>
      </c>
      <c r="AJ554">
        <v>0.58042406296907567</v>
      </c>
      <c r="AK554">
        <v>0.58042404265680969</v>
      </c>
      <c r="AL554">
        <v>0.58042119659534608</v>
      </c>
      <c r="AM554">
        <v>0.58042694123160576</v>
      </c>
      <c r="AN554">
        <v>0.66109561029247743</v>
      </c>
      <c r="AO554">
        <v>0.66109561029247743</v>
      </c>
      <c r="AP554">
        <v>0.66109561029247743</v>
      </c>
      <c r="AQ554">
        <v>0.66109561029247743</v>
      </c>
      <c r="AR554">
        <v>14.932532799556659</v>
      </c>
      <c r="AS554">
        <v>14.932532799556659</v>
      </c>
      <c r="AT554">
        <v>14.932532799556659</v>
      </c>
      <c r="AU554">
        <v>14.932532799556659</v>
      </c>
      <c r="AV554" t="str">
        <f>VLOOKUP(Sheet1[[#This Row],[NPDES ID2]],Combined_Sheet__Major_Only___2[[NPDES ID2]:[ECHO BFR]],3,FALSE)</f>
        <v>SD</v>
      </c>
      <c r="AW554" t="s">
        <v>118</v>
      </c>
      <c r="AX554" t="str">
        <f>VLOOKUP(Sheet1[[#This Row],[NPDES ID2]],Combined_Sheet__Major_Only___2[[NPDES ID2]:[ECHO BFR]],27,FALSE)</f>
        <v>tempSludgeStore</v>
      </c>
      <c r="AY554" t="str">
        <f>VLOOKUP(Sheet1[[#This Row],[NPDES ID2]],Combined_Sheet__Major_Only___2[[NPDES ID2]:[ECHO BFR]],28,FALSE)</f>
        <v>-</v>
      </c>
      <c r="AZ554" t="str">
        <f>VLOOKUP(Sheet1[[#This Row],[NPDES ID2]],Combined_Sheet__Major_Only___2[[NPDES ID2]:[ECHO BFR]],29,FALSE)</f>
        <v>thickening, preliminaryOps</v>
      </c>
      <c r="BA554">
        <f>VLOOKUP(Sheet1[[#This Row],[NPDES ID2]],Combined_Sheet__Major_Only___2[[NPDES ID2]:[ECHO BFR]],17,FALSE)</f>
        <v>44.489620000000002</v>
      </c>
      <c r="BB554">
        <f>VLOOKUP(Sheet1[[#This Row],[NPDES ID2]],Combined_Sheet__Major_Only___2[[NPDES ID2]:[ECHO BFR]],18,FALSE)</f>
        <v>-103.86042</v>
      </c>
      <c r="BC554" t="str">
        <f>IF(ISNUMBER(SEARCH("aerobic",$AW554)),"aerobic","")</f>
        <v>aerobic</v>
      </c>
      <c r="BD554" t="str">
        <f>IF(ISNUMBER(SEARCH("anaer",$AW554)),"anaer","")</f>
        <v/>
      </c>
      <c r="BE554" t="str">
        <f>IF(ISNUMBER(SEARCH("thickening",$AZ554)),"thickening","")</f>
        <v>thickening</v>
      </c>
      <c r="BF554" s="2" t="str">
        <f>IF(ISNUMBER(SEARCH("airDry",$AW554)),"airDry","")</f>
        <v>airDry</v>
      </c>
      <c r="BG554" s="2" t="str">
        <f>IF(ISNUMBER(SEARCH("heatDry",$AY554)),"heatDry","")</f>
        <v/>
      </c>
      <c r="BH554" s="2" t="str">
        <f>IF(AND(ISNUMBER(SEARCH("aerobic",$AW554)),ISNUMBER(SEARCH("anaer",$AW554))),"Combined Aer and Anaer.","")</f>
        <v/>
      </c>
    </row>
    <row r="555" spans="1:60" x14ac:dyDescent="0.3">
      <c r="A555" s="4">
        <v>553</v>
      </c>
      <c r="B555" t="s">
        <v>2718</v>
      </c>
      <c r="C555">
        <v>235.75</v>
      </c>
      <c r="D555">
        <v>544.4076818762212</v>
      </c>
      <c r="E555">
        <v>546.36752422738221</v>
      </c>
      <c r="F555">
        <v>406.65097794073642</v>
      </c>
      <c r="G555">
        <v>683.8510568033081</v>
      </c>
      <c r="H555">
        <v>-77.033770591393846</v>
      </c>
      <c r="I555">
        <v>-78.326517007553235</v>
      </c>
      <c r="J555">
        <v>-91.255591816049886</v>
      </c>
      <c r="K555">
        <v>-61.644163197680243</v>
      </c>
      <c r="L555">
        <v>150.5203850598219</v>
      </c>
      <c r="M555">
        <v>149.84497013710441</v>
      </c>
      <c r="N555">
        <v>147.39806605200039</v>
      </c>
      <c r="O555">
        <v>155.6648561318143</v>
      </c>
      <c r="P555">
        <v>5.5642487189361347</v>
      </c>
      <c r="Q555">
        <v>5.6230216703514024</v>
      </c>
      <c r="R555">
        <v>4.5420474929306556</v>
      </c>
      <c r="S555">
        <v>6.3732127613185128</v>
      </c>
      <c r="T555">
        <v>50.182668465318891</v>
      </c>
      <c r="U555">
        <v>50.182588182374012</v>
      </c>
      <c r="V555">
        <v>50.148214179455643</v>
      </c>
      <c r="W555">
        <v>50.216792059407531</v>
      </c>
      <c r="X555">
        <v>3537.988903128336</v>
      </c>
      <c r="Y555">
        <v>3551.319013929045</v>
      </c>
      <c r="Z555">
        <v>3422.2516391477138</v>
      </c>
      <c r="AA555">
        <v>3611.7911468676848</v>
      </c>
      <c r="AB555">
        <v>696.89128324101728</v>
      </c>
      <c r="AC555">
        <v>689.39190698683319</v>
      </c>
      <c r="AD555">
        <v>581.76352045853002</v>
      </c>
      <c r="AE555">
        <v>845.83974256812689</v>
      </c>
      <c r="AF555">
        <v>62.571209702260319</v>
      </c>
      <c r="AG555">
        <v>62.290371356884769</v>
      </c>
      <c r="AH555">
        <v>61.273642292825834</v>
      </c>
      <c r="AI555">
        <v>64.709176223164135</v>
      </c>
      <c r="AJ555">
        <v>0.54080753446120466</v>
      </c>
      <c r="AK555">
        <v>0.54080749642090886</v>
      </c>
      <c r="AL555">
        <v>0.54080216799899261</v>
      </c>
      <c r="AM555">
        <v>0.54081292321297059</v>
      </c>
      <c r="AN555">
        <v>0.95191309054361606</v>
      </c>
      <c r="AO555">
        <v>0.95191309054361606</v>
      </c>
      <c r="AP555">
        <v>0.95191309054361606</v>
      </c>
      <c r="AQ555">
        <v>0.95191309054361606</v>
      </c>
      <c r="AR555">
        <v>12.893135495437161</v>
      </c>
      <c r="AS555">
        <v>12.893135495437161</v>
      </c>
      <c r="AT555">
        <v>12.893135495437161</v>
      </c>
      <c r="AU555">
        <v>12.893135495437161</v>
      </c>
      <c r="AV555" t="str">
        <f>VLOOKUP(Sheet1[[#This Row],[NPDES ID2]],Combined_Sheet__Major_Only___2[[NPDES ID2]:[ECHO BFR]],3,FALSE)</f>
        <v>IL</v>
      </c>
      <c r="AW555" t="s">
        <v>41</v>
      </c>
      <c r="AX555" t="str">
        <f>VLOOKUP(Sheet1[[#This Row],[NPDES ID2]],Combined_Sheet__Major_Only___2[[NPDES ID2]:[ECHO BFR]],27,FALSE)</f>
        <v>tempSludgeStore</v>
      </c>
      <c r="AY555" t="str">
        <f>VLOOKUP(Sheet1[[#This Row],[NPDES ID2]],Combined_Sheet__Major_Only___2[[NPDES ID2]:[ECHO BFR]],28,FALSE)</f>
        <v>-</v>
      </c>
      <c r="AZ555" t="str">
        <f>VLOOKUP(Sheet1[[#This Row],[NPDES ID2]],Combined_Sheet__Major_Only___2[[NPDES ID2]:[ECHO BFR]],29,FALSE)</f>
        <v>thickening</v>
      </c>
      <c r="BA555">
        <f>VLOOKUP(Sheet1[[#This Row],[NPDES ID2]],Combined_Sheet__Major_Only___2[[NPDES ID2]:[ECHO BFR]],17,FALSE)</f>
        <v>42.480150000000002</v>
      </c>
      <c r="BB555">
        <f>VLOOKUP(Sheet1[[#This Row],[NPDES ID2]],Combined_Sheet__Major_Only___2[[NPDES ID2]:[ECHO BFR]],18,FALSE)</f>
        <v>-88.099357999999995</v>
      </c>
      <c r="BC555" t="str">
        <f>IF(ISNUMBER(SEARCH("aerobic",$AW555)),"aerobic","")</f>
        <v>aerobic</v>
      </c>
      <c r="BD555" t="str">
        <f>IF(ISNUMBER(SEARCH("anaer",$AW555)),"anaer","")</f>
        <v/>
      </c>
      <c r="BE555" t="str">
        <f>IF(ISNUMBER(SEARCH("thickening",$AZ555)),"thickening","")</f>
        <v>thickening</v>
      </c>
      <c r="BF555" s="3" t="str">
        <f>IF(ISNUMBER(SEARCH("airDry",$AW555)),"airDry","")</f>
        <v/>
      </c>
      <c r="BG555" s="3" t="str">
        <f>IF(ISNUMBER(SEARCH("heatDry",$AY555)),"heatDry","")</f>
        <v/>
      </c>
      <c r="BH555" s="3" t="str">
        <f>IF(AND(ISNUMBER(SEARCH("aerobic",$AW555)),ISNUMBER(SEARCH("anaer",$AW555))),"Combined Aer and Anaer.","")</f>
        <v/>
      </c>
    </row>
    <row r="556" spans="1:60" x14ac:dyDescent="0.3">
      <c r="A556" s="4">
        <v>554</v>
      </c>
      <c r="B556" t="s">
        <v>2723</v>
      </c>
      <c r="C556">
        <v>230.8</v>
      </c>
      <c r="D556">
        <v>530.35316503756576</v>
      </c>
      <c r="E556">
        <v>531.36687842848607</v>
      </c>
      <c r="F556">
        <v>395.48917317991538</v>
      </c>
      <c r="G556">
        <v>666.07072581303123</v>
      </c>
      <c r="H556">
        <v>-76.797379434202952</v>
      </c>
      <c r="I556">
        <v>-78.073997254946789</v>
      </c>
      <c r="J556">
        <v>-90.929685059281425</v>
      </c>
      <c r="K556">
        <v>-60.429108048155207</v>
      </c>
      <c r="L556">
        <v>153.7636755755361</v>
      </c>
      <c r="M556">
        <v>153.15029757177581</v>
      </c>
      <c r="N556">
        <v>150.92805759991799</v>
      </c>
      <c r="O556">
        <v>158.4357876701869</v>
      </c>
      <c r="P556">
        <v>5.4353617833676129</v>
      </c>
      <c r="Q556">
        <v>5.5036801058719647</v>
      </c>
      <c r="R556">
        <v>4.3992744893167606</v>
      </c>
      <c r="S556">
        <v>6.2431923865501284</v>
      </c>
      <c r="T556">
        <v>75.905109033139681</v>
      </c>
      <c r="U556">
        <v>75.904989053554743</v>
      </c>
      <c r="V556">
        <v>75.853618508922722</v>
      </c>
      <c r="W556">
        <v>75.956105351994324</v>
      </c>
      <c r="X556">
        <v>5128.2766508157556</v>
      </c>
      <c r="Y556">
        <v>5145.4399359022927</v>
      </c>
      <c r="Z556">
        <v>4979.0579226875352</v>
      </c>
      <c r="AA556">
        <v>5223.2952416423068</v>
      </c>
      <c r="AB556">
        <v>877.60653871192369</v>
      </c>
      <c r="AC556">
        <v>871.10570007869637</v>
      </c>
      <c r="AD556">
        <v>750.55000187216513</v>
      </c>
      <c r="AE556">
        <v>1038.6685346210929</v>
      </c>
      <c r="AF556">
        <v>65.290419172644647</v>
      </c>
      <c r="AG556">
        <v>65.029888972023684</v>
      </c>
      <c r="AH556">
        <v>64.086814811003435</v>
      </c>
      <c r="AI556">
        <v>67.273587867402455</v>
      </c>
      <c r="AJ556">
        <v>0.57403396218932146</v>
      </c>
      <c r="AK556">
        <v>0.57403391700933803</v>
      </c>
      <c r="AL556">
        <v>0.57402758896150385</v>
      </c>
      <c r="AM556">
        <v>0.57404036189704899</v>
      </c>
      <c r="AN556">
        <v>0.96744778097652284</v>
      </c>
      <c r="AO556">
        <v>0.96744778097652284</v>
      </c>
      <c r="AP556">
        <v>0.96744778097652284</v>
      </c>
      <c r="AQ556">
        <v>0.96744778097652284</v>
      </c>
      <c r="AR556">
        <v>14.5738838912205</v>
      </c>
      <c r="AS556">
        <v>14.5738838912205</v>
      </c>
      <c r="AT556">
        <v>14.5738838912205</v>
      </c>
      <c r="AU556">
        <v>14.5738838912205</v>
      </c>
      <c r="AV556" t="str">
        <f>VLOOKUP(Sheet1[[#This Row],[NPDES ID2]],Combined_Sheet__Major_Only___2[[NPDES ID2]:[ECHO BFR]],3,FALSE)</f>
        <v>IN</v>
      </c>
      <c r="AW556" t="s">
        <v>12181</v>
      </c>
      <c r="AX556" t="str">
        <f>VLOOKUP(Sheet1[[#This Row],[NPDES ID2]],Combined_Sheet__Major_Only___2[[NPDES ID2]:[ECHO BFR]],27,FALSE)</f>
        <v>tempSludgeStore</v>
      </c>
      <c r="AY556" t="str">
        <f>VLOOKUP(Sheet1[[#This Row],[NPDES ID2]],Combined_Sheet__Major_Only___2[[NPDES ID2]:[ECHO BFR]],28,FALSE)</f>
        <v>-</v>
      </c>
      <c r="AZ556" t="str">
        <f>VLOOKUP(Sheet1[[#This Row],[NPDES ID2]],Combined_Sheet__Major_Only___2[[NPDES ID2]:[ECHO BFR]],29,FALSE)</f>
        <v>preliminaryOps, thickening</v>
      </c>
      <c r="BA556">
        <f>VLOOKUP(Sheet1[[#This Row],[NPDES ID2]],Combined_Sheet__Major_Only___2[[NPDES ID2]:[ECHO BFR]],17,FALSE)</f>
        <v>41.620055999999998</v>
      </c>
      <c r="BB556">
        <f>VLOOKUP(Sheet1[[#This Row],[NPDES ID2]],Combined_Sheet__Major_Only___2[[NPDES ID2]:[ECHO BFR]],18,FALSE)</f>
        <v>-87.062443999999999</v>
      </c>
      <c r="BC556" t="str">
        <f>IF(ISNUMBER(SEARCH("aerobic",$AW556)),"aerobic","")</f>
        <v/>
      </c>
      <c r="BD556" t="str">
        <f>IF(ISNUMBER(SEARCH("anaer",$AW556)),"anaer","")</f>
        <v>anaer</v>
      </c>
      <c r="BE556" t="str">
        <f>IF(ISNUMBER(SEARCH("thickening",$AZ556)),"thickening","")</f>
        <v>thickening</v>
      </c>
      <c r="BF556" s="2" t="str">
        <f>IF(ISNUMBER(SEARCH("airDry",$AW556)),"airDry","")</f>
        <v/>
      </c>
      <c r="BG556" s="2" t="str">
        <f>IF(ISNUMBER(SEARCH("heatDry",$AY556)),"heatDry","")</f>
        <v/>
      </c>
      <c r="BH556" s="2" t="str">
        <f>IF(AND(ISNUMBER(SEARCH("aerobic",$AW556)),ISNUMBER(SEARCH("anaer",$AW556))),"Combined Aer and Anaer.","")</f>
        <v/>
      </c>
    </row>
    <row r="557" spans="1:60" x14ac:dyDescent="0.3">
      <c r="A557" s="4">
        <v>555</v>
      </c>
      <c r="B557" t="s">
        <v>2728</v>
      </c>
      <c r="C557">
        <v>224.84</v>
      </c>
      <c r="D557">
        <v>582.30008961118108</v>
      </c>
      <c r="E557">
        <v>585.17151679951712</v>
      </c>
      <c r="F557">
        <v>433.25702490228781</v>
      </c>
      <c r="G557">
        <v>734.96922972630057</v>
      </c>
      <c r="H557">
        <v>-77.212304102653533</v>
      </c>
      <c r="I557">
        <v>-78.343461232074787</v>
      </c>
      <c r="J557">
        <v>-91.057625971156398</v>
      </c>
      <c r="K557">
        <v>-62.233275604233569</v>
      </c>
      <c r="L557">
        <v>139.26131945711239</v>
      </c>
      <c r="M557">
        <v>138.5850744055322</v>
      </c>
      <c r="N557">
        <v>136.13540164651349</v>
      </c>
      <c r="O557">
        <v>144.41165566499549</v>
      </c>
      <c r="P557">
        <v>5.314679861988183</v>
      </c>
      <c r="Q557">
        <v>5.361986278488641</v>
      </c>
      <c r="R557">
        <v>4.3613152098913854</v>
      </c>
      <c r="S557">
        <v>6.0992490933688774</v>
      </c>
      <c r="T557">
        <v>3.9817831244651538</v>
      </c>
      <c r="U557">
        <v>3.9817741419052961</v>
      </c>
      <c r="V557">
        <v>3.9779281626724181</v>
      </c>
      <c r="W557">
        <v>3.985601086386195</v>
      </c>
      <c r="X557">
        <v>289.39410254120691</v>
      </c>
      <c r="Y557">
        <v>290.53633172496342</v>
      </c>
      <c r="Z557">
        <v>279.23035886537713</v>
      </c>
      <c r="AA557">
        <v>295.92623141754592</v>
      </c>
      <c r="AB557">
        <v>43.800149386351883</v>
      </c>
      <c r="AC557">
        <v>43.567811252155863</v>
      </c>
      <c r="AD557">
        <v>38.080204626111787</v>
      </c>
      <c r="AE557">
        <v>50.865251542038891</v>
      </c>
      <c r="AF557">
        <v>60.69953540963612</v>
      </c>
      <c r="AG557">
        <v>60.404749434613997</v>
      </c>
      <c r="AH557">
        <v>59.337226429874264</v>
      </c>
      <c r="AI557">
        <v>62.944124149426479</v>
      </c>
      <c r="AJ557">
        <v>0.5179546676539587</v>
      </c>
      <c r="AK557">
        <v>0.5179546499372174</v>
      </c>
      <c r="AL557">
        <v>0.51795216753197948</v>
      </c>
      <c r="AM557">
        <v>0.51795717814531816</v>
      </c>
      <c r="AN557">
        <v>0.66335945203460678</v>
      </c>
      <c r="AO557">
        <v>0.66335945203460656</v>
      </c>
      <c r="AP557">
        <v>0.66335945203460656</v>
      </c>
      <c r="AQ557">
        <v>0.66335945203460656</v>
      </c>
      <c r="AR557">
        <v>14.58922198515072</v>
      </c>
      <c r="AS557">
        <v>14.58922198515072</v>
      </c>
      <c r="AT557">
        <v>14.58922198515072</v>
      </c>
      <c r="AU557">
        <v>14.58922198515072</v>
      </c>
      <c r="AV557" t="str">
        <f>VLOOKUP(Sheet1[[#This Row],[NPDES ID2]],Combined_Sheet__Major_Only___2[[NPDES ID2]:[ECHO BFR]],3,FALSE)</f>
        <v>WA</v>
      </c>
      <c r="AW557" t="s">
        <v>12183</v>
      </c>
      <c r="AX557" t="str">
        <f>VLOOKUP(Sheet1[[#This Row],[NPDES ID2]],Combined_Sheet__Major_Only___2[[NPDES ID2]:[ECHO BFR]],27,FALSE)</f>
        <v>tempSludgeStore</v>
      </c>
      <c r="AY557" t="str">
        <f>VLOOKUP(Sheet1[[#This Row],[NPDES ID2]],Combined_Sheet__Major_Only___2[[NPDES ID2]:[ECHO BFR]],28,FALSE)</f>
        <v>-</v>
      </c>
      <c r="AZ557" t="str">
        <f>VLOOKUP(Sheet1[[#This Row],[NPDES ID2]],Combined_Sheet__Major_Only___2[[NPDES ID2]:[ECHO BFR]],29,FALSE)</f>
        <v>thickening, sludgeLagoon</v>
      </c>
      <c r="BA557">
        <f>VLOOKUP(Sheet1[[#This Row],[NPDES ID2]],Combined_Sheet__Major_Only___2[[NPDES ID2]:[ECHO BFR]],17,FALSE)</f>
        <v>46.968591000000004</v>
      </c>
      <c r="BB557">
        <f>VLOOKUP(Sheet1[[#This Row],[NPDES ID2]],Combined_Sheet__Major_Only___2[[NPDES ID2]:[ECHO BFR]],18,FALSE)</f>
        <v>-120.540876</v>
      </c>
      <c r="BC557" t="str">
        <f>IF(ISNUMBER(SEARCH("aerobic",$AW557)),"aerobic","")</f>
        <v/>
      </c>
      <c r="BD557" t="str">
        <f>IF(ISNUMBER(SEARCH("anaer",$AW557)),"anaer","")</f>
        <v>anaer</v>
      </c>
      <c r="BE557" t="str">
        <f>IF(ISNUMBER(SEARCH("thickening",$AZ557)),"thickening","")</f>
        <v>thickening</v>
      </c>
      <c r="BF557" s="3" t="str">
        <f>IF(ISNUMBER(SEARCH("airDry",$AW557)),"airDry","")</f>
        <v>airDry</v>
      </c>
      <c r="BG557" s="3" t="str">
        <f>IF(ISNUMBER(SEARCH("heatDry",$AY557)),"heatDry","")</f>
        <v/>
      </c>
      <c r="BH557" s="3" t="str">
        <f>IF(AND(ISNUMBER(SEARCH("aerobic",$AW557)),ISNUMBER(SEARCH("anaer",$AW557))),"Combined Aer and Anaer.","")</f>
        <v/>
      </c>
    </row>
    <row r="558" spans="1:60" x14ac:dyDescent="0.3">
      <c r="A558" s="4">
        <v>556</v>
      </c>
      <c r="B558" t="s">
        <v>2733</v>
      </c>
      <c r="C558">
        <v>224.65600000000001</v>
      </c>
      <c r="D558">
        <v>580.63841422937605</v>
      </c>
      <c r="E558">
        <v>583.41659897746126</v>
      </c>
      <c r="F558">
        <v>431.99500230680349</v>
      </c>
      <c r="G558">
        <v>732.77318142870365</v>
      </c>
      <c r="H558">
        <v>-77.192518874528744</v>
      </c>
      <c r="I558">
        <v>-78.356575512671341</v>
      </c>
      <c r="J558">
        <v>-91.081096929031787</v>
      </c>
      <c r="K558">
        <v>-62.172868638875578</v>
      </c>
      <c r="L558">
        <v>139.63414731899579</v>
      </c>
      <c r="M558">
        <v>138.9620921113752</v>
      </c>
      <c r="N558">
        <v>136.52757556701081</v>
      </c>
      <c r="O558">
        <v>144.75261426958821</v>
      </c>
      <c r="P558">
        <v>5.3094397610369688</v>
      </c>
      <c r="Q558">
        <v>5.3582562001261946</v>
      </c>
      <c r="R558">
        <v>4.3544119207272018</v>
      </c>
      <c r="S558">
        <v>6.0918887643178072</v>
      </c>
      <c r="T558">
        <v>4.1682449336775003</v>
      </c>
      <c r="U558">
        <v>4.1682356633569491</v>
      </c>
      <c r="V558">
        <v>4.164266476300539</v>
      </c>
      <c r="W558">
        <v>4.1721852058737996</v>
      </c>
      <c r="X558">
        <v>301.88802121172108</v>
      </c>
      <c r="Y558">
        <v>303.07064445466472</v>
      </c>
      <c r="Z558">
        <v>291.3753937914334</v>
      </c>
      <c r="AA558">
        <v>308.64158390791277</v>
      </c>
      <c r="AB558">
        <v>51.640572772566081</v>
      </c>
      <c r="AC558">
        <v>51.260710122973258</v>
      </c>
      <c r="AD558">
        <v>44.101878945075718</v>
      </c>
      <c r="AE558">
        <v>61.138650012498978</v>
      </c>
      <c r="AF558">
        <v>60.911919518819417</v>
      </c>
      <c r="AG558">
        <v>60.618716367226178</v>
      </c>
      <c r="AH558">
        <v>59.556951375536521</v>
      </c>
      <c r="AI558">
        <v>63.144417654617492</v>
      </c>
      <c r="AJ558">
        <v>0.52054709508462338</v>
      </c>
      <c r="AK558">
        <v>0.52054707552748458</v>
      </c>
      <c r="AL558">
        <v>0.52054433533129307</v>
      </c>
      <c r="AM558">
        <v>0.52054986628569522</v>
      </c>
      <c r="AN558">
        <v>0.67131945596208509</v>
      </c>
      <c r="AO558">
        <v>0.67131945596208498</v>
      </c>
      <c r="AP558">
        <v>0.67131945596208498</v>
      </c>
      <c r="AQ558">
        <v>0.67131945596208498</v>
      </c>
      <c r="AR558">
        <v>13.59959594463608</v>
      </c>
      <c r="AS558">
        <v>13.59959594463608</v>
      </c>
      <c r="AT558">
        <v>13.59959594463608</v>
      </c>
      <c r="AU558">
        <v>13.59959594463608</v>
      </c>
      <c r="AV558" t="str">
        <f>VLOOKUP(Sheet1[[#This Row],[NPDES ID2]],Combined_Sheet__Major_Only___2[[NPDES ID2]:[ECHO BFR]],3,FALSE)</f>
        <v>IL</v>
      </c>
      <c r="AW558" t="s">
        <v>12188</v>
      </c>
      <c r="AX558" t="str">
        <f>VLOOKUP(Sheet1[[#This Row],[NPDES ID2]],Combined_Sheet__Major_Only___2[[NPDES ID2]:[ECHO BFR]],27,FALSE)</f>
        <v>-</v>
      </c>
      <c r="AY558" t="str">
        <f>VLOOKUP(Sheet1[[#This Row],[NPDES ID2]],Combined_Sheet__Major_Only___2[[NPDES ID2]:[ECHO BFR]],28,FALSE)</f>
        <v>-</v>
      </c>
      <c r="AZ558" t="str">
        <f>VLOOKUP(Sheet1[[#This Row],[NPDES ID2]],Combined_Sheet__Major_Only___2[[NPDES ID2]:[ECHO BFR]],29,FALSE)</f>
        <v>preliminaryOps</v>
      </c>
      <c r="BA558">
        <f>VLOOKUP(Sheet1[[#This Row],[NPDES ID2]],Combined_Sheet__Major_Only___2[[NPDES ID2]:[ECHO BFR]],17,FALSE)</f>
        <v>41.920907999999997</v>
      </c>
      <c r="BB558">
        <f>VLOOKUP(Sheet1[[#This Row],[NPDES ID2]],Combined_Sheet__Major_Only___2[[NPDES ID2]:[ECHO BFR]],18,FALSE)</f>
        <v>-87.975131000000005</v>
      </c>
      <c r="BC558" t="str">
        <f>IF(ISNUMBER(SEARCH("aerobic",$AW558)),"aerobic","")</f>
        <v>aerobic</v>
      </c>
      <c r="BD558" t="str">
        <f>IF(ISNUMBER(SEARCH("anaer",$AW558)),"anaer","")</f>
        <v>anaer</v>
      </c>
      <c r="BE558" t="str">
        <f>IF(ISNUMBER(SEARCH("thickening",$AZ558)),"thickening","")</f>
        <v/>
      </c>
      <c r="BF558" s="2" t="str">
        <f>IF(ISNUMBER(SEARCH("airDry",$AW558)),"airDry","")</f>
        <v>airDry</v>
      </c>
      <c r="BG558" s="2" t="str">
        <f>IF(ISNUMBER(SEARCH("heatDry",$AY558)),"heatDry","")</f>
        <v/>
      </c>
      <c r="BH558" s="2" t="str">
        <f>IF(AND(ISNUMBER(SEARCH("aerobic",$AW558)),ISNUMBER(SEARCH("anaer",$AW558))),"Combined Aer and Anaer.","")</f>
        <v>Combined Aer and Anaer.</v>
      </c>
    </row>
    <row r="559" spans="1:60" x14ac:dyDescent="0.3">
      <c r="A559" s="4">
        <v>557</v>
      </c>
      <c r="B559" t="s">
        <v>2737</v>
      </c>
      <c r="C559">
        <v>220.21</v>
      </c>
      <c r="D559">
        <v>579.71107745079348</v>
      </c>
      <c r="E559">
        <v>582.0841517038948</v>
      </c>
      <c r="F559">
        <v>430.6303824511179</v>
      </c>
      <c r="G559">
        <v>731.88364106709196</v>
      </c>
      <c r="H559">
        <v>-77.071483330459557</v>
      </c>
      <c r="I559">
        <v>-78.309391397597381</v>
      </c>
      <c r="J559">
        <v>-91.154636990291266</v>
      </c>
      <c r="K559">
        <v>-61.84088661557108</v>
      </c>
      <c r="L559">
        <v>139.2545428073368</v>
      </c>
      <c r="M559">
        <v>138.613632683454</v>
      </c>
      <c r="N559">
        <v>136.29160889852341</v>
      </c>
      <c r="O559">
        <v>144.13643763022861</v>
      </c>
      <c r="P559">
        <v>5.1999389077150964</v>
      </c>
      <c r="Q559">
        <v>5.2528288907173657</v>
      </c>
      <c r="R559">
        <v>4.2518317601769668</v>
      </c>
      <c r="S559">
        <v>5.9596838256973257</v>
      </c>
      <c r="T559">
        <v>107.21969244425701</v>
      </c>
      <c r="U559">
        <v>107.2195241378524</v>
      </c>
      <c r="V559">
        <v>107.14746194765939</v>
      </c>
      <c r="W559">
        <v>107.29122967351491</v>
      </c>
      <c r="X559">
        <v>7632.3010996141447</v>
      </c>
      <c r="Y559">
        <v>7661.8477124560022</v>
      </c>
      <c r="Z559">
        <v>7376.146337136779</v>
      </c>
      <c r="AA559">
        <v>7795.6456889636611</v>
      </c>
      <c r="AB559">
        <v>1173.6357175635869</v>
      </c>
      <c r="AC559">
        <v>1166.8125305127371</v>
      </c>
      <c r="AD559">
        <v>1018.582042233395</v>
      </c>
      <c r="AE559">
        <v>1364.5987706317501</v>
      </c>
      <c r="AF559">
        <v>61.973325847963679</v>
      </c>
      <c r="AG559">
        <v>61.688007795715308</v>
      </c>
      <c r="AH559">
        <v>60.655205599708601</v>
      </c>
      <c r="AI559">
        <v>64.145181295603436</v>
      </c>
      <c r="AJ559">
        <v>0.53350585723965638</v>
      </c>
      <c r="AK559">
        <v>0.53350580783008161</v>
      </c>
      <c r="AL559">
        <v>0.53349888819440305</v>
      </c>
      <c r="AM559">
        <v>0.53351285525628811</v>
      </c>
      <c r="AN559">
        <v>0.97663639575431094</v>
      </c>
      <c r="AO559">
        <v>0.97663639575431105</v>
      </c>
      <c r="AP559">
        <v>0.97663639575431105</v>
      </c>
      <c r="AQ559">
        <v>0.97663639575431105</v>
      </c>
      <c r="AR559">
        <v>14.750696593374011</v>
      </c>
      <c r="AS559">
        <v>14.750696593374011</v>
      </c>
      <c r="AT559">
        <v>14.750696593374011</v>
      </c>
      <c r="AU559">
        <v>14.750696593374011</v>
      </c>
      <c r="AV559" t="str">
        <f>VLOOKUP(Sheet1[[#This Row],[NPDES ID2]],Combined_Sheet__Major_Only___2[[NPDES ID2]:[ECHO BFR]],3,FALSE)</f>
        <v>VA</v>
      </c>
      <c r="AW559" t="s">
        <v>12181</v>
      </c>
      <c r="AX559" t="str">
        <f>VLOOKUP(Sheet1[[#This Row],[NPDES ID2]],Combined_Sheet__Major_Only___2[[NPDES ID2]:[ECHO BFR]],27,FALSE)</f>
        <v>methaneBioCaptureRecover</v>
      </c>
      <c r="AY559" t="str">
        <f>VLOOKUP(Sheet1[[#This Row],[NPDES ID2]],Combined_Sheet__Major_Only___2[[NPDES ID2]:[ECHO BFR]],28,FALSE)</f>
        <v>-</v>
      </c>
      <c r="AZ559" t="str">
        <f>VLOOKUP(Sheet1[[#This Row],[NPDES ID2]],Combined_Sheet__Major_Only___2[[NPDES ID2]:[ECHO BFR]],29,FALSE)</f>
        <v>thickening</v>
      </c>
      <c r="BA559">
        <f>VLOOKUP(Sheet1[[#This Row],[NPDES ID2]],Combined_Sheet__Major_Only___2[[NPDES ID2]:[ECHO BFR]],17,FALSE)</f>
        <v>37.156880000000001</v>
      </c>
      <c r="BB559">
        <f>VLOOKUP(Sheet1[[#This Row],[NPDES ID2]],Combined_Sheet__Major_Only___2[[NPDES ID2]:[ECHO BFR]],18,FALSE)</f>
        <v>-80.471590000000006</v>
      </c>
      <c r="BC559" t="str">
        <f>IF(ISNUMBER(SEARCH("aerobic",$AW559)),"aerobic","")</f>
        <v/>
      </c>
      <c r="BD559" t="str">
        <f>IF(ISNUMBER(SEARCH("anaer",$AW559)),"anaer","")</f>
        <v>anaer</v>
      </c>
      <c r="BE559" t="str">
        <f>IF(ISNUMBER(SEARCH("thickening",$AZ559)),"thickening","")</f>
        <v>thickening</v>
      </c>
      <c r="BF559" s="3" t="str">
        <f>IF(ISNUMBER(SEARCH("airDry",$AW559)),"airDry","")</f>
        <v/>
      </c>
      <c r="BG559" s="3" t="str">
        <f>IF(ISNUMBER(SEARCH("heatDry",$AY559)),"heatDry","")</f>
        <v/>
      </c>
      <c r="BH559" s="3" t="str">
        <f>IF(AND(ISNUMBER(SEARCH("aerobic",$AW559)),ISNUMBER(SEARCH("anaer",$AW559))),"Combined Aer and Anaer.","")</f>
        <v/>
      </c>
    </row>
    <row r="560" spans="1:60" x14ac:dyDescent="0.3">
      <c r="A560" s="4">
        <v>558</v>
      </c>
      <c r="B560" t="s">
        <v>2742</v>
      </c>
      <c r="C560">
        <v>218.63</v>
      </c>
      <c r="D560">
        <v>620.55735267899877</v>
      </c>
      <c r="E560">
        <v>624.75960257883003</v>
      </c>
      <c r="F560">
        <v>460.6550904870187</v>
      </c>
      <c r="G560">
        <v>786.49007140132801</v>
      </c>
      <c r="H560">
        <v>-77.411813825250761</v>
      </c>
      <c r="I560">
        <v>-78.374689649830643</v>
      </c>
      <c r="J560">
        <v>-90.698234541245128</v>
      </c>
      <c r="K560">
        <v>-62.897017140877757</v>
      </c>
      <c r="L560">
        <v>129.9065033912247</v>
      </c>
      <c r="M560">
        <v>129.20784536625871</v>
      </c>
      <c r="N560">
        <v>126.6769679263251</v>
      </c>
      <c r="O560">
        <v>135.2275666293454</v>
      </c>
      <c r="P560">
        <v>5.1777710196063804</v>
      </c>
      <c r="Q560">
        <v>5.2177135857140016</v>
      </c>
      <c r="R560">
        <v>4.2985107324432699</v>
      </c>
      <c r="S560">
        <v>5.9572365504606299</v>
      </c>
      <c r="T560">
        <v>4.2219522971567587</v>
      </c>
      <c r="U560">
        <v>4.2219429439513094</v>
      </c>
      <c r="V560">
        <v>4.2179382688376386</v>
      </c>
      <c r="W560">
        <v>4.22592779888579</v>
      </c>
      <c r="X560">
        <v>319.88690764438871</v>
      </c>
      <c r="Y560">
        <v>321.29037258705569</v>
      </c>
      <c r="Z560">
        <v>307.44281205809921</v>
      </c>
      <c r="AA560">
        <v>327.89190232030649</v>
      </c>
      <c r="AB560">
        <v>55.606552508184613</v>
      </c>
      <c r="AC560">
        <v>55.156902511308431</v>
      </c>
      <c r="AD560">
        <v>47.328543407158307</v>
      </c>
      <c r="AE560">
        <v>66.330420761519491</v>
      </c>
      <c r="AF560">
        <v>58.230417236274683</v>
      </c>
      <c r="AG560">
        <v>57.917209282925732</v>
      </c>
      <c r="AH560">
        <v>56.78297626900688</v>
      </c>
      <c r="AI560">
        <v>60.615272859423591</v>
      </c>
      <c r="AJ560">
        <v>0.48783072503730068</v>
      </c>
      <c r="AK560">
        <v>0.4878307060509926</v>
      </c>
      <c r="AL560">
        <v>0.48782804586590323</v>
      </c>
      <c r="AM560">
        <v>0.48783341532277258</v>
      </c>
      <c r="AN560">
        <v>0.67354285276848103</v>
      </c>
      <c r="AO560">
        <v>0.67354285276848114</v>
      </c>
      <c r="AP560">
        <v>0.67354285276848114</v>
      </c>
      <c r="AQ560">
        <v>0.67354285276848114</v>
      </c>
      <c r="AR560">
        <v>12.87896773674546</v>
      </c>
      <c r="AS560">
        <v>12.878967736745469</v>
      </c>
      <c r="AT560">
        <v>12.878967736745469</v>
      </c>
      <c r="AU560">
        <v>12.878967736745469</v>
      </c>
      <c r="AV560" t="str">
        <f>VLOOKUP(Sheet1[[#This Row],[NPDES ID2]],Combined_Sheet__Major_Only___2[[NPDES ID2]:[ECHO BFR]],3,FALSE)</f>
        <v>CA</v>
      </c>
      <c r="AW560" t="s">
        <v>118</v>
      </c>
      <c r="AX560" t="str">
        <f>VLOOKUP(Sheet1[[#This Row],[NPDES ID2]],Combined_Sheet__Major_Only___2[[NPDES ID2]:[ECHO BFR]],27,FALSE)</f>
        <v>tempSludgeStore</v>
      </c>
      <c r="AY560" t="str">
        <f>VLOOKUP(Sheet1[[#This Row],[NPDES ID2]],Combined_Sheet__Major_Only___2[[NPDES ID2]:[ECHO BFR]],28,FALSE)</f>
        <v>-</v>
      </c>
      <c r="AZ560" t="str">
        <f>VLOOKUP(Sheet1[[#This Row],[NPDES ID2]],Combined_Sheet__Major_Only___2[[NPDES ID2]:[ECHO BFR]],29,FALSE)</f>
        <v>preliminaryOps</v>
      </c>
      <c r="BA560">
        <f>VLOOKUP(Sheet1[[#This Row],[NPDES ID2]],Combined_Sheet__Major_Only___2[[NPDES ID2]:[ECHO BFR]],17,FALSE)</f>
        <v>37.066388544196897</v>
      </c>
      <c r="BB560">
        <f>VLOOKUP(Sheet1[[#This Row],[NPDES ID2]],Combined_Sheet__Major_Only___2[[NPDES ID2]:[ECHO BFR]],18,FALSE)</f>
        <v>-120.346803001357</v>
      </c>
      <c r="BC560" t="str">
        <f>IF(ISNUMBER(SEARCH("aerobic",$AW560)),"aerobic","")</f>
        <v>aerobic</v>
      </c>
      <c r="BD560" t="str">
        <f>IF(ISNUMBER(SEARCH("anaer",$AW560)),"anaer","")</f>
        <v/>
      </c>
      <c r="BE560" t="str">
        <f>IF(ISNUMBER(SEARCH("thickening",$AZ560)),"thickening","")</f>
        <v/>
      </c>
      <c r="BF560" s="2" t="str">
        <f>IF(ISNUMBER(SEARCH("airDry",$AW560)),"airDry","")</f>
        <v>airDry</v>
      </c>
      <c r="BG560" s="2" t="str">
        <f>IF(ISNUMBER(SEARCH("heatDry",$AY560)),"heatDry","")</f>
        <v/>
      </c>
      <c r="BH560" s="2" t="str">
        <f>IF(AND(ISNUMBER(SEARCH("aerobic",$AW560)),ISNUMBER(SEARCH("anaer",$AW560))),"Combined Aer and Anaer.","")</f>
        <v/>
      </c>
    </row>
    <row r="561" spans="1:60" x14ac:dyDescent="0.3">
      <c r="A561" s="4">
        <v>559</v>
      </c>
      <c r="B561" t="s">
        <v>2747</v>
      </c>
      <c r="C561">
        <v>217.72</v>
      </c>
      <c r="D561">
        <v>585.1633532479924</v>
      </c>
      <c r="E561">
        <v>587.57963097302218</v>
      </c>
      <c r="F561">
        <v>434.28947294130541</v>
      </c>
      <c r="G561">
        <v>739.32529421238257</v>
      </c>
      <c r="H561">
        <v>-77.067387478471829</v>
      </c>
      <c r="I561">
        <v>-78.301713790131515</v>
      </c>
      <c r="J561">
        <v>-91.141009471222034</v>
      </c>
      <c r="K561">
        <v>-61.839519317650691</v>
      </c>
      <c r="L561">
        <v>137.62602825135801</v>
      </c>
      <c r="M561">
        <v>136.9919706760588</v>
      </c>
      <c r="N561">
        <v>134.69472008600951</v>
      </c>
      <c r="O561">
        <v>142.45582926036531</v>
      </c>
      <c r="P561">
        <v>5.1412327755459648</v>
      </c>
      <c r="Q561">
        <v>5.1935031574539652</v>
      </c>
      <c r="R561">
        <v>4.2041104286303197</v>
      </c>
      <c r="S561">
        <v>5.8925566570015073</v>
      </c>
      <c r="T561">
        <v>115.86397904775551</v>
      </c>
      <c r="U561">
        <v>115.86379740089311</v>
      </c>
      <c r="V561">
        <v>115.78602335076</v>
      </c>
      <c r="W561">
        <v>115.94118652701459</v>
      </c>
      <c r="X561">
        <v>8250.8700708864635</v>
      </c>
      <c r="Y561">
        <v>8282.8480579289317</v>
      </c>
      <c r="Z561">
        <v>7973.6634810639871</v>
      </c>
      <c r="AA561">
        <v>8427.6375933845975</v>
      </c>
      <c r="AB561">
        <v>1556.615406825126</v>
      </c>
      <c r="AC561">
        <v>1541.5743844813639</v>
      </c>
      <c r="AD561">
        <v>1308.9355321984449</v>
      </c>
      <c r="AE561">
        <v>1873.510839784534</v>
      </c>
      <c r="AF561">
        <v>61.94915120433113</v>
      </c>
      <c r="AG561">
        <v>61.663646213293447</v>
      </c>
      <c r="AH561">
        <v>60.630233144652323</v>
      </c>
      <c r="AI561">
        <v>64.122332363663247</v>
      </c>
      <c r="AJ561">
        <v>0.53321065452753624</v>
      </c>
      <c r="AK561">
        <v>0.53321060019365574</v>
      </c>
      <c r="AL561">
        <v>0.53320299152958717</v>
      </c>
      <c r="AM561">
        <v>0.53321834939342272</v>
      </c>
      <c r="AN561">
        <v>0.97832530011687724</v>
      </c>
      <c r="AO561">
        <v>0.97832530011687724</v>
      </c>
      <c r="AP561">
        <v>0.97832530011687724</v>
      </c>
      <c r="AQ561">
        <v>0.97832530011687724</v>
      </c>
      <c r="AR561">
        <v>13.074670560058591</v>
      </c>
      <c r="AS561">
        <v>13.074670560058591</v>
      </c>
      <c r="AT561">
        <v>13.074670560058591</v>
      </c>
      <c r="AU561">
        <v>13.074670560058591</v>
      </c>
      <c r="AV561" t="str">
        <f>VLOOKUP(Sheet1[[#This Row],[NPDES ID2]],Combined_Sheet__Major_Only___2[[NPDES ID2]:[ECHO BFR]],3,FALSE)</f>
        <v>MD</v>
      </c>
      <c r="AW561" t="s">
        <v>41</v>
      </c>
      <c r="AX561" t="str">
        <f>VLOOKUP(Sheet1[[#This Row],[NPDES ID2]],Combined_Sheet__Major_Only___2[[NPDES ID2]:[ECHO BFR]],27,FALSE)</f>
        <v>other</v>
      </c>
      <c r="AY561" t="str">
        <f>VLOOKUP(Sheet1[[#This Row],[NPDES ID2]],Combined_Sheet__Major_Only___2[[NPDES ID2]:[ECHO BFR]],28,FALSE)</f>
        <v>-</v>
      </c>
      <c r="AZ561" t="str">
        <f>VLOOKUP(Sheet1[[#This Row],[NPDES ID2]],Combined_Sheet__Major_Only___2[[NPDES ID2]:[ECHO BFR]],29,FALSE)</f>
        <v>thickening</v>
      </c>
      <c r="BA561">
        <f>VLOOKUP(Sheet1[[#This Row],[NPDES ID2]],Combined_Sheet__Major_Only___2[[NPDES ID2]:[ECHO BFR]],17,FALSE)</f>
        <v>38.698383999999997</v>
      </c>
      <c r="BB561">
        <f>VLOOKUP(Sheet1[[#This Row],[NPDES ID2]],Combined_Sheet__Major_Only___2[[NPDES ID2]:[ECHO BFR]],18,FALSE)</f>
        <v>-76.532546999999994</v>
      </c>
      <c r="BC561" t="str">
        <f>IF(ISNUMBER(SEARCH("aerobic",$AW561)),"aerobic","")</f>
        <v>aerobic</v>
      </c>
      <c r="BD561" t="str">
        <f>IF(ISNUMBER(SEARCH("anaer",$AW561)),"anaer","")</f>
        <v/>
      </c>
      <c r="BE561" t="str">
        <f>IF(ISNUMBER(SEARCH("thickening",$AZ561)),"thickening","")</f>
        <v>thickening</v>
      </c>
      <c r="BF561" s="3" t="str">
        <f>IF(ISNUMBER(SEARCH("airDry",$AW561)),"airDry","")</f>
        <v/>
      </c>
      <c r="BG561" s="3" t="str">
        <f>IF(ISNUMBER(SEARCH("heatDry",$AY561)),"heatDry","")</f>
        <v/>
      </c>
      <c r="BH561" s="3" t="str">
        <f>IF(AND(ISNUMBER(SEARCH("aerobic",$AW561)),ISNUMBER(SEARCH("anaer",$AW561))),"Combined Aer and Anaer.","")</f>
        <v/>
      </c>
    </row>
    <row r="562" spans="1:60" x14ac:dyDescent="0.3">
      <c r="A562" s="4">
        <v>560</v>
      </c>
      <c r="B562" t="s">
        <v>2752</v>
      </c>
      <c r="C562">
        <v>217</v>
      </c>
      <c r="D562">
        <v>548.99684623460712</v>
      </c>
      <c r="E562">
        <v>549.80225974355449</v>
      </c>
      <c r="F562">
        <v>407.38267485617331</v>
      </c>
      <c r="G562">
        <v>691.4168536406105</v>
      </c>
      <c r="H562">
        <v>-76.710612928905789</v>
      </c>
      <c r="I562">
        <v>-78.030158877772791</v>
      </c>
      <c r="J562">
        <v>-90.756429814989943</v>
      </c>
      <c r="K562">
        <v>-60.010520291160702</v>
      </c>
      <c r="L562">
        <v>146.57500013432761</v>
      </c>
      <c r="M562">
        <v>146.01330022322529</v>
      </c>
      <c r="N562">
        <v>143.97819310815049</v>
      </c>
      <c r="O562">
        <v>150.85366014996481</v>
      </c>
      <c r="P562">
        <v>5.1065285329045249</v>
      </c>
      <c r="Q562">
        <v>5.1703048945660353</v>
      </c>
      <c r="R562">
        <v>4.1210225190633958</v>
      </c>
      <c r="S562">
        <v>5.8831799138941809</v>
      </c>
      <c r="T562">
        <v>105.5158226746299</v>
      </c>
      <c r="U562">
        <v>105.51565699775441</v>
      </c>
      <c r="V562">
        <v>105.44472066859851</v>
      </c>
      <c r="W562">
        <v>105.5862422445591</v>
      </c>
      <c r="X562">
        <v>7031.1712098603839</v>
      </c>
      <c r="Y562">
        <v>7053.7676330027607</v>
      </c>
      <c r="Z562">
        <v>6834.6024553943726</v>
      </c>
      <c r="AA562">
        <v>7156.2914928935916</v>
      </c>
      <c r="AB562">
        <v>1328.529293415987</v>
      </c>
      <c r="AC562">
        <v>1316.452854423258</v>
      </c>
      <c r="AD562">
        <v>1118.470649533125</v>
      </c>
      <c r="AE562">
        <v>1600.750990424978</v>
      </c>
      <c r="AF562">
        <v>66.196138093569857</v>
      </c>
      <c r="AG562">
        <v>65.942367175042449</v>
      </c>
      <c r="AH562">
        <v>65.023898818452693</v>
      </c>
      <c r="AI562">
        <v>68.127650300258821</v>
      </c>
      <c r="AJ562">
        <v>0.58510731962992057</v>
      </c>
      <c r="AK562">
        <v>0.58510726531416635</v>
      </c>
      <c r="AL562">
        <v>0.58509965859956803</v>
      </c>
      <c r="AM562">
        <v>0.58511501250861231</v>
      </c>
      <c r="AN562">
        <v>0.97627195992145843</v>
      </c>
      <c r="AO562">
        <v>0.97627195992145832</v>
      </c>
      <c r="AP562">
        <v>0.97627195992145832</v>
      </c>
      <c r="AQ562">
        <v>0.97627195992145832</v>
      </c>
      <c r="AR562">
        <v>13.95920687199663</v>
      </c>
      <c r="AS562">
        <v>13.95920687199663</v>
      </c>
      <c r="AT562">
        <v>13.95920687199663</v>
      </c>
      <c r="AU562">
        <v>13.95920687199663</v>
      </c>
      <c r="AV562" t="str">
        <f>VLOOKUP(Sheet1[[#This Row],[NPDES ID2]],Combined_Sheet__Major_Only___2[[NPDES ID2]:[ECHO BFR]],3,FALSE)</f>
        <v>IL</v>
      </c>
      <c r="AW562" t="s">
        <v>12181</v>
      </c>
      <c r="AX562" t="str">
        <f>VLOOKUP(Sheet1[[#This Row],[NPDES ID2]],Combined_Sheet__Major_Only___2[[NPDES ID2]:[ECHO BFR]],27,FALSE)</f>
        <v>tempSludgeStore</v>
      </c>
      <c r="AY562" t="str">
        <f>VLOOKUP(Sheet1[[#This Row],[NPDES ID2]],Combined_Sheet__Major_Only___2[[NPDES ID2]:[ECHO BFR]],28,FALSE)</f>
        <v>-</v>
      </c>
      <c r="AZ562" t="str">
        <f>VLOOKUP(Sheet1[[#This Row],[NPDES ID2]],Combined_Sheet__Major_Only___2[[NPDES ID2]:[ECHO BFR]],29,FALSE)</f>
        <v>preliminaryOps, thickening</v>
      </c>
      <c r="BA562">
        <f>VLOOKUP(Sheet1[[#This Row],[NPDES ID2]],Combined_Sheet__Major_Only___2[[NPDES ID2]:[ECHO BFR]],17,FALSE)</f>
        <v>40.494683000000002</v>
      </c>
      <c r="BB562">
        <f>VLOOKUP(Sheet1[[#This Row],[NPDES ID2]],Combined_Sheet__Major_Only___2[[NPDES ID2]:[ECHO BFR]],18,FALSE)</f>
        <v>-88.959697000000006</v>
      </c>
      <c r="BC562" t="str">
        <f>IF(ISNUMBER(SEARCH("aerobic",$AW562)),"aerobic","")</f>
        <v/>
      </c>
      <c r="BD562" t="str">
        <f>IF(ISNUMBER(SEARCH("anaer",$AW562)),"anaer","")</f>
        <v>anaer</v>
      </c>
      <c r="BE562" t="str">
        <f>IF(ISNUMBER(SEARCH("thickening",$AZ562)),"thickening","")</f>
        <v>thickening</v>
      </c>
      <c r="BF562" s="2" t="str">
        <f>IF(ISNUMBER(SEARCH("airDry",$AW562)),"airDry","")</f>
        <v/>
      </c>
      <c r="BG562" s="2" t="str">
        <f>IF(ISNUMBER(SEARCH("heatDry",$AY562)),"heatDry","")</f>
        <v/>
      </c>
      <c r="BH562" s="2" t="str">
        <f>IF(AND(ISNUMBER(SEARCH("aerobic",$AW562)),ISNUMBER(SEARCH("anaer",$AW562))),"Combined Aer and Anaer.","")</f>
        <v/>
      </c>
    </row>
    <row r="563" spans="1:60" x14ac:dyDescent="0.3">
      <c r="A563" s="4">
        <v>561</v>
      </c>
      <c r="B563" t="s">
        <v>2757</v>
      </c>
      <c r="C563">
        <v>211</v>
      </c>
      <c r="D563">
        <v>605.01179059526169</v>
      </c>
      <c r="E563">
        <v>607.7590560953023</v>
      </c>
      <c r="F563">
        <v>447.91587104133617</v>
      </c>
      <c r="G563">
        <v>766.27260807466348</v>
      </c>
      <c r="H563">
        <v>-77.091382508174107</v>
      </c>
      <c r="I563">
        <v>-78.329138100358023</v>
      </c>
      <c r="J563">
        <v>-91.036275329184406</v>
      </c>
      <c r="K563">
        <v>-61.95469436622674</v>
      </c>
      <c r="L563">
        <v>132.25213401778561</v>
      </c>
      <c r="M563">
        <v>131.62926806279111</v>
      </c>
      <c r="N563">
        <v>129.37238364473279</v>
      </c>
      <c r="O563">
        <v>136.99703469205889</v>
      </c>
      <c r="P563">
        <v>4.9845923398301082</v>
      </c>
      <c r="Q563">
        <v>5.0337348800665316</v>
      </c>
      <c r="R563">
        <v>4.082014876137305</v>
      </c>
      <c r="S563">
        <v>5.7161727917580736</v>
      </c>
      <c r="T563">
        <v>186.0288152773573</v>
      </c>
      <c r="U563">
        <v>186.028525347292</v>
      </c>
      <c r="V563">
        <v>185.90438868383441</v>
      </c>
      <c r="W563">
        <v>186.15204762610071</v>
      </c>
      <c r="X563">
        <v>13360.41281711597</v>
      </c>
      <c r="Y563">
        <v>13413.377161858431</v>
      </c>
      <c r="Z563">
        <v>12901.530392424151</v>
      </c>
      <c r="AA563">
        <v>13653.09698621664</v>
      </c>
      <c r="AB563">
        <v>2290.4253220741321</v>
      </c>
      <c r="AC563">
        <v>2273.0060160061712</v>
      </c>
      <c r="AD563">
        <v>1955.872088250052</v>
      </c>
      <c r="AE563">
        <v>2710.111917471751</v>
      </c>
      <c r="AF563">
        <v>61.426486004728979</v>
      </c>
      <c r="AG563">
        <v>61.137056264686578</v>
      </c>
      <c r="AH563">
        <v>60.089657890842012</v>
      </c>
      <c r="AI563">
        <v>63.629214990799099</v>
      </c>
      <c r="AJ563">
        <v>0.5268288620432835</v>
      </c>
      <c r="AK563">
        <v>0.52682879056150778</v>
      </c>
      <c r="AL563">
        <v>0.52681878347079514</v>
      </c>
      <c r="AM563">
        <v>0.52683898258522766</v>
      </c>
      <c r="AN563">
        <v>0.986340221092323</v>
      </c>
      <c r="AO563">
        <v>0.98634022109232289</v>
      </c>
      <c r="AP563">
        <v>0.98634022109232289</v>
      </c>
      <c r="AQ563">
        <v>0.98634022109232289</v>
      </c>
      <c r="AR563">
        <v>13.696908673415701</v>
      </c>
      <c r="AS563">
        <v>13.696908673415701</v>
      </c>
      <c r="AT563">
        <v>13.696908673415701</v>
      </c>
      <c r="AU563">
        <v>13.696908673415701</v>
      </c>
      <c r="AV563" t="str">
        <f>VLOOKUP(Sheet1[[#This Row],[NPDES ID2]],Combined_Sheet__Major_Only___2[[NPDES ID2]:[ECHO BFR]],3,FALSE)</f>
        <v>NC</v>
      </c>
      <c r="AW563" t="s">
        <v>41</v>
      </c>
      <c r="AX563" t="str">
        <f>VLOOKUP(Sheet1[[#This Row],[NPDES ID2]],Combined_Sheet__Major_Only___2[[NPDES ID2]:[ECHO BFR]],27,FALSE)</f>
        <v>-</v>
      </c>
      <c r="AY563" t="str">
        <f>VLOOKUP(Sheet1[[#This Row],[NPDES ID2]],Combined_Sheet__Major_Only___2[[NPDES ID2]:[ECHO BFR]],28,FALSE)</f>
        <v>-</v>
      </c>
      <c r="AZ563" t="str">
        <f>VLOOKUP(Sheet1[[#This Row],[NPDES ID2]],Combined_Sheet__Major_Only___2[[NPDES ID2]:[ECHO BFR]],29,FALSE)</f>
        <v>-</v>
      </c>
      <c r="BA563">
        <f>VLOOKUP(Sheet1[[#This Row],[NPDES ID2]],Combined_Sheet__Major_Only___2[[NPDES ID2]:[ECHO BFR]],17,FALSE)</f>
        <v>35.552078000000002</v>
      </c>
      <c r="BB563">
        <f>VLOOKUP(Sheet1[[#This Row],[NPDES ID2]],Combined_Sheet__Major_Only___2[[NPDES ID2]:[ECHO BFR]],18,FALSE)</f>
        <v>-77.072846999999996</v>
      </c>
      <c r="BC563" t="str">
        <f>IF(ISNUMBER(SEARCH("aerobic",$AW563)),"aerobic","")</f>
        <v>aerobic</v>
      </c>
      <c r="BD563" t="str">
        <f>IF(ISNUMBER(SEARCH("anaer",$AW563)),"anaer","")</f>
        <v/>
      </c>
      <c r="BE563" t="str">
        <f>IF(ISNUMBER(SEARCH("thickening",$AZ563)),"thickening","")</f>
        <v/>
      </c>
      <c r="BF563" s="3" t="str">
        <f>IF(ISNUMBER(SEARCH("airDry",$AW563)),"airDry","")</f>
        <v/>
      </c>
      <c r="BG563" s="3" t="str">
        <f>IF(ISNUMBER(SEARCH("heatDry",$AY563)),"heatDry","")</f>
        <v/>
      </c>
      <c r="BH563" s="3" t="str">
        <f>IF(AND(ISNUMBER(SEARCH("aerobic",$AW563)),ISNUMBER(SEARCH("anaer",$AW563))),"Combined Aer and Anaer.","")</f>
        <v/>
      </c>
    </row>
    <row r="564" spans="1:60" x14ac:dyDescent="0.3">
      <c r="A564" s="4">
        <v>562</v>
      </c>
      <c r="B564" t="s">
        <v>2762</v>
      </c>
      <c r="C564">
        <v>210.69</v>
      </c>
      <c r="D564">
        <v>587.82229857355787</v>
      </c>
      <c r="E564">
        <v>589.76672965238663</v>
      </c>
      <c r="F564">
        <v>435.16230545772299</v>
      </c>
      <c r="G564">
        <v>743.39469971596247</v>
      </c>
      <c r="H564">
        <v>-76.969575543863314</v>
      </c>
      <c r="I564">
        <v>-78.251023606044441</v>
      </c>
      <c r="J564">
        <v>-91.277428075510542</v>
      </c>
      <c r="K564">
        <v>-61.317318318910651</v>
      </c>
      <c r="L564">
        <v>136.0716121927814</v>
      </c>
      <c r="M564">
        <v>135.47958576017291</v>
      </c>
      <c r="N564">
        <v>133.33474513534321</v>
      </c>
      <c r="O564">
        <v>140.58100565331719</v>
      </c>
      <c r="P564">
        <v>4.9698773926256861</v>
      </c>
      <c r="Q564">
        <v>5.0226358975769099</v>
      </c>
      <c r="R564">
        <v>4.048572639987654</v>
      </c>
      <c r="S564">
        <v>5.6881260236682154</v>
      </c>
      <c r="T564">
        <v>74.374282740818444</v>
      </c>
      <c r="U564">
        <v>74.374165123709957</v>
      </c>
      <c r="V564">
        <v>74.323806098683363</v>
      </c>
      <c r="W564">
        <v>74.42427490881785</v>
      </c>
      <c r="X564">
        <v>5183.6724025423337</v>
      </c>
      <c r="Y564">
        <v>5202.6230554652029</v>
      </c>
      <c r="Z564">
        <v>5019.1925783709303</v>
      </c>
      <c r="AA564">
        <v>5288.4955346952638</v>
      </c>
      <c r="AB564">
        <v>1014.907664621909</v>
      </c>
      <c r="AC564">
        <v>1004.07142261837</v>
      </c>
      <c r="AD564">
        <v>848.37207811668031</v>
      </c>
      <c r="AE564">
        <v>1230.559207384443</v>
      </c>
      <c r="AF564">
        <v>63.29288683208808</v>
      </c>
      <c r="AG564">
        <v>63.017434394945013</v>
      </c>
      <c r="AH564">
        <v>62.020261308258888</v>
      </c>
      <c r="AI564">
        <v>65.389766996216267</v>
      </c>
      <c r="AJ564">
        <v>0.54962298372893292</v>
      </c>
      <c r="AK564">
        <v>0.54962294215950425</v>
      </c>
      <c r="AL564">
        <v>0.54961711966427895</v>
      </c>
      <c r="AM564">
        <v>0.54962887215502954</v>
      </c>
      <c r="AN564">
        <v>0.96680966275973501</v>
      </c>
      <c r="AO564">
        <v>0.96680966275973546</v>
      </c>
      <c r="AP564">
        <v>0.96680966275973546</v>
      </c>
      <c r="AQ564">
        <v>0.96680966275973546</v>
      </c>
      <c r="AR564">
        <v>13.08528237106165</v>
      </c>
      <c r="AS564">
        <v>13.08528237106165</v>
      </c>
      <c r="AT564">
        <v>13.08528237106165</v>
      </c>
      <c r="AU564">
        <v>13.08528237106165</v>
      </c>
      <c r="AV564" t="str">
        <f>VLOOKUP(Sheet1[[#This Row],[NPDES ID2]],Combined_Sheet__Major_Only___2[[NPDES ID2]:[ECHO BFR]],3,FALSE)</f>
        <v>NC</v>
      </c>
      <c r="AW564" t="s">
        <v>41</v>
      </c>
      <c r="AX564" t="str">
        <f>VLOOKUP(Sheet1[[#This Row],[NPDES ID2]],Combined_Sheet__Major_Only___2[[NPDES ID2]:[ECHO BFR]],27,FALSE)</f>
        <v>-</v>
      </c>
      <c r="AY564" t="str">
        <f>VLOOKUP(Sheet1[[#This Row],[NPDES ID2]],Combined_Sheet__Major_Only___2[[NPDES ID2]:[ECHO BFR]],28,FALSE)</f>
        <v>thermoAerobicDigest</v>
      </c>
      <c r="AZ564" t="str">
        <f>VLOOKUP(Sheet1[[#This Row],[NPDES ID2]],Combined_Sheet__Major_Only___2[[NPDES ID2]:[ECHO BFR]],29,FALSE)</f>
        <v>preliminaryOps, thickening</v>
      </c>
      <c r="BA564">
        <f>VLOOKUP(Sheet1[[#This Row],[NPDES ID2]],Combined_Sheet__Major_Only___2[[NPDES ID2]:[ECHO BFR]],17,FALSE)</f>
        <v>34.027540999999999</v>
      </c>
      <c r="BB564">
        <f>VLOOKUP(Sheet1[[#This Row],[NPDES ID2]],Combined_Sheet__Major_Only___2[[NPDES ID2]:[ECHO BFR]],18,FALSE)</f>
        <v>-78.280216999999993</v>
      </c>
      <c r="BC564" t="str">
        <f>IF(ISNUMBER(SEARCH("aerobic",$AW564)),"aerobic","")</f>
        <v>aerobic</v>
      </c>
      <c r="BD564" t="str">
        <f>IF(ISNUMBER(SEARCH("anaer",$AW564)),"anaer","")</f>
        <v/>
      </c>
      <c r="BE564" t="str">
        <f>IF(ISNUMBER(SEARCH("thickening",$AZ564)),"thickening","")</f>
        <v>thickening</v>
      </c>
      <c r="BF564" s="2" t="str">
        <f>IF(ISNUMBER(SEARCH("airDry",$AW564)),"airDry","")</f>
        <v/>
      </c>
      <c r="BG564" s="2" t="str">
        <f>IF(ISNUMBER(SEARCH("heatDry",$AY564)),"heatDry","")</f>
        <v/>
      </c>
      <c r="BH564" s="2" t="str">
        <f>IF(AND(ISNUMBER(SEARCH("aerobic",$AW564)),ISNUMBER(SEARCH("anaer",$AW564))),"Combined Aer and Anaer.","")</f>
        <v/>
      </c>
    </row>
    <row r="565" spans="1:60" x14ac:dyDescent="0.3">
      <c r="A565" s="4">
        <v>563</v>
      </c>
      <c r="B565" t="s">
        <v>2767</v>
      </c>
      <c r="C565">
        <v>210.01300000000001</v>
      </c>
      <c r="D565">
        <v>559.88401990792113</v>
      </c>
      <c r="E565">
        <v>560.60216610220164</v>
      </c>
      <c r="F565">
        <v>414.40745884618121</v>
      </c>
      <c r="G565">
        <v>706.36849130870394</v>
      </c>
      <c r="H565">
        <v>-76.694731837454128</v>
      </c>
      <c r="I565">
        <v>-77.961599055096656</v>
      </c>
      <c r="J565">
        <v>-90.72168830873062</v>
      </c>
      <c r="K565">
        <v>-59.870047386778481</v>
      </c>
      <c r="L565">
        <v>142.75705268691601</v>
      </c>
      <c r="M565">
        <v>142.22015039411801</v>
      </c>
      <c r="N565">
        <v>140.27507602866859</v>
      </c>
      <c r="O565">
        <v>146.8464604451141</v>
      </c>
      <c r="P565">
        <v>4.9404058903768302</v>
      </c>
      <c r="Q565">
        <v>5.0024672131233192</v>
      </c>
      <c r="R565">
        <v>3.9822941206126048</v>
      </c>
      <c r="S565">
        <v>5.6997232023506958</v>
      </c>
      <c r="T565">
        <v>50.781786322634687</v>
      </c>
      <c r="U565">
        <v>50.781705115089913</v>
      </c>
      <c r="V565">
        <v>50.746935234819738</v>
      </c>
      <c r="W565">
        <v>50.816302910175182</v>
      </c>
      <c r="X565">
        <v>3362.5073033107869</v>
      </c>
      <c r="Y565">
        <v>3373.0854873181938</v>
      </c>
      <c r="Z565">
        <v>3270.3001188254671</v>
      </c>
      <c r="AA565">
        <v>3421.216290661293</v>
      </c>
      <c r="AB565">
        <v>607.78353268899536</v>
      </c>
      <c r="AC565">
        <v>602.91485941544761</v>
      </c>
      <c r="AD565">
        <v>515.52251155809006</v>
      </c>
      <c r="AE565">
        <v>726.40885024047316</v>
      </c>
      <c r="AF565">
        <v>66.616451516413875</v>
      </c>
      <c r="AG565">
        <v>66.3658494528201</v>
      </c>
      <c r="AH565">
        <v>65.458591585159368</v>
      </c>
      <c r="AI565">
        <v>68.52422683524297</v>
      </c>
      <c r="AJ565">
        <v>0.59024710354291121</v>
      </c>
      <c r="AK565">
        <v>0.59024706913517488</v>
      </c>
      <c r="AL565">
        <v>0.59024224904107436</v>
      </c>
      <c r="AM565">
        <v>0.59025197819826547</v>
      </c>
      <c r="AN565">
        <v>0.95244171623974849</v>
      </c>
      <c r="AO565">
        <v>0.95244171623974827</v>
      </c>
      <c r="AP565">
        <v>0.95244171623974827</v>
      </c>
      <c r="AQ565">
        <v>0.95244171623974827</v>
      </c>
      <c r="AR565">
        <v>14.40561190162521</v>
      </c>
      <c r="AS565">
        <v>14.4056119016252</v>
      </c>
      <c r="AT565">
        <v>14.4056119016252</v>
      </c>
      <c r="AU565">
        <v>14.4056119016252</v>
      </c>
      <c r="AV565" t="str">
        <f>VLOOKUP(Sheet1[[#This Row],[NPDES ID2]],Combined_Sheet__Major_Only___2[[NPDES ID2]:[ECHO BFR]],3,FALSE)</f>
        <v>FL</v>
      </c>
      <c r="AW565" t="s">
        <v>41</v>
      </c>
      <c r="AX565" t="str">
        <f>VLOOKUP(Sheet1[[#This Row],[NPDES ID2]],Combined_Sheet__Major_Only___2[[NPDES ID2]:[ECHO BFR]],27,FALSE)</f>
        <v>-</v>
      </c>
      <c r="AY565" t="str">
        <f>VLOOKUP(Sheet1[[#This Row],[NPDES ID2]],Combined_Sheet__Major_Only___2[[NPDES ID2]:[ECHO BFR]],28,FALSE)</f>
        <v>-</v>
      </c>
      <c r="AZ565" t="str">
        <f>VLOOKUP(Sheet1[[#This Row],[NPDES ID2]],Combined_Sheet__Major_Only___2[[NPDES ID2]:[ECHO BFR]],29,FALSE)</f>
        <v>thickening</v>
      </c>
      <c r="BA565">
        <f>VLOOKUP(Sheet1[[#This Row],[NPDES ID2]],Combined_Sheet__Major_Only___2[[NPDES ID2]:[ECHO BFR]],17,FALSE)</f>
        <v>28.791879999999999</v>
      </c>
      <c r="BB565">
        <f>VLOOKUP(Sheet1[[#This Row],[NPDES ID2]],Combined_Sheet__Major_Only___2[[NPDES ID2]:[ECHO BFR]],18,FALSE)</f>
        <v>-81.757189999999994</v>
      </c>
      <c r="BC565" t="str">
        <f>IF(ISNUMBER(SEARCH("aerobic",$AW565)),"aerobic","")</f>
        <v>aerobic</v>
      </c>
      <c r="BD565" t="str">
        <f>IF(ISNUMBER(SEARCH("anaer",$AW565)),"anaer","")</f>
        <v/>
      </c>
      <c r="BE565" t="str">
        <f>IF(ISNUMBER(SEARCH("thickening",$AZ565)),"thickening","")</f>
        <v>thickening</v>
      </c>
      <c r="BF565" s="3" t="str">
        <f>IF(ISNUMBER(SEARCH("airDry",$AW565)),"airDry","")</f>
        <v/>
      </c>
      <c r="BG565" s="3" t="str">
        <f>IF(ISNUMBER(SEARCH("heatDry",$AY565)),"heatDry","")</f>
        <v/>
      </c>
      <c r="BH565" s="3" t="str">
        <f>IF(AND(ISNUMBER(SEARCH("aerobic",$AW565)),ISNUMBER(SEARCH("anaer",$AW565))),"Combined Aer and Anaer.","")</f>
        <v/>
      </c>
    </row>
    <row r="566" spans="1:60" x14ac:dyDescent="0.3">
      <c r="A566" s="4">
        <v>564</v>
      </c>
      <c r="B566" t="s">
        <v>2772</v>
      </c>
      <c r="C566">
        <v>206.08260000000001</v>
      </c>
      <c r="D566">
        <v>582.49831057180211</v>
      </c>
      <c r="E566">
        <v>583.82631149477174</v>
      </c>
      <c r="F566">
        <v>430.50736111959321</v>
      </c>
      <c r="G566">
        <v>736.66305831824684</v>
      </c>
      <c r="H566">
        <v>-76.835837679927465</v>
      </c>
      <c r="I566">
        <v>-78.080545617221929</v>
      </c>
      <c r="J566">
        <v>-91.005233910007576</v>
      </c>
      <c r="K566">
        <v>-60.584600317532541</v>
      </c>
      <c r="L566">
        <v>136.6995434623268</v>
      </c>
      <c r="M566">
        <v>136.1473735746994</v>
      </c>
      <c r="N566">
        <v>134.1470230646689</v>
      </c>
      <c r="O566">
        <v>140.9051727893233</v>
      </c>
      <c r="P566">
        <v>4.8544188217678252</v>
      </c>
      <c r="Q566">
        <v>4.9151625015239624</v>
      </c>
      <c r="R566">
        <v>3.9348115792105469</v>
      </c>
      <c r="S566">
        <v>5.5706260146887079</v>
      </c>
      <c r="T566">
        <v>46.023596763373313</v>
      </c>
      <c r="U566">
        <v>46.023522898994031</v>
      </c>
      <c r="V566">
        <v>45.991897073702347</v>
      </c>
      <c r="W566">
        <v>46.05499219984705</v>
      </c>
      <c r="X566">
        <v>3123.0278944883762</v>
      </c>
      <c r="Y566">
        <v>3133.5987287046328</v>
      </c>
      <c r="Z566">
        <v>3031.0486897694718</v>
      </c>
      <c r="AA566">
        <v>3181.6211225577181</v>
      </c>
      <c r="AB566">
        <v>546.2188219872379</v>
      </c>
      <c r="AC566">
        <v>541.89630303863783</v>
      </c>
      <c r="AD566">
        <v>465.51619125633113</v>
      </c>
      <c r="AE566">
        <v>648.86277772785218</v>
      </c>
      <c r="AF566">
        <v>65.00632336222597</v>
      </c>
      <c r="AG566">
        <v>64.743687729530393</v>
      </c>
      <c r="AH566">
        <v>63.792800862622641</v>
      </c>
      <c r="AI566">
        <v>67.005801600919611</v>
      </c>
      <c r="AJ566">
        <v>0.5705612207994567</v>
      </c>
      <c r="AK566">
        <v>0.57056118949290147</v>
      </c>
      <c r="AL566">
        <v>0.57055680370719009</v>
      </c>
      <c r="AM566">
        <v>0.57056565622684352</v>
      </c>
      <c r="AN566">
        <v>0.94789233316902877</v>
      </c>
      <c r="AO566">
        <v>0.94789233316902888</v>
      </c>
      <c r="AP566">
        <v>0.94789233316902888</v>
      </c>
      <c r="AQ566">
        <v>0.94789233316902888</v>
      </c>
      <c r="AR566">
        <v>14.32694276459403</v>
      </c>
      <c r="AS566">
        <v>14.32694276459403</v>
      </c>
      <c r="AT566">
        <v>14.32694276459403</v>
      </c>
      <c r="AU566">
        <v>14.32694276459403</v>
      </c>
      <c r="AV566" t="str">
        <f>VLOOKUP(Sheet1[[#This Row],[NPDES ID2]],Combined_Sheet__Major_Only___2[[NPDES ID2]:[ECHO BFR]],3,FALSE)</f>
        <v>KY</v>
      </c>
      <c r="AW566" t="s">
        <v>12181</v>
      </c>
      <c r="AX566" t="str">
        <f>VLOOKUP(Sheet1[[#This Row],[NPDES ID2]],Combined_Sheet__Major_Only___2[[NPDES ID2]:[ECHO BFR]],27,FALSE)</f>
        <v>-</v>
      </c>
      <c r="AY566" t="str">
        <f>VLOOKUP(Sheet1[[#This Row],[NPDES ID2]],Combined_Sheet__Major_Only___2[[NPDES ID2]:[ECHO BFR]],28,FALSE)</f>
        <v>-</v>
      </c>
      <c r="AZ566" t="str">
        <f>VLOOKUP(Sheet1[[#This Row],[NPDES ID2]],Combined_Sheet__Major_Only___2[[NPDES ID2]:[ECHO BFR]],29,FALSE)</f>
        <v>thickening</v>
      </c>
      <c r="BA566">
        <f>VLOOKUP(Sheet1[[#This Row],[NPDES ID2]],Combined_Sheet__Major_Only___2[[NPDES ID2]:[ECHO BFR]],17,FALSE)</f>
        <v>36.744166999999997</v>
      </c>
      <c r="BB566">
        <f>VLOOKUP(Sheet1[[#This Row],[NPDES ID2]],Combined_Sheet__Major_Only___2[[NPDES ID2]:[ECHO BFR]],18,FALSE)</f>
        <v>-86.555000000000007</v>
      </c>
      <c r="BC566" t="str">
        <f>IF(ISNUMBER(SEARCH("aerobic",$AW566)),"aerobic","")</f>
        <v/>
      </c>
      <c r="BD566" t="str">
        <f>IF(ISNUMBER(SEARCH("anaer",$AW566)),"anaer","")</f>
        <v>anaer</v>
      </c>
      <c r="BE566" t="str">
        <f>IF(ISNUMBER(SEARCH("thickening",$AZ566)),"thickening","")</f>
        <v>thickening</v>
      </c>
      <c r="BF566" s="2" t="str">
        <f>IF(ISNUMBER(SEARCH("airDry",$AW566)),"airDry","")</f>
        <v/>
      </c>
      <c r="BG566" s="2" t="str">
        <f>IF(ISNUMBER(SEARCH("heatDry",$AY566)),"heatDry","")</f>
        <v/>
      </c>
      <c r="BH566" s="2" t="str">
        <f>IF(AND(ISNUMBER(SEARCH("aerobic",$AW566)),ISNUMBER(SEARCH("anaer",$AW566))),"Combined Aer and Anaer.","")</f>
        <v/>
      </c>
    </row>
    <row r="567" spans="1:60" x14ac:dyDescent="0.3">
      <c r="A567" s="4">
        <v>565</v>
      </c>
      <c r="B567" t="s">
        <v>2777</v>
      </c>
      <c r="C567">
        <v>204.9</v>
      </c>
      <c r="D567">
        <v>662.10359777635927</v>
      </c>
      <c r="E567">
        <v>667.05694079976593</v>
      </c>
      <c r="F567">
        <v>489.01779091783573</v>
      </c>
      <c r="G567">
        <v>843.20401786792968</v>
      </c>
      <c r="H567">
        <v>-77.453529203411549</v>
      </c>
      <c r="I567">
        <v>-78.287607208114338</v>
      </c>
      <c r="J567">
        <v>-90.713880366764656</v>
      </c>
      <c r="K567">
        <v>-63.07569768677228</v>
      </c>
      <c r="L567">
        <v>120.1547625103466</v>
      </c>
      <c r="M567">
        <v>119.4881260897679</v>
      </c>
      <c r="N567">
        <v>117.073069899982</v>
      </c>
      <c r="O567">
        <v>125.2322842637963</v>
      </c>
      <c r="P567">
        <v>4.8553782355450847</v>
      </c>
      <c r="Q567">
        <v>4.8879183307900327</v>
      </c>
      <c r="R567">
        <v>4.0479463995491427</v>
      </c>
      <c r="S567">
        <v>5.5892768220729776</v>
      </c>
      <c r="T567">
        <v>71.678955368643997</v>
      </c>
      <c r="U567">
        <v>71.678841911150158</v>
      </c>
      <c r="V567">
        <v>71.630263869696719</v>
      </c>
      <c r="W567">
        <v>71.727179527236004</v>
      </c>
      <c r="X567">
        <v>5503.1237773056409</v>
      </c>
      <c r="Y567">
        <v>5528.7313202516598</v>
      </c>
      <c r="Z567">
        <v>5280.9417326932207</v>
      </c>
      <c r="AA567">
        <v>5645.3204909014094</v>
      </c>
      <c r="AB567">
        <v>907.21481604282485</v>
      </c>
      <c r="AC567">
        <v>900.2796547350946</v>
      </c>
      <c r="AD567">
        <v>778.36397889430327</v>
      </c>
      <c r="AE567">
        <v>1073.573742450491</v>
      </c>
      <c r="AF567">
        <v>57.468528709173071</v>
      </c>
      <c r="AG567">
        <v>57.14962014463341</v>
      </c>
      <c r="AH567">
        <v>55.994947367760062</v>
      </c>
      <c r="AI567">
        <v>59.89648873262211</v>
      </c>
      <c r="AJ567">
        <v>0.47854125527898211</v>
      </c>
      <c r="AK567">
        <v>0.47854122081586448</v>
      </c>
      <c r="AL567">
        <v>0.47853639352953709</v>
      </c>
      <c r="AM567">
        <v>0.47854613722300088</v>
      </c>
      <c r="AN567">
        <v>0.96562315051174452</v>
      </c>
      <c r="AO567">
        <v>0.96562315051174452</v>
      </c>
      <c r="AP567">
        <v>0.96562315051174452</v>
      </c>
      <c r="AQ567">
        <v>0.96562315051174452</v>
      </c>
      <c r="AR567">
        <v>13.11395310475471</v>
      </c>
      <c r="AS567">
        <v>13.11395310475471</v>
      </c>
      <c r="AT567">
        <v>13.11395310475471</v>
      </c>
      <c r="AU567">
        <v>13.11395310475471</v>
      </c>
      <c r="AV567" t="str">
        <f>VLOOKUP(Sheet1[[#This Row],[NPDES ID2]],Combined_Sheet__Major_Only___2[[NPDES ID2]:[ECHO BFR]],3,FALSE)</f>
        <v>WV</v>
      </c>
      <c r="AW567" t="s">
        <v>41</v>
      </c>
      <c r="AX567" t="str">
        <f>VLOOKUP(Sheet1[[#This Row],[NPDES ID2]],Combined_Sheet__Major_Only___2[[NPDES ID2]:[ECHO BFR]],27,FALSE)</f>
        <v>-</v>
      </c>
      <c r="AY567" t="str">
        <f>VLOOKUP(Sheet1[[#This Row],[NPDES ID2]],Combined_Sheet__Major_Only___2[[NPDES ID2]:[ECHO BFR]],28,FALSE)</f>
        <v>-</v>
      </c>
      <c r="AZ567" t="str">
        <f>VLOOKUP(Sheet1[[#This Row],[NPDES ID2]],Combined_Sheet__Major_Only___2[[NPDES ID2]:[ECHO BFR]],29,FALSE)</f>
        <v>thickening</v>
      </c>
      <c r="BA567">
        <f>VLOOKUP(Sheet1[[#This Row],[NPDES ID2]],Combined_Sheet__Major_Only___2[[NPDES ID2]:[ECHO BFR]],17,FALSE)</f>
        <v>37.976816999999997</v>
      </c>
      <c r="BB567">
        <f>VLOOKUP(Sheet1[[#This Row],[NPDES ID2]],Combined_Sheet__Major_Only___2[[NPDES ID2]:[ECHO BFR]],18,FALSE)</f>
        <v>-80.760912000000005</v>
      </c>
      <c r="BC567" t="str">
        <f>IF(ISNUMBER(SEARCH("aerobic",$AW567)),"aerobic","")</f>
        <v>aerobic</v>
      </c>
      <c r="BD567" t="str">
        <f>IF(ISNUMBER(SEARCH("anaer",$AW567)),"anaer","")</f>
        <v/>
      </c>
      <c r="BE567" t="str">
        <f>IF(ISNUMBER(SEARCH("thickening",$AZ567)),"thickening","")</f>
        <v>thickening</v>
      </c>
      <c r="BF567" s="3" t="str">
        <f>IF(ISNUMBER(SEARCH("airDry",$AW567)),"airDry","")</f>
        <v/>
      </c>
      <c r="BG567" s="3" t="str">
        <f>IF(ISNUMBER(SEARCH("heatDry",$AY567)),"heatDry","")</f>
        <v/>
      </c>
      <c r="BH567" s="3" t="str">
        <f>IF(AND(ISNUMBER(SEARCH("aerobic",$AW567)),ISNUMBER(SEARCH("anaer",$AW567))),"Combined Aer and Anaer.","")</f>
        <v/>
      </c>
    </row>
    <row r="568" spans="1:60" x14ac:dyDescent="0.3">
      <c r="A568" s="4">
        <v>566</v>
      </c>
      <c r="B568" t="s">
        <v>2782</v>
      </c>
      <c r="C568">
        <v>204</v>
      </c>
      <c r="D568">
        <v>637.87772592197598</v>
      </c>
      <c r="E568">
        <v>641.51835603866334</v>
      </c>
      <c r="F568">
        <v>471.00760380224841</v>
      </c>
      <c r="G568">
        <v>810.72198670488422</v>
      </c>
      <c r="H568">
        <v>-77.268708333060999</v>
      </c>
      <c r="I568">
        <v>-78.333028373787343</v>
      </c>
      <c r="J568">
        <v>-90.920804250295021</v>
      </c>
      <c r="K568">
        <v>-62.443650449353662</v>
      </c>
      <c r="L568">
        <v>124.59866103952901</v>
      </c>
      <c r="M568">
        <v>123.97201896308771</v>
      </c>
      <c r="N568">
        <v>121.70191311933949</v>
      </c>
      <c r="O568">
        <v>129.37144358693661</v>
      </c>
      <c r="P568">
        <v>4.8252349453509682</v>
      </c>
      <c r="Q568">
        <v>4.8617346231857983</v>
      </c>
      <c r="R568">
        <v>3.9696929486348749</v>
      </c>
      <c r="S568">
        <v>5.5429475564898594</v>
      </c>
      <c r="T568">
        <v>50.495370148731261</v>
      </c>
      <c r="U568">
        <v>50.495289383203627</v>
      </c>
      <c r="V568">
        <v>50.460708757309803</v>
      </c>
      <c r="W568">
        <v>50.529698860581732</v>
      </c>
      <c r="X568">
        <v>3721.7635559082951</v>
      </c>
      <c r="Y568">
        <v>3737.476491780787</v>
      </c>
      <c r="Z568">
        <v>3585.422221328748</v>
      </c>
      <c r="AA568">
        <v>3808.8583806861102</v>
      </c>
      <c r="AB568">
        <v>565.79929966017585</v>
      </c>
      <c r="AC568">
        <v>562.70429132388028</v>
      </c>
      <c r="AD568">
        <v>491.52351257741088</v>
      </c>
      <c r="AE568">
        <v>658.25358950204588</v>
      </c>
      <c r="AF568">
        <v>59.856758605137387</v>
      </c>
      <c r="AG568">
        <v>59.555668934896609</v>
      </c>
      <c r="AH568">
        <v>58.465461776779406</v>
      </c>
      <c r="AI568">
        <v>62.149133117156218</v>
      </c>
      <c r="AJ568">
        <v>0.50766942666903636</v>
      </c>
      <c r="AK568">
        <v>0.50766939791119836</v>
      </c>
      <c r="AL568">
        <v>0.50766536924055683</v>
      </c>
      <c r="AM568">
        <v>0.50767350094087615</v>
      </c>
      <c r="AN568">
        <v>0.95219045744797581</v>
      </c>
      <c r="AO568">
        <v>0.95219045744797592</v>
      </c>
      <c r="AP568">
        <v>0.95219045744797592</v>
      </c>
      <c r="AQ568">
        <v>0.95219045744797592</v>
      </c>
      <c r="AR568">
        <v>14.347177457111201</v>
      </c>
      <c r="AS568">
        <v>14.347177457111201</v>
      </c>
      <c r="AT568">
        <v>14.347177457111201</v>
      </c>
      <c r="AU568">
        <v>14.347177457111201</v>
      </c>
      <c r="AV568" t="str">
        <f>VLOOKUP(Sheet1[[#This Row],[NPDES ID2]],Combined_Sheet__Major_Only___2[[NPDES ID2]:[ECHO BFR]],3,FALSE)</f>
        <v>NM</v>
      </c>
      <c r="AW568" t="s">
        <v>41</v>
      </c>
      <c r="AX568" t="str">
        <f>VLOOKUP(Sheet1[[#This Row],[NPDES ID2]],Combined_Sheet__Major_Only___2[[NPDES ID2]:[ECHO BFR]],27,FALSE)</f>
        <v>-</v>
      </c>
      <c r="AY568" t="str">
        <f>VLOOKUP(Sheet1[[#This Row],[NPDES ID2]],Combined_Sheet__Major_Only___2[[NPDES ID2]:[ECHO BFR]],28,FALSE)</f>
        <v>highTempCompost</v>
      </c>
      <c r="AZ568" t="str">
        <f>VLOOKUP(Sheet1[[#This Row],[NPDES ID2]],Combined_Sheet__Major_Only___2[[NPDES ID2]:[ECHO BFR]],29,FALSE)</f>
        <v>thickening</v>
      </c>
      <c r="BA568">
        <f>VLOOKUP(Sheet1[[#This Row],[NPDES ID2]],Combined_Sheet__Major_Only___2[[NPDES ID2]:[ECHO BFR]],17,FALSE)</f>
        <v>35.881270000000001</v>
      </c>
      <c r="BB568">
        <f>VLOOKUP(Sheet1[[#This Row],[NPDES ID2]],Combined_Sheet__Major_Only___2[[NPDES ID2]:[ECHO BFR]],18,FALSE)</f>
        <v>-106.29626</v>
      </c>
      <c r="BC568" t="str">
        <f>IF(ISNUMBER(SEARCH("aerobic",$AW568)),"aerobic","")</f>
        <v>aerobic</v>
      </c>
      <c r="BD568" t="str">
        <f>IF(ISNUMBER(SEARCH("anaer",$AW568)),"anaer","")</f>
        <v/>
      </c>
      <c r="BE568" t="str">
        <f>IF(ISNUMBER(SEARCH("thickening",$AZ568)),"thickening","")</f>
        <v>thickening</v>
      </c>
      <c r="BF568" s="2" t="str">
        <f>IF(ISNUMBER(SEARCH("airDry",$AW568)),"airDry","")</f>
        <v/>
      </c>
      <c r="BG568" s="2" t="str">
        <f>IF(ISNUMBER(SEARCH("heatDry",$AY568)),"heatDry","")</f>
        <v/>
      </c>
      <c r="BH568" s="2" t="str">
        <f>IF(AND(ISNUMBER(SEARCH("aerobic",$AW568)),ISNUMBER(SEARCH("anaer",$AW568))),"Combined Aer and Anaer.","")</f>
        <v/>
      </c>
    </row>
    <row r="569" spans="1:60" x14ac:dyDescent="0.3">
      <c r="A569" s="4">
        <v>567</v>
      </c>
      <c r="B569" t="s">
        <v>2787</v>
      </c>
      <c r="C569">
        <v>202.54</v>
      </c>
      <c r="D569">
        <v>778.6711107795137</v>
      </c>
      <c r="E569">
        <v>785.33633429003623</v>
      </c>
      <c r="F569">
        <v>574.15761885265727</v>
      </c>
      <c r="G569">
        <v>1001.686574547734</v>
      </c>
      <c r="H569">
        <v>-78.066020617595555</v>
      </c>
      <c r="I569">
        <v>-77.783490480144906</v>
      </c>
      <c r="J569">
        <v>-90.416774006910885</v>
      </c>
      <c r="K569">
        <v>-66.014695962321355</v>
      </c>
      <c r="L569">
        <v>101.9805313200372</v>
      </c>
      <c r="M569">
        <v>101.1966415525261</v>
      </c>
      <c r="N569">
        <v>98.35688936013068</v>
      </c>
      <c r="O569">
        <v>107.9509693198555</v>
      </c>
      <c r="P569">
        <v>4.8266252831496343</v>
      </c>
      <c r="Q569">
        <v>4.8174242912475753</v>
      </c>
      <c r="R569">
        <v>4.1318338412436111</v>
      </c>
      <c r="S569">
        <v>5.4673485382269504</v>
      </c>
      <c r="T569">
        <v>48.422095396577603</v>
      </c>
      <c r="U569">
        <v>48.422017830670207</v>
      </c>
      <c r="V569">
        <v>48.388807156461809</v>
      </c>
      <c r="W569">
        <v>48.455064136610282</v>
      </c>
      <c r="X569">
        <v>4331.5132616648034</v>
      </c>
      <c r="Y569">
        <v>4359.1577153734361</v>
      </c>
      <c r="Z569">
        <v>4090.9604760392822</v>
      </c>
      <c r="AA569">
        <v>4487.0569039246329</v>
      </c>
      <c r="AB569">
        <v>1053.0661725751779</v>
      </c>
      <c r="AC569">
        <v>1027.336221735047</v>
      </c>
      <c r="AD569">
        <v>839.51184226915996</v>
      </c>
      <c r="AE569">
        <v>1383.3630367432579</v>
      </c>
      <c r="AF569">
        <v>49.344349562014948</v>
      </c>
      <c r="AG569">
        <v>48.96500188122647</v>
      </c>
      <c r="AH569">
        <v>47.591308208937953</v>
      </c>
      <c r="AI569">
        <v>52.232732361500453</v>
      </c>
      <c r="AJ569">
        <v>0.37968514033837858</v>
      </c>
      <c r="AK569">
        <v>0.37968511345258238</v>
      </c>
      <c r="AL569">
        <v>0.37968134749107407</v>
      </c>
      <c r="AM569">
        <v>0.37968894893953459</v>
      </c>
      <c r="AN569">
        <v>0.95028936278110232</v>
      </c>
      <c r="AO569">
        <v>0.9502893627811021</v>
      </c>
      <c r="AP569">
        <v>0.9502893627811021</v>
      </c>
      <c r="AQ569">
        <v>0.9502893627811021</v>
      </c>
      <c r="AR569">
        <v>9.110436656298063</v>
      </c>
      <c r="AS569">
        <v>9.1104366562980648</v>
      </c>
      <c r="AT569">
        <v>9.1104366562980648</v>
      </c>
      <c r="AU569">
        <v>9.1104366562980648</v>
      </c>
      <c r="AV569" t="str">
        <f>VLOOKUP(Sheet1[[#This Row],[NPDES ID2]],Combined_Sheet__Major_Only___2[[NPDES ID2]:[ECHO BFR]],3,FALSE)</f>
        <v>CA</v>
      </c>
      <c r="AW569" t="s">
        <v>54</v>
      </c>
      <c r="AX569" t="str">
        <f>VLOOKUP(Sheet1[[#This Row],[NPDES ID2]],Combined_Sheet__Major_Only___2[[NPDES ID2]:[ECHO BFR]],27,FALSE)</f>
        <v>-</v>
      </c>
      <c r="AY569" t="str">
        <f>VLOOKUP(Sheet1[[#This Row],[NPDES ID2]],Combined_Sheet__Major_Only___2[[NPDES ID2]:[ECHO BFR]],28,FALSE)</f>
        <v>-</v>
      </c>
      <c r="AZ569" t="str">
        <f>VLOOKUP(Sheet1[[#This Row],[NPDES ID2]],Combined_Sheet__Major_Only___2[[NPDES ID2]:[ECHO BFR]],29,FALSE)</f>
        <v>thickening</v>
      </c>
      <c r="BA569">
        <f>VLOOKUP(Sheet1[[#This Row],[NPDES ID2]],Combined_Sheet__Major_Only___2[[NPDES ID2]:[ECHO BFR]],17,FALSE)</f>
        <v>38.896000000000001</v>
      </c>
      <c r="BB569">
        <f>VLOOKUP(Sheet1[[#This Row],[NPDES ID2]],Combined_Sheet__Major_Only___2[[NPDES ID2]:[ECHO BFR]],18,FALSE)</f>
        <v>-121.115611</v>
      </c>
      <c r="BC569" t="str">
        <f>IF(ISNUMBER(SEARCH("aerobic",$AW569)),"aerobic","")</f>
        <v/>
      </c>
      <c r="BD569" t="str">
        <f>IF(ISNUMBER(SEARCH("anaer",$AW569)),"anaer","")</f>
        <v/>
      </c>
      <c r="BE569" t="str">
        <f>IF(ISNUMBER(SEARCH("thickening",$AZ569)),"thickening","")</f>
        <v>thickening</v>
      </c>
      <c r="BF569" s="3" t="str">
        <f>IF(ISNUMBER(SEARCH("airDry",$AW569)),"airDry","")</f>
        <v/>
      </c>
      <c r="BG569" s="3" t="str">
        <f>IF(ISNUMBER(SEARCH("heatDry",$AY569)),"heatDry","")</f>
        <v/>
      </c>
      <c r="BH569" s="3" t="str">
        <f>IF(AND(ISNUMBER(SEARCH("aerobic",$AW569)),ISNUMBER(SEARCH("anaer",$AW569))),"Combined Aer and Anaer.","")</f>
        <v/>
      </c>
    </row>
    <row r="570" spans="1:60" x14ac:dyDescent="0.3">
      <c r="A570" s="4">
        <v>568</v>
      </c>
      <c r="B570" t="s">
        <v>2792</v>
      </c>
      <c r="C570">
        <v>200.66</v>
      </c>
      <c r="D570">
        <v>695.15763454426053</v>
      </c>
      <c r="E570">
        <v>701.07309677708099</v>
      </c>
      <c r="F570">
        <v>512.58321366428538</v>
      </c>
      <c r="G570">
        <v>888.05928123467424</v>
      </c>
      <c r="H570">
        <v>-77.615063619142106</v>
      </c>
      <c r="I570">
        <v>-78.124610529535914</v>
      </c>
      <c r="J570">
        <v>-90.827990414729172</v>
      </c>
      <c r="K570">
        <v>-63.811966395107461</v>
      </c>
      <c r="L570">
        <v>113.9822376981884</v>
      </c>
      <c r="M570">
        <v>113.3019024194558</v>
      </c>
      <c r="N570">
        <v>110.8374052085896</v>
      </c>
      <c r="O570">
        <v>119.163740668142</v>
      </c>
      <c r="P570">
        <v>4.7612792711065586</v>
      </c>
      <c r="Q570">
        <v>4.7821032304208639</v>
      </c>
      <c r="R570">
        <v>3.9989816127986559</v>
      </c>
      <c r="S570">
        <v>5.4709276195890171</v>
      </c>
      <c r="T570">
        <v>4.1555999456733366</v>
      </c>
      <c r="U570">
        <v>4.155590694867402</v>
      </c>
      <c r="V570">
        <v>4.1516298632026789</v>
      </c>
      <c r="W570">
        <v>4.1595319233455754</v>
      </c>
      <c r="X570">
        <v>329.38649583095372</v>
      </c>
      <c r="Y570">
        <v>330.98892537644429</v>
      </c>
      <c r="Z570">
        <v>315.18012489848729</v>
      </c>
      <c r="AA570">
        <v>338.54395338012807</v>
      </c>
      <c r="AB570">
        <v>66.098395800056778</v>
      </c>
      <c r="AC570">
        <v>65.230198550046254</v>
      </c>
      <c r="AD570">
        <v>54.844919644502518</v>
      </c>
      <c r="AE570">
        <v>81.534431654166895</v>
      </c>
      <c r="AF570">
        <v>55.667949275743403</v>
      </c>
      <c r="AG570">
        <v>55.335644401175649</v>
      </c>
      <c r="AH570">
        <v>54.132231061191703</v>
      </c>
      <c r="AI570">
        <v>58.198249595346851</v>
      </c>
      <c r="AJ570">
        <v>0.45659894710485921</v>
      </c>
      <c r="AK570">
        <v>0.45659892874804769</v>
      </c>
      <c r="AL570">
        <v>0.45659635679038307</v>
      </c>
      <c r="AM570">
        <v>0.45660154816534898</v>
      </c>
      <c r="AN570">
        <v>0.67079156242816151</v>
      </c>
      <c r="AO570">
        <v>0.67079156242816151</v>
      </c>
      <c r="AP570">
        <v>0.67079156242816151</v>
      </c>
      <c r="AQ570">
        <v>0.67079156242816151</v>
      </c>
      <c r="AR570">
        <v>11.35428603668832</v>
      </c>
      <c r="AS570">
        <v>11.35428603668832</v>
      </c>
      <c r="AT570">
        <v>11.35428603668832</v>
      </c>
      <c r="AU570">
        <v>11.35428603668832</v>
      </c>
      <c r="AV570" t="str">
        <f>VLOOKUP(Sheet1[[#This Row],[NPDES ID2]],Combined_Sheet__Major_Only___2[[NPDES ID2]:[ECHO BFR]],3,FALSE)</f>
        <v>IL</v>
      </c>
      <c r="AW570" t="s">
        <v>12188</v>
      </c>
      <c r="AX570" t="str">
        <f>VLOOKUP(Sheet1[[#This Row],[NPDES ID2]],Combined_Sheet__Major_Only___2[[NPDES ID2]:[ECHO BFR]],27,FALSE)</f>
        <v>methaneBioCaptureRecover</v>
      </c>
      <c r="AY570" t="str">
        <f>VLOOKUP(Sheet1[[#This Row],[NPDES ID2]],Combined_Sheet__Major_Only___2[[NPDES ID2]:[ECHO BFR]],28,FALSE)</f>
        <v>-</v>
      </c>
      <c r="AZ570" t="str">
        <f>VLOOKUP(Sheet1[[#This Row],[NPDES ID2]],Combined_Sheet__Major_Only___2[[NPDES ID2]:[ECHO BFR]],29,FALSE)</f>
        <v>sludgeLagoon, preliminaryOps</v>
      </c>
      <c r="BA570">
        <f>VLOOKUP(Sheet1[[#This Row],[NPDES ID2]],Combined_Sheet__Major_Only___2[[NPDES ID2]:[ECHO BFR]],17,FALSE)</f>
        <v>37.746099999999998</v>
      </c>
      <c r="BB570">
        <f>VLOOKUP(Sheet1[[#This Row],[NPDES ID2]],Combined_Sheet__Major_Only___2[[NPDES ID2]:[ECHO BFR]],18,FALSE)</f>
        <v>-89.241699999999994</v>
      </c>
      <c r="BC570" t="str">
        <f>IF(ISNUMBER(SEARCH("aerobic",$AW570)),"aerobic","")</f>
        <v>aerobic</v>
      </c>
      <c r="BD570" t="str">
        <f>IF(ISNUMBER(SEARCH("anaer",$AW570)),"anaer","")</f>
        <v>anaer</v>
      </c>
      <c r="BE570" t="str">
        <f>IF(ISNUMBER(SEARCH("thickening",$AZ570)),"thickening","")</f>
        <v/>
      </c>
      <c r="BF570" s="2" t="str">
        <f>IF(ISNUMBER(SEARCH("airDry",$AW570)),"airDry","")</f>
        <v>airDry</v>
      </c>
      <c r="BG570" s="2" t="str">
        <f>IF(ISNUMBER(SEARCH("heatDry",$AY570)),"heatDry","")</f>
        <v/>
      </c>
      <c r="BH570" s="2" t="str">
        <f>IF(AND(ISNUMBER(SEARCH("aerobic",$AW570)),ISNUMBER(SEARCH("anaer",$AW570))),"Combined Aer and Anaer.","")</f>
        <v>Combined Aer and Anaer.</v>
      </c>
    </row>
    <row r="571" spans="1:60" x14ac:dyDescent="0.3">
      <c r="A571" s="4">
        <v>569</v>
      </c>
      <c r="B571" t="s">
        <v>2796</v>
      </c>
      <c r="C571">
        <v>199.12</v>
      </c>
      <c r="D571">
        <v>622.26660776783956</v>
      </c>
      <c r="E571">
        <v>624.69568720595009</v>
      </c>
      <c r="F571">
        <v>458.68105078079549</v>
      </c>
      <c r="G571">
        <v>790.16324256955409</v>
      </c>
      <c r="H571">
        <v>-76.990373654520468</v>
      </c>
      <c r="I571">
        <v>-78.302909641185835</v>
      </c>
      <c r="J571">
        <v>-91.169885980208832</v>
      </c>
      <c r="K571">
        <v>-61.554588951097863</v>
      </c>
      <c r="L571">
        <v>127.1127052549519</v>
      </c>
      <c r="M571">
        <v>126.5421414684307</v>
      </c>
      <c r="N571">
        <v>124.4746950363734</v>
      </c>
      <c r="O571">
        <v>131.45931551917741</v>
      </c>
      <c r="P571">
        <v>4.699674545776003</v>
      </c>
      <c r="Q571">
        <v>4.7493760336753628</v>
      </c>
      <c r="R571">
        <v>3.8363585721338072</v>
      </c>
      <c r="S571">
        <v>5.3830479367709341</v>
      </c>
      <c r="T571">
        <v>219.7764111115234</v>
      </c>
      <c r="U571">
        <v>219.7760690998463</v>
      </c>
      <c r="V571">
        <v>219.6296331363352</v>
      </c>
      <c r="W571">
        <v>219.9217803136701</v>
      </c>
      <c r="X571">
        <v>15497.20740102612</v>
      </c>
      <c r="Y571">
        <v>15555.76518157694</v>
      </c>
      <c r="Z571">
        <v>14989.733021027519</v>
      </c>
      <c r="AA571">
        <v>15820.651710729049</v>
      </c>
      <c r="AB571">
        <v>2696.3760389430481</v>
      </c>
      <c r="AC571">
        <v>2674.8428372069502</v>
      </c>
      <c r="AD571">
        <v>2298.0809093363282</v>
      </c>
      <c r="AE571">
        <v>3198.8704358679161</v>
      </c>
      <c r="AF571">
        <v>62.561935874759811</v>
      </c>
      <c r="AG571">
        <v>62.28097540500822</v>
      </c>
      <c r="AH571">
        <v>61.264348868135421</v>
      </c>
      <c r="AI571">
        <v>64.700027082881505</v>
      </c>
      <c r="AJ571">
        <v>0.54069426432995937</v>
      </c>
      <c r="AK571">
        <v>0.54069418577055384</v>
      </c>
      <c r="AL571">
        <v>0.54068318874834809</v>
      </c>
      <c r="AM571">
        <v>0.54070538605027452</v>
      </c>
      <c r="AN571">
        <v>0.98840284858768102</v>
      </c>
      <c r="AO571">
        <v>0.98840284858768102</v>
      </c>
      <c r="AP571">
        <v>0.98840284858768102</v>
      </c>
      <c r="AQ571">
        <v>0.98840284858768102</v>
      </c>
      <c r="AR571">
        <v>13.829958834275979</v>
      </c>
      <c r="AS571">
        <v>13.829958834275979</v>
      </c>
      <c r="AT571">
        <v>13.829958834275979</v>
      </c>
      <c r="AU571">
        <v>13.829958834275979</v>
      </c>
      <c r="AV571" t="str">
        <f>VLOOKUP(Sheet1[[#This Row],[NPDES ID2]],Combined_Sheet__Major_Only___2[[NPDES ID2]:[ECHO BFR]],3,FALSE)</f>
        <v>PA</v>
      </c>
      <c r="AW571" t="s">
        <v>12181</v>
      </c>
      <c r="AX571" t="str">
        <f>VLOOKUP(Sheet1[[#This Row],[NPDES ID2]],Combined_Sheet__Major_Only___2[[NPDES ID2]:[ECHO BFR]],27,FALSE)</f>
        <v>-</v>
      </c>
      <c r="AY571" t="str">
        <f>VLOOKUP(Sheet1[[#This Row],[NPDES ID2]],Combined_Sheet__Major_Only___2[[NPDES ID2]:[ECHO BFR]],28,FALSE)</f>
        <v>-</v>
      </c>
      <c r="AZ571" t="str">
        <f>VLOOKUP(Sheet1[[#This Row],[NPDES ID2]],Combined_Sheet__Major_Only___2[[NPDES ID2]:[ECHO BFR]],29,FALSE)</f>
        <v>-</v>
      </c>
      <c r="BA571">
        <f>VLOOKUP(Sheet1[[#This Row],[NPDES ID2]],Combined_Sheet__Major_Only___2[[NPDES ID2]:[ECHO BFR]],17,FALSE)</f>
        <v>40.128059999999998</v>
      </c>
      <c r="BB571">
        <f>VLOOKUP(Sheet1[[#This Row],[NPDES ID2]],Combined_Sheet__Major_Only___2[[NPDES ID2]:[ECHO BFR]],18,FALSE)</f>
        <v>-75.503420000000006</v>
      </c>
      <c r="BC571" t="str">
        <f>IF(ISNUMBER(SEARCH("aerobic",$AW571)),"aerobic","")</f>
        <v/>
      </c>
      <c r="BD571" t="str">
        <f>IF(ISNUMBER(SEARCH("anaer",$AW571)),"anaer","")</f>
        <v>anaer</v>
      </c>
      <c r="BE571" t="str">
        <f>IF(ISNUMBER(SEARCH("thickening",$AZ571)),"thickening","")</f>
        <v/>
      </c>
      <c r="BF571" s="3" t="str">
        <f>IF(ISNUMBER(SEARCH("airDry",$AW571)),"airDry","")</f>
        <v/>
      </c>
      <c r="BG571" s="3" t="str">
        <f>IF(ISNUMBER(SEARCH("heatDry",$AY571)),"heatDry","")</f>
        <v/>
      </c>
      <c r="BH571" s="3" t="str">
        <f>IF(AND(ISNUMBER(SEARCH("aerobic",$AW571)),ISNUMBER(SEARCH("anaer",$AW571))),"Combined Aer and Anaer.","")</f>
        <v/>
      </c>
    </row>
    <row r="572" spans="1:60" x14ac:dyDescent="0.3">
      <c r="A572" s="4">
        <v>570</v>
      </c>
      <c r="B572" t="s">
        <v>2799</v>
      </c>
      <c r="C572">
        <v>188.48</v>
      </c>
      <c r="D572">
        <v>646.50563427242957</v>
      </c>
      <c r="E572">
        <v>648.94572820002463</v>
      </c>
      <c r="F572">
        <v>474.63859762773387</v>
      </c>
      <c r="G572">
        <v>823.31031596283901</v>
      </c>
      <c r="H572">
        <v>-77.008905835150813</v>
      </c>
      <c r="I572">
        <v>-78.291485325582968</v>
      </c>
      <c r="J572">
        <v>-91.320142207298716</v>
      </c>
      <c r="K572">
        <v>-61.487753424297949</v>
      </c>
      <c r="L572">
        <v>121.09238038681291</v>
      </c>
      <c r="M572">
        <v>120.5580040502864</v>
      </c>
      <c r="N572">
        <v>118.622120258458</v>
      </c>
      <c r="O572">
        <v>125.1624731870054</v>
      </c>
      <c r="P572">
        <v>4.4471754096922043</v>
      </c>
      <c r="Q572">
        <v>4.4931652114453016</v>
      </c>
      <c r="R572">
        <v>3.6261765536849371</v>
      </c>
      <c r="S572">
        <v>5.0916351433427014</v>
      </c>
      <c r="T572">
        <v>58.267244608543187</v>
      </c>
      <c r="U572">
        <v>58.267151848924172</v>
      </c>
      <c r="V572">
        <v>58.227435824307157</v>
      </c>
      <c r="W572">
        <v>58.306671308600912</v>
      </c>
      <c r="X572">
        <v>4082.3938262219981</v>
      </c>
      <c r="Y572">
        <v>4097.5240729286852</v>
      </c>
      <c r="Z572">
        <v>3951.0387144486031</v>
      </c>
      <c r="AA572">
        <v>4166.1306769404828</v>
      </c>
      <c r="AB572">
        <v>698.94373962123677</v>
      </c>
      <c r="AC572">
        <v>693.555404382392</v>
      </c>
      <c r="AD572">
        <v>597.27771207547164</v>
      </c>
      <c r="AE572">
        <v>826.96555190738786</v>
      </c>
      <c r="AF572">
        <v>62.962440752991213</v>
      </c>
      <c r="AG572">
        <v>62.684533578658879</v>
      </c>
      <c r="AH572">
        <v>61.678328243016637</v>
      </c>
      <c r="AI572">
        <v>65.078223061630311</v>
      </c>
      <c r="AJ572">
        <v>0.5455862498481816</v>
      </c>
      <c r="AK572">
        <v>0.5455862187475895</v>
      </c>
      <c r="AL572">
        <v>0.54558186189506175</v>
      </c>
      <c r="AM572">
        <v>0.54559065601700651</v>
      </c>
      <c r="AN572">
        <v>0.95818499257375223</v>
      </c>
      <c r="AO572">
        <v>0.95818499257375256</v>
      </c>
      <c r="AP572">
        <v>0.95818499257375256</v>
      </c>
      <c r="AQ572">
        <v>0.95818499257375256</v>
      </c>
      <c r="AR572">
        <v>14.050309616236881</v>
      </c>
      <c r="AS572">
        <v>14.050309616236881</v>
      </c>
      <c r="AT572">
        <v>14.050309616236881</v>
      </c>
      <c r="AU572">
        <v>14.050309616236881</v>
      </c>
      <c r="AV572" t="str">
        <f>VLOOKUP(Sheet1[[#This Row],[NPDES ID2]],Combined_Sheet__Major_Only___2[[NPDES ID2]:[ECHO BFR]],3,FALSE)</f>
        <v>TX</v>
      </c>
      <c r="AW572" t="s">
        <v>41</v>
      </c>
      <c r="AX572" t="str">
        <f>VLOOKUP(Sheet1[[#This Row],[NPDES ID2]],Combined_Sheet__Major_Only___2[[NPDES ID2]:[ECHO BFR]],27,FALSE)</f>
        <v>-</v>
      </c>
      <c r="AY572" t="str">
        <f>VLOOKUP(Sheet1[[#This Row],[NPDES ID2]],Combined_Sheet__Major_Only___2[[NPDES ID2]:[ECHO BFR]],28,FALSE)</f>
        <v>-</v>
      </c>
      <c r="AZ572" t="str">
        <f>VLOOKUP(Sheet1[[#This Row],[NPDES ID2]],Combined_Sheet__Major_Only___2[[NPDES ID2]:[ECHO BFR]],29,FALSE)</f>
        <v>thickening</v>
      </c>
      <c r="BA572">
        <f>VLOOKUP(Sheet1[[#This Row],[NPDES ID2]],Combined_Sheet__Major_Only___2[[NPDES ID2]:[ECHO BFR]],17,FALSE)</f>
        <v>29.556899999999999</v>
      </c>
      <c r="BB572">
        <f>VLOOKUP(Sheet1[[#This Row],[NPDES ID2]],Combined_Sheet__Major_Only___2[[NPDES ID2]:[ECHO BFR]],18,FALSE)</f>
        <v>-95.216399999999993</v>
      </c>
      <c r="BC572" t="str">
        <f>IF(ISNUMBER(SEARCH("aerobic",$AW572)),"aerobic","")</f>
        <v>aerobic</v>
      </c>
      <c r="BD572" t="str">
        <f>IF(ISNUMBER(SEARCH("anaer",$AW572)),"anaer","")</f>
        <v/>
      </c>
      <c r="BE572" t="str">
        <f>IF(ISNUMBER(SEARCH("thickening",$AZ572)),"thickening","")</f>
        <v>thickening</v>
      </c>
      <c r="BF572" s="2" t="str">
        <f>IF(ISNUMBER(SEARCH("airDry",$AW572)),"airDry","")</f>
        <v/>
      </c>
      <c r="BG572" s="2" t="str">
        <f>IF(ISNUMBER(SEARCH("heatDry",$AY572)),"heatDry","")</f>
        <v/>
      </c>
      <c r="BH572" s="2" t="str">
        <f>IF(AND(ISNUMBER(SEARCH("aerobic",$AW572)),ISNUMBER(SEARCH("anaer",$AW572))),"Combined Aer and Anaer.","")</f>
        <v/>
      </c>
    </row>
    <row r="573" spans="1:60" x14ac:dyDescent="0.3">
      <c r="A573" s="4">
        <v>571</v>
      </c>
      <c r="B573" t="s">
        <v>2803</v>
      </c>
      <c r="C573">
        <v>188</v>
      </c>
      <c r="D573">
        <v>859.59978816139812</v>
      </c>
      <c r="E573">
        <v>867.11979125498146</v>
      </c>
      <c r="F573">
        <v>630.49043381049387</v>
      </c>
      <c r="G573">
        <v>1112.9765370171231</v>
      </c>
      <c r="H573">
        <v>-78.060184965032022</v>
      </c>
      <c r="I573">
        <v>-77.448659939424374</v>
      </c>
      <c r="J573">
        <v>-89.985478878596709</v>
      </c>
      <c r="K573">
        <v>-66.830155747598155</v>
      </c>
      <c r="L573">
        <v>91.102622918477167</v>
      </c>
      <c r="M573">
        <v>90.348771461428214</v>
      </c>
      <c r="N573">
        <v>87.616791054421114</v>
      </c>
      <c r="O573">
        <v>96.846289449295128</v>
      </c>
      <c r="P573">
        <v>4.4850147278786183</v>
      </c>
      <c r="Q573">
        <v>4.4645724104634077</v>
      </c>
      <c r="R573">
        <v>3.8754894939041691</v>
      </c>
      <c r="S573">
        <v>5.0921163055926684</v>
      </c>
      <c r="T573">
        <v>488.94329098525662</v>
      </c>
      <c r="U573">
        <v>488.94253357673108</v>
      </c>
      <c r="V573">
        <v>488.61824100238852</v>
      </c>
      <c r="W573">
        <v>489.26522114273939</v>
      </c>
      <c r="X573">
        <v>45451.637518427611</v>
      </c>
      <c r="Y573">
        <v>45763.04751074253</v>
      </c>
      <c r="Z573">
        <v>42738.710512514823</v>
      </c>
      <c r="AA573">
        <v>47210.760141426501</v>
      </c>
      <c r="AB573">
        <v>12034.233445818079</v>
      </c>
      <c r="AC573">
        <v>11678.052887072159</v>
      </c>
      <c r="AD573">
        <v>9388.1564700100371</v>
      </c>
      <c r="AE573">
        <v>16226.869502761439</v>
      </c>
      <c r="AF573">
        <v>47.491815107029481</v>
      </c>
      <c r="AG573">
        <v>47.098621807901417</v>
      </c>
      <c r="AH573">
        <v>45.675792245366551</v>
      </c>
      <c r="AI573">
        <v>50.484138236191818</v>
      </c>
      <c r="AJ573">
        <v>0.35720355104484919</v>
      </c>
      <c r="AK573">
        <v>0.35720344912426522</v>
      </c>
      <c r="AL573">
        <v>0.35718919891694562</v>
      </c>
      <c r="AM573">
        <v>0.357217963290477</v>
      </c>
      <c r="AN573">
        <v>0.99473899118800202</v>
      </c>
      <c r="AO573">
        <v>0.99473899118800191</v>
      </c>
      <c r="AP573">
        <v>0.99473899118800191</v>
      </c>
      <c r="AQ573">
        <v>0.99473899118800191</v>
      </c>
      <c r="AR573">
        <v>8.4161210850845638</v>
      </c>
      <c r="AS573">
        <v>8.416121085084562</v>
      </c>
      <c r="AT573">
        <v>8.416121085084562</v>
      </c>
      <c r="AU573">
        <v>8.416121085084562</v>
      </c>
      <c r="AV573" t="str">
        <f>VLOOKUP(Sheet1[[#This Row],[NPDES ID2]],Combined_Sheet__Major_Only___2[[NPDES ID2]:[ECHO BFR]],3,FALSE)</f>
        <v>TN</v>
      </c>
      <c r="AW573" t="s">
        <v>38</v>
      </c>
      <c r="AX573" t="str">
        <f>VLOOKUP(Sheet1[[#This Row],[NPDES ID2]],Combined_Sheet__Major_Only___2[[NPDES ID2]:[ECHO BFR]],27,FALSE)</f>
        <v/>
      </c>
      <c r="AY573" t="str">
        <f>VLOOKUP(Sheet1[[#This Row],[NPDES ID2]],Combined_Sheet__Major_Only___2[[NPDES ID2]:[ECHO BFR]],28,FALSE)</f>
        <v/>
      </c>
      <c r="AZ573" t="str">
        <f>VLOOKUP(Sheet1[[#This Row],[NPDES ID2]],Combined_Sheet__Major_Only___2[[NPDES ID2]:[ECHO BFR]],29,FALSE)</f>
        <v/>
      </c>
      <c r="BA573">
        <f>VLOOKUP(Sheet1[[#This Row],[NPDES ID2]],Combined_Sheet__Major_Only___2[[NPDES ID2]:[ECHO BFR]],17,FALSE)</f>
        <v>36.587240000000001</v>
      </c>
      <c r="BB573">
        <f>VLOOKUP(Sheet1[[#This Row],[NPDES ID2]],Combined_Sheet__Major_Only___2[[NPDES ID2]:[ECHO BFR]],18,FALSE)</f>
        <v>-86.524410000000003</v>
      </c>
      <c r="BC573" t="str">
        <f>IF(ISNUMBER(SEARCH("aerobic",$AW573)),"aerobic","")</f>
        <v/>
      </c>
      <c r="BD573" t="str">
        <f>IF(ISNUMBER(SEARCH("anaer",$AW573)),"anaer","")</f>
        <v/>
      </c>
      <c r="BE573" t="str">
        <f>IF(ISNUMBER(SEARCH("thickening",$AZ573)),"thickening","")</f>
        <v/>
      </c>
      <c r="BF573" s="3" t="str">
        <f>IF(ISNUMBER(SEARCH("airDry",$AW573)),"airDry","")</f>
        <v/>
      </c>
      <c r="BG573" s="3" t="str">
        <f>IF(ISNUMBER(SEARCH("heatDry",$AY573)),"heatDry","")</f>
        <v/>
      </c>
      <c r="BH573" s="3" t="str">
        <f>IF(AND(ISNUMBER(SEARCH("aerobic",$AW573)),ISNUMBER(SEARCH("anaer",$AW573))),"Combined Aer and Anaer.","")</f>
        <v/>
      </c>
    </row>
    <row r="574" spans="1:60" x14ac:dyDescent="0.3">
      <c r="A574" s="4">
        <v>572</v>
      </c>
      <c r="B574" t="s">
        <v>2806</v>
      </c>
      <c r="C574">
        <v>187.39</v>
      </c>
      <c r="D574">
        <v>621.8272016336872</v>
      </c>
      <c r="E574">
        <v>623.09809162302849</v>
      </c>
      <c r="F574">
        <v>456.36033111067439</v>
      </c>
      <c r="G574">
        <v>790.38093636571398</v>
      </c>
      <c r="H574">
        <v>-76.755510264158843</v>
      </c>
      <c r="I574">
        <v>-78.064660425629427</v>
      </c>
      <c r="J574">
        <v>-90.845599577420685</v>
      </c>
      <c r="K574">
        <v>-60.21640918007482</v>
      </c>
      <c r="L574">
        <v>125.7566535630435</v>
      </c>
      <c r="M574">
        <v>125.2654730681741</v>
      </c>
      <c r="N574">
        <v>123.48593917830129</v>
      </c>
      <c r="O574">
        <v>129.49800361515781</v>
      </c>
      <c r="P574">
        <v>4.4113094413655203</v>
      </c>
      <c r="Q574">
        <v>4.4665696294242352</v>
      </c>
      <c r="R574">
        <v>3.5642270509707088</v>
      </c>
      <c r="S574">
        <v>5.0749986378220813</v>
      </c>
      <c r="T574">
        <v>104.6165284187725</v>
      </c>
      <c r="U574">
        <v>104.6163641297497</v>
      </c>
      <c r="V574">
        <v>104.5460220246252</v>
      </c>
      <c r="W574">
        <v>104.6863580934923</v>
      </c>
      <c r="X574">
        <v>7016.6493095687601</v>
      </c>
      <c r="Y574">
        <v>7039.6436320899702</v>
      </c>
      <c r="Z574">
        <v>6816.7202387987982</v>
      </c>
      <c r="AA574">
        <v>7143.9238833210238</v>
      </c>
      <c r="AB574">
        <v>1300.6481332767551</v>
      </c>
      <c r="AC574">
        <v>1289.1681486263881</v>
      </c>
      <c r="AD574">
        <v>1098.371098431636</v>
      </c>
      <c r="AE574">
        <v>1561.4490145490231</v>
      </c>
      <c r="AF574">
        <v>65.768226112742354</v>
      </c>
      <c r="AG574">
        <v>65.51126655272401</v>
      </c>
      <c r="AH574">
        <v>64.581138462520371</v>
      </c>
      <c r="AI574">
        <v>67.724183927619734</v>
      </c>
      <c r="AJ574">
        <v>0.57987527491377999</v>
      </c>
      <c r="AK574">
        <v>0.5798752287871427</v>
      </c>
      <c r="AL574">
        <v>0.57986876819436728</v>
      </c>
      <c r="AM574">
        <v>0.57988180866864036</v>
      </c>
      <c r="AN574">
        <v>0.97607499051725821</v>
      </c>
      <c r="AO574">
        <v>0.9760749905172581</v>
      </c>
      <c r="AP574">
        <v>0.9760749905172581</v>
      </c>
      <c r="AQ574">
        <v>0.9760749905172581</v>
      </c>
      <c r="AR574">
        <v>14.019460281005671</v>
      </c>
      <c r="AS574">
        <v>14.019460281005671</v>
      </c>
      <c r="AT574">
        <v>14.019460281005671</v>
      </c>
      <c r="AU574">
        <v>14.019460281005671</v>
      </c>
      <c r="AV574" t="str">
        <f>VLOOKUP(Sheet1[[#This Row],[NPDES ID2]],Combined_Sheet__Major_Only___2[[NPDES ID2]:[ECHO BFR]],3,FALSE)</f>
        <v>TX</v>
      </c>
      <c r="AW574" t="s">
        <v>41</v>
      </c>
      <c r="AX574" t="str">
        <f>VLOOKUP(Sheet1[[#This Row],[NPDES ID2]],Combined_Sheet__Major_Only___2[[NPDES ID2]:[ECHO BFR]],27,FALSE)</f>
        <v>-</v>
      </c>
      <c r="AY574" t="str">
        <f>VLOOKUP(Sheet1[[#This Row],[NPDES ID2]],Combined_Sheet__Major_Only___2[[NPDES ID2]:[ECHO BFR]],28,FALSE)</f>
        <v>-</v>
      </c>
      <c r="AZ574" t="str">
        <f>VLOOKUP(Sheet1[[#This Row],[NPDES ID2]],Combined_Sheet__Major_Only___2[[NPDES ID2]:[ECHO BFR]],29,FALSE)</f>
        <v>thickening</v>
      </c>
      <c r="BA574">
        <f>VLOOKUP(Sheet1[[#This Row],[NPDES ID2]],Combined_Sheet__Major_Only___2[[NPDES ID2]:[ECHO BFR]],17,FALSE)</f>
        <v>29.352250000000002</v>
      </c>
      <c r="BB574">
        <f>VLOOKUP(Sheet1[[#This Row],[NPDES ID2]],Combined_Sheet__Major_Only___2[[NPDES ID2]:[ECHO BFR]],18,FALSE)</f>
        <v>-94.983389000000003</v>
      </c>
      <c r="BC574" t="str">
        <f>IF(ISNUMBER(SEARCH("aerobic",$AW574)),"aerobic","")</f>
        <v>aerobic</v>
      </c>
      <c r="BD574" t="str">
        <f>IF(ISNUMBER(SEARCH("anaer",$AW574)),"anaer","")</f>
        <v/>
      </c>
      <c r="BE574" t="str">
        <f>IF(ISNUMBER(SEARCH("thickening",$AZ574)),"thickening","")</f>
        <v>thickening</v>
      </c>
      <c r="BF574" s="2" t="str">
        <f>IF(ISNUMBER(SEARCH("airDry",$AW574)),"airDry","")</f>
        <v/>
      </c>
      <c r="BG574" s="2" t="str">
        <f>IF(ISNUMBER(SEARCH("heatDry",$AY574)),"heatDry","")</f>
        <v/>
      </c>
      <c r="BH574" s="2" t="str">
        <f>IF(AND(ISNUMBER(SEARCH("aerobic",$AW574)),ISNUMBER(SEARCH("anaer",$AW574))),"Combined Aer and Anaer.","")</f>
        <v/>
      </c>
    </row>
    <row r="575" spans="1:60" x14ac:dyDescent="0.3">
      <c r="A575" s="4">
        <v>573</v>
      </c>
      <c r="B575" t="s">
        <v>2810</v>
      </c>
      <c r="C575">
        <v>168.65</v>
      </c>
      <c r="D575">
        <v>676.62899657360424</v>
      </c>
      <c r="E575">
        <v>678.13714403959239</v>
      </c>
      <c r="F575">
        <v>492.96932785916789</v>
      </c>
      <c r="G575">
        <v>861.23135722528718</v>
      </c>
      <c r="H575">
        <v>-76.760061070416455</v>
      </c>
      <c r="I575">
        <v>-78.07765729837071</v>
      </c>
      <c r="J575">
        <v>-90.852005896750867</v>
      </c>
      <c r="K575">
        <v>-60.179411619141092</v>
      </c>
      <c r="L575">
        <v>113.4908118400601</v>
      </c>
      <c r="M575">
        <v>113.0510503830254</v>
      </c>
      <c r="N575">
        <v>111.45795834518221</v>
      </c>
      <c r="O575">
        <v>116.8402086547073</v>
      </c>
      <c r="P575">
        <v>3.9695840212674689</v>
      </c>
      <c r="Q575">
        <v>4.0192379020898947</v>
      </c>
      <c r="R575">
        <v>3.205723974890756</v>
      </c>
      <c r="S575">
        <v>4.5695359171645338</v>
      </c>
      <c r="T575">
        <v>43.901085889364012</v>
      </c>
      <c r="U575">
        <v>43.901015300589549</v>
      </c>
      <c r="V575">
        <v>43.870791960591298</v>
      </c>
      <c r="W575">
        <v>43.931089057413793</v>
      </c>
      <c r="X575">
        <v>2936.3872221690972</v>
      </c>
      <c r="Y575">
        <v>2945.9085630745408</v>
      </c>
      <c r="Z575">
        <v>2853.4336755367849</v>
      </c>
      <c r="AA575">
        <v>2989.218344767598</v>
      </c>
      <c r="AB575">
        <v>569.49490268942679</v>
      </c>
      <c r="AC575">
        <v>563.92419328791971</v>
      </c>
      <c r="AD575">
        <v>477.27079263734322</v>
      </c>
      <c r="AE575">
        <v>689.58462948117392</v>
      </c>
      <c r="AF575">
        <v>65.948295545058201</v>
      </c>
      <c r="AG575">
        <v>65.692707849965601</v>
      </c>
      <c r="AH575">
        <v>64.767284843318663</v>
      </c>
      <c r="AI575">
        <v>67.89419615461054</v>
      </c>
      <c r="AJ575">
        <v>0.58207688893080667</v>
      </c>
      <c r="AK575">
        <v>0.5820768624418462</v>
      </c>
      <c r="AL575">
        <v>0.58207315126385195</v>
      </c>
      <c r="AM575">
        <v>0.58208064210686861</v>
      </c>
      <c r="AN575">
        <v>0.94556973004513267</v>
      </c>
      <c r="AO575">
        <v>0.94556973004513234</v>
      </c>
      <c r="AP575">
        <v>0.94556973004513234</v>
      </c>
      <c r="AQ575">
        <v>0.94556973004513234</v>
      </c>
      <c r="AR575">
        <v>13.705929018557811</v>
      </c>
      <c r="AS575">
        <v>13.705929018557811</v>
      </c>
      <c r="AT575">
        <v>13.705929018557811</v>
      </c>
      <c r="AU575">
        <v>13.705929018557811</v>
      </c>
      <c r="AV575" t="str">
        <f>VLOOKUP(Sheet1[[#This Row],[NPDES ID2]],Combined_Sheet__Major_Only___2[[NPDES ID2]:[ECHO BFR]],3,FALSE)</f>
        <v>TX</v>
      </c>
      <c r="AW575" t="s">
        <v>41</v>
      </c>
      <c r="AX575" t="str">
        <f>VLOOKUP(Sheet1[[#This Row],[NPDES ID2]],Combined_Sheet__Major_Only___2[[NPDES ID2]:[ECHO BFR]],27,FALSE)</f>
        <v>other</v>
      </c>
      <c r="AY575" t="str">
        <f>VLOOKUP(Sheet1[[#This Row],[NPDES ID2]],Combined_Sheet__Major_Only___2[[NPDES ID2]:[ECHO BFR]],28,FALSE)</f>
        <v>-</v>
      </c>
      <c r="AZ575" t="str">
        <f>VLOOKUP(Sheet1[[#This Row],[NPDES ID2]],Combined_Sheet__Major_Only___2[[NPDES ID2]:[ECHO BFR]],29,FALSE)</f>
        <v>thickening</v>
      </c>
      <c r="BA575">
        <f>VLOOKUP(Sheet1[[#This Row],[NPDES ID2]],Combined_Sheet__Major_Only___2[[NPDES ID2]:[ECHO BFR]],17,FALSE)</f>
        <v>32.997140000000002</v>
      </c>
      <c r="BB575">
        <f>VLOOKUP(Sheet1[[#This Row],[NPDES ID2]],Combined_Sheet__Major_Only___2[[NPDES ID2]:[ECHO BFR]],18,FALSE)</f>
        <v>-97.186920000000001</v>
      </c>
      <c r="BC575" t="str">
        <f>IF(ISNUMBER(SEARCH("aerobic",$AW575)),"aerobic","")</f>
        <v>aerobic</v>
      </c>
      <c r="BD575" t="str">
        <f>IF(ISNUMBER(SEARCH("anaer",$AW575)),"anaer","")</f>
        <v/>
      </c>
      <c r="BE575" t="str">
        <f>IF(ISNUMBER(SEARCH("thickening",$AZ575)),"thickening","")</f>
        <v>thickening</v>
      </c>
      <c r="BF575" s="3" t="str">
        <f>IF(ISNUMBER(SEARCH("airDry",$AW575)),"airDry","")</f>
        <v/>
      </c>
      <c r="BG575" s="3" t="str">
        <f>IF(ISNUMBER(SEARCH("heatDry",$AY575)),"heatDry","")</f>
        <v/>
      </c>
      <c r="BH575" s="3" t="str">
        <f>IF(AND(ISNUMBER(SEARCH("aerobic",$AW575)),ISNUMBER(SEARCH("anaer",$AW575))),"Combined Aer and Anaer.","")</f>
        <v/>
      </c>
    </row>
    <row r="576" spans="1:60" x14ac:dyDescent="0.3">
      <c r="A576" s="4">
        <v>574</v>
      </c>
      <c r="B576" t="s">
        <v>2815</v>
      </c>
      <c r="C576">
        <v>166</v>
      </c>
      <c r="D576">
        <v>687.94110139594636</v>
      </c>
      <c r="E576">
        <v>689.59593837241346</v>
      </c>
      <c r="F576">
        <v>500.68109729881479</v>
      </c>
      <c r="G576">
        <v>875.80377449578305</v>
      </c>
      <c r="H576">
        <v>-76.770990402682912</v>
      </c>
      <c r="I576">
        <v>-78.081172931302177</v>
      </c>
      <c r="J576">
        <v>-90.875004838863603</v>
      </c>
      <c r="K576">
        <v>-60.258910535403167</v>
      </c>
      <c r="L576">
        <v>111.338597230038</v>
      </c>
      <c r="M576">
        <v>110.90299650598951</v>
      </c>
      <c r="N576">
        <v>109.3249184198222</v>
      </c>
      <c r="O576">
        <v>114.6564170588013</v>
      </c>
      <c r="P576">
        <v>3.907906229052676</v>
      </c>
      <c r="Q576">
        <v>3.9568683111816938</v>
      </c>
      <c r="R576">
        <v>3.1578259449610502</v>
      </c>
      <c r="S576">
        <v>4.4952881067963446</v>
      </c>
      <c r="T576">
        <v>80.185620889753423</v>
      </c>
      <c r="U576">
        <v>80.185494304188069</v>
      </c>
      <c r="V576">
        <v>80.131295338274057</v>
      </c>
      <c r="W576">
        <v>80.239425025316734</v>
      </c>
      <c r="X576">
        <v>5381.1265181441722</v>
      </c>
      <c r="Y576">
        <v>5398.7814023701867</v>
      </c>
      <c r="Z576">
        <v>5227.5658963542865</v>
      </c>
      <c r="AA576">
        <v>5478.8946629789198</v>
      </c>
      <c r="AB576">
        <v>957.12084977276857</v>
      </c>
      <c r="AC576">
        <v>949.47109792440688</v>
      </c>
      <c r="AD576">
        <v>813.7193675906459</v>
      </c>
      <c r="AE576">
        <v>1140.474482170127</v>
      </c>
      <c r="AF576">
        <v>65.730632035881939</v>
      </c>
      <c r="AG576">
        <v>65.473406978308802</v>
      </c>
      <c r="AH576">
        <v>64.542156853041647</v>
      </c>
      <c r="AI576">
        <v>67.688848753164066</v>
      </c>
      <c r="AJ576">
        <v>0.57941564771597609</v>
      </c>
      <c r="AK576">
        <v>0.57941561351893656</v>
      </c>
      <c r="AL576">
        <v>0.57941082297050883</v>
      </c>
      <c r="AM576">
        <v>0.57942049249200323</v>
      </c>
      <c r="AN576">
        <v>0.96910850764111045</v>
      </c>
      <c r="AO576">
        <v>0.96910850764111056</v>
      </c>
      <c r="AP576">
        <v>0.96910850764111056</v>
      </c>
      <c r="AQ576">
        <v>0.96910850764111056</v>
      </c>
      <c r="AR576">
        <v>14.346207760398951</v>
      </c>
      <c r="AS576">
        <v>14.346207760398951</v>
      </c>
      <c r="AT576">
        <v>14.346207760398951</v>
      </c>
      <c r="AU576">
        <v>14.346207760398951</v>
      </c>
      <c r="AV576" t="str">
        <f>VLOOKUP(Sheet1[[#This Row],[NPDES ID2]],Combined_Sheet__Major_Only___2[[NPDES ID2]:[ECHO BFR]],3,FALSE)</f>
        <v>VA</v>
      </c>
      <c r="AW576" t="s">
        <v>12181</v>
      </c>
      <c r="AX576" t="str">
        <f>VLOOKUP(Sheet1[[#This Row],[NPDES ID2]],Combined_Sheet__Major_Only___2[[NPDES ID2]:[ECHO BFR]],27,FALSE)</f>
        <v>-</v>
      </c>
      <c r="AY576" t="str">
        <f>VLOOKUP(Sheet1[[#This Row],[NPDES ID2]],Combined_Sheet__Major_Only___2[[NPDES ID2]:[ECHO BFR]],28,FALSE)</f>
        <v>-</v>
      </c>
      <c r="AZ576" t="str">
        <f>VLOOKUP(Sheet1[[#This Row],[NPDES ID2]],Combined_Sheet__Major_Only___2[[NPDES ID2]:[ECHO BFR]],29,FALSE)</f>
        <v>thickening</v>
      </c>
      <c r="BA576">
        <f>VLOOKUP(Sheet1[[#This Row],[NPDES ID2]],Combined_Sheet__Major_Only___2[[NPDES ID2]:[ECHO BFR]],17,FALSE)</f>
        <v>37.759154000000002</v>
      </c>
      <c r="BB576">
        <f>VLOOKUP(Sheet1[[#This Row],[NPDES ID2]],Combined_Sheet__Major_Only___2[[NPDES ID2]:[ECHO BFR]],18,FALSE)</f>
        <v>-79.995574000000005</v>
      </c>
      <c r="BC576" t="str">
        <f>IF(ISNUMBER(SEARCH("aerobic",$AW576)),"aerobic","")</f>
        <v/>
      </c>
      <c r="BD576" t="str">
        <f>IF(ISNUMBER(SEARCH("anaer",$AW576)),"anaer","")</f>
        <v>anaer</v>
      </c>
      <c r="BE576" t="str">
        <f>IF(ISNUMBER(SEARCH("thickening",$AZ576)),"thickening","")</f>
        <v>thickening</v>
      </c>
      <c r="BF576" s="2" t="str">
        <f>IF(ISNUMBER(SEARCH("airDry",$AW576)),"airDry","")</f>
        <v/>
      </c>
      <c r="BG576" s="2" t="str">
        <f>IF(ISNUMBER(SEARCH("heatDry",$AY576)),"heatDry","")</f>
        <v/>
      </c>
      <c r="BH576" s="2" t="str">
        <f>IF(AND(ISNUMBER(SEARCH("aerobic",$AW576)),ISNUMBER(SEARCH("anaer",$AW576))),"Combined Aer and Anaer.","")</f>
        <v/>
      </c>
    </row>
    <row r="577" spans="1:60" x14ac:dyDescent="0.3">
      <c r="A577" s="4">
        <v>575</v>
      </c>
      <c r="B577" t="s">
        <v>2819</v>
      </c>
      <c r="C577">
        <v>154.68</v>
      </c>
      <c r="D577">
        <v>954.32493559993975</v>
      </c>
      <c r="E577">
        <v>964.74206024115938</v>
      </c>
      <c r="F577">
        <v>690.97178010719983</v>
      </c>
      <c r="G577">
        <v>1232.0886533111111</v>
      </c>
      <c r="H577">
        <v>-78.005306045643195</v>
      </c>
      <c r="I577">
        <v>-77.830882211789415</v>
      </c>
      <c r="J577">
        <v>-90.559797834122506</v>
      </c>
      <c r="K577">
        <v>-65.556415722122139</v>
      </c>
      <c r="L577">
        <v>79.434009953813828</v>
      </c>
      <c r="M577">
        <v>78.846866144354678</v>
      </c>
      <c r="N577">
        <v>76.719905492347181</v>
      </c>
      <c r="O577">
        <v>83.905848242052244</v>
      </c>
      <c r="P577">
        <v>3.683803810074743</v>
      </c>
      <c r="Q577">
        <v>3.6706225861218189</v>
      </c>
      <c r="R577">
        <v>3.1378622636251401</v>
      </c>
      <c r="S577">
        <v>4.1826692794133979</v>
      </c>
      <c r="T577">
        <v>53.947790206176442</v>
      </c>
      <c r="U577">
        <v>53.947704112636643</v>
      </c>
      <c r="V577">
        <v>53.910842241253498</v>
      </c>
      <c r="W577">
        <v>53.984383545026532</v>
      </c>
      <c r="X577">
        <v>4731.2372239519636</v>
      </c>
      <c r="Y577">
        <v>4760.3449100040116</v>
      </c>
      <c r="Z577">
        <v>4478.2874608626544</v>
      </c>
      <c r="AA577">
        <v>4894.5384423867145</v>
      </c>
      <c r="AB577">
        <v>1260.3045192945481</v>
      </c>
      <c r="AC577">
        <v>1224.9226934873091</v>
      </c>
      <c r="AD577">
        <v>984.63370498303595</v>
      </c>
      <c r="AE577">
        <v>1700.3262662264831</v>
      </c>
      <c r="AF577">
        <v>50.327148181944722</v>
      </c>
      <c r="AG577">
        <v>49.955105888892312</v>
      </c>
      <c r="AH577">
        <v>48.607810564310903</v>
      </c>
      <c r="AI577">
        <v>53.159989875592707</v>
      </c>
      <c r="AJ577">
        <v>0.39162214421382469</v>
      </c>
      <c r="AK577">
        <v>0.39162212196578172</v>
      </c>
      <c r="AL577">
        <v>0.39161900525331811</v>
      </c>
      <c r="AM577">
        <v>0.39162529620499442</v>
      </c>
      <c r="AN577">
        <v>0.95505281376106455</v>
      </c>
      <c r="AO577">
        <v>0.95505281376106455</v>
      </c>
      <c r="AP577">
        <v>0.95505281376106455</v>
      </c>
      <c r="AQ577">
        <v>0.95505281376106455</v>
      </c>
      <c r="AR577">
        <v>8.8926763348430047</v>
      </c>
      <c r="AS577">
        <v>8.8926763348430065</v>
      </c>
      <c r="AT577">
        <v>8.8926763348430065</v>
      </c>
      <c r="AU577">
        <v>8.8926763348430065</v>
      </c>
      <c r="AV577" t="str">
        <f>VLOOKUP(Sheet1[[#This Row],[NPDES ID2]],Combined_Sheet__Major_Only___2[[NPDES ID2]:[ECHO BFR]],3,FALSE)</f>
        <v>TN</v>
      </c>
      <c r="AW577" t="s">
        <v>54</v>
      </c>
      <c r="AX577" t="str">
        <f>VLOOKUP(Sheet1[[#This Row],[NPDES ID2]],Combined_Sheet__Major_Only___2[[NPDES ID2]:[ECHO BFR]],27,FALSE)</f>
        <v>-</v>
      </c>
      <c r="AY577" t="str">
        <f>VLOOKUP(Sheet1[[#This Row],[NPDES ID2]],Combined_Sheet__Major_Only___2[[NPDES ID2]:[ECHO BFR]],28,FALSE)</f>
        <v>thermoAerobicDigest</v>
      </c>
      <c r="AZ577" t="str">
        <f>VLOOKUP(Sheet1[[#This Row],[NPDES ID2]],Combined_Sheet__Major_Only___2[[NPDES ID2]:[ECHO BFR]],29,FALSE)</f>
        <v>preliminaryOps, thickening</v>
      </c>
      <c r="BA577">
        <f>VLOOKUP(Sheet1[[#This Row],[NPDES ID2]],Combined_Sheet__Major_Only___2[[NPDES ID2]:[ECHO BFR]],17,FALSE)</f>
        <v>36.217778000000003</v>
      </c>
      <c r="BB577">
        <f>VLOOKUP(Sheet1[[#This Row],[NPDES ID2]],Combined_Sheet__Major_Only___2[[NPDES ID2]:[ECHO BFR]],18,FALSE)</f>
        <v>-86.317778000000004</v>
      </c>
      <c r="BC577" t="str">
        <f>IF(ISNUMBER(SEARCH("aerobic",$AW577)),"aerobic","")</f>
        <v/>
      </c>
      <c r="BD577" t="str">
        <f>IF(ISNUMBER(SEARCH("anaer",$AW577)),"anaer","")</f>
        <v/>
      </c>
      <c r="BE577" t="str">
        <f>IF(ISNUMBER(SEARCH("thickening",$AZ577)),"thickening","")</f>
        <v>thickening</v>
      </c>
      <c r="BF577" s="3" t="str">
        <f>IF(ISNUMBER(SEARCH("airDry",$AW577)),"airDry","")</f>
        <v/>
      </c>
      <c r="BG577" s="3" t="str">
        <f>IF(ISNUMBER(SEARCH("heatDry",$AY577)),"heatDry","")</f>
        <v/>
      </c>
      <c r="BH577" s="3" t="str">
        <f>IF(AND(ISNUMBER(SEARCH("aerobic",$AW577)),ISNUMBER(SEARCH("anaer",$AW577))),"Combined Aer and Anaer.","")</f>
        <v/>
      </c>
    </row>
    <row r="578" spans="1:60" x14ac:dyDescent="0.3">
      <c r="A578" s="4">
        <v>576</v>
      </c>
      <c r="B578" t="s">
        <v>2823</v>
      </c>
      <c r="C578">
        <v>136.49</v>
      </c>
      <c r="D578">
        <v>841.94763176180049</v>
      </c>
      <c r="E578">
        <v>844.22639022182011</v>
      </c>
      <c r="F578">
        <v>605.37433763682452</v>
      </c>
      <c r="G578">
        <v>1074.0140915246809</v>
      </c>
      <c r="H578">
        <v>-76.97135827225064</v>
      </c>
      <c r="I578">
        <v>-78.226068932450545</v>
      </c>
      <c r="J578">
        <v>-91.278202307950352</v>
      </c>
      <c r="K578">
        <v>-61.272344086173469</v>
      </c>
      <c r="L578">
        <v>88.407446040380322</v>
      </c>
      <c r="M578">
        <v>88.025821531681203</v>
      </c>
      <c r="N578">
        <v>86.643345648844758</v>
      </c>
      <c r="O578">
        <v>91.314034412871138</v>
      </c>
      <c r="P578">
        <v>3.219139185222871</v>
      </c>
      <c r="Q578">
        <v>3.2539682446323122</v>
      </c>
      <c r="R578">
        <v>2.6210225307202761</v>
      </c>
      <c r="S578">
        <v>3.6836435365197251</v>
      </c>
      <c r="T578">
        <v>76.384310602430929</v>
      </c>
      <c r="U578">
        <v>76.384189883309119</v>
      </c>
      <c r="V578">
        <v>76.332502698059741</v>
      </c>
      <c r="W578">
        <v>76.435621255229279</v>
      </c>
      <c r="X578">
        <v>5308.2644166881137</v>
      </c>
      <c r="Y578">
        <v>5327.5152767979889</v>
      </c>
      <c r="Z578">
        <v>5141.1595126339907</v>
      </c>
      <c r="AA578">
        <v>5414.7502681167198</v>
      </c>
      <c r="AB578">
        <v>871.74921767751027</v>
      </c>
      <c r="AC578">
        <v>865.64895035757058</v>
      </c>
      <c r="AD578">
        <v>749.7891145033293</v>
      </c>
      <c r="AE578">
        <v>1024.3847157409309</v>
      </c>
      <c r="AF578">
        <v>63.477135364737187</v>
      </c>
      <c r="AG578">
        <v>63.203079899149976</v>
      </c>
      <c r="AH578">
        <v>62.210755156826679</v>
      </c>
      <c r="AI578">
        <v>65.563689807796862</v>
      </c>
      <c r="AJ578">
        <v>0.55187395668146366</v>
      </c>
      <c r="AK578">
        <v>0.55187393084565595</v>
      </c>
      <c r="AL578">
        <v>0.55187031121659968</v>
      </c>
      <c r="AM578">
        <v>0.55187761727363427</v>
      </c>
      <c r="AN578">
        <v>0.96764252156006403</v>
      </c>
      <c r="AO578">
        <v>0.96764252156006392</v>
      </c>
      <c r="AP578">
        <v>0.96764252156006392</v>
      </c>
      <c r="AQ578">
        <v>0.96764252156006392</v>
      </c>
      <c r="AR578">
        <v>14.518862969392449</v>
      </c>
      <c r="AS578">
        <v>14.518862969392449</v>
      </c>
      <c r="AT578">
        <v>14.518862969392449</v>
      </c>
      <c r="AU578">
        <v>14.518862969392449</v>
      </c>
      <c r="AV578" t="str">
        <f>VLOOKUP(Sheet1[[#This Row],[NPDES ID2]],Combined_Sheet__Major_Only___2[[NPDES ID2]:[ECHO BFR]],3,FALSE)</f>
        <v>PR</v>
      </c>
      <c r="AW578" t="s">
        <v>41</v>
      </c>
      <c r="AX578" t="str">
        <f>VLOOKUP(Sheet1[[#This Row],[NPDES ID2]],Combined_Sheet__Major_Only___2[[NPDES ID2]:[ECHO BFR]],27,FALSE)</f>
        <v>-</v>
      </c>
      <c r="AY578" t="str">
        <f>VLOOKUP(Sheet1[[#This Row],[NPDES ID2]],Combined_Sheet__Major_Only___2[[NPDES ID2]:[ECHO BFR]],28,FALSE)</f>
        <v>highTempCompost, thermoAerobicDigest</v>
      </c>
      <c r="AZ578" t="str">
        <f>VLOOKUP(Sheet1[[#This Row],[NPDES ID2]],Combined_Sheet__Major_Only___2[[NPDES ID2]:[ECHO BFR]],29,FALSE)</f>
        <v>thickening</v>
      </c>
      <c r="BA578">
        <f>VLOOKUP(Sheet1[[#This Row],[NPDES ID2]],Combined_Sheet__Major_Only___2[[NPDES ID2]:[ECHO BFR]],17,FALSE)</f>
        <v>18.488446</v>
      </c>
      <c r="BB578">
        <f>VLOOKUP(Sheet1[[#This Row],[NPDES ID2]],Combined_Sheet__Major_Only___2[[NPDES ID2]:[ECHO BFR]],18,FALSE)</f>
        <v>-66.875817999999995</v>
      </c>
      <c r="BC578" t="str">
        <f>IF(ISNUMBER(SEARCH("aerobic",$AW578)),"aerobic","")</f>
        <v>aerobic</v>
      </c>
      <c r="BD578" t="str">
        <f>IF(ISNUMBER(SEARCH("anaer",$AW578)),"anaer","")</f>
        <v/>
      </c>
      <c r="BE578" t="str">
        <f>IF(ISNUMBER(SEARCH("thickening",$AZ578)),"thickening","")</f>
        <v>thickening</v>
      </c>
      <c r="BF578" s="2" t="str">
        <f>IF(ISNUMBER(SEARCH("airDry",$AW578)),"airDry","")</f>
        <v/>
      </c>
      <c r="BG578" s="2" t="str">
        <f>IF(ISNUMBER(SEARCH("heatDry",$AY578)),"heatDry","")</f>
        <v/>
      </c>
      <c r="BH578" s="2" t="str">
        <f>IF(AND(ISNUMBER(SEARCH("aerobic",$AW578)),ISNUMBER(SEARCH("anaer",$AW578))),"Combined Aer and Anaer.","")</f>
        <v/>
      </c>
    </row>
    <row r="579" spans="1:60" x14ac:dyDescent="0.3">
      <c r="A579" s="4">
        <v>577</v>
      </c>
      <c r="B579" t="s">
        <v>2827</v>
      </c>
      <c r="C579">
        <v>119</v>
      </c>
      <c r="D579">
        <v>1002.164914335124</v>
      </c>
      <c r="E579">
        <v>1005.208827961348</v>
      </c>
      <c r="F579">
        <v>715.13223764629004</v>
      </c>
      <c r="G579">
        <v>1281.8484439699571</v>
      </c>
      <c r="H579">
        <v>-77.259368887575818</v>
      </c>
      <c r="I579">
        <v>-78.334500689350904</v>
      </c>
      <c r="J579">
        <v>-90.987445540967315</v>
      </c>
      <c r="K579">
        <v>-62.385759113131002</v>
      </c>
      <c r="L579">
        <v>73.028241319173944</v>
      </c>
      <c r="M579">
        <v>72.665268152763076</v>
      </c>
      <c r="N579">
        <v>71.350417924773893</v>
      </c>
      <c r="O579">
        <v>75.79266108487883</v>
      </c>
      <c r="P579">
        <v>2.8141070875912519</v>
      </c>
      <c r="Q579">
        <v>2.8366636141929651</v>
      </c>
      <c r="R579">
        <v>2.3131115625146572</v>
      </c>
      <c r="S579">
        <v>3.231412592890615</v>
      </c>
      <c r="T579">
        <v>44.800296157880418</v>
      </c>
      <c r="U579">
        <v>44.800224181382809</v>
      </c>
      <c r="V579">
        <v>44.7694066728492</v>
      </c>
      <c r="W579">
        <v>44.830889166047719</v>
      </c>
      <c r="X579">
        <v>3286.3478347927062</v>
      </c>
      <c r="Y579">
        <v>3300.0556271853561</v>
      </c>
      <c r="Z579">
        <v>3167.371199186141</v>
      </c>
      <c r="AA579">
        <v>3362.3394969823539</v>
      </c>
      <c r="AB579">
        <v>551.3105487952779</v>
      </c>
      <c r="AC579">
        <v>547.40048706411642</v>
      </c>
      <c r="AD579">
        <v>472.15922393644468</v>
      </c>
      <c r="AE579">
        <v>651.32537092198436</v>
      </c>
      <c r="AF579">
        <v>60.141216435487067</v>
      </c>
      <c r="AG579">
        <v>59.842265136669482</v>
      </c>
      <c r="AH579">
        <v>58.759640543035317</v>
      </c>
      <c r="AI579">
        <v>62.417547056356163</v>
      </c>
      <c r="AJ579">
        <v>0.51114059472345619</v>
      </c>
      <c r="AK579">
        <v>0.51114057805820523</v>
      </c>
      <c r="AL579">
        <v>0.51113824295198129</v>
      </c>
      <c r="AM579">
        <v>0.51114295624840123</v>
      </c>
      <c r="AN579">
        <v>0.94657851972307394</v>
      </c>
      <c r="AO579">
        <v>0.94657851972307361</v>
      </c>
      <c r="AP579">
        <v>0.94657851972307361</v>
      </c>
      <c r="AQ579">
        <v>0.94657851972307361</v>
      </c>
      <c r="AR579">
        <v>13.582550946111271</v>
      </c>
      <c r="AS579">
        <v>13.582550946111279</v>
      </c>
      <c r="AT579">
        <v>13.582550946111279</v>
      </c>
      <c r="AU579">
        <v>13.582550946111279</v>
      </c>
      <c r="AV579" t="str">
        <f>VLOOKUP(Sheet1[[#This Row],[NPDES ID2]],Combined_Sheet__Major_Only___2[[NPDES ID2]:[ECHO BFR]],3,FALSE)</f>
        <v>KY</v>
      </c>
      <c r="AW579" t="s">
        <v>41</v>
      </c>
      <c r="AX579" t="str">
        <f>VLOOKUP(Sheet1[[#This Row],[NPDES ID2]],Combined_Sheet__Major_Only___2[[NPDES ID2]:[ECHO BFR]],27,FALSE)</f>
        <v>-</v>
      </c>
      <c r="AY579" t="str">
        <f>VLOOKUP(Sheet1[[#This Row],[NPDES ID2]],Combined_Sheet__Major_Only___2[[NPDES ID2]:[ECHO BFR]],28,FALSE)</f>
        <v>-</v>
      </c>
      <c r="AZ579" t="str">
        <f>VLOOKUP(Sheet1[[#This Row],[NPDES ID2]],Combined_Sheet__Major_Only___2[[NPDES ID2]:[ECHO BFR]],29,FALSE)</f>
        <v>preliminaryOps, thickening</v>
      </c>
      <c r="BA579">
        <f>VLOOKUP(Sheet1[[#This Row],[NPDES ID2]],Combined_Sheet__Major_Only___2[[NPDES ID2]:[ECHO BFR]],17,FALSE)</f>
        <v>37.106380000000001</v>
      </c>
      <c r="BB579">
        <f>VLOOKUP(Sheet1[[#This Row],[NPDES ID2]],Combined_Sheet__Major_Only___2[[NPDES ID2]:[ECHO BFR]],18,FALSE)</f>
        <v>-84.066829999999996</v>
      </c>
      <c r="BC579" t="str">
        <f>IF(ISNUMBER(SEARCH("aerobic",$AW579)),"aerobic","")</f>
        <v>aerobic</v>
      </c>
      <c r="BD579" t="str">
        <f>IF(ISNUMBER(SEARCH("anaer",$AW579)),"anaer","")</f>
        <v/>
      </c>
      <c r="BE579" t="str">
        <f>IF(ISNUMBER(SEARCH("thickening",$AZ579)),"thickening","")</f>
        <v>thickening</v>
      </c>
      <c r="BF579" s="3" t="str">
        <f>IF(ISNUMBER(SEARCH("airDry",$AW579)),"airDry","")</f>
        <v/>
      </c>
      <c r="BG579" s="3" t="str">
        <f>IF(ISNUMBER(SEARCH("heatDry",$AY579)),"heatDry","")</f>
        <v/>
      </c>
      <c r="BH579" s="3" t="str">
        <f>IF(AND(ISNUMBER(SEARCH("aerobic",$AW579)),ISNUMBER(SEARCH("anaer",$AW579))),"Combined Aer and Anaer.","")</f>
        <v/>
      </c>
    </row>
    <row r="580" spans="1:60" x14ac:dyDescent="0.3">
      <c r="A580" s="4">
        <v>578</v>
      </c>
      <c r="B580" t="s">
        <v>2832</v>
      </c>
      <c r="C580">
        <v>116.2</v>
      </c>
      <c r="D580">
        <v>888.25872689657103</v>
      </c>
      <c r="E580">
        <v>889.62456167638834</v>
      </c>
      <c r="F580">
        <v>633.21554922896564</v>
      </c>
      <c r="G580">
        <v>1128.728386985304</v>
      </c>
      <c r="H580">
        <v>-76.486279324118499</v>
      </c>
      <c r="I580">
        <v>-77.641884369269661</v>
      </c>
      <c r="J580">
        <v>-90.301111867090484</v>
      </c>
      <c r="K580">
        <v>-58.767204329145812</v>
      </c>
      <c r="L580">
        <v>82.149911832923408</v>
      </c>
      <c r="M580">
        <v>81.876483288847936</v>
      </c>
      <c r="N580">
        <v>80.88603014737842</v>
      </c>
      <c r="O580">
        <v>84.232304500521735</v>
      </c>
      <c r="P580">
        <v>2.7274067571119169</v>
      </c>
      <c r="Q580">
        <v>2.7616311203908692</v>
      </c>
      <c r="R580">
        <v>2.1820697958541571</v>
      </c>
      <c r="S580">
        <v>3.174480322274372</v>
      </c>
      <c r="T580">
        <v>3.7262342949247542</v>
      </c>
      <c r="U580">
        <v>3.7262257067454319</v>
      </c>
      <c r="V580">
        <v>3.7225485857641529</v>
      </c>
      <c r="W580">
        <v>3.7298846286981568</v>
      </c>
      <c r="X580">
        <v>237.22224516813921</v>
      </c>
      <c r="Y580">
        <v>237.88210054571181</v>
      </c>
      <c r="Z580">
        <v>231.53677901022829</v>
      </c>
      <c r="AA580">
        <v>240.87099418514171</v>
      </c>
      <c r="AB580">
        <v>41.492287924229203</v>
      </c>
      <c r="AC580">
        <v>41.221664237032442</v>
      </c>
      <c r="AD580">
        <v>35.402529724996199</v>
      </c>
      <c r="AE580">
        <v>49.312549359715547</v>
      </c>
      <c r="AF580">
        <v>69.283239235624691</v>
      </c>
      <c r="AG580">
        <v>69.05261839082533</v>
      </c>
      <c r="AH580">
        <v>68.21741053529496</v>
      </c>
      <c r="AI580">
        <v>71.039328202391204</v>
      </c>
      <c r="AJ580">
        <v>0.62287214244807876</v>
      </c>
      <c r="AK580">
        <v>0.62287213221392101</v>
      </c>
      <c r="AL580">
        <v>0.62287069802301864</v>
      </c>
      <c r="AM580">
        <v>0.62287359285974042</v>
      </c>
      <c r="AN580">
        <v>0.65180234517308133</v>
      </c>
      <c r="AO580">
        <v>0.65180234517308133</v>
      </c>
      <c r="AP580">
        <v>0.65180234517308133</v>
      </c>
      <c r="AQ580">
        <v>0.65180234517308133</v>
      </c>
      <c r="AR580">
        <v>15.269329301222241</v>
      </c>
      <c r="AS580">
        <v>15.269329301222241</v>
      </c>
      <c r="AT580">
        <v>15.269329301222241</v>
      </c>
      <c r="AU580">
        <v>15.269329301222241</v>
      </c>
      <c r="AV580" t="str">
        <f>VLOOKUP(Sheet1[[#This Row],[NPDES ID2]],Combined_Sheet__Major_Only___2[[NPDES ID2]:[ECHO BFR]],3,FALSE)</f>
        <v>CA</v>
      </c>
      <c r="AW580" t="s">
        <v>12186</v>
      </c>
      <c r="AX580" t="str">
        <f>VLOOKUP(Sheet1[[#This Row],[NPDES ID2]],Combined_Sheet__Major_Only___2[[NPDES ID2]:[ECHO BFR]],27,FALSE)</f>
        <v>tempSludgeStore, methaneBioCaptureRecover</v>
      </c>
      <c r="AY580" t="str">
        <f>VLOOKUP(Sheet1[[#This Row],[NPDES ID2]],Combined_Sheet__Major_Only___2[[NPDES ID2]:[ECHO BFR]],28,FALSE)</f>
        <v>highTempCompost</v>
      </c>
      <c r="AZ580" t="str">
        <f>VLOOKUP(Sheet1[[#This Row],[NPDES ID2]],Combined_Sheet__Major_Only___2[[NPDES ID2]:[ECHO BFR]],29,FALSE)</f>
        <v>thickening</v>
      </c>
      <c r="BA580">
        <f>VLOOKUP(Sheet1[[#This Row],[NPDES ID2]],Combined_Sheet__Major_Only___2[[NPDES ID2]:[ECHO BFR]],17,FALSE)</f>
        <v>40.591068999999997</v>
      </c>
      <c r="BB580">
        <f>VLOOKUP(Sheet1[[#This Row],[NPDES ID2]],Combined_Sheet__Major_Only___2[[NPDES ID2]:[ECHO BFR]],18,FALSE)</f>
        <v>-124.157797</v>
      </c>
      <c r="BC580" t="str">
        <f>IF(ISNUMBER(SEARCH("aerobic",$AW580)),"aerobic","")</f>
        <v/>
      </c>
      <c r="BD580" t="str">
        <f>IF(ISNUMBER(SEARCH("anaer",$AW580)),"anaer","")</f>
        <v>anaer</v>
      </c>
      <c r="BE580" t="str">
        <f>IF(ISNUMBER(SEARCH("thickening",$AZ580)),"thickening","")</f>
        <v>thickening</v>
      </c>
      <c r="BF580" s="2" t="str">
        <f>IF(ISNUMBER(SEARCH("airDry",$AW580)),"airDry","")</f>
        <v>airDry</v>
      </c>
      <c r="BG580" s="2" t="str">
        <f>IF(ISNUMBER(SEARCH("heatDry",$AY580)),"heatDry","")</f>
        <v/>
      </c>
      <c r="BH580" s="2" t="str">
        <f>IF(AND(ISNUMBER(SEARCH("aerobic",$AW580)),ISNUMBER(SEARCH("anaer",$AW580))),"Combined Aer and Anaer.","")</f>
        <v/>
      </c>
    </row>
    <row r="581" spans="1:60" x14ac:dyDescent="0.3">
      <c r="A581" s="4">
        <v>579</v>
      </c>
      <c r="B581" t="s">
        <v>2837</v>
      </c>
      <c r="C581">
        <v>112.32</v>
      </c>
      <c r="D581">
        <v>1034.733200546078</v>
      </c>
      <c r="E581">
        <v>1036.6576485779381</v>
      </c>
      <c r="F581">
        <v>736.24420835524393</v>
      </c>
      <c r="G581">
        <v>1322.264999306964</v>
      </c>
      <c r="H581">
        <v>-77.160622842665703</v>
      </c>
      <c r="I581">
        <v>-78.386284307438416</v>
      </c>
      <c r="J581">
        <v>-91.134506311110243</v>
      </c>
      <c r="K581">
        <v>-62.066493800934794</v>
      </c>
      <c r="L581">
        <v>70.268667059219865</v>
      </c>
      <c r="M581">
        <v>69.936070614925825</v>
      </c>
      <c r="N581">
        <v>68.731246771638581</v>
      </c>
      <c r="O581">
        <v>72.801758597450032</v>
      </c>
      <c r="P581">
        <v>2.653696218625905</v>
      </c>
      <c r="Q581">
        <v>2.6794563762146839</v>
      </c>
      <c r="R581">
        <v>2.1739282215596019</v>
      </c>
      <c r="S581">
        <v>3.0435034907180309</v>
      </c>
      <c r="T581">
        <v>63.864368997958543</v>
      </c>
      <c r="U581">
        <v>63.86426760047204</v>
      </c>
      <c r="V581">
        <v>63.820853180366058</v>
      </c>
      <c r="W581">
        <v>63.907467151316112</v>
      </c>
      <c r="X581">
        <v>4595.3154709112187</v>
      </c>
      <c r="Y581">
        <v>4613.5903434500078</v>
      </c>
      <c r="Z581">
        <v>4436.7888383825884</v>
      </c>
      <c r="AA581">
        <v>4696.4667343282881</v>
      </c>
      <c r="AB581">
        <v>745.48902926811263</v>
      </c>
      <c r="AC581">
        <v>740.55836771045801</v>
      </c>
      <c r="AD581">
        <v>641.91470789448988</v>
      </c>
      <c r="AE581">
        <v>874.24406510015717</v>
      </c>
      <c r="AF581">
        <v>61.310258472141513</v>
      </c>
      <c r="AG581">
        <v>61.020030025044363</v>
      </c>
      <c r="AH581">
        <v>59.969027561661051</v>
      </c>
      <c r="AI581">
        <v>63.520120975581428</v>
      </c>
      <c r="AJ581">
        <v>0.52540987271697881</v>
      </c>
      <c r="AK581">
        <v>0.52540985407229535</v>
      </c>
      <c r="AL581">
        <v>0.52540724167579833</v>
      </c>
      <c r="AM581">
        <v>0.52541251467108763</v>
      </c>
      <c r="AN581">
        <v>0.96164810748619811</v>
      </c>
      <c r="AO581">
        <v>0.96164810748619844</v>
      </c>
      <c r="AP581">
        <v>0.96164810748619844</v>
      </c>
      <c r="AQ581">
        <v>0.96164810748619844</v>
      </c>
      <c r="AR581">
        <v>14.126159639379701</v>
      </c>
      <c r="AS581">
        <v>14.126159639379701</v>
      </c>
      <c r="AT581">
        <v>14.126159639379701</v>
      </c>
      <c r="AU581">
        <v>14.126159639379701</v>
      </c>
      <c r="AV581" t="str">
        <f>VLOOKUP(Sheet1[[#This Row],[NPDES ID2]],Combined_Sheet__Major_Only___2[[NPDES ID2]:[ECHO BFR]],3,FALSE)</f>
        <v>PR</v>
      </c>
      <c r="AW581" t="s">
        <v>41</v>
      </c>
      <c r="AX581" t="str">
        <f>VLOOKUP(Sheet1[[#This Row],[NPDES ID2]],Combined_Sheet__Major_Only___2[[NPDES ID2]:[ECHO BFR]],27,FALSE)</f>
        <v>-</v>
      </c>
      <c r="AY581" t="str">
        <f>VLOOKUP(Sheet1[[#This Row],[NPDES ID2]],Combined_Sheet__Major_Only___2[[NPDES ID2]:[ECHO BFR]],28,FALSE)</f>
        <v>highTempCompost, thermoAerobicDigest</v>
      </c>
      <c r="AZ581" t="str">
        <f>VLOOKUP(Sheet1[[#This Row],[NPDES ID2]],Combined_Sheet__Major_Only___2[[NPDES ID2]:[ECHO BFR]],29,FALSE)</f>
        <v>preliminaryOps, thickening</v>
      </c>
      <c r="BA581">
        <f>VLOOKUP(Sheet1[[#This Row],[NPDES ID2]],Combined_Sheet__Major_Only___2[[NPDES ID2]:[ECHO BFR]],17,FALSE)</f>
        <v>18.479389999999999</v>
      </c>
      <c r="BB581">
        <f>VLOOKUP(Sheet1[[#This Row],[NPDES ID2]],Combined_Sheet__Major_Only___2[[NPDES ID2]:[ECHO BFR]],18,FALSE)</f>
        <v>-66.545171999999994</v>
      </c>
      <c r="BC581" t="str">
        <f>IF(ISNUMBER(SEARCH("aerobic",$AW581)),"aerobic","")</f>
        <v>aerobic</v>
      </c>
      <c r="BD581" t="str">
        <f>IF(ISNUMBER(SEARCH("anaer",$AW581)),"anaer","")</f>
        <v/>
      </c>
      <c r="BE581" t="str">
        <f>IF(ISNUMBER(SEARCH("thickening",$AZ581)),"thickening","")</f>
        <v>thickening</v>
      </c>
      <c r="BF581" s="3" t="str">
        <f>IF(ISNUMBER(SEARCH("airDry",$AW581)),"airDry","")</f>
        <v/>
      </c>
      <c r="BG581" s="3" t="str">
        <f>IF(ISNUMBER(SEARCH("heatDry",$AY581)),"heatDry","")</f>
        <v/>
      </c>
      <c r="BH581" s="3" t="str">
        <f>IF(AND(ISNUMBER(SEARCH("aerobic",$AW581)),ISNUMBER(SEARCH("anaer",$AW581))),"Combined Aer and Anaer.","")</f>
        <v/>
      </c>
    </row>
    <row r="582" spans="1:60" x14ac:dyDescent="0.3">
      <c r="A582" s="4">
        <v>580</v>
      </c>
      <c r="B582" t="s">
        <v>2842</v>
      </c>
      <c r="C582">
        <v>110.39</v>
      </c>
      <c r="D582">
        <v>1057.916023661066</v>
      </c>
      <c r="E582">
        <v>1059.9453962942771</v>
      </c>
      <c r="F582">
        <v>752.08946809672966</v>
      </c>
      <c r="G582">
        <v>1352.330028424946</v>
      </c>
      <c r="H582">
        <v>-77.197278069700275</v>
      </c>
      <c r="I582">
        <v>-78.359697271253268</v>
      </c>
      <c r="J582">
        <v>-91.086996179635932</v>
      </c>
      <c r="K582">
        <v>-62.180921535097909</v>
      </c>
      <c r="L582">
        <v>68.60072931101287</v>
      </c>
      <c r="M582">
        <v>68.270408397862056</v>
      </c>
      <c r="N582">
        <v>67.073841519685402</v>
      </c>
      <c r="O582">
        <v>71.116463497745244</v>
      </c>
      <c r="P582">
        <v>2.6089421879360719</v>
      </c>
      <c r="Q582">
        <v>2.632893807723391</v>
      </c>
      <c r="R582">
        <v>2.1397279641404698</v>
      </c>
      <c r="S582">
        <v>2.9934507612394281</v>
      </c>
      <c r="T582">
        <v>51.484601151288352</v>
      </c>
      <c r="U582">
        <v>51.484518859111361</v>
      </c>
      <c r="V582">
        <v>51.449284581945413</v>
      </c>
      <c r="W582">
        <v>51.519578752671357</v>
      </c>
      <c r="X582">
        <v>3729.4504860832631</v>
      </c>
      <c r="Y582">
        <v>3744.5296921676932</v>
      </c>
      <c r="Z582">
        <v>3598.6013936062482</v>
      </c>
      <c r="AA582">
        <v>3812.9734379319711</v>
      </c>
      <c r="AB582">
        <v>592.63969532184524</v>
      </c>
      <c r="AC582">
        <v>588.94297822069018</v>
      </c>
      <c r="AD582">
        <v>511.77531253536341</v>
      </c>
      <c r="AE582">
        <v>693.14449112942214</v>
      </c>
      <c r="AF582">
        <v>60.901393112213157</v>
      </c>
      <c r="AG582">
        <v>60.608115755571667</v>
      </c>
      <c r="AH582">
        <v>59.546036973066713</v>
      </c>
      <c r="AI582">
        <v>63.134522882015752</v>
      </c>
      <c r="AJ582">
        <v>0.52041860198136203</v>
      </c>
      <c r="AK582">
        <v>0.52041858576535405</v>
      </c>
      <c r="AL582">
        <v>0.52041631357821894</v>
      </c>
      <c r="AM582">
        <v>0.52042089987462481</v>
      </c>
      <c r="AN582">
        <v>0.95304721246059965</v>
      </c>
      <c r="AO582">
        <v>0.95304721246059942</v>
      </c>
      <c r="AP582">
        <v>0.95304721246059942</v>
      </c>
      <c r="AQ582">
        <v>0.95304721246059942</v>
      </c>
      <c r="AR582">
        <v>14.207961466830289</v>
      </c>
      <c r="AS582">
        <v>14.207961466830289</v>
      </c>
      <c r="AT582">
        <v>14.207961466830289</v>
      </c>
      <c r="AU582">
        <v>14.207961466830289</v>
      </c>
      <c r="AV582" t="str">
        <f>VLOOKUP(Sheet1[[#This Row],[NPDES ID2]],Combined_Sheet__Major_Only___2[[NPDES ID2]:[ECHO BFR]],3,FALSE)</f>
        <v>NY</v>
      </c>
      <c r="AW582" t="s">
        <v>12181</v>
      </c>
      <c r="AX582" t="str">
        <f>VLOOKUP(Sheet1[[#This Row],[NPDES ID2]],Combined_Sheet__Major_Only___2[[NPDES ID2]:[ECHO BFR]],27,FALSE)</f>
        <v>methaneBioCaptureRecover</v>
      </c>
      <c r="AY582" t="str">
        <f>VLOOKUP(Sheet1[[#This Row],[NPDES ID2]],Combined_Sheet__Major_Only___2[[NPDES ID2]:[ECHO BFR]],28,FALSE)</f>
        <v>-</v>
      </c>
      <c r="AZ582" t="str">
        <f>VLOOKUP(Sheet1[[#This Row],[NPDES ID2]],Combined_Sheet__Major_Only___2[[NPDES ID2]:[ECHO BFR]],29,FALSE)</f>
        <v>thickening, preliminaryOps</v>
      </c>
      <c r="BA582">
        <f>VLOOKUP(Sheet1[[#This Row],[NPDES ID2]],Combined_Sheet__Major_Only___2[[NPDES ID2]:[ECHO BFR]],17,FALSE)</f>
        <v>44.705500000000001</v>
      </c>
      <c r="BB582">
        <f>VLOOKUP(Sheet1[[#This Row],[NPDES ID2]],Combined_Sheet__Major_Only___2[[NPDES ID2]:[ECHO BFR]],18,FALSE)</f>
        <v>-75.487971999999999</v>
      </c>
      <c r="BC582" t="str">
        <f>IF(ISNUMBER(SEARCH("aerobic",$AW582)),"aerobic","")</f>
        <v/>
      </c>
      <c r="BD582" t="str">
        <f>IF(ISNUMBER(SEARCH("anaer",$AW582)),"anaer","")</f>
        <v>anaer</v>
      </c>
      <c r="BE582" t="str">
        <f>IF(ISNUMBER(SEARCH("thickening",$AZ582)),"thickening","")</f>
        <v>thickening</v>
      </c>
      <c r="BF582" s="2" t="str">
        <f>IF(ISNUMBER(SEARCH("airDry",$AW582)),"airDry","")</f>
        <v/>
      </c>
      <c r="BG582" s="2" t="str">
        <f>IF(ISNUMBER(SEARCH("heatDry",$AY582)),"heatDry","")</f>
        <v/>
      </c>
      <c r="BH582" s="2" t="str">
        <f>IF(AND(ISNUMBER(SEARCH("aerobic",$AW582)),ISNUMBER(SEARCH("anaer",$AW582))),"Combined Aer and Anaer.","")</f>
        <v/>
      </c>
    </row>
    <row r="583" spans="1:60" x14ac:dyDescent="0.3">
      <c r="A583" s="4">
        <v>581</v>
      </c>
      <c r="B583" t="s">
        <v>2847</v>
      </c>
      <c r="C583">
        <v>109.7</v>
      </c>
      <c r="D583">
        <v>1290.5479193866149</v>
      </c>
      <c r="E583">
        <v>1301.8218706151081</v>
      </c>
      <c r="F583">
        <v>916.72908490908276</v>
      </c>
      <c r="G583">
        <v>1666.85304908281</v>
      </c>
      <c r="H583">
        <v>-78.021913703015358</v>
      </c>
      <c r="I583">
        <v>-77.843954134497125</v>
      </c>
      <c r="J583">
        <v>-90.55968089453286</v>
      </c>
      <c r="K583">
        <v>-65.607195737027681</v>
      </c>
      <c r="L583">
        <v>56.226487958024087</v>
      </c>
      <c r="M583">
        <v>55.809268497542647</v>
      </c>
      <c r="N583">
        <v>54.29791334987128</v>
      </c>
      <c r="O583">
        <v>59.404051740263533</v>
      </c>
      <c r="P583">
        <v>2.612746133727009</v>
      </c>
      <c r="Q583">
        <v>2.6041017009440739</v>
      </c>
      <c r="R583">
        <v>2.2266090613904872</v>
      </c>
      <c r="S583">
        <v>2.9658831435508768</v>
      </c>
      <c r="T583">
        <v>64.954256407352204</v>
      </c>
      <c r="U583">
        <v>64.954153327876497</v>
      </c>
      <c r="V583">
        <v>64.910018746059265</v>
      </c>
      <c r="W583">
        <v>64.998069476164119</v>
      </c>
      <c r="X583">
        <v>5707.5464791956574</v>
      </c>
      <c r="Y583">
        <v>5742.8047507668789</v>
      </c>
      <c r="Z583">
        <v>5401.2336807451811</v>
      </c>
      <c r="AA583">
        <v>5905.3152301598629</v>
      </c>
      <c r="AB583">
        <v>1153.048609040753</v>
      </c>
      <c r="AC583">
        <v>1133.868172374973</v>
      </c>
      <c r="AD583">
        <v>955.15641869795968</v>
      </c>
      <c r="AE583">
        <v>1443.9867643863281</v>
      </c>
      <c r="AF583">
        <v>50.230009300800837</v>
      </c>
      <c r="AG583">
        <v>49.857253396721163</v>
      </c>
      <c r="AH583">
        <v>48.507290533914293</v>
      </c>
      <c r="AI583">
        <v>53.068407797749011</v>
      </c>
      <c r="AJ583">
        <v>0.39044200313527377</v>
      </c>
      <c r="AK583">
        <v>0.39044198700223381</v>
      </c>
      <c r="AL583">
        <v>0.39043972663691828</v>
      </c>
      <c r="AM583">
        <v>0.39044428907818363</v>
      </c>
      <c r="AN583">
        <v>0.96225678918482005</v>
      </c>
      <c r="AO583">
        <v>0.96225678918481983</v>
      </c>
      <c r="AP583">
        <v>0.96225678918481983</v>
      </c>
      <c r="AQ583">
        <v>0.96225678918481983</v>
      </c>
      <c r="AR583">
        <v>10.20764476290374</v>
      </c>
      <c r="AS583">
        <v>10.20764476290374</v>
      </c>
      <c r="AT583">
        <v>10.20764476290374</v>
      </c>
      <c r="AU583">
        <v>10.20764476290374</v>
      </c>
      <c r="AV583" t="str">
        <f>VLOOKUP(Sheet1[[#This Row],[NPDES ID2]],Combined_Sheet__Major_Only___2[[NPDES ID2]:[ECHO BFR]],3,FALSE)</f>
        <v>LA</v>
      </c>
      <c r="AW583" t="s">
        <v>87</v>
      </c>
      <c r="AX583" t="str">
        <f>VLOOKUP(Sheet1[[#This Row],[NPDES ID2]],Combined_Sheet__Major_Only___2[[NPDES ID2]:[ECHO BFR]],27,FALSE)</f>
        <v>-</v>
      </c>
      <c r="AY583" t="str">
        <f>VLOOKUP(Sheet1[[#This Row],[NPDES ID2]],Combined_Sheet__Major_Only___2[[NPDES ID2]:[ECHO BFR]],28,FALSE)</f>
        <v>-</v>
      </c>
      <c r="AZ583" t="str">
        <f>VLOOKUP(Sheet1[[#This Row],[NPDES ID2]],Combined_Sheet__Major_Only___2[[NPDES ID2]:[ECHO BFR]],29,FALSE)</f>
        <v>thickening</v>
      </c>
      <c r="BA583">
        <f>VLOOKUP(Sheet1[[#This Row],[NPDES ID2]],Combined_Sheet__Major_Only___2[[NPDES ID2]:[ECHO BFR]],17,FALSE)</f>
        <v>30.28134</v>
      </c>
      <c r="BB583">
        <f>VLOOKUP(Sheet1[[#This Row],[NPDES ID2]],Combined_Sheet__Major_Only___2[[NPDES ID2]:[ECHO BFR]],18,FALSE)</f>
        <v>-91.975960000000001</v>
      </c>
      <c r="BC583" t="str">
        <f>IF(ISNUMBER(SEARCH("aerobic",$AW583)),"aerobic","")</f>
        <v/>
      </c>
      <c r="BD583" t="str">
        <f>IF(ISNUMBER(SEARCH("anaer",$AW583)),"anaer","")</f>
        <v/>
      </c>
      <c r="BE583" t="str">
        <f>IF(ISNUMBER(SEARCH("thickening",$AZ583)),"thickening","")</f>
        <v>thickening</v>
      </c>
      <c r="BF583" s="3" t="str">
        <f>IF(ISNUMBER(SEARCH("airDry",$AW583)),"airDry","")</f>
        <v/>
      </c>
      <c r="BG583" s="3" t="str">
        <f>IF(ISNUMBER(SEARCH("heatDry",$AY583)),"heatDry","")</f>
        <v/>
      </c>
      <c r="BH583" s="3" t="str">
        <f>IF(AND(ISNUMBER(SEARCH("aerobic",$AW583)),ISNUMBER(SEARCH("anaer",$AW583))),"Combined Aer and Anaer.","")</f>
        <v/>
      </c>
    </row>
    <row r="584" spans="1:60" x14ac:dyDescent="0.3">
      <c r="A584" s="4">
        <v>582</v>
      </c>
      <c r="B584" t="s">
        <v>2851</v>
      </c>
      <c r="C584">
        <v>108.48</v>
      </c>
      <c r="D584">
        <v>1112.2839435340941</v>
      </c>
      <c r="E584">
        <v>1115.5114910449331</v>
      </c>
      <c r="F584">
        <v>790.01751227545378</v>
      </c>
      <c r="G584">
        <v>1424.264182695196</v>
      </c>
      <c r="H584">
        <v>-77.374664815572814</v>
      </c>
      <c r="I584">
        <v>-78.39290793895654</v>
      </c>
      <c r="J584">
        <v>-90.814640500307533</v>
      </c>
      <c r="K584">
        <v>-62.749308696320142</v>
      </c>
      <c r="L584">
        <v>65.131060987128706</v>
      </c>
      <c r="M584">
        <v>64.789417546523737</v>
      </c>
      <c r="N584">
        <v>63.551877373129017</v>
      </c>
      <c r="O584">
        <v>67.73294762958696</v>
      </c>
      <c r="P584">
        <v>2.5679241098954968</v>
      </c>
      <c r="Q584">
        <v>2.589807873280221</v>
      </c>
      <c r="R584">
        <v>2.1246444574013319</v>
      </c>
      <c r="S584">
        <v>2.9551487155563709</v>
      </c>
      <c r="T584">
        <v>3.6920643506132418</v>
      </c>
      <c r="U584">
        <v>3.6920558151673299</v>
      </c>
      <c r="V584">
        <v>3.6884012725600712</v>
      </c>
      <c r="W584">
        <v>3.695692270492283</v>
      </c>
      <c r="X584">
        <v>276.83802907439758</v>
      </c>
      <c r="Y584">
        <v>278.01703642546897</v>
      </c>
      <c r="Z584">
        <v>266.34381024875438</v>
      </c>
      <c r="AA584">
        <v>283.5923114599974</v>
      </c>
      <c r="AB584">
        <v>46.035946791501743</v>
      </c>
      <c r="AC584">
        <v>45.720351443175957</v>
      </c>
      <c r="AD584">
        <v>39.460605903097658</v>
      </c>
      <c r="AE584">
        <v>54.433454502531369</v>
      </c>
      <c r="AF584">
        <v>58.839073061695743</v>
      </c>
      <c r="AG584">
        <v>58.53041717497166</v>
      </c>
      <c r="AH584">
        <v>57.412539228558707</v>
      </c>
      <c r="AI584">
        <v>61.189459390986741</v>
      </c>
      <c r="AJ584">
        <v>0.49525388446337892</v>
      </c>
      <c r="AK584">
        <v>0.49525387535532311</v>
      </c>
      <c r="AL584">
        <v>0.49525259899510732</v>
      </c>
      <c r="AM584">
        <v>0.49525517525985019</v>
      </c>
      <c r="AN584">
        <v>0.65019659821722608</v>
      </c>
      <c r="AO584">
        <v>0.65019659821722597</v>
      </c>
      <c r="AP584">
        <v>0.65019659821722597</v>
      </c>
      <c r="AQ584">
        <v>0.65019659821722597</v>
      </c>
      <c r="AR584">
        <v>13.35767624526642</v>
      </c>
      <c r="AS584">
        <v>13.35767624526641</v>
      </c>
      <c r="AT584">
        <v>13.35767624526641</v>
      </c>
      <c r="AU584">
        <v>13.35767624526641</v>
      </c>
      <c r="AV584" t="str">
        <f>VLOOKUP(Sheet1[[#This Row],[NPDES ID2]],Combined_Sheet__Major_Only___2[[NPDES ID2]:[ECHO BFR]],3,FALSE)</f>
        <v>OR</v>
      </c>
      <c r="AW584" t="s">
        <v>12183</v>
      </c>
      <c r="AX584" t="str">
        <f>VLOOKUP(Sheet1[[#This Row],[NPDES ID2]],Combined_Sheet__Major_Only___2[[NPDES ID2]:[ECHO BFR]],27,FALSE)</f>
        <v>methaneBioCaptureRecover</v>
      </c>
      <c r="AY584" t="str">
        <f>VLOOKUP(Sheet1[[#This Row],[NPDES ID2]],Combined_Sheet__Major_Only___2[[NPDES ID2]:[ECHO BFR]],28,FALSE)</f>
        <v>-</v>
      </c>
      <c r="AZ584" t="str">
        <f>VLOOKUP(Sheet1[[#This Row],[NPDES ID2]],Combined_Sheet__Major_Only___2[[NPDES ID2]:[ECHO BFR]],29,FALSE)</f>
        <v>preliminaryOps, thickening</v>
      </c>
      <c r="BA584">
        <f>VLOOKUP(Sheet1[[#This Row],[NPDES ID2]],Combined_Sheet__Major_Only___2[[NPDES ID2]:[ECHO BFR]],17,FALSE)</f>
        <v>43.137183</v>
      </c>
      <c r="BB584">
        <f>VLOOKUP(Sheet1[[#This Row],[NPDES ID2]],Combined_Sheet__Major_Only___2[[NPDES ID2]:[ECHO BFR]],18,FALSE)</f>
        <v>-123.401796</v>
      </c>
      <c r="BC584" t="str">
        <f>IF(ISNUMBER(SEARCH("aerobic",$AW584)),"aerobic","")</f>
        <v/>
      </c>
      <c r="BD584" t="str">
        <f>IF(ISNUMBER(SEARCH("anaer",$AW584)),"anaer","")</f>
        <v>anaer</v>
      </c>
      <c r="BE584" t="str">
        <f>IF(ISNUMBER(SEARCH("thickening",$AZ584)),"thickening","")</f>
        <v>thickening</v>
      </c>
      <c r="BF584" s="2" t="str">
        <f>IF(ISNUMBER(SEARCH("airDry",$AW584)),"airDry","")</f>
        <v>airDry</v>
      </c>
      <c r="BG584" s="2" t="str">
        <f>IF(ISNUMBER(SEARCH("heatDry",$AY584)),"heatDry","")</f>
        <v/>
      </c>
      <c r="BH584" s="2" t="str">
        <f>IF(AND(ISNUMBER(SEARCH("aerobic",$AW584)),ISNUMBER(SEARCH("anaer",$AW584))),"Combined Aer and Anaer.","")</f>
        <v/>
      </c>
    </row>
    <row r="585" spans="1:60" x14ac:dyDescent="0.3">
      <c r="A585" s="4">
        <v>583</v>
      </c>
      <c r="B585" t="s">
        <v>2856</v>
      </c>
      <c r="C585">
        <v>105.857</v>
      </c>
      <c r="D585">
        <v>1136.524539022791</v>
      </c>
      <c r="E585">
        <v>1139.5610238143711</v>
      </c>
      <c r="F585">
        <v>806.2944323553055</v>
      </c>
      <c r="G585">
        <v>1455.2695454208249</v>
      </c>
      <c r="H585">
        <v>-77.372621966957098</v>
      </c>
      <c r="I585">
        <v>-78.391813373484638</v>
      </c>
      <c r="J585">
        <v>-90.817285139760486</v>
      </c>
      <c r="K585">
        <v>-62.743153440241088</v>
      </c>
      <c r="L585">
        <v>63.579295934115208</v>
      </c>
      <c r="M585">
        <v>63.246085586016918</v>
      </c>
      <c r="N585">
        <v>62.039091462754897</v>
      </c>
      <c r="O585">
        <v>66.116960299663162</v>
      </c>
      <c r="P585">
        <v>2.5057915293869599</v>
      </c>
      <c r="Q585">
        <v>2.5272167493953361</v>
      </c>
      <c r="R585">
        <v>2.0729906459636682</v>
      </c>
      <c r="S585">
        <v>2.883540143881731</v>
      </c>
      <c r="T585">
        <v>3.789651378032262</v>
      </c>
      <c r="U585">
        <v>3.7896426919833348</v>
      </c>
      <c r="V585">
        <v>3.7859236670817982</v>
      </c>
      <c r="W585">
        <v>3.7933433104629128</v>
      </c>
      <c r="X585">
        <v>284.05194966873682</v>
      </c>
      <c r="Y585">
        <v>285.26171727292962</v>
      </c>
      <c r="Z585">
        <v>273.29147871502568</v>
      </c>
      <c r="AA585">
        <v>290.97621996742032</v>
      </c>
      <c r="AB585">
        <v>50.776204672783052</v>
      </c>
      <c r="AC585">
        <v>50.360327335584003</v>
      </c>
      <c r="AD585">
        <v>43.032772855224437</v>
      </c>
      <c r="AE585">
        <v>60.804023880895947</v>
      </c>
      <c r="AF585">
        <v>58.860440602507488</v>
      </c>
      <c r="AG585">
        <v>58.551943795952511</v>
      </c>
      <c r="AH585">
        <v>57.434645061292812</v>
      </c>
      <c r="AI585">
        <v>61.209611025857043</v>
      </c>
      <c r="AJ585">
        <v>0.49551451454059642</v>
      </c>
      <c r="AK585">
        <v>0.49551450521013879</v>
      </c>
      <c r="AL585">
        <v>0.49551319768851682</v>
      </c>
      <c r="AM585">
        <v>0.4955158368510551</v>
      </c>
      <c r="AN585">
        <v>0.65474376221385977</v>
      </c>
      <c r="AO585">
        <v>0.65474376221385988</v>
      </c>
      <c r="AP585">
        <v>0.65474376221385988</v>
      </c>
      <c r="AQ585">
        <v>0.65474376221385988</v>
      </c>
      <c r="AR585">
        <v>12.809426228370199</v>
      </c>
      <c r="AS585">
        <v>12.809426228370199</v>
      </c>
      <c r="AT585">
        <v>12.809426228370199</v>
      </c>
      <c r="AU585">
        <v>12.809426228370199</v>
      </c>
      <c r="AV585" t="str">
        <f>VLOOKUP(Sheet1[[#This Row],[NPDES ID2]],Combined_Sheet__Major_Only___2[[NPDES ID2]:[ECHO BFR]],3,FALSE)</f>
        <v>PA</v>
      </c>
      <c r="AW585" t="s">
        <v>118</v>
      </c>
      <c r="AX585" t="str">
        <f>VLOOKUP(Sheet1[[#This Row],[NPDES ID2]],Combined_Sheet__Major_Only___2[[NPDES ID2]:[ECHO BFR]],27,FALSE)</f>
        <v>-</v>
      </c>
      <c r="AY585" t="str">
        <f>VLOOKUP(Sheet1[[#This Row],[NPDES ID2]],Combined_Sheet__Major_Only___2[[NPDES ID2]:[ECHO BFR]],28,FALSE)</f>
        <v>-</v>
      </c>
      <c r="AZ585" t="str">
        <f>VLOOKUP(Sheet1[[#This Row],[NPDES ID2]],Combined_Sheet__Major_Only___2[[NPDES ID2]:[ECHO BFR]],29,FALSE)</f>
        <v>thickening</v>
      </c>
      <c r="BA585">
        <f>VLOOKUP(Sheet1[[#This Row],[NPDES ID2]],Combined_Sheet__Major_Only___2[[NPDES ID2]:[ECHO BFR]],17,FALSE)</f>
        <v>41.873469999999998</v>
      </c>
      <c r="BB585">
        <f>VLOOKUP(Sheet1[[#This Row],[NPDES ID2]],Combined_Sheet__Major_Only___2[[NPDES ID2]:[ECHO BFR]],18,FALSE)</f>
        <v>-80.131619999999998</v>
      </c>
      <c r="BC585" t="str">
        <f>IF(ISNUMBER(SEARCH("aerobic",$AW585)),"aerobic","")</f>
        <v>aerobic</v>
      </c>
      <c r="BD585" t="str">
        <f>IF(ISNUMBER(SEARCH("anaer",$AW585)),"anaer","")</f>
        <v/>
      </c>
      <c r="BE585" t="str">
        <f>IF(ISNUMBER(SEARCH("thickening",$AZ585)),"thickening","")</f>
        <v>thickening</v>
      </c>
      <c r="BF585" s="3" t="str">
        <f>IF(ISNUMBER(SEARCH("airDry",$AW585)),"airDry","")</f>
        <v>airDry</v>
      </c>
      <c r="BG585" s="3" t="str">
        <f>IF(ISNUMBER(SEARCH("heatDry",$AY585)),"heatDry","")</f>
        <v/>
      </c>
      <c r="BH585" s="3" t="str">
        <f>IF(AND(ISNUMBER(SEARCH("aerobic",$AW585)),ISNUMBER(SEARCH("anaer",$AW585))),"Combined Aer and Anaer.","")</f>
        <v/>
      </c>
    </row>
    <row r="586" spans="1:60" x14ac:dyDescent="0.3">
      <c r="A586" s="4">
        <v>584</v>
      </c>
      <c r="B586" t="s">
        <v>2861</v>
      </c>
      <c r="C586">
        <v>103.2</v>
      </c>
      <c r="D586">
        <v>1011.028438217782</v>
      </c>
      <c r="E586">
        <v>1012.301427559832</v>
      </c>
      <c r="F586">
        <v>716.58011171105875</v>
      </c>
      <c r="G586">
        <v>1287.11049934317</v>
      </c>
      <c r="H586">
        <v>-76.589383651410245</v>
      </c>
      <c r="I586">
        <v>-77.841468362696361</v>
      </c>
      <c r="J586">
        <v>-90.511963768418809</v>
      </c>
      <c r="K586">
        <v>-59.381902801286287</v>
      </c>
      <c r="L586">
        <v>71.26894589215982</v>
      </c>
      <c r="M586">
        <v>71.013486870012713</v>
      </c>
      <c r="N586">
        <v>70.087950452331199</v>
      </c>
      <c r="O586">
        <v>73.214820876706412</v>
      </c>
      <c r="P586">
        <v>2.425539253597603</v>
      </c>
      <c r="Q586">
        <v>2.4581137741259571</v>
      </c>
      <c r="R586">
        <v>1.9493336658979901</v>
      </c>
      <c r="S586">
        <v>2.8082098104721749</v>
      </c>
      <c r="T586">
        <v>247.14529308977731</v>
      </c>
      <c r="U586">
        <v>247.14490884055849</v>
      </c>
      <c r="V586">
        <v>246.98038842106541</v>
      </c>
      <c r="W586">
        <v>247.30861500568591</v>
      </c>
      <c r="X586">
        <v>16107.560492311921</v>
      </c>
      <c r="Y586">
        <v>16155.90921504475</v>
      </c>
      <c r="Z586">
        <v>15686.356563711421</v>
      </c>
      <c r="AA586">
        <v>16375.53661492394</v>
      </c>
      <c r="AB586">
        <v>2705.695587146141</v>
      </c>
      <c r="AC586">
        <v>2688.588817697896</v>
      </c>
      <c r="AD586">
        <v>2322.1367556646742</v>
      </c>
      <c r="AE586">
        <v>3193.3448023445121</v>
      </c>
      <c r="AF586">
        <v>67.678740695974071</v>
      </c>
      <c r="AG586">
        <v>67.436065196142238</v>
      </c>
      <c r="AH586">
        <v>66.557708358862627</v>
      </c>
      <c r="AI586">
        <v>69.525870862386668</v>
      </c>
      <c r="AJ586">
        <v>0.60324004721291613</v>
      </c>
      <c r="AK586">
        <v>0.603239998671947</v>
      </c>
      <c r="AL586">
        <v>0.60323319997633251</v>
      </c>
      <c r="AM586">
        <v>0.60324692290083437</v>
      </c>
      <c r="AN586">
        <v>0.98966808627888281</v>
      </c>
      <c r="AO586">
        <v>0.98966808627888314</v>
      </c>
      <c r="AP586">
        <v>0.98966808627888314</v>
      </c>
      <c r="AQ586">
        <v>0.98966808627888314</v>
      </c>
      <c r="AR586">
        <v>15.273678660438231</v>
      </c>
      <c r="AS586">
        <v>15.273678660438231</v>
      </c>
      <c r="AT586">
        <v>15.273678660438231</v>
      </c>
      <c r="AU586">
        <v>15.273678660438231</v>
      </c>
      <c r="AV586" t="str">
        <f>VLOOKUP(Sheet1[[#This Row],[NPDES ID2]],Combined_Sheet__Major_Only___2[[NPDES ID2]:[ECHO BFR]],3,FALSE)</f>
        <v>MO</v>
      </c>
      <c r="AW586" t="s">
        <v>12181</v>
      </c>
      <c r="AX586" t="str">
        <f>VLOOKUP(Sheet1[[#This Row],[NPDES ID2]],Combined_Sheet__Major_Only___2[[NPDES ID2]:[ECHO BFR]],27,FALSE)</f>
        <v>other</v>
      </c>
      <c r="AY586" t="str">
        <f>VLOOKUP(Sheet1[[#This Row],[NPDES ID2]],Combined_Sheet__Major_Only___2[[NPDES ID2]:[ECHO BFR]],28,FALSE)</f>
        <v>-</v>
      </c>
      <c r="AZ586" t="str">
        <f>VLOOKUP(Sheet1[[#This Row],[NPDES ID2]],Combined_Sheet__Major_Only___2[[NPDES ID2]:[ECHO BFR]],29,FALSE)</f>
        <v>sludgeLagoon</v>
      </c>
      <c r="BA586">
        <f>VLOOKUP(Sheet1[[#This Row],[NPDES ID2]],Combined_Sheet__Major_Only___2[[NPDES ID2]:[ECHO BFR]],17,FALSE)</f>
        <v>37.883279999999999</v>
      </c>
      <c r="BB586">
        <f>VLOOKUP(Sheet1[[#This Row],[NPDES ID2]],Combined_Sheet__Major_Only___2[[NPDES ID2]:[ECHO BFR]],18,FALSE)</f>
        <v>-90.503309999999999</v>
      </c>
      <c r="BC586" t="str">
        <f>IF(ISNUMBER(SEARCH("aerobic",$AW586)),"aerobic","")</f>
        <v/>
      </c>
      <c r="BD586" t="str">
        <f>IF(ISNUMBER(SEARCH("anaer",$AW586)),"anaer","")</f>
        <v>anaer</v>
      </c>
      <c r="BE586" t="str">
        <f>IF(ISNUMBER(SEARCH("thickening",$AZ586)),"thickening","")</f>
        <v/>
      </c>
      <c r="BF586" s="2" t="str">
        <f>IF(ISNUMBER(SEARCH("airDry",$AW586)),"airDry","")</f>
        <v/>
      </c>
      <c r="BG586" s="2" t="str">
        <f>IF(ISNUMBER(SEARCH("heatDry",$AY586)),"heatDry","")</f>
        <v/>
      </c>
      <c r="BH586" s="2" t="str">
        <f>IF(AND(ISNUMBER(SEARCH("aerobic",$AW586)),ISNUMBER(SEARCH("anaer",$AW586))),"Combined Aer and Anaer.","")</f>
        <v/>
      </c>
    </row>
    <row r="587" spans="1:60" x14ac:dyDescent="0.3">
      <c r="A587" s="4">
        <v>585</v>
      </c>
      <c r="B587" t="s">
        <v>2866</v>
      </c>
      <c r="C587">
        <v>100</v>
      </c>
      <c r="D587">
        <v>1432.262983593635</v>
      </c>
      <c r="E587">
        <v>1444.7899053624319</v>
      </c>
      <c r="F587">
        <v>1012.920021178809</v>
      </c>
      <c r="G587">
        <v>1852.1373512258381</v>
      </c>
      <c r="H587">
        <v>-78.10648775263283</v>
      </c>
      <c r="I587">
        <v>-77.798810258782908</v>
      </c>
      <c r="J587">
        <v>-90.435095653610816</v>
      </c>
      <c r="K587">
        <v>-66.103636546595681</v>
      </c>
      <c r="L587">
        <v>50.190925002053518</v>
      </c>
      <c r="M587">
        <v>49.802689176176031</v>
      </c>
      <c r="N587">
        <v>48.396377887859707</v>
      </c>
      <c r="O587">
        <v>53.147647683559263</v>
      </c>
      <c r="P587">
        <v>2.3833000426202902</v>
      </c>
      <c r="Q587">
        <v>2.378249448751713</v>
      </c>
      <c r="R587">
        <v>2.0418723997035682</v>
      </c>
      <c r="S587">
        <v>2.698676651876657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49.187282131391711</v>
      </c>
      <c r="AG587">
        <v>48.806792463963291</v>
      </c>
      <c r="AH587">
        <v>47.428713199778628</v>
      </c>
      <c r="AI587">
        <v>52.084730057104302</v>
      </c>
      <c r="AJ587">
        <v>0.37777804517243851</v>
      </c>
      <c r="AK587">
        <v>0.37777803668976401</v>
      </c>
      <c r="AL587">
        <v>0.37777684800888761</v>
      </c>
      <c r="AM587">
        <v>0.37777924729897072</v>
      </c>
      <c r="AN587">
        <v>0.17536660470124191</v>
      </c>
      <c r="AO587">
        <v>0.17536660470124191</v>
      </c>
      <c r="AP587">
        <v>0.17536660470124191</v>
      </c>
      <c r="AQ587">
        <v>0.17536660470124191</v>
      </c>
      <c r="AR587">
        <v>8.8740251094019804</v>
      </c>
      <c r="AS587">
        <v>8.8740251094019822</v>
      </c>
      <c r="AT587">
        <v>8.8740251094019822</v>
      </c>
      <c r="AU587">
        <v>8.8740251094019822</v>
      </c>
      <c r="AV587" t="str">
        <f>VLOOKUP(Sheet1[[#This Row],[NPDES ID2]],Combined_Sheet__Major_Only___2[[NPDES ID2]:[ECHO BFR]],3,FALSE)</f>
        <v>MN</v>
      </c>
      <c r="AW587" t="s">
        <v>54</v>
      </c>
      <c r="AX587" t="str">
        <f>VLOOKUP(Sheet1[[#This Row],[NPDES ID2]],Combined_Sheet__Major_Only___2[[NPDES ID2]:[ECHO BFR]],27,FALSE)</f>
        <v>other</v>
      </c>
      <c r="AY587" t="str">
        <f>VLOOKUP(Sheet1[[#This Row],[NPDES ID2]],Combined_Sheet__Major_Only___2[[NPDES ID2]:[ECHO BFR]],28,FALSE)</f>
        <v>heatDry</v>
      </c>
      <c r="AZ587" t="str">
        <f>VLOOKUP(Sheet1[[#This Row],[NPDES ID2]],Combined_Sheet__Major_Only___2[[NPDES ID2]:[ECHO BFR]],29,FALSE)</f>
        <v>preliminaryOps, thickening</v>
      </c>
      <c r="BA587">
        <f>VLOOKUP(Sheet1[[#This Row],[NPDES ID2]],Combined_Sheet__Major_Only___2[[NPDES ID2]:[ECHO BFR]],17,FALSE)</f>
        <v>44.726393999999999</v>
      </c>
      <c r="BB587">
        <f>VLOOKUP(Sheet1[[#This Row],[NPDES ID2]],Combined_Sheet__Major_Only___2[[NPDES ID2]:[ECHO BFR]],18,FALSE)</f>
        <v>-93.464691999999999</v>
      </c>
      <c r="BC587" t="str">
        <f>IF(ISNUMBER(SEARCH("aerobic",$AW587)),"aerobic","")</f>
        <v/>
      </c>
      <c r="BD587" t="str">
        <f>IF(ISNUMBER(SEARCH("anaer",$AW587)),"anaer","")</f>
        <v/>
      </c>
      <c r="BE587" t="str">
        <f>IF(ISNUMBER(SEARCH("thickening",$AZ587)),"thickening","")</f>
        <v>thickening</v>
      </c>
      <c r="BF587" s="3" t="str">
        <f>IF(ISNUMBER(SEARCH("airDry",$AW587)),"airDry","")</f>
        <v/>
      </c>
      <c r="BG587" s="3" t="str">
        <f>IF(ISNUMBER(SEARCH("heatDry",$AY587)),"heatDry","")</f>
        <v>heatDry</v>
      </c>
      <c r="BH587" s="3" t="str">
        <f>IF(AND(ISNUMBER(SEARCH("aerobic",$AW587)),ISNUMBER(SEARCH("anaer",$AW587))),"Combined Aer and Anaer.","")</f>
        <v/>
      </c>
    </row>
    <row r="588" spans="1:60" x14ac:dyDescent="0.3">
      <c r="A588" s="4">
        <v>586</v>
      </c>
      <c r="B588" t="s">
        <v>2871</v>
      </c>
      <c r="C588">
        <v>93.83</v>
      </c>
      <c r="D588">
        <v>1200.0159750026869</v>
      </c>
      <c r="E588">
        <v>1199.8711053797019</v>
      </c>
      <c r="F588">
        <v>846.82420988998638</v>
      </c>
      <c r="G588">
        <v>1532.366162736726</v>
      </c>
      <c r="H588">
        <v>-77.101275476373601</v>
      </c>
      <c r="I588">
        <v>-78.359577660754027</v>
      </c>
      <c r="J588">
        <v>-91.263453119551215</v>
      </c>
      <c r="K588">
        <v>-61.85286434886789</v>
      </c>
      <c r="L588">
        <v>59.507730483615987</v>
      </c>
      <c r="M588">
        <v>59.235901073647412</v>
      </c>
      <c r="N588">
        <v>58.251250515278421</v>
      </c>
      <c r="O588">
        <v>61.577925378777032</v>
      </c>
      <c r="P588">
        <v>2.215368638830808</v>
      </c>
      <c r="Q588">
        <v>2.238435503385364</v>
      </c>
      <c r="R588">
        <v>1.8105442620983789</v>
      </c>
      <c r="S588">
        <v>2.5385464842653551</v>
      </c>
      <c r="T588">
        <v>4.1853784529478961</v>
      </c>
      <c r="U588">
        <v>4.18536915618572</v>
      </c>
      <c r="V588">
        <v>4.1813886478639652</v>
      </c>
      <c r="W588">
        <v>4.1893299639360286</v>
      </c>
      <c r="X588">
        <v>297.06681054818489</v>
      </c>
      <c r="Y588">
        <v>298.16949421780618</v>
      </c>
      <c r="Z588">
        <v>287.24927243779598</v>
      </c>
      <c r="AA588">
        <v>303.37100389570878</v>
      </c>
      <c r="AB588">
        <v>56.183935713430493</v>
      </c>
      <c r="AC588">
        <v>55.645831295943623</v>
      </c>
      <c r="AD588">
        <v>47.2244754592992</v>
      </c>
      <c r="AE588">
        <v>67.662064343502777</v>
      </c>
      <c r="AF588">
        <v>62.152539547644167</v>
      </c>
      <c r="AG588">
        <v>61.86861279220669</v>
      </c>
      <c r="AH588">
        <v>60.840303107881361</v>
      </c>
      <c r="AI588">
        <v>64.314608053103058</v>
      </c>
      <c r="AJ588">
        <v>0.53569435737563198</v>
      </c>
      <c r="AK588">
        <v>0.53569434859782294</v>
      </c>
      <c r="AL588">
        <v>0.53569311849576307</v>
      </c>
      <c r="AM588">
        <v>0.53569560139018535</v>
      </c>
      <c r="AN588">
        <v>0.67203203814863399</v>
      </c>
      <c r="AO588">
        <v>0.67203203814863421</v>
      </c>
      <c r="AP588">
        <v>0.67203203814863421</v>
      </c>
      <c r="AQ588">
        <v>0.67203203814863421</v>
      </c>
      <c r="AR588">
        <v>13.09937333058822</v>
      </c>
      <c r="AS588">
        <v>13.09937333058822</v>
      </c>
      <c r="AT588">
        <v>13.09937333058822</v>
      </c>
      <c r="AU588">
        <v>13.09937333058822</v>
      </c>
      <c r="AV588" t="str">
        <f>VLOOKUP(Sheet1[[#This Row],[NPDES ID2]],Combined_Sheet__Major_Only___2[[NPDES ID2]:[ECHO BFR]],3,FALSE)</f>
        <v>PR</v>
      </c>
      <c r="AW588" t="s">
        <v>118</v>
      </c>
      <c r="AX588" t="str">
        <f>VLOOKUP(Sheet1[[#This Row],[NPDES ID2]],Combined_Sheet__Major_Only___2[[NPDES ID2]:[ECHO BFR]],27,FALSE)</f>
        <v>-</v>
      </c>
      <c r="AY588" t="str">
        <f>VLOOKUP(Sheet1[[#This Row],[NPDES ID2]],Combined_Sheet__Major_Only___2[[NPDES ID2]:[ECHO BFR]],28,FALSE)</f>
        <v>highTempCompost</v>
      </c>
      <c r="AZ588" t="str">
        <f>VLOOKUP(Sheet1[[#This Row],[NPDES ID2]],Combined_Sheet__Major_Only___2[[NPDES ID2]:[ECHO BFR]],29,FALSE)</f>
        <v>-</v>
      </c>
      <c r="BA588">
        <f>VLOOKUP(Sheet1[[#This Row],[NPDES ID2]],Combined_Sheet__Major_Only___2[[NPDES ID2]:[ECHO BFR]],17,FALSE)</f>
        <v>18.508275999999999</v>
      </c>
      <c r="BB588">
        <f>VLOOKUP(Sheet1[[#This Row],[NPDES ID2]],Combined_Sheet__Major_Only___2[[NPDES ID2]:[ECHO BFR]],18,FALSE)</f>
        <v>-67.018790999999993</v>
      </c>
      <c r="BC588" t="str">
        <f>IF(ISNUMBER(SEARCH("aerobic",$AW588)),"aerobic","")</f>
        <v>aerobic</v>
      </c>
      <c r="BD588" t="str">
        <f>IF(ISNUMBER(SEARCH("anaer",$AW588)),"anaer","")</f>
        <v/>
      </c>
      <c r="BE588" t="str">
        <f>IF(ISNUMBER(SEARCH("thickening",$AZ588)),"thickening","")</f>
        <v/>
      </c>
      <c r="BF588" s="2" t="str">
        <f>IF(ISNUMBER(SEARCH("airDry",$AW588)),"airDry","")</f>
        <v>airDry</v>
      </c>
      <c r="BG588" s="2" t="str">
        <f>IF(ISNUMBER(SEARCH("heatDry",$AY588)),"heatDry","")</f>
        <v/>
      </c>
      <c r="BH588" s="2" t="str">
        <f>IF(AND(ISNUMBER(SEARCH("aerobic",$AW588)),ISNUMBER(SEARCH("anaer",$AW588))),"Combined Aer and Anaer.","")</f>
        <v/>
      </c>
    </row>
    <row r="589" spans="1:60" x14ac:dyDescent="0.3">
      <c r="A589" s="4">
        <v>587</v>
      </c>
      <c r="B589" t="s">
        <v>2876</v>
      </c>
      <c r="C589">
        <v>93.67</v>
      </c>
      <c r="D589">
        <v>1183.1856730392869</v>
      </c>
      <c r="E589">
        <v>1183.003198103534</v>
      </c>
      <c r="F589">
        <v>834.90902876428117</v>
      </c>
      <c r="G589">
        <v>1509.747223517388</v>
      </c>
      <c r="H589">
        <v>-77.00543016254754</v>
      </c>
      <c r="I589">
        <v>-78.28001813782862</v>
      </c>
      <c r="J589">
        <v>-91.34659528442522</v>
      </c>
      <c r="K589">
        <v>-61.435436751273848</v>
      </c>
      <c r="L589">
        <v>60.343085061120533</v>
      </c>
      <c r="M589">
        <v>60.078724239494882</v>
      </c>
      <c r="N589">
        <v>59.12107137098981</v>
      </c>
      <c r="O589">
        <v>62.356507888057557</v>
      </c>
      <c r="P589">
        <v>2.209841073828871</v>
      </c>
      <c r="Q589">
        <v>2.2329054724848389</v>
      </c>
      <c r="R589">
        <v>1.801013895920512</v>
      </c>
      <c r="S589">
        <v>2.529620147452885</v>
      </c>
      <c r="T589">
        <v>92.357348697536125</v>
      </c>
      <c r="U589">
        <v>92.357203327722999</v>
      </c>
      <c r="V589">
        <v>92.2949616848761</v>
      </c>
      <c r="W589">
        <v>92.419136920483638</v>
      </c>
      <c r="X589">
        <v>6453.3402463977291</v>
      </c>
      <c r="Y589">
        <v>6477.1039262151726</v>
      </c>
      <c r="Z589">
        <v>6247.1604795380454</v>
      </c>
      <c r="AA589">
        <v>6584.7390627082268</v>
      </c>
      <c r="AB589">
        <v>1282.461883148457</v>
      </c>
      <c r="AC589">
        <v>1268.2910390326219</v>
      </c>
      <c r="AD589">
        <v>1069.1353710961071</v>
      </c>
      <c r="AE589">
        <v>1559.45686273299</v>
      </c>
      <c r="AF589">
        <v>63.132895061457653</v>
      </c>
      <c r="AG589">
        <v>62.856274405943189</v>
      </c>
      <c r="AH589">
        <v>61.854592193125256</v>
      </c>
      <c r="AI589">
        <v>65.239082164082845</v>
      </c>
      <c r="AJ589">
        <v>0.54766846815064807</v>
      </c>
      <c r="AK589">
        <v>0.54766844721707186</v>
      </c>
      <c r="AL589">
        <v>0.54766551418139575</v>
      </c>
      <c r="AM589">
        <v>0.54767143437358701</v>
      </c>
      <c r="AN589">
        <v>0.97302215225828848</v>
      </c>
      <c r="AO589">
        <v>0.97302215225828825</v>
      </c>
      <c r="AP589">
        <v>0.97302215225828825</v>
      </c>
      <c r="AQ589">
        <v>0.97302215225828825</v>
      </c>
      <c r="AR589">
        <v>12.94568358841237</v>
      </c>
      <c r="AS589">
        <v>12.945683588412381</v>
      </c>
      <c r="AT589">
        <v>12.945683588412381</v>
      </c>
      <c r="AU589">
        <v>12.945683588412381</v>
      </c>
      <c r="AV589" t="str">
        <f>VLOOKUP(Sheet1[[#This Row],[NPDES ID2]],Combined_Sheet__Major_Only___2[[NPDES ID2]:[ECHO BFR]],3,FALSE)</f>
        <v>PR</v>
      </c>
      <c r="AW589" t="s">
        <v>41</v>
      </c>
      <c r="AX589" t="str">
        <f>VLOOKUP(Sheet1[[#This Row],[NPDES ID2]],Combined_Sheet__Major_Only___2[[NPDES ID2]:[ECHO BFR]],27,FALSE)</f>
        <v>-</v>
      </c>
      <c r="AY589" t="str">
        <f>VLOOKUP(Sheet1[[#This Row],[NPDES ID2]],Combined_Sheet__Major_Only___2[[NPDES ID2]:[ECHO BFR]],28,FALSE)</f>
        <v>highTempCompost, thermoAerobicDigest</v>
      </c>
      <c r="AZ589" t="str">
        <f>VLOOKUP(Sheet1[[#This Row],[NPDES ID2]],Combined_Sheet__Major_Only___2[[NPDES ID2]:[ECHO BFR]],29,FALSE)</f>
        <v>thickening</v>
      </c>
      <c r="BA589">
        <f>VLOOKUP(Sheet1[[#This Row],[NPDES ID2]],Combined_Sheet__Major_Only___2[[NPDES ID2]:[ECHO BFR]],17,FALSE)</f>
        <v>18.456223999999999</v>
      </c>
      <c r="BB589">
        <f>VLOOKUP(Sheet1[[#This Row],[NPDES ID2]],Combined_Sheet__Major_Only___2[[NPDES ID2]:[ECHO BFR]],18,FALSE)</f>
        <v>-66.259189000000006</v>
      </c>
      <c r="BC589" t="str">
        <f>IF(ISNUMBER(SEARCH("aerobic",$AW589)),"aerobic","")</f>
        <v>aerobic</v>
      </c>
      <c r="BD589" t="str">
        <f>IF(ISNUMBER(SEARCH("anaer",$AW589)),"anaer","")</f>
        <v/>
      </c>
      <c r="BE589" t="str">
        <f>IF(ISNUMBER(SEARCH("thickening",$AZ589)),"thickening","")</f>
        <v>thickening</v>
      </c>
      <c r="BF589" s="3" t="str">
        <f>IF(ISNUMBER(SEARCH("airDry",$AW589)),"airDry","")</f>
        <v/>
      </c>
      <c r="BG589" s="3" t="str">
        <f>IF(ISNUMBER(SEARCH("heatDry",$AY589)),"heatDry","")</f>
        <v/>
      </c>
      <c r="BH589" s="3" t="str">
        <f>IF(AND(ISNUMBER(SEARCH("aerobic",$AW589)),ISNUMBER(SEARCH("anaer",$AW589))),"Combined Aer and Anaer.","")</f>
        <v/>
      </c>
    </row>
    <row r="590" spans="1:60" x14ac:dyDescent="0.3">
      <c r="A590" s="4">
        <v>588</v>
      </c>
      <c r="B590" t="s">
        <v>2881</v>
      </c>
      <c r="C590">
        <v>86.1</v>
      </c>
      <c r="D590">
        <v>1344.617875559499</v>
      </c>
      <c r="E590">
        <v>1345.112922070379</v>
      </c>
      <c r="F590">
        <v>945.4410939954862</v>
      </c>
      <c r="G590">
        <v>1719.862626079597</v>
      </c>
      <c r="H590">
        <v>-77.272694069636387</v>
      </c>
      <c r="I590">
        <v>-78.341581553556964</v>
      </c>
      <c r="J590">
        <v>-90.971543883491748</v>
      </c>
      <c r="K590">
        <v>-62.42637605584823</v>
      </c>
      <c r="L590">
        <v>52.713527302424488</v>
      </c>
      <c r="M590">
        <v>52.449975153572481</v>
      </c>
      <c r="N590">
        <v>51.495278851374813</v>
      </c>
      <c r="O590">
        <v>54.720739161891842</v>
      </c>
      <c r="P590">
        <v>2.0363154285120229</v>
      </c>
      <c r="Q590">
        <v>2.0521793940216142</v>
      </c>
      <c r="R590">
        <v>1.67449372003457</v>
      </c>
      <c r="S590">
        <v>2.3386260609840508</v>
      </c>
      <c r="T590">
        <v>69.018514603913886</v>
      </c>
      <c r="U590">
        <v>69.018405252195294</v>
      </c>
      <c r="V590">
        <v>68.971585142393621</v>
      </c>
      <c r="W590">
        <v>69.064993637090566</v>
      </c>
      <c r="X590">
        <v>5074.8725960683314</v>
      </c>
      <c r="Y590">
        <v>5096.186796829983</v>
      </c>
      <c r="Z590">
        <v>4890.0255190411017</v>
      </c>
      <c r="AA590">
        <v>5192.9230620136414</v>
      </c>
      <c r="AB590">
        <v>911.80816226673096</v>
      </c>
      <c r="AC590">
        <v>904.13550193168066</v>
      </c>
      <c r="AD590">
        <v>772.45953771851327</v>
      </c>
      <c r="AE590">
        <v>1090.4703987452499</v>
      </c>
      <c r="AF590">
        <v>59.999420828050788</v>
      </c>
      <c r="AG590">
        <v>59.699413413150317</v>
      </c>
      <c r="AH590">
        <v>58.612943201745047</v>
      </c>
      <c r="AI590">
        <v>62.28382415004068</v>
      </c>
      <c r="AJ590">
        <v>0.50941025321275213</v>
      </c>
      <c r="AK590">
        <v>0.50941023804705055</v>
      </c>
      <c r="AL590">
        <v>0.50940811300361888</v>
      </c>
      <c r="AM590">
        <v>0.50941240229694862</v>
      </c>
      <c r="AN590">
        <v>0.96436576013733866</v>
      </c>
      <c r="AO590">
        <v>0.96436576013733866</v>
      </c>
      <c r="AP590">
        <v>0.96436576013733866</v>
      </c>
      <c r="AQ590">
        <v>0.96436576013733866</v>
      </c>
      <c r="AR590">
        <v>13.019125101067459</v>
      </c>
      <c r="AS590">
        <v>13.019125101067459</v>
      </c>
      <c r="AT590">
        <v>13.019125101067459</v>
      </c>
      <c r="AU590">
        <v>13.019125101067459</v>
      </c>
      <c r="AV590" t="str">
        <f>VLOOKUP(Sheet1[[#This Row],[NPDES ID2]],Combined_Sheet__Major_Only___2[[NPDES ID2]:[ECHO BFR]],3,FALSE)</f>
        <v>LA</v>
      </c>
      <c r="AW590" t="s">
        <v>41</v>
      </c>
      <c r="AX590" t="str">
        <f>VLOOKUP(Sheet1[[#This Row],[NPDES ID2]],Combined_Sheet__Major_Only___2[[NPDES ID2]:[ECHO BFR]],27,FALSE)</f>
        <v>tempSludgeStore</v>
      </c>
      <c r="AY590" t="str">
        <f>VLOOKUP(Sheet1[[#This Row],[NPDES ID2]],Combined_Sheet__Major_Only___2[[NPDES ID2]:[ECHO BFR]],28,FALSE)</f>
        <v>-</v>
      </c>
      <c r="AZ590" t="str">
        <f>VLOOKUP(Sheet1[[#This Row],[NPDES ID2]],Combined_Sheet__Major_Only___2[[NPDES ID2]:[ECHO BFR]],29,FALSE)</f>
        <v>thickening</v>
      </c>
      <c r="BA590">
        <f>VLOOKUP(Sheet1[[#This Row],[NPDES ID2]],Combined_Sheet__Major_Only___2[[NPDES ID2]:[ECHO BFR]],17,FALSE)</f>
        <v>32.581277999999998</v>
      </c>
      <c r="BB590">
        <f>VLOOKUP(Sheet1[[#This Row],[NPDES ID2]],Combined_Sheet__Major_Only___2[[NPDES ID2]:[ECHO BFR]],18,FALSE)</f>
        <v>-93.297404999999998</v>
      </c>
      <c r="BC590" t="str">
        <f>IF(ISNUMBER(SEARCH("aerobic",$AW590)),"aerobic","")</f>
        <v>aerobic</v>
      </c>
      <c r="BD590" t="str">
        <f>IF(ISNUMBER(SEARCH("anaer",$AW590)),"anaer","")</f>
        <v/>
      </c>
      <c r="BE590" t="str">
        <f>IF(ISNUMBER(SEARCH("thickening",$AZ590)),"thickening","")</f>
        <v>thickening</v>
      </c>
      <c r="BF590" s="2" t="str">
        <f>IF(ISNUMBER(SEARCH("airDry",$AW590)),"airDry","")</f>
        <v/>
      </c>
      <c r="BG590" s="2" t="str">
        <f>IF(ISNUMBER(SEARCH("heatDry",$AY590)),"heatDry","")</f>
        <v/>
      </c>
      <c r="BH590" s="2" t="str">
        <f>IF(AND(ISNUMBER(SEARCH("aerobic",$AW590)),ISNUMBER(SEARCH("anaer",$AW590))),"Combined Aer and Anaer.","")</f>
        <v/>
      </c>
    </row>
    <row r="591" spans="1:60" x14ac:dyDescent="0.3">
      <c r="A591" s="4">
        <v>589</v>
      </c>
      <c r="B591" t="s">
        <v>2886</v>
      </c>
      <c r="C591">
        <v>81</v>
      </c>
      <c r="D591">
        <v>1310.63477985805</v>
      </c>
      <c r="E591">
        <v>1311.656429276406</v>
      </c>
      <c r="F591">
        <v>919.49657871843317</v>
      </c>
      <c r="G591">
        <v>1677.7586455443759</v>
      </c>
      <c r="H591">
        <v>-76.853421811328545</v>
      </c>
      <c r="I591">
        <v>-78.095802599323974</v>
      </c>
      <c r="J591">
        <v>-91.037083286005142</v>
      </c>
      <c r="K591">
        <v>-60.598334243954227</v>
      </c>
      <c r="L591">
        <v>53.804242268516752</v>
      </c>
      <c r="M591">
        <v>53.587760610158568</v>
      </c>
      <c r="N591">
        <v>52.803603344669853</v>
      </c>
      <c r="O591">
        <v>55.452907896171638</v>
      </c>
      <c r="P591">
        <v>1.907882489592114</v>
      </c>
      <c r="Q591">
        <v>1.931887300280523</v>
      </c>
      <c r="R591">
        <v>1.5457418465851649</v>
      </c>
      <c r="S591">
        <v>2.1900164900254042</v>
      </c>
      <c r="T591">
        <v>4.0406290044028861</v>
      </c>
      <c r="U591">
        <v>4.0406199310280169</v>
      </c>
      <c r="V591">
        <v>4.0367350683754104</v>
      </c>
      <c r="W591">
        <v>4.0444855664844823</v>
      </c>
      <c r="X591">
        <v>273.80261395346417</v>
      </c>
      <c r="Y591">
        <v>274.69723704632679</v>
      </c>
      <c r="Z591">
        <v>265.84073265416941</v>
      </c>
      <c r="AA591">
        <v>278.91476762637831</v>
      </c>
      <c r="AB591">
        <v>45.351779864870089</v>
      </c>
      <c r="AC591">
        <v>45.039548676550943</v>
      </c>
      <c r="AD591">
        <v>38.973262949489829</v>
      </c>
      <c r="AE591">
        <v>53.384641625238309</v>
      </c>
      <c r="AF591">
        <v>65.096615562683269</v>
      </c>
      <c r="AG591">
        <v>64.834686674426621</v>
      </c>
      <c r="AH591">
        <v>63.886031347127791</v>
      </c>
      <c r="AI591">
        <v>67.091196962987169</v>
      </c>
      <c r="AJ591">
        <v>0.57166490673978876</v>
      </c>
      <c r="AK591">
        <v>0.57166489984293145</v>
      </c>
      <c r="AL591">
        <v>0.57166393329739862</v>
      </c>
      <c r="AM591">
        <v>0.57166588421603426</v>
      </c>
      <c r="AN591">
        <v>0.66591288918757952</v>
      </c>
      <c r="AO591">
        <v>0.66591288918757963</v>
      </c>
      <c r="AP591">
        <v>0.66591288918757963</v>
      </c>
      <c r="AQ591">
        <v>0.66591288918757963</v>
      </c>
      <c r="AR591">
        <v>14.813608146335159</v>
      </c>
      <c r="AS591">
        <v>14.813608146335159</v>
      </c>
      <c r="AT591">
        <v>14.813608146335159</v>
      </c>
      <c r="AU591">
        <v>14.813608146335159</v>
      </c>
      <c r="AV591" t="str">
        <f>VLOOKUP(Sheet1[[#This Row],[NPDES ID2]],Combined_Sheet__Major_Only___2[[NPDES ID2]:[ECHO BFR]],3,FALSE)</f>
        <v>NE</v>
      </c>
      <c r="AW591" t="s">
        <v>2888</v>
      </c>
      <c r="AX591" t="str">
        <f>VLOOKUP(Sheet1[[#This Row],[NPDES ID2]],Combined_Sheet__Major_Only___2[[NPDES ID2]:[ECHO BFR]],27,FALSE)</f>
        <v>tempSludgeStore</v>
      </c>
      <c r="AY591" t="str">
        <f>VLOOKUP(Sheet1[[#This Row],[NPDES ID2]],Combined_Sheet__Major_Only___2[[NPDES ID2]:[ECHO BFR]],28,FALSE)</f>
        <v>-</v>
      </c>
      <c r="AZ591" t="str">
        <f>VLOOKUP(Sheet1[[#This Row],[NPDES ID2]],Combined_Sheet__Major_Only___2[[NPDES ID2]:[ECHO BFR]],29,FALSE)</f>
        <v>thickening</v>
      </c>
      <c r="BA591">
        <f>VLOOKUP(Sheet1[[#This Row],[NPDES ID2]],Combined_Sheet__Major_Only___2[[NPDES ID2]:[ECHO BFR]],17,FALSE)</f>
        <v>41.125950000000003</v>
      </c>
      <c r="BB591">
        <f>VLOOKUP(Sheet1[[#This Row],[NPDES ID2]],Combined_Sheet__Major_Only___2[[NPDES ID2]:[ECHO BFR]],18,FALSE)</f>
        <v>-100.724</v>
      </c>
      <c r="BC591" t="str">
        <f>IF(ISNUMBER(SEARCH("aerobic",$AW591)),"aerobic","")</f>
        <v>aerobic</v>
      </c>
      <c r="BD591" t="str">
        <f>IF(ISNUMBER(SEARCH("anaer",$AW591)),"anaer","")</f>
        <v/>
      </c>
      <c r="BE591" t="str">
        <f>IF(ISNUMBER(SEARCH("thickening",$AZ591)),"thickening","")</f>
        <v>thickening</v>
      </c>
      <c r="BF591" s="3" t="str">
        <f>IF(ISNUMBER(SEARCH("airDry",$AW591)),"airDry","")</f>
        <v>airDry</v>
      </c>
      <c r="BG591" s="3" t="str">
        <f>IF(ISNUMBER(SEARCH("heatDry",$AY591)),"heatDry","")</f>
        <v/>
      </c>
      <c r="BH591" s="3" t="str">
        <f>IF(AND(ISNUMBER(SEARCH("aerobic",$AW591)),ISNUMBER(SEARCH("anaer",$AW591))),"Combined Aer and Anaer.","")</f>
        <v/>
      </c>
    </row>
    <row r="592" spans="1:60" x14ac:dyDescent="0.3">
      <c r="A592" s="4">
        <v>590</v>
      </c>
      <c r="B592" t="s">
        <v>2892</v>
      </c>
      <c r="C592">
        <v>68.58</v>
      </c>
      <c r="D592">
        <v>1558.8772908167509</v>
      </c>
      <c r="E592">
        <v>1559.753568355811</v>
      </c>
      <c r="F592">
        <v>1087.223684534318</v>
      </c>
      <c r="G592">
        <v>2002.5616029985249</v>
      </c>
      <c r="H592">
        <v>-76.960714630694895</v>
      </c>
      <c r="I592">
        <v>-78.138132238558939</v>
      </c>
      <c r="J592">
        <v>-91.253324747420834</v>
      </c>
      <c r="K592">
        <v>-61.147347583832968</v>
      </c>
      <c r="L592">
        <v>44.693570246860077</v>
      </c>
      <c r="M592">
        <v>44.503849497719813</v>
      </c>
      <c r="N592">
        <v>43.816634625604749</v>
      </c>
      <c r="O592">
        <v>46.138418866639782</v>
      </c>
      <c r="P592">
        <v>1.616968651101661</v>
      </c>
      <c r="Q592">
        <v>1.635160116140985</v>
      </c>
      <c r="R592">
        <v>1.3150863259000569</v>
      </c>
      <c r="S592">
        <v>1.849521842924591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63.866666473952577</v>
      </c>
      <c r="AG592">
        <v>63.595548651592331</v>
      </c>
      <c r="AH592">
        <v>62.613582366408693</v>
      </c>
      <c r="AI592">
        <v>65.931266334340364</v>
      </c>
      <c r="AJ592">
        <v>0.55663331737160204</v>
      </c>
      <c r="AK592">
        <v>0.55663331249574866</v>
      </c>
      <c r="AL592">
        <v>0.55663262916023737</v>
      </c>
      <c r="AM592">
        <v>0.55663400843447663</v>
      </c>
      <c r="AN592">
        <v>0.16759506304909499</v>
      </c>
      <c r="AO592">
        <v>0.16759506304909511</v>
      </c>
      <c r="AP592">
        <v>0.16759506304909511</v>
      </c>
      <c r="AQ592">
        <v>0.16759506304909511</v>
      </c>
      <c r="AR592">
        <v>15.426182840127369</v>
      </c>
      <c r="AS592">
        <v>15.426182840127369</v>
      </c>
      <c r="AT592">
        <v>15.426182840127369</v>
      </c>
      <c r="AU592">
        <v>15.426182840127369</v>
      </c>
      <c r="AV592" t="str">
        <f>VLOOKUP(Sheet1[[#This Row],[NPDES ID2]],Combined_Sheet__Major_Only___2[[NPDES ID2]:[ECHO BFR]],3,FALSE)</f>
        <v>PA</v>
      </c>
      <c r="AW592" t="s">
        <v>12181</v>
      </c>
      <c r="AX592" t="str">
        <f>VLOOKUP(Sheet1[[#This Row],[NPDES ID2]],Combined_Sheet__Major_Only___2[[NPDES ID2]:[ECHO BFR]],27,FALSE)</f>
        <v>other</v>
      </c>
      <c r="AY592" t="str">
        <f>VLOOKUP(Sheet1[[#This Row],[NPDES ID2]],Combined_Sheet__Major_Only___2[[NPDES ID2]:[ECHO BFR]],28,FALSE)</f>
        <v>heatDry</v>
      </c>
      <c r="AZ592" t="str">
        <f>VLOOKUP(Sheet1[[#This Row],[NPDES ID2]],Combined_Sheet__Major_Only___2[[NPDES ID2]:[ECHO BFR]],29,FALSE)</f>
        <v>thickening</v>
      </c>
      <c r="BA592">
        <f>VLOOKUP(Sheet1[[#This Row],[NPDES ID2]],Combined_Sheet__Major_Only___2[[NPDES ID2]:[ECHO BFR]],17,FALSE)</f>
        <v>40.814452000000003</v>
      </c>
      <c r="BB592">
        <f>VLOOKUP(Sheet1[[#This Row],[NPDES ID2]],Combined_Sheet__Major_Only___2[[NPDES ID2]:[ECHO BFR]],18,FALSE)</f>
        <v>-76.584096000000002</v>
      </c>
      <c r="BC592" t="str">
        <f>IF(ISNUMBER(SEARCH("aerobic",$AW592)),"aerobic","")</f>
        <v/>
      </c>
      <c r="BD592" t="str">
        <f>IF(ISNUMBER(SEARCH("anaer",$AW592)),"anaer","")</f>
        <v>anaer</v>
      </c>
      <c r="BE592" t="str">
        <f>IF(ISNUMBER(SEARCH("thickening",$AZ592)),"thickening","")</f>
        <v>thickening</v>
      </c>
      <c r="BF592" s="2" t="str">
        <f>IF(ISNUMBER(SEARCH("airDry",$AW592)),"airDry","")</f>
        <v/>
      </c>
      <c r="BG592" s="2" t="str">
        <f>IF(ISNUMBER(SEARCH("heatDry",$AY592)),"heatDry","")</f>
        <v>heatDry</v>
      </c>
      <c r="BH592" s="2" t="str">
        <f>IF(AND(ISNUMBER(SEARCH("aerobic",$AW592)),ISNUMBER(SEARCH("anaer",$AW592))),"Combined Aer and Anaer.","")</f>
        <v/>
      </c>
    </row>
    <row r="593" spans="1:60" x14ac:dyDescent="0.3">
      <c r="A593" s="4">
        <v>591</v>
      </c>
      <c r="B593" t="s">
        <v>2897</v>
      </c>
      <c r="C593">
        <v>66.2</v>
      </c>
      <c r="D593">
        <v>1750.1283228481241</v>
      </c>
      <c r="E593">
        <v>1748.9273863645869</v>
      </c>
      <c r="F593">
        <v>1219.0281554351011</v>
      </c>
      <c r="G593">
        <v>2246.913579516719</v>
      </c>
      <c r="H593">
        <v>-77.374287412318054</v>
      </c>
      <c r="I593">
        <v>-78.391386762384997</v>
      </c>
      <c r="J593">
        <v>-90.804055223340868</v>
      </c>
      <c r="K593">
        <v>-62.754137760009229</v>
      </c>
      <c r="L593">
        <v>39.723825604509052</v>
      </c>
      <c r="M593">
        <v>39.515171331798577</v>
      </c>
      <c r="N593">
        <v>38.759350823417208</v>
      </c>
      <c r="O593">
        <v>41.312911185632899</v>
      </c>
      <c r="P593">
        <v>1.567116216463095</v>
      </c>
      <c r="Q593">
        <v>1.5804019846262349</v>
      </c>
      <c r="R593">
        <v>1.2968379964644841</v>
      </c>
      <c r="S593">
        <v>1.8035288791428219</v>
      </c>
      <c r="T593">
        <v>72.106819226500917</v>
      </c>
      <c r="U593">
        <v>72.106705108698122</v>
      </c>
      <c r="V593">
        <v>72.057844348896552</v>
      </c>
      <c r="W593">
        <v>72.155324043885457</v>
      </c>
      <c r="X593">
        <v>5409.7704591247684</v>
      </c>
      <c r="Y593">
        <v>5433.6249891134376</v>
      </c>
      <c r="Z593">
        <v>5202.8647641270891</v>
      </c>
      <c r="AA593">
        <v>5542.0330697752697</v>
      </c>
      <c r="AB593">
        <v>948.80102594455138</v>
      </c>
      <c r="AC593">
        <v>941.3348021663403</v>
      </c>
      <c r="AD593">
        <v>806.61746032436747</v>
      </c>
      <c r="AE593">
        <v>1132.255565638189</v>
      </c>
      <c r="AF593">
        <v>58.805883084224909</v>
      </c>
      <c r="AG593">
        <v>58.496976350826053</v>
      </c>
      <c r="AH593">
        <v>57.378223812330233</v>
      </c>
      <c r="AI593">
        <v>61.1581294574409</v>
      </c>
      <c r="AJ593">
        <v>0.49484905460196749</v>
      </c>
      <c r="AK593">
        <v>0.49484904297152349</v>
      </c>
      <c r="AL593">
        <v>0.49484741320693792</v>
      </c>
      <c r="AM593">
        <v>0.49485070280187521</v>
      </c>
      <c r="AN593">
        <v>0.96581713326683927</v>
      </c>
      <c r="AO593">
        <v>0.96581713326683938</v>
      </c>
      <c r="AP593">
        <v>0.96581713326683938</v>
      </c>
      <c r="AQ593">
        <v>0.96581713326683938</v>
      </c>
      <c r="AR593">
        <v>12.93911330725641</v>
      </c>
      <c r="AS593">
        <v>12.93911330725642</v>
      </c>
      <c r="AT593">
        <v>12.93911330725642</v>
      </c>
      <c r="AU593">
        <v>12.93911330725642</v>
      </c>
      <c r="AV593" t="str">
        <f>VLOOKUP(Sheet1[[#This Row],[NPDES ID2]],Combined_Sheet__Major_Only___2[[NPDES ID2]:[ECHO BFR]],3,FALSE)</f>
        <v>MD</v>
      </c>
      <c r="AW593" t="s">
        <v>41</v>
      </c>
      <c r="AX593" t="str">
        <f>VLOOKUP(Sheet1[[#This Row],[NPDES ID2]],Combined_Sheet__Major_Only___2[[NPDES ID2]:[ECHO BFR]],27,FALSE)</f>
        <v>other</v>
      </c>
      <c r="AY593" t="str">
        <f>VLOOKUP(Sheet1[[#This Row],[NPDES ID2]],Combined_Sheet__Major_Only___2[[NPDES ID2]:[ECHO BFR]],28,FALSE)</f>
        <v>highTempCompost</v>
      </c>
      <c r="AZ593" t="str">
        <f>VLOOKUP(Sheet1[[#This Row],[NPDES ID2]],Combined_Sheet__Major_Only___2[[NPDES ID2]:[ECHO BFR]],29,FALSE)</f>
        <v>thickening</v>
      </c>
      <c r="BA593">
        <f>VLOOKUP(Sheet1[[#This Row],[NPDES ID2]],Combined_Sheet__Major_Only___2[[NPDES ID2]:[ECHO BFR]],17,FALSE)</f>
        <v>39.521472777347697</v>
      </c>
      <c r="BB593">
        <f>VLOOKUP(Sheet1[[#This Row],[NPDES ID2]],Combined_Sheet__Major_Only___2[[NPDES ID2]:[ECHO BFR]],18,FALSE)</f>
        <v>-76.195739220388006</v>
      </c>
      <c r="BC593" t="str">
        <f>IF(ISNUMBER(SEARCH("aerobic",$AW593)),"aerobic","")</f>
        <v>aerobic</v>
      </c>
      <c r="BD593" t="str">
        <f>IF(ISNUMBER(SEARCH("anaer",$AW593)),"anaer","")</f>
        <v/>
      </c>
      <c r="BE593" t="str">
        <f>IF(ISNUMBER(SEARCH("thickening",$AZ593)),"thickening","")</f>
        <v>thickening</v>
      </c>
      <c r="BF593" s="3" t="str">
        <f>IF(ISNUMBER(SEARCH("airDry",$AW593)),"airDry","")</f>
        <v/>
      </c>
      <c r="BG593" s="3" t="str">
        <f>IF(ISNUMBER(SEARCH("heatDry",$AY593)),"heatDry","")</f>
        <v/>
      </c>
      <c r="BH593" s="3" t="str">
        <f>IF(AND(ISNUMBER(SEARCH("aerobic",$AW593)),ISNUMBER(SEARCH("anaer",$AW593))),"Combined Aer and Anaer.","")</f>
        <v/>
      </c>
    </row>
    <row r="594" spans="1:60" x14ac:dyDescent="0.3">
      <c r="A594" s="4">
        <v>592</v>
      </c>
      <c r="B594" t="s">
        <v>2901</v>
      </c>
      <c r="C594">
        <v>65.540000000000006</v>
      </c>
      <c r="D594">
        <v>1632.2663347792591</v>
      </c>
      <c r="E594">
        <v>1633.1353913764531</v>
      </c>
      <c r="F594">
        <v>1136.7435719836269</v>
      </c>
      <c r="G594">
        <v>2098.6896952863171</v>
      </c>
      <c r="H594">
        <v>-76.979961319114039</v>
      </c>
      <c r="I594">
        <v>-78.193546100335936</v>
      </c>
      <c r="J594">
        <v>-91.292311911831007</v>
      </c>
      <c r="K594">
        <v>-61.248775372965767</v>
      </c>
      <c r="L594">
        <v>42.558117087282007</v>
      </c>
      <c r="M594">
        <v>42.37565368323699</v>
      </c>
      <c r="N594">
        <v>41.714725612141983</v>
      </c>
      <c r="O594">
        <v>43.947698300294107</v>
      </c>
      <c r="P594">
        <v>1.54558168726293</v>
      </c>
      <c r="Q594">
        <v>1.5625747534105889</v>
      </c>
      <c r="R594">
        <v>1.257851880694423</v>
      </c>
      <c r="S594">
        <v>1.7682968082374839</v>
      </c>
      <c r="T594">
        <v>3.7556552570567008</v>
      </c>
      <c r="U594">
        <v>3.7556466234729262</v>
      </c>
      <c r="V594">
        <v>3.7519500620886732</v>
      </c>
      <c r="W594">
        <v>3.7593248896130129</v>
      </c>
      <c r="X594">
        <v>260.34208390655601</v>
      </c>
      <c r="Y594">
        <v>261.24252244187448</v>
      </c>
      <c r="Z594">
        <v>252.27682138460571</v>
      </c>
      <c r="AA594">
        <v>265.52416332050052</v>
      </c>
      <c r="AB594">
        <v>40.205990777987253</v>
      </c>
      <c r="AC594">
        <v>39.971891090839577</v>
      </c>
      <c r="AD594">
        <v>34.88761975661015</v>
      </c>
      <c r="AE594">
        <v>46.794189276913841</v>
      </c>
      <c r="AF594">
        <v>63.635973904507381</v>
      </c>
      <c r="AG594">
        <v>63.363132031867039</v>
      </c>
      <c r="AH594">
        <v>62.374925627128889</v>
      </c>
      <c r="AI594">
        <v>65.713696368660891</v>
      </c>
      <c r="AJ594">
        <v>0.55381460283174266</v>
      </c>
      <c r="AK594">
        <v>0.55381459760976548</v>
      </c>
      <c r="AL594">
        <v>0.55381386577030001</v>
      </c>
      <c r="AM594">
        <v>0.55381534294718004</v>
      </c>
      <c r="AN594">
        <v>0.65317315869398174</v>
      </c>
      <c r="AO594">
        <v>0.65317315869398163</v>
      </c>
      <c r="AP594">
        <v>0.65317315869398163</v>
      </c>
      <c r="AQ594">
        <v>0.65317315869398163</v>
      </c>
      <c r="AR594">
        <v>15.10672207042211</v>
      </c>
      <c r="AS594">
        <v>15.10672207042211</v>
      </c>
      <c r="AT594">
        <v>15.10672207042211</v>
      </c>
      <c r="AU594">
        <v>15.10672207042211</v>
      </c>
      <c r="AV594" t="str">
        <f>VLOOKUP(Sheet1[[#This Row],[NPDES ID2]],Combined_Sheet__Major_Only___2[[NPDES ID2]:[ECHO BFR]],3,FALSE)</f>
        <v>PR</v>
      </c>
      <c r="AW594" t="s">
        <v>118</v>
      </c>
      <c r="AX594" t="str">
        <f>VLOOKUP(Sheet1[[#This Row],[NPDES ID2]],Combined_Sheet__Major_Only___2[[NPDES ID2]:[ECHO BFR]],27,FALSE)</f>
        <v>-</v>
      </c>
      <c r="AY594" t="str">
        <f>VLOOKUP(Sheet1[[#This Row],[NPDES ID2]],Combined_Sheet__Major_Only___2[[NPDES ID2]:[ECHO BFR]],28,FALSE)</f>
        <v>highTempCompost, thermoAerobicDigest</v>
      </c>
      <c r="AZ594" t="str">
        <f>VLOOKUP(Sheet1[[#This Row],[NPDES ID2]],Combined_Sheet__Major_Only___2[[NPDES ID2]:[ECHO BFR]],29,FALSE)</f>
        <v>thickening</v>
      </c>
      <c r="BA594">
        <f>VLOOKUP(Sheet1[[#This Row],[NPDES ID2]],Combined_Sheet__Major_Only___2[[NPDES ID2]:[ECHO BFR]],17,FALSE)</f>
        <v>18.427468000000001</v>
      </c>
      <c r="BB594">
        <f>VLOOKUP(Sheet1[[#This Row],[NPDES ID2]],Combined_Sheet__Major_Only___2[[NPDES ID2]:[ECHO BFR]],18,FALSE)</f>
        <v>-66.340463999999997</v>
      </c>
      <c r="BC594" t="str">
        <f>IF(ISNUMBER(SEARCH("aerobic",$AW594)),"aerobic","")</f>
        <v>aerobic</v>
      </c>
      <c r="BD594" t="str">
        <f>IF(ISNUMBER(SEARCH("anaer",$AW594)),"anaer","")</f>
        <v/>
      </c>
      <c r="BE594" t="str">
        <f>IF(ISNUMBER(SEARCH("thickening",$AZ594)),"thickening","")</f>
        <v>thickening</v>
      </c>
      <c r="BF594" s="2" t="str">
        <f>IF(ISNUMBER(SEARCH("airDry",$AW594)),"airDry","")</f>
        <v>airDry</v>
      </c>
      <c r="BG594" s="2" t="str">
        <f>IF(ISNUMBER(SEARCH("heatDry",$AY594)),"heatDry","")</f>
        <v/>
      </c>
      <c r="BH594" s="2" t="str">
        <f>IF(AND(ISNUMBER(SEARCH("aerobic",$AW594)),ISNUMBER(SEARCH("anaer",$AW594))),"Combined Aer and Anaer.","")</f>
        <v/>
      </c>
    </row>
    <row r="595" spans="1:60" x14ac:dyDescent="0.3">
      <c r="A595" s="4">
        <v>593</v>
      </c>
      <c r="B595" t="s">
        <v>2906</v>
      </c>
      <c r="C595">
        <v>50</v>
      </c>
      <c r="D595">
        <v>2072.0169725060769</v>
      </c>
      <c r="E595">
        <v>2073.2883336334248</v>
      </c>
      <c r="F595">
        <v>1432.1358690681129</v>
      </c>
      <c r="G595">
        <v>2677.7110111982488</v>
      </c>
      <c r="H595">
        <v>-76.883425611536239</v>
      </c>
      <c r="I595">
        <v>-78.092352478788285</v>
      </c>
      <c r="J595">
        <v>-91.097867906552366</v>
      </c>
      <c r="K595">
        <v>-60.759666857977791</v>
      </c>
      <c r="L595">
        <v>33.021188968589442</v>
      </c>
      <c r="M595">
        <v>32.886129215929159</v>
      </c>
      <c r="N595">
        <v>32.396900087018857</v>
      </c>
      <c r="O595">
        <v>34.049776706992112</v>
      </c>
      <c r="P595">
        <v>1.178067494878132</v>
      </c>
      <c r="Q595">
        <v>1.192436753015466</v>
      </c>
      <c r="R595">
        <v>0.9557935485886313</v>
      </c>
      <c r="S595">
        <v>1.3505910691212519</v>
      </c>
      <c r="T595">
        <v>68.689077316635405</v>
      </c>
      <c r="U595">
        <v>68.688968473327094</v>
      </c>
      <c r="V595">
        <v>68.64236604483682</v>
      </c>
      <c r="W595">
        <v>68.735340254272415</v>
      </c>
      <c r="X595">
        <v>4681.5401918435346</v>
      </c>
      <c r="Y595">
        <v>4697.6067626645936</v>
      </c>
      <c r="Z595">
        <v>4541.9021186113296</v>
      </c>
      <c r="AA595">
        <v>4770.4809135633104</v>
      </c>
      <c r="AB595">
        <v>754.69783163373768</v>
      </c>
      <c r="AC595">
        <v>749.73864763135043</v>
      </c>
      <c r="AD595">
        <v>651.12749314648613</v>
      </c>
      <c r="AE595">
        <v>884.35194369796147</v>
      </c>
      <c r="AF595">
        <v>64.721693067904425</v>
      </c>
      <c r="AG595">
        <v>64.456959262899034</v>
      </c>
      <c r="AH595">
        <v>63.498171889320282</v>
      </c>
      <c r="AI595">
        <v>66.737594200450687</v>
      </c>
      <c r="AJ595">
        <v>0.56708225073150753</v>
      </c>
      <c r="AK595">
        <v>0.56708224176924094</v>
      </c>
      <c r="AL595">
        <v>0.5670809858114606</v>
      </c>
      <c r="AM595">
        <v>0.56708352089404457</v>
      </c>
      <c r="AN595">
        <v>0.9642036305790388</v>
      </c>
      <c r="AO595">
        <v>0.96420363057903902</v>
      </c>
      <c r="AP595">
        <v>0.96420363057903902</v>
      </c>
      <c r="AQ595">
        <v>0.96420363057903902</v>
      </c>
      <c r="AR595">
        <v>14.96921025616868</v>
      </c>
      <c r="AS595">
        <v>14.96921025616869</v>
      </c>
      <c r="AT595">
        <v>14.96921025616869</v>
      </c>
      <c r="AU595">
        <v>14.96921025616869</v>
      </c>
      <c r="AV595" t="str">
        <f>VLOOKUP(Sheet1[[#This Row],[NPDES ID2]],Combined_Sheet__Major_Only___2[[NPDES ID2]:[ECHO BFR]],3,FALSE)</f>
        <v>KY</v>
      </c>
      <c r="AW595" t="s">
        <v>41</v>
      </c>
      <c r="AX595" t="str">
        <f>VLOOKUP(Sheet1[[#This Row],[NPDES ID2]],Combined_Sheet__Major_Only___2[[NPDES ID2]:[ECHO BFR]],27,FALSE)</f>
        <v>-</v>
      </c>
      <c r="AY595" t="str">
        <f>VLOOKUP(Sheet1[[#This Row],[NPDES ID2]],Combined_Sheet__Major_Only___2[[NPDES ID2]:[ECHO BFR]],28,FALSE)</f>
        <v>-</v>
      </c>
      <c r="AZ595" t="str">
        <f>VLOOKUP(Sheet1[[#This Row],[NPDES ID2]],Combined_Sheet__Major_Only___2[[NPDES ID2]:[ECHO BFR]],29,FALSE)</f>
        <v>preliminaryOps, thickening</v>
      </c>
      <c r="BA595">
        <f>VLOOKUP(Sheet1[[#This Row],[NPDES ID2]],Combined_Sheet__Major_Only___2[[NPDES ID2]:[ECHO BFR]],17,FALSE)</f>
        <v>36.946111000000002</v>
      </c>
      <c r="BB595">
        <f>VLOOKUP(Sheet1[[#This Row],[NPDES ID2]],Combined_Sheet__Major_Only___2[[NPDES ID2]:[ECHO BFR]],18,FALSE)</f>
        <v>-85.020832999999996</v>
      </c>
      <c r="BC595" t="str">
        <f>IF(ISNUMBER(SEARCH("aerobic",$AW595)),"aerobic","")</f>
        <v>aerobic</v>
      </c>
      <c r="BD595" t="str">
        <f>IF(ISNUMBER(SEARCH("anaer",$AW595)),"anaer","")</f>
        <v/>
      </c>
      <c r="BE595" t="str">
        <f>IF(ISNUMBER(SEARCH("thickening",$AZ595)),"thickening","")</f>
        <v>thickening</v>
      </c>
      <c r="BF595" s="3" t="str">
        <f>IF(ISNUMBER(SEARCH("airDry",$AW595)),"airDry","")</f>
        <v/>
      </c>
      <c r="BG595" s="3" t="str">
        <f>IF(ISNUMBER(SEARCH("heatDry",$AY595)),"heatDry","")</f>
        <v/>
      </c>
      <c r="BH595" s="3" t="str">
        <f>IF(AND(ISNUMBER(SEARCH("aerobic",$AW595)),ISNUMBER(SEARCH("anaer",$AW595))),"Combined Aer and Anaer.","")</f>
        <v/>
      </c>
    </row>
    <row r="596" spans="1:60" x14ac:dyDescent="0.3">
      <c r="A596" s="4">
        <v>594</v>
      </c>
      <c r="B596" t="s">
        <v>2909</v>
      </c>
      <c r="C596">
        <v>41.74</v>
      </c>
      <c r="D596">
        <v>2585.0599374823378</v>
      </c>
      <c r="E596">
        <v>2585.6021630041209</v>
      </c>
      <c r="F596">
        <v>1779.2437141370781</v>
      </c>
      <c r="G596">
        <v>3346.9100226997089</v>
      </c>
      <c r="H596">
        <v>-77.149365225959841</v>
      </c>
      <c r="I596">
        <v>-78.379271324775885</v>
      </c>
      <c r="J596">
        <v>-91.210628599727414</v>
      </c>
      <c r="K596">
        <v>-61.997376086833768</v>
      </c>
      <c r="L596">
        <v>26.257865019788419</v>
      </c>
      <c r="M596">
        <v>26.135343153103051</v>
      </c>
      <c r="N596">
        <v>25.691542146701231</v>
      </c>
      <c r="O596">
        <v>27.19094388074851</v>
      </c>
      <c r="P596">
        <v>0.98589674684987694</v>
      </c>
      <c r="Q596">
        <v>0.99587102925358417</v>
      </c>
      <c r="R596">
        <v>0.80688457115231904</v>
      </c>
      <c r="S596">
        <v>1.1303116118395089</v>
      </c>
      <c r="T596">
        <v>4.0020434815118389</v>
      </c>
      <c r="U596">
        <v>4.0020344676848039</v>
      </c>
      <c r="V596">
        <v>3.9981751010751418</v>
      </c>
      <c r="W596">
        <v>4.0058747332848759</v>
      </c>
      <c r="X596">
        <v>286.37288138921463</v>
      </c>
      <c r="Y596">
        <v>287.45772887983338</v>
      </c>
      <c r="Z596">
        <v>276.70883458790149</v>
      </c>
      <c r="AA596">
        <v>292.58152687648612</v>
      </c>
      <c r="AB596">
        <v>45.94892568108812</v>
      </c>
      <c r="AC596">
        <v>45.660037961970893</v>
      </c>
      <c r="AD596">
        <v>39.630306183594627</v>
      </c>
      <c r="AE596">
        <v>53.780977722736999</v>
      </c>
      <c r="AF596">
        <v>61.650058565008557</v>
      </c>
      <c r="AG596">
        <v>61.362386825567789</v>
      </c>
      <c r="AH596">
        <v>60.320440555956147</v>
      </c>
      <c r="AI596">
        <v>63.840752895570098</v>
      </c>
      <c r="AJ596">
        <v>0.52955856643515009</v>
      </c>
      <c r="AK596">
        <v>0.52955856297739445</v>
      </c>
      <c r="AL596">
        <v>0.52955807837456348</v>
      </c>
      <c r="AM596">
        <v>0.52955905651777002</v>
      </c>
      <c r="AN596">
        <v>0.66424298261143022</v>
      </c>
      <c r="AO596">
        <v>0.66424298261143044</v>
      </c>
      <c r="AP596">
        <v>0.66424298261143044</v>
      </c>
      <c r="AQ596">
        <v>0.66424298261143044</v>
      </c>
      <c r="AR596">
        <v>14.2989393965775</v>
      </c>
      <c r="AS596">
        <v>14.298939396577509</v>
      </c>
      <c r="AT596">
        <v>14.298939396577509</v>
      </c>
      <c r="AU596">
        <v>14.298939396577509</v>
      </c>
      <c r="AV596" t="str">
        <f>VLOOKUP(Sheet1[[#This Row],[NPDES ID2]],Combined_Sheet__Major_Only___2[[NPDES ID2]:[ECHO BFR]],3,FALSE)</f>
        <v>TX</v>
      </c>
      <c r="AW596" t="s">
        <v>118</v>
      </c>
      <c r="AX596" t="str">
        <f>VLOOKUP(Sheet1[[#This Row],[NPDES ID2]],Combined_Sheet__Major_Only___2[[NPDES ID2]:[ECHO BFR]],27,FALSE)</f>
        <v>-</v>
      </c>
      <c r="AY596" t="str">
        <f>VLOOKUP(Sheet1[[#This Row],[NPDES ID2]],Combined_Sheet__Major_Only___2[[NPDES ID2]:[ECHO BFR]],28,FALSE)</f>
        <v>-</v>
      </c>
      <c r="AZ596" t="str">
        <f>VLOOKUP(Sheet1[[#This Row],[NPDES ID2]],Combined_Sheet__Major_Only___2[[NPDES ID2]:[ECHO BFR]],29,FALSE)</f>
        <v>thickening</v>
      </c>
      <c r="BA596">
        <f>VLOOKUP(Sheet1[[#This Row],[NPDES ID2]],Combined_Sheet__Major_Only___2[[NPDES ID2]:[ECHO BFR]],17,FALSE)</f>
        <v>29.757462</v>
      </c>
      <c r="BB596">
        <f>VLOOKUP(Sheet1[[#This Row],[NPDES ID2]],Combined_Sheet__Major_Only___2[[NPDES ID2]:[ECHO BFR]],18,FALSE)</f>
        <v>-96.148036000000005</v>
      </c>
      <c r="BC596" t="str">
        <f>IF(ISNUMBER(SEARCH("aerobic",$AW596)),"aerobic","")</f>
        <v>aerobic</v>
      </c>
      <c r="BD596" t="str">
        <f>IF(ISNUMBER(SEARCH("anaer",$AW596)),"anaer","")</f>
        <v/>
      </c>
      <c r="BE596" t="str">
        <f>IF(ISNUMBER(SEARCH("thickening",$AZ596)),"thickening","")</f>
        <v>thickening</v>
      </c>
      <c r="BF596" s="2" t="str">
        <f>IF(ISNUMBER(SEARCH("airDry",$AW596)),"airDry","")</f>
        <v>airDry</v>
      </c>
      <c r="BG596" s="2" t="str">
        <f>IF(ISNUMBER(SEARCH("heatDry",$AY596)),"heatDry","")</f>
        <v/>
      </c>
      <c r="BH596" s="2" t="str">
        <f>IF(AND(ISNUMBER(SEARCH("aerobic",$AW596)),ISNUMBER(SEARCH("anaer",$AW596))),"Combined Aer and Anaer.","")</f>
        <v/>
      </c>
    </row>
    <row r="597" spans="1:60" x14ac:dyDescent="0.3">
      <c r="A597" s="4">
        <v>595</v>
      </c>
      <c r="B597" t="s">
        <v>2914</v>
      </c>
      <c r="C597">
        <v>1</v>
      </c>
      <c r="D597">
        <v>105125.22803111339</v>
      </c>
      <c r="E597">
        <v>104563.3835943337</v>
      </c>
      <c r="F597">
        <v>70829.21732030774</v>
      </c>
      <c r="G597">
        <v>137877.54724917049</v>
      </c>
      <c r="H597">
        <v>-77.222358860450086</v>
      </c>
      <c r="I597">
        <v>-78.372152123225618</v>
      </c>
      <c r="J597">
        <v>-91.11134455057217</v>
      </c>
      <c r="K597">
        <v>-62.227795466217017</v>
      </c>
      <c r="L597">
        <v>0.62060764790872214</v>
      </c>
      <c r="M597">
        <v>0.61760900578773592</v>
      </c>
      <c r="N597">
        <v>0.60674743826234878</v>
      </c>
      <c r="O597">
        <v>0.64344381282697116</v>
      </c>
      <c r="P597">
        <v>2.363550341461015E-2</v>
      </c>
      <c r="Q597">
        <v>2.3849984820031801E-2</v>
      </c>
      <c r="R597">
        <v>1.9389250202657141E-2</v>
      </c>
      <c r="S597">
        <v>2.7121131194796231E-2</v>
      </c>
      <c r="T597">
        <v>51.226938425403617</v>
      </c>
      <c r="U597">
        <v>51.226856530869483</v>
      </c>
      <c r="V597">
        <v>51.191792508748243</v>
      </c>
      <c r="W597">
        <v>51.261747012021317</v>
      </c>
      <c r="X597">
        <v>3715.7699942951231</v>
      </c>
      <c r="Y597">
        <v>3730.8438604830289</v>
      </c>
      <c r="Z597">
        <v>3584.962614122257</v>
      </c>
      <c r="AA597">
        <v>3799.2715680609481</v>
      </c>
      <c r="AB597">
        <v>716.35996360470654</v>
      </c>
      <c r="AC597">
        <v>709.142393494815</v>
      </c>
      <c r="AD597">
        <v>599.88060545037581</v>
      </c>
      <c r="AE597">
        <v>866.7475132705539</v>
      </c>
      <c r="AF597">
        <v>60.819552436479832</v>
      </c>
      <c r="AG597">
        <v>60.525685205030847</v>
      </c>
      <c r="AH597">
        <v>59.461253412953198</v>
      </c>
      <c r="AI597">
        <v>63.057494236175813</v>
      </c>
      <c r="AJ597">
        <v>0.5194196101090125</v>
      </c>
      <c r="AK597">
        <v>0.51941960995108749</v>
      </c>
      <c r="AL597">
        <v>0.51941958781679443</v>
      </c>
      <c r="AM597">
        <v>0.51941963249356427</v>
      </c>
      <c r="AN597">
        <v>0.95282702671791741</v>
      </c>
      <c r="AO597">
        <v>0.95282702671791752</v>
      </c>
      <c r="AP597">
        <v>0.95282702671791752</v>
      </c>
      <c r="AQ597">
        <v>0.95282702671791752</v>
      </c>
      <c r="AR597">
        <v>12.681896441941859</v>
      </c>
      <c r="AS597">
        <v>12.681896441941859</v>
      </c>
      <c r="AT597">
        <v>12.681896441941859</v>
      </c>
      <c r="AU597">
        <v>12.681896441941859</v>
      </c>
      <c r="AV597" t="str">
        <f>VLOOKUP(Sheet1[[#This Row],[NPDES ID2]],Combined_Sheet__Major_Only___2[[NPDES ID2]:[ECHO BFR]],3,FALSE)</f>
        <v>IL</v>
      </c>
      <c r="AW597" t="s">
        <v>41</v>
      </c>
      <c r="AX597" t="str">
        <f>VLOOKUP(Sheet1[[#This Row],[NPDES ID2]],Combined_Sheet__Major_Only___2[[NPDES ID2]:[ECHO BFR]],27,FALSE)</f>
        <v>-</v>
      </c>
      <c r="AY597" t="str">
        <f>VLOOKUP(Sheet1[[#This Row],[NPDES ID2]],Combined_Sheet__Major_Only___2[[NPDES ID2]:[ECHO BFR]],28,FALSE)</f>
        <v>-</v>
      </c>
      <c r="AZ597" t="str">
        <f>VLOOKUP(Sheet1[[#This Row],[NPDES ID2]],Combined_Sheet__Major_Only___2[[NPDES ID2]:[ECHO BFR]],29,FALSE)</f>
        <v>thickening</v>
      </c>
      <c r="BA597">
        <f>VLOOKUP(Sheet1[[#This Row],[NPDES ID2]],Combined_Sheet__Major_Only___2[[NPDES ID2]:[ECHO BFR]],17,FALSE)</f>
        <v>41.616219999999998</v>
      </c>
      <c r="BB597">
        <f>VLOOKUP(Sheet1[[#This Row],[NPDES ID2]],Combined_Sheet__Major_Only___2[[NPDES ID2]:[ECHO BFR]],18,FALSE)</f>
        <v>-88.2119</v>
      </c>
      <c r="BC597" t="str">
        <f>IF(ISNUMBER(SEARCH("aerobic",$AW597)),"aerobic","")</f>
        <v>aerobic</v>
      </c>
      <c r="BD597" t="str">
        <f>IF(ISNUMBER(SEARCH("anaer",$AW597)),"anaer","")</f>
        <v/>
      </c>
      <c r="BE597" t="str">
        <f>IF(ISNUMBER(SEARCH("thickening",$AZ597)),"thickening","")</f>
        <v>thickening</v>
      </c>
      <c r="BF597" s="3" t="str">
        <f>IF(ISNUMBER(SEARCH("airDry",$AW597)),"airDry","")</f>
        <v/>
      </c>
      <c r="BG597" s="3" t="str">
        <f>IF(ISNUMBER(SEARCH("heatDry",$AY597)),"heatDry","")</f>
        <v/>
      </c>
      <c r="BH597" s="3" t="str">
        <f>IF(AND(ISNUMBER(SEARCH("aerobic",$AW597)),ISNUMBER(SEARCH("anaer",$AW597))),"Combined Aer and Anaer.","")</f>
        <v/>
      </c>
    </row>
    <row r="598" spans="1:60" x14ac:dyDescent="0.3">
      <c r="A598" s="4">
        <v>596</v>
      </c>
      <c r="B598" t="s">
        <v>2946</v>
      </c>
      <c r="C598">
        <v>4404</v>
      </c>
      <c r="D598">
        <v>458.38128407843061</v>
      </c>
      <c r="E598">
        <v>452.69312297398523</v>
      </c>
      <c r="F598">
        <v>344.36723490442932</v>
      </c>
      <c r="G598">
        <v>574.18047111722365</v>
      </c>
      <c r="H598">
        <v>-77.218229971108144</v>
      </c>
      <c r="I598">
        <v>-76.499892172022726</v>
      </c>
      <c r="J598">
        <v>-88.921869391151418</v>
      </c>
      <c r="K598">
        <v>-65.323402754650701</v>
      </c>
      <c r="L598">
        <v>2149.7150230106172</v>
      </c>
      <c r="M598">
        <v>2132.1944480163152</v>
      </c>
      <c r="N598">
        <v>2068.5445797940461</v>
      </c>
      <c r="O598">
        <v>2283.5036888402451</v>
      </c>
      <c r="P598">
        <v>105.01949296127459</v>
      </c>
      <c r="Q598">
        <v>104.5969987460014</v>
      </c>
      <c r="R598">
        <v>90.562814850497944</v>
      </c>
      <c r="S598">
        <v>119.1257398032722</v>
      </c>
      <c r="T598">
        <v>50.907710770455012</v>
      </c>
      <c r="U598">
        <v>50.907629368574959</v>
      </c>
      <c r="V598">
        <v>50.872776281576257</v>
      </c>
      <c r="W598">
        <v>50.942309958577042</v>
      </c>
      <c r="X598">
        <v>4697.8753743182942</v>
      </c>
      <c r="Y598">
        <v>4729.5380416181561</v>
      </c>
      <c r="Z598">
        <v>4421.056756619414</v>
      </c>
      <c r="AA598">
        <v>4877.283169412447</v>
      </c>
      <c r="AB598">
        <v>1276.827013058592</v>
      </c>
      <c r="AC598">
        <v>1237.317739988202</v>
      </c>
      <c r="AD598">
        <v>990.27089006980725</v>
      </c>
      <c r="AE598">
        <v>1735.5173016630829</v>
      </c>
      <c r="AF598">
        <v>47.848820876619129</v>
      </c>
      <c r="AG598">
        <v>47.457640478241338</v>
      </c>
      <c r="AH598">
        <v>46.048650735577397</v>
      </c>
      <c r="AI598">
        <v>50.816140720872212</v>
      </c>
      <c r="AJ598">
        <v>0.36153396559392798</v>
      </c>
      <c r="AK598">
        <v>0.36153337357319693</v>
      </c>
      <c r="AL598">
        <v>0.36145152926005558</v>
      </c>
      <c r="AM598">
        <v>0.361616765292954</v>
      </c>
      <c r="AN598">
        <v>0.95255134968404509</v>
      </c>
      <c r="AO598">
        <v>0.9525513496840452</v>
      </c>
      <c r="AP598">
        <v>0.9525513496840452</v>
      </c>
      <c r="AQ598">
        <v>0.9525513496840452</v>
      </c>
      <c r="AR598">
        <v>8.3766517201094199</v>
      </c>
      <c r="AS598">
        <v>8.3766517201094182</v>
      </c>
      <c r="AT598">
        <v>8.3766517201094182</v>
      </c>
      <c r="AU598">
        <v>8.3766517201094182</v>
      </c>
      <c r="AV598" t="str">
        <f>VLOOKUP(Sheet1[[#This Row],[NPDES ID2]],Combined_Sheet__Major_Only___2[[NPDES ID2]:[ECHO BFR]],3,FALSE)</f>
        <v>WA</v>
      </c>
      <c r="AW598" t="s">
        <v>54</v>
      </c>
      <c r="AX598" t="str">
        <f>VLOOKUP(Sheet1[[#This Row],[NPDES ID2]],Combined_Sheet__Major_Only___2[[NPDES ID2]:[ECHO BFR]],27,FALSE)</f>
        <v>other</v>
      </c>
      <c r="AY598" t="str">
        <f>VLOOKUP(Sheet1[[#This Row],[NPDES ID2]],Combined_Sheet__Major_Only___2[[NPDES ID2]:[ECHO BFR]],28,FALSE)</f>
        <v>-</v>
      </c>
      <c r="AZ598" t="str">
        <f>VLOOKUP(Sheet1[[#This Row],[NPDES ID2]],Combined_Sheet__Major_Only___2[[NPDES ID2]:[ECHO BFR]],29,FALSE)</f>
        <v>thickening, preliminaryOps</v>
      </c>
      <c r="BA598">
        <f>VLOOKUP(Sheet1[[#This Row],[NPDES ID2]],Combined_Sheet__Major_Only___2[[NPDES ID2]:[ECHO BFR]],17,FALSE)</f>
        <v>48.717830999999997</v>
      </c>
      <c r="BB598">
        <f>VLOOKUP(Sheet1[[#This Row],[NPDES ID2]],Combined_Sheet__Major_Only___2[[NPDES ID2]:[ECHO BFR]],18,FALSE)</f>
        <v>-122.513963</v>
      </c>
      <c r="BC598" t="str">
        <f>IF(ISNUMBER(SEARCH("aerobic",$AW598)),"aerobic","")</f>
        <v/>
      </c>
      <c r="BD598" t="str">
        <f>IF(ISNUMBER(SEARCH("anaer",$AW598)),"anaer","")</f>
        <v/>
      </c>
      <c r="BE598" t="str">
        <f>IF(ISNUMBER(SEARCH("thickening",$AZ598)),"thickening","")</f>
        <v>thickening</v>
      </c>
      <c r="BF598" s="2" t="str">
        <f>IF(ISNUMBER(SEARCH("airDry",$AW598)),"airDry","")</f>
        <v/>
      </c>
      <c r="BG598" s="2" t="str">
        <f>IF(ISNUMBER(SEARCH("heatDry",$AY598)),"heatDry","")</f>
        <v/>
      </c>
      <c r="BH598" s="2" t="str">
        <f>IF(AND(ISNUMBER(SEARCH("aerobic",$AW598)),ISNUMBER(SEARCH("anaer",$AW598))),"Combined Aer and Anaer.","")</f>
        <v/>
      </c>
    </row>
    <row r="599" spans="1:60" x14ac:dyDescent="0.3">
      <c r="A599" s="4">
        <v>597</v>
      </c>
      <c r="B599" t="s">
        <v>2952</v>
      </c>
      <c r="C599">
        <v>2803.9209999999998</v>
      </c>
      <c r="D599">
        <v>354.03599934951012</v>
      </c>
      <c r="E599">
        <v>351.58408283555809</v>
      </c>
      <c r="F599">
        <v>269.01878744102191</v>
      </c>
      <c r="G599">
        <v>435.84606210470838</v>
      </c>
      <c r="H599">
        <v>-77.438789190569608</v>
      </c>
      <c r="I599">
        <v>-77.049141802034342</v>
      </c>
      <c r="J599">
        <v>-89.645427827342843</v>
      </c>
      <c r="K599">
        <v>-65.004496656808683</v>
      </c>
      <c r="L599">
        <v>1419.945082863821</v>
      </c>
      <c r="M599">
        <v>1409.1645770532041</v>
      </c>
      <c r="N599">
        <v>1370.0372993967769</v>
      </c>
      <c r="O599">
        <v>1502.195064531543</v>
      </c>
      <c r="P599">
        <v>66.795966092223097</v>
      </c>
      <c r="Q599">
        <v>66.646324270560328</v>
      </c>
      <c r="R599">
        <v>57.085821005500449</v>
      </c>
      <c r="S599">
        <v>75.706755096585169</v>
      </c>
      <c r="T599">
        <v>58.063862703869717</v>
      </c>
      <c r="U599">
        <v>58.063770258123647</v>
      </c>
      <c r="V599">
        <v>58.024188621572073</v>
      </c>
      <c r="W599">
        <v>58.103155994856451</v>
      </c>
      <c r="X599">
        <v>5164.0897641054253</v>
      </c>
      <c r="Y599">
        <v>5196.6740070659034</v>
      </c>
      <c r="Z599">
        <v>4880.238816226768</v>
      </c>
      <c r="AA599">
        <v>5347.5060714765241</v>
      </c>
      <c r="AB599">
        <v>1343.2450524891519</v>
      </c>
      <c r="AC599">
        <v>1306.3346387040001</v>
      </c>
      <c r="AD599">
        <v>1054.8165353694019</v>
      </c>
      <c r="AE599">
        <v>1799.5310324247059</v>
      </c>
      <c r="AF599">
        <v>49.636952837391263</v>
      </c>
      <c r="AG599">
        <v>49.259278779809968</v>
      </c>
      <c r="AH599">
        <v>47.896790636003509</v>
      </c>
      <c r="AI599">
        <v>52.50498628023324</v>
      </c>
      <c r="AJ599">
        <v>0.38323835137595469</v>
      </c>
      <c r="AK599">
        <v>0.38323794125579669</v>
      </c>
      <c r="AL599">
        <v>0.38318097701595488</v>
      </c>
      <c r="AM599">
        <v>0.38329597339187588</v>
      </c>
      <c r="AN599">
        <v>0.95804733916657314</v>
      </c>
      <c r="AO599">
        <v>0.95804733916657348</v>
      </c>
      <c r="AP599">
        <v>0.95804733916657348</v>
      </c>
      <c r="AQ599">
        <v>0.95804733916657348</v>
      </c>
      <c r="AR599">
        <v>8.8697726844467741</v>
      </c>
      <c r="AS599">
        <v>8.8697726844467777</v>
      </c>
      <c r="AT599">
        <v>8.8697726844467777</v>
      </c>
      <c r="AU599">
        <v>8.8697726844467777</v>
      </c>
      <c r="AV599" t="str">
        <f>VLOOKUP(Sheet1[[#This Row],[NPDES ID2]],Combined_Sheet__Major_Only___2[[NPDES ID2]:[ECHO BFR]],3,FALSE)</f>
        <v>NE</v>
      </c>
      <c r="AW599" t="s">
        <v>87</v>
      </c>
      <c r="AX599" t="str">
        <f>VLOOKUP(Sheet1[[#This Row],[NPDES ID2]],Combined_Sheet__Major_Only___2[[NPDES ID2]:[ECHO BFR]],27,FALSE)</f>
        <v>other</v>
      </c>
      <c r="AY599" t="str">
        <f>VLOOKUP(Sheet1[[#This Row],[NPDES ID2]],Combined_Sheet__Major_Only___2[[NPDES ID2]:[ECHO BFR]],28,FALSE)</f>
        <v>-</v>
      </c>
      <c r="AZ599" t="str">
        <f>VLOOKUP(Sheet1[[#This Row],[NPDES ID2]],Combined_Sheet__Major_Only___2[[NPDES ID2]:[ECHO BFR]],29,FALSE)</f>
        <v>thickening</v>
      </c>
      <c r="BA599">
        <f>VLOOKUP(Sheet1[[#This Row],[NPDES ID2]],Combined_Sheet__Major_Only___2[[NPDES ID2]:[ECHO BFR]],17,FALSE)</f>
        <v>42.008305999999997</v>
      </c>
      <c r="BB599">
        <f>VLOOKUP(Sheet1[[#This Row],[NPDES ID2]],Combined_Sheet__Major_Only___2[[NPDES ID2]:[ECHO BFR]],18,FALSE)</f>
        <v>-97.400555999999995</v>
      </c>
      <c r="BC599" t="str">
        <f>IF(ISNUMBER(SEARCH("aerobic",$AW599)),"aerobic","")</f>
        <v/>
      </c>
      <c r="BD599" t="str">
        <f>IF(ISNUMBER(SEARCH("anaer",$AW599)),"anaer","")</f>
        <v/>
      </c>
      <c r="BE599" t="str">
        <f>IF(ISNUMBER(SEARCH("thickening",$AZ599)),"thickening","")</f>
        <v>thickening</v>
      </c>
      <c r="BF599" s="3" t="str">
        <f>IF(ISNUMBER(SEARCH("airDry",$AW599)),"airDry","")</f>
        <v/>
      </c>
      <c r="BG599" s="3" t="str">
        <f>IF(ISNUMBER(SEARCH("heatDry",$AY599)),"heatDry","")</f>
        <v/>
      </c>
      <c r="BH599" s="3" t="str">
        <f>IF(AND(ISNUMBER(SEARCH("aerobic",$AW599)),ISNUMBER(SEARCH("anaer",$AW599))),"Combined Aer and Anaer.","")</f>
        <v/>
      </c>
    </row>
    <row r="600" spans="1:60" x14ac:dyDescent="0.3">
      <c r="A600" s="4">
        <v>598</v>
      </c>
      <c r="B600" t="s">
        <v>2956</v>
      </c>
      <c r="C600">
        <v>2174.6999999999998</v>
      </c>
      <c r="D600">
        <v>251.90436387606809</v>
      </c>
      <c r="E600">
        <v>250.99500552103291</v>
      </c>
      <c r="F600">
        <v>192.4230818616102</v>
      </c>
      <c r="G600">
        <v>304.10555943532489</v>
      </c>
      <c r="H600">
        <v>-76.71683749491342</v>
      </c>
      <c r="I600">
        <v>-77.935854676607349</v>
      </c>
      <c r="J600">
        <v>-90.792242793972974</v>
      </c>
      <c r="K600">
        <v>-60.533393534269607</v>
      </c>
      <c r="L600">
        <v>1425.437649257216</v>
      </c>
      <c r="M600">
        <v>1419.48579648392</v>
      </c>
      <c r="N600">
        <v>1397.9059548861301</v>
      </c>
      <c r="O600">
        <v>1470.804773347988</v>
      </c>
      <c r="P600">
        <v>51.256263486915849</v>
      </c>
      <c r="Q600">
        <v>51.854527774791748</v>
      </c>
      <c r="R600">
        <v>41.640349435374603</v>
      </c>
      <c r="S600">
        <v>58.669832133326857</v>
      </c>
      <c r="T600">
        <v>3.933147517918</v>
      </c>
      <c r="U600">
        <v>3.933138610415956</v>
      </c>
      <c r="V600">
        <v>3.929324767990364</v>
      </c>
      <c r="W600">
        <v>3.936933577142991</v>
      </c>
      <c r="X600">
        <v>270.09703058025087</v>
      </c>
      <c r="Y600">
        <v>271.01138342281268</v>
      </c>
      <c r="Z600">
        <v>261.93879444300819</v>
      </c>
      <c r="AA600">
        <v>275.33618162267783</v>
      </c>
      <c r="AB600">
        <v>51.264678797466601</v>
      </c>
      <c r="AC600">
        <v>50.762964291810142</v>
      </c>
      <c r="AD600">
        <v>43.094307286232763</v>
      </c>
      <c r="AE600">
        <v>61.806881001702081</v>
      </c>
      <c r="AF600">
        <v>64.239206161829458</v>
      </c>
      <c r="AG600">
        <v>63.970610747602898</v>
      </c>
      <c r="AH600">
        <v>63.000473837348991</v>
      </c>
      <c r="AI600">
        <v>66.28061670274306</v>
      </c>
      <c r="AJ600">
        <v>0.56118561789823718</v>
      </c>
      <c r="AK600">
        <v>0.56118541240753073</v>
      </c>
      <c r="AL600">
        <v>0.56115670106818971</v>
      </c>
      <c r="AM600">
        <v>0.56121465623680211</v>
      </c>
      <c r="AN600">
        <v>0.66121941027915876</v>
      </c>
      <c r="AO600">
        <v>0.66121941027915865</v>
      </c>
      <c r="AP600">
        <v>0.66121941027915865</v>
      </c>
      <c r="AQ600">
        <v>0.66121941027915865</v>
      </c>
      <c r="AR600">
        <v>13.512339834671581</v>
      </c>
      <c r="AS600">
        <v>13.512339834671581</v>
      </c>
      <c r="AT600">
        <v>13.512339834671581</v>
      </c>
      <c r="AU600">
        <v>13.512339834671581</v>
      </c>
      <c r="AV600" t="str">
        <f>VLOOKUP(Sheet1[[#This Row],[NPDES ID2]],Combined_Sheet__Major_Only___2[[NPDES ID2]:[ECHO BFR]],3,FALSE)</f>
        <v>KS</v>
      </c>
      <c r="AW600" t="s">
        <v>118</v>
      </c>
      <c r="AX600" t="str">
        <f>VLOOKUP(Sheet1[[#This Row],[NPDES ID2]],Combined_Sheet__Major_Only___2[[NPDES ID2]:[ECHO BFR]],27,FALSE)</f>
        <v>-</v>
      </c>
      <c r="AY600" t="str">
        <f>VLOOKUP(Sheet1[[#This Row],[NPDES ID2]],Combined_Sheet__Major_Only___2[[NPDES ID2]:[ECHO BFR]],28,FALSE)</f>
        <v>-</v>
      </c>
      <c r="AZ600" t="str">
        <f>VLOOKUP(Sheet1[[#This Row],[NPDES ID2]],Combined_Sheet__Major_Only___2[[NPDES ID2]:[ECHO BFR]],29,FALSE)</f>
        <v>thickening</v>
      </c>
      <c r="BA600">
        <f>VLOOKUP(Sheet1[[#This Row],[NPDES ID2]],Combined_Sheet__Major_Only___2[[NPDES ID2]:[ECHO BFR]],17,FALSE)</f>
        <v>37.957093</v>
      </c>
      <c r="BB600">
        <f>VLOOKUP(Sheet1[[#This Row],[NPDES ID2]],Combined_Sheet__Major_Only___2[[NPDES ID2]:[ECHO BFR]],18,FALSE)</f>
        <v>-100.829065</v>
      </c>
      <c r="BC600" t="str">
        <f>IF(ISNUMBER(SEARCH("aerobic",$AW600)),"aerobic","")</f>
        <v>aerobic</v>
      </c>
      <c r="BD600" t="str">
        <f>IF(ISNUMBER(SEARCH("anaer",$AW600)),"anaer","")</f>
        <v/>
      </c>
      <c r="BE600" t="str">
        <f>IF(ISNUMBER(SEARCH("thickening",$AZ600)),"thickening","")</f>
        <v>thickening</v>
      </c>
      <c r="BF600" s="2" t="str">
        <f>IF(ISNUMBER(SEARCH("airDry",$AW600)),"airDry","")</f>
        <v>airDry</v>
      </c>
      <c r="BG600" s="2" t="str">
        <f>IF(ISNUMBER(SEARCH("heatDry",$AY600)),"heatDry","")</f>
        <v/>
      </c>
      <c r="BH600" s="2" t="str">
        <f>IF(AND(ISNUMBER(SEARCH("aerobic",$AW600)),ISNUMBER(SEARCH("anaer",$AW600))),"Combined Aer and Anaer.","")</f>
        <v/>
      </c>
    </row>
    <row r="601" spans="1:60" x14ac:dyDescent="0.3">
      <c r="A601" s="4">
        <v>599</v>
      </c>
      <c r="B601" t="s">
        <v>2961</v>
      </c>
      <c r="C601">
        <v>2048</v>
      </c>
      <c r="D601">
        <v>253.26411265453731</v>
      </c>
      <c r="E601">
        <v>252.6963356000326</v>
      </c>
      <c r="F601">
        <v>194.27157819016909</v>
      </c>
      <c r="G601">
        <v>304.37754381285959</v>
      </c>
      <c r="H601">
        <v>-76.674876335337572</v>
      </c>
      <c r="I601">
        <v>-77.904854769026258</v>
      </c>
      <c r="J601">
        <v>-90.698904277654208</v>
      </c>
      <c r="K601">
        <v>-60.772301805537332</v>
      </c>
      <c r="L601">
        <v>1316.395012523014</v>
      </c>
      <c r="M601">
        <v>1310.5977142550501</v>
      </c>
      <c r="N601">
        <v>1289.565504159682</v>
      </c>
      <c r="O601">
        <v>1360.608513697026</v>
      </c>
      <c r="P601">
        <v>48.316823325618479</v>
      </c>
      <c r="Q601">
        <v>48.816218770352279</v>
      </c>
      <c r="R601">
        <v>39.389608948165339</v>
      </c>
      <c r="S601">
        <v>55.320695246129667</v>
      </c>
      <c r="T601">
        <v>49.603349771947293</v>
      </c>
      <c r="U601">
        <v>49.603270383046869</v>
      </c>
      <c r="V601">
        <v>49.569279174844702</v>
      </c>
      <c r="W601">
        <v>49.637093359914843</v>
      </c>
      <c r="X601">
        <v>3473.73196193387</v>
      </c>
      <c r="Y601">
        <v>3486.5997787513402</v>
      </c>
      <c r="Z601">
        <v>3362.0560651767578</v>
      </c>
      <c r="AA601">
        <v>3544.9229268360259</v>
      </c>
      <c r="AB601">
        <v>701.69192796489267</v>
      </c>
      <c r="AC601">
        <v>693.69971479537776</v>
      </c>
      <c r="AD601">
        <v>583.20754938993684</v>
      </c>
      <c r="AE601">
        <v>856.06930338237555</v>
      </c>
      <c r="AF601">
        <v>62.997674136568591</v>
      </c>
      <c r="AG601">
        <v>62.719635188019197</v>
      </c>
      <c r="AH601">
        <v>61.717023140228832</v>
      </c>
      <c r="AI601">
        <v>65.108443649412109</v>
      </c>
      <c r="AJ601">
        <v>0.54601662584431421</v>
      </c>
      <c r="AK601">
        <v>0.54601629087146719</v>
      </c>
      <c r="AL601">
        <v>0.54596958592227385</v>
      </c>
      <c r="AM601">
        <v>0.54606386532718187</v>
      </c>
      <c r="AN601">
        <v>0.95139063745591879</v>
      </c>
      <c r="AO601">
        <v>0.9513906374559189</v>
      </c>
      <c r="AP601">
        <v>0.9513906374559189</v>
      </c>
      <c r="AQ601">
        <v>0.9513906374559189</v>
      </c>
      <c r="AR601">
        <v>12.803348755891459</v>
      </c>
      <c r="AS601">
        <v>12.803348755891459</v>
      </c>
      <c r="AT601">
        <v>12.803348755891459</v>
      </c>
      <c r="AU601">
        <v>12.803348755891459</v>
      </c>
      <c r="AV601" t="str">
        <f>VLOOKUP(Sheet1[[#This Row],[NPDES ID2]],Combined_Sheet__Major_Only___2[[NPDES ID2]:[ECHO BFR]],3,FALSE)</f>
        <v>NH</v>
      </c>
      <c r="AW601" t="s">
        <v>12181</v>
      </c>
      <c r="AX601" t="str">
        <f>VLOOKUP(Sheet1[[#This Row],[NPDES ID2]],Combined_Sheet__Major_Only___2[[NPDES ID2]:[ECHO BFR]],27,FALSE)</f>
        <v>methaneBioCaptureRecover</v>
      </c>
      <c r="AY601" t="str">
        <f>VLOOKUP(Sheet1[[#This Row],[NPDES ID2]],Combined_Sheet__Major_Only___2[[NPDES ID2]:[ECHO BFR]],28,FALSE)</f>
        <v>-</v>
      </c>
      <c r="AZ601" t="str">
        <f>VLOOKUP(Sheet1[[#This Row],[NPDES ID2]],Combined_Sheet__Major_Only___2[[NPDES ID2]:[ECHO BFR]],29,FALSE)</f>
        <v>preliminaryOps, thickening</v>
      </c>
      <c r="BA601">
        <f>VLOOKUP(Sheet1[[#This Row],[NPDES ID2]],Combined_Sheet__Major_Only___2[[NPDES ID2]:[ECHO BFR]],17,FALSE)</f>
        <v>42.748493000000003</v>
      </c>
      <c r="BB601">
        <f>VLOOKUP(Sheet1[[#This Row],[NPDES ID2]],Combined_Sheet__Major_Only___2[[NPDES ID2]:[ECHO BFR]],18,FALSE)</f>
        <v>-71.445079000000007</v>
      </c>
      <c r="BC601" t="str">
        <f>IF(ISNUMBER(SEARCH("aerobic",$AW601)),"aerobic","")</f>
        <v/>
      </c>
      <c r="BD601" t="str">
        <f>IF(ISNUMBER(SEARCH("anaer",$AW601)),"anaer","")</f>
        <v>anaer</v>
      </c>
      <c r="BE601" t="str">
        <f>IF(ISNUMBER(SEARCH("thickening",$AZ601)),"thickening","")</f>
        <v>thickening</v>
      </c>
      <c r="BF601" s="3" t="str">
        <f>IF(ISNUMBER(SEARCH("airDry",$AW601)),"airDry","")</f>
        <v/>
      </c>
      <c r="BG601" s="3" t="str">
        <f>IF(ISNUMBER(SEARCH("heatDry",$AY601)),"heatDry","")</f>
        <v/>
      </c>
      <c r="BH601" s="3" t="str">
        <f>IF(AND(ISNUMBER(SEARCH("aerobic",$AW601)),ISNUMBER(SEARCH("anaer",$AW601))),"Combined Aer and Anaer.","")</f>
        <v/>
      </c>
    </row>
    <row r="602" spans="1:60" x14ac:dyDescent="0.3">
      <c r="A602" s="4">
        <v>600</v>
      </c>
      <c r="B602" t="s">
        <v>2966</v>
      </c>
      <c r="C602">
        <v>2046</v>
      </c>
      <c r="D602">
        <v>250.25447635269629</v>
      </c>
      <c r="E602">
        <v>249.89428069909101</v>
      </c>
      <c r="F602">
        <v>191.944982139026</v>
      </c>
      <c r="G602">
        <v>300.82932523598851</v>
      </c>
      <c r="H602">
        <v>-76.491511649405794</v>
      </c>
      <c r="I602">
        <v>-77.700137003759949</v>
      </c>
      <c r="J602">
        <v>-90.375977469292351</v>
      </c>
      <c r="K602">
        <v>-60.186023566517868</v>
      </c>
      <c r="L602">
        <v>1330.612222932559</v>
      </c>
      <c r="M602">
        <v>1324.938101304012</v>
      </c>
      <c r="N602">
        <v>1304.3406852183739</v>
      </c>
      <c r="O602">
        <v>1373.90947042991</v>
      </c>
      <c r="P602">
        <v>48.238939647447239</v>
      </c>
      <c r="Q602">
        <v>48.77597778818258</v>
      </c>
      <c r="R602">
        <v>39.241733462574793</v>
      </c>
      <c r="S602">
        <v>55.189903275099489</v>
      </c>
      <c r="T602">
        <v>95.595931789581314</v>
      </c>
      <c r="U602">
        <v>95.595781421763917</v>
      </c>
      <c r="V602">
        <v>95.531399829853015</v>
      </c>
      <c r="W602">
        <v>95.659844372423819</v>
      </c>
      <c r="X602">
        <v>6616.4821380129324</v>
      </c>
      <c r="Y602">
        <v>6640.260287511298</v>
      </c>
      <c r="Z602">
        <v>6410.3125560803473</v>
      </c>
      <c r="AA602">
        <v>6747.8173665023869</v>
      </c>
      <c r="AB602">
        <v>1153.420338130752</v>
      </c>
      <c r="AC602">
        <v>1144.1515683523889</v>
      </c>
      <c r="AD602">
        <v>983.09257091477627</v>
      </c>
      <c r="AE602">
        <v>1369.21476267558</v>
      </c>
      <c r="AF602">
        <v>63.742407475981111</v>
      </c>
      <c r="AG602">
        <v>63.469774241361812</v>
      </c>
      <c r="AH602">
        <v>62.48840628762084</v>
      </c>
      <c r="AI602">
        <v>65.809606431835135</v>
      </c>
      <c r="AJ602">
        <v>0.55511501245434491</v>
      </c>
      <c r="AK602">
        <v>0.55511455525580622</v>
      </c>
      <c r="AL602">
        <v>0.55505092099156039</v>
      </c>
      <c r="AM602">
        <v>0.55517937800714734</v>
      </c>
      <c r="AN602">
        <v>0.97390189223917456</v>
      </c>
      <c r="AO602">
        <v>0.97390189223917489</v>
      </c>
      <c r="AP602">
        <v>0.97390189223917489</v>
      </c>
      <c r="AQ602">
        <v>0.97390189223917489</v>
      </c>
      <c r="AR602">
        <v>14.07525171702496</v>
      </c>
      <c r="AS602">
        <v>14.075251717024971</v>
      </c>
      <c r="AT602">
        <v>14.075251717024971</v>
      </c>
      <c r="AU602">
        <v>14.075251717024971</v>
      </c>
      <c r="AV602" t="str">
        <f>VLOOKUP(Sheet1[[#This Row],[NPDES ID2]],Combined_Sheet__Major_Only___2[[NPDES ID2]:[ECHO BFR]],3,FALSE)</f>
        <v>CA</v>
      </c>
      <c r="AW602" t="s">
        <v>12181</v>
      </c>
      <c r="AX602" t="str">
        <f>VLOOKUP(Sheet1[[#This Row],[NPDES ID2]],Combined_Sheet__Major_Only___2[[NPDES ID2]:[ECHO BFR]],27,FALSE)</f>
        <v>methaneBioCaptureRecover</v>
      </c>
      <c r="AY602" t="str">
        <f>VLOOKUP(Sheet1[[#This Row],[NPDES ID2]],Combined_Sheet__Major_Only___2[[NPDES ID2]:[ECHO BFR]],28,FALSE)</f>
        <v>-</v>
      </c>
      <c r="AZ602" t="str">
        <f>VLOOKUP(Sheet1[[#This Row],[NPDES ID2]],Combined_Sheet__Major_Only___2[[NPDES ID2]:[ECHO BFR]],29,FALSE)</f>
        <v>thickening, sludgeLagoon</v>
      </c>
      <c r="BA602">
        <f>VLOOKUP(Sheet1[[#This Row],[NPDES ID2]],Combined_Sheet__Major_Only___2[[NPDES ID2]:[ECHO BFR]],17,FALSE)</f>
        <v>37.689444000000002</v>
      </c>
      <c r="BB602">
        <f>VLOOKUP(Sheet1[[#This Row],[NPDES ID2]],Combined_Sheet__Major_Only___2[[NPDES ID2]:[ECHO BFR]],18,FALSE)</f>
        <v>-121.914722</v>
      </c>
      <c r="BC602" t="str">
        <f>IF(ISNUMBER(SEARCH("aerobic",$AW602)),"aerobic","")</f>
        <v/>
      </c>
      <c r="BD602" t="str">
        <f>IF(ISNUMBER(SEARCH("anaer",$AW602)),"anaer","")</f>
        <v>anaer</v>
      </c>
      <c r="BE602" t="str">
        <f>IF(ISNUMBER(SEARCH("thickening",$AZ602)),"thickening","")</f>
        <v>thickening</v>
      </c>
      <c r="BF602" s="2" t="str">
        <f>IF(ISNUMBER(SEARCH("airDry",$AW602)),"airDry","")</f>
        <v/>
      </c>
      <c r="BG602" s="2" t="str">
        <f>IF(ISNUMBER(SEARCH("heatDry",$AY602)),"heatDry","")</f>
        <v/>
      </c>
      <c r="BH602" s="2" t="str">
        <f>IF(AND(ISNUMBER(SEARCH("aerobic",$AW602)),ISNUMBER(SEARCH("anaer",$AW602))),"Combined Aer and Anaer.","")</f>
        <v/>
      </c>
    </row>
    <row r="603" spans="1:60" x14ac:dyDescent="0.3">
      <c r="A603" s="4">
        <v>601</v>
      </c>
      <c r="B603" t="s">
        <v>2971</v>
      </c>
      <c r="C603">
        <v>2029.2</v>
      </c>
      <c r="D603">
        <v>256.24338073376248</v>
      </c>
      <c r="E603">
        <v>255.69597029387131</v>
      </c>
      <c r="F603">
        <v>196.826535617269</v>
      </c>
      <c r="G603">
        <v>307.66283438788167</v>
      </c>
      <c r="H603">
        <v>-76.712189638690248</v>
      </c>
      <c r="I603">
        <v>-77.909731248838483</v>
      </c>
      <c r="J603">
        <v>-90.514649572730207</v>
      </c>
      <c r="K603">
        <v>-61.075206473039493</v>
      </c>
      <c r="L603">
        <v>1286.597758489138</v>
      </c>
      <c r="M603">
        <v>1280.721934542888</v>
      </c>
      <c r="N603">
        <v>1259.401941574328</v>
      </c>
      <c r="O603">
        <v>1331.4157077194459</v>
      </c>
      <c r="P603">
        <v>47.90565798905687</v>
      </c>
      <c r="Q603">
        <v>48.404551471860323</v>
      </c>
      <c r="R603">
        <v>39.148632560458253</v>
      </c>
      <c r="S603">
        <v>54.899563921940008</v>
      </c>
      <c r="T603">
        <v>75.813668402736624</v>
      </c>
      <c r="U603">
        <v>75.813548564269126</v>
      </c>
      <c r="V603">
        <v>75.762238440594643</v>
      </c>
      <c r="W603">
        <v>75.864604740790227</v>
      </c>
      <c r="X603">
        <v>5382.4605154924284</v>
      </c>
      <c r="Y603">
        <v>5403.1676501080037</v>
      </c>
      <c r="Z603">
        <v>5202.9823190031102</v>
      </c>
      <c r="AA603">
        <v>5496.9019744383504</v>
      </c>
      <c r="AB603">
        <v>808.62200360565703</v>
      </c>
      <c r="AC603">
        <v>804.24250700609059</v>
      </c>
      <c r="AD603">
        <v>704.06902325182818</v>
      </c>
      <c r="AE603">
        <v>936.99186569434471</v>
      </c>
      <c r="AF603">
        <v>62.142806501211247</v>
      </c>
      <c r="AG603">
        <v>61.858343655582672</v>
      </c>
      <c r="AH603">
        <v>60.832868290092627</v>
      </c>
      <c r="AI603">
        <v>64.301898421492822</v>
      </c>
      <c r="AJ603">
        <v>0.53557547999860933</v>
      </c>
      <c r="AK603">
        <v>0.53557511470072416</v>
      </c>
      <c r="AL603">
        <v>0.53552421096544578</v>
      </c>
      <c r="AM603">
        <v>0.53562696710655289</v>
      </c>
      <c r="AN603">
        <v>0.96741035420062138</v>
      </c>
      <c r="AO603">
        <v>0.96741035420062105</v>
      </c>
      <c r="AP603">
        <v>0.96741035420062105</v>
      </c>
      <c r="AQ603">
        <v>0.96741035420062105</v>
      </c>
      <c r="AR603">
        <v>15.004996408123651</v>
      </c>
      <c r="AS603">
        <v>15.004996408123651</v>
      </c>
      <c r="AT603">
        <v>15.004996408123651</v>
      </c>
      <c r="AU603">
        <v>15.004996408123651</v>
      </c>
      <c r="AV603" t="str">
        <f>VLOOKUP(Sheet1[[#This Row],[NPDES ID2]],Combined_Sheet__Major_Only___2[[NPDES ID2]:[ECHO BFR]],3,FALSE)</f>
        <v>FL</v>
      </c>
      <c r="AW603" t="s">
        <v>12181</v>
      </c>
      <c r="AX603" t="str">
        <f>VLOOKUP(Sheet1[[#This Row],[NPDES ID2]],Combined_Sheet__Major_Only___2[[NPDES ID2]:[ECHO BFR]],27,FALSE)</f>
        <v>-</v>
      </c>
      <c r="AY603" t="str">
        <f>VLOOKUP(Sheet1[[#This Row],[NPDES ID2]],Combined_Sheet__Major_Only___2[[NPDES ID2]:[ECHO BFR]],28,FALSE)</f>
        <v>-</v>
      </c>
      <c r="AZ603" t="str">
        <f>VLOOKUP(Sheet1[[#This Row],[NPDES ID2]],Combined_Sheet__Major_Only___2[[NPDES ID2]:[ECHO BFR]],29,FALSE)</f>
        <v>thickening</v>
      </c>
      <c r="BA603">
        <f>VLOOKUP(Sheet1[[#This Row],[NPDES ID2]],Combined_Sheet__Major_Only___2[[NPDES ID2]:[ECHO BFR]],17,FALSE)</f>
        <v>26.367208000000002</v>
      </c>
      <c r="BB603">
        <f>VLOOKUP(Sheet1[[#This Row],[NPDES ID2]],Combined_Sheet__Major_Only___2[[NPDES ID2]:[ECHO BFR]],18,FALSE)</f>
        <v>-80.109733000000006</v>
      </c>
      <c r="BC603" t="str">
        <f>IF(ISNUMBER(SEARCH("aerobic",$AW603)),"aerobic","")</f>
        <v/>
      </c>
      <c r="BD603" t="str">
        <f>IF(ISNUMBER(SEARCH("anaer",$AW603)),"anaer","")</f>
        <v>anaer</v>
      </c>
      <c r="BE603" t="str">
        <f>IF(ISNUMBER(SEARCH("thickening",$AZ603)),"thickening","")</f>
        <v>thickening</v>
      </c>
      <c r="BF603" s="3" t="str">
        <f>IF(ISNUMBER(SEARCH("airDry",$AW603)),"airDry","")</f>
        <v/>
      </c>
      <c r="BG603" s="3" t="str">
        <f>IF(ISNUMBER(SEARCH("heatDry",$AY603)),"heatDry","")</f>
        <v/>
      </c>
      <c r="BH603" s="3" t="str">
        <f>IF(AND(ISNUMBER(SEARCH("aerobic",$AW603)),ISNUMBER(SEARCH("anaer",$AW603))),"Combined Aer and Anaer.","")</f>
        <v/>
      </c>
    </row>
    <row r="604" spans="1:60" x14ac:dyDescent="0.3">
      <c r="A604" s="4">
        <v>602</v>
      </c>
      <c r="B604" t="s">
        <v>2976</v>
      </c>
      <c r="C604">
        <v>1887</v>
      </c>
      <c r="D604">
        <v>328.29755351793619</v>
      </c>
      <c r="E604">
        <v>328.5828662630696</v>
      </c>
      <c r="F604">
        <v>256.53107012544552</v>
      </c>
      <c r="G604">
        <v>394.0719869147527</v>
      </c>
      <c r="H604">
        <v>-76.986724495338891</v>
      </c>
      <c r="I604">
        <v>-76.392328207380842</v>
      </c>
      <c r="J604">
        <v>-88.61235505006168</v>
      </c>
      <c r="K604">
        <v>-65.272952721431935</v>
      </c>
      <c r="L604">
        <v>921.45251451625211</v>
      </c>
      <c r="M604">
        <v>913.95079979730281</v>
      </c>
      <c r="N604">
        <v>886.67961566286999</v>
      </c>
      <c r="O604">
        <v>978.77180970841653</v>
      </c>
      <c r="P604">
        <v>44.994915958006423</v>
      </c>
      <c r="Q604">
        <v>44.814490122647882</v>
      </c>
      <c r="R604">
        <v>38.794412956417013</v>
      </c>
      <c r="S604">
        <v>51.033554559928952</v>
      </c>
      <c r="T604">
        <v>310.56902338575429</v>
      </c>
      <c r="U604">
        <v>310.56854125667121</v>
      </c>
      <c r="V604">
        <v>310.36211252467677</v>
      </c>
      <c r="W604">
        <v>310.77394831915637</v>
      </c>
      <c r="X604">
        <v>28648.894006057719</v>
      </c>
      <c r="Y604">
        <v>28842.150639616859</v>
      </c>
      <c r="Z604">
        <v>26961.076281504469</v>
      </c>
      <c r="AA604">
        <v>29742.351720422259</v>
      </c>
      <c r="AB604">
        <v>8524.7181409931218</v>
      </c>
      <c r="AC604">
        <v>8212.6762452559014</v>
      </c>
      <c r="AD604">
        <v>6458.7183828977913</v>
      </c>
      <c r="AE604">
        <v>11943.16105102821</v>
      </c>
      <c r="AF604">
        <v>47.870095196326353</v>
      </c>
      <c r="AG604">
        <v>47.47889558797398</v>
      </c>
      <c r="AH604">
        <v>46.071763392653601</v>
      </c>
      <c r="AI604">
        <v>50.834865836575091</v>
      </c>
      <c r="AJ604">
        <v>0.36179204563358219</v>
      </c>
      <c r="AK604">
        <v>0.36179131516143948</v>
      </c>
      <c r="AL604">
        <v>0.36169064534007161</v>
      </c>
      <c r="AM604">
        <v>0.36189389906310832</v>
      </c>
      <c r="AN604">
        <v>0.99175308976693277</v>
      </c>
      <c r="AO604">
        <v>0.99175308976693288</v>
      </c>
      <c r="AP604">
        <v>0.99175308976693288</v>
      </c>
      <c r="AQ604">
        <v>0.99175308976693288</v>
      </c>
      <c r="AR604">
        <v>8.0460686452609718</v>
      </c>
      <c r="AS604">
        <v>8.0460686452609682</v>
      </c>
      <c r="AT604">
        <v>8.0460686452609682</v>
      </c>
      <c r="AU604">
        <v>8.0460686452609682</v>
      </c>
      <c r="AV604" t="str">
        <f>VLOOKUP(Sheet1[[#This Row],[NPDES ID2]],Combined_Sheet__Major_Only___2[[NPDES ID2]:[ECHO BFR]],3,FALSE)</f>
        <v>FL</v>
      </c>
      <c r="AW604" t="s">
        <v>54</v>
      </c>
      <c r="AX604" t="str">
        <f>VLOOKUP(Sheet1[[#This Row],[NPDES ID2]],Combined_Sheet__Major_Only___2[[NPDES ID2]:[ECHO BFR]],27,FALSE)</f>
        <v>other</v>
      </c>
      <c r="AY604" t="str">
        <f>VLOOKUP(Sheet1[[#This Row],[NPDES ID2]],Combined_Sheet__Major_Only___2[[NPDES ID2]:[ECHO BFR]],28,FALSE)</f>
        <v>-</v>
      </c>
      <c r="AZ604" t="str">
        <f>VLOOKUP(Sheet1[[#This Row],[NPDES ID2]],Combined_Sheet__Major_Only___2[[NPDES ID2]:[ECHO BFR]],29,FALSE)</f>
        <v>-</v>
      </c>
      <c r="BA604">
        <f>VLOOKUP(Sheet1[[#This Row],[NPDES ID2]],Combined_Sheet__Major_Only___2[[NPDES ID2]:[ECHO BFR]],17,FALSE)</f>
        <v>30.436859999999999</v>
      </c>
      <c r="BB604">
        <f>VLOOKUP(Sheet1[[#This Row],[NPDES ID2]],Combined_Sheet__Major_Only___2[[NPDES ID2]:[ECHO BFR]],18,FALSE)</f>
        <v>-87.326740000000001</v>
      </c>
      <c r="BC604" t="str">
        <f>IF(ISNUMBER(SEARCH("aerobic",$AW604)),"aerobic","")</f>
        <v/>
      </c>
      <c r="BD604" t="str">
        <f>IF(ISNUMBER(SEARCH("anaer",$AW604)),"anaer","")</f>
        <v/>
      </c>
      <c r="BE604" t="str">
        <f>IF(ISNUMBER(SEARCH("thickening",$AZ604)),"thickening","")</f>
        <v/>
      </c>
      <c r="BF604" s="2" t="str">
        <f>IF(ISNUMBER(SEARCH("airDry",$AW604)),"airDry","")</f>
        <v/>
      </c>
      <c r="BG604" s="2" t="str">
        <f>IF(ISNUMBER(SEARCH("heatDry",$AY604)),"heatDry","")</f>
        <v/>
      </c>
      <c r="BH604" s="2" t="str">
        <f>IF(AND(ISNUMBER(SEARCH("aerobic",$AW604)),ISNUMBER(SEARCH("anaer",$AW604))),"Combined Aer and Anaer.","")</f>
        <v/>
      </c>
    </row>
    <row r="605" spans="1:60" x14ac:dyDescent="0.3">
      <c r="A605" s="4">
        <v>603</v>
      </c>
      <c r="B605" t="s">
        <v>2981</v>
      </c>
      <c r="C605">
        <v>1885.62</v>
      </c>
      <c r="D605">
        <v>249.08398495635399</v>
      </c>
      <c r="E605">
        <v>249.0884512373722</v>
      </c>
      <c r="F605">
        <v>192.86183325272879</v>
      </c>
      <c r="G605">
        <v>297.67704339659349</v>
      </c>
      <c r="H605">
        <v>-76.674121792706728</v>
      </c>
      <c r="I605">
        <v>-77.907683414086918</v>
      </c>
      <c r="J605">
        <v>-90.703622966918076</v>
      </c>
      <c r="K605">
        <v>-60.763465461935091</v>
      </c>
      <c r="L605">
        <v>1212.5216949771391</v>
      </c>
      <c r="M605">
        <v>1207.1877723399009</v>
      </c>
      <c r="N605">
        <v>1187.8366963941951</v>
      </c>
      <c r="O605">
        <v>1253.201155593265</v>
      </c>
      <c r="P605">
        <v>44.484998328380087</v>
      </c>
      <c r="Q605">
        <v>44.944985284836292</v>
      </c>
      <c r="R605">
        <v>36.263103731207963</v>
      </c>
      <c r="S605">
        <v>50.932024360183902</v>
      </c>
      <c r="T605">
        <v>60.911724377184918</v>
      </c>
      <c r="U605">
        <v>60.911627536422763</v>
      </c>
      <c r="V605">
        <v>60.870164126654622</v>
      </c>
      <c r="W605">
        <v>60.952885732986807</v>
      </c>
      <c r="X605">
        <v>4263.8983545254168</v>
      </c>
      <c r="Y605">
        <v>4279.6844284169138</v>
      </c>
      <c r="Z605">
        <v>4126.953471801894</v>
      </c>
      <c r="AA605">
        <v>4351.1862190184738</v>
      </c>
      <c r="AB605">
        <v>824.96905372370998</v>
      </c>
      <c r="AC605">
        <v>816.47907739060838</v>
      </c>
      <c r="AD605">
        <v>690.95057977314445</v>
      </c>
      <c r="AE605">
        <v>997.97866447506328</v>
      </c>
      <c r="AF605">
        <v>63.023642344853073</v>
      </c>
      <c r="AG605">
        <v>62.745797976489669</v>
      </c>
      <c r="AH605">
        <v>61.743884465173167</v>
      </c>
      <c r="AI605">
        <v>65.13293929344141</v>
      </c>
      <c r="AJ605">
        <v>0.54633384171244515</v>
      </c>
      <c r="AK605">
        <v>0.54633350720748564</v>
      </c>
      <c r="AL605">
        <v>0.54628686701879181</v>
      </c>
      <c r="AM605">
        <v>0.54638101568092234</v>
      </c>
      <c r="AN605">
        <v>0.95989596671216537</v>
      </c>
      <c r="AO605">
        <v>0.95989596671216504</v>
      </c>
      <c r="AP605">
        <v>0.95989596671216504</v>
      </c>
      <c r="AQ605">
        <v>0.95989596671216504</v>
      </c>
      <c r="AR605">
        <v>13.115550206257719</v>
      </c>
      <c r="AS605">
        <v>13.115550206257719</v>
      </c>
      <c r="AT605">
        <v>13.115550206257719</v>
      </c>
      <c r="AU605">
        <v>13.115550206257719</v>
      </c>
      <c r="AV605" t="str">
        <f>VLOOKUP(Sheet1[[#This Row],[NPDES ID2]],Combined_Sheet__Major_Only___2[[NPDES ID2]:[ECHO BFR]],3,FALSE)</f>
        <v>CA</v>
      </c>
      <c r="AW605" t="s">
        <v>12181</v>
      </c>
      <c r="AX605" t="str">
        <f>VLOOKUP(Sheet1[[#This Row],[NPDES ID2]],Combined_Sheet__Major_Only___2[[NPDES ID2]:[ECHO BFR]],27,FALSE)</f>
        <v>methaneBioCaptureRecover</v>
      </c>
      <c r="AY605" t="str">
        <f>VLOOKUP(Sheet1[[#This Row],[NPDES ID2]],Combined_Sheet__Major_Only___2[[NPDES ID2]:[ECHO BFR]],28,FALSE)</f>
        <v>highTempCompost</v>
      </c>
      <c r="AZ605" t="str">
        <f>VLOOKUP(Sheet1[[#This Row],[NPDES ID2]],Combined_Sheet__Major_Only___2[[NPDES ID2]:[ECHO BFR]],29,FALSE)</f>
        <v>preliminaryOps, thickening</v>
      </c>
      <c r="BA605">
        <f>VLOOKUP(Sheet1[[#This Row],[NPDES ID2]],Combined_Sheet__Major_Only___2[[NPDES ID2]:[ECHO BFR]],17,FALSE)</f>
        <v>34.24</v>
      </c>
      <c r="BB605">
        <f>VLOOKUP(Sheet1[[#This Row],[NPDES ID2]],Combined_Sheet__Major_Only___2[[NPDES ID2]:[ECHO BFR]],18,FALSE)</f>
        <v>-119.2612</v>
      </c>
      <c r="BC605" t="str">
        <f>IF(ISNUMBER(SEARCH("aerobic",$AW605)),"aerobic","")</f>
        <v/>
      </c>
      <c r="BD605" t="str">
        <f>IF(ISNUMBER(SEARCH("anaer",$AW605)),"anaer","")</f>
        <v>anaer</v>
      </c>
      <c r="BE605" t="str">
        <f>IF(ISNUMBER(SEARCH("thickening",$AZ605)),"thickening","")</f>
        <v>thickening</v>
      </c>
      <c r="BF605" s="3" t="str">
        <f>IF(ISNUMBER(SEARCH("airDry",$AW605)),"airDry","")</f>
        <v/>
      </c>
      <c r="BG605" s="3" t="str">
        <f>IF(ISNUMBER(SEARCH("heatDry",$AY605)),"heatDry","")</f>
        <v/>
      </c>
      <c r="BH605" s="3" t="str">
        <f>IF(AND(ISNUMBER(SEARCH("aerobic",$AW605)),ISNUMBER(SEARCH("anaer",$AW605))),"Combined Aer and Anaer.","")</f>
        <v/>
      </c>
    </row>
    <row r="606" spans="1:60" x14ac:dyDescent="0.3">
      <c r="A606" s="4">
        <v>604</v>
      </c>
      <c r="B606" t="s">
        <v>2986</v>
      </c>
      <c r="C606">
        <v>1796</v>
      </c>
      <c r="D606">
        <v>270.14085961633771</v>
      </c>
      <c r="E606">
        <v>269.48357726951622</v>
      </c>
      <c r="F606">
        <v>210.89952408481179</v>
      </c>
      <c r="G606">
        <v>321.02840973187148</v>
      </c>
      <c r="H606">
        <v>-76.959201060856785</v>
      </c>
      <c r="I606">
        <v>-77.619775499526867</v>
      </c>
      <c r="J606">
        <v>-90.291987198899292</v>
      </c>
      <c r="K606">
        <v>-62.388732749184747</v>
      </c>
      <c r="L606">
        <v>1056.8563431373129</v>
      </c>
      <c r="M606">
        <v>1051.046215608731</v>
      </c>
      <c r="N606">
        <v>1029.9591148544409</v>
      </c>
      <c r="O606">
        <v>1101.1837729956419</v>
      </c>
      <c r="P606">
        <v>42.546518065005941</v>
      </c>
      <c r="Q606">
        <v>42.842565500517189</v>
      </c>
      <c r="R606">
        <v>35.432496296321737</v>
      </c>
      <c r="S606">
        <v>48.986440847879358</v>
      </c>
      <c r="T606">
        <v>126.5291939255943</v>
      </c>
      <c r="U606">
        <v>126.52899581943841</v>
      </c>
      <c r="V606">
        <v>126.44417454650871</v>
      </c>
      <c r="W606">
        <v>126.6133972898173</v>
      </c>
      <c r="X606">
        <v>9680.4235463795758</v>
      </c>
      <c r="Y606">
        <v>9725.2075197427366</v>
      </c>
      <c r="Z606">
        <v>9292.4079522899901</v>
      </c>
      <c r="AA606">
        <v>9928.6242855760593</v>
      </c>
      <c r="AB606">
        <v>1506.255373761393</v>
      </c>
      <c r="AC606">
        <v>1496.454988967492</v>
      </c>
      <c r="AD606">
        <v>1303.366715950071</v>
      </c>
      <c r="AE606">
        <v>1764.9193584871889</v>
      </c>
      <c r="AF606">
        <v>57.676138805345708</v>
      </c>
      <c r="AG606">
        <v>57.358271450342663</v>
      </c>
      <c r="AH606">
        <v>56.21258980106461</v>
      </c>
      <c r="AI606">
        <v>60.088454176850782</v>
      </c>
      <c r="AJ606">
        <v>0.48107228029041421</v>
      </c>
      <c r="AK606">
        <v>0.48107185601593622</v>
      </c>
      <c r="AL606">
        <v>0.48101283307083281</v>
      </c>
      <c r="AM606">
        <v>0.48113198230135618</v>
      </c>
      <c r="AN606">
        <v>0.98010012690647785</v>
      </c>
      <c r="AO606">
        <v>0.98010012690647763</v>
      </c>
      <c r="AP606">
        <v>0.98010012690647763</v>
      </c>
      <c r="AQ606">
        <v>0.98010012690647763</v>
      </c>
      <c r="AR606">
        <v>13.62846254999803</v>
      </c>
      <c r="AS606">
        <v>13.62846254999803</v>
      </c>
      <c r="AT606">
        <v>13.62846254999803</v>
      </c>
      <c r="AU606">
        <v>13.62846254999803</v>
      </c>
      <c r="AV606" t="str">
        <f>VLOOKUP(Sheet1[[#This Row],[NPDES ID2]],Combined_Sheet__Major_Only___2[[NPDES ID2]:[ECHO BFR]],3,FALSE)</f>
        <v>OR</v>
      </c>
      <c r="AW606" t="s">
        <v>12181</v>
      </c>
      <c r="AX606" t="str">
        <f>VLOOKUP(Sheet1[[#This Row],[NPDES ID2]],Combined_Sheet__Major_Only___2[[NPDES ID2]:[ECHO BFR]],27,FALSE)</f>
        <v>-</v>
      </c>
      <c r="AY606" t="str">
        <f>VLOOKUP(Sheet1[[#This Row],[NPDES ID2]],Combined_Sheet__Major_Only___2[[NPDES ID2]:[ECHO BFR]],28,FALSE)</f>
        <v>-</v>
      </c>
      <c r="AZ606" t="str">
        <f>VLOOKUP(Sheet1[[#This Row],[NPDES ID2]],Combined_Sheet__Major_Only___2[[NPDES ID2]:[ECHO BFR]],29,FALSE)</f>
        <v>thickening, preliminaryOps</v>
      </c>
      <c r="BA606">
        <f>VLOOKUP(Sheet1[[#This Row],[NPDES ID2]],Combined_Sheet__Major_Only___2[[NPDES ID2]:[ECHO BFR]],17,FALSE)</f>
        <v>45.421607000000002</v>
      </c>
      <c r="BB606">
        <f>VLOOKUP(Sheet1[[#This Row],[NPDES ID2]],Combined_Sheet__Major_Only___2[[NPDES ID2]:[ECHO BFR]],18,FALSE)</f>
        <v>-122.65856100000001</v>
      </c>
      <c r="BC606" t="str">
        <f>IF(ISNUMBER(SEARCH("aerobic",$AW606)),"aerobic","")</f>
        <v/>
      </c>
      <c r="BD606" t="str">
        <f>IF(ISNUMBER(SEARCH("anaer",$AW606)),"anaer","")</f>
        <v>anaer</v>
      </c>
      <c r="BE606" t="str">
        <f>IF(ISNUMBER(SEARCH("thickening",$AZ606)),"thickening","")</f>
        <v>thickening</v>
      </c>
      <c r="BF606" s="2" t="str">
        <f>IF(ISNUMBER(SEARCH("airDry",$AW606)),"airDry","")</f>
        <v/>
      </c>
      <c r="BG606" s="2" t="str">
        <f>IF(ISNUMBER(SEARCH("heatDry",$AY606)),"heatDry","")</f>
        <v/>
      </c>
      <c r="BH606" s="2" t="str">
        <f>IF(AND(ISNUMBER(SEARCH("aerobic",$AW606)),ISNUMBER(SEARCH("anaer",$AW606))),"Combined Aer and Anaer.","")</f>
        <v/>
      </c>
    </row>
    <row r="607" spans="1:60" x14ac:dyDescent="0.3">
      <c r="A607" s="4">
        <v>605</v>
      </c>
      <c r="B607" t="s">
        <v>2991</v>
      </c>
      <c r="C607">
        <v>1502</v>
      </c>
      <c r="D607">
        <v>237.8622797803533</v>
      </c>
      <c r="E607">
        <v>237.6138838010273</v>
      </c>
      <c r="F607">
        <v>188.98361298148259</v>
      </c>
      <c r="G607">
        <v>280.63884068001931</v>
      </c>
      <c r="H607">
        <v>-76.707943595436461</v>
      </c>
      <c r="I607">
        <v>-77.932623626270555</v>
      </c>
      <c r="J607">
        <v>-90.771831700359542</v>
      </c>
      <c r="K607">
        <v>-60.468121774595438</v>
      </c>
      <c r="L607">
        <v>987.13611531767742</v>
      </c>
      <c r="M607">
        <v>983.0449679642303</v>
      </c>
      <c r="N607">
        <v>968.2116691464978</v>
      </c>
      <c r="O607">
        <v>1018.320058791494</v>
      </c>
      <c r="P607">
        <v>35.396226056465501</v>
      </c>
      <c r="Q607">
        <v>35.816089055751789</v>
      </c>
      <c r="R607">
        <v>28.741696599417139</v>
      </c>
      <c r="S607">
        <v>40.538997206513052</v>
      </c>
      <c r="T607">
        <v>43.53790511377116</v>
      </c>
      <c r="U607">
        <v>43.537835085482271</v>
      </c>
      <c r="V607">
        <v>43.507851723381357</v>
      </c>
      <c r="W607">
        <v>43.567670052122217</v>
      </c>
      <c r="X607">
        <v>2981.8599353140198</v>
      </c>
      <c r="Y607">
        <v>2992.2316653825369</v>
      </c>
      <c r="Z607">
        <v>2891.690157197896</v>
      </c>
      <c r="AA607">
        <v>3039.3122773335622</v>
      </c>
      <c r="AB607">
        <v>442.88685143501419</v>
      </c>
      <c r="AC607">
        <v>440.49096049220259</v>
      </c>
      <c r="AD607">
        <v>386.47199742647359</v>
      </c>
      <c r="AE607">
        <v>512.48173905136355</v>
      </c>
      <c r="AF607">
        <v>64.410708599284462</v>
      </c>
      <c r="AG607">
        <v>64.143397273310825</v>
      </c>
      <c r="AH607">
        <v>63.177885871112579</v>
      </c>
      <c r="AI607">
        <v>66.442378111106279</v>
      </c>
      <c r="AJ607">
        <v>0.56328150075594596</v>
      </c>
      <c r="AK607">
        <v>0.5632812971742498</v>
      </c>
      <c r="AL607">
        <v>0.56325285141732928</v>
      </c>
      <c r="AM607">
        <v>0.56331027045681292</v>
      </c>
      <c r="AN607">
        <v>0.94515140699306543</v>
      </c>
      <c r="AO607">
        <v>0.94515140699306543</v>
      </c>
      <c r="AP607">
        <v>0.94515140699306543</v>
      </c>
      <c r="AQ607">
        <v>0.94515140699306543</v>
      </c>
      <c r="AR607">
        <v>15.66356855072568</v>
      </c>
      <c r="AS607">
        <v>15.66356855072568</v>
      </c>
      <c r="AT607">
        <v>15.66356855072568</v>
      </c>
      <c r="AU607">
        <v>15.66356855072568</v>
      </c>
      <c r="AV607" t="str">
        <f>VLOOKUP(Sheet1[[#This Row],[NPDES ID2]],Combined_Sheet__Major_Only___2[[NPDES ID2]:[ECHO BFR]],3,FALSE)</f>
        <v>IL</v>
      </c>
      <c r="AW607" t="s">
        <v>12181</v>
      </c>
      <c r="AX607" t="str">
        <f>VLOOKUP(Sheet1[[#This Row],[NPDES ID2]],Combined_Sheet__Major_Only___2[[NPDES ID2]:[ECHO BFR]],27,FALSE)</f>
        <v>methaneBioCaptureRecover</v>
      </c>
      <c r="AY607" t="str">
        <f>VLOOKUP(Sheet1[[#This Row],[NPDES ID2]],Combined_Sheet__Major_Only___2[[NPDES ID2]:[ECHO BFR]],28,FALSE)</f>
        <v>-</v>
      </c>
      <c r="AZ607" t="str">
        <f>VLOOKUP(Sheet1[[#This Row],[NPDES ID2]],Combined_Sheet__Major_Only___2[[NPDES ID2]:[ECHO BFR]],29,FALSE)</f>
        <v>preliminaryOps, thickening</v>
      </c>
      <c r="BA607">
        <f>VLOOKUP(Sheet1[[#This Row],[NPDES ID2]],Combined_Sheet__Major_Only___2[[NPDES ID2]:[ECHO BFR]],17,FALSE)</f>
        <v>42.254710000000003</v>
      </c>
      <c r="BB607">
        <f>VLOOKUP(Sheet1[[#This Row],[NPDES ID2]],Combined_Sheet__Major_Only___2[[NPDES ID2]:[ECHO BFR]],18,FALSE)</f>
        <v>-87.947294999999997</v>
      </c>
      <c r="BC607" t="str">
        <f>IF(ISNUMBER(SEARCH("aerobic",$AW607)),"aerobic","")</f>
        <v/>
      </c>
      <c r="BD607" t="str">
        <f>IF(ISNUMBER(SEARCH("anaer",$AW607)),"anaer","")</f>
        <v>anaer</v>
      </c>
      <c r="BE607" t="str">
        <f>IF(ISNUMBER(SEARCH("thickening",$AZ607)),"thickening","")</f>
        <v>thickening</v>
      </c>
      <c r="BF607" s="3" t="str">
        <f>IF(ISNUMBER(SEARCH("airDry",$AW607)),"airDry","")</f>
        <v/>
      </c>
      <c r="BG607" s="3" t="str">
        <f>IF(ISNUMBER(SEARCH("heatDry",$AY607)),"heatDry","")</f>
        <v/>
      </c>
      <c r="BH607" s="3" t="str">
        <f>IF(AND(ISNUMBER(SEARCH("aerobic",$AW607)),ISNUMBER(SEARCH("anaer",$AW607))),"Combined Aer and Anaer.","")</f>
        <v/>
      </c>
    </row>
    <row r="608" spans="1:60" x14ac:dyDescent="0.3">
      <c r="A608" s="4">
        <v>606</v>
      </c>
      <c r="B608" t="s">
        <v>2996</v>
      </c>
      <c r="C608">
        <v>1308</v>
      </c>
      <c r="D608">
        <v>315.9936595499961</v>
      </c>
      <c r="E608">
        <v>315.09512012743897</v>
      </c>
      <c r="F608">
        <v>253.93203733956071</v>
      </c>
      <c r="G608">
        <v>376.98055117411872</v>
      </c>
      <c r="H608">
        <v>-77.861752999559542</v>
      </c>
      <c r="I608">
        <v>-77.421807156460702</v>
      </c>
      <c r="J608">
        <v>-89.957931452073922</v>
      </c>
      <c r="K608">
        <v>-66.158780377798479</v>
      </c>
      <c r="L608">
        <v>647.67574095704015</v>
      </c>
      <c r="M608">
        <v>642.53458982053735</v>
      </c>
      <c r="N608">
        <v>623.89538749015992</v>
      </c>
      <c r="O608">
        <v>686.86111492329326</v>
      </c>
      <c r="P608">
        <v>31.18384132949145</v>
      </c>
      <c r="Q608">
        <v>31.08903958897352</v>
      </c>
      <c r="R608">
        <v>26.80365107854896</v>
      </c>
      <c r="S608">
        <v>35.330509111786597</v>
      </c>
      <c r="T608">
        <v>60.41705318173517</v>
      </c>
      <c r="U608">
        <v>60.416957104383663</v>
      </c>
      <c r="V608">
        <v>60.375820557052442</v>
      </c>
      <c r="W608">
        <v>60.457890056238021</v>
      </c>
      <c r="X608">
        <v>5495.8911554693404</v>
      </c>
      <c r="Y608">
        <v>5532.0552910338938</v>
      </c>
      <c r="Z608">
        <v>5180.7630295136214</v>
      </c>
      <c r="AA608">
        <v>5699.9033214852934</v>
      </c>
      <c r="AB608">
        <v>1267.4182724237351</v>
      </c>
      <c r="AC608">
        <v>1238.656096947753</v>
      </c>
      <c r="AD608">
        <v>1021.292279906902</v>
      </c>
      <c r="AE608">
        <v>1641.504912759639</v>
      </c>
      <c r="AF608">
        <v>48.529995675086113</v>
      </c>
      <c r="AG608">
        <v>48.144396806414889</v>
      </c>
      <c r="AH608">
        <v>46.750184991616457</v>
      </c>
      <c r="AI608">
        <v>51.462843157308633</v>
      </c>
      <c r="AJ608">
        <v>0.36979928987354749</v>
      </c>
      <c r="AK608">
        <v>0.36979910552253931</v>
      </c>
      <c r="AL608">
        <v>0.36977337668210303</v>
      </c>
      <c r="AM608">
        <v>0.36982531251257722</v>
      </c>
      <c r="AN608">
        <v>0.95958664346351741</v>
      </c>
      <c r="AO608">
        <v>0.95958664346351707</v>
      </c>
      <c r="AP608">
        <v>0.95958664346351707</v>
      </c>
      <c r="AQ608">
        <v>0.95958664346351707</v>
      </c>
      <c r="AR608">
        <v>9.199924522804741</v>
      </c>
      <c r="AS608">
        <v>9.1999245228047428</v>
      </c>
      <c r="AT608">
        <v>9.1999245228047428</v>
      </c>
      <c r="AU608">
        <v>9.1999245228047428</v>
      </c>
      <c r="AV608" t="str">
        <f>VLOOKUP(Sheet1[[#This Row],[NPDES ID2]],Combined_Sheet__Major_Only___2[[NPDES ID2]:[ECHO BFR]],3,FALSE)</f>
        <v>CT</v>
      </c>
      <c r="AW608" t="s">
        <v>54</v>
      </c>
      <c r="AX608" t="str">
        <f>VLOOKUP(Sheet1[[#This Row],[NPDES ID2]],Combined_Sheet__Major_Only___2[[NPDES ID2]:[ECHO BFR]],27,FALSE)</f>
        <v>-</v>
      </c>
      <c r="AY608" t="str">
        <f>VLOOKUP(Sheet1[[#This Row],[NPDES ID2]],Combined_Sheet__Major_Only___2[[NPDES ID2]:[ECHO BFR]],28,FALSE)</f>
        <v>-</v>
      </c>
      <c r="AZ608" t="str">
        <f>VLOOKUP(Sheet1[[#This Row],[NPDES ID2]],Combined_Sheet__Major_Only___2[[NPDES ID2]:[ECHO BFR]],29,FALSE)</f>
        <v>thickening, preliminaryOps</v>
      </c>
      <c r="BA608">
        <f>VLOOKUP(Sheet1[[#This Row],[NPDES ID2]],Combined_Sheet__Major_Only___2[[NPDES ID2]:[ECHO BFR]],17,FALSE)</f>
        <v>41.971980000000002</v>
      </c>
      <c r="BB608">
        <f>VLOOKUP(Sheet1[[#This Row],[NPDES ID2]],Combined_Sheet__Major_Only___2[[NPDES ID2]:[ECHO BFR]],18,FALSE)</f>
        <v>-72.605540000000005</v>
      </c>
      <c r="BC608" t="str">
        <f>IF(ISNUMBER(SEARCH("aerobic",$AW608)),"aerobic","")</f>
        <v/>
      </c>
      <c r="BD608" t="str">
        <f>IF(ISNUMBER(SEARCH("anaer",$AW608)),"anaer","")</f>
        <v/>
      </c>
      <c r="BE608" t="str">
        <f>IF(ISNUMBER(SEARCH("thickening",$AZ608)),"thickening","")</f>
        <v>thickening</v>
      </c>
      <c r="BF608" s="2" t="str">
        <f>IF(ISNUMBER(SEARCH("airDry",$AW608)),"airDry","")</f>
        <v/>
      </c>
      <c r="BG608" s="2" t="str">
        <f>IF(ISNUMBER(SEARCH("heatDry",$AY608)),"heatDry","")</f>
        <v/>
      </c>
      <c r="BH608" s="2" t="str">
        <f>IF(AND(ISNUMBER(SEARCH("aerobic",$AW608)),ISNUMBER(SEARCH("anaer",$AW608))),"Combined Aer and Anaer.","")</f>
        <v/>
      </c>
    </row>
    <row r="609" spans="1:60" x14ac:dyDescent="0.3">
      <c r="A609" s="4">
        <v>607</v>
      </c>
      <c r="B609" t="s">
        <v>3001</v>
      </c>
      <c r="C609">
        <v>1289.0999999999999</v>
      </c>
      <c r="D609">
        <v>228.51746474596129</v>
      </c>
      <c r="E609">
        <v>227.5024718837345</v>
      </c>
      <c r="F609">
        <v>182.23584933751701</v>
      </c>
      <c r="G609">
        <v>269.83207913820598</v>
      </c>
      <c r="H609">
        <v>-76.500818507110594</v>
      </c>
      <c r="I609">
        <v>-77.835243120763167</v>
      </c>
      <c r="J609">
        <v>-90.35186803215359</v>
      </c>
      <c r="K609">
        <v>-59.337515514280753</v>
      </c>
      <c r="L609">
        <v>882.58338626925524</v>
      </c>
      <c r="M609">
        <v>879.33633178687637</v>
      </c>
      <c r="N609">
        <v>867.56398016113394</v>
      </c>
      <c r="O609">
        <v>907.33240688950889</v>
      </c>
      <c r="P609">
        <v>30.311679167225261</v>
      </c>
      <c r="Q609">
        <v>30.709546706490531</v>
      </c>
      <c r="R609">
        <v>24.399722046079731</v>
      </c>
      <c r="S609">
        <v>35.027226491781931</v>
      </c>
      <c r="T609">
        <v>45.73005187084447</v>
      </c>
      <c r="U609">
        <v>45.729978459483867</v>
      </c>
      <c r="V609">
        <v>45.698546598991037</v>
      </c>
      <c r="W609">
        <v>45.761254755520298</v>
      </c>
      <c r="X609">
        <v>3006.3201038328939</v>
      </c>
      <c r="Y609">
        <v>3015.5703582309179</v>
      </c>
      <c r="Z609">
        <v>2925.6334751630852</v>
      </c>
      <c r="AA609">
        <v>3057.6912157905608</v>
      </c>
      <c r="AB609">
        <v>479.75173897686369</v>
      </c>
      <c r="AC609">
        <v>477.03977544428977</v>
      </c>
      <c r="AD609">
        <v>414.78692854284901</v>
      </c>
      <c r="AE609">
        <v>561.47313319034231</v>
      </c>
      <c r="AF609">
        <v>67.099171222833306</v>
      </c>
      <c r="AG609">
        <v>66.851976938169273</v>
      </c>
      <c r="AH609">
        <v>65.959147060100378</v>
      </c>
      <c r="AI609">
        <v>68.977913929101973</v>
      </c>
      <c r="AJ609">
        <v>0.59615078847392333</v>
      </c>
      <c r="AK609">
        <v>0.59615059863598852</v>
      </c>
      <c r="AL609">
        <v>0.59612406357116654</v>
      </c>
      <c r="AM609">
        <v>0.59617762546597364</v>
      </c>
      <c r="AN609">
        <v>0.94758299656624556</v>
      </c>
      <c r="AO609">
        <v>0.94758299656624589</v>
      </c>
      <c r="AP609">
        <v>0.94758299656624589</v>
      </c>
      <c r="AQ609">
        <v>0.94758299656624589</v>
      </c>
      <c r="AR609">
        <v>15.61450657882196</v>
      </c>
      <c r="AS609">
        <v>15.61450657882196</v>
      </c>
      <c r="AT609">
        <v>15.61450657882196</v>
      </c>
      <c r="AU609">
        <v>15.61450657882196</v>
      </c>
      <c r="AV609" t="str">
        <f>VLOOKUP(Sheet1[[#This Row],[NPDES ID2]],Combined_Sheet__Major_Only___2[[NPDES ID2]:[ECHO BFR]],3,FALSE)</f>
        <v>NJ</v>
      </c>
      <c r="AW609" t="s">
        <v>12181</v>
      </c>
      <c r="AX609" t="str">
        <f>VLOOKUP(Sheet1[[#This Row],[NPDES ID2]],Combined_Sheet__Major_Only___2[[NPDES ID2]:[ECHO BFR]],27,FALSE)</f>
        <v>methaneBioCaptureRecover</v>
      </c>
      <c r="AY609" t="str">
        <f>VLOOKUP(Sheet1[[#This Row],[NPDES ID2]],Combined_Sheet__Major_Only___2[[NPDES ID2]:[ECHO BFR]],28,FALSE)</f>
        <v>-</v>
      </c>
      <c r="AZ609" t="str">
        <f>VLOOKUP(Sheet1[[#This Row],[NPDES ID2]],Combined_Sheet__Major_Only___2[[NPDES ID2]:[ECHO BFR]],29,FALSE)</f>
        <v>preliminaryOps, thickening</v>
      </c>
      <c r="BA609">
        <f>VLOOKUP(Sheet1[[#This Row],[NPDES ID2]],Combined_Sheet__Major_Only___2[[NPDES ID2]:[ECHO BFR]],17,FALSE)</f>
        <v>40.312939999999998</v>
      </c>
      <c r="BB609">
        <f>VLOOKUP(Sheet1[[#This Row],[NPDES ID2]],Combined_Sheet__Major_Only___2[[NPDES ID2]:[ECHO BFR]],18,FALSE)</f>
        <v>-73.98603</v>
      </c>
      <c r="BC609" t="str">
        <f>IF(ISNUMBER(SEARCH("aerobic",$AW609)),"aerobic","")</f>
        <v/>
      </c>
      <c r="BD609" t="str">
        <f>IF(ISNUMBER(SEARCH("anaer",$AW609)),"anaer","")</f>
        <v>anaer</v>
      </c>
      <c r="BE609" t="str">
        <f>IF(ISNUMBER(SEARCH("thickening",$AZ609)),"thickening","")</f>
        <v>thickening</v>
      </c>
      <c r="BF609" s="3" t="str">
        <f>IF(ISNUMBER(SEARCH("airDry",$AW609)),"airDry","")</f>
        <v/>
      </c>
      <c r="BG609" s="3" t="str">
        <f>IF(ISNUMBER(SEARCH("heatDry",$AY609)),"heatDry","")</f>
        <v/>
      </c>
      <c r="BH609" s="3" t="str">
        <f>IF(AND(ISNUMBER(SEARCH("aerobic",$AW609)),ISNUMBER(SEARCH("anaer",$AW609))),"Combined Aer and Anaer.","")</f>
        <v/>
      </c>
    </row>
    <row r="610" spans="1:60" x14ac:dyDescent="0.3">
      <c r="A610" s="4">
        <v>608</v>
      </c>
      <c r="B610" t="s">
        <v>3006</v>
      </c>
      <c r="C610">
        <v>1100</v>
      </c>
      <c r="D610">
        <v>254.747718036686</v>
      </c>
      <c r="E610">
        <v>254.71742325213521</v>
      </c>
      <c r="F610">
        <v>203.3962303766757</v>
      </c>
      <c r="G610">
        <v>303.64392013793957</v>
      </c>
      <c r="H610">
        <v>-77.081045280568517</v>
      </c>
      <c r="I610">
        <v>-78.280265413737254</v>
      </c>
      <c r="J610">
        <v>-90.93523486119183</v>
      </c>
      <c r="K610">
        <v>-61.986604531357067</v>
      </c>
      <c r="L610">
        <v>686.23934282872665</v>
      </c>
      <c r="M610">
        <v>682.96833569094338</v>
      </c>
      <c r="N610">
        <v>671.11456905273269</v>
      </c>
      <c r="O610">
        <v>711.16054136546029</v>
      </c>
      <c r="P610">
        <v>25.991696079915709</v>
      </c>
      <c r="Q610">
        <v>26.238370995090818</v>
      </c>
      <c r="R610">
        <v>21.30230925408577</v>
      </c>
      <c r="S610">
        <v>29.815612178173939</v>
      </c>
      <c r="T610">
        <v>3.8710640402107779</v>
      </c>
      <c r="U610">
        <v>3.87105522852023</v>
      </c>
      <c r="V610">
        <v>3.8672824088123599</v>
      </c>
      <c r="W610">
        <v>3.8748093755616448</v>
      </c>
      <c r="X610">
        <v>279.32563407574992</v>
      </c>
      <c r="Y610">
        <v>280.40672221263537</v>
      </c>
      <c r="Z610">
        <v>269.69488804210289</v>
      </c>
      <c r="AA610">
        <v>285.51533221228232</v>
      </c>
      <c r="AB610">
        <v>51.83687821171835</v>
      </c>
      <c r="AC610">
        <v>51.369444486697887</v>
      </c>
      <c r="AD610">
        <v>43.693720653572619</v>
      </c>
      <c r="AE610">
        <v>62.240846997204237</v>
      </c>
      <c r="AF610">
        <v>61.139557935631977</v>
      </c>
      <c r="AG610">
        <v>60.847947912061443</v>
      </c>
      <c r="AH610">
        <v>59.793046986886573</v>
      </c>
      <c r="AI610">
        <v>63.358307345124828</v>
      </c>
      <c r="AJ610">
        <v>0.52332593479365064</v>
      </c>
      <c r="AK610">
        <v>0.52332583394758581</v>
      </c>
      <c r="AL610">
        <v>0.52331172286207461</v>
      </c>
      <c r="AM610">
        <v>0.52334020603991971</v>
      </c>
      <c r="AN610">
        <v>0.65844778426207284</v>
      </c>
      <c r="AO610">
        <v>0.65844778426207284</v>
      </c>
      <c r="AP610">
        <v>0.65844778426207284</v>
      </c>
      <c r="AQ610">
        <v>0.65844778426207284</v>
      </c>
      <c r="AR610">
        <v>13.0241601698282</v>
      </c>
      <c r="AS610">
        <v>13.0241601698282</v>
      </c>
      <c r="AT610">
        <v>13.0241601698282</v>
      </c>
      <c r="AU610">
        <v>13.0241601698282</v>
      </c>
      <c r="AV610" t="str">
        <f>VLOOKUP(Sheet1[[#This Row],[NPDES ID2]],Combined_Sheet__Major_Only___2[[NPDES ID2]:[ECHO BFR]],3,FALSE)</f>
        <v>NM</v>
      </c>
      <c r="AW610" t="s">
        <v>118</v>
      </c>
      <c r="AX610" t="str">
        <f>VLOOKUP(Sheet1[[#This Row],[NPDES ID2]],Combined_Sheet__Major_Only___2[[NPDES ID2]:[ECHO BFR]],27,FALSE)</f>
        <v>tempSludgeStore</v>
      </c>
      <c r="AY610" t="str">
        <f>VLOOKUP(Sheet1[[#This Row],[NPDES ID2]],Combined_Sheet__Major_Only___2[[NPDES ID2]:[ECHO BFR]],28,FALSE)</f>
        <v>-</v>
      </c>
      <c r="AZ610" t="str">
        <f>VLOOKUP(Sheet1[[#This Row],[NPDES ID2]],Combined_Sheet__Major_Only___2[[NPDES ID2]:[ECHO BFR]],29,FALSE)</f>
        <v>thickening</v>
      </c>
      <c r="BA610">
        <f>VLOOKUP(Sheet1[[#This Row],[NPDES ID2]],Combined_Sheet__Major_Only___2[[NPDES ID2]:[ECHO BFR]],17,FALSE)</f>
        <v>32.715975999999998</v>
      </c>
      <c r="BB610">
        <f>VLOOKUP(Sheet1[[#This Row],[NPDES ID2]],Combined_Sheet__Major_Only___2[[NPDES ID2]:[ECHO BFR]],18,FALSE)</f>
        <v>-108.248976</v>
      </c>
      <c r="BC610" t="str">
        <f>IF(ISNUMBER(SEARCH("aerobic",$AW610)),"aerobic","")</f>
        <v>aerobic</v>
      </c>
      <c r="BD610" t="str">
        <f>IF(ISNUMBER(SEARCH("anaer",$AW610)),"anaer","")</f>
        <v/>
      </c>
      <c r="BE610" t="str">
        <f>IF(ISNUMBER(SEARCH("thickening",$AZ610)),"thickening","")</f>
        <v>thickening</v>
      </c>
      <c r="BF610" s="2" t="str">
        <f>IF(ISNUMBER(SEARCH("airDry",$AW610)),"airDry","")</f>
        <v>airDry</v>
      </c>
      <c r="BG610" s="2" t="str">
        <f>IF(ISNUMBER(SEARCH("heatDry",$AY610)),"heatDry","")</f>
        <v/>
      </c>
      <c r="BH610" s="2" t="str">
        <f>IF(AND(ISNUMBER(SEARCH("aerobic",$AW610)),ISNUMBER(SEARCH("anaer",$AW610))),"Combined Aer and Anaer.","")</f>
        <v/>
      </c>
    </row>
    <row r="611" spans="1:60" x14ac:dyDescent="0.3">
      <c r="A611" s="4">
        <v>609</v>
      </c>
      <c r="B611" t="s">
        <v>3010</v>
      </c>
      <c r="C611">
        <v>982.7</v>
      </c>
      <c r="D611">
        <v>255.73303025900611</v>
      </c>
      <c r="E611">
        <v>255.3595836030612</v>
      </c>
      <c r="F611">
        <v>205.89464346558549</v>
      </c>
      <c r="G611">
        <v>305.99283454211889</v>
      </c>
      <c r="H611">
        <v>-76.946703531852066</v>
      </c>
      <c r="I611">
        <v>-78.207565704830046</v>
      </c>
      <c r="J611">
        <v>-90.964819651549661</v>
      </c>
      <c r="K611">
        <v>-61.577691196900808</v>
      </c>
      <c r="L611">
        <v>622.9765251730887</v>
      </c>
      <c r="M611">
        <v>620.12869117875698</v>
      </c>
      <c r="N611">
        <v>609.80607629314409</v>
      </c>
      <c r="O611">
        <v>644.6782107056373</v>
      </c>
      <c r="P611">
        <v>23.20145788311649</v>
      </c>
      <c r="Q611">
        <v>23.44232928247358</v>
      </c>
      <c r="R611">
        <v>18.962217590308779</v>
      </c>
      <c r="S611">
        <v>26.587665871987749</v>
      </c>
      <c r="T611">
        <v>42.706282053111167</v>
      </c>
      <c r="U611">
        <v>42.706213308240208</v>
      </c>
      <c r="V611">
        <v>42.676779455273291</v>
      </c>
      <c r="W611">
        <v>42.735501485409848</v>
      </c>
      <c r="X611">
        <v>3032.4417598528998</v>
      </c>
      <c r="Y611">
        <v>3044.085232625423</v>
      </c>
      <c r="Z611">
        <v>2931.3559008184202</v>
      </c>
      <c r="AA611">
        <v>3096.9220979191459</v>
      </c>
      <c r="AB611">
        <v>613.87747365668542</v>
      </c>
      <c r="AC611">
        <v>606.87484157945028</v>
      </c>
      <c r="AD611">
        <v>509.85944910844609</v>
      </c>
      <c r="AE611">
        <v>749.07278735018531</v>
      </c>
      <c r="AF611">
        <v>62.129233716115422</v>
      </c>
      <c r="AG611">
        <v>61.844949921070437</v>
      </c>
      <c r="AH611">
        <v>60.817233267381418</v>
      </c>
      <c r="AI611">
        <v>64.291233258918979</v>
      </c>
      <c r="AJ611">
        <v>0.53540973994432495</v>
      </c>
      <c r="AK611">
        <v>0.53540959082499695</v>
      </c>
      <c r="AL611">
        <v>0.53538874023417693</v>
      </c>
      <c r="AM611">
        <v>0.53543082759393124</v>
      </c>
      <c r="AN611">
        <v>0.9441688642699313</v>
      </c>
      <c r="AO611">
        <v>0.94416886426993152</v>
      </c>
      <c r="AP611">
        <v>0.94416886426993152</v>
      </c>
      <c r="AQ611">
        <v>0.94416886426993152</v>
      </c>
      <c r="AR611">
        <v>12.612017670984359</v>
      </c>
      <c r="AS611">
        <v>12.612017670984359</v>
      </c>
      <c r="AT611">
        <v>12.612017670984359</v>
      </c>
      <c r="AU611">
        <v>12.612017670984359</v>
      </c>
      <c r="AV611" t="str">
        <f>VLOOKUP(Sheet1[[#This Row],[NPDES ID2]],Combined_Sheet__Major_Only___2[[NPDES ID2]:[ECHO BFR]],3,FALSE)</f>
        <v>TX</v>
      </c>
      <c r="AW611" t="s">
        <v>41</v>
      </c>
      <c r="AX611" t="str">
        <f>VLOOKUP(Sheet1[[#This Row],[NPDES ID2]],Combined_Sheet__Major_Only___2[[NPDES ID2]:[ECHO BFR]],27,FALSE)</f>
        <v>tempSludgeStore</v>
      </c>
      <c r="AY611" t="str">
        <f>VLOOKUP(Sheet1[[#This Row],[NPDES ID2]],Combined_Sheet__Major_Only___2[[NPDES ID2]:[ECHO BFR]],28,FALSE)</f>
        <v>-</v>
      </c>
      <c r="AZ611" t="str">
        <f>VLOOKUP(Sheet1[[#This Row],[NPDES ID2]],Combined_Sheet__Major_Only___2[[NPDES ID2]:[ECHO BFR]],29,FALSE)</f>
        <v>thickening</v>
      </c>
      <c r="BA611">
        <f>VLOOKUP(Sheet1[[#This Row],[NPDES ID2]],Combined_Sheet__Major_Only___2[[NPDES ID2]:[ECHO BFR]],17,FALSE)</f>
        <v>31.820056000000001</v>
      </c>
      <c r="BB611">
        <f>VLOOKUP(Sheet1[[#This Row],[NPDES ID2]],Combined_Sheet__Major_Only___2[[NPDES ID2]:[ECHO BFR]],18,FALSE)</f>
        <v>-102.253806</v>
      </c>
      <c r="BC611" t="str">
        <f>IF(ISNUMBER(SEARCH("aerobic",$AW611)),"aerobic","")</f>
        <v>aerobic</v>
      </c>
      <c r="BD611" t="str">
        <f>IF(ISNUMBER(SEARCH("anaer",$AW611)),"anaer","")</f>
        <v/>
      </c>
      <c r="BE611" t="str">
        <f>IF(ISNUMBER(SEARCH("thickening",$AZ611)),"thickening","")</f>
        <v>thickening</v>
      </c>
      <c r="BF611" s="3" t="str">
        <f>IF(ISNUMBER(SEARCH("airDry",$AW611)),"airDry","")</f>
        <v/>
      </c>
      <c r="BG611" s="3" t="str">
        <f>IF(ISNUMBER(SEARCH("heatDry",$AY611)),"heatDry","")</f>
        <v/>
      </c>
      <c r="BH611" s="3" t="str">
        <f>IF(AND(ISNUMBER(SEARCH("aerobic",$AW611)),ISNUMBER(SEARCH("anaer",$AW611))),"Combined Aer and Anaer.","")</f>
        <v/>
      </c>
    </row>
    <row r="612" spans="1:60" x14ac:dyDescent="0.3">
      <c r="A612" s="4">
        <v>610</v>
      </c>
      <c r="B612" t="s">
        <v>3015</v>
      </c>
      <c r="C612">
        <v>972.35</v>
      </c>
      <c r="D612">
        <v>261.8746371445622</v>
      </c>
      <c r="E612">
        <v>261.57743682547039</v>
      </c>
      <c r="F612">
        <v>210.5205282127304</v>
      </c>
      <c r="G612">
        <v>313.13796664232581</v>
      </c>
      <c r="H612">
        <v>-77.131642542520609</v>
      </c>
      <c r="I612">
        <v>-78.279694201480012</v>
      </c>
      <c r="J612">
        <v>-90.935546676572883</v>
      </c>
      <c r="K612">
        <v>-62.106928400114782</v>
      </c>
      <c r="L612">
        <v>603.33388417569529</v>
      </c>
      <c r="M612">
        <v>600.41790375578023</v>
      </c>
      <c r="N612">
        <v>589.85173711713378</v>
      </c>
      <c r="O612">
        <v>625.54823841847588</v>
      </c>
      <c r="P612">
        <v>22.98159811143973</v>
      </c>
      <c r="Q612">
        <v>23.189919352427069</v>
      </c>
      <c r="R612">
        <v>18.852895834644158</v>
      </c>
      <c r="S612">
        <v>26.371611123730261</v>
      </c>
      <c r="T612">
        <v>3.9700019889452909</v>
      </c>
      <c r="U612">
        <v>3.9699930245668931</v>
      </c>
      <c r="V612">
        <v>3.9661548299204248</v>
      </c>
      <c r="W612">
        <v>3.9738122229893249</v>
      </c>
      <c r="X612">
        <v>288.02036996714787</v>
      </c>
      <c r="Y612">
        <v>289.15204410610869</v>
      </c>
      <c r="Z612">
        <v>277.94996013336998</v>
      </c>
      <c r="AA612">
        <v>294.49225527444389</v>
      </c>
      <c r="AB612">
        <v>46.180408257305089</v>
      </c>
      <c r="AC612">
        <v>45.894668312699103</v>
      </c>
      <c r="AD612">
        <v>39.823426540784553</v>
      </c>
      <c r="AE612">
        <v>54.103054959081007</v>
      </c>
      <c r="AF612">
        <v>60.809560292212034</v>
      </c>
      <c r="AG612">
        <v>60.515513604798038</v>
      </c>
      <c r="AH612">
        <v>59.451512792920077</v>
      </c>
      <c r="AI612">
        <v>63.047270941452943</v>
      </c>
      <c r="AJ612">
        <v>0.51929763855521183</v>
      </c>
      <c r="AK612">
        <v>0.51929755809801659</v>
      </c>
      <c r="AL612">
        <v>0.51928629634219947</v>
      </c>
      <c r="AM612">
        <v>0.51930902803561296</v>
      </c>
      <c r="AN612">
        <v>0.66284354907845522</v>
      </c>
      <c r="AO612">
        <v>0.662843549078455</v>
      </c>
      <c r="AP612">
        <v>0.662843549078455</v>
      </c>
      <c r="AQ612">
        <v>0.662843549078455</v>
      </c>
      <c r="AR612">
        <v>14.109957589061731</v>
      </c>
      <c r="AS612">
        <v>14.109957589061731</v>
      </c>
      <c r="AT612">
        <v>14.109957589061731</v>
      </c>
      <c r="AU612">
        <v>14.109957589061731</v>
      </c>
      <c r="AV612" t="str">
        <f>VLOOKUP(Sheet1[[#This Row],[NPDES ID2]],Combined_Sheet__Major_Only___2[[NPDES ID2]:[ECHO BFR]],3,FALSE)</f>
        <v>NM</v>
      </c>
      <c r="AW612" t="s">
        <v>2888</v>
      </c>
      <c r="AX612" t="str">
        <f>VLOOKUP(Sheet1[[#This Row],[NPDES ID2]],Combined_Sheet__Major_Only___2[[NPDES ID2]:[ECHO BFR]],27,FALSE)</f>
        <v>methaneBioCaptureRecover, tempSludgeStore</v>
      </c>
      <c r="AY612" t="str">
        <f>VLOOKUP(Sheet1[[#This Row],[NPDES ID2]],Combined_Sheet__Major_Only___2[[NPDES ID2]:[ECHO BFR]],28,FALSE)</f>
        <v>-</v>
      </c>
      <c r="AZ612" t="str">
        <f>VLOOKUP(Sheet1[[#This Row],[NPDES ID2]],Combined_Sheet__Major_Only___2[[NPDES ID2]:[ECHO BFR]],29,FALSE)</f>
        <v>preliminaryOps, sludgeLagoon, thickening</v>
      </c>
      <c r="BA612">
        <f>VLOOKUP(Sheet1[[#This Row],[NPDES ID2]],Combined_Sheet__Major_Only___2[[NPDES ID2]:[ECHO BFR]],17,FALSE)</f>
        <v>32.425147000000003</v>
      </c>
      <c r="BB612">
        <f>VLOOKUP(Sheet1[[#This Row],[NPDES ID2]],Combined_Sheet__Major_Only___2[[NPDES ID2]:[ECHO BFR]],18,FALSE)</f>
        <v>-104.17553100000001</v>
      </c>
      <c r="BC612" t="str">
        <f>IF(ISNUMBER(SEARCH("aerobic",$AW612)),"aerobic","")</f>
        <v>aerobic</v>
      </c>
      <c r="BD612" t="str">
        <f>IF(ISNUMBER(SEARCH("anaer",$AW612)),"anaer","")</f>
        <v/>
      </c>
      <c r="BE612" t="str">
        <f>IF(ISNUMBER(SEARCH("thickening",$AZ612)),"thickening","")</f>
        <v>thickening</v>
      </c>
      <c r="BF612" s="2" t="str">
        <f>IF(ISNUMBER(SEARCH("airDry",$AW612)),"airDry","")</f>
        <v>airDry</v>
      </c>
      <c r="BG612" s="2" t="str">
        <f>IF(ISNUMBER(SEARCH("heatDry",$AY612)),"heatDry","")</f>
        <v/>
      </c>
      <c r="BH612" s="2" t="str">
        <f>IF(AND(ISNUMBER(SEARCH("aerobic",$AW612)),ISNUMBER(SEARCH("anaer",$AW612))),"Combined Aer and Anaer.","")</f>
        <v/>
      </c>
    </row>
    <row r="613" spans="1:60" x14ac:dyDescent="0.3">
      <c r="A613" s="4">
        <v>611</v>
      </c>
      <c r="B613" t="s">
        <v>3019</v>
      </c>
      <c r="C613">
        <v>954</v>
      </c>
      <c r="D613">
        <v>313.16228218560781</v>
      </c>
      <c r="E613">
        <v>314.64426594063451</v>
      </c>
      <c r="F613">
        <v>252.09471759716249</v>
      </c>
      <c r="G613">
        <v>372.68894024224892</v>
      </c>
      <c r="H613">
        <v>-77.77221462333236</v>
      </c>
      <c r="I613">
        <v>-77.723144254308494</v>
      </c>
      <c r="J613">
        <v>-90.421281603167117</v>
      </c>
      <c r="K613">
        <v>-65.110374591281669</v>
      </c>
      <c r="L613">
        <v>497.29696205238002</v>
      </c>
      <c r="M613">
        <v>493.73167093023733</v>
      </c>
      <c r="N613">
        <v>480.80879887836869</v>
      </c>
      <c r="O613">
        <v>524.46537857714964</v>
      </c>
      <c r="P613">
        <v>22.707794518490399</v>
      </c>
      <c r="Q613">
        <v>22.608642327771921</v>
      </c>
      <c r="R613">
        <v>19.268896356288881</v>
      </c>
      <c r="S613">
        <v>25.826068748844271</v>
      </c>
      <c r="T613">
        <v>57.256067274935049</v>
      </c>
      <c r="U613">
        <v>57.255976075834461</v>
      </c>
      <c r="V613">
        <v>57.216928203902462</v>
      </c>
      <c r="W613">
        <v>57.294830689687693</v>
      </c>
      <c r="X613">
        <v>4946.5955992250656</v>
      </c>
      <c r="Y613">
        <v>4976.1596617857012</v>
      </c>
      <c r="Z613">
        <v>4689.7414202087784</v>
      </c>
      <c r="AA613">
        <v>5112.2191496644027</v>
      </c>
      <c r="AB613">
        <v>1174.6115005389929</v>
      </c>
      <c r="AC613">
        <v>1148.849418264992</v>
      </c>
      <c r="AD613">
        <v>942.74604499657687</v>
      </c>
      <c r="AE613">
        <v>1528.964987432287</v>
      </c>
      <c r="AF613">
        <v>51.087851386832</v>
      </c>
      <c r="AG613">
        <v>50.721306938386768</v>
      </c>
      <c r="AH613">
        <v>49.395520179821553</v>
      </c>
      <c r="AI613">
        <v>53.876467031302433</v>
      </c>
      <c r="AJ613">
        <v>0.40086613490088202</v>
      </c>
      <c r="AK613">
        <v>0.40086599444983811</v>
      </c>
      <c r="AL613">
        <v>0.40084636787803313</v>
      </c>
      <c r="AM613">
        <v>0.40088598493365429</v>
      </c>
      <c r="AN613">
        <v>0.95749153825108735</v>
      </c>
      <c r="AO613">
        <v>0.95749153825108724</v>
      </c>
      <c r="AP613">
        <v>0.95749153825108724</v>
      </c>
      <c r="AQ613">
        <v>0.95749153825108724</v>
      </c>
      <c r="AR613">
        <v>9.5430217790833751</v>
      </c>
      <c r="AS613">
        <v>9.5430217790833769</v>
      </c>
      <c r="AT613">
        <v>9.5430217790833769</v>
      </c>
      <c r="AU613">
        <v>9.5430217790833769</v>
      </c>
      <c r="AV613" t="str">
        <f>VLOOKUP(Sheet1[[#This Row],[NPDES ID2]],Combined_Sheet__Major_Only___2[[NPDES ID2]:[ECHO BFR]],3,FALSE)</f>
        <v>MN</v>
      </c>
      <c r="AW613" t="s">
        <v>54</v>
      </c>
      <c r="AX613" t="str">
        <f>VLOOKUP(Sheet1[[#This Row],[NPDES ID2]],Combined_Sheet__Major_Only___2[[NPDES ID2]:[ECHO BFR]],27,FALSE)</f>
        <v>-</v>
      </c>
      <c r="AY613" t="str">
        <f>VLOOKUP(Sheet1[[#This Row],[NPDES ID2]],Combined_Sheet__Major_Only___2[[NPDES ID2]:[ECHO BFR]],28,FALSE)</f>
        <v>-</v>
      </c>
      <c r="AZ613" t="str">
        <f>VLOOKUP(Sheet1[[#This Row],[NPDES ID2]],Combined_Sheet__Major_Only___2[[NPDES ID2]:[ECHO BFR]],29,FALSE)</f>
        <v>thickening</v>
      </c>
      <c r="BA613">
        <f>VLOOKUP(Sheet1[[#This Row],[NPDES ID2]],Combined_Sheet__Major_Only___2[[NPDES ID2]:[ECHO BFR]],17,FALSE)</f>
        <v>45.109000000000002</v>
      </c>
      <c r="BB613">
        <f>VLOOKUP(Sheet1[[#This Row],[NPDES ID2]],Combined_Sheet__Major_Only___2[[NPDES ID2]:[ECHO BFR]],18,FALSE)</f>
        <v>-95.035210000000006</v>
      </c>
      <c r="BC613" t="str">
        <f>IF(ISNUMBER(SEARCH("aerobic",$AW613)),"aerobic","")</f>
        <v/>
      </c>
      <c r="BD613" t="str">
        <f>IF(ISNUMBER(SEARCH("anaer",$AW613)),"anaer","")</f>
        <v/>
      </c>
      <c r="BE613" t="str">
        <f>IF(ISNUMBER(SEARCH("thickening",$AZ613)),"thickening","")</f>
        <v>thickening</v>
      </c>
      <c r="BF613" s="3" t="str">
        <f>IF(ISNUMBER(SEARCH("airDry",$AW613)),"airDry","")</f>
        <v/>
      </c>
      <c r="BG613" s="3" t="str">
        <f>IF(ISNUMBER(SEARCH("heatDry",$AY613)),"heatDry","")</f>
        <v/>
      </c>
      <c r="BH613" s="3" t="str">
        <f>IF(AND(ISNUMBER(SEARCH("aerobic",$AW613)),ISNUMBER(SEARCH("anaer",$AW613))),"Combined Aer and Anaer.","")</f>
        <v/>
      </c>
    </row>
    <row r="614" spans="1:60" x14ac:dyDescent="0.3">
      <c r="A614" s="4">
        <v>612</v>
      </c>
      <c r="B614" t="s">
        <v>3023</v>
      </c>
      <c r="C614">
        <v>950</v>
      </c>
      <c r="D614">
        <v>261.05113586636912</v>
      </c>
      <c r="E614">
        <v>261.00369276638008</v>
      </c>
      <c r="F614">
        <v>210.31099576109739</v>
      </c>
      <c r="G614">
        <v>312.11602831782841</v>
      </c>
      <c r="H614">
        <v>-76.954793395657333</v>
      </c>
      <c r="I614">
        <v>-78.126951003235064</v>
      </c>
      <c r="J614">
        <v>-90.742698298006303</v>
      </c>
      <c r="K614">
        <v>-61.787016851251522</v>
      </c>
      <c r="L614">
        <v>594.36986411669341</v>
      </c>
      <c r="M614">
        <v>591.55838249389956</v>
      </c>
      <c r="N614">
        <v>581.36501632489626</v>
      </c>
      <c r="O614">
        <v>615.79936315019609</v>
      </c>
      <c r="P614">
        <v>22.44352919208449</v>
      </c>
      <c r="Q614">
        <v>22.661762294548911</v>
      </c>
      <c r="R614">
        <v>18.384521969663471</v>
      </c>
      <c r="S614">
        <v>25.7413070644144</v>
      </c>
      <c r="T614">
        <v>100.515754169274</v>
      </c>
      <c r="U614">
        <v>100.51559620884819</v>
      </c>
      <c r="V614">
        <v>100.4479637603135</v>
      </c>
      <c r="W614">
        <v>100.5828939267966</v>
      </c>
      <c r="X614">
        <v>7232.062947716151</v>
      </c>
      <c r="Y614">
        <v>7260.8633485737346</v>
      </c>
      <c r="Z614">
        <v>6982.4933864381337</v>
      </c>
      <c r="AA614">
        <v>7391.2706083221083</v>
      </c>
      <c r="AB614">
        <v>1097.9831246556021</v>
      </c>
      <c r="AC614">
        <v>1091.900554456201</v>
      </c>
      <c r="AD614">
        <v>954.4125142348197</v>
      </c>
      <c r="AE614">
        <v>1274.4239075738899</v>
      </c>
      <c r="AF614">
        <v>61.317680660577828</v>
      </c>
      <c r="AG614">
        <v>61.027268720059737</v>
      </c>
      <c r="AH614">
        <v>59.97806398306016</v>
      </c>
      <c r="AI614">
        <v>63.525301056415508</v>
      </c>
      <c r="AJ614">
        <v>0.52550047769566688</v>
      </c>
      <c r="AK614">
        <v>0.52550027571088531</v>
      </c>
      <c r="AL614">
        <v>0.52547205857501722</v>
      </c>
      <c r="AM614">
        <v>0.5255290163180234</v>
      </c>
      <c r="AN614">
        <v>0.97513372605930404</v>
      </c>
      <c r="AO614">
        <v>0.97513372605930415</v>
      </c>
      <c r="AP614">
        <v>0.97513372605930415</v>
      </c>
      <c r="AQ614">
        <v>0.97513372605930415</v>
      </c>
      <c r="AR614">
        <v>14.709668112790339</v>
      </c>
      <c r="AS614">
        <v>14.709668112790339</v>
      </c>
      <c r="AT614">
        <v>14.709668112790339</v>
      </c>
      <c r="AU614">
        <v>14.709668112790339</v>
      </c>
      <c r="AV614" t="str">
        <f>VLOOKUP(Sheet1[[#This Row],[NPDES ID2]],Combined_Sheet__Major_Only___2[[NPDES ID2]:[ECHO BFR]],3,FALSE)</f>
        <v>UT</v>
      </c>
      <c r="AW614" t="s">
        <v>12181</v>
      </c>
      <c r="AX614" t="str">
        <f>VLOOKUP(Sheet1[[#This Row],[NPDES ID2]],Combined_Sheet__Major_Only___2[[NPDES ID2]:[ECHO BFR]],27,FALSE)</f>
        <v>other</v>
      </c>
      <c r="AY614" t="str">
        <f>VLOOKUP(Sheet1[[#This Row],[NPDES ID2]],Combined_Sheet__Major_Only___2[[NPDES ID2]:[ECHO BFR]],28,FALSE)</f>
        <v>-</v>
      </c>
      <c r="AZ614" t="str">
        <f>VLOOKUP(Sheet1[[#This Row],[NPDES ID2]],Combined_Sheet__Major_Only___2[[NPDES ID2]:[ECHO BFR]],29,FALSE)</f>
        <v>thickening</v>
      </c>
      <c r="BA614">
        <f>VLOOKUP(Sheet1[[#This Row],[NPDES ID2]],Combined_Sheet__Major_Only___2[[NPDES ID2]:[ECHO BFR]],17,FALSE)</f>
        <v>37.810772999999998</v>
      </c>
      <c r="BB614">
        <f>VLOOKUP(Sheet1[[#This Row],[NPDES ID2]],Combined_Sheet__Major_Only___2[[NPDES ID2]:[ECHO BFR]],18,FALSE)</f>
        <v>-113.089265</v>
      </c>
      <c r="BC614" t="str">
        <f>IF(ISNUMBER(SEARCH("aerobic",$AW614)),"aerobic","")</f>
        <v/>
      </c>
      <c r="BD614" t="str">
        <f>IF(ISNUMBER(SEARCH("anaer",$AW614)),"anaer","")</f>
        <v>anaer</v>
      </c>
      <c r="BE614" t="str">
        <f>IF(ISNUMBER(SEARCH("thickening",$AZ614)),"thickening","")</f>
        <v>thickening</v>
      </c>
      <c r="BF614" s="2" t="str">
        <f>IF(ISNUMBER(SEARCH("airDry",$AW614)),"airDry","")</f>
        <v/>
      </c>
      <c r="BG614" s="2" t="str">
        <f>IF(ISNUMBER(SEARCH("heatDry",$AY614)),"heatDry","")</f>
        <v/>
      </c>
      <c r="BH614" s="2" t="str">
        <f>IF(AND(ISNUMBER(SEARCH("aerobic",$AW614)),ISNUMBER(SEARCH("anaer",$AW614))),"Combined Aer and Anaer.","")</f>
        <v/>
      </c>
    </row>
    <row r="615" spans="1:60" x14ac:dyDescent="0.3">
      <c r="A615" s="4">
        <v>613</v>
      </c>
      <c r="B615" t="s">
        <v>3028</v>
      </c>
      <c r="C615">
        <v>872</v>
      </c>
      <c r="D615">
        <v>243.50231250613649</v>
      </c>
      <c r="E615">
        <v>244.3457298677848</v>
      </c>
      <c r="F615">
        <v>196.89313706732241</v>
      </c>
      <c r="G615">
        <v>292.45622334990088</v>
      </c>
      <c r="H615">
        <v>-76.529273674466324</v>
      </c>
      <c r="I615">
        <v>-77.8489741508305</v>
      </c>
      <c r="J615">
        <v>-90.40515914145972</v>
      </c>
      <c r="K615">
        <v>-59.383425784581952</v>
      </c>
      <c r="L615">
        <v>597.55966760571846</v>
      </c>
      <c r="M615">
        <v>595.36709036617015</v>
      </c>
      <c r="N615">
        <v>587.41916612843625</v>
      </c>
      <c r="O615">
        <v>614.26884696228251</v>
      </c>
      <c r="P615">
        <v>20.503213778433668</v>
      </c>
      <c r="Q615">
        <v>20.773727318053179</v>
      </c>
      <c r="R615">
        <v>16.501572800705041</v>
      </c>
      <c r="S615">
        <v>23.69751045844734</v>
      </c>
      <c r="T615">
        <v>59.675280588786308</v>
      </c>
      <c r="U615">
        <v>59.675185656189278</v>
      </c>
      <c r="V615">
        <v>59.634539247761687</v>
      </c>
      <c r="W615">
        <v>59.71563089496501</v>
      </c>
      <c r="X615">
        <v>3919.5107091272298</v>
      </c>
      <c r="Y615">
        <v>3931.545670488314</v>
      </c>
      <c r="Z615">
        <v>3814.590502283449</v>
      </c>
      <c r="AA615">
        <v>3986.2978183132959</v>
      </c>
      <c r="AB615">
        <v>694.40972817223894</v>
      </c>
      <c r="AC615">
        <v>689.25883355224664</v>
      </c>
      <c r="AD615">
        <v>590.98528250978097</v>
      </c>
      <c r="AE615">
        <v>827.06940144565226</v>
      </c>
      <c r="AF615">
        <v>67.159697512314253</v>
      </c>
      <c r="AG615">
        <v>66.913001587036533</v>
      </c>
      <c r="AH615">
        <v>66.021506036359554</v>
      </c>
      <c r="AI615">
        <v>69.035340782129012</v>
      </c>
      <c r="AJ615">
        <v>0.59689108854548156</v>
      </c>
      <c r="AK615">
        <v>0.59689093386863146</v>
      </c>
      <c r="AL615">
        <v>0.5968693026355264</v>
      </c>
      <c r="AM615">
        <v>0.59691296561806306</v>
      </c>
      <c r="AN615">
        <v>0.9591137581078506</v>
      </c>
      <c r="AO615">
        <v>0.95911375810785093</v>
      </c>
      <c r="AP615">
        <v>0.95911375810785093</v>
      </c>
      <c r="AQ615">
        <v>0.95911375810785093</v>
      </c>
      <c r="AR615">
        <v>14.69154198920978</v>
      </c>
      <c r="AS615">
        <v>14.69154198920978</v>
      </c>
      <c r="AT615">
        <v>14.69154198920978</v>
      </c>
      <c r="AU615">
        <v>14.69154198920978</v>
      </c>
      <c r="AV615" t="str">
        <f>VLOOKUP(Sheet1[[#This Row],[NPDES ID2]],Combined_Sheet__Major_Only___2[[NPDES ID2]:[ECHO BFR]],3,FALSE)</f>
        <v>UT</v>
      </c>
      <c r="AW615" t="s">
        <v>12181</v>
      </c>
      <c r="AX615" t="str">
        <f>VLOOKUP(Sheet1[[#This Row],[NPDES ID2]],Combined_Sheet__Major_Only___2[[NPDES ID2]:[ECHO BFR]],27,FALSE)</f>
        <v>other</v>
      </c>
      <c r="AY615" t="str">
        <f>VLOOKUP(Sheet1[[#This Row],[NPDES ID2]],Combined_Sheet__Major_Only___2[[NPDES ID2]:[ECHO BFR]],28,FALSE)</f>
        <v>highTempCompost</v>
      </c>
      <c r="AZ615" t="str">
        <f>VLOOKUP(Sheet1[[#This Row],[NPDES ID2]],Combined_Sheet__Major_Only___2[[NPDES ID2]:[ECHO BFR]],29,FALSE)</f>
        <v>thickening</v>
      </c>
      <c r="BA615">
        <f>VLOOKUP(Sheet1[[#This Row],[NPDES ID2]],Combined_Sheet__Major_Only___2[[NPDES ID2]:[ECHO BFR]],17,FALSE)</f>
        <v>40.243070000000003</v>
      </c>
      <c r="BB615">
        <f>VLOOKUP(Sheet1[[#This Row],[NPDES ID2]],Combined_Sheet__Major_Only___2[[NPDES ID2]:[ECHO BFR]],18,FALSE)</f>
        <v>-111.66745</v>
      </c>
      <c r="BC615" t="str">
        <f>IF(ISNUMBER(SEARCH("aerobic",$AW615)),"aerobic","")</f>
        <v/>
      </c>
      <c r="BD615" t="str">
        <f>IF(ISNUMBER(SEARCH("anaer",$AW615)),"anaer","")</f>
        <v>anaer</v>
      </c>
      <c r="BE615" t="str">
        <f>IF(ISNUMBER(SEARCH("thickening",$AZ615)),"thickening","")</f>
        <v>thickening</v>
      </c>
      <c r="BF615" s="3" t="str">
        <f>IF(ISNUMBER(SEARCH("airDry",$AW615)),"airDry","")</f>
        <v/>
      </c>
      <c r="BG615" s="3" t="str">
        <f>IF(ISNUMBER(SEARCH("heatDry",$AY615)),"heatDry","")</f>
        <v/>
      </c>
      <c r="BH615" s="3" t="str">
        <f>IF(AND(ISNUMBER(SEARCH("aerobic",$AW615)),ISNUMBER(SEARCH("anaer",$AW615))),"Combined Aer and Anaer.","")</f>
        <v/>
      </c>
    </row>
    <row r="616" spans="1:60" x14ac:dyDescent="0.3">
      <c r="A616" s="4">
        <v>614</v>
      </c>
      <c r="B616" t="s">
        <v>3033</v>
      </c>
      <c r="C616">
        <v>853.05</v>
      </c>
      <c r="D616">
        <v>265.91336487994261</v>
      </c>
      <c r="E616">
        <v>266.61068772252003</v>
      </c>
      <c r="F616">
        <v>215.15101815806091</v>
      </c>
      <c r="G616">
        <v>318.71449808362348</v>
      </c>
      <c r="H616">
        <v>-76.978605763568851</v>
      </c>
      <c r="I616">
        <v>-78.198838602621052</v>
      </c>
      <c r="J616">
        <v>-90.953061086599462</v>
      </c>
      <c r="K616">
        <v>-61.708464907823327</v>
      </c>
      <c r="L616">
        <v>538.68970284479519</v>
      </c>
      <c r="M616">
        <v>536.20188288919985</v>
      </c>
      <c r="N616">
        <v>527.18463859725352</v>
      </c>
      <c r="O616">
        <v>557.64712820152067</v>
      </c>
      <c r="P616">
        <v>20.14436121457577</v>
      </c>
      <c r="Q616">
        <v>20.348888004079392</v>
      </c>
      <c r="R616">
        <v>16.474949970903879</v>
      </c>
      <c r="S616">
        <v>23.090159820317869</v>
      </c>
      <c r="T616">
        <v>61.6776640455262</v>
      </c>
      <c r="U616">
        <v>61.677566022713243</v>
      </c>
      <c r="V616">
        <v>61.63559650523387</v>
      </c>
      <c r="W616">
        <v>61.719327822129777</v>
      </c>
      <c r="X616">
        <v>4396.6107061675111</v>
      </c>
      <c r="Y616">
        <v>4413.6829090029223</v>
      </c>
      <c r="Z616">
        <v>4248.5244572740075</v>
      </c>
      <c r="AA616">
        <v>4491.0644786847752</v>
      </c>
      <c r="AB616">
        <v>703.27175246711852</v>
      </c>
      <c r="AC616">
        <v>698.77008300253112</v>
      </c>
      <c r="AD616">
        <v>606.91869810771004</v>
      </c>
      <c r="AE616">
        <v>822.72250753155618</v>
      </c>
      <c r="AF616">
        <v>61.888266261525033</v>
      </c>
      <c r="AG616">
        <v>61.602195694479093</v>
      </c>
      <c r="AH616">
        <v>60.567877661510053</v>
      </c>
      <c r="AI616">
        <v>64.064064215788406</v>
      </c>
      <c r="AJ616">
        <v>0.53246718033089979</v>
      </c>
      <c r="AK616">
        <v>0.53246704086841568</v>
      </c>
      <c r="AL616">
        <v>0.53244753779345844</v>
      </c>
      <c r="AM616">
        <v>0.53248690507102359</v>
      </c>
      <c r="AN616">
        <v>0.96036568443134873</v>
      </c>
      <c r="AO616">
        <v>0.96036568443134862</v>
      </c>
      <c r="AP616">
        <v>0.96036568443134862</v>
      </c>
      <c r="AQ616">
        <v>0.96036568443134862</v>
      </c>
      <c r="AR616">
        <v>14.38093019001264</v>
      </c>
      <c r="AS616">
        <v>14.38093019001265</v>
      </c>
      <c r="AT616">
        <v>14.38093019001265</v>
      </c>
      <c r="AU616">
        <v>14.38093019001265</v>
      </c>
      <c r="AV616" t="str">
        <f>VLOOKUP(Sheet1[[#This Row],[NPDES ID2]],Combined_Sheet__Major_Only___2[[NPDES ID2]:[ECHO BFR]],3,FALSE)</f>
        <v>WV</v>
      </c>
      <c r="AW616" t="s">
        <v>12182</v>
      </c>
      <c r="AX616" t="str">
        <f>VLOOKUP(Sheet1[[#This Row],[NPDES ID2]],Combined_Sheet__Major_Only___2[[NPDES ID2]:[ECHO BFR]],27,FALSE)</f>
        <v>methaneBioCaptureRecover</v>
      </c>
      <c r="AY616" t="str">
        <f>VLOOKUP(Sheet1[[#This Row],[NPDES ID2]],Combined_Sheet__Major_Only___2[[NPDES ID2]:[ECHO BFR]],28,FALSE)</f>
        <v>-</v>
      </c>
      <c r="AZ616" t="str">
        <f>VLOOKUP(Sheet1[[#This Row],[NPDES ID2]],Combined_Sheet__Major_Only___2[[NPDES ID2]:[ECHO BFR]],29,FALSE)</f>
        <v>thickening</v>
      </c>
      <c r="BA616">
        <f>VLOOKUP(Sheet1[[#This Row],[NPDES ID2]],Combined_Sheet__Major_Only___2[[NPDES ID2]:[ECHO BFR]],17,FALSE)</f>
        <v>39.28069</v>
      </c>
      <c r="BB616">
        <f>VLOOKUP(Sheet1[[#This Row],[NPDES ID2]],Combined_Sheet__Major_Only___2[[NPDES ID2]:[ECHO BFR]],18,FALSE)</f>
        <v>-81.557060000000007</v>
      </c>
      <c r="BC616" t="str">
        <f>IF(ISNUMBER(SEARCH("aerobic",$AW616)),"aerobic","")</f>
        <v>aerobic</v>
      </c>
      <c r="BD616" t="str">
        <f>IF(ISNUMBER(SEARCH("anaer",$AW616)),"anaer","")</f>
        <v>anaer</v>
      </c>
      <c r="BE616" t="str">
        <f>IF(ISNUMBER(SEARCH("thickening",$AZ616)),"thickening","")</f>
        <v>thickening</v>
      </c>
      <c r="BF616" s="2" t="str">
        <f>IF(ISNUMBER(SEARCH("airDry",$AW616)),"airDry","")</f>
        <v/>
      </c>
      <c r="BG616" s="2" t="str">
        <f>IF(ISNUMBER(SEARCH("heatDry",$AY616)),"heatDry","")</f>
        <v/>
      </c>
      <c r="BH616" s="2" t="str">
        <f>IF(AND(ISNUMBER(SEARCH("aerobic",$AW616)),ISNUMBER(SEARCH("anaer",$AW616))),"Combined Aer and Anaer.","")</f>
        <v>Combined Aer and Anaer.</v>
      </c>
    </row>
    <row r="617" spans="1:60" x14ac:dyDescent="0.3">
      <c r="A617" s="4">
        <v>615</v>
      </c>
      <c r="B617" t="s">
        <v>3038</v>
      </c>
      <c r="C617">
        <v>850.34</v>
      </c>
      <c r="D617">
        <v>259.48095105272722</v>
      </c>
      <c r="E617">
        <v>259.86347618565708</v>
      </c>
      <c r="F617">
        <v>209.86484682602801</v>
      </c>
      <c r="G617">
        <v>311.39449287953238</v>
      </c>
      <c r="H617">
        <v>-76.803605814612865</v>
      </c>
      <c r="I617">
        <v>-78.07129906297618</v>
      </c>
      <c r="J617">
        <v>-90.964256437000074</v>
      </c>
      <c r="K617">
        <v>-60.916854831053293</v>
      </c>
      <c r="L617">
        <v>550.77183034833638</v>
      </c>
      <c r="M617">
        <v>548.39516357728689</v>
      </c>
      <c r="N617">
        <v>539.7790140024058</v>
      </c>
      <c r="O617">
        <v>568.88568037935534</v>
      </c>
      <c r="P617">
        <v>20.05448562205985</v>
      </c>
      <c r="Q617">
        <v>20.271638337729321</v>
      </c>
      <c r="R617">
        <v>16.327558173067629</v>
      </c>
      <c r="S617">
        <v>22.94907158510831</v>
      </c>
      <c r="T617">
        <v>88.17698231266931</v>
      </c>
      <c r="U617">
        <v>88.176843394285157</v>
      </c>
      <c r="V617">
        <v>88.117363999890244</v>
      </c>
      <c r="W617">
        <v>88.236028409680216</v>
      </c>
      <c r="X617">
        <v>6127.9117465702493</v>
      </c>
      <c r="Y617">
        <v>6150.1564688560138</v>
      </c>
      <c r="Z617">
        <v>5934.9295343996828</v>
      </c>
      <c r="AA617">
        <v>6250.8749771940602</v>
      </c>
      <c r="AB617">
        <v>1116.013601159314</v>
      </c>
      <c r="AC617">
        <v>1105.996976177925</v>
      </c>
      <c r="AD617">
        <v>944.48771677497791</v>
      </c>
      <c r="AE617">
        <v>1334.971314893616</v>
      </c>
      <c r="AF617">
        <v>63.478679153358769</v>
      </c>
      <c r="AG617">
        <v>63.204432058567427</v>
      </c>
      <c r="AH617">
        <v>62.213507237596993</v>
      </c>
      <c r="AI617">
        <v>65.563597967257621</v>
      </c>
      <c r="AJ617">
        <v>0.5518928102214028</v>
      </c>
      <c r="AK617">
        <v>0.5518926284152722</v>
      </c>
      <c r="AL617">
        <v>0.55186721838479835</v>
      </c>
      <c r="AM617">
        <v>0.55191850944101706</v>
      </c>
      <c r="AN617">
        <v>0.97179490467974294</v>
      </c>
      <c r="AO617">
        <v>0.97179490467974272</v>
      </c>
      <c r="AP617">
        <v>0.97179490467974272</v>
      </c>
      <c r="AQ617">
        <v>0.97179490467974272</v>
      </c>
      <c r="AR617">
        <v>13.66794145548702</v>
      </c>
      <c r="AS617">
        <v>13.66794145548703</v>
      </c>
      <c r="AT617">
        <v>13.66794145548703</v>
      </c>
      <c r="AU617">
        <v>13.66794145548703</v>
      </c>
      <c r="AV617" t="str">
        <f>VLOOKUP(Sheet1[[#This Row],[NPDES ID2]],Combined_Sheet__Major_Only___2[[NPDES ID2]:[ECHO BFR]],3,FALSE)</f>
        <v>IN</v>
      </c>
      <c r="AW617" t="s">
        <v>41</v>
      </c>
      <c r="AX617" t="str">
        <f>VLOOKUP(Sheet1[[#This Row],[NPDES ID2]],Combined_Sheet__Major_Only___2[[NPDES ID2]:[ECHO BFR]],27,FALSE)</f>
        <v>tempSludgeStore</v>
      </c>
      <c r="AY617" t="str">
        <f>VLOOKUP(Sheet1[[#This Row],[NPDES ID2]],Combined_Sheet__Major_Only___2[[NPDES ID2]:[ECHO BFR]],28,FALSE)</f>
        <v>-</v>
      </c>
      <c r="AZ617" t="str">
        <f>VLOOKUP(Sheet1[[#This Row],[NPDES ID2]],Combined_Sheet__Major_Only___2[[NPDES ID2]:[ECHO BFR]],29,FALSE)</f>
        <v>thickening</v>
      </c>
      <c r="BA617">
        <f>VLOOKUP(Sheet1[[#This Row],[NPDES ID2]],Combined_Sheet__Major_Only___2[[NPDES ID2]:[ECHO BFR]],17,FALSE)</f>
        <v>38.956443999999998</v>
      </c>
      <c r="BB617">
        <f>VLOOKUP(Sheet1[[#This Row],[NPDES ID2]],Combined_Sheet__Major_Only___2[[NPDES ID2]:[ECHO BFR]],18,FALSE)</f>
        <v>-85.930833000000007</v>
      </c>
      <c r="BC617" t="str">
        <f>IF(ISNUMBER(SEARCH("aerobic",$AW617)),"aerobic","")</f>
        <v>aerobic</v>
      </c>
      <c r="BD617" t="str">
        <f>IF(ISNUMBER(SEARCH("anaer",$AW617)),"anaer","")</f>
        <v/>
      </c>
      <c r="BE617" t="str">
        <f>IF(ISNUMBER(SEARCH("thickening",$AZ617)),"thickening","")</f>
        <v>thickening</v>
      </c>
      <c r="BF617" s="3" t="str">
        <f>IF(ISNUMBER(SEARCH("airDry",$AW617)),"airDry","")</f>
        <v/>
      </c>
      <c r="BG617" s="3" t="str">
        <f>IF(ISNUMBER(SEARCH("heatDry",$AY617)),"heatDry","")</f>
        <v/>
      </c>
      <c r="BH617" s="3" t="str">
        <f>IF(AND(ISNUMBER(SEARCH("aerobic",$AW617)),ISNUMBER(SEARCH("anaer",$AW617))),"Combined Aer and Anaer.","")</f>
        <v/>
      </c>
    </row>
    <row r="618" spans="1:60" x14ac:dyDescent="0.3">
      <c r="A618" s="4">
        <v>616</v>
      </c>
      <c r="B618" t="s">
        <v>3043</v>
      </c>
      <c r="C618">
        <v>812</v>
      </c>
      <c r="D618">
        <v>281.81606232459887</v>
      </c>
      <c r="E618">
        <v>282.27019054795318</v>
      </c>
      <c r="F618">
        <v>227.42007027900689</v>
      </c>
      <c r="G618">
        <v>338.08840166172831</v>
      </c>
      <c r="H618">
        <v>-77.268715172243944</v>
      </c>
      <c r="I618">
        <v>-78.312409766298444</v>
      </c>
      <c r="J618">
        <v>-90.746218078858206</v>
      </c>
      <c r="K618">
        <v>-62.537522843747389</v>
      </c>
      <c r="L618">
        <v>491.09476778647928</v>
      </c>
      <c r="M618">
        <v>488.56451071621672</v>
      </c>
      <c r="N618">
        <v>479.39656108688632</v>
      </c>
      <c r="O618">
        <v>510.36960424698572</v>
      </c>
      <c r="P618">
        <v>19.214800303796721</v>
      </c>
      <c r="Q618">
        <v>19.376662588043221</v>
      </c>
      <c r="R618">
        <v>15.85978146633898</v>
      </c>
      <c r="S618">
        <v>22.09543725501964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59.271343997897837</v>
      </c>
      <c r="AG618">
        <v>58.965835077563177</v>
      </c>
      <c r="AH618">
        <v>57.860153786879671</v>
      </c>
      <c r="AI618">
        <v>61.596585313947827</v>
      </c>
      <c r="AJ618">
        <v>0.50052691065503796</v>
      </c>
      <c r="AK618">
        <v>0.50052684231271916</v>
      </c>
      <c r="AL618">
        <v>0.50051727480022301</v>
      </c>
      <c r="AM618">
        <v>0.50053658663708933</v>
      </c>
      <c r="AN618">
        <v>0.17116158742002591</v>
      </c>
      <c r="AO618">
        <v>0.17116158742002591</v>
      </c>
      <c r="AP618">
        <v>0.17116158742002591</v>
      </c>
      <c r="AQ618">
        <v>0.17116158742002591</v>
      </c>
      <c r="AR618">
        <v>12.70212873408658</v>
      </c>
      <c r="AS618">
        <v>12.702128734086591</v>
      </c>
      <c r="AT618">
        <v>12.702128734086591</v>
      </c>
      <c r="AU618">
        <v>12.702128734086591</v>
      </c>
      <c r="AV618" t="str">
        <f>VLOOKUP(Sheet1[[#This Row],[NPDES ID2]],Combined_Sheet__Major_Only___2[[NPDES ID2]:[ECHO BFR]],3,FALSE)</f>
        <v>NC</v>
      </c>
      <c r="AW618" t="s">
        <v>41</v>
      </c>
      <c r="AX618" t="str">
        <f>VLOOKUP(Sheet1[[#This Row],[NPDES ID2]],Combined_Sheet__Major_Only___2[[NPDES ID2]:[ECHO BFR]],27,FALSE)</f>
        <v>-</v>
      </c>
      <c r="AY618" t="str">
        <f>VLOOKUP(Sheet1[[#This Row],[NPDES ID2]],Combined_Sheet__Major_Only___2[[NPDES ID2]:[ECHO BFR]],28,FALSE)</f>
        <v>heatDry</v>
      </c>
      <c r="AZ618" t="str">
        <f>VLOOKUP(Sheet1[[#This Row],[NPDES ID2]],Combined_Sheet__Major_Only___2[[NPDES ID2]:[ECHO BFR]],29,FALSE)</f>
        <v>-</v>
      </c>
      <c r="BA618">
        <f>VLOOKUP(Sheet1[[#This Row],[NPDES ID2]],Combined_Sheet__Major_Only___2[[NPDES ID2]:[ECHO BFR]],17,FALSE)</f>
        <v>36.213425000000001</v>
      </c>
      <c r="BB618">
        <f>VLOOKUP(Sheet1[[#This Row],[NPDES ID2]],Combined_Sheet__Major_Only___2[[NPDES ID2]:[ECHO BFR]],18,FALSE)</f>
        <v>-81.646170999999995</v>
      </c>
      <c r="BC618" t="str">
        <f>IF(ISNUMBER(SEARCH("aerobic",$AW618)),"aerobic","")</f>
        <v>aerobic</v>
      </c>
      <c r="BD618" t="str">
        <f>IF(ISNUMBER(SEARCH("anaer",$AW618)),"anaer","")</f>
        <v/>
      </c>
      <c r="BE618" t="str">
        <f>IF(ISNUMBER(SEARCH("thickening",$AZ618)),"thickening","")</f>
        <v/>
      </c>
      <c r="BF618" s="2" t="str">
        <f>IF(ISNUMBER(SEARCH("airDry",$AW618)),"airDry","")</f>
        <v/>
      </c>
      <c r="BG618" s="2" t="str">
        <f>IF(ISNUMBER(SEARCH("heatDry",$AY618)),"heatDry","")</f>
        <v>heatDry</v>
      </c>
      <c r="BH618" s="2" t="str">
        <f>IF(AND(ISNUMBER(SEARCH("aerobic",$AW618)),ISNUMBER(SEARCH("anaer",$AW618))),"Combined Aer and Anaer.","")</f>
        <v/>
      </c>
    </row>
    <row r="619" spans="1:60" x14ac:dyDescent="0.3">
      <c r="A619" s="4">
        <v>617</v>
      </c>
      <c r="B619" t="s">
        <v>3048</v>
      </c>
      <c r="C619">
        <v>811.54</v>
      </c>
      <c r="D619">
        <v>264.74376946240238</v>
      </c>
      <c r="E619">
        <v>264.44740768139269</v>
      </c>
      <c r="F619">
        <v>213.94971127226509</v>
      </c>
      <c r="G619">
        <v>318.47293380089712</v>
      </c>
      <c r="H619">
        <v>-76.370444610943309</v>
      </c>
      <c r="I619">
        <v>-77.634111439235127</v>
      </c>
      <c r="J619">
        <v>-90.137034556853223</v>
      </c>
      <c r="K619">
        <v>-60.113809567698013</v>
      </c>
      <c r="L619">
        <v>522.5022134459748</v>
      </c>
      <c r="M619">
        <v>520.21311659882258</v>
      </c>
      <c r="N619">
        <v>511.89728870487562</v>
      </c>
      <c r="O619">
        <v>539.98153047395874</v>
      </c>
      <c r="P619">
        <v>19.142760326581762</v>
      </c>
      <c r="Q619">
        <v>19.3425368743078</v>
      </c>
      <c r="R619">
        <v>15.599740359303629</v>
      </c>
      <c r="S619">
        <v>21.916617507003341</v>
      </c>
      <c r="T619">
        <v>475.75268399817833</v>
      </c>
      <c r="U619">
        <v>475.75194694630488</v>
      </c>
      <c r="V619">
        <v>475.43637029070629</v>
      </c>
      <c r="W619">
        <v>476.06596173091918</v>
      </c>
      <c r="X619">
        <v>33261.622018726019</v>
      </c>
      <c r="Y619">
        <v>33384.753867909552</v>
      </c>
      <c r="Z619">
        <v>32195.882745351599</v>
      </c>
      <c r="AA619">
        <v>33940.52408761363</v>
      </c>
      <c r="AB619">
        <v>5067.059711895281</v>
      </c>
      <c r="AC619">
        <v>5038.4367925984161</v>
      </c>
      <c r="AD619">
        <v>4404.6405287807393</v>
      </c>
      <c r="AE619">
        <v>5884.866877922791</v>
      </c>
      <c r="AF619">
        <v>63.107604766324791</v>
      </c>
      <c r="AG619">
        <v>62.830020683463253</v>
      </c>
      <c r="AH619">
        <v>61.83298481326635</v>
      </c>
      <c r="AI619">
        <v>65.20933198936109</v>
      </c>
      <c r="AJ619">
        <v>0.54735949348230528</v>
      </c>
      <c r="AK619">
        <v>0.54735887428018015</v>
      </c>
      <c r="AL619">
        <v>0.54727291305241665</v>
      </c>
      <c r="AM619">
        <v>0.54744644849102653</v>
      </c>
      <c r="AN619">
        <v>0.99459425664330525</v>
      </c>
      <c r="AO619">
        <v>0.99459425664330503</v>
      </c>
      <c r="AP619">
        <v>0.99459425664330503</v>
      </c>
      <c r="AQ619">
        <v>0.99459425664330503</v>
      </c>
      <c r="AR619">
        <v>15.107527096506031</v>
      </c>
      <c r="AS619">
        <v>15.107527096506031</v>
      </c>
      <c r="AT619">
        <v>15.107527096506031</v>
      </c>
      <c r="AU619">
        <v>15.107527096506031</v>
      </c>
      <c r="AV619" t="str">
        <f>VLOOKUP(Sheet1[[#This Row],[NPDES ID2]],Combined_Sheet__Major_Only___2[[NPDES ID2]:[ECHO BFR]],3,FALSE)</f>
        <v>ND</v>
      </c>
      <c r="AW619" t="s">
        <v>41</v>
      </c>
      <c r="AX619" t="str">
        <f>VLOOKUP(Sheet1[[#This Row],[NPDES ID2]],Combined_Sheet__Major_Only___2[[NPDES ID2]:[ECHO BFR]],27,FALSE)</f>
        <v>tempSludgeStore</v>
      </c>
      <c r="AY619" t="str">
        <f>VLOOKUP(Sheet1[[#This Row],[NPDES ID2]],Combined_Sheet__Major_Only___2[[NPDES ID2]:[ECHO BFR]],28,FALSE)</f>
        <v>-</v>
      </c>
      <c r="AZ619" t="str">
        <f>VLOOKUP(Sheet1[[#This Row],[NPDES ID2]],Combined_Sheet__Major_Only___2[[NPDES ID2]:[ECHO BFR]],29,FALSE)</f>
        <v>preliminaryOps</v>
      </c>
      <c r="BA619">
        <f>VLOOKUP(Sheet1[[#This Row],[NPDES ID2]],Combined_Sheet__Major_Only___2[[NPDES ID2]:[ECHO BFR]],17,FALSE)</f>
        <v>46.908459999999998</v>
      </c>
      <c r="BB619">
        <f>VLOOKUP(Sheet1[[#This Row],[NPDES ID2]],Combined_Sheet__Major_Only___2[[NPDES ID2]:[ECHO BFR]],18,FALSE)</f>
        <v>-98.705430000000007</v>
      </c>
      <c r="BC619" t="str">
        <f>IF(ISNUMBER(SEARCH("aerobic",$AW619)),"aerobic","")</f>
        <v>aerobic</v>
      </c>
      <c r="BD619" t="str">
        <f>IF(ISNUMBER(SEARCH("anaer",$AW619)),"anaer","")</f>
        <v/>
      </c>
      <c r="BE619" t="str">
        <f>IF(ISNUMBER(SEARCH("thickening",$AZ619)),"thickening","")</f>
        <v/>
      </c>
      <c r="BF619" s="3" t="str">
        <f>IF(ISNUMBER(SEARCH("airDry",$AW619)),"airDry","")</f>
        <v/>
      </c>
      <c r="BG619" s="3" t="str">
        <f>IF(ISNUMBER(SEARCH("heatDry",$AY619)),"heatDry","")</f>
        <v/>
      </c>
      <c r="BH619" s="3" t="str">
        <f>IF(AND(ISNUMBER(SEARCH("aerobic",$AW619)),ISNUMBER(SEARCH("anaer",$AW619))),"Combined Aer and Anaer.","")</f>
        <v/>
      </c>
    </row>
    <row r="620" spans="1:60" x14ac:dyDescent="0.3">
      <c r="A620" s="4">
        <v>618</v>
      </c>
      <c r="B620" t="s">
        <v>3052</v>
      </c>
      <c r="C620">
        <v>700.38</v>
      </c>
      <c r="D620">
        <v>271.04529962694102</v>
      </c>
      <c r="E620">
        <v>271.28512453551372</v>
      </c>
      <c r="F620">
        <v>217.09554905784611</v>
      </c>
      <c r="G620">
        <v>328.84190587473819</v>
      </c>
      <c r="H620">
        <v>-76.810429802129008</v>
      </c>
      <c r="I620">
        <v>-78.060350709190843</v>
      </c>
      <c r="J620">
        <v>-90.958844343411073</v>
      </c>
      <c r="K620">
        <v>-60.556070029034778</v>
      </c>
      <c r="L620">
        <v>463.8819056024679</v>
      </c>
      <c r="M620">
        <v>462.0002840263686</v>
      </c>
      <c r="N620">
        <v>455.18265272566248</v>
      </c>
      <c r="O620">
        <v>478.215411404576</v>
      </c>
      <c r="P620">
        <v>16.499103419982038</v>
      </c>
      <c r="Q620">
        <v>16.703812928174258</v>
      </c>
      <c r="R620">
        <v>13.37872915493284</v>
      </c>
      <c r="S620">
        <v>18.927313285509712</v>
      </c>
      <c r="T620">
        <v>4.0748547288673826</v>
      </c>
      <c r="U620">
        <v>4.0748456026730224</v>
      </c>
      <c r="V620">
        <v>4.0709381247887073</v>
      </c>
      <c r="W620">
        <v>4.0787337414325293</v>
      </c>
      <c r="X620">
        <v>276.92382614648852</v>
      </c>
      <c r="Y620">
        <v>277.83560140608381</v>
      </c>
      <c r="Z620">
        <v>268.80237656252802</v>
      </c>
      <c r="AA620">
        <v>282.13793572621842</v>
      </c>
      <c r="AB620">
        <v>49.620941407623192</v>
      </c>
      <c r="AC620">
        <v>49.203998847332159</v>
      </c>
      <c r="AD620">
        <v>42.122374626912062</v>
      </c>
      <c r="AE620">
        <v>59.201417187618603</v>
      </c>
      <c r="AF620">
        <v>64.909383994520226</v>
      </c>
      <c r="AG620">
        <v>64.645981634812003</v>
      </c>
      <c r="AH620">
        <v>63.69275232490201</v>
      </c>
      <c r="AI620">
        <v>66.914058666651329</v>
      </c>
      <c r="AJ620">
        <v>0.56937631709758751</v>
      </c>
      <c r="AK620">
        <v>0.56937625345052045</v>
      </c>
      <c r="AL620">
        <v>0.56936734136294576</v>
      </c>
      <c r="AM620">
        <v>0.56938533017398973</v>
      </c>
      <c r="AN620">
        <v>0.66738027170634051</v>
      </c>
      <c r="AO620">
        <v>0.66738027170634096</v>
      </c>
      <c r="AP620">
        <v>0.66738027170634096</v>
      </c>
      <c r="AQ620">
        <v>0.66738027170634096</v>
      </c>
      <c r="AR620">
        <v>14.106717743591959</v>
      </c>
      <c r="AS620">
        <v>14.106717743591959</v>
      </c>
      <c r="AT620">
        <v>14.106717743591959</v>
      </c>
      <c r="AU620">
        <v>14.106717743591959</v>
      </c>
      <c r="AV620" t="str">
        <f>VLOOKUP(Sheet1[[#This Row],[NPDES ID2]],Combined_Sheet__Major_Only___2[[NPDES ID2]:[ECHO BFR]],3,FALSE)</f>
        <v>TX</v>
      </c>
      <c r="AW620" t="s">
        <v>118</v>
      </c>
      <c r="AX620" t="str">
        <f>VLOOKUP(Sheet1[[#This Row],[NPDES ID2]],Combined_Sheet__Major_Only___2[[NPDES ID2]:[ECHO BFR]],27,FALSE)</f>
        <v>-</v>
      </c>
      <c r="AY620" t="str">
        <f>VLOOKUP(Sheet1[[#This Row],[NPDES ID2]],Combined_Sheet__Major_Only___2[[NPDES ID2]:[ECHO BFR]],28,FALSE)</f>
        <v>-</v>
      </c>
      <c r="AZ620" t="str">
        <f>VLOOKUP(Sheet1[[#This Row],[NPDES ID2]],Combined_Sheet__Major_Only___2[[NPDES ID2]:[ECHO BFR]],29,FALSE)</f>
        <v>thickening</v>
      </c>
      <c r="BA620">
        <f>VLOOKUP(Sheet1[[#This Row],[NPDES ID2]],Combined_Sheet__Major_Only___2[[NPDES ID2]:[ECHO BFR]],17,FALSE)</f>
        <v>29.561630000000001</v>
      </c>
      <c r="BB620">
        <f>VLOOKUP(Sheet1[[#This Row],[NPDES ID2]],Combined_Sheet__Major_Only___2[[NPDES ID2]:[ECHO BFR]],18,FALSE)</f>
        <v>-97.964477000000002</v>
      </c>
      <c r="BC620" t="str">
        <f>IF(ISNUMBER(SEARCH("aerobic",$AW620)),"aerobic","")</f>
        <v>aerobic</v>
      </c>
      <c r="BD620" t="str">
        <f>IF(ISNUMBER(SEARCH("anaer",$AW620)),"anaer","")</f>
        <v/>
      </c>
      <c r="BE620" t="str">
        <f>IF(ISNUMBER(SEARCH("thickening",$AZ620)),"thickening","")</f>
        <v>thickening</v>
      </c>
      <c r="BF620" s="2" t="str">
        <f>IF(ISNUMBER(SEARCH("airDry",$AW620)),"airDry","")</f>
        <v>airDry</v>
      </c>
      <c r="BG620" s="2" t="str">
        <f>IF(ISNUMBER(SEARCH("heatDry",$AY620)),"heatDry","")</f>
        <v/>
      </c>
      <c r="BH620" s="2" t="str">
        <f>IF(AND(ISNUMBER(SEARCH("aerobic",$AW620)),ISNUMBER(SEARCH("anaer",$AW620))),"Combined Aer and Anaer.","")</f>
        <v/>
      </c>
    </row>
    <row r="621" spans="1:60" x14ac:dyDescent="0.3">
      <c r="A621" s="4">
        <v>619</v>
      </c>
      <c r="B621" t="s">
        <v>3057</v>
      </c>
      <c r="C621">
        <v>700</v>
      </c>
      <c r="D621">
        <v>291.69172868112349</v>
      </c>
      <c r="E621">
        <v>291.8194562711887</v>
      </c>
      <c r="F621">
        <v>233.9713960881887</v>
      </c>
      <c r="G621">
        <v>352.77972989438342</v>
      </c>
      <c r="H621">
        <v>-77.194058741215613</v>
      </c>
      <c r="I621">
        <v>-78.282261475015446</v>
      </c>
      <c r="J621">
        <v>-90.918741275835742</v>
      </c>
      <c r="K621">
        <v>-62.266803532840179</v>
      </c>
      <c r="L621">
        <v>430.95616178548482</v>
      </c>
      <c r="M621">
        <v>428.83154258945819</v>
      </c>
      <c r="N621">
        <v>421.13367325674449</v>
      </c>
      <c r="O621">
        <v>447.14033724010068</v>
      </c>
      <c r="P621">
        <v>16.550845290962862</v>
      </c>
      <c r="Q621">
        <v>16.688605540951059</v>
      </c>
      <c r="R621">
        <v>13.596324155506251</v>
      </c>
      <c r="S621">
        <v>19.001555445633571</v>
      </c>
      <c r="T621">
        <v>3.704581577168375</v>
      </c>
      <c r="U621">
        <v>3.704573022405016</v>
      </c>
      <c r="V621">
        <v>3.7009102088266279</v>
      </c>
      <c r="W621">
        <v>3.7082177077659102</v>
      </c>
      <c r="X621">
        <v>270.88060791111411</v>
      </c>
      <c r="Y621">
        <v>271.9639430889199</v>
      </c>
      <c r="Z621">
        <v>261.22608073222932</v>
      </c>
      <c r="AA621">
        <v>277.08968173366162</v>
      </c>
      <c r="AB621">
        <v>45.233191168677372</v>
      </c>
      <c r="AC621">
        <v>44.924143213187449</v>
      </c>
      <c r="AD621">
        <v>38.765868648136731</v>
      </c>
      <c r="AE621">
        <v>53.387231935082731</v>
      </c>
      <c r="AF621">
        <v>60.334971288387827</v>
      </c>
      <c r="AG621">
        <v>60.03741007876279</v>
      </c>
      <c r="AH621">
        <v>58.960395703521733</v>
      </c>
      <c r="AI621">
        <v>62.599865651484407</v>
      </c>
      <c r="AJ621">
        <v>0.51350514151961835</v>
      </c>
      <c r="AK621">
        <v>0.5135050821434296</v>
      </c>
      <c r="AL621">
        <v>0.51349676835217994</v>
      </c>
      <c r="AM621">
        <v>0.51351354952724459</v>
      </c>
      <c r="AN621">
        <v>0.65078653583114321</v>
      </c>
      <c r="AO621">
        <v>0.6507865358311431</v>
      </c>
      <c r="AP621">
        <v>0.6507865358311431</v>
      </c>
      <c r="AQ621">
        <v>0.6507865358311431</v>
      </c>
      <c r="AR621">
        <v>13.663629504965281</v>
      </c>
      <c r="AS621">
        <v>13.663629504965281</v>
      </c>
      <c r="AT621">
        <v>13.663629504965281</v>
      </c>
      <c r="AU621">
        <v>13.663629504965281</v>
      </c>
      <c r="AV621" t="str">
        <f>VLOOKUP(Sheet1[[#This Row],[NPDES ID2]],Combined_Sheet__Major_Only___2[[NPDES ID2]:[ECHO BFR]],3,FALSE)</f>
        <v>NM</v>
      </c>
      <c r="AW621" t="s">
        <v>118</v>
      </c>
      <c r="AX621" t="str">
        <f>VLOOKUP(Sheet1[[#This Row],[NPDES ID2]],Combined_Sheet__Major_Only___2[[NPDES ID2]:[ECHO BFR]],27,FALSE)</f>
        <v>longTermSludgeStore</v>
      </c>
      <c r="AY621" t="str">
        <f>VLOOKUP(Sheet1[[#This Row],[NPDES ID2]],Combined_Sheet__Major_Only___2[[NPDES ID2]:[ECHO BFR]],28,FALSE)</f>
        <v>highTempCompost</v>
      </c>
      <c r="AZ621" t="str">
        <f>VLOOKUP(Sheet1[[#This Row],[NPDES ID2]],Combined_Sheet__Major_Only___2[[NPDES ID2]:[ECHO BFR]],29,FALSE)</f>
        <v>thickening, preliminaryOps</v>
      </c>
      <c r="BA621">
        <f>VLOOKUP(Sheet1[[#This Row],[NPDES ID2]],Combined_Sheet__Major_Only___2[[NPDES ID2]:[ECHO BFR]],17,FALSE)</f>
        <v>35.998662000000003</v>
      </c>
      <c r="BB621">
        <f>VLOOKUP(Sheet1[[#This Row],[NPDES ID2]],Combined_Sheet__Major_Only___2[[NPDES ID2]:[ECHO BFR]],18,FALSE)</f>
        <v>-106.07782899999999</v>
      </c>
      <c r="BC621" t="str">
        <f>IF(ISNUMBER(SEARCH("aerobic",$AW621)),"aerobic","")</f>
        <v>aerobic</v>
      </c>
      <c r="BD621" t="str">
        <f>IF(ISNUMBER(SEARCH("anaer",$AW621)),"anaer","")</f>
        <v/>
      </c>
      <c r="BE621" t="str">
        <f>IF(ISNUMBER(SEARCH("thickening",$AZ621)),"thickening","")</f>
        <v>thickening</v>
      </c>
      <c r="BF621" s="3" t="str">
        <f>IF(ISNUMBER(SEARCH("airDry",$AW621)),"airDry","")</f>
        <v>airDry</v>
      </c>
      <c r="BG621" s="3" t="str">
        <f>IF(ISNUMBER(SEARCH("heatDry",$AY621)),"heatDry","")</f>
        <v/>
      </c>
      <c r="BH621" s="3" t="str">
        <f>IF(AND(ISNUMBER(SEARCH("aerobic",$AW621)),ISNUMBER(SEARCH("anaer",$AW621))),"Combined Aer and Anaer.","")</f>
        <v/>
      </c>
    </row>
    <row r="622" spans="1:60" x14ac:dyDescent="0.3">
      <c r="A622" s="4">
        <v>620</v>
      </c>
      <c r="B622" t="s">
        <v>3061</v>
      </c>
      <c r="C622">
        <v>651</v>
      </c>
      <c r="D622">
        <v>302.6533666309262</v>
      </c>
      <c r="E622">
        <v>302.74209442136242</v>
      </c>
      <c r="F622">
        <v>243.38090130969911</v>
      </c>
      <c r="G622">
        <v>367.10316002782889</v>
      </c>
      <c r="H622">
        <v>-77.156070656760306</v>
      </c>
      <c r="I622">
        <v>-78.232659014153853</v>
      </c>
      <c r="J622">
        <v>-90.72169600110881</v>
      </c>
      <c r="K622">
        <v>-62.285526751590808</v>
      </c>
      <c r="L622">
        <v>397.87359476948109</v>
      </c>
      <c r="M622">
        <v>395.87626500761883</v>
      </c>
      <c r="N622">
        <v>388.63745032074809</v>
      </c>
      <c r="O622">
        <v>413.09225137120927</v>
      </c>
      <c r="P622">
        <v>15.3972426508321</v>
      </c>
      <c r="Q622">
        <v>15.514720913574321</v>
      </c>
      <c r="R622">
        <v>12.664827976516859</v>
      </c>
      <c r="S622">
        <v>17.685812914102659</v>
      </c>
      <c r="T622">
        <v>79.652681533934427</v>
      </c>
      <c r="U622">
        <v>79.652555770837765</v>
      </c>
      <c r="V622">
        <v>79.598708953700935</v>
      </c>
      <c r="W622">
        <v>79.706136086065186</v>
      </c>
      <c r="X622">
        <v>5867.0007364576504</v>
      </c>
      <c r="Y622">
        <v>5891.7645403804454</v>
      </c>
      <c r="Z622">
        <v>5652.3322881198228</v>
      </c>
      <c r="AA622">
        <v>6004.0958093725694</v>
      </c>
      <c r="AB622">
        <v>1003.3646048877461</v>
      </c>
      <c r="AC622">
        <v>995.932703451409</v>
      </c>
      <c r="AD622">
        <v>856.69746874549003</v>
      </c>
      <c r="AE622">
        <v>1189.7799937884511</v>
      </c>
      <c r="AF622">
        <v>59.897234167687827</v>
      </c>
      <c r="AG622">
        <v>59.59632470623859</v>
      </c>
      <c r="AH622">
        <v>58.508025682914791</v>
      </c>
      <c r="AI622">
        <v>62.186380720267913</v>
      </c>
      <c r="AJ622">
        <v>0.50816331308236318</v>
      </c>
      <c r="AK622">
        <v>0.50816319099228413</v>
      </c>
      <c r="AL622">
        <v>0.50814611420921374</v>
      </c>
      <c r="AM622">
        <v>0.50818058387057508</v>
      </c>
      <c r="AN622">
        <v>0.96891103546797741</v>
      </c>
      <c r="AO622">
        <v>0.96891103546797708</v>
      </c>
      <c r="AP622">
        <v>0.96891103546797708</v>
      </c>
      <c r="AQ622">
        <v>0.96891103546797708</v>
      </c>
      <c r="AR622">
        <v>13.37480890640645</v>
      </c>
      <c r="AS622">
        <v>13.374808906406439</v>
      </c>
      <c r="AT622">
        <v>13.374808906406439</v>
      </c>
      <c r="AU622">
        <v>13.374808906406439</v>
      </c>
      <c r="AV622" t="str">
        <f>VLOOKUP(Sheet1[[#This Row],[NPDES ID2]],Combined_Sheet__Major_Only___2[[NPDES ID2]:[ECHO BFR]],3,FALSE)</f>
        <v>TX</v>
      </c>
      <c r="AW622" t="s">
        <v>41</v>
      </c>
      <c r="AX622" t="str">
        <f>VLOOKUP(Sheet1[[#This Row],[NPDES ID2]],Combined_Sheet__Major_Only___2[[NPDES ID2]:[ECHO BFR]],27,FALSE)</f>
        <v>-</v>
      </c>
      <c r="AY622" t="str">
        <f>VLOOKUP(Sheet1[[#This Row],[NPDES ID2]],Combined_Sheet__Major_Only___2[[NPDES ID2]:[ECHO BFR]],28,FALSE)</f>
        <v>-</v>
      </c>
      <c r="AZ622" t="str">
        <f>VLOOKUP(Sheet1[[#This Row],[NPDES ID2]],Combined_Sheet__Major_Only___2[[NPDES ID2]:[ECHO BFR]],29,FALSE)</f>
        <v>thickening</v>
      </c>
      <c r="BA622">
        <f>VLOOKUP(Sheet1[[#This Row],[NPDES ID2]],Combined_Sheet__Major_Only___2[[NPDES ID2]:[ECHO BFR]],17,FALSE)</f>
        <v>29.954319000000002</v>
      </c>
      <c r="BB622">
        <f>VLOOKUP(Sheet1[[#This Row],[NPDES ID2]],Combined_Sheet__Major_Only___2[[NPDES ID2]:[ECHO BFR]],18,FALSE)</f>
        <v>-93.942518000000007</v>
      </c>
      <c r="BC622" t="str">
        <f>IF(ISNUMBER(SEARCH("aerobic",$AW622)),"aerobic","")</f>
        <v>aerobic</v>
      </c>
      <c r="BD622" t="str">
        <f>IF(ISNUMBER(SEARCH("anaer",$AW622)),"anaer","")</f>
        <v/>
      </c>
      <c r="BE622" t="str">
        <f>IF(ISNUMBER(SEARCH("thickening",$AZ622)),"thickening","")</f>
        <v>thickening</v>
      </c>
      <c r="BF622" s="2" t="str">
        <f>IF(ISNUMBER(SEARCH("airDry",$AW622)),"airDry","")</f>
        <v/>
      </c>
      <c r="BG622" s="2" t="str">
        <f>IF(ISNUMBER(SEARCH("heatDry",$AY622)),"heatDry","")</f>
        <v/>
      </c>
      <c r="BH622" s="2" t="str">
        <f>IF(AND(ISNUMBER(SEARCH("aerobic",$AW622)),ISNUMBER(SEARCH("anaer",$AW622))),"Combined Aer and Anaer.","")</f>
        <v/>
      </c>
    </row>
    <row r="623" spans="1:60" x14ac:dyDescent="0.3">
      <c r="A623" s="4">
        <v>621</v>
      </c>
      <c r="B623" t="s">
        <v>3066</v>
      </c>
      <c r="C623">
        <v>601.34</v>
      </c>
      <c r="D623">
        <v>279.60071241045608</v>
      </c>
      <c r="E623">
        <v>278.57636355705711</v>
      </c>
      <c r="F623">
        <v>224.17981594666961</v>
      </c>
      <c r="G623">
        <v>340.97311219620161</v>
      </c>
      <c r="H623">
        <v>-76.628303925113855</v>
      </c>
      <c r="I623">
        <v>-77.895068839748163</v>
      </c>
      <c r="J623">
        <v>-90.591093484486237</v>
      </c>
      <c r="K623">
        <v>-59.597146763357301</v>
      </c>
      <c r="L623">
        <v>412.00716042443469</v>
      </c>
      <c r="M623">
        <v>410.49416863856072</v>
      </c>
      <c r="N623">
        <v>405.01237146533452</v>
      </c>
      <c r="O623">
        <v>423.53221909304648</v>
      </c>
      <c r="P623">
        <v>14.1397635822181</v>
      </c>
      <c r="Q623">
        <v>14.32601656369039</v>
      </c>
      <c r="R623">
        <v>11.38069412638812</v>
      </c>
      <c r="S623">
        <v>16.341676955683109</v>
      </c>
      <c r="T623">
        <v>3.9815864687443709</v>
      </c>
      <c r="U623">
        <v>3.981577486488006</v>
      </c>
      <c r="V623">
        <v>3.9777316371987519</v>
      </c>
      <c r="W623">
        <v>3.985404301668404</v>
      </c>
      <c r="X623">
        <v>261.56142642500151</v>
      </c>
      <c r="Y623">
        <v>262.35236294541647</v>
      </c>
      <c r="Z623">
        <v>254.62643812383669</v>
      </c>
      <c r="AA623">
        <v>266.01615004863442</v>
      </c>
      <c r="AB623">
        <v>47.751131684004093</v>
      </c>
      <c r="AC623">
        <v>47.368547942869121</v>
      </c>
      <c r="AD623">
        <v>40.440304414554468</v>
      </c>
      <c r="AE623">
        <v>57.183754999618976</v>
      </c>
      <c r="AF623">
        <v>67.14553794417904</v>
      </c>
      <c r="AG623">
        <v>66.898865288339209</v>
      </c>
      <c r="AH623">
        <v>66.006122615411243</v>
      </c>
      <c r="AI623">
        <v>69.022971723386078</v>
      </c>
      <c r="AJ623">
        <v>0.59671790622423404</v>
      </c>
      <c r="AK623">
        <v>0.59671785080428541</v>
      </c>
      <c r="AL623">
        <v>0.59671008945438164</v>
      </c>
      <c r="AM623">
        <v>0.59672575548992068</v>
      </c>
      <c r="AN623">
        <v>0.66335085332081334</v>
      </c>
      <c r="AO623">
        <v>0.66335085332081367</v>
      </c>
      <c r="AP623">
        <v>0.66335085332081367</v>
      </c>
      <c r="AQ623">
        <v>0.66335085332081367</v>
      </c>
      <c r="AR623">
        <v>14.437644459380611</v>
      </c>
      <c r="AS623">
        <v>14.4376444593806</v>
      </c>
      <c r="AT623">
        <v>14.4376444593806</v>
      </c>
      <c r="AU623">
        <v>14.4376444593806</v>
      </c>
      <c r="AV623" t="str">
        <f>VLOOKUP(Sheet1[[#This Row],[NPDES ID2]],Combined_Sheet__Major_Only___2[[NPDES ID2]:[ECHO BFR]],3,FALSE)</f>
        <v>IN</v>
      </c>
      <c r="AW623" t="s">
        <v>12183</v>
      </c>
      <c r="AX623" t="str">
        <f>VLOOKUP(Sheet1[[#This Row],[NPDES ID2]],Combined_Sheet__Major_Only___2[[NPDES ID2]:[ECHO BFR]],27,FALSE)</f>
        <v>methaneBioCaptureRecover</v>
      </c>
      <c r="AY623" t="str">
        <f>VLOOKUP(Sheet1[[#This Row],[NPDES ID2]],Combined_Sheet__Major_Only___2[[NPDES ID2]:[ECHO BFR]],28,FALSE)</f>
        <v>-</v>
      </c>
      <c r="AZ623" t="str">
        <f>VLOOKUP(Sheet1[[#This Row],[NPDES ID2]],Combined_Sheet__Major_Only___2[[NPDES ID2]:[ECHO BFR]],29,FALSE)</f>
        <v>thickening</v>
      </c>
      <c r="BA623">
        <f>VLOOKUP(Sheet1[[#This Row],[NPDES ID2]],Combined_Sheet__Major_Only___2[[NPDES ID2]:[ECHO BFR]],17,FALSE)</f>
        <v>38.385139000000002</v>
      </c>
      <c r="BB623">
        <f>VLOOKUP(Sheet1[[#This Row],[NPDES ID2]],Combined_Sheet__Major_Only___2[[NPDES ID2]:[ECHO BFR]],18,FALSE)</f>
        <v>-86.940167000000002</v>
      </c>
      <c r="BC623" t="str">
        <f>IF(ISNUMBER(SEARCH("aerobic",$AW623)),"aerobic","")</f>
        <v/>
      </c>
      <c r="BD623" t="str">
        <f>IF(ISNUMBER(SEARCH("anaer",$AW623)),"anaer","")</f>
        <v>anaer</v>
      </c>
      <c r="BE623" t="str">
        <f>IF(ISNUMBER(SEARCH("thickening",$AZ623)),"thickening","")</f>
        <v>thickening</v>
      </c>
      <c r="BF623" s="3" t="str">
        <f>IF(ISNUMBER(SEARCH("airDry",$AW623)),"airDry","")</f>
        <v>airDry</v>
      </c>
      <c r="BG623" s="3" t="str">
        <f>IF(ISNUMBER(SEARCH("heatDry",$AY623)),"heatDry","")</f>
        <v/>
      </c>
      <c r="BH623" s="3" t="str">
        <f>IF(AND(ISNUMBER(SEARCH("aerobic",$AW623)),ISNUMBER(SEARCH("anaer",$AW623))),"Combined Aer and Anaer.","")</f>
        <v/>
      </c>
    </row>
    <row r="624" spans="1:60" x14ac:dyDescent="0.3">
      <c r="A624" s="4">
        <v>622</v>
      </c>
      <c r="B624" t="s">
        <v>3071</v>
      </c>
      <c r="C624">
        <v>452.27</v>
      </c>
      <c r="D624">
        <v>347.4647238322309</v>
      </c>
      <c r="E624">
        <v>346.81545532681059</v>
      </c>
      <c r="F624">
        <v>273.81556507441809</v>
      </c>
      <c r="G624">
        <v>428.65528305297448</v>
      </c>
      <c r="H624">
        <v>-76.979277518391825</v>
      </c>
      <c r="I624">
        <v>-78.288358399970491</v>
      </c>
      <c r="J624">
        <v>-91.194492331059024</v>
      </c>
      <c r="K624">
        <v>-61.487780456641467</v>
      </c>
      <c r="L624">
        <v>289.46631516054788</v>
      </c>
      <c r="M624">
        <v>288.17596108551959</v>
      </c>
      <c r="N624">
        <v>283.50037870635367</v>
      </c>
      <c r="O624">
        <v>299.2962905246016</v>
      </c>
      <c r="P624">
        <v>10.673189626573141</v>
      </c>
      <c r="Q624">
        <v>10.783785579945651</v>
      </c>
      <c r="R624">
        <v>8.7085559831442776</v>
      </c>
      <c r="S624">
        <v>12.223077948986971</v>
      </c>
      <c r="T624">
        <v>66.552640588047694</v>
      </c>
      <c r="U624">
        <v>66.552535041835512</v>
      </c>
      <c r="V624">
        <v>66.507344300384815</v>
      </c>
      <c r="W624">
        <v>66.597502122547752</v>
      </c>
      <c r="X624">
        <v>4680.6875241852076</v>
      </c>
      <c r="Y624">
        <v>4698.2235781328018</v>
      </c>
      <c r="Z624">
        <v>4528.5203862193021</v>
      </c>
      <c r="AA624">
        <v>4777.6960514045086</v>
      </c>
      <c r="AB624">
        <v>730.63777518725647</v>
      </c>
      <c r="AC624">
        <v>726.18712425721969</v>
      </c>
      <c r="AD624">
        <v>632.91479204577649</v>
      </c>
      <c r="AE624">
        <v>851.58655223970641</v>
      </c>
      <c r="AF624">
        <v>62.724341155646329</v>
      </c>
      <c r="AG624">
        <v>62.444595777375667</v>
      </c>
      <c r="AH624">
        <v>61.432348481231628</v>
      </c>
      <c r="AI624">
        <v>64.853211379943374</v>
      </c>
      <c r="AJ624">
        <v>0.54267789183284942</v>
      </c>
      <c r="AK624">
        <v>0.54267781490771161</v>
      </c>
      <c r="AL624">
        <v>0.54266704633079543</v>
      </c>
      <c r="AM624">
        <v>0.54268878250883279</v>
      </c>
      <c r="AN624">
        <v>0.96311530669651135</v>
      </c>
      <c r="AO624">
        <v>0.96311530669651135</v>
      </c>
      <c r="AP624">
        <v>0.96311530669651135</v>
      </c>
      <c r="AQ624">
        <v>0.96311530669651135</v>
      </c>
      <c r="AR624">
        <v>14.793118826034711</v>
      </c>
      <c r="AS624">
        <v>14.793118826034711</v>
      </c>
      <c r="AT624">
        <v>14.793118826034711</v>
      </c>
      <c r="AU624">
        <v>14.793118826034711</v>
      </c>
      <c r="AV624" t="str">
        <f>VLOOKUP(Sheet1[[#This Row],[NPDES ID2]],Combined_Sheet__Major_Only___2[[NPDES ID2]:[ECHO BFR]],3,FALSE)</f>
        <v>IL</v>
      </c>
      <c r="AW624" t="s">
        <v>41</v>
      </c>
      <c r="AX624" t="str">
        <f>VLOOKUP(Sheet1[[#This Row],[NPDES ID2]],Combined_Sheet__Major_Only___2[[NPDES ID2]:[ECHO BFR]],27,FALSE)</f>
        <v>tempSludgeStore</v>
      </c>
      <c r="AY624" t="str">
        <f>VLOOKUP(Sheet1[[#This Row],[NPDES ID2]],Combined_Sheet__Major_Only___2[[NPDES ID2]:[ECHO BFR]],28,FALSE)</f>
        <v>-</v>
      </c>
      <c r="AZ624" t="str">
        <f>VLOOKUP(Sheet1[[#This Row],[NPDES ID2]],Combined_Sheet__Major_Only___2[[NPDES ID2]:[ECHO BFR]],29,FALSE)</f>
        <v>thickening</v>
      </c>
      <c r="BA624">
        <f>VLOOKUP(Sheet1[[#This Row],[NPDES ID2]],Combined_Sheet__Major_Only___2[[NPDES ID2]:[ECHO BFR]],17,FALSE)</f>
        <v>42.162500000000001</v>
      </c>
      <c r="BB624">
        <f>VLOOKUP(Sheet1[[#This Row],[NPDES ID2]],Combined_Sheet__Major_Only___2[[NPDES ID2]:[ECHO BFR]],18,FALSE)</f>
        <v>-88.441699999999997</v>
      </c>
      <c r="BC624" t="str">
        <f>IF(ISNUMBER(SEARCH("aerobic",$AW624)),"aerobic","")</f>
        <v>aerobic</v>
      </c>
      <c r="BD624" t="str">
        <f>IF(ISNUMBER(SEARCH("anaer",$AW624)),"anaer","")</f>
        <v/>
      </c>
      <c r="BE624" t="str">
        <f>IF(ISNUMBER(SEARCH("thickening",$AZ624)),"thickening","")</f>
        <v>thickening</v>
      </c>
      <c r="BF624" s="2" t="str">
        <f>IF(ISNUMBER(SEARCH("airDry",$AW624)),"airDry","")</f>
        <v/>
      </c>
      <c r="BG624" s="2" t="str">
        <f>IF(ISNUMBER(SEARCH("heatDry",$AY624)),"heatDry","")</f>
        <v/>
      </c>
      <c r="BH624" s="2" t="str">
        <f>IF(AND(ISNUMBER(SEARCH("aerobic",$AW624)),ISNUMBER(SEARCH("anaer",$AW624))),"Combined Aer and Anaer.","")</f>
        <v/>
      </c>
    </row>
    <row r="625" spans="1:60" x14ac:dyDescent="0.3">
      <c r="A625" s="4">
        <v>623</v>
      </c>
      <c r="B625" t="s">
        <v>3076</v>
      </c>
      <c r="C625">
        <v>450</v>
      </c>
      <c r="D625">
        <v>431.14285130593271</v>
      </c>
      <c r="E625">
        <v>432.49624621217782</v>
      </c>
      <c r="F625">
        <v>339.40764710933018</v>
      </c>
      <c r="G625">
        <v>532.9118428016136</v>
      </c>
      <c r="H625">
        <v>-77.920314002509713</v>
      </c>
      <c r="I625">
        <v>-77.832366337284327</v>
      </c>
      <c r="J625">
        <v>-90.536487051073934</v>
      </c>
      <c r="K625">
        <v>-65.341812784227088</v>
      </c>
      <c r="L625">
        <v>232.9127722034587</v>
      </c>
      <c r="M625">
        <v>231.21832944873549</v>
      </c>
      <c r="N625">
        <v>225.07900295224789</v>
      </c>
      <c r="O625">
        <v>245.82022684205771</v>
      </c>
      <c r="P625">
        <v>10.71411774279685</v>
      </c>
      <c r="Q625">
        <v>10.666004848340661</v>
      </c>
      <c r="R625">
        <v>9.1082380527089608</v>
      </c>
      <c r="S625">
        <v>12.17580768775866</v>
      </c>
      <c r="T625">
        <v>46.280801584287687</v>
      </c>
      <c r="U625">
        <v>46.280727322972233</v>
      </c>
      <c r="V625">
        <v>46.248931545204371</v>
      </c>
      <c r="W625">
        <v>46.312365735162381</v>
      </c>
      <c r="X625">
        <v>4027.006303783774</v>
      </c>
      <c r="Y625">
        <v>4051.3995784530648</v>
      </c>
      <c r="Z625">
        <v>3814.992560288541</v>
      </c>
      <c r="AA625">
        <v>4163.8049780405536</v>
      </c>
      <c r="AB625">
        <v>889.90554067878691</v>
      </c>
      <c r="AC625">
        <v>872.67840759647265</v>
      </c>
      <c r="AD625">
        <v>724.7948792667072</v>
      </c>
      <c r="AE625">
        <v>1138.0224065342011</v>
      </c>
      <c r="AF625">
        <v>50.724435615113592</v>
      </c>
      <c r="AG625">
        <v>50.355296281411931</v>
      </c>
      <c r="AH625">
        <v>49.019019594049247</v>
      </c>
      <c r="AI625">
        <v>53.534425238871357</v>
      </c>
      <c r="AJ625">
        <v>0.39644945954073663</v>
      </c>
      <c r="AK625">
        <v>0.39644940002208262</v>
      </c>
      <c r="AL625">
        <v>0.39644106873481649</v>
      </c>
      <c r="AM625">
        <v>0.39645788530777171</v>
      </c>
      <c r="AN625">
        <v>0.94816038910644995</v>
      </c>
      <c r="AO625">
        <v>0.94816038910645017</v>
      </c>
      <c r="AP625">
        <v>0.94816038910645017</v>
      </c>
      <c r="AQ625">
        <v>0.94816038910645017</v>
      </c>
      <c r="AR625">
        <v>9.8285354611375748</v>
      </c>
      <c r="AS625">
        <v>9.8285354611375748</v>
      </c>
      <c r="AT625">
        <v>9.8285354611375748</v>
      </c>
      <c r="AU625">
        <v>9.8285354611375748</v>
      </c>
      <c r="AV625" t="str">
        <f>VLOOKUP(Sheet1[[#This Row],[NPDES ID2]],Combined_Sheet__Major_Only___2[[NPDES ID2]:[ECHO BFR]],3,FALSE)</f>
        <v>NJ</v>
      </c>
      <c r="AW625" t="s">
        <v>54</v>
      </c>
      <c r="AX625" t="str">
        <f>VLOOKUP(Sheet1[[#This Row],[NPDES ID2]],Combined_Sheet__Major_Only___2[[NPDES ID2]:[ECHO BFR]],27,FALSE)</f>
        <v>other</v>
      </c>
      <c r="AY625" t="str">
        <f>VLOOKUP(Sheet1[[#This Row],[NPDES ID2]],Combined_Sheet__Major_Only___2[[NPDES ID2]:[ECHO BFR]],28,FALSE)</f>
        <v>-</v>
      </c>
      <c r="AZ625" t="str">
        <f>VLOOKUP(Sheet1[[#This Row],[NPDES ID2]],Combined_Sheet__Major_Only___2[[NPDES ID2]:[ECHO BFR]],29,FALSE)</f>
        <v>preliminaryOps, thickening</v>
      </c>
      <c r="BA625">
        <f>VLOOKUP(Sheet1[[#This Row],[NPDES ID2]],Combined_Sheet__Major_Only___2[[NPDES ID2]:[ECHO BFR]],17,FALSE)</f>
        <v>40.071944000000002</v>
      </c>
      <c r="BB625">
        <f>VLOOKUP(Sheet1[[#This Row],[NPDES ID2]],Combined_Sheet__Major_Only___2[[NPDES ID2]:[ECHO BFR]],18,FALSE)</f>
        <v>-74.876360000000005</v>
      </c>
      <c r="BC625" t="str">
        <f>IF(ISNUMBER(SEARCH("aerobic",$AW625)),"aerobic","")</f>
        <v/>
      </c>
      <c r="BD625" t="str">
        <f>IF(ISNUMBER(SEARCH("anaer",$AW625)),"anaer","")</f>
        <v/>
      </c>
      <c r="BE625" t="str">
        <f>IF(ISNUMBER(SEARCH("thickening",$AZ625)),"thickening","")</f>
        <v>thickening</v>
      </c>
      <c r="BF625" s="3" t="str">
        <f>IF(ISNUMBER(SEARCH("airDry",$AW625)),"airDry","")</f>
        <v/>
      </c>
      <c r="BG625" s="3" t="str">
        <f>IF(ISNUMBER(SEARCH("heatDry",$AY625)),"heatDry","")</f>
        <v/>
      </c>
      <c r="BH625" s="3" t="str">
        <f>IF(AND(ISNUMBER(SEARCH("aerobic",$AW625)),ISNUMBER(SEARCH("anaer",$AW625))),"Combined Aer and Anaer.","")</f>
        <v/>
      </c>
    </row>
    <row r="626" spans="1:60" x14ac:dyDescent="0.3">
      <c r="A626" s="4">
        <v>624</v>
      </c>
      <c r="B626" t="s">
        <v>3081</v>
      </c>
      <c r="C626">
        <v>438</v>
      </c>
      <c r="D626">
        <v>349.67093063190282</v>
      </c>
      <c r="E626">
        <v>349.11694313020098</v>
      </c>
      <c r="F626">
        <v>274.54142503265388</v>
      </c>
      <c r="G626">
        <v>432.11241276856958</v>
      </c>
      <c r="H626">
        <v>-76.842042788138556</v>
      </c>
      <c r="I626">
        <v>-78.121669337700112</v>
      </c>
      <c r="J626">
        <v>-91.035146144954737</v>
      </c>
      <c r="K626">
        <v>-60.988779116383228</v>
      </c>
      <c r="L626">
        <v>283.84939916038383</v>
      </c>
      <c r="M626">
        <v>282.62623404577312</v>
      </c>
      <c r="N626">
        <v>278.19267257240432</v>
      </c>
      <c r="O626">
        <v>293.17028220907241</v>
      </c>
      <c r="P626">
        <v>10.329655682102951</v>
      </c>
      <c r="Q626">
        <v>10.44187461644516</v>
      </c>
      <c r="R626">
        <v>8.4092777020319822</v>
      </c>
      <c r="S626">
        <v>11.82007281099531</v>
      </c>
      <c r="T626">
        <v>174.6434088689397</v>
      </c>
      <c r="U626">
        <v>174.64313650961699</v>
      </c>
      <c r="V626">
        <v>174.52652294780441</v>
      </c>
      <c r="W626">
        <v>174.75917292056829</v>
      </c>
      <c r="X626">
        <v>12130.378647568599</v>
      </c>
      <c r="Y626">
        <v>12174.37864520987</v>
      </c>
      <c r="Z626">
        <v>11748.8743977622</v>
      </c>
      <c r="AA626">
        <v>12373.41756633319</v>
      </c>
      <c r="AB626">
        <v>1926.1500908691739</v>
      </c>
      <c r="AC626">
        <v>1913.791839040412</v>
      </c>
      <c r="AD626">
        <v>1664.8513952802671</v>
      </c>
      <c r="AE626">
        <v>2251.289048870628</v>
      </c>
      <c r="AF626">
        <v>63.512319554969842</v>
      </c>
      <c r="AG626">
        <v>63.238372346001498</v>
      </c>
      <c r="AH626">
        <v>62.248033207126923</v>
      </c>
      <c r="AI626">
        <v>65.595694401265774</v>
      </c>
      <c r="AJ626">
        <v>0.55230381299329756</v>
      </c>
      <c r="AK626">
        <v>0.55230366853428126</v>
      </c>
      <c r="AL626">
        <v>0.55228346665938921</v>
      </c>
      <c r="AM626">
        <v>0.55232424447402728</v>
      </c>
      <c r="AN626">
        <v>0.98546826921468611</v>
      </c>
      <c r="AO626">
        <v>0.98546826921468589</v>
      </c>
      <c r="AP626">
        <v>0.98546826921468589</v>
      </c>
      <c r="AQ626">
        <v>0.98546826921468589</v>
      </c>
      <c r="AR626">
        <v>14.824186598594119</v>
      </c>
      <c r="AS626">
        <v>14.824186598594119</v>
      </c>
      <c r="AT626">
        <v>14.824186598594119</v>
      </c>
      <c r="AU626">
        <v>14.824186598594119</v>
      </c>
      <c r="AV626" t="str">
        <f>VLOOKUP(Sheet1[[#This Row],[NPDES ID2]],Combined_Sheet__Major_Only___2[[NPDES ID2]:[ECHO BFR]],3,FALSE)</f>
        <v>RI</v>
      </c>
      <c r="AW626" t="s">
        <v>41</v>
      </c>
      <c r="AX626" t="str">
        <f>VLOOKUP(Sheet1[[#This Row],[NPDES ID2]],Combined_Sheet__Major_Only___2[[NPDES ID2]:[ECHO BFR]],27,FALSE)</f>
        <v>other</v>
      </c>
      <c r="AY626" t="str">
        <f>VLOOKUP(Sheet1[[#This Row],[NPDES ID2]],Combined_Sheet__Major_Only___2[[NPDES ID2]:[ECHO BFR]],28,FALSE)</f>
        <v>highTempCompost</v>
      </c>
      <c r="AZ626" t="str">
        <f>VLOOKUP(Sheet1[[#This Row],[NPDES ID2]],Combined_Sheet__Major_Only___2[[NPDES ID2]:[ECHO BFR]],29,FALSE)</f>
        <v>preliminaryOps</v>
      </c>
      <c r="BA626">
        <f>VLOOKUP(Sheet1[[#This Row],[NPDES ID2]],Combined_Sheet__Major_Only___2[[NPDES ID2]:[ECHO BFR]],17,FALSE)</f>
        <v>41.661599000000002</v>
      </c>
      <c r="BB626">
        <f>VLOOKUP(Sheet1[[#This Row],[NPDES ID2]],Combined_Sheet__Major_Only___2[[NPDES ID2]:[ECHO BFR]],18,FALSE)</f>
        <v>-71.264893000000001</v>
      </c>
      <c r="BC626" t="str">
        <f>IF(ISNUMBER(SEARCH("aerobic",$AW626)),"aerobic","")</f>
        <v>aerobic</v>
      </c>
      <c r="BD626" t="str">
        <f>IF(ISNUMBER(SEARCH("anaer",$AW626)),"anaer","")</f>
        <v/>
      </c>
      <c r="BE626" t="str">
        <f>IF(ISNUMBER(SEARCH("thickening",$AZ626)),"thickening","")</f>
        <v/>
      </c>
      <c r="BF626" s="2" t="str">
        <f>IF(ISNUMBER(SEARCH("airDry",$AW626)),"airDry","")</f>
        <v/>
      </c>
      <c r="BG626" s="2" t="str">
        <f>IF(ISNUMBER(SEARCH("heatDry",$AY626)),"heatDry","")</f>
        <v/>
      </c>
      <c r="BH626" s="2" t="str">
        <f>IF(AND(ISNUMBER(SEARCH("aerobic",$AW626)),ISNUMBER(SEARCH("anaer",$AW626))),"Combined Aer and Anaer.","")</f>
        <v/>
      </c>
    </row>
    <row r="627" spans="1:60" x14ac:dyDescent="0.3">
      <c r="A627" s="4">
        <v>625</v>
      </c>
      <c r="B627" t="s">
        <v>3086</v>
      </c>
      <c r="C627">
        <v>430</v>
      </c>
      <c r="D627">
        <v>430.79325498159727</v>
      </c>
      <c r="E627">
        <v>431.78335991019202</v>
      </c>
      <c r="F627">
        <v>337.32257741291352</v>
      </c>
      <c r="G627">
        <v>531.85748560182992</v>
      </c>
      <c r="H627">
        <v>-77.574765943927389</v>
      </c>
      <c r="I627">
        <v>-77.615761088144694</v>
      </c>
      <c r="J627">
        <v>-90.399460463046552</v>
      </c>
      <c r="K627">
        <v>-64.537531791139457</v>
      </c>
      <c r="L627">
        <v>228.79001391709971</v>
      </c>
      <c r="M627">
        <v>227.21785712851249</v>
      </c>
      <c r="N627">
        <v>221.51704936918691</v>
      </c>
      <c r="O627">
        <v>240.77469449418109</v>
      </c>
      <c r="P627">
        <v>10.22760388742026</v>
      </c>
      <c r="Q627">
        <v>10.208306125270219</v>
      </c>
      <c r="R627">
        <v>8.6536005796191073</v>
      </c>
      <c r="S627">
        <v>11.65937153553746</v>
      </c>
      <c r="T627">
        <v>399.17993601738902</v>
      </c>
      <c r="U627">
        <v>399.17931713784873</v>
      </c>
      <c r="V627">
        <v>398.91433723265379</v>
      </c>
      <c r="W627">
        <v>399.4429855885428</v>
      </c>
      <c r="X627">
        <v>33785.090543370337</v>
      </c>
      <c r="Y627">
        <v>33979.372410039177</v>
      </c>
      <c r="Z627">
        <v>32100.70727568393</v>
      </c>
      <c r="AA627">
        <v>34869.201012900361</v>
      </c>
      <c r="AB627">
        <v>8946.7241766106217</v>
      </c>
      <c r="AC627">
        <v>8712.8934856156011</v>
      </c>
      <c r="AD627">
        <v>7008.3926305470422</v>
      </c>
      <c r="AE627">
        <v>11969.440640885139</v>
      </c>
      <c r="AF627">
        <v>52.147357995786777</v>
      </c>
      <c r="AG627">
        <v>51.788578349857971</v>
      </c>
      <c r="AH627">
        <v>50.492070434339233</v>
      </c>
      <c r="AI627">
        <v>54.875135683330328</v>
      </c>
      <c r="AJ627">
        <v>0.41374747274899071</v>
      </c>
      <c r="AK627">
        <v>0.413747246346578</v>
      </c>
      <c r="AL627">
        <v>0.41371566161711582</v>
      </c>
      <c r="AM627">
        <v>0.41377941849180427</v>
      </c>
      <c r="AN627">
        <v>0.993566867087326</v>
      </c>
      <c r="AO627">
        <v>0.99356686708732633</v>
      </c>
      <c r="AP627">
        <v>0.99356686708732633</v>
      </c>
      <c r="AQ627">
        <v>0.99356686708732633</v>
      </c>
      <c r="AR627">
        <v>9.2394684775131548</v>
      </c>
      <c r="AS627">
        <v>9.2394684775131566</v>
      </c>
      <c r="AT627">
        <v>9.2394684775131566</v>
      </c>
      <c r="AU627">
        <v>9.2394684775131566</v>
      </c>
      <c r="AV627" t="str">
        <f>VLOOKUP(Sheet1[[#This Row],[NPDES ID2]],Combined_Sheet__Major_Only___2[[NPDES ID2]:[ECHO BFR]],3,FALSE)</f>
        <v>MA</v>
      </c>
      <c r="AW627" t="s">
        <v>54</v>
      </c>
      <c r="AX627" t="str">
        <f>VLOOKUP(Sheet1[[#This Row],[NPDES ID2]],Combined_Sheet__Major_Only___2[[NPDES ID2]:[ECHO BFR]],27,FALSE)</f>
        <v>-</v>
      </c>
      <c r="AY627" t="str">
        <f>VLOOKUP(Sheet1[[#This Row],[NPDES ID2]],Combined_Sheet__Major_Only___2[[NPDES ID2]:[ECHO BFR]],28,FALSE)</f>
        <v>highTempCompost</v>
      </c>
      <c r="AZ627" t="str">
        <f>VLOOKUP(Sheet1[[#This Row],[NPDES ID2]],Combined_Sheet__Major_Only___2[[NPDES ID2]:[ECHO BFR]],29,FALSE)</f>
        <v>-</v>
      </c>
      <c r="BA627">
        <f>VLOOKUP(Sheet1[[#This Row],[NPDES ID2]],Combined_Sheet__Major_Only___2[[NPDES ID2]:[ECHO BFR]],17,FALSE)</f>
        <v>42.691173999999997</v>
      </c>
      <c r="BB627">
        <f>VLOOKUP(Sheet1[[#This Row],[NPDES ID2]],Combined_Sheet__Major_Only___2[[NPDES ID2]:[ECHO BFR]],18,FALSE)</f>
        <v>-70.838883999999993</v>
      </c>
      <c r="BC627" t="str">
        <f>IF(ISNUMBER(SEARCH("aerobic",$AW627)),"aerobic","")</f>
        <v/>
      </c>
      <c r="BD627" t="str">
        <f>IF(ISNUMBER(SEARCH("anaer",$AW627)),"anaer","")</f>
        <v/>
      </c>
      <c r="BE627" t="str">
        <f>IF(ISNUMBER(SEARCH("thickening",$AZ627)),"thickening","")</f>
        <v/>
      </c>
      <c r="BF627" s="3" t="str">
        <f>IF(ISNUMBER(SEARCH("airDry",$AW627)),"airDry","")</f>
        <v/>
      </c>
      <c r="BG627" s="3" t="str">
        <f>IF(ISNUMBER(SEARCH("heatDry",$AY627)),"heatDry","")</f>
        <v/>
      </c>
      <c r="BH627" s="3" t="str">
        <f>IF(AND(ISNUMBER(SEARCH("aerobic",$AW627)),ISNUMBER(SEARCH("anaer",$AW627))),"Combined Aer and Anaer.","")</f>
        <v/>
      </c>
    </row>
    <row r="628" spans="1:60" x14ac:dyDescent="0.3">
      <c r="A628" s="4">
        <v>626</v>
      </c>
      <c r="B628" t="s">
        <v>3091</v>
      </c>
      <c r="C628">
        <v>412.3</v>
      </c>
      <c r="D628">
        <v>490.24120850428119</v>
      </c>
      <c r="E628">
        <v>492.91849954078413</v>
      </c>
      <c r="F628">
        <v>381.86468839097807</v>
      </c>
      <c r="G628">
        <v>608.85326729645192</v>
      </c>
      <c r="H628">
        <v>-78.15552514070356</v>
      </c>
      <c r="I628">
        <v>-77.556043753397944</v>
      </c>
      <c r="J628">
        <v>-90.103853781958549</v>
      </c>
      <c r="K628">
        <v>-67.089813820380527</v>
      </c>
      <c r="L628">
        <v>197.8257744384064</v>
      </c>
      <c r="M628">
        <v>196.15773611885621</v>
      </c>
      <c r="N628">
        <v>190.11387415678411</v>
      </c>
      <c r="O628">
        <v>210.53248870567759</v>
      </c>
      <c r="P628">
        <v>9.8388606666988565</v>
      </c>
      <c r="Q628">
        <v>9.7823486430581941</v>
      </c>
      <c r="R628">
        <v>8.5220382888541071</v>
      </c>
      <c r="S628">
        <v>11.181305720271791</v>
      </c>
      <c r="T628">
        <v>83.033653363240916</v>
      </c>
      <c r="U628">
        <v>83.033522382395887</v>
      </c>
      <c r="V628">
        <v>82.977441530406196</v>
      </c>
      <c r="W628">
        <v>83.089325675656369</v>
      </c>
      <c r="X628">
        <v>7795.8909995544891</v>
      </c>
      <c r="Y628">
        <v>7850.1757728474086</v>
      </c>
      <c r="Z628">
        <v>7322.1979153095508</v>
      </c>
      <c r="AA628">
        <v>8103.369749039447</v>
      </c>
      <c r="AB628">
        <v>1673.8553119085709</v>
      </c>
      <c r="AC628">
        <v>1640.127526599902</v>
      </c>
      <c r="AD628">
        <v>1366.753897867688</v>
      </c>
      <c r="AE628">
        <v>2129.604689072431</v>
      </c>
      <c r="AF628">
        <v>47.022757199700933</v>
      </c>
      <c r="AG628">
        <v>46.626135974020073</v>
      </c>
      <c r="AH628">
        <v>45.190372143917237</v>
      </c>
      <c r="AI628">
        <v>50.04195120204286</v>
      </c>
      <c r="AJ628">
        <v>0.35151547665921962</v>
      </c>
      <c r="AK628">
        <v>0.35151541307498618</v>
      </c>
      <c r="AL628">
        <v>0.35150651502960628</v>
      </c>
      <c r="AM628">
        <v>0.35152447567357631</v>
      </c>
      <c r="AN628">
        <v>0.97012267245910211</v>
      </c>
      <c r="AO628">
        <v>0.97012267245910255</v>
      </c>
      <c r="AP628">
        <v>0.97012267245910255</v>
      </c>
      <c r="AQ628">
        <v>0.97012267245910255</v>
      </c>
      <c r="AR628">
        <v>9.2495858083548619</v>
      </c>
      <c r="AS628">
        <v>9.2495858083548637</v>
      </c>
      <c r="AT628">
        <v>9.2495858083548637</v>
      </c>
      <c r="AU628">
        <v>9.2495858083548637</v>
      </c>
      <c r="AV628" t="str">
        <f>VLOOKUP(Sheet1[[#This Row],[NPDES ID2]],Combined_Sheet__Major_Only___2[[NPDES ID2]:[ECHO BFR]],3,FALSE)</f>
        <v>NY</v>
      </c>
      <c r="AW628" t="s">
        <v>54</v>
      </c>
      <c r="AX628" t="str">
        <f>VLOOKUP(Sheet1[[#This Row],[NPDES ID2]],Combined_Sheet__Major_Only___2[[NPDES ID2]:[ECHO BFR]],27,FALSE)</f>
        <v>-</v>
      </c>
      <c r="AY628" t="str">
        <f>VLOOKUP(Sheet1[[#This Row],[NPDES ID2]],Combined_Sheet__Major_Only___2[[NPDES ID2]:[ECHO BFR]],28,FALSE)</f>
        <v>-</v>
      </c>
      <c r="AZ628" t="str">
        <f>VLOOKUP(Sheet1[[#This Row],[NPDES ID2]],Combined_Sheet__Major_Only___2[[NPDES ID2]:[ECHO BFR]],29,FALSE)</f>
        <v>preliminaryOps, thickening</v>
      </c>
      <c r="BA628">
        <f>VLOOKUP(Sheet1[[#This Row],[NPDES ID2]],Combined_Sheet__Major_Only___2[[NPDES ID2]:[ECHO BFR]],17,FALSE)</f>
        <v>41.46067</v>
      </c>
      <c r="BB628">
        <f>VLOOKUP(Sheet1[[#This Row],[NPDES ID2]],Combined_Sheet__Major_Only___2[[NPDES ID2]:[ECHO BFR]],18,FALSE)</f>
        <v>-74.026615000000007</v>
      </c>
      <c r="BC628" t="str">
        <f>IF(ISNUMBER(SEARCH("aerobic",$AW628)),"aerobic","")</f>
        <v/>
      </c>
      <c r="BD628" t="str">
        <f>IF(ISNUMBER(SEARCH("anaer",$AW628)),"anaer","")</f>
        <v/>
      </c>
      <c r="BE628" t="str">
        <f>IF(ISNUMBER(SEARCH("thickening",$AZ628)),"thickening","")</f>
        <v>thickening</v>
      </c>
      <c r="BF628" s="2" t="str">
        <f>IF(ISNUMBER(SEARCH("airDry",$AW628)),"airDry","")</f>
        <v/>
      </c>
      <c r="BG628" s="2" t="str">
        <f>IF(ISNUMBER(SEARCH("heatDry",$AY628)),"heatDry","")</f>
        <v/>
      </c>
      <c r="BH628" s="2" t="str">
        <f>IF(AND(ISNUMBER(SEARCH("aerobic",$AW628)),ISNUMBER(SEARCH("anaer",$AW628))),"Combined Aer and Anaer.","")</f>
        <v/>
      </c>
    </row>
    <row r="629" spans="1:60" x14ac:dyDescent="0.3">
      <c r="A629" s="4">
        <v>627</v>
      </c>
      <c r="B629" t="s">
        <v>3096</v>
      </c>
      <c r="C629">
        <v>375.16</v>
      </c>
      <c r="D629">
        <v>411.5598987744018</v>
      </c>
      <c r="E629">
        <v>411.56654072790388</v>
      </c>
      <c r="F629">
        <v>317.43991937711792</v>
      </c>
      <c r="G629">
        <v>509.59979460860359</v>
      </c>
      <c r="H629">
        <v>-77.267166540656973</v>
      </c>
      <c r="I629">
        <v>-78.315914410717909</v>
      </c>
      <c r="J629">
        <v>-90.783263882199975</v>
      </c>
      <c r="K629">
        <v>-62.513206997887828</v>
      </c>
      <c r="L629">
        <v>227.4202426934489</v>
      </c>
      <c r="M629">
        <v>226.25510619318209</v>
      </c>
      <c r="N629">
        <v>222.03358267832709</v>
      </c>
      <c r="O629">
        <v>236.29566477216699</v>
      </c>
      <c r="P629">
        <v>8.8766983718511998</v>
      </c>
      <c r="Q629">
        <v>8.950177458466559</v>
      </c>
      <c r="R629">
        <v>7.3211677781604658</v>
      </c>
      <c r="S629">
        <v>10.205064620706651</v>
      </c>
      <c r="T629">
        <v>65.665929527810292</v>
      </c>
      <c r="U629">
        <v>65.665825350031639</v>
      </c>
      <c r="V629">
        <v>65.621220518051075</v>
      </c>
      <c r="W629">
        <v>65.710209421092202</v>
      </c>
      <c r="X629">
        <v>4876.5676615580251</v>
      </c>
      <c r="Y629">
        <v>4897.5530983685039</v>
      </c>
      <c r="Z629">
        <v>4694.5672415790359</v>
      </c>
      <c r="AA629">
        <v>4992.8546994114886</v>
      </c>
      <c r="AB629">
        <v>765.83709036829691</v>
      </c>
      <c r="AC629">
        <v>761.30560853960174</v>
      </c>
      <c r="AD629">
        <v>662.17294488759603</v>
      </c>
      <c r="AE629">
        <v>896.12137213321114</v>
      </c>
      <c r="AF629">
        <v>59.408288247002901</v>
      </c>
      <c r="AG629">
        <v>59.103810614925081</v>
      </c>
      <c r="AH629">
        <v>58.001764926398828</v>
      </c>
      <c r="AI629">
        <v>61.725823439280582</v>
      </c>
      <c r="AJ629">
        <v>0.50219759710553513</v>
      </c>
      <c r="AK629">
        <v>0.50219753618248053</v>
      </c>
      <c r="AL629">
        <v>0.50218900621434803</v>
      </c>
      <c r="AM629">
        <v>0.50220622375086366</v>
      </c>
      <c r="AN629">
        <v>0.962643925228857</v>
      </c>
      <c r="AO629">
        <v>0.96264392522885667</v>
      </c>
      <c r="AP629">
        <v>0.96264392522885667</v>
      </c>
      <c r="AQ629">
        <v>0.96264392522885667</v>
      </c>
      <c r="AR629">
        <v>13.95905987335358</v>
      </c>
      <c r="AS629">
        <v>13.95905987335358</v>
      </c>
      <c r="AT629">
        <v>13.95905987335358</v>
      </c>
      <c r="AU629">
        <v>13.95905987335358</v>
      </c>
      <c r="AV629" t="str">
        <f>VLOOKUP(Sheet1[[#This Row],[NPDES ID2]],Combined_Sheet__Major_Only___2[[NPDES ID2]:[ECHO BFR]],3,FALSE)</f>
        <v>GA</v>
      </c>
      <c r="AW629" t="s">
        <v>41</v>
      </c>
      <c r="AX629" t="str">
        <f>VLOOKUP(Sheet1[[#This Row],[NPDES ID2]],Combined_Sheet__Major_Only___2[[NPDES ID2]:[ECHO BFR]],27,FALSE)</f>
        <v>-</v>
      </c>
      <c r="AY629" t="str">
        <f>VLOOKUP(Sheet1[[#This Row],[NPDES ID2]],Combined_Sheet__Major_Only___2[[NPDES ID2]:[ECHO BFR]],28,FALSE)</f>
        <v>-</v>
      </c>
      <c r="AZ629" t="str">
        <f>VLOOKUP(Sheet1[[#This Row],[NPDES ID2]],Combined_Sheet__Major_Only___2[[NPDES ID2]:[ECHO BFR]],29,FALSE)</f>
        <v>thickening</v>
      </c>
      <c r="BA629">
        <f>VLOOKUP(Sheet1[[#This Row],[NPDES ID2]],Combined_Sheet__Major_Only___2[[NPDES ID2]:[ECHO BFR]],17,FALSE)</f>
        <v>30.757992999999999</v>
      </c>
      <c r="BB629">
        <f>VLOOKUP(Sheet1[[#This Row],[NPDES ID2]],Combined_Sheet__Major_Only___2[[NPDES ID2]:[ECHO BFR]],18,FALSE)</f>
        <v>-81.538169999999994</v>
      </c>
      <c r="BC629" t="str">
        <f>IF(ISNUMBER(SEARCH("aerobic",$AW629)),"aerobic","")</f>
        <v>aerobic</v>
      </c>
      <c r="BD629" t="str">
        <f>IF(ISNUMBER(SEARCH("anaer",$AW629)),"anaer","")</f>
        <v/>
      </c>
      <c r="BE629" t="str">
        <f>IF(ISNUMBER(SEARCH("thickening",$AZ629)),"thickening","")</f>
        <v>thickening</v>
      </c>
      <c r="BF629" s="3" t="str">
        <f>IF(ISNUMBER(SEARCH("airDry",$AW629)),"airDry","")</f>
        <v/>
      </c>
      <c r="BG629" s="3" t="str">
        <f>IF(ISNUMBER(SEARCH("heatDry",$AY629)),"heatDry","")</f>
        <v/>
      </c>
      <c r="BH629" s="3" t="str">
        <f>IF(AND(ISNUMBER(SEARCH("aerobic",$AW629)),ISNUMBER(SEARCH("anaer",$AW629))),"Combined Aer and Anaer.","")</f>
        <v/>
      </c>
    </row>
    <row r="630" spans="1:60" x14ac:dyDescent="0.3">
      <c r="A630" s="4">
        <v>628</v>
      </c>
      <c r="B630" t="s">
        <v>3101</v>
      </c>
      <c r="C630">
        <v>357</v>
      </c>
      <c r="D630">
        <v>536.18077534226472</v>
      </c>
      <c r="E630">
        <v>539.86385036391573</v>
      </c>
      <c r="F630">
        <v>410.88669453156899</v>
      </c>
      <c r="G630">
        <v>666.4592500192291</v>
      </c>
      <c r="H630">
        <v>-78.148269844694155</v>
      </c>
      <c r="I630">
        <v>-77.570766155007277</v>
      </c>
      <c r="J630">
        <v>-90.073454520561185</v>
      </c>
      <c r="K630">
        <v>-67.033581240889561</v>
      </c>
      <c r="L630">
        <v>171.71479016131579</v>
      </c>
      <c r="M630">
        <v>170.27360903571301</v>
      </c>
      <c r="N630">
        <v>165.05173792156981</v>
      </c>
      <c r="O630">
        <v>182.69333933035841</v>
      </c>
      <c r="P630">
        <v>8.5186499198830248</v>
      </c>
      <c r="Q630">
        <v>8.4722310914023176</v>
      </c>
      <c r="R630">
        <v>7.3742097059228078</v>
      </c>
      <c r="S630">
        <v>9.6787249155828423</v>
      </c>
      <c r="T630">
        <v>101.76818278807841</v>
      </c>
      <c r="U630">
        <v>101.7680228948186</v>
      </c>
      <c r="V630">
        <v>101.6995628826938</v>
      </c>
      <c r="W630">
        <v>101.83614408052949</v>
      </c>
      <c r="X630">
        <v>9531.2398864547358</v>
      </c>
      <c r="Y630">
        <v>9597.34292267622</v>
      </c>
      <c r="Z630">
        <v>8954.6684207364469</v>
      </c>
      <c r="AA630">
        <v>9905.4023871934769</v>
      </c>
      <c r="AB630">
        <v>2569.7040656144659</v>
      </c>
      <c r="AC630">
        <v>2490.7878054745579</v>
      </c>
      <c r="AD630">
        <v>1995.023051196803</v>
      </c>
      <c r="AE630">
        <v>3485.1671786106672</v>
      </c>
      <c r="AF630">
        <v>47.138735377442977</v>
      </c>
      <c r="AG630">
        <v>46.742974472596117</v>
      </c>
      <c r="AH630">
        <v>45.310322548447459</v>
      </c>
      <c r="AI630">
        <v>50.151383990989252</v>
      </c>
      <c r="AJ630">
        <v>0.35292173231142387</v>
      </c>
      <c r="AK630">
        <v>0.35292166904159322</v>
      </c>
      <c r="AL630">
        <v>0.35291281487248788</v>
      </c>
      <c r="AM630">
        <v>0.35293068694839758</v>
      </c>
      <c r="AN630">
        <v>0.9754289626320285</v>
      </c>
      <c r="AO630">
        <v>0.97542896263202883</v>
      </c>
      <c r="AP630">
        <v>0.97542896263202883</v>
      </c>
      <c r="AQ630">
        <v>0.97542896263202883</v>
      </c>
      <c r="AR630">
        <v>8.2833409365351205</v>
      </c>
      <c r="AS630">
        <v>8.2833409365351205</v>
      </c>
      <c r="AT630">
        <v>8.2833409365351205</v>
      </c>
      <c r="AU630">
        <v>8.2833409365351205</v>
      </c>
      <c r="AV630" t="str">
        <f>VLOOKUP(Sheet1[[#This Row],[NPDES ID2]],Combined_Sheet__Major_Only___2[[NPDES ID2]:[ECHO BFR]],3,FALSE)</f>
        <v>AR</v>
      </c>
      <c r="AW630" t="s">
        <v>54</v>
      </c>
      <c r="AX630" t="str">
        <f>VLOOKUP(Sheet1[[#This Row],[NPDES ID2]],Combined_Sheet__Major_Only___2[[NPDES ID2]:[ECHO BFR]],27,FALSE)</f>
        <v>-</v>
      </c>
      <c r="AY630" t="str">
        <f>VLOOKUP(Sheet1[[#This Row],[NPDES ID2]],Combined_Sheet__Major_Only___2[[NPDES ID2]:[ECHO BFR]],28,FALSE)</f>
        <v>highTempCompost</v>
      </c>
      <c r="AZ630" t="str">
        <f>VLOOKUP(Sheet1[[#This Row],[NPDES ID2]],Combined_Sheet__Major_Only___2[[NPDES ID2]:[ECHO BFR]],29,FALSE)</f>
        <v>thickening</v>
      </c>
      <c r="BA630">
        <f>VLOOKUP(Sheet1[[#This Row],[NPDES ID2]],Combined_Sheet__Major_Only___2[[NPDES ID2]:[ECHO BFR]],17,FALSE)</f>
        <v>35.268300000000004</v>
      </c>
      <c r="BB630">
        <f>VLOOKUP(Sheet1[[#This Row],[NPDES ID2]],Combined_Sheet__Major_Only___2[[NPDES ID2]:[ECHO BFR]],18,FALSE)</f>
        <v>-91.716099999999997</v>
      </c>
      <c r="BC630" t="str">
        <f>IF(ISNUMBER(SEARCH("aerobic",$AW630)),"aerobic","")</f>
        <v/>
      </c>
      <c r="BD630" t="str">
        <f>IF(ISNUMBER(SEARCH("anaer",$AW630)),"anaer","")</f>
        <v/>
      </c>
      <c r="BE630" t="str">
        <f>IF(ISNUMBER(SEARCH("thickening",$AZ630)),"thickening","")</f>
        <v>thickening</v>
      </c>
      <c r="BF630" s="2" t="str">
        <f>IF(ISNUMBER(SEARCH("airDry",$AW630)),"airDry","")</f>
        <v/>
      </c>
      <c r="BG630" s="2" t="str">
        <f>IF(ISNUMBER(SEARCH("heatDry",$AY630)),"heatDry","")</f>
        <v/>
      </c>
      <c r="BH630" s="2" t="str">
        <f>IF(AND(ISNUMBER(SEARCH("aerobic",$AW630)),ISNUMBER(SEARCH("anaer",$AW630))),"Combined Aer and Anaer.","")</f>
        <v/>
      </c>
    </row>
    <row r="631" spans="1:60" x14ac:dyDescent="0.3">
      <c r="A631" s="4">
        <v>629</v>
      </c>
      <c r="B631" t="s">
        <v>3106</v>
      </c>
      <c r="C631">
        <v>330.35</v>
      </c>
      <c r="D631">
        <v>577.4777628088226</v>
      </c>
      <c r="E631">
        <v>582.27066507693416</v>
      </c>
      <c r="F631">
        <v>438.80424124211231</v>
      </c>
      <c r="G631">
        <v>719.95662858590208</v>
      </c>
      <c r="H631">
        <v>-78.249190817220637</v>
      </c>
      <c r="I631">
        <v>-77.437866406015473</v>
      </c>
      <c r="J631">
        <v>-90.41538861154298</v>
      </c>
      <c r="K631">
        <v>-67.538540589274405</v>
      </c>
      <c r="L631">
        <v>155.47572634195109</v>
      </c>
      <c r="M631">
        <v>154.11669893774589</v>
      </c>
      <c r="N631">
        <v>149.1930388057971</v>
      </c>
      <c r="O631">
        <v>165.8274088240199</v>
      </c>
      <c r="P631">
        <v>7.8873330733376887</v>
      </c>
      <c r="Q631">
        <v>7.824036052096055</v>
      </c>
      <c r="R631">
        <v>6.8627692736221224</v>
      </c>
      <c r="S631">
        <v>8.979670233673021</v>
      </c>
      <c r="T631">
        <v>43.417426146478363</v>
      </c>
      <c r="U631">
        <v>43.417356304120887</v>
      </c>
      <c r="V631">
        <v>43.387452550554308</v>
      </c>
      <c r="W631">
        <v>43.447112056229848</v>
      </c>
      <c r="X631">
        <v>4156.1533635859723</v>
      </c>
      <c r="Y631">
        <v>4186.02844065106</v>
      </c>
      <c r="Z631">
        <v>3894.7602047645219</v>
      </c>
      <c r="AA631">
        <v>4326.1522715101037</v>
      </c>
      <c r="AB631">
        <v>1477.975398359157</v>
      </c>
      <c r="AC631">
        <v>1401.426993819422</v>
      </c>
      <c r="AD631">
        <v>1059.7755558246749</v>
      </c>
      <c r="AE631">
        <v>2219.9324536421209</v>
      </c>
      <c r="AF631">
        <v>46.123544452628693</v>
      </c>
      <c r="AG631">
        <v>45.720288026730969</v>
      </c>
      <c r="AH631">
        <v>44.260185726035168</v>
      </c>
      <c r="AI631">
        <v>49.19371931403095</v>
      </c>
      <c r="AJ631">
        <v>0.34061614099650239</v>
      </c>
      <c r="AK631">
        <v>0.34061609994966191</v>
      </c>
      <c r="AL631">
        <v>0.34061035285359942</v>
      </c>
      <c r="AM631">
        <v>0.3406219532281175</v>
      </c>
      <c r="AN631">
        <v>0.94501121156706402</v>
      </c>
      <c r="AO631">
        <v>0.94501121156706414</v>
      </c>
      <c r="AP631">
        <v>0.94501121156706414</v>
      </c>
      <c r="AQ631">
        <v>0.94501121156706414</v>
      </c>
      <c r="AR631">
        <v>7.2048674806895328</v>
      </c>
      <c r="AS631">
        <v>7.204867480689531</v>
      </c>
      <c r="AT631">
        <v>7.204867480689531</v>
      </c>
      <c r="AU631">
        <v>7.204867480689531</v>
      </c>
      <c r="AV631" t="str">
        <f>VLOOKUP(Sheet1[[#This Row],[NPDES ID2]],Combined_Sheet__Major_Only___2[[NPDES ID2]:[ECHO BFR]],3,FALSE)</f>
        <v>NC</v>
      </c>
      <c r="AW631" t="s">
        <v>87</v>
      </c>
      <c r="AX631" t="str">
        <f>VLOOKUP(Sheet1[[#This Row],[NPDES ID2]],Combined_Sheet__Major_Only___2[[NPDES ID2]:[ECHO BFR]],27,FALSE)</f>
        <v>tempSludgeStore</v>
      </c>
      <c r="AY631" t="str">
        <f>VLOOKUP(Sheet1[[#This Row],[NPDES ID2]],Combined_Sheet__Major_Only___2[[NPDES ID2]:[ECHO BFR]],28,FALSE)</f>
        <v>-</v>
      </c>
      <c r="AZ631" t="str">
        <f>VLOOKUP(Sheet1[[#This Row],[NPDES ID2]],Combined_Sheet__Major_Only___2[[NPDES ID2]:[ECHO BFR]],29,FALSE)</f>
        <v>thickening</v>
      </c>
      <c r="BA631">
        <f>VLOOKUP(Sheet1[[#This Row],[NPDES ID2]],Combined_Sheet__Major_Only___2[[NPDES ID2]:[ECHO BFR]],17,FALSE)</f>
        <v>35.641300000000001</v>
      </c>
      <c r="BB631">
        <f>VLOOKUP(Sheet1[[#This Row],[NPDES ID2]],Combined_Sheet__Major_Only___2[[NPDES ID2]:[ECHO BFR]],18,FALSE)</f>
        <v>-78.464399999999998</v>
      </c>
      <c r="BC631" t="str">
        <f>IF(ISNUMBER(SEARCH("aerobic",$AW631)),"aerobic","")</f>
        <v/>
      </c>
      <c r="BD631" t="str">
        <f>IF(ISNUMBER(SEARCH("anaer",$AW631)),"anaer","")</f>
        <v/>
      </c>
      <c r="BE631" t="str">
        <f>IF(ISNUMBER(SEARCH("thickening",$AZ631)),"thickening","")</f>
        <v>thickening</v>
      </c>
      <c r="BF631" s="3" t="str">
        <f>IF(ISNUMBER(SEARCH("airDry",$AW631)),"airDry","")</f>
        <v/>
      </c>
      <c r="BG631" s="3" t="str">
        <f>IF(ISNUMBER(SEARCH("heatDry",$AY631)),"heatDry","")</f>
        <v/>
      </c>
      <c r="BH631" s="3" t="str">
        <f>IF(AND(ISNUMBER(SEARCH("aerobic",$AW631)),ISNUMBER(SEARCH("anaer",$AW631))),"Combined Aer and Anaer.","")</f>
        <v/>
      </c>
    </row>
    <row r="632" spans="1:60" x14ac:dyDescent="0.3">
      <c r="A632" s="4">
        <v>630</v>
      </c>
      <c r="B632" t="s">
        <v>3111</v>
      </c>
      <c r="C632">
        <v>325.66000000000003</v>
      </c>
      <c r="D632">
        <v>435.6509522629629</v>
      </c>
      <c r="E632">
        <v>435.8724283062171</v>
      </c>
      <c r="F632">
        <v>331.41143896653472</v>
      </c>
      <c r="G632">
        <v>542.2468023921092</v>
      </c>
      <c r="H632">
        <v>-77.088298159676683</v>
      </c>
      <c r="I632">
        <v>-78.305058121934053</v>
      </c>
      <c r="J632">
        <v>-91.106537561053813</v>
      </c>
      <c r="K632">
        <v>-61.90847863319479</v>
      </c>
      <c r="L632">
        <v>205.00150492056071</v>
      </c>
      <c r="M632">
        <v>204.04670845601231</v>
      </c>
      <c r="N632">
        <v>200.58738374879579</v>
      </c>
      <c r="O632">
        <v>212.27448042762461</v>
      </c>
      <c r="P632">
        <v>7.691700811576645</v>
      </c>
      <c r="Q632">
        <v>7.769557630624873</v>
      </c>
      <c r="R632">
        <v>6.2942630281971574</v>
      </c>
      <c r="S632">
        <v>8.8181184056898907</v>
      </c>
      <c r="T632">
        <v>61.191919968893338</v>
      </c>
      <c r="U632">
        <v>61.191822695714073</v>
      </c>
      <c r="V632">
        <v>61.150174141925483</v>
      </c>
      <c r="W632">
        <v>61.233265119972643</v>
      </c>
      <c r="X632">
        <v>4375.8063548525279</v>
      </c>
      <c r="Y632">
        <v>4392.9324544375449</v>
      </c>
      <c r="Z632">
        <v>4227.2308548726323</v>
      </c>
      <c r="AA632">
        <v>4470.5861528629421</v>
      </c>
      <c r="AB632">
        <v>768.87278902326648</v>
      </c>
      <c r="AC632">
        <v>762.64292235706523</v>
      </c>
      <c r="AD632">
        <v>654.08613787906688</v>
      </c>
      <c r="AE632">
        <v>913.54900061652427</v>
      </c>
      <c r="AF632">
        <v>61.691572810914707</v>
      </c>
      <c r="AG632">
        <v>61.404143962774171</v>
      </c>
      <c r="AH632">
        <v>60.36376875196288</v>
      </c>
      <c r="AI632">
        <v>63.879395671123412</v>
      </c>
      <c r="AJ632">
        <v>0.53006545391393256</v>
      </c>
      <c r="AK632">
        <v>0.53006539911061412</v>
      </c>
      <c r="AL632">
        <v>0.53005772480626778</v>
      </c>
      <c r="AM632">
        <v>0.53007321516635597</v>
      </c>
      <c r="AN632">
        <v>0.96006908445630768</v>
      </c>
      <c r="AO632">
        <v>0.9600690844563079</v>
      </c>
      <c r="AP632">
        <v>0.9600690844563079</v>
      </c>
      <c r="AQ632">
        <v>0.9600690844563079</v>
      </c>
      <c r="AR632">
        <v>13.559779342542249</v>
      </c>
      <c r="AS632">
        <v>13.559779342542249</v>
      </c>
      <c r="AT632">
        <v>13.559779342542249</v>
      </c>
      <c r="AU632">
        <v>13.559779342542249</v>
      </c>
      <c r="AV632" t="str">
        <f>VLOOKUP(Sheet1[[#This Row],[NPDES ID2]],Combined_Sheet__Major_Only___2[[NPDES ID2]:[ECHO BFR]],3,FALSE)</f>
        <v>CA</v>
      </c>
      <c r="AW632" t="s">
        <v>12181</v>
      </c>
      <c r="AX632" t="str">
        <f>VLOOKUP(Sheet1[[#This Row],[NPDES ID2]],Combined_Sheet__Major_Only___2[[NPDES ID2]:[ECHO BFR]],27,FALSE)</f>
        <v>-</v>
      </c>
      <c r="AY632" t="str">
        <f>VLOOKUP(Sheet1[[#This Row],[NPDES ID2]],Combined_Sheet__Major_Only___2[[NPDES ID2]:[ECHO BFR]],28,FALSE)</f>
        <v>-</v>
      </c>
      <c r="AZ632" t="str">
        <f>VLOOKUP(Sheet1[[#This Row],[NPDES ID2]],Combined_Sheet__Major_Only___2[[NPDES ID2]:[ECHO BFR]],29,FALSE)</f>
        <v>thickening, preliminaryOps</v>
      </c>
      <c r="BA632">
        <f>VLOOKUP(Sheet1[[#This Row],[NPDES ID2]],Combined_Sheet__Major_Only___2[[NPDES ID2]:[ECHO BFR]],17,FALSE)</f>
        <v>37.603870000000001</v>
      </c>
      <c r="BB632">
        <f>VLOOKUP(Sheet1[[#This Row],[NPDES ID2]],Combined_Sheet__Major_Only___2[[NPDES ID2]:[ECHO BFR]],18,FALSE)</f>
        <v>-122.37978</v>
      </c>
      <c r="BC632" t="str">
        <f>IF(ISNUMBER(SEARCH("aerobic",$AW632)),"aerobic","")</f>
        <v/>
      </c>
      <c r="BD632" t="str">
        <f>IF(ISNUMBER(SEARCH("anaer",$AW632)),"anaer","")</f>
        <v>anaer</v>
      </c>
      <c r="BE632" t="str">
        <f>IF(ISNUMBER(SEARCH("thickening",$AZ632)),"thickening","")</f>
        <v>thickening</v>
      </c>
      <c r="BF632" s="2" t="str">
        <f>IF(ISNUMBER(SEARCH("airDry",$AW632)),"airDry","")</f>
        <v/>
      </c>
      <c r="BG632" s="2" t="str">
        <f>IF(ISNUMBER(SEARCH("heatDry",$AY632)),"heatDry","")</f>
        <v/>
      </c>
      <c r="BH632" s="2" t="str">
        <f>IF(AND(ISNUMBER(SEARCH("aerobic",$AW632)),ISNUMBER(SEARCH("anaer",$AW632))),"Combined Aer and Anaer.","")</f>
        <v/>
      </c>
    </row>
    <row r="633" spans="1:60" x14ac:dyDescent="0.3">
      <c r="A633" s="4">
        <v>631</v>
      </c>
      <c r="B633" t="s">
        <v>3116</v>
      </c>
      <c r="C633">
        <v>321.51</v>
      </c>
      <c r="D633">
        <v>437.38077371750569</v>
      </c>
      <c r="E633">
        <v>437.61173688300482</v>
      </c>
      <c r="F633">
        <v>332.55150802820401</v>
      </c>
      <c r="G633">
        <v>544.67527773185213</v>
      </c>
      <c r="H633">
        <v>-77.06486085097535</v>
      </c>
      <c r="I633">
        <v>-78.307399324089985</v>
      </c>
      <c r="J633">
        <v>-91.149164062561169</v>
      </c>
      <c r="K633">
        <v>-61.828749439272187</v>
      </c>
      <c r="L633">
        <v>203.38512733313519</v>
      </c>
      <c r="M633">
        <v>202.44993070832311</v>
      </c>
      <c r="N633">
        <v>199.061641166074</v>
      </c>
      <c r="O633">
        <v>210.50876077396029</v>
      </c>
      <c r="P633">
        <v>7.591850125724859</v>
      </c>
      <c r="Q633">
        <v>7.6690963833327181</v>
      </c>
      <c r="R633">
        <v>6.2072351290937142</v>
      </c>
      <c r="S633">
        <v>8.7008787257567786</v>
      </c>
      <c r="T633">
        <v>57.756128598963841</v>
      </c>
      <c r="U633">
        <v>57.756036628134211</v>
      </c>
      <c r="V633">
        <v>57.716658332145798</v>
      </c>
      <c r="W633">
        <v>57.795220030689222</v>
      </c>
      <c r="X633">
        <v>4109.8538647699188</v>
      </c>
      <c r="Y633">
        <v>4125.7312781370256</v>
      </c>
      <c r="Z633">
        <v>3972.0813066690862</v>
      </c>
      <c r="AA633">
        <v>4197.728662917556</v>
      </c>
      <c r="AB633">
        <v>742.26698875192903</v>
      </c>
      <c r="AC633">
        <v>735.81400482621461</v>
      </c>
      <c r="AD633">
        <v>628.72771566109407</v>
      </c>
      <c r="AE633">
        <v>886.28438567633395</v>
      </c>
      <c r="AF633">
        <v>61.995144360510473</v>
      </c>
      <c r="AG633">
        <v>61.709984138846927</v>
      </c>
      <c r="AH633">
        <v>60.677806085175654</v>
      </c>
      <c r="AI633">
        <v>64.165720319647548</v>
      </c>
      <c r="AJ633">
        <v>0.53377229032637041</v>
      </c>
      <c r="AK633">
        <v>0.53377223701720822</v>
      </c>
      <c r="AL633">
        <v>0.53376477172077508</v>
      </c>
      <c r="AM633">
        <v>0.53377984019691793</v>
      </c>
      <c r="AN633">
        <v>0.95783732613110817</v>
      </c>
      <c r="AO633">
        <v>0.95783732613110806</v>
      </c>
      <c r="AP633">
        <v>0.95783732613110806</v>
      </c>
      <c r="AQ633">
        <v>0.95783732613110806</v>
      </c>
      <c r="AR633">
        <v>13.41228245103574</v>
      </c>
      <c r="AS633">
        <v>13.41228245103574</v>
      </c>
      <c r="AT633">
        <v>13.41228245103574</v>
      </c>
      <c r="AU633">
        <v>13.41228245103574</v>
      </c>
      <c r="AV633" t="str">
        <f>VLOOKUP(Sheet1[[#This Row],[NPDES ID2]],Combined_Sheet__Major_Only___2[[NPDES ID2]:[ECHO BFR]],3,FALSE)</f>
        <v>NE</v>
      </c>
      <c r="AW633" t="s">
        <v>41</v>
      </c>
      <c r="AX633" t="str">
        <f>VLOOKUP(Sheet1[[#This Row],[NPDES ID2]],Combined_Sheet__Major_Only___2[[NPDES ID2]:[ECHO BFR]],27,FALSE)</f>
        <v>-</v>
      </c>
      <c r="AY633" t="str">
        <f>VLOOKUP(Sheet1[[#This Row],[NPDES ID2]],Combined_Sheet__Major_Only___2[[NPDES ID2]:[ECHO BFR]],28,FALSE)</f>
        <v>highTempCompost</v>
      </c>
      <c r="AZ633" t="str">
        <f>VLOOKUP(Sheet1[[#This Row],[NPDES ID2]],Combined_Sheet__Major_Only___2[[NPDES ID2]:[ECHO BFR]],29,FALSE)</f>
        <v>thickening</v>
      </c>
      <c r="BA633">
        <f>VLOOKUP(Sheet1[[#This Row],[NPDES ID2]],Combined_Sheet__Major_Only___2[[NPDES ID2]:[ECHO BFR]],17,FALSE)</f>
        <v>41.837800000000001</v>
      </c>
      <c r="BB633">
        <f>VLOOKUP(Sheet1[[#This Row],[NPDES ID2]],Combined_Sheet__Major_Only___2[[NPDES ID2]:[ECHO BFR]],18,FALSE)</f>
        <v>-103.6067</v>
      </c>
      <c r="BC633" t="str">
        <f>IF(ISNUMBER(SEARCH("aerobic",$AW633)),"aerobic","")</f>
        <v>aerobic</v>
      </c>
      <c r="BD633" t="str">
        <f>IF(ISNUMBER(SEARCH("anaer",$AW633)),"anaer","")</f>
        <v/>
      </c>
      <c r="BE633" t="str">
        <f>IF(ISNUMBER(SEARCH("thickening",$AZ633)),"thickening","")</f>
        <v>thickening</v>
      </c>
      <c r="BF633" s="3" t="str">
        <f>IF(ISNUMBER(SEARCH("airDry",$AW633)),"airDry","")</f>
        <v/>
      </c>
      <c r="BG633" s="3" t="str">
        <f>IF(ISNUMBER(SEARCH("heatDry",$AY633)),"heatDry","")</f>
        <v/>
      </c>
      <c r="BH633" s="3" t="str">
        <f>IF(AND(ISNUMBER(SEARCH("aerobic",$AW633)),ISNUMBER(SEARCH("anaer",$AW633))),"Combined Aer and Anaer.","")</f>
        <v/>
      </c>
    </row>
    <row r="634" spans="1:60" x14ac:dyDescent="0.3">
      <c r="A634" s="4">
        <v>632</v>
      </c>
      <c r="B634" t="s">
        <v>3121</v>
      </c>
      <c r="C634">
        <v>309</v>
      </c>
      <c r="D634">
        <v>437.01896068027668</v>
      </c>
      <c r="E634">
        <v>437.14603674436057</v>
      </c>
      <c r="F634">
        <v>331.89578219998481</v>
      </c>
      <c r="G634">
        <v>545.36289776759759</v>
      </c>
      <c r="H634">
        <v>-76.917704205269416</v>
      </c>
      <c r="I634">
        <v>-78.143458745731635</v>
      </c>
      <c r="J634">
        <v>-91.173791705929276</v>
      </c>
      <c r="K634">
        <v>-61.076143160525532</v>
      </c>
      <c r="L634">
        <v>201.1345451450149</v>
      </c>
      <c r="M634">
        <v>200.27802741032249</v>
      </c>
      <c r="N634">
        <v>197.1748227459764</v>
      </c>
      <c r="O634">
        <v>207.65881245691219</v>
      </c>
      <c r="P634">
        <v>7.2859054385476796</v>
      </c>
      <c r="Q634">
        <v>7.3672799373253444</v>
      </c>
      <c r="R634">
        <v>5.9268471860821412</v>
      </c>
      <c r="S634">
        <v>8.3345223952763643</v>
      </c>
      <c r="T634">
        <v>54.857504008809528</v>
      </c>
      <c r="U634">
        <v>54.857416511336787</v>
      </c>
      <c r="V634">
        <v>54.81995353102883</v>
      </c>
      <c r="W634">
        <v>54.894694077607049</v>
      </c>
      <c r="X634">
        <v>3793.507568028504</v>
      </c>
      <c r="Y634">
        <v>3807.0682854949368</v>
      </c>
      <c r="Z634">
        <v>3675.7025633138051</v>
      </c>
      <c r="AA634">
        <v>3868.578758466238</v>
      </c>
      <c r="AB634">
        <v>687.25659105476007</v>
      </c>
      <c r="AC634">
        <v>681.13205562273686</v>
      </c>
      <c r="AD634">
        <v>582.19416127428974</v>
      </c>
      <c r="AE634">
        <v>821.33990222196815</v>
      </c>
      <c r="AF634">
        <v>63.791176600949747</v>
      </c>
      <c r="AG634">
        <v>63.519434401265229</v>
      </c>
      <c r="AH634">
        <v>62.535828572151487</v>
      </c>
      <c r="AI634">
        <v>65.859612009880721</v>
      </c>
      <c r="AJ634">
        <v>0.55571092000437428</v>
      </c>
      <c r="AK634">
        <v>0.55571086889637478</v>
      </c>
      <c r="AL634">
        <v>0.55570371136295904</v>
      </c>
      <c r="AM634">
        <v>0.55571815861244234</v>
      </c>
      <c r="AN634">
        <v>0.95575087725176289</v>
      </c>
      <c r="AO634">
        <v>0.95575087725176333</v>
      </c>
      <c r="AP634">
        <v>0.95575087725176333</v>
      </c>
      <c r="AQ634">
        <v>0.95575087725176333</v>
      </c>
      <c r="AR634">
        <v>13.77650063686834</v>
      </c>
      <c r="AS634">
        <v>13.77650063686834</v>
      </c>
      <c r="AT634">
        <v>13.77650063686834</v>
      </c>
      <c r="AU634">
        <v>13.77650063686834</v>
      </c>
      <c r="AV634" t="str">
        <f>VLOOKUP(Sheet1[[#This Row],[NPDES ID2]],Combined_Sheet__Major_Only___2[[NPDES ID2]:[ECHO BFR]],3,FALSE)</f>
        <v>CA</v>
      </c>
      <c r="AW634" t="s">
        <v>41</v>
      </c>
      <c r="AX634" t="str">
        <f>VLOOKUP(Sheet1[[#This Row],[NPDES ID2]],Combined_Sheet__Major_Only___2[[NPDES ID2]:[ECHO BFR]],27,FALSE)</f>
        <v>other</v>
      </c>
      <c r="AY634" t="str">
        <f>VLOOKUP(Sheet1[[#This Row],[NPDES ID2]],Combined_Sheet__Major_Only___2[[NPDES ID2]:[ECHO BFR]],28,FALSE)</f>
        <v>-</v>
      </c>
      <c r="AZ634" t="str">
        <f>VLOOKUP(Sheet1[[#This Row],[NPDES ID2]],Combined_Sheet__Major_Only___2[[NPDES ID2]:[ECHO BFR]],29,FALSE)</f>
        <v>thickening</v>
      </c>
      <c r="BA634">
        <f>VLOOKUP(Sheet1[[#This Row],[NPDES ID2]],Combined_Sheet__Major_Only___2[[NPDES ID2]:[ECHO BFR]],17,FALSE)</f>
        <v>37.896680000000003</v>
      </c>
      <c r="BB634">
        <f>VLOOKUP(Sheet1[[#This Row],[NPDES ID2]],Combined_Sheet__Major_Only___2[[NPDES ID2]:[ECHO BFR]],18,FALSE)</f>
        <v>-122.5274</v>
      </c>
      <c r="BC634" t="str">
        <f>IF(ISNUMBER(SEARCH("aerobic",$AW634)),"aerobic","")</f>
        <v>aerobic</v>
      </c>
      <c r="BD634" t="str">
        <f>IF(ISNUMBER(SEARCH("anaer",$AW634)),"anaer","")</f>
        <v/>
      </c>
      <c r="BE634" t="str">
        <f>IF(ISNUMBER(SEARCH("thickening",$AZ634)),"thickening","")</f>
        <v>thickening</v>
      </c>
      <c r="BF634" s="2" t="str">
        <f>IF(ISNUMBER(SEARCH("airDry",$AW634)),"airDry","")</f>
        <v/>
      </c>
      <c r="BG634" s="2" t="str">
        <f>IF(ISNUMBER(SEARCH("heatDry",$AY634)),"heatDry","")</f>
        <v/>
      </c>
      <c r="BH634" s="2" t="str">
        <f>IF(AND(ISNUMBER(SEARCH("aerobic",$AW634)),ISNUMBER(SEARCH("anaer",$AW634))),"Combined Aer and Anaer.","")</f>
        <v/>
      </c>
    </row>
    <row r="635" spans="1:60" x14ac:dyDescent="0.3">
      <c r="A635" s="4">
        <v>633</v>
      </c>
      <c r="B635" t="s">
        <v>3126</v>
      </c>
      <c r="C635">
        <v>296.83</v>
      </c>
      <c r="D635">
        <v>477.77071027775798</v>
      </c>
      <c r="E635">
        <v>478.82307406609141</v>
      </c>
      <c r="F635">
        <v>361.31062325453979</v>
      </c>
      <c r="G635">
        <v>595.19000815197694</v>
      </c>
      <c r="H635">
        <v>-77.215854416957697</v>
      </c>
      <c r="I635">
        <v>-78.291898477561801</v>
      </c>
      <c r="J635">
        <v>-90.878794501206841</v>
      </c>
      <c r="K635">
        <v>-62.342151008338767</v>
      </c>
      <c r="L635">
        <v>181.87489735921059</v>
      </c>
      <c r="M635">
        <v>180.96748608928979</v>
      </c>
      <c r="N635">
        <v>177.67976223560549</v>
      </c>
      <c r="O635">
        <v>188.7870804056806</v>
      </c>
      <c r="P635">
        <v>7.0198383937064817</v>
      </c>
      <c r="Q635">
        <v>7.0750729792178593</v>
      </c>
      <c r="R635">
        <v>5.7716149630578233</v>
      </c>
      <c r="S635">
        <v>8.0616876074786852</v>
      </c>
      <c r="T635">
        <v>87.249317626394699</v>
      </c>
      <c r="U635">
        <v>87.249180139646541</v>
      </c>
      <c r="V635">
        <v>87.190313715529228</v>
      </c>
      <c r="W635">
        <v>87.307755218513336</v>
      </c>
      <c r="X635">
        <v>6410.2485236389011</v>
      </c>
      <c r="Y635">
        <v>6437.1341440052374</v>
      </c>
      <c r="Z635">
        <v>6177.1813854061693</v>
      </c>
      <c r="AA635">
        <v>6559.074391491592</v>
      </c>
      <c r="AB635">
        <v>1198.7601217373169</v>
      </c>
      <c r="AC635">
        <v>1187.6352139065871</v>
      </c>
      <c r="AD635">
        <v>1008.836172258945</v>
      </c>
      <c r="AE635">
        <v>1444.1552277145811</v>
      </c>
      <c r="AF635">
        <v>60.048090090921107</v>
      </c>
      <c r="AG635">
        <v>59.748386929097428</v>
      </c>
      <c r="AH635">
        <v>58.663625981689641</v>
      </c>
      <c r="AI635">
        <v>62.329278859542519</v>
      </c>
      <c r="AJ635">
        <v>0.5100041552516057</v>
      </c>
      <c r="AK635">
        <v>0.51000409499533061</v>
      </c>
      <c r="AL635">
        <v>0.50999565815665304</v>
      </c>
      <c r="AM635">
        <v>0.51001268770591635</v>
      </c>
      <c r="AN635">
        <v>0.97150727376158086</v>
      </c>
      <c r="AO635">
        <v>0.97150727376158108</v>
      </c>
      <c r="AP635">
        <v>0.97150727376158108</v>
      </c>
      <c r="AQ635">
        <v>0.97150727376158108</v>
      </c>
      <c r="AR635">
        <v>12.736317039797459</v>
      </c>
      <c r="AS635">
        <v>12.736317039797459</v>
      </c>
      <c r="AT635">
        <v>12.736317039797459</v>
      </c>
      <c r="AU635">
        <v>12.736317039797459</v>
      </c>
      <c r="AV635" t="str">
        <f>VLOOKUP(Sheet1[[#This Row],[NPDES ID2]],Combined_Sheet__Major_Only___2[[NPDES ID2]:[ECHO BFR]],3,FALSE)</f>
        <v>FL</v>
      </c>
      <c r="AW635" t="s">
        <v>41</v>
      </c>
      <c r="AX635" t="str">
        <f>VLOOKUP(Sheet1[[#This Row],[NPDES ID2]],Combined_Sheet__Major_Only___2[[NPDES ID2]:[ECHO BFR]],27,FALSE)</f>
        <v>-</v>
      </c>
      <c r="AY635" t="str">
        <f>VLOOKUP(Sheet1[[#This Row],[NPDES ID2]],Combined_Sheet__Major_Only___2[[NPDES ID2]:[ECHO BFR]],28,FALSE)</f>
        <v>-</v>
      </c>
      <c r="AZ635" t="str">
        <f>VLOOKUP(Sheet1[[#This Row],[NPDES ID2]],Combined_Sheet__Major_Only___2[[NPDES ID2]:[ECHO BFR]],29,FALSE)</f>
        <v>thickening</v>
      </c>
      <c r="BA635">
        <f>VLOOKUP(Sheet1[[#This Row],[NPDES ID2]],Combined_Sheet__Major_Only___2[[NPDES ID2]:[ECHO BFR]],17,FALSE)</f>
        <v>26.040590000000002</v>
      </c>
      <c r="BB635">
        <f>VLOOKUP(Sheet1[[#This Row],[NPDES ID2]],Combined_Sheet__Major_Only___2[[NPDES ID2]:[ECHO BFR]],18,FALSE)</f>
        <v>-80.240930000000006</v>
      </c>
      <c r="BC635" t="str">
        <f>IF(ISNUMBER(SEARCH("aerobic",$AW635)),"aerobic","")</f>
        <v>aerobic</v>
      </c>
      <c r="BD635" t="str">
        <f>IF(ISNUMBER(SEARCH("anaer",$AW635)),"anaer","")</f>
        <v/>
      </c>
      <c r="BE635" t="str">
        <f>IF(ISNUMBER(SEARCH("thickening",$AZ635)),"thickening","")</f>
        <v>thickening</v>
      </c>
      <c r="BF635" s="3" t="str">
        <f>IF(ISNUMBER(SEARCH("airDry",$AW635)),"airDry","")</f>
        <v/>
      </c>
      <c r="BG635" s="3" t="str">
        <f>IF(ISNUMBER(SEARCH("heatDry",$AY635)),"heatDry","")</f>
        <v/>
      </c>
      <c r="BH635" s="3" t="str">
        <f>IF(AND(ISNUMBER(SEARCH("aerobic",$AW635)),ISNUMBER(SEARCH("anaer",$AW635))),"Combined Aer and Anaer.","")</f>
        <v/>
      </c>
    </row>
    <row r="636" spans="1:60" x14ac:dyDescent="0.3">
      <c r="A636" s="4">
        <v>634</v>
      </c>
      <c r="B636" t="s">
        <v>3131</v>
      </c>
      <c r="C636">
        <v>289.14</v>
      </c>
      <c r="D636">
        <v>495.3383064200903</v>
      </c>
      <c r="E636">
        <v>496.79395473249173</v>
      </c>
      <c r="F636">
        <v>373.85623508495371</v>
      </c>
      <c r="G636">
        <v>616.93723984054714</v>
      </c>
      <c r="H636">
        <v>-77.298197097965968</v>
      </c>
      <c r="I636">
        <v>-78.330450895292088</v>
      </c>
      <c r="J636">
        <v>-90.72692518597016</v>
      </c>
      <c r="K636">
        <v>-62.616286964575878</v>
      </c>
      <c r="L636">
        <v>174.14664666946089</v>
      </c>
      <c r="M636">
        <v>173.24024380851961</v>
      </c>
      <c r="N636">
        <v>169.9561711125771</v>
      </c>
      <c r="O636">
        <v>181.05115331845849</v>
      </c>
      <c r="P636">
        <v>6.843389625731942</v>
      </c>
      <c r="Q636">
        <v>6.9028395342094804</v>
      </c>
      <c r="R636">
        <v>5.6562287967372038</v>
      </c>
      <c r="S636">
        <v>7.8726960491848423</v>
      </c>
      <c r="T636">
        <v>101.45256909293509</v>
      </c>
      <c r="U636">
        <v>101.45240968675211</v>
      </c>
      <c r="V636">
        <v>101.3841582217642</v>
      </c>
      <c r="W636">
        <v>101.52032335748009</v>
      </c>
      <c r="X636">
        <v>7583.1286079273814</v>
      </c>
      <c r="Y636">
        <v>7616.2954113541509</v>
      </c>
      <c r="Z636">
        <v>7295.6151203719537</v>
      </c>
      <c r="AA636">
        <v>7766.8630399376334</v>
      </c>
      <c r="AB636">
        <v>1210.2642258296989</v>
      </c>
      <c r="AC636">
        <v>1202.829729517541</v>
      </c>
      <c r="AD636">
        <v>1043.885762156739</v>
      </c>
      <c r="AE636">
        <v>1420.698730688661</v>
      </c>
      <c r="AF636">
        <v>59.02573544659014</v>
      </c>
      <c r="AG636">
        <v>58.718404663825851</v>
      </c>
      <c r="AH636">
        <v>57.606018830996767</v>
      </c>
      <c r="AI636">
        <v>61.365007035385688</v>
      </c>
      <c r="AJ636">
        <v>0.49753076430761478</v>
      </c>
      <c r="AK636">
        <v>0.49753070380701309</v>
      </c>
      <c r="AL636">
        <v>0.49752223300827758</v>
      </c>
      <c r="AM636">
        <v>0.49753933111348531</v>
      </c>
      <c r="AN636">
        <v>0.97535522534586561</v>
      </c>
      <c r="AO636">
        <v>0.97535522534586572</v>
      </c>
      <c r="AP636">
        <v>0.97535522534586572</v>
      </c>
      <c r="AQ636">
        <v>0.97535522534586572</v>
      </c>
      <c r="AR636">
        <v>13.734022629740849</v>
      </c>
      <c r="AS636">
        <v>13.734022629740849</v>
      </c>
      <c r="AT636">
        <v>13.734022629740849</v>
      </c>
      <c r="AU636">
        <v>13.734022629740849</v>
      </c>
      <c r="AV636" t="str">
        <f>VLOOKUP(Sheet1[[#This Row],[NPDES ID2]],Combined_Sheet__Major_Only___2[[NPDES ID2]:[ECHO BFR]],3,FALSE)</f>
        <v>IL</v>
      </c>
      <c r="AW636" t="s">
        <v>41</v>
      </c>
      <c r="AX636" t="str">
        <f>VLOOKUP(Sheet1[[#This Row],[NPDES ID2]],Combined_Sheet__Major_Only___2[[NPDES ID2]:[ECHO BFR]],27,FALSE)</f>
        <v>tempSludgeStore</v>
      </c>
      <c r="AY636" t="str">
        <f>VLOOKUP(Sheet1[[#This Row],[NPDES ID2]],Combined_Sheet__Major_Only___2[[NPDES ID2]:[ECHO BFR]],28,FALSE)</f>
        <v>-</v>
      </c>
      <c r="AZ636" t="str">
        <f>VLOOKUP(Sheet1[[#This Row],[NPDES ID2]],Combined_Sheet__Major_Only___2[[NPDES ID2]:[ECHO BFR]],29,FALSE)</f>
        <v>thickening</v>
      </c>
      <c r="BA636">
        <f>VLOOKUP(Sheet1[[#This Row],[NPDES ID2]],Combined_Sheet__Major_Only___2[[NPDES ID2]:[ECHO BFR]],17,FALSE)</f>
        <v>42.166400000000003</v>
      </c>
      <c r="BB636">
        <f>VLOOKUP(Sheet1[[#This Row],[NPDES ID2]],Combined_Sheet__Major_Only___2[[NPDES ID2]:[ECHO BFR]],18,FALSE)</f>
        <v>-88.416399999999996</v>
      </c>
      <c r="BC636" t="str">
        <f>IF(ISNUMBER(SEARCH("aerobic",$AW636)),"aerobic","")</f>
        <v>aerobic</v>
      </c>
      <c r="BD636" t="str">
        <f>IF(ISNUMBER(SEARCH("anaer",$AW636)),"anaer","")</f>
        <v/>
      </c>
      <c r="BE636" t="str">
        <f>IF(ISNUMBER(SEARCH("thickening",$AZ636)),"thickening","")</f>
        <v>thickening</v>
      </c>
      <c r="BF636" s="2" t="str">
        <f>IF(ISNUMBER(SEARCH("airDry",$AW636)),"airDry","")</f>
        <v/>
      </c>
      <c r="BG636" s="2" t="str">
        <f>IF(ISNUMBER(SEARCH("heatDry",$AY636)),"heatDry","")</f>
        <v/>
      </c>
      <c r="BH636" s="2" t="str">
        <f>IF(AND(ISNUMBER(SEARCH("aerobic",$AW636)),ISNUMBER(SEARCH("anaer",$AW636))),"Combined Aer and Anaer.","")</f>
        <v/>
      </c>
    </row>
    <row r="637" spans="1:60" x14ac:dyDescent="0.3">
      <c r="A637" s="4">
        <v>635</v>
      </c>
      <c r="B637" t="s">
        <v>3135</v>
      </c>
      <c r="C637">
        <v>282</v>
      </c>
      <c r="D637">
        <v>472.34181518036439</v>
      </c>
      <c r="E637">
        <v>473.11910593988199</v>
      </c>
      <c r="F637">
        <v>356.88836967108853</v>
      </c>
      <c r="G637">
        <v>590.26775728402527</v>
      </c>
      <c r="H637">
        <v>-76.985426764133578</v>
      </c>
      <c r="I637">
        <v>-78.274756690269385</v>
      </c>
      <c r="J637">
        <v>-91.293974882895242</v>
      </c>
      <c r="K637">
        <v>-61.421034489344819</v>
      </c>
      <c r="L637">
        <v>181.3602146087722</v>
      </c>
      <c r="M637">
        <v>180.5621017137419</v>
      </c>
      <c r="N637">
        <v>177.67055031138361</v>
      </c>
      <c r="O637">
        <v>187.43950533588861</v>
      </c>
      <c r="P637">
        <v>6.6533973319177528</v>
      </c>
      <c r="Q637">
        <v>6.7222707524687788</v>
      </c>
      <c r="R637">
        <v>5.4240895155116347</v>
      </c>
      <c r="S637">
        <v>7.617087535835835</v>
      </c>
      <c r="T637">
        <v>60.317945086757348</v>
      </c>
      <c r="U637">
        <v>60.317849162356239</v>
      </c>
      <c r="V637">
        <v>60.276778102390679</v>
      </c>
      <c r="W637">
        <v>60.358716950959</v>
      </c>
      <c r="X637">
        <v>4221.7730046796187</v>
      </c>
      <c r="Y637">
        <v>4237.3790425760953</v>
      </c>
      <c r="Z637">
        <v>4086.2966232663862</v>
      </c>
      <c r="AA637">
        <v>4308.1322419832704</v>
      </c>
      <c r="AB637">
        <v>735.76666642313762</v>
      </c>
      <c r="AC637">
        <v>729.84023776124764</v>
      </c>
      <c r="AD637">
        <v>627.01525472334833</v>
      </c>
      <c r="AE637">
        <v>873.20135346143002</v>
      </c>
      <c r="AF637">
        <v>63.026765503216438</v>
      </c>
      <c r="AG637">
        <v>62.749317093031209</v>
      </c>
      <c r="AH637">
        <v>61.74499729267874</v>
      </c>
      <c r="AI637">
        <v>65.138723286844723</v>
      </c>
      <c r="AJ637">
        <v>0.54637200683412446</v>
      </c>
      <c r="AK637">
        <v>0.54637195909625336</v>
      </c>
      <c r="AL637">
        <v>0.54636527327758744</v>
      </c>
      <c r="AM637">
        <v>0.54637876837727928</v>
      </c>
      <c r="AN637">
        <v>0.95952409544157247</v>
      </c>
      <c r="AO637">
        <v>0.95952409544157258</v>
      </c>
      <c r="AP637">
        <v>0.95952409544157258</v>
      </c>
      <c r="AQ637">
        <v>0.95952409544157258</v>
      </c>
      <c r="AR637">
        <v>13.9193327736672</v>
      </c>
      <c r="AS637">
        <v>13.9193327736672</v>
      </c>
      <c r="AT637">
        <v>13.9193327736672</v>
      </c>
      <c r="AU637">
        <v>13.9193327736672</v>
      </c>
      <c r="AV637" t="str">
        <f>VLOOKUP(Sheet1[[#This Row],[NPDES ID2]],Combined_Sheet__Major_Only___2[[NPDES ID2]:[ECHO BFR]],3,FALSE)</f>
        <v>GA</v>
      </c>
      <c r="AW637" t="s">
        <v>41</v>
      </c>
      <c r="AX637" t="str">
        <f>VLOOKUP(Sheet1[[#This Row],[NPDES ID2]],Combined_Sheet__Major_Only___2[[NPDES ID2]:[ECHO BFR]],27,FALSE)</f>
        <v>-</v>
      </c>
      <c r="AY637" t="str">
        <f>VLOOKUP(Sheet1[[#This Row],[NPDES ID2]],Combined_Sheet__Major_Only___2[[NPDES ID2]:[ECHO BFR]],28,FALSE)</f>
        <v>-</v>
      </c>
      <c r="AZ637" t="str">
        <f>VLOOKUP(Sheet1[[#This Row],[NPDES ID2]],Combined_Sheet__Major_Only___2[[NPDES ID2]:[ECHO BFR]],29,FALSE)</f>
        <v>thickening</v>
      </c>
      <c r="BA637">
        <f>VLOOKUP(Sheet1[[#This Row],[NPDES ID2]],Combined_Sheet__Major_Only___2[[NPDES ID2]:[ECHO BFR]],17,FALSE)</f>
        <v>33.452824</v>
      </c>
      <c r="BB637">
        <f>VLOOKUP(Sheet1[[#This Row],[NPDES ID2]],Combined_Sheet__Major_Only___2[[NPDES ID2]:[ECHO BFR]],18,FALSE)</f>
        <v>-82.506639000000007</v>
      </c>
      <c r="BC637" t="str">
        <f>IF(ISNUMBER(SEARCH("aerobic",$AW637)),"aerobic","")</f>
        <v>aerobic</v>
      </c>
      <c r="BD637" t="str">
        <f>IF(ISNUMBER(SEARCH("anaer",$AW637)),"anaer","")</f>
        <v/>
      </c>
      <c r="BE637" t="str">
        <f>IF(ISNUMBER(SEARCH("thickening",$AZ637)),"thickening","")</f>
        <v>thickening</v>
      </c>
      <c r="BF637" s="3" t="str">
        <f>IF(ISNUMBER(SEARCH("airDry",$AW637)),"airDry","")</f>
        <v/>
      </c>
      <c r="BG637" s="3" t="str">
        <f>IF(ISNUMBER(SEARCH("heatDry",$AY637)),"heatDry","")</f>
        <v/>
      </c>
      <c r="BH637" s="3" t="str">
        <f>IF(AND(ISNUMBER(SEARCH("aerobic",$AW637)),ISNUMBER(SEARCH("anaer",$AW637))),"Combined Aer and Anaer.","")</f>
        <v/>
      </c>
    </row>
    <row r="638" spans="1:60" x14ac:dyDescent="0.3">
      <c r="A638" s="4">
        <v>636</v>
      </c>
      <c r="B638" t="s">
        <v>3139</v>
      </c>
      <c r="C638">
        <v>278</v>
      </c>
      <c r="D638">
        <v>620.36938010631957</v>
      </c>
      <c r="E638">
        <v>622.73314898004651</v>
      </c>
      <c r="F638">
        <v>463.53440965207318</v>
      </c>
      <c r="G638">
        <v>781.72224182367393</v>
      </c>
      <c r="H638">
        <v>-78.123931840757336</v>
      </c>
      <c r="I638">
        <v>-77.700103295325704</v>
      </c>
      <c r="J638">
        <v>-90.30772109940051</v>
      </c>
      <c r="K638">
        <v>-66.403550384933027</v>
      </c>
      <c r="L638">
        <v>137.6520077900941</v>
      </c>
      <c r="M638">
        <v>136.5588167180035</v>
      </c>
      <c r="N638">
        <v>132.5986057572687</v>
      </c>
      <c r="O638">
        <v>145.978160141845</v>
      </c>
      <c r="P638">
        <v>6.6282287832711031</v>
      </c>
      <c r="Q638">
        <v>6.6081596252965706</v>
      </c>
      <c r="R638">
        <v>5.6977584764451397</v>
      </c>
      <c r="S638">
        <v>7.5101852825128104</v>
      </c>
      <c r="T638">
        <v>3.9479867675835698</v>
      </c>
      <c r="U638">
        <v>3.9479778371805749</v>
      </c>
      <c r="V638">
        <v>3.944154189467445</v>
      </c>
      <c r="W638">
        <v>3.9517825606662291</v>
      </c>
      <c r="X638">
        <v>359.14216212445962</v>
      </c>
      <c r="Y638">
        <v>361.43756216988442</v>
      </c>
      <c r="Z638">
        <v>338.64713476029681</v>
      </c>
      <c r="AA638">
        <v>372.47170191407622</v>
      </c>
      <c r="AB638">
        <v>102.2455976464249</v>
      </c>
      <c r="AC638">
        <v>98.798734109301378</v>
      </c>
      <c r="AD638">
        <v>78.43405770977985</v>
      </c>
      <c r="AE638">
        <v>141.07159161521739</v>
      </c>
      <c r="AF638">
        <v>48.525333234755138</v>
      </c>
      <c r="AG638">
        <v>48.139908181261973</v>
      </c>
      <c r="AH638">
        <v>46.744178009610138</v>
      </c>
      <c r="AI638">
        <v>51.460032663679947</v>
      </c>
      <c r="AJ638">
        <v>0.36974271197811148</v>
      </c>
      <c r="AK638">
        <v>0.36974268682487171</v>
      </c>
      <c r="AL638">
        <v>0.36973916346317898</v>
      </c>
      <c r="AM638">
        <v>0.36974627523042192</v>
      </c>
      <c r="AN638">
        <v>0.66187523895629685</v>
      </c>
      <c r="AO638">
        <v>0.66187523895629685</v>
      </c>
      <c r="AP638">
        <v>0.66187523895629685</v>
      </c>
      <c r="AQ638">
        <v>0.66187523895629685</v>
      </c>
      <c r="AR638">
        <v>8.3172509873287428</v>
      </c>
      <c r="AS638">
        <v>8.317250987328741</v>
      </c>
      <c r="AT638">
        <v>8.317250987328741</v>
      </c>
      <c r="AU638">
        <v>8.317250987328741</v>
      </c>
      <c r="AV638" t="str">
        <f>VLOOKUP(Sheet1[[#This Row],[NPDES ID2]],Combined_Sheet__Major_Only___2[[NPDES ID2]:[ECHO BFR]],3,FALSE)</f>
        <v>TX</v>
      </c>
      <c r="AW638" t="s">
        <v>1420</v>
      </c>
      <c r="AX638" t="str">
        <f>VLOOKUP(Sheet1[[#This Row],[NPDES ID2]],Combined_Sheet__Major_Only___2[[NPDES ID2]:[ECHO BFR]],27,FALSE)</f>
        <v>-</v>
      </c>
      <c r="AY638" t="str">
        <f>VLOOKUP(Sheet1[[#This Row],[NPDES ID2]],Combined_Sheet__Major_Only___2[[NPDES ID2]:[ECHO BFR]],28,FALSE)</f>
        <v>-</v>
      </c>
      <c r="AZ638" t="str">
        <f>VLOOKUP(Sheet1[[#This Row],[NPDES ID2]],Combined_Sheet__Major_Only___2[[NPDES ID2]:[ECHO BFR]],29,FALSE)</f>
        <v>thickening</v>
      </c>
      <c r="BA638">
        <f>VLOOKUP(Sheet1[[#This Row],[NPDES ID2]],Combined_Sheet__Major_Only___2[[NPDES ID2]:[ECHO BFR]],17,FALSE)</f>
        <v>32.320461000000002</v>
      </c>
      <c r="BB638">
        <f>VLOOKUP(Sheet1[[#This Row],[NPDES ID2]],Combined_Sheet__Major_Only___2[[NPDES ID2]:[ECHO BFR]],18,FALSE)</f>
        <v>-96.129971999999995</v>
      </c>
      <c r="BC638" t="str">
        <f>IF(ISNUMBER(SEARCH("aerobic",$AW638)),"aerobic","")</f>
        <v/>
      </c>
      <c r="BD638" t="str">
        <f>IF(ISNUMBER(SEARCH("anaer",$AW638)),"anaer","")</f>
        <v/>
      </c>
      <c r="BE638" t="str">
        <f>IF(ISNUMBER(SEARCH("thickening",$AZ638)),"thickening","")</f>
        <v>thickening</v>
      </c>
      <c r="BF638" s="2" t="str">
        <f>IF(ISNUMBER(SEARCH("airDry",$AW638)),"airDry","")</f>
        <v>airDry</v>
      </c>
      <c r="BG638" s="2" t="str">
        <f>IF(ISNUMBER(SEARCH("heatDry",$AY638)),"heatDry","")</f>
        <v/>
      </c>
      <c r="BH638" s="2" t="str">
        <f>IF(AND(ISNUMBER(SEARCH("aerobic",$AW638)),ISNUMBER(SEARCH("anaer",$AW638))),"Combined Aer and Anaer.","")</f>
        <v/>
      </c>
    </row>
    <row r="639" spans="1:60" x14ac:dyDescent="0.3">
      <c r="A639" s="4">
        <v>637</v>
      </c>
      <c r="B639" t="s">
        <v>3144</v>
      </c>
      <c r="C639">
        <v>269</v>
      </c>
      <c r="D639">
        <v>494.95625888681599</v>
      </c>
      <c r="E639">
        <v>496.19903841637017</v>
      </c>
      <c r="F639">
        <v>372.9534056860665</v>
      </c>
      <c r="G639">
        <v>618.7751190738752</v>
      </c>
      <c r="H639">
        <v>-77.059428291938929</v>
      </c>
      <c r="I639">
        <v>-78.35202265242998</v>
      </c>
      <c r="J639">
        <v>-91.218340736081217</v>
      </c>
      <c r="K639">
        <v>-61.776913848813813</v>
      </c>
      <c r="L639">
        <v>170.9356865564082</v>
      </c>
      <c r="M639">
        <v>170.15893243718691</v>
      </c>
      <c r="N639">
        <v>167.3449009960793</v>
      </c>
      <c r="O639">
        <v>176.85202231610509</v>
      </c>
      <c r="P639">
        <v>6.3505365568215941</v>
      </c>
      <c r="Q639">
        <v>6.4179123145312804</v>
      </c>
      <c r="R639">
        <v>5.1882387790995006</v>
      </c>
      <c r="S639">
        <v>7.2760747884689696</v>
      </c>
      <c r="T639">
        <v>46.426921184697747</v>
      </c>
      <c r="U639">
        <v>46.426846697880478</v>
      </c>
      <c r="V639">
        <v>46.394954369092233</v>
      </c>
      <c r="W639">
        <v>46.458581183234891</v>
      </c>
      <c r="X639">
        <v>3288.812834062991</v>
      </c>
      <c r="Y639">
        <v>3301.359340240178</v>
      </c>
      <c r="Z639">
        <v>3179.8747165355198</v>
      </c>
      <c r="AA639">
        <v>3358.2943467876148</v>
      </c>
      <c r="AB639">
        <v>507.74727902582731</v>
      </c>
      <c r="AC639">
        <v>504.75626105206982</v>
      </c>
      <c r="AD639">
        <v>440.45993418656582</v>
      </c>
      <c r="AE639">
        <v>590.7543383433665</v>
      </c>
      <c r="AF639">
        <v>62.274661498477769</v>
      </c>
      <c r="AG639">
        <v>61.99160899086904</v>
      </c>
      <c r="AH639">
        <v>60.96685469728429</v>
      </c>
      <c r="AI639">
        <v>64.429497619182939</v>
      </c>
      <c r="AJ639">
        <v>0.53718574503602734</v>
      </c>
      <c r="AK639">
        <v>0.53718570738431204</v>
      </c>
      <c r="AL639">
        <v>0.5371804333808452</v>
      </c>
      <c r="AM639">
        <v>0.53719107875290528</v>
      </c>
      <c r="AN639">
        <v>0.94831144843062876</v>
      </c>
      <c r="AO639">
        <v>0.94831144843062876</v>
      </c>
      <c r="AP639">
        <v>0.94831144843062876</v>
      </c>
      <c r="AQ639">
        <v>0.94831144843062876</v>
      </c>
      <c r="AR639">
        <v>14.786274285417271</v>
      </c>
      <c r="AS639">
        <v>14.786274285417271</v>
      </c>
      <c r="AT639">
        <v>14.786274285417271</v>
      </c>
      <c r="AU639">
        <v>14.786274285417271</v>
      </c>
      <c r="AV639" t="str">
        <f>VLOOKUP(Sheet1[[#This Row],[NPDES ID2]],Combined_Sheet__Major_Only___2[[NPDES ID2]:[ECHO BFR]],3,FALSE)</f>
        <v>IN</v>
      </c>
      <c r="AW639" t="s">
        <v>41</v>
      </c>
      <c r="AX639" t="str">
        <f>VLOOKUP(Sheet1[[#This Row],[NPDES ID2]],Combined_Sheet__Major_Only___2[[NPDES ID2]:[ECHO BFR]],27,FALSE)</f>
        <v>-</v>
      </c>
      <c r="AY639" t="str">
        <f>VLOOKUP(Sheet1[[#This Row],[NPDES ID2]],Combined_Sheet__Major_Only___2[[NPDES ID2]:[ECHO BFR]],28,FALSE)</f>
        <v>-</v>
      </c>
      <c r="AZ639" t="str">
        <f>VLOOKUP(Sheet1[[#This Row],[NPDES ID2]],Combined_Sheet__Major_Only___2[[NPDES ID2]:[ECHO BFR]],29,FALSE)</f>
        <v>thickening</v>
      </c>
      <c r="BA639">
        <f>VLOOKUP(Sheet1[[#This Row],[NPDES ID2]],Combined_Sheet__Major_Only___2[[NPDES ID2]:[ECHO BFR]],17,FALSE)</f>
        <v>39.297111000000001</v>
      </c>
      <c r="BB639">
        <f>VLOOKUP(Sheet1[[#This Row],[NPDES ID2]],Combined_Sheet__Major_Only___2[[NPDES ID2]:[ECHO BFR]],18,FALSE)</f>
        <v>-85.240888999999996</v>
      </c>
      <c r="BC639" t="str">
        <f>IF(ISNUMBER(SEARCH("aerobic",$AW639)),"aerobic","")</f>
        <v>aerobic</v>
      </c>
      <c r="BD639" t="str">
        <f>IF(ISNUMBER(SEARCH("anaer",$AW639)),"anaer","")</f>
        <v/>
      </c>
      <c r="BE639" t="str">
        <f>IF(ISNUMBER(SEARCH("thickening",$AZ639)),"thickening","")</f>
        <v>thickening</v>
      </c>
      <c r="BF639" s="3" t="str">
        <f>IF(ISNUMBER(SEARCH("airDry",$AW639)),"airDry","")</f>
        <v/>
      </c>
      <c r="BG639" s="3" t="str">
        <f>IF(ISNUMBER(SEARCH("heatDry",$AY639)),"heatDry","")</f>
        <v/>
      </c>
      <c r="BH639" s="3" t="str">
        <f>IF(AND(ISNUMBER(SEARCH("aerobic",$AW639)),ISNUMBER(SEARCH("anaer",$AW639))),"Combined Aer and Anaer.","")</f>
        <v/>
      </c>
    </row>
    <row r="640" spans="1:60" x14ac:dyDescent="0.3">
      <c r="A640" s="4">
        <v>638</v>
      </c>
      <c r="B640" t="s">
        <v>3149</v>
      </c>
      <c r="C640">
        <v>260.60000000000002</v>
      </c>
      <c r="D640">
        <v>488.34136609806671</v>
      </c>
      <c r="E640">
        <v>489.33682220303592</v>
      </c>
      <c r="F640">
        <v>367.8792932637088</v>
      </c>
      <c r="G640">
        <v>611.80492928483204</v>
      </c>
      <c r="H640">
        <v>-76.858594572417019</v>
      </c>
      <c r="I640">
        <v>-78.072569490992009</v>
      </c>
      <c r="J640">
        <v>-91.052481068315103</v>
      </c>
      <c r="K640">
        <v>-60.732032862519702</v>
      </c>
      <c r="L640">
        <v>171.85023381527489</v>
      </c>
      <c r="M640">
        <v>171.14444596381199</v>
      </c>
      <c r="N640">
        <v>168.5874688568033</v>
      </c>
      <c r="O640">
        <v>177.2261196507439</v>
      </c>
      <c r="P640">
        <v>6.1405154889970426</v>
      </c>
      <c r="Q640">
        <v>6.2147712347160411</v>
      </c>
      <c r="R640">
        <v>4.9832606186268862</v>
      </c>
      <c r="S640">
        <v>7.0375577648501926</v>
      </c>
      <c r="T640">
        <v>51.130575377212658</v>
      </c>
      <c r="U640">
        <v>51.130493631392611</v>
      </c>
      <c r="V640">
        <v>51.095493282800462</v>
      </c>
      <c r="W640">
        <v>51.165320754152191</v>
      </c>
      <c r="X640">
        <v>3490.034086266096</v>
      </c>
      <c r="Y640">
        <v>3502.0548182821808</v>
      </c>
      <c r="Z640">
        <v>3385.511057701473</v>
      </c>
      <c r="AA640">
        <v>3556.6218431585462</v>
      </c>
      <c r="AB640">
        <v>583.53640800999619</v>
      </c>
      <c r="AC640">
        <v>579.32754734542323</v>
      </c>
      <c r="AD640">
        <v>500.7238309862268</v>
      </c>
      <c r="AE640">
        <v>687.86505199143835</v>
      </c>
      <c r="AF640">
        <v>64.625920905050947</v>
      </c>
      <c r="AG640">
        <v>64.360430049960883</v>
      </c>
      <c r="AH640">
        <v>63.399326117077507</v>
      </c>
      <c r="AI640">
        <v>66.646958322294864</v>
      </c>
      <c r="AJ640">
        <v>0.56591171689943531</v>
      </c>
      <c r="AK640">
        <v>0.56591167630133588</v>
      </c>
      <c r="AL640">
        <v>0.56590598966794736</v>
      </c>
      <c r="AM640">
        <v>0.56591746792024611</v>
      </c>
      <c r="AN640">
        <v>0.95274414813014519</v>
      </c>
      <c r="AO640">
        <v>0.95274414813014474</v>
      </c>
      <c r="AP640">
        <v>0.95274414813014474</v>
      </c>
      <c r="AQ640">
        <v>0.95274414813014474</v>
      </c>
      <c r="AR640">
        <v>14.6245785717872</v>
      </c>
      <c r="AS640">
        <v>14.6245785717872</v>
      </c>
      <c r="AT640">
        <v>14.6245785717872</v>
      </c>
      <c r="AU640">
        <v>14.6245785717872</v>
      </c>
      <c r="AV640" t="str">
        <f>VLOOKUP(Sheet1[[#This Row],[NPDES ID2]],Combined_Sheet__Major_Only___2[[NPDES ID2]:[ECHO BFR]],3,FALSE)</f>
        <v>MN</v>
      </c>
      <c r="AW640" t="s">
        <v>41</v>
      </c>
      <c r="AX640" t="str">
        <f>VLOOKUP(Sheet1[[#This Row],[NPDES ID2]],Combined_Sheet__Major_Only___2[[NPDES ID2]:[ECHO BFR]],27,FALSE)</f>
        <v>-</v>
      </c>
      <c r="AY640" t="str">
        <f>VLOOKUP(Sheet1[[#This Row],[NPDES ID2]],Combined_Sheet__Major_Only___2[[NPDES ID2]:[ECHO BFR]],28,FALSE)</f>
        <v>-</v>
      </c>
      <c r="AZ640" t="str">
        <f>VLOOKUP(Sheet1[[#This Row],[NPDES ID2]],Combined_Sheet__Major_Only___2[[NPDES ID2]:[ECHO BFR]],29,FALSE)</f>
        <v>thickening</v>
      </c>
      <c r="BA640">
        <f>VLOOKUP(Sheet1[[#This Row],[NPDES ID2]],Combined_Sheet__Major_Only___2[[NPDES ID2]:[ECHO BFR]],17,FALSE)</f>
        <v>45.303780000000003</v>
      </c>
      <c r="BB640">
        <f>VLOOKUP(Sheet1[[#This Row],[NPDES ID2]],Combined_Sheet__Major_Only___2[[NPDES ID2]:[ECHO BFR]],18,FALSE)</f>
        <v>-93.749840000000006</v>
      </c>
      <c r="BC640" t="str">
        <f>IF(ISNUMBER(SEARCH("aerobic",$AW640)),"aerobic","")</f>
        <v>aerobic</v>
      </c>
      <c r="BD640" t="str">
        <f>IF(ISNUMBER(SEARCH("anaer",$AW640)),"anaer","")</f>
        <v/>
      </c>
      <c r="BE640" t="str">
        <f>IF(ISNUMBER(SEARCH("thickening",$AZ640)),"thickening","")</f>
        <v>thickening</v>
      </c>
      <c r="BF640" s="2" t="str">
        <f>IF(ISNUMBER(SEARCH("airDry",$AW640)),"airDry","")</f>
        <v/>
      </c>
      <c r="BG640" s="2" t="str">
        <f>IF(ISNUMBER(SEARCH("heatDry",$AY640)),"heatDry","")</f>
        <v/>
      </c>
      <c r="BH640" s="2" t="str">
        <f>IF(AND(ISNUMBER(SEARCH("aerobic",$AW640)),ISNUMBER(SEARCH("anaer",$AW640))),"Combined Aer and Anaer.","")</f>
        <v/>
      </c>
    </row>
    <row r="641" spans="1:60" x14ac:dyDescent="0.3">
      <c r="A641" s="4">
        <v>639</v>
      </c>
      <c r="B641" t="s">
        <v>3153</v>
      </c>
      <c r="C641">
        <v>249.65</v>
      </c>
      <c r="D641">
        <v>520.80416692452297</v>
      </c>
      <c r="E641">
        <v>522.54004747032604</v>
      </c>
      <c r="F641">
        <v>390.89414994905587</v>
      </c>
      <c r="G641">
        <v>652.10035249807561</v>
      </c>
      <c r="H641">
        <v>-76.958661152198815</v>
      </c>
      <c r="I641">
        <v>-78.283783913656208</v>
      </c>
      <c r="J641">
        <v>-91.118803598341728</v>
      </c>
      <c r="K641">
        <v>-61.477512997438971</v>
      </c>
      <c r="L641">
        <v>159.46058930702981</v>
      </c>
      <c r="M641">
        <v>158.74596385067051</v>
      </c>
      <c r="N641">
        <v>156.15617719818309</v>
      </c>
      <c r="O641">
        <v>164.9053094204175</v>
      </c>
      <c r="P641">
        <v>5.8920773472276107</v>
      </c>
      <c r="Q641">
        <v>5.9541117330343072</v>
      </c>
      <c r="R641">
        <v>4.8091904430821186</v>
      </c>
      <c r="S641">
        <v>6.748625280921579</v>
      </c>
      <c r="T641">
        <v>243.6277884740451</v>
      </c>
      <c r="U641">
        <v>243.6274096532814</v>
      </c>
      <c r="V641">
        <v>243.46521348501051</v>
      </c>
      <c r="W641">
        <v>243.78880307051071</v>
      </c>
      <c r="X641">
        <v>17169.239740455811</v>
      </c>
      <c r="Y641">
        <v>17234.027731017839</v>
      </c>
      <c r="Z641">
        <v>16607.82780417363</v>
      </c>
      <c r="AA641">
        <v>17527.046766344829</v>
      </c>
      <c r="AB641">
        <v>2706.5330363088042</v>
      </c>
      <c r="AC641">
        <v>2689.6484577055971</v>
      </c>
      <c r="AD641">
        <v>2341.1702087198601</v>
      </c>
      <c r="AE641">
        <v>3159.3366116279572</v>
      </c>
      <c r="AF641">
        <v>62.598121689321417</v>
      </c>
      <c r="AG641">
        <v>62.31739651114664</v>
      </c>
      <c r="AH641">
        <v>61.301982615247667</v>
      </c>
      <c r="AI641">
        <v>64.733888390261498</v>
      </c>
      <c r="AJ641">
        <v>0.54113622933154715</v>
      </c>
      <c r="AK641">
        <v>0.54113612394472776</v>
      </c>
      <c r="AL641">
        <v>0.54112137774243019</v>
      </c>
      <c r="AM641">
        <v>0.54115114291001321</v>
      </c>
      <c r="AN641">
        <v>0.98952115583360467</v>
      </c>
      <c r="AO641">
        <v>0.98952115583360467</v>
      </c>
      <c r="AP641">
        <v>0.98952115583360467</v>
      </c>
      <c r="AQ641">
        <v>0.98952115583360467</v>
      </c>
      <c r="AR641">
        <v>14.675225380708669</v>
      </c>
      <c r="AS641">
        <v>14.675225380708669</v>
      </c>
      <c r="AT641">
        <v>14.675225380708669</v>
      </c>
      <c r="AU641">
        <v>14.675225380708669</v>
      </c>
      <c r="AV641" t="str">
        <f>VLOOKUP(Sheet1[[#This Row],[NPDES ID2]],Combined_Sheet__Major_Only___2[[NPDES ID2]:[ECHO BFR]],3,FALSE)</f>
        <v>SD</v>
      </c>
      <c r="AW641" t="s">
        <v>12181</v>
      </c>
      <c r="AX641" t="str">
        <f>VLOOKUP(Sheet1[[#This Row],[NPDES ID2]],Combined_Sheet__Major_Only___2[[NPDES ID2]:[ECHO BFR]],27,FALSE)</f>
        <v>tempSludgeStore</v>
      </c>
      <c r="AY641" t="str">
        <f>VLOOKUP(Sheet1[[#This Row],[NPDES ID2]],Combined_Sheet__Major_Only___2[[NPDES ID2]:[ECHO BFR]],28,FALSE)</f>
        <v>-</v>
      </c>
      <c r="AZ641" t="str">
        <f>VLOOKUP(Sheet1[[#This Row],[NPDES ID2]],Combined_Sheet__Major_Only___2[[NPDES ID2]:[ECHO BFR]],29,FALSE)</f>
        <v>sludgeLagoon</v>
      </c>
      <c r="BA641">
        <f>VLOOKUP(Sheet1[[#This Row],[NPDES ID2]],Combined_Sheet__Major_Only___2[[NPDES ID2]:[ECHO BFR]],17,FALSE)</f>
        <v>42.762222000000001</v>
      </c>
      <c r="BB641">
        <f>VLOOKUP(Sheet1[[#This Row],[NPDES ID2]],Combined_Sheet__Major_Only___2[[NPDES ID2]:[ECHO BFR]],18,FALSE)</f>
        <v>-96.916583000000003</v>
      </c>
      <c r="BC641" t="str">
        <f>IF(ISNUMBER(SEARCH("aerobic",$AW641)),"aerobic","")</f>
        <v/>
      </c>
      <c r="BD641" t="str">
        <f>IF(ISNUMBER(SEARCH("anaer",$AW641)),"anaer","")</f>
        <v>anaer</v>
      </c>
      <c r="BE641" t="str">
        <f>IF(ISNUMBER(SEARCH("thickening",$AZ641)),"thickening","")</f>
        <v/>
      </c>
      <c r="BF641" s="3" t="str">
        <f>IF(ISNUMBER(SEARCH("airDry",$AW641)),"airDry","")</f>
        <v/>
      </c>
      <c r="BG641" s="3" t="str">
        <f>IF(ISNUMBER(SEARCH("heatDry",$AY641)),"heatDry","")</f>
        <v/>
      </c>
      <c r="BH641" s="3" t="str">
        <f>IF(AND(ISNUMBER(SEARCH("aerobic",$AW641)),ISNUMBER(SEARCH("anaer",$AW641))),"Combined Aer and Anaer.","")</f>
        <v/>
      </c>
    </row>
    <row r="642" spans="1:60" x14ac:dyDescent="0.3">
      <c r="A642" s="4">
        <v>640</v>
      </c>
      <c r="B642" t="s">
        <v>3156</v>
      </c>
      <c r="C642">
        <v>221</v>
      </c>
      <c r="D642">
        <v>692.77251897654014</v>
      </c>
      <c r="E642">
        <v>698.54094234635204</v>
      </c>
      <c r="F642">
        <v>513.69728806745877</v>
      </c>
      <c r="G642">
        <v>883.6123121588214</v>
      </c>
      <c r="H642">
        <v>-77.90687330692451</v>
      </c>
      <c r="I642">
        <v>-77.950718328639681</v>
      </c>
      <c r="J642">
        <v>-90.749737859722558</v>
      </c>
      <c r="K642">
        <v>-64.895013287920946</v>
      </c>
      <c r="L642">
        <v>116.6681972003629</v>
      </c>
      <c r="M642">
        <v>115.8529138093117</v>
      </c>
      <c r="N642">
        <v>112.8995277120616</v>
      </c>
      <c r="O642">
        <v>122.877561409028</v>
      </c>
      <c r="P642">
        <v>5.2583845866120358</v>
      </c>
      <c r="Q642">
        <v>5.2447949770513898</v>
      </c>
      <c r="R642">
        <v>4.4529316756833657</v>
      </c>
      <c r="S642">
        <v>5.9893812016780954</v>
      </c>
      <c r="T642">
        <v>3.9497321677206969</v>
      </c>
      <c r="U642">
        <v>3.9497232346240811</v>
      </c>
      <c r="V642">
        <v>3.9458984336080141</v>
      </c>
      <c r="W642">
        <v>3.953529105704674</v>
      </c>
      <c r="X642">
        <v>336.93228738901598</v>
      </c>
      <c r="Y642">
        <v>338.84018434854568</v>
      </c>
      <c r="Z642">
        <v>319.96470970882513</v>
      </c>
      <c r="AA642">
        <v>347.91831056020169</v>
      </c>
      <c r="AB642">
        <v>88.846858213645604</v>
      </c>
      <c r="AC642">
        <v>86.501751849764432</v>
      </c>
      <c r="AD642">
        <v>69.688350233814035</v>
      </c>
      <c r="AE642">
        <v>118.90801542736359</v>
      </c>
      <c r="AF642">
        <v>51.735640147517209</v>
      </c>
      <c r="AG642">
        <v>51.374067495486727</v>
      </c>
      <c r="AH642">
        <v>50.064677043081119</v>
      </c>
      <c r="AI642">
        <v>54.488776706774701</v>
      </c>
      <c r="AJ642">
        <v>0.40874101785878292</v>
      </c>
      <c r="AK642">
        <v>0.4087409969138025</v>
      </c>
      <c r="AL642">
        <v>0.40873806260684381</v>
      </c>
      <c r="AM642">
        <v>0.40874398537605672</v>
      </c>
      <c r="AN642">
        <v>0.66195221100519108</v>
      </c>
      <c r="AO642">
        <v>0.66195221100519108</v>
      </c>
      <c r="AP642">
        <v>0.66195221100519108</v>
      </c>
      <c r="AQ642">
        <v>0.66195221100519108</v>
      </c>
      <c r="AR642">
        <v>9.1848750097621572</v>
      </c>
      <c r="AS642">
        <v>9.1848750097621572</v>
      </c>
      <c r="AT642">
        <v>9.1848750097621572</v>
      </c>
      <c r="AU642">
        <v>9.1848750097621572</v>
      </c>
      <c r="AV642" t="str">
        <f>VLOOKUP(Sheet1[[#This Row],[NPDES ID2]],Combined_Sheet__Major_Only___2[[NPDES ID2]:[ECHO BFR]],3,FALSE)</f>
        <v>TX</v>
      </c>
      <c r="AW642" t="s">
        <v>1420</v>
      </c>
      <c r="AX642" t="str">
        <f>VLOOKUP(Sheet1[[#This Row],[NPDES ID2]],Combined_Sheet__Major_Only___2[[NPDES ID2]:[ECHO BFR]],27,FALSE)</f>
        <v>-</v>
      </c>
      <c r="AY642" t="str">
        <f>VLOOKUP(Sheet1[[#This Row],[NPDES ID2]],Combined_Sheet__Major_Only___2[[NPDES ID2]:[ECHO BFR]],28,FALSE)</f>
        <v>-</v>
      </c>
      <c r="AZ642" t="str">
        <f>VLOOKUP(Sheet1[[#This Row],[NPDES ID2]],Combined_Sheet__Major_Only___2[[NPDES ID2]:[ECHO BFR]],29,FALSE)</f>
        <v>thickening</v>
      </c>
      <c r="BA642">
        <f>VLOOKUP(Sheet1[[#This Row],[NPDES ID2]],Combined_Sheet__Major_Only___2[[NPDES ID2]:[ECHO BFR]],17,FALSE)</f>
        <v>32.436529999999998</v>
      </c>
      <c r="BB642">
        <f>VLOOKUP(Sheet1[[#This Row],[NPDES ID2]],Combined_Sheet__Major_Only___2[[NPDES ID2]:[ECHO BFR]],18,FALSE)</f>
        <v>-95.195390000000003</v>
      </c>
      <c r="BC642" t="str">
        <f>IF(ISNUMBER(SEARCH("aerobic",$AW642)),"aerobic","")</f>
        <v/>
      </c>
      <c r="BD642" t="str">
        <f>IF(ISNUMBER(SEARCH("anaer",$AW642)),"anaer","")</f>
        <v/>
      </c>
      <c r="BE642" t="str">
        <f>IF(ISNUMBER(SEARCH("thickening",$AZ642)),"thickening","")</f>
        <v>thickening</v>
      </c>
      <c r="BF642" s="2" t="str">
        <f>IF(ISNUMBER(SEARCH("airDry",$AW642)),"airDry","")</f>
        <v>airDry</v>
      </c>
      <c r="BG642" s="2" t="str">
        <f>IF(ISNUMBER(SEARCH("heatDry",$AY642)),"heatDry","")</f>
        <v/>
      </c>
      <c r="BH642" s="2" t="str">
        <f>IF(AND(ISNUMBER(SEARCH("aerobic",$AW642)),ISNUMBER(SEARCH("anaer",$AW642))),"Combined Aer and Anaer.","")</f>
        <v/>
      </c>
    </row>
    <row r="643" spans="1:60" x14ac:dyDescent="0.3">
      <c r="A643" s="4">
        <v>641</v>
      </c>
      <c r="B643" t="s">
        <v>3161</v>
      </c>
      <c r="C643">
        <v>207.72</v>
      </c>
      <c r="D643">
        <v>602.97191878568333</v>
      </c>
      <c r="E643">
        <v>605.33166861427276</v>
      </c>
      <c r="F643">
        <v>445.87977207586431</v>
      </c>
      <c r="G643">
        <v>763.79252464612853</v>
      </c>
      <c r="H643">
        <v>-76.989729249014971</v>
      </c>
      <c r="I643">
        <v>-78.30322338204158</v>
      </c>
      <c r="J643">
        <v>-91.124058845099867</v>
      </c>
      <c r="K643">
        <v>-61.593959240876508</v>
      </c>
      <c r="L643">
        <v>132.27593602609809</v>
      </c>
      <c r="M643">
        <v>131.6783084952053</v>
      </c>
      <c r="N643">
        <v>129.5126699643057</v>
      </c>
      <c r="O643">
        <v>136.82896264925861</v>
      </c>
      <c r="P643">
        <v>4.9032412052766938</v>
      </c>
      <c r="Q643">
        <v>4.956088467640944</v>
      </c>
      <c r="R643">
        <v>4.0042600085617419</v>
      </c>
      <c r="S643">
        <v>5.6171380758700948</v>
      </c>
      <c r="T643">
        <v>252.97030286798639</v>
      </c>
      <c r="U643">
        <v>252.9699096292116</v>
      </c>
      <c r="V643">
        <v>252.8015402350687</v>
      </c>
      <c r="W643">
        <v>253.13744571941189</v>
      </c>
      <c r="X643">
        <v>17881.963957604839</v>
      </c>
      <c r="Y643">
        <v>17949.9887953254</v>
      </c>
      <c r="Z643">
        <v>17292.54134398056</v>
      </c>
      <c r="AA643">
        <v>18257.66364943923</v>
      </c>
      <c r="AB643">
        <v>2975.1654384565131</v>
      </c>
      <c r="AC643">
        <v>2953.9382021519632</v>
      </c>
      <c r="AD643">
        <v>2553.0874180681449</v>
      </c>
      <c r="AE643">
        <v>3502.9882474964438</v>
      </c>
      <c r="AF643">
        <v>62.407996531418178</v>
      </c>
      <c r="AG643">
        <v>62.125870328710683</v>
      </c>
      <c r="AH643">
        <v>61.105186934692277</v>
      </c>
      <c r="AI643">
        <v>64.55472059016698</v>
      </c>
      <c r="AJ643">
        <v>0.53881413928751087</v>
      </c>
      <c r="AK643">
        <v>0.53881404840680203</v>
      </c>
      <c r="AL643">
        <v>0.53880132913958612</v>
      </c>
      <c r="AM643">
        <v>0.53882700284915119</v>
      </c>
      <c r="AN643">
        <v>0.98990254812886447</v>
      </c>
      <c r="AO643">
        <v>0.98990254812886447</v>
      </c>
      <c r="AP643">
        <v>0.98990254812886447</v>
      </c>
      <c r="AQ643">
        <v>0.98990254812886447</v>
      </c>
      <c r="AR643">
        <v>14.163899685379111</v>
      </c>
      <c r="AS643">
        <v>14.163899685379111</v>
      </c>
      <c r="AT643">
        <v>14.163899685379111</v>
      </c>
      <c r="AU643">
        <v>14.163899685379111</v>
      </c>
      <c r="AV643" t="str">
        <f>VLOOKUP(Sheet1[[#This Row],[NPDES ID2]],Combined_Sheet__Major_Only___2[[NPDES ID2]:[ECHO BFR]],3,FALSE)</f>
        <v>CO</v>
      </c>
      <c r="AW643" t="s">
        <v>41</v>
      </c>
      <c r="AX643" t="str">
        <f>VLOOKUP(Sheet1[[#This Row],[NPDES ID2]],Combined_Sheet__Major_Only___2[[NPDES ID2]:[ECHO BFR]],27,FALSE)</f>
        <v>-</v>
      </c>
      <c r="AY643" t="str">
        <f>VLOOKUP(Sheet1[[#This Row],[NPDES ID2]],Combined_Sheet__Major_Only___2[[NPDES ID2]:[ECHO BFR]],28,FALSE)</f>
        <v>-</v>
      </c>
      <c r="AZ643" t="str">
        <f>VLOOKUP(Sheet1[[#This Row],[NPDES ID2]],Combined_Sheet__Major_Only___2[[NPDES ID2]:[ECHO BFR]],29,FALSE)</f>
        <v>-</v>
      </c>
      <c r="BA643">
        <f>VLOOKUP(Sheet1[[#This Row],[NPDES ID2]],Combined_Sheet__Major_Only___2[[NPDES ID2]:[ECHO BFR]],17,FALSE)</f>
        <v>39.564444000000002</v>
      </c>
      <c r="BB643">
        <f>VLOOKUP(Sheet1[[#This Row],[NPDES ID2]],Combined_Sheet__Major_Only___2[[NPDES ID2]:[ECHO BFR]],18,FALSE)</f>
        <v>-104.84944400000001</v>
      </c>
      <c r="BC643" t="str">
        <f>IF(ISNUMBER(SEARCH("aerobic",$AW643)),"aerobic","")</f>
        <v>aerobic</v>
      </c>
      <c r="BD643" t="str">
        <f>IF(ISNUMBER(SEARCH("anaer",$AW643)),"anaer","")</f>
        <v/>
      </c>
      <c r="BE643" t="str">
        <f>IF(ISNUMBER(SEARCH("thickening",$AZ643)),"thickening","")</f>
        <v/>
      </c>
      <c r="BF643" s="3" t="str">
        <f>IF(ISNUMBER(SEARCH("airDry",$AW643)),"airDry","")</f>
        <v/>
      </c>
      <c r="BG643" s="3" t="str">
        <f>IF(ISNUMBER(SEARCH("heatDry",$AY643)),"heatDry","")</f>
        <v/>
      </c>
      <c r="BH643" s="3" t="str">
        <f>IF(AND(ISNUMBER(SEARCH("aerobic",$AW643)),ISNUMBER(SEARCH("anaer",$AW643))),"Combined Aer and Anaer.","")</f>
        <v/>
      </c>
    </row>
    <row r="644" spans="1:60" x14ac:dyDescent="0.3">
      <c r="A644" s="4">
        <v>642</v>
      </c>
      <c r="B644" t="s">
        <v>3165</v>
      </c>
      <c r="C644">
        <v>196.45</v>
      </c>
      <c r="D644">
        <v>664.80968164857927</v>
      </c>
      <c r="E644">
        <v>668.97375804098078</v>
      </c>
      <c r="F644">
        <v>489.49940079888307</v>
      </c>
      <c r="G644">
        <v>847.38094532546313</v>
      </c>
      <c r="H644">
        <v>-77.270520146207517</v>
      </c>
      <c r="I644">
        <v>-78.311837080915666</v>
      </c>
      <c r="J644">
        <v>-90.729815608299148</v>
      </c>
      <c r="K644">
        <v>-62.549993035145242</v>
      </c>
      <c r="L644">
        <v>118.6840950005648</v>
      </c>
      <c r="M644">
        <v>118.0709898439232</v>
      </c>
      <c r="N644">
        <v>115.8494770915726</v>
      </c>
      <c r="O644">
        <v>123.3546312694605</v>
      </c>
      <c r="P644">
        <v>4.6489283480477868</v>
      </c>
      <c r="Q644">
        <v>4.6884071262186531</v>
      </c>
      <c r="R644">
        <v>3.838567353671587</v>
      </c>
      <c r="S644">
        <v>5.3464730951155834</v>
      </c>
      <c r="T644">
        <v>216.34500372826969</v>
      </c>
      <c r="U644">
        <v>216.3446670121765</v>
      </c>
      <c r="V644">
        <v>216.20049840967161</v>
      </c>
      <c r="W644">
        <v>216.48812208675369</v>
      </c>
      <c r="X644">
        <v>16121.150570019139</v>
      </c>
      <c r="Y644">
        <v>16191.19412862313</v>
      </c>
      <c r="Z644">
        <v>15514.321500515811</v>
      </c>
      <c r="AA644">
        <v>16508.828069300151</v>
      </c>
      <c r="AB644">
        <v>2703.2283608868852</v>
      </c>
      <c r="AC644">
        <v>2684.3050116842778</v>
      </c>
      <c r="AD644">
        <v>2314.61437083586</v>
      </c>
      <c r="AE644">
        <v>3198.427495184595</v>
      </c>
      <c r="AF644">
        <v>59.207459216187843</v>
      </c>
      <c r="AG644">
        <v>58.901469728584473</v>
      </c>
      <c r="AH644">
        <v>57.794089058972652</v>
      </c>
      <c r="AI644">
        <v>61.536299225093579</v>
      </c>
      <c r="AJ644">
        <v>0.49974756148495703</v>
      </c>
      <c r="AK644">
        <v>0.49974749007398273</v>
      </c>
      <c r="AL644">
        <v>0.49973749350980973</v>
      </c>
      <c r="AM644">
        <v>0.49975767139735089</v>
      </c>
      <c r="AN644">
        <v>0.98822201564574486</v>
      </c>
      <c r="AO644">
        <v>0.98822201564574508</v>
      </c>
      <c r="AP644">
        <v>0.98822201564574508</v>
      </c>
      <c r="AQ644">
        <v>0.98822201564574508</v>
      </c>
      <c r="AR644">
        <v>13.375146554505321</v>
      </c>
      <c r="AS644">
        <v>13.375146554505321</v>
      </c>
      <c r="AT644">
        <v>13.375146554505321</v>
      </c>
      <c r="AU644">
        <v>13.375146554505321</v>
      </c>
      <c r="AV644" t="str">
        <f>VLOOKUP(Sheet1[[#This Row],[NPDES ID2]],Combined_Sheet__Major_Only___2[[NPDES ID2]:[ECHO BFR]],3,FALSE)</f>
        <v>CO</v>
      </c>
      <c r="AW644" t="s">
        <v>41</v>
      </c>
      <c r="AX644" t="str">
        <f>VLOOKUP(Sheet1[[#This Row],[NPDES ID2]],Combined_Sheet__Major_Only___2[[NPDES ID2]:[ECHO BFR]],27,FALSE)</f>
        <v>-</v>
      </c>
      <c r="AY644" t="str">
        <f>VLOOKUP(Sheet1[[#This Row],[NPDES ID2]],Combined_Sheet__Major_Only___2[[NPDES ID2]:[ECHO BFR]],28,FALSE)</f>
        <v>-</v>
      </c>
      <c r="AZ644" t="str">
        <f>VLOOKUP(Sheet1[[#This Row],[NPDES ID2]],Combined_Sheet__Major_Only___2[[NPDES ID2]:[ECHO BFR]],29,FALSE)</f>
        <v>-</v>
      </c>
      <c r="BA644">
        <f>VLOOKUP(Sheet1[[#This Row],[NPDES ID2]],Combined_Sheet__Major_Only___2[[NPDES ID2]:[ECHO BFR]],17,FALSE)</f>
        <v>39.551402000000003</v>
      </c>
      <c r="BB644">
        <f>VLOOKUP(Sheet1[[#This Row],[NPDES ID2]],Combined_Sheet__Major_Only___2[[NPDES ID2]:[ECHO BFR]],18,FALSE)</f>
        <v>-104.79351</v>
      </c>
      <c r="BC644" t="str">
        <f>IF(ISNUMBER(SEARCH("aerobic",$AW644)),"aerobic","")</f>
        <v>aerobic</v>
      </c>
      <c r="BD644" t="str">
        <f>IF(ISNUMBER(SEARCH("anaer",$AW644)),"anaer","")</f>
        <v/>
      </c>
      <c r="BE644" t="str">
        <f>IF(ISNUMBER(SEARCH("thickening",$AZ644)),"thickening","")</f>
        <v/>
      </c>
      <c r="BF644" s="2" t="str">
        <f>IF(ISNUMBER(SEARCH("airDry",$AW644)),"airDry","")</f>
        <v/>
      </c>
      <c r="BG644" s="2" t="str">
        <f>IF(ISNUMBER(SEARCH("heatDry",$AY644)),"heatDry","")</f>
        <v/>
      </c>
      <c r="BH644" s="2" t="str">
        <f>IF(AND(ISNUMBER(SEARCH("aerobic",$AW644)),ISNUMBER(SEARCH("anaer",$AW644))),"Combined Aer and Anaer.","")</f>
        <v/>
      </c>
    </row>
    <row r="645" spans="1:60" x14ac:dyDescent="0.3">
      <c r="A645" s="4">
        <v>643</v>
      </c>
      <c r="B645" t="s">
        <v>3170</v>
      </c>
      <c r="C645">
        <v>180</v>
      </c>
      <c r="D645">
        <v>908.71518526078205</v>
      </c>
      <c r="E645">
        <v>916.06094641586174</v>
      </c>
      <c r="F645">
        <v>664.40998423386634</v>
      </c>
      <c r="G645">
        <v>1178.2340826426489</v>
      </c>
      <c r="H645">
        <v>-78.241070442015371</v>
      </c>
      <c r="I645">
        <v>-77.522114609685275</v>
      </c>
      <c r="J645">
        <v>-90.337059459276901</v>
      </c>
      <c r="K645">
        <v>-67.339340774238877</v>
      </c>
      <c r="L645">
        <v>85.520642659454893</v>
      </c>
      <c r="M645">
        <v>84.786087577978648</v>
      </c>
      <c r="N645">
        <v>82.124991053925058</v>
      </c>
      <c r="O645">
        <v>91.115454615155855</v>
      </c>
      <c r="P645">
        <v>4.2965936587748086</v>
      </c>
      <c r="Q645">
        <v>4.2669056110760124</v>
      </c>
      <c r="R645">
        <v>3.730252442104899</v>
      </c>
      <c r="S645">
        <v>4.8873920215478481</v>
      </c>
      <c r="T645">
        <v>97.543737838736888</v>
      </c>
      <c r="U645">
        <v>97.543584464931172</v>
      </c>
      <c r="V645">
        <v>97.477915826922242</v>
      </c>
      <c r="W645">
        <v>97.608928091763033</v>
      </c>
      <c r="X645">
        <v>9249.1010854948709</v>
      </c>
      <c r="Y645">
        <v>9314.6229150267245</v>
      </c>
      <c r="Z645">
        <v>8677.0491291168801</v>
      </c>
      <c r="AA645">
        <v>9620.7416312680798</v>
      </c>
      <c r="AB645">
        <v>2574.5923452024258</v>
      </c>
      <c r="AC645">
        <v>2490.2596495540802</v>
      </c>
      <c r="AD645">
        <v>1981.507285315522</v>
      </c>
      <c r="AE645">
        <v>3528.577912461205</v>
      </c>
      <c r="AF645">
        <v>46.561896714031683</v>
      </c>
      <c r="AG645">
        <v>46.161902283412161</v>
      </c>
      <c r="AH645">
        <v>44.713475880820774</v>
      </c>
      <c r="AI645">
        <v>49.607436233357546</v>
      </c>
      <c r="AJ645">
        <v>0.34592855448294763</v>
      </c>
      <c r="AK645">
        <v>0.34592852372549121</v>
      </c>
      <c r="AL645">
        <v>0.34592421611673352</v>
      </c>
      <c r="AM645">
        <v>0.34593291088177047</v>
      </c>
      <c r="AN645">
        <v>0.97440390120544873</v>
      </c>
      <c r="AO645">
        <v>0.97440390120544873</v>
      </c>
      <c r="AP645">
        <v>0.97440390120544873</v>
      </c>
      <c r="AQ645">
        <v>0.97440390120544873</v>
      </c>
      <c r="AR645">
        <v>8.0628639559492274</v>
      </c>
      <c r="AS645">
        <v>8.062863955949231</v>
      </c>
      <c r="AT645">
        <v>8.062863955949231</v>
      </c>
      <c r="AU645">
        <v>8.062863955949231</v>
      </c>
      <c r="AV645" t="str">
        <f>VLOOKUP(Sheet1[[#This Row],[NPDES ID2]],Combined_Sheet__Major_Only___2[[NPDES ID2]:[ECHO BFR]],3,FALSE)</f>
        <v>LA</v>
      </c>
      <c r="AW645" t="s">
        <v>87</v>
      </c>
      <c r="AX645" t="str">
        <f>VLOOKUP(Sheet1[[#This Row],[NPDES ID2]],Combined_Sheet__Major_Only___2[[NPDES ID2]:[ECHO BFR]],27,FALSE)</f>
        <v>-</v>
      </c>
      <c r="AY645" t="str">
        <f>VLOOKUP(Sheet1[[#This Row],[NPDES ID2]],Combined_Sheet__Major_Only___2[[NPDES ID2]:[ECHO BFR]],28,FALSE)</f>
        <v>-</v>
      </c>
      <c r="AZ645" t="str">
        <f>VLOOKUP(Sheet1[[#This Row],[NPDES ID2]],Combined_Sheet__Major_Only___2[[NPDES ID2]:[ECHO BFR]],29,FALSE)</f>
        <v>thickening</v>
      </c>
      <c r="BA645">
        <f>VLOOKUP(Sheet1[[#This Row],[NPDES ID2]],Combined_Sheet__Major_Only___2[[NPDES ID2]:[ECHO BFR]],17,FALSE)</f>
        <v>29.969881999999998</v>
      </c>
      <c r="BB645">
        <f>VLOOKUP(Sheet1[[#This Row],[NPDES ID2]],Combined_Sheet__Major_Only___2[[NPDES ID2]:[ECHO BFR]],18,FALSE)</f>
        <v>-92.117075999999997</v>
      </c>
      <c r="BC645" t="str">
        <f>IF(ISNUMBER(SEARCH("aerobic",$AW645)),"aerobic","")</f>
        <v/>
      </c>
      <c r="BD645" t="str">
        <f>IF(ISNUMBER(SEARCH("anaer",$AW645)),"anaer","")</f>
        <v/>
      </c>
      <c r="BE645" t="str">
        <f>IF(ISNUMBER(SEARCH("thickening",$AZ645)),"thickening","")</f>
        <v>thickening</v>
      </c>
      <c r="BF645" s="3" t="str">
        <f>IF(ISNUMBER(SEARCH("airDry",$AW645)),"airDry","")</f>
        <v/>
      </c>
      <c r="BG645" s="3" t="str">
        <f>IF(ISNUMBER(SEARCH("heatDry",$AY645)),"heatDry","")</f>
        <v/>
      </c>
      <c r="BH645" s="3" t="str">
        <f>IF(AND(ISNUMBER(SEARCH("aerobic",$AW645)),ISNUMBER(SEARCH("anaer",$AW645))),"Combined Aer and Anaer.","")</f>
        <v/>
      </c>
    </row>
    <row r="646" spans="1:60" x14ac:dyDescent="0.3">
      <c r="A646" s="4">
        <v>644</v>
      </c>
      <c r="B646" t="s">
        <v>3175</v>
      </c>
      <c r="C646">
        <v>165</v>
      </c>
      <c r="D646">
        <v>916.02266396587549</v>
      </c>
      <c r="E646">
        <v>925.77392335772402</v>
      </c>
      <c r="F646">
        <v>665.97293658332467</v>
      </c>
      <c r="G646">
        <v>1183.395283109573</v>
      </c>
      <c r="H646">
        <v>-78.013607992274814</v>
      </c>
      <c r="I646">
        <v>-77.776058672153738</v>
      </c>
      <c r="J646">
        <v>-90.416072580065702</v>
      </c>
      <c r="K646">
        <v>-65.855972509494748</v>
      </c>
      <c r="L646">
        <v>83.592417802760849</v>
      </c>
      <c r="M646">
        <v>82.957666166265398</v>
      </c>
      <c r="N646">
        <v>80.657962203132172</v>
      </c>
      <c r="O646">
        <v>88.427390604162994</v>
      </c>
      <c r="P646">
        <v>3.931241310545067</v>
      </c>
      <c r="Q646">
        <v>3.922773531397842</v>
      </c>
      <c r="R646">
        <v>3.3600807038646319</v>
      </c>
      <c r="S646">
        <v>4.4563392873047247</v>
      </c>
      <c r="T646">
        <v>201.9240720865082</v>
      </c>
      <c r="U646">
        <v>201.92375762578899</v>
      </c>
      <c r="V646">
        <v>201.78911790004639</v>
      </c>
      <c r="W646">
        <v>202.0577309844945</v>
      </c>
      <c r="X646">
        <v>17951.402988412068</v>
      </c>
      <c r="Y646">
        <v>18064.890182987208</v>
      </c>
      <c r="Z646">
        <v>16965.81605047021</v>
      </c>
      <c r="AA646">
        <v>18588.176484231011</v>
      </c>
      <c r="AB646">
        <v>3764.0725050728611</v>
      </c>
      <c r="AC646">
        <v>3695.2755314386482</v>
      </c>
      <c r="AD646">
        <v>3094.8035541563818</v>
      </c>
      <c r="AE646">
        <v>4756.4792894897146</v>
      </c>
      <c r="AF646">
        <v>49.649794360062131</v>
      </c>
      <c r="AG646">
        <v>49.272688566420477</v>
      </c>
      <c r="AH646">
        <v>47.907385594868408</v>
      </c>
      <c r="AI646">
        <v>52.520704566827654</v>
      </c>
      <c r="AJ646">
        <v>0.38339432376957711</v>
      </c>
      <c r="AK646">
        <v>0.38339427689895522</v>
      </c>
      <c r="AL646">
        <v>0.38338771449478731</v>
      </c>
      <c r="AM646">
        <v>0.38340096055230449</v>
      </c>
      <c r="AN646">
        <v>0.98739606639404753</v>
      </c>
      <c r="AO646">
        <v>0.98739606639404776</v>
      </c>
      <c r="AP646">
        <v>0.98739606639404776</v>
      </c>
      <c r="AQ646">
        <v>0.98739606639404776</v>
      </c>
      <c r="AR646">
        <v>9.889717792070666</v>
      </c>
      <c r="AS646">
        <v>9.8897177920706643</v>
      </c>
      <c r="AT646">
        <v>9.8897177920706643</v>
      </c>
      <c r="AU646">
        <v>9.8897177920706643</v>
      </c>
      <c r="AV646" t="str">
        <f>VLOOKUP(Sheet1[[#This Row],[NPDES ID2]],Combined_Sheet__Major_Only___2[[NPDES ID2]:[ECHO BFR]],3,FALSE)</f>
        <v>TN</v>
      </c>
      <c r="AW646" t="s">
        <v>38</v>
      </c>
      <c r="AX646" t="str">
        <f>VLOOKUP(Sheet1[[#This Row],[NPDES ID2]],Combined_Sheet__Major_Only___2[[NPDES ID2]:[ECHO BFR]],27,FALSE)</f>
        <v/>
      </c>
      <c r="AY646" t="str">
        <f>VLOOKUP(Sheet1[[#This Row],[NPDES ID2]],Combined_Sheet__Major_Only___2[[NPDES ID2]:[ECHO BFR]],28,FALSE)</f>
        <v/>
      </c>
      <c r="AZ646" t="str">
        <f>VLOOKUP(Sheet1[[#This Row],[NPDES ID2]],Combined_Sheet__Major_Only___2[[NPDES ID2]:[ECHO BFR]],29,FALSE)</f>
        <v/>
      </c>
      <c r="BA646">
        <f>VLOOKUP(Sheet1[[#This Row],[NPDES ID2]],Combined_Sheet__Major_Only___2[[NPDES ID2]:[ECHO BFR]],17,FALSE)</f>
        <v>35.450940000000003</v>
      </c>
      <c r="BB646">
        <f>VLOOKUP(Sheet1[[#This Row],[NPDES ID2]],Combined_Sheet__Major_Only___2[[NPDES ID2]:[ECHO BFR]],18,FALSE)</f>
        <v>-86.787909999999997</v>
      </c>
      <c r="BC646" t="str">
        <f>IF(ISNUMBER(SEARCH("aerobic",$AW646)),"aerobic","")</f>
        <v/>
      </c>
      <c r="BD646" t="str">
        <f>IF(ISNUMBER(SEARCH("anaer",$AW646)),"anaer","")</f>
        <v/>
      </c>
      <c r="BE646" t="str">
        <f>IF(ISNUMBER(SEARCH("thickening",$AZ646)),"thickening","")</f>
        <v/>
      </c>
      <c r="BF646" s="2" t="str">
        <f>IF(ISNUMBER(SEARCH("airDry",$AW646)),"airDry","")</f>
        <v/>
      </c>
      <c r="BG646" s="2" t="str">
        <f>IF(ISNUMBER(SEARCH("heatDry",$AY646)),"heatDry","")</f>
        <v/>
      </c>
      <c r="BH646" s="2" t="str">
        <f>IF(AND(ISNUMBER(SEARCH("aerobic",$AW646)),ISNUMBER(SEARCH("anaer",$AW646))),"Combined Aer and Anaer.","")</f>
        <v/>
      </c>
    </row>
    <row r="647" spans="1:60" x14ac:dyDescent="0.3">
      <c r="A647" s="4">
        <v>645</v>
      </c>
      <c r="B647" t="s">
        <v>3179</v>
      </c>
      <c r="C647">
        <v>162.63999999999999</v>
      </c>
      <c r="D647">
        <v>913.54287280998722</v>
      </c>
      <c r="E647">
        <v>923.61804512068773</v>
      </c>
      <c r="F647">
        <v>663.57666515925109</v>
      </c>
      <c r="G647">
        <v>1179.2115679681499</v>
      </c>
      <c r="H647">
        <v>-77.928853080260794</v>
      </c>
      <c r="I647">
        <v>-77.792301274692562</v>
      </c>
      <c r="J647">
        <v>-90.471226197592898</v>
      </c>
      <c r="K647">
        <v>-65.492186151546733</v>
      </c>
      <c r="L647">
        <v>83.623252532111451</v>
      </c>
      <c r="M647">
        <v>83.006724210044212</v>
      </c>
      <c r="N647">
        <v>80.772805194990212</v>
      </c>
      <c r="O647">
        <v>88.319873913458068</v>
      </c>
      <c r="P647">
        <v>3.8731477655148598</v>
      </c>
      <c r="Q647">
        <v>3.8585992749176281</v>
      </c>
      <c r="R647">
        <v>3.2980652180386518</v>
      </c>
      <c r="S647">
        <v>4.3982299525077897</v>
      </c>
      <c r="T647">
        <v>332.55574872473181</v>
      </c>
      <c r="U647">
        <v>332.55523266422131</v>
      </c>
      <c r="V647">
        <v>332.33427582812322</v>
      </c>
      <c r="W647">
        <v>332.77509592744258</v>
      </c>
      <c r="X647">
        <v>29129.726122944408</v>
      </c>
      <c r="Y647">
        <v>29308.867648847019</v>
      </c>
      <c r="Z647">
        <v>27575.406624119121</v>
      </c>
      <c r="AA647">
        <v>30132.74204029785</v>
      </c>
      <c r="AB647">
        <v>6059.2561824453833</v>
      </c>
      <c r="AC647">
        <v>5953.4298505274091</v>
      </c>
      <c r="AD647">
        <v>4992.5031354941293</v>
      </c>
      <c r="AE647">
        <v>7639.9935492073846</v>
      </c>
      <c r="AF647">
        <v>50.389250076412971</v>
      </c>
      <c r="AG647">
        <v>50.0176078482721</v>
      </c>
      <c r="AH647">
        <v>48.672393490515503</v>
      </c>
      <c r="AI647">
        <v>53.218110926938628</v>
      </c>
      <c r="AJ647">
        <v>0.39237665237762492</v>
      </c>
      <c r="AK647">
        <v>0.39237658337481951</v>
      </c>
      <c r="AL647">
        <v>0.39236692663511269</v>
      </c>
      <c r="AM647">
        <v>0.39238641868446589</v>
      </c>
      <c r="AN647">
        <v>0.99229230169601135</v>
      </c>
      <c r="AO647">
        <v>0.99229230169601157</v>
      </c>
      <c r="AP647">
        <v>0.99229230169601157</v>
      </c>
      <c r="AQ647">
        <v>0.99229230169601157</v>
      </c>
      <c r="AR647">
        <v>10.08002728304953</v>
      </c>
      <c r="AS647">
        <v>10.08002728304953</v>
      </c>
      <c r="AT647">
        <v>10.08002728304953</v>
      </c>
      <c r="AU647">
        <v>10.08002728304953</v>
      </c>
      <c r="AV647" t="str">
        <f>VLOOKUP(Sheet1[[#This Row],[NPDES ID2]],Combined_Sheet__Major_Only___2[[NPDES ID2]:[ECHO BFR]],3,FALSE)</f>
        <v>TX</v>
      </c>
      <c r="AW647" t="s">
        <v>54</v>
      </c>
      <c r="AX647" t="str">
        <f>VLOOKUP(Sheet1[[#This Row],[NPDES ID2]],Combined_Sheet__Major_Only___2[[NPDES ID2]:[ECHO BFR]],27,FALSE)</f>
        <v>other</v>
      </c>
      <c r="AY647" t="str">
        <f>VLOOKUP(Sheet1[[#This Row],[NPDES ID2]],Combined_Sheet__Major_Only___2[[NPDES ID2]:[ECHO BFR]],28,FALSE)</f>
        <v>-</v>
      </c>
      <c r="AZ647" t="str">
        <f>VLOOKUP(Sheet1[[#This Row],[NPDES ID2]],Combined_Sheet__Major_Only___2[[NPDES ID2]:[ECHO BFR]],29,FALSE)</f>
        <v>-</v>
      </c>
      <c r="BA647">
        <f>VLOOKUP(Sheet1[[#This Row],[NPDES ID2]],Combined_Sheet__Major_Only___2[[NPDES ID2]:[ECHO BFR]],17,FALSE)</f>
        <v>30.406369999999999</v>
      </c>
      <c r="BB647">
        <f>VLOOKUP(Sheet1[[#This Row],[NPDES ID2]],Combined_Sheet__Major_Only___2[[NPDES ID2]:[ECHO BFR]],18,FALSE)</f>
        <v>-97.641260000000003</v>
      </c>
      <c r="BC647" t="str">
        <f>IF(ISNUMBER(SEARCH("aerobic",$AW647)),"aerobic","")</f>
        <v/>
      </c>
      <c r="BD647" t="str">
        <f>IF(ISNUMBER(SEARCH("anaer",$AW647)),"anaer","")</f>
        <v/>
      </c>
      <c r="BE647" t="str">
        <f>IF(ISNUMBER(SEARCH("thickening",$AZ647)),"thickening","")</f>
        <v/>
      </c>
      <c r="BF647" s="3" t="str">
        <f>IF(ISNUMBER(SEARCH("airDry",$AW647)),"airDry","")</f>
        <v/>
      </c>
      <c r="BG647" s="3" t="str">
        <f>IF(ISNUMBER(SEARCH("heatDry",$AY647)),"heatDry","")</f>
        <v/>
      </c>
      <c r="BH647" s="3" t="str">
        <f>IF(AND(ISNUMBER(SEARCH("aerobic",$AW647)),ISNUMBER(SEARCH("anaer",$AW647))),"Combined Aer and Anaer.","")</f>
        <v/>
      </c>
    </row>
    <row r="648" spans="1:60" x14ac:dyDescent="0.3">
      <c r="A648" s="4">
        <v>646</v>
      </c>
      <c r="B648" t="s">
        <v>3184</v>
      </c>
      <c r="C648">
        <v>157</v>
      </c>
      <c r="D648">
        <v>969.47527903996797</v>
      </c>
      <c r="E648">
        <v>979.2425031722189</v>
      </c>
      <c r="F648">
        <v>702.53279907666251</v>
      </c>
      <c r="G648">
        <v>1253.7122221543509</v>
      </c>
      <c r="H648">
        <v>-78.104455185956098</v>
      </c>
      <c r="I648">
        <v>-77.749984339019264</v>
      </c>
      <c r="J648">
        <v>-90.372307097346891</v>
      </c>
      <c r="K648">
        <v>-66.217121989200336</v>
      </c>
      <c r="L648">
        <v>78.377027462151588</v>
      </c>
      <c r="M648">
        <v>77.764379605526614</v>
      </c>
      <c r="N648">
        <v>75.545041420827488</v>
      </c>
      <c r="O648">
        <v>83.043087668598034</v>
      </c>
      <c r="P648">
        <v>3.7423732636327549</v>
      </c>
      <c r="Q648">
        <v>3.733086446061161</v>
      </c>
      <c r="R648">
        <v>3.2105275815396421</v>
      </c>
      <c r="S648">
        <v>4.2369719112335043</v>
      </c>
      <c r="T648">
        <v>49.054352189422808</v>
      </c>
      <c r="U648">
        <v>49.054273647773229</v>
      </c>
      <c r="V648">
        <v>49.020645199095682</v>
      </c>
      <c r="W648">
        <v>49.087735660507882</v>
      </c>
      <c r="X648">
        <v>4425.9257866585194</v>
      </c>
      <c r="Y648">
        <v>4454.6222257255722</v>
      </c>
      <c r="Z648">
        <v>4176.1012603258778</v>
      </c>
      <c r="AA648">
        <v>4587.5753629267456</v>
      </c>
      <c r="AB648">
        <v>1098.269566694978</v>
      </c>
      <c r="AC648">
        <v>1069.9641868918659</v>
      </c>
      <c r="AD648">
        <v>871.18647212085352</v>
      </c>
      <c r="AE648">
        <v>1451.473163180478</v>
      </c>
      <c r="AF648">
        <v>48.923671970108977</v>
      </c>
      <c r="AG648">
        <v>48.541209169459549</v>
      </c>
      <c r="AH648">
        <v>47.156149746602068</v>
      </c>
      <c r="AI648">
        <v>51.835899611283303</v>
      </c>
      <c r="AJ648">
        <v>0.37457772033474113</v>
      </c>
      <c r="AK648">
        <v>0.37457769953394038</v>
      </c>
      <c r="AL648">
        <v>0.37457478553276369</v>
      </c>
      <c r="AM648">
        <v>0.37458066731924822</v>
      </c>
      <c r="AN648">
        <v>0.95088494325418582</v>
      </c>
      <c r="AO648">
        <v>0.95088494325418593</v>
      </c>
      <c r="AP648">
        <v>0.95088494325418593</v>
      </c>
      <c r="AQ648">
        <v>0.95088494325418593</v>
      </c>
      <c r="AR648">
        <v>8.9426754505427031</v>
      </c>
      <c r="AS648">
        <v>8.9426754505427031</v>
      </c>
      <c r="AT648">
        <v>8.9426754505427031</v>
      </c>
      <c r="AU648">
        <v>8.9426754505427031</v>
      </c>
      <c r="AV648" t="str">
        <f>VLOOKUP(Sheet1[[#This Row],[NPDES ID2]],Combined_Sheet__Major_Only___2[[NPDES ID2]:[ECHO BFR]],3,FALSE)</f>
        <v>CT</v>
      </c>
      <c r="AW648" t="s">
        <v>54</v>
      </c>
      <c r="AX648" t="str">
        <f>VLOOKUP(Sheet1[[#This Row],[NPDES ID2]],Combined_Sheet__Major_Only___2[[NPDES ID2]:[ECHO BFR]],27,FALSE)</f>
        <v>-</v>
      </c>
      <c r="AY648" t="str">
        <f>VLOOKUP(Sheet1[[#This Row],[NPDES ID2]],Combined_Sheet__Major_Only___2[[NPDES ID2]:[ECHO BFR]],28,FALSE)</f>
        <v>-</v>
      </c>
      <c r="AZ648" t="str">
        <f>VLOOKUP(Sheet1[[#This Row],[NPDES ID2]],Combined_Sheet__Major_Only___2[[NPDES ID2]:[ECHO BFR]],29,FALSE)</f>
        <v>thickening</v>
      </c>
      <c r="BA648">
        <f>VLOOKUP(Sheet1[[#This Row],[NPDES ID2]],Combined_Sheet__Major_Only___2[[NPDES ID2]:[ECHO BFR]],17,FALSE)</f>
        <v>41.811635000000003</v>
      </c>
      <c r="BB648">
        <f>VLOOKUP(Sheet1[[#This Row],[NPDES ID2]],Combined_Sheet__Major_Only___2[[NPDES ID2]:[ECHO BFR]],18,FALSE)</f>
        <v>-72.263126</v>
      </c>
      <c r="BC648" t="str">
        <f>IF(ISNUMBER(SEARCH("aerobic",$AW648)),"aerobic","")</f>
        <v/>
      </c>
      <c r="BD648" t="str">
        <f>IF(ISNUMBER(SEARCH("anaer",$AW648)),"anaer","")</f>
        <v/>
      </c>
      <c r="BE648" t="str">
        <f>IF(ISNUMBER(SEARCH("thickening",$AZ648)),"thickening","")</f>
        <v>thickening</v>
      </c>
      <c r="BF648" s="2" t="str">
        <f>IF(ISNUMBER(SEARCH("airDry",$AW648)),"airDry","")</f>
        <v/>
      </c>
      <c r="BG648" s="2" t="str">
        <f>IF(ISNUMBER(SEARCH("heatDry",$AY648)),"heatDry","")</f>
        <v/>
      </c>
      <c r="BH648" s="2" t="str">
        <f>IF(AND(ISNUMBER(SEARCH("aerobic",$AW648)),ISNUMBER(SEARCH("anaer",$AW648))),"Combined Aer and Anaer.","")</f>
        <v/>
      </c>
    </row>
    <row r="649" spans="1:60" x14ac:dyDescent="0.3">
      <c r="A649" s="4">
        <v>647</v>
      </c>
      <c r="B649" t="s">
        <v>3189</v>
      </c>
      <c r="C649">
        <v>141.80000000000001</v>
      </c>
      <c r="D649">
        <v>1052.420718307905</v>
      </c>
      <c r="E649">
        <v>1063.24365148273</v>
      </c>
      <c r="F649">
        <v>757.90258141634069</v>
      </c>
      <c r="G649">
        <v>1360.826184305804</v>
      </c>
      <c r="H649">
        <v>-78.079064119091711</v>
      </c>
      <c r="I649">
        <v>-77.766025619816162</v>
      </c>
      <c r="J649">
        <v>-90.393681804331692</v>
      </c>
      <c r="K649">
        <v>-66.098649543784489</v>
      </c>
      <c r="L649">
        <v>71.140550586309757</v>
      </c>
      <c r="M649">
        <v>70.589834668205867</v>
      </c>
      <c r="N649">
        <v>68.594792757475261</v>
      </c>
      <c r="O649">
        <v>75.335028045223879</v>
      </c>
      <c r="P649">
        <v>3.3795371673696208</v>
      </c>
      <c r="Q649">
        <v>3.372273641098789</v>
      </c>
      <c r="R649">
        <v>2.8956683329217139</v>
      </c>
      <c r="S649">
        <v>3.8265328554130571</v>
      </c>
      <c r="T649">
        <v>104.4340740991844</v>
      </c>
      <c r="U649">
        <v>104.4339100917377</v>
      </c>
      <c r="V649">
        <v>104.3636885464196</v>
      </c>
      <c r="W649">
        <v>104.5037840923558</v>
      </c>
      <c r="X649">
        <v>9375.8204547359201</v>
      </c>
      <c r="Y649">
        <v>9436.1422127037185</v>
      </c>
      <c r="Z649">
        <v>8851.428276256649</v>
      </c>
      <c r="AA649">
        <v>9714.9214088466688</v>
      </c>
      <c r="AB649">
        <v>2122.8977931018462</v>
      </c>
      <c r="AC649">
        <v>2077.2140918641471</v>
      </c>
      <c r="AD649">
        <v>1718.130789029994</v>
      </c>
      <c r="AE649">
        <v>2735.4709286912948</v>
      </c>
      <c r="AF649">
        <v>49.166793262346779</v>
      </c>
      <c r="AG649">
        <v>48.78612802009485</v>
      </c>
      <c r="AH649">
        <v>47.407654617377531</v>
      </c>
      <c r="AI649">
        <v>52.065220756022413</v>
      </c>
      <c r="AJ649">
        <v>0.37752928378099398</v>
      </c>
      <c r="AK649">
        <v>0.37752925743820981</v>
      </c>
      <c r="AL649">
        <v>0.37752556750516197</v>
      </c>
      <c r="AM649">
        <v>0.37753301549200108</v>
      </c>
      <c r="AN649">
        <v>0.97603462845008937</v>
      </c>
      <c r="AO649">
        <v>0.97603462845008926</v>
      </c>
      <c r="AP649">
        <v>0.97603462845008926</v>
      </c>
      <c r="AQ649">
        <v>0.97603462845008926</v>
      </c>
      <c r="AR649">
        <v>9.4081129991517543</v>
      </c>
      <c r="AS649">
        <v>9.4081129991517543</v>
      </c>
      <c r="AT649">
        <v>9.4081129991517543</v>
      </c>
      <c r="AU649">
        <v>9.4081129991517543</v>
      </c>
      <c r="AV649" t="str">
        <f>VLOOKUP(Sheet1[[#This Row],[NPDES ID2]],Combined_Sheet__Major_Only___2[[NPDES ID2]:[ECHO BFR]],3,FALSE)</f>
        <v>NC</v>
      </c>
      <c r="AW649" t="s">
        <v>87</v>
      </c>
      <c r="AX649" t="str">
        <f>VLOOKUP(Sheet1[[#This Row],[NPDES ID2]],Combined_Sheet__Major_Only___2[[NPDES ID2]:[ECHO BFR]],27,FALSE)</f>
        <v>-</v>
      </c>
      <c r="AY649" t="str">
        <f>VLOOKUP(Sheet1[[#This Row],[NPDES ID2]],Combined_Sheet__Major_Only___2[[NPDES ID2]:[ECHO BFR]],28,FALSE)</f>
        <v>-</v>
      </c>
      <c r="AZ649" t="str">
        <f>VLOOKUP(Sheet1[[#This Row],[NPDES ID2]],Combined_Sheet__Major_Only___2[[NPDES ID2]:[ECHO BFR]],29,FALSE)</f>
        <v>thickening</v>
      </c>
      <c r="BA649">
        <f>VLOOKUP(Sheet1[[#This Row],[NPDES ID2]],Combined_Sheet__Major_Only___2[[NPDES ID2]:[ECHO BFR]],17,FALSE)</f>
        <v>34.905641000000003</v>
      </c>
      <c r="BB649">
        <f>VLOOKUP(Sheet1[[#This Row],[NPDES ID2]],Combined_Sheet__Major_Only___2[[NPDES ID2]:[ECHO BFR]],18,FALSE)</f>
        <v>-76.893355</v>
      </c>
      <c r="BC649" t="str">
        <f>IF(ISNUMBER(SEARCH("aerobic",$AW649)),"aerobic","")</f>
        <v/>
      </c>
      <c r="BD649" t="str">
        <f>IF(ISNUMBER(SEARCH("anaer",$AW649)),"anaer","")</f>
        <v/>
      </c>
      <c r="BE649" t="str">
        <f>IF(ISNUMBER(SEARCH("thickening",$AZ649)),"thickening","")</f>
        <v>thickening</v>
      </c>
      <c r="BF649" s="3" t="str">
        <f>IF(ISNUMBER(SEARCH("airDry",$AW649)),"airDry","")</f>
        <v/>
      </c>
      <c r="BG649" s="3" t="str">
        <f>IF(ISNUMBER(SEARCH("heatDry",$AY649)),"heatDry","")</f>
        <v/>
      </c>
      <c r="BH649" s="3" t="str">
        <f>IF(AND(ISNUMBER(SEARCH("aerobic",$AW649)),ISNUMBER(SEARCH("anaer",$AW649))),"Combined Aer and Anaer.","")</f>
        <v/>
      </c>
    </row>
    <row r="650" spans="1:60" x14ac:dyDescent="0.3">
      <c r="A650" s="4">
        <v>648</v>
      </c>
      <c r="B650" t="s">
        <v>3193</v>
      </c>
      <c r="C650">
        <v>127.91</v>
      </c>
      <c r="D650">
        <v>886.75810513351564</v>
      </c>
      <c r="E650">
        <v>888.41817827266266</v>
      </c>
      <c r="F650">
        <v>635.28187715593674</v>
      </c>
      <c r="G650">
        <v>1130.9912394489079</v>
      </c>
      <c r="H650">
        <v>-76.945924901340106</v>
      </c>
      <c r="I650">
        <v>-78.153939970012118</v>
      </c>
      <c r="J650">
        <v>-91.226644938330537</v>
      </c>
      <c r="K650">
        <v>-61.139378524269837</v>
      </c>
      <c r="L650">
        <v>83.241874040292757</v>
      </c>
      <c r="M650">
        <v>82.887166892094001</v>
      </c>
      <c r="N650">
        <v>81.602200453396435</v>
      </c>
      <c r="O650">
        <v>85.943453234011002</v>
      </c>
      <c r="P650">
        <v>3.0160430335210342</v>
      </c>
      <c r="Q650">
        <v>3.049678944952936</v>
      </c>
      <c r="R650">
        <v>2.4535667602689921</v>
      </c>
      <c r="S650">
        <v>3.4501532629849851</v>
      </c>
      <c r="T650">
        <v>90.400185396412112</v>
      </c>
      <c r="U650">
        <v>90.400043047028021</v>
      </c>
      <c r="V650">
        <v>90.339094633243135</v>
      </c>
      <c r="W650">
        <v>90.460689811253786</v>
      </c>
      <c r="X650">
        <v>6252.665794684769</v>
      </c>
      <c r="Y650">
        <v>6275.0533284376806</v>
      </c>
      <c r="Z650">
        <v>6058.3395260882025</v>
      </c>
      <c r="AA650">
        <v>6376.4726096987306</v>
      </c>
      <c r="AB650">
        <v>938.1185549264037</v>
      </c>
      <c r="AC650">
        <v>932.87349089998031</v>
      </c>
      <c r="AD650">
        <v>817.37605656932999</v>
      </c>
      <c r="AE650">
        <v>1087.0213322456259</v>
      </c>
      <c r="AF650">
        <v>63.777378403320647</v>
      </c>
      <c r="AG650">
        <v>63.505565814312902</v>
      </c>
      <c r="AH650">
        <v>62.521367924930793</v>
      </c>
      <c r="AI650">
        <v>65.84684809586372</v>
      </c>
      <c r="AJ650">
        <v>0.55554232631532174</v>
      </c>
      <c r="AK650">
        <v>0.55554230026929119</v>
      </c>
      <c r="AL650">
        <v>0.55553865118991552</v>
      </c>
      <c r="AM650">
        <v>0.55554601669115666</v>
      </c>
      <c r="AN650">
        <v>0.97246115195159166</v>
      </c>
      <c r="AO650">
        <v>0.97246115195159133</v>
      </c>
      <c r="AP650">
        <v>0.97246115195159133</v>
      </c>
      <c r="AQ650">
        <v>0.97246115195159133</v>
      </c>
      <c r="AR650">
        <v>15.412466132333041</v>
      </c>
      <c r="AS650">
        <v>15.412466132333041</v>
      </c>
      <c r="AT650">
        <v>15.412466132333041</v>
      </c>
      <c r="AU650">
        <v>15.412466132333041</v>
      </c>
      <c r="AV650" t="str">
        <f>VLOOKUP(Sheet1[[#This Row],[NPDES ID2]],Combined_Sheet__Major_Only___2[[NPDES ID2]:[ECHO BFR]],3,FALSE)</f>
        <v>TX</v>
      </c>
      <c r="AW650" t="s">
        <v>12181</v>
      </c>
      <c r="AX650" t="str">
        <f>VLOOKUP(Sheet1[[#This Row],[NPDES ID2]],Combined_Sheet__Major_Only___2[[NPDES ID2]:[ECHO BFR]],27,FALSE)</f>
        <v>methaneBioCaptureRecover</v>
      </c>
      <c r="AY650" t="str">
        <f>VLOOKUP(Sheet1[[#This Row],[NPDES ID2]],Combined_Sheet__Major_Only___2[[NPDES ID2]:[ECHO BFR]],28,FALSE)</f>
        <v>pasteurize</v>
      </c>
      <c r="AZ650" t="str">
        <f>VLOOKUP(Sheet1[[#This Row],[NPDES ID2]],Combined_Sheet__Major_Only___2[[NPDES ID2]:[ECHO BFR]],29,FALSE)</f>
        <v>thickening</v>
      </c>
      <c r="BA650">
        <f>VLOOKUP(Sheet1[[#This Row],[NPDES ID2]],Combined_Sheet__Major_Only___2[[NPDES ID2]:[ECHO BFR]],17,FALSE)</f>
        <v>30.575576000000002</v>
      </c>
      <c r="BB650">
        <f>VLOOKUP(Sheet1[[#This Row],[NPDES ID2]],Combined_Sheet__Major_Only___2[[NPDES ID2]:[ECHO BFR]],18,FALSE)</f>
        <v>-96.379261999999997</v>
      </c>
      <c r="BC650" t="str">
        <f>IF(ISNUMBER(SEARCH("aerobic",$AW650)),"aerobic","")</f>
        <v/>
      </c>
      <c r="BD650" t="str">
        <f>IF(ISNUMBER(SEARCH("anaer",$AW650)),"anaer","")</f>
        <v>anaer</v>
      </c>
      <c r="BE650" t="str">
        <f>IF(ISNUMBER(SEARCH("thickening",$AZ650)),"thickening","")</f>
        <v>thickening</v>
      </c>
      <c r="BF650" s="2" t="str">
        <f>IF(ISNUMBER(SEARCH("airDry",$AW650)),"airDry","")</f>
        <v/>
      </c>
      <c r="BG650" s="2" t="str">
        <f>IF(ISNUMBER(SEARCH("heatDry",$AY650)),"heatDry","")</f>
        <v/>
      </c>
      <c r="BH650" s="2" t="str">
        <f>IF(AND(ISNUMBER(SEARCH("aerobic",$AW650)),ISNUMBER(SEARCH("anaer",$AW650))),"Combined Aer and Anaer.","")</f>
        <v/>
      </c>
    </row>
    <row r="651" spans="1:60" x14ac:dyDescent="0.3">
      <c r="A651" s="4">
        <v>649</v>
      </c>
      <c r="B651" t="s">
        <v>3198</v>
      </c>
      <c r="C651">
        <v>119.64</v>
      </c>
      <c r="D651">
        <v>1179.856705670901</v>
      </c>
      <c r="E651">
        <v>1190.5592568831801</v>
      </c>
      <c r="F651">
        <v>841.79827378411858</v>
      </c>
      <c r="G651">
        <v>1522.760167834856</v>
      </c>
      <c r="H651">
        <v>-77.977269032041264</v>
      </c>
      <c r="I651">
        <v>-77.915742139669788</v>
      </c>
      <c r="J651">
        <v>-90.64492972328118</v>
      </c>
      <c r="K651">
        <v>-65.308652643841015</v>
      </c>
      <c r="L651">
        <v>62.096530082918598</v>
      </c>
      <c r="M651">
        <v>61.64726606534888</v>
      </c>
      <c r="N651">
        <v>60.019833700016498</v>
      </c>
      <c r="O651">
        <v>65.518141986638952</v>
      </c>
      <c r="P651">
        <v>2.8483145584148688</v>
      </c>
      <c r="Q651">
        <v>2.8357065007984348</v>
      </c>
      <c r="R651">
        <v>2.4197598849744502</v>
      </c>
      <c r="S651">
        <v>3.237966343227729</v>
      </c>
      <c r="T651">
        <v>49.374030287242483</v>
      </c>
      <c r="U651">
        <v>49.373951252243678</v>
      </c>
      <c r="V651">
        <v>49.340111570805753</v>
      </c>
      <c r="W651">
        <v>49.407623452292789</v>
      </c>
      <c r="X651">
        <v>4284.1632353289788</v>
      </c>
      <c r="Y651">
        <v>4309.983317587501</v>
      </c>
      <c r="Z651">
        <v>4059.8562118887121</v>
      </c>
      <c r="AA651">
        <v>4428.8622600233193</v>
      </c>
      <c r="AB651">
        <v>868.68743171938763</v>
      </c>
      <c r="AC651">
        <v>854.51645549555133</v>
      </c>
      <c r="AD651">
        <v>719.45731524848156</v>
      </c>
      <c r="AE651">
        <v>1087.4842556985291</v>
      </c>
      <c r="AF651">
        <v>50.865083898156207</v>
      </c>
      <c r="AG651">
        <v>50.497046907543478</v>
      </c>
      <c r="AH651">
        <v>49.164173753646267</v>
      </c>
      <c r="AI651">
        <v>53.667549887567688</v>
      </c>
      <c r="AJ651">
        <v>0.39815869000445347</v>
      </c>
      <c r="AK651">
        <v>0.39815867408381822</v>
      </c>
      <c r="AL651">
        <v>0.39815644345264117</v>
      </c>
      <c r="AM651">
        <v>0.39816094587608702</v>
      </c>
      <c r="AN651">
        <v>0.951180677925207</v>
      </c>
      <c r="AO651">
        <v>0.95118067792520711</v>
      </c>
      <c r="AP651">
        <v>0.95118067792520711</v>
      </c>
      <c r="AQ651">
        <v>0.95118067792520711</v>
      </c>
      <c r="AR651">
        <v>10.31609420392399</v>
      </c>
      <c r="AS651">
        <v>10.31609420392399</v>
      </c>
      <c r="AT651">
        <v>10.31609420392399</v>
      </c>
      <c r="AU651">
        <v>10.31609420392399</v>
      </c>
      <c r="AV651" t="str">
        <f>VLOOKUP(Sheet1[[#This Row],[NPDES ID2]],Combined_Sheet__Major_Only___2[[NPDES ID2]:[ECHO BFR]],3,FALSE)</f>
        <v>CA</v>
      </c>
      <c r="AW651" t="s">
        <v>952</v>
      </c>
      <c r="AX651" t="str">
        <f>VLOOKUP(Sheet1[[#This Row],[NPDES ID2]],Combined_Sheet__Major_Only___2[[NPDES ID2]:[ECHO BFR]],27,FALSE)</f>
        <v>tempSludgeStore</v>
      </c>
      <c r="AY651" t="str">
        <f>VLOOKUP(Sheet1[[#This Row],[NPDES ID2]],Combined_Sheet__Major_Only___2[[NPDES ID2]:[ECHO BFR]],28,FALSE)</f>
        <v>-</v>
      </c>
      <c r="AZ651" t="str">
        <f>VLOOKUP(Sheet1[[#This Row],[NPDES ID2]],Combined_Sheet__Major_Only___2[[NPDES ID2]:[ECHO BFR]],29,FALSE)</f>
        <v>thickening</v>
      </c>
      <c r="BA651">
        <f>VLOOKUP(Sheet1[[#This Row],[NPDES ID2]],Combined_Sheet__Major_Only___2[[NPDES ID2]:[ECHO BFR]],17,FALSE)</f>
        <v>35.326239999999999</v>
      </c>
      <c r="BB651">
        <f>VLOOKUP(Sheet1[[#This Row],[NPDES ID2]],Combined_Sheet__Major_Only___2[[NPDES ID2]:[ECHO BFR]],18,FALSE)</f>
        <v>-120.69681</v>
      </c>
      <c r="BC651" t="str">
        <f>IF(ISNUMBER(SEARCH("aerobic",$AW651)),"aerobic","")</f>
        <v/>
      </c>
      <c r="BD651" t="str">
        <f>IF(ISNUMBER(SEARCH("anaer",$AW651)),"anaer","")</f>
        <v/>
      </c>
      <c r="BE651" t="str">
        <f>IF(ISNUMBER(SEARCH("thickening",$AZ651)),"thickening","")</f>
        <v>thickening</v>
      </c>
      <c r="BF651" s="3" t="str">
        <f>IF(ISNUMBER(SEARCH("airDry",$AW651)),"airDry","")</f>
        <v/>
      </c>
      <c r="BG651" s="3" t="str">
        <f>IF(ISNUMBER(SEARCH("heatDry",$AY651)),"heatDry","")</f>
        <v/>
      </c>
      <c r="BH651" s="3" t="str">
        <f>IF(AND(ISNUMBER(SEARCH("aerobic",$AW651)),ISNUMBER(SEARCH("anaer",$AW651))),"Combined Aer and Anaer.","")</f>
        <v/>
      </c>
    </row>
    <row r="652" spans="1:60" x14ac:dyDescent="0.3">
      <c r="A652" s="4">
        <v>650</v>
      </c>
      <c r="B652" t="s">
        <v>3202</v>
      </c>
      <c r="C652">
        <v>112</v>
      </c>
      <c r="D652">
        <v>1235.0974855838781</v>
      </c>
      <c r="E652">
        <v>1244.9196370410741</v>
      </c>
      <c r="F652">
        <v>878.30617128158315</v>
      </c>
      <c r="G652">
        <v>1592.8956604087359</v>
      </c>
      <c r="H652">
        <v>-77.924451424503673</v>
      </c>
      <c r="I652">
        <v>-77.95140432634858</v>
      </c>
      <c r="J652">
        <v>-90.723431785388627</v>
      </c>
      <c r="K652">
        <v>-64.998463345060657</v>
      </c>
      <c r="L652">
        <v>58.87734739508209</v>
      </c>
      <c r="M652">
        <v>58.462322707568248</v>
      </c>
      <c r="N652">
        <v>56.958892484766558</v>
      </c>
      <c r="O652">
        <v>62.038244671774628</v>
      </c>
      <c r="P652">
        <v>2.665271499163167</v>
      </c>
      <c r="Q652">
        <v>2.656590423253018</v>
      </c>
      <c r="R652">
        <v>2.2580611085338389</v>
      </c>
      <c r="S652">
        <v>3.0343097527518061</v>
      </c>
      <c r="T652">
        <v>86.515154898539834</v>
      </c>
      <c r="U652">
        <v>86.515018544802103</v>
      </c>
      <c r="V652">
        <v>86.456637231240151</v>
      </c>
      <c r="W652">
        <v>86.573110914051924</v>
      </c>
      <c r="X652">
        <v>7411.4456267778414</v>
      </c>
      <c r="Y652">
        <v>7455.0682662313084</v>
      </c>
      <c r="Z652">
        <v>7033.0477311067634</v>
      </c>
      <c r="AA652">
        <v>7655.2726351085639</v>
      </c>
      <c r="AB652">
        <v>1622.917896132486</v>
      </c>
      <c r="AC652">
        <v>1593.0042620638019</v>
      </c>
      <c r="AD652">
        <v>1325.0423115588419</v>
      </c>
      <c r="AE652">
        <v>2065.48972021183</v>
      </c>
      <c r="AF652">
        <v>51.518078789171987</v>
      </c>
      <c r="AG652">
        <v>51.15489017176084</v>
      </c>
      <c r="AH652">
        <v>49.839631295459</v>
      </c>
      <c r="AI652">
        <v>54.283544107475016</v>
      </c>
      <c r="AJ652">
        <v>0.40609591962108071</v>
      </c>
      <c r="AK652">
        <v>0.40609589979809652</v>
      </c>
      <c r="AL652">
        <v>0.4060931226205941</v>
      </c>
      <c r="AM652">
        <v>0.40609872822898557</v>
      </c>
      <c r="AN652">
        <v>0.97127544753046113</v>
      </c>
      <c r="AO652">
        <v>0.97127544753046113</v>
      </c>
      <c r="AP652">
        <v>0.97127544753046113</v>
      </c>
      <c r="AQ652">
        <v>0.97127544753046113</v>
      </c>
      <c r="AR652">
        <v>10.029852429853641</v>
      </c>
      <c r="AS652">
        <v>10.029852429853641</v>
      </c>
      <c r="AT652">
        <v>10.029852429853641</v>
      </c>
      <c r="AU652">
        <v>10.029852429853641</v>
      </c>
      <c r="AV652" t="str">
        <f>VLOOKUP(Sheet1[[#This Row],[NPDES ID2]],Combined_Sheet__Major_Only___2[[NPDES ID2]:[ECHO BFR]],3,FALSE)</f>
        <v>FL</v>
      </c>
      <c r="AW652" t="s">
        <v>54</v>
      </c>
      <c r="AX652" t="str">
        <f>VLOOKUP(Sheet1[[#This Row],[NPDES ID2]],Combined_Sheet__Major_Only___2[[NPDES ID2]:[ECHO BFR]],27,FALSE)</f>
        <v>-</v>
      </c>
      <c r="AY652" t="str">
        <f>VLOOKUP(Sheet1[[#This Row],[NPDES ID2]],Combined_Sheet__Major_Only___2[[NPDES ID2]:[ECHO BFR]],28,FALSE)</f>
        <v>-</v>
      </c>
      <c r="AZ652" t="str">
        <f>VLOOKUP(Sheet1[[#This Row],[NPDES ID2]],Combined_Sheet__Major_Only___2[[NPDES ID2]:[ECHO BFR]],29,FALSE)</f>
        <v>thickening</v>
      </c>
      <c r="BA652">
        <f>VLOOKUP(Sheet1[[#This Row],[NPDES ID2]],Combined_Sheet__Major_Only___2[[NPDES ID2]:[ECHO BFR]],17,FALSE)</f>
        <v>28.14357</v>
      </c>
      <c r="BB652">
        <f>VLOOKUP(Sheet1[[#This Row],[NPDES ID2]],Combined_Sheet__Major_Only___2[[NPDES ID2]:[ECHO BFR]],18,FALSE)</f>
        <v>-81.457329999999999</v>
      </c>
      <c r="BC652" t="str">
        <f>IF(ISNUMBER(SEARCH("aerobic",$AW652)),"aerobic","")</f>
        <v/>
      </c>
      <c r="BD652" t="str">
        <f>IF(ISNUMBER(SEARCH("anaer",$AW652)),"anaer","")</f>
        <v/>
      </c>
      <c r="BE652" t="str">
        <f>IF(ISNUMBER(SEARCH("thickening",$AZ652)),"thickening","")</f>
        <v>thickening</v>
      </c>
      <c r="BF652" s="2" t="str">
        <f>IF(ISNUMBER(SEARCH("airDry",$AW652)),"airDry","")</f>
        <v/>
      </c>
      <c r="BG652" s="2" t="str">
        <f>IF(ISNUMBER(SEARCH("heatDry",$AY652)),"heatDry","")</f>
        <v/>
      </c>
      <c r="BH652" s="2" t="str">
        <f>IF(AND(ISNUMBER(SEARCH("aerobic",$AW652)),ISNUMBER(SEARCH("anaer",$AW652))),"Combined Aer and Anaer.","")</f>
        <v/>
      </c>
    </row>
    <row r="653" spans="1:60" x14ac:dyDescent="0.3">
      <c r="A653" s="4">
        <v>651</v>
      </c>
      <c r="B653" t="s">
        <v>3207</v>
      </c>
      <c r="C653">
        <v>111</v>
      </c>
      <c r="D653">
        <v>999.13184255458941</v>
      </c>
      <c r="E653">
        <v>999.43941085948427</v>
      </c>
      <c r="F653">
        <v>710.5543284755222</v>
      </c>
      <c r="G653">
        <v>1274.0091540026781</v>
      </c>
      <c r="H653">
        <v>-76.916145138272455</v>
      </c>
      <c r="I653">
        <v>-78.080012433716774</v>
      </c>
      <c r="J653">
        <v>-91.166222737853488</v>
      </c>
      <c r="K653">
        <v>-60.975455613916871</v>
      </c>
      <c r="L653">
        <v>72.673135523800013</v>
      </c>
      <c r="M653">
        <v>72.36857689251255</v>
      </c>
      <c r="N653">
        <v>71.265294917832094</v>
      </c>
      <c r="O653">
        <v>74.992734915245194</v>
      </c>
      <c r="P653">
        <v>2.6164969025716438</v>
      </c>
      <c r="Q653">
        <v>2.6467925578363709</v>
      </c>
      <c r="R653">
        <v>2.1262051869071121</v>
      </c>
      <c r="S653">
        <v>2.9940915507521169</v>
      </c>
      <c r="T653">
        <v>78.460664613440088</v>
      </c>
      <c r="U653">
        <v>78.460540689945944</v>
      </c>
      <c r="V653">
        <v>78.407481518338301</v>
      </c>
      <c r="W653">
        <v>78.513337257906883</v>
      </c>
      <c r="X653">
        <v>5394.2412829111836</v>
      </c>
      <c r="Y653">
        <v>5413.2258844431944</v>
      </c>
      <c r="Z653">
        <v>5229.3680193142236</v>
      </c>
      <c r="AA653">
        <v>5499.2715959448979</v>
      </c>
      <c r="AB653">
        <v>1084.860681326966</v>
      </c>
      <c r="AC653">
        <v>1072.515485173268</v>
      </c>
      <c r="AD653">
        <v>902.80503587138423</v>
      </c>
      <c r="AE653">
        <v>1322.5923692973661</v>
      </c>
      <c r="AF653">
        <v>64.162286191978353</v>
      </c>
      <c r="AG653">
        <v>63.893353590977448</v>
      </c>
      <c r="AH653">
        <v>62.919546400546423</v>
      </c>
      <c r="AI653">
        <v>66.209884059055994</v>
      </c>
      <c r="AJ653">
        <v>0.56024564637776653</v>
      </c>
      <c r="AK653">
        <v>0.56024562338161343</v>
      </c>
      <c r="AL653">
        <v>0.56024240143287773</v>
      </c>
      <c r="AM653">
        <v>0.56024890478487699</v>
      </c>
      <c r="AN653">
        <v>0.96846008150242369</v>
      </c>
      <c r="AO653">
        <v>0.96846008150242369</v>
      </c>
      <c r="AP653">
        <v>0.96846008150242369</v>
      </c>
      <c r="AQ653">
        <v>0.96846008150242369</v>
      </c>
      <c r="AR653">
        <v>13.071243722937201</v>
      </c>
      <c r="AS653">
        <v>13.071243722937201</v>
      </c>
      <c r="AT653">
        <v>13.071243722937201</v>
      </c>
      <c r="AU653">
        <v>13.071243722937201</v>
      </c>
      <c r="AV653" t="str">
        <f>VLOOKUP(Sheet1[[#This Row],[NPDES ID2]],Combined_Sheet__Major_Only___2[[NPDES ID2]:[ECHO BFR]],3,FALSE)</f>
        <v>GA</v>
      </c>
      <c r="AW653" t="s">
        <v>41</v>
      </c>
      <c r="AX653" t="str">
        <f>VLOOKUP(Sheet1[[#This Row],[NPDES ID2]],Combined_Sheet__Major_Only___2[[NPDES ID2]:[ECHO BFR]],27,FALSE)</f>
        <v>-</v>
      </c>
      <c r="AY653" t="str">
        <f>VLOOKUP(Sheet1[[#This Row],[NPDES ID2]],Combined_Sheet__Major_Only___2[[NPDES ID2]:[ECHO BFR]],28,FALSE)</f>
        <v>-</v>
      </c>
      <c r="AZ653" t="str">
        <f>VLOOKUP(Sheet1[[#This Row],[NPDES ID2]],Combined_Sheet__Major_Only___2[[NPDES ID2]:[ECHO BFR]],29,FALSE)</f>
        <v>thickening</v>
      </c>
      <c r="BA653">
        <f>VLOOKUP(Sheet1[[#This Row],[NPDES ID2]],Combined_Sheet__Major_Only___2[[NPDES ID2]:[ECHO BFR]],17,FALSE)</f>
        <v>31.679749999999999</v>
      </c>
      <c r="BB653">
        <f>VLOOKUP(Sheet1[[#This Row],[NPDES ID2]],Combined_Sheet__Major_Only___2[[NPDES ID2]:[ECHO BFR]],18,FALSE)</f>
        <v>-83.249527999999998</v>
      </c>
      <c r="BC653" t="str">
        <f>IF(ISNUMBER(SEARCH("aerobic",$AW653)),"aerobic","")</f>
        <v>aerobic</v>
      </c>
      <c r="BD653" t="str">
        <f>IF(ISNUMBER(SEARCH("anaer",$AW653)),"anaer","")</f>
        <v/>
      </c>
      <c r="BE653" t="str">
        <f>IF(ISNUMBER(SEARCH("thickening",$AZ653)),"thickening","")</f>
        <v>thickening</v>
      </c>
      <c r="BF653" s="3" t="str">
        <f>IF(ISNUMBER(SEARCH("airDry",$AW653)),"airDry","")</f>
        <v/>
      </c>
      <c r="BG653" s="3" t="str">
        <f>IF(ISNUMBER(SEARCH("heatDry",$AY653)),"heatDry","")</f>
        <v/>
      </c>
      <c r="BH653" s="3" t="str">
        <f>IF(AND(ISNUMBER(SEARCH("aerobic",$AW653)),ISNUMBER(SEARCH("anaer",$AW653))),"Combined Aer and Anaer.","")</f>
        <v/>
      </c>
    </row>
    <row r="654" spans="1:60" x14ac:dyDescent="0.3">
      <c r="A654" s="4">
        <v>652</v>
      </c>
      <c r="B654" t="s">
        <v>3211</v>
      </c>
      <c r="C654">
        <v>105.51</v>
      </c>
      <c r="D654">
        <v>1431.190706914366</v>
      </c>
      <c r="E654">
        <v>1443.2881024938811</v>
      </c>
      <c r="F654">
        <v>1014.477516709922</v>
      </c>
      <c r="G654">
        <v>1856.160288231189</v>
      </c>
      <c r="H654">
        <v>-78.256267419439013</v>
      </c>
      <c r="I654">
        <v>-77.604778813471171</v>
      </c>
      <c r="J654">
        <v>-90.317270849131191</v>
      </c>
      <c r="K654">
        <v>-67.190670301071776</v>
      </c>
      <c r="L654">
        <v>50.508318286075273</v>
      </c>
      <c r="M654">
        <v>50.080530042255091</v>
      </c>
      <c r="N654">
        <v>48.530937251600648</v>
      </c>
      <c r="O654">
        <v>53.766283784959853</v>
      </c>
      <c r="P654">
        <v>2.5180417737047902</v>
      </c>
      <c r="Q654">
        <v>2.50289989490321</v>
      </c>
      <c r="R654">
        <v>2.1822892648164842</v>
      </c>
      <c r="S654">
        <v>2.8623028653339571</v>
      </c>
      <c r="T654">
        <v>4.225315770084185</v>
      </c>
      <c r="U654">
        <v>4.2253064116879937</v>
      </c>
      <c r="V654">
        <v>4.2212995141021707</v>
      </c>
      <c r="W654">
        <v>4.2292934780950366</v>
      </c>
      <c r="X654">
        <v>397.62616044055977</v>
      </c>
      <c r="Y654">
        <v>400.33381750137698</v>
      </c>
      <c r="Z654">
        <v>373.46439084725972</v>
      </c>
      <c r="AA654">
        <v>413.37659895450139</v>
      </c>
      <c r="AB654">
        <v>135.12768227920679</v>
      </c>
      <c r="AC654">
        <v>128.72239813105881</v>
      </c>
      <c r="AD654">
        <v>98.411979077797369</v>
      </c>
      <c r="AE654">
        <v>199.15344860238389</v>
      </c>
      <c r="AF654">
        <v>46.913435863734897</v>
      </c>
      <c r="AG654">
        <v>46.516075185228189</v>
      </c>
      <c r="AH654">
        <v>45.076900839611767</v>
      </c>
      <c r="AI654">
        <v>49.939343604971768</v>
      </c>
      <c r="AJ654">
        <v>0.35019003931235659</v>
      </c>
      <c r="AK654">
        <v>0.35019002977922792</v>
      </c>
      <c r="AL654">
        <v>0.35018869395222729</v>
      </c>
      <c r="AM654">
        <v>0.35019139025088869</v>
      </c>
      <c r="AN654">
        <v>0.67368109454913039</v>
      </c>
      <c r="AO654">
        <v>0.67368109454913061</v>
      </c>
      <c r="AP654">
        <v>0.67368109454913061</v>
      </c>
      <c r="AQ654">
        <v>0.67368109454913061</v>
      </c>
      <c r="AR654">
        <v>7.4596197718528598</v>
      </c>
      <c r="AS654">
        <v>7.4596197718528598</v>
      </c>
      <c r="AT654">
        <v>7.4596197718528598</v>
      </c>
      <c r="AU654">
        <v>7.4596197718528598</v>
      </c>
      <c r="AV654" t="str">
        <f>VLOOKUP(Sheet1[[#This Row],[NPDES ID2]],Combined_Sheet__Major_Only___2[[NPDES ID2]:[ECHO BFR]],3,FALSE)</f>
        <v>TX</v>
      </c>
      <c r="AW654" t="s">
        <v>1420</v>
      </c>
      <c r="AX654" t="str">
        <f>VLOOKUP(Sheet1[[#This Row],[NPDES ID2]],Combined_Sheet__Major_Only___2[[NPDES ID2]:[ECHO BFR]],27,FALSE)</f>
        <v>-</v>
      </c>
      <c r="AY654" t="str">
        <f>VLOOKUP(Sheet1[[#This Row],[NPDES ID2]],Combined_Sheet__Major_Only___2[[NPDES ID2]:[ECHO BFR]],28,FALSE)</f>
        <v>-</v>
      </c>
      <c r="AZ654" t="str">
        <f>VLOOKUP(Sheet1[[#This Row],[NPDES ID2]],Combined_Sheet__Major_Only___2[[NPDES ID2]:[ECHO BFR]],29,FALSE)</f>
        <v>-</v>
      </c>
      <c r="BA654">
        <f>VLOOKUP(Sheet1[[#This Row],[NPDES ID2]],Combined_Sheet__Major_Only___2[[NPDES ID2]:[ECHO BFR]],17,FALSE)</f>
        <v>28.427361999999999</v>
      </c>
      <c r="BB654">
        <f>VLOOKUP(Sheet1[[#This Row],[NPDES ID2]],Combined_Sheet__Major_Only___2[[NPDES ID2]:[ECHO BFR]],18,FALSE)</f>
        <v>-99.220073999999997</v>
      </c>
      <c r="BC654" t="str">
        <f>IF(ISNUMBER(SEARCH("aerobic",$AW654)),"aerobic","")</f>
        <v/>
      </c>
      <c r="BD654" t="str">
        <f>IF(ISNUMBER(SEARCH("anaer",$AW654)),"anaer","")</f>
        <v/>
      </c>
      <c r="BE654" t="str">
        <f>IF(ISNUMBER(SEARCH("thickening",$AZ654)),"thickening","")</f>
        <v/>
      </c>
      <c r="BF654" s="2" t="str">
        <f>IF(ISNUMBER(SEARCH("airDry",$AW654)),"airDry","")</f>
        <v>airDry</v>
      </c>
      <c r="BG654" s="2" t="str">
        <f>IF(ISNUMBER(SEARCH("heatDry",$AY654)),"heatDry","")</f>
        <v/>
      </c>
      <c r="BH654" s="2" t="str">
        <f>IF(AND(ISNUMBER(SEARCH("aerobic",$AW654)),ISNUMBER(SEARCH("anaer",$AW654))),"Combined Aer and Anaer.","")</f>
        <v/>
      </c>
    </row>
    <row r="655" spans="1:60" x14ac:dyDescent="0.3">
      <c r="A655" s="4">
        <v>653</v>
      </c>
      <c r="B655" t="s">
        <v>3216</v>
      </c>
      <c r="C655">
        <v>104.2</v>
      </c>
      <c r="D655">
        <v>1089.8354131785329</v>
      </c>
      <c r="E655">
        <v>1090.595959275829</v>
      </c>
      <c r="F655">
        <v>772.68348561038852</v>
      </c>
      <c r="G655">
        <v>1391.6372283929909</v>
      </c>
      <c r="H655">
        <v>-77.093336205776538</v>
      </c>
      <c r="I655">
        <v>-78.372285980109893</v>
      </c>
      <c r="J655">
        <v>-91.276331694699152</v>
      </c>
      <c r="K655">
        <v>-61.826581349319277</v>
      </c>
      <c r="L655">
        <v>66.188686712644014</v>
      </c>
      <c r="M655">
        <v>65.887593098396323</v>
      </c>
      <c r="N655">
        <v>64.796939418561749</v>
      </c>
      <c r="O655">
        <v>68.481749795867913</v>
      </c>
      <c r="P655">
        <v>2.460016238883012</v>
      </c>
      <c r="Q655">
        <v>2.4860170705181299</v>
      </c>
      <c r="R655">
        <v>2.009929441371674</v>
      </c>
      <c r="S655">
        <v>2.818593970409133</v>
      </c>
      <c r="T655">
        <v>4.2022076039595833</v>
      </c>
      <c r="U655">
        <v>4.2021982812255034</v>
      </c>
      <c r="V655">
        <v>4.1982066527549264</v>
      </c>
      <c r="W655">
        <v>4.2061701540881238</v>
      </c>
      <c r="X655">
        <v>297.79087623038708</v>
      </c>
      <c r="Y655">
        <v>298.89164597440703</v>
      </c>
      <c r="Z655">
        <v>287.99001589839651</v>
      </c>
      <c r="AA655">
        <v>304.08400344683071</v>
      </c>
      <c r="AB655">
        <v>47.326828475513487</v>
      </c>
      <c r="AC655">
        <v>47.033997697359013</v>
      </c>
      <c r="AD655">
        <v>40.883122160656761</v>
      </c>
      <c r="AE655">
        <v>55.315366111581703</v>
      </c>
      <c r="AF655">
        <v>62.250554878712293</v>
      </c>
      <c r="AG655">
        <v>61.967360297259177</v>
      </c>
      <c r="AH655">
        <v>60.941700230847303</v>
      </c>
      <c r="AI655">
        <v>64.40705111176041</v>
      </c>
      <c r="AJ655">
        <v>0.53689134445305575</v>
      </c>
      <c r="AK655">
        <v>0.53689133585559079</v>
      </c>
      <c r="AL655">
        <v>0.53689013102269234</v>
      </c>
      <c r="AM655">
        <v>0.53689256291255061</v>
      </c>
      <c r="AN655">
        <v>0.67272896014303796</v>
      </c>
      <c r="AO655">
        <v>0.67272896014303818</v>
      </c>
      <c r="AP655">
        <v>0.67272896014303818</v>
      </c>
      <c r="AQ655">
        <v>0.67272896014303818</v>
      </c>
      <c r="AR655">
        <v>14.521857481437859</v>
      </c>
      <c r="AS655">
        <v>14.521857481437859</v>
      </c>
      <c r="AT655">
        <v>14.521857481437859</v>
      </c>
      <c r="AU655">
        <v>14.521857481437859</v>
      </c>
      <c r="AV655" t="str">
        <f>VLOOKUP(Sheet1[[#This Row],[NPDES ID2]],Combined_Sheet__Major_Only___2[[NPDES ID2]:[ECHO BFR]],3,FALSE)</f>
        <v>MO</v>
      </c>
      <c r="AW655" t="s">
        <v>118</v>
      </c>
      <c r="AX655" t="str">
        <f>VLOOKUP(Sheet1[[#This Row],[NPDES ID2]],Combined_Sheet__Major_Only___2[[NPDES ID2]:[ECHO BFR]],27,FALSE)</f>
        <v>longTermSludgeStore</v>
      </c>
      <c r="AY655" t="str">
        <f>VLOOKUP(Sheet1[[#This Row],[NPDES ID2]],Combined_Sheet__Major_Only___2[[NPDES ID2]:[ECHO BFR]],28,FALSE)</f>
        <v>-</v>
      </c>
      <c r="AZ655" t="str">
        <f>VLOOKUP(Sheet1[[#This Row],[NPDES ID2]],Combined_Sheet__Major_Only___2[[NPDES ID2]:[ECHO BFR]],29,FALSE)</f>
        <v>-</v>
      </c>
      <c r="BA655">
        <f>VLOOKUP(Sheet1[[#This Row],[NPDES ID2]],Combined_Sheet__Major_Only___2[[NPDES ID2]:[ECHO BFR]],17,FALSE)</f>
        <v>38.783456999999999</v>
      </c>
      <c r="BB655">
        <f>VLOOKUP(Sheet1[[#This Row],[NPDES ID2]],Combined_Sheet__Major_Only___2[[NPDES ID2]:[ECHO BFR]],18,FALSE)</f>
        <v>-93.758201</v>
      </c>
      <c r="BC655" t="str">
        <f>IF(ISNUMBER(SEARCH("aerobic",$AW655)),"aerobic","")</f>
        <v>aerobic</v>
      </c>
      <c r="BD655" t="str">
        <f>IF(ISNUMBER(SEARCH("anaer",$AW655)),"anaer","")</f>
        <v/>
      </c>
      <c r="BE655" t="str">
        <f>IF(ISNUMBER(SEARCH("thickening",$AZ655)),"thickening","")</f>
        <v/>
      </c>
      <c r="BF655" s="3" t="str">
        <f>IF(ISNUMBER(SEARCH("airDry",$AW655)),"airDry","")</f>
        <v>airDry</v>
      </c>
      <c r="BG655" s="3" t="str">
        <f>IF(ISNUMBER(SEARCH("heatDry",$AY655)),"heatDry","")</f>
        <v/>
      </c>
      <c r="BH655" s="3" t="str">
        <f>IF(AND(ISNUMBER(SEARCH("aerobic",$AW655)),ISNUMBER(SEARCH("anaer",$AW655))),"Combined Aer and Anaer.","")</f>
        <v/>
      </c>
    </row>
    <row r="656" spans="1:60" x14ac:dyDescent="0.3">
      <c r="A656" s="4">
        <v>654</v>
      </c>
      <c r="B656" t="s">
        <v>3221</v>
      </c>
      <c r="C656">
        <v>96.11</v>
      </c>
      <c r="D656">
        <v>1102.4282988716709</v>
      </c>
      <c r="E656">
        <v>1103.406456292679</v>
      </c>
      <c r="F656">
        <v>778.84400641559603</v>
      </c>
      <c r="G656">
        <v>1405.1541697286041</v>
      </c>
      <c r="H656">
        <v>-76.750855235626801</v>
      </c>
      <c r="I656">
        <v>-78.056723120972649</v>
      </c>
      <c r="J656">
        <v>-90.831828199163553</v>
      </c>
      <c r="K656">
        <v>-60.097463903207583</v>
      </c>
      <c r="L656">
        <v>64.912550519627374</v>
      </c>
      <c r="M656">
        <v>64.663701342020275</v>
      </c>
      <c r="N656">
        <v>63.76226265390796</v>
      </c>
      <c r="O656">
        <v>66.807789680557704</v>
      </c>
      <c r="P656">
        <v>2.2617347425957188</v>
      </c>
      <c r="Q656">
        <v>2.289973677589586</v>
      </c>
      <c r="R656">
        <v>1.825288607197582</v>
      </c>
      <c r="S656">
        <v>2.6056484769576631</v>
      </c>
      <c r="T656">
        <v>51.25833701127258</v>
      </c>
      <c r="U656">
        <v>51.258255068281997</v>
      </c>
      <c r="V656">
        <v>51.223170299009119</v>
      </c>
      <c r="W656">
        <v>51.293166193902387</v>
      </c>
      <c r="X656">
        <v>3415.9753215583351</v>
      </c>
      <c r="Y656">
        <v>3426.9354339002098</v>
      </c>
      <c r="Z656">
        <v>3320.4950289780882</v>
      </c>
      <c r="AA656">
        <v>3476.7738473683439</v>
      </c>
      <c r="AB656">
        <v>576.34649367385407</v>
      </c>
      <c r="AC656">
        <v>572.38896294441247</v>
      </c>
      <c r="AD656">
        <v>494.10562036501841</v>
      </c>
      <c r="AE656">
        <v>680.57709846467412</v>
      </c>
      <c r="AF656">
        <v>66.189328348889859</v>
      </c>
      <c r="AG656">
        <v>65.935557444205983</v>
      </c>
      <c r="AH656">
        <v>65.016564156506405</v>
      </c>
      <c r="AI656">
        <v>68.121616348591459</v>
      </c>
      <c r="AJ656">
        <v>0.58502405412308267</v>
      </c>
      <c r="AK656">
        <v>0.58502403885929177</v>
      </c>
      <c r="AL656">
        <v>0.58502190000414578</v>
      </c>
      <c r="AM656">
        <v>0.58502621717345993</v>
      </c>
      <c r="AN656">
        <v>0.95285396881794826</v>
      </c>
      <c r="AO656">
        <v>0.95285396881794837</v>
      </c>
      <c r="AP656">
        <v>0.95285396881794837</v>
      </c>
      <c r="AQ656">
        <v>0.95285396881794837</v>
      </c>
      <c r="AR656">
        <v>14.89847862297216</v>
      </c>
      <c r="AS656">
        <v>14.89847862297216</v>
      </c>
      <c r="AT656">
        <v>14.89847862297216</v>
      </c>
      <c r="AU656">
        <v>14.89847862297216</v>
      </c>
      <c r="AV656" t="str">
        <f>VLOOKUP(Sheet1[[#This Row],[NPDES ID2]],Combined_Sheet__Major_Only___2[[NPDES ID2]:[ECHO BFR]],3,FALSE)</f>
        <v>FL</v>
      </c>
      <c r="AW656" t="s">
        <v>41</v>
      </c>
      <c r="AX656" t="str">
        <f>VLOOKUP(Sheet1[[#This Row],[NPDES ID2]],Combined_Sheet__Major_Only___2[[NPDES ID2]:[ECHO BFR]],27,FALSE)</f>
        <v>-</v>
      </c>
      <c r="AY656" t="str">
        <f>VLOOKUP(Sheet1[[#This Row],[NPDES ID2]],Combined_Sheet__Major_Only___2[[NPDES ID2]:[ECHO BFR]],28,FALSE)</f>
        <v>-</v>
      </c>
      <c r="AZ656" t="str">
        <f>VLOOKUP(Sheet1[[#This Row],[NPDES ID2]],Combined_Sheet__Major_Only___2[[NPDES ID2]:[ECHO BFR]],29,FALSE)</f>
        <v>thickening</v>
      </c>
      <c r="BA656">
        <f>VLOOKUP(Sheet1[[#This Row],[NPDES ID2]],Combined_Sheet__Major_Only___2[[NPDES ID2]:[ECHO BFR]],17,FALSE)</f>
        <v>26.0736810175658</v>
      </c>
      <c r="BB656">
        <f>VLOOKUP(Sheet1[[#This Row],[NPDES ID2]],Combined_Sheet__Major_Only___2[[NPDES ID2]:[ECHO BFR]],18,FALSE)</f>
        <v>-80.226175773292695</v>
      </c>
      <c r="BC656" t="str">
        <f>IF(ISNUMBER(SEARCH("aerobic",$AW656)),"aerobic","")</f>
        <v>aerobic</v>
      </c>
      <c r="BD656" t="str">
        <f>IF(ISNUMBER(SEARCH("anaer",$AW656)),"anaer","")</f>
        <v/>
      </c>
      <c r="BE656" t="str">
        <f>IF(ISNUMBER(SEARCH("thickening",$AZ656)),"thickening","")</f>
        <v>thickening</v>
      </c>
      <c r="BF656" s="2" t="str">
        <f>IF(ISNUMBER(SEARCH("airDry",$AW656)),"airDry","")</f>
        <v/>
      </c>
      <c r="BG656" s="2" t="str">
        <f>IF(ISNUMBER(SEARCH("heatDry",$AY656)),"heatDry","")</f>
        <v/>
      </c>
      <c r="BH656" s="2" t="str">
        <f>IF(AND(ISNUMBER(SEARCH("aerobic",$AW656)),ISNUMBER(SEARCH("anaer",$AW656))),"Combined Aer and Anaer.","")</f>
        <v/>
      </c>
    </row>
    <row r="657" spans="1:60" x14ac:dyDescent="0.3">
      <c r="A657" s="4">
        <v>655</v>
      </c>
      <c r="B657" t="s">
        <v>3225</v>
      </c>
      <c r="C657">
        <v>76.05</v>
      </c>
      <c r="D657">
        <v>1466.507333355831</v>
      </c>
      <c r="E657">
        <v>1465.9276685169541</v>
      </c>
      <c r="F657">
        <v>1026.371850136316</v>
      </c>
      <c r="G657">
        <v>1878.5628029002321</v>
      </c>
      <c r="H657">
        <v>-77.136105855694453</v>
      </c>
      <c r="I657">
        <v>-78.362185298715474</v>
      </c>
      <c r="J657">
        <v>-91.191973854907218</v>
      </c>
      <c r="K657">
        <v>-61.976038120141148</v>
      </c>
      <c r="L657">
        <v>47.858708437009923</v>
      </c>
      <c r="M657">
        <v>47.635607524231112</v>
      </c>
      <c r="N657">
        <v>46.827448562976478</v>
      </c>
      <c r="O657">
        <v>49.557832308795867</v>
      </c>
      <c r="P657">
        <v>1.796260171029427</v>
      </c>
      <c r="Q657">
        <v>1.8144390934415331</v>
      </c>
      <c r="R657">
        <v>1.4700116214316099</v>
      </c>
      <c r="S657">
        <v>2.0593351927982981</v>
      </c>
      <c r="T657">
        <v>63.351404774136483</v>
      </c>
      <c r="U657">
        <v>63.351304168291684</v>
      </c>
      <c r="V657">
        <v>63.308228698053398</v>
      </c>
      <c r="W657">
        <v>63.394166446819128</v>
      </c>
      <c r="X657">
        <v>4531.5979680521077</v>
      </c>
      <c r="Y657">
        <v>4549.3461991444874</v>
      </c>
      <c r="Z657">
        <v>4377.6208012313054</v>
      </c>
      <c r="AA657">
        <v>4629.8242626231513</v>
      </c>
      <c r="AB657">
        <v>894.14838039789765</v>
      </c>
      <c r="AC657">
        <v>884.55311269643209</v>
      </c>
      <c r="AD657">
        <v>745.95378980668818</v>
      </c>
      <c r="AE657">
        <v>1085.3761212202289</v>
      </c>
      <c r="AF657">
        <v>61.672221808029732</v>
      </c>
      <c r="AG657">
        <v>61.384702385600562</v>
      </c>
      <c r="AH657">
        <v>60.343443465620233</v>
      </c>
      <c r="AI657">
        <v>63.861555694906912</v>
      </c>
      <c r="AJ657">
        <v>0.52982917878817404</v>
      </c>
      <c r="AK657">
        <v>0.52982916526244717</v>
      </c>
      <c r="AL657">
        <v>0.52982726994624341</v>
      </c>
      <c r="AM657">
        <v>0.52983109554439745</v>
      </c>
      <c r="AN657">
        <v>0.96135478009127484</v>
      </c>
      <c r="AO657">
        <v>0.96135478009127506</v>
      </c>
      <c r="AP657">
        <v>0.96135478009127506</v>
      </c>
      <c r="AQ657">
        <v>0.96135478009127506</v>
      </c>
      <c r="AR657">
        <v>12.695815816925631</v>
      </c>
      <c r="AS657">
        <v>12.695815816925631</v>
      </c>
      <c r="AT657">
        <v>12.695815816925631</v>
      </c>
      <c r="AU657">
        <v>12.695815816925631</v>
      </c>
      <c r="AV657" t="str">
        <f>VLOOKUP(Sheet1[[#This Row],[NPDES ID2]],Combined_Sheet__Major_Only___2[[NPDES ID2]:[ECHO BFR]],3,FALSE)</f>
        <v>PA</v>
      </c>
      <c r="AW657" t="s">
        <v>41</v>
      </c>
      <c r="AX657" t="str">
        <f>VLOOKUP(Sheet1[[#This Row],[NPDES ID2]],Combined_Sheet__Major_Only___2[[NPDES ID2]:[ECHO BFR]],27,FALSE)</f>
        <v>longTermSludgeStore</v>
      </c>
      <c r="AY657" t="str">
        <f>VLOOKUP(Sheet1[[#This Row],[NPDES ID2]],Combined_Sheet__Major_Only___2[[NPDES ID2]:[ECHO BFR]],28,FALSE)</f>
        <v>-</v>
      </c>
      <c r="AZ657" t="str">
        <f>VLOOKUP(Sheet1[[#This Row],[NPDES ID2]],Combined_Sheet__Major_Only___2[[NPDES ID2]:[ECHO BFR]],29,FALSE)</f>
        <v>thickening</v>
      </c>
      <c r="BA657">
        <f>VLOOKUP(Sheet1[[#This Row],[NPDES ID2]],Combined_Sheet__Major_Only___2[[NPDES ID2]:[ECHO BFR]],17,FALSE)</f>
        <v>40.673099999999998</v>
      </c>
      <c r="BB657">
        <f>VLOOKUP(Sheet1[[#This Row],[NPDES ID2]],Combined_Sheet__Major_Only___2[[NPDES ID2]:[ECHO BFR]],18,FALSE)</f>
        <v>-80.257800000000003</v>
      </c>
      <c r="BC657" t="str">
        <f>IF(ISNUMBER(SEARCH("aerobic",$AW657)),"aerobic","")</f>
        <v>aerobic</v>
      </c>
      <c r="BD657" t="str">
        <f>IF(ISNUMBER(SEARCH("anaer",$AW657)),"anaer","")</f>
        <v/>
      </c>
      <c r="BE657" t="str">
        <f>IF(ISNUMBER(SEARCH("thickening",$AZ657)),"thickening","")</f>
        <v>thickening</v>
      </c>
      <c r="BF657" s="3" t="str">
        <f>IF(ISNUMBER(SEARCH("airDry",$AW657)),"airDry","")</f>
        <v/>
      </c>
      <c r="BG657" s="3" t="str">
        <f>IF(ISNUMBER(SEARCH("heatDry",$AY657)),"heatDry","")</f>
        <v/>
      </c>
      <c r="BH657" s="3" t="str">
        <f>IF(AND(ISNUMBER(SEARCH("aerobic",$AW657)),ISNUMBER(SEARCH("anaer",$AW657))),"Combined Aer and Anaer.","")</f>
        <v/>
      </c>
    </row>
    <row r="658" spans="1:60" x14ac:dyDescent="0.3">
      <c r="A658" s="4">
        <v>656</v>
      </c>
      <c r="B658" t="s">
        <v>3230</v>
      </c>
      <c r="C658">
        <v>52.94</v>
      </c>
      <c r="D658">
        <v>2474.1858434927508</v>
      </c>
      <c r="E658">
        <v>2480.320942093399</v>
      </c>
      <c r="F658">
        <v>1711.656518700134</v>
      </c>
      <c r="G658">
        <v>3206.89974123812</v>
      </c>
      <c r="H658">
        <v>-77.934732210344777</v>
      </c>
      <c r="I658">
        <v>-77.94318409738807</v>
      </c>
      <c r="J658">
        <v>-90.702725796883797</v>
      </c>
      <c r="K658">
        <v>-65.069108902201592</v>
      </c>
      <c r="L658">
        <v>27.74875711525452</v>
      </c>
      <c r="M658">
        <v>27.551979735008359</v>
      </c>
      <c r="N658">
        <v>26.83915047774784</v>
      </c>
      <c r="O658">
        <v>29.24744962957827</v>
      </c>
      <c r="P658">
        <v>1.259942663446187</v>
      </c>
      <c r="Q658">
        <v>1.25525241250743</v>
      </c>
      <c r="R658">
        <v>1.067784696862967</v>
      </c>
      <c r="S658">
        <v>1.4339135477721929</v>
      </c>
      <c r="T658">
        <v>284.63503456178188</v>
      </c>
      <c r="U658">
        <v>284.63459245581458</v>
      </c>
      <c r="V658">
        <v>284.44530004965549</v>
      </c>
      <c r="W658">
        <v>284.82294800460022</v>
      </c>
      <c r="X658">
        <v>24455.3366890547</v>
      </c>
      <c r="Y658">
        <v>24600.265107444789</v>
      </c>
      <c r="Z658">
        <v>23199.20404140648</v>
      </c>
      <c r="AA658">
        <v>25264.779956709801</v>
      </c>
      <c r="AB658">
        <v>4821.5148135796508</v>
      </c>
      <c r="AC658">
        <v>4748.6296911147983</v>
      </c>
      <c r="AD658">
        <v>4015.2123561194649</v>
      </c>
      <c r="AE658">
        <v>5989.1150874391342</v>
      </c>
      <c r="AF658">
        <v>51.367583590970547</v>
      </c>
      <c r="AG658">
        <v>51.003275655094647</v>
      </c>
      <c r="AH658">
        <v>49.683968496232573</v>
      </c>
      <c r="AI658">
        <v>54.141564104360071</v>
      </c>
      <c r="AJ658">
        <v>0.40426638597652581</v>
      </c>
      <c r="AK658">
        <v>0.40426636570638003</v>
      </c>
      <c r="AL658">
        <v>0.40426352591425418</v>
      </c>
      <c r="AM658">
        <v>0.40426925790854318</v>
      </c>
      <c r="AN658">
        <v>0.99101137520579696</v>
      </c>
      <c r="AO658">
        <v>0.99101137520579674</v>
      </c>
      <c r="AP658">
        <v>0.99101137520579674</v>
      </c>
      <c r="AQ658">
        <v>0.99101137520579674</v>
      </c>
      <c r="AR658">
        <v>10.57883526370529</v>
      </c>
      <c r="AS658">
        <v>10.57883526370529</v>
      </c>
      <c r="AT658">
        <v>10.57883526370529</v>
      </c>
      <c r="AU658">
        <v>10.57883526370529</v>
      </c>
      <c r="AV658" t="str">
        <f>VLOOKUP(Sheet1[[#This Row],[NPDES ID2]],Combined_Sheet__Major_Only___2[[NPDES ID2]:[ECHO BFR]],3,FALSE)</f>
        <v>GA</v>
      </c>
      <c r="AW658" t="s">
        <v>54</v>
      </c>
      <c r="AX658" t="str">
        <f>VLOOKUP(Sheet1[[#This Row],[NPDES ID2]],Combined_Sheet__Major_Only___2[[NPDES ID2]:[ECHO BFR]],27,FALSE)</f>
        <v>other</v>
      </c>
      <c r="AY658" t="str">
        <f>VLOOKUP(Sheet1[[#This Row],[NPDES ID2]],Combined_Sheet__Major_Only___2[[NPDES ID2]:[ECHO BFR]],28,FALSE)</f>
        <v>-</v>
      </c>
      <c r="AZ658" t="str">
        <f>VLOOKUP(Sheet1[[#This Row],[NPDES ID2]],Combined_Sheet__Major_Only___2[[NPDES ID2]:[ECHO BFR]],29,FALSE)</f>
        <v>-</v>
      </c>
      <c r="BA658">
        <f>VLOOKUP(Sheet1[[#This Row],[NPDES ID2]],Combined_Sheet__Major_Only___2[[NPDES ID2]:[ECHO BFR]],17,FALSE)</f>
        <v>33.784166999999997</v>
      </c>
      <c r="BB658">
        <f>VLOOKUP(Sheet1[[#This Row],[NPDES ID2]],Combined_Sheet__Major_Only___2[[NPDES ID2]:[ECHO BFR]],18,FALSE)</f>
        <v>-84.760694000000001</v>
      </c>
      <c r="BC658" t="str">
        <f>IF(ISNUMBER(SEARCH("aerobic",$AW658)),"aerobic","")</f>
        <v/>
      </c>
      <c r="BD658" t="str">
        <f>IF(ISNUMBER(SEARCH("anaer",$AW658)),"anaer","")</f>
        <v/>
      </c>
      <c r="BE658" t="str">
        <f>IF(ISNUMBER(SEARCH("thickening",$AZ658)),"thickening","")</f>
        <v/>
      </c>
      <c r="BF658" s="2" t="str">
        <f>IF(ISNUMBER(SEARCH("airDry",$AW658)),"airDry","")</f>
        <v/>
      </c>
      <c r="BG658" s="2" t="str">
        <f>IF(ISNUMBER(SEARCH("heatDry",$AY658)),"heatDry","")</f>
        <v/>
      </c>
      <c r="BH658" s="2" t="str">
        <f>IF(AND(ISNUMBER(SEARCH("aerobic",$AW658)),ISNUMBER(SEARCH("anaer",$AW658))),"Combined Aer and Anaer.","")</f>
        <v/>
      </c>
    </row>
    <row r="659" spans="1:60" x14ac:dyDescent="0.3">
      <c r="A659" s="4">
        <v>657</v>
      </c>
      <c r="B659" t="s">
        <v>3234</v>
      </c>
      <c r="C659">
        <v>51.88</v>
      </c>
      <c r="D659">
        <v>2114.0333826048441</v>
      </c>
      <c r="E659">
        <v>2113.764099528586</v>
      </c>
      <c r="F659">
        <v>1462.394951506363</v>
      </c>
      <c r="G659">
        <v>2728.0626544554088</v>
      </c>
      <c r="H659">
        <v>-77.178284661410387</v>
      </c>
      <c r="I659">
        <v>-78.395397066707545</v>
      </c>
      <c r="J659">
        <v>-91.152232919723588</v>
      </c>
      <c r="K659">
        <v>-62.099134805847157</v>
      </c>
      <c r="L659">
        <v>32.427471082261157</v>
      </c>
      <c r="M659">
        <v>32.273623704313991</v>
      </c>
      <c r="N659">
        <v>31.71634525432869</v>
      </c>
      <c r="O659">
        <v>33.599131243646909</v>
      </c>
      <c r="P659">
        <v>1.2257860292187179</v>
      </c>
      <c r="Q659">
        <v>1.2375970038009421</v>
      </c>
      <c r="R659">
        <v>1.0043336249430179</v>
      </c>
      <c r="S659">
        <v>1.405921707878159</v>
      </c>
      <c r="T659">
        <v>43.986847368722103</v>
      </c>
      <c r="U659">
        <v>43.986776647594638</v>
      </c>
      <c r="V659">
        <v>43.956496639234857</v>
      </c>
      <c r="W659">
        <v>44.016906792313932</v>
      </c>
      <c r="X659">
        <v>3167.9020002332031</v>
      </c>
      <c r="Y659">
        <v>3180.5162854469309</v>
      </c>
      <c r="Z659">
        <v>3058.392607009293</v>
      </c>
      <c r="AA659">
        <v>3237.7940921921299</v>
      </c>
      <c r="AB659">
        <v>499.86364840518559</v>
      </c>
      <c r="AC659">
        <v>496.78765412197799</v>
      </c>
      <c r="AD659">
        <v>432.14639376126638</v>
      </c>
      <c r="AE659">
        <v>583.6749575865166</v>
      </c>
      <c r="AF659">
        <v>61.254799456273602</v>
      </c>
      <c r="AG659">
        <v>60.964172095972387</v>
      </c>
      <c r="AH659">
        <v>59.911569052205287</v>
      </c>
      <c r="AI659">
        <v>63.467929947894788</v>
      </c>
      <c r="AJ659">
        <v>0.52473280883427353</v>
      </c>
      <c r="AK659">
        <v>0.52473280174393377</v>
      </c>
      <c r="AL659">
        <v>0.52473180809554987</v>
      </c>
      <c r="AM659">
        <v>0.52473381372020389</v>
      </c>
      <c r="AN659">
        <v>0.94566758317965094</v>
      </c>
      <c r="AO659">
        <v>0.94566758317965083</v>
      </c>
      <c r="AP659">
        <v>0.94566758317965083</v>
      </c>
      <c r="AQ659">
        <v>0.94566758317965083</v>
      </c>
      <c r="AR659">
        <v>14.35176910909067</v>
      </c>
      <c r="AS659">
        <v>14.35176910909067</v>
      </c>
      <c r="AT659">
        <v>14.35176910909067</v>
      </c>
      <c r="AU659">
        <v>14.35176910909067</v>
      </c>
      <c r="AV659" t="str">
        <f>VLOOKUP(Sheet1[[#This Row],[NPDES ID2]],Combined_Sheet__Major_Only___2[[NPDES ID2]:[ECHO BFR]],3,FALSE)</f>
        <v>TX</v>
      </c>
      <c r="AW659" t="s">
        <v>41</v>
      </c>
      <c r="AX659" t="str">
        <f>VLOOKUP(Sheet1[[#This Row],[NPDES ID2]],Combined_Sheet__Major_Only___2[[NPDES ID2]:[ECHO BFR]],27,FALSE)</f>
        <v>-</v>
      </c>
      <c r="AY659" t="str">
        <f>VLOOKUP(Sheet1[[#This Row],[NPDES ID2]],Combined_Sheet__Major_Only___2[[NPDES ID2]:[ECHO BFR]],28,FALSE)</f>
        <v>-</v>
      </c>
      <c r="AZ659" t="str">
        <f>VLOOKUP(Sheet1[[#This Row],[NPDES ID2]],Combined_Sheet__Major_Only___2[[NPDES ID2]:[ECHO BFR]],29,FALSE)</f>
        <v>thickening</v>
      </c>
      <c r="BA659">
        <f>VLOOKUP(Sheet1[[#This Row],[NPDES ID2]],Combined_Sheet__Major_Only___2[[NPDES ID2]:[ECHO BFR]],17,FALSE)</f>
        <v>29.536611000000001</v>
      </c>
      <c r="BB659">
        <f>VLOOKUP(Sheet1[[#This Row],[NPDES ID2]],Combined_Sheet__Major_Only___2[[NPDES ID2]:[ECHO BFR]],18,FALSE)</f>
        <v>-95.550471999999999</v>
      </c>
      <c r="BC659" t="str">
        <f>IF(ISNUMBER(SEARCH("aerobic",$AW659)),"aerobic","")</f>
        <v>aerobic</v>
      </c>
      <c r="BD659" t="str">
        <f>IF(ISNUMBER(SEARCH("anaer",$AW659)),"anaer","")</f>
        <v/>
      </c>
      <c r="BE659" t="str">
        <f>IF(ISNUMBER(SEARCH("thickening",$AZ659)),"thickening","")</f>
        <v>thickening</v>
      </c>
      <c r="BF659" s="3" t="str">
        <f>IF(ISNUMBER(SEARCH("airDry",$AW659)),"airDry","")</f>
        <v/>
      </c>
      <c r="BG659" s="3" t="str">
        <f>IF(ISNUMBER(SEARCH("heatDry",$AY659)),"heatDry","")</f>
        <v/>
      </c>
      <c r="BH659" s="3" t="str">
        <f>IF(AND(ISNUMBER(SEARCH("aerobic",$AW659)),ISNUMBER(SEARCH("anaer",$AW659))),"Combined Aer and Anaer.","")</f>
        <v/>
      </c>
    </row>
    <row r="660" spans="1:60" x14ac:dyDescent="0.3">
      <c r="A660" s="4">
        <v>658</v>
      </c>
      <c r="B660" t="s">
        <v>3238</v>
      </c>
      <c r="C660">
        <v>43.84</v>
      </c>
      <c r="D660">
        <v>3092.83824124996</v>
      </c>
      <c r="E660">
        <v>3098.6661592625342</v>
      </c>
      <c r="F660">
        <v>2129.668694816085</v>
      </c>
      <c r="G660">
        <v>4029.129587643396</v>
      </c>
      <c r="H660">
        <v>-78.083772427386052</v>
      </c>
      <c r="I660">
        <v>-77.775499210292523</v>
      </c>
      <c r="J660">
        <v>-90.405880797645835</v>
      </c>
      <c r="K660">
        <v>-66.089730146287877</v>
      </c>
      <c r="L660">
        <v>22.005841916359369</v>
      </c>
      <c r="M660">
        <v>21.835661562333819</v>
      </c>
      <c r="N660">
        <v>21.219172934317921</v>
      </c>
      <c r="O660">
        <v>23.301981151610661</v>
      </c>
      <c r="P660">
        <v>1.0448293683943299</v>
      </c>
      <c r="Q660">
        <v>1.0426207967968959</v>
      </c>
      <c r="R660">
        <v>0.89512011895771693</v>
      </c>
      <c r="S660">
        <v>1.1830982430627539</v>
      </c>
      <c r="T660">
        <v>427.76467617104743</v>
      </c>
      <c r="U660">
        <v>427.7640131775695</v>
      </c>
      <c r="V660">
        <v>427.48014541734727</v>
      </c>
      <c r="W660">
        <v>428.04647600238161</v>
      </c>
      <c r="X660">
        <v>38383.514238514799</v>
      </c>
      <c r="Y660">
        <v>38630.456797307692</v>
      </c>
      <c r="Z660">
        <v>36238.550924449097</v>
      </c>
      <c r="AA660">
        <v>39770.312834770193</v>
      </c>
      <c r="AB660">
        <v>9527.5998128699539</v>
      </c>
      <c r="AC660">
        <v>9284.327104532018</v>
      </c>
      <c r="AD660">
        <v>7558.9596646587697</v>
      </c>
      <c r="AE660">
        <v>12591.184035809991</v>
      </c>
      <c r="AF660">
        <v>49.192352562990827</v>
      </c>
      <c r="AG660">
        <v>48.811882395057722</v>
      </c>
      <c r="AH660">
        <v>47.434060777883033</v>
      </c>
      <c r="AI660">
        <v>52.089375495185649</v>
      </c>
      <c r="AJ660">
        <v>0.37783960636393238</v>
      </c>
      <c r="AK660">
        <v>0.37783958406975637</v>
      </c>
      <c r="AL660">
        <v>0.37783646095310941</v>
      </c>
      <c r="AM660">
        <v>0.37784276483333029</v>
      </c>
      <c r="AN660">
        <v>0.99399304791339393</v>
      </c>
      <c r="AO660">
        <v>0.99399304791339427</v>
      </c>
      <c r="AP660">
        <v>0.99399304791339427</v>
      </c>
      <c r="AQ660">
        <v>0.99399304791339427</v>
      </c>
      <c r="AR660">
        <v>8.9903971868919541</v>
      </c>
      <c r="AS660">
        <v>8.9903971868919506</v>
      </c>
      <c r="AT660">
        <v>8.9903971868919506</v>
      </c>
      <c r="AU660">
        <v>8.9903971868919506</v>
      </c>
      <c r="AV660" t="str">
        <f>VLOOKUP(Sheet1[[#This Row],[NPDES ID2]],Combined_Sheet__Major_Only___2[[NPDES ID2]:[ECHO BFR]],3,FALSE)</f>
        <v>TX</v>
      </c>
      <c r="AW660" t="s">
        <v>54</v>
      </c>
      <c r="AX660" t="str">
        <f>VLOOKUP(Sheet1[[#This Row],[NPDES ID2]],Combined_Sheet__Major_Only___2[[NPDES ID2]:[ECHO BFR]],27,FALSE)</f>
        <v>other</v>
      </c>
      <c r="AY660" t="str">
        <f>VLOOKUP(Sheet1[[#This Row],[NPDES ID2]],Combined_Sheet__Major_Only___2[[NPDES ID2]:[ECHO BFR]],28,FALSE)</f>
        <v>-</v>
      </c>
      <c r="AZ660" t="str">
        <f>VLOOKUP(Sheet1[[#This Row],[NPDES ID2]],Combined_Sheet__Major_Only___2[[NPDES ID2]:[ECHO BFR]],29,FALSE)</f>
        <v>-</v>
      </c>
      <c r="BA660">
        <f>VLOOKUP(Sheet1[[#This Row],[NPDES ID2]],Combined_Sheet__Major_Only___2[[NPDES ID2]:[ECHO BFR]],17,FALSE)</f>
        <v>30.236583</v>
      </c>
      <c r="BB660">
        <f>VLOOKUP(Sheet1[[#This Row],[NPDES ID2]],Combined_Sheet__Major_Only___2[[NPDES ID2]:[ECHO BFR]],18,FALSE)</f>
        <v>-95.159916999999993</v>
      </c>
      <c r="BC660" t="str">
        <f>IF(ISNUMBER(SEARCH("aerobic",$AW660)),"aerobic","")</f>
        <v/>
      </c>
      <c r="BD660" t="str">
        <f>IF(ISNUMBER(SEARCH("anaer",$AW660)),"anaer","")</f>
        <v/>
      </c>
      <c r="BE660" t="str">
        <f>IF(ISNUMBER(SEARCH("thickening",$AZ660)),"thickening","")</f>
        <v/>
      </c>
      <c r="BF660" s="2" t="str">
        <f>IF(ISNUMBER(SEARCH("airDry",$AW660)),"airDry","")</f>
        <v/>
      </c>
      <c r="BG660" s="2" t="str">
        <f>IF(ISNUMBER(SEARCH("heatDry",$AY660)),"heatDry","")</f>
        <v/>
      </c>
      <c r="BH660" s="2" t="str">
        <f>IF(AND(ISNUMBER(SEARCH("aerobic",$AW660)),ISNUMBER(SEARCH("anaer",$AW660))),"Combined Aer and Anaer.","")</f>
        <v/>
      </c>
    </row>
    <row r="661" spans="1:60" x14ac:dyDescent="0.3">
      <c r="A661" s="4">
        <v>659</v>
      </c>
      <c r="B661" t="s">
        <v>3242</v>
      </c>
      <c r="C661">
        <v>43.27</v>
      </c>
      <c r="D661">
        <v>2394.6899556178068</v>
      </c>
      <c r="E661">
        <v>2395.0580760109669</v>
      </c>
      <c r="F661">
        <v>1649.6032404245011</v>
      </c>
      <c r="G661">
        <v>3100.9582644111379</v>
      </c>
      <c r="H661">
        <v>-76.922697737478515</v>
      </c>
      <c r="I661">
        <v>-78.090950587206748</v>
      </c>
      <c r="J661">
        <v>-91.176830700530445</v>
      </c>
      <c r="K661">
        <v>-60.9561317220641</v>
      </c>
      <c r="L661">
        <v>28.3853726419132</v>
      </c>
      <c r="M661">
        <v>28.267062669849128</v>
      </c>
      <c r="N661">
        <v>27.83851115488849</v>
      </c>
      <c r="O661">
        <v>29.286388600155259</v>
      </c>
      <c r="P661">
        <v>1.0198617608603811</v>
      </c>
      <c r="Q661">
        <v>1.0318124783337079</v>
      </c>
      <c r="R661">
        <v>0.82846057278437235</v>
      </c>
      <c r="S661">
        <v>1.167530344758692</v>
      </c>
      <c r="T661">
        <v>49.313583187398592</v>
      </c>
      <c r="U661">
        <v>49.313504245685913</v>
      </c>
      <c r="V661">
        <v>49.279704505701091</v>
      </c>
      <c r="W661">
        <v>49.347136701962562</v>
      </c>
      <c r="X661">
        <v>3383.661333253845</v>
      </c>
      <c r="Y661">
        <v>3395.4882588941359</v>
      </c>
      <c r="Z661">
        <v>3280.8386510419882</v>
      </c>
      <c r="AA661">
        <v>3449.176642881408</v>
      </c>
      <c r="AB661">
        <v>595.90504676404828</v>
      </c>
      <c r="AC661">
        <v>590.95721053127875</v>
      </c>
      <c r="AD661">
        <v>507.19471386650918</v>
      </c>
      <c r="AE661">
        <v>708.65140856141829</v>
      </c>
      <c r="AF661">
        <v>64.288695175758278</v>
      </c>
      <c r="AG661">
        <v>64.020728374010574</v>
      </c>
      <c r="AH661">
        <v>63.050200895998472</v>
      </c>
      <c r="AI661">
        <v>66.329261043395135</v>
      </c>
      <c r="AJ661">
        <v>0.56179040715225492</v>
      </c>
      <c r="AK661">
        <v>0.56179040039571948</v>
      </c>
      <c r="AL661">
        <v>0.56178945351500298</v>
      </c>
      <c r="AM661">
        <v>0.56179136474128544</v>
      </c>
      <c r="AN661">
        <v>0.95112503157699146</v>
      </c>
      <c r="AO661">
        <v>0.95112503157699158</v>
      </c>
      <c r="AP661">
        <v>0.95112503157699158</v>
      </c>
      <c r="AQ661">
        <v>0.95112503157699158</v>
      </c>
      <c r="AR661">
        <v>14.11205631269307</v>
      </c>
      <c r="AS661">
        <v>14.11205631269307</v>
      </c>
      <c r="AT661">
        <v>14.11205631269307</v>
      </c>
      <c r="AU661">
        <v>14.11205631269307</v>
      </c>
      <c r="AV661" t="str">
        <f>VLOOKUP(Sheet1[[#This Row],[NPDES ID2]],Combined_Sheet__Major_Only___2[[NPDES ID2]:[ECHO BFR]],3,FALSE)</f>
        <v>TX</v>
      </c>
      <c r="AW661" t="s">
        <v>41</v>
      </c>
      <c r="AX661" t="str">
        <f>VLOOKUP(Sheet1[[#This Row],[NPDES ID2]],Combined_Sheet__Major_Only___2[[NPDES ID2]:[ECHO BFR]],27,FALSE)</f>
        <v>-</v>
      </c>
      <c r="AY661" t="str">
        <f>VLOOKUP(Sheet1[[#This Row],[NPDES ID2]],Combined_Sheet__Major_Only___2[[NPDES ID2]:[ECHO BFR]],28,FALSE)</f>
        <v>-</v>
      </c>
      <c r="AZ661" t="str">
        <f>VLOOKUP(Sheet1[[#This Row],[NPDES ID2]],Combined_Sheet__Major_Only___2[[NPDES ID2]:[ECHO BFR]],29,FALSE)</f>
        <v>thickening</v>
      </c>
      <c r="BA661">
        <f>VLOOKUP(Sheet1[[#This Row],[NPDES ID2]],Combined_Sheet__Major_Only___2[[NPDES ID2]:[ECHO BFR]],17,FALSE)</f>
        <v>33.331972</v>
      </c>
      <c r="BB661">
        <f>VLOOKUP(Sheet1[[#This Row],[NPDES ID2]],Combined_Sheet__Major_Only___2[[NPDES ID2]:[ECHO BFR]],18,FALSE)</f>
        <v>-96.794027999999997</v>
      </c>
      <c r="BC661" t="str">
        <f>IF(ISNUMBER(SEARCH("aerobic",$AW661)),"aerobic","")</f>
        <v>aerobic</v>
      </c>
      <c r="BD661" t="str">
        <f>IF(ISNUMBER(SEARCH("anaer",$AW661)),"anaer","")</f>
        <v/>
      </c>
      <c r="BE661" t="str">
        <f>IF(ISNUMBER(SEARCH("thickening",$AZ661)),"thickening","")</f>
        <v>thickening</v>
      </c>
      <c r="BF661" s="3" t="str">
        <f>IF(ISNUMBER(SEARCH("airDry",$AW661)),"airDry","")</f>
        <v/>
      </c>
      <c r="BG661" s="3" t="str">
        <f>IF(ISNUMBER(SEARCH("heatDry",$AY661)),"heatDry","")</f>
        <v/>
      </c>
      <c r="BH661" s="3" t="str">
        <f>IF(AND(ISNUMBER(SEARCH("aerobic",$AW661)),ISNUMBER(SEARCH("anaer",$AW661))),"Combined Aer and Anaer.","")</f>
        <v/>
      </c>
    </row>
    <row r="662" spans="1:60" x14ac:dyDescent="0.3">
      <c r="A662" s="4">
        <v>660</v>
      </c>
      <c r="B662" t="s">
        <v>3246</v>
      </c>
      <c r="C662">
        <v>37.5</v>
      </c>
      <c r="D662">
        <v>2973.4807276792631</v>
      </c>
      <c r="E662">
        <v>2971.6535491415912</v>
      </c>
      <c r="F662">
        <v>2042.058871174235</v>
      </c>
      <c r="G662">
        <v>3852.6570415701608</v>
      </c>
      <c r="H662">
        <v>-77.334211228380767</v>
      </c>
      <c r="I662">
        <v>-78.37669688036523</v>
      </c>
      <c r="J662">
        <v>-90.911700872300358</v>
      </c>
      <c r="K662">
        <v>-62.602540305018017</v>
      </c>
      <c r="L662">
        <v>22.73552929270166</v>
      </c>
      <c r="M662">
        <v>22.619072164182771</v>
      </c>
      <c r="N662">
        <v>22.197238776796201</v>
      </c>
      <c r="O662">
        <v>23.622421836634071</v>
      </c>
      <c r="P662">
        <v>0.88730235112266176</v>
      </c>
      <c r="Q662">
        <v>0.89464336863577443</v>
      </c>
      <c r="R662">
        <v>0.73177768926168729</v>
      </c>
      <c r="S662">
        <v>1.0200828328390079</v>
      </c>
      <c r="T662">
        <v>3.7899012678761199</v>
      </c>
      <c r="U662">
        <v>3.7898925814415461</v>
      </c>
      <c r="V662">
        <v>3.7861733914210292</v>
      </c>
      <c r="W662">
        <v>3.793593364222887</v>
      </c>
      <c r="X662">
        <v>281.41071418720048</v>
      </c>
      <c r="Y662">
        <v>282.58161996395307</v>
      </c>
      <c r="Z662">
        <v>270.99099630485352</v>
      </c>
      <c r="AA662">
        <v>288.11372227708108</v>
      </c>
      <c r="AB662">
        <v>57.40782340103042</v>
      </c>
      <c r="AC662">
        <v>56.764663727837153</v>
      </c>
      <c r="AD662">
        <v>47.561171873512883</v>
      </c>
      <c r="AE662">
        <v>70.457385765886116</v>
      </c>
      <c r="AF662">
        <v>59.415583761287927</v>
      </c>
      <c r="AG662">
        <v>59.111235512026788</v>
      </c>
      <c r="AH662">
        <v>58.008885846834588</v>
      </c>
      <c r="AI662">
        <v>61.733275661176741</v>
      </c>
      <c r="AJ662">
        <v>0.50228660578399376</v>
      </c>
      <c r="AK662">
        <v>0.50228660221182864</v>
      </c>
      <c r="AL662">
        <v>0.50228610157707021</v>
      </c>
      <c r="AM662">
        <v>0.50228711207989341</v>
      </c>
      <c r="AN662">
        <v>0.6547552543346784</v>
      </c>
      <c r="AO662">
        <v>0.65475525433467863</v>
      </c>
      <c r="AP662">
        <v>0.65475525433467863</v>
      </c>
      <c r="AQ662">
        <v>0.65475525433467863</v>
      </c>
      <c r="AR662">
        <v>12.01094956072151</v>
      </c>
      <c r="AS662">
        <v>12.01094956072151</v>
      </c>
      <c r="AT662">
        <v>12.01094956072151</v>
      </c>
      <c r="AU662">
        <v>12.01094956072151</v>
      </c>
      <c r="AV662" t="str">
        <f>VLOOKUP(Sheet1[[#This Row],[NPDES ID2]],Combined_Sheet__Major_Only___2[[NPDES ID2]:[ECHO BFR]],3,FALSE)</f>
        <v>TX</v>
      </c>
      <c r="AW662" t="s">
        <v>118</v>
      </c>
      <c r="AX662" t="str">
        <f>VLOOKUP(Sheet1[[#This Row],[NPDES ID2]],Combined_Sheet__Major_Only___2[[NPDES ID2]:[ECHO BFR]],27,FALSE)</f>
        <v>-</v>
      </c>
      <c r="AY662" t="str">
        <f>VLOOKUP(Sheet1[[#This Row],[NPDES ID2]],Combined_Sheet__Major_Only___2[[NPDES ID2]:[ECHO BFR]],28,FALSE)</f>
        <v>-</v>
      </c>
      <c r="AZ662" t="str">
        <f>VLOOKUP(Sheet1[[#This Row],[NPDES ID2]],Combined_Sheet__Major_Only___2[[NPDES ID2]:[ECHO BFR]],29,FALSE)</f>
        <v>thickening</v>
      </c>
      <c r="BA662">
        <f>VLOOKUP(Sheet1[[#This Row],[NPDES ID2]],Combined_Sheet__Major_Only___2[[NPDES ID2]:[ECHO BFR]],17,FALSE)</f>
        <v>26.116111</v>
      </c>
      <c r="BB662">
        <f>VLOOKUP(Sheet1[[#This Row],[NPDES ID2]],Combined_Sheet__Major_Only___2[[NPDES ID2]:[ECHO BFR]],18,FALSE)</f>
        <v>-97.314999999999998</v>
      </c>
      <c r="BC662" t="str">
        <f>IF(ISNUMBER(SEARCH("aerobic",$AW662)),"aerobic","")</f>
        <v>aerobic</v>
      </c>
      <c r="BD662" t="str">
        <f>IF(ISNUMBER(SEARCH("anaer",$AW662)),"anaer","")</f>
        <v/>
      </c>
      <c r="BE662" t="str">
        <f>IF(ISNUMBER(SEARCH("thickening",$AZ662)),"thickening","")</f>
        <v>thickening</v>
      </c>
      <c r="BF662" s="2" t="str">
        <f>IF(ISNUMBER(SEARCH("airDry",$AW662)),"airDry","")</f>
        <v>airDry</v>
      </c>
      <c r="BG662" s="2" t="str">
        <f>IF(ISNUMBER(SEARCH("heatDry",$AY662)),"heatDry","")</f>
        <v/>
      </c>
      <c r="BH662" s="2" t="str">
        <f>IF(AND(ISNUMBER(SEARCH("aerobic",$AW662)),ISNUMBER(SEARCH("anaer",$AW662))),"Combined Aer and Anaer.","")</f>
        <v/>
      </c>
    </row>
    <row r="663" spans="1:60" x14ac:dyDescent="0.3">
      <c r="A663" s="4">
        <v>661</v>
      </c>
      <c r="B663" t="s">
        <v>3251</v>
      </c>
      <c r="C663">
        <v>35.200000000000003</v>
      </c>
      <c r="D663">
        <v>3697.489702380492</v>
      </c>
      <c r="E663">
        <v>3695.7363585860958</v>
      </c>
      <c r="F663">
        <v>2535.2263654365852</v>
      </c>
      <c r="G663">
        <v>4816.1252928506092</v>
      </c>
      <c r="H663">
        <v>-77.994428050421888</v>
      </c>
      <c r="I663">
        <v>-77.917903234376496</v>
      </c>
      <c r="J663">
        <v>-90.655905429334439</v>
      </c>
      <c r="K663">
        <v>-65.340026552396992</v>
      </c>
      <c r="L663">
        <v>18.25084572421725</v>
      </c>
      <c r="M663">
        <v>18.118521200669129</v>
      </c>
      <c r="N663">
        <v>17.63920401478401</v>
      </c>
      <c r="O663">
        <v>19.25859477646387</v>
      </c>
      <c r="P663">
        <v>0.83805164760001516</v>
      </c>
      <c r="Q663">
        <v>0.83432635741978201</v>
      </c>
      <c r="R663">
        <v>0.71214834960679807</v>
      </c>
      <c r="S663">
        <v>0.95258767758122787</v>
      </c>
      <c r="T663">
        <v>111.6899719351302</v>
      </c>
      <c r="U663">
        <v>111.6897967298827</v>
      </c>
      <c r="V663">
        <v>111.6147807262039</v>
      </c>
      <c r="W663">
        <v>111.7644414598395</v>
      </c>
      <c r="X663">
        <v>9701.3833912221344</v>
      </c>
      <c r="Y663">
        <v>9760.060169131877</v>
      </c>
      <c r="Z663">
        <v>9192.2915599243843</v>
      </c>
      <c r="AA663">
        <v>10029.744059501531</v>
      </c>
      <c r="AB663">
        <v>2283.6436279656841</v>
      </c>
      <c r="AC663">
        <v>2233.9149204147629</v>
      </c>
      <c r="AD663">
        <v>1835.783314065076</v>
      </c>
      <c r="AE663">
        <v>2968.2588781977702</v>
      </c>
      <c r="AF663">
        <v>50.812158450700743</v>
      </c>
      <c r="AG663">
        <v>50.443739707928337</v>
      </c>
      <c r="AH663">
        <v>49.109364746890357</v>
      </c>
      <c r="AI663">
        <v>53.61770765937505</v>
      </c>
      <c r="AJ663">
        <v>0.39751549840536438</v>
      </c>
      <c r="AK663">
        <v>0.39751549128271851</v>
      </c>
      <c r="AL663">
        <v>0.39751449314451859</v>
      </c>
      <c r="AM663">
        <v>0.39751650783288611</v>
      </c>
      <c r="AN663">
        <v>0.97754137906281546</v>
      </c>
      <c r="AO663">
        <v>0.9775413790628158</v>
      </c>
      <c r="AP663">
        <v>0.9775413790628158</v>
      </c>
      <c r="AQ663">
        <v>0.9775413790628158</v>
      </c>
      <c r="AR663">
        <v>9.5331450212062681</v>
      </c>
      <c r="AS663">
        <v>9.5331450212062716</v>
      </c>
      <c r="AT663">
        <v>9.5331450212062716</v>
      </c>
      <c r="AU663">
        <v>9.5331450212062716</v>
      </c>
      <c r="AV663" t="str">
        <f>VLOOKUP(Sheet1[[#This Row],[NPDES ID2]],Combined_Sheet__Major_Only___2[[NPDES ID2]:[ECHO BFR]],3,FALSE)</f>
        <v>WA</v>
      </c>
      <c r="AW663" t="s">
        <v>54</v>
      </c>
      <c r="AX663" t="str">
        <f>VLOOKUP(Sheet1[[#This Row],[NPDES ID2]],Combined_Sheet__Major_Only___2[[NPDES ID2]:[ECHO BFR]],27,FALSE)</f>
        <v>-</v>
      </c>
      <c r="AY663" t="str">
        <f>VLOOKUP(Sheet1[[#This Row],[NPDES ID2]],Combined_Sheet__Major_Only___2[[NPDES ID2]:[ECHO BFR]],28,FALSE)</f>
        <v>-</v>
      </c>
      <c r="AZ663" t="str">
        <f>VLOOKUP(Sheet1[[#This Row],[NPDES ID2]],Combined_Sheet__Major_Only___2[[NPDES ID2]:[ECHO BFR]],29,FALSE)</f>
        <v>thickening</v>
      </c>
      <c r="BA663">
        <f>VLOOKUP(Sheet1[[#This Row],[NPDES ID2]],Combined_Sheet__Major_Only___2[[NPDES ID2]:[ECHO BFR]],17,FALSE)</f>
        <v>48.348092000000001</v>
      </c>
      <c r="BB663">
        <f>VLOOKUP(Sheet1[[#This Row],[NPDES ID2]],Combined_Sheet__Major_Only___2[[NPDES ID2]:[ECHO BFR]],18,FALSE)</f>
        <v>-122.661924</v>
      </c>
      <c r="BC663" t="str">
        <f>IF(ISNUMBER(SEARCH("aerobic",$AW663)),"aerobic","")</f>
        <v/>
      </c>
      <c r="BD663" t="str">
        <f>IF(ISNUMBER(SEARCH("anaer",$AW663)),"anaer","")</f>
        <v/>
      </c>
      <c r="BE663" t="str">
        <f>IF(ISNUMBER(SEARCH("thickening",$AZ663)),"thickening","")</f>
        <v>thickening</v>
      </c>
      <c r="BF663" s="3" t="str">
        <f>IF(ISNUMBER(SEARCH("airDry",$AW663)),"airDry","")</f>
        <v/>
      </c>
      <c r="BG663" s="3" t="str">
        <f>IF(ISNUMBER(SEARCH("heatDry",$AY663)),"heatDry","")</f>
        <v/>
      </c>
      <c r="BH663" s="3" t="str">
        <f>IF(AND(ISNUMBER(SEARCH("aerobic",$AW663)),ISNUMBER(SEARCH("anaer",$AW663))),"Combined Aer and Anaer.","")</f>
        <v/>
      </c>
    </row>
    <row r="664" spans="1:60" x14ac:dyDescent="0.3">
      <c r="A664" s="4">
        <v>662</v>
      </c>
      <c r="B664" t="s">
        <v>3256</v>
      </c>
      <c r="C664">
        <v>32.68</v>
      </c>
      <c r="D664">
        <v>3137.0015823460949</v>
      </c>
      <c r="E664">
        <v>3133.6032062569202</v>
      </c>
      <c r="F664">
        <v>2149.3952204173788</v>
      </c>
      <c r="G664">
        <v>4075.90639109418</v>
      </c>
      <c r="H664">
        <v>-76.924432634289175</v>
      </c>
      <c r="I664">
        <v>-78.093282770686386</v>
      </c>
      <c r="J664">
        <v>-91.179796632343908</v>
      </c>
      <c r="K664">
        <v>-60.953623886784911</v>
      </c>
      <c r="L664">
        <v>21.446178510576662</v>
      </c>
      <c r="M664">
        <v>21.356882253305852</v>
      </c>
      <c r="N664">
        <v>21.033432031612168</v>
      </c>
      <c r="O664">
        <v>22.126223367222561</v>
      </c>
      <c r="P664">
        <v>0.77024432529087949</v>
      </c>
      <c r="Q664">
        <v>0.77929007761393554</v>
      </c>
      <c r="R664">
        <v>0.62564822034752465</v>
      </c>
      <c r="S664">
        <v>0.88183917509061172</v>
      </c>
      <c r="T664">
        <v>4.2434599104925681</v>
      </c>
      <c r="U664">
        <v>4.2434505240950902</v>
      </c>
      <c r="V664">
        <v>4.2394316374587531</v>
      </c>
      <c r="W664">
        <v>4.2474495202157172</v>
      </c>
      <c r="X664">
        <v>291.05827653770189</v>
      </c>
      <c r="Y664">
        <v>292.03924799052737</v>
      </c>
      <c r="Z664">
        <v>282.29341495133082</v>
      </c>
      <c r="AA664">
        <v>296.68378638408899</v>
      </c>
      <c r="AB664">
        <v>57.603656719083659</v>
      </c>
      <c r="AC664">
        <v>56.976765382942673</v>
      </c>
      <c r="AD664">
        <v>48.074017260016717</v>
      </c>
      <c r="AE664">
        <v>70.009960921865257</v>
      </c>
      <c r="AF664">
        <v>64.312343464182348</v>
      </c>
      <c r="AG664">
        <v>64.044558052410309</v>
      </c>
      <c r="AH664">
        <v>63.074639427175697</v>
      </c>
      <c r="AI664">
        <v>66.351599153264488</v>
      </c>
      <c r="AJ664">
        <v>0.56207940414809554</v>
      </c>
      <c r="AK664">
        <v>0.56207940096979692</v>
      </c>
      <c r="AL664">
        <v>0.56207895552939857</v>
      </c>
      <c r="AM664">
        <v>0.56207985462535381</v>
      </c>
      <c r="AN664">
        <v>0.67442482041911755</v>
      </c>
      <c r="AO664">
        <v>0.67442482041911744</v>
      </c>
      <c r="AP664">
        <v>0.67442482041911744</v>
      </c>
      <c r="AQ664">
        <v>0.67442482041911744</v>
      </c>
      <c r="AR664">
        <v>13.21740477562615</v>
      </c>
      <c r="AS664">
        <v>13.21740477562615</v>
      </c>
      <c r="AT664">
        <v>13.21740477562615</v>
      </c>
      <c r="AU664">
        <v>13.21740477562615</v>
      </c>
      <c r="AV664" t="str">
        <f>VLOOKUP(Sheet1[[#This Row],[NPDES ID2]],Combined_Sheet__Major_Only___2[[NPDES ID2]:[ECHO BFR]],3,FALSE)</f>
        <v>AL</v>
      </c>
      <c r="AW664" t="s">
        <v>118</v>
      </c>
      <c r="AX664" t="str">
        <f>VLOOKUP(Sheet1[[#This Row],[NPDES ID2]],Combined_Sheet__Major_Only___2[[NPDES ID2]:[ECHO BFR]],27,FALSE)</f>
        <v>longTermSludgeStore</v>
      </c>
      <c r="AY664" t="str">
        <f>VLOOKUP(Sheet1[[#This Row],[NPDES ID2]],Combined_Sheet__Major_Only___2[[NPDES ID2]:[ECHO BFR]],28,FALSE)</f>
        <v>-</v>
      </c>
      <c r="AZ664" t="str">
        <f>VLOOKUP(Sheet1[[#This Row],[NPDES ID2]],Combined_Sheet__Major_Only___2[[NPDES ID2]:[ECHO BFR]],29,FALSE)</f>
        <v>preliminaryOps</v>
      </c>
      <c r="BA664">
        <f>VLOOKUP(Sheet1[[#This Row],[NPDES ID2]],Combined_Sheet__Major_Only___2[[NPDES ID2]:[ECHO BFR]],17,FALSE)</f>
        <v>32.907375999999999</v>
      </c>
      <c r="BB664">
        <f>VLOOKUP(Sheet1[[#This Row],[NPDES ID2]],Combined_Sheet__Major_Only___2[[NPDES ID2]:[ECHO BFR]],18,FALSE)</f>
        <v>-85.433925000000002</v>
      </c>
      <c r="BC664" t="str">
        <f>IF(ISNUMBER(SEARCH("aerobic",$AW664)),"aerobic","")</f>
        <v>aerobic</v>
      </c>
      <c r="BD664" t="str">
        <f>IF(ISNUMBER(SEARCH("anaer",$AW664)),"anaer","")</f>
        <v/>
      </c>
      <c r="BE664" t="str">
        <f>IF(ISNUMBER(SEARCH("thickening",$AZ664)),"thickening","")</f>
        <v/>
      </c>
      <c r="BF664" s="2" t="str">
        <f>IF(ISNUMBER(SEARCH("airDry",$AW664)),"airDry","")</f>
        <v>airDry</v>
      </c>
      <c r="BG664" s="2" t="str">
        <f>IF(ISNUMBER(SEARCH("heatDry",$AY664)),"heatDry","")</f>
        <v/>
      </c>
      <c r="BH664" s="2" t="str">
        <f>IF(AND(ISNUMBER(SEARCH("aerobic",$AW664)),ISNUMBER(SEARCH("anaer",$AW664))),"Combined Aer and Anaer.","")</f>
        <v/>
      </c>
    </row>
    <row r="665" spans="1:60" x14ac:dyDescent="0.3">
      <c r="A665" s="4">
        <v>663</v>
      </c>
      <c r="B665" t="s">
        <v>3259</v>
      </c>
      <c r="C665">
        <v>29.41</v>
      </c>
      <c r="D665">
        <v>3623.2861341406779</v>
      </c>
      <c r="E665">
        <v>3622.4835629993031</v>
      </c>
      <c r="F665">
        <v>2478.2419257365982</v>
      </c>
      <c r="G665">
        <v>4709.5948948665537</v>
      </c>
      <c r="H665">
        <v>-77.145658591307409</v>
      </c>
      <c r="I665">
        <v>-78.372655638068238</v>
      </c>
      <c r="J665">
        <v>-91.212213561086571</v>
      </c>
      <c r="K665">
        <v>-61.987639840865143</v>
      </c>
      <c r="L665">
        <v>18.510267716957959</v>
      </c>
      <c r="M665">
        <v>18.424006089170849</v>
      </c>
      <c r="N665">
        <v>18.1115460443574</v>
      </c>
      <c r="O665">
        <v>19.167205694208839</v>
      </c>
      <c r="P665">
        <v>0.69464599536911265</v>
      </c>
      <c r="Q665">
        <v>0.70167729457776973</v>
      </c>
      <c r="R665">
        <v>0.56846888960585062</v>
      </c>
      <c r="S665">
        <v>0.79637353334742889</v>
      </c>
      <c r="T665">
        <v>49.425297569837838</v>
      </c>
      <c r="U665">
        <v>49.425218455719843</v>
      </c>
      <c r="V665">
        <v>49.391344898549761</v>
      </c>
      <c r="W665">
        <v>49.458924363841312</v>
      </c>
      <c r="X665">
        <v>3534.9917180705302</v>
      </c>
      <c r="Y665">
        <v>3548.8226936722449</v>
      </c>
      <c r="Z665">
        <v>3414.9372740442632</v>
      </c>
      <c r="AA665">
        <v>3611.587810519386</v>
      </c>
      <c r="AB665">
        <v>635.98340635595059</v>
      </c>
      <c r="AC665">
        <v>630.51815119055266</v>
      </c>
      <c r="AD665">
        <v>538.98261585120747</v>
      </c>
      <c r="AE665">
        <v>758.79666738449384</v>
      </c>
      <c r="AF665">
        <v>61.679996251162308</v>
      </c>
      <c r="AG665">
        <v>61.392546662620177</v>
      </c>
      <c r="AH665">
        <v>60.351419183792594</v>
      </c>
      <c r="AI665">
        <v>63.868977914927413</v>
      </c>
      <c r="AJ665">
        <v>0.52992410554399083</v>
      </c>
      <c r="AK665">
        <v>0.52992410103786813</v>
      </c>
      <c r="AL665">
        <v>0.52992346951758373</v>
      </c>
      <c r="AM665">
        <v>0.52992474420565983</v>
      </c>
      <c r="AN665">
        <v>0.95122777431134464</v>
      </c>
      <c r="AO665">
        <v>0.95122777431134431</v>
      </c>
      <c r="AP665">
        <v>0.95122777431134431</v>
      </c>
      <c r="AQ665">
        <v>0.95122777431134431</v>
      </c>
      <c r="AR665">
        <v>13.37365616949673</v>
      </c>
      <c r="AS665">
        <v>13.373656169496719</v>
      </c>
      <c r="AT665">
        <v>13.373656169496719</v>
      </c>
      <c r="AU665">
        <v>13.373656169496719</v>
      </c>
      <c r="AV665" t="str">
        <f>VLOOKUP(Sheet1[[#This Row],[NPDES ID2]],Combined_Sheet__Major_Only___2[[NPDES ID2]:[ECHO BFR]],3,FALSE)</f>
        <v>TX</v>
      </c>
      <c r="AW665" t="s">
        <v>41</v>
      </c>
      <c r="AX665" t="str">
        <f>VLOOKUP(Sheet1[[#This Row],[NPDES ID2]],Combined_Sheet__Major_Only___2[[NPDES ID2]:[ECHO BFR]],27,FALSE)</f>
        <v>-</v>
      </c>
      <c r="AY665" t="str">
        <f>VLOOKUP(Sheet1[[#This Row],[NPDES ID2]],Combined_Sheet__Major_Only___2[[NPDES ID2]:[ECHO BFR]],28,FALSE)</f>
        <v>-</v>
      </c>
      <c r="AZ665" t="str">
        <f>VLOOKUP(Sheet1[[#This Row],[NPDES ID2]],Combined_Sheet__Major_Only___2[[NPDES ID2]:[ECHO BFR]],29,FALSE)</f>
        <v>thickening</v>
      </c>
      <c r="BA665">
        <f>VLOOKUP(Sheet1[[#This Row],[NPDES ID2]],Combined_Sheet__Major_Only___2[[NPDES ID2]:[ECHO BFR]],17,FALSE)</f>
        <v>29.578434999999999</v>
      </c>
      <c r="BB665">
        <f>VLOOKUP(Sheet1[[#This Row],[NPDES ID2]],Combined_Sheet__Major_Only___2[[NPDES ID2]:[ECHO BFR]],18,FALSE)</f>
        <v>-95.362264999999994</v>
      </c>
      <c r="BC665" t="str">
        <f>IF(ISNUMBER(SEARCH("aerobic",$AW665)),"aerobic","")</f>
        <v>aerobic</v>
      </c>
      <c r="BD665" t="str">
        <f>IF(ISNUMBER(SEARCH("anaer",$AW665)),"anaer","")</f>
        <v/>
      </c>
      <c r="BE665" t="str">
        <f>IF(ISNUMBER(SEARCH("thickening",$AZ665)),"thickening","")</f>
        <v>thickening</v>
      </c>
      <c r="BF665" s="3" t="str">
        <f>IF(ISNUMBER(SEARCH("airDry",$AW665)),"airDry","")</f>
        <v/>
      </c>
      <c r="BG665" s="3" t="str">
        <f>IF(ISNUMBER(SEARCH("heatDry",$AY665)),"heatDry","")</f>
        <v/>
      </c>
      <c r="BH665" s="3" t="str">
        <f>IF(AND(ISNUMBER(SEARCH("aerobic",$AW665)),ISNUMBER(SEARCH("anaer",$AW665))),"Combined Aer and Anaer.","")</f>
        <v/>
      </c>
    </row>
    <row r="666" spans="1:60" x14ac:dyDescent="0.3">
      <c r="A666" s="4">
        <v>664</v>
      </c>
      <c r="B666" t="s">
        <v>3263</v>
      </c>
      <c r="C666">
        <v>29</v>
      </c>
      <c r="D666">
        <v>3494.0091679878292</v>
      </c>
      <c r="E666">
        <v>3487.4473669548438</v>
      </c>
      <c r="F666">
        <v>2389.521496727069</v>
      </c>
      <c r="G666">
        <v>4545.6660168808621</v>
      </c>
      <c r="H666">
        <v>-76.871993183511208</v>
      </c>
      <c r="I666">
        <v>-78.092003075589673</v>
      </c>
      <c r="J666">
        <v>-91.075096892917017</v>
      </c>
      <c r="K666">
        <v>-60.705964053473792</v>
      </c>
      <c r="L666">
        <v>19.185741832869208</v>
      </c>
      <c r="M666">
        <v>19.107657518831299</v>
      </c>
      <c r="N666">
        <v>18.8248092185956</v>
      </c>
      <c r="O666">
        <v>19.78042042907655</v>
      </c>
      <c r="P666">
        <v>0.6832154201455134</v>
      </c>
      <c r="Q666">
        <v>0.69163431369527817</v>
      </c>
      <c r="R666">
        <v>0.55412937535869711</v>
      </c>
      <c r="S666">
        <v>0.78356499895847564</v>
      </c>
      <c r="T666">
        <v>187.12821539424769</v>
      </c>
      <c r="U666">
        <v>187.1279237675125</v>
      </c>
      <c r="V666">
        <v>187.00306065665981</v>
      </c>
      <c r="W666">
        <v>187.25216889833919</v>
      </c>
      <c r="X666">
        <v>12731.552534808019</v>
      </c>
      <c r="Y666">
        <v>12775.09215925394</v>
      </c>
      <c r="Z666">
        <v>12353.540925275831</v>
      </c>
      <c r="AA666">
        <v>12972.23571267337</v>
      </c>
      <c r="AB666">
        <v>2327.3640152356879</v>
      </c>
      <c r="AC666">
        <v>2306.7175866235921</v>
      </c>
      <c r="AD666">
        <v>1969.360675138912</v>
      </c>
      <c r="AE666">
        <v>2786.4375114473951</v>
      </c>
      <c r="AF666">
        <v>64.834767787236601</v>
      </c>
      <c r="AG666">
        <v>64.570876969962868</v>
      </c>
      <c r="AH666">
        <v>63.615164813679527</v>
      </c>
      <c r="AI666">
        <v>66.844216957018332</v>
      </c>
      <c r="AJ666">
        <v>0.56846430049447993</v>
      </c>
      <c r="AK666">
        <v>0.56846428991342401</v>
      </c>
      <c r="AL666">
        <v>0.56846280713672703</v>
      </c>
      <c r="AM666">
        <v>0.56846580004217839</v>
      </c>
      <c r="AN666">
        <v>0.98641891063508846</v>
      </c>
      <c r="AO666">
        <v>0.98641891063508835</v>
      </c>
      <c r="AP666">
        <v>0.98641891063508835</v>
      </c>
      <c r="AQ666">
        <v>0.98641891063508835</v>
      </c>
      <c r="AR666">
        <v>13.93020863440916</v>
      </c>
      <c r="AS666">
        <v>13.930208634409169</v>
      </c>
      <c r="AT666">
        <v>13.930208634409169</v>
      </c>
      <c r="AU666">
        <v>13.930208634409169</v>
      </c>
      <c r="AV666" t="str">
        <f>VLOOKUP(Sheet1[[#This Row],[NPDES ID2]],Combined_Sheet__Major_Only___2[[NPDES ID2]:[ECHO BFR]],3,FALSE)</f>
        <v>SC</v>
      </c>
      <c r="AW666" t="s">
        <v>41</v>
      </c>
      <c r="AX666" t="str">
        <f>VLOOKUP(Sheet1[[#This Row],[NPDES ID2]],Combined_Sheet__Major_Only___2[[NPDES ID2]:[ECHO BFR]],27,FALSE)</f>
        <v>-</v>
      </c>
      <c r="AY666" t="str">
        <f>VLOOKUP(Sheet1[[#This Row],[NPDES ID2]],Combined_Sheet__Major_Only___2[[NPDES ID2]:[ECHO BFR]],28,FALSE)</f>
        <v>-</v>
      </c>
      <c r="AZ666" t="str">
        <f>VLOOKUP(Sheet1[[#This Row],[NPDES ID2]],Combined_Sheet__Major_Only___2[[NPDES ID2]:[ECHO BFR]],29,FALSE)</f>
        <v>preliminaryOps</v>
      </c>
      <c r="BA666">
        <f>VLOOKUP(Sheet1[[#This Row],[NPDES ID2]],Combined_Sheet__Major_Only___2[[NPDES ID2]:[ECHO BFR]],17,FALSE)</f>
        <v>34.844721999999997</v>
      </c>
      <c r="BB666">
        <f>VLOOKUP(Sheet1[[#This Row],[NPDES ID2]],Combined_Sheet__Major_Only___2[[NPDES ID2]:[ECHO BFR]],18,FALSE)</f>
        <v>-82.588611</v>
      </c>
      <c r="BC666" t="str">
        <f>IF(ISNUMBER(SEARCH("aerobic",$AW666)),"aerobic","")</f>
        <v>aerobic</v>
      </c>
      <c r="BD666" t="str">
        <f>IF(ISNUMBER(SEARCH("anaer",$AW666)),"anaer","")</f>
        <v/>
      </c>
      <c r="BE666" t="str">
        <f>IF(ISNUMBER(SEARCH("thickening",$AZ666)),"thickening","")</f>
        <v/>
      </c>
      <c r="BF666" s="2" t="str">
        <f>IF(ISNUMBER(SEARCH("airDry",$AW666)),"airDry","")</f>
        <v/>
      </c>
      <c r="BG666" s="2" t="str">
        <f>IF(ISNUMBER(SEARCH("heatDry",$AY666)),"heatDry","")</f>
        <v/>
      </c>
      <c r="BH666" s="2" t="str">
        <f>IF(AND(ISNUMBER(SEARCH("aerobic",$AW666)),ISNUMBER(SEARCH("anaer",$AW666))),"Combined Aer and Anaer.","")</f>
        <v/>
      </c>
    </row>
    <row r="667" spans="1:60" x14ac:dyDescent="0.3">
      <c r="A667" s="4">
        <v>665</v>
      </c>
      <c r="B667" t="s">
        <v>3267</v>
      </c>
      <c r="C667">
        <v>27.3</v>
      </c>
      <c r="D667">
        <v>3714.7258037157608</v>
      </c>
      <c r="E667">
        <v>3707.4287142036869</v>
      </c>
      <c r="F667">
        <v>2538.2307690605762</v>
      </c>
      <c r="G667">
        <v>4835.2688422902356</v>
      </c>
      <c r="H667">
        <v>-76.89022105348387</v>
      </c>
      <c r="I667">
        <v>-78.093582756582194</v>
      </c>
      <c r="J667">
        <v>-91.111207177291234</v>
      </c>
      <c r="K667">
        <v>-60.786784811833392</v>
      </c>
      <c r="L667">
        <v>18.016022657322729</v>
      </c>
      <c r="M667">
        <v>17.94217830385702</v>
      </c>
      <c r="N667">
        <v>17.6746939821412</v>
      </c>
      <c r="O667">
        <v>18.578400026286069</v>
      </c>
      <c r="P667">
        <v>0.64325099064474534</v>
      </c>
      <c r="Q667">
        <v>0.65106221372837236</v>
      </c>
      <c r="R667">
        <v>0.52195736605061427</v>
      </c>
      <c r="S667">
        <v>0.73733284983587133</v>
      </c>
      <c r="T667">
        <v>106.3839221634763</v>
      </c>
      <c r="U667">
        <v>106.3837551468899</v>
      </c>
      <c r="V667">
        <v>106.31224520617739</v>
      </c>
      <c r="W667">
        <v>106.4549111662983</v>
      </c>
      <c r="X667">
        <v>7256.1119608952195</v>
      </c>
      <c r="Y667">
        <v>7281.0890738047601</v>
      </c>
      <c r="Z667">
        <v>7039.1802216211436</v>
      </c>
      <c r="AA667">
        <v>7394.2621218839058</v>
      </c>
      <c r="AB667">
        <v>1176.8483045560231</v>
      </c>
      <c r="AC667">
        <v>1168.97927830614</v>
      </c>
      <c r="AD667">
        <v>1014.434294941745</v>
      </c>
      <c r="AE667">
        <v>1380.3560872341229</v>
      </c>
      <c r="AF667">
        <v>64.673018622775004</v>
      </c>
      <c r="AG667">
        <v>64.407924347768727</v>
      </c>
      <c r="AH667">
        <v>63.447797224501777</v>
      </c>
      <c r="AI667">
        <v>66.691715268388194</v>
      </c>
      <c r="AJ667">
        <v>0.56648734492809361</v>
      </c>
      <c r="AK667">
        <v>0.56648733849727173</v>
      </c>
      <c r="AL667">
        <v>0.56648643725782344</v>
      </c>
      <c r="AM667">
        <v>0.56648825635955935</v>
      </c>
      <c r="AN667">
        <v>0.9764590446838658</v>
      </c>
      <c r="AO667">
        <v>0.97645904468386613</v>
      </c>
      <c r="AP667">
        <v>0.97645904468386613</v>
      </c>
      <c r="AQ667">
        <v>0.97645904468386613</v>
      </c>
      <c r="AR667">
        <v>14.903534683644841</v>
      </c>
      <c r="AS667">
        <v>14.903534683644841</v>
      </c>
      <c r="AT667">
        <v>14.903534683644841</v>
      </c>
      <c r="AU667">
        <v>14.903534683644841</v>
      </c>
      <c r="AV667" t="str">
        <f>VLOOKUP(Sheet1[[#This Row],[NPDES ID2]],Combined_Sheet__Major_Only___2[[NPDES ID2]:[ECHO BFR]],3,FALSE)</f>
        <v>TX</v>
      </c>
      <c r="AW667" t="s">
        <v>41</v>
      </c>
      <c r="AX667" t="str">
        <f>VLOOKUP(Sheet1[[#This Row],[NPDES ID2]],Combined_Sheet__Major_Only___2[[NPDES ID2]:[ECHO BFR]],27,FALSE)</f>
        <v>other</v>
      </c>
      <c r="AY667" t="str">
        <f>VLOOKUP(Sheet1[[#This Row],[NPDES ID2]],Combined_Sheet__Major_Only___2[[NPDES ID2]:[ECHO BFR]],28,FALSE)</f>
        <v>-</v>
      </c>
      <c r="AZ667" t="str">
        <f>VLOOKUP(Sheet1[[#This Row],[NPDES ID2]],Combined_Sheet__Major_Only___2[[NPDES ID2]:[ECHO BFR]],29,FALSE)</f>
        <v>thickening</v>
      </c>
      <c r="BA667">
        <f>VLOOKUP(Sheet1[[#This Row],[NPDES ID2]],Combined_Sheet__Major_Only___2[[NPDES ID2]:[ECHO BFR]],17,FALSE)</f>
        <v>29.138556000000001</v>
      </c>
      <c r="BB667">
        <f>VLOOKUP(Sheet1[[#This Row],[NPDES ID2]],Combined_Sheet__Major_Only___2[[NPDES ID2]:[ECHO BFR]],18,FALSE)</f>
        <v>-95.059916999999999</v>
      </c>
      <c r="BC667" t="str">
        <f>IF(ISNUMBER(SEARCH("aerobic",$AW667)),"aerobic","")</f>
        <v>aerobic</v>
      </c>
      <c r="BD667" t="str">
        <f>IF(ISNUMBER(SEARCH("anaer",$AW667)),"anaer","")</f>
        <v/>
      </c>
      <c r="BE667" t="str">
        <f>IF(ISNUMBER(SEARCH("thickening",$AZ667)),"thickening","")</f>
        <v>thickening</v>
      </c>
      <c r="BF667" s="3" t="str">
        <f>IF(ISNUMBER(SEARCH("airDry",$AW667)),"airDry","")</f>
        <v/>
      </c>
      <c r="BG667" s="3" t="str">
        <f>IF(ISNUMBER(SEARCH("heatDry",$AY667)),"heatDry","")</f>
        <v/>
      </c>
      <c r="BH667" s="3" t="str">
        <f>IF(AND(ISNUMBER(SEARCH("aerobic",$AW667)),ISNUMBER(SEARCH("anaer",$AW667))),"Combined Aer and Anaer.","")</f>
        <v/>
      </c>
    </row>
    <row r="668" spans="1:60" x14ac:dyDescent="0.3">
      <c r="A668" s="4">
        <v>666</v>
      </c>
      <c r="B668" t="s">
        <v>3271</v>
      </c>
      <c r="C668">
        <v>24.4</v>
      </c>
      <c r="D668">
        <v>4226.2434303215296</v>
      </c>
      <c r="E668">
        <v>4218.5383989651409</v>
      </c>
      <c r="F668">
        <v>2883.3163376682191</v>
      </c>
      <c r="G668">
        <v>5504.576191939761</v>
      </c>
      <c r="H668">
        <v>-77.001473361291914</v>
      </c>
      <c r="I668">
        <v>-78.245339016686358</v>
      </c>
      <c r="J668">
        <v>-91.335326799191876</v>
      </c>
      <c r="K668">
        <v>-61.350068315668992</v>
      </c>
      <c r="L668">
        <v>15.79137368645589</v>
      </c>
      <c r="M668">
        <v>15.723050060511049</v>
      </c>
      <c r="N668">
        <v>15.47556874481058</v>
      </c>
      <c r="O668">
        <v>16.311696371141782</v>
      </c>
      <c r="P668">
        <v>0.57550659379728275</v>
      </c>
      <c r="Q668">
        <v>0.58169892142736201</v>
      </c>
      <c r="R668">
        <v>0.46865077121550558</v>
      </c>
      <c r="S668">
        <v>0.65858170669997573</v>
      </c>
      <c r="T668">
        <v>3.707570066542067</v>
      </c>
      <c r="U668">
        <v>3.7075615071666652</v>
      </c>
      <c r="V668">
        <v>3.7038967188929082</v>
      </c>
      <c r="W668">
        <v>3.711208157449648</v>
      </c>
      <c r="X668">
        <v>257.86722195206602</v>
      </c>
      <c r="Y668">
        <v>258.7671895582663</v>
      </c>
      <c r="Z668">
        <v>249.80615468641579</v>
      </c>
      <c r="AA668">
        <v>263.04730987634662</v>
      </c>
      <c r="AB668">
        <v>39.020620225399412</v>
      </c>
      <c r="AC668">
        <v>38.805981806740768</v>
      </c>
      <c r="AD668">
        <v>33.952644355730612</v>
      </c>
      <c r="AE668">
        <v>45.273274126736332</v>
      </c>
      <c r="AF668">
        <v>63.424404599125722</v>
      </c>
      <c r="AG668">
        <v>63.14998645125538</v>
      </c>
      <c r="AH668">
        <v>62.156025870950657</v>
      </c>
      <c r="AI668">
        <v>65.514197183731071</v>
      </c>
      <c r="AJ668">
        <v>0.55122973006288678</v>
      </c>
      <c r="AK668">
        <v>0.55122972815738636</v>
      </c>
      <c r="AL668">
        <v>0.55122946109536253</v>
      </c>
      <c r="AM668">
        <v>0.55123000014460688</v>
      </c>
      <c r="AN668">
        <v>0.6509270893778637</v>
      </c>
      <c r="AO668">
        <v>0.65092708937786381</v>
      </c>
      <c r="AP668">
        <v>0.65092708937786381</v>
      </c>
      <c r="AQ668">
        <v>0.65092708937786381</v>
      </c>
      <c r="AR668">
        <v>15.24641234947506</v>
      </c>
      <c r="AS668">
        <v>15.246412349475049</v>
      </c>
      <c r="AT668">
        <v>15.246412349475049</v>
      </c>
      <c r="AU668">
        <v>15.246412349475049</v>
      </c>
      <c r="AV668" t="str">
        <f>VLOOKUP(Sheet1[[#This Row],[NPDES ID2]],Combined_Sheet__Major_Only___2[[NPDES ID2]:[ECHO BFR]],3,FALSE)</f>
        <v>TX</v>
      </c>
      <c r="AW668" t="s">
        <v>118</v>
      </c>
      <c r="AX668" t="str">
        <f>VLOOKUP(Sheet1[[#This Row],[NPDES ID2]],Combined_Sheet__Major_Only___2[[NPDES ID2]:[ECHO BFR]],27,FALSE)</f>
        <v>-</v>
      </c>
      <c r="AY668" t="str">
        <f>VLOOKUP(Sheet1[[#This Row],[NPDES ID2]],Combined_Sheet__Major_Only___2[[NPDES ID2]:[ECHO BFR]],28,FALSE)</f>
        <v>-</v>
      </c>
      <c r="AZ668" t="str">
        <f>VLOOKUP(Sheet1[[#This Row],[NPDES ID2]],Combined_Sheet__Major_Only___2[[NPDES ID2]:[ECHO BFR]],29,FALSE)</f>
        <v>thickening</v>
      </c>
      <c r="BA668">
        <f>VLOOKUP(Sheet1[[#This Row],[NPDES ID2]],Combined_Sheet__Major_Only___2[[NPDES ID2]:[ECHO BFR]],17,FALSE)</f>
        <v>26.117305999999999</v>
      </c>
      <c r="BB668">
        <f>VLOOKUP(Sheet1[[#This Row],[NPDES ID2]],Combined_Sheet__Major_Only___2[[NPDES ID2]:[ECHO BFR]],18,FALSE)</f>
        <v>-97.316083000000006</v>
      </c>
      <c r="BC668" t="str">
        <f>IF(ISNUMBER(SEARCH("aerobic",$AW668)),"aerobic","")</f>
        <v>aerobic</v>
      </c>
      <c r="BD668" t="str">
        <f>IF(ISNUMBER(SEARCH("anaer",$AW668)),"anaer","")</f>
        <v/>
      </c>
      <c r="BE668" t="str">
        <f>IF(ISNUMBER(SEARCH("thickening",$AZ668)),"thickening","")</f>
        <v>thickening</v>
      </c>
      <c r="BF668" s="2" t="str">
        <f>IF(ISNUMBER(SEARCH("airDry",$AW668)),"airDry","")</f>
        <v>airDry</v>
      </c>
      <c r="BG668" s="2" t="str">
        <f>IF(ISNUMBER(SEARCH("heatDry",$AY668)),"heatDry","")</f>
        <v/>
      </c>
      <c r="BH668" s="2" t="str">
        <f>IF(AND(ISNUMBER(SEARCH("aerobic",$AW668)),ISNUMBER(SEARCH("anaer",$AW668))),"Combined Aer and Anaer.","")</f>
        <v/>
      </c>
    </row>
    <row r="669" spans="1:60" x14ac:dyDescent="0.3">
      <c r="A669" s="4">
        <v>667</v>
      </c>
      <c r="B669" t="s">
        <v>3274</v>
      </c>
      <c r="C669">
        <v>19.2</v>
      </c>
      <c r="D669">
        <v>5471.8470921357521</v>
      </c>
      <c r="E669">
        <v>5460.4190718055361</v>
      </c>
      <c r="F669">
        <v>3722.8388838694232</v>
      </c>
      <c r="G669">
        <v>7136.2623803190572</v>
      </c>
      <c r="H669">
        <v>-77.125554711906304</v>
      </c>
      <c r="I669">
        <v>-78.336879049814655</v>
      </c>
      <c r="J669">
        <v>-91.249165699485474</v>
      </c>
      <c r="K669">
        <v>-61.918906965413314</v>
      </c>
      <c r="L669">
        <v>12.13561560040784</v>
      </c>
      <c r="M669">
        <v>12.079684082414129</v>
      </c>
      <c r="N669">
        <v>11.87708845431119</v>
      </c>
      <c r="O669">
        <v>12.561567189923441</v>
      </c>
      <c r="P669">
        <v>0.45339760367262621</v>
      </c>
      <c r="Q669">
        <v>0.45800761447833432</v>
      </c>
      <c r="R669">
        <v>0.37076703910259312</v>
      </c>
      <c r="S669">
        <v>0.51965275794437404</v>
      </c>
      <c r="T669">
        <v>54.435634077284952</v>
      </c>
      <c r="U669">
        <v>54.435547230870917</v>
      </c>
      <c r="V669">
        <v>54.398363008321951</v>
      </c>
      <c r="W669">
        <v>54.472547419026839</v>
      </c>
      <c r="X669">
        <v>3876.826279980648</v>
      </c>
      <c r="Y669">
        <v>3891.8311443716329</v>
      </c>
      <c r="Z669">
        <v>3746.5968749936351</v>
      </c>
      <c r="AA669">
        <v>3959.8963021766608</v>
      </c>
      <c r="AB669">
        <v>586.93964920678627</v>
      </c>
      <c r="AC669">
        <v>583.66202958888925</v>
      </c>
      <c r="AD669">
        <v>510.49327693290502</v>
      </c>
      <c r="AE669">
        <v>680.83337009045033</v>
      </c>
      <c r="AF669">
        <v>61.942257584026308</v>
      </c>
      <c r="AG669">
        <v>61.656768338399893</v>
      </c>
      <c r="AH669">
        <v>60.622719424990152</v>
      </c>
      <c r="AI669">
        <v>64.11634294120222</v>
      </c>
      <c r="AJ669">
        <v>0.53312647779535971</v>
      </c>
      <c r="AK669">
        <v>0.53312647492986931</v>
      </c>
      <c r="AL669">
        <v>0.53312607332878481</v>
      </c>
      <c r="AM669">
        <v>0.53312688393756125</v>
      </c>
      <c r="AN669">
        <v>0.95542987352830255</v>
      </c>
      <c r="AO669">
        <v>0.95542987352830255</v>
      </c>
      <c r="AP669">
        <v>0.95542987352830255</v>
      </c>
      <c r="AQ669">
        <v>0.95542987352830255</v>
      </c>
      <c r="AR669">
        <v>14.885296109632421</v>
      </c>
      <c r="AS669">
        <v>14.885296109632421</v>
      </c>
      <c r="AT669">
        <v>14.885296109632421</v>
      </c>
      <c r="AU669">
        <v>14.885296109632421</v>
      </c>
      <c r="AV669" t="str">
        <f>VLOOKUP(Sheet1[[#This Row],[NPDES ID2]],Combined_Sheet__Major_Only___2[[NPDES ID2]:[ECHO BFR]],3,FALSE)</f>
        <v>TX</v>
      </c>
      <c r="AW669" t="s">
        <v>41</v>
      </c>
      <c r="AX669" t="str">
        <f>VLOOKUP(Sheet1[[#This Row],[NPDES ID2]],Combined_Sheet__Major_Only___2[[NPDES ID2]:[ECHO BFR]],27,FALSE)</f>
        <v>other</v>
      </c>
      <c r="AY669" t="str">
        <f>VLOOKUP(Sheet1[[#This Row],[NPDES ID2]],Combined_Sheet__Major_Only___2[[NPDES ID2]:[ECHO BFR]],28,FALSE)</f>
        <v>-</v>
      </c>
      <c r="AZ669" t="str">
        <f>VLOOKUP(Sheet1[[#This Row],[NPDES ID2]],Combined_Sheet__Major_Only___2[[NPDES ID2]:[ECHO BFR]],29,FALSE)</f>
        <v>thickening</v>
      </c>
      <c r="BA669">
        <f>VLOOKUP(Sheet1[[#This Row],[NPDES ID2]],Combined_Sheet__Major_Only___2[[NPDES ID2]:[ECHO BFR]],17,FALSE)</f>
        <v>29.209700000000002</v>
      </c>
      <c r="BB669">
        <f>VLOOKUP(Sheet1[[#This Row],[NPDES ID2]],Combined_Sheet__Major_Only___2[[NPDES ID2]:[ECHO BFR]],18,FALSE)</f>
        <v>-94.947800000000001</v>
      </c>
      <c r="BC669" t="str">
        <f>IF(ISNUMBER(SEARCH("aerobic",$AW669)),"aerobic","")</f>
        <v>aerobic</v>
      </c>
      <c r="BD669" t="str">
        <f>IF(ISNUMBER(SEARCH("anaer",$AW669)),"anaer","")</f>
        <v/>
      </c>
      <c r="BE669" t="str">
        <f>IF(ISNUMBER(SEARCH("thickening",$AZ669)),"thickening","")</f>
        <v>thickening</v>
      </c>
      <c r="BF669" s="3" t="str">
        <f>IF(ISNUMBER(SEARCH("airDry",$AW669)),"airDry","")</f>
        <v/>
      </c>
      <c r="BG669" s="3" t="str">
        <f>IF(ISNUMBER(SEARCH("heatDry",$AY669)),"heatDry","")</f>
        <v/>
      </c>
      <c r="BH669" s="3" t="str">
        <f>IF(AND(ISNUMBER(SEARCH("aerobic",$AW669)),ISNUMBER(SEARCH("anaer",$AW669))),"Combined Aer and Anaer.","")</f>
        <v/>
      </c>
    </row>
    <row r="670" spans="1:60" x14ac:dyDescent="0.3">
      <c r="A670" s="4">
        <v>668</v>
      </c>
      <c r="B670" t="s">
        <v>3278</v>
      </c>
      <c r="C670">
        <v>16</v>
      </c>
      <c r="D670">
        <v>6252.6162773038131</v>
      </c>
      <c r="E670">
        <v>6225.3660524088627</v>
      </c>
      <c r="F670">
        <v>4247.2233245328043</v>
      </c>
      <c r="G670">
        <v>8168.7523316353763</v>
      </c>
      <c r="H670">
        <v>-76.878919116890017</v>
      </c>
      <c r="I670">
        <v>-78.09640750276742</v>
      </c>
      <c r="J670">
        <v>-91.087971205346463</v>
      </c>
      <c r="K670">
        <v>-60.718897036166027</v>
      </c>
      <c r="L670">
        <v>10.586334949634111</v>
      </c>
      <c r="M670">
        <v>10.54326134971947</v>
      </c>
      <c r="N670">
        <v>10.387239320476709</v>
      </c>
      <c r="O670">
        <v>10.91436677433056</v>
      </c>
      <c r="P670">
        <v>0.37694515057816552</v>
      </c>
      <c r="Q670">
        <v>0.38159267238110128</v>
      </c>
      <c r="R670">
        <v>0.30572036044079659</v>
      </c>
      <c r="S670">
        <v>0.43231929326478719</v>
      </c>
      <c r="T670">
        <v>92.953092759916146</v>
      </c>
      <c r="U670">
        <v>92.952946470709747</v>
      </c>
      <c r="V670">
        <v>92.890311179803703</v>
      </c>
      <c r="W670">
        <v>93.015271763262902</v>
      </c>
      <c r="X670">
        <v>6323.5480033376534</v>
      </c>
      <c r="Y670">
        <v>6345.1470068809504</v>
      </c>
      <c r="Z670">
        <v>6135.8921490508264</v>
      </c>
      <c r="AA670">
        <v>6443.0523538423458</v>
      </c>
      <c r="AB670">
        <v>1003.290047484288</v>
      </c>
      <c r="AC670">
        <v>996.98852081337077</v>
      </c>
      <c r="AD670">
        <v>867.62886750371172</v>
      </c>
      <c r="AE670">
        <v>1172.69797255505</v>
      </c>
      <c r="AF670">
        <v>64.841363795952432</v>
      </c>
      <c r="AG670">
        <v>64.57753161369827</v>
      </c>
      <c r="AH670">
        <v>63.621935600856347</v>
      </c>
      <c r="AI670">
        <v>66.850508675412684</v>
      </c>
      <c r="AJ670">
        <v>0.56854492170830573</v>
      </c>
      <c r="AK670">
        <v>0.56854491827798936</v>
      </c>
      <c r="AL670">
        <v>0.56854443751870065</v>
      </c>
      <c r="AM670">
        <v>0.56854540790386754</v>
      </c>
      <c r="AN670">
        <v>0.9731884064542079</v>
      </c>
      <c r="AO670">
        <v>0.97318840645420768</v>
      </c>
      <c r="AP670">
        <v>0.97318840645420768</v>
      </c>
      <c r="AQ670">
        <v>0.97318840645420768</v>
      </c>
      <c r="AR670">
        <v>15.141916236896369</v>
      </c>
      <c r="AS670">
        <v>15.141916236896369</v>
      </c>
      <c r="AT670">
        <v>15.141916236896369</v>
      </c>
      <c r="AU670">
        <v>15.141916236896369</v>
      </c>
      <c r="AV670" t="str">
        <f>VLOOKUP(Sheet1[[#This Row],[NPDES ID2]],Combined_Sheet__Major_Only___2[[NPDES ID2]:[ECHO BFR]],3,FALSE)</f>
        <v>MS</v>
      </c>
      <c r="AW670" t="s">
        <v>41</v>
      </c>
      <c r="AX670" t="str">
        <f>VLOOKUP(Sheet1[[#This Row],[NPDES ID2]],Combined_Sheet__Major_Only___2[[NPDES ID2]:[ECHO BFR]],27,FALSE)</f>
        <v>-</v>
      </c>
      <c r="AY670" t="str">
        <f>VLOOKUP(Sheet1[[#This Row],[NPDES ID2]],Combined_Sheet__Major_Only___2[[NPDES ID2]:[ECHO BFR]],28,FALSE)</f>
        <v>-</v>
      </c>
      <c r="AZ670" t="str">
        <f>VLOOKUP(Sheet1[[#This Row],[NPDES ID2]],Combined_Sheet__Major_Only___2[[NPDES ID2]:[ECHO BFR]],29,FALSE)</f>
        <v>thickening</v>
      </c>
      <c r="BA670">
        <f>VLOOKUP(Sheet1[[#This Row],[NPDES ID2]],Combined_Sheet__Major_Only___2[[NPDES ID2]:[ECHO BFR]],17,FALSE)</f>
        <v>30.456250000000001</v>
      </c>
      <c r="BB670">
        <f>VLOOKUP(Sheet1[[#This Row],[NPDES ID2]],Combined_Sheet__Major_Only___2[[NPDES ID2]:[ECHO BFR]],18,FALSE)</f>
        <v>-89.000249999999994</v>
      </c>
      <c r="BC670" t="str">
        <f>IF(ISNUMBER(SEARCH("aerobic",$AW670)),"aerobic","")</f>
        <v>aerobic</v>
      </c>
      <c r="BD670" t="str">
        <f>IF(ISNUMBER(SEARCH("anaer",$AW670)),"anaer","")</f>
        <v/>
      </c>
      <c r="BE670" t="str">
        <f>IF(ISNUMBER(SEARCH("thickening",$AZ670)),"thickening","")</f>
        <v>thickening</v>
      </c>
      <c r="BF670" s="2" t="str">
        <f>IF(ISNUMBER(SEARCH("airDry",$AW670)),"airDry","")</f>
        <v/>
      </c>
      <c r="BG670" s="2" t="str">
        <f>IF(ISNUMBER(SEARCH("heatDry",$AY670)),"heatDry","")</f>
        <v/>
      </c>
      <c r="BH670" s="2" t="str">
        <f>IF(AND(ISNUMBER(SEARCH("aerobic",$AW670)),ISNUMBER(SEARCH("anaer",$AW670))),"Combined Aer and Anaer.","")</f>
        <v/>
      </c>
    </row>
    <row r="671" spans="1:60" x14ac:dyDescent="0.3">
      <c r="A671" s="4">
        <v>669</v>
      </c>
      <c r="B671" t="s">
        <v>3282</v>
      </c>
      <c r="C671">
        <v>11.58</v>
      </c>
      <c r="D671">
        <v>9016.6802695097849</v>
      </c>
      <c r="E671">
        <v>8983.6039733296493</v>
      </c>
      <c r="F671">
        <v>6109.9413099041894</v>
      </c>
      <c r="G671">
        <v>11788.23387477898</v>
      </c>
      <c r="H671">
        <v>-77.133337002287945</v>
      </c>
      <c r="I671">
        <v>-78.343978762892107</v>
      </c>
      <c r="J671">
        <v>-91.241959303286706</v>
      </c>
      <c r="K671">
        <v>-61.941593606226093</v>
      </c>
      <c r="L671">
        <v>7.3102193397901711</v>
      </c>
      <c r="M671">
        <v>7.2764177848908744</v>
      </c>
      <c r="N671">
        <v>7.1539822095582224</v>
      </c>
      <c r="O671">
        <v>7.5676368116818464</v>
      </c>
      <c r="P671">
        <v>0.27347228005709112</v>
      </c>
      <c r="Q671">
        <v>0.27624923926374922</v>
      </c>
      <c r="R671">
        <v>0.2236812378029148</v>
      </c>
      <c r="S671">
        <v>0.31345996559856831</v>
      </c>
      <c r="T671">
        <v>45.235663251336767</v>
      </c>
      <c r="U671">
        <v>45.235590602950708</v>
      </c>
      <c r="V671">
        <v>45.204485418177917</v>
      </c>
      <c r="W671">
        <v>45.266541840070197</v>
      </c>
      <c r="X671">
        <v>3225.623431404691</v>
      </c>
      <c r="Y671">
        <v>3238.1417476367192</v>
      </c>
      <c r="Z671">
        <v>3116.932542061832</v>
      </c>
      <c r="AA671">
        <v>3294.9656308431531</v>
      </c>
      <c r="AB671">
        <v>533.00059157555154</v>
      </c>
      <c r="AC671">
        <v>529.2830353142258</v>
      </c>
      <c r="AD671">
        <v>457.77800851102808</v>
      </c>
      <c r="AE671">
        <v>626.78048316978993</v>
      </c>
      <c r="AF671">
        <v>61.865444578423897</v>
      </c>
      <c r="AG671">
        <v>61.579383374289627</v>
      </c>
      <c r="AH671">
        <v>60.543246335768913</v>
      </c>
      <c r="AI671">
        <v>64.043909924252858</v>
      </c>
      <c r="AJ671">
        <v>0.53218851392803979</v>
      </c>
      <c r="AK671">
        <v>0.53218851227984643</v>
      </c>
      <c r="AL671">
        <v>0.53218828127956663</v>
      </c>
      <c r="AM671">
        <v>0.53218874754024348</v>
      </c>
      <c r="AN671">
        <v>0.9470536259341249</v>
      </c>
      <c r="AO671">
        <v>0.94705362593412468</v>
      </c>
      <c r="AP671">
        <v>0.94705362593412468</v>
      </c>
      <c r="AQ671">
        <v>0.94705362593412468</v>
      </c>
      <c r="AR671">
        <v>14.098184724689791</v>
      </c>
      <c r="AS671">
        <v>14.09818472468978</v>
      </c>
      <c r="AT671">
        <v>14.09818472468978</v>
      </c>
      <c r="AU671">
        <v>14.09818472468978</v>
      </c>
      <c r="AV671" t="str">
        <f>VLOOKUP(Sheet1[[#This Row],[NPDES ID2]],Combined_Sheet__Major_Only___2[[NPDES ID2]:[ECHO BFR]],3,FALSE)</f>
        <v>TX</v>
      </c>
      <c r="AW671" t="s">
        <v>41</v>
      </c>
      <c r="AX671" t="str">
        <f>VLOOKUP(Sheet1[[#This Row],[NPDES ID2]],Combined_Sheet__Major_Only___2[[NPDES ID2]:[ECHO BFR]],27,FALSE)</f>
        <v>-</v>
      </c>
      <c r="AY671" t="str">
        <f>VLOOKUP(Sheet1[[#This Row],[NPDES ID2]],Combined_Sheet__Major_Only___2[[NPDES ID2]:[ECHO BFR]],28,FALSE)</f>
        <v>-</v>
      </c>
      <c r="AZ671" t="str">
        <f>VLOOKUP(Sheet1[[#This Row],[NPDES ID2]],Combined_Sheet__Major_Only___2[[NPDES ID2]:[ECHO BFR]],29,FALSE)</f>
        <v>thickening, preliminaryOps</v>
      </c>
      <c r="BA671">
        <f>VLOOKUP(Sheet1[[#This Row],[NPDES ID2]],Combined_Sheet__Major_Only___2[[NPDES ID2]:[ECHO BFR]],17,FALSE)</f>
        <v>33.051341000000001</v>
      </c>
      <c r="BB671">
        <f>VLOOKUP(Sheet1[[#This Row],[NPDES ID2]],Combined_Sheet__Major_Only___2[[NPDES ID2]:[ECHO BFR]],18,FALSE)</f>
        <v>-97.467336000000003</v>
      </c>
      <c r="BC671" t="str">
        <f>IF(ISNUMBER(SEARCH("aerobic",$AW671)),"aerobic","")</f>
        <v>aerobic</v>
      </c>
      <c r="BD671" t="str">
        <f>IF(ISNUMBER(SEARCH("anaer",$AW671)),"anaer","")</f>
        <v/>
      </c>
      <c r="BE671" t="str">
        <f>IF(ISNUMBER(SEARCH("thickening",$AZ671)),"thickening","")</f>
        <v>thickening</v>
      </c>
      <c r="BF671" s="3" t="str">
        <f>IF(ISNUMBER(SEARCH("airDry",$AW671)),"airDry","")</f>
        <v/>
      </c>
      <c r="BG671" s="3" t="str">
        <f>IF(ISNUMBER(SEARCH("heatDry",$AY671)),"heatDry","")</f>
        <v/>
      </c>
      <c r="BH671" s="3" t="str">
        <f>IF(AND(ISNUMBER(SEARCH("aerobic",$AW671)),ISNUMBER(SEARCH("anaer",$AW671))),"Combined Aer and Anaer.","")</f>
        <v/>
      </c>
    </row>
    <row r="672" spans="1:60" x14ac:dyDescent="0.3">
      <c r="A672" s="4">
        <v>670</v>
      </c>
      <c r="B672" t="s">
        <v>3286</v>
      </c>
      <c r="C672">
        <v>7.28</v>
      </c>
      <c r="D672">
        <v>14042.14157042401</v>
      </c>
      <c r="E672">
        <v>13969.271391267141</v>
      </c>
      <c r="F672">
        <v>9493.7790791739808</v>
      </c>
      <c r="G672">
        <v>18389.113290703321</v>
      </c>
      <c r="H672">
        <v>-77.04217823142308</v>
      </c>
      <c r="I672">
        <v>-78.312269431779129</v>
      </c>
      <c r="J672">
        <v>-91.372214684502438</v>
      </c>
      <c r="K672">
        <v>-61.56871998857882</v>
      </c>
      <c r="L672">
        <v>4.6742645387542154</v>
      </c>
      <c r="M672">
        <v>4.6536012119419983</v>
      </c>
      <c r="N672">
        <v>4.5787540881964253</v>
      </c>
      <c r="O672">
        <v>4.8316284586203633</v>
      </c>
      <c r="P672">
        <v>0.1717780693266911</v>
      </c>
      <c r="Q672">
        <v>0.17355351352476281</v>
      </c>
      <c r="R672">
        <v>0.14008273321667081</v>
      </c>
      <c r="S672">
        <v>0.19667801396036519</v>
      </c>
      <c r="T672">
        <v>276.38348115608818</v>
      </c>
      <c r="U672">
        <v>276.38305178448587</v>
      </c>
      <c r="V672">
        <v>276.19921173310212</v>
      </c>
      <c r="W672">
        <v>276.5659819636187</v>
      </c>
      <c r="X672">
        <v>19376.377049850849</v>
      </c>
      <c r="Y672">
        <v>19448.451075135519</v>
      </c>
      <c r="Z672">
        <v>18751.618769661949</v>
      </c>
      <c r="AA672">
        <v>19774.4912369298</v>
      </c>
      <c r="AB672">
        <v>3810.631292248197</v>
      </c>
      <c r="AC672">
        <v>3769.580621497626</v>
      </c>
      <c r="AD672">
        <v>3182.4351722153428</v>
      </c>
      <c r="AE672">
        <v>4623.9464950454576</v>
      </c>
      <c r="AF672">
        <v>62.922856697444217</v>
      </c>
      <c r="AG672">
        <v>62.64468986007963</v>
      </c>
      <c r="AH672">
        <v>61.637172824457451</v>
      </c>
      <c r="AI672">
        <v>65.041165052699213</v>
      </c>
      <c r="AJ672">
        <v>0.54510272117951153</v>
      </c>
      <c r="AK672">
        <v>0.54510271764868146</v>
      </c>
      <c r="AL672">
        <v>0.54510222280431442</v>
      </c>
      <c r="AM672">
        <v>0.54510322161947133</v>
      </c>
      <c r="AN672">
        <v>0.99074657743275618</v>
      </c>
      <c r="AO672">
        <v>0.99074657743275618</v>
      </c>
      <c r="AP672">
        <v>0.99074657743275618</v>
      </c>
      <c r="AQ672">
        <v>0.99074657743275618</v>
      </c>
      <c r="AR672">
        <v>12.976851178999651</v>
      </c>
      <c r="AS672">
        <v>12.976851178999651</v>
      </c>
      <c r="AT672">
        <v>12.976851178999651</v>
      </c>
      <c r="AU672">
        <v>12.976851178999651</v>
      </c>
      <c r="AV672" t="str">
        <f>VLOOKUP(Sheet1[[#This Row],[NPDES ID2]],Combined_Sheet__Major_Only___2[[NPDES ID2]:[ECHO BFR]],3,FALSE)</f>
        <v>TX</v>
      </c>
      <c r="AW672" t="s">
        <v>41</v>
      </c>
      <c r="AX672" t="str">
        <f>VLOOKUP(Sheet1[[#This Row],[NPDES ID2]],Combined_Sheet__Major_Only___2[[NPDES ID2]:[ECHO BFR]],27,FALSE)</f>
        <v>-</v>
      </c>
      <c r="AY672" t="str">
        <f>VLOOKUP(Sheet1[[#This Row],[NPDES ID2]],Combined_Sheet__Major_Only___2[[NPDES ID2]:[ECHO BFR]],28,FALSE)</f>
        <v>-</v>
      </c>
      <c r="AZ672" t="str">
        <f>VLOOKUP(Sheet1[[#This Row],[NPDES ID2]],Combined_Sheet__Major_Only___2[[NPDES ID2]:[ECHO BFR]],29,FALSE)</f>
        <v>-</v>
      </c>
      <c r="BA672">
        <f>VLOOKUP(Sheet1[[#This Row],[NPDES ID2]],Combined_Sheet__Major_Only___2[[NPDES ID2]:[ECHO BFR]],17,FALSE)</f>
        <v>32.451166999999998</v>
      </c>
      <c r="BB672">
        <f>VLOOKUP(Sheet1[[#This Row],[NPDES ID2]],Combined_Sheet__Major_Only___2[[NPDES ID2]:[ECHO BFR]],18,FALSE)</f>
        <v>-94.053471999999999</v>
      </c>
      <c r="BC672" t="str">
        <f>IF(ISNUMBER(SEARCH("aerobic",$AW672)),"aerobic","")</f>
        <v>aerobic</v>
      </c>
      <c r="BD672" t="str">
        <f>IF(ISNUMBER(SEARCH("anaer",$AW672)),"anaer","")</f>
        <v/>
      </c>
      <c r="BE672" t="str">
        <f>IF(ISNUMBER(SEARCH("thickening",$AZ672)),"thickening","")</f>
        <v/>
      </c>
      <c r="BF672" s="2" t="str">
        <f>IF(ISNUMBER(SEARCH("airDry",$AW672)),"airDry","")</f>
        <v/>
      </c>
      <c r="BG672" s="2" t="str">
        <f>IF(ISNUMBER(SEARCH("heatDry",$AY672)),"heatDry","")</f>
        <v/>
      </c>
      <c r="BH672" s="2" t="str">
        <f>IF(AND(ISNUMBER(SEARCH("aerobic",$AW672)),ISNUMBER(SEARCH("anaer",$AW672))),"Combined Aer and Anaer.","")</f>
        <v/>
      </c>
    </row>
    <row r="673" spans="1:60" x14ac:dyDescent="0.3">
      <c r="A673" s="4">
        <v>671</v>
      </c>
      <c r="B673" t="s">
        <v>3289</v>
      </c>
      <c r="C673">
        <v>5.8</v>
      </c>
      <c r="D673">
        <v>18143.988695772699</v>
      </c>
      <c r="E673">
        <v>18063.561884821389</v>
      </c>
      <c r="F673">
        <v>12256.55301862906</v>
      </c>
      <c r="G673">
        <v>23760.785658711429</v>
      </c>
      <c r="H673">
        <v>-77.203139759087122</v>
      </c>
      <c r="I673">
        <v>-78.387011658605701</v>
      </c>
      <c r="J673">
        <v>-91.137905928950872</v>
      </c>
      <c r="K673">
        <v>-62.166845645364347</v>
      </c>
      <c r="L673">
        <v>3.6125573231621888</v>
      </c>
      <c r="M673">
        <v>3.595262515661656</v>
      </c>
      <c r="N673">
        <v>3.532617687108881</v>
      </c>
      <c r="O673">
        <v>3.7442664125660712</v>
      </c>
      <c r="P673">
        <v>0.13706208295027661</v>
      </c>
      <c r="Q673">
        <v>0.13834474770376359</v>
      </c>
      <c r="R673">
        <v>0.11236844046431479</v>
      </c>
      <c r="S673">
        <v>0.15723911276285099</v>
      </c>
      <c r="T673">
        <v>63.956961678308012</v>
      </c>
      <c r="U673">
        <v>63.956860137926128</v>
      </c>
      <c r="V673">
        <v>63.913384535625951</v>
      </c>
      <c r="W673">
        <v>64.000120568157811</v>
      </c>
      <c r="X673">
        <v>4622.3816227617981</v>
      </c>
      <c r="Y673">
        <v>4640.9719971887243</v>
      </c>
      <c r="Z673">
        <v>4461.1207039375131</v>
      </c>
      <c r="AA673">
        <v>4725.2963682902928</v>
      </c>
      <c r="AB673">
        <v>723.52404463846017</v>
      </c>
      <c r="AC673">
        <v>719.17101377202926</v>
      </c>
      <c r="AD673">
        <v>626.18555803135382</v>
      </c>
      <c r="AE673">
        <v>844.04532429792721</v>
      </c>
      <c r="AF673">
        <v>61.039779263548837</v>
      </c>
      <c r="AG673">
        <v>60.747554838551771</v>
      </c>
      <c r="AH673">
        <v>59.689084177604663</v>
      </c>
      <c r="AI673">
        <v>63.265194572243423</v>
      </c>
      <c r="AJ673">
        <v>0.52210788688216614</v>
      </c>
      <c r="AK673">
        <v>0.52210788593594626</v>
      </c>
      <c r="AL673">
        <v>0.52210775331832582</v>
      </c>
      <c r="AM673">
        <v>0.52210802099925713</v>
      </c>
      <c r="AN673">
        <v>0.96170058081424126</v>
      </c>
      <c r="AO673">
        <v>0.96170058081424148</v>
      </c>
      <c r="AP673">
        <v>0.96170058081424148</v>
      </c>
      <c r="AQ673">
        <v>0.96170058081424148</v>
      </c>
      <c r="AR673">
        <v>14.371506815858741</v>
      </c>
      <c r="AS673">
        <v>14.371506815858741</v>
      </c>
      <c r="AT673">
        <v>14.371506815858741</v>
      </c>
      <c r="AU673">
        <v>14.371506815858741</v>
      </c>
      <c r="AV673" t="str">
        <f>VLOOKUP(Sheet1[[#This Row],[NPDES ID2]],Combined_Sheet__Major_Only___2[[NPDES ID2]:[ECHO BFR]],3,FALSE)</f>
        <v>TX</v>
      </c>
      <c r="AW673" t="s">
        <v>41</v>
      </c>
      <c r="AX673" t="str">
        <f>VLOOKUP(Sheet1[[#This Row],[NPDES ID2]],Combined_Sheet__Major_Only___2[[NPDES ID2]:[ECHO BFR]],27,FALSE)</f>
        <v>-</v>
      </c>
      <c r="AY673" t="str">
        <f>VLOOKUP(Sheet1[[#This Row],[NPDES ID2]],Combined_Sheet__Major_Only___2[[NPDES ID2]:[ECHO BFR]],28,FALSE)</f>
        <v>-</v>
      </c>
      <c r="AZ673" t="str">
        <f>VLOOKUP(Sheet1[[#This Row],[NPDES ID2]],Combined_Sheet__Major_Only___2[[NPDES ID2]:[ECHO BFR]],29,FALSE)</f>
        <v>preliminaryOps, thickening</v>
      </c>
      <c r="BA673">
        <f>VLOOKUP(Sheet1[[#This Row],[NPDES ID2]],Combined_Sheet__Major_Only___2[[NPDES ID2]:[ECHO BFR]],17,FALSE)</f>
        <v>33.043123000000001</v>
      </c>
      <c r="BB673">
        <f>VLOOKUP(Sheet1[[#This Row],[NPDES ID2]],Combined_Sheet__Major_Only___2[[NPDES ID2]:[ECHO BFR]],18,FALSE)</f>
        <v>-97.485605000000007</v>
      </c>
      <c r="BC673" t="str">
        <f>IF(ISNUMBER(SEARCH("aerobic",$AW673)),"aerobic","")</f>
        <v>aerobic</v>
      </c>
      <c r="BD673" t="str">
        <f>IF(ISNUMBER(SEARCH("anaer",$AW673)),"anaer","")</f>
        <v/>
      </c>
      <c r="BE673" t="str">
        <f>IF(ISNUMBER(SEARCH("thickening",$AZ673)),"thickening","")</f>
        <v>thickening</v>
      </c>
      <c r="BF673" s="3" t="str">
        <f>IF(ISNUMBER(SEARCH("airDry",$AW673)),"airDry","")</f>
        <v/>
      </c>
      <c r="BG673" s="3" t="str">
        <f>IF(ISNUMBER(SEARCH("heatDry",$AY673)),"heatDry","")</f>
        <v/>
      </c>
      <c r="BH673" s="3" t="str">
        <f>IF(AND(ISNUMBER(SEARCH("aerobic",$AW673)),ISNUMBER(SEARCH("anaer",$AW673))),"Combined Aer and Anaer.","")</f>
        <v/>
      </c>
    </row>
    <row r="674" spans="1:60" x14ac:dyDescent="0.3">
      <c r="A674" s="4">
        <v>672</v>
      </c>
      <c r="B674" t="s">
        <v>3292</v>
      </c>
      <c r="C674">
        <v>4.57</v>
      </c>
      <c r="D674">
        <v>26799.631733693761</v>
      </c>
      <c r="E674">
        <v>26614.035868008079</v>
      </c>
      <c r="F674">
        <v>18084.581435015691</v>
      </c>
      <c r="G674">
        <v>35095.370609551152</v>
      </c>
      <c r="H674">
        <v>-77.885614806841843</v>
      </c>
      <c r="I674">
        <v>-77.978956131337398</v>
      </c>
      <c r="J674">
        <v>-90.874573948733925</v>
      </c>
      <c r="K674">
        <v>-64.593159784971022</v>
      </c>
      <c r="L674">
        <v>2.4438446506595972</v>
      </c>
      <c r="M674">
        <v>2.4272174910336379</v>
      </c>
      <c r="N674">
        <v>2.366990666454166</v>
      </c>
      <c r="O674">
        <v>2.570469891400196</v>
      </c>
      <c r="P674">
        <v>0.1086882179242218</v>
      </c>
      <c r="Q674">
        <v>0.1085370252826925</v>
      </c>
      <c r="R674">
        <v>9.1908502689250646E-2</v>
      </c>
      <c r="S674">
        <v>0.1239839970889437</v>
      </c>
      <c r="T674">
        <v>334.96869003362639</v>
      </c>
      <c r="U674">
        <v>334.96817024929891</v>
      </c>
      <c r="V674">
        <v>334.7456190210396</v>
      </c>
      <c r="W674">
        <v>335.18962001361979</v>
      </c>
      <c r="X674">
        <v>28207.555799679321</v>
      </c>
      <c r="Y674">
        <v>28368.227927454682</v>
      </c>
      <c r="Z674">
        <v>26816.14965437225</v>
      </c>
      <c r="AA674">
        <v>29102.872974797428</v>
      </c>
      <c r="AB674">
        <v>6779.4354779398873</v>
      </c>
      <c r="AC674">
        <v>6634.3836837212002</v>
      </c>
      <c r="AD674">
        <v>5427.8769342253008</v>
      </c>
      <c r="AE674">
        <v>8814.0328606433468</v>
      </c>
      <c r="AF674">
        <v>52.406338230944883</v>
      </c>
      <c r="AG674">
        <v>52.049777713416418</v>
      </c>
      <c r="AH674">
        <v>50.758286843689923</v>
      </c>
      <c r="AI674">
        <v>55.121682123768288</v>
      </c>
      <c r="AJ674">
        <v>0.41689721212869713</v>
      </c>
      <c r="AK674">
        <v>0.41689721004976438</v>
      </c>
      <c r="AL674">
        <v>0.41689691868446621</v>
      </c>
      <c r="AM674">
        <v>0.41689750678859239</v>
      </c>
      <c r="AN674">
        <v>0.99234721454416164</v>
      </c>
      <c r="AO674">
        <v>0.99234721454416164</v>
      </c>
      <c r="AP674">
        <v>0.99234721454416164</v>
      </c>
      <c r="AQ674">
        <v>0.99234721454416164</v>
      </c>
      <c r="AR674">
        <v>9.73054846560151</v>
      </c>
      <c r="AS674">
        <v>9.7305484656015082</v>
      </c>
      <c r="AT674">
        <v>9.7305484656015082</v>
      </c>
      <c r="AU674">
        <v>9.7305484656015082</v>
      </c>
      <c r="AV674" t="str">
        <f>VLOOKUP(Sheet1[[#This Row],[NPDES ID2]],Combined_Sheet__Major_Only___2[[NPDES ID2]:[ECHO BFR]],3,FALSE)</f>
        <v>TX</v>
      </c>
      <c r="AW674" t="s">
        <v>54</v>
      </c>
      <c r="AX674" t="str">
        <f>VLOOKUP(Sheet1[[#This Row],[NPDES ID2]],Combined_Sheet__Major_Only___2[[NPDES ID2]:[ECHO BFR]],27,FALSE)</f>
        <v>other</v>
      </c>
      <c r="AY674" t="str">
        <f>VLOOKUP(Sheet1[[#This Row],[NPDES ID2]],Combined_Sheet__Major_Only___2[[NPDES ID2]:[ECHO BFR]],28,FALSE)</f>
        <v>-</v>
      </c>
      <c r="AZ674" t="str">
        <f>VLOOKUP(Sheet1[[#This Row],[NPDES ID2]],Combined_Sheet__Major_Only___2[[NPDES ID2]:[ECHO BFR]],29,FALSE)</f>
        <v>-</v>
      </c>
      <c r="BA674">
        <f>VLOOKUP(Sheet1[[#This Row],[NPDES ID2]],Combined_Sheet__Major_Only___2[[NPDES ID2]:[ECHO BFR]],17,FALSE)</f>
        <v>30.840097</v>
      </c>
      <c r="BB674">
        <f>VLOOKUP(Sheet1[[#This Row],[NPDES ID2]],Combined_Sheet__Major_Only___2[[NPDES ID2]:[ECHO BFR]],18,FALSE)</f>
        <v>-94.860849000000002</v>
      </c>
      <c r="BC674" t="str">
        <f>IF(ISNUMBER(SEARCH("aerobic",$AW674)),"aerobic","")</f>
        <v/>
      </c>
      <c r="BD674" t="str">
        <f>IF(ISNUMBER(SEARCH("anaer",$AW674)),"anaer","")</f>
        <v/>
      </c>
      <c r="BE674" t="str">
        <f>IF(ISNUMBER(SEARCH("thickening",$AZ674)),"thickening","")</f>
        <v/>
      </c>
      <c r="BF674" s="2" t="str">
        <f>IF(ISNUMBER(SEARCH("airDry",$AW674)),"airDry","")</f>
        <v/>
      </c>
      <c r="BG674" s="2" t="str">
        <f>IF(ISNUMBER(SEARCH("heatDry",$AY674)),"heatDry","")</f>
        <v/>
      </c>
      <c r="BH674" s="2" t="str">
        <f>IF(AND(ISNUMBER(SEARCH("aerobic",$AW674)),ISNUMBER(SEARCH("anaer",$AW674))),"Combined Aer and Anaer.","")</f>
        <v/>
      </c>
    </row>
    <row r="675" spans="1:60" x14ac:dyDescent="0.3">
      <c r="A675" s="4">
        <v>673</v>
      </c>
      <c r="B675" t="s">
        <v>3295</v>
      </c>
      <c r="C675">
        <v>4.452</v>
      </c>
      <c r="D675">
        <v>28504.747496664109</v>
      </c>
      <c r="E675">
        <v>28330.41557423172</v>
      </c>
      <c r="F675">
        <v>19231.702246316439</v>
      </c>
      <c r="G675">
        <v>37414.645797921083</v>
      </c>
      <c r="H675">
        <v>-78.020108488896227</v>
      </c>
      <c r="I675">
        <v>-77.888420844405488</v>
      </c>
      <c r="J675">
        <v>-90.636756652497439</v>
      </c>
      <c r="K675">
        <v>-65.454742808689119</v>
      </c>
      <c r="L675">
        <v>2.297674167781127</v>
      </c>
      <c r="M675">
        <v>2.2808587825941031</v>
      </c>
      <c r="N675">
        <v>2.2199503754399048</v>
      </c>
      <c r="O675">
        <v>2.4257324548840549</v>
      </c>
      <c r="P675">
        <v>0.1060109366915979</v>
      </c>
      <c r="Q675">
        <v>0.1055584008382435</v>
      </c>
      <c r="R675">
        <v>9.0189222652938092E-2</v>
      </c>
      <c r="S675">
        <v>0.1204363865288039</v>
      </c>
      <c r="T675">
        <v>210.37737272935371</v>
      </c>
      <c r="U675">
        <v>210.37704522291929</v>
      </c>
      <c r="V675">
        <v>210.23681983447051</v>
      </c>
      <c r="W675">
        <v>210.51657659943291</v>
      </c>
      <c r="X675">
        <v>18358.282875782959</v>
      </c>
      <c r="Y675">
        <v>18470.372808564331</v>
      </c>
      <c r="Z675">
        <v>17386.041267941899</v>
      </c>
      <c r="AA675">
        <v>18985.538038560349</v>
      </c>
      <c r="AB675">
        <v>4422.3570691868108</v>
      </c>
      <c r="AC675">
        <v>4320.8362052676512</v>
      </c>
      <c r="AD675">
        <v>3536.5937744469361</v>
      </c>
      <c r="AE675">
        <v>5789.4952193421768</v>
      </c>
      <c r="AF675">
        <v>50.577760823101059</v>
      </c>
      <c r="AG675">
        <v>50.207607931212287</v>
      </c>
      <c r="AH675">
        <v>48.866873510393312</v>
      </c>
      <c r="AI675">
        <v>53.396631894137123</v>
      </c>
      <c r="AJ675">
        <v>0.39466713796782188</v>
      </c>
      <c r="AK675">
        <v>0.39466713661517999</v>
      </c>
      <c r="AL675">
        <v>0.39466694703803418</v>
      </c>
      <c r="AM675">
        <v>0.39466732968853341</v>
      </c>
      <c r="AN675">
        <v>0.98789371884075416</v>
      </c>
      <c r="AO675">
        <v>0.9878937188407545</v>
      </c>
      <c r="AP675">
        <v>0.9878937188407545</v>
      </c>
      <c r="AQ675">
        <v>0.9878937188407545</v>
      </c>
      <c r="AR675">
        <v>9.3805596490821728</v>
      </c>
      <c r="AS675">
        <v>9.380559649082171</v>
      </c>
      <c r="AT675">
        <v>9.380559649082171</v>
      </c>
      <c r="AU675">
        <v>9.380559649082171</v>
      </c>
      <c r="AV675" t="str">
        <f>VLOOKUP(Sheet1[[#This Row],[NPDES ID2]],Combined_Sheet__Major_Only___2[[NPDES ID2]:[ECHO BFR]],3,FALSE)</f>
        <v>TX</v>
      </c>
      <c r="AW675" t="s">
        <v>54</v>
      </c>
      <c r="AX675" t="str">
        <f>VLOOKUP(Sheet1[[#This Row],[NPDES ID2]],Combined_Sheet__Major_Only___2[[NPDES ID2]:[ECHO BFR]],27,FALSE)</f>
        <v>other</v>
      </c>
      <c r="AY675" t="str">
        <f>VLOOKUP(Sheet1[[#This Row],[NPDES ID2]],Combined_Sheet__Major_Only___2[[NPDES ID2]:[ECHO BFR]],28,FALSE)</f>
        <v>-</v>
      </c>
      <c r="AZ675" t="str">
        <f>VLOOKUP(Sheet1[[#This Row],[NPDES ID2]],Combined_Sheet__Major_Only___2[[NPDES ID2]:[ECHO BFR]],29,FALSE)</f>
        <v>-</v>
      </c>
      <c r="BA675">
        <f>VLOOKUP(Sheet1[[#This Row],[NPDES ID2]],Combined_Sheet__Major_Only___2[[NPDES ID2]:[ECHO BFR]],17,FALSE)</f>
        <v>27.133054999999999</v>
      </c>
      <c r="BB675">
        <f>VLOOKUP(Sheet1[[#This Row],[NPDES ID2]],Combined_Sheet__Major_Only___2[[NPDES ID2]:[ECHO BFR]],18,FALSE)</f>
        <v>-97.793610999999999</v>
      </c>
      <c r="BC675" t="str">
        <f>IF(ISNUMBER(SEARCH("aerobic",$AW675)),"aerobic","")</f>
        <v/>
      </c>
      <c r="BD675" t="str">
        <f>IF(ISNUMBER(SEARCH("anaer",$AW675)),"anaer","")</f>
        <v/>
      </c>
      <c r="BE675" t="str">
        <f>IF(ISNUMBER(SEARCH("thickening",$AZ675)),"thickening","")</f>
        <v/>
      </c>
      <c r="BF675" s="3" t="str">
        <f>IF(ISNUMBER(SEARCH("airDry",$AW675)),"airDry","")</f>
        <v/>
      </c>
      <c r="BG675" s="3" t="str">
        <f>IF(ISNUMBER(SEARCH("heatDry",$AY675)),"heatDry","")</f>
        <v/>
      </c>
      <c r="BH675" s="3" t="str">
        <f>IF(AND(ISNUMBER(SEARCH("aerobic",$AW675)),ISNUMBER(SEARCH("anaer",$AW675))),"Combined Aer and Anaer.","")</f>
        <v/>
      </c>
    </row>
    <row r="676" spans="1:60" x14ac:dyDescent="0.3">
      <c r="A676" s="4">
        <v>674</v>
      </c>
      <c r="B676" t="s">
        <v>3298</v>
      </c>
      <c r="C676">
        <v>4.08</v>
      </c>
      <c r="D676">
        <v>33555.342563444297</v>
      </c>
      <c r="E676">
        <v>33410.017769836057</v>
      </c>
      <c r="F676">
        <v>22627.992972741111</v>
      </c>
      <c r="G676">
        <v>44275.224787979103</v>
      </c>
      <c r="H676">
        <v>-78.272831478867161</v>
      </c>
      <c r="I676">
        <v>-77.609673715429068</v>
      </c>
      <c r="J676">
        <v>-90.354528620883954</v>
      </c>
      <c r="K676">
        <v>-67.214468920906938</v>
      </c>
      <c r="L676">
        <v>1.951728591656229</v>
      </c>
      <c r="M676">
        <v>1.9351756037733301</v>
      </c>
      <c r="N676">
        <v>1.875217617430923</v>
      </c>
      <c r="O676">
        <v>2.077788639806931</v>
      </c>
      <c r="P676">
        <v>9.7373198182466342E-2</v>
      </c>
      <c r="Q676">
        <v>9.6779454375451171E-2</v>
      </c>
      <c r="R676">
        <v>8.4404227793716313E-2</v>
      </c>
      <c r="S676">
        <v>0.1106936691852355</v>
      </c>
      <c r="T676">
        <v>280.88450535902399</v>
      </c>
      <c r="U676">
        <v>280.8840690411314</v>
      </c>
      <c r="V676">
        <v>280.6972548611684</v>
      </c>
      <c r="W676">
        <v>281.06995862910708</v>
      </c>
      <c r="X676">
        <v>26451.7868394775</v>
      </c>
      <c r="Y676">
        <v>26637.158144642341</v>
      </c>
      <c r="Z676">
        <v>24835.642860106851</v>
      </c>
      <c r="AA676">
        <v>27500.98605069521</v>
      </c>
      <c r="AB676">
        <v>7662.2348879022811</v>
      </c>
      <c r="AC676">
        <v>7392.7177718684106</v>
      </c>
      <c r="AD676">
        <v>5838.6895629462251</v>
      </c>
      <c r="AE676">
        <v>10640.80476687947</v>
      </c>
      <c r="AF676">
        <v>46.879785057806913</v>
      </c>
      <c r="AG676">
        <v>46.482185626434372</v>
      </c>
      <c r="AH676">
        <v>45.042036041760042</v>
      </c>
      <c r="AI676">
        <v>49.907674309562488</v>
      </c>
      <c r="AJ676">
        <v>0.34978206838432407</v>
      </c>
      <c r="AK676">
        <v>0.34978206699236719</v>
      </c>
      <c r="AL676">
        <v>0.34978187190601562</v>
      </c>
      <c r="AM676">
        <v>0.34978226567655918</v>
      </c>
      <c r="AN676">
        <v>0.9908929217217064</v>
      </c>
      <c r="AO676">
        <v>0.99089292172170651</v>
      </c>
      <c r="AP676">
        <v>0.99089292172170651</v>
      </c>
      <c r="AQ676">
        <v>0.99089292172170651</v>
      </c>
      <c r="AR676">
        <v>7.9737808596536706</v>
      </c>
      <c r="AS676">
        <v>7.9737808596536759</v>
      </c>
      <c r="AT676">
        <v>7.9737808596536759</v>
      </c>
      <c r="AU676">
        <v>7.9737808596536759</v>
      </c>
      <c r="AV676" t="str">
        <f>VLOOKUP(Sheet1[[#This Row],[NPDES ID2]],Combined_Sheet__Major_Only___2[[NPDES ID2]:[ECHO BFR]],3,FALSE)</f>
        <v>TX</v>
      </c>
      <c r="AW676" t="s">
        <v>54</v>
      </c>
      <c r="AX676" t="str">
        <f>VLOOKUP(Sheet1[[#This Row],[NPDES ID2]],Combined_Sheet__Major_Only___2[[NPDES ID2]:[ECHO BFR]],27,FALSE)</f>
        <v>other</v>
      </c>
      <c r="AY676" t="str">
        <f>VLOOKUP(Sheet1[[#This Row],[NPDES ID2]],Combined_Sheet__Major_Only___2[[NPDES ID2]:[ECHO BFR]],28,FALSE)</f>
        <v>-</v>
      </c>
      <c r="AZ676" t="str">
        <f>VLOOKUP(Sheet1[[#This Row],[NPDES ID2]],Combined_Sheet__Major_Only___2[[NPDES ID2]:[ECHO BFR]],29,FALSE)</f>
        <v>-</v>
      </c>
      <c r="BA676">
        <f>VLOOKUP(Sheet1[[#This Row],[NPDES ID2]],Combined_Sheet__Major_Only___2[[NPDES ID2]:[ECHO BFR]],17,FALSE)</f>
        <v>28.890999999999998</v>
      </c>
      <c r="BB676">
        <f>VLOOKUP(Sheet1[[#This Row],[NPDES ID2]],Combined_Sheet__Major_Only___2[[NPDES ID2]:[ECHO BFR]],18,FALSE)</f>
        <v>-96.823194000000001</v>
      </c>
      <c r="BC676" t="str">
        <f>IF(ISNUMBER(SEARCH("aerobic",$AW676)),"aerobic","")</f>
        <v/>
      </c>
      <c r="BD676" t="str">
        <f>IF(ISNUMBER(SEARCH("anaer",$AW676)),"anaer","")</f>
        <v/>
      </c>
      <c r="BE676" t="str">
        <f>IF(ISNUMBER(SEARCH("thickening",$AZ676)),"thickening","")</f>
        <v/>
      </c>
      <c r="BF676" s="2" t="str">
        <f>IF(ISNUMBER(SEARCH("airDry",$AW676)),"airDry","")</f>
        <v/>
      </c>
      <c r="BG676" s="2" t="str">
        <f>IF(ISNUMBER(SEARCH("heatDry",$AY676)),"heatDry","")</f>
        <v/>
      </c>
      <c r="BH676" s="2" t="str">
        <f>IF(AND(ISNUMBER(SEARCH("aerobic",$AW676)),ISNUMBER(SEARCH("anaer",$AW676))),"Combined Aer and Anaer.","")</f>
        <v/>
      </c>
    </row>
    <row r="677" spans="1:60" x14ac:dyDescent="0.3">
      <c r="A677" s="4">
        <v>675</v>
      </c>
      <c r="B677" t="s">
        <v>3302</v>
      </c>
      <c r="C677">
        <v>2.57</v>
      </c>
      <c r="D677">
        <v>52908.895846036969</v>
      </c>
      <c r="E677">
        <v>52657.372203503081</v>
      </c>
      <c r="F677">
        <v>35650.713239502627</v>
      </c>
      <c r="G677">
        <v>69811.251427939133</v>
      </c>
      <c r="H677">
        <v>-78.257891075783803</v>
      </c>
      <c r="I677">
        <v>-77.650211875811181</v>
      </c>
      <c r="J677">
        <v>-90.289988833283729</v>
      </c>
      <c r="K677">
        <v>-67.095116495853546</v>
      </c>
      <c r="L677">
        <v>1.2359612259392729</v>
      </c>
      <c r="M677">
        <v>1.225583105920409</v>
      </c>
      <c r="N677">
        <v>1.187991782766171</v>
      </c>
      <c r="O677">
        <v>1.314995994883325</v>
      </c>
      <c r="P677">
        <v>6.1326771036721392E-2</v>
      </c>
      <c r="Q677">
        <v>6.0991817703802971E-2</v>
      </c>
      <c r="R677">
        <v>5.3091737657058921E-2</v>
      </c>
      <c r="S677">
        <v>6.9681400809697897E-2</v>
      </c>
      <c r="T677">
        <v>172.9660031240162</v>
      </c>
      <c r="U677">
        <v>172.96573335338141</v>
      </c>
      <c r="V677">
        <v>172.85022816604979</v>
      </c>
      <c r="W677">
        <v>173.08066687548549</v>
      </c>
      <c r="X677">
        <v>16201.909966054491</v>
      </c>
      <c r="Y677">
        <v>16314.3828041665</v>
      </c>
      <c r="Z677">
        <v>15221.56796470422</v>
      </c>
      <c r="AA677">
        <v>16838.074589911539</v>
      </c>
      <c r="AB677">
        <v>4222.6106627053796</v>
      </c>
      <c r="AC677">
        <v>4100.8250516043918</v>
      </c>
      <c r="AD677">
        <v>3305.2658018537968</v>
      </c>
      <c r="AE677">
        <v>5667.0093434465916</v>
      </c>
      <c r="AF677">
        <v>47.130052181686558</v>
      </c>
      <c r="AG677">
        <v>46.734309236259733</v>
      </c>
      <c r="AH677">
        <v>45.300873691639588</v>
      </c>
      <c r="AI677">
        <v>50.143818818458627</v>
      </c>
      <c r="AJ677">
        <v>0.35281644628861308</v>
      </c>
      <c r="AK677">
        <v>0.35281644566654963</v>
      </c>
      <c r="AL677">
        <v>0.35281635848108839</v>
      </c>
      <c r="AM677">
        <v>0.352816534459855</v>
      </c>
      <c r="AN677">
        <v>0.98533030722337211</v>
      </c>
      <c r="AO677">
        <v>0.985330307223372</v>
      </c>
      <c r="AP677">
        <v>0.985330307223372</v>
      </c>
      <c r="AQ677">
        <v>0.985330307223372</v>
      </c>
      <c r="AR677">
        <v>8.4144483646051782</v>
      </c>
      <c r="AS677">
        <v>8.4144483646051782</v>
      </c>
      <c r="AT677">
        <v>8.4144483646051782</v>
      </c>
      <c r="AU677">
        <v>8.4144483646051782</v>
      </c>
      <c r="AV677" t="str">
        <f>VLOOKUP(Sheet1[[#This Row],[NPDES ID2]],Combined_Sheet__Major_Only___2[[NPDES ID2]:[ECHO BFR]],3,FALSE)</f>
        <v>GA</v>
      </c>
      <c r="AW677" t="s">
        <v>54</v>
      </c>
      <c r="AX677" t="str">
        <f>VLOOKUP(Sheet1[[#This Row],[NPDES ID2]],Combined_Sheet__Major_Only___2[[NPDES ID2]:[ECHO BFR]],27,FALSE)</f>
        <v>other</v>
      </c>
      <c r="AY677" t="str">
        <f>VLOOKUP(Sheet1[[#This Row],[NPDES ID2]],Combined_Sheet__Major_Only___2[[NPDES ID2]:[ECHO BFR]],28,FALSE)</f>
        <v>-</v>
      </c>
      <c r="AZ677" t="str">
        <f>VLOOKUP(Sheet1[[#This Row],[NPDES ID2]],Combined_Sheet__Major_Only___2[[NPDES ID2]:[ECHO BFR]],29,FALSE)</f>
        <v>-</v>
      </c>
      <c r="BA677">
        <f>VLOOKUP(Sheet1[[#This Row],[NPDES ID2]],Combined_Sheet__Major_Only___2[[NPDES ID2]:[ECHO BFR]],17,FALSE)</f>
        <v>33.694443999999997</v>
      </c>
      <c r="BB677">
        <f>VLOOKUP(Sheet1[[#This Row],[NPDES ID2]],Combined_Sheet__Major_Only___2[[NPDES ID2]:[ECHO BFR]],18,FALSE)</f>
        <v>-84.692971999999997</v>
      </c>
      <c r="BC677" t="str">
        <f>IF(ISNUMBER(SEARCH("aerobic",$AW677)),"aerobic","")</f>
        <v/>
      </c>
      <c r="BD677" t="str">
        <f>IF(ISNUMBER(SEARCH("anaer",$AW677)),"anaer","")</f>
        <v/>
      </c>
      <c r="BE677" t="str">
        <f>IF(ISNUMBER(SEARCH("thickening",$AZ677)),"thickening","")</f>
        <v/>
      </c>
      <c r="BF677" s="3" t="str">
        <f>IF(ISNUMBER(SEARCH("airDry",$AW677)),"airDry","")</f>
        <v/>
      </c>
      <c r="BG677" s="3" t="str">
        <f>IF(ISNUMBER(SEARCH("heatDry",$AY677)),"heatDry","")</f>
        <v/>
      </c>
      <c r="BH677" s="3" t="str">
        <f>IF(AND(ISNUMBER(SEARCH("aerobic",$AW677)),ISNUMBER(SEARCH("anaer",$AW677))),"Combined Aer and Anaer.","")</f>
        <v/>
      </c>
    </row>
    <row r="678" spans="1:60" x14ac:dyDescent="0.3">
      <c r="A678" s="4">
        <v>676</v>
      </c>
      <c r="B678" t="s">
        <v>3305</v>
      </c>
      <c r="C678">
        <v>2.5499999999999998</v>
      </c>
      <c r="D678">
        <v>47892.930283489673</v>
      </c>
      <c r="E678">
        <v>47541.821253037437</v>
      </c>
      <c r="F678">
        <v>32283.30379656165</v>
      </c>
      <c r="G678">
        <v>62745.446499046273</v>
      </c>
      <c r="H678">
        <v>-77.883692812023369</v>
      </c>
      <c r="I678">
        <v>-77.980440714206793</v>
      </c>
      <c r="J678">
        <v>-90.882473453233672</v>
      </c>
      <c r="K678">
        <v>-64.572322572145154</v>
      </c>
      <c r="L678">
        <v>1.3648251569695851</v>
      </c>
      <c r="M678">
        <v>1.355556260463648</v>
      </c>
      <c r="N678">
        <v>1.321982668488711</v>
      </c>
      <c r="O678">
        <v>1.4354127395628959</v>
      </c>
      <c r="P678">
        <v>6.0644727642290577E-2</v>
      </c>
      <c r="Q678">
        <v>6.0565293049151502E-2</v>
      </c>
      <c r="R678">
        <v>5.1277148206823497E-2</v>
      </c>
      <c r="S678">
        <v>6.9186405412459781E-2</v>
      </c>
      <c r="T678">
        <v>300.00997555086241</v>
      </c>
      <c r="U678">
        <v>300.0095097172283</v>
      </c>
      <c r="V678">
        <v>299.81005805634459</v>
      </c>
      <c r="W678">
        <v>300.20797423994333</v>
      </c>
      <c r="X678">
        <v>25241.571138630381</v>
      </c>
      <c r="Y678">
        <v>25385.089109302131</v>
      </c>
      <c r="Z678">
        <v>23998.703605979361</v>
      </c>
      <c r="AA678">
        <v>26041.266882903579</v>
      </c>
      <c r="AB678">
        <v>6164.6711387793848</v>
      </c>
      <c r="AC678">
        <v>6028.7461474783486</v>
      </c>
      <c r="AD678">
        <v>4918.1728591336123</v>
      </c>
      <c r="AE678">
        <v>8048.6649319481376</v>
      </c>
      <c r="AF678">
        <v>52.452125357214697</v>
      </c>
      <c r="AG678">
        <v>52.095906710315603</v>
      </c>
      <c r="AH678">
        <v>50.805640437458941</v>
      </c>
      <c r="AI678">
        <v>55.164886007772367</v>
      </c>
      <c r="AJ678">
        <v>0.41745412037007379</v>
      </c>
      <c r="AK678">
        <v>0.41745411930497611</v>
      </c>
      <c r="AL678">
        <v>0.41745397002693913</v>
      </c>
      <c r="AM678">
        <v>0.41745427133598118</v>
      </c>
      <c r="AN678">
        <v>0.99146638696580214</v>
      </c>
      <c r="AO678">
        <v>0.99146638696580236</v>
      </c>
      <c r="AP678">
        <v>0.99146638696580236</v>
      </c>
      <c r="AQ678">
        <v>0.99146638696580236</v>
      </c>
      <c r="AR678">
        <v>9.6621670807990991</v>
      </c>
      <c r="AS678">
        <v>9.6621670807990991</v>
      </c>
      <c r="AT678">
        <v>9.6621670807990991</v>
      </c>
      <c r="AU678">
        <v>9.6621670807990991</v>
      </c>
      <c r="AV678" t="str">
        <f>VLOOKUP(Sheet1[[#This Row],[NPDES ID2]],Combined_Sheet__Major_Only___2[[NPDES ID2]:[ECHO BFR]],3,FALSE)</f>
        <v>TX</v>
      </c>
      <c r="AW678" t="s">
        <v>54</v>
      </c>
      <c r="AX678" t="str">
        <f>VLOOKUP(Sheet1[[#This Row],[NPDES ID2]],Combined_Sheet__Major_Only___2[[NPDES ID2]:[ECHO BFR]],27,FALSE)</f>
        <v>other</v>
      </c>
      <c r="AY678" t="str">
        <f>VLOOKUP(Sheet1[[#This Row],[NPDES ID2]],Combined_Sheet__Major_Only___2[[NPDES ID2]:[ECHO BFR]],28,FALSE)</f>
        <v>-</v>
      </c>
      <c r="AZ678" t="str">
        <f>VLOOKUP(Sheet1[[#This Row],[NPDES ID2]],Combined_Sheet__Major_Only___2[[NPDES ID2]:[ECHO BFR]],29,FALSE)</f>
        <v>-</v>
      </c>
      <c r="BA678">
        <f>VLOOKUP(Sheet1[[#This Row],[NPDES ID2]],Combined_Sheet__Major_Only___2[[NPDES ID2]:[ECHO BFR]],17,FALSE)</f>
        <v>31.909721999999999</v>
      </c>
      <c r="BB678">
        <f>VLOOKUP(Sheet1[[#This Row],[NPDES ID2]],Combined_Sheet__Major_Only___2[[NPDES ID2]:[ECHO BFR]],18,FALSE)</f>
        <v>-96.390833000000001</v>
      </c>
      <c r="BC678" t="str">
        <f>IF(ISNUMBER(SEARCH("aerobic",$AW678)),"aerobic","")</f>
        <v/>
      </c>
      <c r="BD678" t="str">
        <f>IF(ISNUMBER(SEARCH("anaer",$AW678)),"anaer","")</f>
        <v/>
      </c>
      <c r="BE678" t="str">
        <f>IF(ISNUMBER(SEARCH("thickening",$AZ678)),"thickening","")</f>
        <v/>
      </c>
      <c r="BF678" s="2" t="str">
        <f>IF(ISNUMBER(SEARCH("airDry",$AW678)),"airDry","")</f>
        <v/>
      </c>
      <c r="BG678" s="2" t="str">
        <f>IF(ISNUMBER(SEARCH("heatDry",$AY678)),"heatDry","")</f>
        <v/>
      </c>
      <c r="BH678" s="2" t="str">
        <f>IF(AND(ISNUMBER(SEARCH("aerobic",$AW678)),ISNUMBER(SEARCH("anaer",$AW678))),"Combined Aer and Anaer.","")</f>
        <v/>
      </c>
    </row>
    <row r="679" spans="1:60" x14ac:dyDescent="0.3">
      <c r="A679" s="4">
        <v>677</v>
      </c>
      <c r="B679" t="s">
        <v>3309</v>
      </c>
      <c r="C679">
        <v>1.26</v>
      </c>
      <c r="D679">
        <v>79419.809158920267</v>
      </c>
      <c r="E679">
        <v>78957.441952300753</v>
      </c>
      <c r="F679">
        <v>53522.369687299622</v>
      </c>
      <c r="G679">
        <v>104235.9001082211</v>
      </c>
      <c r="H679">
        <v>-76.961856648407519</v>
      </c>
      <c r="I679">
        <v>-78.130529442865537</v>
      </c>
      <c r="J679">
        <v>-91.255028980038773</v>
      </c>
      <c r="K679">
        <v>-61.14032497430302</v>
      </c>
      <c r="L679">
        <v>0.82160576588703493</v>
      </c>
      <c r="M679">
        <v>0.81812351396640559</v>
      </c>
      <c r="N679">
        <v>0.80551018915144013</v>
      </c>
      <c r="O679">
        <v>0.84812494702552232</v>
      </c>
      <c r="P679">
        <v>2.9707248221081929E-2</v>
      </c>
      <c r="Q679">
        <v>3.0042645841362941E-2</v>
      </c>
      <c r="R679">
        <v>2.415856143366673E-2</v>
      </c>
      <c r="S679">
        <v>3.3978439028673833E-2</v>
      </c>
      <c r="T679">
        <v>431.96615301892717</v>
      </c>
      <c r="U679">
        <v>431.96548354144107</v>
      </c>
      <c r="V679">
        <v>431.67883958366809</v>
      </c>
      <c r="W679">
        <v>432.25070882367999</v>
      </c>
      <c r="X679">
        <v>29818.70228692294</v>
      </c>
      <c r="Y679">
        <v>29925.016379345831</v>
      </c>
      <c r="Z679">
        <v>28896.723430683549</v>
      </c>
      <c r="AA679">
        <v>30405.903691596501</v>
      </c>
      <c r="AB679">
        <v>4498.3483721309658</v>
      </c>
      <c r="AC679">
        <v>4472.7498509799834</v>
      </c>
      <c r="AD679">
        <v>3916.6191598171549</v>
      </c>
      <c r="AE679">
        <v>5216.6443016913727</v>
      </c>
      <c r="AF679">
        <v>63.902686840935601</v>
      </c>
      <c r="AG679">
        <v>63.631843364983517</v>
      </c>
      <c r="AH679">
        <v>62.650817079774633</v>
      </c>
      <c r="AI679">
        <v>65.965276825359467</v>
      </c>
      <c r="AJ679">
        <v>0.55707345081849613</v>
      </c>
      <c r="AK679">
        <v>0.55707344993283159</v>
      </c>
      <c r="AL679">
        <v>0.55707332580211599</v>
      </c>
      <c r="AM679">
        <v>0.55707357635271726</v>
      </c>
      <c r="AN679">
        <v>0.99405097542482623</v>
      </c>
      <c r="AO679">
        <v>0.99405097542482601</v>
      </c>
      <c r="AP679">
        <v>0.99405097542482601</v>
      </c>
      <c r="AQ679">
        <v>0.99405097542482601</v>
      </c>
      <c r="AR679">
        <v>15.390623677513579</v>
      </c>
      <c r="AS679">
        <v>15.390623677513579</v>
      </c>
      <c r="AT679">
        <v>15.390623677513579</v>
      </c>
      <c r="AU679">
        <v>15.390623677513579</v>
      </c>
      <c r="AV679" t="str">
        <f>VLOOKUP(Sheet1[[#This Row],[NPDES ID2]],Combined_Sheet__Major_Only___2[[NPDES ID2]:[ECHO BFR]],3,FALSE)</f>
        <v>AL</v>
      </c>
      <c r="AW679" t="s">
        <v>41</v>
      </c>
      <c r="AX679" t="str">
        <f>VLOOKUP(Sheet1[[#This Row],[NPDES ID2]],Combined_Sheet__Major_Only___2[[NPDES ID2]:[ECHO BFR]],27,FALSE)</f>
        <v>-</v>
      </c>
      <c r="AY679" t="str">
        <f>VLOOKUP(Sheet1[[#This Row],[NPDES ID2]],Combined_Sheet__Major_Only___2[[NPDES ID2]:[ECHO BFR]],28,FALSE)</f>
        <v>-</v>
      </c>
      <c r="AZ679" t="str">
        <f>VLOOKUP(Sheet1[[#This Row],[NPDES ID2]],Combined_Sheet__Major_Only___2[[NPDES ID2]:[ECHO BFR]],29,FALSE)</f>
        <v>-</v>
      </c>
      <c r="BA679">
        <f>VLOOKUP(Sheet1[[#This Row],[NPDES ID2]],Combined_Sheet__Major_Only___2[[NPDES ID2]:[ECHO BFR]],17,FALSE)</f>
        <v>33.472499999999997</v>
      </c>
      <c r="BB679">
        <f>VLOOKUP(Sheet1[[#This Row],[NPDES ID2]],Combined_Sheet__Major_Only___2[[NPDES ID2]:[ECHO BFR]],18,FALSE)</f>
        <v>-86.061700000000002</v>
      </c>
      <c r="BC679" t="str">
        <f>IF(ISNUMBER(SEARCH("aerobic",$AW679)),"aerobic","")</f>
        <v>aerobic</v>
      </c>
      <c r="BD679" t="str">
        <f>IF(ISNUMBER(SEARCH("anaer",$AW679)),"anaer","")</f>
        <v/>
      </c>
      <c r="BE679" t="str">
        <f>IF(ISNUMBER(SEARCH("thickening",$AZ679)),"thickening","")</f>
        <v/>
      </c>
      <c r="BF679" s="3" t="str">
        <f>IF(ISNUMBER(SEARCH("airDry",$AW679)),"airDry","")</f>
        <v/>
      </c>
      <c r="BG679" s="3" t="str">
        <f>IF(ISNUMBER(SEARCH("heatDry",$AY679)),"heatDry","")</f>
        <v/>
      </c>
      <c r="BH679" s="3" t="str">
        <f>IF(AND(ISNUMBER(SEARCH("aerobic",$AW679)),ISNUMBER(SEARCH("anaer",$AW679))),"Combined Aer and Anaer.","")</f>
        <v/>
      </c>
    </row>
    <row r="680" spans="1:60" x14ac:dyDescent="0.3">
      <c r="A680" s="4">
        <v>678</v>
      </c>
      <c r="B680" t="s">
        <v>3353</v>
      </c>
      <c r="C680">
        <v>47512</v>
      </c>
      <c r="D680">
        <v>2473.8654518318249</v>
      </c>
      <c r="E680">
        <v>2440.3997661561471</v>
      </c>
      <c r="F680">
        <v>1570.2444253470651</v>
      </c>
      <c r="G680">
        <v>3276.2949810794789</v>
      </c>
      <c r="H680">
        <v>-68.490253641214409</v>
      </c>
      <c r="I680">
        <v>-69.127770133730394</v>
      </c>
      <c r="J680">
        <v>-85.388743382905076</v>
      </c>
      <c r="K680">
        <v>-50.341229033289878</v>
      </c>
      <c r="L680">
        <v>31367.605587102309</v>
      </c>
      <c r="M680">
        <v>31238.98257458011</v>
      </c>
      <c r="N680">
        <v>30783.054686073909</v>
      </c>
      <c r="O680">
        <v>32333.538293655489</v>
      </c>
      <c r="P680">
        <v>1116.8163428112709</v>
      </c>
      <c r="Q680">
        <v>1130.9889075953181</v>
      </c>
      <c r="R680">
        <v>903.73430005506009</v>
      </c>
      <c r="S680">
        <v>1282.400686945977</v>
      </c>
      <c r="T680">
        <v>56.494703107691038</v>
      </c>
      <c r="U680">
        <v>56.494613083580013</v>
      </c>
      <c r="V680">
        <v>56.456068296018778</v>
      </c>
      <c r="W680">
        <v>56.532967102957919</v>
      </c>
      <c r="X680">
        <v>3851.6993259958331</v>
      </c>
      <c r="Y680">
        <v>3865.7045184293452</v>
      </c>
      <c r="Z680">
        <v>3736.5502106254598</v>
      </c>
      <c r="AA680">
        <v>3924.964191935152</v>
      </c>
      <c r="AB680">
        <v>694.84438723657377</v>
      </c>
      <c r="AC680">
        <v>689.92977111066784</v>
      </c>
      <c r="AD680">
        <v>588.84118958222359</v>
      </c>
      <c r="AE680">
        <v>831.23400578164751</v>
      </c>
      <c r="AF680">
        <v>64.846018978730129</v>
      </c>
      <c r="AG680">
        <v>64.58526327483996</v>
      </c>
      <c r="AH680">
        <v>63.642037987283089</v>
      </c>
      <c r="AI680">
        <v>66.774798707469984</v>
      </c>
      <c r="AJ680">
        <v>0.56860143757567061</v>
      </c>
      <c r="AK680">
        <v>0.56859241122167892</v>
      </c>
      <c r="AL680">
        <v>0.56746446279618912</v>
      </c>
      <c r="AM680">
        <v>0.56974577833847839</v>
      </c>
      <c r="AN680">
        <v>0.95695403231587406</v>
      </c>
      <c r="AO680">
        <v>0.95695403231587384</v>
      </c>
      <c r="AP680">
        <v>0.95695403231587384</v>
      </c>
      <c r="AQ680">
        <v>0.95695403231587384</v>
      </c>
      <c r="AR680">
        <v>14.038430643452999</v>
      </c>
      <c r="AS680">
        <v>14.038430643452999</v>
      </c>
      <c r="AT680">
        <v>14.038430643452999</v>
      </c>
      <c r="AU680">
        <v>14.038430643452999</v>
      </c>
      <c r="AV680" t="str">
        <f>VLOOKUP(Sheet1[[#This Row],[NPDES ID2]],Combined_Sheet__Major_Only___2[[NPDES ID2]:[ECHO BFR]],3,FALSE)</f>
        <v>DC</v>
      </c>
      <c r="AW680" t="s">
        <v>12181</v>
      </c>
      <c r="AX680" t="str">
        <f>VLOOKUP(Sheet1[[#This Row],[NPDES ID2]],Combined_Sheet__Major_Only___2[[NPDES ID2]:[ECHO BFR]],27,FALSE)</f>
        <v>other, methaneBioCaptureRecover</v>
      </c>
      <c r="AY680" t="str">
        <f>VLOOKUP(Sheet1[[#This Row],[NPDES ID2]],Combined_Sheet__Major_Only___2[[NPDES ID2]:[ECHO BFR]],28,FALSE)</f>
        <v>-</v>
      </c>
      <c r="AZ680" t="str">
        <f>VLOOKUP(Sheet1[[#This Row],[NPDES ID2]],Combined_Sheet__Major_Only___2[[NPDES ID2]:[ECHO BFR]],29,FALSE)</f>
        <v>preliminaryOps, thickening</v>
      </c>
      <c r="BA680">
        <f>VLOOKUP(Sheet1[[#This Row],[NPDES ID2]],Combined_Sheet__Major_Only___2[[NPDES ID2]:[ECHO BFR]],17,FALSE)</f>
        <v>38.813645000000001</v>
      </c>
      <c r="BB680">
        <f>VLOOKUP(Sheet1[[#This Row],[NPDES ID2]],Combined_Sheet__Major_Only___2[[NPDES ID2]:[ECHO BFR]],18,FALSE)</f>
        <v>-77.027175999999997</v>
      </c>
      <c r="BC680" t="str">
        <f>IF(ISNUMBER(SEARCH("aerobic",$AW680)),"aerobic","")</f>
        <v/>
      </c>
      <c r="BD680" t="str">
        <f>IF(ISNUMBER(SEARCH("anaer",$AW680)),"anaer","")</f>
        <v>anaer</v>
      </c>
      <c r="BE680" t="str">
        <f>IF(ISNUMBER(SEARCH("thickening",$AZ680)),"thickening","")</f>
        <v>thickening</v>
      </c>
      <c r="BF680" s="2" t="str">
        <f>IF(ISNUMBER(SEARCH("airDry",$AW680)),"airDry","")</f>
        <v/>
      </c>
      <c r="BG680" s="2" t="str">
        <f>IF(ISNUMBER(SEARCH("heatDry",$AY680)),"heatDry","")</f>
        <v/>
      </c>
      <c r="BH680" s="2" t="str">
        <f>IF(AND(ISNUMBER(SEARCH("aerobic",$AW680)),ISNUMBER(SEARCH("anaer",$AW680))),"Combined Aer and Anaer.","")</f>
        <v/>
      </c>
    </row>
    <row r="681" spans="1:60" x14ac:dyDescent="0.3">
      <c r="A681" s="4">
        <v>679</v>
      </c>
      <c r="B681" t="s">
        <v>3360</v>
      </c>
      <c r="C681">
        <v>38533.64</v>
      </c>
      <c r="D681">
        <v>2694.189533646153</v>
      </c>
      <c r="E681">
        <v>2656.9110372071032</v>
      </c>
      <c r="F681">
        <v>1724.1013989814051</v>
      </c>
      <c r="G681">
        <v>3545.676842772642</v>
      </c>
      <c r="H681">
        <v>-68.942839869893746</v>
      </c>
      <c r="I681">
        <v>-69.749959539894235</v>
      </c>
      <c r="J681">
        <v>-83.986072553278717</v>
      </c>
      <c r="K681">
        <v>-49.004310102192527</v>
      </c>
      <c r="L681">
        <v>19144.2625382406</v>
      </c>
      <c r="M681">
        <v>18994.111497372429</v>
      </c>
      <c r="N681">
        <v>18452.451059621711</v>
      </c>
      <c r="O681">
        <v>20289.820019188701</v>
      </c>
      <c r="P681">
        <v>916.41283015377792</v>
      </c>
      <c r="Q681">
        <v>913.39389384166907</v>
      </c>
      <c r="R681">
        <v>785.31394233381639</v>
      </c>
      <c r="S681">
        <v>1035.376419966673</v>
      </c>
      <c r="T681">
        <v>56.181254390860573</v>
      </c>
      <c r="U681">
        <v>56.181164850485168</v>
      </c>
      <c r="V681">
        <v>56.142827179514477</v>
      </c>
      <c r="W681">
        <v>56.219312778346449</v>
      </c>
      <c r="X681">
        <v>5093.4573565544961</v>
      </c>
      <c r="Y681">
        <v>5127.2918856886554</v>
      </c>
      <c r="Z681">
        <v>4802.4881620838169</v>
      </c>
      <c r="AA681">
        <v>5280.9712044062744</v>
      </c>
      <c r="AB681">
        <v>1646.6181833103169</v>
      </c>
      <c r="AC681">
        <v>1577.5590456167861</v>
      </c>
      <c r="AD681">
        <v>1222.2357587035731</v>
      </c>
      <c r="AE681">
        <v>2375.838793386823</v>
      </c>
      <c r="AF681">
        <v>48.804217476533537</v>
      </c>
      <c r="AG681">
        <v>48.413515400445149</v>
      </c>
      <c r="AH681">
        <v>47.049773431256092</v>
      </c>
      <c r="AI681">
        <v>51.667530005160771</v>
      </c>
      <c r="AJ681">
        <v>0.37312740595774091</v>
      </c>
      <c r="AK681">
        <v>0.37312112097380168</v>
      </c>
      <c r="AL681">
        <v>0.3723403949183508</v>
      </c>
      <c r="AM681">
        <v>0.3739196167831757</v>
      </c>
      <c r="AN681">
        <v>0.95672877384097721</v>
      </c>
      <c r="AO681">
        <v>0.9567287738409771</v>
      </c>
      <c r="AP681">
        <v>0.9567287738409771</v>
      </c>
      <c r="AQ681">
        <v>0.9567287738409771</v>
      </c>
      <c r="AR681">
        <v>7.9185065647534829</v>
      </c>
      <c r="AS681">
        <v>7.9185065647534829</v>
      </c>
      <c r="AT681">
        <v>7.9185065647534829</v>
      </c>
      <c r="AU681">
        <v>7.9185065647534829</v>
      </c>
      <c r="AV681" t="str">
        <f>VLOOKUP(Sheet1[[#This Row],[NPDES ID2]],Combined_Sheet__Major_Only___2[[NPDES ID2]:[ECHO BFR]],3,FALSE)</f>
        <v>OH</v>
      </c>
      <c r="AW681" t="s">
        <v>54</v>
      </c>
      <c r="AX681" t="str">
        <f>VLOOKUP(Sheet1[[#This Row],[NPDES ID2]],Combined_Sheet__Major_Only___2[[NPDES ID2]:[ECHO BFR]],27,FALSE)</f>
        <v>other</v>
      </c>
      <c r="AY681" t="str">
        <f>VLOOKUP(Sheet1[[#This Row],[NPDES ID2]],Combined_Sheet__Major_Only___2[[NPDES ID2]:[ECHO BFR]],28,FALSE)</f>
        <v>-</v>
      </c>
      <c r="AZ681" t="str">
        <f>VLOOKUP(Sheet1[[#This Row],[NPDES ID2]],Combined_Sheet__Major_Only___2[[NPDES ID2]:[ECHO BFR]],29,FALSE)</f>
        <v>thickening</v>
      </c>
      <c r="BA681">
        <f>VLOOKUP(Sheet1[[#This Row],[NPDES ID2]],Combined_Sheet__Major_Only___2[[NPDES ID2]:[ECHO BFR]],17,FALSE)</f>
        <v>41.399189999999997</v>
      </c>
      <c r="BB681">
        <f>VLOOKUP(Sheet1[[#This Row],[NPDES ID2]],Combined_Sheet__Major_Only___2[[NPDES ID2]:[ECHO BFR]],18,FALSE)</f>
        <v>-81.626660000000001</v>
      </c>
      <c r="BC681" t="str">
        <f>IF(ISNUMBER(SEARCH("aerobic",$AW681)),"aerobic","")</f>
        <v/>
      </c>
      <c r="BD681" t="str">
        <f>IF(ISNUMBER(SEARCH("anaer",$AW681)),"anaer","")</f>
        <v/>
      </c>
      <c r="BE681" t="str">
        <f>IF(ISNUMBER(SEARCH("thickening",$AZ681)),"thickening","")</f>
        <v>thickening</v>
      </c>
      <c r="BF681" s="3" t="str">
        <f>IF(ISNUMBER(SEARCH("airDry",$AW681)),"airDry","")</f>
        <v/>
      </c>
      <c r="BG681" s="3" t="str">
        <f>IF(ISNUMBER(SEARCH("heatDry",$AY681)),"heatDry","")</f>
        <v/>
      </c>
      <c r="BH681" s="3" t="str">
        <f>IF(AND(ISNUMBER(SEARCH("aerobic",$AW681)),ISNUMBER(SEARCH("anaer",$AW681))),"Combined Aer and Anaer.","")</f>
        <v/>
      </c>
    </row>
    <row r="682" spans="1:60" x14ac:dyDescent="0.3">
      <c r="A682" s="4">
        <v>680</v>
      </c>
      <c r="B682" t="s">
        <v>3364</v>
      </c>
      <c r="C682">
        <v>37852.379999999997</v>
      </c>
      <c r="D682">
        <v>2782.1303677735341</v>
      </c>
      <c r="E682">
        <v>2739.2441691428498</v>
      </c>
      <c r="F682">
        <v>1783.532594014755</v>
      </c>
      <c r="G682">
        <v>3673.5354376804321</v>
      </c>
      <c r="H682">
        <v>-57.685129510567442</v>
      </c>
      <c r="I682">
        <v>-61.360209342616642</v>
      </c>
      <c r="J682">
        <v>-79.928449145303148</v>
      </c>
      <c r="K682">
        <v>-20.915156139260549</v>
      </c>
      <c r="L682">
        <v>17909.58573625375</v>
      </c>
      <c r="M682">
        <v>17754.061800735959</v>
      </c>
      <c r="N682">
        <v>17206.454393964221</v>
      </c>
      <c r="O682">
        <v>19081.641054622851</v>
      </c>
      <c r="P682">
        <v>898.70859828948949</v>
      </c>
      <c r="Q682">
        <v>891.56865111963748</v>
      </c>
      <c r="R682">
        <v>780.50346138507575</v>
      </c>
      <c r="S682">
        <v>1016.886656267022</v>
      </c>
      <c r="T682">
        <v>247.7189912308593</v>
      </c>
      <c r="U682">
        <v>247.71860609627001</v>
      </c>
      <c r="V682">
        <v>247.5537065959366</v>
      </c>
      <c r="W682">
        <v>247.88268946606809</v>
      </c>
      <c r="X682">
        <v>23586.55790224946</v>
      </c>
      <c r="Y682">
        <v>23767.021766999391</v>
      </c>
      <c r="Z682">
        <v>22115.991182996419</v>
      </c>
      <c r="AA682">
        <v>24525.845828838061</v>
      </c>
      <c r="AB682">
        <v>6283.9517340811844</v>
      </c>
      <c r="AC682">
        <v>6095.8110322501307</v>
      </c>
      <c r="AD682">
        <v>4908.6523228893047</v>
      </c>
      <c r="AE682">
        <v>8482.9099497513616</v>
      </c>
      <c r="AF682">
        <v>46.616513619527289</v>
      </c>
      <c r="AG682">
        <v>46.21840238782238</v>
      </c>
      <c r="AH682">
        <v>44.789903307059063</v>
      </c>
      <c r="AI682">
        <v>49.542532139529293</v>
      </c>
      <c r="AJ682">
        <v>0.34659005204577892</v>
      </c>
      <c r="AK682">
        <v>0.34657508074920762</v>
      </c>
      <c r="AL682">
        <v>0.34494772110305899</v>
      </c>
      <c r="AM682">
        <v>0.34824830853884808</v>
      </c>
      <c r="AN682">
        <v>0.98969166042093992</v>
      </c>
      <c r="AO682">
        <v>0.98969166042093937</v>
      </c>
      <c r="AP682">
        <v>0.98969166042093937</v>
      </c>
      <c r="AQ682">
        <v>0.98969166042093937</v>
      </c>
      <c r="AR682">
        <v>8.2372150129299193</v>
      </c>
      <c r="AS682">
        <v>8.2372150129299175</v>
      </c>
      <c r="AT682">
        <v>8.2372150129299175</v>
      </c>
      <c r="AU682">
        <v>8.2372150129299175</v>
      </c>
      <c r="AV682" t="str">
        <f>VLOOKUP(Sheet1[[#This Row],[NPDES ID2]],Combined_Sheet__Major_Only___2[[NPDES ID2]:[ECHO BFR]],3,FALSE)</f>
        <v>TX</v>
      </c>
      <c r="AW682" t="s">
        <v>54</v>
      </c>
      <c r="AX682" t="str">
        <f>VLOOKUP(Sheet1[[#This Row],[NPDES ID2]],Combined_Sheet__Major_Only___2[[NPDES ID2]:[ECHO BFR]],27,FALSE)</f>
        <v>other</v>
      </c>
      <c r="AY682" t="str">
        <f>VLOOKUP(Sheet1[[#This Row],[NPDES ID2]],Combined_Sheet__Major_Only___2[[NPDES ID2]:[ECHO BFR]],28,FALSE)</f>
        <v>-</v>
      </c>
      <c r="AZ682" t="str">
        <f>VLOOKUP(Sheet1[[#This Row],[NPDES ID2]],Combined_Sheet__Major_Only___2[[NPDES ID2]:[ECHO BFR]],29,FALSE)</f>
        <v>-</v>
      </c>
      <c r="BA682">
        <f>VLOOKUP(Sheet1[[#This Row],[NPDES ID2]],Combined_Sheet__Major_Only___2[[NPDES ID2]:[ECHO BFR]],17,FALSE)</f>
        <v>29.235588</v>
      </c>
      <c r="BB682">
        <f>VLOOKUP(Sheet1[[#This Row],[NPDES ID2]],Combined_Sheet__Major_Only___2[[NPDES ID2]:[ECHO BFR]],18,FALSE)</f>
        <v>-98.418434000000005</v>
      </c>
      <c r="BC682" t="str">
        <f>IF(ISNUMBER(SEARCH("aerobic",$AW682)),"aerobic","")</f>
        <v/>
      </c>
      <c r="BD682" t="str">
        <f>IF(ISNUMBER(SEARCH("anaer",$AW682)),"anaer","")</f>
        <v/>
      </c>
      <c r="BE682" t="str">
        <f>IF(ISNUMBER(SEARCH("thickening",$AZ682)),"thickening","")</f>
        <v/>
      </c>
      <c r="BF682" s="2" t="str">
        <f>IF(ISNUMBER(SEARCH("airDry",$AW682)),"airDry","")</f>
        <v/>
      </c>
      <c r="BG682" s="2" t="str">
        <f>IF(ISNUMBER(SEARCH("heatDry",$AY682)),"heatDry","")</f>
        <v/>
      </c>
      <c r="BH682" s="2" t="str">
        <f>IF(AND(ISNUMBER(SEARCH("aerobic",$AW682)),ISNUMBER(SEARCH("anaer",$AW682))),"Combined Aer and Anaer.","")</f>
        <v/>
      </c>
    </row>
    <row r="683" spans="1:60" x14ac:dyDescent="0.3">
      <c r="A683" s="4">
        <v>681</v>
      </c>
      <c r="B683" t="s">
        <v>3367</v>
      </c>
      <c r="C683">
        <v>26320</v>
      </c>
      <c r="D683">
        <v>1858.2979760992689</v>
      </c>
      <c r="E683">
        <v>1830.608033002404</v>
      </c>
      <c r="F683">
        <v>1207.064676446749</v>
      </c>
      <c r="G683">
        <v>2434.8319732018272</v>
      </c>
      <c r="H683">
        <v>-59.232812196247679</v>
      </c>
      <c r="I683">
        <v>-62.618385080720707</v>
      </c>
      <c r="J683">
        <v>-80.135368121759683</v>
      </c>
      <c r="K683">
        <v>-25.08549350425346</v>
      </c>
      <c r="L683">
        <v>13251.342585696049</v>
      </c>
      <c r="M683">
        <v>13149.02047480964</v>
      </c>
      <c r="N683">
        <v>12789.372321816731</v>
      </c>
      <c r="O683">
        <v>14021.178483840709</v>
      </c>
      <c r="P683">
        <v>624.0405165170381</v>
      </c>
      <c r="Q683">
        <v>620.70887100972232</v>
      </c>
      <c r="R683">
        <v>533.35877344246046</v>
      </c>
      <c r="S683">
        <v>704.49386034937925</v>
      </c>
      <c r="T683">
        <v>369.1846201265239</v>
      </c>
      <c r="U683">
        <v>369.18404753781891</v>
      </c>
      <c r="V683">
        <v>368.93888754964968</v>
      </c>
      <c r="W683">
        <v>369.42799416541402</v>
      </c>
      <c r="X683">
        <v>33026.737045283618</v>
      </c>
      <c r="Y683">
        <v>33253.522332277811</v>
      </c>
      <c r="Z683">
        <v>31189.933584555289</v>
      </c>
      <c r="AA683">
        <v>34194.164265040497</v>
      </c>
      <c r="AB683">
        <v>6788.4033109165084</v>
      </c>
      <c r="AC683">
        <v>6675.8440424707724</v>
      </c>
      <c r="AD683">
        <v>5621.3131735593297</v>
      </c>
      <c r="AE683">
        <v>8530.8177380909674</v>
      </c>
      <c r="AF683">
        <v>49.584686106115441</v>
      </c>
      <c r="AG683">
        <v>49.214710054045398</v>
      </c>
      <c r="AH683">
        <v>47.864527454832583</v>
      </c>
      <c r="AI683">
        <v>52.340755012262328</v>
      </c>
      <c r="AJ683">
        <v>0.38260308545220051</v>
      </c>
      <c r="AK683">
        <v>0.38258805268332507</v>
      </c>
      <c r="AL683">
        <v>0.38092587840856612</v>
      </c>
      <c r="AM683">
        <v>0.38429585493107499</v>
      </c>
      <c r="AN683">
        <v>0.99304940193884772</v>
      </c>
      <c r="AO683">
        <v>0.99304940193884783</v>
      </c>
      <c r="AP683">
        <v>0.99304940193884783</v>
      </c>
      <c r="AQ683">
        <v>0.99304940193884783</v>
      </c>
      <c r="AR683">
        <v>9.9827923767417825</v>
      </c>
      <c r="AS683">
        <v>9.982792376741779</v>
      </c>
      <c r="AT683">
        <v>9.982792376741779</v>
      </c>
      <c r="AU683">
        <v>9.982792376741779</v>
      </c>
      <c r="AV683" t="str">
        <f>VLOOKUP(Sheet1[[#This Row],[NPDES ID2]],Combined_Sheet__Major_Only___2[[NPDES ID2]:[ECHO BFR]],3,FALSE)</f>
        <v>TX</v>
      </c>
      <c r="AW683" t="s">
        <v>54</v>
      </c>
      <c r="AX683" t="str">
        <f>VLOOKUP(Sheet1[[#This Row],[NPDES ID2]],Combined_Sheet__Major_Only___2[[NPDES ID2]:[ECHO BFR]],27,FALSE)</f>
        <v>other</v>
      </c>
      <c r="AY683" t="str">
        <f>VLOOKUP(Sheet1[[#This Row],[NPDES ID2]],Combined_Sheet__Major_Only___2[[NPDES ID2]:[ECHO BFR]],28,FALSE)</f>
        <v>-</v>
      </c>
      <c r="AZ683" t="str">
        <f>VLOOKUP(Sheet1[[#This Row],[NPDES ID2]],Combined_Sheet__Major_Only___2[[NPDES ID2]:[ECHO BFR]],29,FALSE)</f>
        <v>-</v>
      </c>
      <c r="BA683">
        <f>VLOOKUP(Sheet1[[#This Row],[NPDES ID2]],Combined_Sheet__Major_Only___2[[NPDES ID2]:[ECHO BFR]],17,FALSE)</f>
        <v>32.729222</v>
      </c>
      <c r="BB683">
        <f>VLOOKUP(Sheet1[[#This Row],[NPDES ID2]],Combined_Sheet__Major_Only___2[[NPDES ID2]:[ECHO BFR]],18,FALSE)</f>
        <v>-96.763056000000006</v>
      </c>
      <c r="BC683" t="str">
        <f>IF(ISNUMBER(SEARCH("aerobic",$AW683)),"aerobic","")</f>
        <v/>
      </c>
      <c r="BD683" t="str">
        <f>IF(ISNUMBER(SEARCH("anaer",$AW683)),"anaer","")</f>
        <v/>
      </c>
      <c r="BE683" t="str">
        <f>IF(ISNUMBER(SEARCH("thickening",$AZ683)),"thickening","")</f>
        <v/>
      </c>
      <c r="BF683" s="3" t="str">
        <f>IF(ISNUMBER(SEARCH("airDry",$AW683)),"airDry","")</f>
        <v/>
      </c>
      <c r="BG683" s="3" t="str">
        <f>IF(ISNUMBER(SEARCH("heatDry",$AY683)),"heatDry","")</f>
        <v/>
      </c>
      <c r="BH683" s="3" t="str">
        <f>IF(AND(ISNUMBER(SEARCH("aerobic",$AW683)),ISNUMBER(SEARCH("anaer",$AW683))),"Combined Aer and Anaer.","")</f>
        <v/>
      </c>
    </row>
    <row r="684" spans="1:60" x14ac:dyDescent="0.3">
      <c r="A684" s="4">
        <v>682</v>
      </c>
      <c r="B684" t="s">
        <v>3372</v>
      </c>
      <c r="C684">
        <v>25660.46</v>
      </c>
      <c r="D684">
        <v>1464.0070519584581</v>
      </c>
      <c r="E684">
        <v>1446.399993461416</v>
      </c>
      <c r="F684">
        <v>950.00492995003049</v>
      </c>
      <c r="G684">
        <v>1926.816123752662</v>
      </c>
      <c r="H684">
        <v>-70.338582877133206</v>
      </c>
      <c r="I684">
        <v>-71.20890585166029</v>
      </c>
      <c r="J684">
        <v>-85.748931921786038</v>
      </c>
      <c r="K684">
        <v>-53.399493393858833</v>
      </c>
      <c r="L684">
        <v>16005.56129278317</v>
      </c>
      <c r="M684">
        <v>15929.623579941301</v>
      </c>
      <c r="N684">
        <v>15656.094994504971</v>
      </c>
      <c r="O684">
        <v>16584.16713497341</v>
      </c>
      <c r="P684">
        <v>605.18105574165781</v>
      </c>
      <c r="Q684">
        <v>611.11524992696945</v>
      </c>
      <c r="R684">
        <v>494.97086634497839</v>
      </c>
      <c r="S684">
        <v>695.20232533373826</v>
      </c>
      <c r="T684">
        <v>116.6389696874365</v>
      </c>
      <c r="U684">
        <v>116.6387868445551</v>
      </c>
      <c r="V684">
        <v>116.560500706127</v>
      </c>
      <c r="W684">
        <v>116.71668552451349</v>
      </c>
      <c r="X684">
        <v>8417.8178807324421</v>
      </c>
      <c r="Y684">
        <v>8452.5496175367298</v>
      </c>
      <c r="Z684">
        <v>8123.1751797967718</v>
      </c>
      <c r="AA684">
        <v>8605.1613936961548</v>
      </c>
      <c r="AB684">
        <v>1328.796921294</v>
      </c>
      <c r="AC684">
        <v>1322.360553600518</v>
      </c>
      <c r="AD684">
        <v>1148.1331371216611</v>
      </c>
      <c r="AE684">
        <v>1552.8110948328031</v>
      </c>
      <c r="AF684">
        <v>61.239685371282647</v>
      </c>
      <c r="AG684">
        <v>60.940970767966419</v>
      </c>
      <c r="AH684">
        <v>59.903167292340342</v>
      </c>
      <c r="AI684">
        <v>63.393230720227812</v>
      </c>
      <c r="AJ684">
        <v>0.52454800338479413</v>
      </c>
      <c r="AK684">
        <v>0.52454132975325107</v>
      </c>
      <c r="AL684">
        <v>0.52369050643458059</v>
      </c>
      <c r="AM684">
        <v>0.52541068939483848</v>
      </c>
      <c r="AN684">
        <v>0.9784648662638592</v>
      </c>
      <c r="AO684">
        <v>0.97846486626385898</v>
      </c>
      <c r="AP684">
        <v>0.97846486626385898</v>
      </c>
      <c r="AQ684">
        <v>0.97846486626385898</v>
      </c>
      <c r="AR684">
        <v>14.344622741448809</v>
      </c>
      <c r="AS684">
        <v>14.344622741448809</v>
      </c>
      <c r="AT684">
        <v>14.344622741448809</v>
      </c>
      <c r="AU684">
        <v>14.344622741448809</v>
      </c>
      <c r="AV684" t="str">
        <f>VLOOKUP(Sheet1[[#This Row],[NPDES ID2]],Combined_Sheet__Major_Only___2[[NPDES ID2]:[ECHO BFR]],3,FALSE)</f>
        <v>CO</v>
      </c>
      <c r="AW684" t="s">
        <v>12181</v>
      </c>
      <c r="AX684" t="str">
        <f>VLOOKUP(Sheet1[[#This Row],[NPDES ID2]],Combined_Sheet__Major_Only___2[[NPDES ID2]:[ECHO BFR]],27,FALSE)</f>
        <v>methaneBioCaptureRecover</v>
      </c>
      <c r="AY684" t="str">
        <f>VLOOKUP(Sheet1[[#This Row],[NPDES ID2]],Combined_Sheet__Major_Only___2[[NPDES ID2]:[ECHO BFR]],28,FALSE)</f>
        <v>-</v>
      </c>
      <c r="AZ684" t="str">
        <f>VLOOKUP(Sheet1[[#This Row],[NPDES ID2]],Combined_Sheet__Major_Only___2[[NPDES ID2]:[ECHO BFR]],29,FALSE)</f>
        <v>thickening</v>
      </c>
      <c r="BA684">
        <f>VLOOKUP(Sheet1[[#This Row],[NPDES ID2]],Combined_Sheet__Major_Only___2[[NPDES ID2]:[ECHO BFR]],17,FALSE)</f>
        <v>39.814970000000002</v>
      </c>
      <c r="BB684">
        <f>VLOOKUP(Sheet1[[#This Row],[NPDES ID2]],Combined_Sheet__Major_Only___2[[NPDES ID2]:[ECHO BFR]],18,FALSE)</f>
        <v>-104.95923000000001</v>
      </c>
      <c r="BC684" t="str">
        <f>IF(ISNUMBER(SEARCH("aerobic",$AW684)),"aerobic","")</f>
        <v/>
      </c>
      <c r="BD684" t="str">
        <f>IF(ISNUMBER(SEARCH("anaer",$AW684)),"anaer","")</f>
        <v>anaer</v>
      </c>
      <c r="BE684" t="str">
        <f>IF(ISNUMBER(SEARCH("thickening",$AZ684)),"thickening","")</f>
        <v>thickening</v>
      </c>
      <c r="BF684" s="2" t="str">
        <f>IF(ISNUMBER(SEARCH("airDry",$AW684)),"airDry","")</f>
        <v/>
      </c>
      <c r="BG684" s="2" t="str">
        <f>IF(ISNUMBER(SEARCH("heatDry",$AY684)),"heatDry","")</f>
        <v/>
      </c>
      <c r="BH684" s="2" t="str">
        <f>IF(AND(ISNUMBER(SEARCH("aerobic",$AW684)),ISNUMBER(SEARCH("anaer",$AW684))),"Combined Aer and Anaer.","")</f>
        <v/>
      </c>
    </row>
    <row r="685" spans="1:60" x14ac:dyDescent="0.3">
      <c r="A685" s="4">
        <v>683</v>
      </c>
      <c r="B685" t="s">
        <v>3376</v>
      </c>
      <c r="C685">
        <v>24516</v>
      </c>
      <c r="D685">
        <v>1349.024086554238</v>
      </c>
      <c r="E685">
        <v>1334.579461471332</v>
      </c>
      <c r="F685">
        <v>876.98719500149048</v>
      </c>
      <c r="G685">
        <v>1775.8558580128019</v>
      </c>
      <c r="H685">
        <v>-73.266917838555742</v>
      </c>
      <c r="I685">
        <v>-74.18184951113868</v>
      </c>
      <c r="J685">
        <v>-87.247997378534592</v>
      </c>
      <c r="K685">
        <v>-56.64117250719584</v>
      </c>
      <c r="L685">
        <v>15908.90130487002</v>
      </c>
      <c r="M685">
        <v>15841.18648948949</v>
      </c>
      <c r="N685">
        <v>15594.02678003668</v>
      </c>
      <c r="O685">
        <v>16431.46021043538</v>
      </c>
      <c r="P685">
        <v>577.55549713326059</v>
      </c>
      <c r="Q685">
        <v>584.01030228896798</v>
      </c>
      <c r="R685">
        <v>469.53899076878378</v>
      </c>
      <c r="S685">
        <v>661.32348983213808</v>
      </c>
      <c r="T685">
        <v>43.291211588199957</v>
      </c>
      <c r="U685">
        <v>43.291141940625486</v>
      </c>
      <c r="V685">
        <v>43.261321585482911</v>
      </c>
      <c r="W685">
        <v>43.320814707070951</v>
      </c>
      <c r="X685">
        <v>3002.9195487288412</v>
      </c>
      <c r="Y685">
        <v>3013.8895143080758</v>
      </c>
      <c r="Z685">
        <v>2908.3341939947491</v>
      </c>
      <c r="AA685">
        <v>3063.1307684591038</v>
      </c>
      <c r="AB685">
        <v>496.51570704982191</v>
      </c>
      <c r="AC685">
        <v>493.34069359600443</v>
      </c>
      <c r="AD685">
        <v>426.51988896404151</v>
      </c>
      <c r="AE685">
        <v>584.51196168633726</v>
      </c>
      <c r="AF685">
        <v>63.657739602466663</v>
      </c>
      <c r="AG685">
        <v>63.380502141186177</v>
      </c>
      <c r="AH685">
        <v>62.408645449704977</v>
      </c>
      <c r="AI685">
        <v>65.699591413860858</v>
      </c>
      <c r="AJ685">
        <v>0.55408037025756596</v>
      </c>
      <c r="AK685">
        <v>0.55407669938191506</v>
      </c>
      <c r="AL685">
        <v>0.55358850802665605</v>
      </c>
      <c r="AM685">
        <v>0.5545747793146899</v>
      </c>
      <c r="AN685">
        <v>0.94486357117077413</v>
      </c>
      <c r="AO685">
        <v>0.94486357117077424</v>
      </c>
      <c r="AP685">
        <v>0.94486357117077424</v>
      </c>
      <c r="AQ685">
        <v>0.94486357117077424</v>
      </c>
      <c r="AR685">
        <v>14.50129983142774</v>
      </c>
      <c r="AS685">
        <v>14.50129983142774</v>
      </c>
      <c r="AT685">
        <v>14.50129983142774</v>
      </c>
      <c r="AU685">
        <v>14.50129983142774</v>
      </c>
      <c r="AV685" t="str">
        <f>VLOOKUP(Sheet1[[#This Row],[NPDES ID2]],Combined_Sheet__Major_Only___2[[NPDES ID2]:[ECHO BFR]],3,FALSE)</f>
        <v>TX</v>
      </c>
      <c r="AW685" t="s">
        <v>12181</v>
      </c>
      <c r="AX685" t="str">
        <f>VLOOKUP(Sheet1[[#This Row],[NPDES ID2]],Combined_Sheet__Major_Only___2[[NPDES ID2]:[ECHO BFR]],27,FALSE)</f>
        <v>-</v>
      </c>
      <c r="AY685" t="str">
        <f>VLOOKUP(Sheet1[[#This Row],[NPDES ID2]],Combined_Sheet__Major_Only___2[[NPDES ID2]:[ECHO BFR]],28,FALSE)</f>
        <v>-</v>
      </c>
      <c r="AZ685" t="str">
        <f>VLOOKUP(Sheet1[[#This Row],[NPDES ID2]],Combined_Sheet__Major_Only___2[[NPDES ID2]:[ECHO BFR]],29,FALSE)</f>
        <v>thickening</v>
      </c>
      <c r="BA685">
        <f>VLOOKUP(Sheet1[[#This Row],[NPDES ID2]],Combined_Sheet__Major_Only___2[[NPDES ID2]:[ECHO BFR]],17,FALSE)</f>
        <v>32.641333000000003</v>
      </c>
      <c r="BB685">
        <f>VLOOKUP(Sheet1[[#This Row],[NPDES ID2]],Combined_Sheet__Major_Only___2[[NPDES ID2]:[ECHO BFR]],18,FALSE)</f>
        <v>-96.646867</v>
      </c>
      <c r="BC685" t="str">
        <f>IF(ISNUMBER(SEARCH("aerobic",$AW685)),"aerobic","")</f>
        <v/>
      </c>
      <c r="BD685" t="str">
        <f>IF(ISNUMBER(SEARCH("anaer",$AW685)),"anaer","")</f>
        <v>anaer</v>
      </c>
      <c r="BE685" t="str">
        <f>IF(ISNUMBER(SEARCH("thickening",$AZ685)),"thickening","")</f>
        <v>thickening</v>
      </c>
      <c r="BF685" s="3" t="str">
        <f>IF(ISNUMBER(SEARCH("airDry",$AW685)),"airDry","")</f>
        <v/>
      </c>
      <c r="BG685" s="3" t="str">
        <f>IF(ISNUMBER(SEARCH("heatDry",$AY685)),"heatDry","")</f>
        <v/>
      </c>
      <c r="BH685" s="3" t="str">
        <f>IF(AND(ISNUMBER(SEARCH("aerobic",$AW685)),ISNUMBER(SEARCH("anaer",$AW685))),"Combined Aer and Anaer.","")</f>
        <v/>
      </c>
    </row>
    <row r="686" spans="1:60" x14ac:dyDescent="0.3">
      <c r="A686" s="4">
        <v>684</v>
      </c>
      <c r="B686" t="s">
        <v>3380</v>
      </c>
      <c r="C686">
        <v>17822</v>
      </c>
      <c r="D686">
        <v>965.64522374561147</v>
      </c>
      <c r="E686">
        <v>955.13408797898319</v>
      </c>
      <c r="F686">
        <v>639.18466266361895</v>
      </c>
      <c r="G686">
        <v>1267.330858694572</v>
      </c>
      <c r="H686">
        <v>-72.103489072464711</v>
      </c>
      <c r="I686">
        <v>-72.926334477310746</v>
      </c>
      <c r="J686">
        <v>-87.188085721420251</v>
      </c>
      <c r="K686">
        <v>-54.785989855852463</v>
      </c>
      <c r="L686">
        <v>12094.87019719343</v>
      </c>
      <c r="M686">
        <v>12049.58921663094</v>
      </c>
      <c r="N686">
        <v>11884.91880182008</v>
      </c>
      <c r="O686">
        <v>12442.89895605164</v>
      </c>
      <c r="P686">
        <v>418.73910222792858</v>
      </c>
      <c r="Q686">
        <v>424.31755513004799</v>
      </c>
      <c r="R686">
        <v>337.33734223306118</v>
      </c>
      <c r="S686">
        <v>483.36674687337887</v>
      </c>
      <c r="T686">
        <v>116.33933880598789</v>
      </c>
      <c r="U686">
        <v>116.3391564255176</v>
      </c>
      <c r="V686">
        <v>116.26106827330931</v>
      </c>
      <c r="W686">
        <v>116.41685809914129</v>
      </c>
      <c r="X686">
        <v>7715.9382997263347</v>
      </c>
      <c r="Y686">
        <v>7741.0061400224113</v>
      </c>
      <c r="Z686">
        <v>7501.4776672978905</v>
      </c>
      <c r="AA686">
        <v>7852.1854340532518</v>
      </c>
      <c r="AB686">
        <v>1301.5532729844219</v>
      </c>
      <c r="AC686">
        <v>1293.8598733311489</v>
      </c>
      <c r="AD686">
        <v>1115.5946895903901</v>
      </c>
      <c r="AE686">
        <v>1538.369920689333</v>
      </c>
      <c r="AF686">
        <v>66.590736649927209</v>
      </c>
      <c r="AG686">
        <v>66.333915962485577</v>
      </c>
      <c r="AH686">
        <v>65.445886260112957</v>
      </c>
      <c r="AI686">
        <v>68.454226591752018</v>
      </c>
      <c r="AJ686">
        <v>0.5899324110355052</v>
      </c>
      <c r="AK686">
        <v>0.58992746615690805</v>
      </c>
      <c r="AL686">
        <v>0.58927813840643306</v>
      </c>
      <c r="AM686">
        <v>0.59059024067770372</v>
      </c>
      <c r="AN686">
        <v>0.97841112013107823</v>
      </c>
      <c r="AO686">
        <v>0.97841112013107789</v>
      </c>
      <c r="AP686">
        <v>0.97841112013107789</v>
      </c>
      <c r="AQ686">
        <v>0.97841112013107789</v>
      </c>
      <c r="AR686">
        <v>14.99080135029334</v>
      </c>
      <c r="AS686">
        <v>14.99080135029334</v>
      </c>
      <c r="AT686">
        <v>14.99080135029334</v>
      </c>
      <c r="AU686">
        <v>14.99080135029334</v>
      </c>
      <c r="AV686" t="str">
        <f>VLOOKUP(Sheet1[[#This Row],[NPDES ID2]],Combined_Sheet__Major_Only___2[[NPDES ID2]:[ECHO BFR]],3,FALSE)</f>
        <v>CA</v>
      </c>
      <c r="AW686" t="s">
        <v>12181</v>
      </c>
      <c r="AX686" t="str">
        <f>VLOOKUP(Sheet1[[#This Row],[NPDES ID2]],Combined_Sheet__Major_Only___2[[NPDES ID2]:[ECHO BFR]],27,FALSE)</f>
        <v>methaneBioCaptureRecover</v>
      </c>
      <c r="AY686" t="str">
        <f>VLOOKUP(Sheet1[[#This Row],[NPDES ID2]],Combined_Sheet__Major_Only___2[[NPDES ID2]:[ECHO BFR]],28,FALSE)</f>
        <v>-</v>
      </c>
      <c r="AZ686" t="str">
        <f>VLOOKUP(Sheet1[[#This Row],[NPDES ID2]],Combined_Sheet__Major_Only___2[[NPDES ID2]:[ECHO BFR]],29,FALSE)</f>
        <v>thickening</v>
      </c>
      <c r="BA686">
        <f>VLOOKUP(Sheet1[[#This Row],[NPDES ID2]],Combined_Sheet__Major_Only___2[[NPDES ID2]:[ECHO BFR]],17,FALSE)</f>
        <v>36.702666000000001</v>
      </c>
      <c r="BB686">
        <f>VLOOKUP(Sheet1[[#This Row],[NPDES ID2]],Combined_Sheet__Major_Only___2[[NPDES ID2]:[ECHO BFR]],18,FALSE)</f>
        <v>-119.89346399999999</v>
      </c>
      <c r="BC686" t="str">
        <f>IF(ISNUMBER(SEARCH("aerobic",$AW686)),"aerobic","")</f>
        <v/>
      </c>
      <c r="BD686" t="str">
        <f>IF(ISNUMBER(SEARCH("anaer",$AW686)),"anaer","")</f>
        <v>anaer</v>
      </c>
      <c r="BE686" t="str">
        <f>IF(ISNUMBER(SEARCH("thickening",$AZ686)),"thickening","")</f>
        <v>thickening</v>
      </c>
      <c r="BF686" s="2" t="str">
        <f>IF(ISNUMBER(SEARCH("airDry",$AW686)),"airDry","")</f>
        <v/>
      </c>
      <c r="BG686" s="2" t="str">
        <f>IF(ISNUMBER(SEARCH("heatDry",$AY686)),"heatDry","")</f>
        <v/>
      </c>
      <c r="BH686" s="2" t="str">
        <f>IF(AND(ISNUMBER(SEARCH("aerobic",$AW686)),ISNUMBER(SEARCH("anaer",$AW686))),"Combined Aer and Anaer.","")</f>
        <v/>
      </c>
    </row>
    <row r="687" spans="1:60" x14ac:dyDescent="0.3">
      <c r="A687" s="4">
        <v>685</v>
      </c>
      <c r="B687" t="s">
        <v>3385</v>
      </c>
      <c r="C687">
        <v>17559.68</v>
      </c>
      <c r="D687">
        <v>1375.1994603141691</v>
      </c>
      <c r="E687">
        <v>1355.036165711143</v>
      </c>
      <c r="F687">
        <v>904.13040049126232</v>
      </c>
      <c r="G687">
        <v>1796.348838787517</v>
      </c>
      <c r="H687">
        <v>-73.874909063831069</v>
      </c>
      <c r="I687">
        <v>-73.549603259485025</v>
      </c>
      <c r="J687">
        <v>-86.232535629235201</v>
      </c>
      <c r="K687">
        <v>-61.323871830282307</v>
      </c>
      <c r="L687">
        <v>8268.9063923458634</v>
      </c>
      <c r="M687">
        <v>8197.1926734494045</v>
      </c>
      <c r="N687">
        <v>7935.4252728486244</v>
      </c>
      <c r="O687">
        <v>8821.440996371939</v>
      </c>
      <c r="P687">
        <v>418.75955052146293</v>
      </c>
      <c r="Q687">
        <v>415.32535407517179</v>
      </c>
      <c r="R687">
        <v>363.78341328732591</v>
      </c>
      <c r="S687">
        <v>476.16109513328541</v>
      </c>
      <c r="T687">
        <v>63.524904240729839</v>
      </c>
      <c r="U687">
        <v>63.524803367128733</v>
      </c>
      <c r="V687">
        <v>63.481613254156088</v>
      </c>
      <c r="W687">
        <v>63.567779720993819</v>
      </c>
      <c r="X687">
        <v>6077.5054424871723</v>
      </c>
      <c r="Y687">
        <v>6121.1847057001851</v>
      </c>
      <c r="Z687">
        <v>5693.9811096788108</v>
      </c>
      <c r="AA687">
        <v>6326.6591788365095</v>
      </c>
      <c r="AB687">
        <v>1845.161457408331</v>
      </c>
      <c r="AC687">
        <v>1774.3792966778999</v>
      </c>
      <c r="AD687">
        <v>1388.255558054959</v>
      </c>
      <c r="AE687">
        <v>2604.895412768074</v>
      </c>
      <c r="AF687">
        <v>46.201386100390657</v>
      </c>
      <c r="AG687">
        <v>45.79551091364106</v>
      </c>
      <c r="AH687">
        <v>44.358762111709972</v>
      </c>
      <c r="AI687">
        <v>49.242886331232206</v>
      </c>
      <c r="AJ687">
        <v>0.34155927371473033</v>
      </c>
      <c r="AK687">
        <v>0.34155666378617272</v>
      </c>
      <c r="AL687">
        <v>0.34121212564007669</v>
      </c>
      <c r="AM687">
        <v>0.34190827148069869</v>
      </c>
      <c r="AN687">
        <v>0.96145449283285178</v>
      </c>
      <c r="AO687">
        <v>0.96145449283285156</v>
      </c>
      <c r="AP687">
        <v>0.96145449283285156</v>
      </c>
      <c r="AQ687">
        <v>0.96145449283285156</v>
      </c>
      <c r="AR687">
        <v>7.6987336498026933</v>
      </c>
      <c r="AS687">
        <v>7.6987336498026959</v>
      </c>
      <c r="AT687">
        <v>7.6987336498026959</v>
      </c>
      <c r="AU687">
        <v>7.6987336498026959</v>
      </c>
      <c r="AV687" t="str">
        <f>VLOOKUP(Sheet1[[#This Row],[NPDES ID2]],Combined_Sheet__Major_Only___2[[NPDES ID2]:[ECHO BFR]],3,FALSE)</f>
        <v>NY</v>
      </c>
      <c r="AW687" t="s">
        <v>54</v>
      </c>
      <c r="AX687" t="str">
        <f>VLOOKUP(Sheet1[[#This Row],[NPDES ID2]],Combined_Sheet__Major_Only___2[[NPDES ID2]:[ECHO BFR]],27,FALSE)</f>
        <v>other</v>
      </c>
      <c r="AY687" t="str">
        <f>VLOOKUP(Sheet1[[#This Row],[NPDES ID2]],Combined_Sheet__Major_Only___2[[NPDES ID2]:[ECHO BFR]],28,FALSE)</f>
        <v>-</v>
      </c>
      <c r="AZ687" t="str">
        <f>VLOOKUP(Sheet1[[#This Row],[NPDES ID2]],Combined_Sheet__Major_Only___2[[NPDES ID2]:[ECHO BFR]],29,FALSE)</f>
        <v>preliminaryOps, thickening</v>
      </c>
      <c r="BA687">
        <f>VLOOKUP(Sheet1[[#This Row],[NPDES ID2]],Combined_Sheet__Major_Only___2[[NPDES ID2]:[ECHO BFR]],17,FALSE)</f>
        <v>43.235666999999999</v>
      </c>
      <c r="BB687">
        <f>VLOOKUP(Sheet1[[#This Row],[NPDES ID2]],Combined_Sheet__Major_Only___2[[NPDES ID2]:[ECHO BFR]],18,FALSE)</f>
        <v>-77.577777999999995</v>
      </c>
      <c r="BC687" t="str">
        <f>IF(ISNUMBER(SEARCH("aerobic",$AW687)),"aerobic","")</f>
        <v/>
      </c>
      <c r="BD687" t="str">
        <f>IF(ISNUMBER(SEARCH("anaer",$AW687)),"anaer","")</f>
        <v/>
      </c>
      <c r="BE687" t="str">
        <f>IF(ISNUMBER(SEARCH("thickening",$AZ687)),"thickening","")</f>
        <v>thickening</v>
      </c>
      <c r="BF687" s="3" t="str">
        <f>IF(ISNUMBER(SEARCH("airDry",$AW687)),"airDry","")</f>
        <v/>
      </c>
      <c r="BG687" s="3" t="str">
        <f>IF(ISNUMBER(SEARCH("heatDry",$AY687)),"heatDry","")</f>
        <v/>
      </c>
      <c r="BH687" s="3" t="str">
        <f>IF(AND(ISNUMBER(SEARCH("aerobic",$AW687)),ISNUMBER(SEARCH("anaer",$AW687))),"Combined Aer and Anaer.","")</f>
        <v/>
      </c>
    </row>
    <row r="688" spans="1:60" x14ac:dyDescent="0.3">
      <c r="A688" s="4">
        <v>686</v>
      </c>
      <c r="B688" t="s">
        <v>3389</v>
      </c>
      <c r="C688">
        <v>13924</v>
      </c>
      <c r="D688">
        <v>852.88938791221585</v>
      </c>
      <c r="E688">
        <v>840.73238761834386</v>
      </c>
      <c r="F688">
        <v>573.12125148822554</v>
      </c>
      <c r="G688">
        <v>1112.2307579950079</v>
      </c>
      <c r="H688">
        <v>-74.81613933006372</v>
      </c>
      <c r="I688">
        <v>-75.507687197254427</v>
      </c>
      <c r="J688">
        <v>-87.973647799593977</v>
      </c>
      <c r="K688">
        <v>-59.208414799355118</v>
      </c>
      <c r="L688">
        <v>8616.6816396611812</v>
      </c>
      <c r="M688">
        <v>8574.9706420935436</v>
      </c>
      <c r="N688">
        <v>8422.7168350207703</v>
      </c>
      <c r="O688">
        <v>8937.2345365501114</v>
      </c>
      <c r="P688">
        <v>328.92269379102521</v>
      </c>
      <c r="Q688">
        <v>331.85217055905599</v>
      </c>
      <c r="R688">
        <v>269.76749546337771</v>
      </c>
      <c r="S688">
        <v>377.68850270027588</v>
      </c>
      <c r="T688">
        <v>52.139977716637702</v>
      </c>
      <c r="U688">
        <v>52.139894413038519</v>
      </c>
      <c r="V688">
        <v>52.104227084619048</v>
      </c>
      <c r="W688">
        <v>52.175385214568678</v>
      </c>
      <c r="X688">
        <v>3792.8365410515671</v>
      </c>
      <c r="Y688">
        <v>3808.466809989704</v>
      </c>
      <c r="Z688">
        <v>3657.8709139575972</v>
      </c>
      <c r="AA688">
        <v>3878.9333986275369</v>
      </c>
      <c r="AB688">
        <v>639.99436838370104</v>
      </c>
      <c r="AC688">
        <v>635.65682831752702</v>
      </c>
      <c r="AD688">
        <v>547.61981900094827</v>
      </c>
      <c r="AE688">
        <v>756.31640105988208</v>
      </c>
      <c r="AF688">
        <v>60.685248909252941</v>
      </c>
      <c r="AG688">
        <v>60.387620363683979</v>
      </c>
      <c r="AH688">
        <v>59.33468554856605</v>
      </c>
      <c r="AI688">
        <v>62.909840087268982</v>
      </c>
      <c r="AJ688">
        <v>0.51778018835968564</v>
      </c>
      <c r="AK688">
        <v>0.51777800951569308</v>
      </c>
      <c r="AL688">
        <v>0.51748290906020145</v>
      </c>
      <c r="AM688">
        <v>0.51807889808751439</v>
      </c>
      <c r="AN688">
        <v>0.95359811011612861</v>
      </c>
      <c r="AO688">
        <v>0.95359811011612816</v>
      </c>
      <c r="AP688">
        <v>0.95359811011612816</v>
      </c>
      <c r="AQ688">
        <v>0.95359811011612816</v>
      </c>
      <c r="AR688">
        <v>13.658361972126491</v>
      </c>
      <c r="AS688">
        <v>13.658361972126499</v>
      </c>
      <c r="AT688">
        <v>13.658361972126499</v>
      </c>
      <c r="AU688">
        <v>13.658361972126499</v>
      </c>
      <c r="AV688" t="str">
        <f>VLOOKUP(Sheet1[[#This Row],[NPDES ID2]],Combined_Sheet__Major_Only___2[[NPDES ID2]:[ECHO BFR]],3,FALSE)</f>
        <v>FL</v>
      </c>
      <c r="AW688" t="s">
        <v>12181</v>
      </c>
      <c r="AX688" t="str">
        <f>VLOOKUP(Sheet1[[#This Row],[NPDES ID2]],Combined_Sheet__Major_Only___2[[NPDES ID2]:[ECHO BFR]],27,FALSE)</f>
        <v>other</v>
      </c>
      <c r="AY688" t="str">
        <f>VLOOKUP(Sheet1[[#This Row],[NPDES ID2]],Combined_Sheet__Major_Only___2[[NPDES ID2]:[ECHO BFR]],28,FALSE)</f>
        <v>-</v>
      </c>
      <c r="AZ688" t="str">
        <f>VLOOKUP(Sheet1[[#This Row],[NPDES ID2]],Combined_Sheet__Major_Only___2[[NPDES ID2]:[ECHO BFR]],29,FALSE)</f>
        <v>preliminaryOps, thickening</v>
      </c>
      <c r="BA688">
        <f>VLOOKUP(Sheet1[[#This Row],[NPDES ID2]],Combined_Sheet__Major_Only___2[[NPDES ID2]:[ECHO BFR]],17,FALSE)</f>
        <v>26.261586000000001</v>
      </c>
      <c r="BB688">
        <f>VLOOKUP(Sheet1[[#This Row],[NPDES ID2]],Combined_Sheet__Major_Only___2[[NPDES ID2]:[ECHO BFR]],18,FALSE)</f>
        <v>-80.152721999999997</v>
      </c>
      <c r="BC688" t="str">
        <f>IF(ISNUMBER(SEARCH("aerobic",$AW688)),"aerobic","")</f>
        <v/>
      </c>
      <c r="BD688" t="str">
        <f>IF(ISNUMBER(SEARCH("anaer",$AW688)),"anaer","")</f>
        <v>anaer</v>
      </c>
      <c r="BE688" t="str">
        <f>IF(ISNUMBER(SEARCH("thickening",$AZ688)),"thickening","")</f>
        <v>thickening</v>
      </c>
      <c r="BF688" s="2" t="str">
        <f>IF(ISNUMBER(SEARCH("airDry",$AW688)),"airDry","")</f>
        <v/>
      </c>
      <c r="BG688" s="2" t="str">
        <f>IF(ISNUMBER(SEARCH("heatDry",$AY688)),"heatDry","")</f>
        <v/>
      </c>
      <c r="BH688" s="2" t="str">
        <f>IF(AND(ISNUMBER(SEARCH("aerobic",$AW688)),ISNUMBER(SEARCH("anaer",$AW688))),"Combined Aer and Anaer.","")</f>
        <v/>
      </c>
    </row>
    <row r="689" spans="1:60" x14ac:dyDescent="0.3">
      <c r="A689" s="4">
        <v>687</v>
      </c>
      <c r="B689" t="s">
        <v>3394</v>
      </c>
      <c r="C689">
        <v>13918</v>
      </c>
      <c r="D689">
        <v>1096.33275701975</v>
      </c>
      <c r="E689">
        <v>1078.2975508234119</v>
      </c>
      <c r="F689">
        <v>727.99376014109453</v>
      </c>
      <c r="G689">
        <v>1422.058701482305</v>
      </c>
      <c r="H689">
        <v>-73.967716015344735</v>
      </c>
      <c r="I689">
        <v>-73.427475713840238</v>
      </c>
      <c r="J689">
        <v>-86.31952554138023</v>
      </c>
      <c r="K689">
        <v>-61.711450041001761</v>
      </c>
      <c r="L689">
        <v>6704.3663112408922</v>
      </c>
      <c r="M689">
        <v>6648.6287384128773</v>
      </c>
      <c r="N689">
        <v>6445.1770744184078</v>
      </c>
      <c r="O689">
        <v>7133.7692354759756</v>
      </c>
      <c r="P689">
        <v>331.72489989204769</v>
      </c>
      <c r="Q689">
        <v>329.89966272220988</v>
      </c>
      <c r="R689">
        <v>286.65063965587098</v>
      </c>
      <c r="S689">
        <v>376.41176077584782</v>
      </c>
      <c r="T689">
        <v>106.3169247436131</v>
      </c>
      <c r="U689">
        <v>106.31675783042169</v>
      </c>
      <c r="V689">
        <v>106.2452921593981</v>
      </c>
      <c r="W689">
        <v>106.3878697992434</v>
      </c>
      <c r="X689">
        <v>9942.4649630399254</v>
      </c>
      <c r="Y689">
        <v>10011.28368691184</v>
      </c>
      <c r="Z689">
        <v>9340.1085636377975</v>
      </c>
      <c r="AA689">
        <v>10332.94145264179</v>
      </c>
      <c r="AB689">
        <v>2261.653078247451</v>
      </c>
      <c r="AC689">
        <v>2211.5513595734642</v>
      </c>
      <c r="AD689">
        <v>1826.820978807847</v>
      </c>
      <c r="AE689">
        <v>2919.5266394874652</v>
      </c>
      <c r="AF689">
        <v>47.259634533094932</v>
      </c>
      <c r="AG689">
        <v>46.861579685260153</v>
      </c>
      <c r="AH689">
        <v>45.452660955505948</v>
      </c>
      <c r="AI689">
        <v>50.24121271221027</v>
      </c>
      <c r="AJ689">
        <v>0.35438765656584192</v>
      </c>
      <c r="AK689">
        <v>0.35438502954111722</v>
      </c>
      <c r="AL689">
        <v>0.35403766229304101</v>
      </c>
      <c r="AM689">
        <v>0.35473950393270792</v>
      </c>
      <c r="AN689">
        <v>0.97644471114061404</v>
      </c>
      <c r="AO689">
        <v>0.97644471114061393</v>
      </c>
      <c r="AP689">
        <v>0.97644471114061393</v>
      </c>
      <c r="AQ689">
        <v>0.97644471114061393</v>
      </c>
      <c r="AR689">
        <v>9.0218799004729551</v>
      </c>
      <c r="AS689">
        <v>9.0218799004729533</v>
      </c>
      <c r="AT689">
        <v>9.0218799004729533</v>
      </c>
      <c r="AU689">
        <v>9.0218799004729533</v>
      </c>
      <c r="AV689" t="str">
        <f>VLOOKUP(Sheet1[[#This Row],[NPDES ID2]],Combined_Sheet__Major_Only___2[[NPDES ID2]:[ECHO BFR]],3,FALSE)</f>
        <v>MA</v>
      </c>
      <c r="AW689" t="s">
        <v>54</v>
      </c>
      <c r="AX689" t="str">
        <f>VLOOKUP(Sheet1[[#This Row],[NPDES ID2]],Combined_Sheet__Major_Only___2[[NPDES ID2]:[ECHO BFR]],27,FALSE)</f>
        <v>-</v>
      </c>
      <c r="AY689" t="str">
        <f>VLOOKUP(Sheet1[[#This Row],[NPDES ID2]],Combined_Sheet__Major_Only___2[[NPDES ID2]:[ECHO BFR]],28,FALSE)</f>
        <v>-</v>
      </c>
      <c r="AZ689" t="str">
        <f>VLOOKUP(Sheet1[[#This Row],[NPDES ID2]],Combined_Sheet__Major_Only___2[[NPDES ID2]:[ECHO BFR]],29,FALSE)</f>
        <v>thickening, preliminaryOps</v>
      </c>
      <c r="BA689">
        <f>VLOOKUP(Sheet1[[#This Row],[NPDES ID2]],Combined_Sheet__Major_Only___2[[NPDES ID2]:[ECHO BFR]],17,FALSE)</f>
        <v>42.597499999999997</v>
      </c>
      <c r="BB689">
        <f>VLOOKUP(Sheet1[[#This Row],[NPDES ID2]],Combined_Sheet__Major_Only___2[[NPDES ID2]:[ECHO BFR]],18,FALSE)</f>
        <v>-72.387900000000002</v>
      </c>
      <c r="BC689" t="str">
        <f>IF(ISNUMBER(SEARCH("aerobic",$AW689)),"aerobic","")</f>
        <v/>
      </c>
      <c r="BD689" t="str">
        <f>IF(ISNUMBER(SEARCH("anaer",$AW689)),"anaer","")</f>
        <v/>
      </c>
      <c r="BE689" t="str">
        <f>IF(ISNUMBER(SEARCH("thickening",$AZ689)),"thickening","")</f>
        <v>thickening</v>
      </c>
      <c r="BF689" s="3" t="str">
        <f>IF(ISNUMBER(SEARCH("airDry",$AW689)),"airDry","")</f>
        <v/>
      </c>
      <c r="BG689" s="3" t="str">
        <f>IF(ISNUMBER(SEARCH("heatDry",$AY689)),"heatDry","")</f>
        <v/>
      </c>
      <c r="BH689" s="3" t="str">
        <f>IF(AND(ISNUMBER(SEARCH("aerobic",$AW689)),ISNUMBER(SEARCH("anaer",$AW689))),"Combined Aer and Anaer.","")</f>
        <v/>
      </c>
    </row>
    <row r="690" spans="1:60" x14ac:dyDescent="0.3">
      <c r="A690" s="4">
        <v>688</v>
      </c>
      <c r="B690" t="s">
        <v>3399</v>
      </c>
      <c r="C690">
        <v>10885.51</v>
      </c>
      <c r="D690">
        <v>802.13773492798032</v>
      </c>
      <c r="E690">
        <v>790.37793310569009</v>
      </c>
      <c r="F690">
        <v>545.94086356728735</v>
      </c>
      <c r="G690">
        <v>1036.7143555952359</v>
      </c>
      <c r="H690">
        <v>-75.310596575268121</v>
      </c>
      <c r="I690">
        <v>-75.061809248477488</v>
      </c>
      <c r="J690">
        <v>-87.359316872211949</v>
      </c>
      <c r="K690">
        <v>-61.681170430482801</v>
      </c>
      <c r="L690">
        <v>5821.5357778936032</v>
      </c>
      <c r="M690">
        <v>5782.1162871211673</v>
      </c>
      <c r="N690">
        <v>5638.2247650959907</v>
      </c>
      <c r="O690">
        <v>6124.0777166993976</v>
      </c>
      <c r="P690">
        <v>258.70919026849998</v>
      </c>
      <c r="Q690">
        <v>258.29184866968347</v>
      </c>
      <c r="R690">
        <v>218.79099006249839</v>
      </c>
      <c r="S690">
        <v>294.98027326960067</v>
      </c>
      <c r="T690">
        <v>67.159995438963662</v>
      </c>
      <c r="U690">
        <v>67.159888955439683</v>
      </c>
      <c r="V690">
        <v>67.114296893903088</v>
      </c>
      <c r="W690">
        <v>67.205255370000302</v>
      </c>
      <c r="X690">
        <v>5655.091060365975</v>
      </c>
      <c r="Y690">
        <v>5687.2905904055697</v>
      </c>
      <c r="Z690">
        <v>5375.4306077696183</v>
      </c>
      <c r="AA690">
        <v>5834.9563685535113</v>
      </c>
      <c r="AB690">
        <v>1339.5324055196779</v>
      </c>
      <c r="AC690">
        <v>1311.6292414410309</v>
      </c>
      <c r="AD690">
        <v>1076.7125603111151</v>
      </c>
      <c r="AE690">
        <v>1735.03016728068</v>
      </c>
      <c r="AF690">
        <v>52.445340294739879</v>
      </c>
      <c r="AG690">
        <v>52.086752998756992</v>
      </c>
      <c r="AH690">
        <v>50.81273304042805</v>
      </c>
      <c r="AI690">
        <v>55.140849690777138</v>
      </c>
      <c r="AJ690">
        <v>0.41737150819233498</v>
      </c>
      <c r="AK690">
        <v>0.41736968049620521</v>
      </c>
      <c r="AL690">
        <v>0.41712246632187627</v>
      </c>
      <c r="AM690">
        <v>0.41762175494152748</v>
      </c>
      <c r="AN690">
        <v>0.96343137451856764</v>
      </c>
      <c r="AO690">
        <v>0.96343137451856786</v>
      </c>
      <c r="AP690">
        <v>0.96343137451856786</v>
      </c>
      <c r="AQ690">
        <v>0.96343137451856786</v>
      </c>
      <c r="AR690">
        <v>9.8085910018198668</v>
      </c>
      <c r="AS690">
        <v>9.8085910018198685</v>
      </c>
      <c r="AT690">
        <v>9.8085910018198685</v>
      </c>
      <c r="AU690">
        <v>9.8085910018198685</v>
      </c>
      <c r="AV690" t="str">
        <f>VLOOKUP(Sheet1[[#This Row],[NPDES ID2]],Combined_Sheet__Major_Only___2[[NPDES ID2]:[ECHO BFR]],3,FALSE)</f>
        <v>FL</v>
      </c>
      <c r="AW690" t="s">
        <v>87</v>
      </c>
      <c r="AX690" t="str">
        <f>VLOOKUP(Sheet1[[#This Row],[NPDES ID2]],Combined_Sheet__Major_Only___2[[NPDES ID2]:[ECHO BFR]],27,FALSE)</f>
        <v>-</v>
      </c>
      <c r="AY690" t="str">
        <f>VLOOKUP(Sheet1[[#This Row],[NPDES ID2]],Combined_Sheet__Major_Only___2[[NPDES ID2]:[ECHO BFR]],28,FALSE)</f>
        <v>-</v>
      </c>
      <c r="AZ690" t="str">
        <f>VLOOKUP(Sheet1[[#This Row],[NPDES ID2]],Combined_Sheet__Major_Only___2[[NPDES ID2]:[ECHO BFR]],29,FALSE)</f>
        <v>thickening</v>
      </c>
      <c r="BA690">
        <f>VLOOKUP(Sheet1[[#This Row],[NPDES ID2]],Combined_Sheet__Major_Only___2[[NPDES ID2]:[ECHO BFR]],17,FALSE)</f>
        <v>26.026578000000001</v>
      </c>
      <c r="BB690">
        <f>VLOOKUP(Sheet1[[#This Row],[NPDES ID2]],Combined_Sheet__Major_Only___2[[NPDES ID2]:[ECHO BFR]],18,FALSE)</f>
        <v>-80.134766999999997</v>
      </c>
      <c r="BC690" t="str">
        <f>IF(ISNUMBER(SEARCH("aerobic",$AW690)),"aerobic","")</f>
        <v/>
      </c>
      <c r="BD690" t="str">
        <f>IF(ISNUMBER(SEARCH("anaer",$AW690)),"anaer","")</f>
        <v/>
      </c>
      <c r="BE690" t="str">
        <f>IF(ISNUMBER(SEARCH("thickening",$AZ690)),"thickening","")</f>
        <v>thickening</v>
      </c>
      <c r="BF690" s="2" t="str">
        <f>IF(ISNUMBER(SEARCH("airDry",$AW690)),"airDry","")</f>
        <v/>
      </c>
      <c r="BG690" s="2" t="str">
        <f>IF(ISNUMBER(SEARCH("heatDry",$AY690)),"heatDry","")</f>
        <v/>
      </c>
      <c r="BH690" s="2" t="str">
        <f>IF(AND(ISNUMBER(SEARCH("aerobic",$AW690)),ISNUMBER(SEARCH("anaer",$AW690))),"Combined Aer and Anaer.","")</f>
        <v/>
      </c>
    </row>
    <row r="691" spans="1:60" x14ac:dyDescent="0.3">
      <c r="A691" s="4">
        <v>689</v>
      </c>
      <c r="B691" t="s">
        <v>3404</v>
      </c>
      <c r="C691">
        <v>10823</v>
      </c>
      <c r="D691">
        <v>668.00740304953536</v>
      </c>
      <c r="E691">
        <v>660.80203476802171</v>
      </c>
      <c r="F691">
        <v>459.65814900390149</v>
      </c>
      <c r="G691">
        <v>867.41412548663538</v>
      </c>
      <c r="H691">
        <v>-70.915974576256303</v>
      </c>
      <c r="I691">
        <v>-71.653309379615735</v>
      </c>
      <c r="J691">
        <v>-86.164503591569456</v>
      </c>
      <c r="K691">
        <v>-54.012301212100702</v>
      </c>
      <c r="L691">
        <v>6913.5138404103718</v>
      </c>
      <c r="M691">
        <v>6882.7326681622426</v>
      </c>
      <c r="N691">
        <v>6771.5333984757572</v>
      </c>
      <c r="O691">
        <v>7148.6749205410006</v>
      </c>
      <c r="P691">
        <v>255.00071561054199</v>
      </c>
      <c r="Q691">
        <v>257.67524003990007</v>
      </c>
      <c r="R691">
        <v>207.736142917688</v>
      </c>
      <c r="S691">
        <v>292.43958161416469</v>
      </c>
      <c r="T691">
        <v>313.23749291229677</v>
      </c>
      <c r="U691">
        <v>313.23700666504772</v>
      </c>
      <c r="V691">
        <v>313.02881469626033</v>
      </c>
      <c r="W691">
        <v>313.44416823760838</v>
      </c>
      <c r="X691">
        <v>22073.311378242452</v>
      </c>
      <c r="Y691">
        <v>22158.779370947461</v>
      </c>
      <c r="Z691">
        <v>21345.496351717691</v>
      </c>
      <c r="AA691">
        <v>22535.517808113691</v>
      </c>
      <c r="AB691">
        <v>3500.988792480628</v>
      </c>
      <c r="AC691">
        <v>3482.8936575930002</v>
      </c>
      <c r="AD691">
        <v>3024.41237230457</v>
      </c>
      <c r="AE691">
        <v>4094.9037791209862</v>
      </c>
      <c r="AF691">
        <v>62.704273792117611</v>
      </c>
      <c r="AG691">
        <v>62.417060831967802</v>
      </c>
      <c r="AH691">
        <v>61.420477418747943</v>
      </c>
      <c r="AI691">
        <v>64.77879443828472</v>
      </c>
      <c r="AJ691">
        <v>0.54243251565849626</v>
      </c>
      <c r="AK691">
        <v>0.5424263646221068</v>
      </c>
      <c r="AL691">
        <v>0.54163495749258339</v>
      </c>
      <c r="AM691">
        <v>0.54323474675429984</v>
      </c>
      <c r="AN691">
        <v>0.99182252116490699</v>
      </c>
      <c r="AO691">
        <v>0.99182252116490688</v>
      </c>
      <c r="AP691">
        <v>0.99182252116490688</v>
      </c>
      <c r="AQ691">
        <v>0.99182252116490688</v>
      </c>
      <c r="AR691">
        <v>14.64555723431771</v>
      </c>
      <c r="AS691">
        <v>14.64555723431771</v>
      </c>
      <c r="AT691">
        <v>14.64555723431771</v>
      </c>
      <c r="AU691">
        <v>14.64555723431771</v>
      </c>
      <c r="AV691" t="str">
        <f>VLOOKUP(Sheet1[[#This Row],[NPDES ID2]],Combined_Sheet__Major_Only___2[[NPDES ID2]:[ECHO BFR]],3,FALSE)</f>
        <v>NC</v>
      </c>
      <c r="AW691" t="s">
        <v>12181</v>
      </c>
      <c r="AX691" t="str">
        <f>VLOOKUP(Sheet1[[#This Row],[NPDES ID2]],Combined_Sheet__Major_Only___2[[NPDES ID2]:[ECHO BFR]],27,FALSE)</f>
        <v>-</v>
      </c>
      <c r="AY691" t="str">
        <f>VLOOKUP(Sheet1[[#This Row],[NPDES ID2]],Combined_Sheet__Major_Only___2[[NPDES ID2]:[ECHO BFR]],28,FALSE)</f>
        <v>-</v>
      </c>
      <c r="AZ691" t="str">
        <f>VLOOKUP(Sheet1[[#This Row],[NPDES ID2]],Combined_Sheet__Major_Only___2[[NPDES ID2]:[ECHO BFR]],29,FALSE)</f>
        <v>-</v>
      </c>
      <c r="BA691">
        <f>VLOOKUP(Sheet1[[#This Row],[NPDES ID2]],Combined_Sheet__Major_Only___2[[NPDES ID2]:[ECHO BFR]],17,FALSE)</f>
        <v>35.068738000000003</v>
      </c>
      <c r="BB691">
        <f>VLOOKUP(Sheet1[[#This Row],[NPDES ID2]],Combined_Sheet__Major_Only___2[[NPDES ID2]:[ECHO BFR]],18,FALSE)</f>
        <v>-80.872449000000003</v>
      </c>
      <c r="BC691" t="str">
        <f>IF(ISNUMBER(SEARCH("aerobic",$AW691)),"aerobic","")</f>
        <v/>
      </c>
      <c r="BD691" t="str">
        <f>IF(ISNUMBER(SEARCH("anaer",$AW691)),"anaer","")</f>
        <v>anaer</v>
      </c>
      <c r="BE691" t="str">
        <f>IF(ISNUMBER(SEARCH("thickening",$AZ691)),"thickening","")</f>
        <v/>
      </c>
      <c r="BF691" s="3" t="str">
        <f>IF(ISNUMBER(SEARCH("airDry",$AW691)),"airDry","")</f>
        <v/>
      </c>
      <c r="BG691" s="3" t="str">
        <f>IF(ISNUMBER(SEARCH("heatDry",$AY691)),"heatDry","")</f>
        <v/>
      </c>
      <c r="BH691" s="3" t="str">
        <f>IF(AND(ISNUMBER(SEARCH("aerobic",$AW691)),ISNUMBER(SEARCH("anaer",$AW691))),"Combined Aer and Anaer.","")</f>
        <v/>
      </c>
    </row>
    <row r="692" spans="1:60" x14ac:dyDescent="0.3">
      <c r="A692" s="4">
        <v>690</v>
      </c>
      <c r="B692" t="s">
        <v>3409</v>
      </c>
      <c r="C692">
        <v>8883.4</v>
      </c>
      <c r="D692">
        <v>587.36499345426216</v>
      </c>
      <c r="E692">
        <v>582.10462311682204</v>
      </c>
      <c r="F692">
        <v>408.20628221520661</v>
      </c>
      <c r="G692">
        <v>758.02906417910401</v>
      </c>
      <c r="H692">
        <v>-76.304501900316851</v>
      </c>
      <c r="I692">
        <v>-77.312990412822074</v>
      </c>
      <c r="J692">
        <v>-89.360317272792216</v>
      </c>
      <c r="K692">
        <v>-60.64469502358498</v>
      </c>
      <c r="L692">
        <v>5505.4320188715119</v>
      </c>
      <c r="M692">
        <v>5478.7912699494864</v>
      </c>
      <c r="N692">
        <v>5381.9284400329198</v>
      </c>
      <c r="O692">
        <v>5709.016371509686</v>
      </c>
      <c r="P692">
        <v>209.9237182831036</v>
      </c>
      <c r="Q692">
        <v>211.8111766776816</v>
      </c>
      <c r="R692">
        <v>172.20189843909881</v>
      </c>
      <c r="S692">
        <v>240.94921714384989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60.749781418561177</v>
      </c>
      <c r="AG692">
        <v>60.454347953609229</v>
      </c>
      <c r="AH692">
        <v>59.395293181761851</v>
      </c>
      <c r="AI692">
        <v>62.983727902131101</v>
      </c>
      <c r="AJ692">
        <v>0.51856793067151929</v>
      </c>
      <c r="AK692">
        <v>0.51856712112957037</v>
      </c>
      <c r="AL692">
        <v>0.51845513505503271</v>
      </c>
      <c r="AM692">
        <v>0.51868122208955314</v>
      </c>
      <c r="AN692">
        <v>0.18620313461260071</v>
      </c>
      <c r="AO692">
        <v>0.18620313461260071</v>
      </c>
      <c r="AP692">
        <v>0.18620313461260071</v>
      </c>
      <c r="AQ692">
        <v>0.18620313461260071</v>
      </c>
      <c r="AR692">
        <v>12.34083202212927</v>
      </c>
      <c r="AS692">
        <v>12.34083202212928</v>
      </c>
      <c r="AT692">
        <v>12.34083202212928</v>
      </c>
      <c r="AU692">
        <v>12.34083202212928</v>
      </c>
      <c r="AV692" t="str">
        <f>VLOOKUP(Sheet1[[#This Row],[NPDES ID2]],Combined_Sheet__Major_Only___2[[NPDES ID2]:[ECHO BFR]],3,FALSE)</f>
        <v>DE</v>
      </c>
      <c r="AW692" t="s">
        <v>12181</v>
      </c>
      <c r="AX692" t="str">
        <f>VLOOKUP(Sheet1[[#This Row],[NPDES ID2]],Combined_Sheet__Major_Only___2[[NPDES ID2]:[ECHO BFR]],27,FALSE)</f>
        <v>-</v>
      </c>
      <c r="AY692" t="str">
        <f>VLOOKUP(Sheet1[[#This Row],[NPDES ID2]],Combined_Sheet__Major_Only___2[[NPDES ID2]:[ECHO BFR]],28,FALSE)</f>
        <v>heatDry</v>
      </c>
      <c r="AZ692" t="str">
        <f>VLOOKUP(Sheet1[[#This Row],[NPDES ID2]],Combined_Sheet__Major_Only___2[[NPDES ID2]:[ECHO BFR]],29,FALSE)</f>
        <v>thickening</v>
      </c>
      <c r="BA692">
        <f>VLOOKUP(Sheet1[[#This Row],[NPDES ID2]],Combined_Sheet__Major_Only___2[[NPDES ID2]:[ECHO BFR]],17,FALSE)</f>
        <v>39.72954</v>
      </c>
      <c r="BB692">
        <f>VLOOKUP(Sheet1[[#This Row],[NPDES ID2]],Combined_Sheet__Major_Only___2[[NPDES ID2]:[ECHO BFR]],18,FALSE)</f>
        <v>-75.504334</v>
      </c>
      <c r="BC692" t="str">
        <f>IF(ISNUMBER(SEARCH("aerobic",$AW692)),"aerobic","")</f>
        <v/>
      </c>
      <c r="BD692" t="str">
        <f>IF(ISNUMBER(SEARCH("anaer",$AW692)),"anaer","")</f>
        <v>anaer</v>
      </c>
      <c r="BE692" t="str">
        <f>IF(ISNUMBER(SEARCH("thickening",$AZ692)),"thickening","")</f>
        <v>thickening</v>
      </c>
      <c r="BF692" s="2" t="str">
        <f>IF(ISNUMBER(SEARCH("airDry",$AW692)),"airDry","")</f>
        <v/>
      </c>
      <c r="BG692" s="2" t="str">
        <f>IF(ISNUMBER(SEARCH("heatDry",$AY692)),"heatDry","")</f>
        <v>heatDry</v>
      </c>
      <c r="BH692" s="2" t="str">
        <f>IF(AND(ISNUMBER(SEARCH("aerobic",$AW692)),ISNUMBER(SEARCH("anaer",$AW692))),"Combined Aer and Anaer.","")</f>
        <v/>
      </c>
    </row>
    <row r="693" spans="1:60" x14ac:dyDescent="0.3">
      <c r="A693" s="4">
        <v>691</v>
      </c>
      <c r="B693" t="s">
        <v>3415</v>
      </c>
      <c r="C693">
        <v>8420</v>
      </c>
      <c r="D693">
        <v>694.78571219663411</v>
      </c>
      <c r="E693">
        <v>685.65690562416307</v>
      </c>
      <c r="F693">
        <v>479.20627518150633</v>
      </c>
      <c r="G693">
        <v>890.30565615626062</v>
      </c>
      <c r="H693">
        <v>-76.114341022565327</v>
      </c>
      <c r="I693">
        <v>-75.699883399036921</v>
      </c>
      <c r="J693">
        <v>-87.764540750084507</v>
      </c>
      <c r="K693">
        <v>-63.826938866873441</v>
      </c>
      <c r="L693">
        <v>4233.9711811310808</v>
      </c>
      <c r="M693">
        <v>4201.4484040525331</v>
      </c>
      <c r="N693">
        <v>4082.9200929522008</v>
      </c>
      <c r="O693">
        <v>4483.043659402495</v>
      </c>
      <c r="P693">
        <v>200.55575722763879</v>
      </c>
      <c r="Q693">
        <v>200.1220599928954</v>
      </c>
      <c r="R693">
        <v>171.62601321264151</v>
      </c>
      <c r="S693">
        <v>227.06699490218071</v>
      </c>
      <c r="T693">
        <v>62.705196454294473</v>
      </c>
      <c r="U693">
        <v>62.705096845722792</v>
      </c>
      <c r="V693">
        <v>62.662448368663313</v>
      </c>
      <c r="W693">
        <v>62.747534244371828</v>
      </c>
      <c r="X693">
        <v>5616.5746525908817</v>
      </c>
      <c r="Y693">
        <v>5652.4087196025184</v>
      </c>
      <c r="Z693">
        <v>5303.1963878015431</v>
      </c>
      <c r="AA693">
        <v>5819.1121025578304</v>
      </c>
      <c r="AB693">
        <v>1377.363897827066</v>
      </c>
      <c r="AC693">
        <v>1343.0471022940981</v>
      </c>
      <c r="AD693">
        <v>1096.2787746061899</v>
      </c>
      <c r="AE693">
        <v>1813.6980059005321</v>
      </c>
      <c r="AF693">
        <v>49.304588941848387</v>
      </c>
      <c r="AG693">
        <v>48.923352190214167</v>
      </c>
      <c r="AH693">
        <v>47.559754366251418</v>
      </c>
      <c r="AI693">
        <v>52.183088240588347</v>
      </c>
      <c r="AJ693">
        <v>0.37920229613833711</v>
      </c>
      <c r="AK693">
        <v>0.37920102421698859</v>
      </c>
      <c r="AL693">
        <v>0.37902760196580298</v>
      </c>
      <c r="AM693">
        <v>0.37937780775791707</v>
      </c>
      <c r="AN693">
        <v>0.96097881130597285</v>
      </c>
      <c r="AO693">
        <v>0.96097881130597296</v>
      </c>
      <c r="AP693">
        <v>0.96097881130597296</v>
      </c>
      <c r="AQ693">
        <v>0.96097881130597296</v>
      </c>
      <c r="AR693">
        <v>9.0644166293902746</v>
      </c>
      <c r="AS693">
        <v>9.0644166293902728</v>
      </c>
      <c r="AT693">
        <v>9.0644166293902728</v>
      </c>
      <c r="AU693">
        <v>9.0644166293902728</v>
      </c>
      <c r="AV693" t="str">
        <f>VLOOKUP(Sheet1[[#This Row],[NPDES ID2]],Combined_Sheet__Major_Only___2[[NPDES ID2]:[ECHO BFR]],3,FALSE)</f>
        <v>MA</v>
      </c>
      <c r="AW693" t="s">
        <v>54</v>
      </c>
      <c r="AX693" t="str">
        <f>VLOOKUP(Sheet1[[#This Row],[NPDES ID2]],Combined_Sheet__Major_Only___2[[NPDES ID2]:[ECHO BFR]],27,FALSE)</f>
        <v>other</v>
      </c>
      <c r="AY693" t="str">
        <f>VLOOKUP(Sheet1[[#This Row],[NPDES ID2]],Combined_Sheet__Major_Only___2[[NPDES ID2]:[ECHO BFR]],28,FALSE)</f>
        <v>-</v>
      </c>
      <c r="AZ693" t="str">
        <f>VLOOKUP(Sheet1[[#This Row],[NPDES ID2]],Combined_Sheet__Major_Only___2[[NPDES ID2]:[ECHO BFR]],29,FALSE)</f>
        <v>preliminaryOps, thickening</v>
      </c>
      <c r="BA693">
        <f>VLOOKUP(Sheet1[[#This Row],[NPDES ID2]],Combined_Sheet__Major_Only___2[[NPDES ID2]:[ECHO BFR]],17,FALSE)</f>
        <v>42.087792999999998</v>
      </c>
      <c r="BB693">
        <f>VLOOKUP(Sheet1[[#This Row],[NPDES ID2]],Combined_Sheet__Major_Only___2[[NPDES ID2]:[ECHO BFR]],18,FALSE)</f>
        <v>-72.588998000000004</v>
      </c>
      <c r="BC693" t="str">
        <f>IF(ISNUMBER(SEARCH("aerobic",$AW693)),"aerobic","")</f>
        <v/>
      </c>
      <c r="BD693" t="str">
        <f>IF(ISNUMBER(SEARCH("anaer",$AW693)),"anaer","")</f>
        <v/>
      </c>
      <c r="BE693" t="str">
        <f>IF(ISNUMBER(SEARCH("thickening",$AZ693)),"thickening","")</f>
        <v>thickening</v>
      </c>
      <c r="BF693" s="3" t="str">
        <f>IF(ISNUMBER(SEARCH("airDry",$AW693)),"airDry","")</f>
        <v/>
      </c>
      <c r="BG693" s="3" t="str">
        <f>IF(ISNUMBER(SEARCH("heatDry",$AY693)),"heatDry","")</f>
        <v/>
      </c>
      <c r="BH693" s="3" t="str">
        <f>IF(AND(ISNUMBER(SEARCH("aerobic",$AW693)),ISNUMBER(SEARCH("anaer",$AW693))),"Combined Aer and Anaer.","")</f>
        <v/>
      </c>
    </row>
    <row r="694" spans="1:60" x14ac:dyDescent="0.3">
      <c r="A694" s="4">
        <v>692</v>
      </c>
      <c r="B694" t="s">
        <v>3420</v>
      </c>
      <c r="C694">
        <v>8358</v>
      </c>
      <c r="D694">
        <v>693.51241309653926</v>
      </c>
      <c r="E694">
        <v>684.39179284532202</v>
      </c>
      <c r="F694">
        <v>478.70015370432071</v>
      </c>
      <c r="G694">
        <v>888.37224345855066</v>
      </c>
      <c r="H694">
        <v>-76.204275047866943</v>
      </c>
      <c r="I694">
        <v>-75.763532627187644</v>
      </c>
      <c r="J694">
        <v>-87.833700135847138</v>
      </c>
      <c r="K694">
        <v>-63.966285442758533</v>
      </c>
      <c r="L694">
        <v>4186.5840681587106</v>
      </c>
      <c r="M694">
        <v>4154.1767538241602</v>
      </c>
      <c r="N694">
        <v>4036.0964941751531</v>
      </c>
      <c r="O694">
        <v>4434.7199409340528</v>
      </c>
      <c r="P694">
        <v>199.10618387700089</v>
      </c>
      <c r="Q694">
        <v>198.63698416220839</v>
      </c>
      <c r="R694">
        <v>170.5545050185103</v>
      </c>
      <c r="S694">
        <v>225.32557840066809</v>
      </c>
      <c r="T694">
        <v>63.068671714156082</v>
      </c>
      <c r="U694">
        <v>63.068571544644399</v>
      </c>
      <c r="V694">
        <v>63.025682895102058</v>
      </c>
      <c r="W694">
        <v>63.111247927100173</v>
      </c>
      <c r="X694">
        <v>5671.0828779381036</v>
      </c>
      <c r="Y694">
        <v>5707.5147956337023</v>
      </c>
      <c r="Z694">
        <v>5352.3543891803802</v>
      </c>
      <c r="AA694">
        <v>5877.1461481267816</v>
      </c>
      <c r="AB694">
        <v>1179.001114980922</v>
      </c>
      <c r="AC694">
        <v>1157.266446558466</v>
      </c>
      <c r="AD694">
        <v>970.86423140292402</v>
      </c>
      <c r="AE694">
        <v>1486.985163349425</v>
      </c>
      <c r="AF694">
        <v>49.11355453295473</v>
      </c>
      <c r="AG694">
        <v>48.730964055358982</v>
      </c>
      <c r="AH694">
        <v>47.361758608229827</v>
      </c>
      <c r="AI694">
        <v>52.003345719341183</v>
      </c>
      <c r="AJ694">
        <v>0.37688285733667509</v>
      </c>
      <c r="AK694">
        <v>0.37688163702148297</v>
      </c>
      <c r="AL694">
        <v>0.3767150980049479</v>
      </c>
      <c r="AM694">
        <v>0.37705139861771941</v>
      </c>
      <c r="AN694">
        <v>0.96119117915303609</v>
      </c>
      <c r="AO694">
        <v>0.96119117915303587</v>
      </c>
      <c r="AP694">
        <v>0.96119117915303587</v>
      </c>
      <c r="AQ694">
        <v>0.96119117915303587</v>
      </c>
      <c r="AR694">
        <v>9.8276525266797083</v>
      </c>
      <c r="AS694">
        <v>9.8276525266797066</v>
      </c>
      <c r="AT694">
        <v>9.8276525266797066</v>
      </c>
      <c r="AU694">
        <v>9.8276525266797066</v>
      </c>
      <c r="AV694" t="str">
        <f>VLOOKUP(Sheet1[[#This Row],[NPDES ID2]],Combined_Sheet__Major_Only___2[[NPDES ID2]:[ECHO BFR]],3,FALSE)</f>
        <v>AR</v>
      </c>
      <c r="AW694" t="s">
        <v>54</v>
      </c>
      <c r="AX694" t="str">
        <f>VLOOKUP(Sheet1[[#This Row],[NPDES ID2]],Combined_Sheet__Major_Only___2[[NPDES ID2]:[ECHO BFR]],27,FALSE)</f>
        <v>other</v>
      </c>
      <c r="AY694" t="str">
        <f>VLOOKUP(Sheet1[[#This Row],[NPDES ID2]],Combined_Sheet__Major_Only___2[[NPDES ID2]:[ECHO BFR]],28,FALSE)</f>
        <v>-</v>
      </c>
      <c r="AZ694" t="str">
        <f>VLOOKUP(Sheet1[[#This Row],[NPDES ID2]],Combined_Sheet__Major_Only___2[[NPDES ID2]:[ECHO BFR]],29,FALSE)</f>
        <v>thickening</v>
      </c>
      <c r="BA694">
        <f>VLOOKUP(Sheet1[[#This Row],[NPDES ID2]],Combined_Sheet__Major_Only___2[[NPDES ID2]:[ECHO BFR]],17,FALSE)</f>
        <v>35.406202</v>
      </c>
      <c r="BB694">
        <f>VLOOKUP(Sheet1[[#This Row],[NPDES ID2]],Combined_Sheet__Major_Only___2[[NPDES ID2]:[ECHO BFR]],18,FALSE)</f>
        <v>-94.420214999999999</v>
      </c>
      <c r="BC694" t="str">
        <f>IF(ISNUMBER(SEARCH("aerobic",$AW694)),"aerobic","")</f>
        <v/>
      </c>
      <c r="BD694" t="str">
        <f>IF(ISNUMBER(SEARCH("anaer",$AW694)),"anaer","")</f>
        <v/>
      </c>
      <c r="BE694" t="str">
        <f>IF(ISNUMBER(SEARCH("thickening",$AZ694)),"thickening","")</f>
        <v>thickening</v>
      </c>
      <c r="BF694" s="2" t="str">
        <f>IF(ISNUMBER(SEARCH("airDry",$AW694)),"airDry","")</f>
        <v/>
      </c>
      <c r="BG694" s="2" t="str">
        <f>IF(ISNUMBER(SEARCH("heatDry",$AY694)),"heatDry","")</f>
        <v/>
      </c>
      <c r="BH694" s="2" t="str">
        <f>IF(AND(ISNUMBER(SEARCH("aerobic",$AW694)),ISNUMBER(SEARCH("anaer",$AW694))),"Combined Aer and Anaer.","")</f>
        <v/>
      </c>
    </row>
    <row r="695" spans="1:60" x14ac:dyDescent="0.3">
      <c r="A695" s="4">
        <v>693</v>
      </c>
      <c r="B695" t="s">
        <v>3425</v>
      </c>
      <c r="C695">
        <v>7542.27</v>
      </c>
      <c r="D695">
        <v>605.73796541793786</v>
      </c>
      <c r="E695">
        <v>599.36065007354387</v>
      </c>
      <c r="F695">
        <v>424.06516058115079</v>
      </c>
      <c r="G695">
        <v>774.78534500715762</v>
      </c>
      <c r="H695">
        <v>-76.35335759651251</v>
      </c>
      <c r="I695">
        <v>-76.011428710003926</v>
      </c>
      <c r="J695">
        <v>-88.724412174629435</v>
      </c>
      <c r="K695">
        <v>-63.244896793361796</v>
      </c>
      <c r="L695">
        <v>3999.332524181953</v>
      </c>
      <c r="M695">
        <v>3971.7155425980818</v>
      </c>
      <c r="N695">
        <v>3871.1688681743021</v>
      </c>
      <c r="O695">
        <v>4210.6365660021802</v>
      </c>
      <c r="P695">
        <v>179.35556755270829</v>
      </c>
      <c r="Q695">
        <v>178.9409635968251</v>
      </c>
      <c r="R695">
        <v>151.8186404263387</v>
      </c>
      <c r="S695">
        <v>204.33589748372651</v>
      </c>
      <c r="T695">
        <v>49.038174499789918</v>
      </c>
      <c r="U695">
        <v>49.038095983106878</v>
      </c>
      <c r="V695">
        <v>49.004478224113917</v>
      </c>
      <c r="W695">
        <v>49.071547359062961</v>
      </c>
      <c r="X695">
        <v>4164.6439022649356</v>
      </c>
      <c r="Y695">
        <v>4188.6719036262639</v>
      </c>
      <c r="Z695">
        <v>3955.3590168235951</v>
      </c>
      <c r="AA695">
        <v>4299.3839349487162</v>
      </c>
      <c r="AB695">
        <v>970.39640489544445</v>
      </c>
      <c r="AC695">
        <v>950.51548855195801</v>
      </c>
      <c r="AD695">
        <v>782.73486037457417</v>
      </c>
      <c r="AE695">
        <v>1253.1732388110081</v>
      </c>
      <c r="AF695">
        <v>51.986324773606093</v>
      </c>
      <c r="AG695">
        <v>51.625252384195143</v>
      </c>
      <c r="AH695">
        <v>50.332126904419177</v>
      </c>
      <c r="AI695">
        <v>54.714884912240628</v>
      </c>
      <c r="AJ695">
        <v>0.41178915082313611</v>
      </c>
      <c r="AK695">
        <v>0.41178806905095189</v>
      </c>
      <c r="AL695">
        <v>0.41163971626408941</v>
      </c>
      <c r="AM695">
        <v>0.41193926757739052</v>
      </c>
      <c r="AN695">
        <v>0.95086988197278333</v>
      </c>
      <c r="AO695">
        <v>0.95086988197278344</v>
      </c>
      <c r="AP695">
        <v>0.95086988197278344</v>
      </c>
      <c r="AQ695">
        <v>0.95086988197278344</v>
      </c>
      <c r="AR695">
        <v>9.8034650492989623</v>
      </c>
      <c r="AS695">
        <v>9.8034650492989588</v>
      </c>
      <c r="AT695">
        <v>9.8034650492989588</v>
      </c>
      <c r="AU695">
        <v>9.8034650492989588</v>
      </c>
      <c r="AV695" t="str">
        <f>VLOOKUP(Sheet1[[#This Row],[NPDES ID2]],Combined_Sheet__Major_Only___2[[NPDES ID2]:[ECHO BFR]],3,FALSE)</f>
        <v>MD</v>
      </c>
      <c r="AW695" t="s">
        <v>87</v>
      </c>
      <c r="AX695" t="str">
        <f>VLOOKUP(Sheet1[[#This Row],[NPDES ID2]],Combined_Sheet__Major_Only___2[[NPDES ID2]:[ECHO BFR]],27,FALSE)</f>
        <v>-</v>
      </c>
      <c r="AY695" t="str">
        <f>VLOOKUP(Sheet1[[#This Row],[NPDES ID2]],Combined_Sheet__Major_Only___2[[NPDES ID2]:[ECHO BFR]],28,FALSE)</f>
        <v>-</v>
      </c>
      <c r="AZ695" t="str">
        <f>VLOOKUP(Sheet1[[#This Row],[NPDES ID2]],Combined_Sheet__Major_Only___2[[NPDES ID2]:[ECHO BFR]],29,FALSE)</f>
        <v>thickening</v>
      </c>
      <c r="BA695">
        <f>VLOOKUP(Sheet1[[#This Row],[NPDES ID2]],Combined_Sheet__Major_Only___2[[NPDES ID2]:[ECHO BFR]],17,FALSE)</f>
        <v>39.174556000000003</v>
      </c>
      <c r="BB695">
        <f>VLOOKUP(Sheet1[[#This Row],[NPDES ID2]],Combined_Sheet__Major_Only___2[[NPDES ID2]:[ECHO BFR]],18,FALSE)</f>
        <v>-76.534916999999993</v>
      </c>
      <c r="BC695" t="str">
        <f>IF(ISNUMBER(SEARCH("aerobic",$AW695)),"aerobic","")</f>
        <v/>
      </c>
      <c r="BD695" t="str">
        <f>IF(ISNUMBER(SEARCH("anaer",$AW695)),"anaer","")</f>
        <v/>
      </c>
      <c r="BE695" t="str">
        <f>IF(ISNUMBER(SEARCH("thickening",$AZ695)),"thickening","")</f>
        <v>thickening</v>
      </c>
      <c r="BF695" s="3" t="str">
        <f>IF(ISNUMBER(SEARCH("airDry",$AW695)),"airDry","")</f>
        <v/>
      </c>
      <c r="BG695" s="3" t="str">
        <f>IF(ISNUMBER(SEARCH("heatDry",$AY695)),"heatDry","")</f>
        <v/>
      </c>
      <c r="BH695" s="3" t="str">
        <f>IF(AND(ISNUMBER(SEARCH("aerobic",$AW695)),ISNUMBER(SEARCH("anaer",$AW695))),"Combined Aer and Anaer.","")</f>
        <v/>
      </c>
    </row>
    <row r="696" spans="1:60" x14ac:dyDescent="0.3">
      <c r="A696" s="4">
        <v>694</v>
      </c>
      <c r="B696" t="s">
        <v>3429</v>
      </c>
      <c r="C696">
        <v>7364.05</v>
      </c>
      <c r="D696">
        <v>602.16812492271686</v>
      </c>
      <c r="E696">
        <v>595.82024337285111</v>
      </c>
      <c r="F696">
        <v>422.71485555913608</v>
      </c>
      <c r="G696">
        <v>769.32874330202947</v>
      </c>
      <c r="H696">
        <v>-76.920566282547128</v>
      </c>
      <c r="I696">
        <v>-76.594078497026217</v>
      </c>
      <c r="J696">
        <v>-89.345682217929593</v>
      </c>
      <c r="K696">
        <v>-64.516790112397345</v>
      </c>
      <c r="L696">
        <v>3858.7142395867299</v>
      </c>
      <c r="M696">
        <v>3831.3817457095279</v>
      </c>
      <c r="N696">
        <v>3732.0461651805308</v>
      </c>
      <c r="O696">
        <v>4067.5046967661419</v>
      </c>
      <c r="P696">
        <v>175.2143671630987</v>
      </c>
      <c r="Q696">
        <v>174.54641221473031</v>
      </c>
      <c r="R696">
        <v>148.50332423269569</v>
      </c>
      <c r="S696">
        <v>199.36340813261509</v>
      </c>
      <c r="T696">
        <v>4.0676733882340956</v>
      </c>
      <c r="U696">
        <v>4.0676642731224737</v>
      </c>
      <c r="V696">
        <v>4.0637615404315746</v>
      </c>
      <c r="W696">
        <v>4.0715476901737606</v>
      </c>
      <c r="X696">
        <v>349.59483497897872</v>
      </c>
      <c r="Y696">
        <v>351.61091016314822</v>
      </c>
      <c r="Z696">
        <v>331.70022916881561</v>
      </c>
      <c r="AA696">
        <v>361.18321300185062</v>
      </c>
      <c r="AB696">
        <v>90.559216566780947</v>
      </c>
      <c r="AC696">
        <v>88.219197837998763</v>
      </c>
      <c r="AD696">
        <v>71.319248339502067</v>
      </c>
      <c r="AE696">
        <v>120.7387247158978</v>
      </c>
      <c r="AF696">
        <v>51.365314683801927</v>
      </c>
      <c r="AG696">
        <v>51.000109254842087</v>
      </c>
      <c r="AH696">
        <v>49.686741077092627</v>
      </c>
      <c r="AI696">
        <v>54.132716402294108</v>
      </c>
      <c r="AJ696">
        <v>0.40423877220593868</v>
      </c>
      <c r="AK696">
        <v>0.4042380717482893</v>
      </c>
      <c r="AL696">
        <v>0.40414131221516908</v>
      </c>
      <c r="AM696">
        <v>0.4043366632702059</v>
      </c>
      <c r="AN696">
        <v>0.6670734508152496</v>
      </c>
      <c r="AO696">
        <v>0.66707345081524949</v>
      </c>
      <c r="AP696">
        <v>0.66707345081524949</v>
      </c>
      <c r="AQ696">
        <v>0.66707345081524949</v>
      </c>
      <c r="AR696">
        <v>9.1963448310433709</v>
      </c>
      <c r="AS696">
        <v>9.1963448310433709</v>
      </c>
      <c r="AT696">
        <v>9.1963448310433709</v>
      </c>
      <c r="AU696">
        <v>9.1963448310433709</v>
      </c>
      <c r="AV696" t="str">
        <f>VLOOKUP(Sheet1[[#This Row],[NPDES ID2]],Combined_Sheet__Major_Only___2[[NPDES ID2]:[ECHO BFR]],3,FALSE)</f>
        <v>TX</v>
      </c>
      <c r="AW696" t="s">
        <v>1420</v>
      </c>
      <c r="AX696" t="str">
        <f>VLOOKUP(Sheet1[[#This Row],[NPDES ID2]],Combined_Sheet__Major_Only___2[[NPDES ID2]:[ECHO BFR]],27,FALSE)</f>
        <v>tempSludgeStore</v>
      </c>
      <c r="AY696" t="str">
        <f>VLOOKUP(Sheet1[[#This Row],[NPDES ID2]],Combined_Sheet__Major_Only___2[[NPDES ID2]:[ECHO BFR]],28,FALSE)</f>
        <v>-</v>
      </c>
      <c r="AZ696" t="str">
        <f>VLOOKUP(Sheet1[[#This Row],[NPDES ID2]],Combined_Sheet__Major_Only___2[[NPDES ID2]:[ECHO BFR]],29,FALSE)</f>
        <v>thickening, sludgeLagoon</v>
      </c>
      <c r="BA696">
        <f>VLOOKUP(Sheet1[[#This Row],[NPDES ID2]],Combined_Sheet__Major_Only___2[[NPDES ID2]:[ECHO BFR]],17,FALSE)</f>
        <v>27.523111</v>
      </c>
      <c r="BB696">
        <f>VLOOKUP(Sheet1[[#This Row],[NPDES ID2]],Combined_Sheet__Major_Only___2[[NPDES ID2]:[ECHO BFR]],18,FALSE)</f>
        <v>-99.524193999999994</v>
      </c>
      <c r="BC696" t="str">
        <f>IF(ISNUMBER(SEARCH("aerobic",$AW696)),"aerobic","")</f>
        <v/>
      </c>
      <c r="BD696" t="str">
        <f>IF(ISNUMBER(SEARCH("anaer",$AW696)),"anaer","")</f>
        <v/>
      </c>
      <c r="BE696" t="str">
        <f>IF(ISNUMBER(SEARCH("thickening",$AZ696)),"thickening","")</f>
        <v>thickening</v>
      </c>
      <c r="BF696" s="2" t="str">
        <f>IF(ISNUMBER(SEARCH("airDry",$AW696)),"airDry","")</f>
        <v>airDry</v>
      </c>
      <c r="BG696" s="2" t="str">
        <f>IF(ISNUMBER(SEARCH("heatDry",$AY696)),"heatDry","")</f>
        <v/>
      </c>
      <c r="BH696" s="2" t="str">
        <f>IF(AND(ISNUMBER(SEARCH("aerobic",$AW696)),ISNUMBER(SEARCH("anaer",$AW696))),"Combined Aer and Anaer.","")</f>
        <v/>
      </c>
    </row>
    <row r="697" spans="1:60" x14ac:dyDescent="0.3">
      <c r="A697" s="4">
        <v>695</v>
      </c>
      <c r="B697" t="s">
        <v>3434</v>
      </c>
      <c r="C697">
        <v>7333</v>
      </c>
      <c r="D697">
        <v>618.36276918605347</v>
      </c>
      <c r="E697">
        <v>611.40844314028459</v>
      </c>
      <c r="F697">
        <v>433.95017440608848</v>
      </c>
      <c r="G697">
        <v>789.25630694036283</v>
      </c>
      <c r="H697">
        <v>-76.464541783144327</v>
      </c>
      <c r="I697">
        <v>-76.016221225329389</v>
      </c>
      <c r="J697">
        <v>-88.390012258216373</v>
      </c>
      <c r="K697">
        <v>-64.104878442206299</v>
      </c>
      <c r="L697">
        <v>3730.5427425202402</v>
      </c>
      <c r="M697">
        <v>3702.5204179319112</v>
      </c>
      <c r="N697">
        <v>3600.5117583231399</v>
      </c>
      <c r="O697">
        <v>3944.9221385879191</v>
      </c>
      <c r="P697">
        <v>174.61940930875321</v>
      </c>
      <c r="Q697">
        <v>174.16087176437031</v>
      </c>
      <c r="R697">
        <v>149.01253442174129</v>
      </c>
      <c r="S697">
        <v>197.98951602905149</v>
      </c>
      <c r="T697">
        <v>48.383360370156012</v>
      </c>
      <c r="U697">
        <v>48.383282864027187</v>
      </c>
      <c r="V697">
        <v>48.350097784648739</v>
      </c>
      <c r="W697">
        <v>48.416303701812772</v>
      </c>
      <c r="X697">
        <v>4283.4351275747213</v>
      </c>
      <c r="Y697">
        <v>4310.1712337584804</v>
      </c>
      <c r="Z697">
        <v>4049.829275625134</v>
      </c>
      <c r="AA697">
        <v>4434.3039160872004</v>
      </c>
      <c r="AB697">
        <v>1206.325817126208</v>
      </c>
      <c r="AC697">
        <v>1168.0783655416619</v>
      </c>
      <c r="AD697">
        <v>929.41686964909081</v>
      </c>
      <c r="AE697">
        <v>1657.0054960824609</v>
      </c>
      <c r="AF697">
        <v>49.876650691503173</v>
      </c>
      <c r="AG697">
        <v>49.499961121450823</v>
      </c>
      <c r="AH697">
        <v>48.149585165650592</v>
      </c>
      <c r="AI697">
        <v>52.725072045619108</v>
      </c>
      <c r="AJ697">
        <v>0.38614954624219883</v>
      </c>
      <c r="AK697">
        <v>0.38614851270906658</v>
      </c>
      <c r="AL697">
        <v>0.38600683167220817</v>
      </c>
      <c r="AM697">
        <v>0.38629291344396588</v>
      </c>
      <c r="AN697">
        <v>0.95025240479953366</v>
      </c>
      <c r="AO697">
        <v>0.95025240479953399</v>
      </c>
      <c r="AP697">
        <v>0.95025240479953399</v>
      </c>
      <c r="AQ697">
        <v>0.95025240479953399</v>
      </c>
      <c r="AR697">
        <v>8.5903430759893311</v>
      </c>
      <c r="AS697">
        <v>8.5903430759893311</v>
      </c>
      <c r="AT697">
        <v>8.5903430759893311</v>
      </c>
      <c r="AU697">
        <v>8.5903430759893311</v>
      </c>
      <c r="AV697" t="str">
        <f>VLOOKUP(Sheet1[[#This Row],[NPDES ID2]],Combined_Sheet__Major_Only___2[[NPDES ID2]:[ECHO BFR]],3,FALSE)</f>
        <v>MD</v>
      </c>
      <c r="AW697" t="s">
        <v>87</v>
      </c>
      <c r="AX697" t="str">
        <f>VLOOKUP(Sheet1[[#This Row],[NPDES ID2]],Combined_Sheet__Major_Only___2[[NPDES ID2]:[ECHO BFR]],27,FALSE)</f>
        <v>tempSludgeStore</v>
      </c>
      <c r="AY697" t="str">
        <f>VLOOKUP(Sheet1[[#This Row],[NPDES ID2]],Combined_Sheet__Major_Only___2[[NPDES ID2]:[ECHO BFR]],28,FALSE)</f>
        <v>-</v>
      </c>
      <c r="AZ697" t="str">
        <f>VLOOKUP(Sheet1[[#This Row],[NPDES ID2]],Combined_Sheet__Major_Only___2[[NPDES ID2]:[ECHO BFR]],29,FALSE)</f>
        <v>thickening</v>
      </c>
      <c r="BA697">
        <f>VLOOKUP(Sheet1[[#This Row],[NPDES ID2]],Combined_Sheet__Major_Only___2[[NPDES ID2]:[ECHO BFR]],17,FALSE)</f>
        <v>38.688645000000001</v>
      </c>
      <c r="BB697">
        <f>VLOOKUP(Sheet1[[#This Row],[NPDES ID2]],Combined_Sheet__Major_Only___2[[NPDES ID2]:[ECHO BFR]],18,FALSE)</f>
        <v>-76.996768000000003</v>
      </c>
      <c r="BC697" t="str">
        <f>IF(ISNUMBER(SEARCH("aerobic",$AW697)),"aerobic","")</f>
        <v/>
      </c>
      <c r="BD697" t="str">
        <f>IF(ISNUMBER(SEARCH("anaer",$AW697)),"anaer","")</f>
        <v/>
      </c>
      <c r="BE697" t="str">
        <f>IF(ISNUMBER(SEARCH("thickening",$AZ697)),"thickening","")</f>
        <v>thickening</v>
      </c>
      <c r="BF697" s="3" t="str">
        <f>IF(ISNUMBER(SEARCH("airDry",$AW697)),"airDry","")</f>
        <v/>
      </c>
      <c r="BG697" s="3" t="str">
        <f>IF(ISNUMBER(SEARCH("heatDry",$AY697)),"heatDry","")</f>
        <v/>
      </c>
      <c r="BH697" s="3" t="str">
        <f>IF(AND(ISNUMBER(SEARCH("aerobic",$AW697)),ISNUMBER(SEARCH("anaer",$AW697))),"Combined Aer and Anaer.","")</f>
        <v/>
      </c>
    </row>
    <row r="698" spans="1:60" x14ac:dyDescent="0.3">
      <c r="A698" s="4">
        <v>696</v>
      </c>
      <c r="B698" t="s">
        <v>3439</v>
      </c>
      <c r="C698">
        <v>6994</v>
      </c>
      <c r="D698">
        <v>584.59464928859302</v>
      </c>
      <c r="E698">
        <v>578.16961986940635</v>
      </c>
      <c r="F698">
        <v>412.97959519292732</v>
      </c>
      <c r="G698">
        <v>745.4417874866466</v>
      </c>
      <c r="H698">
        <v>-76.544841832694786</v>
      </c>
      <c r="I698">
        <v>-76.152720324736421</v>
      </c>
      <c r="J698">
        <v>-88.74461773871208</v>
      </c>
      <c r="K698">
        <v>-63.938727919134983</v>
      </c>
      <c r="L698">
        <v>3634.426132781753</v>
      </c>
      <c r="M698">
        <v>3608.259847564771</v>
      </c>
      <c r="N698">
        <v>3513.0414192183471</v>
      </c>
      <c r="O698">
        <v>3834.541153254836</v>
      </c>
      <c r="P698">
        <v>166.43818030205151</v>
      </c>
      <c r="Q698">
        <v>165.67801935041251</v>
      </c>
      <c r="R698">
        <v>141.28198296794</v>
      </c>
      <c r="S698">
        <v>189.182934063576</v>
      </c>
      <c r="T698">
        <v>47.386780173246727</v>
      </c>
      <c r="U698">
        <v>47.386704205108998</v>
      </c>
      <c r="V698">
        <v>47.354177633108307</v>
      </c>
      <c r="W698">
        <v>47.419069794641189</v>
      </c>
      <c r="X698">
        <v>4106.7965924767332</v>
      </c>
      <c r="Y698">
        <v>4131.4180091565904</v>
      </c>
      <c r="Z698">
        <v>3891.9484807338581</v>
      </c>
      <c r="AA698">
        <v>4245.3307700337464</v>
      </c>
      <c r="AB698">
        <v>964.35916284661153</v>
      </c>
      <c r="AC698">
        <v>943.5196486664961</v>
      </c>
      <c r="AD698">
        <v>775.93942500719766</v>
      </c>
      <c r="AE698">
        <v>1252.267371880838</v>
      </c>
      <c r="AF698">
        <v>50.944881246715667</v>
      </c>
      <c r="AG698">
        <v>50.576210490615111</v>
      </c>
      <c r="AH698">
        <v>49.253992261841582</v>
      </c>
      <c r="AI698">
        <v>53.733490135117961</v>
      </c>
      <c r="AJ698">
        <v>0.39912844093299299</v>
      </c>
      <c r="AK698">
        <v>0.39912747271732552</v>
      </c>
      <c r="AL698">
        <v>0.39899447769873531</v>
      </c>
      <c r="AM698">
        <v>0.39926301147349358</v>
      </c>
      <c r="AN698">
        <v>0.94928228130752756</v>
      </c>
      <c r="AO698">
        <v>0.94928228130752756</v>
      </c>
      <c r="AP698">
        <v>0.94928228130752756</v>
      </c>
      <c r="AQ698">
        <v>0.94928228130752756</v>
      </c>
      <c r="AR698">
        <v>9.5697446927507617</v>
      </c>
      <c r="AS698">
        <v>9.5697446927507617</v>
      </c>
      <c r="AT698">
        <v>9.5697446927507617</v>
      </c>
      <c r="AU698">
        <v>9.5697446927507617</v>
      </c>
      <c r="AV698" t="str">
        <f>VLOOKUP(Sheet1[[#This Row],[NPDES ID2]],Combined_Sheet__Major_Only___2[[NPDES ID2]:[ECHO BFR]],3,FALSE)</f>
        <v>MA</v>
      </c>
      <c r="AW698" t="s">
        <v>54</v>
      </c>
      <c r="AX698" t="str">
        <f>VLOOKUP(Sheet1[[#This Row],[NPDES ID2]],Combined_Sheet__Major_Only___2[[NPDES ID2]:[ECHO BFR]],27,FALSE)</f>
        <v>-</v>
      </c>
      <c r="AY698" t="str">
        <f>VLOOKUP(Sheet1[[#This Row],[NPDES ID2]],Combined_Sheet__Major_Only___2[[NPDES ID2]:[ECHO BFR]],28,FALSE)</f>
        <v>-</v>
      </c>
      <c r="AZ698" t="str">
        <f>VLOOKUP(Sheet1[[#This Row],[NPDES ID2]],Combined_Sheet__Major_Only___2[[NPDES ID2]:[ECHO BFR]],29,FALSE)</f>
        <v>thickening, preliminaryOps</v>
      </c>
      <c r="BA698">
        <f>VLOOKUP(Sheet1[[#This Row],[NPDES ID2]],Combined_Sheet__Major_Only___2[[NPDES ID2]:[ECHO BFR]],17,FALSE)</f>
        <v>42.535831000000002</v>
      </c>
      <c r="BB698">
        <f>VLOOKUP(Sheet1[[#This Row],[NPDES ID2]],Combined_Sheet__Major_Only___2[[NPDES ID2]:[ECHO BFR]],18,FALSE)</f>
        <v>-70.836397000000005</v>
      </c>
      <c r="BC698" t="str">
        <f>IF(ISNUMBER(SEARCH("aerobic",$AW698)),"aerobic","")</f>
        <v/>
      </c>
      <c r="BD698" t="str">
        <f>IF(ISNUMBER(SEARCH("anaer",$AW698)),"anaer","")</f>
        <v/>
      </c>
      <c r="BE698" t="str">
        <f>IF(ISNUMBER(SEARCH("thickening",$AZ698)),"thickening","")</f>
        <v>thickening</v>
      </c>
      <c r="BF698" s="2" t="str">
        <f>IF(ISNUMBER(SEARCH("airDry",$AW698)),"airDry","")</f>
        <v/>
      </c>
      <c r="BG698" s="2" t="str">
        <f>IF(ISNUMBER(SEARCH("heatDry",$AY698)),"heatDry","")</f>
        <v/>
      </c>
      <c r="BH698" s="2" t="str">
        <f>IF(AND(ISNUMBER(SEARCH("aerobic",$AW698)),ISNUMBER(SEARCH("anaer",$AW698))),"Combined Aer and Anaer.","")</f>
        <v/>
      </c>
    </row>
    <row r="699" spans="1:60" x14ac:dyDescent="0.3">
      <c r="A699" s="4">
        <v>697</v>
      </c>
      <c r="B699" t="s">
        <v>3443</v>
      </c>
      <c r="C699">
        <v>6943.81</v>
      </c>
      <c r="D699">
        <v>472.62949965805109</v>
      </c>
      <c r="E699">
        <v>468.72318228994402</v>
      </c>
      <c r="F699">
        <v>336.19574804180098</v>
      </c>
      <c r="G699">
        <v>605.99404414907053</v>
      </c>
      <c r="H699">
        <v>-75.277186386779618</v>
      </c>
      <c r="I699">
        <v>-76.323690692046938</v>
      </c>
      <c r="J699">
        <v>-88.281429850894355</v>
      </c>
      <c r="K699">
        <v>-58.789516593803668</v>
      </c>
      <c r="L699">
        <v>4436.914925561674</v>
      </c>
      <c r="M699">
        <v>4417.1295741582771</v>
      </c>
      <c r="N699">
        <v>4344.9078221379377</v>
      </c>
      <c r="O699">
        <v>4588.6743359513703</v>
      </c>
      <c r="P699">
        <v>163.80231139791491</v>
      </c>
      <c r="Q699">
        <v>165.52030461657799</v>
      </c>
      <c r="R699">
        <v>133.61792099694881</v>
      </c>
      <c r="S699">
        <v>187.67628704078791</v>
      </c>
      <c r="T699">
        <v>115.44918811466469</v>
      </c>
      <c r="U699">
        <v>115.4490071079361</v>
      </c>
      <c r="V699">
        <v>115.37150713799301</v>
      </c>
      <c r="W699">
        <v>115.5261235103619</v>
      </c>
      <c r="X699">
        <v>8133.0432071106889</v>
      </c>
      <c r="Y699">
        <v>8163.8727486707903</v>
      </c>
      <c r="Z699">
        <v>7866.7046527876237</v>
      </c>
      <c r="AA699">
        <v>8302.7325811852716</v>
      </c>
      <c r="AB699">
        <v>1236.572687642642</v>
      </c>
      <c r="AC699">
        <v>1229.9413299111111</v>
      </c>
      <c r="AD699">
        <v>1074.9653726189081</v>
      </c>
      <c r="AE699">
        <v>1435.904083460262</v>
      </c>
      <c r="AF699">
        <v>62.649769433195083</v>
      </c>
      <c r="AG699">
        <v>62.36741130594654</v>
      </c>
      <c r="AH699">
        <v>61.367712741746978</v>
      </c>
      <c r="AI699">
        <v>64.767239022732582</v>
      </c>
      <c r="AJ699">
        <v>0.54176697916874672</v>
      </c>
      <c r="AK699">
        <v>0.54176528889266251</v>
      </c>
      <c r="AL699">
        <v>0.54153439738596165</v>
      </c>
      <c r="AM699">
        <v>0.54200064075289178</v>
      </c>
      <c r="AN699">
        <v>0.97824985563902134</v>
      </c>
      <c r="AO699">
        <v>0.97824985563902145</v>
      </c>
      <c r="AP699">
        <v>0.97824985563902145</v>
      </c>
      <c r="AQ699">
        <v>0.97824985563902145</v>
      </c>
      <c r="AR699">
        <v>15.015887865756291</v>
      </c>
      <c r="AS699">
        <v>15.0158878657563</v>
      </c>
      <c r="AT699">
        <v>15.0158878657563</v>
      </c>
      <c r="AU699">
        <v>15.0158878657563</v>
      </c>
      <c r="AV699" t="str">
        <f>VLOOKUP(Sheet1[[#This Row],[NPDES ID2]],Combined_Sheet__Major_Only___2[[NPDES ID2]:[ECHO BFR]],3,FALSE)</f>
        <v>FL</v>
      </c>
      <c r="AW699" t="s">
        <v>12181</v>
      </c>
      <c r="AX699" t="str">
        <f>VLOOKUP(Sheet1[[#This Row],[NPDES ID2]],Combined_Sheet__Major_Only___2[[NPDES ID2]:[ECHO BFR]],27,FALSE)</f>
        <v>-</v>
      </c>
      <c r="AY699" t="str">
        <f>VLOOKUP(Sheet1[[#This Row],[NPDES ID2]],Combined_Sheet__Major_Only___2[[NPDES ID2]:[ECHO BFR]],28,FALSE)</f>
        <v>-</v>
      </c>
      <c r="AZ699" t="str">
        <f>VLOOKUP(Sheet1[[#This Row],[NPDES ID2]],Combined_Sheet__Major_Only___2[[NPDES ID2]:[ECHO BFR]],29,FALSE)</f>
        <v>thickening</v>
      </c>
      <c r="BA699">
        <f>VLOOKUP(Sheet1[[#This Row],[NPDES ID2]],Combined_Sheet__Major_Only___2[[NPDES ID2]:[ECHO BFR]],17,FALSE)</f>
        <v>28.450089999999999</v>
      </c>
      <c r="BB699">
        <f>VLOOKUP(Sheet1[[#This Row],[NPDES ID2]],Combined_Sheet__Major_Only___2[[NPDES ID2]:[ECHO BFR]],18,FALSE)</f>
        <v>-81.439229999999995</v>
      </c>
      <c r="BC699" t="str">
        <f>IF(ISNUMBER(SEARCH("aerobic",$AW699)),"aerobic","")</f>
        <v/>
      </c>
      <c r="BD699" t="str">
        <f>IF(ISNUMBER(SEARCH("anaer",$AW699)),"anaer","")</f>
        <v>anaer</v>
      </c>
      <c r="BE699" t="str">
        <f>IF(ISNUMBER(SEARCH("thickening",$AZ699)),"thickening","")</f>
        <v>thickening</v>
      </c>
      <c r="BF699" s="3" t="str">
        <f>IF(ISNUMBER(SEARCH("airDry",$AW699)),"airDry","")</f>
        <v/>
      </c>
      <c r="BG699" s="3" t="str">
        <f>IF(ISNUMBER(SEARCH("heatDry",$AY699)),"heatDry","")</f>
        <v/>
      </c>
      <c r="BH699" s="3" t="str">
        <f>IF(AND(ISNUMBER(SEARCH("aerobic",$AW699)),ISNUMBER(SEARCH("anaer",$AW699))),"Combined Aer and Anaer.","")</f>
        <v/>
      </c>
    </row>
    <row r="700" spans="1:60" x14ac:dyDescent="0.3">
      <c r="A700" s="4">
        <v>698</v>
      </c>
      <c r="B700" t="s">
        <v>3447</v>
      </c>
      <c r="C700">
        <v>5992</v>
      </c>
      <c r="D700">
        <v>531.41134534929381</v>
      </c>
      <c r="E700">
        <v>524.67826528403475</v>
      </c>
      <c r="F700">
        <v>383.0067785757696</v>
      </c>
      <c r="G700">
        <v>673.9779601034968</v>
      </c>
      <c r="H700">
        <v>-76.818362968662797</v>
      </c>
      <c r="I700">
        <v>-76.354615092956323</v>
      </c>
      <c r="J700">
        <v>-88.947494803831177</v>
      </c>
      <c r="K700">
        <v>-64.702010961980648</v>
      </c>
      <c r="L700">
        <v>3069.809478685816</v>
      </c>
      <c r="M700">
        <v>3047.0567968576829</v>
      </c>
      <c r="N700">
        <v>2964.324367433574</v>
      </c>
      <c r="O700">
        <v>3243.694974978459</v>
      </c>
      <c r="P700">
        <v>142.66853953937141</v>
      </c>
      <c r="Q700">
        <v>142.18438769696709</v>
      </c>
      <c r="R700">
        <v>121.5455989491924</v>
      </c>
      <c r="S700">
        <v>161.9091701828817</v>
      </c>
      <c r="T700">
        <v>44.433650007292343</v>
      </c>
      <c r="U700">
        <v>44.433578596628287</v>
      </c>
      <c r="V700">
        <v>44.403003355797708</v>
      </c>
      <c r="W700">
        <v>44.464002512636071</v>
      </c>
      <c r="X700">
        <v>3906.148574507039</v>
      </c>
      <c r="Y700">
        <v>3930.2201126781729</v>
      </c>
      <c r="Z700">
        <v>3696.086736607353</v>
      </c>
      <c r="AA700">
        <v>4041.7555638434269</v>
      </c>
      <c r="AB700">
        <v>936.44218074924549</v>
      </c>
      <c r="AC700">
        <v>914.82960771471835</v>
      </c>
      <c r="AD700">
        <v>749.61326896038565</v>
      </c>
      <c r="AE700">
        <v>1224.82117432781</v>
      </c>
      <c r="AF700">
        <v>50.223229018824142</v>
      </c>
      <c r="AG700">
        <v>49.849411516658577</v>
      </c>
      <c r="AH700">
        <v>48.506201814682584</v>
      </c>
      <c r="AI700">
        <v>53.054309838181403</v>
      </c>
      <c r="AJ700">
        <v>0.3903595947675928</v>
      </c>
      <c r="AK700">
        <v>0.39035879623254338</v>
      </c>
      <c r="AL700">
        <v>0.3902487701789274</v>
      </c>
      <c r="AM700">
        <v>0.39047091507693199</v>
      </c>
      <c r="AN700">
        <v>0.94617174277588845</v>
      </c>
      <c r="AO700">
        <v>0.94617174277588845</v>
      </c>
      <c r="AP700">
        <v>0.94617174277588845</v>
      </c>
      <c r="AQ700">
        <v>0.94617174277588845</v>
      </c>
      <c r="AR700">
        <v>9.3371042846800361</v>
      </c>
      <c r="AS700">
        <v>9.3371042846800378</v>
      </c>
      <c r="AT700">
        <v>9.3371042846800378</v>
      </c>
      <c r="AU700">
        <v>9.3371042846800378</v>
      </c>
      <c r="AV700" t="str">
        <f>VLOOKUP(Sheet1[[#This Row],[NPDES ID2]],Combined_Sheet__Major_Only___2[[NPDES ID2]:[ECHO BFR]],3,FALSE)</f>
        <v>NJ</v>
      </c>
      <c r="AW700" t="s">
        <v>54</v>
      </c>
      <c r="AX700" t="str">
        <f>VLOOKUP(Sheet1[[#This Row],[NPDES ID2]],Combined_Sheet__Major_Only___2[[NPDES ID2]:[ECHO BFR]],27,FALSE)</f>
        <v>other</v>
      </c>
      <c r="AY700" t="str">
        <f>VLOOKUP(Sheet1[[#This Row],[NPDES ID2]],Combined_Sheet__Major_Only___2[[NPDES ID2]:[ECHO BFR]],28,FALSE)</f>
        <v>-</v>
      </c>
      <c r="AZ700" t="str">
        <f>VLOOKUP(Sheet1[[#This Row],[NPDES ID2]],Combined_Sheet__Major_Only___2[[NPDES ID2]:[ECHO BFR]],29,FALSE)</f>
        <v>thickening, preliminaryOps</v>
      </c>
      <c r="BA700">
        <f>VLOOKUP(Sheet1[[#This Row],[NPDES ID2]],Combined_Sheet__Major_Only___2[[NPDES ID2]:[ECHO BFR]],17,FALSE)</f>
        <v>40.383333</v>
      </c>
      <c r="BB700">
        <f>VLOOKUP(Sheet1[[#This Row],[NPDES ID2]],Combined_Sheet__Major_Only___2[[NPDES ID2]:[ECHO BFR]],18,FALSE)</f>
        <v>-74.622221999999994</v>
      </c>
      <c r="BC700" t="str">
        <f>IF(ISNUMBER(SEARCH("aerobic",$AW700)),"aerobic","")</f>
        <v/>
      </c>
      <c r="BD700" t="str">
        <f>IF(ISNUMBER(SEARCH("anaer",$AW700)),"anaer","")</f>
        <v/>
      </c>
      <c r="BE700" t="str">
        <f>IF(ISNUMBER(SEARCH("thickening",$AZ700)),"thickening","")</f>
        <v>thickening</v>
      </c>
      <c r="BF700" s="2" t="str">
        <f>IF(ISNUMBER(SEARCH("airDry",$AW700)),"airDry","")</f>
        <v/>
      </c>
      <c r="BG700" s="2" t="str">
        <f>IF(ISNUMBER(SEARCH("heatDry",$AY700)),"heatDry","")</f>
        <v/>
      </c>
      <c r="BH700" s="2" t="str">
        <f>IF(AND(ISNUMBER(SEARCH("aerobic",$AW700)),ISNUMBER(SEARCH("anaer",$AW700))),"Combined Aer and Anaer.","")</f>
        <v/>
      </c>
    </row>
    <row r="701" spans="1:60" x14ac:dyDescent="0.3">
      <c r="A701" s="4">
        <v>699</v>
      </c>
      <c r="B701" t="s">
        <v>3452</v>
      </c>
      <c r="C701">
        <v>5857</v>
      </c>
      <c r="D701">
        <v>429.42579636782148</v>
      </c>
      <c r="E701">
        <v>425.05311150538222</v>
      </c>
      <c r="F701">
        <v>312.22276439521619</v>
      </c>
      <c r="G701">
        <v>547.27339954612307</v>
      </c>
      <c r="H701">
        <v>-76.573178303952787</v>
      </c>
      <c r="I701">
        <v>-77.637968693913081</v>
      </c>
      <c r="J701">
        <v>-89.980592748473086</v>
      </c>
      <c r="K701">
        <v>-61.070317064925788</v>
      </c>
      <c r="L701">
        <v>3653.5498231480001</v>
      </c>
      <c r="M701">
        <v>3636.150247261367</v>
      </c>
      <c r="N701">
        <v>3572.9638894692139</v>
      </c>
      <c r="O701">
        <v>3786.36764867376</v>
      </c>
      <c r="P701">
        <v>138.37514973210671</v>
      </c>
      <c r="Q701">
        <v>139.69107678989801</v>
      </c>
      <c r="R701">
        <v>113.3939720798645</v>
      </c>
      <c r="S701">
        <v>158.75057838363051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61.141699595441239</v>
      </c>
      <c r="AG701">
        <v>60.849527473210443</v>
      </c>
      <c r="AH701">
        <v>59.798631457852949</v>
      </c>
      <c r="AI701">
        <v>63.355924572947643</v>
      </c>
      <c r="AJ701">
        <v>0.52335205823455544</v>
      </c>
      <c r="AK701">
        <v>0.52335151089332421</v>
      </c>
      <c r="AL701">
        <v>0.52327547172527689</v>
      </c>
      <c r="AM701">
        <v>0.52342897502774066</v>
      </c>
      <c r="AN701">
        <v>0.17544782731380301</v>
      </c>
      <c r="AO701">
        <v>0.17544782731380301</v>
      </c>
      <c r="AP701">
        <v>0.17544782731380301</v>
      </c>
      <c r="AQ701">
        <v>0.17544782731380301</v>
      </c>
      <c r="AR701">
        <v>12.09310870211913</v>
      </c>
      <c r="AS701">
        <v>12.09310870211913</v>
      </c>
      <c r="AT701">
        <v>12.09310870211913</v>
      </c>
      <c r="AU701">
        <v>12.09310870211913</v>
      </c>
      <c r="AV701" t="str">
        <f>VLOOKUP(Sheet1[[#This Row],[NPDES ID2]],Combined_Sheet__Major_Only___2[[NPDES ID2]:[ECHO BFR]],3,FALSE)</f>
        <v>VA</v>
      </c>
      <c r="AW701" t="s">
        <v>12184</v>
      </c>
      <c r="AX701" t="str">
        <f>VLOOKUP(Sheet1[[#This Row],[NPDES ID2]],Combined_Sheet__Major_Only___2[[NPDES ID2]:[ECHO BFR]],27,FALSE)</f>
        <v>methaneBioCaptureRecover</v>
      </c>
      <c r="AY701" t="str">
        <f>VLOOKUP(Sheet1[[#This Row],[NPDES ID2]],Combined_Sheet__Major_Only___2[[NPDES ID2]:[ECHO BFR]],28,FALSE)</f>
        <v>heatDry</v>
      </c>
      <c r="AZ701" t="str">
        <f>VLOOKUP(Sheet1[[#This Row],[NPDES ID2]],Combined_Sheet__Major_Only___2[[NPDES ID2]:[ECHO BFR]],29,FALSE)</f>
        <v>preliminaryOps, thickening</v>
      </c>
      <c r="BA701">
        <f>VLOOKUP(Sheet1[[#This Row],[NPDES ID2]],Combined_Sheet__Major_Only___2[[NPDES ID2]:[ECHO BFR]],17,FALSE)</f>
        <v>38.811419999999998</v>
      </c>
      <c r="BB701">
        <f>VLOOKUP(Sheet1[[#This Row],[NPDES ID2]],Combined_Sheet__Major_Only___2[[NPDES ID2]:[ECHO BFR]],18,FALSE)</f>
        <v>-77.455079999999995</v>
      </c>
      <c r="BC701" t="str">
        <f>IF(ISNUMBER(SEARCH("aerobic",$AW701)),"aerobic","")</f>
        <v/>
      </c>
      <c r="BD701" t="str">
        <f>IF(ISNUMBER(SEARCH("anaer",$AW701)),"anaer","")</f>
        <v>anaer</v>
      </c>
      <c r="BE701" t="str">
        <f>IF(ISNUMBER(SEARCH("thickening",$AZ701)),"thickening","")</f>
        <v>thickening</v>
      </c>
      <c r="BF701" s="3" t="str">
        <f>IF(ISNUMBER(SEARCH("airDry",$AW701)),"airDry","")</f>
        <v/>
      </c>
      <c r="BG701" s="3" t="str">
        <f>IF(ISNUMBER(SEARCH("heatDry",$AY701)),"heatDry","")</f>
        <v>heatDry</v>
      </c>
      <c r="BH701" s="3" t="str">
        <f>IF(AND(ISNUMBER(SEARCH("aerobic",$AW701)),ISNUMBER(SEARCH("anaer",$AW701))),"Combined Aer and Anaer.","")</f>
        <v/>
      </c>
    </row>
    <row r="702" spans="1:60" x14ac:dyDescent="0.3">
      <c r="A702" s="4">
        <v>700</v>
      </c>
      <c r="B702" t="s">
        <v>3457</v>
      </c>
      <c r="C702">
        <v>5849</v>
      </c>
      <c r="D702">
        <v>510.76470690485729</v>
      </c>
      <c r="E702">
        <v>504.35348872992392</v>
      </c>
      <c r="F702">
        <v>369.56063638815732</v>
      </c>
      <c r="G702">
        <v>647.75131421941626</v>
      </c>
      <c r="H702">
        <v>-76.671160491465301</v>
      </c>
      <c r="I702">
        <v>-76.302993882750727</v>
      </c>
      <c r="J702">
        <v>-89.010380903579218</v>
      </c>
      <c r="K702">
        <v>-64.052642156280584</v>
      </c>
      <c r="L702">
        <v>3066.3318780274221</v>
      </c>
      <c r="M702">
        <v>3044.6435790818791</v>
      </c>
      <c r="N702">
        <v>2965.755187253912</v>
      </c>
      <c r="O702">
        <v>3232.133186461509</v>
      </c>
      <c r="P702">
        <v>139.15447265781921</v>
      </c>
      <c r="Q702">
        <v>138.63331491071449</v>
      </c>
      <c r="R702">
        <v>117.9357345029803</v>
      </c>
      <c r="S702">
        <v>158.334859654979</v>
      </c>
      <c r="T702">
        <v>62.40311107162421</v>
      </c>
      <c r="U702">
        <v>62.403011929251491</v>
      </c>
      <c r="V702">
        <v>62.36056306026552</v>
      </c>
      <c r="W702">
        <v>62.445250707739312</v>
      </c>
      <c r="X702">
        <v>5360.5940876180712</v>
      </c>
      <c r="Y702">
        <v>5392.2162705131068</v>
      </c>
      <c r="Z702">
        <v>5085.0322393406987</v>
      </c>
      <c r="AA702">
        <v>5538.1478364489949</v>
      </c>
      <c r="AB702">
        <v>1056.5834601568581</v>
      </c>
      <c r="AC702">
        <v>1040.600114476146</v>
      </c>
      <c r="AD702">
        <v>880.15968746075066</v>
      </c>
      <c r="AE702">
        <v>1312.4460146378231</v>
      </c>
      <c r="AF702">
        <v>51.393810591341243</v>
      </c>
      <c r="AG702">
        <v>51.028591166204762</v>
      </c>
      <c r="AH702">
        <v>49.717630534218152</v>
      </c>
      <c r="AI702">
        <v>54.157880901552858</v>
      </c>
      <c r="AJ702">
        <v>0.40458517012350781</v>
      </c>
      <c r="AK702">
        <v>0.40458429236716559</v>
      </c>
      <c r="AL702">
        <v>0.40446347255974052</v>
      </c>
      <c r="AM702">
        <v>0.40470741444128372</v>
      </c>
      <c r="AN702">
        <v>0.96080053512974983</v>
      </c>
      <c r="AO702">
        <v>0.96080053512974994</v>
      </c>
      <c r="AP702">
        <v>0.96080053512974994</v>
      </c>
      <c r="AQ702">
        <v>0.96080053512974994</v>
      </c>
      <c r="AR702">
        <v>10.58582976442864</v>
      </c>
      <c r="AS702">
        <v>10.58582976442864</v>
      </c>
      <c r="AT702">
        <v>10.58582976442864</v>
      </c>
      <c r="AU702">
        <v>10.58582976442864</v>
      </c>
      <c r="AV702" t="str">
        <f>VLOOKUP(Sheet1[[#This Row],[NPDES ID2]],Combined_Sheet__Major_Only___2[[NPDES ID2]:[ECHO BFR]],3,FALSE)</f>
        <v>PA</v>
      </c>
      <c r="AW702" t="s">
        <v>87</v>
      </c>
      <c r="AX702" t="str">
        <f>VLOOKUP(Sheet1[[#This Row],[NPDES ID2]],Combined_Sheet__Major_Only___2[[NPDES ID2]:[ECHO BFR]],27,FALSE)</f>
        <v>-</v>
      </c>
      <c r="AY702" t="str">
        <f>VLOOKUP(Sheet1[[#This Row],[NPDES ID2]],Combined_Sheet__Major_Only___2[[NPDES ID2]:[ECHO BFR]],28,FALSE)</f>
        <v>-</v>
      </c>
      <c r="AZ702" t="str">
        <f>VLOOKUP(Sheet1[[#This Row],[NPDES ID2]],Combined_Sheet__Major_Only___2[[NPDES ID2]:[ECHO BFR]],29,FALSE)</f>
        <v>preliminaryOps, thickening</v>
      </c>
      <c r="BA702">
        <f>VLOOKUP(Sheet1[[#This Row],[NPDES ID2]],Combined_Sheet__Major_Only___2[[NPDES ID2]:[ECHO BFR]],17,FALSE)</f>
        <v>40.016666999999998</v>
      </c>
      <c r="BB702">
        <f>VLOOKUP(Sheet1[[#This Row],[NPDES ID2]],Combined_Sheet__Major_Only___2[[NPDES ID2]:[ECHO BFR]],18,FALSE)</f>
        <v>-76.305555999999996</v>
      </c>
      <c r="BC702" t="str">
        <f>IF(ISNUMBER(SEARCH("aerobic",$AW702)),"aerobic","")</f>
        <v/>
      </c>
      <c r="BD702" t="str">
        <f>IF(ISNUMBER(SEARCH("anaer",$AW702)),"anaer","")</f>
        <v/>
      </c>
      <c r="BE702" t="str">
        <f>IF(ISNUMBER(SEARCH("thickening",$AZ702)),"thickening","")</f>
        <v>thickening</v>
      </c>
      <c r="BF702" s="2" t="str">
        <f>IF(ISNUMBER(SEARCH("airDry",$AW702)),"airDry","")</f>
        <v/>
      </c>
      <c r="BG702" s="2" t="str">
        <f>IF(ISNUMBER(SEARCH("heatDry",$AY702)),"heatDry","")</f>
        <v/>
      </c>
      <c r="BH702" s="2" t="str">
        <f>IF(AND(ISNUMBER(SEARCH("aerobic",$AW702)),ISNUMBER(SEARCH("anaer",$AW702))),"Combined Aer and Anaer.","")</f>
        <v/>
      </c>
    </row>
    <row r="703" spans="1:60" x14ac:dyDescent="0.3">
      <c r="A703" s="4">
        <v>701</v>
      </c>
      <c r="B703" t="s">
        <v>3462</v>
      </c>
      <c r="C703">
        <v>5704</v>
      </c>
      <c r="D703">
        <v>540.10990439752618</v>
      </c>
      <c r="E703">
        <v>532.57012517893929</v>
      </c>
      <c r="F703">
        <v>391.30540732774381</v>
      </c>
      <c r="G703">
        <v>682.85896244061757</v>
      </c>
      <c r="H703">
        <v>-75.550751047717114</v>
      </c>
      <c r="I703">
        <v>-74.903213339008929</v>
      </c>
      <c r="J703">
        <v>-86.937582028855672</v>
      </c>
      <c r="K703">
        <v>-63.56280857192494</v>
      </c>
      <c r="L703">
        <v>2781.0930955982749</v>
      </c>
      <c r="M703">
        <v>2758.4382359852561</v>
      </c>
      <c r="N703">
        <v>2675.741477144154</v>
      </c>
      <c r="O703">
        <v>2954.873061603917</v>
      </c>
      <c r="P703">
        <v>135.96386364785701</v>
      </c>
      <c r="Q703">
        <v>135.39445394908719</v>
      </c>
      <c r="R703">
        <v>117.21332253500471</v>
      </c>
      <c r="S703">
        <v>154.17232114194169</v>
      </c>
      <c r="T703">
        <v>199.83223617135229</v>
      </c>
      <c r="U703">
        <v>199.8319249388982</v>
      </c>
      <c r="V703">
        <v>199.69866742944629</v>
      </c>
      <c r="W703">
        <v>199.96452292226101</v>
      </c>
      <c r="X703">
        <v>18462.150457448599</v>
      </c>
      <c r="Y703">
        <v>18586.838445789868</v>
      </c>
      <c r="Z703">
        <v>17369.837929558471</v>
      </c>
      <c r="AA703">
        <v>19169.69083547288</v>
      </c>
      <c r="AB703">
        <v>5161.6620365227018</v>
      </c>
      <c r="AC703">
        <v>4993.7785622967822</v>
      </c>
      <c r="AD703">
        <v>3975.9572100969908</v>
      </c>
      <c r="AE703">
        <v>7079.8839839754382</v>
      </c>
      <c r="AF703">
        <v>47.814667711133978</v>
      </c>
      <c r="AG703">
        <v>47.421942132227983</v>
      </c>
      <c r="AH703">
        <v>46.021410261711218</v>
      </c>
      <c r="AI703">
        <v>50.774095179068702</v>
      </c>
      <c r="AJ703">
        <v>0.36111960178774849</v>
      </c>
      <c r="AK703">
        <v>0.36111798099146952</v>
      </c>
      <c r="AL703">
        <v>0.36089893656016242</v>
      </c>
      <c r="AM703">
        <v>0.3613413383076543</v>
      </c>
      <c r="AN703">
        <v>0.98726653854128243</v>
      </c>
      <c r="AO703">
        <v>0.98726653854128266</v>
      </c>
      <c r="AP703">
        <v>0.98726653854128266</v>
      </c>
      <c r="AQ703">
        <v>0.98726653854128266</v>
      </c>
      <c r="AR703">
        <v>8.2629947676172009</v>
      </c>
      <c r="AS703">
        <v>8.2629947676171991</v>
      </c>
      <c r="AT703">
        <v>8.2629947676171991</v>
      </c>
      <c r="AU703">
        <v>8.2629947676171991</v>
      </c>
      <c r="AV703" t="str">
        <f>VLOOKUP(Sheet1[[#This Row],[NPDES ID2]],Combined_Sheet__Major_Only___2[[NPDES ID2]:[ECHO BFR]],3,FALSE)</f>
        <v>TN</v>
      </c>
      <c r="AW703" t="s">
        <v>38</v>
      </c>
      <c r="AX703" t="str">
        <f>VLOOKUP(Sheet1[[#This Row],[NPDES ID2]],Combined_Sheet__Major_Only___2[[NPDES ID2]:[ECHO BFR]],27,FALSE)</f>
        <v/>
      </c>
      <c r="AY703" t="str">
        <f>VLOOKUP(Sheet1[[#This Row],[NPDES ID2]],Combined_Sheet__Major_Only___2[[NPDES ID2]:[ECHO BFR]],28,FALSE)</f>
        <v/>
      </c>
      <c r="AZ703" t="str">
        <f>VLOOKUP(Sheet1[[#This Row],[NPDES ID2]],Combined_Sheet__Major_Only___2[[NPDES ID2]:[ECHO BFR]],29,FALSE)</f>
        <v/>
      </c>
      <c r="BA703">
        <f>VLOOKUP(Sheet1[[#This Row],[NPDES ID2]],Combined_Sheet__Major_Only___2[[NPDES ID2]:[ECHO BFR]],17,FALSE)</f>
        <v>35.944642000000002</v>
      </c>
      <c r="BB703">
        <f>VLOOKUP(Sheet1[[#This Row],[NPDES ID2]],Combined_Sheet__Major_Only___2[[NPDES ID2]:[ECHO BFR]],18,FALSE)</f>
        <v>-83.930088999999995</v>
      </c>
      <c r="BC703" t="str">
        <f>IF(ISNUMBER(SEARCH("aerobic",$AW703)),"aerobic","")</f>
        <v/>
      </c>
      <c r="BD703" t="str">
        <f>IF(ISNUMBER(SEARCH("anaer",$AW703)),"anaer","")</f>
        <v/>
      </c>
      <c r="BE703" t="str">
        <f>IF(ISNUMBER(SEARCH("thickening",$AZ703)),"thickening","")</f>
        <v/>
      </c>
      <c r="BF703" s="3" t="str">
        <f>IF(ISNUMBER(SEARCH("airDry",$AW703)),"airDry","")</f>
        <v/>
      </c>
      <c r="BG703" s="3" t="str">
        <f>IF(ISNUMBER(SEARCH("heatDry",$AY703)),"heatDry","")</f>
        <v/>
      </c>
      <c r="BH703" s="3" t="str">
        <f>IF(AND(ISNUMBER(SEARCH("aerobic",$AW703)),ISNUMBER(SEARCH("anaer",$AW703))),"Combined Aer and Anaer.","")</f>
        <v/>
      </c>
    </row>
    <row r="704" spans="1:60" x14ac:dyDescent="0.3">
      <c r="A704" s="4">
        <v>702</v>
      </c>
      <c r="B704" t="s">
        <v>3466</v>
      </c>
      <c r="C704">
        <v>5575.36</v>
      </c>
      <c r="D704">
        <v>430.8288949360512</v>
      </c>
      <c r="E704">
        <v>426.03538070289608</v>
      </c>
      <c r="F704">
        <v>315.00767453685341</v>
      </c>
      <c r="G704">
        <v>547.66308082061278</v>
      </c>
      <c r="H704">
        <v>-76.02841285862462</v>
      </c>
      <c r="I704">
        <v>-76.909007494503001</v>
      </c>
      <c r="J704">
        <v>-89.283585772618864</v>
      </c>
      <c r="K704">
        <v>-60.772340849893233</v>
      </c>
      <c r="L704">
        <v>3353.7755098134921</v>
      </c>
      <c r="M704">
        <v>3336.3140950088432</v>
      </c>
      <c r="N704">
        <v>3272.72824723655</v>
      </c>
      <c r="O704">
        <v>3487.4012150994099</v>
      </c>
      <c r="P704">
        <v>131.91844814588319</v>
      </c>
      <c r="Q704">
        <v>133.05865123799009</v>
      </c>
      <c r="R704">
        <v>109.0839837130717</v>
      </c>
      <c r="S704">
        <v>151.74142455472511</v>
      </c>
      <c r="T704">
        <v>98.685856421258208</v>
      </c>
      <c r="U704">
        <v>98.685701284856506</v>
      </c>
      <c r="V704">
        <v>98.619277972497059</v>
      </c>
      <c r="W704">
        <v>98.751795850959198</v>
      </c>
      <c r="X704">
        <v>7385.6201118453246</v>
      </c>
      <c r="Y704">
        <v>7418.1584384605776</v>
      </c>
      <c r="Z704">
        <v>7104.2466453932384</v>
      </c>
      <c r="AA704">
        <v>7565.3647192125172</v>
      </c>
      <c r="AB704">
        <v>1126.0270809381809</v>
      </c>
      <c r="AC704">
        <v>1120.018766379663</v>
      </c>
      <c r="AD704">
        <v>977.47993274333419</v>
      </c>
      <c r="AE704">
        <v>1312.518613410615</v>
      </c>
      <c r="AF704">
        <v>58.971758035871311</v>
      </c>
      <c r="AG704">
        <v>58.662625399192592</v>
      </c>
      <c r="AH704">
        <v>57.558644175324751</v>
      </c>
      <c r="AI704">
        <v>61.303444291954641</v>
      </c>
      <c r="AJ704">
        <v>0.49687228679319528</v>
      </c>
      <c r="AK704">
        <v>0.49687113640732278</v>
      </c>
      <c r="AL704">
        <v>0.49671297708558021</v>
      </c>
      <c r="AM704">
        <v>0.49703231592148911</v>
      </c>
      <c r="AN704">
        <v>0.97468937796599231</v>
      </c>
      <c r="AO704">
        <v>0.97468937796599275</v>
      </c>
      <c r="AP704">
        <v>0.97468937796599275</v>
      </c>
      <c r="AQ704">
        <v>0.97468937796599275</v>
      </c>
      <c r="AR704">
        <v>14.10990398285745</v>
      </c>
      <c r="AS704">
        <v>14.109903982857441</v>
      </c>
      <c r="AT704">
        <v>14.109903982857441</v>
      </c>
      <c r="AU704">
        <v>14.109903982857441</v>
      </c>
      <c r="AV704" t="str">
        <f>VLOOKUP(Sheet1[[#This Row],[NPDES ID2]],Combined_Sheet__Major_Only___2[[NPDES ID2]:[ECHO BFR]],3,FALSE)</f>
        <v>TX</v>
      </c>
      <c r="AW704" t="s">
        <v>41</v>
      </c>
      <c r="AX704" t="str">
        <f>VLOOKUP(Sheet1[[#This Row],[NPDES ID2]],Combined_Sheet__Major_Only___2[[NPDES ID2]:[ECHO BFR]],27,FALSE)</f>
        <v>-</v>
      </c>
      <c r="AY704" t="str">
        <f>VLOOKUP(Sheet1[[#This Row],[NPDES ID2]],Combined_Sheet__Major_Only___2[[NPDES ID2]:[ECHO BFR]],28,FALSE)</f>
        <v>-</v>
      </c>
      <c r="AZ704" t="str">
        <f>VLOOKUP(Sheet1[[#This Row],[NPDES ID2]],Combined_Sheet__Major_Only___2[[NPDES ID2]:[ECHO BFR]],29,FALSE)</f>
        <v>thickening</v>
      </c>
      <c r="BA704">
        <f>VLOOKUP(Sheet1[[#This Row],[NPDES ID2]],Combined_Sheet__Major_Only___2[[NPDES ID2]:[ECHO BFR]],17,FALSE)</f>
        <v>29.299154999999999</v>
      </c>
      <c r="BB704">
        <f>VLOOKUP(Sheet1[[#This Row],[NPDES ID2]],Combined_Sheet__Major_Only___2[[NPDES ID2]:[ECHO BFR]],18,FALSE)</f>
        <v>-94.828710000000001</v>
      </c>
      <c r="BC704" t="str">
        <f>IF(ISNUMBER(SEARCH("aerobic",$AW704)),"aerobic","")</f>
        <v>aerobic</v>
      </c>
      <c r="BD704" t="str">
        <f>IF(ISNUMBER(SEARCH("anaer",$AW704)),"anaer","")</f>
        <v/>
      </c>
      <c r="BE704" t="str">
        <f>IF(ISNUMBER(SEARCH("thickening",$AZ704)),"thickening","")</f>
        <v>thickening</v>
      </c>
      <c r="BF704" s="2" t="str">
        <f>IF(ISNUMBER(SEARCH("airDry",$AW704)),"airDry","")</f>
        <v/>
      </c>
      <c r="BG704" s="2" t="str">
        <f>IF(ISNUMBER(SEARCH("heatDry",$AY704)),"heatDry","")</f>
        <v/>
      </c>
      <c r="BH704" s="2" t="str">
        <f>IF(AND(ISNUMBER(SEARCH("aerobic",$AW704)),ISNUMBER(SEARCH("anaer",$AW704))),"Combined Aer and Anaer.","")</f>
        <v/>
      </c>
    </row>
    <row r="705" spans="1:60" x14ac:dyDescent="0.3">
      <c r="A705" s="4">
        <v>703</v>
      </c>
      <c r="B705" t="s">
        <v>3470</v>
      </c>
      <c r="C705">
        <v>5563</v>
      </c>
      <c r="D705">
        <v>514.33332096292486</v>
      </c>
      <c r="E705">
        <v>507.2930908460927</v>
      </c>
      <c r="F705">
        <v>374.22088250570528</v>
      </c>
      <c r="G705">
        <v>650.47218860111377</v>
      </c>
      <c r="H705">
        <v>-74.173614567596189</v>
      </c>
      <c r="I705">
        <v>-73.615078387410051</v>
      </c>
      <c r="J705">
        <v>-86.291217920532489</v>
      </c>
      <c r="K705">
        <v>-61.804552887897991</v>
      </c>
      <c r="L705">
        <v>2800.6043317587119</v>
      </c>
      <c r="M705">
        <v>2779.2112028585202</v>
      </c>
      <c r="N705">
        <v>2701.122507430096</v>
      </c>
      <c r="O705">
        <v>2965.3438798696602</v>
      </c>
      <c r="P705">
        <v>132.43107516391649</v>
      </c>
      <c r="Q705">
        <v>132.09043578091811</v>
      </c>
      <c r="R705">
        <v>113.2183088413952</v>
      </c>
      <c r="S705">
        <v>149.90717908959749</v>
      </c>
      <c r="T705">
        <v>359.31596635360972</v>
      </c>
      <c r="U705">
        <v>359.31540899489022</v>
      </c>
      <c r="V705">
        <v>359.07676988816951</v>
      </c>
      <c r="W705">
        <v>359.55286701457578</v>
      </c>
      <c r="X705">
        <v>32146.607398169512</v>
      </c>
      <c r="Y705">
        <v>32352.59503697756</v>
      </c>
      <c r="Z705">
        <v>30352.81068497587</v>
      </c>
      <c r="AA705">
        <v>33304.975333688708</v>
      </c>
      <c r="AB705">
        <v>7166.9147510013709</v>
      </c>
      <c r="AC705">
        <v>7017.7209800480177</v>
      </c>
      <c r="AD705">
        <v>5824.1529019474447</v>
      </c>
      <c r="AE705">
        <v>9195.5220730170313</v>
      </c>
      <c r="AF705">
        <v>49.387159908227602</v>
      </c>
      <c r="AG705">
        <v>49.004935277238083</v>
      </c>
      <c r="AH705">
        <v>47.652194118504788</v>
      </c>
      <c r="AI705">
        <v>52.248839986216247</v>
      </c>
      <c r="AJ705">
        <v>0.38020485410589389</v>
      </c>
      <c r="AK705">
        <v>0.38020226939383017</v>
      </c>
      <c r="AL705">
        <v>0.37985896384104972</v>
      </c>
      <c r="AM705">
        <v>0.38055254427043023</v>
      </c>
      <c r="AN705">
        <v>0.99286045780264642</v>
      </c>
      <c r="AO705">
        <v>0.99286045780264642</v>
      </c>
      <c r="AP705">
        <v>0.99286045780264642</v>
      </c>
      <c r="AQ705">
        <v>0.99286045780264642</v>
      </c>
      <c r="AR705">
        <v>9.5258103678148967</v>
      </c>
      <c r="AS705">
        <v>9.5258103678148967</v>
      </c>
      <c r="AT705">
        <v>9.5258103678148967</v>
      </c>
      <c r="AU705">
        <v>9.5258103678148967</v>
      </c>
      <c r="AV705" t="str">
        <f>VLOOKUP(Sheet1[[#This Row],[NPDES ID2]],Combined_Sheet__Major_Only___2[[NPDES ID2]:[ECHO BFR]],3,FALSE)</f>
        <v>MD</v>
      </c>
      <c r="AW705" t="s">
        <v>87</v>
      </c>
      <c r="AX705" t="str">
        <f>VLOOKUP(Sheet1[[#This Row],[NPDES ID2]],Combined_Sheet__Major_Only___2[[NPDES ID2]:[ECHO BFR]],27,FALSE)</f>
        <v>-</v>
      </c>
      <c r="AY705" t="str">
        <f>VLOOKUP(Sheet1[[#This Row],[NPDES ID2]],Combined_Sheet__Major_Only___2[[NPDES ID2]:[ECHO BFR]],28,FALSE)</f>
        <v>-</v>
      </c>
      <c r="AZ705" t="str">
        <f>VLOOKUP(Sheet1[[#This Row],[NPDES ID2]],Combined_Sheet__Major_Only___2[[NPDES ID2]:[ECHO BFR]],29,FALSE)</f>
        <v>-</v>
      </c>
      <c r="BA705">
        <f>VLOOKUP(Sheet1[[#This Row],[NPDES ID2]],Combined_Sheet__Major_Only___2[[NPDES ID2]:[ECHO BFR]],17,FALSE)</f>
        <v>39.357849999999999</v>
      </c>
      <c r="BB705">
        <f>VLOOKUP(Sheet1[[#This Row],[NPDES ID2]],Combined_Sheet__Major_Only___2[[NPDES ID2]:[ECHO BFR]],18,FALSE)</f>
        <v>-77.415599999999998</v>
      </c>
      <c r="BC705" t="str">
        <f>IF(ISNUMBER(SEARCH("aerobic",$AW705)),"aerobic","")</f>
        <v/>
      </c>
      <c r="BD705" t="str">
        <f>IF(ISNUMBER(SEARCH("anaer",$AW705)),"anaer","")</f>
        <v/>
      </c>
      <c r="BE705" t="str">
        <f>IF(ISNUMBER(SEARCH("thickening",$AZ705)),"thickening","")</f>
        <v/>
      </c>
      <c r="BF705" s="3" t="str">
        <f>IF(ISNUMBER(SEARCH("airDry",$AW705)),"airDry","")</f>
        <v/>
      </c>
      <c r="BG705" s="3" t="str">
        <f>IF(ISNUMBER(SEARCH("heatDry",$AY705)),"heatDry","")</f>
        <v/>
      </c>
      <c r="BH705" s="3" t="str">
        <f>IF(AND(ISNUMBER(SEARCH("aerobic",$AW705)),ISNUMBER(SEARCH("anaer",$AW705))),"Combined Aer and Anaer.","")</f>
        <v/>
      </c>
    </row>
    <row r="706" spans="1:60" x14ac:dyDescent="0.3">
      <c r="A706" s="4">
        <v>704</v>
      </c>
      <c r="B706" t="s">
        <v>3475</v>
      </c>
      <c r="C706">
        <v>5047</v>
      </c>
      <c r="D706">
        <v>454.91595527626919</v>
      </c>
      <c r="E706">
        <v>448.65402887901809</v>
      </c>
      <c r="F706">
        <v>336.0942095027782</v>
      </c>
      <c r="G706">
        <v>574.33522451466206</v>
      </c>
      <c r="H706">
        <v>-76.846070722866727</v>
      </c>
      <c r="I706">
        <v>-76.678308577964785</v>
      </c>
      <c r="J706">
        <v>-89.47554684741668</v>
      </c>
      <c r="K706">
        <v>-64.033092164014434</v>
      </c>
      <c r="L706">
        <v>2696.1999350690999</v>
      </c>
      <c r="M706">
        <v>2677.8511526282368</v>
      </c>
      <c r="N706">
        <v>2611.1605152617681</v>
      </c>
      <c r="O706">
        <v>2836.3739948136231</v>
      </c>
      <c r="P706">
        <v>120.0033590728341</v>
      </c>
      <c r="Q706">
        <v>119.8141123732275</v>
      </c>
      <c r="R706">
        <v>101.4927147928605</v>
      </c>
      <c r="S706">
        <v>136.84920746507549</v>
      </c>
      <c r="T706">
        <v>44.032436843232652</v>
      </c>
      <c r="U706">
        <v>44.032366051748369</v>
      </c>
      <c r="V706">
        <v>44.002055919365063</v>
      </c>
      <c r="W706">
        <v>44.062526171399568</v>
      </c>
      <c r="X706">
        <v>3711.7055491877959</v>
      </c>
      <c r="Y706">
        <v>3732.7863969233149</v>
      </c>
      <c r="Z706">
        <v>3528.1009300076739</v>
      </c>
      <c r="AA706">
        <v>3829.8735021226289</v>
      </c>
      <c r="AB706">
        <v>1030.1943404137869</v>
      </c>
      <c r="AC706">
        <v>1000.847970065779</v>
      </c>
      <c r="AD706">
        <v>797.86951867255152</v>
      </c>
      <c r="AE706">
        <v>1397.2710340873739</v>
      </c>
      <c r="AF706">
        <v>52.367621991607678</v>
      </c>
      <c r="AG706">
        <v>52.009842167635647</v>
      </c>
      <c r="AH706">
        <v>50.723671750486453</v>
      </c>
      <c r="AI706">
        <v>55.078065194310057</v>
      </c>
      <c r="AJ706">
        <v>0.41642628289480199</v>
      </c>
      <c r="AK706">
        <v>0.41642556132811193</v>
      </c>
      <c r="AL706">
        <v>0.4163258858247425</v>
      </c>
      <c r="AM706">
        <v>0.41652712402894371</v>
      </c>
      <c r="AN706">
        <v>0.94571945730142604</v>
      </c>
      <c r="AO706">
        <v>0.94571945730142626</v>
      </c>
      <c r="AP706">
        <v>0.94571945730142626</v>
      </c>
      <c r="AQ706">
        <v>0.94571945730142626</v>
      </c>
      <c r="AR706">
        <v>9.0786883399260017</v>
      </c>
      <c r="AS706">
        <v>9.0786883399259999</v>
      </c>
      <c r="AT706">
        <v>9.0786883399259999</v>
      </c>
      <c r="AU706">
        <v>9.0786883399259999</v>
      </c>
      <c r="AV706" t="str">
        <f>VLOOKUP(Sheet1[[#This Row],[NPDES ID2]],Combined_Sheet__Major_Only___2[[NPDES ID2]:[ECHO BFR]],3,FALSE)</f>
        <v>MD</v>
      </c>
      <c r="AW706" t="s">
        <v>87</v>
      </c>
      <c r="AX706" t="str">
        <f>VLOOKUP(Sheet1[[#This Row],[NPDES ID2]],Combined_Sheet__Major_Only___2[[NPDES ID2]:[ECHO BFR]],27,FALSE)</f>
        <v>-</v>
      </c>
      <c r="AY706" t="str">
        <f>VLOOKUP(Sheet1[[#This Row],[NPDES ID2]],Combined_Sheet__Major_Only___2[[NPDES ID2]:[ECHO BFR]],28,FALSE)</f>
        <v>-</v>
      </c>
      <c r="AZ706" t="str">
        <f>VLOOKUP(Sheet1[[#This Row],[NPDES ID2]],Combined_Sheet__Major_Only___2[[NPDES ID2]:[ECHO BFR]],29,FALSE)</f>
        <v>thickening</v>
      </c>
      <c r="BA706">
        <f>VLOOKUP(Sheet1[[#This Row],[NPDES ID2]],Combined_Sheet__Major_Only___2[[NPDES ID2]:[ECHO BFR]],17,FALSE)</f>
        <v>39.171019999999999</v>
      </c>
      <c r="BB706">
        <f>VLOOKUP(Sheet1[[#This Row],[NPDES ID2]],Combined_Sheet__Major_Only___2[[NPDES ID2]:[ECHO BFR]],18,FALSE)</f>
        <v>-77.262720000000002</v>
      </c>
      <c r="BC706" t="str">
        <f>IF(ISNUMBER(SEARCH("aerobic",$AW706)),"aerobic","")</f>
        <v/>
      </c>
      <c r="BD706" t="str">
        <f>IF(ISNUMBER(SEARCH("anaer",$AW706)),"anaer","")</f>
        <v/>
      </c>
      <c r="BE706" t="str">
        <f>IF(ISNUMBER(SEARCH("thickening",$AZ706)),"thickening","")</f>
        <v>thickening</v>
      </c>
      <c r="BF706" s="2" t="str">
        <f>IF(ISNUMBER(SEARCH("airDry",$AW706)),"airDry","")</f>
        <v/>
      </c>
      <c r="BG706" s="2" t="str">
        <f>IF(ISNUMBER(SEARCH("heatDry",$AY706)),"heatDry","")</f>
        <v/>
      </c>
      <c r="BH706" s="2" t="str">
        <f>IF(AND(ISNUMBER(SEARCH("aerobic",$AW706)),ISNUMBER(SEARCH("anaer",$AW706))),"Combined Aer and Anaer.","")</f>
        <v/>
      </c>
    </row>
    <row r="707" spans="1:60" x14ac:dyDescent="0.3">
      <c r="A707" s="4">
        <v>705</v>
      </c>
      <c r="B707" t="s">
        <v>3480</v>
      </c>
      <c r="C707">
        <v>5033.04</v>
      </c>
      <c r="D707">
        <v>371.9266131612606</v>
      </c>
      <c r="E707">
        <v>368.884795097888</v>
      </c>
      <c r="F707">
        <v>276.44540796098732</v>
      </c>
      <c r="G707">
        <v>471.98529867500901</v>
      </c>
      <c r="H707">
        <v>-76.011862028126586</v>
      </c>
      <c r="I707">
        <v>-77.314254267835381</v>
      </c>
      <c r="J707">
        <v>-89.473105335006352</v>
      </c>
      <c r="K707">
        <v>-59.178392781163367</v>
      </c>
      <c r="L707">
        <v>3281.106593886198</v>
      </c>
      <c r="M707">
        <v>3267.2234303650571</v>
      </c>
      <c r="N707">
        <v>3216.719106483758</v>
      </c>
      <c r="O707">
        <v>3387.2504534833402</v>
      </c>
      <c r="P707">
        <v>118.63440750166841</v>
      </c>
      <c r="Q707">
        <v>119.9787442041002</v>
      </c>
      <c r="R707">
        <v>96.45103279707412</v>
      </c>
      <c r="S707">
        <v>135.7204237050384</v>
      </c>
      <c r="T707">
        <v>69.080021609463131</v>
      </c>
      <c r="U707">
        <v>69.079912162822666</v>
      </c>
      <c r="V707">
        <v>69.033051411217087</v>
      </c>
      <c r="W707">
        <v>69.126540988374984</v>
      </c>
      <c r="X707">
        <v>4769.7372131527136</v>
      </c>
      <c r="Y707">
        <v>4786.7836744705137</v>
      </c>
      <c r="Z707">
        <v>4621.9989564261004</v>
      </c>
      <c r="AA707">
        <v>4863.8433990509511</v>
      </c>
      <c r="AB707">
        <v>770.02432109028712</v>
      </c>
      <c r="AC707">
        <v>764.97633769642368</v>
      </c>
      <c r="AD707">
        <v>664.00359785818398</v>
      </c>
      <c r="AE707">
        <v>902.57214222373398</v>
      </c>
      <c r="AF707">
        <v>63.903895882538272</v>
      </c>
      <c r="AG707">
        <v>63.631889357266807</v>
      </c>
      <c r="AH707">
        <v>62.659106759977142</v>
      </c>
      <c r="AI707">
        <v>65.957492695008995</v>
      </c>
      <c r="AJ707">
        <v>0.55708818067945709</v>
      </c>
      <c r="AK707">
        <v>0.55708727091677535</v>
      </c>
      <c r="AL707">
        <v>0.55696149554060759</v>
      </c>
      <c r="AM707">
        <v>0.55721542413408132</v>
      </c>
      <c r="AN707">
        <v>0.96439586769004582</v>
      </c>
      <c r="AO707">
        <v>0.96439586769004615</v>
      </c>
      <c r="AP707">
        <v>0.96439586769004615</v>
      </c>
      <c r="AQ707">
        <v>0.96439586769004615</v>
      </c>
      <c r="AR707">
        <v>14.76718223208877</v>
      </c>
      <c r="AS707">
        <v>14.76718223208877</v>
      </c>
      <c r="AT707">
        <v>14.76718223208877</v>
      </c>
      <c r="AU707">
        <v>14.76718223208877</v>
      </c>
      <c r="AV707" t="str">
        <f>VLOOKUP(Sheet1[[#This Row],[NPDES ID2]],Combined_Sheet__Major_Only___2[[NPDES ID2]:[ECHO BFR]],3,FALSE)</f>
        <v>MD</v>
      </c>
      <c r="AW707" t="s">
        <v>544</v>
      </c>
      <c r="AX707" t="str">
        <f>VLOOKUP(Sheet1[[#This Row],[NPDES ID2]],Combined_Sheet__Major_Only___2[[NPDES ID2]:[ECHO BFR]],27,FALSE)</f>
        <v>-</v>
      </c>
      <c r="AY707" t="str">
        <f>VLOOKUP(Sheet1[[#This Row],[NPDES ID2]],Combined_Sheet__Major_Only___2[[NPDES ID2]:[ECHO BFR]],28,FALSE)</f>
        <v>-</v>
      </c>
      <c r="AZ707" t="str">
        <f>VLOOKUP(Sheet1[[#This Row],[NPDES ID2]],Combined_Sheet__Major_Only___2[[NPDES ID2]:[ECHO BFR]],29,FALSE)</f>
        <v>thickening</v>
      </c>
      <c r="BA707">
        <f>VLOOKUP(Sheet1[[#This Row],[NPDES ID2]],Combined_Sheet__Major_Only___2[[NPDES ID2]:[ECHO BFR]],17,FALSE)</f>
        <v>38.578035999999997</v>
      </c>
      <c r="BB707">
        <f>VLOOKUP(Sheet1[[#This Row],[NPDES ID2]],Combined_Sheet__Major_Only___2[[NPDES ID2]:[ECHO BFR]],18,FALSE)</f>
        <v>-77.110999000000007</v>
      </c>
      <c r="BC707" t="str">
        <f>IF(ISNUMBER(SEARCH("aerobic",$AW707)),"aerobic","")</f>
        <v>aerobic</v>
      </c>
      <c r="BD707" t="str">
        <f>IF(ISNUMBER(SEARCH("anaer",$AW707)),"anaer","")</f>
        <v/>
      </c>
      <c r="BE707" t="str">
        <f>IF(ISNUMBER(SEARCH("thickening",$AZ707)),"thickening","")</f>
        <v>thickening</v>
      </c>
      <c r="BF707" s="3" t="str">
        <f>IF(ISNUMBER(SEARCH("airDry",$AW707)),"airDry","")</f>
        <v/>
      </c>
      <c r="BG707" s="3" t="str">
        <f>IF(ISNUMBER(SEARCH("heatDry",$AY707)),"heatDry","")</f>
        <v/>
      </c>
      <c r="BH707" s="3" t="str">
        <f>IF(AND(ISNUMBER(SEARCH("aerobic",$AW707)),ISNUMBER(SEARCH("anaer",$AW707))),"Combined Aer and Anaer.","")</f>
        <v/>
      </c>
    </row>
    <row r="708" spans="1:60" x14ac:dyDescent="0.3">
      <c r="A708" s="4">
        <v>706</v>
      </c>
      <c r="B708" t="s">
        <v>3485</v>
      </c>
      <c r="C708">
        <v>4991.88</v>
      </c>
      <c r="D708">
        <v>376.35162316825199</v>
      </c>
      <c r="E708">
        <v>372.98837272065828</v>
      </c>
      <c r="F708">
        <v>279.93243804902733</v>
      </c>
      <c r="G708">
        <v>477.26324291043119</v>
      </c>
      <c r="H708">
        <v>-76.542813170283537</v>
      </c>
      <c r="I708">
        <v>-77.779093367772617</v>
      </c>
      <c r="J708">
        <v>-90.396133970082403</v>
      </c>
      <c r="K708">
        <v>-60.539932880536377</v>
      </c>
      <c r="L708">
        <v>3199.52075964707</v>
      </c>
      <c r="M708">
        <v>3185.3270571052931</v>
      </c>
      <c r="N708">
        <v>3133.8004559710789</v>
      </c>
      <c r="O708">
        <v>3307.832934953276</v>
      </c>
      <c r="P708">
        <v>117.78153159143</v>
      </c>
      <c r="Q708">
        <v>118.99477147847369</v>
      </c>
      <c r="R708">
        <v>96.064016115299793</v>
      </c>
      <c r="S708">
        <v>134.8842639647213</v>
      </c>
      <c r="T708">
        <v>3.8769600634854271</v>
      </c>
      <c r="U708">
        <v>3.876951242695728</v>
      </c>
      <c r="V708">
        <v>3.8731745270898301</v>
      </c>
      <c r="W708">
        <v>3.8807092663533611</v>
      </c>
      <c r="X708">
        <v>272.27888814043519</v>
      </c>
      <c r="Y708">
        <v>273.25942025853283</v>
      </c>
      <c r="Z708">
        <v>263.52936775415458</v>
      </c>
      <c r="AA708">
        <v>277.89894840678551</v>
      </c>
      <c r="AB708">
        <v>51.617036229578417</v>
      </c>
      <c r="AC708">
        <v>51.122792602681507</v>
      </c>
      <c r="AD708">
        <v>43.376885035826078</v>
      </c>
      <c r="AE708">
        <v>62.204663414897958</v>
      </c>
      <c r="AF708">
        <v>62.821193777107617</v>
      </c>
      <c r="AG708">
        <v>62.541661793339841</v>
      </c>
      <c r="AH708">
        <v>61.535483114264231</v>
      </c>
      <c r="AI708">
        <v>64.94067061094853</v>
      </c>
      <c r="AJ708">
        <v>0.54386088743717886</v>
      </c>
      <c r="AK708">
        <v>0.54386041709877486</v>
      </c>
      <c r="AL708">
        <v>0.54379497658853981</v>
      </c>
      <c r="AM708">
        <v>0.54392708059729</v>
      </c>
      <c r="AN708">
        <v>0.65871295101495808</v>
      </c>
      <c r="AO708">
        <v>0.65871295101495808</v>
      </c>
      <c r="AP708">
        <v>0.65871295101495808</v>
      </c>
      <c r="AQ708">
        <v>0.65871295101495808</v>
      </c>
      <c r="AR708">
        <v>13.2228807146622</v>
      </c>
      <c r="AS708">
        <v>13.22288071466221</v>
      </c>
      <c r="AT708">
        <v>13.22288071466221</v>
      </c>
      <c r="AU708">
        <v>13.22288071466221</v>
      </c>
      <c r="AV708" t="str">
        <f>VLOOKUP(Sheet1[[#This Row],[NPDES ID2]],Combined_Sheet__Major_Only___2[[NPDES ID2]:[ECHO BFR]],3,FALSE)</f>
        <v>CA</v>
      </c>
      <c r="AW708" t="s">
        <v>12183</v>
      </c>
      <c r="AX708" t="str">
        <f>VLOOKUP(Sheet1[[#This Row],[NPDES ID2]],Combined_Sheet__Major_Only___2[[NPDES ID2]:[ECHO BFR]],27,FALSE)</f>
        <v>other, methaneBioCaptureRecover, tempSludgeStore</v>
      </c>
      <c r="AY708" t="str">
        <f>VLOOKUP(Sheet1[[#This Row],[NPDES ID2]],Combined_Sheet__Major_Only___2[[NPDES ID2]:[ECHO BFR]],28,FALSE)</f>
        <v>-</v>
      </c>
      <c r="AZ708" t="str">
        <f>VLOOKUP(Sheet1[[#This Row],[NPDES ID2]],Combined_Sheet__Major_Only___2[[NPDES ID2]:[ECHO BFR]],29,FALSE)</f>
        <v>thickening, preliminaryOps</v>
      </c>
      <c r="BA708">
        <f>VLOOKUP(Sheet1[[#This Row],[NPDES ID2]],Combined_Sheet__Major_Only___2[[NPDES ID2]:[ECHO BFR]],17,FALSE)</f>
        <v>37.6798799996632</v>
      </c>
      <c r="BB708">
        <f>VLOOKUP(Sheet1[[#This Row],[NPDES ID2]],Combined_Sheet__Major_Only___2[[NPDES ID2]:[ECHO BFR]],18,FALSE)</f>
        <v>-122.12648197975901</v>
      </c>
      <c r="BC708" t="str">
        <f>IF(ISNUMBER(SEARCH("aerobic",$AW708)),"aerobic","")</f>
        <v/>
      </c>
      <c r="BD708" t="str">
        <f>IF(ISNUMBER(SEARCH("anaer",$AW708)),"anaer","")</f>
        <v>anaer</v>
      </c>
      <c r="BE708" t="str">
        <f>IF(ISNUMBER(SEARCH("thickening",$AZ708)),"thickening","")</f>
        <v>thickening</v>
      </c>
      <c r="BF708" s="2" t="str">
        <f>IF(ISNUMBER(SEARCH("airDry",$AW708)),"airDry","")</f>
        <v>airDry</v>
      </c>
      <c r="BG708" s="2" t="str">
        <f>IF(ISNUMBER(SEARCH("heatDry",$AY708)),"heatDry","")</f>
        <v/>
      </c>
      <c r="BH708" s="2" t="str">
        <f>IF(AND(ISNUMBER(SEARCH("aerobic",$AW708)),ISNUMBER(SEARCH("anaer",$AW708))),"Combined Aer and Anaer.","")</f>
        <v/>
      </c>
    </row>
    <row r="709" spans="1:60" x14ac:dyDescent="0.3">
      <c r="A709" s="4">
        <v>707</v>
      </c>
      <c r="B709" t="s">
        <v>3491</v>
      </c>
      <c r="C709">
        <v>4958</v>
      </c>
      <c r="D709">
        <v>369.25640999340868</v>
      </c>
      <c r="E709">
        <v>366.21937447406492</v>
      </c>
      <c r="F709">
        <v>274.96785971152963</v>
      </c>
      <c r="G709">
        <v>468.33937432758199</v>
      </c>
      <c r="H709">
        <v>-75.116253446672104</v>
      </c>
      <c r="I709">
        <v>-76.276090613254695</v>
      </c>
      <c r="J709">
        <v>-88.391832860452212</v>
      </c>
      <c r="K709">
        <v>-58.197574409166307</v>
      </c>
      <c r="L709">
        <v>3224.9391251131101</v>
      </c>
      <c r="M709">
        <v>3211.2386891153628</v>
      </c>
      <c r="N709">
        <v>3161.2286841769901</v>
      </c>
      <c r="O709">
        <v>3330.0689465450532</v>
      </c>
      <c r="P709">
        <v>116.8497980334039</v>
      </c>
      <c r="Q709">
        <v>118.16174262157379</v>
      </c>
      <c r="R709">
        <v>95.012017383159588</v>
      </c>
      <c r="S709">
        <v>133.72388890385901</v>
      </c>
      <c r="T709">
        <v>178.62612255011379</v>
      </c>
      <c r="U709">
        <v>178.6258440443932</v>
      </c>
      <c r="V709">
        <v>178.50659883652679</v>
      </c>
      <c r="W709">
        <v>178.74449907669731</v>
      </c>
      <c r="X709">
        <v>12361.27457389851</v>
      </c>
      <c r="Y709">
        <v>12405.942595273</v>
      </c>
      <c r="Z709">
        <v>11975.34658738401</v>
      </c>
      <c r="AA709">
        <v>12606.985304883279</v>
      </c>
      <c r="AB709">
        <v>2380.9222603137459</v>
      </c>
      <c r="AC709">
        <v>2357.2373733537602</v>
      </c>
      <c r="AD709">
        <v>1995.992186657815</v>
      </c>
      <c r="AE709">
        <v>2879.0585284327349</v>
      </c>
      <c r="AF709">
        <v>63.77588427186631</v>
      </c>
      <c r="AG709">
        <v>63.501828739430053</v>
      </c>
      <c r="AH709">
        <v>62.531820110319849</v>
      </c>
      <c r="AI709">
        <v>65.828458011079618</v>
      </c>
      <c r="AJ709">
        <v>0.5555239875458774</v>
      </c>
      <c r="AK709">
        <v>0.55552220964622956</v>
      </c>
      <c r="AL709">
        <v>0.5552795037631939</v>
      </c>
      <c r="AM709">
        <v>0.55576960946663845</v>
      </c>
      <c r="AN709">
        <v>0.98578566842178017</v>
      </c>
      <c r="AO709">
        <v>0.98578566842178006</v>
      </c>
      <c r="AP709">
        <v>0.98578566842178006</v>
      </c>
      <c r="AQ709">
        <v>0.98578566842178006</v>
      </c>
      <c r="AR709">
        <v>13.30524651993157</v>
      </c>
      <c r="AS709">
        <v>13.30524651993157</v>
      </c>
      <c r="AT709">
        <v>13.30524651993157</v>
      </c>
      <c r="AU709">
        <v>13.30524651993157</v>
      </c>
      <c r="AV709" t="str">
        <f>VLOOKUP(Sheet1[[#This Row],[NPDES ID2]],Combined_Sheet__Major_Only___2[[NPDES ID2]:[ECHO BFR]],3,FALSE)</f>
        <v>VA</v>
      </c>
      <c r="AW709" t="s">
        <v>12181</v>
      </c>
      <c r="AX709" t="str">
        <f>VLOOKUP(Sheet1[[#This Row],[NPDES ID2]],Combined_Sheet__Major_Only___2[[NPDES ID2]:[ECHO BFR]],27,FALSE)</f>
        <v>methaneBioCaptureRecover</v>
      </c>
      <c r="AY709" t="str">
        <f>VLOOKUP(Sheet1[[#This Row],[NPDES ID2]],Combined_Sheet__Major_Only___2[[NPDES ID2]:[ECHO BFR]],28,FALSE)</f>
        <v>pasteurize</v>
      </c>
      <c r="AZ709" t="str">
        <f>VLOOKUP(Sheet1[[#This Row],[NPDES ID2]],Combined_Sheet__Major_Only___2[[NPDES ID2]:[ECHO BFR]],29,FALSE)</f>
        <v>preliminaryOps</v>
      </c>
      <c r="BA709">
        <f>VLOOKUP(Sheet1[[#This Row],[NPDES ID2]],Combined_Sheet__Major_Only___2[[NPDES ID2]:[ECHO BFR]],17,FALSE)</f>
        <v>38.798900000000003</v>
      </c>
      <c r="BB709">
        <f>VLOOKUP(Sheet1[[#This Row],[NPDES ID2]],Combined_Sheet__Major_Only___2[[NPDES ID2]:[ECHO BFR]],18,FALSE)</f>
        <v>-77.060599999999994</v>
      </c>
      <c r="BC709" t="str">
        <f>IF(ISNUMBER(SEARCH("aerobic",$AW709)),"aerobic","")</f>
        <v/>
      </c>
      <c r="BD709" t="str">
        <f>IF(ISNUMBER(SEARCH("anaer",$AW709)),"anaer","")</f>
        <v>anaer</v>
      </c>
      <c r="BE709" t="str">
        <f>IF(ISNUMBER(SEARCH("thickening",$AZ709)),"thickening","")</f>
        <v/>
      </c>
      <c r="BF709" s="3" t="str">
        <f>IF(ISNUMBER(SEARCH("airDry",$AW709)),"airDry","")</f>
        <v/>
      </c>
      <c r="BG709" s="3" t="str">
        <f>IF(ISNUMBER(SEARCH("heatDry",$AY709)),"heatDry","")</f>
        <v/>
      </c>
      <c r="BH709" s="3" t="str">
        <f>IF(AND(ISNUMBER(SEARCH("aerobic",$AW709)),ISNUMBER(SEARCH("anaer",$AW709))),"Combined Aer and Anaer.","")</f>
        <v/>
      </c>
    </row>
    <row r="710" spans="1:60" x14ac:dyDescent="0.3">
      <c r="A710" s="4">
        <v>708</v>
      </c>
      <c r="B710" t="s">
        <v>3495</v>
      </c>
      <c r="C710">
        <v>4894.5</v>
      </c>
      <c r="D710">
        <v>460.55178284983077</v>
      </c>
      <c r="E710">
        <v>453.95482397993862</v>
      </c>
      <c r="F710">
        <v>341.4368713450682</v>
      </c>
      <c r="G710">
        <v>580.25468147213735</v>
      </c>
      <c r="H710">
        <v>-76.835965231217557</v>
      </c>
      <c r="I710">
        <v>-76.412173718708857</v>
      </c>
      <c r="J710">
        <v>-89.093985962888581</v>
      </c>
      <c r="K710">
        <v>-64.580729388938323</v>
      </c>
      <c r="L710">
        <v>2533.768618923285</v>
      </c>
      <c r="M710">
        <v>2515.3763317417502</v>
      </c>
      <c r="N710">
        <v>2448.5087634905649</v>
      </c>
      <c r="O710">
        <v>2674.3113371500031</v>
      </c>
      <c r="P710">
        <v>116.4994255863224</v>
      </c>
      <c r="Q710">
        <v>115.9642629926565</v>
      </c>
      <c r="R710">
        <v>98.995787280842194</v>
      </c>
      <c r="S710">
        <v>132.3693700980879</v>
      </c>
      <c r="T710">
        <v>62.124828273285438</v>
      </c>
      <c r="U710">
        <v>62.124729560377887</v>
      </c>
      <c r="V710">
        <v>62.08246457150149</v>
      </c>
      <c r="W710">
        <v>62.166785368826652</v>
      </c>
      <c r="X710">
        <v>5404.657647143651</v>
      </c>
      <c r="Y710">
        <v>5437.3393943379269</v>
      </c>
      <c r="Z710">
        <v>5119.8436987140603</v>
      </c>
      <c r="AA710">
        <v>5588.3532618987647</v>
      </c>
      <c r="AB710">
        <v>1526.717643972828</v>
      </c>
      <c r="AC710">
        <v>1479.3714075579769</v>
      </c>
      <c r="AD710">
        <v>1176.31005332308</v>
      </c>
      <c r="AE710">
        <v>2096.5537387205982</v>
      </c>
      <c r="AF710">
        <v>50.747762797114717</v>
      </c>
      <c r="AG710">
        <v>50.377876789010458</v>
      </c>
      <c r="AH710">
        <v>49.048538543167567</v>
      </c>
      <c r="AI710">
        <v>53.549425943171563</v>
      </c>
      <c r="AJ710">
        <v>0.39673290026055769</v>
      </c>
      <c r="AK710">
        <v>0.39673212864556601</v>
      </c>
      <c r="AL710">
        <v>0.39662572444985239</v>
      </c>
      <c r="AM710">
        <v>0.39684055375071797</v>
      </c>
      <c r="AN710">
        <v>0.96063485848788033</v>
      </c>
      <c r="AO710">
        <v>0.96063485848788044</v>
      </c>
      <c r="AP710">
        <v>0.96063485848788044</v>
      </c>
      <c r="AQ710">
        <v>0.96063485848788044</v>
      </c>
      <c r="AR710">
        <v>8.7281710790155529</v>
      </c>
      <c r="AS710">
        <v>8.7281710790155547</v>
      </c>
      <c r="AT710">
        <v>8.7281710790155547</v>
      </c>
      <c r="AU710">
        <v>8.7281710790155547</v>
      </c>
      <c r="AV710" t="str">
        <f>VLOOKUP(Sheet1[[#This Row],[NPDES ID2]],Combined_Sheet__Major_Only___2[[NPDES ID2]:[ECHO BFR]],3,FALSE)</f>
        <v>FL</v>
      </c>
      <c r="AW710" t="s">
        <v>54</v>
      </c>
      <c r="AX710" t="str">
        <f>VLOOKUP(Sheet1[[#This Row],[NPDES ID2]],Combined_Sheet__Major_Only___2[[NPDES ID2]:[ECHO BFR]],27,FALSE)</f>
        <v>-</v>
      </c>
      <c r="AY710" t="str">
        <f>VLOOKUP(Sheet1[[#This Row],[NPDES ID2]],Combined_Sheet__Major_Only___2[[NPDES ID2]:[ECHO BFR]],28,FALSE)</f>
        <v>-</v>
      </c>
      <c r="AZ710" t="str">
        <f>VLOOKUP(Sheet1[[#This Row],[NPDES ID2]],Combined_Sheet__Major_Only___2[[NPDES ID2]:[ECHO BFR]],29,FALSE)</f>
        <v>thickening</v>
      </c>
      <c r="BA710">
        <f>VLOOKUP(Sheet1[[#This Row],[NPDES ID2]],Combined_Sheet__Major_Only___2[[NPDES ID2]:[ECHO BFR]],17,FALSE)</f>
        <v>26.099519999999998</v>
      </c>
      <c r="BB710">
        <f>VLOOKUP(Sheet1[[#This Row],[NPDES ID2]],Combined_Sheet__Major_Only___2[[NPDES ID2]:[ECHO BFR]],18,FALSE)</f>
        <v>-80.124759999999995</v>
      </c>
      <c r="BC710" t="str">
        <f>IF(ISNUMBER(SEARCH("aerobic",$AW710)),"aerobic","")</f>
        <v/>
      </c>
      <c r="BD710" t="str">
        <f>IF(ISNUMBER(SEARCH("anaer",$AW710)),"anaer","")</f>
        <v/>
      </c>
      <c r="BE710" t="str">
        <f>IF(ISNUMBER(SEARCH("thickening",$AZ710)),"thickening","")</f>
        <v>thickening</v>
      </c>
      <c r="BF710" s="2" t="str">
        <f>IF(ISNUMBER(SEARCH("airDry",$AW710)),"airDry","")</f>
        <v/>
      </c>
      <c r="BG710" s="2" t="str">
        <f>IF(ISNUMBER(SEARCH("heatDry",$AY710)),"heatDry","")</f>
        <v/>
      </c>
      <c r="BH710" s="2" t="str">
        <f>IF(AND(ISNUMBER(SEARCH("aerobic",$AW710)),ISNUMBER(SEARCH("anaer",$AW710))),"Combined Aer and Anaer.","")</f>
        <v/>
      </c>
    </row>
    <row r="711" spans="1:60" x14ac:dyDescent="0.3">
      <c r="A711" s="4">
        <v>709</v>
      </c>
      <c r="B711" t="s">
        <v>3500</v>
      </c>
      <c r="C711">
        <v>4804.7700000000004</v>
      </c>
      <c r="D711">
        <v>487.2809522884524</v>
      </c>
      <c r="E711">
        <v>480.57288807867928</v>
      </c>
      <c r="F711">
        <v>361.50590736617397</v>
      </c>
      <c r="G711">
        <v>612.16807195984393</v>
      </c>
      <c r="H711">
        <v>-77.043544873737645</v>
      </c>
      <c r="I711">
        <v>-76.444984720269645</v>
      </c>
      <c r="J711">
        <v>-88.574316457253659</v>
      </c>
      <c r="K711">
        <v>-65.373839360038531</v>
      </c>
      <c r="L711">
        <v>2324.767549073154</v>
      </c>
      <c r="M711">
        <v>2305.506452348789</v>
      </c>
      <c r="N711">
        <v>2235.4919377048782</v>
      </c>
      <c r="O711">
        <v>2471.9269992617778</v>
      </c>
      <c r="P711">
        <v>114.5983643363233</v>
      </c>
      <c r="Q711">
        <v>114.048398438877</v>
      </c>
      <c r="R711">
        <v>99.026003690687389</v>
      </c>
      <c r="S711">
        <v>130.0926582333077</v>
      </c>
      <c r="T711">
        <v>72.032677548681491</v>
      </c>
      <c r="U711">
        <v>72.03256354529924</v>
      </c>
      <c r="V711">
        <v>71.983751775876954</v>
      </c>
      <c r="W711">
        <v>72.081133732573406</v>
      </c>
      <c r="X711">
        <v>6706.391056697732</v>
      </c>
      <c r="Y711">
        <v>6752.3119456471777</v>
      </c>
      <c r="Z711">
        <v>6304.6436165176838</v>
      </c>
      <c r="AA711">
        <v>6966.9234146511872</v>
      </c>
      <c r="AB711">
        <v>1423.8765739236301</v>
      </c>
      <c r="AC711">
        <v>1395.9586417503381</v>
      </c>
      <c r="AD711">
        <v>1165.884777051104</v>
      </c>
      <c r="AE711">
        <v>1806.24996973218</v>
      </c>
      <c r="AF711">
        <v>47.431644497146301</v>
      </c>
      <c r="AG711">
        <v>47.037219957386718</v>
      </c>
      <c r="AH711">
        <v>45.618107625868788</v>
      </c>
      <c r="AI711">
        <v>50.42138736787264</v>
      </c>
      <c r="AJ711">
        <v>0.35647375906655282</v>
      </c>
      <c r="AK711">
        <v>0.356473049892858</v>
      </c>
      <c r="AL711">
        <v>0.356375291712131</v>
      </c>
      <c r="AM711">
        <v>0.35657266598551968</v>
      </c>
      <c r="AN711">
        <v>0.96578367625082651</v>
      </c>
      <c r="AO711">
        <v>0.96578367625082684</v>
      </c>
      <c r="AP711">
        <v>0.96578367625082684</v>
      </c>
      <c r="AQ711">
        <v>0.96578367625082684</v>
      </c>
      <c r="AR711">
        <v>9.3853955439232113</v>
      </c>
      <c r="AS711">
        <v>9.3853955439232113</v>
      </c>
      <c r="AT711">
        <v>9.3853955439232113</v>
      </c>
      <c r="AU711">
        <v>9.3853955439232113</v>
      </c>
      <c r="AV711" t="str">
        <f>VLOOKUP(Sheet1[[#This Row],[NPDES ID2]],Combined_Sheet__Major_Only___2[[NPDES ID2]:[ECHO BFR]],3,FALSE)</f>
        <v>SC</v>
      </c>
      <c r="AW711" t="s">
        <v>54</v>
      </c>
      <c r="AX711" t="str">
        <f>VLOOKUP(Sheet1[[#This Row],[NPDES ID2]],Combined_Sheet__Major_Only___2[[NPDES ID2]:[ECHO BFR]],27,FALSE)</f>
        <v>other</v>
      </c>
      <c r="AY711" t="str">
        <f>VLOOKUP(Sheet1[[#This Row],[NPDES ID2]],Combined_Sheet__Major_Only___2[[NPDES ID2]:[ECHO BFR]],28,FALSE)</f>
        <v>-</v>
      </c>
      <c r="AZ711" t="str">
        <f>VLOOKUP(Sheet1[[#This Row],[NPDES ID2]],Combined_Sheet__Major_Only___2[[NPDES ID2]:[ECHO BFR]],29,FALSE)</f>
        <v>thickening</v>
      </c>
      <c r="BA711">
        <f>VLOOKUP(Sheet1[[#This Row],[NPDES ID2]],Combined_Sheet__Major_Only___2[[NPDES ID2]:[ECHO BFR]],17,FALSE)</f>
        <v>34.955978000000002</v>
      </c>
      <c r="BB711">
        <f>VLOOKUP(Sheet1[[#This Row],[NPDES ID2]],Combined_Sheet__Major_Only___2[[NPDES ID2]:[ECHO BFR]],18,FALSE)</f>
        <v>-80.958297999999999</v>
      </c>
      <c r="BC711" t="str">
        <f>IF(ISNUMBER(SEARCH("aerobic",$AW711)),"aerobic","")</f>
        <v/>
      </c>
      <c r="BD711" t="str">
        <f>IF(ISNUMBER(SEARCH("anaer",$AW711)),"anaer","")</f>
        <v/>
      </c>
      <c r="BE711" t="str">
        <f>IF(ISNUMBER(SEARCH("thickening",$AZ711)),"thickening","")</f>
        <v>thickening</v>
      </c>
      <c r="BF711" s="3" t="str">
        <f>IF(ISNUMBER(SEARCH("airDry",$AW711)),"airDry","")</f>
        <v/>
      </c>
      <c r="BG711" s="3" t="str">
        <f>IF(ISNUMBER(SEARCH("heatDry",$AY711)),"heatDry","")</f>
        <v/>
      </c>
      <c r="BH711" s="3" t="str">
        <f>IF(AND(ISNUMBER(SEARCH("aerobic",$AW711)),ISNUMBER(SEARCH("anaer",$AW711))),"Combined Aer and Anaer.","")</f>
        <v/>
      </c>
    </row>
    <row r="712" spans="1:60" x14ac:dyDescent="0.3">
      <c r="A712" s="4">
        <v>710</v>
      </c>
      <c r="B712" t="s">
        <v>3505</v>
      </c>
      <c r="C712">
        <v>4652</v>
      </c>
      <c r="D712">
        <v>475.10482827074799</v>
      </c>
      <c r="E712">
        <v>468.79370247275648</v>
      </c>
      <c r="F712">
        <v>354.1340258673597</v>
      </c>
      <c r="G712">
        <v>596.29065024071429</v>
      </c>
      <c r="H712">
        <v>-76.820991310889767</v>
      </c>
      <c r="I712">
        <v>-76.16040887079599</v>
      </c>
      <c r="J712">
        <v>-88.3399167765307</v>
      </c>
      <c r="K712">
        <v>-65.274873201914232</v>
      </c>
      <c r="L712">
        <v>2263.400121705778</v>
      </c>
      <c r="M712">
        <v>2244.8504895645451</v>
      </c>
      <c r="N712">
        <v>2177.3810631388051</v>
      </c>
      <c r="O712">
        <v>2405.2028472376719</v>
      </c>
      <c r="P712">
        <v>110.9315277511477</v>
      </c>
      <c r="Q712">
        <v>110.45915778062989</v>
      </c>
      <c r="R712">
        <v>95.722874715531574</v>
      </c>
      <c r="S712">
        <v>125.85666711115211</v>
      </c>
      <c r="T712">
        <v>99.335624452294596</v>
      </c>
      <c r="U712">
        <v>99.335468313126142</v>
      </c>
      <c r="V712">
        <v>99.268615655447974</v>
      </c>
      <c r="W712">
        <v>99.401990099605854</v>
      </c>
      <c r="X712">
        <v>9196.8725657635896</v>
      </c>
      <c r="Y712">
        <v>9259.239666184927</v>
      </c>
      <c r="Z712">
        <v>8651.3746012013362</v>
      </c>
      <c r="AA712">
        <v>9550.4157323990639</v>
      </c>
      <c r="AB712">
        <v>2344.440018213515</v>
      </c>
      <c r="AC712">
        <v>2280.0399899873901</v>
      </c>
      <c r="AD712">
        <v>1846.3634458918491</v>
      </c>
      <c r="AE712">
        <v>3124.5335377691731</v>
      </c>
      <c r="AF712">
        <v>47.698561183580168</v>
      </c>
      <c r="AG712">
        <v>47.305954354599123</v>
      </c>
      <c r="AH712">
        <v>45.895190829719994</v>
      </c>
      <c r="AI712">
        <v>50.671995937783137</v>
      </c>
      <c r="AJ712">
        <v>0.35971119996695072</v>
      </c>
      <c r="AK712">
        <v>0.35971036352189678</v>
      </c>
      <c r="AL712">
        <v>0.35959537531611502</v>
      </c>
      <c r="AM712">
        <v>0.35982754785086019</v>
      </c>
      <c r="AN712">
        <v>0.97484896587008441</v>
      </c>
      <c r="AO712">
        <v>0.97484896587008463</v>
      </c>
      <c r="AP712">
        <v>0.97484896587008463</v>
      </c>
      <c r="AQ712">
        <v>0.97484896587008463</v>
      </c>
      <c r="AR712">
        <v>8.6061693118499853</v>
      </c>
      <c r="AS712">
        <v>8.6061693118499889</v>
      </c>
      <c r="AT712">
        <v>8.6061693118499889</v>
      </c>
      <c r="AU712">
        <v>8.6061693118499889</v>
      </c>
      <c r="AV712" t="str">
        <f>VLOOKUP(Sheet1[[#This Row],[NPDES ID2]],Combined_Sheet__Major_Only___2[[NPDES ID2]:[ECHO BFR]],3,FALSE)</f>
        <v>AR</v>
      </c>
      <c r="AW712" t="s">
        <v>54</v>
      </c>
      <c r="AX712" t="str">
        <f>VLOOKUP(Sheet1[[#This Row],[NPDES ID2]],Combined_Sheet__Major_Only___2[[NPDES ID2]:[ECHO BFR]],27,FALSE)</f>
        <v>other</v>
      </c>
      <c r="AY712" t="str">
        <f>VLOOKUP(Sheet1[[#This Row],[NPDES ID2]],Combined_Sheet__Major_Only___2[[NPDES ID2]:[ECHO BFR]],28,FALSE)</f>
        <v>-</v>
      </c>
      <c r="AZ712" t="str">
        <f>VLOOKUP(Sheet1[[#This Row],[NPDES ID2]],Combined_Sheet__Major_Only___2[[NPDES ID2]:[ECHO BFR]],29,FALSE)</f>
        <v>thickening</v>
      </c>
      <c r="BA712">
        <f>VLOOKUP(Sheet1[[#This Row],[NPDES ID2]],Combined_Sheet__Major_Only___2[[NPDES ID2]:[ECHO BFR]],17,FALSE)</f>
        <v>35.340580000000003</v>
      </c>
      <c r="BB712">
        <f>VLOOKUP(Sheet1[[#This Row],[NPDES ID2]],Combined_Sheet__Major_Only___2[[NPDES ID2]:[ECHO BFR]],18,FALSE)</f>
        <v>-94.305319999999995</v>
      </c>
      <c r="BC712" t="str">
        <f>IF(ISNUMBER(SEARCH("aerobic",$AW712)),"aerobic","")</f>
        <v/>
      </c>
      <c r="BD712" t="str">
        <f>IF(ISNUMBER(SEARCH("anaer",$AW712)),"anaer","")</f>
        <v/>
      </c>
      <c r="BE712" t="str">
        <f>IF(ISNUMBER(SEARCH("thickening",$AZ712)),"thickening","")</f>
        <v>thickening</v>
      </c>
      <c r="BF712" s="2" t="str">
        <f>IF(ISNUMBER(SEARCH("airDry",$AW712)),"airDry","")</f>
        <v/>
      </c>
      <c r="BG712" s="2" t="str">
        <f>IF(ISNUMBER(SEARCH("heatDry",$AY712)),"heatDry","")</f>
        <v/>
      </c>
      <c r="BH712" s="2" t="str">
        <f>IF(AND(ISNUMBER(SEARCH("aerobic",$AW712)),ISNUMBER(SEARCH("anaer",$AW712))),"Combined Aer and Anaer.","")</f>
        <v/>
      </c>
    </row>
    <row r="713" spans="1:60" x14ac:dyDescent="0.3">
      <c r="A713" s="4">
        <v>711</v>
      </c>
      <c r="B713" t="s">
        <v>3510</v>
      </c>
      <c r="C713">
        <v>4584.7</v>
      </c>
      <c r="D713">
        <v>433.79163389774379</v>
      </c>
      <c r="E713">
        <v>427.97293989782338</v>
      </c>
      <c r="F713">
        <v>324.75755353941372</v>
      </c>
      <c r="G713">
        <v>545.55422770375219</v>
      </c>
      <c r="H713">
        <v>-77.31356709190888</v>
      </c>
      <c r="I713">
        <v>-77.172219101247066</v>
      </c>
      <c r="J713">
        <v>-89.961383596280442</v>
      </c>
      <c r="K713">
        <v>-64.535807283987211</v>
      </c>
      <c r="L713">
        <v>2420.9524932092481</v>
      </c>
      <c r="M713">
        <v>2404.0615890304048</v>
      </c>
      <c r="N713">
        <v>2342.7564888582751</v>
      </c>
      <c r="O713">
        <v>2549.822586540799</v>
      </c>
      <c r="P713">
        <v>109.0681457133101</v>
      </c>
      <c r="Q713">
        <v>108.7834526645771</v>
      </c>
      <c r="R713">
        <v>92.361289029424682</v>
      </c>
      <c r="S713">
        <v>124.2206134062514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51.757312295791451</v>
      </c>
      <c r="AG713">
        <v>51.395381638618709</v>
      </c>
      <c r="AH713">
        <v>50.090044232706369</v>
      </c>
      <c r="AI713">
        <v>54.505266636072577</v>
      </c>
      <c r="AJ713">
        <v>0.40900450404611682</v>
      </c>
      <c r="AK713">
        <v>0.40900408423791718</v>
      </c>
      <c r="AL713">
        <v>0.40894575309748632</v>
      </c>
      <c r="AM713">
        <v>0.40906350817709991</v>
      </c>
      <c r="AN713">
        <v>0.17653930692184491</v>
      </c>
      <c r="AO713">
        <v>0.17653930692184491</v>
      </c>
      <c r="AP713">
        <v>0.17653930692184491</v>
      </c>
      <c r="AQ713">
        <v>0.17653930692184491</v>
      </c>
      <c r="AR713">
        <v>9.0480522933004313</v>
      </c>
      <c r="AS713">
        <v>9.048052293300433</v>
      </c>
      <c r="AT713">
        <v>9.048052293300433</v>
      </c>
      <c r="AU713">
        <v>9.048052293300433</v>
      </c>
      <c r="AV713" t="str">
        <f>VLOOKUP(Sheet1[[#This Row],[NPDES ID2]],Combined_Sheet__Major_Only___2[[NPDES ID2]:[ECHO BFR]],3,FALSE)</f>
        <v>UT</v>
      </c>
      <c r="AW713" t="s">
        <v>54</v>
      </c>
      <c r="AX713" t="str">
        <f>VLOOKUP(Sheet1[[#This Row],[NPDES ID2]],Combined_Sheet__Major_Only___2[[NPDES ID2]:[ECHO BFR]],27,FALSE)</f>
        <v>-</v>
      </c>
      <c r="AY713" t="str">
        <f>VLOOKUP(Sheet1[[#This Row],[NPDES ID2]],Combined_Sheet__Major_Only___2[[NPDES ID2]:[ECHO BFR]],28,FALSE)</f>
        <v>heatDry</v>
      </c>
      <c r="AZ713" t="str">
        <f>VLOOKUP(Sheet1[[#This Row],[NPDES ID2]],Combined_Sheet__Major_Only___2[[NPDES ID2]:[ECHO BFR]],29,FALSE)</f>
        <v>thickening, preliminaryOps</v>
      </c>
      <c r="BA713">
        <f>VLOOKUP(Sheet1[[#This Row],[NPDES ID2]],Combined_Sheet__Major_Only___2[[NPDES ID2]:[ECHO BFR]],17,FALSE)</f>
        <v>40.614637000000002</v>
      </c>
      <c r="BB713">
        <f>VLOOKUP(Sheet1[[#This Row],[NPDES ID2]],Combined_Sheet__Major_Only___2[[NPDES ID2]:[ECHO BFR]],18,FALSE)</f>
        <v>-111.923776</v>
      </c>
      <c r="BC713" t="str">
        <f>IF(ISNUMBER(SEARCH("aerobic",$AW713)),"aerobic","")</f>
        <v/>
      </c>
      <c r="BD713" t="str">
        <f>IF(ISNUMBER(SEARCH("anaer",$AW713)),"anaer","")</f>
        <v/>
      </c>
      <c r="BE713" t="str">
        <f>IF(ISNUMBER(SEARCH("thickening",$AZ713)),"thickening","")</f>
        <v>thickening</v>
      </c>
      <c r="BF713" s="3" t="str">
        <f>IF(ISNUMBER(SEARCH("airDry",$AW713)),"airDry","")</f>
        <v/>
      </c>
      <c r="BG713" s="3" t="str">
        <f>IF(ISNUMBER(SEARCH("heatDry",$AY713)),"heatDry","")</f>
        <v>heatDry</v>
      </c>
      <c r="BH713" s="3" t="str">
        <f>IF(AND(ISNUMBER(SEARCH("aerobic",$AW713)),ISNUMBER(SEARCH("anaer",$AW713))),"Combined Aer and Anaer.","")</f>
        <v/>
      </c>
    </row>
    <row r="714" spans="1:60" x14ac:dyDescent="0.3">
      <c r="A714" s="4">
        <v>712</v>
      </c>
      <c r="B714" t="s">
        <v>3515</v>
      </c>
      <c r="C714">
        <v>4253</v>
      </c>
      <c r="D714">
        <v>422.09270056539992</v>
      </c>
      <c r="E714">
        <v>417.00158617686429</v>
      </c>
      <c r="F714">
        <v>318.6736597657283</v>
      </c>
      <c r="G714">
        <v>529.10623656544237</v>
      </c>
      <c r="H714">
        <v>-76.702543859313067</v>
      </c>
      <c r="I714">
        <v>-76.268455258218893</v>
      </c>
      <c r="J714">
        <v>-88.952689082574608</v>
      </c>
      <c r="K714">
        <v>-64.263417794328092</v>
      </c>
      <c r="L714">
        <v>2208.9317925587261</v>
      </c>
      <c r="M714">
        <v>2193.0073950955111</v>
      </c>
      <c r="N714">
        <v>2135.0886998440769</v>
      </c>
      <c r="O714">
        <v>2330.661480659247</v>
      </c>
      <c r="P714">
        <v>101.2159435226587</v>
      </c>
      <c r="Q714">
        <v>100.7531937790901</v>
      </c>
      <c r="R714">
        <v>85.933744548963901</v>
      </c>
      <c r="S714">
        <v>115.04436164395619</v>
      </c>
      <c r="T714">
        <v>104.2395828418923</v>
      </c>
      <c r="U714">
        <v>104.2394191345978</v>
      </c>
      <c r="V714">
        <v>104.16932610269809</v>
      </c>
      <c r="W714">
        <v>104.3091652578439</v>
      </c>
      <c r="X714">
        <v>9038.6324590809509</v>
      </c>
      <c r="Y714">
        <v>9092.9774199715357</v>
      </c>
      <c r="Z714">
        <v>8565.262959536185</v>
      </c>
      <c r="AA714">
        <v>9343.8124333854666</v>
      </c>
      <c r="AB714">
        <v>2403.7585308116481</v>
      </c>
      <c r="AC714">
        <v>2337.7209802499801</v>
      </c>
      <c r="AD714">
        <v>1880.222190693712</v>
      </c>
      <c r="AE714">
        <v>3235.835536716676</v>
      </c>
      <c r="AF714">
        <v>50.916566995851603</v>
      </c>
      <c r="AG714">
        <v>50.547824702003091</v>
      </c>
      <c r="AH714">
        <v>49.223835592127372</v>
      </c>
      <c r="AI714">
        <v>53.707834819700032</v>
      </c>
      <c r="AJ714">
        <v>0.3987843314330457</v>
      </c>
      <c r="AK714">
        <v>0.39878347278812648</v>
      </c>
      <c r="AL714">
        <v>0.39866526788904127</v>
      </c>
      <c r="AM714">
        <v>0.39890392958741122</v>
      </c>
      <c r="AN714">
        <v>0.97599145337646254</v>
      </c>
      <c r="AO714">
        <v>0.97599145337646254</v>
      </c>
      <c r="AP714">
        <v>0.97599145337646254</v>
      </c>
      <c r="AQ714">
        <v>0.97599145337646254</v>
      </c>
      <c r="AR714">
        <v>9.0036210052435841</v>
      </c>
      <c r="AS714">
        <v>9.0036210052435841</v>
      </c>
      <c r="AT714">
        <v>9.0036210052435841</v>
      </c>
      <c r="AU714">
        <v>9.0036210052435841</v>
      </c>
      <c r="AV714" t="str">
        <f>VLOOKUP(Sheet1[[#This Row],[NPDES ID2]],Combined_Sheet__Major_Only___2[[NPDES ID2]:[ECHO BFR]],3,FALSE)</f>
        <v>FL</v>
      </c>
      <c r="AW714" t="s">
        <v>54</v>
      </c>
      <c r="AX714" t="str">
        <f>VLOOKUP(Sheet1[[#This Row],[NPDES ID2]],Combined_Sheet__Major_Only___2[[NPDES ID2]:[ECHO BFR]],27,FALSE)</f>
        <v>-</v>
      </c>
      <c r="AY714" t="str">
        <f>VLOOKUP(Sheet1[[#This Row],[NPDES ID2]],Combined_Sheet__Major_Only___2[[NPDES ID2]:[ECHO BFR]],28,FALSE)</f>
        <v>-</v>
      </c>
      <c r="AZ714" t="str">
        <f>VLOOKUP(Sheet1[[#This Row],[NPDES ID2]],Combined_Sheet__Major_Only___2[[NPDES ID2]:[ECHO BFR]],29,FALSE)</f>
        <v>thickening</v>
      </c>
      <c r="BA714">
        <f>VLOOKUP(Sheet1[[#This Row],[NPDES ID2]],Combined_Sheet__Major_Only___2[[NPDES ID2]:[ECHO BFR]],17,FALSE)</f>
        <v>28.072785</v>
      </c>
      <c r="BB714">
        <f>VLOOKUP(Sheet1[[#This Row],[NPDES ID2]],Combined_Sheet__Major_Only___2[[NPDES ID2]:[ECHO BFR]],18,FALSE)</f>
        <v>-82.609341999999998</v>
      </c>
      <c r="BC714" t="str">
        <f>IF(ISNUMBER(SEARCH("aerobic",$AW714)),"aerobic","")</f>
        <v/>
      </c>
      <c r="BD714" t="str">
        <f>IF(ISNUMBER(SEARCH("anaer",$AW714)),"anaer","")</f>
        <v/>
      </c>
      <c r="BE714" t="str">
        <f>IF(ISNUMBER(SEARCH("thickening",$AZ714)),"thickening","")</f>
        <v>thickening</v>
      </c>
      <c r="BF714" s="2" t="str">
        <f>IF(ISNUMBER(SEARCH("airDry",$AW714)),"airDry","")</f>
        <v/>
      </c>
      <c r="BG714" s="2" t="str">
        <f>IF(ISNUMBER(SEARCH("heatDry",$AY714)),"heatDry","")</f>
        <v/>
      </c>
      <c r="BH714" s="2" t="str">
        <f>IF(AND(ISNUMBER(SEARCH("aerobic",$AW714)),ISNUMBER(SEARCH("anaer",$AW714))),"Combined Aer and Anaer.","")</f>
        <v/>
      </c>
    </row>
    <row r="715" spans="1:60" x14ac:dyDescent="0.3">
      <c r="A715" s="4">
        <v>713</v>
      </c>
      <c r="B715" t="s">
        <v>3519</v>
      </c>
      <c r="C715">
        <v>4166</v>
      </c>
      <c r="D715">
        <v>335.50355888876931</v>
      </c>
      <c r="E715">
        <v>332.65863264052842</v>
      </c>
      <c r="F715">
        <v>250.62241676303711</v>
      </c>
      <c r="G715">
        <v>422.59108078011099</v>
      </c>
      <c r="H715">
        <v>-76.346353219502348</v>
      </c>
      <c r="I715">
        <v>-77.617283984687077</v>
      </c>
      <c r="J715">
        <v>-90.108848308764095</v>
      </c>
      <c r="K715">
        <v>-60.023808508590292</v>
      </c>
      <c r="L715">
        <v>2688.788678378829</v>
      </c>
      <c r="M715">
        <v>2677.0868979059869</v>
      </c>
      <c r="N715">
        <v>2634.5744345938278</v>
      </c>
      <c r="O715">
        <v>2778.1466271767699</v>
      </c>
      <c r="P715">
        <v>98.255909467011037</v>
      </c>
      <c r="Q715">
        <v>99.298184962140667</v>
      </c>
      <c r="R715">
        <v>80.035062643084203</v>
      </c>
      <c r="S715">
        <v>112.4755860816649</v>
      </c>
      <c r="T715">
        <v>50.337549762245523</v>
      </c>
      <c r="U715">
        <v>50.337469240277173</v>
      </c>
      <c r="V715">
        <v>50.302992896897862</v>
      </c>
      <c r="W715">
        <v>50.371774951262047</v>
      </c>
      <c r="X715">
        <v>3510.6971627838188</v>
      </c>
      <c r="Y715">
        <v>3523.572644139997</v>
      </c>
      <c r="Z715">
        <v>3399.0159390101899</v>
      </c>
      <c r="AA715">
        <v>3581.8754597668089</v>
      </c>
      <c r="AB715">
        <v>564.65604861500242</v>
      </c>
      <c r="AC715">
        <v>560.98818628008553</v>
      </c>
      <c r="AD715">
        <v>487.09204459544139</v>
      </c>
      <c r="AE715">
        <v>661.35852648321907</v>
      </c>
      <c r="AF715">
        <v>63.261860117096226</v>
      </c>
      <c r="AG715">
        <v>62.985414592974713</v>
      </c>
      <c r="AH715">
        <v>61.992653637252388</v>
      </c>
      <c r="AI715">
        <v>65.354707529594521</v>
      </c>
      <c r="AJ715">
        <v>0.5492439140340426</v>
      </c>
      <c r="AK715">
        <v>0.54924328411808165</v>
      </c>
      <c r="AL715">
        <v>0.54915584690153318</v>
      </c>
      <c r="AM715">
        <v>0.54933236239968675</v>
      </c>
      <c r="AN715">
        <v>0.95205087160488422</v>
      </c>
      <c r="AO715">
        <v>0.95205087160488433</v>
      </c>
      <c r="AP715">
        <v>0.95205087160488433</v>
      </c>
      <c r="AQ715">
        <v>0.95205087160488433</v>
      </c>
      <c r="AR715">
        <v>14.65161937713065</v>
      </c>
      <c r="AS715">
        <v>14.65161937713065</v>
      </c>
      <c r="AT715">
        <v>14.65161937713065</v>
      </c>
      <c r="AU715">
        <v>14.65161937713065</v>
      </c>
      <c r="AV715" t="str">
        <f>VLOOKUP(Sheet1[[#This Row],[NPDES ID2]],Combined_Sheet__Major_Only___2[[NPDES ID2]:[ECHO BFR]],3,FALSE)</f>
        <v>TX</v>
      </c>
      <c r="AW715" t="s">
        <v>12181</v>
      </c>
      <c r="AX715" t="str">
        <f>VLOOKUP(Sheet1[[#This Row],[NPDES ID2]],Combined_Sheet__Major_Only___2[[NPDES ID2]:[ECHO BFR]],27,FALSE)</f>
        <v>methaneBioCaptureRecover</v>
      </c>
      <c r="AY715" t="str">
        <f>VLOOKUP(Sheet1[[#This Row],[NPDES ID2]],Combined_Sheet__Major_Only___2[[NPDES ID2]:[ECHO BFR]],28,FALSE)</f>
        <v>-</v>
      </c>
      <c r="AZ715" t="str">
        <f>VLOOKUP(Sheet1[[#This Row],[NPDES ID2]],Combined_Sheet__Major_Only___2[[NPDES ID2]:[ECHO BFR]],29,FALSE)</f>
        <v>preliminaryOps, thickening, sludgeLagoon</v>
      </c>
      <c r="BA715">
        <f>VLOOKUP(Sheet1[[#This Row],[NPDES ID2]],Combined_Sheet__Major_Only___2[[NPDES ID2]:[ECHO BFR]],17,FALSE)</f>
        <v>31.517821999999999</v>
      </c>
      <c r="BB715">
        <f>VLOOKUP(Sheet1[[#This Row],[NPDES ID2]],Combined_Sheet__Major_Only___2[[NPDES ID2]:[ECHO BFR]],18,FALSE)</f>
        <v>-97.064841000000001</v>
      </c>
      <c r="BC715" t="str">
        <f>IF(ISNUMBER(SEARCH("aerobic",$AW715)),"aerobic","")</f>
        <v/>
      </c>
      <c r="BD715" t="str">
        <f>IF(ISNUMBER(SEARCH("anaer",$AW715)),"anaer","")</f>
        <v>anaer</v>
      </c>
      <c r="BE715" t="str">
        <f>IF(ISNUMBER(SEARCH("thickening",$AZ715)),"thickening","")</f>
        <v>thickening</v>
      </c>
      <c r="BF715" s="3" t="str">
        <f>IF(ISNUMBER(SEARCH("airDry",$AW715)),"airDry","")</f>
        <v/>
      </c>
      <c r="BG715" s="3" t="str">
        <f>IF(ISNUMBER(SEARCH("heatDry",$AY715)),"heatDry","")</f>
        <v/>
      </c>
      <c r="BH715" s="3" t="str">
        <f>IF(AND(ISNUMBER(SEARCH("aerobic",$AW715)),ISNUMBER(SEARCH("anaer",$AW715))),"Combined Aer and Anaer.","")</f>
        <v/>
      </c>
    </row>
    <row r="716" spans="1:60" x14ac:dyDescent="0.3">
      <c r="A716" s="4">
        <v>714</v>
      </c>
      <c r="B716" t="s">
        <v>3523</v>
      </c>
      <c r="C716">
        <v>4158.6000000000004</v>
      </c>
      <c r="D716">
        <v>338.24612878864588</v>
      </c>
      <c r="E716">
        <v>335.22458552946381</v>
      </c>
      <c r="F716">
        <v>252.7766111971755</v>
      </c>
      <c r="G716">
        <v>425.93321135319781</v>
      </c>
      <c r="H716">
        <v>-76.198822567723653</v>
      </c>
      <c r="I716">
        <v>-77.464236163332458</v>
      </c>
      <c r="J716">
        <v>-89.701505584520788</v>
      </c>
      <c r="K716">
        <v>-59.889051430846891</v>
      </c>
      <c r="L716">
        <v>2659.6390313786501</v>
      </c>
      <c r="M716">
        <v>2647.781340586233</v>
      </c>
      <c r="N716">
        <v>2604.6684966982211</v>
      </c>
      <c r="O716">
        <v>2750.252710923673</v>
      </c>
      <c r="P716">
        <v>98.121549947905422</v>
      </c>
      <c r="Q716">
        <v>99.143895751209115</v>
      </c>
      <c r="R716">
        <v>80.051129032211065</v>
      </c>
      <c r="S716">
        <v>112.3939471625368</v>
      </c>
      <c r="T716">
        <v>74.878274845365127</v>
      </c>
      <c r="U716">
        <v>74.878156450461333</v>
      </c>
      <c r="V716">
        <v>74.827464404048001</v>
      </c>
      <c r="W716">
        <v>74.928597608746458</v>
      </c>
      <c r="X716">
        <v>5270.1779304963384</v>
      </c>
      <c r="Y716">
        <v>5290.0244657551011</v>
      </c>
      <c r="Z716">
        <v>5098.2851168972657</v>
      </c>
      <c r="AA716">
        <v>5379.7358982994247</v>
      </c>
      <c r="AB716">
        <v>933.33210888604265</v>
      </c>
      <c r="AC716">
        <v>925.69068601861113</v>
      </c>
      <c r="AD716">
        <v>793.21888884438454</v>
      </c>
      <c r="AE716">
        <v>1110.871933873658</v>
      </c>
      <c r="AF716">
        <v>62.690597130448211</v>
      </c>
      <c r="AG716">
        <v>62.409665703134237</v>
      </c>
      <c r="AH716">
        <v>61.403033983099988</v>
      </c>
      <c r="AI716">
        <v>64.814274704847463</v>
      </c>
      <c r="AJ716">
        <v>0.542265696875459</v>
      </c>
      <c r="AK716">
        <v>0.54226489603037131</v>
      </c>
      <c r="AL716">
        <v>0.54215403603118439</v>
      </c>
      <c r="AM716">
        <v>0.54237784702269809</v>
      </c>
      <c r="AN716">
        <v>0.96702249438772636</v>
      </c>
      <c r="AO716">
        <v>0.96702249438772636</v>
      </c>
      <c r="AP716">
        <v>0.96702249438772636</v>
      </c>
      <c r="AQ716">
        <v>0.96702249438772636</v>
      </c>
      <c r="AR716">
        <v>13.716835074799549</v>
      </c>
      <c r="AS716">
        <v>13.716835074799549</v>
      </c>
      <c r="AT716">
        <v>13.716835074799549</v>
      </c>
      <c r="AU716">
        <v>13.716835074799549</v>
      </c>
      <c r="AV716" t="str">
        <f>VLOOKUP(Sheet1[[#This Row],[NPDES ID2]],Combined_Sheet__Major_Only___2[[NPDES ID2]:[ECHO BFR]],3,FALSE)</f>
        <v>TX</v>
      </c>
      <c r="AW716" t="s">
        <v>12181</v>
      </c>
      <c r="AX716" t="str">
        <f>VLOOKUP(Sheet1[[#This Row],[NPDES ID2]],Combined_Sheet__Major_Only___2[[NPDES ID2]:[ECHO BFR]],27,FALSE)</f>
        <v>tempSludgeStore</v>
      </c>
      <c r="AY716" t="str">
        <f>VLOOKUP(Sheet1[[#This Row],[NPDES ID2]],Combined_Sheet__Major_Only___2[[NPDES ID2]:[ECHO BFR]],28,FALSE)</f>
        <v>highTempCompost</v>
      </c>
      <c r="AZ716" t="str">
        <f>VLOOKUP(Sheet1[[#This Row],[NPDES ID2]],Combined_Sheet__Major_Only___2[[NPDES ID2]:[ECHO BFR]],29,FALSE)</f>
        <v>preliminaryOps, thickening</v>
      </c>
      <c r="BA716">
        <f>VLOOKUP(Sheet1[[#This Row],[NPDES ID2]],Combined_Sheet__Major_Only___2[[NPDES ID2]:[ECHO BFR]],17,FALSE)</f>
        <v>33.198259999999998</v>
      </c>
      <c r="BB716">
        <f>VLOOKUP(Sheet1[[#This Row],[NPDES ID2]],Combined_Sheet__Major_Only___2[[NPDES ID2]:[ECHO BFR]],18,FALSE)</f>
        <v>-97.084569999999999</v>
      </c>
      <c r="BC716" t="str">
        <f>IF(ISNUMBER(SEARCH("aerobic",$AW716)),"aerobic","")</f>
        <v/>
      </c>
      <c r="BD716" t="str">
        <f>IF(ISNUMBER(SEARCH("anaer",$AW716)),"anaer","")</f>
        <v>anaer</v>
      </c>
      <c r="BE716" t="str">
        <f>IF(ISNUMBER(SEARCH("thickening",$AZ716)),"thickening","")</f>
        <v>thickening</v>
      </c>
      <c r="BF716" s="2" t="str">
        <f>IF(ISNUMBER(SEARCH("airDry",$AW716)),"airDry","")</f>
        <v/>
      </c>
      <c r="BG716" s="2" t="str">
        <f>IF(ISNUMBER(SEARCH("heatDry",$AY716)),"heatDry","")</f>
        <v/>
      </c>
      <c r="BH716" s="2" t="str">
        <f>IF(AND(ISNUMBER(SEARCH("aerobic",$AW716)),ISNUMBER(SEARCH("anaer",$AW716))),"Combined Aer and Anaer.","")</f>
        <v/>
      </c>
    </row>
    <row r="717" spans="1:60" x14ac:dyDescent="0.3">
      <c r="A717" s="4">
        <v>715</v>
      </c>
      <c r="B717" t="s">
        <v>3528</v>
      </c>
      <c r="C717">
        <v>4133.29</v>
      </c>
      <c r="D717">
        <v>338.90049505093918</v>
      </c>
      <c r="E717">
        <v>335.73085604956032</v>
      </c>
      <c r="F717">
        <v>253.34748833142979</v>
      </c>
      <c r="G717">
        <v>426.60793265641001</v>
      </c>
      <c r="H717">
        <v>-75.983268030095033</v>
      </c>
      <c r="I717">
        <v>-77.241172318979409</v>
      </c>
      <c r="J717">
        <v>-89.208463056935585</v>
      </c>
      <c r="K717">
        <v>-59.55306509456711</v>
      </c>
      <c r="L717">
        <v>2629.3560908980062</v>
      </c>
      <c r="M717">
        <v>2617.4718769339811</v>
      </c>
      <c r="N717">
        <v>2574.219911873201</v>
      </c>
      <c r="O717">
        <v>2720.2543479667561</v>
      </c>
      <c r="P717">
        <v>97.544049002040268</v>
      </c>
      <c r="Q717">
        <v>98.596937044998711</v>
      </c>
      <c r="R717">
        <v>79.649434990707647</v>
      </c>
      <c r="S717">
        <v>111.7770767200626</v>
      </c>
      <c r="T717">
        <v>107.2754355035559</v>
      </c>
      <c r="U717">
        <v>107.27526711112471</v>
      </c>
      <c r="V717">
        <v>107.2031680877537</v>
      </c>
      <c r="W717">
        <v>107.34700929766829</v>
      </c>
      <c r="X717">
        <v>7590.9392996816323</v>
      </c>
      <c r="Y717">
        <v>7619.9788442482286</v>
      </c>
      <c r="Z717">
        <v>7339.700797298703</v>
      </c>
      <c r="AA717">
        <v>7751.0697446906834</v>
      </c>
      <c r="AB717">
        <v>1507.770983399952</v>
      </c>
      <c r="AC717">
        <v>1491.571413750286</v>
      </c>
      <c r="AD717">
        <v>1256.6102777547201</v>
      </c>
      <c r="AE717">
        <v>1833.302459347992</v>
      </c>
      <c r="AF717">
        <v>62.360261487095983</v>
      </c>
      <c r="AG717">
        <v>62.076589741982332</v>
      </c>
      <c r="AH717">
        <v>61.063003937716047</v>
      </c>
      <c r="AI717">
        <v>64.500648162659445</v>
      </c>
      <c r="AJ717">
        <v>0.53823110727521151</v>
      </c>
      <c r="AK717">
        <v>0.53823009179498349</v>
      </c>
      <c r="AL717">
        <v>0.53808999246033462</v>
      </c>
      <c r="AM717">
        <v>0.53837284972374777</v>
      </c>
      <c r="AN717">
        <v>0.97664812946244906</v>
      </c>
      <c r="AO717">
        <v>0.97664812946244928</v>
      </c>
      <c r="AP717">
        <v>0.97664812946244928</v>
      </c>
      <c r="AQ717">
        <v>0.97664812946244928</v>
      </c>
      <c r="AR717">
        <v>12.790789209931219</v>
      </c>
      <c r="AS717">
        <v>12.790789209931219</v>
      </c>
      <c r="AT717">
        <v>12.790789209931219</v>
      </c>
      <c r="AU717">
        <v>12.790789209931219</v>
      </c>
      <c r="AV717" t="str">
        <f>VLOOKUP(Sheet1[[#This Row],[NPDES ID2]],Combined_Sheet__Major_Only___2[[NPDES ID2]:[ECHO BFR]],3,FALSE)</f>
        <v>CA</v>
      </c>
      <c r="AW717" t="s">
        <v>12181</v>
      </c>
      <c r="AX717" t="str">
        <f>VLOOKUP(Sheet1[[#This Row],[NPDES ID2]],Combined_Sheet__Major_Only___2[[NPDES ID2]:[ECHO BFR]],27,FALSE)</f>
        <v>other</v>
      </c>
      <c r="AY717" t="str">
        <f>VLOOKUP(Sheet1[[#This Row],[NPDES ID2]],Combined_Sheet__Major_Only___2[[NPDES ID2]:[ECHO BFR]],28,FALSE)</f>
        <v>-</v>
      </c>
      <c r="AZ717" t="str">
        <f>VLOOKUP(Sheet1[[#This Row],[NPDES ID2]],Combined_Sheet__Major_Only___2[[NPDES ID2]:[ECHO BFR]],29,FALSE)</f>
        <v>thickening, preliminaryOps</v>
      </c>
      <c r="BA717">
        <f>VLOOKUP(Sheet1[[#This Row],[NPDES ID2]],Combined_Sheet__Major_Only___2[[NPDES ID2]:[ECHO BFR]],17,FALSE)</f>
        <v>37.593046000000001</v>
      </c>
      <c r="BB717">
        <f>VLOOKUP(Sheet1[[#This Row],[NPDES ID2]],Combined_Sheet__Major_Only___2[[NPDES ID2]:[ECHO BFR]],18,FALSE)</f>
        <v>-122.088431</v>
      </c>
      <c r="BC717" t="str">
        <f>IF(ISNUMBER(SEARCH("aerobic",$AW717)),"aerobic","")</f>
        <v/>
      </c>
      <c r="BD717" t="str">
        <f>IF(ISNUMBER(SEARCH("anaer",$AW717)),"anaer","")</f>
        <v>anaer</v>
      </c>
      <c r="BE717" t="str">
        <f>IF(ISNUMBER(SEARCH("thickening",$AZ717)),"thickening","")</f>
        <v>thickening</v>
      </c>
      <c r="BF717" s="3" t="str">
        <f>IF(ISNUMBER(SEARCH("airDry",$AW717)),"airDry","")</f>
        <v/>
      </c>
      <c r="BG717" s="3" t="str">
        <f>IF(ISNUMBER(SEARCH("heatDry",$AY717)),"heatDry","")</f>
        <v/>
      </c>
      <c r="BH717" s="3" t="str">
        <f>IF(AND(ISNUMBER(SEARCH("aerobic",$AW717)),ISNUMBER(SEARCH("anaer",$AW717))),"Combined Aer and Anaer.","")</f>
        <v/>
      </c>
    </row>
    <row r="718" spans="1:60" x14ac:dyDescent="0.3">
      <c r="A718" s="4">
        <v>716</v>
      </c>
      <c r="B718" t="s">
        <v>3532</v>
      </c>
      <c r="C718">
        <v>4099.04</v>
      </c>
      <c r="D718">
        <v>341.32385821867808</v>
      </c>
      <c r="E718">
        <v>337.87018007941953</v>
      </c>
      <c r="F718">
        <v>255.32035631249161</v>
      </c>
      <c r="G718">
        <v>429.40068106374298</v>
      </c>
      <c r="H718">
        <v>-76.055733506420239</v>
      </c>
      <c r="I718">
        <v>-77.195912578690553</v>
      </c>
      <c r="J718">
        <v>-89.110465121356597</v>
      </c>
      <c r="K718">
        <v>-59.894795297289548</v>
      </c>
      <c r="L718">
        <v>2577.1229839422758</v>
      </c>
      <c r="M718">
        <v>2565.1100013510681</v>
      </c>
      <c r="N718">
        <v>2521.392755620881</v>
      </c>
      <c r="O718">
        <v>2668.999741991654</v>
      </c>
      <c r="P718">
        <v>96.791900988070282</v>
      </c>
      <c r="Q718">
        <v>97.767120600797938</v>
      </c>
      <c r="R718">
        <v>79.197949039683834</v>
      </c>
      <c r="S718">
        <v>110.9997315094806</v>
      </c>
      <c r="T718">
        <v>121.25237726776579</v>
      </c>
      <c r="U718">
        <v>121.2521873051564</v>
      </c>
      <c r="V718">
        <v>121.170852778914</v>
      </c>
      <c r="W718">
        <v>121.33311928566459</v>
      </c>
      <c r="X718">
        <v>8681.4976907142282</v>
      </c>
      <c r="Y718">
        <v>8715.7532813222369</v>
      </c>
      <c r="Z718">
        <v>8385.2313762555514</v>
      </c>
      <c r="AA718">
        <v>8870.406177404373</v>
      </c>
      <c r="AB718">
        <v>1299.861667790859</v>
      </c>
      <c r="AC718">
        <v>1293.103982017383</v>
      </c>
      <c r="AD718">
        <v>1132.082140921643</v>
      </c>
      <c r="AE718">
        <v>1505.500858379964</v>
      </c>
      <c r="AF718">
        <v>61.632222083513263</v>
      </c>
      <c r="AG718">
        <v>61.343130890263048</v>
      </c>
      <c r="AH718">
        <v>60.30972503689982</v>
      </c>
      <c r="AI718">
        <v>63.814137281404989</v>
      </c>
      <c r="AJ718">
        <v>0.52934073712912033</v>
      </c>
      <c r="AK718">
        <v>0.52933973494328912</v>
      </c>
      <c r="AL718">
        <v>0.52920147717754651</v>
      </c>
      <c r="AM718">
        <v>0.5294806166106093</v>
      </c>
      <c r="AN718">
        <v>0.97925986060090287</v>
      </c>
      <c r="AO718">
        <v>0.97925986060090264</v>
      </c>
      <c r="AP718">
        <v>0.97925986060090264</v>
      </c>
      <c r="AQ718">
        <v>0.97925986060090264</v>
      </c>
      <c r="AR718">
        <v>14.91273796237993</v>
      </c>
      <c r="AS718">
        <v>14.91273796237993</v>
      </c>
      <c r="AT718">
        <v>14.91273796237993</v>
      </c>
      <c r="AU718">
        <v>14.91273796237993</v>
      </c>
      <c r="AV718" t="str">
        <f>VLOOKUP(Sheet1[[#This Row],[NPDES ID2]],Combined_Sheet__Major_Only___2[[NPDES ID2]:[ECHO BFR]],3,FALSE)</f>
        <v>TX</v>
      </c>
      <c r="AW718" t="s">
        <v>12181</v>
      </c>
      <c r="AX718" t="str">
        <f>VLOOKUP(Sheet1[[#This Row],[NPDES ID2]],Combined_Sheet__Major_Only___2[[NPDES ID2]:[ECHO BFR]],27,FALSE)</f>
        <v>other</v>
      </c>
      <c r="AY718" t="str">
        <f>VLOOKUP(Sheet1[[#This Row],[NPDES ID2]],Combined_Sheet__Major_Only___2[[NPDES ID2]:[ECHO BFR]],28,FALSE)</f>
        <v>highTempCompost</v>
      </c>
      <c r="AZ718" t="str">
        <f>VLOOKUP(Sheet1[[#This Row],[NPDES ID2]],Combined_Sheet__Major_Only___2[[NPDES ID2]:[ECHO BFR]],29,FALSE)</f>
        <v>thickening</v>
      </c>
      <c r="BA718">
        <f>VLOOKUP(Sheet1[[#This Row],[NPDES ID2]],Combined_Sheet__Major_Only___2[[NPDES ID2]:[ECHO BFR]],17,FALSE)</f>
        <v>33.378528000000003</v>
      </c>
      <c r="BB718">
        <f>VLOOKUP(Sheet1[[#This Row],[NPDES ID2]],Combined_Sheet__Major_Only___2[[NPDES ID2]:[ECHO BFR]],18,FALSE)</f>
        <v>-94.046484000000007</v>
      </c>
      <c r="BC718" t="str">
        <f>IF(ISNUMBER(SEARCH("aerobic",$AW718)),"aerobic","")</f>
        <v/>
      </c>
      <c r="BD718" t="str">
        <f>IF(ISNUMBER(SEARCH("anaer",$AW718)),"anaer","")</f>
        <v>anaer</v>
      </c>
      <c r="BE718" t="str">
        <f>IF(ISNUMBER(SEARCH("thickening",$AZ718)),"thickening","")</f>
        <v>thickening</v>
      </c>
      <c r="BF718" s="2" t="str">
        <f>IF(ISNUMBER(SEARCH("airDry",$AW718)),"airDry","")</f>
        <v/>
      </c>
      <c r="BG718" s="2" t="str">
        <f>IF(ISNUMBER(SEARCH("heatDry",$AY718)),"heatDry","")</f>
        <v/>
      </c>
      <c r="BH718" s="2" t="str">
        <f>IF(AND(ISNUMBER(SEARCH("aerobic",$AW718)),ISNUMBER(SEARCH("anaer",$AW718))),"Combined Aer and Anaer.","")</f>
        <v/>
      </c>
    </row>
    <row r="719" spans="1:60" x14ac:dyDescent="0.3">
      <c r="A719" s="4">
        <v>717</v>
      </c>
      <c r="B719" t="s">
        <v>3537</v>
      </c>
      <c r="C719">
        <v>4020.12</v>
      </c>
      <c r="D719">
        <v>342.95277737574861</v>
      </c>
      <c r="E719">
        <v>339.04940932621741</v>
      </c>
      <c r="F719">
        <v>256.78476681529969</v>
      </c>
      <c r="G719">
        <v>430.94813606878819</v>
      </c>
      <c r="H719">
        <v>-76.521760912846815</v>
      </c>
      <c r="I719">
        <v>-77.581923914367081</v>
      </c>
      <c r="J719">
        <v>-89.735721728416237</v>
      </c>
      <c r="K719">
        <v>-61.094267963931067</v>
      </c>
      <c r="L719">
        <v>2488.702287364853</v>
      </c>
      <c r="M719">
        <v>2476.6202914865448</v>
      </c>
      <c r="N719">
        <v>2432.7282802818931</v>
      </c>
      <c r="O719">
        <v>2580.9603790157039</v>
      </c>
      <c r="P719">
        <v>95.009863187108792</v>
      </c>
      <c r="Q719">
        <v>95.85332324737152</v>
      </c>
      <c r="R719">
        <v>77.957191759687831</v>
      </c>
      <c r="S719">
        <v>109.05479197270481</v>
      </c>
      <c r="T719">
        <v>57.293986144291203</v>
      </c>
      <c r="U719">
        <v>57.293894886671588</v>
      </c>
      <c r="V719">
        <v>57.254821959199361</v>
      </c>
      <c r="W719">
        <v>57.33277443205867</v>
      </c>
      <c r="X719">
        <v>4166.2418593940811</v>
      </c>
      <c r="Y719">
        <v>4183.2975728277625</v>
      </c>
      <c r="Z719">
        <v>4018.4866493080322</v>
      </c>
      <c r="AA719">
        <v>4260.5501904963512</v>
      </c>
      <c r="AB719">
        <v>665.90356622043578</v>
      </c>
      <c r="AC719">
        <v>661.78821647455948</v>
      </c>
      <c r="AD719">
        <v>574.49138859175503</v>
      </c>
      <c r="AE719">
        <v>779.86260797603006</v>
      </c>
      <c r="AF719">
        <v>60.679644946173411</v>
      </c>
      <c r="AG719">
        <v>60.383919603242873</v>
      </c>
      <c r="AH719">
        <v>59.321285372269287</v>
      </c>
      <c r="AI719">
        <v>62.919340634554082</v>
      </c>
      <c r="AJ719">
        <v>0.51771185912715811</v>
      </c>
      <c r="AK719">
        <v>0.51771123060035162</v>
      </c>
      <c r="AL719">
        <v>0.51762403490415776</v>
      </c>
      <c r="AM719">
        <v>0.51780006448401761</v>
      </c>
      <c r="AN719">
        <v>0.95751795741836432</v>
      </c>
      <c r="AO719">
        <v>0.95751795741836465</v>
      </c>
      <c r="AP719">
        <v>0.95751795741836465</v>
      </c>
      <c r="AQ719">
        <v>0.95751795741836465</v>
      </c>
      <c r="AR719">
        <v>14.106585429708669</v>
      </c>
      <c r="AS719">
        <v>14.106585429708669</v>
      </c>
      <c r="AT719">
        <v>14.106585429708669</v>
      </c>
      <c r="AU719">
        <v>14.106585429708669</v>
      </c>
      <c r="AV719" t="str">
        <f>VLOOKUP(Sheet1[[#This Row],[NPDES ID2]],Combined_Sheet__Major_Only___2[[NPDES ID2]:[ECHO BFR]],3,FALSE)</f>
        <v>CA</v>
      </c>
      <c r="AW719" t="s">
        <v>12181</v>
      </c>
      <c r="AX719" t="str">
        <f>VLOOKUP(Sheet1[[#This Row],[NPDES ID2]],Combined_Sheet__Major_Only___2[[NPDES ID2]:[ECHO BFR]],27,FALSE)</f>
        <v>methaneBioCaptureRecover</v>
      </c>
      <c r="AY719" t="str">
        <f>VLOOKUP(Sheet1[[#This Row],[NPDES ID2]],Combined_Sheet__Major_Only___2[[NPDES ID2]:[ECHO BFR]],28,FALSE)</f>
        <v>-</v>
      </c>
      <c r="AZ719" t="str">
        <f>VLOOKUP(Sheet1[[#This Row],[NPDES ID2]],Combined_Sheet__Major_Only___2[[NPDES ID2]:[ECHO BFR]],29,FALSE)</f>
        <v>thickening</v>
      </c>
      <c r="BA719">
        <f>VLOOKUP(Sheet1[[#This Row],[NPDES ID2]],Combined_Sheet__Major_Only___2[[NPDES ID2]:[ECHO BFR]],17,FALSE)</f>
        <v>33.983252270476797</v>
      </c>
      <c r="BB719">
        <f>VLOOKUP(Sheet1[[#This Row],[NPDES ID2]],Combined_Sheet__Major_Only___2[[NPDES ID2]:[ECHO BFR]],18,FALSE)</f>
        <v>-117.008171821871</v>
      </c>
      <c r="BC719" t="str">
        <f>IF(ISNUMBER(SEARCH("aerobic",$AW719)),"aerobic","")</f>
        <v/>
      </c>
      <c r="BD719" t="str">
        <f>IF(ISNUMBER(SEARCH("anaer",$AW719)),"anaer","")</f>
        <v>anaer</v>
      </c>
      <c r="BE719" t="str">
        <f>IF(ISNUMBER(SEARCH("thickening",$AZ719)),"thickening","")</f>
        <v>thickening</v>
      </c>
      <c r="BF719" s="3" t="str">
        <f>IF(ISNUMBER(SEARCH("airDry",$AW719)),"airDry","")</f>
        <v/>
      </c>
      <c r="BG719" s="3" t="str">
        <f>IF(ISNUMBER(SEARCH("heatDry",$AY719)),"heatDry","")</f>
        <v/>
      </c>
      <c r="BH719" s="3" t="str">
        <f>IF(AND(ISNUMBER(SEARCH("aerobic",$AW719)),ISNUMBER(SEARCH("anaer",$AW719))),"Combined Aer and Anaer.","")</f>
        <v/>
      </c>
    </row>
    <row r="720" spans="1:60" x14ac:dyDescent="0.3">
      <c r="A720" s="4">
        <v>718</v>
      </c>
      <c r="B720" t="s">
        <v>3542</v>
      </c>
      <c r="C720">
        <v>3932.5</v>
      </c>
      <c r="D720">
        <v>331.75144954557271</v>
      </c>
      <c r="E720">
        <v>328.07049309385968</v>
      </c>
      <c r="F720">
        <v>248.24535235082209</v>
      </c>
      <c r="G720">
        <v>416.70212962232858</v>
      </c>
      <c r="H720">
        <v>-76.509974510778235</v>
      </c>
      <c r="I720">
        <v>-77.721483543994282</v>
      </c>
      <c r="J720">
        <v>-90.081324521330146</v>
      </c>
      <c r="K720">
        <v>-60.70724040466677</v>
      </c>
      <c r="L720">
        <v>2486.526725432806</v>
      </c>
      <c r="M720">
        <v>2475.0942725098039</v>
      </c>
      <c r="N720">
        <v>2433.5743902427971</v>
      </c>
      <c r="O720">
        <v>2573.8009915598559</v>
      </c>
      <c r="P720">
        <v>92.846046965835214</v>
      </c>
      <c r="Q720">
        <v>93.788986901310835</v>
      </c>
      <c r="R720">
        <v>75.905479832320793</v>
      </c>
      <c r="S720">
        <v>106.42473550931911</v>
      </c>
      <c r="T720">
        <v>47.602388037271503</v>
      </c>
      <c r="U720">
        <v>47.602311736392913</v>
      </c>
      <c r="V720">
        <v>47.569642697815397</v>
      </c>
      <c r="W720">
        <v>47.634819087397737</v>
      </c>
      <c r="X720">
        <v>3388.8908717729628</v>
      </c>
      <c r="Y720">
        <v>3402.018524484009</v>
      </c>
      <c r="Z720">
        <v>3275.0664181237898</v>
      </c>
      <c r="AA720">
        <v>3461.489828744599</v>
      </c>
      <c r="AB720">
        <v>525.70514996360407</v>
      </c>
      <c r="AC720">
        <v>522.64041967467938</v>
      </c>
      <c r="AD720">
        <v>455.67043421388729</v>
      </c>
      <c r="AE720">
        <v>612.12242113105549</v>
      </c>
      <c r="AF720">
        <v>61.975854321652179</v>
      </c>
      <c r="AG720">
        <v>61.689892050476828</v>
      </c>
      <c r="AH720">
        <v>60.661691137948687</v>
      </c>
      <c r="AI720">
        <v>64.142515735652609</v>
      </c>
      <c r="AJ720">
        <v>0.53353670857692748</v>
      </c>
      <c r="AK720">
        <v>0.5335361472465463</v>
      </c>
      <c r="AL720">
        <v>0.53345816870893448</v>
      </c>
      <c r="AM720">
        <v>0.53361558723228297</v>
      </c>
      <c r="AN720">
        <v>0.94949535928196482</v>
      </c>
      <c r="AO720">
        <v>0.9494953592819646</v>
      </c>
      <c r="AP720">
        <v>0.9494953592819646</v>
      </c>
      <c r="AQ720">
        <v>0.9494953592819646</v>
      </c>
      <c r="AR720">
        <v>14.67228363461167</v>
      </c>
      <c r="AS720">
        <v>14.67228363461167</v>
      </c>
      <c r="AT720">
        <v>14.67228363461167</v>
      </c>
      <c r="AU720">
        <v>14.67228363461167</v>
      </c>
      <c r="AV720" t="str">
        <f>VLOOKUP(Sheet1[[#This Row],[NPDES ID2]],Combined_Sheet__Major_Only___2[[NPDES ID2]:[ECHO BFR]],3,FALSE)</f>
        <v>IL</v>
      </c>
      <c r="AW720" t="s">
        <v>12181</v>
      </c>
      <c r="AX720" t="str">
        <f>VLOOKUP(Sheet1[[#This Row],[NPDES ID2]],Combined_Sheet__Major_Only___2[[NPDES ID2]:[ECHO BFR]],27,FALSE)</f>
        <v>methaneBioCaptureRecover, other</v>
      </c>
      <c r="AY720" t="str">
        <f>VLOOKUP(Sheet1[[#This Row],[NPDES ID2]],Combined_Sheet__Major_Only___2[[NPDES ID2]:[ECHO BFR]],28,FALSE)</f>
        <v>-</v>
      </c>
      <c r="AZ720" t="str">
        <f>VLOOKUP(Sheet1[[#This Row],[NPDES ID2]],Combined_Sheet__Major_Only___2[[NPDES ID2]:[ECHO BFR]],29,FALSE)</f>
        <v>thickening, preliminaryOps</v>
      </c>
      <c r="BA720">
        <f>VLOOKUP(Sheet1[[#This Row],[NPDES ID2]],Combined_Sheet__Major_Only___2[[NPDES ID2]:[ECHO BFR]],17,FALSE)</f>
        <v>41.715404999999997</v>
      </c>
      <c r="BB720">
        <f>VLOOKUP(Sheet1[[#This Row],[NPDES ID2]],Combined_Sheet__Major_Only___2[[NPDES ID2]:[ECHO BFR]],18,FALSE)</f>
        <v>-88.354232999999994</v>
      </c>
      <c r="BC720" t="str">
        <f>IF(ISNUMBER(SEARCH("aerobic",$AW720)),"aerobic","")</f>
        <v/>
      </c>
      <c r="BD720" t="str">
        <f>IF(ISNUMBER(SEARCH("anaer",$AW720)),"anaer","")</f>
        <v>anaer</v>
      </c>
      <c r="BE720" t="str">
        <f>IF(ISNUMBER(SEARCH("thickening",$AZ720)),"thickening","")</f>
        <v>thickening</v>
      </c>
      <c r="BF720" s="2" t="str">
        <f>IF(ISNUMBER(SEARCH("airDry",$AW720)),"airDry","")</f>
        <v/>
      </c>
      <c r="BG720" s="2" t="str">
        <f>IF(ISNUMBER(SEARCH("heatDry",$AY720)),"heatDry","")</f>
        <v/>
      </c>
      <c r="BH720" s="2" t="str">
        <f>IF(AND(ISNUMBER(SEARCH("aerobic",$AW720)),ISNUMBER(SEARCH("anaer",$AW720))),"Combined Aer and Anaer.","")</f>
        <v/>
      </c>
    </row>
    <row r="721" spans="1:60" x14ac:dyDescent="0.3">
      <c r="A721" s="4">
        <v>719</v>
      </c>
      <c r="B721" t="s">
        <v>3547</v>
      </c>
      <c r="C721">
        <v>3922</v>
      </c>
      <c r="D721">
        <v>413.9376470353119</v>
      </c>
      <c r="E721">
        <v>410.32328282262762</v>
      </c>
      <c r="F721">
        <v>313.39195086342909</v>
      </c>
      <c r="G721">
        <v>516.84563526156683</v>
      </c>
      <c r="H721">
        <v>-77.132135862562208</v>
      </c>
      <c r="I721">
        <v>-76.550350400952652</v>
      </c>
      <c r="J721">
        <v>-89.233524610369159</v>
      </c>
      <c r="K721">
        <v>-64.935082004274093</v>
      </c>
      <c r="L721">
        <v>1985.982184275048</v>
      </c>
      <c r="M721">
        <v>1970.909447570486</v>
      </c>
      <c r="N721">
        <v>1916.1513646721551</v>
      </c>
      <c r="O721">
        <v>2101.0805035709391</v>
      </c>
      <c r="P721">
        <v>93.423742617848418</v>
      </c>
      <c r="Q721">
        <v>93.20953831272044</v>
      </c>
      <c r="R721">
        <v>79.835889304774796</v>
      </c>
      <c r="S721">
        <v>105.88000453990669</v>
      </c>
      <c r="T721">
        <v>68.771809194477029</v>
      </c>
      <c r="U721">
        <v>68.771700223491194</v>
      </c>
      <c r="V721">
        <v>68.725043128500317</v>
      </c>
      <c r="W721">
        <v>68.818126400378375</v>
      </c>
      <c r="X721">
        <v>6116.9699003759979</v>
      </c>
      <c r="Y721">
        <v>6155.5632930481906</v>
      </c>
      <c r="Z721">
        <v>5780.5571418710706</v>
      </c>
      <c r="AA721">
        <v>6334.3230468118254</v>
      </c>
      <c r="AB721">
        <v>1427.751347358032</v>
      </c>
      <c r="AC721">
        <v>1395.7594264374641</v>
      </c>
      <c r="AD721">
        <v>1148.843657050566</v>
      </c>
      <c r="AE721">
        <v>1854.251005774222</v>
      </c>
      <c r="AF721">
        <v>49.636595829810247</v>
      </c>
      <c r="AG721">
        <v>49.258664431467267</v>
      </c>
      <c r="AH721">
        <v>47.897900182100841</v>
      </c>
      <c r="AI721">
        <v>52.502710276723107</v>
      </c>
      <c r="AJ721">
        <v>0.38323400636731081</v>
      </c>
      <c r="AK721">
        <v>0.38323339836231102</v>
      </c>
      <c r="AL721">
        <v>0.38314930901362271</v>
      </c>
      <c r="AM721">
        <v>0.38331907635964618</v>
      </c>
      <c r="AN721">
        <v>0.96424448488795855</v>
      </c>
      <c r="AO721">
        <v>0.96424448488795889</v>
      </c>
      <c r="AP721">
        <v>0.96424448488795889</v>
      </c>
      <c r="AQ721">
        <v>0.96424448488795889</v>
      </c>
      <c r="AR721">
        <v>9.3524442990630661</v>
      </c>
      <c r="AS721">
        <v>9.3524442990630643</v>
      </c>
      <c r="AT721">
        <v>9.3524442990630643</v>
      </c>
      <c r="AU721">
        <v>9.3524442990630643</v>
      </c>
      <c r="AV721" t="str">
        <f>VLOOKUP(Sheet1[[#This Row],[NPDES ID2]],Combined_Sheet__Major_Only___2[[NPDES ID2]:[ECHO BFR]],3,FALSE)</f>
        <v>PA</v>
      </c>
      <c r="AW721" t="s">
        <v>54</v>
      </c>
      <c r="AX721" t="str">
        <f>VLOOKUP(Sheet1[[#This Row],[NPDES ID2]],Combined_Sheet__Major_Only___2[[NPDES ID2]:[ECHO BFR]],27,FALSE)</f>
        <v>-</v>
      </c>
      <c r="AY721" t="str">
        <f>VLOOKUP(Sheet1[[#This Row],[NPDES ID2]],Combined_Sheet__Major_Only___2[[NPDES ID2]:[ECHO BFR]],28,FALSE)</f>
        <v>-</v>
      </c>
      <c r="AZ721" t="str">
        <f>VLOOKUP(Sheet1[[#This Row],[NPDES ID2]],Combined_Sheet__Major_Only___2[[NPDES ID2]:[ECHO BFR]],29,FALSE)</f>
        <v>thickening, preliminaryOps</v>
      </c>
      <c r="BA721">
        <f>VLOOKUP(Sheet1[[#This Row],[NPDES ID2]],Combined_Sheet__Major_Only___2[[NPDES ID2]:[ECHO BFR]],17,FALSE)</f>
        <v>40.970672</v>
      </c>
      <c r="BB721">
        <f>VLOOKUP(Sheet1[[#This Row],[NPDES ID2]],Combined_Sheet__Major_Only___2[[NPDES ID2]:[ECHO BFR]],18,FALSE)</f>
        <v>-76.023133000000001</v>
      </c>
      <c r="BC721" t="str">
        <f>IF(ISNUMBER(SEARCH("aerobic",$AW721)),"aerobic","")</f>
        <v/>
      </c>
      <c r="BD721" t="str">
        <f>IF(ISNUMBER(SEARCH("anaer",$AW721)),"anaer","")</f>
        <v/>
      </c>
      <c r="BE721" t="str">
        <f>IF(ISNUMBER(SEARCH("thickening",$AZ721)),"thickening","")</f>
        <v>thickening</v>
      </c>
      <c r="BF721" s="3" t="str">
        <f>IF(ISNUMBER(SEARCH("airDry",$AW721)),"airDry","")</f>
        <v/>
      </c>
      <c r="BG721" s="3" t="str">
        <f>IF(ISNUMBER(SEARCH("heatDry",$AY721)),"heatDry","")</f>
        <v/>
      </c>
      <c r="BH721" s="3" t="str">
        <f>IF(AND(ISNUMBER(SEARCH("aerobic",$AW721)),ISNUMBER(SEARCH("anaer",$AW721))),"Combined Aer and Anaer.","")</f>
        <v/>
      </c>
    </row>
    <row r="722" spans="1:60" x14ac:dyDescent="0.3">
      <c r="A722" s="4">
        <v>720</v>
      </c>
      <c r="B722" t="s">
        <v>3552</v>
      </c>
      <c r="C722">
        <v>3916.43</v>
      </c>
      <c r="D722">
        <v>429.62417484299948</v>
      </c>
      <c r="E722">
        <v>425.49992179509979</v>
      </c>
      <c r="F722">
        <v>326.04799059409538</v>
      </c>
      <c r="G722">
        <v>535.73809687039181</v>
      </c>
      <c r="H722">
        <v>-77.196610590486998</v>
      </c>
      <c r="I722">
        <v>-76.495885079145751</v>
      </c>
      <c r="J722">
        <v>-88.882571662405809</v>
      </c>
      <c r="K722">
        <v>-65.330285348484367</v>
      </c>
      <c r="L722">
        <v>1909.5950288079259</v>
      </c>
      <c r="M722">
        <v>1893.9989399237511</v>
      </c>
      <c r="N722">
        <v>1837.337150669166</v>
      </c>
      <c r="O722">
        <v>2028.694533601868</v>
      </c>
      <c r="P722">
        <v>93.395139652166492</v>
      </c>
      <c r="Q722">
        <v>93.012493039853496</v>
      </c>
      <c r="R722">
        <v>80.559729031639662</v>
      </c>
      <c r="S722">
        <v>105.9506317839941</v>
      </c>
      <c r="T722">
        <v>67.730753652557098</v>
      </c>
      <c r="U722">
        <v>67.730646288199807</v>
      </c>
      <c r="V722">
        <v>67.684677088430149</v>
      </c>
      <c r="W722">
        <v>67.776387974438222</v>
      </c>
      <c r="X722">
        <v>6257.3197869497644</v>
      </c>
      <c r="Y722">
        <v>6299.5991058139334</v>
      </c>
      <c r="Z722">
        <v>5887.8140490811547</v>
      </c>
      <c r="AA722">
        <v>6496.7985781398893</v>
      </c>
      <c r="AB722">
        <v>2068.1861957161109</v>
      </c>
      <c r="AC722">
        <v>1976.0469234891691</v>
      </c>
      <c r="AD722">
        <v>1520.775690878045</v>
      </c>
      <c r="AE722">
        <v>3012.8858715260508</v>
      </c>
      <c r="AF722">
        <v>47.795928381950517</v>
      </c>
      <c r="AG722">
        <v>47.404340887681478</v>
      </c>
      <c r="AH722">
        <v>45.994036601234939</v>
      </c>
      <c r="AI722">
        <v>50.766123970765769</v>
      </c>
      <c r="AJ722">
        <v>0.36089232230363832</v>
      </c>
      <c r="AK722">
        <v>0.36089171879063842</v>
      </c>
      <c r="AL722">
        <v>0.36080830954626292</v>
      </c>
      <c r="AM722">
        <v>0.36097670584257008</v>
      </c>
      <c r="AN722">
        <v>0.96372349980694727</v>
      </c>
      <c r="AO722">
        <v>0.96372349980694716</v>
      </c>
      <c r="AP722">
        <v>0.96372349980694716</v>
      </c>
      <c r="AQ722">
        <v>0.96372349980694716</v>
      </c>
      <c r="AR722">
        <v>7.6851476445167206</v>
      </c>
      <c r="AS722">
        <v>7.6851476445167188</v>
      </c>
      <c r="AT722">
        <v>7.6851476445167188</v>
      </c>
      <c r="AU722">
        <v>7.6851476445167188</v>
      </c>
      <c r="AV722" t="str">
        <f>VLOOKUP(Sheet1[[#This Row],[NPDES ID2]],Combined_Sheet__Major_Only___2[[NPDES ID2]:[ECHO BFR]],3,FALSE)</f>
        <v>MD</v>
      </c>
      <c r="AW722" t="s">
        <v>87</v>
      </c>
      <c r="AX722" t="str">
        <f>VLOOKUP(Sheet1[[#This Row],[NPDES ID2]],Combined_Sheet__Major_Only___2[[NPDES ID2]:[ECHO BFR]],27,FALSE)</f>
        <v>-</v>
      </c>
      <c r="AY722" t="str">
        <f>VLOOKUP(Sheet1[[#This Row],[NPDES ID2]],Combined_Sheet__Major_Only___2[[NPDES ID2]:[ECHO BFR]],28,FALSE)</f>
        <v>-</v>
      </c>
      <c r="AZ722" t="str">
        <f>VLOOKUP(Sheet1[[#This Row],[NPDES ID2]],Combined_Sheet__Major_Only___2[[NPDES ID2]:[ECHO BFR]],29,FALSE)</f>
        <v>thickening</v>
      </c>
      <c r="BA722">
        <f>VLOOKUP(Sheet1[[#This Row],[NPDES ID2]],Combined_Sheet__Major_Only___2[[NPDES ID2]:[ECHO BFR]],17,FALSE)</f>
        <v>38.961474000000003</v>
      </c>
      <c r="BB722">
        <f>VLOOKUP(Sheet1[[#This Row],[NPDES ID2]],Combined_Sheet__Major_Only___2[[NPDES ID2]:[ECHO BFR]],18,FALSE)</f>
        <v>-76.476856999999995</v>
      </c>
      <c r="BC722" t="str">
        <f>IF(ISNUMBER(SEARCH("aerobic",$AW722)),"aerobic","")</f>
        <v/>
      </c>
      <c r="BD722" t="str">
        <f>IF(ISNUMBER(SEARCH("anaer",$AW722)),"anaer","")</f>
        <v/>
      </c>
      <c r="BE722" t="str">
        <f>IF(ISNUMBER(SEARCH("thickening",$AZ722)),"thickening","")</f>
        <v>thickening</v>
      </c>
      <c r="BF722" s="2" t="str">
        <f>IF(ISNUMBER(SEARCH("airDry",$AW722)),"airDry","")</f>
        <v/>
      </c>
      <c r="BG722" s="2" t="str">
        <f>IF(ISNUMBER(SEARCH("heatDry",$AY722)),"heatDry","")</f>
        <v/>
      </c>
      <c r="BH722" s="2" t="str">
        <f>IF(AND(ISNUMBER(SEARCH("aerobic",$AW722)),ISNUMBER(SEARCH("anaer",$AW722))),"Combined Aer and Anaer.","")</f>
        <v/>
      </c>
    </row>
    <row r="723" spans="1:60" x14ac:dyDescent="0.3">
      <c r="A723" s="4">
        <v>721</v>
      </c>
      <c r="B723" t="s">
        <v>3557</v>
      </c>
      <c r="C723">
        <v>3883.38</v>
      </c>
      <c r="D723">
        <v>422.58386882126553</v>
      </c>
      <c r="E723">
        <v>418.52736940660179</v>
      </c>
      <c r="F723">
        <v>320.50217333816329</v>
      </c>
      <c r="G723">
        <v>526.99653457345664</v>
      </c>
      <c r="H723">
        <v>-77.131349219179569</v>
      </c>
      <c r="I723">
        <v>-76.406915580690253</v>
      </c>
      <c r="J723">
        <v>-88.929566195856097</v>
      </c>
      <c r="K723">
        <v>-65.198341052035644</v>
      </c>
      <c r="L723">
        <v>1916.1902287573771</v>
      </c>
      <c r="M723">
        <v>1900.895091811152</v>
      </c>
      <c r="N723">
        <v>1845.319124460794</v>
      </c>
      <c r="O723">
        <v>2033.0060123335199</v>
      </c>
      <c r="P723">
        <v>92.574351340983043</v>
      </c>
      <c r="Q723">
        <v>92.267697101001772</v>
      </c>
      <c r="R723">
        <v>79.619300256459567</v>
      </c>
      <c r="S723">
        <v>104.8983895942855</v>
      </c>
      <c r="T723">
        <v>80.579701454699119</v>
      </c>
      <c r="U723">
        <v>80.579574260961508</v>
      </c>
      <c r="V723">
        <v>80.525114899586853</v>
      </c>
      <c r="W723">
        <v>80.633764088785924</v>
      </c>
      <c r="X723">
        <v>7355.8136949647023</v>
      </c>
      <c r="Y723">
        <v>7404.480342567982</v>
      </c>
      <c r="Z723">
        <v>6930.9084019483007</v>
      </c>
      <c r="AA723">
        <v>7630.9049710149993</v>
      </c>
      <c r="AB723">
        <v>1855.813985652371</v>
      </c>
      <c r="AC723">
        <v>1806.0511456562119</v>
      </c>
      <c r="AD723">
        <v>1465.9859352601979</v>
      </c>
      <c r="AE723">
        <v>2465.0222333505799</v>
      </c>
      <c r="AF723">
        <v>48.369600639444322</v>
      </c>
      <c r="AG723">
        <v>47.982228023644048</v>
      </c>
      <c r="AH723">
        <v>46.58764522129745</v>
      </c>
      <c r="AI723">
        <v>51.307069016583753</v>
      </c>
      <c r="AJ723">
        <v>0.36785273370100058</v>
      </c>
      <c r="AK723">
        <v>0.36785209787805329</v>
      </c>
      <c r="AL723">
        <v>0.36776426372148863</v>
      </c>
      <c r="AM723">
        <v>0.36794159492943279</v>
      </c>
      <c r="AN723">
        <v>0.96925292211436254</v>
      </c>
      <c r="AO723">
        <v>0.96925292211436231</v>
      </c>
      <c r="AP723">
        <v>0.96925292211436231</v>
      </c>
      <c r="AQ723">
        <v>0.96925292211436231</v>
      </c>
      <c r="AR723">
        <v>8.7706981596631692</v>
      </c>
      <c r="AS723">
        <v>8.7706981596631657</v>
      </c>
      <c r="AT723">
        <v>8.7706981596631657</v>
      </c>
      <c r="AU723">
        <v>8.7706981596631657</v>
      </c>
      <c r="AV723" t="str">
        <f>VLOOKUP(Sheet1[[#This Row],[NPDES ID2]],Combined_Sheet__Major_Only___2[[NPDES ID2]:[ECHO BFR]],3,FALSE)</f>
        <v>OH</v>
      </c>
      <c r="AW723" t="s">
        <v>54</v>
      </c>
      <c r="AX723" t="str">
        <f>VLOOKUP(Sheet1[[#This Row],[NPDES ID2]],Combined_Sheet__Major_Only___2[[NPDES ID2]:[ECHO BFR]],27,FALSE)</f>
        <v>other</v>
      </c>
      <c r="AY723" t="str">
        <f>VLOOKUP(Sheet1[[#This Row],[NPDES ID2]],Combined_Sheet__Major_Only___2[[NPDES ID2]:[ECHO BFR]],28,FALSE)</f>
        <v>-</v>
      </c>
      <c r="AZ723" t="str">
        <f>VLOOKUP(Sheet1[[#This Row],[NPDES ID2]],Combined_Sheet__Major_Only___2[[NPDES ID2]:[ECHO BFR]],29,FALSE)</f>
        <v>thickening</v>
      </c>
      <c r="BA723">
        <f>VLOOKUP(Sheet1[[#This Row],[NPDES ID2]],Combined_Sheet__Major_Only___2[[NPDES ID2]:[ECHO BFR]],17,FALSE)</f>
        <v>41.49288</v>
      </c>
      <c r="BB723">
        <f>VLOOKUP(Sheet1[[#This Row],[NPDES ID2]],Combined_Sheet__Major_Only___2[[NPDES ID2]:[ECHO BFR]],18,FALSE)</f>
        <v>-81.724620000000002</v>
      </c>
      <c r="BC723" t="str">
        <f>IF(ISNUMBER(SEARCH("aerobic",$AW723)),"aerobic","")</f>
        <v/>
      </c>
      <c r="BD723" t="str">
        <f>IF(ISNUMBER(SEARCH("anaer",$AW723)),"anaer","")</f>
        <v/>
      </c>
      <c r="BE723" t="str">
        <f>IF(ISNUMBER(SEARCH("thickening",$AZ723)),"thickening","")</f>
        <v>thickening</v>
      </c>
      <c r="BF723" s="3" t="str">
        <f>IF(ISNUMBER(SEARCH("airDry",$AW723)),"airDry","")</f>
        <v/>
      </c>
      <c r="BG723" s="3" t="str">
        <f>IF(ISNUMBER(SEARCH("heatDry",$AY723)),"heatDry","")</f>
        <v/>
      </c>
      <c r="BH723" s="3" t="str">
        <f>IF(AND(ISNUMBER(SEARCH("aerobic",$AW723)),ISNUMBER(SEARCH("anaer",$AW723))),"Combined Aer and Anaer.","")</f>
        <v/>
      </c>
    </row>
    <row r="724" spans="1:60" x14ac:dyDescent="0.3">
      <c r="A724" s="4">
        <v>722</v>
      </c>
      <c r="B724" t="s">
        <v>3562</v>
      </c>
      <c r="C724">
        <v>3809.6</v>
      </c>
      <c r="D724">
        <v>430.44525504374133</v>
      </c>
      <c r="E724">
        <v>426.29799242006271</v>
      </c>
      <c r="F724">
        <v>327.15129627444873</v>
      </c>
      <c r="G724">
        <v>535.88114320536226</v>
      </c>
      <c r="H724">
        <v>-77.304739871515935</v>
      </c>
      <c r="I724">
        <v>-76.626957772354672</v>
      </c>
      <c r="J724">
        <v>-88.836114232579206</v>
      </c>
      <c r="K724">
        <v>-65.51331154305069</v>
      </c>
      <c r="L724">
        <v>1826.983548228525</v>
      </c>
      <c r="M724">
        <v>1811.585152115769</v>
      </c>
      <c r="N724">
        <v>1755.653290885733</v>
      </c>
      <c r="O724">
        <v>1944.550930840162</v>
      </c>
      <c r="P724">
        <v>90.890578444071082</v>
      </c>
      <c r="Q724">
        <v>90.358934811199589</v>
      </c>
      <c r="R724">
        <v>78.712540667926518</v>
      </c>
      <c r="S724">
        <v>103.2726653138191</v>
      </c>
      <c r="T724">
        <v>63.736530165745542</v>
      </c>
      <c r="U724">
        <v>63.73642896554874</v>
      </c>
      <c r="V724">
        <v>63.693099017133477</v>
      </c>
      <c r="W724">
        <v>63.779544462774467</v>
      </c>
      <c r="X724">
        <v>5987.0764885561539</v>
      </c>
      <c r="Y724">
        <v>6028.7196901451152</v>
      </c>
      <c r="Z724">
        <v>5622.6805341845266</v>
      </c>
      <c r="AA724">
        <v>6223.5906737844671</v>
      </c>
      <c r="AB724">
        <v>1846.556988648138</v>
      </c>
      <c r="AC724">
        <v>1773.746573230552</v>
      </c>
      <c r="AD724">
        <v>1383.7723414018831</v>
      </c>
      <c r="AE724">
        <v>2621.5056349295642</v>
      </c>
      <c r="AF724">
        <v>47.009866619970417</v>
      </c>
      <c r="AG724">
        <v>46.612511856509357</v>
      </c>
      <c r="AH724">
        <v>45.180664364062629</v>
      </c>
      <c r="AI724">
        <v>50.024928468552801</v>
      </c>
      <c r="AJ724">
        <v>0.35135915958415131</v>
      </c>
      <c r="AK724">
        <v>0.35135860458155449</v>
      </c>
      <c r="AL724">
        <v>0.35128184128728518</v>
      </c>
      <c r="AM724">
        <v>0.3514368179685437</v>
      </c>
      <c r="AN724">
        <v>0.96157542301161147</v>
      </c>
      <c r="AO724">
        <v>0.9615754230116117</v>
      </c>
      <c r="AP724">
        <v>0.9615754230116117</v>
      </c>
      <c r="AQ724">
        <v>0.9615754230116117</v>
      </c>
      <c r="AR724">
        <v>7.7804125201190537</v>
      </c>
      <c r="AS724">
        <v>7.7804125201190528</v>
      </c>
      <c r="AT724">
        <v>7.7804125201190528</v>
      </c>
      <c r="AU724">
        <v>7.7804125201190528</v>
      </c>
      <c r="AV724" t="str">
        <f>VLOOKUP(Sheet1[[#This Row],[NPDES ID2]],Combined_Sheet__Major_Only___2[[NPDES ID2]:[ECHO BFR]],3,FALSE)</f>
        <v>NY</v>
      </c>
      <c r="AW724" t="s">
        <v>54</v>
      </c>
      <c r="AX724" t="str">
        <f>VLOOKUP(Sheet1[[#This Row],[NPDES ID2]],Combined_Sheet__Major_Only___2[[NPDES ID2]:[ECHO BFR]],27,FALSE)</f>
        <v>other</v>
      </c>
      <c r="AY724" t="str">
        <f>VLOOKUP(Sheet1[[#This Row],[NPDES ID2]],Combined_Sheet__Major_Only___2[[NPDES ID2]:[ECHO BFR]],28,FALSE)</f>
        <v>-</v>
      </c>
      <c r="AZ724" t="str">
        <f>VLOOKUP(Sheet1[[#This Row],[NPDES ID2]],Combined_Sheet__Major_Only___2[[NPDES ID2]:[ECHO BFR]],29,FALSE)</f>
        <v>preliminaryOps, thickening</v>
      </c>
      <c r="BA724">
        <f>VLOOKUP(Sheet1[[#This Row],[NPDES ID2]],Combined_Sheet__Major_Only___2[[NPDES ID2]:[ECHO BFR]],17,FALSE)</f>
        <v>43.324590000000001</v>
      </c>
      <c r="BB724">
        <f>VLOOKUP(Sheet1[[#This Row],[NPDES ID2]],Combined_Sheet__Major_Only___2[[NPDES ID2]:[ECHO BFR]],18,FALSE)</f>
        <v>-77.748429999999999</v>
      </c>
      <c r="BC724" t="str">
        <f>IF(ISNUMBER(SEARCH("aerobic",$AW724)),"aerobic","")</f>
        <v/>
      </c>
      <c r="BD724" t="str">
        <f>IF(ISNUMBER(SEARCH("anaer",$AW724)),"anaer","")</f>
        <v/>
      </c>
      <c r="BE724" t="str">
        <f>IF(ISNUMBER(SEARCH("thickening",$AZ724)),"thickening","")</f>
        <v>thickening</v>
      </c>
      <c r="BF724" s="2" t="str">
        <f>IF(ISNUMBER(SEARCH("airDry",$AW724)),"airDry","")</f>
        <v/>
      </c>
      <c r="BG724" s="2" t="str">
        <f>IF(ISNUMBER(SEARCH("heatDry",$AY724)),"heatDry","")</f>
        <v/>
      </c>
      <c r="BH724" s="2" t="str">
        <f>IF(AND(ISNUMBER(SEARCH("aerobic",$AW724)),ISNUMBER(SEARCH("anaer",$AW724))),"Combined Aer and Anaer.","")</f>
        <v/>
      </c>
    </row>
    <row r="725" spans="1:60" x14ac:dyDescent="0.3">
      <c r="A725" s="4">
        <v>723</v>
      </c>
      <c r="B725" t="s">
        <v>3566</v>
      </c>
      <c r="C725">
        <v>3704.1</v>
      </c>
      <c r="D725">
        <v>320.77418372405418</v>
      </c>
      <c r="E725">
        <v>316.81232036418908</v>
      </c>
      <c r="F725">
        <v>240.20219130939549</v>
      </c>
      <c r="G725">
        <v>401.94868903255531</v>
      </c>
      <c r="H725">
        <v>-76.344942443897708</v>
      </c>
      <c r="I725">
        <v>-77.577292009656674</v>
      </c>
      <c r="J725">
        <v>-89.800095877614794</v>
      </c>
      <c r="K725">
        <v>-60.340303715543513</v>
      </c>
      <c r="L725">
        <v>2346.9673518920822</v>
      </c>
      <c r="M725">
        <v>2336.239084219711</v>
      </c>
      <c r="N725">
        <v>2297.2500803384169</v>
      </c>
      <c r="O725">
        <v>2428.9168580655692</v>
      </c>
      <c r="P725">
        <v>87.440707626842254</v>
      </c>
      <c r="Q725">
        <v>88.347756752757618</v>
      </c>
      <c r="R725">
        <v>71.456928268691442</v>
      </c>
      <c r="S725">
        <v>100.21866615573479</v>
      </c>
      <c r="T725">
        <v>83.097586013905769</v>
      </c>
      <c r="U725">
        <v>83.097454934395472</v>
      </c>
      <c r="V725">
        <v>83.041331837815463</v>
      </c>
      <c r="W725">
        <v>83.153300263166813</v>
      </c>
      <c r="X725">
        <v>5903.5842329147508</v>
      </c>
      <c r="Y725">
        <v>5926.3714848071231</v>
      </c>
      <c r="Z725">
        <v>5706.2597564431644</v>
      </c>
      <c r="AA725">
        <v>6029.3915878903299</v>
      </c>
      <c r="AB725">
        <v>882.74650191278658</v>
      </c>
      <c r="AC725">
        <v>878.088981044928</v>
      </c>
      <c r="AD725">
        <v>769.07302943439083</v>
      </c>
      <c r="AE725">
        <v>1022.225920009396</v>
      </c>
      <c r="AF725">
        <v>62.107021250853222</v>
      </c>
      <c r="AG725">
        <v>61.821851488104912</v>
      </c>
      <c r="AH725">
        <v>60.798557820410451</v>
      </c>
      <c r="AI725">
        <v>64.264800745738313</v>
      </c>
      <c r="AJ725">
        <v>0.53513845689125372</v>
      </c>
      <c r="AK725">
        <v>0.5351377498315204</v>
      </c>
      <c r="AL725">
        <v>0.53503974643379359</v>
      </c>
      <c r="AM725">
        <v>0.53523759743199451</v>
      </c>
      <c r="AN725">
        <v>0.97014467481730771</v>
      </c>
      <c r="AO725">
        <v>0.97014467481730804</v>
      </c>
      <c r="AP725">
        <v>0.97014467481730804</v>
      </c>
      <c r="AQ725">
        <v>0.97014467481730804</v>
      </c>
      <c r="AR725">
        <v>15.04019437123949</v>
      </c>
      <c r="AS725">
        <v>15.04019437123949</v>
      </c>
      <c r="AT725">
        <v>15.04019437123949</v>
      </c>
      <c r="AU725">
        <v>15.04019437123949</v>
      </c>
      <c r="AV725" t="str">
        <f>VLOOKUP(Sheet1[[#This Row],[NPDES ID2]],Combined_Sheet__Major_Only___2[[NPDES ID2]:[ECHO BFR]],3,FALSE)</f>
        <v>KS</v>
      </c>
      <c r="AW725" t="s">
        <v>12181</v>
      </c>
      <c r="AX725" t="str">
        <f>VLOOKUP(Sheet1[[#This Row],[NPDES ID2]],Combined_Sheet__Major_Only___2[[NPDES ID2]:[ECHO BFR]],27,FALSE)</f>
        <v>methaneBioCaptureRecover, tempSludgeStore</v>
      </c>
      <c r="AY725" t="str">
        <f>VLOOKUP(Sheet1[[#This Row],[NPDES ID2]],Combined_Sheet__Major_Only___2[[NPDES ID2]:[ECHO BFR]],28,FALSE)</f>
        <v>-</v>
      </c>
      <c r="AZ725" t="str">
        <f>VLOOKUP(Sheet1[[#This Row],[NPDES ID2]],Combined_Sheet__Major_Only___2[[NPDES ID2]:[ECHO BFR]],29,FALSE)</f>
        <v>thickening, preliminaryOps</v>
      </c>
      <c r="BA725">
        <f>VLOOKUP(Sheet1[[#This Row],[NPDES ID2]],Combined_Sheet__Major_Only___2[[NPDES ID2]:[ECHO BFR]],17,FALSE)</f>
        <v>39.071269999999998</v>
      </c>
      <c r="BB725">
        <f>VLOOKUP(Sheet1[[#This Row],[NPDES ID2]],Combined_Sheet__Major_Only___2[[NPDES ID2]:[ECHO BFR]],18,FALSE)</f>
        <v>-95.643100000000004</v>
      </c>
      <c r="BC725" t="str">
        <f>IF(ISNUMBER(SEARCH("aerobic",$AW725)),"aerobic","")</f>
        <v/>
      </c>
      <c r="BD725" t="str">
        <f>IF(ISNUMBER(SEARCH("anaer",$AW725)),"anaer","")</f>
        <v>anaer</v>
      </c>
      <c r="BE725" t="str">
        <f>IF(ISNUMBER(SEARCH("thickening",$AZ725)),"thickening","")</f>
        <v>thickening</v>
      </c>
      <c r="BF725" s="3" t="str">
        <f>IF(ISNUMBER(SEARCH("airDry",$AW725)),"airDry","")</f>
        <v/>
      </c>
      <c r="BG725" s="3" t="str">
        <f>IF(ISNUMBER(SEARCH("heatDry",$AY725)),"heatDry","")</f>
        <v/>
      </c>
      <c r="BH725" s="3" t="str">
        <f>IF(AND(ISNUMBER(SEARCH("aerobic",$AW725)),ISNUMBER(SEARCH("anaer",$AW725))),"Combined Aer and Anaer.","")</f>
        <v/>
      </c>
    </row>
    <row r="726" spans="1:60" x14ac:dyDescent="0.3">
      <c r="A726" s="4">
        <v>724</v>
      </c>
      <c r="B726" t="s">
        <v>3571</v>
      </c>
      <c r="C726">
        <v>3663</v>
      </c>
      <c r="D726">
        <v>397.38656153852031</v>
      </c>
      <c r="E726">
        <v>392.57051396302978</v>
      </c>
      <c r="F726">
        <v>301.06014802511288</v>
      </c>
      <c r="G726">
        <v>494.90885964660538</v>
      </c>
      <c r="H726">
        <v>-77.28970433380367</v>
      </c>
      <c r="I726">
        <v>-76.817974451566954</v>
      </c>
      <c r="J726">
        <v>-89.501654733624051</v>
      </c>
      <c r="K726">
        <v>-64.916084582796444</v>
      </c>
      <c r="L726">
        <v>1863.9953663280171</v>
      </c>
      <c r="M726">
        <v>1849.981845617408</v>
      </c>
      <c r="N726">
        <v>1799.099151401351</v>
      </c>
      <c r="O726">
        <v>1970.952726863708</v>
      </c>
      <c r="P726">
        <v>87.244828605237075</v>
      </c>
      <c r="Q726">
        <v>87.027765290862021</v>
      </c>
      <c r="R726">
        <v>74.467121263932839</v>
      </c>
      <c r="S726">
        <v>98.93842523613668</v>
      </c>
      <c r="T726">
        <v>46.39616263486284</v>
      </c>
      <c r="U726">
        <v>46.396088195514288</v>
      </c>
      <c r="V726">
        <v>46.364216190962928</v>
      </c>
      <c r="W726">
        <v>46.427802457221752</v>
      </c>
      <c r="X726">
        <v>4106.3933713667711</v>
      </c>
      <c r="Y726">
        <v>4132.0491970378953</v>
      </c>
      <c r="Z726">
        <v>3882.7610545342668</v>
      </c>
      <c r="AA726">
        <v>4250.8507596216105</v>
      </c>
      <c r="AB726">
        <v>1089.497914806534</v>
      </c>
      <c r="AC726">
        <v>1058.664801646496</v>
      </c>
      <c r="AD726">
        <v>851.75350748048436</v>
      </c>
      <c r="AE726">
        <v>1468.31219408744</v>
      </c>
      <c r="AF726">
        <v>49.879501847086203</v>
      </c>
      <c r="AG726">
        <v>49.50351582426245</v>
      </c>
      <c r="AH726">
        <v>48.148309385290041</v>
      </c>
      <c r="AI726">
        <v>52.73295438264627</v>
      </c>
      <c r="AJ726">
        <v>0.38618420195133241</v>
      </c>
      <c r="AK726">
        <v>0.38618370395890761</v>
      </c>
      <c r="AL726">
        <v>0.3861146605843242</v>
      </c>
      <c r="AM726">
        <v>0.38625404595571489</v>
      </c>
      <c r="AN726">
        <v>0.94827972325576737</v>
      </c>
      <c r="AO726">
        <v>0.94827972325576715</v>
      </c>
      <c r="AP726">
        <v>0.94827972325576715</v>
      </c>
      <c r="AQ726">
        <v>0.94827972325576715</v>
      </c>
      <c r="AR726">
        <v>8.8301723220287904</v>
      </c>
      <c r="AS726">
        <v>8.8301723220287887</v>
      </c>
      <c r="AT726">
        <v>8.8301723220287887</v>
      </c>
      <c r="AU726">
        <v>8.8301723220287887</v>
      </c>
      <c r="AV726" t="str">
        <f>VLOOKUP(Sheet1[[#This Row],[NPDES ID2]],Combined_Sheet__Major_Only___2[[NPDES ID2]:[ECHO BFR]],3,FALSE)</f>
        <v>FL</v>
      </c>
      <c r="AW726" t="s">
        <v>54</v>
      </c>
      <c r="AX726" t="str">
        <f>VLOOKUP(Sheet1[[#This Row],[NPDES ID2]],Combined_Sheet__Major_Only___2[[NPDES ID2]:[ECHO BFR]],27,FALSE)</f>
        <v>-</v>
      </c>
      <c r="AY726" t="str">
        <f>VLOOKUP(Sheet1[[#This Row],[NPDES ID2]],Combined_Sheet__Major_Only___2[[NPDES ID2]:[ECHO BFR]],28,FALSE)</f>
        <v>-</v>
      </c>
      <c r="AZ726" t="str">
        <f>VLOOKUP(Sheet1[[#This Row],[NPDES ID2]],Combined_Sheet__Major_Only___2[[NPDES ID2]:[ECHO BFR]],29,FALSE)</f>
        <v>thickening</v>
      </c>
      <c r="BA726">
        <f>VLOOKUP(Sheet1[[#This Row],[NPDES ID2]],Combined_Sheet__Major_Only___2[[NPDES ID2]:[ECHO BFR]],17,FALSE)</f>
        <v>27.953056</v>
      </c>
      <c r="BB726">
        <f>VLOOKUP(Sheet1[[#This Row],[NPDES ID2]],Combined_Sheet__Major_Only___2[[NPDES ID2]:[ECHO BFR]],18,FALSE)</f>
        <v>-82.341389000000007</v>
      </c>
      <c r="BC726" t="str">
        <f>IF(ISNUMBER(SEARCH("aerobic",$AW726)),"aerobic","")</f>
        <v/>
      </c>
      <c r="BD726" t="str">
        <f>IF(ISNUMBER(SEARCH("anaer",$AW726)),"anaer","")</f>
        <v/>
      </c>
      <c r="BE726" t="str">
        <f>IF(ISNUMBER(SEARCH("thickening",$AZ726)),"thickening","")</f>
        <v>thickening</v>
      </c>
      <c r="BF726" s="2" t="str">
        <f>IF(ISNUMBER(SEARCH("airDry",$AW726)),"airDry","")</f>
        <v/>
      </c>
      <c r="BG726" s="2" t="str">
        <f>IF(ISNUMBER(SEARCH("heatDry",$AY726)),"heatDry","")</f>
        <v/>
      </c>
      <c r="BH726" s="2" t="str">
        <f>IF(AND(ISNUMBER(SEARCH("aerobic",$AW726)),ISNUMBER(SEARCH("anaer",$AW726))),"Combined Aer and Anaer.","")</f>
        <v/>
      </c>
    </row>
    <row r="727" spans="1:60" x14ac:dyDescent="0.3">
      <c r="A727" s="4">
        <v>725</v>
      </c>
      <c r="B727" t="s">
        <v>3575</v>
      </c>
      <c r="C727">
        <v>3626.23</v>
      </c>
      <c r="D727">
        <v>422.91838239382048</v>
      </c>
      <c r="E727">
        <v>418.27511839896249</v>
      </c>
      <c r="F727">
        <v>321.8129130979508</v>
      </c>
      <c r="G727">
        <v>525.34923012952413</v>
      </c>
      <c r="H727">
        <v>-77.370608168427395</v>
      </c>
      <c r="I727">
        <v>-76.668484925774294</v>
      </c>
      <c r="J727">
        <v>-88.833752197426207</v>
      </c>
      <c r="K727">
        <v>-65.651433752897418</v>
      </c>
      <c r="L727">
        <v>1725.5105519083099</v>
      </c>
      <c r="M727">
        <v>1710.752092055865</v>
      </c>
      <c r="N727">
        <v>1657.1518602868091</v>
      </c>
      <c r="O727">
        <v>1838.178208716537</v>
      </c>
      <c r="P727">
        <v>86.534632992371769</v>
      </c>
      <c r="Q727">
        <v>85.948237680805164</v>
      </c>
      <c r="R727">
        <v>75.079548032273664</v>
      </c>
      <c r="S727">
        <v>98.396132150188848</v>
      </c>
      <c r="T727">
        <v>67.698350350993081</v>
      </c>
      <c r="U727">
        <v>67.698243036642793</v>
      </c>
      <c r="V727">
        <v>67.652295247907801</v>
      </c>
      <c r="W727">
        <v>67.743963417815337</v>
      </c>
      <c r="X727">
        <v>6409.3100083255567</v>
      </c>
      <c r="Y727">
        <v>6454.5018304036621</v>
      </c>
      <c r="Z727">
        <v>6013.6797081871546</v>
      </c>
      <c r="AA727">
        <v>6666.2731731406866</v>
      </c>
      <c r="AB727">
        <v>1694.1953428644349</v>
      </c>
      <c r="AC727">
        <v>1643.898364495536</v>
      </c>
      <c r="AD727">
        <v>1321.1448332150121</v>
      </c>
      <c r="AE727">
        <v>2283.89125157434</v>
      </c>
      <c r="AF727">
        <v>46.643553628845908</v>
      </c>
      <c r="AG727">
        <v>46.243521454365727</v>
      </c>
      <c r="AH727">
        <v>44.801583501887947</v>
      </c>
      <c r="AI727">
        <v>49.67958537376412</v>
      </c>
      <c r="AJ727">
        <v>0.34691831404283507</v>
      </c>
      <c r="AK727">
        <v>0.34691778873700202</v>
      </c>
      <c r="AL727">
        <v>0.34684509370176941</v>
      </c>
      <c r="AM727">
        <v>0.34699185567812868</v>
      </c>
      <c r="AN727">
        <v>0.96370704017961428</v>
      </c>
      <c r="AO727">
        <v>0.9637070401796145</v>
      </c>
      <c r="AP727">
        <v>0.9637070401796145</v>
      </c>
      <c r="AQ727">
        <v>0.9637070401796145</v>
      </c>
      <c r="AR727">
        <v>8.2723943247841643</v>
      </c>
      <c r="AS727">
        <v>8.272394324784166</v>
      </c>
      <c r="AT727">
        <v>8.272394324784166</v>
      </c>
      <c r="AU727">
        <v>8.272394324784166</v>
      </c>
      <c r="AV727" t="str">
        <f>VLOOKUP(Sheet1[[#This Row],[NPDES ID2]],Combined_Sheet__Major_Only___2[[NPDES ID2]:[ECHO BFR]],3,FALSE)</f>
        <v>KS</v>
      </c>
      <c r="AW727" t="s">
        <v>54</v>
      </c>
      <c r="AX727" t="str">
        <f>VLOOKUP(Sheet1[[#This Row],[NPDES ID2]],Combined_Sheet__Major_Only___2[[NPDES ID2]:[ECHO BFR]],27,FALSE)</f>
        <v>-</v>
      </c>
      <c r="AY727" t="str">
        <f>VLOOKUP(Sheet1[[#This Row],[NPDES ID2]],Combined_Sheet__Major_Only___2[[NPDES ID2]:[ECHO BFR]],28,FALSE)</f>
        <v>-</v>
      </c>
      <c r="AZ727" t="str">
        <f>VLOOKUP(Sheet1[[#This Row],[NPDES ID2]],Combined_Sheet__Major_Only___2[[NPDES ID2]:[ECHO BFR]],29,FALSE)</f>
        <v>thickening</v>
      </c>
      <c r="BA727">
        <f>VLOOKUP(Sheet1[[#This Row],[NPDES ID2]],Combined_Sheet__Major_Only___2[[NPDES ID2]:[ECHO BFR]],17,FALSE)</f>
        <v>39.301490000000001</v>
      </c>
      <c r="BB727">
        <f>VLOOKUP(Sheet1[[#This Row],[NPDES ID2]],Combined_Sheet__Major_Only___2[[NPDES ID2]:[ECHO BFR]],18,FALSE)</f>
        <v>-94.905270000000002</v>
      </c>
      <c r="BC727" t="str">
        <f>IF(ISNUMBER(SEARCH("aerobic",$AW727)),"aerobic","")</f>
        <v/>
      </c>
      <c r="BD727" t="str">
        <f>IF(ISNUMBER(SEARCH("anaer",$AW727)),"anaer","")</f>
        <v/>
      </c>
      <c r="BE727" t="str">
        <f>IF(ISNUMBER(SEARCH("thickening",$AZ727)),"thickening","")</f>
        <v>thickening</v>
      </c>
      <c r="BF727" s="3" t="str">
        <f>IF(ISNUMBER(SEARCH("airDry",$AW727)),"airDry","")</f>
        <v/>
      </c>
      <c r="BG727" s="3" t="str">
        <f>IF(ISNUMBER(SEARCH("heatDry",$AY727)),"heatDry","")</f>
        <v/>
      </c>
      <c r="BH727" s="3" t="str">
        <f>IF(AND(ISNUMBER(SEARCH("aerobic",$AW727)),ISNUMBER(SEARCH("anaer",$AW727))),"Combined Aer and Anaer.","")</f>
        <v/>
      </c>
    </row>
    <row r="728" spans="1:60" x14ac:dyDescent="0.3">
      <c r="A728" s="4">
        <v>726</v>
      </c>
      <c r="B728" t="s">
        <v>3579</v>
      </c>
      <c r="C728">
        <v>3529.8</v>
      </c>
      <c r="D728">
        <v>330.09510960618292</v>
      </c>
      <c r="E728">
        <v>324.5898760044995</v>
      </c>
      <c r="F728">
        <v>247.9070834114423</v>
      </c>
      <c r="G728">
        <v>412.28280061991762</v>
      </c>
      <c r="H728">
        <v>-76.772545068699088</v>
      </c>
      <c r="I728">
        <v>-77.624430694102031</v>
      </c>
      <c r="J728">
        <v>-89.893121325149366</v>
      </c>
      <c r="K728">
        <v>-61.947048692827138</v>
      </c>
      <c r="L728">
        <v>2121.3845819803209</v>
      </c>
      <c r="M728">
        <v>2110.2977904086911</v>
      </c>
      <c r="N728">
        <v>2070.04325415837</v>
      </c>
      <c r="O728">
        <v>2206.0010448488069</v>
      </c>
      <c r="P728">
        <v>83.539243767434186</v>
      </c>
      <c r="Q728">
        <v>84.256637464270028</v>
      </c>
      <c r="R728">
        <v>69.097581822992225</v>
      </c>
      <c r="S728">
        <v>96.115324950473664</v>
      </c>
      <c r="T728">
        <v>53.088652542993572</v>
      </c>
      <c r="U728">
        <v>53.08856777533412</v>
      </c>
      <c r="V728">
        <v>53.052273593828303</v>
      </c>
      <c r="W728">
        <v>53.12468232749162</v>
      </c>
      <c r="X728">
        <v>3976.7333093443372</v>
      </c>
      <c r="Y728">
        <v>3994.2278398951871</v>
      </c>
      <c r="Z728">
        <v>3825.098287548974</v>
      </c>
      <c r="AA728">
        <v>4073.656061747904</v>
      </c>
      <c r="AB728">
        <v>615.76296279376231</v>
      </c>
      <c r="AC728">
        <v>612.28428209595938</v>
      </c>
      <c r="AD728">
        <v>533.38538021321756</v>
      </c>
      <c r="AE728">
        <v>719.51448709476904</v>
      </c>
      <c r="AF728">
        <v>58.906893136316249</v>
      </c>
      <c r="AG728">
        <v>58.598090048949111</v>
      </c>
      <c r="AH728">
        <v>57.486447254890251</v>
      </c>
      <c r="AI728">
        <v>61.248452920053303</v>
      </c>
      <c r="AJ728">
        <v>0.49608110145758311</v>
      </c>
      <c r="AK728">
        <v>0.49608058911750369</v>
      </c>
      <c r="AL728">
        <v>0.49600940471593558</v>
      </c>
      <c r="AM728">
        <v>0.49615310724419609</v>
      </c>
      <c r="AN728">
        <v>0.95437303146668928</v>
      </c>
      <c r="AO728">
        <v>0.95437303146668961</v>
      </c>
      <c r="AP728">
        <v>0.95437303146668961</v>
      </c>
      <c r="AQ728">
        <v>0.95437303146668961</v>
      </c>
      <c r="AR728">
        <v>13.96101530778904</v>
      </c>
      <c r="AS728">
        <v>13.96101530778904</v>
      </c>
      <c r="AT728">
        <v>13.96101530778904</v>
      </c>
      <c r="AU728">
        <v>13.96101530778904</v>
      </c>
      <c r="AV728" t="str">
        <f>VLOOKUP(Sheet1[[#This Row],[NPDES ID2]],Combined_Sheet__Major_Only___2[[NPDES ID2]:[ECHO BFR]],3,FALSE)</f>
        <v>TX</v>
      </c>
      <c r="AW728" t="s">
        <v>41</v>
      </c>
      <c r="AX728" t="str">
        <f>VLOOKUP(Sheet1[[#This Row],[NPDES ID2]],Combined_Sheet__Major_Only___2[[NPDES ID2]:[ECHO BFR]],27,FALSE)</f>
        <v>-</v>
      </c>
      <c r="AY728" t="str">
        <f>VLOOKUP(Sheet1[[#This Row],[NPDES ID2]],Combined_Sheet__Major_Only___2[[NPDES ID2]:[ECHO BFR]],28,FALSE)</f>
        <v>-</v>
      </c>
      <c r="AZ728" t="str">
        <f>VLOOKUP(Sheet1[[#This Row],[NPDES ID2]],Combined_Sheet__Major_Only___2[[NPDES ID2]:[ECHO BFR]],29,FALSE)</f>
        <v>thickening, preliminaryOps</v>
      </c>
      <c r="BA728">
        <f>VLOOKUP(Sheet1[[#This Row],[NPDES ID2]],Combined_Sheet__Major_Only___2[[NPDES ID2]:[ECHO BFR]],17,FALSE)</f>
        <v>30.035340999999999</v>
      </c>
      <c r="BB728">
        <f>VLOOKUP(Sheet1[[#This Row],[NPDES ID2]],Combined_Sheet__Major_Only___2[[NPDES ID2]:[ECHO BFR]],18,FALSE)</f>
        <v>-94.133574999999993</v>
      </c>
      <c r="BC728" t="str">
        <f>IF(ISNUMBER(SEARCH("aerobic",$AW728)),"aerobic","")</f>
        <v>aerobic</v>
      </c>
      <c r="BD728" t="str">
        <f>IF(ISNUMBER(SEARCH("anaer",$AW728)),"anaer","")</f>
        <v/>
      </c>
      <c r="BE728" t="str">
        <f>IF(ISNUMBER(SEARCH("thickening",$AZ728)),"thickening","")</f>
        <v>thickening</v>
      </c>
      <c r="BF728" s="2" t="str">
        <f>IF(ISNUMBER(SEARCH("airDry",$AW728)),"airDry","")</f>
        <v/>
      </c>
      <c r="BG728" s="2" t="str">
        <f>IF(ISNUMBER(SEARCH("heatDry",$AY728)),"heatDry","")</f>
        <v/>
      </c>
      <c r="BH728" s="2" t="str">
        <f>IF(AND(ISNUMBER(SEARCH("aerobic",$AW728)),ISNUMBER(SEARCH("anaer",$AW728))),"Combined Aer and Anaer.","")</f>
        <v/>
      </c>
    </row>
    <row r="729" spans="1:60" x14ac:dyDescent="0.3">
      <c r="A729" s="4">
        <v>727</v>
      </c>
      <c r="B729" t="s">
        <v>3584</v>
      </c>
      <c r="C729">
        <v>3469.86</v>
      </c>
      <c r="D729">
        <v>379.22106487641912</v>
      </c>
      <c r="E729">
        <v>374.24743437705308</v>
      </c>
      <c r="F729">
        <v>287.15348711994949</v>
      </c>
      <c r="G729">
        <v>471.48229253773769</v>
      </c>
      <c r="H729">
        <v>-77.293282329854492</v>
      </c>
      <c r="I729">
        <v>-76.98726574312316</v>
      </c>
      <c r="J729">
        <v>-89.730499815239753</v>
      </c>
      <c r="K729">
        <v>-64.709399465703854</v>
      </c>
      <c r="L729">
        <v>1800.8287199716081</v>
      </c>
      <c r="M729">
        <v>1787.8133957449079</v>
      </c>
      <c r="N729">
        <v>1740.5634143134489</v>
      </c>
      <c r="O729">
        <v>1900.1514221765899</v>
      </c>
      <c r="P729">
        <v>82.593265533217902</v>
      </c>
      <c r="Q729">
        <v>82.219910300445378</v>
      </c>
      <c r="R729">
        <v>70.150619996513285</v>
      </c>
      <c r="S729">
        <v>93.879487503119449</v>
      </c>
      <c r="T729">
        <v>44.469273605655559</v>
      </c>
      <c r="U729">
        <v>44.46920214001473</v>
      </c>
      <c r="V729">
        <v>44.438603360283388</v>
      </c>
      <c r="W729">
        <v>44.499649478423123</v>
      </c>
      <c r="X729">
        <v>3858.8491410475231</v>
      </c>
      <c r="Y729">
        <v>3882.070665782117</v>
      </c>
      <c r="Z729">
        <v>3656.639439462775</v>
      </c>
      <c r="AA729">
        <v>3989.2762562626071</v>
      </c>
      <c r="AB729">
        <v>926.24938933336625</v>
      </c>
      <c r="AC729">
        <v>905.32959782329397</v>
      </c>
      <c r="AD729">
        <v>741.60660882912418</v>
      </c>
      <c r="AE729">
        <v>1210.2334164568499</v>
      </c>
      <c r="AF729">
        <v>50.870569327512683</v>
      </c>
      <c r="AG729">
        <v>50.501987488585769</v>
      </c>
      <c r="AH729">
        <v>49.173175493187699</v>
      </c>
      <c r="AI729">
        <v>53.668263373435877</v>
      </c>
      <c r="AJ729">
        <v>0.39822533283876282</v>
      </c>
      <c r="AK729">
        <v>0.3982248667220471</v>
      </c>
      <c r="AL729">
        <v>0.39816017881061372</v>
      </c>
      <c r="AM729">
        <v>0.39829076916005068</v>
      </c>
      <c r="AN729">
        <v>0.94621153701500349</v>
      </c>
      <c r="AO729">
        <v>0.9462115370150036</v>
      </c>
      <c r="AP729">
        <v>0.9462115370150036</v>
      </c>
      <c r="AQ729">
        <v>0.9462115370150036</v>
      </c>
      <c r="AR729">
        <v>9.4515699735560457</v>
      </c>
      <c r="AS729">
        <v>9.4515699735560457</v>
      </c>
      <c r="AT729">
        <v>9.4515699735560457</v>
      </c>
      <c r="AU729">
        <v>9.4515699735560457</v>
      </c>
      <c r="AV729" t="str">
        <f>VLOOKUP(Sheet1[[#This Row],[NPDES ID2]],Combined_Sheet__Major_Only___2[[NPDES ID2]:[ECHO BFR]],3,FALSE)</f>
        <v>AR</v>
      </c>
      <c r="AW729" t="s">
        <v>54</v>
      </c>
      <c r="AX729" t="str">
        <f>VLOOKUP(Sheet1[[#This Row],[NPDES ID2]],Combined_Sheet__Major_Only___2[[NPDES ID2]:[ECHO BFR]],27,FALSE)</f>
        <v>-</v>
      </c>
      <c r="AY729" t="str">
        <f>VLOOKUP(Sheet1[[#This Row],[NPDES ID2]],Combined_Sheet__Major_Only___2[[NPDES ID2]:[ECHO BFR]],28,FALSE)</f>
        <v>-</v>
      </c>
      <c r="AZ729" t="str">
        <f>VLOOKUP(Sheet1[[#This Row],[NPDES ID2]],Combined_Sheet__Major_Only___2[[NPDES ID2]:[ECHO BFR]],29,FALSE)</f>
        <v>thickening, preliminaryOps</v>
      </c>
      <c r="BA729">
        <f>VLOOKUP(Sheet1[[#This Row],[NPDES ID2]],Combined_Sheet__Major_Only___2[[NPDES ID2]:[ECHO BFR]],17,FALSE)</f>
        <v>34.735278000000001</v>
      </c>
      <c r="BB729">
        <f>VLOOKUP(Sheet1[[#This Row],[NPDES ID2]],Combined_Sheet__Major_Only___2[[NPDES ID2]:[ECHO BFR]],18,FALSE)</f>
        <v>-92.216389000000007</v>
      </c>
      <c r="BC729" t="str">
        <f>IF(ISNUMBER(SEARCH("aerobic",$AW729)),"aerobic","")</f>
        <v/>
      </c>
      <c r="BD729" t="str">
        <f>IF(ISNUMBER(SEARCH("anaer",$AW729)),"anaer","")</f>
        <v/>
      </c>
      <c r="BE729" t="str">
        <f>IF(ISNUMBER(SEARCH("thickening",$AZ729)),"thickening","")</f>
        <v>thickening</v>
      </c>
      <c r="BF729" s="3" t="str">
        <f>IF(ISNUMBER(SEARCH("airDry",$AW729)),"airDry","")</f>
        <v/>
      </c>
      <c r="BG729" s="3" t="str">
        <f>IF(ISNUMBER(SEARCH("heatDry",$AY729)),"heatDry","")</f>
        <v/>
      </c>
      <c r="BH729" s="3" t="str">
        <f>IF(AND(ISNUMBER(SEARCH("aerobic",$AW729)),ISNUMBER(SEARCH("anaer",$AW729))),"Combined Aer and Anaer.","")</f>
        <v/>
      </c>
    </row>
    <row r="730" spans="1:60" x14ac:dyDescent="0.3">
      <c r="A730" s="4">
        <v>728</v>
      </c>
      <c r="B730" t="s">
        <v>3589</v>
      </c>
      <c r="C730">
        <v>3446</v>
      </c>
      <c r="D730">
        <v>403.07807243579839</v>
      </c>
      <c r="E730">
        <v>398.95167027550229</v>
      </c>
      <c r="F730">
        <v>306.46336509739928</v>
      </c>
      <c r="G730">
        <v>500.05720848715049</v>
      </c>
      <c r="H730">
        <v>-77.276607478826918</v>
      </c>
      <c r="I730">
        <v>-76.557029442801735</v>
      </c>
      <c r="J730">
        <v>-88.965310848834505</v>
      </c>
      <c r="K730">
        <v>-65.362351772447255</v>
      </c>
      <c r="L730">
        <v>1677.3990797269589</v>
      </c>
      <c r="M730">
        <v>1663.6539617960871</v>
      </c>
      <c r="N730">
        <v>1613.7268715212711</v>
      </c>
      <c r="O730">
        <v>1782.3444566804219</v>
      </c>
      <c r="P730">
        <v>82.182134570380967</v>
      </c>
      <c r="Q730">
        <v>81.836666764596941</v>
      </c>
      <c r="R730">
        <v>70.918113198105516</v>
      </c>
      <c r="S730">
        <v>93.246845462979479</v>
      </c>
      <c r="T730">
        <v>85.945463020004169</v>
      </c>
      <c r="U730">
        <v>85.945327545454163</v>
      </c>
      <c r="V730">
        <v>85.887322665526185</v>
      </c>
      <c r="W730">
        <v>86.00304534413803</v>
      </c>
      <c r="X730">
        <v>7953.4950358185752</v>
      </c>
      <c r="Y730">
        <v>8007.4216621516498</v>
      </c>
      <c r="Z730">
        <v>7482.37514716027</v>
      </c>
      <c r="AA730">
        <v>8258.8615008430279</v>
      </c>
      <c r="AB730">
        <v>1801.567448659003</v>
      </c>
      <c r="AC730">
        <v>1761.812261641433</v>
      </c>
      <c r="AD730">
        <v>1456.2434729600841</v>
      </c>
      <c r="AE730">
        <v>2322.9873509522758</v>
      </c>
      <c r="AF730">
        <v>47.7148682402796</v>
      </c>
      <c r="AG730">
        <v>47.322732320331149</v>
      </c>
      <c r="AH730">
        <v>45.90988374900612</v>
      </c>
      <c r="AI730">
        <v>50.690045136656167</v>
      </c>
      <c r="AJ730">
        <v>0.35990902005959918</v>
      </c>
      <c r="AK730">
        <v>0.35990845775420688</v>
      </c>
      <c r="AL730">
        <v>0.35983067336176572</v>
      </c>
      <c r="AM730">
        <v>0.35998771115181999</v>
      </c>
      <c r="AN730">
        <v>0.97109294025350001</v>
      </c>
      <c r="AO730">
        <v>0.9710929402534999</v>
      </c>
      <c r="AP730">
        <v>0.9710929402534999</v>
      </c>
      <c r="AQ730">
        <v>0.9710929402534999</v>
      </c>
      <c r="AR730">
        <v>9.1285099236714302</v>
      </c>
      <c r="AS730">
        <v>9.1285099236714284</v>
      </c>
      <c r="AT730">
        <v>9.1285099236714284</v>
      </c>
      <c r="AU730">
        <v>9.1285099236714284</v>
      </c>
      <c r="AV730" t="str">
        <f>VLOOKUP(Sheet1[[#This Row],[NPDES ID2]],Combined_Sheet__Major_Only___2[[NPDES ID2]:[ECHO BFR]],3,FALSE)</f>
        <v>VA</v>
      </c>
      <c r="AW730" t="s">
        <v>87</v>
      </c>
      <c r="AX730" t="str">
        <f>VLOOKUP(Sheet1[[#This Row],[NPDES ID2]],Combined_Sheet__Major_Only___2[[NPDES ID2]:[ECHO BFR]],27,FALSE)</f>
        <v>-</v>
      </c>
      <c r="AY730" t="str">
        <f>VLOOKUP(Sheet1[[#This Row],[NPDES ID2]],Combined_Sheet__Major_Only___2[[NPDES ID2]:[ECHO BFR]],28,FALSE)</f>
        <v>-</v>
      </c>
      <c r="AZ730" t="str">
        <f>VLOOKUP(Sheet1[[#This Row],[NPDES ID2]],Combined_Sheet__Major_Only___2[[NPDES ID2]:[ECHO BFR]],29,FALSE)</f>
        <v>thickening</v>
      </c>
      <c r="BA730">
        <f>VLOOKUP(Sheet1[[#This Row],[NPDES ID2]],Combined_Sheet__Major_Only___2[[NPDES ID2]:[ECHO BFR]],17,FALSE)</f>
        <v>37.237540000000003</v>
      </c>
      <c r="BB730">
        <f>VLOOKUP(Sheet1[[#This Row],[NPDES ID2]],Combined_Sheet__Major_Only___2[[NPDES ID2]:[ECHO BFR]],18,FALSE)</f>
        <v>-77.397090000000006</v>
      </c>
      <c r="BC730" t="str">
        <f>IF(ISNUMBER(SEARCH("aerobic",$AW730)),"aerobic","")</f>
        <v/>
      </c>
      <c r="BD730" t="str">
        <f>IF(ISNUMBER(SEARCH("anaer",$AW730)),"anaer","")</f>
        <v/>
      </c>
      <c r="BE730" t="str">
        <f>IF(ISNUMBER(SEARCH("thickening",$AZ730)),"thickening","")</f>
        <v>thickening</v>
      </c>
      <c r="BF730" s="2" t="str">
        <f>IF(ISNUMBER(SEARCH("airDry",$AW730)),"airDry","")</f>
        <v/>
      </c>
      <c r="BG730" s="2" t="str">
        <f>IF(ISNUMBER(SEARCH("heatDry",$AY730)),"heatDry","")</f>
        <v/>
      </c>
      <c r="BH730" s="2" t="str">
        <f>IF(AND(ISNUMBER(SEARCH("aerobic",$AW730)),ISNUMBER(SEARCH("anaer",$AW730))),"Combined Aer and Anaer.","")</f>
        <v/>
      </c>
    </row>
    <row r="731" spans="1:60" x14ac:dyDescent="0.3">
      <c r="A731" s="4">
        <v>729</v>
      </c>
      <c r="B731" t="s">
        <v>3593</v>
      </c>
      <c r="C731">
        <v>3332.59</v>
      </c>
      <c r="D731">
        <v>296.41628455148009</v>
      </c>
      <c r="E731">
        <v>292.28809335511909</v>
      </c>
      <c r="F731">
        <v>221.97681831656959</v>
      </c>
      <c r="G731">
        <v>370.00152630009518</v>
      </c>
      <c r="H731">
        <v>-76.295096812716054</v>
      </c>
      <c r="I731">
        <v>-77.588349985014261</v>
      </c>
      <c r="J731">
        <v>-90.008365128236932</v>
      </c>
      <c r="K731">
        <v>-59.775350264254577</v>
      </c>
      <c r="L731">
        <v>2169.1182681209921</v>
      </c>
      <c r="M731">
        <v>2159.8936077506569</v>
      </c>
      <c r="N731">
        <v>2126.3787836215452</v>
      </c>
      <c r="O731">
        <v>2239.5635330719019</v>
      </c>
      <c r="P731">
        <v>78.565579374219539</v>
      </c>
      <c r="Q731">
        <v>79.445699522133253</v>
      </c>
      <c r="R731">
        <v>63.898725500530077</v>
      </c>
      <c r="S731">
        <v>89.885079863477173</v>
      </c>
      <c r="T731">
        <v>70.897833035483885</v>
      </c>
      <c r="U731">
        <v>70.897720783471797</v>
      </c>
      <c r="V731">
        <v>70.849658881934559</v>
      </c>
      <c r="W731">
        <v>70.9455448141522</v>
      </c>
      <c r="X731">
        <v>4903.0311644744843</v>
      </c>
      <c r="Y731">
        <v>4920.6140472251627</v>
      </c>
      <c r="Z731">
        <v>4750.5684599318929</v>
      </c>
      <c r="AA731">
        <v>5000.1577966118448</v>
      </c>
      <c r="AB731">
        <v>904.23876995404146</v>
      </c>
      <c r="AC731">
        <v>895.94007564216099</v>
      </c>
      <c r="AD731">
        <v>763.72700138082291</v>
      </c>
      <c r="AE731">
        <v>1084.298340407089</v>
      </c>
      <c r="AF731">
        <v>63.797850496995167</v>
      </c>
      <c r="AG731">
        <v>63.525398140747328</v>
      </c>
      <c r="AH731">
        <v>62.547227064977939</v>
      </c>
      <c r="AI731">
        <v>65.860118248986353</v>
      </c>
      <c r="AJ731">
        <v>0.55579243781902155</v>
      </c>
      <c r="AK731">
        <v>0.55579179917318777</v>
      </c>
      <c r="AL731">
        <v>0.55570315180066987</v>
      </c>
      <c r="AM731">
        <v>0.55588211037857471</v>
      </c>
      <c r="AN731">
        <v>0.96526327109081644</v>
      </c>
      <c r="AO731">
        <v>0.96526327109081655</v>
      </c>
      <c r="AP731">
        <v>0.96526327109081655</v>
      </c>
      <c r="AQ731">
        <v>0.96526327109081655</v>
      </c>
      <c r="AR731">
        <v>13.63869416272888</v>
      </c>
      <c r="AS731">
        <v>13.63869416272888</v>
      </c>
      <c r="AT731">
        <v>13.63869416272888</v>
      </c>
      <c r="AU731">
        <v>13.63869416272888</v>
      </c>
      <c r="AV731" t="str">
        <f>VLOOKUP(Sheet1[[#This Row],[NPDES ID2]],Combined_Sheet__Major_Only___2[[NPDES ID2]:[ECHO BFR]],3,FALSE)</f>
        <v>FL</v>
      </c>
      <c r="AW731" t="s">
        <v>41</v>
      </c>
      <c r="AX731" t="str">
        <f>VLOOKUP(Sheet1[[#This Row],[NPDES ID2]],Combined_Sheet__Major_Only___2[[NPDES ID2]:[ECHO BFR]],27,FALSE)</f>
        <v>-</v>
      </c>
      <c r="AY731" t="str">
        <f>VLOOKUP(Sheet1[[#This Row],[NPDES ID2]],Combined_Sheet__Major_Only___2[[NPDES ID2]:[ECHO BFR]],28,FALSE)</f>
        <v>-</v>
      </c>
      <c r="AZ731" t="str">
        <f>VLOOKUP(Sheet1[[#This Row],[NPDES ID2]],Combined_Sheet__Major_Only___2[[NPDES ID2]:[ECHO BFR]],29,FALSE)</f>
        <v>thickening</v>
      </c>
      <c r="BA731">
        <f>VLOOKUP(Sheet1[[#This Row],[NPDES ID2]],Combined_Sheet__Major_Only___2[[NPDES ID2]:[ECHO BFR]],17,FALSE)</f>
        <v>27.276067000000001</v>
      </c>
      <c r="BB731">
        <f>VLOOKUP(Sheet1[[#This Row],[NPDES ID2]],Combined_Sheet__Major_Only___2[[NPDES ID2]:[ECHO BFR]],18,FALSE)</f>
        <v>-82.550898000000004</v>
      </c>
      <c r="BC731" t="str">
        <f>IF(ISNUMBER(SEARCH("aerobic",$AW731)),"aerobic","")</f>
        <v>aerobic</v>
      </c>
      <c r="BD731" t="str">
        <f>IF(ISNUMBER(SEARCH("anaer",$AW731)),"anaer","")</f>
        <v/>
      </c>
      <c r="BE731" t="str">
        <f>IF(ISNUMBER(SEARCH("thickening",$AZ731)),"thickening","")</f>
        <v>thickening</v>
      </c>
      <c r="BF731" s="3" t="str">
        <f>IF(ISNUMBER(SEARCH("airDry",$AW731)),"airDry","")</f>
        <v/>
      </c>
      <c r="BG731" s="3" t="str">
        <f>IF(ISNUMBER(SEARCH("heatDry",$AY731)),"heatDry","")</f>
        <v/>
      </c>
      <c r="BH731" s="3" t="str">
        <f>IF(AND(ISNUMBER(SEARCH("aerobic",$AW731)),ISNUMBER(SEARCH("anaer",$AW731))),"Combined Aer and Anaer.","")</f>
        <v/>
      </c>
    </row>
    <row r="732" spans="1:60" x14ac:dyDescent="0.3">
      <c r="A732" s="4">
        <v>730</v>
      </c>
      <c r="B732" t="s">
        <v>3597</v>
      </c>
      <c r="C732">
        <v>3318.1</v>
      </c>
      <c r="D732">
        <v>407.06015526561538</v>
      </c>
      <c r="E732">
        <v>404.29532540339812</v>
      </c>
      <c r="F732">
        <v>310.18400651554481</v>
      </c>
      <c r="G732">
        <v>503.75173896070851</v>
      </c>
      <c r="H732">
        <v>-77.417790470549917</v>
      </c>
      <c r="I732">
        <v>-76.70419429194142</v>
      </c>
      <c r="J732">
        <v>-88.840170258185296</v>
      </c>
      <c r="K732">
        <v>-65.767316367132395</v>
      </c>
      <c r="L732">
        <v>1571.0271357673159</v>
      </c>
      <c r="M732">
        <v>1557.4638000082639</v>
      </c>
      <c r="N732">
        <v>1508.209085999403</v>
      </c>
      <c r="O732">
        <v>1674.561424564027</v>
      </c>
      <c r="P732">
        <v>79.192571899738056</v>
      </c>
      <c r="Q732">
        <v>78.609334190497208</v>
      </c>
      <c r="R732">
        <v>68.790519121664516</v>
      </c>
      <c r="S732">
        <v>90.090161686191578</v>
      </c>
      <c r="T732">
        <v>77.614046671170044</v>
      </c>
      <c r="U732">
        <v>77.613924054234928</v>
      </c>
      <c r="V732">
        <v>77.561424299885275</v>
      </c>
      <c r="W732">
        <v>77.666163973639442</v>
      </c>
      <c r="X732">
        <v>7385.0011747377384</v>
      </c>
      <c r="Y732">
        <v>7437.5325220936229</v>
      </c>
      <c r="Z732">
        <v>6925.0392368476714</v>
      </c>
      <c r="AA732">
        <v>7683.8739083122282</v>
      </c>
      <c r="AB732">
        <v>1837.485960615875</v>
      </c>
      <c r="AC732">
        <v>1788.6364744078951</v>
      </c>
      <c r="AD732">
        <v>1453.10478856898</v>
      </c>
      <c r="AE732">
        <v>2432.6983126614782</v>
      </c>
      <c r="AF732">
        <v>46.410909069985479</v>
      </c>
      <c r="AG732">
        <v>46.009181062569851</v>
      </c>
      <c r="AH732">
        <v>44.560807700832179</v>
      </c>
      <c r="AI732">
        <v>49.460288281485077</v>
      </c>
      <c r="AJ732">
        <v>0.34409852170773803</v>
      </c>
      <c r="AK732">
        <v>0.34409801853178518</v>
      </c>
      <c r="AL732">
        <v>0.34402835613974209</v>
      </c>
      <c r="AM732">
        <v>0.34416899458046762</v>
      </c>
      <c r="AN732">
        <v>0.96813176782666988</v>
      </c>
      <c r="AO732">
        <v>0.96813176782666965</v>
      </c>
      <c r="AP732">
        <v>0.96813176782666965</v>
      </c>
      <c r="AQ732">
        <v>0.96813176782666965</v>
      </c>
      <c r="AR732">
        <v>8.4726454425612872</v>
      </c>
      <c r="AS732">
        <v>8.4726454425612854</v>
      </c>
      <c r="AT732">
        <v>8.4726454425612854</v>
      </c>
      <c r="AU732">
        <v>8.4726454425612854</v>
      </c>
      <c r="AV732" t="str">
        <f>VLOOKUP(Sheet1[[#This Row],[NPDES ID2]],Combined_Sheet__Major_Only___2[[NPDES ID2]:[ECHO BFR]],3,FALSE)</f>
        <v>IN</v>
      </c>
      <c r="AW732" t="s">
        <v>54</v>
      </c>
      <c r="AX732" t="str">
        <f>VLOOKUP(Sheet1[[#This Row],[NPDES ID2]],Combined_Sheet__Major_Only___2[[NPDES ID2]:[ECHO BFR]],27,FALSE)</f>
        <v>-</v>
      </c>
      <c r="AY732" t="str">
        <f>VLOOKUP(Sheet1[[#This Row],[NPDES ID2]],Combined_Sheet__Major_Only___2[[NPDES ID2]:[ECHO BFR]],28,FALSE)</f>
        <v>-</v>
      </c>
      <c r="AZ732" t="str">
        <f>VLOOKUP(Sheet1[[#This Row],[NPDES ID2]],Combined_Sheet__Major_Only___2[[NPDES ID2]:[ECHO BFR]],29,FALSE)</f>
        <v>thickening, preliminaryOps</v>
      </c>
      <c r="BA732">
        <f>VLOOKUP(Sheet1[[#This Row],[NPDES ID2]],Combined_Sheet__Major_Only___2[[NPDES ID2]:[ECHO BFR]],17,FALSE)</f>
        <v>41.264305999999998</v>
      </c>
      <c r="BB732">
        <f>VLOOKUP(Sheet1[[#This Row],[NPDES ID2]],Combined_Sheet__Major_Only___2[[NPDES ID2]:[ECHO BFR]],18,FALSE)</f>
        <v>-87.417500000000004</v>
      </c>
      <c r="BC732" t="str">
        <f>IF(ISNUMBER(SEARCH("aerobic",$AW732)),"aerobic","")</f>
        <v/>
      </c>
      <c r="BD732" t="str">
        <f>IF(ISNUMBER(SEARCH("anaer",$AW732)),"anaer","")</f>
        <v/>
      </c>
      <c r="BE732" t="str">
        <f>IF(ISNUMBER(SEARCH("thickening",$AZ732)),"thickening","")</f>
        <v>thickening</v>
      </c>
      <c r="BF732" s="2" t="str">
        <f>IF(ISNUMBER(SEARCH("airDry",$AW732)),"airDry","")</f>
        <v/>
      </c>
      <c r="BG732" s="2" t="str">
        <f>IF(ISNUMBER(SEARCH("heatDry",$AY732)),"heatDry","")</f>
        <v/>
      </c>
      <c r="BH732" s="2" t="str">
        <f>IF(AND(ISNUMBER(SEARCH("aerobic",$AW732)),ISNUMBER(SEARCH("anaer",$AW732))),"Combined Aer and Anaer.","")</f>
        <v/>
      </c>
    </row>
    <row r="733" spans="1:60" x14ac:dyDescent="0.3">
      <c r="A733" s="4">
        <v>731</v>
      </c>
      <c r="B733" t="s">
        <v>3601</v>
      </c>
      <c r="C733">
        <v>3264.15</v>
      </c>
      <c r="D733">
        <v>395.22623306542192</v>
      </c>
      <c r="E733">
        <v>392.60129045129497</v>
      </c>
      <c r="F733">
        <v>300.79233991846837</v>
      </c>
      <c r="G733">
        <v>489.0918491992046</v>
      </c>
      <c r="H733">
        <v>-77.543372079606428</v>
      </c>
      <c r="I733">
        <v>-76.881857892417685</v>
      </c>
      <c r="J733">
        <v>-89.261197181822695</v>
      </c>
      <c r="K733">
        <v>-65.554170556551014</v>
      </c>
      <c r="L733">
        <v>1579.556486802169</v>
      </c>
      <c r="M733">
        <v>1566.462331716984</v>
      </c>
      <c r="N733">
        <v>1518.935406324081</v>
      </c>
      <c r="O733">
        <v>1679.463149689069</v>
      </c>
      <c r="P733">
        <v>77.863246178666842</v>
      </c>
      <c r="Q733">
        <v>77.492979513941378</v>
      </c>
      <c r="R733">
        <v>67.29204304842213</v>
      </c>
      <c r="S733">
        <v>88.401929590537279</v>
      </c>
      <c r="T733">
        <v>48.29590267948069</v>
      </c>
      <c r="U733">
        <v>48.295825308322591</v>
      </c>
      <c r="V733">
        <v>48.262698018106242</v>
      </c>
      <c r="W733">
        <v>48.328788642959658</v>
      </c>
      <c r="X733">
        <v>4495.8463269917956</v>
      </c>
      <c r="Y733">
        <v>4526.6271691683496</v>
      </c>
      <c r="Z733">
        <v>4226.7580244808651</v>
      </c>
      <c r="AA733">
        <v>4670.3891331073401</v>
      </c>
      <c r="AB733">
        <v>999.80401180461627</v>
      </c>
      <c r="AC733">
        <v>978.41170336970708</v>
      </c>
      <c r="AD733">
        <v>810.99831348477653</v>
      </c>
      <c r="AE733">
        <v>1283.192499175163</v>
      </c>
      <c r="AF733">
        <v>47.431807492604413</v>
      </c>
      <c r="AG733">
        <v>47.037769263201689</v>
      </c>
      <c r="AH733">
        <v>45.615999895880471</v>
      </c>
      <c r="AI733">
        <v>50.42447294877261</v>
      </c>
      <c r="AJ733">
        <v>0.35647574990106118</v>
      </c>
      <c r="AK733">
        <v>0.35647534063510627</v>
      </c>
      <c r="AL733">
        <v>0.35641853192140538</v>
      </c>
      <c r="AM733">
        <v>0.35653321558237988</v>
      </c>
      <c r="AN733">
        <v>0.95016875694924863</v>
      </c>
      <c r="AO733">
        <v>0.95016875694924863</v>
      </c>
      <c r="AP733">
        <v>0.95016875694924863</v>
      </c>
      <c r="AQ733">
        <v>0.95016875694924863</v>
      </c>
      <c r="AR733">
        <v>9.1606620678551423</v>
      </c>
      <c r="AS733">
        <v>9.1606620678551458</v>
      </c>
      <c r="AT733">
        <v>9.1606620678551458</v>
      </c>
      <c r="AU733">
        <v>9.1606620678551458</v>
      </c>
      <c r="AV733" t="str">
        <f>VLOOKUP(Sheet1[[#This Row],[NPDES ID2]],Combined_Sheet__Major_Only___2[[NPDES ID2]:[ECHO BFR]],3,FALSE)</f>
        <v>MD</v>
      </c>
      <c r="AW733" t="s">
        <v>87</v>
      </c>
      <c r="AX733" t="str">
        <f>VLOOKUP(Sheet1[[#This Row],[NPDES ID2]],Combined_Sheet__Major_Only___2[[NPDES ID2]:[ECHO BFR]],27,FALSE)</f>
        <v>-</v>
      </c>
      <c r="AY733" t="str">
        <f>VLOOKUP(Sheet1[[#This Row],[NPDES ID2]],Combined_Sheet__Major_Only___2[[NPDES ID2]:[ECHO BFR]],28,FALSE)</f>
        <v>-</v>
      </c>
      <c r="AZ733" t="str">
        <f>VLOOKUP(Sheet1[[#This Row],[NPDES ID2]],Combined_Sheet__Major_Only___2[[NPDES ID2]:[ECHO BFR]],29,FALSE)</f>
        <v>thickening</v>
      </c>
      <c r="BA733">
        <f>VLOOKUP(Sheet1[[#This Row],[NPDES ID2]],Combined_Sheet__Major_Only___2[[NPDES ID2]:[ECHO BFR]],17,FALSE)</f>
        <v>39.018056000000001</v>
      </c>
      <c r="BB733">
        <f>VLOOKUP(Sheet1[[#This Row],[NPDES ID2]],Combined_Sheet__Major_Only___2[[NPDES ID2]:[ECHO BFR]],18,FALSE)</f>
        <v>-76.700582999999995</v>
      </c>
      <c r="BC733" t="str">
        <f>IF(ISNUMBER(SEARCH("aerobic",$AW733)),"aerobic","")</f>
        <v/>
      </c>
      <c r="BD733" t="str">
        <f>IF(ISNUMBER(SEARCH("anaer",$AW733)),"anaer","")</f>
        <v/>
      </c>
      <c r="BE733" t="str">
        <f>IF(ISNUMBER(SEARCH("thickening",$AZ733)),"thickening","")</f>
        <v>thickening</v>
      </c>
      <c r="BF733" s="3" t="str">
        <f>IF(ISNUMBER(SEARCH("airDry",$AW733)),"airDry","")</f>
        <v/>
      </c>
      <c r="BG733" s="3" t="str">
        <f>IF(ISNUMBER(SEARCH("heatDry",$AY733)),"heatDry","")</f>
        <v/>
      </c>
      <c r="BH733" s="3" t="str">
        <f>IF(AND(ISNUMBER(SEARCH("aerobic",$AW733)),ISNUMBER(SEARCH("anaer",$AW733))),"Combined Aer and Anaer.","")</f>
        <v/>
      </c>
    </row>
    <row r="734" spans="1:60" x14ac:dyDescent="0.3">
      <c r="A734" s="4">
        <v>732</v>
      </c>
      <c r="B734" t="s">
        <v>3606</v>
      </c>
      <c r="C734">
        <v>3133</v>
      </c>
      <c r="D734">
        <v>366.62503607278438</v>
      </c>
      <c r="E734">
        <v>363.92307722535281</v>
      </c>
      <c r="F734">
        <v>278.15815800628712</v>
      </c>
      <c r="G734">
        <v>453.71472687792158</v>
      </c>
      <c r="H734">
        <v>-75.882491508031066</v>
      </c>
      <c r="I734">
        <v>-75.519799631364521</v>
      </c>
      <c r="J734">
        <v>-87.643034514038121</v>
      </c>
      <c r="K734">
        <v>-63.294619199164217</v>
      </c>
      <c r="L734">
        <v>1604.095818581113</v>
      </c>
      <c r="M734">
        <v>1592.2109724657421</v>
      </c>
      <c r="N734">
        <v>1548.868109180806</v>
      </c>
      <c r="O734">
        <v>1695.1701794652349</v>
      </c>
      <c r="P734">
        <v>74.578858998378095</v>
      </c>
      <c r="Q734">
        <v>74.323621521061455</v>
      </c>
      <c r="R734">
        <v>63.525741761779649</v>
      </c>
      <c r="S734">
        <v>84.616684997306223</v>
      </c>
      <c r="T734">
        <v>350.18300710661759</v>
      </c>
      <c r="U734">
        <v>350.18246384250898</v>
      </c>
      <c r="V734">
        <v>349.94985949451979</v>
      </c>
      <c r="W734">
        <v>350.41391697105462</v>
      </c>
      <c r="X734">
        <v>30803.645740722939</v>
      </c>
      <c r="Y734">
        <v>30994.15180820553</v>
      </c>
      <c r="Z734">
        <v>29142.755023015361</v>
      </c>
      <c r="AA734">
        <v>31875.207234080259</v>
      </c>
      <c r="AB734">
        <v>6997.7483564068916</v>
      </c>
      <c r="AC734">
        <v>6851.7686739032961</v>
      </c>
      <c r="AD734">
        <v>5666.9181481452351</v>
      </c>
      <c r="AE734">
        <v>9020.2007428027391</v>
      </c>
      <c r="AF734">
        <v>50.204343918519761</v>
      </c>
      <c r="AG734">
        <v>49.829595611204738</v>
      </c>
      <c r="AH734">
        <v>48.491615779260719</v>
      </c>
      <c r="AI734">
        <v>53.030482445615533</v>
      </c>
      <c r="AJ734">
        <v>0.39013013913300809</v>
      </c>
      <c r="AK734">
        <v>0.39012871200754862</v>
      </c>
      <c r="AL734">
        <v>0.38993459304802092</v>
      </c>
      <c r="AM734">
        <v>0.39032660949100068</v>
      </c>
      <c r="AN734">
        <v>0.99267621068917822</v>
      </c>
      <c r="AO734">
        <v>0.99267621068917811</v>
      </c>
      <c r="AP734">
        <v>0.99267621068917811</v>
      </c>
      <c r="AQ734">
        <v>0.99267621068917811</v>
      </c>
      <c r="AR734">
        <v>9.5903354554231868</v>
      </c>
      <c r="AS734">
        <v>9.5903354554231832</v>
      </c>
      <c r="AT734">
        <v>9.5903354554231832</v>
      </c>
      <c r="AU734">
        <v>9.5903354554231832</v>
      </c>
      <c r="AV734" t="str">
        <f>VLOOKUP(Sheet1[[#This Row],[NPDES ID2]],Combined_Sheet__Major_Only___2[[NPDES ID2]:[ECHO BFR]],3,FALSE)</f>
        <v>NY</v>
      </c>
      <c r="AW734" t="s">
        <v>54</v>
      </c>
      <c r="AX734" t="str">
        <f>VLOOKUP(Sheet1[[#This Row],[NPDES ID2]],Combined_Sheet__Major_Only___2[[NPDES ID2]:[ECHO BFR]],27,FALSE)</f>
        <v>-</v>
      </c>
      <c r="AY734" t="str">
        <f>VLOOKUP(Sheet1[[#This Row],[NPDES ID2]],Combined_Sheet__Major_Only___2[[NPDES ID2]:[ECHO BFR]],28,FALSE)</f>
        <v>-</v>
      </c>
      <c r="AZ734" t="str">
        <f>VLOOKUP(Sheet1[[#This Row],[NPDES ID2]],Combined_Sheet__Major_Only___2[[NPDES ID2]:[ECHO BFR]],29,FALSE)</f>
        <v>preliminaryOps</v>
      </c>
      <c r="BA734">
        <f>VLOOKUP(Sheet1[[#This Row],[NPDES ID2]],Combined_Sheet__Major_Only___2[[NPDES ID2]:[ECHO BFR]],17,FALSE)</f>
        <v>40.946832999999998</v>
      </c>
      <c r="BB734">
        <f>VLOOKUP(Sheet1[[#This Row],[NPDES ID2]],Combined_Sheet__Major_Only___2[[NPDES ID2]:[ECHO BFR]],18,FALSE)</f>
        <v>-73.733694</v>
      </c>
      <c r="BC734" t="str">
        <f>IF(ISNUMBER(SEARCH("aerobic",$AW734)),"aerobic","")</f>
        <v/>
      </c>
      <c r="BD734" t="str">
        <f>IF(ISNUMBER(SEARCH("anaer",$AW734)),"anaer","")</f>
        <v/>
      </c>
      <c r="BE734" t="str">
        <f>IF(ISNUMBER(SEARCH("thickening",$AZ734)),"thickening","")</f>
        <v/>
      </c>
      <c r="BF734" s="2" t="str">
        <f>IF(ISNUMBER(SEARCH("airDry",$AW734)),"airDry","")</f>
        <v/>
      </c>
      <c r="BG734" s="2" t="str">
        <f>IF(ISNUMBER(SEARCH("heatDry",$AY734)),"heatDry","")</f>
        <v/>
      </c>
      <c r="BH734" s="2" t="str">
        <f>IF(AND(ISNUMBER(SEARCH("aerobic",$AW734)),ISNUMBER(SEARCH("anaer",$AW734))),"Combined Aer and Anaer.","")</f>
        <v/>
      </c>
    </row>
    <row r="735" spans="1:60" x14ac:dyDescent="0.3">
      <c r="A735" s="4">
        <v>733</v>
      </c>
      <c r="B735" t="s">
        <v>3611</v>
      </c>
      <c r="C735">
        <v>3097</v>
      </c>
      <c r="D735">
        <v>304.13946061177711</v>
      </c>
      <c r="E735">
        <v>300.32701727214271</v>
      </c>
      <c r="F735">
        <v>228.49182476432799</v>
      </c>
      <c r="G735">
        <v>377.93675668964289</v>
      </c>
      <c r="H735">
        <v>-76.940115262152574</v>
      </c>
      <c r="I735">
        <v>-77.986511641411312</v>
      </c>
      <c r="J735">
        <v>-90.388109669149216</v>
      </c>
      <c r="K735">
        <v>-61.954782955474208</v>
      </c>
      <c r="L735">
        <v>1900.768316688708</v>
      </c>
      <c r="M735">
        <v>1891.329874173709</v>
      </c>
      <c r="N735">
        <v>1857.0956867572399</v>
      </c>
      <c r="O735">
        <v>1972.736248744452</v>
      </c>
      <c r="P735">
        <v>73.230899598925802</v>
      </c>
      <c r="Q735">
        <v>73.819451749121782</v>
      </c>
      <c r="R735">
        <v>60.186879353253993</v>
      </c>
      <c r="S735">
        <v>84.095337303238807</v>
      </c>
      <c r="T735">
        <v>3.7759654572686139</v>
      </c>
      <c r="U735">
        <v>3.7759567923407409</v>
      </c>
      <c r="V735">
        <v>3.7722468106449809</v>
      </c>
      <c r="W735">
        <v>3.7796484123717198</v>
      </c>
      <c r="X735">
        <v>276.95952430084162</v>
      </c>
      <c r="Y735">
        <v>278.07791326552098</v>
      </c>
      <c r="Z735">
        <v>267.00586406718082</v>
      </c>
      <c r="AA735">
        <v>283.36014381221742</v>
      </c>
      <c r="AB735">
        <v>53.561866269651297</v>
      </c>
      <c r="AC735">
        <v>53.035029174229869</v>
      </c>
      <c r="AD735">
        <v>44.813604902723149</v>
      </c>
      <c r="AE735">
        <v>64.939183963971544</v>
      </c>
      <c r="AF735">
        <v>60.152407077852203</v>
      </c>
      <c r="AG735">
        <v>59.853183877972242</v>
      </c>
      <c r="AH735">
        <v>58.773237462600761</v>
      </c>
      <c r="AI735">
        <v>62.425394125280128</v>
      </c>
      <c r="AJ735">
        <v>0.5112771455424493</v>
      </c>
      <c r="AK735">
        <v>0.51127685585095617</v>
      </c>
      <c r="AL735">
        <v>0.51123644846722072</v>
      </c>
      <c r="AM735">
        <v>0.51131801495885099</v>
      </c>
      <c r="AN735">
        <v>0.65411319335664941</v>
      </c>
      <c r="AO735">
        <v>0.6541131933566493</v>
      </c>
      <c r="AP735">
        <v>0.6541131933566493</v>
      </c>
      <c r="AQ735">
        <v>0.6541131933566493</v>
      </c>
      <c r="AR735">
        <v>12.52101902447157</v>
      </c>
      <c r="AS735">
        <v>12.52101902447157</v>
      </c>
      <c r="AT735">
        <v>12.52101902447157</v>
      </c>
      <c r="AU735">
        <v>12.52101902447157</v>
      </c>
      <c r="AV735" t="str">
        <f>VLOOKUP(Sheet1[[#This Row],[NPDES ID2]],Combined_Sheet__Major_Only___2[[NPDES ID2]:[ECHO BFR]],3,FALSE)</f>
        <v>CA</v>
      </c>
      <c r="AW735" t="s">
        <v>12183</v>
      </c>
      <c r="AX735" t="str">
        <f>VLOOKUP(Sheet1[[#This Row],[NPDES ID2]],Combined_Sheet__Major_Only___2[[NPDES ID2]:[ECHO BFR]],27,FALSE)</f>
        <v>tempSludgeStore</v>
      </c>
      <c r="AY735" t="str">
        <f>VLOOKUP(Sheet1[[#This Row],[NPDES ID2]],Combined_Sheet__Major_Only___2[[NPDES ID2]:[ECHO BFR]],28,FALSE)</f>
        <v>-</v>
      </c>
      <c r="AZ735" t="str">
        <f>VLOOKUP(Sheet1[[#This Row],[NPDES ID2]],Combined_Sheet__Major_Only___2[[NPDES ID2]:[ECHO BFR]],29,FALSE)</f>
        <v>preliminaryOps, thickening</v>
      </c>
      <c r="BA735">
        <f>VLOOKUP(Sheet1[[#This Row],[NPDES ID2]],Combined_Sheet__Major_Only___2[[NPDES ID2]:[ECHO BFR]],17,FALSE)</f>
        <v>37.482638999999999</v>
      </c>
      <c r="BB735">
        <f>VLOOKUP(Sheet1[[#This Row],[NPDES ID2]],Combined_Sheet__Major_Only___2[[NPDES ID2]:[ECHO BFR]],18,FALSE)</f>
        <v>-120.867361</v>
      </c>
      <c r="BC735" t="str">
        <f>IF(ISNUMBER(SEARCH("aerobic",$AW735)),"aerobic","")</f>
        <v/>
      </c>
      <c r="BD735" t="str">
        <f>IF(ISNUMBER(SEARCH("anaer",$AW735)),"anaer","")</f>
        <v>anaer</v>
      </c>
      <c r="BE735" t="str">
        <f>IF(ISNUMBER(SEARCH("thickening",$AZ735)),"thickening","")</f>
        <v>thickening</v>
      </c>
      <c r="BF735" s="3" t="str">
        <f>IF(ISNUMBER(SEARCH("airDry",$AW735)),"airDry","")</f>
        <v>airDry</v>
      </c>
      <c r="BG735" s="3" t="str">
        <f>IF(ISNUMBER(SEARCH("heatDry",$AY735)),"heatDry","")</f>
        <v/>
      </c>
      <c r="BH735" s="3" t="str">
        <f>IF(AND(ISNUMBER(SEARCH("aerobic",$AW735)),ISNUMBER(SEARCH("anaer",$AW735))),"Combined Aer and Anaer.","")</f>
        <v/>
      </c>
    </row>
    <row r="736" spans="1:60" x14ac:dyDescent="0.3">
      <c r="A736" s="4">
        <v>734</v>
      </c>
      <c r="B736" t="s">
        <v>3616</v>
      </c>
      <c r="C736">
        <v>2977</v>
      </c>
      <c r="D736">
        <v>288.55690202093729</v>
      </c>
      <c r="E736">
        <v>285.21965157073129</v>
      </c>
      <c r="F736">
        <v>216.50965500526769</v>
      </c>
      <c r="G736">
        <v>357.8217456876219</v>
      </c>
      <c r="H736">
        <v>-76.625400719548892</v>
      </c>
      <c r="I736">
        <v>-77.838177946954858</v>
      </c>
      <c r="J736">
        <v>-90.40501653633936</v>
      </c>
      <c r="K736">
        <v>-60.838484212327167</v>
      </c>
      <c r="L736">
        <v>1893.514067476021</v>
      </c>
      <c r="M736">
        <v>1884.939773798628</v>
      </c>
      <c r="N736">
        <v>1853.8187804403669</v>
      </c>
      <c r="O736">
        <v>1958.933439556261</v>
      </c>
      <c r="P736">
        <v>70.269003936914999</v>
      </c>
      <c r="Q736">
        <v>71.023299399012075</v>
      </c>
      <c r="R736">
        <v>57.390833564556218</v>
      </c>
      <c r="S736">
        <v>80.512432017432289</v>
      </c>
      <c r="T736">
        <v>50.80377185223076</v>
      </c>
      <c r="U736">
        <v>50.803690610756412</v>
      </c>
      <c r="V736">
        <v>50.768906203172257</v>
      </c>
      <c r="W736">
        <v>50.838302861256217</v>
      </c>
      <c r="X736">
        <v>3595.4663869874312</v>
      </c>
      <c r="Y736">
        <v>3609.1738380133988</v>
      </c>
      <c r="Z736">
        <v>3476.5785694650108</v>
      </c>
      <c r="AA736">
        <v>3671.2784045934</v>
      </c>
      <c r="AB736">
        <v>539.8258255268986</v>
      </c>
      <c r="AC736">
        <v>536.90868367455289</v>
      </c>
      <c r="AD736">
        <v>470.09076869006577</v>
      </c>
      <c r="AE736">
        <v>625.49727055807318</v>
      </c>
      <c r="AF736">
        <v>62.340584447796083</v>
      </c>
      <c r="AG736">
        <v>62.057512497533253</v>
      </c>
      <c r="AH736">
        <v>61.037968491845398</v>
      </c>
      <c r="AI736">
        <v>64.487773467907232</v>
      </c>
      <c r="AJ736">
        <v>0.53799082202270965</v>
      </c>
      <c r="AK736">
        <v>0.53799039009210881</v>
      </c>
      <c r="AL736">
        <v>0.53793026223177953</v>
      </c>
      <c r="AM736">
        <v>0.53805164059623467</v>
      </c>
      <c r="AN736">
        <v>0.95246089396453826</v>
      </c>
      <c r="AO736">
        <v>0.95246089396453804</v>
      </c>
      <c r="AP736">
        <v>0.95246089396453804</v>
      </c>
      <c r="AQ736">
        <v>0.95246089396453804</v>
      </c>
      <c r="AR736">
        <v>15.058497621768851</v>
      </c>
      <c r="AS736">
        <v>15.05849762176886</v>
      </c>
      <c r="AT736">
        <v>15.05849762176886</v>
      </c>
      <c r="AU736">
        <v>15.05849762176886</v>
      </c>
      <c r="AV736" t="str">
        <f>VLOOKUP(Sheet1[[#This Row],[NPDES ID2]],Combined_Sheet__Major_Only___2[[NPDES ID2]:[ECHO BFR]],3,FALSE)</f>
        <v>NC</v>
      </c>
      <c r="AW736" t="s">
        <v>12181</v>
      </c>
      <c r="AX736" t="str">
        <f>VLOOKUP(Sheet1[[#This Row],[NPDES ID2]],Combined_Sheet__Major_Only___2[[NPDES ID2]:[ECHO BFR]],27,FALSE)</f>
        <v>-</v>
      </c>
      <c r="AY736" t="str">
        <f>VLOOKUP(Sheet1[[#This Row],[NPDES ID2]],Combined_Sheet__Major_Only___2[[NPDES ID2]:[ECHO BFR]],28,FALSE)</f>
        <v>-</v>
      </c>
      <c r="AZ736" t="str">
        <f>VLOOKUP(Sheet1[[#This Row],[NPDES ID2]],Combined_Sheet__Major_Only___2[[NPDES ID2]:[ECHO BFR]],29,FALSE)</f>
        <v>thickening</v>
      </c>
      <c r="BA736">
        <f>VLOOKUP(Sheet1[[#This Row],[NPDES ID2]],Combined_Sheet__Major_Only___2[[NPDES ID2]:[ECHO BFR]],17,FALSE)</f>
        <v>35.059345999999998</v>
      </c>
      <c r="BB736">
        <f>VLOOKUP(Sheet1[[#This Row],[NPDES ID2]],Combined_Sheet__Major_Only___2[[NPDES ID2]:[ECHO BFR]],18,FALSE)</f>
        <v>-78.860466000000002</v>
      </c>
      <c r="BC736" t="str">
        <f>IF(ISNUMBER(SEARCH("aerobic",$AW736)),"aerobic","")</f>
        <v/>
      </c>
      <c r="BD736" t="str">
        <f>IF(ISNUMBER(SEARCH("anaer",$AW736)),"anaer","")</f>
        <v>anaer</v>
      </c>
      <c r="BE736" t="str">
        <f>IF(ISNUMBER(SEARCH("thickening",$AZ736)),"thickening","")</f>
        <v>thickening</v>
      </c>
      <c r="BF736" s="2" t="str">
        <f>IF(ISNUMBER(SEARCH("airDry",$AW736)),"airDry","")</f>
        <v/>
      </c>
      <c r="BG736" s="2" t="str">
        <f>IF(ISNUMBER(SEARCH("heatDry",$AY736)),"heatDry","")</f>
        <v/>
      </c>
      <c r="BH736" s="2" t="str">
        <f>IF(AND(ISNUMBER(SEARCH("aerobic",$AW736)),ISNUMBER(SEARCH("anaer",$AW736))),"Combined Aer and Anaer.","")</f>
        <v/>
      </c>
    </row>
    <row r="737" spans="1:60" x14ac:dyDescent="0.3">
      <c r="A737" s="4">
        <v>735</v>
      </c>
      <c r="B737" t="s">
        <v>3620</v>
      </c>
      <c r="C737">
        <v>2968</v>
      </c>
      <c r="D737">
        <v>381.68370855725863</v>
      </c>
      <c r="E737">
        <v>378.98887601782963</v>
      </c>
      <c r="F737">
        <v>290.87099247577157</v>
      </c>
      <c r="G737">
        <v>470.3083899062886</v>
      </c>
      <c r="H737">
        <v>-77.489883237637059</v>
      </c>
      <c r="I737">
        <v>-76.789402958065324</v>
      </c>
      <c r="J737">
        <v>-89.113881237370265</v>
      </c>
      <c r="K737">
        <v>-65.55039966123941</v>
      </c>
      <c r="L737">
        <v>1426.635639596248</v>
      </c>
      <c r="M737">
        <v>1414.6595425491771</v>
      </c>
      <c r="N737">
        <v>1371.182508695251</v>
      </c>
      <c r="O737">
        <v>1518.0275427455269</v>
      </c>
      <c r="P737">
        <v>70.810618110798771</v>
      </c>
      <c r="Q737">
        <v>70.416539239329438</v>
      </c>
      <c r="R737">
        <v>61.2936363089824</v>
      </c>
      <c r="S737">
        <v>80.444125203502423</v>
      </c>
      <c r="T737">
        <v>69.656011531449053</v>
      </c>
      <c r="U737">
        <v>69.655901195901322</v>
      </c>
      <c r="V737">
        <v>69.608659849122063</v>
      </c>
      <c r="W737">
        <v>69.702908732962783</v>
      </c>
      <c r="X737">
        <v>6528.1056685944077</v>
      </c>
      <c r="Y737">
        <v>6573.3549727758009</v>
      </c>
      <c r="Z737">
        <v>6132.4937488532923</v>
      </c>
      <c r="AA737">
        <v>6784.8338727472719</v>
      </c>
      <c r="AB737">
        <v>1883.084215978716</v>
      </c>
      <c r="AC737">
        <v>1817.5649346692669</v>
      </c>
      <c r="AD737">
        <v>1437.144920710811</v>
      </c>
      <c r="AE737">
        <v>2611.0632514503709</v>
      </c>
      <c r="AF737">
        <v>47.115257621241653</v>
      </c>
      <c r="AG737">
        <v>46.718825407717617</v>
      </c>
      <c r="AH737">
        <v>45.288865459694698</v>
      </c>
      <c r="AI737">
        <v>50.125443537648948</v>
      </c>
      <c r="AJ737">
        <v>0.35263703343260439</v>
      </c>
      <c r="AK737">
        <v>0.35263658806965892</v>
      </c>
      <c r="AL737">
        <v>0.35257482781962551</v>
      </c>
      <c r="AM737">
        <v>0.35269950949206008</v>
      </c>
      <c r="AN737">
        <v>0.96467536391946229</v>
      </c>
      <c r="AO737">
        <v>0.96467536391946229</v>
      </c>
      <c r="AP737">
        <v>0.96467536391946229</v>
      </c>
      <c r="AQ737">
        <v>0.96467536391946229</v>
      </c>
      <c r="AR737">
        <v>8.0286841536809437</v>
      </c>
      <c r="AS737">
        <v>8.0286841536809437</v>
      </c>
      <c r="AT737">
        <v>8.0286841536809437</v>
      </c>
      <c r="AU737">
        <v>8.0286841536809437</v>
      </c>
      <c r="AV737" t="str">
        <f>VLOOKUP(Sheet1[[#This Row],[NPDES ID2]],Combined_Sheet__Major_Only___2[[NPDES ID2]:[ECHO BFR]],3,FALSE)</f>
        <v>TN</v>
      </c>
      <c r="AW737" t="s">
        <v>87</v>
      </c>
      <c r="AX737" t="str">
        <f>VLOOKUP(Sheet1[[#This Row],[NPDES ID2]],Combined_Sheet__Major_Only___2[[NPDES ID2]:[ECHO BFR]],27,FALSE)</f>
        <v>tempSludgeStore</v>
      </c>
      <c r="AY737" t="str">
        <f>VLOOKUP(Sheet1[[#This Row],[NPDES ID2]],Combined_Sheet__Major_Only___2[[NPDES ID2]:[ECHO BFR]],28,FALSE)</f>
        <v>-</v>
      </c>
      <c r="AZ737" t="str">
        <f>VLOOKUP(Sheet1[[#This Row],[NPDES ID2]],Combined_Sheet__Major_Only___2[[NPDES ID2]:[ECHO BFR]],29,FALSE)</f>
        <v>thickening</v>
      </c>
      <c r="BA737">
        <f>VLOOKUP(Sheet1[[#This Row],[NPDES ID2]],Combined_Sheet__Major_Only___2[[NPDES ID2]:[ECHO BFR]],17,FALSE)</f>
        <v>35.947090000000003</v>
      </c>
      <c r="BB737">
        <f>VLOOKUP(Sheet1[[#This Row],[NPDES ID2]],Combined_Sheet__Major_Only___2[[NPDES ID2]:[ECHO BFR]],18,FALSE)</f>
        <v>-85.028459999999995</v>
      </c>
      <c r="BC737" t="str">
        <f>IF(ISNUMBER(SEARCH("aerobic",$AW737)),"aerobic","")</f>
        <v/>
      </c>
      <c r="BD737" t="str">
        <f>IF(ISNUMBER(SEARCH("anaer",$AW737)),"anaer","")</f>
        <v/>
      </c>
      <c r="BE737" t="str">
        <f>IF(ISNUMBER(SEARCH("thickening",$AZ737)),"thickening","")</f>
        <v>thickening</v>
      </c>
      <c r="BF737" s="3" t="str">
        <f>IF(ISNUMBER(SEARCH("airDry",$AW737)),"airDry","")</f>
        <v/>
      </c>
      <c r="BG737" s="3" t="str">
        <f>IF(ISNUMBER(SEARCH("heatDry",$AY737)),"heatDry","")</f>
        <v/>
      </c>
      <c r="BH737" s="3" t="str">
        <f>IF(AND(ISNUMBER(SEARCH("aerobic",$AW737)),ISNUMBER(SEARCH("anaer",$AW737))),"Combined Aer and Anaer.","")</f>
        <v/>
      </c>
    </row>
    <row r="738" spans="1:60" x14ac:dyDescent="0.3">
      <c r="A738" s="4">
        <v>736</v>
      </c>
      <c r="B738" t="s">
        <v>3625</v>
      </c>
      <c r="C738">
        <v>2962</v>
      </c>
      <c r="D738">
        <v>278.47716316639168</v>
      </c>
      <c r="E738">
        <v>275.60767469550899</v>
      </c>
      <c r="F738">
        <v>208.6588165867806</v>
      </c>
      <c r="G738">
        <v>344.55442061270031</v>
      </c>
      <c r="H738">
        <v>-76.266668555375873</v>
      </c>
      <c r="I738">
        <v>-77.462419385681926</v>
      </c>
      <c r="J738">
        <v>-89.944984657481953</v>
      </c>
      <c r="K738">
        <v>-59.535261980605917</v>
      </c>
      <c r="L738">
        <v>1947.9522164600651</v>
      </c>
      <c r="M738">
        <v>1939.9026366468891</v>
      </c>
      <c r="N738">
        <v>1910.6587174648159</v>
      </c>
      <c r="O738">
        <v>2009.420689659423</v>
      </c>
      <c r="P738">
        <v>69.791653061131996</v>
      </c>
      <c r="Q738">
        <v>70.62465824806533</v>
      </c>
      <c r="R738">
        <v>56.656035222579938</v>
      </c>
      <c r="S738">
        <v>79.949978523590104</v>
      </c>
      <c r="T738">
        <v>86.203748905437891</v>
      </c>
      <c r="U738">
        <v>86.203613032283329</v>
      </c>
      <c r="V738">
        <v>86.145437485547333</v>
      </c>
      <c r="W738">
        <v>86.261500653100754</v>
      </c>
      <c r="X738">
        <v>5900.09822047941</v>
      </c>
      <c r="Y738">
        <v>5920.6542647109691</v>
      </c>
      <c r="Z738">
        <v>5721.8068605684794</v>
      </c>
      <c r="AA738">
        <v>6013.6376727342604</v>
      </c>
      <c r="AB738">
        <v>1005.97629293635</v>
      </c>
      <c r="AC738">
        <v>998.41880313677734</v>
      </c>
      <c r="AD738">
        <v>860.56614341804413</v>
      </c>
      <c r="AE738">
        <v>1189.8360407714711</v>
      </c>
      <c r="AF738">
        <v>64.460705190822239</v>
      </c>
      <c r="AG738">
        <v>64.193224899858777</v>
      </c>
      <c r="AH738">
        <v>63.232862100612813</v>
      </c>
      <c r="AI738">
        <v>66.485397762294255</v>
      </c>
      <c r="AJ738">
        <v>0.56389249606415914</v>
      </c>
      <c r="AK738">
        <v>0.56389187218459913</v>
      </c>
      <c r="AL738">
        <v>0.56380524367384099</v>
      </c>
      <c r="AM738">
        <v>0.56398012558978761</v>
      </c>
      <c r="AN738">
        <v>0.97117597162977132</v>
      </c>
      <c r="AO738">
        <v>0.97117597162977132</v>
      </c>
      <c r="AP738">
        <v>0.97117597162977132</v>
      </c>
      <c r="AQ738">
        <v>0.97117597162977132</v>
      </c>
      <c r="AR738">
        <v>14.419793374835679</v>
      </c>
      <c r="AS738">
        <v>14.419793374835679</v>
      </c>
      <c r="AT738">
        <v>14.419793374835679</v>
      </c>
      <c r="AU738">
        <v>14.419793374835679</v>
      </c>
      <c r="AV738" t="str">
        <f>VLOOKUP(Sheet1[[#This Row],[NPDES ID2]],Combined_Sheet__Major_Only___2[[NPDES ID2]:[ECHO BFR]],3,FALSE)</f>
        <v>NY</v>
      </c>
      <c r="AW738" t="s">
        <v>12181</v>
      </c>
      <c r="AX738" t="str">
        <f>VLOOKUP(Sheet1[[#This Row],[NPDES ID2]],Combined_Sheet__Major_Only___2[[NPDES ID2]:[ECHO BFR]],27,FALSE)</f>
        <v>-</v>
      </c>
      <c r="AY738" t="str">
        <f>VLOOKUP(Sheet1[[#This Row],[NPDES ID2]],Combined_Sheet__Major_Only___2[[NPDES ID2]:[ECHO BFR]],28,FALSE)</f>
        <v>-</v>
      </c>
      <c r="AZ738" t="str">
        <f>VLOOKUP(Sheet1[[#This Row],[NPDES ID2]],Combined_Sheet__Major_Only___2[[NPDES ID2]:[ECHO BFR]],29,FALSE)</f>
        <v>preliminaryOps, thickening</v>
      </c>
      <c r="BA738">
        <f>VLOOKUP(Sheet1[[#This Row],[NPDES ID2]],Combined_Sheet__Major_Only___2[[NPDES ID2]:[ECHO BFR]],17,FALSE)</f>
        <v>41.043979999999998</v>
      </c>
      <c r="BB738">
        <f>VLOOKUP(Sheet1[[#This Row],[NPDES ID2]],Combined_Sheet__Major_Only___2[[NPDES ID2]:[ECHO BFR]],18,FALSE)</f>
        <v>-73.941829999999996</v>
      </c>
      <c r="BC738" t="str">
        <f>IF(ISNUMBER(SEARCH("aerobic",$AW738)),"aerobic","")</f>
        <v/>
      </c>
      <c r="BD738" t="str">
        <f>IF(ISNUMBER(SEARCH("anaer",$AW738)),"anaer","")</f>
        <v>anaer</v>
      </c>
      <c r="BE738" t="str">
        <f>IF(ISNUMBER(SEARCH("thickening",$AZ738)),"thickening","")</f>
        <v>thickening</v>
      </c>
      <c r="BF738" s="2" t="str">
        <f>IF(ISNUMBER(SEARCH("airDry",$AW738)),"airDry","")</f>
        <v/>
      </c>
      <c r="BG738" s="2" t="str">
        <f>IF(ISNUMBER(SEARCH("heatDry",$AY738)),"heatDry","")</f>
        <v/>
      </c>
      <c r="BH738" s="2" t="str">
        <f>IF(AND(ISNUMBER(SEARCH("aerobic",$AW738)),ISNUMBER(SEARCH("anaer",$AW738))),"Combined Aer and Anaer.","")</f>
        <v/>
      </c>
    </row>
    <row r="739" spans="1:60" x14ac:dyDescent="0.3">
      <c r="A739" s="4">
        <v>737</v>
      </c>
      <c r="B739" t="s">
        <v>3629</v>
      </c>
      <c r="C739">
        <v>2948.8</v>
      </c>
      <c r="D739">
        <v>381.81405747307258</v>
      </c>
      <c r="E739">
        <v>378.96681660141968</v>
      </c>
      <c r="F739">
        <v>291.04229721974781</v>
      </c>
      <c r="G739">
        <v>470.29462073246611</v>
      </c>
      <c r="H739">
        <v>-77.437706611480266</v>
      </c>
      <c r="I739">
        <v>-76.732506994868658</v>
      </c>
      <c r="J739">
        <v>-89.010289661245906</v>
      </c>
      <c r="K739">
        <v>-65.568848094012324</v>
      </c>
      <c r="L739">
        <v>1413.1454612842549</v>
      </c>
      <c r="M739">
        <v>1401.2163432919911</v>
      </c>
      <c r="N739">
        <v>1357.9027865628559</v>
      </c>
      <c r="O739">
        <v>1504.192470560522</v>
      </c>
      <c r="P739">
        <v>70.357193599540281</v>
      </c>
      <c r="Q739">
        <v>69.940100086563973</v>
      </c>
      <c r="R739">
        <v>60.943489040006853</v>
      </c>
      <c r="S739">
        <v>79.950321459320591</v>
      </c>
      <c r="T739">
        <v>79.469685302719256</v>
      </c>
      <c r="U739">
        <v>79.469559822034938</v>
      </c>
      <c r="V739">
        <v>79.415833922781829</v>
      </c>
      <c r="W739">
        <v>79.523019817832733</v>
      </c>
      <c r="X739">
        <v>7470.3837743000422</v>
      </c>
      <c r="Y739">
        <v>7522.4404695386756</v>
      </c>
      <c r="Z739">
        <v>7015.1469273604571</v>
      </c>
      <c r="AA739">
        <v>7765.8699998965176</v>
      </c>
      <c r="AB739">
        <v>2585.9145644272189</v>
      </c>
      <c r="AC739">
        <v>2459.5342721083598</v>
      </c>
      <c r="AD739">
        <v>1872.7004920479769</v>
      </c>
      <c r="AE739">
        <v>3839.2155021941089</v>
      </c>
      <c r="AF739">
        <v>46.974316998956198</v>
      </c>
      <c r="AG739">
        <v>46.576798888333293</v>
      </c>
      <c r="AH739">
        <v>45.143327390709061</v>
      </c>
      <c r="AI739">
        <v>49.992149012105443</v>
      </c>
      <c r="AJ739">
        <v>0.3509281435267807</v>
      </c>
      <c r="AK739">
        <v>0.35092766643442203</v>
      </c>
      <c r="AL739">
        <v>0.35086155905461908</v>
      </c>
      <c r="AM739">
        <v>0.35099501851879628</v>
      </c>
      <c r="AN739">
        <v>0.96884264557193034</v>
      </c>
      <c r="AO739">
        <v>0.96884264557193056</v>
      </c>
      <c r="AP739">
        <v>0.96884264557193056</v>
      </c>
      <c r="AQ739">
        <v>0.96884264557193056</v>
      </c>
      <c r="AR739">
        <v>7.414844219799976</v>
      </c>
      <c r="AS739">
        <v>7.4148442197999778</v>
      </c>
      <c r="AT739">
        <v>7.4148442197999778</v>
      </c>
      <c r="AU739">
        <v>7.4148442197999778</v>
      </c>
      <c r="AV739" t="str">
        <f>VLOOKUP(Sheet1[[#This Row],[NPDES ID2]],Combined_Sheet__Major_Only___2[[NPDES ID2]:[ECHO BFR]],3,FALSE)</f>
        <v>VA</v>
      </c>
      <c r="AW739" t="s">
        <v>87</v>
      </c>
      <c r="AX739" t="str">
        <f>VLOOKUP(Sheet1[[#This Row],[NPDES ID2]],Combined_Sheet__Major_Only___2[[NPDES ID2]:[ECHO BFR]],27,FALSE)</f>
        <v>-</v>
      </c>
      <c r="AY739" t="str">
        <f>VLOOKUP(Sheet1[[#This Row],[NPDES ID2]],Combined_Sheet__Major_Only___2[[NPDES ID2]:[ECHO BFR]],28,FALSE)</f>
        <v>-</v>
      </c>
      <c r="AZ739" t="str">
        <f>VLOOKUP(Sheet1[[#This Row],[NPDES ID2]],Combined_Sheet__Major_Only___2[[NPDES ID2]:[ECHO BFR]],29,FALSE)</f>
        <v>preliminaryOps, thickening</v>
      </c>
      <c r="BA739">
        <f>VLOOKUP(Sheet1[[#This Row],[NPDES ID2]],Combined_Sheet__Major_Only___2[[NPDES ID2]:[ECHO BFR]],17,FALSE)</f>
        <v>37.261000000000003</v>
      </c>
      <c r="BB739">
        <f>VLOOKUP(Sheet1[[#This Row],[NPDES ID2]],Combined_Sheet__Major_Only___2[[NPDES ID2]:[ECHO BFR]],18,FALSE)</f>
        <v>-81.281800000000004</v>
      </c>
      <c r="BC739" t="str">
        <f>IF(ISNUMBER(SEARCH("aerobic",$AW739)),"aerobic","")</f>
        <v/>
      </c>
      <c r="BD739" t="str">
        <f>IF(ISNUMBER(SEARCH("anaer",$AW739)),"anaer","")</f>
        <v/>
      </c>
      <c r="BE739" t="str">
        <f>IF(ISNUMBER(SEARCH("thickening",$AZ739)),"thickening","")</f>
        <v>thickening</v>
      </c>
      <c r="BF739" s="3" t="str">
        <f>IF(ISNUMBER(SEARCH("airDry",$AW739)),"airDry","")</f>
        <v/>
      </c>
      <c r="BG739" s="3" t="str">
        <f>IF(ISNUMBER(SEARCH("heatDry",$AY739)),"heatDry","")</f>
        <v/>
      </c>
      <c r="BH739" s="3" t="str">
        <f>IF(AND(ISNUMBER(SEARCH("aerobic",$AW739)),ISNUMBER(SEARCH("anaer",$AW739))),"Combined Aer and Anaer.","")</f>
        <v/>
      </c>
    </row>
    <row r="740" spans="1:60" x14ac:dyDescent="0.3">
      <c r="A740" s="4">
        <v>738</v>
      </c>
      <c r="B740" t="s">
        <v>3634</v>
      </c>
      <c r="C740">
        <v>2923</v>
      </c>
      <c r="D740">
        <v>277.24303086195329</v>
      </c>
      <c r="E740">
        <v>274.53951976021023</v>
      </c>
      <c r="F740">
        <v>207.760029306429</v>
      </c>
      <c r="G740">
        <v>342.58486208075561</v>
      </c>
      <c r="H740">
        <v>-76.3652920766297</v>
      </c>
      <c r="I740">
        <v>-77.517649173325907</v>
      </c>
      <c r="J740">
        <v>-90.130140975191068</v>
      </c>
      <c r="K740">
        <v>-59.749942305781119</v>
      </c>
      <c r="L740">
        <v>1920.384928373657</v>
      </c>
      <c r="M740">
        <v>1912.425173650616</v>
      </c>
      <c r="N740">
        <v>1883.519956978148</v>
      </c>
      <c r="O740">
        <v>1981.1437594609031</v>
      </c>
      <c r="P740">
        <v>68.8781423760623</v>
      </c>
      <c r="Q740">
        <v>69.694947328557916</v>
      </c>
      <c r="R740">
        <v>55.926358616453847</v>
      </c>
      <c r="S740">
        <v>78.885148049317522</v>
      </c>
      <c r="T740">
        <v>69.292729848423861</v>
      </c>
      <c r="U740">
        <v>69.292620073517412</v>
      </c>
      <c r="V740">
        <v>69.245618771311797</v>
      </c>
      <c r="W740">
        <v>69.339388754048272</v>
      </c>
      <c r="X740">
        <v>4747.3929621435118</v>
      </c>
      <c r="Y740">
        <v>4763.9666457300882</v>
      </c>
      <c r="Z740">
        <v>4603.5703137781893</v>
      </c>
      <c r="AA740">
        <v>4838.9957152728766</v>
      </c>
      <c r="AB740">
        <v>783.2728840370454</v>
      </c>
      <c r="AC740">
        <v>777.8150372150202</v>
      </c>
      <c r="AD740">
        <v>673.38427534800417</v>
      </c>
      <c r="AE740">
        <v>921.34345576461556</v>
      </c>
      <c r="AF740">
        <v>64.394760612958038</v>
      </c>
      <c r="AG740">
        <v>64.126903167328095</v>
      </c>
      <c r="AH740">
        <v>63.163914315605957</v>
      </c>
      <c r="AI740">
        <v>66.424086519196265</v>
      </c>
      <c r="AJ740">
        <v>0.56308658429162617</v>
      </c>
      <c r="AK740">
        <v>0.5630860504131272</v>
      </c>
      <c r="AL740">
        <v>0.56301182102055336</v>
      </c>
      <c r="AM740">
        <v>0.56316166880108931</v>
      </c>
      <c r="AN740">
        <v>0.96449959687584463</v>
      </c>
      <c r="AO740">
        <v>0.96449959687584508</v>
      </c>
      <c r="AP740">
        <v>0.96449959687584508</v>
      </c>
      <c r="AQ740">
        <v>0.96449959687584508</v>
      </c>
      <c r="AR740">
        <v>14.68801796731038</v>
      </c>
      <c r="AS740">
        <v>14.68801796731038</v>
      </c>
      <c r="AT740">
        <v>14.68801796731038</v>
      </c>
      <c r="AU740">
        <v>14.68801796731038</v>
      </c>
      <c r="AV740" t="str">
        <f>VLOOKUP(Sheet1[[#This Row],[NPDES ID2]],Combined_Sheet__Major_Only___2[[NPDES ID2]:[ECHO BFR]],3,FALSE)</f>
        <v>CA</v>
      </c>
      <c r="AW740" t="s">
        <v>12181</v>
      </c>
      <c r="AX740" t="str">
        <f>VLOOKUP(Sheet1[[#This Row],[NPDES ID2]],Combined_Sheet__Major_Only___2[[NPDES ID2]:[ECHO BFR]],27,FALSE)</f>
        <v>methaneBioCaptureRecover</v>
      </c>
      <c r="AY740" t="str">
        <f>VLOOKUP(Sheet1[[#This Row],[NPDES ID2]],Combined_Sheet__Major_Only___2[[NPDES ID2]:[ECHO BFR]],28,FALSE)</f>
        <v>-</v>
      </c>
      <c r="AZ740" t="str">
        <f>VLOOKUP(Sheet1[[#This Row],[NPDES ID2]],Combined_Sheet__Major_Only___2[[NPDES ID2]:[ECHO BFR]],29,FALSE)</f>
        <v>preliminaryOps, thickening</v>
      </c>
      <c r="BA740">
        <f>VLOOKUP(Sheet1[[#This Row],[NPDES ID2]],Combined_Sheet__Major_Only___2[[NPDES ID2]:[ECHO BFR]],17,FALSE)</f>
        <v>33.180233000000001</v>
      </c>
      <c r="BB740">
        <f>VLOOKUP(Sheet1[[#This Row],[NPDES ID2]],Combined_Sheet__Major_Only___2[[NPDES ID2]:[ECHO BFR]],18,FALSE)</f>
        <v>-117.370986</v>
      </c>
      <c r="BC740" t="str">
        <f>IF(ISNUMBER(SEARCH("aerobic",$AW740)),"aerobic","")</f>
        <v/>
      </c>
      <c r="BD740" t="str">
        <f>IF(ISNUMBER(SEARCH("anaer",$AW740)),"anaer","")</f>
        <v>anaer</v>
      </c>
      <c r="BE740" t="str">
        <f>IF(ISNUMBER(SEARCH("thickening",$AZ740)),"thickening","")</f>
        <v>thickening</v>
      </c>
      <c r="BF740" s="2" t="str">
        <f>IF(ISNUMBER(SEARCH("airDry",$AW740)),"airDry","")</f>
        <v/>
      </c>
      <c r="BG740" s="2" t="str">
        <f>IF(ISNUMBER(SEARCH("heatDry",$AY740)),"heatDry","")</f>
        <v/>
      </c>
      <c r="BH740" s="2" t="str">
        <f>IF(AND(ISNUMBER(SEARCH("aerobic",$AW740)),ISNUMBER(SEARCH("anaer",$AW740))),"Combined Aer and Anaer.","")</f>
        <v/>
      </c>
    </row>
    <row r="741" spans="1:60" x14ac:dyDescent="0.3">
      <c r="A741" s="4">
        <v>739</v>
      </c>
      <c r="B741" t="s">
        <v>3639</v>
      </c>
      <c r="C741">
        <v>2916.1</v>
      </c>
      <c r="D741">
        <v>345.09358488857993</v>
      </c>
      <c r="E741">
        <v>341.92132056120192</v>
      </c>
      <c r="F741">
        <v>261.50413605898888</v>
      </c>
      <c r="G741">
        <v>426.06348765837561</v>
      </c>
      <c r="H741">
        <v>-77.260275089999553</v>
      </c>
      <c r="I741">
        <v>-77.067454495316852</v>
      </c>
      <c r="J741">
        <v>-89.880151882996984</v>
      </c>
      <c r="K741">
        <v>-64.529689339260727</v>
      </c>
      <c r="L741">
        <v>1538.554259360764</v>
      </c>
      <c r="M741">
        <v>1527.8022496065159</v>
      </c>
      <c r="N741">
        <v>1488.7710190707801</v>
      </c>
      <c r="O741">
        <v>1620.6009423623609</v>
      </c>
      <c r="P741">
        <v>69.373796144331635</v>
      </c>
      <c r="Q741">
        <v>69.18633185612795</v>
      </c>
      <c r="R741">
        <v>58.752814102068342</v>
      </c>
      <c r="S741">
        <v>79.003159089453732</v>
      </c>
      <c r="T741">
        <v>60.419614338378231</v>
      </c>
      <c r="U741">
        <v>60.419518257074152</v>
      </c>
      <c r="V741">
        <v>60.37838001741499</v>
      </c>
      <c r="W741">
        <v>60.460452892880731</v>
      </c>
      <c r="X741">
        <v>5157.0748266322953</v>
      </c>
      <c r="Y741">
        <v>5187.1515151172844</v>
      </c>
      <c r="Z741">
        <v>4895.5291489900646</v>
      </c>
      <c r="AA741">
        <v>5325.5496274556344</v>
      </c>
      <c r="AB741">
        <v>1379.590914267545</v>
      </c>
      <c r="AC741">
        <v>1342.2641315569781</v>
      </c>
      <c r="AD741">
        <v>1078.279148698979</v>
      </c>
      <c r="AE741">
        <v>1854.5446963685331</v>
      </c>
      <c r="AF741">
        <v>51.714600808464873</v>
      </c>
      <c r="AG741">
        <v>51.352303544210429</v>
      </c>
      <c r="AH741">
        <v>50.0461436488049</v>
      </c>
      <c r="AI741">
        <v>54.464599900737348</v>
      </c>
      <c r="AJ741">
        <v>0.40848518867225281</v>
      </c>
      <c r="AK741">
        <v>0.4084847308608528</v>
      </c>
      <c r="AL741">
        <v>0.40842116927503602</v>
      </c>
      <c r="AM741">
        <v>0.40854948493236842</v>
      </c>
      <c r="AN741">
        <v>0.95958825727056951</v>
      </c>
      <c r="AO741">
        <v>0.95958825727056951</v>
      </c>
      <c r="AP741">
        <v>0.95958825727056951</v>
      </c>
      <c r="AQ741">
        <v>0.95958825727056951</v>
      </c>
      <c r="AR741">
        <v>9.1194271071775042</v>
      </c>
      <c r="AS741">
        <v>9.1194271071775042</v>
      </c>
      <c r="AT741">
        <v>9.1194271071775042</v>
      </c>
      <c r="AU741">
        <v>9.1194271071775042</v>
      </c>
      <c r="AV741" t="str">
        <f>VLOOKUP(Sheet1[[#This Row],[NPDES ID2]],Combined_Sheet__Major_Only___2[[NPDES ID2]:[ECHO BFR]],3,FALSE)</f>
        <v>NY</v>
      </c>
      <c r="AW741" t="s">
        <v>54</v>
      </c>
      <c r="AX741" t="str">
        <f>VLOOKUP(Sheet1[[#This Row],[NPDES ID2]],Combined_Sheet__Major_Only___2[[NPDES ID2]:[ECHO BFR]],27,FALSE)</f>
        <v>other</v>
      </c>
      <c r="AY741" t="str">
        <f>VLOOKUP(Sheet1[[#This Row],[NPDES ID2]],Combined_Sheet__Major_Only___2[[NPDES ID2]:[ECHO BFR]],28,FALSE)</f>
        <v>-</v>
      </c>
      <c r="AZ741" t="str">
        <f>VLOOKUP(Sheet1[[#This Row],[NPDES ID2]],Combined_Sheet__Major_Only___2[[NPDES ID2]:[ECHO BFR]],29,FALSE)</f>
        <v>thickening</v>
      </c>
      <c r="BA741">
        <f>VLOOKUP(Sheet1[[#This Row],[NPDES ID2]],Combined_Sheet__Major_Only___2[[NPDES ID2]:[ECHO BFR]],17,FALSE)</f>
        <v>42.784469999999999</v>
      </c>
      <c r="BB741">
        <f>VLOOKUP(Sheet1[[#This Row],[NPDES ID2]],Combined_Sheet__Major_Only___2[[NPDES ID2]:[ECHO BFR]],18,FALSE)</f>
        <v>-78.848619999999997</v>
      </c>
      <c r="BC741" t="str">
        <f>IF(ISNUMBER(SEARCH("aerobic",$AW741)),"aerobic","")</f>
        <v/>
      </c>
      <c r="BD741" t="str">
        <f>IF(ISNUMBER(SEARCH("anaer",$AW741)),"anaer","")</f>
        <v/>
      </c>
      <c r="BE741" t="str">
        <f>IF(ISNUMBER(SEARCH("thickening",$AZ741)),"thickening","")</f>
        <v>thickening</v>
      </c>
      <c r="BF741" s="3" t="str">
        <f>IF(ISNUMBER(SEARCH("airDry",$AW741)),"airDry","")</f>
        <v/>
      </c>
      <c r="BG741" s="3" t="str">
        <f>IF(ISNUMBER(SEARCH("heatDry",$AY741)),"heatDry","")</f>
        <v/>
      </c>
      <c r="BH741" s="3" t="str">
        <f>IF(AND(ISNUMBER(SEARCH("aerobic",$AW741)),ISNUMBER(SEARCH("anaer",$AW741))),"Combined Aer and Anaer.","")</f>
        <v/>
      </c>
    </row>
    <row r="742" spans="1:60" x14ac:dyDescent="0.3">
      <c r="A742" s="4">
        <v>740</v>
      </c>
      <c r="B742" t="s">
        <v>3644</v>
      </c>
      <c r="C742">
        <v>2840</v>
      </c>
      <c r="D742">
        <v>369.03367333069798</v>
      </c>
      <c r="E742">
        <v>365.97613852200442</v>
      </c>
      <c r="F742">
        <v>281.03319470651962</v>
      </c>
      <c r="G742">
        <v>454.06063773204778</v>
      </c>
      <c r="H742">
        <v>-77.787610191400162</v>
      </c>
      <c r="I742">
        <v>-77.212029592799141</v>
      </c>
      <c r="J742">
        <v>-89.70373624957324</v>
      </c>
      <c r="K742">
        <v>-66.121263037664079</v>
      </c>
      <c r="L742">
        <v>1386.8721374292129</v>
      </c>
      <c r="M742">
        <v>1375.5676316339241</v>
      </c>
      <c r="N742">
        <v>1334.56936700592</v>
      </c>
      <c r="O742">
        <v>1473.060715373935</v>
      </c>
      <c r="P742">
        <v>67.733193251558589</v>
      </c>
      <c r="Q742">
        <v>67.464667274865946</v>
      </c>
      <c r="R742">
        <v>58.41457359072912</v>
      </c>
      <c r="S742">
        <v>76.840116820343482</v>
      </c>
      <c r="T742">
        <v>4.1529157639049696</v>
      </c>
      <c r="U742">
        <v>4.1529065172414477</v>
      </c>
      <c r="V742">
        <v>4.1489474591956501</v>
      </c>
      <c r="W742">
        <v>4.1568459808787974</v>
      </c>
      <c r="X742">
        <v>383.07685810183898</v>
      </c>
      <c r="Y742">
        <v>385.59087547446461</v>
      </c>
      <c r="Z742">
        <v>360.62789244001368</v>
      </c>
      <c r="AA742">
        <v>397.68762587432332</v>
      </c>
      <c r="AB742">
        <v>100.8888438572007</v>
      </c>
      <c r="AC742">
        <v>97.93212026265482</v>
      </c>
      <c r="AD742">
        <v>78.858310274962221</v>
      </c>
      <c r="AE742">
        <v>135.80355056677149</v>
      </c>
      <c r="AF742">
        <v>47.862095195372383</v>
      </c>
      <c r="AG742">
        <v>47.471454513122147</v>
      </c>
      <c r="AH742">
        <v>46.059868546038437</v>
      </c>
      <c r="AI742">
        <v>50.832025509993571</v>
      </c>
      <c r="AJ742">
        <v>0.36169501686538358</v>
      </c>
      <c r="AK742">
        <v>0.36169476643700771</v>
      </c>
      <c r="AL742">
        <v>0.36165987262882049</v>
      </c>
      <c r="AM742">
        <v>0.36173031064824029</v>
      </c>
      <c r="AN742">
        <v>0.67067928695528645</v>
      </c>
      <c r="AO742">
        <v>0.67067928695528645</v>
      </c>
      <c r="AP742">
        <v>0.67067928695528645</v>
      </c>
      <c r="AQ742">
        <v>0.67067928695528645</v>
      </c>
      <c r="AR742">
        <v>8.5029049885793313</v>
      </c>
      <c r="AS742">
        <v>8.5029049885793349</v>
      </c>
      <c r="AT742">
        <v>8.5029049885793349</v>
      </c>
      <c r="AU742">
        <v>8.5029049885793349</v>
      </c>
      <c r="AV742" t="str">
        <f>VLOOKUP(Sheet1[[#This Row],[NPDES ID2]],Combined_Sheet__Major_Only___2[[NPDES ID2]:[ECHO BFR]],3,FALSE)</f>
        <v>CA</v>
      </c>
      <c r="AW742" t="s">
        <v>1420</v>
      </c>
      <c r="AX742" t="str">
        <f>VLOOKUP(Sheet1[[#This Row],[NPDES ID2]],Combined_Sheet__Major_Only___2[[NPDES ID2]:[ECHO BFR]],27,FALSE)</f>
        <v>methaneBioCaptureRecover</v>
      </c>
      <c r="AY742" t="str">
        <f>VLOOKUP(Sheet1[[#This Row],[NPDES ID2]],Combined_Sheet__Major_Only___2[[NPDES ID2]:[ECHO BFR]],28,FALSE)</f>
        <v>-</v>
      </c>
      <c r="AZ742" t="str">
        <f>VLOOKUP(Sheet1[[#This Row],[NPDES ID2]],Combined_Sheet__Major_Only___2[[NPDES ID2]:[ECHO BFR]],29,FALSE)</f>
        <v>sludgeLagoon</v>
      </c>
      <c r="BA742">
        <f>VLOOKUP(Sheet1[[#This Row],[NPDES ID2]],Combined_Sheet__Major_Only___2[[NPDES ID2]:[ECHO BFR]],17,FALSE)</f>
        <v>35.313235928396303</v>
      </c>
      <c r="BB742">
        <f>VLOOKUP(Sheet1[[#This Row],[NPDES ID2]],Combined_Sheet__Major_Only___2[[NPDES ID2]:[ECHO BFR]],18,FALSE)</f>
        <v>-118.92102949641399</v>
      </c>
      <c r="BC742" t="str">
        <f>IF(ISNUMBER(SEARCH("aerobic",$AW742)),"aerobic","")</f>
        <v/>
      </c>
      <c r="BD742" t="str">
        <f>IF(ISNUMBER(SEARCH("anaer",$AW742)),"anaer","")</f>
        <v/>
      </c>
      <c r="BE742" t="str">
        <f>IF(ISNUMBER(SEARCH("thickening",$AZ742)),"thickening","")</f>
        <v/>
      </c>
      <c r="BF742" s="2" t="str">
        <f>IF(ISNUMBER(SEARCH("airDry",$AW742)),"airDry","")</f>
        <v>airDry</v>
      </c>
      <c r="BG742" s="2" t="str">
        <f>IF(ISNUMBER(SEARCH("heatDry",$AY742)),"heatDry","")</f>
        <v/>
      </c>
      <c r="BH742" s="2" t="str">
        <f>IF(AND(ISNUMBER(SEARCH("aerobic",$AW742)),ISNUMBER(SEARCH("anaer",$AW742))),"Combined Aer and Anaer.","")</f>
        <v/>
      </c>
    </row>
    <row r="743" spans="1:60" x14ac:dyDescent="0.3">
      <c r="A743" s="4">
        <v>741</v>
      </c>
      <c r="B743" t="s">
        <v>3649</v>
      </c>
      <c r="C743">
        <v>2826</v>
      </c>
      <c r="D743">
        <v>282.1851125987468</v>
      </c>
      <c r="E743">
        <v>279.51422103774962</v>
      </c>
      <c r="F743">
        <v>211.78094426901299</v>
      </c>
      <c r="G743">
        <v>348.04482744875679</v>
      </c>
      <c r="H743">
        <v>-76.803008482359942</v>
      </c>
      <c r="I743">
        <v>-78.041186964417534</v>
      </c>
      <c r="J743">
        <v>-90.776278395290163</v>
      </c>
      <c r="K743">
        <v>-61.196677267297197</v>
      </c>
      <c r="L743">
        <v>1799.8395817645021</v>
      </c>
      <c r="M743">
        <v>1791.7142660574809</v>
      </c>
      <c r="N743">
        <v>1762.246983910982</v>
      </c>
      <c r="O743">
        <v>1861.787127896916</v>
      </c>
      <c r="P743">
        <v>66.703980052795018</v>
      </c>
      <c r="Q743">
        <v>67.42210403054321</v>
      </c>
      <c r="R743">
        <v>54.469751760148178</v>
      </c>
      <c r="S743">
        <v>76.41811601330987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62.419557161979213</v>
      </c>
      <c r="AG743">
        <v>62.13729971154028</v>
      </c>
      <c r="AH743">
        <v>61.118383468238733</v>
      </c>
      <c r="AI743">
        <v>64.563966224198296</v>
      </c>
      <c r="AJ743">
        <v>0.5389553225548358</v>
      </c>
      <c r="AK743">
        <v>0.53895506432751827</v>
      </c>
      <c r="AL743">
        <v>0.53891901907506801</v>
      </c>
      <c r="AM743">
        <v>0.53899177925194686</v>
      </c>
      <c r="AN743">
        <v>0.17068039341037111</v>
      </c>
      <c r="AO743">
        <v>0.17068039341037111</v>
      </c>
      <c r="AP743">
        <v>0.17068039341037111</v>
      </c>
      <c r="AQ743">
        <v>0.17068039341037111</v>
      </c>
      <c r="AR743">
        <v>12.64124552973454</v>
      </c>
      <c r="AS743">
        <v>12.64124552973454</v>
      </c>
      <c r="AT743">
        <v>12.64124552973454</v>
      </c>
      <c r="AU743">
        <v>12.64124552973454</v>
      </c>
      <c r="AV743" t="str">
        <f>VLOOKUP(Sheet1[[#This Row],[NPDES ID2]],Combined_Sheet__Major_Only___2[[NPDES ID2]:[ECHO BFR]],3,FALSE)</f>
        <v>MD</v>
      </c>
      <c r="AW743" t="s">
        <v>12181</v>
      </c>
      <c r="AX743" t="str">
        <f>VLOOKUP(Sheet1[[#This Row],[NPDES ID2]],Combined_Sheet__Major_Only___2[[NPDES ID2]:[ECHO BFR]],27,FALSE)</f>
        <v>methaneBioCaptureRecover</v>
      </c>
      <c r="AY743" t="str">
        <f>VLOOKUP(Sheet1[[#This Row],[NPDES ID2]],Combined_Sheet__Major_Only___2[[NPDES ID2]:[ECHO BFR]],28,FALSE)</f>
        <v>heatDry</v>
      </c>
      <c r="AZ743" t="str">
        <f>VLOOKUP(Sheet1[[#This Row],[NPDES ID2]],Combined_Sheet__Major_Only___2[[NPDES ID2]:[ECHO BFR]],29,FALSE)</f>
        <v>thickening</v>
      </c>
      <c r="BA743">
        <f>VLOOKUP(Sheet1[[#This Row],[NPDES ID2]],Combined_Sheet__Major_Only___2[[NPDES ID2]:[ECHO BFR]],17,FALSE)</f>
        <v>39.125100000000003</v>
      </c>
      <c r="BB743">
        <f>VLOOKUP(Sheet1[[#This Row],[NPDES ID2]],Combined_Sheet__Major_Only___2[[NPDES ID2]:[ECHO BFR]],18,FALSE)</f>
        <v>-76.812709999999996</v>
      </c>
      <c r="BC743" t="str">
        <f>IF(ISNUMBER(SEARCH("aerobic",$AW743)),"aerobic","")</f>
        <v/>
      </c>
      <c r="BD743" t="str">
        <f>IF(ISNUMBER(SEARCH("anaer",$AW743)),"anaer","")</f>
        <v>anaer</v>
      </c>
      <c r="BE743" t="str">
        <f>IF(ISNUMBER(SEARCH("thickening",$AZ743)),"thickening","")</f>
        <v>thickening</v>
      </c>
      <c r="BF743" s="3" t="str">
        <f>IF(ISNUMBER(SEARCH("airDry",$AW743)),"airDry","")</f>
        <v/>
      </c>
      <c r="BG743" s="3" t="str">
        <f>IF(ISNUMBER(SEARCH("heatDry",$AY743)),"heatDry","")</f>
        <v>heatDry</v>
      </c>
      <c r="BH743" s="3" t="str">
        <f>IF(AND(ISNUMBER(SEARCH("aerobic",$AW743)),ISNUMBER(SEARCH("anaer",$AW743))),"Combined Aer and Anaer.","")</f>
        <v/>
      </c>
    </row>
    <row r="744" spans="1:60" x14ac:dyDescent="0.3">
      <c r="A744" s="4">
        <v>742</v>
      </c>
      <c r="B744" t="s">
        <v>3654</v>
      </c>
      <c r="C744">
        <v>2817.19</v>
      </c>
      <c r="D744">
        <v>280.4184993978181</v>
      </c>
      <c r="E744">
        <v>277.84865473976248</v>
      </c>
      <c r="F744">
        <v>210.4130783996894</v>
      </c>
      <c r="G744">
        <v>345.66437332607228</v>
      </c>
      <c r="H744">
        <v>-76.623074047762969</v>
      </c>
      <c r="I744">
        <v>-77.849167546521244</v>
      </c>
      <c r="J744">
        <v>-90.519869493178987</v>
      </c>
      <c r="K744">
        <v>-60.729517925816239</v>
      </c>
      <c r="L744">
        <v>1803.3161966186881</v>
      </c>
      <c r="M744">
        <v>1795.2870457596671</v>
      </c>
      <c r="N744">
        <v>1766.148361260028</v>
      </c>
      <c r="O744">
        <v>1864.569230500583</v>
      </c>
      <c r="P744">
        <v>66.476225507118585</v>
      </c>
      <c r="Q744">
        <v>67.164218426216081</v>
      </c>
      <c r="R744">
        <v>54.232546788763088</v>
      </c>
      <c r="S744">
        <v>76.134455583848506</v>
      </c>
      <c r="T744">
        <v>43.753083513906979</v>
      </c>
      <c r="U744">
        <v>43.753013153539982</v>
      </c>
      <c r="V744">
        <v>43.722887608637869</v>
      </c>
      <c r="W744">
        <v>43.78298959928145</v>
      </c>
      <c r="X744">
        <v>3076.786583144607</v>
      </c>
      <c r="Y744">
        <v>3088.3113051144651</v>
      </c>
      <c r="Z744">
        <v>2976.766897721343</v>
      </c>
      <c r="AA744">
        <v>3140.5597349907712</v>
      </c>
      <c r="AB744">
        <v>516.95071857683945</v>
      </c>
      <c r="AC744">
        <v>513.19917905939144</v>
      </c>
      <c r="AD744">
        <v>442.98755312102782</v>
      </c>
      <c r="AE744">
        <v>609.73037098800989</v>
      </c>
      <c r="AF744">
        <v>62.738329529956317</v>
      </c>
      <c r="AG744">
        <v>62.458263839408758</v>
      </c>
      <c r="AH744">
        <v>61.44923426974028</v>
      </c>
      <c r="AI744">
        <v>64.863168525229938</v>
      </c>
      <c r="AJ744">
        <v>0.54284873587922289</v>
      </c>
      <c r="AK744">
        <v>0.54284833159076951</v>
      </c>
      <c r="AL744">
        <v>0.54279202425863193</v>
      </c>
      <c r="AM744">
        <v>0.54290568930306982</v>
      </c>
      <c r="AN744">
        <v>0.94540002898618714</v>
      </c>
      <c r="AO744">
        <v>0.94540002898618725</v>
      </c>
      <c r="AP744">
        <v>0.94540002898618725</v>
      </c>
      <c r="AQ744">
        <v>0.94540002898618725</v>
      </c>
      <c r="AR744">
        <v>14.156422292961381</v>
      </c>
      <c r="AS744">
        <v>14.156422292961381</v>
      </c>
      <c r="AT744">
        <v>14.156422292961381</v>
      </c>
      <c r="AU744">
        <v>14.156422292961381</v>
      </c>
      <c r="AV744" t="str">
        <f>VLOOKUP(Sheet1[[#This Row],[NPDES ID2]],Combined_Sheet__Major_Only___2[[NPDES ID2]:[ECHO BFR]],3,FALSE)</f>
        <v>CA</v>
      </c>
      <c r="AW744" t="s">
        <v>12181</v>
      </c>
      <c r="AX744" t="str">
        <f>VLOOKUP(Sheet1[[#This Row],[NPDES ID2]],Combined_Sheet__Major_Only___2[[NPDES ID2]:[ECHO BFR]],27,FALSE)</f>
        <v>other</v>
      </c>
      <c r="AY744" t="str">
        <f>VLOOKUP(Sheet1[[#This Row],[NPDES ID2]],Combined_Sheet__Major_Only___2[[NPDES ID2]:[ECHO BFR]],28,FALSE)</f>
        <v>-</v>
      </c>
      <c r="AZ744" t="str">
        <f>VLOOKUP(Sheet1[[#This Row],[NPDES ID2]],Combined_Sheet__Major_Only___2[[NPDES ID2]:[ECHO BFR]],29,FALSE)</f>
        <v>thickening</v>
      </c>
      <c r="BA744">
        <f>VLOOKUP(Sheet1[[#This Row],[NPDES ID2]],Combined_Sheet__Major_Only___2[[NPDES ID2]:[ECHO BFR]],17,FALSE)</f>
        <v>33.983252270476797</v>
      </c>
      <c r="BB744">
        <f>VLOOKUP(Sheet1[[#This Row],[NPDES ID2]],Combined_Sheet__Major_Only___2[[NPDES ID2]:[ECHO BFR]],18,FALSE)</f>
        <v>-117.008171821871</v>
      </c>
      <c r="BC744" t="str">
        <f>IF(ISNUMBER(SEARCH("aerobic",$AW744)),"aerobic","")</f>
        <v/>
      </c>
      <c r="BD744" t="str">
        <f>IF(ISNUMBER(SEARCH("anaer",$AW744)),"anaer","")</f>
        <v>anaer</v>
      </c>
      <c r="BE744" t="str">
        <f>IF(ISNUMBER(SEARCH("thickening",$AZ744)),"thickening","")</f>
        <v>thickening</v>
      </c>
      <c r="BF744" s="2" t="str">
        <f>IF(ISNUMBER(SEARCH("airDry",$AW744)),"airDry","")</f>
        <v/>
      </c>
      <c r="BG744" s="2" t="str">
        <f>IF(ISNUMBER(SEARCH("heatDry",$AY744)),"heatDry","")</f>
        <v/>
      </c>
      <c r="BH744" s="2" t="str">
        <f>IF(AND(ISNUMBER(SEARCH("aerobic",$AW744)),ISNUMBER(SEARCH("anaer",$AW744))),"Combined Aer and Anaer.","")</f>
        <v/>
      </c>
    </row>
    <row r="745" spans="1:60" x14ac:dyDescent="0.3">
      <c r="A745" s="4">
        <v>743</v>
      </c>
      <c r="B745" t="s">
        <v>3658</v>
      </c>
      <c r="C745">
        <v>2808.96</v>
      </c>
      <c r="D745">
        <v>286.86779205960261</v>
      </c>
      <c r="E745">
        <v>284.03658086939311</v>
      </c>
      <c r="F745">
        <v>215.47772631322749</v>
      </c>
      <c r="G745">
        <v>353.95288586189639</v>
      </c>
      <c r="H745">
        <v>-76.584769673248587</v>
      </c>
      <c r="I745">
        <v>-77.674452605166522</v>
      </c>
      <c r="J745">
        <v>-90.030471694208416</v>
      </c>
      <c r="K745">
        <v>-61.057760528600227</v>
      </c>
      <c r="L745">
        <v>1755.7123883546969</v>
      </c>
      <c r="M745">
        <v>1747.393556174648</v>
      </c>
      <c r="N745">
        <v>1717.185808898754</v>
      </c>
      <c r="O745">
        <v>1819.2094846505181</v>
      </c>
      <c r="P745">
        <v>66.357279553525956</v>
      </c>
      <c r="Q745">
        <v>66.998717094485968</v>
      </c>
      <c r="R745">
        <v>54.359219294258857</v>
      </c>
      <c r="S745">
        <v>76.118240082830965</v>
      </c>
      <c r="T745">
        <v>74.241415790058198</v>
      </c>
      <c r="U745">
        <v>74.241298377999129</v>
      </c>
      <c r="V745">
        <v>74.191027147078429</v>
      </c>
      <c r="W745">
        <v>74.29132080351701</v>
      </c>
      <c r="X745">
        <v>5346.8788020706152</v>
      </c>
      <c r="Y745">
        <v>5368.2429532531987</v>
      </c>
      <c r="Z745">
        <v>5161.820409095224</v>
      </c>
      <c r="AA745">
        <v>5464.9389700285119</v>
      </c>
      <c r="AB745">
        <v>987.66984396276985</v>
      </c>
      <c r="AC745">
        <v>978.77100890006091</v>
      </c>
      <c r="AD745">
        <v>833.23501759732801</v>
      </c>
      <c r="AE745">
        <v>1184.5348785311969</v>
      </c>
      <c r="AF745">
        <v>61.263732138612141</v>
      </c>
      <c r="AG745">
        <v>60.972489533944398</v>
      </c>
      <c r="AH745">
        <v>59.924759502118008</v>
      </c>
      <c r="AI745">
        <v>63.471160774749251</v>
      </c>
      <c r="AJ745">
        <v>0.5248418361722238</v>
      </c>
      <c r="AK745">
        <v>0.52484130323580469</v>
      </c>
      <c r="AL745">
        <v>0.52476724646315176</v>
      </c>
      <c r="AM745">
        <v>0.52491674718678949</v>
      </c>
      <c r="AN745">
        <v>0.96675309580341706</v>
      </c>
      <c r="AO745">
        <v>0.96675309580341695</v>
      </c>
      <c r="AP745">
        <v>0.96675309580341695</v>
      </c>
      <c r="AQ745">
        <v>0.96675309580341695</v>
      </c>
      <c r="AR745">
        <v>13.084986054342799</v>
      </c>
      <c r="AS745">
        <v>13.084986054342799</v>
      </c>
      <c r="AT745">
        <v>13.084986054342799</v>
      </c>
      <c r="AU745">
        <v>13.084986054342799</v>
      </c>
      <c r="AV745" t="str">
        <f>VLOOKUP(Sheet1[[#This Row],[NPDES ID2]],Combined_Sheet__Major_Only___2[[NPDES ID2]:[ECHO BFR]],3,FALSE)</f>
        <v>IL</v>
      </c>
      <c r="AW745" t="s">
        <v>41</v>
      </c>
      <c r="AX745" t="str">
        <f>VLOOKUP(Sheet1[[#This Row],[NPDES ID2]],Combined_Sheet__Major_Only___2[[NPDES ID2]:[ECHO BFR]],27,FALSE)</f>
        <v>-</v>
      </c>
      <c r="AY745" t="str">
        <f>VLOOKUP(Sheet1[[#This Row],[NPDES ID2]],Combined_Sheet__Major_Only___2[[NPDES ID2]:[ECHO BFR]],28,FALSE)</f>
        <v>-</v>
      </c>
      <c r="AZ745" t="str">
        <f>VLOOKUP(Sheet1[[#This Row],[NPDES ID2]],Combined_Sheet__Major_Only___2[[NPDES ID2]:[ECHO BFR]],29,FALSE)</f>
        <v>preliminaryOps, thickening</v>
      </c>
      <c r="BA745">
        <f>VLOOKUP(Sheet1[[#This Row],[NPDES ID2]],Combined_Sheet__Major_Only___2[[NPDES ID2]:[ECHO BFR]],17,FALSE)</f>
        <v>41.505940000000002</v>
      </c>
      <c r="BB745">
        <f>VLOOKUP(Sheet1[[#This Row],[NPDES ID2]],Combined_Sheet__Major_Only___2[[NPDES ID2]:[ECHO BFR]],18,FALSE)</f>
        <v>-88.090609999999998</v>
      </c>
      <c r="BC745" t="str">
        <f>IF(ISNUMBER(SEARCH("aerobic",$AW745)),"aerobic","")</f>
        <v>aerobic</v>
      </c>
      <c r="BD745" t="str">
        <f>IF(ISNUMBER(SEARCH("anaer",$AW745)),"anaer","")</f>
        <v/>
      </c>
      <c r="BE745" t="str">
        <f>IF(ISNUMBER(SEARCH("thickening",$AZ745)),"thickening","")</f>
        <v>thickening</v>
      </c>
      <c r="BF745" s="3" t="str">
        <f>IF(ISNUMBER(SEARCH("airDry",$AW745)),"airDry","")</f>
        <v/>
      </c>
      <c r="BG745" s="3" t="str">
        <f>IF(ISNUMBER(SEARCH("heatDry",$AY745)),"heatDry","")</f>
        <v/>
      </c>
      <c r="BH745" s="3" t="str">
        <f>IF(AND(ISNUMBER(SEARCH("aerobic",$AW745)),ISNUMBER(SEARCH("anaer",$AW745))),"Combined Aer and Anaer.","")</f>
        <v/>
      </c>
    </row>
    <row r="746" spans="1:60" x14ac:dyDescent="0.3">
      <c r="A746" s="4">
        <v>744</v>
      </c>
      <c r="B746" t="s">
        <v>3663</v>
      </c>
      <c r="C746">
        <v>2706.38</v>
      </c>
      <c r="D746">
        <v>274.44734484299642</v>
      </c>
      <c r="E746">
        <v>272.44159978837962</v>
      </c>
      <c r="F746">
        <v>205.91148873920261</v>
      </c>
      <c r="G746">
        <v>336.77855404893432</v>
      </c>
      <c r="H746">
        <v>-76.636156336219642</v>
      </c>
      <c r="I746">
        <v>-77.874636705040629</v>
      </c>
      <c r="J746">
        <v>-90.653273862820328</v>
      </c>
      <c r="K746">
        <v>-60.65147123766905</v>
      </c>
      <c r="L746">
        <v>1743.3188841108961</v>
      </c>
      <c r="M746">
        <v>1735.686412076845</v>
      </c>
      <c r="N746">
        <v>1707.992123127834</v>
      </c>
      <c r="O746">
        <v>1801.536502554151</v>
      </c>
      <c r="P746">
        <v>63.841887840401093</v>
      </c>
      <c r="Q746">
        <v>64.509262304361329</v>
      </c>
      <c r="R746">
        <v>52.025687159054129</v>
      </c>
      <c r="S746">
        <v>73.086359363422318</v>
      </c>
      <c r="T746">
        <v>42.930169443717602</v>
      </c>
      <c r="U746">
        <v>42.930100353328207</v>
      </c>
      <c r="V746">
        <v>42.900518562945948</v>
      </c>
      <c r="W746">
        <v>42.959535735732423</v>
      </c>
      <c r="X746">
        <v>2999.9542453738031</v>
      </c>
      <c r="Y746">
        <v>3010.998288754558</v>
      </c>
      <c r="Z746">
        <v>2904.0699296024682</v>
      </c>
      <c r="AA746">
        <v>3061.0797942785198</v>
      </c>
      <c r="AB746">
        <v>455.65533208296961</v>
      </c>
      <c r="AC746">
        <v>453.08412426915447</v>
      </c>
      <c r="AD746">
        <v>396.25809089692109</v>
      </c>
      <c r="AE746">
        <v>528.93890535129788</v>
      </c>
      <c r="AF746">
        <v>63.13353860471765</v>
      </c>
      <c r="AG746">
        <v>62.856473498280572</v>
      </c>
      <c r="AH746">
        <v>61.857811697959768</v>
      </c>
      <c r="AI746">
        <v>65.236266904399443</v>
      </c>
      <c r="AJ746">
        <v>0.54767631299594288</v>
      </c>
      <c r="AK746">
        <v>0.54767594629008909</v>
      </c>
      <c r="AL746">
        <v>0.54762484098141728</v>
      </c>
      <c r="AM746">
        <v>0.54772800384393239</v>
      </c>
      <c r="AN746">
        <v>0.94443682804878459</v>
      </c>
      <c r="AO746">
        <v>0.94443682804878504</v>
      </c>
      <c r="AP746">
        <v>0.94443682804878504</v>
      </c>
      <c r="AQ746">
        <v>0.94443682804878504</v>
      </c>
      <c r="AR746">
        <v>15.14145903082342</v>
      </c>
      <c r="AS746">
        <v>15.14145903082343</v>
      </c>
      <c r="AT746">
        <v>15.14145903082343</v>
      </c>
      <c r="AU746">
        <v>15.14145903082343</v>
      </c>
      <c r="AV746" t="str">
        <f>VLOOKUP(Sheet1[[#This Row],[NPDES ID2]],Combined_Sheet__Major_Only___2[[NPDES ID2]:[ECHO BFR]],3,FALSE)</f>
        <v>OR</v>
      </c>
      <c r="AW746" t="s">
        <v>12181</v>
      </c>
      <c r="AX746" t="str">
        <f>VLOOKUP(Sheet1[[#This Row],[NPDES ID2]],Combined_Sheet__Major_Only___2[[NPDES ID2]:[ECHO BFR]],27,FALSE)</f>
        <v>tempSludgeStore</v>
      </c>
      <c r="AY746" t="str">
        <f>VLOOKUP(Sheet1[[#This Row],[NPDES ID2]],Combined_Sheet__Major_Only___2[[NPDES ID2]:[ECHO BFR]],28,FALSE)</f>
        <v>-</v>
      </c>
      <c r="AZ746" t="str">
        <f>VLOOKUP(Sheet1[[#This Row],[NPDES ID2]],Combined_Sheet__Major_Only___2[[NPDES ID2]:[ECHO BFR]],29,FALSE)</f>
        <v>thickening</v>
      </c>
      <c r="BA746">
        <f>VLOOKUP(Sheet1[[#This Row],[NPDES ID2]],Combined_Sheet__Major_Only___2[[NPDES ID2]:[ECHO BFR]],17,FALSE)</f>
        <v>45.008574000000003</v>
      </c>
      <c r="BB746">
        <f>VLOOKUP(Sheet1[[#This Row],[NPDES ID2]],Combined_Sheet__Major_Only___2[[NPDES ID2]:[ECHO BFR]],18,FALSE)</f>
        <v>-123.05457</v>
      </c>
      <c r="BC746" t="str">
        <f>IF(ISNUMBER(SEARCH("aerobic",$AW746)),"aerobic","")</f>
        <v/>
      </c>
      <c r="BD746" t="str">
        <f>IF(ISNUMBER(SEARCH("anaer",$AW746)),"anaer","")</f>
        <v>anaer</v>
      </c>
      <c r="BE746" t="str">
        <f>IF(ISNUMBER(SEARCH("thickening",$AZ746)),"thickening","")</f>
        <v>thickening</v>
      </c>
      <c r="BF746" s="2" t="str">
        <f>IF(ISNUMBER(SEARCH("airDry",$AW746)),"airDry","")</f>
        <v/>
      </c>
      <c r="BG746" s="2" t="str">
        <f>IF(ISNUMBER(SEARCH("heatDry",$AY746)),"heatDry","")</f>
        <v/>
      </c>
      <c r="BH746" s="2" t="str">
        <f>IF(AND(ISNUMBER(SEARCH("aerobic",$AW746)),ISNUMBER(SEARCH("anaer",$AW746))),"Combined Aer and Anaer.","")</f>
        <v/>
      </c>
    </row>
    <row r="747" spans="1:60" x14ac:dyDescent="0.3">
      <c r="A747" s="4">
        <v>745</v>
      </c>
      <c r="B747" t="s">
        <v>3668</v>
      </c>
      <c r="C747">
        <v>2606.3200000000002</v>
      </c>
      <c r="D747">
        <v>282.82946042074781</v>
      </c>
      <c r="E747">
        <v>280.78166953690038</v>
      </c>
      <c r="F747">
        <v>212.62325848235409</v>
      </c>
      <c r="G747">
        <v>346.4718013450177</v>
      </c>
      <c r="H747">
        <v>-76.996175937373025</v>
      </c>
      <c r="I747">
        <v>-78.086966124412726</v>
      </c>
      <c r="J747">
        <v>-90.572969834996726</v>
      </c>
      <c r="K747">
        <v>-61.983073573608813</v>
      </c>
      <c r="L747">
        <v>1607.3272164238961</v>
      </c>
      <c r="M747">
        <v>1599.4403649509991</v>
      </c>
      <c r="N747">
        <v>1570.842743054016</v>
      </c>
      <c r="O747">
        <v>1667.447433574838</v>
      </c>
      <c r="P747">
        <v>61.615757445185352</v>
      </c>
      <c r="Q747">
        <v>62.139124120058597</v>
      </c>
      <c r="R747">
        <v>50.59830940212197</v>
      </c>
      <c r="S747">
        <v>70.734484492725826</v>
      </c>
      <c r="T747">
        <v>4.1726984643975902</v>
      </c>
      <c r="U747">
        <v>4.1726891872040444</v>
      </c>
      <c r="V747">
        <v>4.1687170574011851</v>
      </c>
      <c r="W747">
        <v>4.1766416579029277</v>
      </c>
      <c r="X747">
        <v>304.58804130278293</v>
      </c>
      <c r="Y747">
        <v>305.80683889799383</v>
      </c>
      <c r="Z747">
        <v>293.76529874856311</v>
      </c>
      <c r="AA747">
        <v>311.54176276091039</v>
      </c>
      <c r="AB747">
        <v>51.053406472551437</v>
      </c>
      <c r="AC747">
        <v>50.701415159809827</v>
      </c>
      <c r="AD747">
        <v>43.730084348094913</v>
      </c>
      <c r="AE747">
        <v>60.28416906218996</v>
      </c>
      <c r="AF747">
        <v>60.441131923814943</v>
      </c>
      <c r="AG747">
        <v>60.144148598240747</v>
      </c>
      <c r="AH747">
        <v>59.071436922500723</v>
      </c>
      <c r="AI747">
        <v>62.698359616135171</v>
      </c>
      <c r="AJ747">
        <v>0.51480076921693863</v>
      </c>
      <c r="AK747">
        <v>0.51480054519972973</v>
      </c>
      <c r="AL747">
        <v>0.51476926360839348</v>
      </c>
      <c r="AM747">
        <v>0.51483240756733728</v>
      </c>
      <c r="AN747">
        <v>0.67150497573806245</v>
      </c>
      <c r="AO747">
        <v>0.67150497573806256</v>
      </c>
      <c r="AP747">
        <v>0.67150497573806256</v>
      </c>
      <c r="AQ747">
        <v>0.67150497573806256</v>
      </c>
      <c r="AR747">
        <v>13.657223224784429</v>
      </c>
      <c r="AS747">
        <v>13.657223224784429</v>
      </c>
      <c r="AT747">
        <v>13.657223224784429</v>
      </c>
      <c r="AU747">
        <v>13.657223224784429</v>
      </c>
      <c r="AV747" t="str">
        <f>VLOOKUP(Sheet1[[#This Row],[NPDES ID2]],Combined_Sheet__Major_Only___2[[NPDES ID2]:[ECHO BFR]],3,FALSE)</f>
        <v>CA</v>
      </c>
      <c r="AW747" t="s">
        <v>12187</v>
      </c>
      <c r="AX747" t="str">
        <f>VLOOKUP(Sheet1[[#This Row],[NPDES ID2]],Combined_Sheet__Major_Only___2[[NPDES ID2]:[ECHO BFR]],27,FALSE)</f>
        <v>-</v>
      </c>
      <c r="AY747" t="str">
        <f>VLOOKUP(Sheet1[[#This Row],[NPDES ID2]],Combined_Sheet__Major_Only___2[[NPDES ID2]:[ECHO BFR]],28,FALSE)</f>
        <v>-</v>
      </c>
      <c r="AZ747" t="str">
        <f>VLOOKUP(Sheet1[[#This Row],[NPDES ID2]],Combined_Sheet__Major_Only___2[[NPDES ID2]:[ECHO BFR]],29,FALSE)</f>
        <v>-</v>
      </c>
      <c r="BA747">
        <f>VLOOKUP(Sheet1[[#This Row],[NPDES ID2]],Combined_Sheet__Major_Only___2[[NPDES ID2]:[ECHO BFR]],17,FALSE)</f>
        <v>33.629311000403199</v>
      </c>
      <c r="BB747">
        <f>VLOOKUP(Sheet1[[#This Row],[NPDES ID2]],Combined_Sheet__Major_Only___2[[NPDES ID2]:[ECHO BFR]],18,FALSE)</f>
        <v>-117.356205880696</v>
      </c>
      <c r="BC747" t="str">
        <f>IF(ISNUMBER(SEARCH("aerobic",$AW747)),"aerobic","")</f>
        <v>aerobic</v>
      </c>
      <c r="BD747" t="str">
        <f>IF(ISNUMBER(SEARCH("anaer",$AW747)),"anaer","")</f>
        <v>anaer</v>
      </c>
      <c r="BE747" t="str">
        <f>IF(ISNUMBER(SEARCH("thickening",$AZ747)),"thickening","")</f>
        <v/>
      </c>
      <c r="BF747" s="3" t="str">
        <f>IF(ISNUMBER(SEARCH("airDry",$AW747)),"airDry","")</f>
        <v>airDry</v>
      </c>
      <c r="BG747" s="3" t="str">
        <f>IF(ISNUMBER(SEARCH("heatDry",$AY747)),"heatDry","")</f>
        <v/>
      </c>
      <c r="BH747" s="3" t="str">
        <f>IF(AND(ISNUMBER(SEARCH("aerobic",$AW747)),ISNUMBER(SEARCH("anaer",$AW747))),"Combined Aer and Anaer.","")</f>
        <v>Combined Aer and Anaer.</v>
      </c>
    </row>
    <row r="748" spans="1:60" x14ac:dyDescent="0.3">
      <c r="A748" s="4">
        <v>746</v>
      </c>
      <c r="B748" t="s">
        <v>3673</v>
      </c>
      <c r="C748">
        <v>2599.4</v>
      </c>
      <c r="D748">
        <v>275.708389604579</v>
      </c>
      <c r="E748">
        <v>273.98158087258679</v>
      </c>
      <c r="F748">
        <v>207.04922439450701</v>
      </c>
      <c r="G748">
        <v>337.21341364268159</v>
      </c>
      <c r="H748">
        <v>-76.443404053467319</v>
      </c>
      <c r="I748">
        <v>-77.652523664934677</v>
      </c>
      <c r="J748">
        <v>-89.950270717466168</v>
      </c>
      <c r="K748">
        <v>-60.582694958759099</v>
      </c>
      <c r="L748">
        <v>1642.852950521858</v>
      </c>
      <c r="M748">
        <v>1635.291601868845</v>
      </c>
      <c r="N748">
        <v>1607.822834435317</v>
      </c>
      <c r="O748">
        <v>1700.590519960348</v>
      </c>
      <c r="P748">
        <v>61.371884954665241</v>
      </c>
      <c r="Q748">
        <v>61.994501918885938</v>
      </c>
      <c r="R748">
        <v>50.177024104650371</v>
      </c>
      <c r="S748">
        <v>70.350560658547209</v>
      </c>
      <c r="T748">
        <v>113.10855749161141</v>
      </c>
      <c r="U748">
        <v>113.1083800971051</v>
      </c>
      <c r="V748">
        <v>113.0324267388031</v>
      </c>
      <c r="W748">
        <v>113.18395754247319</v>
      </c>
      <c r="X748">
        <v>8056.0742288997362</v>
      </c>
      <c r="Y748">
        <v>8087.3815923579004</v>
      </c>
      <c r="Z748">
        <v>7785.0299952948772</v>
      </c>
      <c r="AA748">
        <v>8228.8865607063526</v>
      </c>
      <c r="AB748">
        <v>1325.7418356912631</v>
      </c>
      <c r="AC748">
        <v>1316.7450691879469</v>
      </c>
      <c r="AD748">
        <v>1139.3125374974929</v>
      </c>
      <c r="AE748">
        <v>1558.159334267486</v>
      </c>
      <c r="AF748">
        <v>61.948598548689532</v>
      </c>
      <c r="AG748">
        <v>61.662354578418793</v>
      </c>
      <c r="AH748">
        <v>60.633984389310847</v>
      </c>
      <c r="AI748">
        <v>64.116214707889995</v>
      </c>
      <c r="AJ748">
        <v>0.53320387867435781</v>
      </c>
      <c r="AK748">
        <v>0.53320325647862377</v>
      </c>
      <c r="AL748">
        <v>0.53311690526926803</v>
      </c>
      <c r="AM748">
        <v>0.53329122885915958</v>
      </c>
      <c r="AN748">
        <v>0.97781408768983635</v>
      </c>
      <c r="AO748">
        <v>0.97781408768983669</v>
      </c>
      <c r="AP748">
        <v>0.97781408768983669</v>
      </c>
      <c r="AQ748">
        <v>0.97781408768983669</v>
      </c>
      <c r="AR748">
        <v>14.15165562669473</v>
      </c>
      <c r="AS748">
        <v>14.15165562669473</v>
      </c>
      <c r="AT748">
        <v>14.15165562669473</v>
      </c>
      <c r="AU748">
        <v>14.15165562669473</v>
      </c>
      <c r="AV748" t="str">
        <f>VLOOKUP(Sheet1[[#This Row],[NPDES ID2]],Combined_Sheet__Major_Only___2[[NPDES ID2]:[ECHO BFR]],3,FALSE)</f>
        <v>IN</v>
      </c>
      <c r="AW748" t="s">
        <v>41</v>
      </c>
      <c r="AX748" t="str">
        <f>VLOOKUP(Sheet1[[#This Row],[NPDES ID2]],Combined_Sheet__Major_Only___2[[NPDES ID2]:[ECHO BFR]],27,FALSE)</f>
        <v>-</v>
      </c>
      <c r="AY748" t="str">
        <f>VLOOKUP(Sheet1[[#This Row],[NPDES ID2]],Combined_Sheet__Major_Only___2[[NPDES ID2]:[ECHO BFR]],28,FALSE)</f>
        <v>-</v>
      </c>
      <c r="AZ748" t="str">
        <f>VLOOKUP(Sheet1[[#This Row],[NPDES ID2]],Combined_Sheet__Major_Only___2[[NPDES ID2]:[ECHO BFR]],29,FALSE)</f>
        <v>thickening</v>
      </c>
      <c r="BA748">
        <f>VLOOKUP(Sheet1[[#This Row],[NPDES ID2]],Combined_Sheet__Major_Only___2[[NPDES ID2]:[ECHO BFR]],17,FALSE)</f>
        <v>39.265971999999998</v>
      </c>
      <c r="BB748">
        <f>VLOOKUP(Sheet1[[#This Row],[NPDES ID2]],Combined_Sheet__Major_Only___2[[NPDES ID2]:[ECHO BFR]],18,FALSE)</f>
        <v>-86.628221999999994</v>
      </c>
      <c r="BC748" t="str">
        <f>IF(ISNUMBER(SEARCH("aerobic",$AW748)),"aerobic","")</f>
        <v>aerobic</v>
      </c>
      <c r="BD748" t="str">
        <f>IF(ISNUMBER(SEARCH("anaer",$AW748)),"anaer","")</f>
        <v/>
      </c>
      <c r="BE748" t="str">
        <f>IF(ISNUMBER(SEARCH("thickening",$AZ748)),"thickening","")</f>
        <v>thickening</v>
      </c>
      <c r="BF748" s="2" t="str">
        <f>IF(ISNUMBER(SEARCH("airDry",$AW748)),"airDry","")</f>
        <v/>
      </c>
      <c r="BG748" s="2" t="str">
        <f>IF(ISNUMBER(SEARCH("heatDry",$AY748)),"heatDry","")</f>
        <v/>
      </c>
      <c r="BH748" s="2" t="str">
        <f>IF(AND(ISNUMBER(SEARCH("aerobic",$AW748)),ISNUMBER(SEARCH("anaer",$AW748))),"Combined Aer and Anaer.","")</f>
        <v/>
      </c>
    </row>
    <row r="749" spans="1:60" x14ac:dyDescent="0.3">
      <c r="A749" s="4">
        <v>747</v>
      </c>
      <c r="B749" t="s">
        <v>3678</v>
      </c>
      <c r="C749">
        <v>2542.73</v>
      </c>
      <c r="D749">
        <v>258.76514870188299</v>
      </c>
      <c r="E749">
        <v>257.64989769247342</v>
      </c>
      <c r="F749">
        <v>195.6230966116415</v>
      </c>
      <c r="G749">
        <v>315.72541826804451</v>
      </c>
      <c r="H749">
        <v>-76.399129430902136</v>
      </c>
      <c r="I749">
        <v>-77.615509086229466</v>
      </c>
      <c r="J749">
        <v>-90.180855991850677</v>
      </c>
      <c r="K749">
        <v>-59.531586195995139</v>
      </c>
      <c r="L749">
        <v>1699.19379171481</v>
      </c>
      <c r="M749">
        <v>1692.48142310157</v>
      </c>
      <c r="N749">
        <v>1668.118924922705</v>
      </c>
      <c r="O749">
        <v>1750.4061886476411</v>
      </c>
      <c r="P749">
        <v>59.86522263218081</v>
      </c>
      <c r="Q749">
        <v>60.619062985095297</v>
      </c>
      <c r="R749">
        <v>48.403627880383091</v>
      </c>
      <c r="S749">
        <v>68.813517608572454</v>
      </c>
      <c r="T749">
        <v>52.780688521006716</v>
      </c>
      <c r="U749">
        <v>52.780604228618543</v>
      </c>
      <c r="V749">
        <v>52.744513539597513</v>
      </c>
      <c r="W749">
        <v>52.816516295428507</v>
      </c>
      <c r="X749">
        <v>3555.0758570905268</v>
      </c>
      <c r="Y749">
        <v>3566.8736051027731</v>
      </c>
      <c r="Z749">
        <v>3452.4947043654352</v>
      </c>
      <c r="AA749">
        <v>3620.398392629696</v>
      </c>
      <c r="AB749">
        <v>629.1700946368868</v>
      </c>
      <c r="AC749">
        <v>624.19759617003388</v>
      </c>
      <c r="AD749">
        <v>535.27521141443003</v>
      </c>
      <c r="AE749">
        <v>749.06805707839692</v>
      </c>
      <c r="AF749">
        <v>65.496573471520705</v>
      </c>
      <c r="AG749">
        <v>65.237100041507674</v>
      </c>
      <c r="AH749">
        <v>64.302867993393932</v>
      </c>
      <c r="AI749">
        <v>67.464317666057795</v>
      </c>
      <c r="AJ749">
        <v>0.57655412997213629</v>
      </c>
      <c r="AK749">
        <v>0.57655371150140566</v>
      </c>
      <c r="AL749">
        <v>0.57649541965448725</v>
      </c>
      <c r="AM749">
        <v>0.57661309043415965</v>
      </c>
      <c r="AN749">
        <v>0.95412432502666245</v>
      </c>
      <c r="AO749">
        <v>0.95412432502666233</v>
      </c>
      <c r="AP749">
        <v>0.95412432502666233</v>
      </c>
      <c r="AQ749">
        <v>0.95412432502666233</v>
      </c>
      <c r="AR749">
        <v>14.33651586984432</v>
      </c>
      <c r="AS749">
        <v>14.33651586984432</v>
      </c>
      <c r="AT749">
        <v>14.33651586984432</v>
      </c>
      <c r="AU749">
        <v>14.33651586984432</v>
      </c>
      <c r="AV749" t="str">
        <f>VLOOKUP(Sheet1[[#This Row],[NPDES ID2]],Combined_Sheet__Major_Only___2[[NPDES ID2]:[ECHO BFR]],3,FALSE)</f>
        <v>AR</v>
      </c>
      <c r="AW749" t="s">
        <v>12181</v>
      </c>
      <c r="AX749" t="str">
        <f>VLOOKUP(Sheet1[[#This Row],[NPDES ID2]],Combined_Sheet__Major_Only___2[[NPDES ID2]:[ECHO BFR]],27,FALSE)</f>
        <v>methaneBioCaptureRecover</v>
      </c>
      <c r="AY749" t="str">
        <f>VLOOKUP(Sheet1[[#This Row],[NPDES ID2]],Combined_Sheet__Major_Only___2[[NPDES ID2]:[ECHO BFR]],28,FALSE)</f>
        <v>-</v>
      </c>
      <c r="AZ749" t="str">
        <f>VLOOKUP(Sheet1[[#This Row],[NPDES ID2]],Combined_Sheet__Major_Only___2[[NPDES ID2]:[ECHO BFR]],29,FALSE)</f>
        <v>thickening, sludgeLagoon, preliminaryOps</v>
      </c>
      <c r="BA749">
        <f>VLOOKUP(Sheet1[[#This Row],[NPDES ID2]],Combined_Sheet__Major_Only___2[[NPDES ID2]:[ECHO BFR]],17,FALSE)</f>
        <v>34.698357000000001</v>
      </c>
      <c r="BB749">
        <f>VLOOKUP(Sheet1[[#This Row],[NPDES ID2]],Combined_Sheet__Major_Only___2[[NPDES ID2]:[ECHO BFR]],18,FALSE)</f>
        <v>-92.162881999999996</v>
      </c>
      <c r="BC749" t="str">
        <f>IF(ISNUMBER(SEARCH("aerobic",$AW749)),"aerobic","")</f>
        <v/>
      </c>
      <c r="BD749" t="str">
        <f>IF(ISNUMBER(SEARCH("anaer",$AW749)),"anaer","")</f>
        <v>anaer</v>
      </c>
      <c r="BE749" t="str">
        <f>IF(ISNUMBER(SEARCH("thickening",$AZ749)),"thickening","")</f>
        <v>thickening</v>
      </c>
      <c r="BF749" s="3" t="str">
        <f>IF(ISNUMBER(SEARCH("airDry",$AW749)),"airDry","")</f>
        <v/>
      </c>
      <c r="BG749" s="3" t="str">
        <f>IF(ISNUMBER(SEARCH("heatDry",$AY749)),"heatDry","")</f>
        <v/>
      </c>
      <c r="BH749" s="3" t="str">
        <f>IF(AND(ISNUMBER(SEARCH("aerobic",$AW749)),ISNUMBER(SEARCH("anaer",$AW749))),"Combined Aer and Anaer.","")</f>
        <v/>
      </c>
    </row>
    <row r="750" spans="1:60" x14ac:dyDescent="0.3">
      <c r="A750" s="4">
        <v>748</v>
      </c>
      <c r="B750" t="s">
        <v>3682</v>
      </c>
      <c r="C750">
        <v>2526.1799999999998</v>
      </c>
      <c r="D750">
        <v>257.19994694377192</v>
      </c>
      <c r="E750">
        <v>256.09505990238972</v>
      </c>
      <c r="F750">
        <v>194.60070985173959</v>
      </c>
      <c r="G750">
        <v>313.71484179225138</v>
      </c>
      <c r="H750">
        <v>-76.36616502135422</v>
      </c>
      <c r="I750">
        <v>-77.608612217494255</v>
      </c>
      <c r="J750">
        <v>-90.116929255748602</v>
      </c>
      <c r="K750">
        <v>-59.396632516206111</v>
      </c>
      <c r="L750">
        <v>1694.6794628781411</v>
      </c>
      <c r="M750">
        <v>1688.0598766386961</v>
      </c>
      <c r="N750">
        <v>1664.032681700663</v>
      </c>
      <c r="O750">
        <v>1745.186746650317</v>
      </c>
      <c r="P750">
        <v>59.462925853506853</v>
      </c>
      <c r="Q750">
        <v>60.210417547540537</v>
      </c>
      <c r="R750">
        <v>48.044283846567588</v>
      </c>
      <c r="S750">
        <v>68.408953108011715</v>
      </c>
      <c r="T750">
        <v>52.652961488277477</v>
      </c>
      <c r="U750">
        <v>52.652877393006449</v>
      </c>
      <c r="V750">
        <v>52.616871101802722</v>
      </c>
      <c r="W750">
        <v>52.688705479705867</v>
      </c>
      <c r="X750">
        <v>3532.7565807893279</v>
      </c>
      <c r="Y750">
        <v>3544.3461672059912</v>
      </c>
      <c r="Z750">
        <v>3431.9565074239731</v>
      </c>
      <c r="AA750">
        <v>3596.9400907611912</v>
      </c>
      <c r="AB750">
        <v>676.55483599230183</v>
      </c>
      <c r="AC750">
        <v>670.13770180205427</v>
      </c>
      <c r="AD750">
        <v>568.17654258405764</v>
      </c>
      <c r="AE750">
        <v>817.27258120357885</v>
      </c>
      <c r="AF750">
        <v>65.750685902474117</v>
      </c>
      <c r="AG750">
        <v>65.493097220557843</v>
      </c>
      <c r="AH750">
        <v>64.5658568594163</v>
      </c>
      <c r="AI750">
        <v>67.703849364166061</v>
      </c>
      <c r="AJ750">
        <v>0.57966080790508123</v>
      </c>
      <c r="AK750">
        <v>0.57966037784239166</v>
      </c>
      <c r="AL750">
        <v>0.57960047937471693</v>
      </c>
      <c r="AM750">
        <v>0.57972139363246544</v>
      </c>
      <c r="AN750">
        <v>0.95402037762058012</v>
      </c>
      <c r="AO750">
        <v>0.95402037762058023</v>
      </c>
      <c r="AP750">
        <v>0.95402037762058023</v>
      </c>
      <c r="AQ750">
        <v>0.95402037762058023</v>
      </c>
      <c r="AR750">
        <v>13.761215898620661</v>
      </c>
      <c r="AS750">
        <v>13.761215898620661</v>
      </c>
      <c r="AT750">
        <v>13.761215898620661</v>
      </c>
      <c r="AU750">
        <v>13.761215898620661</v>
      </c>
      <c r="AV750" t="str">
        <f>VLOOKUP(Sheet1[[#This Row],[NPDES ID2]],Combined_Sheet__Major_Only___2[[NPDES ID2]:[ECHO BFR]],3,FALSE)</f>
        <v>FL</v>
      </c>
      <c r="AW750" t="s">
        <v>41</v>
      </c>
      <c r="AX750" t="str">
        <f>VLOOKUP(Sheet1[[#This Row],[NPDES ID2]],Combined_Sheet__Major_Only___2[[NPDES ID2]:[ECHO BFR]],27,FALSE)</f>
        <v>-</v>
      </c>
      <c r="AY750" t="str">
        <f>VLOOKUP(Sheet1[[#This Row],[NPDES ID2]],Combined_Sheet__Major_Only___2[[NPDES ID2]:[ECHO BFR]],28,FALSE)</f>
        <v>-</v>
      </c>
      <c r="AZ750" t="str">
        <f>VLOOKUP(Sheet1[[#This Row],[NPDES ID2]],Combined_Sheet__Major_Only___2[[NPDES ID2]:[ECHO BFR]],29,FALSE)</f>
        <v>preliminaryOps, thickening</v>
      </c>
      <c r="BA750">
        <f>VLOOKUP(Sheet1[[#This Row],[NPDES ID2]],Combined_Sheet__Major_Only___2[[NPDES ID2]:[ECHO BFR]],17,FALSE)</f>
        <v>26.592815999999999</v>
      </c>
      <c r="BB750">
        <f>VLOOKUP(Sheet1[[#This Row],[NPDES ID2]],Combined_Sheet__Major_Only___2[[NPDES ID2]:[ECHO BFR]],18,FALSE)</f>
        <v>-82.017581000000007</v>
      </c>
      <c r="BC750" t="str">
        <f>IF(ISNUMBER(SEARCH("aerobic",$AW750)),"aerobic","")</f>
        <v>aerobic</v>
      </c>
      <c r="BD750" t="str">
        <f>IF(ISNUMBER(SEARCH("anaer",$AW750)),"anaer","")</f>
        <v/>
      </c>
      <c r="BE750" t="str">
        <f>IF(ISNUMBER(SEARCH("thickening",$AZ750)),"thickening","")</f>
        <v>thickening</v>
      </c>
      <c r="BF750" s="2" t="str">
        <f>IF(ISNUMBER(SEARCH("airDry",$AW750)),"airDry","")</f>
        <v/>
      </c>
      <c r="BG750" s="2" t="str">
        <f>IF(ISNUMBER(SEARCH("heatDry",$AY750)),"heatDry","")</f>
        <v/>
      </c>
      <c r="BH750" s="2" t="str">
        <f>IF(AND(ISNUMBER(SEARCH("aerobic",$AW750)),ISNUMBER(SEARCH("anaer",$AW750))),"Combined Aer and Anaer.","")</f>
        <v/>
      </c>
    </row>
    <row r="751" spans="1:60" x14ac:dyDescent="0.3">
      <c r="A751" s="4">
        <v>749</v>
      </c>
      <c r="B751" t="s">
        <v>3687</v>
      </c>
      <c r="C751">
        <v>2497</v>
      </c>
      <c r="D751">
        <v>257.6603555293616</v>
      </c>
      <c r="E751">
        <v>256.55226066882062</v>
      </c>
      <c r="F751">
        <v>195.02559595187461</v>
      </c>
      <c r="G751">
        <v>314.0084216998336</v>
      </c>
      <c r="H751">
        <v>-76.15554244009968</v>
      </c>
      <c r="I751">
        <v>-77.33894655411396</v>
      </c>
      <c r="J751">
        <v>-89.723616459331438</v>
      </c>
      <c r="K751">
        <v>-59.059130838779858</v>
      </c>
      <c r="L751">
        <v>1665.7121948669881</v>
      </c>
      <c r="M751">
        <v>1659.1030414241461</v>
      </c>
      <c r="N751">
        <v>1635.086218584674</v>
      </c>
      <c r="O751">
        <v>1716.1925941448681</v>
      </c>
      <c r="P751">
        <v>58.789861740029693</v>
      </c>
      <c r="Q751">
        <v>59.532369361253608</v>
      </c>
      <c r="R751">
        <v>47.559652133609823</v>
      </c>
      <c r="S751">
        <v>67.555076867242477</v>
      </c>
      <c r="T751">
        <v>125.8403349220812</v>
      </c>
      <c r="U751">
        <v>125.84013787901991</v>
      </c>
      <c r="V751">
        <v>125.7557717814362</v>
      </c>
      <c r="W751">
        <v>125.9240864268339</v>
      </c>
      <c r="X751">
        <v>8490.9434113542848</v>
      </c>
      <c r="Y751">
        <v>8519.3494090017193</v>
      </c>
      <c r="Z751">
        <v>8244.4824221466843</v>
      </c>
      <c r="AA751">
        <v>8647.8191591765099</v>
      </c>
      <c r="AB751">
        <v>1359.8883087968829</v>
      </c>
      <c r="AC751">
        <v>1351.5384989428319</v>
      </c>
      <c r="AD751">
        <v>1174.5410034950869</v>
      </c>
      <c r="AE751">
        <v>1592.207920905209</v>
      </c>
      <c r="AF751">
        <v>65.386383776853364</v>
      </c>
      <c r="AG751">
        <v>65.125761690119788</v>
      </c>
      <c r="AH751">
        <v>64.190906767536291</v>
      </c>
      <c r="AI751">
        <v>67.357927068500771</v>
      </c>
      <c r="AJ751">
        <v>0.57520705624335056</v>
      </c>
      <c r="AK751">
        <v>0.57520638515526246</v>
      </c>
      <c r="AL751">
        <v>0.57511324827516719</v>
      </c>
      <c r="AM751">
        <v>0.5753012705962407</v>
      </c>
      <c r="AN751">
        <v>0.97999431928658742</v>
      </c>
      <c r="AO751">
        <v>0.97999431928658709</v>
      </c>
      <c r="AP751">
        <v>0.97999431928658709</v>
      </c>
      <c r="AQ751">
        <v>0.97999431928658709</v>
      </c>
      <c r="AR751">
        <v>15.18267795296212</v>
      </c>
      <c r="AS751">
        <v>15.18267795296212</v>
      </c>
      <c r="AT751">
        <v>15.18267795296212</v>
      </c>
      <c r="AU751">
        <v>15.18267795296212</v>
      </c>
      <c r="AV751" t="str">
        <f>VLOOKUP(Sheet1[[#This Row],[NPDES ID2]],Combined_Sheet__Major_Only___2[[NPDES ID2]:[ECHO BFR]],3,FALSE)</f>
        <v>OR</v>
      </c>
      <c r="AW751" t="s">
        <v>12181</v>
      </c>
      <c r="AX751" t="str">
        <f>VLOOKUP(Sheet1[[#This Row],[NPDES ID2]],Combined_Sheet__Major_Only___2[[NPDES ID2]:[ECHO BFR]],27,FALSE)</f>
        <v>methaneBioCaptureRecover</v>
      </c>
      <c r="AY751" t="str">
        <f>VLOOKUP(Sheet1[[#This Row],[NPDES ID2]],Combined_Sheet__Major_Only___2[[NPDES ID2]:[ECHO BFR]],28,FALSE)</f>
        <v>-</v>
      </c>
      <c r="AZ751" t="str">
        <f>VLOOKUP(Sheet1[[#This Row],[NPDES ID2]],Combined_Sheet__Major_Only___2[[NPDES ID2]:[ECHO BFR]],29,FALSE)</f>
        <v>preliminaryOps, thickening</v>
      </c>
      <c r="BA751">
        <f>VLOOKUP(Sheet1[[#This Row],[NPDES ID2]],Combined_Sheet__Major_Only___2[[NPDES ID2]:[ECHO BFR]],17,FALSE)</f>
        <v>45.546612000000003</v>
      </c>
      <c r="BB751">
        <f>VLOOKUP(Sheet1[[#This Row],[NPDES ID2]],Combined_Sheet__Major_Only___2[[NPDES ID2]:[ECHO BFR]],18,FALSE)</f>
        <v>-122.459182</v>
      </c>
      <c r="BC751" t="str">
        <f>IF(ISNUMBER(SEARCH("aerobic",$AW751)),"aerobic","")</f>
        <v/>
      </c>
      <c r="BD751" t="str">
        <f>IF(ISNUMBER(SEARCH("anaer",$AW751)),"anaer","")</f>
        <v>anaer</v>
      </c>
      <c r="BE751" t="str">
        <f>IF(ISNUMBER(SEARCH("thickening",$AZ751)),"thickening","")</f>
        <v>thickening</v>
      </c>
      <c r="BF751" s="3" t="str">
        <f>IF(ISNUMBER(SEARCH("airDry",$AW751)),"airDry","")</f>
        <v/>
      </c>
      <c r="BG751" s="3" t="str">
        <f>IF(ISNUMBER(SEARCH("heatDry",$AY751)),"heatDry","")</f>
        <v/>
      </c>
      <c r="BH751" s="3" t="str">
        <f>IF(AND(ISNUMBER(SEARCH("aerobic",$AW751)),ISNUMBER(SEARCH("anaer",$AW751))),"Combined Aer and Anaer.","")</f>
        <v/>
      </c>
    </row>
    <row r="752" spans="1:60" x14ac:dyDescent="0.3">
      <c r="A752" s="4">
        <v>750</v>
      </c>
      <c r="B752" t="s">
        <v>3691</v>
      </c>
      <c r="C752">
        <v>2447.1</v>
      </c>
      <c r="D752">
        <v>351.29991933445609</v>
      </c>
      <c r="E752">
        <v>351.02786706189488</v>
      </c>
      <c r="F752">
        <v>267.7478714960381</v>
      </c>
      <c r="G752">
        <v>429.38901360236662</v>
      </c>
      <c r="H752">
        <v>-77.886340415496903</v>
      </c>
      <c r="I752">
        <v>-77.297651201524218</v>
      </c>
      <c r="J752">
        <v>-89.794192327811118</v>
      </c>
      <c r="K752">
        <v>-66.437267600971396</v>
      </c>
      <c r="L752">
        <v>1190.576731306995</v>
      </c>
      <c r="M752">
        <v>1180.801943441943</v>
      </c>
      <c r="N752">
        <v>1145.36072979955</v>
      </c>
      <c r="O752">
        <v>1265.084647258702</v>
      </c>
      <c r="P752">
        <v>58.370109716759259</v>
      </c>
      <c r="Q752">
        <v>58.124762323612529</v>
      </c>
      <c r="R752">
        <v>50.386306265294877</v>
      </c>
      <c r="S752">
        <v>66.243156041616018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47.683664970563051</v>
      </c>
      <c r="AG752">
        <v>47.291768919431377</v>
      </c>
      <c r="AH752">
        <v>45.874933273484579</v>
      </c>
      <c r="AI752">
        <v>50.664194180395178</v>
      </c>
      <c r="AJ752">
        <v>0.35953053814114649</v>
      </c>
      <c r="AK752">
        <v>0.35953034006333251</v>
      </c>
      <c r="AL752">
        <v>0.35950270768588227</v>
      </c>
      <c r="AM752">
        <v>0.35955848637980192</v>
      </c>
      <c r="AN752">
        <v>0.17180966304677661</v>
      </c>
      <c r="AO752">
        <v>0.17180966304677669</v>
      </c>
      <c r="AP752">
        <v>0.17180966304677669</v>
      </c>
      <c r="AQ752">
        <v>0.17180966304677669</v>
      </c>
      <c r="AR752">
        <v>8.8996808334164292</v>
      </c>
      <c r="AS752">
        <v>8.8996808334164292</v>
      </c>
      <c r="AT752">
        <v>8.8996808334164292</v>
      </c>
      <c r="AU752">
        <v>8.8996808334164292</v>
      </c>
      <c r="AV752" t="str">
        <f>VLOOKUP(Sheet1[[#This Row],[NPDES ID2]],Combined_Sheet__Major_Only___2[[NPDES ID2]:[ECHO BFR]],3,FALSE)</f>
        <v>NC</v>
      </c>
      <c r="AW752" t="s">
        <v>54</v>
      </c>
      <c r="AX752" t="str">
        <f>VLOOKUP(Sheet1[[#This Row],[NPDES ID2]],Combined_Sheet__Major_Only___2[[NPDES ID2]:[ECHO BFR]],27,FALSE)</f>
        <v>-</v>
      </c>
      <c r="AY752" t="str">
        <f>VLOOKUP(Sheet1[[#This Row],[NPDES ID2]],Combined_Sheet__Major_Only___2[[NPDES ID2]:[ECHO BFR]],28,FALSE)</f>
        <v>heatDry</v>
      </c>
      <c r="AZ752" t="str">
        <f>VLOOKUP(Sheet1[[#This Row],[NPDES ID2]],Combined_Sheet__Major_Only___2[[NPDES ID2]:[ECHO BFR]],29,FALSE)</f>
        <v>thickening</v>
      </c>
      <c r="BA752">
        <f>VLOOKUP(Sheet1[[#This Row],[NPDES ID2]],Combined_Sheet__Major_Only___2[[NPDES ID2]:[ECHO BFR]],17,FALSE)</f>
        <v>35.671033000000001</v>
      </c>
      <c r="BB752">
        <f>VLOOKUP(Sheet1[[#This Row],[NPDES ID2]],Combined_Sheet__Major_Only___2[[NPDES ID2]:[ECHO BFR]],18,FALSE)</f>
        <v>-78.939967999999993</v>
      </c>
      <c r="BC752" t="str">
        <f>IF(ISNUMBER(SEARCH("aerobic",$AW752)),"aerobic","")</f>
        <v/>
      </c>
      <c r="BD752" t="str">
        <f>IF(ISNUMBER(SEARCH("anaer",$AW752)),"anaer","")</f>
        <v/>
      </c>
      <c r="BE752" t="str">
        <f>IF(ISNUMBER(SEARCH("thickening",$AZ752)),"thickening","")</f>
        <v>thickening</v>
      </c>
      <c r="BF752" s="2" t="str">
        <f>IF(ISNUMBER(SEARCH("airDry",$AW752)),"airDry","")</f>
        <v/>
      </c>
      <c r="BG752" s="2" t="str">
        <f>IF(ISNUMBER(SEARCH("heatDry",$AY752)),"heatDry","")</f>
        <v>heatDry</v>
      </c>
      <c r="BH752" s="2" t="str">
        <f>IF(AND(ISNUMBER(SEARCH("aerobic",$AW752)),ISNUMBER(SEARCH("anaer",$AW752))),"Combined Aer and Anaer.","")</f>
        <v/>
      </c>
    </row>
    <row r="753" spans="1:60" x14ac:dyDescent="0.3">
      <c r="A753" s="4">
        <v>751</v>
      </c>
      <c r="B753" t="s">
        <v>3696</v>
      </c>
      <c r="C753">
        <v>2374.11</v>
      </c>
      <c r="D753">
        <v>256.17249152441769</v>
      </c>
      <c r="E753">
        <v>255.237760946251</v>
      </c>
      <c r="F753">
        <v>194.47909850930731</v>
      </c>
      <c r="G753">
        <v>311.10487842157278</v>
      </c>
      <c r="H753">
        <v>-76.4967517108077</v>
      </c>
      <c r="I753">
        <v>-77.670881178375325</v>
      </c>
      <c r="J753">
        <v>-90.37113969889181</v>
      </c>
      <c r="K753">
        <v>-59.936974468919871</v>
      </c>
      <c r="L753">
        <v>1567.88094494909</v>
      </c>
      <c r="M753">
        <v>1561.473991273871</v>
      </c>
      <c r="N753">
        <v>1538.2240390821739</v>
      </c>
      <c r="O753">
        <v>1616.755418562811</v>
      </c>
      <c r="P753">
        <v>55.931137202816288</v>
      </c>
      <c r="Q753">
        <v>56.614594064556627</v>
      </c>
      <c r="R753">
        <v>45.372797832100439</v>
      </c>
      <c r="S753">
        <v>64.126652708638076</v>
      </c>
      <c r="T753">
        <v>60.904787208752708</v>
      </c>
      <c r="U753">
        <v>60.904690378696458</v>
      </c>
      <c r="V753">
        <v>60.863231552780789</v>
      </c>
      <c r="W753">
        <v>60.945944014094721</v>
      </c>
      <c r="X753">
        <v>4151.0973007498751</v>
      </c>
      <c r="Y753">
        <v>4165.3618918595967</v>
      </c>
      <c r="Z753">
        <v>4027.2003028036961</v>
      </c>
      <c r="AA753">
        <v>4230.0078117707262</v>
      </c>
      <c r="AB753">
        <v>615.74911446475892</v>
      </c>
      <c r="AC753">
        <v>612.50557632051618</v>
      </c>
      <c r="AD753">
        <v>537.44834152631483</v>
      </c>
      <c r="AE753">
        <v>712.42427691332955</v>
      </c>
      <c r="AF753">
        <v>64.726916108362815</v>
      </c>
      <c r="AG753">
        <v>64.461733332977332</v>
      </c>
      <c r="AH753">
        <v>63.506349398060749</v>
      </c>
      <c r="AI753">
        <v>66.738802727339191</v>
      </c>
      <c r="AJ753">
        <v>0.56714606983881077</v>
      </c>
      <c r="AK753">
        <v>0.56714568513465258</v>
      </c>
      <c r="AL753">
        <v>0.56709207547151763</v>
      </c>
      <c r="AM753">
        <v>0.56720029384024351</v>
      </c>
      <c r="AN753">
        <v>0.95989166156573047</v>
      </c>
      <c r="AO753">
        <v>0.95989166156573003</v>
      </c>
      <c r="AP753">
        <v>0.95989166156573003</v>
      </c>
      <c r="AQ753">
        <v>0.95989166156573003</v>
      </c>
      <c r="AR753">
        <v>15.75324774349156</v>
      </c>
      <c r="AS753">
        <v>15.753247743491571</v>
      </c>
      <c r="AT753">
        <v>15.753247743491571</v>
      </c>
      <c r="AU753">
        <v>15.753247743491571</v>
      </c>
      <c r="AV753" t="str">
        <f>VLOOKUP(Sheet1[[#This Row],[NPDES ID2]],Combined_Sheet__Major_Only___2[[NPDES ID2]:[ECHO BFR]],3,FALSE)</f>
        <v>CA</v>
      </c>
      <c r="AW753" t="s">
        <v>12181</v>
      </c>
      <c r="AX753" t="str">
        <f>VLOOKUP(Sheet1[[#This Row],[NPDES ID2]],Combined_Sheet__Major_Only___2[[NPDES ID2]:[ECHO BFR]],27,FALSE)</f>
        <v>-</v>
      </c>
      <c r="AY753" t="str">
        <f>VLOOKUP(Sheet1[[#This Row],[NPDES ID2]],Combined_Sheet__Major_Only___2[[NPDES ID2]:[ECHO BFR]],28,FALSE)</f>
        <v>-</v>
      </c>
      <c r="AZ753" t="str">
        <f>VLOOKUP(Sheet1[[#This Row],[NPDES ID2]],Combined_Sheet__Major_Only___2[[NPDES ID2]:[ECHO BFR]],29,FALSE)</f>
        <v>thickening</v>
      </c>
      <c r="BA753">
        <f>VLOOKUP(Sheet1[[#This Row],[NPDES ID2]],Combined_Sheet__Major_Only___2[[NPDES ID2]:[ECHO BFR]],17,FALSE)</f>
        <v>33.889465999999999</v>
      </c>
      <c r="BB753">
        <f>VLOOKUP(Sheet1[[#This Row],[NPDES ID2]],Combined_Sheet__Major_Only___2[[NPDES ID2]:[ECHO BFR]],18,FALSE)</f>
        <v>-117.607528</v>
      </c>
      <c r="BC753" t="str">
        <f>IF(ISNUMBER(SEARCH("aerobic",$AW753)),"aerobic","")</f>
        <v/>
      </c>
      <c r="BD753" t="str">
        <f>IF(ISNUMBER(SEARCH("anaer",$AW753)),"anaer","")</f>
        <v>anaer</v>
      </c>
      <c r="BE753" t="str">
        <f>IF(ISNUMBER(SEARCH("thickening",$AZ753)),"thickening","")</f>
        <v>thickening</v>
      </c>
      <c r="BF753" s="3" t="str">
        <f>IF(ISNUMBER(SEARCH("airDry",$AW753)),"airDry","")</f>
        <v/>
      </c>
      <c r="BG753" s="3" t="str">
        <f>IF(ISNUMBER(SEARCH("heatDry",$AY753)),"heatDry","")</f>
        <v/>
      </c>
      <c r="BH753" s="3" t="str">
        <f>IF(AND(ISNUMBER(SEARCH("aerobic",$AW753)),ISNUMBER(SEARCH("anaer",$AW753))),"Combined Aer and Anaer.","")</f>
        <v/>
      </c>
    </row>
    <row r="754" spans="1:60" x14ac:dyDescent="0.3">
      <c r="A754" s="4">
        <v>752</v>
      </c>
      <c r="B754" t="s">
        <v>3700</v>
      </c>
      <c r="C754">
        <v>2348</v>
      </c>
      <c r="D754">
        <v>323.09530334072878</v>
      </c>
      <c r="E754">
        <v>322.26862334917371</v>
      </c>
      <c r="F754">
        <v>245.7604582956744</v>
      </c>
      <c r="G754">
        <v>395.03270498704143</v>
      </c>
      <c r="H754">
        <v>-77.432154447534529</v>
      </c>
      <c r="I754">
        <v>-77.294163028091987</v>
      </c>
      <c r="J754">
        <v>-89.989423046801846</v>
      </c>
      <c r="K754">
        <v>-64.689688496509561</v>
      </c>
      <c r="L754">
        <v>1226.125814009532</v>
      </c>
      <c r="M754">
        <v>1217.372039549379</v>
      </c>
      <c r="N754">
        <v>1185.6091096692851</v>
      </c>
      <c r="O754">
        <v>1292.8965762696471</v>
      </c>
      <c r="P754">
        <v>55.880466571910247</v>
      </c>
      <c r="Q754">
        <v>55.638184955231083</v>
      </c>
      <c r="R754">
        <v>47.391020696992179</v>
      </c>
      <c r="S754">
        <v>63.563078035334193</v>
      </c>
      <c r="T754">
        <v>58.006319952561263</v>
      </c>
      <c r="U754">
        <v>58.006227595619123</v>
      </c>
      <c r="V754">
        <v>57.96668398142279</v>
      </c>
      <c r="W754">
        <v>58.045575498179197</v>
      </c>
      <c r="X754">
        <v>5002.5121934289373</v>
      </c>
      <c r="Y754">
        <v>5032.2888698669449</v>
      </c>
      <c r="Z754">
        <v>4743.5702483193372</v>
      </c>
      <c r="AA754">
        <v>5169.4442833536305</v>
      </c>
      <c r="AB754">
        <v>1421.70913795147</v>
      </c>
      <c r="AC754">
        <v>1377.7277672839209</v>
      </c>
      <c r="AD754">
        <v>1094.0605735502661</v>
      </c>
      <c r="AE754">
        <v>1952.4375787595509</v>
      </c>
      <c r="AF754">
        <v>51.182861418316932</v>
      </c>
      <c r="AG754">
        <v>50.816736541924953</v>
      </c>
      <c r="AH754">
        <v>49.495422744134437</v>
      </c>
      <c r="AI754">
        <v>53.963916062271153</v>
      </c>
      <c r="AJ754">
        <v>0.40202094800755261</v>
      </c>
      <c r="AK754">
        <v>0.40202058712868571</v>
      </c>
      <c r="AL754">
        <v>0.40197039007290131</v>
      </c>
      <c r="AM754">
        <v>0.40207172276295627</v>
      </c>
      <c r="AN754">
        <v>0.95800822831261268</v>
      </c>
      <c r="AO754">
        <v>0.95800822831261312</v>
      </c>
      <c r="AP754">
        <v>0.95800822831261312</v>
      </c>
      <c r="AQ754">
        <v>0.95800822831261312</v>
      </c>
      <c r="AR754">
        <v>8.7788762668469147</v>
      </c>
      <c r="AS754">
        <v>8.7788762668469147</v>
      </c>
      <c r="AT754">
        <v>8.7788762668469147</v>
      </c>
      <c r="AU754">
        <v>8.7788762668469147</v>
      </c>
      <c r="AV754" t="str">
        <f>VLOOKUP(Sheet1[[#This Row],[NPDES ID2]],Combined_Sheet__Major_Only___2[[NPDES ID2]:[ECHO BFR]],3,FALSE)</f>
        <v>FL</v>
      </c>
      <c r="AW754" t="s">
        <v>54</v>
      </c>
      <c r="AX754" t="str">
        <f>VLOOKUP(Sheet1[[#This Row],[NPDES ID2]],Combined_Sheet__Major_Only___2[[NPDES ID2]:[ECHO BFR]],27,FALSE)</f>
        <v>-</v>
      </c>
      <c r="AY754" t="str">
        <f>VLOOKUP(Sheet1[[#This Row],[NPDES ID2]],Combined_Sheet__Major_Only___2[[NPDES ID2]:[ECHO BFR]],28,FALSE)</f>
        <v>-</v>
      </c>
      <c r="AZ754" t="str">
        <f>VLOOKUP(Sheet1[[#This Row],[NPDES ID2]],Combined_Sheet__Major_Only___2[[NPDES ID2]:[ECHO BFR]],29,FALSE)</f>
        <v>thickening</v>
      </c>
      <c r="BA754">
        <f>VLOOKUP(Sheet1[[#This Row],[NPDES ID2]],Combined_Sheet__Major_Only___2[[NPDES ID2]:[ECHO BFR]],17,FALSE)</f>
        <v>27.958611000000001</v>
      </c>
      <c r="BB754">
        <f>VLOOKUP(Sheet1[[#This Row],[NPDES ID2]],Combined_Sheet__Major_Only___2[[NPDES ID2]:[ECHO BFR]],18,FALSE)</f>
        <v>-82.229167000000004</v>
      </c>
      <c r="BC754" t="str">
        <f>IF(ISNUMBER(SEARCH("aerobic",$AW754)),"aerobic","")</f>
        <v/>
      </c>
      <c r="BD754" t="str">
        <f>IF(ISNUMBER(SEARCH("anaer",$AW754)),"anaer","")</f>
        <v/>
      </c>
      <c r="BE754" t="str">
        <f>IF(ISNUMBER(SEARCH("thickening",$AZ754)),"thickening","")</f>
        <v>thickening</v>
      </c>
      <c r="BF754" s="2" t="str">
        <f>IF(ISNUMBER(SEARCH("airDry",$AW754)),"airDry","")</f>
        <v/>
      </c>
      <c r="BG754" s="2" t="str">
        <f>IF(ISNUMBER(SEARCH("heatDry",$AY754)),"heatDry","")</f>
        <v/>
      </c>
      <c r="BH754" s="2" t="str">
        <f>IF(AND(ISNUMBER(SEARCH("aerobic",$AW754)),ISNUMBER(SEARCH("anaer",$AW754))),"Combined Aer and Anaer.","")</f>
        <v/>
      </c>
    </row>
    <row r="755" spans="1:60" x14ac:dyDescent="0.3">
      <c r="A755" s="4">
        <v>753</v>
      </c>
      <c r="B755" t="s">
        <v>3704</v>
      </c>
      <c r="C755">
        <v>2318</v>
      </c>
      <c r="D755">
        <v>275.64468024778319</v>
      </c>
      <c r="E755">
        <v>274.87433853755158</v>
      </c>
      <c r="F755">
        <v>208.8407724957838</v>
      </c>
      <c r="G755">
        <v>333.58271993287718</v>
      </c>
      <c r="H755">
        <v>-76.113680157077823</v>
      </c>
      <c r="I755">
        <v>-77.134829214170665</v>
      </c>
      <c r="J755">
        <v>-89.173981917928387</v>
      </c>
      <c r="K755">
        <v>-60.546303944106278</v>
      </c>
      <c r="L755">
        <v>1412.9122846393161</v>
      </c>
      <c r="M755">
        <v>1405.78840879477</v>
      </c>
      <c r="N755">
        <v>1379.8612614721001</v>
      </c>
      <c r="O755">
        <v>1467.400810820096</v>
      </c>
      <c r="P755">
        <v>54.815419255724827</v>
      </c>
      <c r="Q755">
        <v>55.230910720709453</v>
      </c>
      <c r="R755">
        <v>45.128797544286563</v>
      </c>
      <c r="S755">
        <v>62.98588498189023</v>
      </c>
      <c r="T755">
        <v>259.76370721784849</v>
      </c>
      <c r="U755">
        <v>259.76330349502479</v>
      </c>
      <c r="V755">
        <v>259.59044524298741</v>
      </c>
      <c r="W755">
        <v>259.93530622659392</v>
      </c>
      <c r="X755">
        <v>19184.857779884649</v>
      </c>
      <c r="Y755">
        <v>19266.75272462684</v>
      </c>
      <c r="Z755">
        <v>18477.027143341951</v>
      </c>
      <c r="AA755">
        <v>19636.698608641978</v>
      </c>
      <c r="AB755">
        <v>3925.3164572621822</v>
      </c>
      <c r="AC755">
        <v>3881.09126191001</v>
      </c>
      <c r="AD755">
        <v>3250.6180701795952</v>
      </c>
      <c r="AE755">
        <v>4817.0056490996349</v>
      </c>
      <c r="AF755">
        <v>59.753801340240507</v>
      </c>
      <c r="AG755">
        <v>59.450659563202258</v>
      </c>
      <c r="AH755">
        <v>58.366678259336886</v>
      </c>
      <c r="AI755">
        <v>62.042251061547681</v>
      </c>
      <c r="AJ755">
        <v>0.50641310732283162</v>
      </c>
      <c r="AK755">
        <v>0.50641208092155132</v>
      </c>
      <c r="AL755">
        <v>0.50627063665604533</v>
      </c>
      <c r="AM755">
        <v>0.5065562148365399</v>
      </c>
      <c r="AN755">
        <v>0.99016289334557617</v>
      </c>
      <c r="AO755">
        <v>0.99016289334557628</v>
      </c>
      <c r="AP755">
        <v>0.99016289334557628</v>
      </c>
      <c r="AQ755">
        <v>0.99016289334557628</v>
      </c>
      <c r="AR755">
        <v>12.060000890202801</v>
      </c>
      <c r="AS755">
        <v>12.060000890202801</v>
      </c>
      <c r="AT755">
        <v>12.060000890202801</v>
      </c>
      <c r="AU755">
        <v>12.060000890202801</v>
      </c>
      <c r="AV755" t="str">
        <f>VLOOKUP(Sheet1[[#This Row],[NPDES ID2]],Combined_Sheet__Major_Only___2[[NPDES ID2]:[ECHO BFR]],3,FALSE)</f>
        <v>NC</v>
      </c>
      <c r="AW755" t="s">
        <v>12181</v>
      </c>
      <c r="AX755" t="str">
        <f>VLOOKUP(Sheet1[[#This Row],[NPDES ID2]],Combined_Sheet__Major_Only___2[[NPDES ID2]:[ECHO BFR]],27,FALSE)</f>
        <v>-</v>
      </c>
      <c r="AY755" t="str">
        <f>VLOOKUP(Sheet1[[#This Row],[NPDES ID2]],Combined_Sheet__Major_Only___2[[NPDES ID2]:[ECHO BFR]],28,FALSE)</f>
        <v>-</v>
      </c>
      <c r="AZ755" t="str">
        <f>VLOOKUP(Sheet1[[#This Row],[NPDES ID2]],Combined_Sheet__Major_Only___2[[NPDES ID2]:[ECHO BFR]],29,FALSE)</f>
        <v>-</v>
      </c>
      <c r="BA755">
        <f>VLOOKUP(Sheet1[[#This Row],[NPDES ID2]],Combined_Sheet__Major_Only___2[[NPDES ID2]:[ECHO BFR]],17,FALSE)</f>
        <v>35.195743999999998</v>
      </c>
      <c r="BB755">
        <f>VLOOKUP(Sheet1[[#This Row],[NPDES ID2]],Combined_Sheet__Major_Only___2[[NPDES ID2]:[ECHO BFR]],18,FALSE)</f>
        <v>-80.905046999999996</v>
      </c>
      <c r="BC755" t="str">
        <f>IF(ISNUMBER(SEARCH("aerobic",$AW755)),"aerobic","")</f>
        <v/>
      </c>
      <c r="BD755" t="str">
        <f>IF(ISNUMBER(SEARCH("anaer",$AW755)),"anaer","")</f>
        <v>anaer</v>
      </c>
      <c r="BE755" t="str">
        <f>IF(ISNUMBER(SEARCH("thickening",$AZ755)),"thickening","")</f>
        <v/>
      </c>
      <c r="BF755" s="3" t="str">
        <f>IF(ISNUMBER(SEARCH("airDry",$AW755)),"airDry","")</f>
        <v/>
      </c>
      <c r="BG755" s="3" t="str">
        <f>IF(ISNUMBER(SEARCH("heatDry",$AY755)),"heatDry","")</f>
        <v/>
      </c>
      <c r="BH755" s="3" t="str">
        <f>IF(AND(ISNUMBER(SEARCH("aerobic",$AW755)),ISNUMBER(SEARCH("anaer",$AW755))),"Combined Aer and Anaer.","")</f>
        <v/>
      </c>
    </row>
    <row r="756" spans="1:60" x14ac:dyDescent="0.3">
      <c r="A756" s="4">
        <v>754</v>
      </c>
      <c r="B756" t="s">
        <v>3708</v>
      </c>
      <c r="C756">
        <v>2300</v>
      </c>
      <c r="D756">
        <v>270.94685611774457</v>
      </c>
      <c r="E756">
        <v>269.91673771387337</v>
      </c>
      <c r="F756">
        <v>205.37007703423259</v>
      </c>
      <c r="G756">
        <v>327.83458294801369</v>
      </c>
      <c r="H756">
        <v>-76.992342917794929</v>
      </c>
      <c r="I756">
        <v>-78.112165727264568</v>
      </c>
      <c r="J756">
        <v>-90.624162774265926</v>
      </c>
      <c r="K756">
        <v>-61.947347867165981</v>
      </c>
      <c r="L756">
        <v>1423.02650618082</v>
      </c>
      <c r="M756">
        <v>1416.1007728153229</v>
      </c>
      <c r="N756">
        <v>1390.9894357993569</v>
      </c>
      <c r="O756">
        <v>1475.8178091082029</v>
      </c>
      <c r="P756">
        <v>54.365906845371057</v>
      </c>
      <c r="Q756">
        <v>54.844594989813487</v>
      </c>
      <c r="R756">
        <v>44.618983209962792</v>
      </c>
      <c r="S756">
        <v>62.398756859153352</v>
      </c>
      <c r="T756">
        <v>4.1535215562605652</v>
      </c>
      <c r="U756">
        <v>4.1535123086621422</v>
      </c>
      <c r="V756">
        <v>4.1495528503287034</v>
      </c>
      <c r="W756">
        <v>4.1574521706060041</v>
      </c>
      <c r="X756">
        <v>302.20464719994771</v>
      </c>
      <c r="Y756">
        <v>303.40355541611251</v>
      </c>
      <c r="Z756">
        <v>291.55468334374399</v>
      </c>
      <c r="AA756">
        <v>309.04701032027242</v>
      </c>
      <c r="AB756">
        <v>56.73769803929283</v>
      </c>
      <c r="AC756">
        <v>56.214565526199557</v>
      </c>
      <c r="AD756">
        <v>47.722483002324701</v>
      </c>
      <c r="AE756">
        <v>68.336019999669816</v>
      </c>
      <c r="AF756">
        <v>60.637262421165538</v>
      </c>
      <c r="AG756">
        <v>60.341757148404547</v>
      </c>
      <c r="AH756">
        <v>59.274252025209059</v>
      </c>
      <c r="AI756">
        <v>62.883451575134899</v>
      </c>
      <c r="AJ756">
        <v>0.51719457175826422</v>
      </c>
      <c r="AK756">
        <v>0.51719435872407438</v>
      </c>
      <c r="AL756">
        <v>0.51716460493617455</v>
      </c>
      <c r="AM756">
        <v>0.51722466472501583</v>
      </c>
      <c r="AN756">
        <v>0.67070463307152262</v>
      </c>
      <c r="AO756">
        <v>0.6707046330715225</v>
      </c>
      <c r="AP756">
        <v>0.6707046330715225</v>
      </c>
      <c r="AQ756">
        <v>0.6707046330715225</v>
      </c>
      <c r="AR756">
        <v>12.83276552103049</v>
      </c>
      <c r="AS756">
        <v>12.832765521030479</v>
      </c>
      <c r="AT756">
        <v>12.832765521030479</v>
      </c>
      <c r="AU756">
        <v>12.832765521030479</v>
      </c>
      <c r="AV756" t="str">
        <f>VLOOKUP(Sheet1[[#This Row],[NPDES ID2]],Combined_Sheet__Major_Only___2[[NPDES ID2]:[ECHO BFR]],3,FALSE)</f>
        <v>IA</v>
      </c>
      <c r="AW756" t="s">
        <v>118</v>
      </c>
      <c r="AX756" t="str">
        <f>VLOOKUP(Sheet1[[#This Row],[NPDES ID2]],Combined_Sheet__Major_Only___2[[NPDES ID2]:[ECHO BFR]],27,FALSE)</f>
        <v>-</v>
      </c>
      <c r="AY756" t="str">
        <f>VLOOKUP(Sheet1[[#This Row],[NPDES ID2]],Combined_Sheet__Major_Only___2[[NPDES ID2]:[ECHO BFR]],28,FALSE)</f>
        <v>-</v>
      </c>
      <c r="AZ756" t="str">
        <f>VLOOKUP(Sheet1[[#This Row],[NPDES ID2]],Combined_Sheet__Major_Only___2[[NPDES ID2]:[ECHO BFR]],29,FALSE)</f>
        <v>sludgeLagoon</v>
      </c>
      <c r="BA756">
        <f>VLOOKUP(Sheet1[[#This Row],[NPDES ID2]],Combined_Sheet__Major_Only___2[[NPDES ID2]:[ECHO BFR]],17,FALSE)</f>
        <v>41.70308</v>
      </c>
      <c r="BB756">
        <f>VLOOKUP(Sheet1[[#This Row],[NPDES ID2]],Combined_Sheet__Major_Only___2[[NPDES ID2]:[ECHO BFR]],18,FALSE)</f>
        <v>-93.794600000000003</v>
      </c>
      <c r="BC756" t="str">
        <f>IF(ISNUMBER(SEARCH("aerobic",$AW756)),"aerobic","")</f>
        <v>aerobic</v>
      </c>
      <c r="BD756" t="str">
        <f>IF(ISNUMBER(SEARCH("anaer",$AW756)),"anaer","")</f>
        <v/>
      </c>
      <c r="BE756" t="str">
        <f>IF(ISNUMBER(SEARCH("thickening",$AZ756)),"thickening","")</f>
        <v/>
      </c>
      <c r="BF756" s="2" t="str">
        <f>IF(ISNUMBER(SEARCH("airDry",$AW756)),"airDry","")</f>
        <v>airDry</v>
      </c>
      <c r="BG756" s="2" t="str">
        <f>IF(ISNUMBER(SEARCH("heatDry",$AY756)),"heatDry","")</f>
        <v/>
      </c>
      <c r="BH756" s="2" t="str">
        <f>IF(AND(ISNUMBER(SEARCH("aerobic",$AW756)),ISNUMBER(SEARCH("anaer",$AW756))),"Combined Aer and Anaer.","")</f>
        <v/>
      </c>
    </row>
    <row r="757" spans="1:60" x14ac:dyDescent="0.3">
      <c r="A757" s="4">
        <v>755</v>
      </c>
      <c r="B757" t="s">
        <v>3713</v>
      </c>
      <c r="C757">
        <v>2290</v>
      </c>
      <c r="D757">
        <v>341.91892807061942</v>
      </c>
      <c r="E757">
        <v>342.52094491918689</v>
      </c>
      <c r="F757">
        <v>261.4079908642293</v>
      </c>
      <c r="G757">
        <v>416.81506858070242</v>
      </c>
      <c r="H757">
        <v>-77.678499386236112</v>
      </c>
      <c r="I757">
        <v>-77.090220034544643</v>
      </c>
      <c r="J757">
        <v>-89.596008989104092</v>
      </c>
      <c r="K757">
        <v>-65.782313193556945</v>
      </c>
      <c r="L757">
        <v>1122.1483062269531</v>
      </c>
      <c r="M757">
        <v>1113.063128074989</v>
      </c>
      <c r="N757">
        <v>1080.104034655543</v>
      </c>
      <c r="O757">
        <v>1191.4348035095959</v>
      </c>
      <c r="P757">
        <v>54.60905326541387</v>
      </c>
      <c r="Q757">
        <v>54.404653262637787</v>
      </c>
      <c r="R757">
        <v>47.055096423508729</v>
      </c>
      <c r="S757">
        <v>61.929303776325447</v>
      </c>
      <c r="T757">
        <v>51.563225278956992</v>
      </c>
      <c r="U757">
        <v>51.563142865441847</v>
      </c>
      <c r="V757">
        <v>51.527856636041342</v>
      </c>
      <c r="W757">
        <v>51.598254454111277</v>
      </c>
      <c r="X757">
        <v>4739.9154671600027</v>
      </c>
      <c r="Y757">
        <v>4771.6711416661583</v>
      </c>
      <c r="Z757">
        <v>4462.745109387055</v>
      </c>
      <c r="AA757">
        <v>4919.5111259412924</v>
      </c>
      <c r="AB757">
        <v>1327.7446722656041</v>
      </c>
      <c r="AC757">
        <v>1284.3105248207689</v>
      </c>
      <c r="AD757">
        <v>1022.089262634096</v>
      </c>
      <c r="AE757">
        <v>1822.329250571383</v>
      </c>
      <c r="AF757">
        <v>48.028534577291083</v>
      </c>
      <c r="AG757">
        <v>47.63905102981667</v>
      </c>
      <c r="AH757">
        <v>46.232456008845517</v>
      </c>
      <c r="AI757">
        <v>50.988470582115241</v>
      </c>
      <c r="AJ757">
        <v>0.36371426127723522</v>
      </c>
      <c r="AK757">
        <v>0.36371395111384258</v>
      </c>
      <c r="AL757">
        <v>0.36367079219037041</v>
      </c>
      <c r="AM757">
        <v>0.3637579164673207</v>
      </c>
      <c r="AN757">
        <v>0.95311399200384661</v>
      </c>
      <c r="AO757">
        <v>0.95311399200384672</v>
      </c>
      <c r="AP757">
        <v>0.95311399200384672</v>
      </c>
      <c r="AQ757">
        <v>0.95311399200384672</v>
      </c>
      <c r="AR757">
        <v>8.2926423318440499</v>
      </c>
      <c r="AS757">
        <v>8.2926423318440499</v>
      </c>
      <c r="AT757">
        <v>8.2926423318440499</v>
      </c>
      <c r="AU757">
        <v>8.2926423318440499</v>
      </c>
      <c r="AV757" t="str">
        <f>VLOOKUP(Sheet1[[#This Row],[NPDES ID2]],Combined_Sheet__Major_Only___2[[NPDES ID2]:[ECHO BFR]],3,FALSE)</f>
        <v>FL</v>
      </c>
      <c r="AW757" t="s">
        <v>54</v>
      </c>
      <c r="AX757" t="str">
        <f>VLOOKUP(Sheet1[[#This Row],[NPDES ID2]],Combined_Sheet__Major_Only___2[[NPDES ID2]:[ECHO BFR]],27,FALSE)</f>
        <v>-</v>
      </c>
      <c r="AY757" t="str">
        <f>VLOOKUP(Sheet1[[#This Row],[NPDES ID2]],Combined_Sheet__Major_Only___2[[NPDES ID2]:[ECHO BFR]],28,FALSE)</f>
        <v>-</v>
      </c>
      <c r="AZ757" t="str">
        <f>VLOOKUP(Sheet1[[#This Row],[NPDES ID2]],Combined_Sheet__Major_Only___2[[NPDES ID2]:[ECHO BFR]],29,FALSE)</f>
        <v>thickening</v>
      </c>
      <c r="BA757">
        <f>VLOOKUP(Sheet1[[#This Row],[NPDES ID2]],Combined_Sheet__Major_Only___2[[NPDES ID2]:[ECHO BFR]],17,FALSE)</f>
        <v>27.720426</v>
      </c>
      <c r="BB757">
        <f>VLOOKUP(Sheet1[[#This Row],[NPDES ID2]],Combined_Sheet__Major_Only___2[[NPDES ID2]:[ECHO BFR]],18,FALSE)</f>
        <v>-82.383962999999994</v>
      </c>
      <c r="BC757" t="str">
        <f>IF(ISNUMBER(SEARCH("aerobic",$AW757)),"aerobic","")</f>
        <v/>
      </c>
      <c r="BD757" t="str">
        <f>IF(ISNUMBER(SEARCH("anaer",$AW757)),"anaer","")</f>
        <v/>
      </c>
      <c r="BE757" t="str">
        <f>IF(ISNUMBER(SEARCH("thickening",$AZ757)),"thickening","")</f>
        <v>thickening</v>
      </c>
      <c r="BF757" s="3" t="str">
        <f>IF(ISNUMBER(SEARCH("airDry",$AW757)),"airDry","")</f>
        <v/>
      </c>
      <c r="BG757" s="3" t="str">
        <f>IF(ISNUMBER(SEARCH("heatDry",$AY757)),"heatDry","")</f>
        <v/>
      </c>
      <c r="BH757" s="3" t="str">
        <f>IF(AND(ISNUMBER(SEARCH("aerobic",$AW757)),ISNUMBER(SEARCH("anaer",$AW757))),"Combined Aer and Anaer.","")</f>
        <v/>
      </c>
    </row>
    <row r="758" spans="1:60" x14ac:dyDescent="0.3">
      <c r="A758" s="4">
        <v>756</v>
      </c>
      <c r="B758" t="s">
        <v>3717</v>
      </c>
      <c r="C758">
        <v>2248.46</v>
      </c>
      <c r="D758">
        <v>242.659087667271</v>
      </c>
      <c r="E758">
        <v>242.1409444914122</v>
      </c>
      <c r="F758">
        <v>185.6614087652531</v>
      </c>
      <c r="G758">
        <v>293.90887277357609</v>
      </c>
      <c r="H758">
        <v>-76.496917230606272</v>
      </c>
      <c r="I758">
        <v>-77.833119488464888</v>
      </c>
      <c r="J758">
        <v>-90.343012854986256</v>
      </c>
      <c r="K758">
        <v>-59.28769353861518</v>
      </c>
      <c r="L758">
        <v>1543.2770346802779</v>
      </c>
      <c r="M758">
        <v>1537.6422404509069</v>
      </c>
      <c r="N758">
        <v>1517.2140938013131</v>
      </c>
      <c r="O758">
        <v>1586.2233352379051</v>
      </c>
      <c r="P758">
        <v>52.862615964065043</v>
      </c>
      <c r="Q758">
        <v>53.566693773988924</v>
      </c>
      <c r="R758">
        <v>42.532356402703869</v>
      </c>
      <c r="S758">
        <v>61.120381105244761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67.267518458519092</v>
      </c>
      <c r="AG758">
        <v>67.021597549528181</v>
      </c>
      <c r="AH758">
        <v>66.133232906682665</v>
      </c>
      <c r="AI758">
        <v>69.136781235720662</v>
      </c>
      <c r="AJ758">
        <v>0.59820987953694926</v>
      </c>
      <c r="AK758">
        <v>0.59820970068472401</v>
      </c>
      <c r="AL758">
        <v>0.59818469704298305</v>
      </c>
      <c r="AM758">
        <v>0.59823516757081829</v>
      </c>
      <c r="AN758">
        <v>0.15971898235461621</v>
      </c>
      <c r="AO758">
        <v>0.15971898235461621</v>
      </c>
      <c r="AP758">
        <v>0.15971898235461621</v>
      </c>
      <c r="AQ758">
        <v>0.15971898235461621</v>
      </c>
      <c r="AR758">
        <v>15.08807571341571</v>
      </c>
      <c r="AS758">
        <v>15.08807571341571</v>
      </c>
      <c r="AT758">
        <v>15.08807571341571</v>
      </c>
      <c r="AU758">
        <v>15.08807571341571</v>
      </c>
      <c r="AV758" t="str">
        <f>VLOOKUP(Sheet1[[#This Row],[NPDES ID2]],Combined_Sheet__Major_Only___2[[NPDES ID2]:[ECHO BFR]],3,FALSE)</f>
        <v>CA</v>
      </c>
      <c r="AW758" t="s">
        <v>12181</v>
      </c>
      <c r="AX758" t="str">
        <f>VLOOKUP(Sheet1[[#This Row],[NPDES ID2]],Combined_Sheet__Major_Only___2[[NPDES ID2]:[ECHO BFR]],27,FALSE)</f>
        <v>methaneBioCaptureRecover</v>
      </c>
      <c r="AY758" t="str">
        <f>VLOOKUP(Sheet1[[#This Row],[NPDES ID2]],Combined_Sheet__Major_Only___2[[NPDES ID2]:[ECHO BFR]],28,FALSE)</f>
        <v>heatDry</v>
      </c>
      <c r="AZ758" t="str">
        <f>VLOOKUP(Sheet1[[#This Row],[NPDES ID2]],Combined_Sheet__Major_Only___2[[NPDES ID2]:[ECHO BFR]],29,FALSE)</f>
        <v>preliminaryOps, thickening</v>
      </c>
      <c r="BA758">
        <f>VLOOKUP(Sheet1[[#This Row],[NPDES ID2]],Combined_Sheet__Major_Only___2[[NPDES ID2]:[ECHO BFR]],17,FALSE)</f>
        <v>33.931801999999998</v>
      </c>
      <c r="BB758">
        <f>VLOOKUP(Sheet1[[#This Row],[NPDES ID2]],Combined_Sheet__Major_Only___2[[NPDES ID2]:[ECHO BFR]],18,FALSE)</f>
        <v>-117.604631</v>
      </c>
      <c r="BC758" t="str">
        <f>IF(ISNUMBER(SEARCH("aerobic",$AW758)),"aerobic","")</f>
        <v/>
      </c>
      <c r="BD758" t="str">
        <f>IF(ISNUMBER(SEARCH("anaer",$AW758)),"anaer","")</f>
        <v>anaer</v>
      </c>
      <c r="BE758" t="str">
        <f>IF(ISNUMBER(SEARCH("thickening",$AZ758)),"thickening","")</f>
        <v>thickening</v>
      </c>
      <c r="BF758" s="2" t="str">
        <f>IF(ISNUMBER(SEARCH("airDry",$AW758)),"airDry","")</f>
        <v/>
      </c>
      <c r="BG758" s="2" t="str">
        <f>IF(ISNUMBER(SEARCH("heatDry",$AY758)),"heatDry","")</f>
        <v>heatDry</v>
      </c>
      <c r="BH758" s="2" t="str">
        <f>IF(AND(ISNUMBER(SEARCH("aerobic",$AW758)),ISNUMBER(SEARCH("anaer",$AW758))),"Combined Aer and Anaer.","")</f>
        <v/>
      </c>
    </row>
    <row r="759" spans="1:60" x14ac:dyDescent="0.3">
      <c r="A759" s="4">
        <v>757</v>
      </c>
      <c r="B759" t="s">
        <v>3720</v>
      </c>
      <c r="C759">
        <v>2206.34</v>
      </c>
      <c r="D759">
        <v>241.1379606447984</v>
      </c>
      <c r="E759">
        <v>240.83027625705299</v>
      </c>
      <c r="F759">
        <v>184.79542720037071</v>
      </c>
      <c r="G759">
        <v>291.71340780110449</v>
      </c>
      <c r="H759">
        <v>-76.314167822128383</v>
      </c>
      <c r="I759">
        <v>-77.714306936170601</v>
      </c>
      <c r="J759">
        <v>-90.000252009701697</v>
      </c>
      <c r="K759">
        <v>-58.879159149475171</v>
      </c>
      <c r="L759">
        <v>1516.2576138446541</v>
      </c>
      <c r="M759">
        <v>1510.74511448218</v>
      </c>
      <c r="N759">
        <v>1490.742859163586</v>
      </c>
      <c r="O759">
        <v>1558.305311018971</v>
      </c>
      <c r="P759">
        <v>51.86613859150615</v>
      </c>
      <c r="Q759">
        <v>52.562614864332573</v>
      </c>
      <c r="R759">
        <v>41.719401843855167</v>
      </c>
      <c r="S759">
        <v>59.987007223426147</v>
      </c>
      <c r="T759">
        <v>45.644510916377492</v>
      </c>
      <c r="U759">
        <v>45.644437637029583</v>
      </c>
      <c r="V759">
        <v>45.613062299182687</v>
      </c>
      <c r="W759">
        <v>45.675657690165352</v>
      </c>
      <c r="X759">
        <v>2989.4315592081098</v>
      </c>
      <c r="Y759">
        <v>2998.5272880436728</v>
      </c>
      <c r="Z759">
        <v>2910.0905480832589</v>
      </c>
      <c r="AA759">
        <v>3039.9414624932192</v>
      </c>
      <c r="AB759">
        <v>571.14467103758886</v>
      </c>
      <c r="AC759">
        <v>566.07811204203381</v>
      </c>
      <c r="AD759">
        <v>480.09498479088728</v>
      </c>
      <c r="AE759">
        <v>689.80737895770051</v>
      </c>
      <c r="AF759">
        <v>67.354640620735694</v>
      </c>
      <c r="AG759">
        <v>67.109141184383901</v>
      </c>
      <c r="AH759">
        <v>66.224675217273358</v>
      </c>
      <c r="AI759">
        <v>69.217188070903532</v>
      </c>
      <c r="AJ759">
        <v>0.59927551942473956</v>
      </c>
      <c r="AK759">
        <v>0.59927516294126026</v>
      </c>
      <c r="AL759">
        <v>0.59922545097952518</v>
      </c>
      <c r="AM759">
        <v>0.59932580012694092</v>
      </c>
      <c r="AN759">
        <v>0.94749216153121707</v>
      </c>
      <c r="AO759">
        <v>0.94749216153121707</v>
      </c>
      <c r="AP759">
        <v>0.94749216153121707</v>
      </c>
      <c r="AQ759">
        <v>0.94749216153121707</v>
      </c>
      <c r="AR759">
        <v>14.115652268856159</v>
      </c>
      <c r="AS759">
        <v>14.115652268856151</v>
      </c>
      <c r="AT759">
        <v>14.115652268856151</v>
      </c>
      <c r="AU759">
        <v>14.115652268856151</v>
      </c>
      <c r="AV759" t="str">
        <f>VLOOKUP(Sheet1[[#This Row],[NPDES ID2]],Combined_Sheet__Major_Only___2[[NPDES ID2]:[ECHO BFR]],3,FALSE)</f>
        <v>TX</v>
      </c>
      <c r="AW759" t="s">
        <v>41</v>
      </c>
      <c r="AX759" t="str">
        <f>VLOOKUP(Sheet1[[#This Row],[NPDES ID2]],Combined_Sheet__Major_Only___2[[NPDES ID2]:[ECHO BFR]],27,FALSE)</f>
        <v>-</v>
      </c>
      <c r="AY759" t="str">
        <f>VLOOKUP(Sheet1[[#This Row],[NPDES ID2]],Combined_Sheet__Major_Only___2[[NPDES ID2]:[ECHO BFR]],28,FALSE)</f>
        <v>highTempCompost</v>
      </c>
      <c r="AZ759" t="str">
        <f>VLOOKUP(Sheet1[[#This Row],[NPDES ID2]],Combined_Sheet__Major_Only___2[[NPDES ID2]:[ECHO BFR]],29,FALSE)</f>
        <v>thickening</v>
      </c>
      <c r="BA759">
        <f>VLOOKUP(Sheet1[[#This Row],[NPDES ID2]],Combined_Sheet__Major_Only___2[[NPDES ID2]:[ECHO BFR]],17,FALSE)</f>
        <v>31.045891000000001</v>
      </c>
      <c r="BB759">
        <f>VLOOKUP(Sheet1[[#This Row],[NPDES ID2]],Combined_Sheet__Major_Only___2[[NPDES ID2]:[ECHO BFR]],18,FALSE)</f>
        <v>-97.438742000000005</v>
      </c>
      <c r="BC759" t="str">
        <f>IF(ISNUMBER(SEARCH("aerobic",$AW759)),"aerobic","")</f>
        <v>aerobic</v>
      </c>
      <c r="BD759" t="str">
        <f>IF(ISNUMBER(SEARCH("anaer",$AW759)),"anaer","")</f>
        <v/>
      </c>
      <c r="BE759" t="str">
        <f>IF(ISNUMBER(SEARCH("thickening",$AZ759)),"thickening","")</f>
        <v>thickening</v>
      </c>
      <c r="BF759" s="3" t="str">
        <f>IF(ISNUMBER(SEARCH("airDry",$AW759)),"airDry","")</f>
        <v/>
      </c>
      <c r="BG759" s="3" t="str">
        <f>IF(ISNUMBER(SEARCH("heatDry",$AY759)),"heatDry","")</f>
        <v/>
      </c>
      <c r="BH759" s="3" t="str">
        <f>IF(AND(ISNUMBER(SEARCH("aerobic",$AW759)),ISNUMBER(SEARCH("anaer",$AW759))),"Combined Aer and Anaer.","")</f>
        <v/>
      </c>
    </row>
    <row r="760" spans="1:60" x14ac:dyDescent="0.3">
      <c r="A760" s="4">
        <v>758</v>
      </c>
      <c r="B760" t="s">
        <v>3725</v>
      </c>
      <c r="C760">
        <v>2203</v>
      </c>
      <c r="D760">
        <v>249.45665997193359</v>
      </c>
      <c r="E760">
        <v>248.62969838510861</v>
      </c>
      <c r="F760">
        <v>190.5974585686331</v>
      </c>
      <c r="G760">
        <v>301.51019437420382</v>
      </c>
      <c r="H760">
        <v>-76.31539280828386</v>
      </c>
      <c r="I760">
        <v>-77.45163074022534</v>
      </c>
      <c r="J760">
        <v>-90.029751802083965</v>
      </c>
      <c r="K760">
        <v>-59.461332709820759</v>
      </c>
      <c r="L760">
        <v>1462.9748255987249</v>
      </c>
      <c r="M760">
        <v>1457.0923154830421</v>
      </c>
      <c r="N760">
        <v>1435.730602363888</v>
      </c>
      <c r="O760">
        <v>1507.877211457163</v>
      </c>
      <c r="P760">
        <v>51.882504840354073</v>
      </c>
      <c r="Q760">
        <v>52.537618783434112</v>
      </c>
      <c r="R760">
        <v>42.035876878127091</v>
      </c>
      <c r="S760">
        <v>59.5578751166031</v>
      </c>
      <c r="T760">
        <v>100.9509029650099</v>
      </c>
      <c r="U760">
        <v>100.9507443330325</v>
      </c>
      <c r="V760">
        <v>100.8828243525026</v>
      </c>
      <c r="W760">
        <v>101.01832815990539</v>
      </c>
      <c r="X760">
        <v>6842.394651293288</v>
      </c>
      <c r="Y760">
        <v>6865.569909445212</v>
      </c>
      <c r="Z760">
        <v>6641.2637595229971</v>
      </c>
      <c r="AA760">
        <v>6970.4444865805399</v>
      </c>
      <c r="AB760">
        <v>1273.409002422944</v>
      </c>
      <c r="AC760">
        <v>1261.8636778824609</v>
      </c>
      <c r="AD760">
        <v>1074.377781706464</v>
      </c>
      <c r="AE760">
        <v>1529.851308751513</v>
      </c>
      <c r="AF760">
        <v>65.089649472272001</v>
      </c>
      <c r="AG760">
        <v>64.826991191514423</v>
      </c>
      <c r="AH760">
        <v>63.882777937505907</v>
      </c>
      <c r="AI760">
        <v>67.079468697379312</v>
      </c>
      <c r="AJ760">
        <v>0.57157973059214706</v>
      </c>
      <c r="AK760">
        <v>0.57157920112366356</v>
      </c>
      <c r="AL760">
        <v>0.5715055714689764</v>
      </c>
      <c r="AM760">
        <v>0.57165420809580292</v>
      </c>
      <c r="AN760">
        <v>0.97523710519062756</v>
      </c>
      <c r="AO760">
        <v>0.97523710519062723</v>
      </c>
      <c r="AP760">
        <v>0.97523710519062723</v>
      </c>
      <c r="AQ760">
        <v>0.97523710519062723</v>
      </c>
      <c r="AR760">
        <v>13.843555907473959</v>
      </c>
      <c r="AS760">
        <v>13.84355590747397</v>
      </c>
      <c r="AT760">
        <v>13.84355590747397</v>
      </c>
      <c r="AU760">
        <v>13.84355590747397</v>
      </c>
      <c r="AV760" t="str">
        <f>VLOOKUP(Sheet1[[#This Row],[NPDES ID2]],Combined_Sheet__Major_Only___2[[NPDES ID2]:[ECHO BFR]],3,FALSE)</f>
        <v>LA</v>
      </c>
      <c r="AW760" t="s">
        <v>12181</v>
      </c>
      <c r="AX760" t="str">
        <f>VLOOKUP(Sheet1[[#This Row],[NPDES ID2]],Combined_Sheet__Major_Only___2[[NPDES ID2]:[ECHO BFR]],27,FALSE)</f>
        <v>-</v>
      </c>
      <c r="AY760" t="str">
        <f>VLOOKUP(Sheet1[[#This Row],[NPDES ID2]],Combined_Sheet__Major_Only___2[[NPDES ID2]:[ECHO BFR]],28,FALSE)</f>
        <v>-</v>
      </c>
      <c r="AZ760" t="str">
        <f>VLOOKUP(Sheet1[[#This Row],[NPDES ID2]],Combined_Sheet__Major_Only___2[[NPDES ID2]:[ECHO BFR]],29,FALSE)</f>
        <v>thickening</v>
      </c>
      <c r="BA760">
        <f>VLOOKUP(Sheet1[[#This Row],[NPDES ID2]],Combined_Sheet__Major_Only___2[[NPDES ID2]:[ECHO BFR]],17,FALSE)</f>
        <v>29.947234999999999</v>
      </c>
      <c r="BB760">
        <f>VLOOKUP(Sheet1[[#This Row],[NPDES ID2]],Combined_Sheet__Major_Only___2[[NPDES ID2]:[ECHO BFR]],18,FALSE)</f>
        <v>-90.348076000000006</v>
      </c>
      <c r="BC760" t="str">
        <f>IF(ISNUMBER(SEARCH("aerobic",$AW760)),"aerobic","")</f>
        <v/>
      </c>
      <c r="BD760" t="str">
        <f>IF(ISNUMBER(SEARCH("anaer",$AW760)),"anaer","")</f>
        <v>anaer</v>
      </c>
      <c r="BE760" t="str">
        <f>IF(ISNUMBER(SEARCH("thickening",$AZ760)),"thickening","")</f>
        <v>thickening</v>
      </c>
      <c r="BF760" s="2" t="str">
        <f>IF(ISNUMBER(SEARCH("airDry",$AW760)),"airDry","")</f>
        <v/>
      </c>
      <c r="BG760" s="2" t="str">
        <f>IF(ISNUMBER(SEARCH("heatDry",$AY760)),"heatDry","")</f>
        <v/>
      </c>
      <c r="BH760" s="2" t="str">
        <f>IF(AND(ISNUMBER(SEARCH("aerobic",$AW760)),ISNUMBER(SEARCH("anaer",$AW760))),"Combined Aer and Anaer.","")</f>
        <v/>
      </c>
    </row>
    <row r="761" spans="1:60" x14ac:dyDescent="0.3">
      <c r="A761" s="4">
        <v>759</v>
      </c>
      <c r="B761" t="s">
        <v>3730</v>
      </c>
      <c r="C761">
        <v>2161.2800000000002</v>
      </c>
      <c r="D761">
        <v>260.43729836929413</v>
      </c>
      <c r="E761">
        <v>259.24609898270921</v>
      </c>
      <c r="F761">
        <v>198.6489759899095</v>
      </c>
      <c r="G761">
        <v>314.0118417972343</v>
      </c>
      <c r="H761">
        <v>-76.764354443985297</v>
      </c>
      <c r="I761">
        <v>-77.952897741139253</v>
      </c>
      <c r="J761">
        <v>-90.593082165303244</v>
      </c>
      <c r="K761">
        <v>-61.21413599391343</v>
      </c>
      <c r="L761">
        <v>1368.180073471603</v>
      </c>
      <c r="M761">
        <v>1361.9049502798709</v>
      </c>
      <c r="N761">
        <v>1339.1409197947589</v>
      </c>
      <c r="O761">
        <v>1416.0344973539541</v>
      </c>
      <c r="P761">
        <v>51.028509832584632</v>
      </c>
      <c r="Q761">
        <v>51.551726736356613</v>
      </c>
      <c r="R761">
        <v>41.712817161624862</v>
      </c>
      <c r="S761">
        <v>58.48374314783949</v>
      </c>
      <c r="T761">
        <v>44.225881216417008</v>
      </c>
      <c r="U761">
        <v>44.225810126396063</v>
      </c>
      <c r="V761">
        <v>44.195372172340868</v>
      </c>
      <c r="W761">
        <v>44.256097435096407</v>
      </c>
      <c r="X761">
        <v>3144.8265986383999</v>
      </c>
      <c r="Y761">
        <v>3156.956883407634</v>
      </c>
      <c r="Z761">
        <v>3039.5697299786052</v>
      </c>
      <c r="AA761">
        <v>3211.966013815218</v>
      </c>
      <c r="AB761">
        <v>575.82793696244835</v>
      </c>
      <c r="AC761">
        <v>570.68632208872009</v>
      </c>
      <c r="AD761">
        <v>486.64471555644099</v>
      </c>
      <c r="AE761">
        <v>689.30154074504458</v>
      </c>
      <c r="AF761">
        <v>62.043967207285412</v>
      </c>
      <c r="AG761">
        <v>61.758823930274993</v>
      </c>
      <c r="AH761">
        <v>60.730290009418177</v>
      </c>
      <c r="AI761">
        <v>64.209118751606198</v>
      </c>
      <c r="AJ761">
        <v>0.53436847698547707</v>
      </c>
      <c r="AK761">
        <v>0.53436815623950373</v>
      </c>
      <c r="AL761">
        <v>0.53432342993455106</v>
      </c>
      <c r="AM761">
        <v>0.53441371504547497</v>
      </c>
      <c r="AN761">
        <v>0.94593847114764018</v>
      </c>
      <c r="AO761">
        <v>0.94593847114764007</v>
      </c>
      <c r="AP761">
        <v>0.94593847114764007</v>
      </c>
      <c r="AQ761">
        <v>0.94593847114764007</v>
      </c>
      <c r="AR761">
        <v>13.3179971743038</v>
      </c>
      <c r="AS761">
        <v>13.3179971743038</v>
      </c>
      <c r="AT761">
        <v>13.3179971743038</v>
      </c>
      <c r="AU761">
        <v>13.3179971743038</v>
      </c>
      <c r="AV761" t="str">
        <f>VLOOKUP(Sheet1[[#This Row],[NPDES ID2]],Combined_Sheet__Major_Only___2[[NPDES ID2]:[ECHO BFR]],3,FALSE)</f>
        <v>GA</v>
      </c>
      <c r="AW761" t="s">
        <v>41</v>
      </c>
      <c r="AX761" t="str">
        <f>VLOOKUP(Sheet1[[#This Row],[NPDES ID2]],Combined_Sheet__Major_Only___2[[NPDES ID2]:[ECHO BFR]],27,FALSE)</f>
        <v>-</v>
      </c>
      <c r="AY761" t="str">
        <f>VLOOKUP(Sheet1[[#This Row],[NPDES ID2]],Combined_Sheet__Major_Only___2[[NPDES ID2]:[ECHO BFR]],28,FALSE)</f>
        <v>-</v>
      </c>
      <c r="AZ761" t="str">
        <f>VLOOKUP(Sheet1[[#This Row],[NPDES ID2]],Combined_Sheet__Major_Only___2[[NPDES ID2]:[ECHO BFR]],29,FALSE)</f>
        <v>preliminaryOps, thickening</v>
      </c>
      <c r="BA761">
        <f>VLOOKUP(Sheet1[[#This Row],[NPDES ID2]],Combined_Sheet__Major_Only___2[[NPDES ID2]:[ECHO BFR]],17,FALSE)</f>
        <v>34.143152999999998</v>
      </c>
      <c r="BB761">
        <f>VLOOKUP(Sheet1[[#This Row],[NPDES ID2]],Combined_Sheet__Major_Only___2[[NPDES ID2]:[ECHO BFR]],18,FALSE)</f>
        <v>-84.830772999999994</v>
      </c>
      <c r="BC761" t="str">
        <f>IF(ISNUMBER(SEARCH("aerobic",$AW761)),"aerobic","")</f>
        <v>aerobic</v>
      </c>
      <c r="BD761" t="str">
        <f>IF(ISNUMBER(SEARCH("anaer",$AW761)),"anaer","")</f>
        <v/>
      </c>
      <c r="BE761" t="str">
        <f>IF(ISNUMBER(SEARCH("thickening",$AZ761)),"thickening","")</f>
        <v>thickening</v>
      </c>
      <c r="BF761" s="3" t="str">
        <f>IF(ISNUMBER(SEARCH("airDry",$AW761)),"airDry","")</f>
        <v/>
      </c>
      <c r="BG761" s="3" t="str">
        <f>IF(ISNUMBER(SEARCH("heatDry",$AY761)),"heatDry","")</f>
        <v/>
      </c>
      <c r="BH761" s="3" t="str">
        <f>IF(AND(ISNUMBER(SEARCH("aerobic",$AW761)),ISNUMBER(SEARCH("anaer",$AW761))),"Combined Aer and Anaer.","")</f>
        <v/>
      </c>
    </row>
    <row r="762" spans="1:60" x14ac:dyDescent="0.3">
      <c r="A762" s="4">
        <v>760</v>
      </c>
      <c r="B762" t="s">
        <v>3735</v>
      </c>
      <c r="C762">
        <v>2155.1</v>
      </c>
      <c r="D762">
        <v>262.0762325513013</v>
      </c>
      <c r="E762">
        <v>260.8522161949063</v>
      </c>
      <c r="F762">
        <v>199.99762942368611</v>
      </c>
      <c r="G762">
        <v>315.87458619004002</v>
      </c>
      <c r="H762">
        <v>-76.698418159168412</v>
      </c>
      <c r="I762">
        <v>-77.856535747722916</v>
      </c>
      <c r="J762">
        <v>-90.345045308575507</v>
      </c>
      <c r="K762">
        <v>-61.189179720267191</v>
      </c>
      <c r="L762">
        <v>1354.787554109821</v>
      </c>
      <c r="M762">
        <v>1348.461059849802</v>
      </c>
      <c r="N762">
        <v>1325.5012096337989</v>
      </c>
      <c r="O762">
        <v>1403.0518942248921</v>
      </c>
      <c r="P762">
        <v>50.898628452677222</v>
      </c>
      <c r="Q762">
        <v>51.412450698928829</v>
      </c>
      <c r="R762">
        <v>41.656001245037622</v>
      </c>
      <c r="S762">
        <v>58.362419783997808</v>
      </c>
      <c r="T762">
        <v>74.696091562955587</v>
      </c>
      <c r="U762">
        <v>74.695973449209589</v>
      </c>
      <c r="V762">
        <v>74.645401783510167</v>
      </c>
      <c r="W762">
        <v>74.746294822576303</v>
      </c>
      <c r="X762">
        <v>5348.7425296391266</v>
      </c>
      <c r="Y762">
        <v>5369.7892357380724</v>
      </c>
      <c r="Z762">
        <v>5166.3679283179863</v>
      </c>
      <c r="AA762">
        <v>5465.0676961590343</v>
      </c>
      <c r="AB762">
        <v>970.12728917773245</v>
      </c>
      <c r="AC762">
        <v>961.71299213321049</v>
      </c>
      <c r="AD762">
        <v>821.0282335566958</v>
      </c>
      <c r="AE762">
        <v>1159.2192989298619</v>
      </c>
      <c r="AF762">
        <v>61.614498904564797</v>
      </c>
      <c r="AG762">
        <v>61.326034595350222</v>
      </c>
      <c r="AH762">
        <v>60.286649727933217</v>
      </c>
      <c r="AI762">
        <v>63.803200108066932</v>
      </c>
      <c r="AJ762">
        <v>0.52912436831146392</v>
      </c>
      <c r="AK762">
        <v>0.52912395916380117</v>
      </c>
      <c r="AL762">
        <v>0.52906698870156343</v>
      </c>
      <c r="AM762">
        <v>0.52918199283853773</v>
      </c>
      <c r="AN762">
        <v>0.9669458756579199</v>
      </c>
      <c r="AO762">
        <v>0.9669458756579199</v>
      </c>
      <c r="AP762">
        <v>0.9669458756579199</v>
      </c>
      <c r="AQ762">
        <v>0.9669458756579199</v>
      </c>
      <c r="AR762">
        <v>13.29756297356813</v>
      </c>
      <c r="AS762">
        <v>13.29756297356813</v>
      </c>
      <c r="AT762">
        <v>13.29756297356813</v>
      </c>
      <c r="AU762">
        <v>13.29756297356813</v>
      </c>
      <c r="AV762" t="str">
        <f>VLOOKUP(Sheet1[[#This Row],[NPDES ID2]],Combined_Sheet__Major_Only___2[[NPDES ID2]:[ECHO BFR]],3,FALSE)</f>
        <v>GA</v>
      </c>
      <c r="AW762" t="s">
        <v>41</v>
      </c>
      <c r="AX762" t="str">
        <f>VLOOKUP(Sheet1[[#This Row],[NPDES ID2]],Combined_Sheet__Major_Only___2[[NPDES ID2]:[ECHO BFR]],27,FALSE)</f>
        <v>-</v>
      </c>
      <c r="AY762" t="str">
        <f>VLOOKUP(Sheet1[[#This Row],[NPDES ID2]],Combined_Sheet__Major_Only___2[[NPDES ID2]:[ECHO BFR]],28,FALSE)</f>
        <v>highTempCompost</v>
      </c>
      <c r="AZ762" t="str">
        <f>VLOOKUP(Sheet1[[#This Row],[NPDES ID2]],Combined_Sheet__Major_Only___2[[NPDES ID2]:[ECHO BFR]],29,FALSE)</f>
        <v>thickening</v>
      </c>
      <c r="BA762">
        <f>VLOOKUP(Sheet1[[#This Row],[NPDES ID2]],Combined_Sheet__Major_Only___2[[NPDES ID2]:[ECHO BFR]],17,FALSE)</f>
        <v>33.959890000000001</v>
      </c>
      <c r="BB762">
        <f>VLOOKUP(Sheet1[[#This Row],[NPDES ID2]],Combined_Sheet__Major_Only___2[[NPDES ID2]:[ECHO BFR]],18,FALSE)</f>
        <v>-83.377260000000007</v>
      </c>
      <c r="BC762" t="str">
        <f>IF(ISNUMBER(SEARCH("aerobic",$AW762)),"aerobic","")</f>
        <v>aerobic</v>
      </c>
      <c r="BD762" t="str">
        <f>IF(ISNUMBER(SEARCH("anaer",$AW762)),"anaer","")</f>
        <v/>
      </c>
      <c r="BE762" t="str">
        <f>IF(ISNUMBER(SEARCH("thickening",$AZ762)),"thickening","")</f>
        <v>thickening</v>
      </c>
      <c r="BF762" s="2" t="str">
        <f>IF(ISNUMBER(SEARCH("airDry",$AW762)),"airDry","")</f>
        <v/>
      </c>
      <c r="BG762" s="2" t="str">
        <f>IF(ISNUMBER(SEARCH("heatDry",$AY762)),"heatDry","")</f>
        <v/>
      </c>
      <c r="BH762" s="2" t="str">
        <f>IF(AND(ISNUMBER(SEARCH("aerobic",$AW762)),ISNUMBER(SEARCH("anaer",$AW762))),"Combined Aer and Anaer.","")</f>
        <v/>
      </c>
    </row>
    <row r="763" spans="1:60" x14ac:dyDescent="0.3">
      <c r="A763" s="4">
        <v>761</v>
      </c>
      <c r="B763" t="s">
        <v>3739</v>
      </c>
      <c r="C763">
        <v>2143</v>
      </c>
      <c r="D763">
        <v>245.68100222200019</v>
      </c>
      <c r="E763">
        <v>245.27804586985391</v>
      </c>
      <c r="F763">
        <v>188.26292464344641</v>
      </c>
      <c r="G763">
        <v>296.45658545840462</v>
      </c>
      <c r="H763">
        <v>-76.405351034949092</v>
      </c>
      <c r="I763">
        <v>-77.649493132872323</v>
      </c>
      <c r="J763">
        <v>-90.19129517422958</v>
      </c>
      <c r="K763">
        <v>-59.511260131040409</v>
      </c>
      <c r="L763">
        <v>1434.9284800018329</v>
      </c>
      <c r="M763">
        <v>1429.292422196397</v>
      </c>
      <c r="N763">
        <v>1408.8379844350511</v>
      </c>
      <c r="O763">
        <v>1477.9260387672341</v>
      </c>
      <c r="P763">
        <v>50.448917175646883</v>
      </c>
      <c r="Q763">
        <v>51.083502608906457</v>
      </c>
      <c r="R763">
        <v>40.775443543078467</v>
      </c>
      <c r="S763">
        <v>58.014710206085937</v>
      </c>
      <c r="T763">
        <v>66.226980497732612</v>
      </c>
      <c r="U763">
        <v>66.226875454101503</v>
      </c>
      <c r="V763">
        <v>66.18189989811485</v>
      </c>
      <c r="W763">
        <v>66.27162841435856</v>
      </c>
      <c r="X763">
        <v>4451.8669042063684</v>
      </c>
      <c r="Y763">
        <v>4466.5619870098444</v>
      </c>
      <c r="Z763">
        <v>4324.1330365328913</v>
      </c>
      <c r="AA763">
        <v>4533.1925251400871</v>
      </c>
      <c r="AB763">
        <v>813.44467695716946</v>
      </c>
      <c r="AC763">
        <v>806.52574341129878</v>
      </c>
      <c r="AD763">
        <v>688.51886073238541</v>
      </c>
      <c r="AE763">
        <v>974.03173839138253</v>
      </c>
      <c r="AF763">
        <v>65.626899780067475</v>
      </c>
      <c r="AG763">
        <v>65.368422209327889</v>
      </c>
      <c r="AH763">
        <v>64.437563306780575</v>
      </c>
      <c r="AI763">
        <v>67.587388829069823</v>
      </c>
      <c r="AJ763">
        <v>0.5781474191690319</v>
      </c>
      <c r="AK763">
        <v>0.57814701741185903</v>
      </c>
      <c r="AL763">
        <v>0.57809103917313787</v>
      </c>
      <c r="AM763">
        <v>0.57820403909715445</v>
      </c>
      <c r="AN763">
        <v>0.96294357232238426</v>
      </c>
      <c r="AO763">
        <v>0.96294357232238414</v>
      </c>
      <c r="AP763">
        <v>0.96294357232238414</v>
      </c>
      <c r="AQ763">
        <v>0.96294357232238414</v>
      </c>
      <c r="AR763">
        <v>14.1040829566223</v>
      </c>
      <c r="AS763">
        <v>14.104082956622291</v>
      </c>
      <c r="AT763">
        <v>14.104082956622291</v>
      </c>
      <c r="AU763">
        <v>14.104082956622291</v>
      </c>
      <c r="AV763" t="str">
        <f>VLOOKUP(Sheet1[[#This Row],[NPDES ID2]],Combined_Sheet__Major_Only___2[[NPDES ID2]:[ECHO BFR]],3,FALSE)</f>
        <v>CO</v>
      </c>
      <c r="AW763" t="s">
        <v>12181</v>
      </c>
      <c r="AX763" t="str">
        <f>VLOOKUP(Sheet1[[#This Row],[NPDES ID2]],Combined_Sheet__Major_Only___2[[NPDES ID2]:[ECHO BFR]],27,FALSE)</f>
        <v>methaneBioCaptureRecover, other</v>
      </c>
      <c r="AY763" t="str">
        <f>VLOOKUP(Sheet1[[#This Row],[NPDES ID2]],Combined_Sheet__Major_Only___2[[NPDES ID2]:[ECHO BFR]],28,FALSE)</f>
        <v>-</v>
      </c>
      <c r="AZ763" t="str">
        <f>VLOOKUP(Sheet1[[#This Row],[NPDES ID2]],Combined_Sheet__Major_Only___2[[NPDES ID2]:[ECHO BFR]],29,FALSE)</f>
        <v>thickening</v>
      </c>
      <c r="BA763">
        <f>VLOOKUP(Sheet1[[#This Row],[NPDES ID2]],Combined_Sheet__Major_Only___2[[NPDES ID2]:[ECHO BFR]],17,FALSE)</f>
        <v>38.816468</v>
      </c>
      <c r="BB763">
        <f>VLOOKUP(Sheet1[[#This Row],[NPDES ID2]],Combined_Sheet__Major_Only___2[[NPDES ID2]:[ECHO BFR]],18,FALSE)</f>
        <v>-104.813097</v>
      </c>
      <c r="BC763" t="str">
        <f>IF(ISNUMBER(SEARCH("aerobic",$AW763)),"aerobic","")</f>
        <v/>
      </c>
      <c r="BD763" t="str">
        <f>IF(ISNUMBER(SEARCH("anaer",$AW763)),"anaer","")</f>
        <v>anaer</v>
      </c>
      <c r="BE763" t="str">
        <f>IF(ISNUMBER(SEARCH("thickening",$AZ763)),"thickening","")</f>
        <v>thickening</v>
      </c>
      <c r="BF763" s="3" t="str">
        <f>IF(ISNUMBER(SEARCH("airDry",$AW763)),"airDry","")</f>
        <v/>
      </c>
      <c r="BG763" s="3" t="str">
        <f>IF(ISNUMBER(SEARCH("heatDry",$AY763)),"heatDry","")</f>
        <v/>
      </c>
      <c r="BH763" s="3" t="str">
        <f>IF(AND(ISNUMBER(SEARCH("aerobic",$AW763)),ISNUMBER(SEARCH("anaer",$AW763))),"Combined Aer and Anaer.","")</f>
        <v/>
      </c>
    </row>
    <row r="764" spans="1:60" x14ac:dyDescent="0.3">
      <c r="A764" s="4">
        <v>762</v>
      </c>
      <c r="B764" t="s">
        <v>3743</v>
      </c>
      <c r="C764">
        <v>2086</v>
      </c>
      <c r="D764">
        <v>247.31143298442171</v>
      </c>
      <c r="E764">
        <v>246.9950545829542</v>
      </c>
      <c r="F764">
        <v>189.68625041644819</v>
      </c>
      <c r="G764">
        <v>297.79437333888347</v>
      </c>
      <c r="H764">
        <v>-76.451412434322592</v>
      </c>
      <c r="I764">
        <v>-77.613938680244758</v>
      </c>
      <c r="J764">
        <v>-90.285424973026423</v>
      </c>
      <c r="K764">
        <v>-59.827016422055642</v>
      </c>
      <c r="L764">
        <v>1378.71954256243</v>
      </c>
      <c r="M764">
        <v>1373.098969365662</v>
      </c>
      <c r="N764">
        <v>1352.698748229036</v>
      </c>
      <c r="O764">
        <v>1421.6027765523261</v>
      </c>
      <c r="P764">
        <v>49.14094582249205</v>
      </c>
      <c r="Q764">
        <v>49.744385103059066</v>
      </c>
      <c r="R764">
        <v>39.857967572914347</v>
      </c>
      <c r="S764">
        <v>56.351737112049349</v>
      </c>
      <c r="T764">
        <v>88.14715477309727</v>
      </c>
      <c r="U764">
        <v>88.147015900745032</v>
      </c>
      <c r="V764">
        <v>88.087556215406053</v>
      </c>
      <c r="W764">
        <v>88.206181304629354</v>
      </c>
      <c r="X764">
        <v>6003.0213936712662</v>
      </c>
      <c r="Y764">
        <v>6023.622408497009</v>
      </c>
      <c r="Z764">
        <v>5824.2105649326268</v>
      </c>
      <c r="AA764">
        <v>6116.8832827082206</v>
      </c>
      <c r="AB764">
        <v>898.07492647354502</v>
      </c>
      <c r="AC764">
        <v>893.25969801924225</v>
      </c>
      <c r="AD764">
        <v>782.98268217350346</v>
      </c>
      <c r="AE764">
        <v>1040.399773745931</v>
      </c>
      <c r="AF764">
        <v>64.779722407210599</v>
      </c>
      <c r="AG764">
        <v>64.514882352443266</v>
      </c>
      <c r="AH764">
        <v>63.561297003903228</v>
      </c>
      <c r="AI764">
        <v>66.788207965957668</v>
      </c>
      <c r="AJ764">
        <v>0.56779148514943056</v>
      </c>
      <c r="AK764">
        <v>0.56779106021555081</v>
      </c>
      <c r="AL764">
        <v>0.56773187930044011</v>
      </c>
      <c r="AM764">
        <v>0.56785134517720803</v>
      </c>
      <c r="AN764">
        <v>0.9717857467664287</v>
      </c>
      <c r="AO764">
        <v>0.97178574676642859</v>
      </c>
      <c r="AP764">
        <v>0.97178574676642859</v>
      </c>
      <c r="AQ764">
        <v>0.97178574676642859</v>
      </c>
      <c r="AR764">
        <v>15.682778563893891</v>
      </c>
      <c r="AS764">
        <v>15.682778563893899</v>
      </c>
      <c r="AT764">
        <v>15.682778563893899</v>
      </c>
      <c r="AU764">
        <v>15.682778563893899</v>
      </c>
      <c r="AV764" t="str">
        <f>VLOOKUP(Sheet1[[#This Row],[NPDES ID2]],Combined_Sheet__Major_Only___2[[NPDES ID2]:[ECHO BFR]],3,FALSE)</f>
        <v>CA</v>
      </c>
      <c r="AW764" t="s">
        <v>12181</v>
      </c>
      <c r="AX764" t="str">
        <f>VLOOKUP(Sheet1[[#This Row],[NPDES ID2]],Combined_Sheet__Major_Only___2[[NPDES ID2]:[ECHO BFR]],27,FALSE)</f>
        <v>methaneBioCaptureRecover</v>
      </c>
      <c r="AY764" t="str">
        <f>VLOOKUP(Sheet1[[#This Row],[NPDES ID2]],Combined_Sheet__Major_Only___2[[NPDES ID2]:[ECHO BFR]],28,FALSE)</f>
        <v>-</v>
      </c>
      <c r="AZ764" t="str">
        <f>VLOOKUP(Sheet1[[#This Row],[NPDES ID2]],Combined_Sheet__Major_Only___2[[NPDES ID2]:[ECHO BFR]],29,FALSE)</f>
        <v>thickening</v>
      </c>
      <c r="BA764">
        <f>VLOOKUP(Sheet1[[#This Row],[NPDES ID2]],Combined_Sheet__Major_Only___2[[NPDES ID2]:[ECHO BFR]],17,FALSE)</f>
        <v>35.256159889967797</v>
      </c>
      <c r="BB764">
        <f>VLOOKUP(Sheet1[[#This Row],[NPDES ID2]],Combined_Sheet__Major_Only___2[[NPDES ID2]:[ECHO BFR]],18,FALSE)</f>
        <v>-119.056654285566</v>
      </c>
      <c r="BC764" t="str">
        <f>IF(ISNUMBER(SEARCH("aerobic",$AW764)),"aerobic","")</f>
        <v/>
      </c>
      <c r="BD764" t="str">
        <f>IF(ISNUMBER(SEARCH("anaer",$AW764)),"anaer","")</f>
        <v>anaer</v>
      </c>
      <c r="BE764" t="str">
        <f>IF(ISNUMBER(SEARCH("thickening",$AZ764)),"thickening","")</f>
        <v>thickening</v>
      </c>
      <c r="BF764" s="2" t="str">
        <f>IF(ISNUMBER(SEARCH("airDry",$AW764)),"airDry","")</f>
        <v/>
      </c>
      <c r="BG764" s="2" t="str">
        <f>IF(ISNUMBER(SEARCH("heatDry",$AY764)),"heatDry","")</f>
        <v/>
      </c>
      <c r="BH764" s="2" t="str">
        <f>IF(AND(ISNUMBER(SEARCH("aerobic",$AW764)),ISNUMBER(SEARCH("anaer",$AW764))),"Combined Aer and Anaer.","")</f>
        <v/>
      </c>
    </row>
    <row r="765" spans="1:60" x14ac:dyDescent="0.3">
      <c r="A765" s="4">
        <v>763</v>
      </c>
      <c r="B765" t="s">
        <v>3747</v>
      </c>
      <c r="C765">
        <v>2009.44</v>
      </c>
      <c r="D765">
        <v>237.2806986457646</v>
      </c>
      <c r="E765">
        <v>237.68583134061501</v>
      </c>
      <c r="F765">
        <v>183.0836518524697</v>
      </c>
      <c r="G765">
        <v>285.2132759160171</v>
      </c>
      <c r="H765">
        <v>-76.412934656996754</v>
      </c>
      <c r="I765">
        <v>-77.773179177296299</v>
      </c>
      <c r="J765">
        <v>-90.188404505421616</v>
      </c>
      <c r="K765">
        <v>-59.18554394575456</v>
      </c>
      <c r="L765">
        <v>1372.868203716381</v>
      </c>
      <c r="M765">
        <v>1367.786425654338</v>
      </c>
      <c r="N765">
        <v>1349.3530821806021</v>
      </c>
      <c r="O765">
        <v>1411.6189388977521</v>
      </c>
      <c r="P765">
        <v>47.253866758240648</v>
      </c>
      <c r="Q765">
        <v>47.866778367215133</v>
      </c>
      <c r="R765">
        <v>38.051839125261132</v>
      </c>
      <c r="S765">
        <v>54.580608443498001</v>
      </c>
      <c r="T765">
        <v>43.765014680751477</v>
      </c>
      <c r="U765">
        <v>43.764944301971482</v>
      </c>
      <c r="V765">
        <v>43.7348108733472</v>
      </c>
      <c r="W765">
        <v>43.794928592416532</v>
      </c>
      <c r="X765">
        <v>2883.215342135486</v>
      </c>
      <c r="Y765">
        <v>2892.147959891623</v>
      </c>
      <c r="Z765">
        <v>2805.324967689498</v>
      </c>
      <c r="AA765">
        <v>2932.8074096909932</v>
      </c>
      <c r="AB765">
        <v>463.42795080786692</v>
      </c>
      <c r="AC765">
        <v>460.74651968487382</v>
      </c>
      <c r="AD765">
        <v>400.2405868166698</v>
      </c>
      <c r="AE765">
        <v>542.99162820929644</v>
      </c>
      <c r="AF765">
        <v>66.959711049579298</v>
      </c>
      <c r="AG765">
        <v>66.711342453716355</v>
      </c>
      <c r="AH765">
        <v>65.815612360026208</v>
      </c>
      <c r="AI765">
        <v>68.845396626673462</v>
      </c>
      <c r="AJ765">
        <v>0.59444509219908959</v>
      </c>
      <c r="AK765">
        <v>0.59444480110494724</v>
      </c>
      <c r="AL765">
        <v>0.59440417169063331</v>
      </c>
      <c r="AM765">
        <v>0.59448618548144783</v>
      </c>
      <c r="AN765">
        <v>0.94541374858993432</v>
      </c>
      <c r="AO765">
        <v>0.94541374858993443</v>
      </c>
      <c r="AP765">
        <v>0.94541374858993443</v>
      </c>
      <c r="AQ765">
        <v>0.94541374858993443</v>
      </c>
      <c r="AR765">
        <v>15.51452056227204</v>
      </c>
      <c r="AS765">
        <v>15.51452056227204</v>
      </c>
      <c r="AT765">
        <v>15.51452056227204</v>
      </c>
      <c r="AU765">
        <v>15.51452056227204</v>
      </c>
      <c r="AV765" t="str">
        <f>VLOOKUP(Sheet1[[#This Row],[NPDES ID2]],Combined_Sheet__Major_Only___2[[NPDES ID2]:[ECHO BFR]],3,FALSE)</f>
        <v>CA</v>
      </c>
      <c r="AW765" t="s">
        <v>12181</v>
      </c>
      <c r="AX765" t="str">
        <f>VLOOKUP(Sheet1[[#This Row],[NPDES ID2]],Combined_Sheet__Major_Only___2[[NPDES ID2]:[ECHO BFR]],27,FALSE)</f>
        <v>methaneBioCaptureRecover</v>
      </c>
      <c r="AY765" t="str">
        <f>VLOOKUP(Sheet1[[#This Row],[NPDES ID2]],Combined_Sheet__Major_Only___2[[NPDES ID2]:[ECHO BFR]],28,FALSE)</f>
        <v>-</v>
      </c>
      <c r="AZ765" t="str">
        <f>VLOOKUP(Sheet1[[#This Row],[NPDES ID2]],Combined_Sheet__Major_Only___2[[NPDES ID2]:[ECHO BFR]],29,FALSE)</f>
        <v>thickening</v>
      </c>
      <c r="BA765">
        <f>VLOOKUP(Sheet1[[#This Row],[NPDES ID2]],Combined_Sheet__Major_Only___2[[NPDES ID2]:[ECHO BFR]],17,FALSE)</f>
        <v>33.983252270476797</v>
      </c>
      <c r="BB765">
        <f>VLOOKUP(Sheet1[[#This Row],[NPDES ID2]],Combined_Sheet__Major_Only___2[[NPDES ID2]:[ECHO BFR]],18,FALSE)</f>
        <v>-117.008171821871</v>
      </c>
      <c r="BC765" t="str">
        <f>IF(ISNUMBER(SEARCH("aerobic",$AW765)),"aerobic","")</f>
        <v/>
      </c>
      <c r="BD765" t="str">
        <f>IF(ISNUMBER(SEARCH("anaer",$AW765)),"anaer","")</f>
        <v>anaer</v>
      </c>
      <c r="BE765" t="str">
        <f>IF(ISNUMBER(SEARCH("thickening",$AZ765)),"thickening","")</f>
        <v>thickening</v>
      </c>
      <c r="BF765" s="3" t="str">
        <f>IF(ISNUMBER(SEARCH("airDry",$AW765)),"airDry","")</f>
        <v/>
      </c>
      <c r="BG765" s="3" t="str">
        <f>IF(ISNUMBER(SEARCH("heatDry",$AY765)),"heatDry","")</f>
        <v/>
      </c>
      <c r="BH765" s="3" t="str">
        <f>IF(AND(ISNUMBER(SEARCH("aerobic",$AW765)),ISNUMBER(SEARCH("anaer",$AW765))),"Combined Aer and Anaer.","")</f>
        <v/>
      </c>
    </row>
    <row r="766" spans="1:60" x14ac:dyDescent="0.3">
      <c r="A766" s="4">
        <v>764</v>
      </c>
      <c r="B766" t="s">
        <v>3751</v>
      </c>
      <c r="C766">
        <v>1997.7</v>
      </c>
      <c r="D766">
        <v>306.70259914634443</v>
      </c>
      <c r="E766">
        <v>306.58182144353322</v>
      </c>
      <c r="F766">
        <v>237.39752857783509</v>
      </c>
      <c r="G766">
        <v>367.86694378931543</v>
      </c>
      <c r="H766">
        <v>-77.54560192207795</v>
      </c>
      <c r="I766">
        <v>-77.550081983525871</v>
      </c>
      <c r="J766">
        <v>-90.272014689371815</v>
      </c>
      <c r="K766">
        <v>-64.604353877238054</v>
      </c>
      <c r="L766">
        <v>1055.2483037133679</v>
      </c>
      <c r="M766">
        <v>1047.888125705073</v>
      </c>
      <c r="N766">
        <v>1021.194336224579</v>
      </c>
      <c r="O766">
        <v>1111.3651625730849</v>
      </c>
      <c r="P766">
        <v>47.526827815462759</v>
      </c>
      <c r="Q766">
        <v>47.405232484856363</v>
      </c>
      <c r="R766">
        <v>40.244842202567447</v>
      </c>
      <c r="S766">
        <v>54.133995325754121</v>
      </c>
      <c r="T766">
        <v>47.155073513154001</v>
      </c>
      <c r="U766">
        <v>47.154997902601949</v>
      </c>
      <c r="V766">
        <v>47.122624434732373</v>
      </c>
      <c r="W766">
        <v>47.187211145755178</v>
      </c>
      <c r="X766">
        <v>4020.1147215193432</v>
      </c>
      <c r="Y766">
        <v>4043.5038417437472</v>
      </c>
      <c r="Z766">
        <v>3816.8020288417852</v>
      </c>
      <c r="AA766">
        <v>4151.0911985072362</v>
      </c>
      <c r="AB766">
        <v>783.41378483147741</v>
      </c>
      <c r="AC766">
        <v>772.02491000753685</v>
      </c>
      <c r="AD766">
        <v>654.00502268076821</v>
      </c>
      <c r="AE766">
        <v>969.62065826394564</v>
      </c>
      <c r="AF766">
        <v>51.771998398310089</v>
      </c>
      <c r="AG766">
        <v>51.41037773147707</v>
      </c>
      <c r="AH766">
        <v>50.104094104746324</v>
      </c>
      <c r="AI766">
        <v>54.520650629777897</v>
      </c>
      <c r="AJ766">
        <v>0.40918307713486057</v>
      </c>
      <c r="AK766">
        <v>0.40918281233412362</v>
      </c>
      <c r="AL766">
        <v>0.40914590188419919</v>
      </c>
      <c r="AM766">
        <v>0.40922041030054668</v>
      </c>
      <c r="AN766">
        <v>0.94905127998228023</v>
      </c>
      <c r="AO766">
        <v>0.94905127998228</v>
      </c>
      <c r="AP766">
        <v>0.94905127998228</v>
      </c>
      <c r="AQ766">
        <v>0.94905127998228</v>
      </c>
      <c r="AR766">
        <v>10.73078769091337</v>
      </c>
      <c r="AS766">
        <v>10.73078769091337</v>
      </c>
      <c r="AT766">
        <v>10.73078769091337</v>
      </c>
      <c r="AU766">
        <v>10.73078769091337</v>
      </c>
      <c r="AV766" t="str">
        <f>VLOOKUP(Sheet1[[#This Row],[NPDES ID2]],Combined_Sheet__Major_Only___2[[NPDES ID2]:[ECHO BFR]],3,FALSE)</f>
        <v>RI</v>
      </c>
      <c r="AW766" t="s">
        <v>54</v>
      </c>
      <c r="AX766" t="str">
        <f>VLOOKUP(Sheet1[[#This Row],[NPDES ID2]],Combined_Sheet__Major_Only___2[[NPDES ID2]:[ECHO BFR]],27,FALSE)</f>
        <v>-</v>
      </c>
      <c r="AY766" t="str">
        <f>VLOOKUP(Sheet1[[#This Row],[NPDES ID2]],Combined_Sheet__Major_Only___2[[NPDES ID2]:[ECHO BFR]],28,FALSE)</f>
        <v>-</v>
      </c>
      <c r="AZ766" t="str">
        <f>VLOOKUP(Sheet1[[#This Row],[NPDES ID2]],Combined_Sheet__Major_Only___2[[NPDES ID2]:[ECHO BFR]],29,FALSE)</f>
        <v>thickening</v>
      </c>
      <c r="BA766">
        <f>VLOOKUP(Sheet1[[#This Row],[NPDES ID2]],Combined_Sheet__Major_Only___2[[NPDES ID2]:[ECHO BFR]],17,FALSE)</f>
        <v>41.736483</v>
      </c>
      <c r="BB766">
        <f>VLOOKUP(Sheet1[[#This Row],[NPDES ID2]],Combined_Sheet__Major_Only___2[[NPDES ID2]:[ECHO BFR]],18,FALSE)</f>
        <v>-71.451443999999995</v>
      </c>
      <c r="BC766" t="str">
        <f>IF(ISNUMBER(SEARCH("aerobic",$AW766)),"aerobic","")</f>
        <v/>
      </c>
      <c r="BD766" t="str">
        <f>IF(ISNUMBER(SEARCH("anaer",$AW766)),"anaer","")</f>
        <v/>
      </c>
      <c r="BE766" t="str">
        <f>IF(ISNUMBER(SEARCH("thickening",$AZ766)),"thickening","")</f>
        <v>thickening</v>
      </c>
      <c r="BF766" s="2" t="str">
        <f>IF(ISNUMBER(SEARCH("airDry",$AW766)),"airDry","")</f>
        <v/>
      </c>
      <c r="BG766" s="2" t="str">
        <f>IF(ISNUMBER(SEARCH("heatDry",$AY766)),"heatDry","")</f>
        <v/>
      </c>
      <c r="BH766" s="2" t="str">
        <f>IF(AND(ISNUMBER(SEARCH("aerobic",$AW766)),ISNUMBER(SEARCH("anaer",$AW766))),"Combined Aer and Anaer.","")</f>
        <v/>
      </c>
    </row>
    <row r="767" spans="1:60" x14ac:dyDescent="0.3">
      <c r="A767" s="4">
        <v>765</v>
      </c>
      <c r="B767" t="s">
        <v>3756</v>
      </c>
      <c r="C767">
        <v>1995.55</v>
      </c>
      <c r="D767">
        <v>246.627078280305</v>
      </c>
      <c r="E767">
        <v>246.61722129429521</v>
      </c>
      <c r="F767">
        <v>189.69584862188901</v>
      </c>
      <c r="G767">
        <v>296.02780429965873</v>
      </c>
      <c r="H767">
        <v>-76.750773528355708</v>
      </c>
      <c r="I767">
        <v>-77.98515340734744</v>
      </c>
      <c r="J767">
        <v>-90.854249846884272</v>
      </c>
      <c r="K767">
        <v>-60.580674901221442</v>
      </c>
      <c r="L767">
        <v>1309.908819647424</v>
      </c>
      <c r="M767">
        <v>1304.46090185239</v>
      </c>
      <c r="N767">
        <v>1284.7118524342479</v>
      </c>
      <c r="O767">
        <v>1351.4277599362031</v>
      </c>
      <c r="P767">
        <v>47.030778506067442</v>
      </c>
      <c r="Q767">
        <v>47.584457634768611</v>
      </c>
      <c r="R767">
        <v>38.197936548281042</v>
      </c>
      <c r="S767">
        <v>53.84947713916393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64.331689830415939</v>
      </c>
      <c r="AG767">
        <v>64.063835899269179</v>
      </c>
      <c r="AH767">
        <v>63.095865483768208</v>
      </c>
      <c r="AI767">
        <v>66.368221085794971</v>
      </c>
      <c r="AJ767">
        <v>0.56231582246484224</v>
      </c>
      <c r="AK767">
        <v>0.56231565574762077</v>
      </c>
      <c r="AL767">
        <v>0.56229234809213657</v>
      </c>
      <c r="AM767">
        <v>0.56233939520911524</v>
      </c>
      <c r="AN767">
        <v>0.18371191564699549</v>
      </c>
      <c r="AO767">
        <v>0.18371191564699549</v>
      </c>
      <c r="AP767">
        <v>0.18371191564699549</v>
      </c>
      <c r="AQ767">
        <v>0.18371191564699549</v>
      </c>
      <c r="AR767">
        <v>14.04956547912569</v>
      </c>
      <c r="AS767">
        <v>14.04956547912569</v>
      </c>
      <c r="AT767">
        <v>14.04956547912569</v>
      </c>
      <c r="AU767">
        <v>14.04956547912569</v>
      </c>
      <c r="AV767" t="str">
        <f>VLOOKUP(Sheet1[[#This Row],[NPDES ID2]],Combined_Sheet__Major_Only___2[[NPDES ID2]:[ECHO BFR]],3,FALSE)</f>
        <v>DE</v>
      </c>
      <c r="AW767" t="s">
        <v>41</v>
      </c>
      <c r="AX767" t="str">
        <f>VLOOKUP(Sheet1[[#This Row],[NPDES ID2]],Combined_Sheet__Major_Only___2[[NPDES ID2]:[ECHO BFR]],27,FALSE)</f>
        <v>-</v>
      </c>
      <c r="AY767" t="str">
        <f>VLOOKUP(Sheet1[[#This Row],[NPDES ID2]],Combined_Sheet__Major_Only___2[[NPDES ID2]:[ECHO BFR]],28,FALSE)</f>
        <v>heatDry</v>
      </c>
      <c r="AZ767" t="str">
        <f>VLOOKUP(Sheet1[[#This Row],[NPDES ID2]],Combined_Sheet__Major_Only___2[[NPDES ID2]:[ECHO BFR]],29,FALSE)</f>
        <v>sludgeLagoon, thickening</v>
      </c>
      <c r="BA767">
        <f>VLOOKUP(Sheet1[[#This Row],[NPDES ID2]],Combined_Sheet__Major_Only___2[[NPDES ID2]:[ECHO BFR]],17,FALSE)</f>
        <v>38.635980000000004</v>
      </c>
      <c r="BB767">
        <f>VLOOKUP(Sheet1[[#This Row],[NPDES ID2]],Combined_Sheet__Major_Only___2[[NPDES ID2]:[ECHO BFR]],18,FALSE)</f>
        <v>-75.232590000000002</v>
      </c>
      <c r="BC767" t="str">
        <f>IF(ISNUMBER(SEARCH("aerobic",$AW767)),"aerobic","")</f>
        <v>aerobic</v>
      </c>
      <c r="BD767" t="str">
        <f>IF(ISNUMBER(SEARCH("anaer",$AW767)),"anaer","")</f>
        <v/>
      </c>
      <c r="BE767" t="str">
        <f>IF(ISNUMBER(SEARCH("thickening",$AZ767)),"thickening","")</f>
        <v>thickening</v>
      </c>
      <c r="BF767" s="3" t="str">
        <f>IF(ISNUMBER(SEARCH("airDry",$AW767)),"airDry","")</f>
        <v/>
      </c>
      <c r="BG767" s="3" t="str">
        <f>IF(ISNUMBER(SEARCH("heatDry",$AY767)),"heatDry","")</f>
        <v>heatDry</v>
      </c>
      <c r="BH767" s="3" t="str">
        <f>IF(AND(ISNUMBER(SEARCH("aerobic",$AW767)),ISNUMBER(SEARCH("anaer",$AW767))),"Combined Aer and Anaer.","")</f>
        <v/>
      </c>
    </row>
    <row r="768" spans="1:60" x14ac:dyDescent="0.3">
      <c r="A768" s="4">
        <v>766</v>
      </c>
      <c r="B768" t="s">
        <v>3761</v>
      </c>
      <c r="C768">
        <v>1993.02</v>
      </c>
      <c r="D768">
        <v>236.82357755052089</v>
      </c>
      <c r="E768">
        <v>237.28799304097851</v>
      </c>
      <c r="F768">
        <v>182.85974523939259</v>
      </c>
      <c r="G768">
        <v>284.516239189624</v>
      </c>
      <c r="H768">
        <v>-75.910459661919845</v>
      </c>
      <c r="I768">
        <v>-77.179662008672665</v>
      </c>
      <c r="J768">
        <v>-89.534702607250622</v>
      </c>
      <c r="K768">
        <v>-58.138515652300157</v>
      </c>
      <c r="L768">
        <v>1361.964244352589</v>
      </c>
      <c r="M768">
        <v>1356.933052402424</v>
      </c>
      <c r="N768">
        <v>1338.6381969216111</v>
      </c>
      <c r="O768">
        <v>1400.4154936927559</v>
      </c>
      <c r="P768">
        <v>46.860521491308809</v>
      </c>
      <c r="Q768">
        <v>47.470866036653099</v>
      </c>
      <c r="R768">
        <v>37.729884957570299</v>
      </c>
      <c r="S768">
        <v>54.134397071364702</v>
      </c>
      <c r="T768">
        <v>197.1144491484099</v>
      </c>
      <c r="U768">
        <v>197.11414211023171</v>
      </c>
      <c r="V768">
        <v>196.9826804249507</v>
      </c>
      <c r="W768">
        <v>197.24495315742479</v>
      </c>
      <c r="X768">
        <v>12982.78982082256</v>
      </c>
      <c r="Y768">
        <v>13023.197037905589</v>
      </c>
      <c r="Z768">
        <v>12631.728180949451</v>
      </c>
      <c r="AA768">
        <v>13206.11861864511</v>
      </c>
      <c r="AB768">
        <v>2470.0481861978819</v>
      </c>
      <c r="AC768">
        <v>2448.241750778951</v>
      </c>
      <c r="AD768">
        <v>2077.465729576516</v>
      </c>
      <c r="AE768">
        <v>2980.917639763682</v>
      </c>
      <c r="AF768">
        <v>66.98411393928734</v>
      </c>
      <c r="AG768">
        <v>66.735275514264586</v>
      </c>
      <c r="AH768">
        <v>65.844886850923388</v>
      </c>
      <c r="AI768">
        <v>68.863443534610624</v>
      </c>
      <c r="AJ768">
        <v>0.59474352669008379</v>
      </c>
      <c r="AK768">
        <v>0.59474272847320142</v>
      </c>
      <c r="AL768">
        <v>0.59463210916678977</v>
      </c>
      <c r="AM768">
        <v>0.59485543003575025</v>
      </c>
      <c r="AN768">
        <v>0.9870942211610918</v>
      </c>
      <c r="AO768">
        <v>0.98709422116109202</v>
      </c>
      <c r="AP768">
        <v>0.98709422116109202</v>
      </c>
      <c r="AQ768">
        <v>0.98709422116109202</v>
      </c>
      <c r="AR768">
        <v>14.07091872411741</v>
      </c>
      <c r="AS768">
        <v>14.07091872411741</v>
      </c>
      <c r="AT768">
        <v>14.07091872411741</v>
      </c>
      <c r="AU768">
        <v>14.07091872411741</v>
      </c>
      <c r="AV768" t="str">
        <f>VLOOKUP(Sheet1[[#This Row],[NPDES ID2]],Combined_Sheet__Major_Only___2[[NPDES ID2]:[ECHO BFR]],3,FALSE)</f>
        <v>NC</v>
      </c>
      <c r="AW768" t="s">
        <v>41</v>
      </c>
      <c r="AX768" t="str">
        <f>VLOOKUP(Sheet1[[#This Row],[NPDES ID2]],Combined_Sheet__Major_Only___2[[NPDES ID2]:[ECHO BFR]],27,FALSE)</f>
        <v>-</v>
      </c>
      <c r="AY768" t="str">
        <f>VLOOKUP(Sheet1[[#This Row],[NPDES ID2]],Combined_Sheet__Major_Only___2[[NPDES ID2]:[ECHO BFR]],28,FALSE)</f>
        <v>-</v>
      </c>
      <c r="AZ768" t="str">
        <f>VLOOKUP(Sheet1[[#This Row],[NPDES ID2]],Combined_Sheet__Major_Only___2[[NPDES ID2]:[ECHO BFR]],29,FALSE)</f>
        <v>-</v>
      </c>
      <c r="BA768">
        <f>VLOOKUP(Sheet1[[#This Row],[NPDES ID2]],Combined_Sheet__Major_Only___2[[NPDES ID2]:[ECHO BFR]],17,FALSE)</f>
        <v>34.604568</v>
      </c>
      <c r="BB768">
        <f>VLOOKUP(Sheet1[[#This Row],[NPDES ID2]],Combined_Sheet__Major_Only___2[[NPDES ID2]:[ECHO BFR]],18,FALSE)</f>
        <v>-78.991259999999997</v>
      </c>
      <c r="BC768" t="str">
        <f>IF(ISNUMBER(SEARCH("aerobic",$AW768)),"aerobic","")</f>
        <v>aerobic</v>
      </c>
      <c r="BD768" t="str">
        <f>IF(ISNUMBER(SEARCH("anaer",$AW768)),"anaer","")</f>
        <v/>
      </c>
      <c r="BE768" t="str">
        <f>IF(ISNUMBER(SEARCH("thickening",$AZ768)),"thickening","")</f>
        <v/>
      </c>
      <c r="BF768" s="2" t="str">
        <f>IF(ISNUMBER(SEARCH("airDry",$AW768)),"airDry","")</f>
        <v/>
      </c>
      <c r="BG768" s="2" t="str">
        <f>IF(ISNUMBER(SEARCH("heatDry",$AY768)),"heatDry","")</f>
        <v/>
      </c>
      <c r="BH768" s="2" t="str">
        <f>IF(AND(ISNUMBER(SEARCH("aerobic",$AW768)),ISNUMBER(SEARCH("anaer",$AW768))),"Combined Aer and Anaer.","")</f>
        <v/>
      </c>
    </row>
    <row r="769" spans="1:60" x14ac:dyDescent="0.3">
      <c r="A769" s="4">
        <v>767</v>
      </c>
      <c r="B769" t="s">
        <v>3766</v>
      </c>
      <c r="C769">
        <v>1988.52</v>
      </c>
      <c r="D769">
        <v>243.19585141745381</v>
      </c>
      <c r="E769">
        <v>243.36241655770769</v>
      </c>
      <c r="F769">
        <v>187.34278177520301</v>
      </c>
      <c r="G769">
        <v>291.93451928144708</v>
      </c>
      <c r="H769">
        <v>-76.529238224644729</v>
      </c>
      <c r="I769">
        <v>-77.769848568832344</v>
      </c>
      <c r="J769">
        <v>-90.428332472770236</v>
      </c>
      <c r="K769">
        <v>-59.886083631849033</v>
      </c>
      <c r="L769">
        <v>1322.728110468363</v>
      </c>
      <c r="M769">
        <v>1317.431674310174</v>
      </c>
      <c r="N769">
        <v>1298.218023304107</v>
      </c>
      <c r="O769">
        <v>1363.1189213850371</v>
      </c>
      <c r="P769">
        <v>46.83009586286088</v>
      </c>
      <c r="Q769">
        <v>47.42051450234348</v>
      </c>
      <c r="R769">
        <v>37.922165092368942</v>
      </c>
      <c r="S769">
        <v>53.774951658002131</v>
      </c>
      <c r="T769">
        <v>49.291779947414938</v>
      </c>
      <c r="U769">
        <v>49.291701039350507</v>
      </c>
      <c r="V769">
        <v>49.257915706228729</v>
      </c>
      <c r="W769">
        <v>49.325319160067437</v>
      </c>
      <c r="X769">
        <v>3335.4402729684311</v>
      </c>
      <c r="Y769">
        <v>3346.653593073991</v>
      </c>
      <c r="Z769">
        <v>3237.9337481970292</v>
      </c>
      <c r="AA769">
        <v>3397.5421704178898</v>
      </c>
      <c r="AB769">
        <v>584.92717821668123</v>
      </c>
      <c r="AC769">
        <v>580.33635201680909</v>
      </c>
      <c r="AD769">
        <v>498.3136805301304</v>
      </c>
      <c r="AE769">
        <v>695.22939190814623</v>
      </c>
      <c r="AF769">
        <v>65.193514711550492</v>
      </c>
      <c r="AG769">
        <v>64.931910823470872</v>
      </c>
      <c r="AH769">
        <v>63.988548124293239</v>
      </c>
      <c r="AI769">
        <v>67.179538669760177</v>
      </c>
      <c r="AJ769">
        <v>0.5728493705119595</v>
      </c>
      <c r="AK769">
        <v>0.57284905646326267</v>
      </c>
      <c r="AL769">
        <v>0.57280524483872097</v>
      </c>
      <c r="AM769">
        <v>0.57289368291330367</v>
      </c>
      <c r="AN769">
        <v>0.9511049288222817</v>
      </c>
      <c r="AO769">
        <v>0.95110492882228204</v>
      </c>
      <c r="AP769">
        <v>0.95110492882228204</v>
      </c>
      <c r="AQ769">
        <v>0.95110492882228204</v>
      </c>
      <c r="AR769">
        <v>14.34596928175473</v>
      </c>
      <c r="AS769">
        <v>14.345969281754719</v>
      </c>
      <c r="AT769">
        <v>14.345969281754719</v>
      </c>
      <c r="AU769">
        <v>14.345969281754719</v>
      </c>
      <c r="AV769" t="str">
        <f>VLOOKUP(Sheet1[[#This Row],[NPDES ID2]],Combined_Sheet__Major_Only___2[[NPDES ID2]:[ECHO BFR]],3,FALSE)</f>
        <v>FL</v>
      </c>
      <c r="AW769" t="s">
        <v>41</v>
      </c>
      <c r="AX769" t="str">
        <f>VLOOKUP(Sheet1[[#This Row],[NPDES ID2]],Combined_Sheet__Major_Only___2[[NPDES ID2]:[ECHO BFR]],27,FALSE)</f>
        <v>-</v>
      </c>
      <c r="AY769" t="str">
        <f>VLOOKUP(Sheet1[[#This Row],[NPDES ID2]],Combined_Sheet__Major_Only___2[[NPDES ID2]:[ECHO BFR]],28,FALSE)</f>
        <v>-</v>
      </c>
      <c r="AZ769" t="str">
        <f>VLOOKUP(Sheet1[[#This Row],[NPDES ID2]],Combined_Sheet__Major_Only___2[[NPDES ID2]:[ECHO BFR]],29,FALSE)</f>
        <v>thickening</v>
      </c>
      <c r="BA769">
        <f>VLOOKUP(Sheet1[[#This Row],[NPDES ID2]],Combined_Sheet__Major_Only___2[[NPDES ID2]:[ECHO BFR]],17,FALSE)</f>
        <v>26.855833000000001</v>
      </c>
      <c r="BB769">
        <f>VLOOKUP(Sheet1[[#This Row],[NPDES ID2]],Combined_Sheet__Major_Only___2[[NPDES ID2]:[ECHO BFR]],18,FALSE)</f>
        <v>-80.143889000000001</v>
      </c>
      <c r="BC769" t="str">
        <f>IF(ISNUMBER(SEARCH("aerobic",$AW769)),"aerobic","")</f>
        <v>aerobic</v>
      </c>
      <c r="BD769" t="str">
        <f>IF(ISNUMBER(SEARCH("anaer",$AW769)),"anaer","")</f>
        <v/>
      </c>
      <c r="BE769" t="str">
        <f>IF(ISNUMBER(SEARCH("thickening",$AZ769)),"thickening","")</f>
        <v>thickening</v>
      </c>
      <c r="BF769" s="3" t="str">
        <f>IF(ISNUMBER(SEARCH("airDry",$AW769)),"airDry","")</f>
        <v/>
      </c>
      <c r="BG769" s="3" t="str">
        <f>IF(ISNUMBER(SEARCH("heatDry",$AY769)),"heatDry","")</f>
        <v/>
      </c>
      <c r="BH769" s="3" t="str">
        <f>IF(AND(ISNUMBER(SEARCH("aerobic",$AW769)),ISNUMBER(SEARCH("anaer",$AW769))),"Combined Aer and Anaer.","")</f>
        <v/>
      </c>
    </row>
    <row r="770" spans="1:60" x14ac:dyDescent="0.3">
      <c r="A770" s="4">
        <v>768</v>
      </c>
      <c r="B770" t="s">
        <v>3770</v>
      </c>
      <c r="C770">
        <v>1985.6</v>
      </c>
      <c r="D770">
        <v>249.00733235797091</v>
      </c>
      <c r="E770">
        <v>248.86913073810899</v>
      </c>
      <c r="F770">
        <v>191.63186773149491</v>
      </c>
      <c r="G770">
        <v>298.72344045247388</v>
      </c>
      <c r="H770">
        <v>-76.011509118432741</v>
      </c>
      <c r="I770">
        <v>-77.327917587966553</v>
      </c>
      <c r="J770">
        <v>-89.478884098166418</v>
      </c>
      <c r="K770">
        <v>-59.24541283235726</v>
      </c>
      <c r="L770">
        <v>1289.6265996708059</v>
      </c>
      <c r="M770">
        <v>1284.113740770877</v>
      </c>
      <c r="N770">
        <v>1264.058302342421</v>
      </c>
      <c r="O770">
        <v>1331.7765644370561</v>
      </c>
      <c r="P770">
        <v>46.811679337382301</v>
      </c>
      <c r="Q770">
        <v>47.329848284680722</v>
      </c>
      <c r="R770">
        <v>38.083957740353441</v>
      </c>
      <c r="S770">
        <v>53.567140823041143</v>
      </c>
      <c r="T770">
        <v>255.38831087005261</v>
      </c>
      <c r="U770">
        <v>255.3879138996416</v>
      </c>
      <c r="V770">
        <v>255.2179467654334</v>
      </c>
      <c r="W770">
        <v>255.5570398222757</v>
      </c>
      <c r="X770">
        <v>17699.590123116261</v>
      </c>
      <c r="Y770">
        <v>17763.61509308498</v>
      </c>
      <c r="Z770">
        <v>17145.509279203739</v>
      </c>
      <c r="AA770">
        <v>18052.4439366435</v>
      </c>
      <c r="AB770">
        <v>3208.388919145892</v>
      </c>
      <c r="AC770">
        <v>3180.35111252347</v>
      </c>
      <c r="AD770">
        <v>2717.3685293368849</v>
      </c>
      <c r="AE770">
        <v>3835.3416160012512</v>
      </c>
      <c r="AF770">
        <v>63.666541094140072</v>
      </c>
      <c r="AG770">
        <v>63.392749774687623</v>
      </c>
      <c r="AH770">
        <v>62.413624434792688</v>
      </c>
      <c r="AI770">
        <v>65.733556417214828</v>
      </c>
      <c r="AJ770">
        <v>0.554188031956657</v>
      </c>
      <c r="AK770">
        <v>0.55418711324709147</v>
      </c>
      <c r="AL770">
        <v>0.55406012673052807</v>
      </c>
      <c r="AM770">
        <v>0.55431650138164612</v>
      </c>
      <c r="AN770">
        <v>0.98999677881713166</v>
      </c>
      <c r="AO770">
        <v>0.98999677881713188</v>
      </c>
      <c r="AP770">
        <v>0.98999677881713188</v>
      </c>
      <c r="AQ770">
        <v>0.98999677881713188</v>
      </c>
      <c r="AR770">
        <v>13.745123374570589</v>
      </c>
      <c r="AS770">
        <v>13.745123374570589</v>
      </c>
      <c r="AT770">
        <v>13.745123374570589</v>
      </c>
      <c r="AU770">
        <v>13.745123374570589</v>
      </c>
      <c r="AV770" t="str">
        <f>VLOOKUP(Sheet1[[#This Row],[NPDES ID2]],Combined_Sheet__Major_Only___2[[NPDES ID2]:[ECHO BFR]],3,FALSE)</f>
        <v>TX</v>
      </c>
      <c r="AW770" t="s">
        <v>41</v>
      </c>
      <c r="AX770" t="str">
        <f>VLOOKUP(Sheet1[[#This Row],[NPDES ID2]],Combined_Sheet__Major_Only___2[[NPDES ID2]:[ECHO BFR]],27,FALSE)</f>
        <v>-</v>
      </c>
      <c r="AY770" t="str">
        <f>VLOOKUP(Sheet1[[#This Row],[NPDES ID2]],Combined_Sheet__Major_Only___2[[NPDES ID2]:[ECHO BFR]],28,FALSE)</f>
        <v>-</v>
      </c>
      <c r="AZ770" t="str">
        <f>VLOOKUP(Sheet1[[#This Row],[NPDES ID2]],Combined_Sheet__Major_Only___2[[NPDES ID2]:[ECHO BFR]],29,FALSE)</f>
        <v>-</v>
      </c>
      <c r="BA770">
        <f>VLOOKUP(Sheet1[[#This Row],[NPDES ID2]],Combined_Sheet__Major_Only___2[[NPDES ID2]:[ECHO BFR]],17,FALSE)</f>
        <v>30.639333000000001</v>
      </c>
      <c r="BB770">
        <f>VLOOKUP(Sheet1[[#This Row],[NPDES ID2]],Combined_Sheet__Major_Only___2[[NPDES ID2]:[ECHO BFR]],18,FALSE)</f>
        <v>-97.002499999999998</v>
      </c>
      <c r="BC770" t="str">
        <f>IF(ISNUMBER(SEARCH("aerobic",$AW770)),"aerobic","")</f>
        <v>aerobic</v>
      </c>
      <c r="BD770" t="str">
        <f>IF(ISNUMBER(SEARCH("anaer",$AW770)),"anaer","")</f>
        <v/>
      </c>
      <c r="BE770" t="str">
        <f>IF(ISNUMBER(SEARCH("thickening",$AZ770)),"thickening","")</f>
        <v/>
      </c>
      <c r="BF770" s="2" t="str">
        <f>IF(ISNUMBER(SEARCH("airDry",$AW770)),"airDry","")</f>
        <v/>
      </c>
      <c r="BG770" s="2" t="str">
        <f>IF(ISNUMBER(SEARCH("heatDry",$AY770)),"heatDry","")</f>
        <v/>
      </c>
      <c r="BH770" s="2" t="str">
        <f>IF(AND(ISNUMBER(SEARCH("aerobic",$AW770)),ISNUMBER(SEARCH("anaer",$AW770))),"Combined Aer and Anaer.","")</f>
        <v/>
      </c>
    </row>
    <row r="771" spans="1:60" x14ac:dyDescent="0.3">
      <c r="A771" s="4">
        <v>769</v>
      </c>
      <c r="B771" t="s">
        <v>3775</v>
      </c>
      <c r="C771">
        <v>1939.56</v>
      </c>
      <c r="D771">
        <v>311.99688526481208</v>
      </c>
      <c r="E771">
        <v>312.13376226371429</v>
      </c>
      <c r="F771">
        <v>242.51414126361249</v>
      </c>
      <c r="G771">
        <v>373.45870860658692</v>
      </c>
      <c r="H771">
        <v>-77.451854872137616</v>
      </c>
      <c r="I771">
        <v>-77.232485516988675</v>
      </c>
      <c r="J771">
        <v>-89.879728498223884</v>
      </c>
      <c r="K771">
        <v>-64.812428310815775</v>
      </c>
      <c r="L771">
        <v>1001.369475334064</v>
      </c>
      <c r="M771">
        <v>994.05355028687882</v>
      </c>
      <c r="N771">
        <v>967.50610565664215</v>
      </c>
      <c r="O771">
        <v>1057.176153338216</v>
      </c>
      <c r="P771">
        <v>46.17714015474624</v>
      </c>
      <c r="Q771">
        <v>45.974445385264403</v>
      </c>
      <c r="R771">
        <v>39.273915766534273</v>
      </c>
      <c r="S771">
        <v>52.45733629906389</v>
      </c>
      <c r="T771">
        <v>105.71810855967981</v>
      </c>
      <c r="U771">
        <v>105.7179425706227</v>
      </c>
      <c r="V771">
        <v>105.646872577615</v>
      </c>
      <c r="W771">
        <v>105.78866081974201</v>
      </c>
      <c r="X771">
        <v>9221.9731918310936</v>
      </c>
      <c r="Y771">
        <v>9278.1425193791765</v>
      </c>
      <c r="Z771">
        <v>8733.6751834788483</v>
      </c>
      <c r="AA771">
        <v>9536.9801013472279</v>
      </c>
      <c r="AB771">
        <v>1866.1703286333179</v>
      </c>
      <c r="AC771">
        <v>1835.495717830594</v>
      </c>
      <c r="AD771">
        <v>1545.99111152202</v>
      </c>
      <c r="AE771">
        <v>2336.9924142510922</v>
      </c>
      <c r="AF771">
        <v>50.6036493602546</v>
      </c>
      <c r="AG771">
        <v>50.233204964281803</v>
      </c>
      <c r="AH771">
        <v>48.896401063794727</v>
      </c>
      <c r="AI771">
        <v>53.417368742941221</v>
      </c>
      <c r="AJ771">
        <v>0.3949816952194819</v>
      </c>
      <c r="AK771">
        <v>0.39498132271749631</v>
      </c>
      <c r="AL771">
        <v>0.39492952860777558</v>
      </c>
      <c r="AM771">
        <v>0.39503408593497419</v>
      </c>
      <c r="AN771">
        <v>0.97631581993560812</v>
      </c>
      <c r="AO771">
        <v>0.97631581993560812</v>
      </c>
      <c r="AP771">
        <v>0.97631581993560812</v>
      </c>
      <c r="AQ771">
        <v>0.97631581993560812</v>
      </c>
      <c r="AR771">
        <v>10.27421908434091</v>
      </c>
      <c r="AS771">
        <v>10.27421908434091</v>
      </c>
      <c r="AT771">
        <v>10.27421908434091</v>
      </c>
      <c r="AU771">
        <v>10.27421908434091</v>
      </c>
      <c r="AV771" t="str">
        <f>VLOOKUP(Sheet1[[#This Row],[NPDES ID2]],Combined_Sheet__Major_Only___2[[NPDES ID2]:[ECHO BFR]],3,FALSE)</f>
        <v>MA</v>
      </c>
      <c r="AW771" t="s">
        <v>54</v>
      </c>
      <c r="AX771" t="str">
        <f>VLOOKUP(Sheet1[[#This Row],[NPDES ID2]],Combined_Sheet__Major_Only___2[[NPDES ID2]:[ECHO BFR]],27,FALSE)</f>
        <v>-</v>
      </c>
      <c r="AY771" t="str">
        <f>VLOOKUP(Sheet1[[#This Row],[NPDES ID2]],Combined_Sheet__Major_Only___2[[NPDES ID2]:[ECHO BFR]],28,FALSE)</f>
        <v>-</v>
      </c>
      <c r="AZ771" t="str">
        <f>VLOOKUP(Sheet1[[#This Row],[NPDES ID2]],Combined_Sheet__Major_Only___2[[NPDES ID2]:[ECHO BFR]],29,FALSE)</f>
        <v>preliminaryOps, thickening</v>
      </c>
      <c r="BA771">
        <f>VLOOKUP(Sheet1[[#This Row],[NPDES ID2]],Combined_Sheet__Major_Only___2[[NPDES ID2]:[ECHO BFR]],17,FALSE)</f>
        <v>42.280189999999997</v>
      </c>
      <c r="BB771">
        <f>VLOOKUP(Sheet1[[#This Row],[NPDES ID2]],Combined_Sheet__Major_Only___2[[NPDES ID2]:[ECHO BFR]],18,FALSE)</f>
        <v>-71.632480000000001</v>
      </c>
      <c r="BC771" t="str">
        <f>IF(ISNUMBER(SEARCH("aerobic",$AW771)),"aerobic","")</f>
        <v/>
      </c>
      <c r="BD771" t="str">
        <f>IF(ISNUMBER(SEARCH("anaer",$AW771)),"anaer","")</f>
        <v/>
      </c>
      <c r="BE771" t="str">
        <f>IF(ISNUMBER(SEARCH("thickening",$AZ771)),"thickening","")</f>
        <v>thickening</v>
      </c>
      <c r="BF771" s="3" t="str">
        <f>IF(ISNUMBER(SEARCH("airDry",$AW771)),"airDry","")</f>
        <v/>
      </c>
      <c r="BG771" s="3" t="str">
        <f>IF(ISNUMBER(SEARCH("heatDry",$AY771)),"heatDry","")</f>
        <v/>
      </c>
      <c r="BH771" s="3" t="str">
        <f>IF(AND(ISNUMBER(SEARCH("aerobic",$AW771)),ISNUMBER(SEARCH("anaer",$AW771))),"Combined Aer and Anaer.","")</f>
        <v/>
      </c>
    </row>
    <row r="772" spans="1:60" x14ac:dyDescent="0.3">
      <c r="A772" s="4">
        <v>770</v>
      </c>
      <c r="B772" t="s">
        <v>3780</v>
      </c>
      <c r="C772">
        <v>1935</v>
      </c>
      <c r="D772">
        <v>236.4164441136372</v>
      </c>
      <c r="E772">
        <v>236.8924389284347</v>
      </c>
      <c r="F772">
        <v>182.8950519253477</v>
      </c>
      <c r="G772">
        <v>283.42051458224591</v>
      </c>
      <c r="H772">
        <v>-76.401339208647812</v>
      </c>
      <c r="I772">
        <v>-77.712532539276907</v>
      </c>
      <c r="J772">
        <v>-90.168582717579397</v>
      </c>
      <c r="K772">
        <v>-59.223756380592462</v>
      </c>
      <c r="L772">
        <v>1316.948865768295</v>
      </c>
      <c r="M772">
        <v>1312.0179607248419</v>
      </c>
      <c r="N772">
        <v>1294.1289461608189</v>
      </c>
      <c r="O772">
        <v>1354.5547646796249</v>
      </c>
      <c r="P772">
        <v>45.512623831131279</v>
      </c>
      <c r="Q772">
        <v>46.089633112669262</v>
      </c>
      <c r="R772">
        <v>36.675720084884723</v>
      </c>
      <c r="S772">
        <v>52.525076888208467</v>
      </c>
      <c r="T772">
        <v>63.620299479965773</v>
      </c>
      <c r="U772">
        <v>63.620198459144149</v>
      </c>
      <c r="V772">
        <v>63.576945312138697</v>
      </c>
      <c r="W772">
        <v>63.663237535070238</v>
      </c>
      <c r="X772">
        <v>4207.3989261285651</v>
      </c>
      <c r="Y772">
        <v>4220.6098121466457</v>
      </c>
      <c r="Z772">
        <v>4092.3714317710942</v>
      </c>
      <c r="AA772">
        <v>4280.618636857399</v>
      </c>
      <c r="AB772">
        <v>620.48454061861162</v>
      </c>
      <c r="AC772">
        <v>617.60330924989034</v>
      </c>
      <c r="AD772">
        <v>542.28323437311872</v>
      </c>
      <c r="AE772">
        <v>717.46377524527054</v>
      </c>
      <c r="AF772">
        <v>66.704000532783283</v>
      </c>
      <c r="AG772">
        <v>66.453674973420846</v>
      </c>
      <c r="AH772">
        <v>65.551316613080644</v>
      </c>
      <c r="AI772">
        <v>68.603909260605548</v>
      </c>
      <c r="AJ772">
        <v>0.5913177580902943</v>
      </c>
      <c r="AK772">
        <v>0.59131743251634183</v>
      </c>
      <c r="AL772">
        <v>0.59127201395945872</v>
      </c>
      <c r="AM772">
        <v>0.59136369581578574</v>
      </c>
      <c r="AN772">
        <v>0.96150909897676284</v>
      </c>
      <c r="AO772">
        <v>0.96150909897676307</v>
      </c>
      <c r="AP772">
        <v>0.96150909897676307</v>
      </c>
      <c r="AQ772">
        <v>0.96150909897676307</v>
      </c>
      <c r="AR772">
        <v>16.29357303359388</v>
      </c>
      <c r="AS772">
        <v>16.29357303359388</v>
      </c>
      <c r="AT772">
        <v>16.29357303359388</v>
      </c>
      <c r="AU772">
        <v>16.29357303359388</v>
      </c>
      <c r="AV772" t="str">
        <f>VLOOKUP(Sheet1[[#This Row],[NPDES ID2]],Combined_Sheet__Major_Only___2[[NPDES ID2]:[ECHO BFR]],3,FALSE)</f>
        <v>NC</v>
      </c>
      <c r="AW772" t="s">
        <v>12181</v>
      </c>
      <c r="AX772" t="str">
        <f>VLOOKUP(Sheet1[[#This Row],[NPDES ID2]],Combined_Sheet__Major_Only___2[[NPDES ID2]:[ECHO BFR]],27,FALSE)</f>
        <v>-</v>
      </c>
      <c r="AY772" t="str">
        <f>VLOOKUP(Sheet1[[#This Row],[NPDES ID2]],Combined_Sheet__Major_Only___2[[NPDES ID2]:[ECHO BFR]],28,FALSE)</f>
        <v>-</v>
      </c>
      <c r="AZ772" t="str">
        <f>VLOOKUP(Sheet1[[#This Row],[NPDES ID2]],Combined_Sheet__Major_Only___2[[NPDES ID2]:[ECHO BFR]],29,FALSE)</f>
        <v>thickening, preliminaryOps</v>
      </c>
      <c r="BA772">
        <f>VLOOKUP(Sheet1[[#This Row],[NPDES ID2]],Combined_Sheet__Major_Only___2[[NPDES ID2]:[ECHO BFR]],17,FALSE)</f>
        <v>34.264721999999999</v>
      </c>
      <c r="BB772">
        <f>VLOOKUP(Sheet1[[#This Row],[NPDES ID2]],Combined_Sheet__Major_Only___2[[NPDES ID2]:[ECHO BFR]],18,FALSE)</f>
        <v>-77.921110999999996</v>
      </c>
      <c r="BC772" t="str">
        <f>IF(ISNUMBER(SEARCH("aerobic",$AW772)),"aerobic","")</f>
        <v/>
      </c>
      <c r="BD772" t="str">
        <f>IF(ISNUMBER(SEARCH("anaer",$AW772)),"anaer","")</f>
        <v>anaer</v>
      </c>
      <c r="BE772" t="str">
        <f>IF(ISNUMBER(SEARCH("thickening",$AZ772)),"thickening","")</f>
        <v>thickening</v>
      </c>
      <c r="BF772" s="2" t="str">
        <f>IF(ISNUMBER(SEARCH("airDry",$AW772)),"airDry","")</f>
        <v/>
      </c>
      <c r="BG772" s="2" t="str">
        <f>IF(ISNUMBER(SEARCH("heatDry",$AY772)),"heatDry","")</f>
        <v/>
      </c>
      <c r="BH772" s="2" t="str">
        <f>IF(AND(ISNUMBER(SEARCH("aerobic",$AW772)),ISNUMBER(SEARCH("anaer",$AW772))),"Combined Aer and Anaer.","")</f>
        <v/>
      </c>
    </row>
    <row r="773" spans="1:60" x14ac:dyDescent="0.3">
      <c r="A773" s="4">
        <v>771</v>
      </c>
      <c r="B773" t="s">
        <v>3784</v>
      </c>
      <c r="C773">
        <v>1912</v>
      </c>
      <c r="D773">
        <v>305.27349622438652</v>
      </c>
      <c r="E773">
        <v>305.1572417636819</v>
      </c>
      <c r="F773">
        <v>237.5148531655457</v>
      </c>
      <c r="G773">
        <v>364.96252438493798</v>
      </c>
      <c r="H773">
        <v>-77.407753834427695</v>
      </c>
      <c r="I773">
        <v>-77.313808208402861</v>
      </c>
      <c r="J773">
        <v>-90.044259737790952</v>
      </c>
      <c r="K773">
        <v>-64.60122361657919</v>
      </c>
      <c r="L773">
        <v>1006.148617545142</v>
      </c>
      <c r="M773">
        <v>999.07757761282903</v>
      </c>
      <c r="N773">
        <v>973.42009308406614</v>
      </c>
      <c r="O773">
        <v>1060.084689864329</v>
      </c>
      <c r="P773">
        <v>45.492096033178278</v>
      </c>
      <c r="Q773">
        <v>45.350401616530768</v>
      </c>
      <c r="R773">
        <v>38.538181785528437</v>
      </c>
      <c r="S773">
        <v>51.79221606331091</v>
      </c>
      <c r="T773">
        <v>97.010714445317916</v>
      </c>
      <c r="U773">
        <v>97.01056189411058</v>
      </c>
      <c r="V773">
        <v>96.945245460408103</v>
      </c>
      <c r="W773">
        <v>97.075555059786737</v>
      </c>
      <c r="X773">
        <v>8302.0409286051708</v>
      </c>
      <c r="Y773">
        <v>8350.7655623644423</v>
      </c>
      <c r="Z773">
        <v>7878.784947428474</v>
      </c>
      <c r="AA773">
        <v>8574.7066438390793</v>
      </c>
      <c r="AB773">
        <v>1876.4418380354571</v>
      </c>
      <c r="AC773">
        <v>1839.714966626434</v>
      </c>
      <c r="AD773">
        <v>1522.462400601712</v>
      </c>
      <c r="AE773">
        <v>2407.0121734114259</v>
      </c>
      <c r="AF773">
        <v>51.577679003104841</v>
      </c>
      <c r="AG773">
        <v>51.214483996226413</v>
      </c>
      <c r="AH773">
        <v>49.90383389487765</v>
      </c>
      <c r="AI773">
        <v>54.336345553813487</v>
      </c>
      <c r="AJ773">
        <v>0.4068204888143252</v>
      </c>
      <c r="AK773">
        <v>0.4068201240497214</v>
      </c>
      <c r="AL773">
        <v>0.40676938605963531</v>
      </c>
      <c r="AM773">
        <v>0.40687181071765233</v>
      </c>
      <c r="AN773">
        <v>0.97426845436220388</v>
      </c>
      <c r="AO773">
        <v>0.97426845436220399</v>
      </c>
      <c r="AP773">
        <v>0.97426845436220399</v>
      </c>
      <c r="AQ773">
        <v>0.97426845436220399</v>
      </c>
      <c r="AR773">
        <v>9.8782724781060605</v>
      </c>
      <c r="AS773">
        <v>9.8782724781060622</v>
      </c>
      <c r="AT773">
        <v>9.8782724781060622</v>
      </c>
      <c r="AU773">
        <v>9.8782724781060622</v>
      </c>
      <c r="AV773" t="str">
        <f>VLOOKUP(Sheet1[[#This Row],[NPDES ID2]],Combined_Sheet__Major_Only___2[[NPDES ID2]:[ECHO BFR]],3,FALSE)</f>
        <v>KY</v>
      </c>
      <c r="AW773" t="s">
        <v>54</v>
      </c>
      <c r="AX773" t="str">
        <f>VLOOKUP(Sheet1[[#This Row],[NPDES ID2]],Combined_Sheet__Major_Only___2[[NPDES ID2]:[ECHO BFR]],27,FALSE)</f>
        <v>-</v>
      </c>
      <c r="AY773" t="str">
        <f>VLOOKUP(Sheet1[[#This Row],[NPDES ID2]],Combined_Sheet__Major_Only___2[[NPDES ID2]:[ECHO BFR]],28,FALSE)</f>
        <v>-</v>
      </c>
      <c r="AZ773" t="str">
        <f>VLOOKUP(Sheet1[[#This Row],[NPDES ID2]],Combined_Sheet__Major_Only___2[[NPDES ID2]:[ECHO BFR]],29,FALSE)</f>
        <v>preliminaryOps, thickening</v>
      </c>
      <c r="BA773">
        <f>VLOOKUP(Sheet1[[#This Row],[NPDES ID2]],Combined_Sheet__Major_Only___2[[NPDES ID2]:[ECHO BFR]],17,FALSE)</f>
        <v>38.041639000000004</v>
      </c>
      <c r="BB773">
        <f>VLOOKUP(Sheet1[[#This Row],[NPDES ID2]],Combined_Sheet__Major_Only___2[[NPDES ID2]:[ECHO BFR]],18,FALSE)</f>
        <v>-84.208667000000005</v>
      </c>
      <c r="BC773" t="str">
        <f>IF(ISNUMBER(SEARCH("aerobic",$AW773)),"aerobic","")</f>
        <v/>
      </c>
      <c r="BD773" t="str">
        <f>IF(ISNUMBER(SEARCH("anaer",$AW773)),"anaer","")</f>
        <v/>
      </c>
      <c r="BE773" t="str">
        <f>IF(ISNUMBER(SEARCH("thickening",$AZ773)),"thickening","")</f>
        <v>thickening</v>
      </c>
      <c r="BF773" s="3" t="str">
        <f>IF(ISNUMBER(SEARCH("airDry",$AW773)),"airDry","")</f>
        <v/>
      </c>
      <c r="BG773" s="3" t="str">
        <f>IF(ISNUMBER(SEARCH("heatDry",$AY773)),"heatDry","")</f>
        <v/>
      </c>
      <c r="BH773" s="3" t="str">
        <f>IF(AND(ISNUMBER(SEARCH("aerobic",$AW773)),ISNUMBER(SEARCH("anaer",$AW773))),"Combined Aer and Anaer.","")</f>
        <v/>
      </c>
    </row>
    <row r="774" spans="1:60" x14ac:dyDescent="0.3">
      <c r="A774" s="4">
        <v>772</v>
      </c>
      <c r="B774" t="s">
        <v>3788</v>
      </c>
      <c r="C774">
        <v>1871.27</v>
      </c>
      <c r="D774">
        <v>322.26827196027853</v>
      </c>
      <c r="E774">
        <v>322.42128701272588</v>
      </c>
      <c r="F774">
        <v>251.8898422243326</v>
      </c>
      <c r="G774">
        <v>386.42281331669483</v>
      </c>
      <c r="H774">
        <v>-77.707069425440153</v>
      </c>
      <c r="I774">
        <v>-77.248650827903404</v>
      </c>
      <c r="J774">
        <v>-89.788488538503586</v>
      </c>
      <c r="K774">
        <v>-65.703692540778121</v>
      </c>
      <c r="L774">
        <v>929.47378805709673</v>
      </c>
      <c r="M774">
        <v>922.14180491306706</v>
      </c>
      <c r="N774">
        <v>895.54832575099795</v>
      </c>
      <c r="O774">
        <v>985.37946577864341</v>
      </c>
      <c r="P774">
        <v>44.60688201938251</v>
      </c>
      <c r="Q774">
        <v>44.480176667917327</v>
      </c>
      <c r="R774">
        <v>38.30998437205831</v>
      </c>
      <c r="S774">
        <v>50.521239721980677</v>
      </c>
      <c r="T774">
        <v>56.333471261134576</v>
      </c>
      <c r="U774">
        <v>56.333381485847617</v>
      </c>
      <c r="V774">
        <v>56.294943234981389</v>
      </c>
      <c r="W774">
        <v>56.371629495808349</v>
      </c>
      <c r="X774">
        <v>5108.4517464493238</v>
      </c>
      <c r="Y774">
        <v>5141.8638679319374</v>
      </c>
      <c r="Z774">
        <v>4817.2084506462106</v>
      </c>
      <c r="AA774">
        <v>5296.9505927033642</v>
      </c>
      <c r="AB774">
        <v>1654.408984288963</v>
      </c>
      <c r="AC774">
        <v>1583.8712949063849</v>
      </c>
      <c r="AD774">
        <v>1225.0985533205051</v>
      </c>
      <c r="AE774">
        <v>2390.0276200466778</v>
      </c>
      <c r="AF774">
        <v>48.682955462705529</v>
      </c>
      <c r="AG774">
        <v>48.298378213384261</v>
      </c>
      <c r="AH774">
        <v>46.909037368629988</v>
      </c>
      <c r="AI774">
        <v>51.606292336330611</v>
      </c>
      <c r="AJ774">
        <v>0.37165576701775038</v>
      </c>
      <c r="AK774">
        <v>0.37165549542523491</v>
      </c>
      <c r="AL774">
        <v>0.37161766489235332</v>
      </c>
      <c r="AM774">
        <v>0.37169403151380609</v>
      </c>
      <c r="AN774">
        <v>0.9568384574957236</v>
      </c>
      <c r="AO774">
        <v>0.95683845749572338</v>
      </c>
      <c r="AP774">
        <v>0.95683845749572338</v>
      </c>
      <c r="AQ774">
        <v>0.95683845749572338</v>
      </c>
      <c r="AR774">
        <v>7.8930699819350396</v>
      </c>
      <c r="AS774">
        <v>7.8930699819350414</v>
      </c>
      <c r="AT774">
        <v>7.8930699819350414</v>
      </c>
      <c r="AU774">
        <v>7.8930699819350414</v>
      </c>
      <c r="AV774" t="str">
        <f>VLOOKUP(Sheet1[[#This Row],[NPDES ID2]],Combined_Sheet__Major_Only___2[[NPDES ID2]:[ECHO BFR]],3,FALSE)</f>
        <v>NC</v>
      </c>
      <c r="AW774" t="s">
        <v>54</v>
      </c>
      <c r="AX774" t="str">
        <f>VLOOKUP(Sheet1[[#This Row],[NPDES ID2]],Combined_Sheet__Major_Only___2[[NPDES ID2]:[ECHO BFR]],27,FALSE)</f>
        <v>other</v>
      </c>
      <c r="AY774" t="str">
        <f>VLOOKUP(Sheet1[[#This Row],[NPDES ID2]],Combined_Sheet__Major_Only___2[[NPDES ID2]:[ECHO BFR]],28,FALSE)</f>
        <v>-</v>
      </c>
      <c r="AZ774" t="str">
        <f>VLOOKUP(Sheet1[[#This Row],[NPDES ID2]],Combined_Sheet__Major_Only___2[[NPDES ID2]:[ECHO BFR]],29,FALSE)</f>
        <v>thickening</v>
      </c>
      <c r="BA774">
        <f>VLOOKUP(Sheet1[[#This Row],[NPDES ID2]],Combined_Sheet__Major_Only___2[[NPDES ID2]:[ECHO BFR]],17,FALSE)</f>
        <v>35.879584999999999</v>
      </c>
      <c r="BB774">
        <f>VLOOKUP(Sheet1[[#This Row],[NPDES ID2]],Combined_Sheet__Major_Only___2[[NPDES ID2]:[ECHO BFR]],18,FALSE)</f>
        <v>-78.895782999999994</v>
      </c>
      <c r="BC774" t="str">
        <f>IF(ISNUMBER(SEARCH("aerobic",$AW774)),"aerobic","")</f>
        <v/>
      </c>
      <c r="BD774" t="str">
        <f>IF(ISNUMBER(SEARCH("anaer",$AW774)),"anaer","")</f>
        <v/>
      </c>
      <c r="BE774" t="str">
        <f>IF(ISNUMBER(SEARCH("thickening",$AZ774)),"thickening","")</f>
        <v>thickening</v>
      </c>
      <c r="BF774" s="2" t="str">
        <f>IF(ISNUMBER(SEARCH("airDry",$AW774)),"airDry","")</f>
        <v/>
      </c>
      <c r="BG774" s="2" t="str">
        <f>IF(ISNUMBER(SEARCH("heatDry",$AY774)),"heatDry","")</f>
        <v/>
      </c>
      <c r="BH774" s="2" t="str">
        <f>IF(AND(ISNUMBER(SEARCH("aerobic",$AW774)),ISNUMBER(SEARCH("anaer",$AW774))),"Combined Aer and Anaer.","")</f>
        <v/>
      </c>
    </row>
    <row r="775" spans="1:60" x14ac:dyDescent="0.3">
      <c r="A775" s="4">
        <v>773</v>
      </c>
      <c r="B775" t="s">
        <v>3793</v>
      </c>
      <c r="C775">
        <v>1834</v>
      </c>
      <c r="D775">
        <v>314.02373686266168</v>
      </c>
      <c r="E775">
        <v>314.08748637188728</v>
      </c>
      <c r="F775">
        <v>245.81222115158729</v>
      </c>
      <c r="G775">
        <v>375.95323792516291</v>
      </c>
      <c r="H775">
        <v>-77.492574581730992</v>
      </c>
      <c r="I775">
        <v>-77.152889606917199</v>
      </c>
      <c r="J775">
        <v>-89.753118881512947</v>
      </c>
      <c r="K775">
        <v>-64.989229911486973</v>
      </c>
      <c r="L775">
        <v>931.74294371475082</v>
      </c>
      <c r="M775">
        <v>924.71295047837145</v>
      </c>
      <c r="N775">
        <v>899.2028961509485</v>
      </c>
      <c r="O775">
        <v>985.3688570261321</v>
      </c>
      <c r="P775">
        <v>43.68652249920234</v>
      </c>
      <c r="Q775">
        <v>43.582709954361931</v>
      </c>
      <c r="R775">
        <v>37.306350091759377</v>
      </c>
      <c r="S775">
        <v>49.533898263314548</v>
      </c>
      <c r="T775">
        <v>113.11195311128451</v>
      </c>
      <c r="U775">
        <v>113.1117757115379</v>
      </c>
      <c r="V775">
        <v>113.03582010952221</v>
      </c>
      <c r="W775">
        <v>113.18735538951491</v>
      </c>
      <c r="X775">
        <v>10027.68347156727</v>
      </c>
      <c r="Y775">
        <v>10090.65439673033</v>
      </c>
      <c r="Z775">
        <v>9479.8285013472396</v>
      </c>
      <c r="AA775">
        <v>10381.548183020481</v>
      </c>
      <c r="AB775">
        <v>2559.4190394798829</v>
      </c>
      <c r="AC775">
        <v>2491.9422199862879</v>
      </c>
      <c r="AD775">
        <v>2019.045403929508</v>
      </c>
      <c r="AE775">
        <v>3409.1437255508258</v>
      </c>
      <c r="AF775">
        <v>49.795356766114573</v>
      </c>
      <c r="AG775">
        <v>49.418909788528111</v>
      </c>
      <c r="AH775">
        <v>48.060344084078942</v>
      </c>
      <c r="AI775">
        <v>52.654817459562707</v>
      </c>
      <c r="AJ775">
        <v>0.38516218546523051</v>
      </c>
      <c r="AK775">
        <v>0.38516181452045312</v>
      </c>
      <c r="AL775">
        <v>0.38511024555206919</v>
      </c>
      <c r="AM775">
        <v>0.38521434867660392</v>
      </c>
      <c r="AN775">
        <v>0.97781473251795714</v>
      </c>
      <c r="AO775">
        <v>0.97781473251795714</v>
      </c>
      <c r="AP775">
        <v>0.97781473251795714</v>
      </c>
      <c r="AQ775">
        <v>0.97781473251795714</v>
      </c>
      <c r="AR775">
        <v>8.9787490274673285</v>
      </c>
      <c r="AS775">
        <v>8.9787490274673285</v>
      </c>
      <c r="AT775">
        <v>8.9787490274673285</v>
      </c>
      <c r="AU775">
        <v>8.9787490274673285</v>
      </c>
      <c r="AV775" t="str">
        <f>VLOOKUP(Sheet1[[#This Row],[NPDES ID2]],Combined_Sheet__Major_Only___2[[NPDES ID2]:[ECHO BFR]],3,FALSE)</f>
        <v>CT</v>
      </c>
      <c r="AW775" t="s">
        <v>54</v>
      </c>
      <c r="AX775" t="str">
        <f>VLOOKUP(Sheet1[[#This Row],[NPDES ID2]],Combined_Sheet__Major_Only___2[[NPDES ID2]:[ECHO BFR]],27,FALSE)</f>
        <v>-</v>
      </c>
      <c r="AY775" t="str">
        <f>VLOOKUP(Sheet1[[#This Row],[NPDES ID2]],Combined_Sheet__Major_Only___2[[NPDES ID2]:[ECHO BFR]],28,FALSE)</f>
        <v>-</v>
      </c>
      <c r="AZ775" t="str">
        <f>VLOOKUP(Sheet1[[#This Row],[NPDES ID2]],Combined_Sheet__Major_Only___2[[NPDES ID2]:[ECHO BFR]],29,FALSE)</f>
        <v>thickening</v>
      </c>
      <c r="BA775">
        <f>VLOOKUP(Sheet1[[#This Row],[NPDES ID2]],Combined_Sheet__Major_Only___2[[NPDES ID2]:[ECHO BFR]],17,FALSE)</f>
        <v>41.439320000000002</v>
      </c>
      <c r="BB775">
        <f>VLOOKUP(Sheet1[[#This Row],[NPDES ID2]],Combined_Sheet__Major_Only___2[[NPDES ID2]:[ECHO BFR]],18,FALSE)</f>
        <v>-72.105469999999997</v>
      </c>
      <c r="BC775" t="str">
        <f>IF(ISNUMBER(SEARCH("aerobic",$AW775)),"aerobic","")</f>
        <v/>
      </c>
      <c r="BD775" t="str">
        <f>IF(ISNUMBER(SEARCH("anaer",$AW775)),"anaer","")</f>
        <v/>
      </c>
      <c r="BE775" t="str">
        <f>IF(ISNUMBER(SEARCH("thickening",$AZ775)),"thickening","")</f>
        <v>thickening</v>
      </c>
      <c r="BF775" s="3" t="str">
        <f>IF(ISNUMBER(SEARCH("airDry",$AW775)),"airDry","")</f>
        <v/>
      </c>
      <c r="BG775" s="3" t="str">
        <f>IF(ISNUMBER(SEARCH("heatDry",$AY775)),"heatDry","")</f>
        <v/>
      </c>
      <c r="BH775" s="3" t="str">
        <f>IF(AND(ISNUMBER(SEARCH("aerobic",$AW775)),ISNUMBER(SEARCH("anaer",$AW775))),"Combined Aer and Anaer.","")</f>
        <v/>
      </c>
    </row>
    <row r="776" spans="1:60" x14ac:dyDescent="0.3">
      <c r="A776" s="4">
        <v>774</v>
      </c>
      <c r="B776" t="s">
        <v>3798</v>
      </c>
      <c r="C776">
        <v>1820</v>
      </c>
      <c r="D776">
        <v>257.5869409168061</v>
      </c>
      <c r="E776">
        <v>257.15354352062451</v>
      </c>
      <c r="F776">
        <v>200.47432669220231</v>
      </c>
      <c r="G776">
        <v>306.78800524105378</v>
      </c>
      <c r="H776">
        <v>-76.825201066049118</v>
      </c>
      <c r="I776">
        <v>-77.939939944834066</v>
      </c>
      <c r="J776">
        <v>-90.291457086823627</v>
      </c>
      <c r="K776">
        <v>-61.727047591460881</v>
      </c>
      <c r="L776">
        <v>1125.2732039336511</v>
      </c>
      <c r="M776">
        <v>1119.7891746247931</v>
      </c>
      <c r="N776">
        <v>1099.891073809951</v>
      </c>
      <c r="O776">
        <v>1167.102186230898</v>
      </c>
      <c r="P776">
        <v>43.019306784196331</v>
      </c>
      <c r="Q776">
        <v>43.395522956881152</v>
      </c>
      <c r="R776">
        <v>35.309199562643421</v>
      </c>
      <c r="S776">
        <v>49.379552649556942</v>
      </c>
      <c r="T776">
        <v>89.390806737347376</v>
      </c>
      <c r="U776">
        <v>89.390665945705862</v>
      </c>
      <c r="V776">
        <v>89.33038449610109</v>
      </c>
      <c r="W776">
        <v>89.450649046730788</v>
      </c>
      <c r="X776">
        <v>6508.4369099655169</v>
      </c>
      <c r="Y776">
        <v>6535.1607485406057</v>
      </c>
      <c r="Z776">
        <v>6276.9405287247391</v>
      </c>
      <c r="AA776">
        <v>6656.1871707991177</v>
      </c>
      <c r="AB776">
        <v>1054.133336427853</v>
      </c>
      <c r="AC776">
        <v>1047.3304434901131</v>
      </c>
      <c r="AD776">
        <v>907.6641998361896</v>
      </c>
      <c r="AE776">
        <v>1237.2815981985541</v>
      </c>
      <c r="AF776">
        <v>60.598387604909803</v>
      </c>
      <c r="AG776">
        <v>60.302396256382558</v>
      </c>
      <c r="AH776">
        <v>59.235149716618551</v>
      </c>
      <c r="AI776">
        <v>62.845293985549453</v>
      </c>
      <c r="AJ776">
        <v>0.51672007811954834</v>
      </c>
      <c r="AK776">
        <v>0.5167197139242814</v>
      </c>
      <c r="AL776">
        <v>0.51666897354978192</v>
      </c>
      <c r="AM776">
        <v>0.51677140025374435</v>
      </c>
      <c r="AN776">
        <v>0.9721626058303896</v>
      </c>
      <c r="AO776">
        <v>0.97216260583038949</v>
      </c>
      <c r="AP776">
        <v>0.97216260583038949</v>
      </c>
      <c r="AQ776">
        <v>0.97216260583038949</v>
      </c>
      <c r="AR776">
        <v>13.975723532978771</v>
      </c>
      <c r="AS776">
        <v>13.97572353297878</v>
      </c>
      <c r="AT776">
        <v>13.97572353297878</v>
      </c>
      <c r="AU776">
        <v>13.97572353297878</v>
      </c>
      <c r="AV776" t="str">
        <f>VLOOKUP(Sheet1[[#This Row],[NPDES ID2]],Combined_Sheet__Major_Only___2[[NPDES ID2]:[ECHO BFR]],3,FALSE)</f>
        <v>NY</v>
      </c>
      <c r="AW776" t="s">
        <v>12181</v>
      </c>
      <c r="AX776" t="str">
        <f>VLOOKUP(Sheet1[[#This Row],[NPDES ID2]],Combined_Sheet__Major_Only___2[[NPDES ID2]:[ECHO BFR]],27,FALSE)</f>
        <v>methaneBioCaptureRecover</v>
      </c>
      <c r="AY776" t="str">
        <f>VLOOKUP(Sheet1[[#This Row],[NPDES ID2]],Combined_Sheet__Major_Only___2[[NPDES ID2]:[ECHO BFR]],28,FALSE)</f>
        <v>-</v>
      </c>
      <c r="AZ776" t="str">
        <f>VLOOKUP(Sheet1[[#This Row],[NPDES ID2]],Combined_Sheet__Major_Only___2[[NPDES ID2]:[ECHO BFR]],29,FALSE)</f>
        <v>thickening, preliminaryOps</v>
      </c>
      <c r="BA776">
        <f>VLOOKUP(Sheet1[[#This Row],[NPDES ID2]],Combined_Sheet__Major_Only___2[[NPDES ID2]:[ECHO BFR]],17,FALSE)</f>
        <v>42.838900000000002</v>
      </c>
      <c r="BB776">
        <f>VLOOKUP(Sheet1[[#This Row],[NPDES ID2]],Combined_Sheet__Major_Only___2[[NPDES ID2]:[ECHO BFR]],18,FALSE)</f>
        <v>-73.918199999999999</v>
      </c>
      <c r="BC776" t="str">
        <f>IF(ISNUMBER(SEARCH("aerobic",$AW776)),"aerobic","")</f>
        <v/>
      </c>
      <c r="BD776" t="str">
        <f>IF(ISNUMBER(SEARCH("anaer",$AW776)),"anaer","")</f>
        <v>anaer</v>
      </c>
      <c r="BE776" t="str">
        <f>IF(ISNUMBER(SEARCH("thickening",$AZ776)),"thickening","")</f>
        <v>thickening</v>
      </c>
      <c r="BF776" s="2" t="str">
        <f>IF(ISNUMBER(SEARCH("airDry",$AW776)),"airDry","")</f>
        <v/>
      </c>
      <c r="BG776" s="2" t="str">
        <f>IF(ISNUMBER(SEARCH("heatDry",$AY776)),"heatDry","")</f>
        <v/>
      </c>
      <c r="BH776" s="2" t="str">
        <f>IF(AND(ISNUMBER(SEARCH("aerobic",$AW776)),ISNUMBER(SEARCH("anaer",$AW776))),"Combined Aer and Anaer.","")</f>
        <v/>
      </c>
    </row>
    <row r="777" spans="1:60" x14ac:dyDescent="0.3">
      <c r="A777" s="4">
        <v>775</v>
      </c>
      <c r="B777" t="s">
        <v>3802</v>
      </c>
      <c r="C777">
        <v>1784</v>
      </c>
      <c r="D777">
        <v>317.42037410319648</v>
      </c>
      <c r="E777">
        <v>316.90240964676809</v>
      </c>
      <c r="F777">
        <v>249.40181174972881</v>
      </c>
      <c r="G777">
        <v>380.20246037733222</v>
      </c>
      <c r="H777">
        <v>-77.710962444698382</v>
      </c>
      <c r="I777">
        <v>-77.323291989624948</v>
      </c>
      <c r="J777">
        <v>-89.877105013109173</v>
      </c>
      <c r="K777">
        <v>-65.619085201662699</v>
      </c>
      <c r="L777">
        <v>893.00640563290074</v>
      </c>
      <c r="M777">
        <v>886.06713263822246</v>
      </c>
      <c r="N777">
        <v>860.89978644873145</v>
      </c>
      <c r="O777">
        <v>945.91432869077551</v>
      </c>
      <c r="P777">
        <v>42.516950877701419</v>
      </c>
      <c r="Q777">
        <v>42.418253635226719</v>
      </c>
      <c r="R777">
        <v>36.445360031586333</v>
      </c>
      <c r="S777">
        <v>48.124523812584478</v>
      </c>
      <c r="T777">
        <v>61.878811383052792</v>
      </c>
      <c r="U777">
        <v>61.878713049815417</v>
      </c>
      <c r="V777">
        <v>61.836610620798993</v>
      </c>
      <c r="W777">
        <v>61.920607102955238</v>
      </c>
      <c r="X777">
        <v>5567.928218576254</v>
      </c>
      <c r="Y777">
        <v>5603.8442876627723</v>
      </c>
      <c r="Z777">
        <v>5255.0903197028538</v>
      </c>
      <c r="AA777">
        <v>5770.2707891526679</v>
      </c>
      <c r="AB777">
        <v>1307.1497875548041</v>
      </c>
      <c r="AC777">
        <v>1276.9151406494841</v>
      </c>
      <c r="AD777">
        <v>1049.8452862748029</v>
      </c>
      <c r="AE777">
        <v>1700.7438816161709</v>
      </c>
      <c r="AF777">
        <v>49.060617596556739</v>
      </c>
      <c r="AG777">
        <v>48.678860553192933</v>
      </c>
      <c r="AH777">
        <v>47.299560907551879</v>
      </c>
      <c r="AI777">
        <v>51.962734550399141</v>
      </c>
      <c r="AJ777">
        <v>0.3762402159151903</v>
      </c>
      <c r="AK777">
        <v>0.37623995727281301</v>
      </c>
      <c r="AL777">
        <v>0.37620391745852511</v>
      </c>
      <c r="AM777">
        <v>0.37627666880045801</v>
      </c>
      <c r="AN777">
        <v>0.96048722078295679</v>
      </c>
      <c r="AO777">
        <v>0.96048722078295723</v>
      </c>
      <c r="AP777">
        <v>0.96048722078295723</v>
      </c>
      <c r="AQ777">
        <v>0.96048722078295723</v>
      </c>
      <c r="AR777">
        <v>9.2170651688158962</v>
      </c>
      <c r="AS777">
        <v>9.217065168815898</v>
      </c>
      <c r="AT777">
        <v>9.217065168815898</v>
      </c>
      <c r="AU777">
        <v>9.217065168815898</v>
      </c>
      <c r="AV777" t="str">
        <f>VLOOKUP(Sheet1[[#This Row],[NPDES ID2]],Combined_Sheet__Major_Only___2[[NPDES ID2]:[ECHO BFR]],3,FALSE)</f>
        <v>NY</v>
      </c>
      <c r="AW777" t="s">
        <v>54</v>
      </c>
      <c r="AX777" t="str">
        <f>VLOOKUP(Sheet1[[#This Row],[NPDES ID2]],Combined_Sheet__Major_Only___2[[NPDES ID2]:[ECHO BFR]],27,FALSE)</f>
        <v>-</v>
      </c>
      <c r="AY777" t="str">
        <f>VLOOKUP(Sheet1[[#This Row],[NPDES ID2]],Combined_Sheet__Major_Only___2[[NPDES ID2]:[ECHO BFR]],28,FALSE)</f>
        <v>-</v>
      </c>
      <c r="AZ777" t="str">
        <f>VLOOKUP(Sheet1[[#This Row],[NPDES ID2]],Combined_Sheet__Major_Only___2[[NPDES ID2]:[ECHO BFR]],29,FALSE)</f>
        <v>thickening, preliminaryOps</v>
      </c>
      <c r="BA777">
        <f>VLOOKUP(Sheet1[[#This Row],[NPDES ID2]],Combined_Sheet__Major_Only___2[[NPDES ID2]:[ECHO BFR]],17,FALSE)</f>
        <v>40.912999999999997</v>
      </c>
      <c r="BB777">
        <f>VLOOKUP(Sheet1[[#This Row],[NPDES ID2]],Combined_Sheet__Major_Only___2[[NPDES ID2]:[ECHO BFR]],18,FALSE)</f>
        <v>-73.769361000000004</v>
      </c>
      <c r="BC777" t="str">
        <f>IF(ISNUMBER(SEARCH("aerobic",$AW777)),"aerobic","")</f>
        <v/>
      </c>
      <c r="BD777" t="str">
        <f>IF(ISNUMBER(SEARCH("anaer",$AW777)),"anaer","")</f>
        <v/>
      </c>
      <c r="BE777" t="str">
        <f>IF(ISNUMBER(SEARCH("thickening",$AZ777)),"thickening","")</f>
        <v>thickening</v>
      </c>
      <c r="BF777" s="3" t="str">
        <f>IF(ISNUMBER(SEARCH("airDry",$AW777)),"airDry","")</f>
        <v/>
      </c>
      <c r="BG777" s="3" t="str">
        <f>IF(ISNUMBER(SEARCH("heatDry",$AY777)),"heatDry","")</f>
        <v/>
      </c>
      <c r="BH777" s="3" t="str">
        <f>IF(AND(ISNUMBER(SEARCH("aerobic",$AW777)),ISNUMBER(SEARCH("anaer",$AW777))),"Combined Aer and Anaer.","")</f>
        <v/>
      </c>
    </row>
    <row r="778" spans="1:60" x14ac:dyDescent="0.3">
      <c r="A778" s="4">
        <v>776</v>
      </c>
      <c r="B778" t="s">
        <v>3806</v>
      </c>
      <c r="C778">
        <v>1777.62</v>
      </c>
      <c r="D778">
        <v>307.27073591904752</v>
      </c>
      <c r="E778">
        <v>306.32855925957142</v>
      </c>
      <c r="F778">
        <v>241.24367007492719</v>
      </c>
      <c r="G778">
        <v>367.36835304567859</v>
      </c>
      <c r="H778">
        <v>-77.657159817536723</v>
      </c>
      <c r="I778">
        <v>-77.532064179487762</v>
      </c>
      <c r="J778">
        <v>-90.166616463064742</v>
      </c>
      <c r="K778">
        <v>-65.097048230059357</v>
      </c>
      <c r="L778">
        <v>918.63912230111225</v>
      </c>
      <c r="M778">
        <v>911.9381122491709</v>
      </c>
      <c r="N778">
        <v>887.63822161879625</v>
      </c>
      <c r="O778">
        <v>969.72401821153494</v>
      </c>
      <c r="P778">
        <v>42.32273215962887</v>
      </c>
      <c r="Q778">
        <v>42.132387974642107</v>
      </c>
      <c r="R778">
        <v>35.989798185073511</v>
      </c>
      <c r="S778">
        <v>48.085802489136078</v>
      </c>
      <c r="T778">
        <v>45.568757971632849</v>
      </c>
      <c r="U778">
        <v>45.568684809192078</v>
      </c>
      <c r="V778">
        <v>45.5373595263966</v>
      </c>
      <c r="W778">
        <v>45.599855055011908</v>
      </c>
      <c r="X778">
        <v>3971.234210228678</v>
      </c>
      <c r="Y778">
        <v>3995.3477336581709</v>
      </c>
      <c r="Z778">
        <v>3761.4566340453889</v>
      </c>
      <c r="AA778">
        <v>4106.5971431897724</v>
      </c>
      <c r="AB778">
        <v>884.88376961839265</v>
      </c>
      <c r="AC778">
        <v>867.42256288224348</v>
      </c>
      <c r="AD778">
        <v>719.48817168960659</v>
      </c>
      <c r="AE778">
        <v>1134.302573317236</v>
      </c>
      <c r="AF778">
        <v>50.649233052096349</v>
      </c>
      <c r="AG778">
        <v>50.27930613801135</v>
      </c>
      <c r="AH778">
        <v>48.94253446491448</v>
      </c>
      <c r="AI778">
        <v>53.461734880415968</v>
      </c>
      <c r="AJ778">
        <v>0.39553560622192308</v>
      </c>
      <c r="AK778">
        <v>0.39553537149250417</v>
      </c>
      <c r="AL778">
        <v>0.39550263786154422</v>
      </c>
      <c r="AM778">
        <v>0.39556871433869778</v>
      </c>
      <c r="AN778">
        <v>0.94741145702870866</v>
      </c>
      <c r="AO778">
        <v>0.94741145702870866</v>
      </c>
      <c r="AP778">
        <v>0.94741145702870866</v>
      </c>
      <c r="AQ778">
        <v>0.94741145702870866</v>
      </c>
      <c r="AR778">
        <v>9.7719378518163342</v>
      </c>
      <c r="AS778">
        <v>9.7719378518163342</v>
      </c>
      <c r="AT778">
        <v>9.7719378518163342</v>
      </c>
      <c r="AU778">
        <v>9.7719378518163342</v>
      </c>
      <c r="AV778" t="str">
        <f>VLOOKUP(Sheet1[[#This Row],[NPDES ID2]],Combined_Sheet__Major_Only___2[[NPDES ID2]:[ECHO BFR]],3,FALSE)</f>
        <v>MD</v>
      </c>
      <c r="AW778" t="s">
        <v>87</v>
      </c>
      <c r="AX778" t="str">
        <f>VLOOKUP(Sheet1[[#This Row],[NPDES ID2]],Combined_Sheet__Major_Only___2[[NPDES ID2]:[ECHO BFR]],27,FALSE)</f>
        <v>-</v>
      </c>
      <c r="AY778" t="str">
        <f>VLOOKUP(Sheet1[[#This Row],[NPDES ID2]],Combined_Sheet__Major_Only___2[[NPDES ID2]:[ECHO BFR]],28,FALSE)</f>
        <v>-</v>
      </c>
      <c r="AZ778" t="str">
        <f>VLOOKUP(Sheet1[[#This Row],[NPDES ID2]],Combined_Sheet__Major_Only___2[[NPDES ID2]:[ECHO BFR]],29,FALSE)</f>
        <v>thickening</v>
      </c>
      <c r="BA778">
        <f>VLOOKUP(Sheet1[[#This Row],[NPDES ID2]],Combined_Sheet__Major_Only___2[[NPDES ID2]:[ECHO BFR]],17,FALSE)</f>
        <v>39.025556000000002</v>
      </c>
      <c r="BB778">
        <f>VLOOKUP(Sheet1[[#This Row],[NPDES ID2]],Combined_Sheet__Major_Only___2[[NPDES ID2]:[ECHO BFR]],18,FALSE)</f>
        <v>-76.406943999999996</v>
      </c>
      <c r="BC778" t="str">
        <f>IF(ISNUMBER(SEARCH("aerobic",$AW778)),"aerobic","")</f>
        <v/>
      </c>
      <c r="BD778" t="str">
        <f>IF(ISNUMBER(SEARCH("anaer",$AW778)),"anaer","")</f>
        <v/>
      </c>
      <c r="BE778" t="str">
        <f>IF(ISNUMBER(SEARCH("thickening",$AZ778)),"thickening","")</f>
        <v>thickening</v>
      </c>
      <c r="BF778" s="2" t="str">
        <f>IF(ISNUMBER(SEARCH("airDry",$AW778)),"airDry","")</f>
        <v/>
      </c>
      <c r="BG778" s="2" t="str">
        <f>IF(ISNUMBER(SEARCH("heatDry",$AY778)),"heatDry","")</f>
        <v/>
      </c>
      <c r="BH778" s="2" t="str">
        <f>IF(AND(ISNUMBER(SEARCH("aerobic",$AW778)),ISNUMBER(SEARCH("anaer",$AW778))),"Combined Aer and Anaer.","")</f>
        <v/>
      </c>
    </row>
    <row r="779" spans="1:60" x14ac:dyDescent="0.3">
      <c r="A779" s="4">
        <v>777</v>
      </c>
      <c r="B779" t="s">
        <v>3810</v>
      </c>
      <c r="C779">
        <v>1766</v>
      </c>
      <c r="D779">
        <v>318.81913236546751</v>
      </c>
      <c r="E779">
        <v>318.06084148425089</v>
      </c>
      <c r="F779">
        <v>250.8498974569799</v>
      </c>
      <c r="G779">
        <v>381.95190574715411</v>
      </c>
      <c r="H779">
        <v>-77.714898273709252</v>
      </c>
      <c r="I779">
        <v>-77.277502829355086</v>
      </c>
      <c r="J779">
        <v>-89.817900583362714</v>
      </c>
      <c r="K779">
        <v>-65.696970123741082</v>
      </c>
      <c r="L779">
        <v>878.90602870904002</v>
      </c>
      <c r="M779">
        <v>871.99916425224637</v>
      </c>
      <c r="N779">
        <v>846.94834647178118</v>
      </c>
      <c r="O779">
        <v>931.5688034648432</v>
      </c>
      <c r="P779">
        <v>42.095133325772863</v>
      </c>
      <c r="Q779">
        <v>41.981093588900819</v>
      </c>
      <c r="R779">
        <v>36.135412281729757</v>
      </c>
      <c r="S779">
        <v>47.667507945378347</v>
      </c>
      <c r="T779">
        <v>69.304519983409421</v>
      </c>
      <c r="U779">
        <v>69.304410190307635</v>
      </c>
      <c r="V779">
        <v>69.257401097569073</v>
      </c>
      <c r="W779">
        <v>69.351186622814083</v>
      </c>
      <c r="X779">
        <v>6272.3488659340665</v>
      </c>
      <c r="Y779">
        <v>6313.2454499980158</v>
      </c>
      <c r="Z779">
        <v>5916.0471345095066</v>
      </c>
      <c r="AA779">
        <v>6502.9036277124378</v>
      </c>
      <c r="AB779">
        <v>1434.3035974992431</v>
      </c>
      <c r="AC779">
        <v>1402.377629737173</v>
      </c>
      <c r="AD779">
        <v>1158.120128770732</v>
      </c>
      <c r="AE779">
        <v>1853.267120803627</v>
      </c>
      <c r="AF779">
        <v>48.778316016896163</v>
      </c>
      <c r="AG779">
        <v>48.394453881403763</v>
      </c>
      <c r="AH779">
        <v>47.007627754998353</v>
      </c>
      <c r="AI779">
        <v>51.696318632907769</v>
      </c>
      <c r="AJ779">
        <v>0.37281325170078911</v>
      </c>
      <c r="AK779">
        <v>0.37281298573707922</v>
      </c>
      <c r="AL779">
        <v>0.37277593384079261</v>
      </c>
      <c r="AM779">
        <v>0.37285072848393308</v>
      </c>
      <c r="AN779">
        <v>0.96450532877031436</v>
      </c>
      <c r="AO779">
        <v>0.96450532877031425</v>
      </c>
      <c r="AP779">
        <v>0.96450532877031425</v>
      </c>
      <c r="AQ779">
        <v>0.96450532877031425</v>
      </c>
      <c r="AR779">
        <v>9.2868025413841639</v>
      </c>
      <c r="AS779">
        <v>9.2868025413841639</v>
      </c>
      <c r="AT779">
        <v>9.2868025413841639</v>
      </c>
      <c r="AU779">
        <v>9.2868025413841639</v>
      </c>
      <c r="AV779" t="str">
        <f>VLOOKUP(Sheet1[[#This Row],[NPDES ID2]],Combined_Sheet__Major_Only___2[[NPDES ID2]:[ECHO BFR]],3,FALSE)</f>
        <v>MA</v>
      </c>
      <c r="AW779" t="s">
        <v>54</v>
      </c>
      <c r="AX779" t="str">
        <f>VLOOKUP(Sheet1[[#This Row],[NPDES ID2]],Combined_Sheet__Major_Only___2[[NPDES ID2]:[ECHO BFR]],27,FALSE)</f>
        <v>-</v>
      </c>
      <c r="AY779" t="str">
        <f>VLOOKUP(Sheet1[[#This Row],[NPDES ID2]],Combined_Sheet__Major_Only___2[[NPDES ID2]:[ECHO BFR]],28,FALSE)</f>
        <v>-</v>
      </c>
      <c r="AZ779" t="str">
        <f>VLOOKUP(Sheet1[[#This Row],[NPDES ID2]],Combined_Sheet__Major_Only___2[[NPDES ID2]:[ECHO BFR]],29,FALSE)</f>
        <v>thickening, preliminaryOps</v>
      </c>
      <c r="BA779">
        <f>VLOOKUP(Sheet1[[#This Row],[NPDES ID2]],Combined_Sheet__Major_Only___2[[NPDES ID2]:[ECHO BFR]],17,FALSE)</f>
        <v>42.191040999999998</v>
      </c>
      <c r="BB779">
        <f>VLOOKUP(Sheet1[[#This Row],[NPDES ID2]],Combined_Sheet__Major_Only___2[[NPDES ID2]:[ECHO BFR]],18,FALSE)</f>
        <v>-72.612573999999995</v>
      </c>
      <c r="BC779" t="str">
        <f>IF(ISNUMBER(SEARCH("aerobic",$AW779)),"aerobic","")</f>
        <v/>
      </c>
      <c r="BD779" t="str">
        <f>IF(ISNUMBER(SEARCH("anaer",$AW779)),"anaer","")</f>
        <v/>
      </c>
      <c r="BE779" t="str">
        <f>IF(ISNUMBER(SEARCH("thickening",$AZ779)),"thickening","")</f>
        <v>thickening</v>
      </c>
      <c r="BF779" s="3" t="str">
        <f>IF(ISNUMBER(SEARCH("airDry",$AW779)),"airDry","")</f>
        <v/>
      </c>
      <c r="BG779" s="3" t="str">
        <f>IF(ISNUMBER(SEARCH("heatDry",$AY779)),"heatDry","")</f>
        <v/>
      </c>
      <c r="BH779" s="3" t="str">
        <f>IF(AND(ISNUMBER(SEARCH("aerobic",$AW779)),ISNUMBER(SEARCH("anaer",$AW779))),"Combined Aer and Anaer.","")</f>
        <v/>
      </c>
    </row>
    <row r="780" spans="1:60" x14ac:dyDescent="0.3">
      <c r="A780" s="4">
        <v>778</v>
      </c>
      <c r="B780" t="s">
        <v>3815</v>
      </c>
      <c r="C780">
        <v>1736.81</v>
      </c>
      <c r="D780">
        <v>324.72551699452418</v>
      </c>
      <c r="E780">
        <v>323.71612788721831</v>
      </c>
      <c r="F780">
        <v>256.19079397889982</v>
      </c>
      <c r="G780">
        <v>389.40047678122562</v>
      </c>
      <c r="H780">
        <v>-77.70807556341839</v>
      </c>
      <c r="I780">
        <v>-77.079321211493721</v>
      </c>
      <c r="J780">
        <v>-89.578444874782548</v>
      </c>
      <c r="K780">
        <v>-65.921437388454706</v>
      </c>
      <c r="L780">
        <v>846.88439804816062</v>
      </c>
      <c r="M780">
        <v>839.9626692366611</v>
      </c>
      <c r="N780">
        <v>814.8533527079461</v>
      </c>
      <c r="O780">
        <v>899.66934631329661</v>
      </c>
      <c r="P780">
        <v>41.423259102583607</v>
      </c>
      <c r="Q780">
        <v>41.254806492950287</v>
      </c>
      <c r="R780">
        <v>35.736169793645217</v>
      </c>
      <c r="S780">
        <v>46.998331522818972</v>
      </c>
      <c r="T780">
        <v>90.608470364320183</v>
      </c>
      <c r="U780">
        <v>90.608327693496378</v>
      </c>
      <c r="V780">
        <v>90.547241651863331</v>
      </c>
      <c r="W780">
        <v>90.669111404414295</v>
      </c>
      <c r="X780">
        <v>8370.4817916769844</v>
      </c>
      <c r="Y780">
        <v>8427.1128124205534</v>
      </c>
      <c r="Z780">
        <v>7876.4546815483518</v>
      </c>
      <c r="AA780">
        <v>8690.6776074352729</v>
      </c>
      <c r="AB780">
        <v>2412.7002498400302</v>
      </c>
      <c r="AC780">
        <v>2329.3090790839401</v>
      </c>
      <c r="AD780">
        <v>1843.096119687983</v>
      </c>
      <c r="AE780">
        <v>3343.5800902042929</v>
      </c>
      <c r="AF780">
        <v>47.791953994219263</v>
      </c>
      <c r="AG780">
        <v>47.40072950347124</v>
      </c>
      <c r="AH780">
        <v>45.987683224054919</v>
      </c>
      <c r="AI780">
        <v>50.765362897246703</v>
      </c>
      <c r="AJ780">
        <v>0.36084412391838611</v>
      </c>
      <c r="AK780">
        <v>0.36084382464534293</v>
      </c>
      <c r="AL780">
        <v>0.36080217293635602</v>
      </c>
      <c r="AM780">
        <v>0.36088625434489568</v>
      </c>
      <c r="AN780">
        <v>0.97252196158563109</v>
      </c>
      <c r="AO780">
        <v>0.97252196158563142</v>
      </c>
      <c r="AP780">
        <v>0.97252196158563142</v>
      </c>
      <c r="AQ780">
        <v>0.97252196158563142</v>
      </c>
      <c r="AR780">
        <v>8.1465319153419511</v>
      </c>
      <c r="AS780">
        <v>8.1465319153419493</v>
      </c>
      <c r="AT780">
        <v>8.1465319153419493</v>
      </c>
      <c r="AU780">
        <v>8.1465319153419493</v>
      </c>
      <c r="AV780" t="str">
        <f>VLOOKUP(Sheet1[[#This Row],[NPDES ID2]],Combined_Sheet__Major_Only___2[[NPDES ID2]:[ECHO BFR]],3,FALSE)</f>
        <v>MO</v>
      </c>
      <c r="AW780" t="s">
        <v>54</v>
      </c>
      <c r="AX780" t="str">
        <f>VLOOKUP(Sheet1[[#This Row],[NPDES ID2]],Combined_Sheet__Major_Only___2[[NPDES ID2]:[ECHO BFR]],27,FALSE)</f>
        <v>-</v>
      </c>
      <c r="AY780" t="str">
        <f>VLOOKUP(Sheet1[[#This Row],[NPDES ID2]],Combined_Sheet__Major_Only___2[[NPDES ID2]:[ECHO BFR]],28,FALSE)</f>
        <v>-</v>
      </c>
      <c r="AZ780" t="str">
        <f>VLOOKUP(Sheet1[[#This Row],[NPDES ID2]],Combined_Sheet__Major_Only___2[[NPDES ID2]:[ECHO BFR]],29,FALSE)</f>
        <v>thickening, preliminaryOps</v>
      </c>
      <c r="BA780">
        <f>VLOOKUP(Sheet1[[#This Row],[NPDES ID2]],Combined_Sheet__Major_Only___2[[NPDES ID2]:[ECHO BFR]],17,FALSE)</f>
        <v>38.843583000000002</v>
      </c>
      <c r="BB780">
        <f>VLOOKUP(Sheet1[[#This Row],[NPDES ID2]],Combined_Sheet__Major_Only___2[[NPDES ID2]:[ECHO BFR]],18,FALSE)</f>
        <v>-90.696250000000006</v>
      </c>
      <c r="BC780" t="str">
        <f>IF(ISNUMBER(SEARCH("aerobic",$AW780)),"aerobic","")</f>
        <v/>
      </c>
      <c r="BD780" t="str">
        <f>IF(ISNUMBER(SEARCH("anaer",$AW780)),"anaer","")</f>
        <v/>
      </c>
      <c r="BE780" t="str">
        <f>IF(ISNUMBER(SEARCH("thickening",$AZ780)),"thickening","")</f>
        <v>thickening</v>
      </c>
      <c r="BF780" s="2" t="str">
        <f>IF(ISNUMBER(SEARCH("airDry",$AW780)),"airDry","")</f>
        <v/>
      </c>
      <c r="BG780" s="2" t="str">
        <f>IF(ISNUMBER(SEARCH("heatDry",$AY780)),"heatDry","")</f>
        <v/>
      </c>
      <c r="BH780" s="2" t="str">
        <f>IF(AND(ISNUMBER(SEARCH("aerobic",$AW780)),ISNUMBER(SEARCH("anaer",$AW780))),"Combined Aer and Anaer.","")</f>
        <v/>
      </c>
    </row>
    <row r="781" spans="1:60" x14ac:dyDescent="0.3">
      <c r="A781" s="4">
        <v>779</v>
      </c>
      <c r="B781" t="s">
        <v>3818</v>
      </c>
      <c r="C781">
        <v>1660.59</v>
      </c>
      <c r="D781">
        <v>250.05493862129711</v>
      </c>
      <c r="E781">
        <v>249.47562234944689</v>
      </c>
      <c r="F781">
        <v>196.58234252896679</v>
      </c>
      <c r="G781">
        <v>296.06218065084801</v>
      </c>
      <c r="H781">
        <v>-76.85012462748827</v>
      </c>
      <c r="I781">
        <v>-78.005392085398256</v>
      </c>
      <c r="J781">
        <v>-90.661576289550737</v>
      </c>
      <c r="K781">
        <v>-61.487217862145833</v>
      </c>
      <c r="L781">
        <v>1045.4776292007259</v>
      </c>
      <c r="M781">
        <v>1040.6126699856279</v>
      </c>
      <c r="N781">
        <v>1022.968887508581</v>
      </c>
      <c r="O781">
        <v>1082.5691529526121</v>
      </c>
      <c r="P781">
        <v>39.218306974933803</v>
      </c>
      <c r="Q781">
        <v>39.615045767168994</v>
      </c>
      <c r="R781">
        <v>32.089963640603493</v>
      </c>
      <c r="S781">
        <v>44.96346286764507</v>
      </c>
      <c r="T781">
        <v>47.938212706012443</v>
      </c>
      <c r="U781">
        <v>47.938135886866107</v>
      </c>
      <c r="V781">
        <v>47.905244946405872</v>
      </c>
      <c r="W781">
        <v>47.970864041503518</v>
      </c>
      <c r="X781">
        <v>3427.567438486009</v>
      </c>
      <c r="Y781">
        <v>3440.9801213639148</v>
      </c>
      <c r="Z781">
        <v>3311.205543033705</v>
      </c>
      <c r="AA781">
        <v>3501.8026621744111</v>
      </c>
      <c r="AB781">
        <v>709.61108171283604</v>
      </c>
      <c r="AC781">
        <v>701.12543931948449</v>
      </c>
      <c r="AD781">
        <v>586.8365245764569</v>
      </c>
      <c r="AE781">
        <v>869.77238363494644</v>
      </c>
      <c r="AF781">
        <v>61.703928358037821</v>
      </c>
      <c r="AG781">
        <v>61.416318000382198</v>
      </c>
      <c r="AH781">
        <v>60.378106881989609</v>
      </c>
      <c r="AI781">
        <v>63.888963170432433</v>
      </c>
      <c r="AJ781">
        <v>0.53021630668390218</v>
      </c>
      <c r="AK781">
        <v>0.53021604145380685</v>
      </c>
      <c r="AL781">
        <v>0.53017902530706806</v>
      </c>
      <c r="AM781">
        <v>0.53025374553369253</v>
      </c>
      <c r="AN781">
        <v>0.94982370055333509</v>
      </c>
      <c r="AO781">
        <v>0.94982370055333509</v>
      </c>
      <c r="AP781">
        <v>0.94982370055333509</v>
      </c>
      <c r="AQ781">
        <v>0.94982370055333509</v>
      </c>
      <c r="AR781">
        <v>12.374796770721961</v>
      </c>
      <c r="AS781">
        <v>12.37479677072195</v>
      </c>
      <c r="AT781">
        <v>12.37479677072195</v>
      </c>
      <c r="AU781">
        <v>12.37479677072195</v>
      </c>
      <c r="AV781" t="str">
        <f>VLOOKUP(Sheet1[[#This Row],[NPDES ID2]],Combined_Sheet__Major_Only___2[[NPDES ID2]:[ECHO BFR]],3,FALSE)</f>
        <v>TX</v>
      </c>
      <c r="AW781" t="s">
        <v>41</v>
      </c>
      <c r="AX781" t="str">
        <f>VLOOKUP(Sheet1[[#This Row],[NPDES ID2]],Combined_Sheet__Major_Only___2[[NPDES ID2]:[ECHO BFR]],27,FALSE)</f>
        <v>-</v>
      </c>
      <c r="AY781" t="str">
        <f>VLOOKUP(Sheet1[[#This Row],[NPDES ID2]],Combined_Sheet__Major_Only___2[[NPDES ID2]:[ECHO BFR]],28,FALSE)</f>
        <v>-</v>
      </c>
      <c r="AZ781" t="str">
        <f>VLOOKUP(Sheet1[[#This Row],[NPDES ID2]],Combined_Sheet__Major_Only___2[[NPDES ID2]:[ECHO BFR]],29,FALSE)</f>
        <v>thickening</v>
      </c>
      <c r="BA781">
        <f>VLOOKUP(Sheet1[[#This Row],[NPDES ID2]],Combined_Sheet__Major_Only___2[[NPDES ID2]:[ECHO BFR]],17,FALSE)</f>
        <v>31.10821</v>
      </c>
      <c r="BB781">
        <f>VLOOKUP(Sheet1[[#This Row],[NPDES ID2]],Combined_Sheet__Major_Only___2[[NPDES ID2]:[ECHO BFR]],18,FALSE)</f>
        <v>-97.701660000000004</v>
      </c>
      <c r="BC781" t="str">
        <f>IF(ISNUMBER(SEARCH("aerobic",$AW781)),"aerobic","")</f>
        <v>aerobic</v>
      </c>
      <c r="BD781" t="str">
        <f>IF(ISNUMBER(SEARCH("anaer",$AW781)),"anaer","")</f>
        <v/>
      </c>
      <c r="BE781" t="str">
        <f>IF(ISNUMBER(SEARCH("thickening",$AZ781)),"thickening","")</f>
        <v>thickening</v>
      </c>
      <c r="BF781" s="3" t="str">
        <f>IF(ISNUMBER(SEARCH("airDry",$AW781)),"airDry","")</f>
        <v/>
      </c>
      <c r="BG781" s="3" t="str">
        <f>IF(ISNUMBER(SEARCH("heatDry",$AY781)),"heatDry","")</f>
        <v/>
      </c>
      <c r="BH781" s="3" t="str">
        <f>IF(AND(ISNUMBER(SEARCH("aerobic",$AW781)),ISNUMBER(SEARCH("anaer",$AW781))),"Combined Aer and Anaer.","")</f>
        <v/>
      </c>
    </row>
    <row r="782" spans="1:60" x14ac:dyDescent="0.3">
      <c r="A782" s="4">
        <v>780</v>
      </c>
      <c r="B782" t="s">
        <v>3822</v>
      </c>
      <c r="C782">
        <v>1653.89</v>
      </c>
      <c r="D782">
        <v>238.93855623920371</v>
      </c>
      <c r="E782">
        <v>238.3361806531523</v>
      </c>
      <c r="F782">
        <v>187.71749801160681</v>
      </c>
      <c r="G782">
        <v>283.13416469244868</v>
      </c>
      <c r="H782">
        <v>-76.516959806606451</v>
      </c>
      <c r="I782">
        <v>-77.688867675265442</v>
      </c>
      <c r="J782">
        <v>-90.414473158810239</v>
      </c>
      <c r="K782">
        <v>-60.030177049958887</v>
      </c>
      <c r="L782">
        <v>1089.188187414094</v>
      </c>
      <c r="M782">
        <v>1084.7019320581151</v>
      </c>
      <c r="N782">
        <v>1068.4228855622889</v>
      </c>
      <c r="O782">
        <v>1123.4090740074159</v>
      </c>
      <c r="P782">
        <v>38.969530770115433</v>
      </c>
      <c r="Q782">
        <v>39.437894462610032</v>
      </c>
      <c r="R782">
        <v>31.62953964653321</v>
      </c>
      <c r="S782">
        <v>44.652660255603656</v>
      </c>
      <c r="T782">
        <v>90.807456585704202</v>
      </c>
      <c r="U782">
        <v>90.807313607791201</v>
      </c>
      <c r="V782">
        <v>90.746096082615466</v>
      </c>
      <c r="W782">
        <v>90.868228151505534</v>
      </c>
      <c r="X782">
        <v>6206.556381394591</v>
      </c>
      <c r="Y782">
        <v>6228.0746896658266</v>
      </c>
      <c r="Z782">
        <v>6019.809755851732</v>
      </c>
      <c r="AA782">
        <v>6325.4827940369851</v>
      </c>
      <c r="AB782">
        <v>1203.2278308189591</v>
      </c>
      <c r="AC782">
        <v>1190.9099286375681</v>
      </c>
      <c r="AD782">
        <v>1007.9492433305689</v>
      </c>
      <c r="AE782">
        <v>1456.562057086403</v>
      </c>
      <c r="AF782">
        <v>64.545761637025294</v>
      </c>
      <c r="AG782">
        <v>64.279240204255814</v>
      </c>
      <c r="AH782">
        <v>63.318850792947003</v>
      </c>
      <c r="AI782">
        <v>66.56807428866685</v>
      </c>
      <c r="AJ782">
        <v>0.56493201699889573</v>
      </c>
      <c r="AK782">
        <v>0.56493164407100416</v>
      </c>
      <c r="AL782">
        <v>0.56487966751024221</v>
      </c>
      <c r="AM782">
        <v>0.56498458897117498</v>
      </c>
      <c r="AN782">
        <v>0.97257980610527683</v>
      </c>
      <c r="AO782">
        <v>0.97257980610527706</v>
      </c>
      <c r="AP782">
        <v>0.97257980610527706</v>
      </c>
      <c r="AQ782">
        <v>0.97257980610527706</v>
      </c>
      <c r="AR782">
        <v>13.417487841292861</v>
      </c>
      <c r="AS782">
        <v>13.41748784129287</v>
      </c>
      <c r="AT782">
        <v>13.41748784129287</v>
      </c>
      <c r="AU782">
        <v>13.41748784129287</v>
      </c>
      <c r="AV782" t="str">
        <f>VLOOKUP(Sheet1[[#This Row],[NPDES ID2]],Combined_Sheet__Major_Only___2[[NPDES ID2]:[ECHO BFR]],3,FALSE)</f>
        <v>FL</v>
      </c>
      <c r="AW782" t="s">
        <v>41</v>
      </c>
      <c r="AX782" t="str">
        <f>VLOOKUP(Sheet1[[#This Row],[NPDES ID2]],Combined_Sheet__Major_Only___2[[NPDES ID2]:[ECHO BFR]],27,FALSE)</f>
        <v>-</v>
      </c>
      <c r="AY782" t="str">
        <f>VLOOKUP(Sheet1[[#This Row],[NPDES ID2]],Combined_Sheet__Major_Only___2[[NPDES ID2]:[ECHO BFR]],28,FALSE)</f>
        <v>-</v>
      </c>
      <c r="AZ782" t="str">
        <f>VLOOKUP(Sheet1[[#This Row],[NPDES ID2]],Combined_Sheet__Major_Only___2[[NPDES ID2]:[ECHO BFR]],29,FALSE)</f>
        <v>thickening</v>
      </c>
      <c r="BA782">
        <f>VLOOKUP(Sheet1[[#This Row],[NPDES ID2]],Combined_Sheet__Major_Only___2[[NPDES ID2]:[ECHO BFR]],17,FALSE)</f>
        <v>30.270686999999999</v>
      </c>
      <c r="BB782">
        <f>VLOOKUP(Sheet1[[#This Row],[NPDES ID2]],Combined_Sheet__Major_Only___2[[NPDES ID2]:[ECHO BFR]],18,FALSE)</f>
        <v>-82.124906999999993</v>
      </c>
      <c r="BC782" t="str">
        <f>IF(ISNUMBER(SEARCH("aerobic",$AW782)),"aerobic","")</f>
        <v>aerobic</v>
      </c>
      <c r="BD782" t="str">
        <f>IF(ISNUMBER(SEARCH("anaer",$AW782)),"anaer","")</f>
        <v/>
      </c>
      <c r="BE782" t="str">
        <f>IF(ISNUMBER(SEARCH("thickening",$AZ782)),"thickening","")</f>
        <v>thickening</v>
      </c>
      <c r="BF782" s="2" t="str">
        <f>IF(ISNUMBER(SEARCH("airDry",$AW782)),"airDry","")</f>
        <v/>
      </c>
      <c r="BG782" s="2" t="str">
        <f>IF(ISNUMBER(SEARCH("heatDry",$AY782)),"heatDry","")</f>
        <v/>
      </c>
      <c r="BH782" s="2" t="str">
        <f>IF(AND(ISNUMBER(SEARCH("aerobic",$AW782)),ISNUMBER(SEARCH("anaer",$AW782))),"Combined Aer and Anaer.","")</f>
        <v/>
      </c>
    </row>
    <row r="783" spans="1:60" x14ac:dyDescent="0.3">
      <c r="A783" s="4">
        <v>781</v>
      </c>
      <c r="B783" t="s">
        <v>3826</v>
      </c>
      <c r="C783">
        <v>1639</v>
      </c>
      <c r="D783">
        <v>232.68878144136431</v>
      </c>
      <c r="E783">
        <v>232.04054766483151</v>
      </c>
      <c r="F783">
        <v>182.88937660997681</v>
      </c>
      <c r="G783">
        <v>275.71918150730932</v>
      </c>
      <c r="H783">
        <v>-76.437991285941578</v>
      </c>
      <c r="I783">
        <v>-77.712894288632043</v>
      </c>
      <c r="J783">
        <v>-90.245487856759325</v>
      </c>
      <c r="K783">
        <v>-59.427026374381448</v>
      </c>
      <c r="L783">
        <v>1107.3894059201821</v>
      </c>
      <c r="M783">
        <v>1103.1521987115671</v>
      </c>
      <c r="N783">
        <v>1087.7801896036699</v>
      </c>
      <c r="O783">
        <v>1139.704172286253</v>
      </c>
      <c r="P783">
        <v>38.566040622434187</v>
      </c>
      <c r="Q783">
        <v>39.048747204702408</v>
      </c>
      <c r="R783">
        <v>31.120004205716238</v>
      </c>
      <c r="S783">
        <v>44.436654965927033</v>
      </c>
      <c r="T783">
        <v>70.64487235276836</v>
      </c>
      <c r="U783">
        <v>70.644760491142563</v>
      </c>
      <c r="V783">
        <v>70.596865737694742</v>
      </c>
      <c r="W783">
        <v>70.692418200992947</v>
      </c>
      <c r="X783">
        <v>4706.1881457332192</v>
      </c>
      <c r="Y783">
        <v>4721.3041520310626</v>
      </c>
      <c r="Z783">
        <v>4574.6893272966272</v>
      </c>
      <c r="AA783">
        <v>4789.896679622294</v>
      </c>
      <c r="AB783">
        <v>881.68963207436764</v>
      </c>
      <c r="AC783">
        <v>873.89157941804808</v>
      </c>
      <c r="AD783">
        <v>743.33657175803728</v>
      </c>
      <c r="AE783">
        <v>1060.7210727083591</v>
      </c>
      <c r="AF783">
        <v>66.21942761612398</v>
      </c>
      <c r="AG783">
        <v>65.965481969391817</v>
      </c>
      <c r="AH783">
        <v>65.049976388125543</v>
      </c>
      <c r="AI783">
        <v>68.146956330610848</v>
      </c>
      <c r="AJ783">
        <v>0.58539208482271832</v>
      </c>
      <c r="AK783">
        <v>0.58539176188058462</v>
      </c>
      <c r="AL783">
        <v>0.58534671088018342</v>
      </c>
      <c r="AM783">
        <v>0.58543765080120103</v>
      </c>
      <c r="AN783">
        <v>0.96514510614106597</v>
      </c>
      <c r="AO783">
        <v>0.96514510614106608</v>
      </c>
      <c r="AP783">
        <v>0.96514510614106608</v>
      </c>
      <c r="AQ783">
        <v>0.96514510614106608</v>
      </c>
      <c r="AR783">
        <v>14.031139683341159</v>
      </c>
      <c r="AS783">
        <v>14.031139683341159</v>
      </c>
      <c r="AT783">
        <v>14.031139683341159</v>
      </c>
      <c r="AU783">
        <v>14.031139683341159</v>
      </c>
      <c r="AV783" t="str">
        <f>VLOOKUP(Sheet1[[#This Row],[NPDES ID2]],Combined_Sheet__Major_Only___2[[NPDES ID2]:[ECHO BFR]],3,FALSE)</f>
        <v>NC</v>
      </c>
      <c r="AW783" t="s">
        <v>41</v>
      </c>
      <c r="AX783" t="str">
        <f>VLOOKUP(Sheet1[[#This Row],[NPDES ID2]],Combined_Sheet__Major_Only___2[[NPDES ID2]:[ECHO BFR]],27,FALSE)</f>
        <v>-</v>
      </c>
      <c r="AY783" t="str">
        <f>VLOOKUP(Sheet1[[#This Row],[NPDES ID2]],Combined_Sheet__Major_Only___2[[NPDES ID2]:[ECHO BFR]],28,FALSE)</f>
        <v>-</v>
      </c>
      <c r="AZ783" t="str">
        <f>VLOOKUP(Sheet1[[#This Row],[NPDES ID2]],Combined_Sheet__Major_Only___2[[NPDES ID2]:[ECHO BFR]],29,FALSE)</f>
        <v>thickening</v>
      </c>
      <c r="BA783">
        <f>VLOOKUP(Sheet1[[#This Row],[NPDES ID2]],Combined_Sheet__Major_Only___2[[NPDES ID2]:[ECHO BFR]],17,FALSE)</f>
        <v>34.964309</v>
      </c>
      <c r="BB783">
        <f>VLOOKUP(Sheet1[[#This Row],[NPDES ID2]],Combined_Sheet__Major_Only___2[[NPDES ID2]:[ECHO BFR]],18,FALSE)</f>
        <v>-78.832921999999996</v>
      </c>
      <c r="BC783" t="str">
        <f>IF(ISNUMBER(SEARCH("aerobic",$AW783)),"aerobic","")</f>
        <v>aerobic</v>
      </c>
      <c r="BD783" t="str">
        <f>IF(ISNUMBER(SEARCH("anaer",$AW783)),"anaer","")</f>
        <v/>
      </c>
      <c r="BE783" t="str">
        <f>IF(ISNUMBER(SEARCH("thickening",$AZ783)),"thickening","")</f>
        <v>thickening</v>
      </c>
      <c r="BF783" s="3" t="str">
        <f>IF(ISNUMBER(SEARCH("airDry",$AW783)),"airDry","")</f>
        <v/>
      </c>
      <c r="BG783" s="3" t="str">
        <f>IF(ISNUMBER(SEARCH("heatDry",$AY783)),"heatDry","")</f>
        <v/>
      </c>
      <c r="BH783" s="3" t="str">
        <f>IF(AND(ISNUMBER(SEARCH("aerobic",$AW783)),ISNUMBER(SEARCH("anaer",$AW783))),"Combined Aer and Anaer.","")</f>
        <v/>
      </c>
    </row>
    <row r="784" spans="1:60" x14ac:dyDescent="0.3">
      <c r="A784" s="4">
        <v>782</v>
      </c>
      <c r="B784" t="s">
        <v>3830</v>
      </c>
      <c r="C784">
        <v>1601</v>
      </c>
      <c r="D784">
        <v>241.0314059368435</v>
      </c>
      <c r="E784">
        <v>240.49144520216359</v>
      </c>
      <c r="F784">
        <v>190.13305461707091</v>
      </c>
      <c r="G784">
        <v>284.89570950894978</v>
      </c>
      <c r="H784">
        <v>-76.202758865209731</v>
      </c>
      <c r="I784">
        <v>-77.503496576102691</v>
      </c>
      <c r="J784">
        <v>-89.830468960760498</v>
      </c>
      <c r="K784">
        <v>-59.583702230855422</v>
      </c>
      <c r="L784">
        <v>1042.269524886048</v>
      </c>
      <c r="M784">
        <v>1037.8405777911121</v>
      </c>
      <c r="N784">
        <v>1021.742174247742</v>
      </c>
      <c r="O784">
        <v>1076.105640858076</v>
      </c>
      <c r="P784">
        <v>37.74200704354142</v>
      </c>
      <c r="Q784">
        <v>38.165574503992787</v>
      </c>
      <c r="R784">
        <v>30.694127444827021</v>
      </c>
      <c r="S784">
        <v>43.180084670883012</v>
      </c>
      <c r="T784">
        <v>262.13819002780002</v>
      </c>
      <c r="U784">
        <v>262.13778264051098</v>
      </c>
      <c r="V784">
        <v>261.96335540842188</v>
      </c>
      <c r="W784">
        <v>262.31134658684101</v>
      </c>
      <c r="X784">
        <v>18124.852478915869</v>
      </c>
      <c r="Y784">
        <v>18189.943660627399</v>
      </c>
      <c r="Z784">
        <v>17561.25901424501</v>
      </c>
      <c r="AA784">
        <v>18483.756904787198</v>
      </c>
      <c r="AB784">
        <v>2712.8478182918652</v>
      </c>
      <c r="AC784">
        <v>2698.1394500326419</v>
      </c>
      <c r="AD784">
        <v>2364.3497983904949</v>
      </c>
      <c r="AE784">
        <v>3142.767101177626</v>
      </c>
      <c r="AF784">
        <v>63.812395032663893</v>
      </c>
      <c r="AG784">
        <v>63.53992863138081</v>
      </c>
      <c r="AH784">
        <v>62.563043002583697</v>
      </c>
      <c r="AI784">
        <v>65.872901198139388</v>
      </c>
      <c r="AJ784">
        <v>0.55597014858438432</v>
      </c>
      <c r="AK784">
        <v>0.55596941415433698</v>
      </c>
      <c r="AL784">
        <v>0.55586761680729591</v>
      </c>
      <c r="AM784">
        <v>0.55607312708974299</v>
      </c>
      <c r="AN784">
        <v>0.99025075319221556</v>
      </c>
      <c r="AO784">
        <v>0.99025075319221567</v>
      </c>
      <c r="AP784">
        <v>0.99025075319221567</v>
      </c>
      <c r="AQ784">
        <v>0.99025075319221567</v>
      </c>
      <c r="AR784">
        <v>15.44388598378424</v>
      </c>
      <c r="AS784">
        <v>15.44388598378425</v>
      </c>
      <c r="AT784">
        <v>15.44388598378425</v>
      </c>
      <c r="AU784">
        <v>15.44388598378425</v>
      </c>
      <c r="AV784" t="str">
        <f>VLOOKUP(Sheet1[[#This Row],[NPDES ID2]],Combined_Sheet__Major_Only___2[[NPDES ID2]:[ECHO BFR]],3,FALSE)</f>
        <v>IA</v>
      </c>
      <c r="AW784" t="s">
        <v>12181</v>
      </c>
      <c r="AX784" t="str">
        <f>VLOOKUP(Sheet1[[#This Row],[NPDES ID2]],Combined_Sheet__Major_Only___2[[NPDES ID2]:[ECHO BFR]],27,FALSE)</f>
        <v>methaneBioCaptureRecover</v>
      </c>
      <c r="AY784" t="str">
        <f>VLOOKUP(Sheet1[[#This Row],[NPDES ID2]],Combined_Sheet__Major_Only___2[[NPDES ID2]:[ECHO BFR]],28,FALSE)</f>
        <v>-</v>
      </c>
      <c r="AZ784" t="str">
        <f>VLOOKUP(Sheet1[[#This Row],[NPDES ID2]],Combined_Sheet__Major_Only___2[[NPDES ID2]:[ECHO BFR]],29,FALSE)</f>
        <v>sludgeLagoon</v>
      </c>
      <c r="BA784">
        <f>VLOOKUP(Sheet1[[#This Row],[NPDES ID2]],Combined_Sheet__Major_Only___2[[NPDES ID2]:[ECHO BFR]],17,FALSE)</f>
        <v>42.801110999999999</v>
      </c>
      <c r="BB784">
        <f>VLOOKUP(Sheet1[[#This Row],[NPDES ID2]],Combined_Sheet__Major_Only___2[[NPDES ID2]:[ECHO BFR]],18,FALSE)</f>
        <v>-96.217777999999996</v>
      </c>
      <c r="BC784" t="str">
        <f>IF(ISNUMBER(SEARCH("aerobic",$AW784)),"aerobic","")</f>
        <v/>
      </c>
      <c r="BD784" t="str">
        <f>IF(ISNUMBER(SEARCH("anaer",$AW784)),"anaer","")</f>
        <v>anaer</v>
      </c>
      <c r="BE784" t="str">
        <f>IF(ISNUMBER(SEARCH("thickening",$AZ784)),"thickening","")</f>
        <v/>
      </c>
      <c r="BF784" s="2" t="str">
        <f>IF(ISNUMBER(SEARCH("airDry",$AW784)),"airDry","")</f>
        <v/>
      </c>
      <c r="BG784" s="2" t="str">
        <f>IF(ISNUMBER(SEARCH("heatDry",$AY784)),"heatDry","")</f>
        <v/>
      </c>
      <c r="BH784" s="2" t="str">
        <f>IF(AND(ISNUMBER(SEARCH("aerobic",$AW784)),ISNUMBER(SEARCH("anaer",$AW784))),"Combined Aer and Anaer.","")</f>
        <v/>
      </c>
    </row>
    <row r="785" spans="1:60" x14ac:dyDescent="0.3">
      <c r="A785" s="4">
        <v>783</v>
      </c>
      <c r="B785" t="s">
        <v>3835</v>
      </c>
      <c r="C785">
        <v>1597</v>
      </c>
      <c r="D785">
        <v>254.79862401921571</v>
      </c>
      <c r="E785">
        <v>254.0591125466984</v>
      </c>
      <c r="F785">
        <v>201.3607532226319</v>
      </c>
      <c r="G785">
        <v>301.46411287806649</v>
      </c>
      <c r="H785">
        <v>-77.109710440630522</v>
      </c>
      <c r="I785">
        <v>-78.206616075675853</v>
      </c>
      <c r="J785">
        <v>-90.761746137460946</v>
      </c>
      <c r="K785">
        <v>-62.150659872655467</v>
      </c>
      <c r="L785">
        <v>983.40103894294896</v>
      </c>
      <c r="M785">
        <v>978.5563006731029</v>
      </c>
      <c r="N785">
        <v>960.99696299818504</v>
      </c>
      <c r="O785">
        <v>1020.317087879573</v>
      </c>
      <c r="P785">
        <v>37.75831498639576</v>
      </c>
      <c r="Q785">
        <v>38.073466818162352</v>
      </c>
      <c r="R785">
        <v>31.016083055794411</v>
      </c>
      <c r="S785">
        <v>43.349433124039678</v>
      </c>
      <c r="T785">
        <v>3.9693356650117821</v>
      </c>
      <c r="U785">
        <v>3.9693267016617</v>
      </c>
      <c r="V785">
        <v>3.965488947300146</v>
      </c>
      <c r="W785">
        <v>3.973145461978302</v>
      </c>
      <c r="X785">
        <v>290.1788192501869</v>
      </c>
      <c r="Y785">
        <v>291.34199985719607</v>
      </c>
      <c r="Z785">
        <v>279.83477450146609</v>
      </c>
      <c r="AA785">
        <v>296.82774705266542</v>
      </c>
      <c r="AB785">
        <v>46.38592198634413</v>
      </c>
      <c r="AC785">
        <v>46.10354496935728</v>
      </c>
      <c r="AD785">
        <v>40.012794456853577</v>
      </c>
      <c r="AE785">
        <v>54.356767618769148</v>
      </c>
      <c r="AF785">
        <v>60.348921182267439</v>
      </c>
      <c r="AG785">
        <v>60.051369621150407</v>
      </c>
      <c r="AH785">
        <v>58.975363754295628</v>
      </c>
      <c r="AI785">
        <v>62.612303072414221</v>
      </c>
      <c r="AJ785">
        <v>0.51367538640654964</v>
      </c>
      <c r="AK785">
        <v>0.51367525459440988</v>
      </c>
      <c r="AL785">
        <v>0.51365682054633599</v>
      </c>
      <c r="AM785">
        <v>0.5136940299474656</v>
      </c>
      <c r="AN785">
        <v>0.66281432310599908</v>
      </c>
      <c r="AO785">
        <v>0.66281432310599897</v>
      </c>
      <c r="AP785">
        <v>0.66281432310599897</v>
      </c>
      <c r="AQ785">
        <v>0.66281432310599897</v>
      </c>
      <c r="AR785">
        <v>14.028622718411979</v>
      </c>
      <c r="AS785">
        <v>14.02862271841199</v>
      </c>
      <c r="AT785">
        <v>14.02862271841199</v>
      </c>
      <c r="AU785">
        <v>14.02862271841199</v>
      </c>
      <c r="AV785" t="str">
        <f>VLOOKUP(Sheet1[[#This Row],[NPDES ID2]],Combined_Sheet__Major_Only___2[[NPDES ID2]:[ECHO BFR]],3,FALSE)</f>
        <v>CA</v>
      </c>
      <c r="AW785" t="s">
        <v>118</v>
      </c>
      <c r="AX785" t="str">
        <f>VLOOKUP(Sheet1[[#This Row],[NPDES ID2]],Combined_Sheet__Major_Only___2[[NPDES ID2]:[ECHO BFR]],27,FALSE)</f>
        <v>methaneBioCaptureRecover, tempSludgeStore</v>
      </c>
      <c r="AY785" t="str">
        <f>VLOOKUP(Sheet1[[#This Row],[NPDES ID2]],Combined_Sheet__Major_Only___2[[NPDES ID2]:[ECHO BFR]],28,FALSE)</f>
        <v>-</v>
      </c>
      <c r="AZ785" t="str">
        <f>VLOOKUP(Sheet1[[#This Row],[NPDES ID2]],Combined_Sheet__Major_Only___2[[NPDES ID2]:[ECHO BFR]],29,FALSE)</f>
        <v>sludgeLagoon, thickening, preliminaryOps</v>
      </c>
      <c r="BA785">
        <f>VLOOKUP(Sheet1[[#This Row],[NPDES ID2]],Combined_Sheet__Major_Only___2[[NPDES ID2]:[ECHO BFR]],17,FALSE)</f>
        <v>34.616658000000001</v>
      </c>
      <c r="BB785">
        <f>VLOOKUP(Sheet1[[#This Row],[NPDES ID2]],Combined_Sheet__Major_Only___2[[NPDES ID2]:[ECHO BFR]],18,FALSE)</f>
        <v>-117.355048</v>
      </c>
      <c r="BC785" t="str">
        <f>IF(ISNUMBER(SEARCH("aerobic",$AW785)),"aerobic","")</f>
        <v>aerobic</v>
      </c>
      <c r="BD785" t="str">
        <f>IF(ISNUMBER(SEARCH("anaer",$AW785)),"anaer","")</f>
        <v/>
      </c>
      <c r="BE785" t="str">
        <f>IF(ISNUMBER(SEARCH("thickening",$AZ785)),"thickening","")</f>
        <v>thickening</v>
      </c>
      <c r="BF785" s="3" t="str">
        <f>IF(ISNUMBER(SEARCH("airDry",$AW785)),"airDry","")</f>
        <v>airDry</v>
      </c>
      <c r="BG785" s="3" t="str">
        <f>IF(ISNUMBER(SEARCH("heatDry",$AY785)),"heatDry","")</f>
        <v/>
      </c>
      <c r="BH785" s="3" t="str">
        <f>IF(AND(ISNUMBER(SEARCH("aerobic",$AW785)),ISNUMBER(SEARCH("anaer",$AW785))),"Combined Aer and Anaer.","")</f>
        <v/>
      </c>
    </row>
    <row r="786" spans="1:60" x14ac:dyDescent="0.3">
      <c r="A786" s="4">
        <v>784</v>
      </c>
      <c r="B786" t="s">
        <v>3840</v>
      </c>
      <c r="C786">
        <v>1574.21</v>
      </c>
      <c r="D786">
        <v>314.14401941042757</v>
      </c>
      <c r="E786">
        <v>311.52838027146788</v>
      </c>
      <c r="F786">
        <v>250.47012039820271</v>
      </c>
      <c r="G786">
        <v>375.6754599639475</v>
      </c>
      <c r="H786">
        <v>-77.798118004675217</v>
      </c>
      <c r="I786">
        <v>-77.420344068473156</v>
      </c>
      <c r="J786">
        <v>-89.964742533495411</v>
      </c>
      <c r="K786">
        <v>-65.891180541038239</v>
      </c>
      <c r="L786">
        <v>785.8912026434939</v>
      </c>
      <c r="M786">
        <v>779.75154122345452</v>
      </c>
      <c r="N786">
        <v>757.48971346558073</v>
      </c>
      <c r="O786">
        <v>832.69199920076233</v>
      </c>
      <c r="P786">
        <v>37.52099695571269</v>
      </c>
      <c r="Q786">
        <v>37.427334370231428</v>
      </c>
      <c r="R786">
        <v>32.185132015576251</v>
      </c>
      <c r="S786">
        <v>42.476126673261788</v>
      </c>
      <c r="T786">
        <v>45.73625047749934</v>
      </c>
      <c r="U786">
        <v>45.736177056572629</v>
      </c>
      <c r="V786">
        <v>45.704741100244632</v>
      </c>
      <c r="W786">
        <v>45.767457428172847</v>
      </c>
      <c r="X786">
        <v>4126.4478389176447</v>
      </c>
      <c r="Y786">
        <v>4153.1809544247826</v>
      </c>
      <c r="Z786">
        <v>3893.4704919432188</v>
      </c>
      <c r="AA786">
        <v>4277.1891966487538</v>
      </c>
      <c r="AB786">
        <v>1142.6862650059099</v>
      </c>
      <c r="AC786">
        <v>1106.5379147074109</v>
      </c>
      <c r="AD786">
        <v>883.04391697559504</v>
      </c>
      <c r="AE786">
        <v>1561.769730141554</v>
      </c>
      <c r="AF786">
        <v>48.928742950249571</v>
      </c>
      <c r="AG786">
        <v>48.546072499564673</v>
      </c>
      <c r="AH786">
        <v>47.16278890743552</v>
      </c>
      <c r="AI786">
        <v>51.838814507083121</v>
      </c>
      <c r="AJ786">
        <v>0.37463927009951631</v>
      </c>
      <c r="AK786">
        <v>0.37463906182163331</v>
      </c>
      <c r="AL786">
        <v>0.37461000773574959</v>
      </c>
      <c r="AM786">
        <v>0.37466865633065982</v>
      </c>
      <c r="AN786">
        <v>0.94758956659068361</v>
      </c>
      <c r="AO786">
        <v>0.94758956659068372</v>
      </c>
      <c r="AP786">
        <v>0.94758956659068372</v>
      </c>
      <c r="AQ786">
        <v>0.94758956659068372</v>
      </c>
      <c r="AR786">
        <v>8.4921686246099988</v>
      </c>
      <c r="AS786">
        <v>8.4921686246099952</v>
      </c>
      <c r="AT786">
        <v>8.4921686246099952</v>
      </c>
      <c r="AU786">
        <v>8.4921686246099952</v>
      </c>
      <c r="AV786" t="str">
        <f>VLOOKUP(Sheet1[[#This Row],[NPDES ID2]],Combined_Sheet__Major_Only___2[[NPDES ID2]:[ECHO BFR]],3,FALSE)</f>
        <v>IN</v>
      </c>
      <c r="AW786" t="s">
        <v>87</v>
      </c>
      <c r="AX786" t="str">
        <f>VLOOKUP(Sheet1[[#This Row],[NPDES ID2]],Combined_Sheet__Major_Only___2[[NPDES ID2]:[ECHO BFR]],27,FALSE)</f>
        <v>tempSludgeStore</v>
      </c>
      <c r="AY786" t="str">
        <f>VLOOKUP(Sheet1[[#This Row],[NPDES ID2]],Combined_Sheet__Major_Only___2[[NPDES ID2]:[ECHO BFR]],28,FALSE)</f>
        <v>pasteurize</v>
      </c>
      <c r="AZ786" t="str">
        <f>VLOOKUP(Sheet1[[#This Row],[NPDES ID2]],Combined_Sheet__Major_Only___2[[NPDES ID2]:[ECHO BFR]],29,FALSE)</f>
        <v>thickening</v>
      </c>
      <c r="BA786">
        <f>VLOOKUP(Sheet1[[#This Row],[NPDES ID2]],Combined_Sheet__Major_Only___2[[NPDES ID2]:[ECHO BFR]],17,FALSE)</f>
        <v>41.663519999999998</v>
      </c>
      <c r="BB786">
        <f>VLOOKUP(Sheet1[[#This Row],[NPDES ID2]],Combined_Sheet__Major_Only___2[[NPDES ID2]:[ECHO BFR]],18,FALSE)</f>
        <v>-85.143500000000003</v>
      </c>
      <c r="BC786" t="str">
        <f>IF(ISNUMBER(SEARCH("aerobic",$AW786)),"aerobic","")</f>
        <v/>
      </c>
      <c r="BD786" t="str">
        <f>IF(ISNUMBER(SEARCH("anaer",$AW786)),"anaer","")</f>
        <v/>
      </c>
      <c r="BE786" t="str">
        <f>IF(ISNUMBER(SEARCH("thickening",$AZ786)),"thickening","")</f>
        <v>thickening</v>
      </c>
      <c r="BF786" s="2" t="str">
        <f>IF(ISNUMBER(SEARCH("airDry",$AW786)),"airDry","")</f>
        <v/>
      </c>
      <c r="BG786" s="2" t="str">
        <f>IF(ISNUMBER(SEARCH("heatDry",$AY786)),"heatDry","")</f>
        <v/>
      </c>
      <c r="BH786" s="2" t="str">
        <f>IF(AND(ISNUMBER(SEARCH("aerobic",$AW786)),ISNUMBER(SEARCH("anaer",$AW786))),"Combined Aer and Anaer.","")</f>
        <v/>
      </c>
    </row>
    <row r="787" spans="1:60" x14ac:dyDescent="0.3">
      <c r="A787" s="4">
        <v>785</v>
      </c>
      <c r="B787" t="s">
        <v>3845</v>
      </c>
      <c r="C787">
        <v>1572.78</v>
      </c>
      <c r="D787">
        <v>242.39578678422399</v>
      </c>
      <c r="E787">
        <v>241.9882187752298</v>
      </c>
      <c r="F787">
        <v>191.6316148203656</v>
      </c>
      <c r="G787">
        <v>286.09236925913342</v>
      </c>
      <c r="H787">
        <v>-76.842173951971532</v>
      </c>
      <c r="I787">
        <v>-78.130839423338216</v>
      </c>
      <c r="J787">
        <v>-91.038432162112997</v>
      </c>
      <c r="K787">
        <v>-61.02966171867007</v>
      </c>
      <c r="L787">
        <v>1016.8407034989229</v>
      </c>
      <c r="M787">
        <v>1012.430628675521</v>
      </c>
      <c r="N787">
        <v>996.44488845175124</v>
      </c>
      <c r="O787">
        <v>1050.4481411338991</v>
      </c>
      <c r="P787">
        <v>37.096361934474622</v>
      </c>
      <c r="Q787">
        <v>37.493206413738648</v>
      </c>
      <c r="R787">
        <v>30.212602129212339</v>
      </c>
      <c r="S787">
        <v>42.455613485912103</v>
      </c>
      <c r="T787">
        <v>3.7797459041952082</v>
      </c>
      <c r="U787">
        <v>3.7797372334330892</v>
      </c>
      <c r="V787">
        <v>3.7760247537424871</v>
      </c>
      <c r="W787">
        <v>3.7834313390956851</v>
      </c>
      <c r="X787">
        <v>263.15715747857757</v>
      </c>
      <c r="Y787">
        <v>264.07964717881498</v>
      </c>
      <c r="Z787">
        <v>254.90387457994859</v>
      </c>
      <c r="AA787">
        <v>268.45965908074322</v>
      </c>
      <c r="AB787">
        <v>53.386277283959672</v>
      </c>
      <c r="AC787">
        <v>52.777789197824788</v>
      </c>
      <c r="AD787">
        <v>44.340330523171438</v>
      </c>
      <c r="AE787">
        <v>65.195602554639095</v>
      </c>
      <c r="AF787">
        <v>63.362204850983098</v>
      </c>
      <c r="AG787">
        <v>63.087123981194857</v>
      </c>
      <c r="AH787">
        <v>62.092804353463023</v>
      </c>
      <c r="AI787">
        <v>65.454027132814645</v>
      </c>
      <c r="AJ787">
        <v>0.55046982365377861</v>
      </c>
      <c r="AK787">
        <v>0.55046966981740542</v>
      </c>
      <c r="AL787">
        <v>0.55044815983988904</v>
      </c>
      <c r="AM787">
        <v>0.55049157819153005</v>
      </c>
      <c r="AN787">
        <v>0.65428760483336679</v>
      </c>
      <c r="AO787">
        <v>0.65428760483336679</v>
      </c>
      <c r="AP787">
        <v>0.65428760483336679</v>
      </c>
      <c r="AQ787">
        <v>0.65428760483336679</v>
      </c>
      <c r="AR787">
        <v>12.847456534026639</v>
      </c>
      <c r="AS787">
        <v>12.847456534026639</v>
      </c>
      <c r="AT787">
        <v>12.847456534026639</v>
      </c>
      <c r="AU787">
        <v>12.847456534026639</v>
      </c>
      <c r="AV787" t="str">
        <f>VLOOKUP(Sheet1[[#This Row],[NPDES ID2]],Combined_Sheet__Major_Only___2[[NPDES ID2]:[ECHO BFR]],3,FALSE)</f>
        <v>IA</v>
      </c>
      <c r="AW787" t="s">
        <v>118</v>
      </c>
      <c r="AX787" t="str">
        <f>VLOOKUP(Sheet1[[#This Row],[NPDES ID2]],Combined_Sheet__Major_Only___2[[NPDES ID2]:[ECHO BFR]],27,FALSE)</f>
        <v>-</v>
      </c>
      <c r="AY787" t="str">
        <f>VLOOKUP(Sheet1[[#This Row],[NPDES ID2]],Combined_Sheet__Major_Only___2[[NPDES ID2]:[ECHO BFR]],28,FALSE)</f>
        <v>-</v>
      </c>
      <c r="AZ787" t="str">
        <f>VLOOKUP(Sheet1[[#This Row],[NPDES ID2]],Combined_Sheet__Major_Only___2[[NPDES ID2]:[ECHO BFR]],29,FALSE)</f>
        <v>thickening, preliminaryOps</v>
      </c>
      <c r="BA787">
        <f>VLOOKUP(Sheet1[[#This Row],[NPDES ID2]],Combined_Sheet__Major_Only___2[[NPDES ID2]:[ECHO BFR]],17,FALSE)</f>
        <v>42.648800000000001</v>
      </c>
      <c r="BB787">
        <f>VLOOKUP(Sheet1[[#This Row],[NPDES ID2]],Combined_Sheet__Major_Only___2[[NPDES ID2]:[ECHO BFR]],18,FALSE)</f>
        <v>-93.906800000000004</v>
      </c>
      <c r="BC787" t="str">
        <f>IF(ISNUMBER(SEARCH("aerobic",$AW787)),"aerobic","")</f>
        <v>aerobic</v>
      </c>
      <c r="BD787" t="str">
        <f>IF(ISNUMBER(SEARCH("anaer",$AW787)),"anaer","")</f>
        <v/>
      </c>
      <c r="BE787" t="str">
        <f>IF(ISNUMBER(SEARCH("thickening",$AZ787)),"thickening","")</f>
        <v>thickening</v>
      </c>
      <c r="BF787" s="3" t="str">
        <f>IF(ISNUMBER(SEARCH("airDry",$AW787)),"airDry","")</f>
        <v>airDry</v>
      </c>
      <c r="BG787" s="3" t="str">
        <f>IF(ISNUMBER(SEARCH("heatDry",$AY787)),"heatDry","")</f>
        <v/>
      </c>
      <c r="BH787" s="3" t="str">
        <f>IF(AND(ISNUMBER(SEARCH("aerobic",$AW787)),ISNUMBER(SEARCH("anaer",$AW787))),"Combined Aer and Anaer.","")</f>
        <v/>
      </c>
    </row>
    <row r="788" spans="1:60" x14ac:dyDescent="0.3">
      <c r="A788" s="4">
        <v>786</v>
      </c>
      <c r="B788" t="s">
        <v>3850</v>
      </c>
      <c r="C788">
        <v>1555.13</v>
      </c>
      <c r="D788">
        <v>226.8805903887249</v>
      </c>
      <c r="E788">
        <v>226.44112591775419</v>
      </c>
      <c r="F788">
        <v>179.32809437660291</v>
      </c>
      <c r="G788">
        <v>268.12981014406307</v>
      </c>
      <c r="H788">
        <v>-76.364299717032111</v>
      </c>
      <c r="I788">
        <v>-77.72501677241398</v>
      </c>
      <c r="J788">
        <v>-90.090220039169665</v>
      </c>
      <c r="K788">
        <v>-58.913340568498647</v>
      </c>
      <c r="L788">
        <v>1073.3104862646071</v>
      </c>
      <c r="M788">
        <v>1069.4585199493431</v>
      </c>
      <c r="N788">
        <v>1055.4865532908559</v>
      </c>
      <c r="O788">
        <v>1102.682551886315</v>
      </c>
      <c r="P788">
        <v>36.549545543449582</v>
      </c>
      <c r="Q788">
        <v>37.040741333009493</v>
      </c>
      <c r="R788">
        <v>29.37585694308682</v>
      </c>
      <c r="S788">
        <v>42.312075235511671</v>
      </c>
      <c r="T788">
        <v>61.824077786624883</v>
      </c>
      <c r="U788">
        <v>61.823979537856168</v>
      </c>
      <c r="V788">
        <v>61.78191327499794</v>
      </c>
      <c r="W788">
        <v>61.865837603833519</v>
      </c>
      <c r="X788">
        <v>4031.7846068408571</v>
      </c>
      <c r="Y788">
        <v>4043.8943025337849</v>
      </c>
      <c r="Z788">
        <v>3926.1691631224448</v>
      </c>
      <c r="AA788">
        <v>4099.0056725290187</v>
      </c>
      <c r="AB788">
        <v>712.86933493451477</v>
      </c>
      <c r="AC788">
        <v>707.73559706357264</v>
      </c>
      <c r="AD788">
        <v>606.96740483616236</v>
      </c>
      <c r="AE788">
        <v>848.83883903221317</v>
      </c>
      <c r="AF788">
        <v>67.642090025242382</v>
      </c>
      <c r="AG788">
        <v>67.398836199733395</v>
      </c>
      <c r="AH788">
        <v>66.521519665083403</v>
      </c>
      <c r="AI788">
        <v>69.488991069733515</v>
      </c>
      <c r="AJ788">
        <v>0.6027916929625331</v>
      </c>
      <c r="AK788">
        <v>0.6027914102921097</v>
      </c>
      <c r="AL788">
        <v>0.60275194969224577</v>
      </c>
      <c r="AM788">
        <v>0.6028316039015299</v>
      </c>
      <c r="AN788">
        <v>0.96045422376948919</v>
      </c>
      <c r="AO788">
        <v>0.9604542237694893</v>
      </c>
      <c r="AP788">
        <v>0.9604542237694893</v>
      </c>
      <c r="AQ788">
        <v>0.9604542237694893</v>
      </c>
      <c r="AR788">
        <v>14.814267883071119</v>
      </c>
      <c r="AS788">
        <v>14.814267883071111</v>
      </c>
      <c r="AT788">
        <v>14.814267883071111</v>
      </c>
      <c r="AU788">
        <v>14.814267883071111</v>
      </c>
      <c r="AV788" t="str">
        <f>VLOOKUP(Sheet1[[#This Row],[NPDES ID2]],Combined_Sheet__Major_Only___2[[NPDES ID2]:[ECHO BFR]],3,FALSE)</f>
        <v>FL</v>
      </c>
      <c r="AW788" t="s">
        <v>12181</v>
      </c>
      <c r="AX788" t="str">
        <f>VLOOKUP(Sheet1[[#This Row],[NPDES ID2]],Combined_Sheet__Major_Only___2[[NPDES ID2]:[ECHO BFR]],27,FALSE)</f>
        <v>tempSludgeStore</v>
      </c>
      <c r="AY788" t="str">
        <f>VLOOKUP(Sheet1[[#This Row],[NPDES ID2]],Combined_Sheet__Major_Only___2[[NPDES ID2]:[ECHO BFR]],28,FALSE)</f>
        <v>-</v>
      </c>
      <c r="AZ788" t="str">
        <f>VLOOKUP(Sheet1[[#This Row],[NPDES ID2]],Combined_Sheet__Major_Only___2[[NPDES ID2]:[ECHO BFR]],29,FALSE)</f>
        <v>thickening</v>
      </c>
      <c r="BA788">
        <f>VLOOKUP(Sheet1[[#This Row],[NPDES ID2]],Combined_Sheet__Major_Only___2[[NPDES ID2]:[ECHO BFR]],17,FALSE)</f>
        <v>25.993110000000001</v>
      </c>
      <c r="BB788">
        <f>VLOOKUP(Sheet1[[#This Row],[NPDES ID2]],Combined_Sheet__Major_Only___2[[NPDES ID2]:[ECHO BFR]],18,FALSE)</f>
        <v>-80.334090000000003</v>
      </c>
      <c r="BC788" t="str">
        <f>IF(ISNUMBER(SEARCH("aerobic",$AW788)),"aerobic","")</f>
        <v/>
      </c>
      <c r="BD788" t="str">
        <f>IF(ISNUMBER(SEARCH("anaer",$AW788)),"anaer","")</f>
        <v>anaer</v>
      </c>
      <c r="BE788" t="str">
        <f>IF(ISNUMBER(SEARCH("thickening",$AZ788)),"thickening","")</f>
        <v>thickening</v>
      </c>
      <c r="BF788" s="2" t="str">
        <f>IF(ISNUMBER(SEARCH("airDry",$AW788)),"airDry","")</f>
        <v/>
      </c>
      <c r="BG788" s="2" t="str">
        <f>IF(ISNUMBER(SEARCH("heatDry",$AY788)),"heatDry","")</f>
        <v/>
      </c>
      <c r="BH788" s="2" t="str">
        <f>IF(AND(ISNUMBER(SEARCH("aerobic",$AW788)),ISNUMBER(SEARCH("anaer",$AW788))),"Combined Aer and Anaer.","")</f>
        <v/>
      </c>
    </row>
    <row r="789" spans="1:60" x14ac:dyDescent="0.3">
      <c r="A789" s="4">
        <v>787</v>
      </c>
      <c r="B789" t="s">
        <v>3855</v>
      </c>
      <c r="C789">
        <v>1550.36</v>
      </c>
      <c r="D789">
        <v>246.74145890420911</v>
      </c>
      <c r="E789">
        <v>246.1590401251984</v>
      </c>
      <c r="F789">
        <v>195.48892091698491</v>
      </c>
      <c r="G789">
        <v>291.39437483580917</v>
      </c>
      <c r="H789">
        <v>-76.671560059393457</v>
      </c>
      <c r="I789">
        <v>-77.87436432376083</v>
      </c>
      <c r="J789">
        <v>-90.459548894744543</v>
      </c>
      <c r="K789">
        <v>-60.976749809347638</v>
      </c>
      <c r="L789">
        <v>983.83778455570564</v>
      </c>
      <c r="M789">
        <v>979.35515161095964</v>
      </c>
      <c r="N789">
        <v>963.08794840735345</v>
      </c>
      <c r="O789">
        <v>1018.033557969772</v>
      </c>
      <c r="P789">
        <v>36.599235782964172</v>
      </c>
      <c r="Q789">
        <v>36.983601579135772</v>
      </c>
      <c r="R789">
        <v>29.904177553426319</v>
      </c>
      <c r="S789">
        <v>41.940418954661652</v>
      </c>
      <c r="T789">
        <v>120.5212482674942</v>
      </c>
      <c r="U789">
        <v>120.5210594332134</v>
      </c>
      <c r="V789">
        <v>120.440208012939</v>
      </c>
      <c r="W789">
        <v>120.6015106987707</v>
      </c>
      <c r="X789">
        <v>8549.1577003773764</v>
      </c>
      <c r="Y789">
        <v>8582.0004377446003</v>
      </c>
      <c r="Z789">
        <v>8264.6653766550917</v>
      </c>
      <c r="AA789">
        <v>8730.5253237163779</v>
      </c>
      <c r="AB789">
        <v>1521.288995033701</v>
      </c>
      <c r="AC789">
        <v>1508.6117994039189</v>
      </c>
      <c r="AD789">
        <v>1291.7476199813259</v>
      </c>
      <c r="AE789">
        <v>1811.8642835754749</v>
      </c>
      <c r="AF789">
        <v>62.196741021993297</v>
      </c>
      <c r="AG789">
        <v>61.912642187780392</v>
      </c>
      <c r="AH789">
        <v>60.888884600460791</v>
      </c>
      <c r="AI789">
        <v>64.352470708060878</v>
      </c>
      <c r="AJ789">
        <v>0.53623413295216882</v>
      </c>
      <c r="AK789">
        <v>0.53623373767081683</v>
      </c>
      <c r="AL789">
        <v>0.53617868128402446</v>
      </c>
      <c r="AM789">
        <v>0.53628982098286115</v>
      </c>
      <c r="AN789">
        <v>0.97913780756265123</v>
      </c>
      <c r="AO789">
        <v>0.97913780756265134</v>
      </c>
      <c r="AP789">
        <v>0.97913780756265134</v>
      </c>
      <c r="AQ789">
        <v>0.97913780756265134</v>
      </c>
      <c r="AR789">
        <v>13.57120903972714</v>
      </c>
      <c r="AS789">
        <v>13.57120903972714</v>
      </c>
      <c r="AT789">
        <v>13.57120903972714</v>
      </c>
      <c r="AU789">
        <v>13.57120903972714</v>
      </c>
      <c r="AV789" t="str">
        <f>VLOOKUP(Sheet1[[#This Row],[NPDES ID2]],Combined_Sheet__Major_Only___2[[NPDES ID2]:[ECHO BFR]],3,FALSE)</f>
        <v>TN</v>
      </c>
      <c r="AW789" t="s">
        <v>41</v>
      </c>
      <c r="AX789" t="str">
        <f>VLOOKUP(Sheet1[[#This Row],[NPDES ID2]],Combined_Sheet__Major_Only___2[[NPDES ID2]:[ECHO BFR]],27,FALSE)</f>
        <v>-</v>
      </c>
      <c r="AY789" t="str">
        <f>VLOOKUP(Sheet1[[#This Row],[NPDES ID2]],Combined_Sheet__Major_Only___2[[NPDES ID2]:[ECHO BFR]],28,FALSE)</f>
        <v>-</v>
      </c>
      <c r="AZ789" t="str">
        <f>VLOOKUP(Sheet1[[#This Row],[NPDES ID2]],Combined_Sheet__Major_Only___2[[NPDES ID2]:[ECHO BFR]],29,FALSE)</f>
        <v>thickening</v>
      </c>
      <c r="BA789">
        <f>VLOOKUP(Sheet1[[#This Row],[NPDES ID2]],Combined_Sheet__Major_Only___2[[NPDES ID2]:[ECHO BFR]],17,FALSE)</f>
        <v>35.926091</v>
      </c>
      <c r="BB789">
        <f>VLOOKUP(Sheet1[[#This Row],[NPDES ID2]],Combined_Sheet__Major_Only___2[[NPDES ID2]:[ECHO BFR]],18,FALSE)</f>
        <v>-83.601215999999994</v>
      </c>
      <c r="BC789" t="str">
        <f>IF(ISNUMBER(SEARCH("aerobic",$AW789)),"aerobic","")</f>
        <v>aerobic</v>
      </c>
      <c r="BD789" t="str">
        <f>IF(ISNUMBER(SEARCH("anaer",$AW789)),"anaer","")</f>
        <v/>
      </c>
      <c r="BE789" t="str">
        <f>IF(ISNUMBER(SEARCH("thickening",$AZ789)),"thickening","")</f>
        <v>thickening</v>
      </c>
      <c r="BF789" s="3" t="str">
        <f>IF(ISNUMBER(SEARCH("airDry",$AW789)),"airDry","")</f>
        <v/>
      </c>
      <c r="BG789" s="3" t="str">
        <f>IF(ISNUMBER(SEARCH("heatDry",$AY789)),"heatDry","")</f>
        <v/>
      </c>
      <c r="BH789" s="3" t="str">
        <f>IF(AND(ISNUMBER(SEARCH("aerobic",$AW789)),ISNUMBER(SEARCH("anaer",$AW789))),"Combined Aer and Anaer.","")</f>
        <v/>
      </c>
    </row>
    <row r="790" spans="1:60" x14ac:dyDescent="0.3">
      <c r="A790" s="4">
        <v>788</v>
      </c>
      <c r="B790" t="s">
        <v>3860</v>
      </c>
      <c r="C790">
        <v>1544.58</v>
      </c>
      <c r="D790">
        <v>230.07156880171431</v>
      </c>
      <c r="E790">
        <v>229.812227090346</v>
      </c>
      <c r="F790">
        <v>182.05369107964529</v>
      </c>
      <c r="G790">
        <v>271.77551427012202</v>
      </c>
      <c r="H790">
        <v>-76.472930742340068</v>
      </c>
      <c r="I790">
        <v>-77.779073340767866</v>
      </c>
      <c r="J790">
        <v>-90.304142861574704</v>
      </c>
      <c r="K790">
        <v>-59.383056709896678</v>
      </c>
      <c r="L790">
        <v>1050.8477603179831</v>
      </c>
      <c r="M790">
        <v>1046.908135077794</v>
      </c>
      <c r="N790">
        <v>1032.620446846558</v>
      </c>
      <c r="O790">
        <v>1080.883961484049</v>
      </c>
      <c r="P790">
        <v>36.33113176805314</v>
      </c>
      <c r="Q790">
        <v>36.790529940550122</v>
      </c>
      <c r="R790">
        <v>29.27933183824781</v>
      </c>
      <c r="S790">
        <v>41.924945749820623</v>
      </c>
      <c r="T790">
        <v>57.356160537027051</v>
      </c>
      <c r="U790">
        <v>57.356069183455652</v>
      </c>
      <c r="V790">
        <v>57.316955173192028</v>
      </c>
      <c r="W790">
        <v>57.394989608304677</v>
      </c>
      <c r="X790">
        <v>3794.5197272098931</v>
      </c>
      <c r="Y790">
        <v>3806.4404889516918</v>
      </c>
      <c r="Z790">
        <v>3690.6869273396001</v>
      </c>
      <c r="AA790">
        <v>3860.6196991113329</v>
      </c>
      <c r="AB790">
        <v>598.90584518741821</v>
      </c>
      <c r="AC790">
        <v>595.55175695565981</v>
      </c>
      <c r="AD790">
        <v>518.56036403207406</v>
      </c>
      <c r="AE790">
        <v>699.67393396984664</v>
      </c>
      <c r="AF790">
        <v>66.678374298510263</v>
      </c>
      <c r="AG790">
        <v>66.427950386808021</v>
      </c>
      <c r="AH790">
        <v>65.524274386425347</v>
      </c>
      <c r="AI790">
        <v>68.580452867258927</v>
      </c>
      <c r="AJ790">
        <v>0.5910043662339004</v>
      </c>
      <c r="AK790">
        <v>0.59100411269161812</v>
      </c>
      <c r="AL790">
        <v>0.59096870639813648</v>
      </c>
      <c r="AM790">
        <v>0.59104017627858785</v>
      </c>
      <c r="AN790">
        <v>0.95756120511192078</v>
      </c>
      <c r="AO790">
        <v>0.95756120511192111</v>
      </c>
      <c r="AP790">
        <v>0.95756120511192111</v>
      </c>
      <c r="AQ790">
        <v>0.95756120511192111</v>
      </c>
      <c r="AR790">
        <v>15.620387074144929</v>
      </c>
      <c r="AS790">
        <v>15.62038707414492</v>
      </c>
      <c r="AT790">
        <v>15.62038707414492</v>
      </c>
      <c r="AU790">
        <v>15.62038707414492</v>
      </c>
      <c r="AV790" t="str">
        <f>VLOOKUP(Sheet1[[#This Row],[NPDES ID2]],Combined_Sheet__Major_Only___2[[NPDES ID2]:[ECHO BFR]],3,FALSE)</f>
        <v>CA</v>
      </c>
      <c r="AW790" t="s">
        <v>12181</v>
      </c>
      <c r="AX790" t="str">
        <f>VLOOKUP(Sheet1[[#This Row],[NPDES ID2]],Combined_Sheet__Major_Only___2[[NPDES ID2]:[ECHO BFR]],27,FALSE)</f>
        <v>methaneBioCaptureRecover</v>
      </c>
      <c r="AY790" t="str">
        <f>VLOOKUP(Sheet1[[#This Row],[NPDES ID2]],Combined_Sheet__Major_Only___2[[NPDES ID2]:[ECHO BFR]],28,FALSE)</f>
        <v>-</v>
      </c>
      <c r="AZ790" t="str">
        <f>VLOOKUP(Sheet1[[#This Row],[NPDES ID2]],Combined_Sheet__Major_Only___2[[NPDES ID2]:[ECHO BFR]],29,FALSE)</f>
        <v>thickening</v>
      </c>
      <c r="BA790">
        <f>VLOOKUP(Sheet1[[#This Row],[NPDES ID2]],Combined_Sheet__Major_Only___2[[NPDES ID2]:[ECHO BFR]],17,FALSE)</f>
        <v>33.772950982902401</v>
      </c>
      <c r="BB790">
        <f>VLOOKUP(Sheet1[[#This Row],[NPDES ID2]],Combined_Sheet__Major_Only___2[[NPDES ID2]:[ECHO BFR]],18,FALSE)</f>
        <v>-116.955054908457</v>
      </c>
      <c r="BC790" t="str">
        <f>IF(ISNUMBER(SEARCH("aerobic",$AW790)),"aerobic","")</f>
        <v/>
      </c>
      <c r="BD790" t="str">
        <f>IF(ISNUMBER(SEARCH("anaer",$AW790)),"anaer","")</f>
        <v>anaer</v>
      </c>
      <c r="BE790" t="str">
        <f>IF(ISNUMBER(SEARCH("thickening",$AZ790)),"thickening","")</f>
        <v>thickening</v>
      </c>
      <c r="BF790" s="2" t="str">
        <f>IF(ISNUMBER(SEARCH("airDry",$AW790)),"airDry","")</f>
        <v/>
      </c>
      <c r="BG790" s="2" t="str">
        <f>IF(ISNUMBER(SEARCH("heatDry",$AY790)),"heatDry","")</f>
        <v/>
      </c>
      <c r="BH790" s="2" t="str">
        <f>IF(AND(ISNUMBER(SEARCH("aerobic",$AW790)),ISNUMBER(SEARCH("anaer",$AW790))),"Combined Aer and Anaer.","")</f>
        <v/>
      </c>
    </row>
    <row r="791" spans="1:60" x14ac:dyDescent="0.3">
      <c r="A791" s="4">
        <v>789</v>
      </c>
      <c r="B791" t="s">
        <v>3864</v>
      </c>
      <c r="C791">
        <v>1529.54</v>
      </c>
      <c r="D791">
        <v>246.8405749997323</v>
      </c>
      <c r="E791">
        <v>246.24638335072609</v>
      </c>
      <c r="F791">
        <v>195.8807538016992</v>
      </c>
      <c r="G791">
        <v>291.46910665131998</v>
      </c>
      <c r="H791">
        <v>-76.854751033545412</v>
      </c>
      <c r="I791">
        <v>-78.081380328198861</v>
      </c>
      <c r="J791">
        <v>-90.78918069032521</v>
      </c>
      <c r="K791">
        <v>-61.384873667569401</v>
      </c>
      <c r="L791">
        <v>969.5242330360353</v>
      </c>
      <c r="M791">
        <v>965.09173773746488</v>
      </c>
      <c r="N791">
        <v>949.01883143776888</v>
      </c>
      <c r="O791">
        <v>1003.3138421751499</v>
      </c>
      <c r="P791">
        <v>36.111586695977103</v>
      </c>
      <c r="Q791">
        <v>36.486285539253878</v>
      </c>
      <c r="R791">
        <v>29.513264258987579</v>
      </c>
      <c r="S791">
        <v>41.383122863035048</v>
      </c>
      <c r="T791">
        <v>43.085847513997066</v>
      </c>
      <c r="U791">
        <v>43.085778183354563</v>
      </c>
      <c r="V791">
        <v>43.056093526029791</v>
      </c>
      <c r="W791">
        <v>43.115315923586031</v>
      </c>
      <c r="X791">
        <v>3059.766692923662</v>
      </c>
      <c r="Y791">
        <v>3071.5231609009702</v>
      </c>
      <c r="Z791">
        <v>2957.722276440044</v>
      </c>
      <c r="AA791">
        <v>3124.8567854956882</v>
      </c>
      <c r="AB791">
        <v>613.42276983582565</v>
      </c>
      <c r="AC791">
        <v>606.59569047760851</v>
      </c>
      <c r="AD791">
        <v>510.37478707159158</v>
      </c>
      <c r="AE791">
        <v>747.07698963625012</v>
      </c>
      <c r="AF791">
        <v>62.123195349925751</v>
      </c>
      <c r="AG791">
        <v>61.838758232790582</v>
      </c>
      <c r="AH791">
        <v>60.811601702745357</v>
      </c>
      <c r="AI791">
        <v>64.284713820269545</v>
      </c>
      <c r="AJ791">
        <v>0.53533599581174773</v>
      </c>
      <c r="AK791">
        <v>0.53533576341583933</v>
      </c>
      <c r="AL791">
        <v>0.53530331154338684</v>
      </c>
      <c r="AM791">
        <v>0.53536881778242296</v>
      </c>
      <c r="AN791">
        <v>0.94462164316998853</v>
      </c>
      <c r="AO791">
        <v>0.94462164316998831</v>
      </c>
      <c r="AP791">
        <v>0.94462164316998831</v>
      </c>
      <c r="AQ791">
        <v>0.94462164316998831</v>
      </c>
      <c r="AR791">
        <v>12.677636064954971</v>
      </c>
      <c r="AS791">
        <v>12.67763606495498</v>
      </c>
      <c r="AT791">
        <v>12.67763606495498</v>
      </c>
      <c r="AU791">
        <v>12.67763606495498</v>
      </c>
      <c r="AV791" t="str">
        <f>VLOOKUP(Sheet1[[#This Row],[NPDES ID2]],Combined_Sheet__Major_Only___2[[NPDES ID2]:[ECHO BFR]],3,FALSE)</f>
        <v>SC</v>
      </c>
      <c r="AW791" t="s">
        <v>41</v>
      </c>
      <c r="AX791" t="str">
        <f>VLOOKUP(Sheet1[[#This Row],[NPDES ID2]],Combined_Sheet__Major_Only___2[[NPDES ID2]:[ECHO BFR]],27,FALSE)</f>
        <v>-</v>
      </c>
      <c r="AY791" t="str">
        <f>VLOOKUP(Sheet1[[#This Row],[NPDES ID2]],Combined_Sheet__Major_Only___2[[NPDES ID2]:[ECHO BFR]],28,FALSE)</f>
        <v>-</v>
      </c>
      <c r="AZ791" t="str">
        <f>VLOOKUP(Sheet1[[#This Row],[NPDES ID2]],Combined_Sheet__Major_Only___2[[NPDES ID2]:[ECHO BFR]],29,FALSE)</f>
        <v>thickening</v>
      </c>
      <c r="BA791">
        <f>VLOOKUP(Sheet1[[#This Row],[NPDES ID2]],Combined_Sheet__Major_Only___2[[NPDES ID2]:[ECHO BFR]],17,FALSE)</f>
        <v>34.136389000000001</v>
      </c>
      <c r="BB791">
        <f>VLOOKUP(Sheet1[[#This Row],[NPDES ID2]],Combined_Sheet__Major_Only___2[[NPDES ID2]:[ECHO BFR]],18,FALSE)</f>
        <v>-79.551389</v>
      </c>
      <c r="BC791" t="str">
        <f>IF(ISNUMBER(SEARCH("aerobic",$AW791)),"aerobic","")</f>
        <v>aerobic</v>
      </c>
      <c r="BD791" t="str">
        <f>IF(ISNUMBER(SEARCH("anaer",$AW791)),"anaer","")</f>
        <v/>
      </c>
      <c r="BE791" t="str">
        <f>IF(ISNUMBER(SEARCH("thickening",$AZ791)),"thickening","")</f>
        <v>thickening</v>
      </c>
      <c r="BF791" s="3" t="str">
        <f>IF(ISNUMBER(SEARCH("airDry",$AW791)),"airDry","")</f>
        <v/>
      </c>
      <c r="BG791" s="3" t="str">
        <f>IF(ISNUMBER(SEARCH("heatDry",$AY791)),"heatDry","")</f>
        <v/>
      </c>
      <c r="BH791" s="3" t="str">
        <f>IF(AND(ISNUMBER(SEARCH("aerobic",$AW791)),ISNUMBER(SEARCH("anaer",$AW791))),"Combined Aer and Anaer.","")</f>
        <v/>
      </c>
    </row>
    <row r="792" spans="1:60" x14ac:dyDescent="0.3">
      <c r="A792" s="4">
        <v>790</v>
      </c>
      <c r="B792" t="s">
        <v>3869</v>
      </c>
      <c r="C792">
        <v>1525.76</v>
      </c>
      <c r="D792">
        <v>322.49302895317572</v>
      </c>
      <c r="E792">
        <v>319.72820832903909</v>
      </c>
      <c r="F792">
        <v>257.81211811330218</v>
      </c>
      <c r="G792">
        <v>386.10600082012201</v>
      </c>
      <c r="H792">
        <v>-77.764746463768205</v>
      </c>
      <c r="I792">
        <v>-77.129084276346674</v>
      </c>
      <c r="J792">
        <v>-89.604730850261092</v>
      </c>
      <c r="K792">
        <v>-66.131770473400394</v>
      </c>
      <c r="L792">
        <v>740.71270710729959</v>
      </c>
      <c r="M792">
        <v>734.60745745408838</v>
      </c>
      <c r="N792">
        <v>712.46299113462328</v>
      </c>
      <c r="O792">
        <v>787.26546606486409</v>
      </c>
      <c r="P792">
        <v>36.39459885388073</v>
      </c>
      <c r="Q792">
        <v>36.236139730608741</v>
      </c>
      <c r="R792">
        <v>31.43165463811663</v>
      </c>
      <c r="S792">
        <v>41.31063864642897</v>
      </c>
      <c r="T792">
        <v>96.365276376842829</v>
      </c>
      <c r="U792">
        <v>96.365124821719903</v>
      </c>
      <c r="V792">
        <v>96.300234872239486</v>
      </c>
      <c r="W792">
        <v>96.429693613955422</v>
      </c>
      <c r="X792">
        <v>8941.6541798059516</v>
      </c>
      <c r="Y792">
        <v>9002.6295649683161</v>
      </c>
      <c r="Z792">
        <v>8409.6487256965775</v>
      </c>
      <c r="AA792">
        <v>9286.594313347503</v>
      </c>
      <c r="AB792">
        <v>2768.136126994315</v>
      </c>
      <c r="AC792">
        <v>2658.671325885131</v>
      </c>
      <c r="AD792">
        <v>2073.5219208132348</v>
      </c>
      <c r="AE792">
        <v>3934.3626786491541</v>
      </c>
      <c r="AF792">
        <v>47.58188627578793</v>
      </c>
      <c r="AG792">
        <v>47.189139700248418</v>
      </c>
      <c r="AH792">
        <v>45.770208705735548</v>
      </c>
      <c r="AI792">
        <v>50.567435787838782</v>
      </c>
      <c r="AJ792">
        <v>0.3582960009515459</v>
      </c>
      <c r="AK792">
        <v>0.35829572945067029</v>
      </c>
      <c r="AL792">
        <v>0.35825792025678482</v>
      </c>
      <c r="AM792">
        <v>0.35833424409273701</v>
      </c>
      <c r="AN792">
        <v>0.97410251054270991</v>
      </c>
      <c r="AO792">
        <v>0.97410251054270991</v>
      </c>
      <c r="AP792">
        <v>0.97410251054270991</v>
      </c>
      <c r="AQ792">
        <v>0.97410251054270991</v>
      </c>
      <c r="AR792">
        <v>7.8623285038472792</v>
      </c>
      <c r="AS792">
        <v>7.8623285038472801</v>
      </c>
      <c r="AT792">
        <v>7.8623285038472801</v>
      </c>
      <c r="AU792">
        <v>7.8623285038472801</v>
      </c>
      <c r="AV792" t="str">
        <f>VLOOKUP(Sheet1[[#This Row],[NPDES ID2]],Combined_Sheet__Major_Only___2[[NPDES ID2]:[ECHO BFR]],3,FALSE)</f>
        <v>CT</v>
      </c>
      <c r="AW792" t="s">
        <v>54</v>
      </c>
      <c r="AX792" t="str">
        <f>VLOOKUP(Sheet1[[#This Row],[NPDES ID2]],Combined_Sheet__Major_Only___2[[NPDES ID2]:[ECHO BFR]],27,FALSE)</f>
        <v>-</v>
      </c>
      <c r="AY792" t="str">
        <f>VLOOKUP(Sheet1[[#This Row],[NPDES ID2]],Combined_Sheet__Major_Only___2[[NPDES ID2]:[ECHO BFR]],28,FALSE)</f>
        <v>-</v>
      </c>
      <c r="AZ792" t="str">
        <f>VLOOKUP(Sheet1[[#This Row],[NPDES ID2]],Combined_Sheet__Major_Only___2[[NPDES ID2]:[ECHO BFR]],29,FALSE)</f>
        <v>thickening</v>
      </c>
      <c r="BA792">
        <f>VLOOKUP(Sheet1[[#This Row],[NPDES ID2]],Combined_Sheet__Major_Only___2[[NPDES ID2]:[ECHO BFR]],17,FALSE)</f>
        <v>41.513430999999997</v>
      </c>
      <c r="BB792">
        <f>VLOOKUP(Sheet1[[#This Row],[NPDES ID2]],Combined_Sheet__Major_Only___2[[NPDES ID2]:[ECHO BFR]],18,FALSE)</f>
        <v>-72.827877999999998</v>
      </c>
      <c r="BC792" t="str">
        <f>IF(ISNUMBER(SEARCH("aerobic",$AW792)),"aerobic","")</f>
        <v/>
      </c>
      <c r="BD792" t="str">
        <f>IF(ISNUMBER(SEARCH("anaer",$AW792)),"anaer","")</f>
        <v/>
      </c>
      <c r="BE792" t="str">
        <f>IF(ISNUMBER(SEARCH("thickening",$AZ792)),"thickening","")</f>
        <v>thickening</v>
      </c>
      <c r="BF792" s="2" t="str">
        <f>IF(ISNUMBER(SEARCH("airDry",$AW792)),"airDry","")</f>
        <v/>
      </c>
      <c r="BG792" s="2" t="str">
        <f>IF(ISNUMBER(SEARCH("heatDry",$AY792)),"heatDry","")</f>
        <v/>
      </c>
      <c r="BH792" s="2" t="str">
        <f>IF(AND(ISNUMBER(SEARCH("aerobic",$AW792)),ISNUMBER(SEARCH("anaer",$AW792))),"Combined Aer and Anaer.","")</f>
        <v/>
      </c>
    </row>
    <row r="793" spans="1:60" x14ac:dyDescent="0.3">
      <c r="A793" s="4">
        <v>791</v>
      </c>
      <c r="B793" t="s">
        <v>3874</v>
      </c>
      <c r="C793">
        <v>1493.2</v>
      </c>
      <c r="D793">
        <v>235.20606850836049</v>
      </c>
      <c r="E793">
        <v>235.01837059342699</v>
      </c>
      <c r="F793">
        <v>186.9537860330401</v>
      </c>
      <c r="G793">
        <v>277.58665265121942</v>
      </c>
      <c r="H793">
        <v>-76.477902449529779</v>
      </c>
      <c r="I793">
        <v>-77.668750832760907</v>
      </c>
      <c r="J793">
        <v>-90.332948663655685</v>
      </c>
      <c r="K793">
        <v>-59.795020106277022</v>
      </c>
      <c r="L793">
        <v>992.19730934216057</v>
      </c>
      <c r="M793">
        <v>988.21287002992619</v>
      </c>
      <c r="N793">
        <v>973.7548639000388</v>
      </c>
      <c r="O793">
        <v>1022.590126815753</v>
      </c>
      <c r="P793">
        <v>35.166630035606822</v>
      </c>
      <c r="Q793">
        <v>35.610426449118449</v>
      </c>
      <c r="R793">
        <v>28.487257279205469</v>
      </c>
      <c r="S793">
        <v>40.372977039577712</v>
      </c>
      <c r="T793">
        <v>108.67952963004289</v>
      </c>
      <c r="U793">
        <v>108.6793590707171</v>
      </c>
      <c r="V793">
        <v>108.6063322681827</v>
      </c>
      <c r="W793">
        <v>108.75202444460361</v>
      </c>
      <c r="X793">
        <v>7361.8610497911177</v>
      </c>
      <c r="Y793">
        <v>7386.7393403581082</v>
      </c>
      <c r="Z793">
        <v>7145.8810537432564</v>
      </c>
      <c r="AA793">
        <v>7499.3661701123656</v>
      </c>
      <c r="AB793">
        <v>1289.751270940093</v>
      </c>
      <c r="AC793">
        <v>1279.6352434233049</v>
      </c>
      <c r="AD793">
        <v>1098.918134734811</v>
      </c>
      <c r="AE793">
        <v>1532.694994362196</v>
      </c>
      <c r="AF793">
        <v>65.125416527065624</v>
      </c>
      <c r="AG793">
        <v>64.86323200602223</v>
      </c>
      <c r="AH793">
        <v>63.918504240048911</v>
      </c>
      <c r="AI793">
        <v>67.114771466354043</v>
      </c>
      <c r="AJ793">
        <v>0.57201694360389654</v>
      </c>
      <c r="AK793">
        <v>0.57201657418954799</v>
      </c>
      <c r="AL793">
        <v>0.57196508111886579</v>
      </c>
      <c r="AM793">
        <v>0.57206902638190349</v>
      </c>
      <c r="AN793">
        <v>0.97693984733723294</v>
      </c>
      <c r="AO793">
        <v>0.97693984733723283</v>
      </c>
      <c r="AP793">
        <v>0.97693984733723283</v>
      </c>
      <c r="AQ793">
        <v>0.97693984733723283</v>
      </c>
      <c r="AR793">
        <v>14.339228892643179</v>
      </c>
      <c r="AS793">
        <v>14.339228892643179</v>
      </c>
      <c r="AT793">
        <v>14.339228892643179</v>
      </c>
      <c r="AU793">
        <v>14.339228892643179</v>
      </c>
      <c r="AV793" t="str">
        <f>VLOOKUP(Sheet1[[#This Row],[NPDES ID2]],Combined_Sheet__Major_Only___2[[NPDES ID2]:[ECHO BFR]],3,FALSE)</f>
        <v>FL</v>
      </c>
      <c r="AW793" t="s">
        <v>41</v>
      </c>
      <c r="AX793" t="str">
        <f>VLOOKUP(Sheet1[[#This Row],[NPDES ID2]],Combined_Sheet__Major_Only___2[[NPDES ID2]:[ECHO BFR]],27,FALSE)</f>
        <v>-</v>
      </c>
      <c r="AY793" t="str">
        <f>VLOOKUP(Sheet1[[#This Row],[NPDES ID2]],Combined_Sheet__Major_Only___2[[NPDES ID2]:[ECHO BFR]],28,FALSE)</f>
        <v>-</v>
      </c>
      <c r="AZ793" t="str">
        <f>VLOOKUP(Sheet1[[#This Row],[NPDES ID2]],Combined_Sheet__Major_Only___2[[NPDES ID2]:[ECHO BFR]],29,FALSE)</f>
        <v>thickening</v>
      </c>
      <c r="BA793">
        <f>VLOOKUP(Sheet1[[#This Row],[NPDES ID2]],Combined_Sheet__Major_Only___2[[NPDES ID2]:[ECHO BFR]],17,FALSE)</f>
        <v>30.216107000000001</v>
      </c>
      <c r="BB793">
        <f>VLOOKUP(Sheet1[[#This Row],[NPDES ID2]],Combined_Sheet__Major_Only___2[[NPDES ID2]:[ECHO BFR]],18,FALSE)</f>
        <v>-85.853669999999994</v>
      </c>
      <c r="BC793" t="str">
        <f>IF(ISNUMBER(SEARCH("aerobic",$AW793)),"aerobic","")</f>
        <v>aerobic</v>
      </c>
      <c r="BD793" t="str">
        <f>IF(ISNUMBER(SEARCH("anaer",$AW793)),"anaer","")</f>
        <v/>
      </c>
      <c r="BE793" t="str">
        <f>IF(ISNUMBER(SEARCH("thickening",$AZ793)),"thickening","")</f>
        <v>thickening</v>
      </c>
      <c r="BF793" s="3" t="str">
        <f>IF(ISNUMBER(SEARCH("airDry",$AW793)),"airDry","")</f>
        <v/>
      </c>
      <c r="BG793" s="3" t="str">
        <f>IF(ISNUMBER(SEARCH("heatDry",$AY793)),"heatDry","")</f>
        <v/>
      </c>
      <c r="BH793" s="3" t="str">
        <f>IF(AND(ISNUMBER(SEARCH("aerobic",$AW793)),ISNUMBER(SEARCH("anaer",$AW793))),"Combined Aer and Anaer.","")</f>
        <v/>
      </c>
    </row>
    <row r="794" spans="1:60" x14ac:dyDescent="0.3">
      <c r="A794" s="4">
        <v>792</v>
      </c>
      <c r="B794" t="s">
        <v>3879</v>
      </c>
      <c r="C794">
        <v>1470.58</v>
      </c>
      <c r="D794">
        <v>311.99848893644003</v>
      </c>
      <c r="E794">
        <v>309.82287588558762</v>
      </c>
      <c r="F794">
        <v>250.54279706655601</v>
      </c>
      <c r="G794">
        <v>372.6515459689233</v>
      </c>
      <c r="H794">
        <v>-77.79346137015277</v>
      </c>
      <c r="I794">
        <v>-77.445955817731857</v>
      </c>
      <c r="J794">
        <v>-89.999211595753749</v>
      </c>
      <c r="K794">
        <v>-65.836933795731895</v>
      </c>
      <c r="L794">
        <v>736.81371394490202</v>
      </c>
      <c r="M794">
        <v>731.09787791600161</v>
      </c>
      <c r="N794">
        <v>710.37323383139596</v>
      </c>
      <c r="O794">
        <v>780.38298210342668</v>
      </c>
      <c r="P794">
        <v>35.047225464045887</v>
      </c>
      <c r="Q794">
        <v>34.968252990913562</v>
      </c>
      <c r="R794">
        <v>30.036188553141269</v>
      </c>
      <c r="S794">
        <v>39.674620993333399</v>
      </c>
      <c r="T794">
        <v>50.339480873645627</v>
      </c>
      <c r="U794">
        <v>50.339400348697048</v>
      </c>
      <c r="V794">
        <v>50.304922729302938</v>
      </c>
      <c r="W794">
        <v>50.373707329381432</v>
      </c>
      <c r="X794">
        <v>4525.3237144186087</v>
      </c>
      <c r="Y794">
        <v>4554.4552255938988</v>
      </c>
      <c r="Z794">
        <v>4271.5613038587544</v>
      </c>
      <c r="AA794">
        <v>4689.4593618555546</v>
      </c>
      <c r="AB794">
        <v>1352.4039305539161</v>
      </c>
      <c r="AC794">
        <v>1303.3470330906771</v>
      </c>
      <c r="AD794">
        <v>1024.7673945805091</v>
      </c>
      <c r="AE794">
        <v>1896.4831219655539</v>
      </c>
      <c r="AF794">
        <v>49.105759662972531</v>
      </c>
      <c r="AG794">
        <v>48.724408278870413</v>
      </c>
      <c r="AH794">
        <v>47.345851147831482</v>
      </c>
      <c r="AI794">
        <v>52.005861894888852</v>
      </c>
      <c r="AJ794">
        <v>0.37678826894326678</v>
      </c>
      <c r="AK794">
        <v>0.37678806447694752</v>
      </c>
      <c r="AL794">
        <v>0.37675953889264963</v>
      </c>
      <c r="AM794">
        <v>0.37681712054573008</v>
      </c>
      <c r="AN794">
        <v>0.95205258452146424</v>
      </c>
      <c r="AO794">
        <v>0.95205258452146413</v>
      </c>
      <c r="AP794">
        <v>0.95205258452146413</v>
      </c>
      <c r="AQ794">
        <v>0.95205258452146413</v>
      </c>
      <c r="AR794">
        <v>8.2377230332009912</v>
      </c>
      <c r="AS794">
        <v>8.237723033200993</v>
      </c>
      <c r="AT794">
        <v>8.237723033200993</v>
      </c>
      <c r="AU794">
        <v>8.237723033200993</v>
      </c>
      <c r="AV794" t="str">
        <f>VLOOKUP(Sheet1[[#This Row],[NPDES ID2]],Combined_Sheet__Major_Only___2[[NPDES ID2]:[ECHO BFR]],3,FALSE)</f>
        <v>CT</v>
      </c>
      <c r="AW794" t="s">
        <v>54</v>
      </c>
      <c r="AX794" t="str">
        <f>VLOOKUP(Sheet1[[#This Row],[NPDES ID2]],Combined_Sheet__Major_Only___2[[NPDES ID2]:[ECHO BFR]],27,FALSE)</f>
        <v>-</v>
      </c>
      <c r="AY794" t="str">
        <f>VLOOKUP(Sheet1[[#This Row],[NPDES ID2]],Combined_Sheet__Major_Only___2[[NPDES ID2]:[ECHO BFR]],28,FALSE)</f>
        <v>-</v>
      </c>
      <c r="AZ794" t="str">
        <f>VLOOKUP(Sheet1[[#This Row],[NPDES ID2]],Combined_Sheet__Major_Only___2[[NPDES ID2]:[ECHO BFR]],29,FALSE)</f>
        <v>thickening, preliminaryOps</v>
      </c>
      <c r="BA794">
        <f>VLOOKUP(Sheet1[[#This Row],[NPDES ID2]],Combined_Sheet__Major_Only___2[[NPDES ID2]:[ECHO BFR]],17,FALSE)</f>
        <v>41.013328999999999</v>
      </c>
      <c r="BB794">
        <f>VLOOKUP(Sheet1[[#This Row],[NPDES ID2]],Combined_Sheet__Major_Only___2[[NPDES ID2]:[ECHO BFR]],18,FALSE)</f>
        <v>-73.624832999999995</v>
      </c>
      <c r="BC794" t="str">
        <f>IF(ISNUMBER(SEARCH("aerobic",$AW794)),"aerobic","")</f>
        <v/>
      </c>
      <c r="BD794" t="str">
        <f>IF(ISNUMBER(SEARCH("anaer",$AW794)),"anaer","")</f>
        <v/>
      </c>
      <c r="BE794" t="str">
        <f>IF(ISNUMBER(SEARCH("thickening",$AZ794)),"thickening","")</f>
        <v>thickening</v>
      </c>
      <c r="BF794" s="2" t="str">
        <f>IF(ISNUMBER(SEARCH("airDry",$AW794)),"airDry","")</f>
        <v/>
      </c>
      <c r="BG794" s="2" t="str">
        <f>IF(ISNUMBER(SEARCH("heatDry",$AY794)),"heatDry","")</f>
        <v/>
      </c>
      <c r="BH794" s="2" t="str">
        <f>IF(AND(ISNUMBER(SEARCH("aerobic",$AW794)),ISNUMBER(SEARCH("anaer",$AW794))),"Combined Aer and Anaer.","")</f>
        <v/>
      </c>
    </row>
    <row r="795" spans="1:60" x14ac:dyDescent="0.3">
      <c r="A795" s="4">
        <v>793</v>
      </c>
      <c r="B795" t="s">
        <v>3884</v>
      </c>
      <c r="C795">
        <v>1466.83</v>
      </c>
      <c r="D795">
        <v>294.2266542506643</v>
      </c>
      <c r="E795">
        <v>292.77781619702859</v>
      </c>
      <c r="F795">
        <v>235.99211141713329</v>
      </c>
      <c r="G795">
        <v>350.27289034985921</v>
      </c>
      <c r="H795">
        <v>-77.715415198180267</v>
      </c>
      <c r="I795">
        <v>-77.783975687656451</v>
      </c>
      <c r="J795">
        <v>-90.566995490343928</v>
      </c>
      <c r="K795">
        <v>-64.660588450396659</v>
      </c>
      <c r="L795">
        <v>779.12026726158115</v>
      </c>
      <c r="M795">
        <v>773.74606519955069</v>
      </c>
      <c r="N795">
        <v>754.26720650110076</v>
      </c>
      <c r="O795">
        <v>820.07178306496678</v>
      </c>
      <c r="P795">
        <v>34.892103015389402</v>
      </c>
      <c r="Q795">
        <v>34.821168056602673</v>
      </c>
      <c r="R795">
        <v>29.527729233002429</v>
      </c>
      <c r="S795">
        <v>39.769714374695162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52.056296491532777</v>
      </c>
      <c r="AG795">
        <v>51.696959311682377</v>
      </c>
      <c r="AH795">
        <v>50.397199159621358</v>
      </c>
      <c r="AI795">
        <v>54.790142455341197</v>
      </c>
      <c r="AJ795">
        <v>0.41264008264263652</v>
      </c>
      <c r="AK795">
        <v>0.41263994802404791</v>
      </c>
      <c r="AL795">
        <v>0.41262113262483691</v>
      </c>
      <c r="AM795">
        <v>0.41265911216458079</v>
      </c>
      <c r="AN795">
        <v>0.1861431576280379</v>
      </c>
      <c r="AO795">
        <v>0.1861431576280379</v>
      </c>
      <c r="AP795">
        <v>0.1861431576280379</v>
      </c>
      <c r="AQ795">
        <v>0.1861431576280379</v>
      </c>
      <c r="AR795">
        <v>9.0648275763706163</v>
      </c>
      <c r="AS795">
        <v>9.0648275763706181</v>
      </c>
      <c r="AT795">
        <v>9.0648275763706181</v>
      </c>
      <c r="AU795">
        <v>9.0648275763706181</v>
      </c>
      <c r="AV795" t="str">
        <f>VLOOKUP(Sheet1[[#This Row],[NPDES ID2]],Combined_Sheet__Major_Only___2[[NPDES ID2]:[ECHO BFR]],3,FALSE)</f>
        <v>SC</v>
      </c>
      <c r="AW795" t="s">
        <v>54</v>
      </c>
      <c r="AX795" t="str">
        <f>VLOOKUP(Sheet1[[#This Row],[NPDES ID2]],Combined_Sheet__Major_Only___2[[NPDES ID2]:[ECHO BFR]],27,FALSE)</f>
        <v>other</v>
      </c>
      <c r="AY795" t="str">
        <f>VLOOKUP(Sheet1[[#This Row],[NPDES ID2]],Combined_Sheet__Major_Only___2[[NPDES ID2]:[ECHO BFR]],28,FALSE)</f>
        <v>heatDry</v>
      </c>
      <c r="AZ795" t="str">
        <f>VLOOKUP(Sheet1[[#This Row],[NPDES ID2]],Combined_Sheet__Major_Only___2[[NPDES ID2]:[ECHO BFR]],29,FALSE)</f>
        <v>thickening</v>
      </c>
      <c r="BA795">
        <f>VLOOKUP(Sheet1[[#This Row],[NPDES ID2]],Combined_Sheet__Major_Only___2[[NPDES ID2]:[ECHO BFR]],17,FALSE)</f>
        <v>33.469721999999997</v>
      </c>
      <c r="BB795">
        <f>VLOOKUP(Sheet1[[#This Row],[NPDES ID2]],Combined_Sheet__Major_Only___2[[NPDES ID2]:[ECHO BFR]],18,FALSE)</f>
        <v>-81.913611000000003</v>
      </c>
      <c r="BC795" t="str">
        <f>IF(ISNUMBER(SEARCH("aerobic",$AW795)),"aerobic","")</f>
        <v/>
      </c>
      <c r="BD795" t="str">
        <f>IF(ISNUMBER(SEARCH("anaer",$AW795)),"anaer","")</f>
        <v/>
      </c>
      <c r="BE795" t="str">
        <f>IF(ISNUMBER(SEARCH("thickening",$AZ795)),"thickening","")</f>
        <v>thickening</v>
      </c>
      <c r="BF795" s="3" t="str">
        <f>IF(ISNUMBER(SEARCH("airDry",$AW795)),"airDry","")</f>
        <v/>
      </c>
      <c r="BG795" s="3" t="str">
        <f>IF(ISNUMBER(SEARCH("heatDry",$AY795)),"heatDry","")</f>
        <v>heatDry</v>
      </c>
      <c r="BH795" s="3" t="str">
        <f>IF(AND(ISNUMBER(SEARCH("aerobic",$AW795)),ISNUMBER(SEARCH("anaer",$AW795))),"Combined Aer and Anaer.","")</f>
        <v/>
      </c>
    </row>
    <row r="796" spans="1:60" x14ac:dyDescent="0.3">
      <c r="A796" s="4">
        <v>794</v>
      </c>
      <c r="B796" t="s">
        <v>3889</v>
      </c>
      <c r="C796">
        <v>1462</v>
      </c>
      <c r="D796">
        <v>246.55112384056389</v>
      </c>
      <c r="E796">
        <v>246.03710087674239</v>
      </c>
      <c r="F796">
        <v>196.683477371484</v>
      </c>
      <c r="G796">
        <v>290.93441027877708</v>
      </c>
      <c r="H796">
        <v>-76.971581273852053</v>
      </c>
      <c r="I796">
        <v>-78.227231186375661</v>
      </c>
      <c r="J796">
        <v>-90.999030097388939</v>
      </c>
      <c r="K796">
        <v>-61.640149741524539</v>
      </c>
      <c r="L796">
        <v>926.25112397964472</v>
      </c>
      <c r="M796">
        <v>922.00980061951441</v>
      </c>
      <c r="N796">
        <v>906.63753254051039</v>
      </c>
      <c r="O796">
        <v>958.56916774694309</v>
      </c>
      <c r="P796">
        <v>34.518949152981307</v>
      </c>
      <c r="Q796">
        <v>34.875132840999967</v>
      </c>
      <c r="R796">
        <v>28.21509226965097</v>
      </c>
      <c r="S796">
        <v>39.558348403417277</v>
      </c>
      <c r="T796">
        <v>4.0490980780512054</v>
      </c>
      <c r="U796">
        <v>4.0490889916062791</v>
      </c>
      <c r="V796">
        <v>4.0451985328686826</v>
      </c>
      <c r="W796">
        <v>4.0529601954512531</v>
      </c>
      <c r="X796">
        <v>287.69261798927067</v>
      </c>
      <c r="Y796">
        <v>288.76277544216128</v>
      </c>
      <c r="Z796">
        <v>278.15944321504207</v>
      </c>
      <c r="AA796">
        <v>293.81561532764692</v>
      </c>
      <c r="AB796">
        <v>50.669314878483164</v>
      </c>
      <c r="AC796">
        <v>50.264191793871092</v>
      </c>
      <c r="AD796">
        <v>43.091083034330047</v>
      </c>
      <c r="AE796">
        <v>60.239767375556617</v>
      </c>
      <c r="AF796">
        <v>62.090371959723647</v>
      </c>
      <c r="AG796">
        <v>61.805822285086883</v>
      </c>
      <c r="AH796">
        <v>60.776891963136151</v>
      </c>
      <c r="AI796">
        <v>64.254766713681107</v>
      </c>
      <c r="AJ796">
        <v>0.53493516640960193</v>
      </c>
      <c r="AK796">
        <v>0.5349350359721492</v>
      </c>
      <c r="AL796">
        <v>0.53491679219452171</v>
      </c>
      <c r="AM796">
        <v>0.53495361746508141</v>
      </c>
      <c r="AN796">
        <v>0.66627719364355631</v>
      </c>
      <c r="AO796">
        <v>0.66627719364355653</v>
      </c>
      <c r="AP796">
        <v>0.66627719364355653</v>
      </c>
      <c r="AQ796">
        <v>0.66627719364355653</v>
      </c>
      <c r="AR796">
        <v>13.62889913470668</v>
      </c>
      <c r="AS796">
        <v>13.62889913470668</v>
      </c>
      <c r="AT796">
        <v>13.62889913470668</v>
      </c>
      <c r="AU796">
        <v>13.62889913470668</v>
      </c>
      <c r="AV796" t="str">
        <f>VLOOKUP(Sheet1[[#This Row],[NPDES ID2]],Combined_Sheet__Major_Only___2[[NPDES ID2]:[ECHO BFR]],3,FALSE)</f>
        <v>CA</v>
      </c>
      <c r="AW796" t="s">
        <v>12189</v>
      </c>
      <c r="AX796" t="str">
        <f>VLOOKUP(Sheet1[[#This Row],[NPDES ID2]],Combined_Sheet__Major_Only___2[[NPDES ID2]:[ECHO BFR]],27,FALSE)</f>
        <v>tempSludgeStore</v>
      </c>
      <c r="AY796" t="str">
        <f>VLOOKUP(Sheet1[[#This Row],[NPDES ID2]],Combined_Sheet__Major_Only___2[[NPDES ID2]:[ECHO BFR]],28,FALSE)</f>
        <v>-</v>
      </c>
      <c r="AZ796" t="str">
        <f>VLOOKUP(Sheet1[[#This Row],[NPDES ID2]],Combined_Sheet__Major_Only___2[[NPDES ID2]:[ECHO BFR]],29,FALSE)</f>
        <v>thickening, sludgeLagoon, preliminaryOps</v>
      </c>
      <c r="BA796">
        <f>VLOOKUP(Sheet1[[#This Row],[NPDES ID2]],Combined_Sheet__Major_Only___2[[NPDES ID2]:[ECHO BFR]],17,FALSE)</f>
        <v>34.243076000000002</v>
      </c>
      <c r="BB796">
        <f>VLOOKUP(Sheet1[[#This Row],[NPDES ID2]],Combined_Sheet__Major_Only___2[[NPDES ID2]:[ECHO BFR]],18,FALSE)</f>
        <v>-117.278006</v>
      </c>
      <c r="BC796" t="str">
        <f>IF(ISNUMBER(SEARCH("aerobic",$AW796)),"aerobic","")</f>
        <v>aerobic</v>
      </c>
      <c r="BD796" t="str">
        <f>IF(ISNUMBER(SEARCH("anaer",$AW796)),"anaer","")</f>
        <v>anaer</v>
      </c>
      <c r="BE796" t="str">
        <f>IF(ISNUMBER(SEARCH("thickening",$AZ796)),"thickening","")</f>
        <v>thickening</v>
      </c>
      <c r="BF796" s="2" t="str">
        <f>IF(ISNUMBER(SEARCH("airDry",$AW796)),"airDry","")</f>
        <v>airDry</v>
      </c>
      <c r="BG796" s="2" t="str">
        <f>IF(ISNUMBER(SEARCH("heatDry",$AY796)),"heatDry","")</f>
        <v/>
      </c>
      <c r="BH796" s="2" t="str">
        <f>IF(AND(ISNUMBER(SEARCH("aerobic",$AW796)),ISNUMBER(SEARCH("anaer",$AW796))),"Combined Aer and Anaer.","")</f>
        <v>Combined Aer and Anaer.</v>
      </c>
    </row>
    <row r="797" spans="1:60" x14ac:dyDescent="0.3">
      <c r="A797" s="4">
        <v>795</v>
      </c>
      <c r="B797" t="s">
        <v>3895</v>
      </c>
      <c r="C797">
        <v>1447</v>
      </c>
      <c r="D797">
        <v>233.85569549157171</v>
      </c>
      <c r="E797">
        <v>233.58679652989969</v>
      </c>
      <c r="F797">
        <v>186.54077626379529</v>
      </c>
      <c r="G797">
        <v>275.98813241157387</v>
      </c>
      <c r="H797">
        <v>-76.262052924115878</v>
      </c>
      <c r="I797">
        <v>-77.422649766472176</v>
      </c>
      <c r="J797">
        <v>-89.92319463858324</v>
      </c>
      <c r="K797">
        <v>-59.255225128994248</v>
      </c>
      <c r="L797">
        <v>966.22831025809933</v>
      </c>
      <c r="M797">
        <v>962.4043720099171</v>
      </c>
      <c r="N797">
        <v>948.51602249911787</v>
      </c>
      <c r="O797">
        <v>995.42126650380908</v>
      </c>
      <c r="P797">
        <v>34.067725839222867</v>
      </c>
      <c r="Q797">
        <v>34.497389751011809</v>
      </c>
      <c r="R797">
        <v>27.551137506980769</v>
      </c>
      <c r="S797">
        <v>39.154572028334329</v>
      </c>
      <c r="T797">
        <v>202.458964555356</v>
      </c>
      <c r="U797">
        <v>202.45864926915399</v>
      </c>
      <c r="V797">
        <v>202.32365610408141</v>
      </c>
      <c r="W797">
        <v>202.59297431792621</v>
      </c>
      <c r="X797">
        <v>13647.17345202149</v>
      </c>
      <c r="Y797">
        <v>13692.698725671469</v>
      </c>
      <c r="Z797">
        <v>13252.20431299669</v>
      </c>
      <c r="AA797">
        <v>13898.553280953571</v>
      </c>
      <c r="AB797">
        <v>2234.6127303238131</v>
      </c>
      <c r="AC797">
        <v>2220.0937444181159</v>
      </c>
      <c r="AD797">
        <v>1923.8706607582001</v>
      </c>
      <c r="AE797">
        <v>2625.674617924954</v>
      </c>
      <c r="AF797">
        <v>65.449134073889624</v>
      </c>
      <c r="AG797">
        <v>65.189123939600762</v>
      </c>
      <c r="AH797">
        <v>64.254930317271516</v>
      </c>
      <c r="AI797">
        <v>67.41819269844315</v>
      </c>
      <c r="AJ797">
        <v>0.57597417422156905</v>
      </c>
      <c r="AK797">
        <v>0.57597361441720041</v>
      </c>
      <c r="AL797">
        <v>0.5758957958207237</v>
      </c>
      <c r="AM797">
        <v>0.57605288969623991</v>
      </c>
      <c r="AN797">
        <v>0.98742876532015156</v>
      </c>
      <c r="AO797">
        <v>0.98742876532015178</v>
      </c>
      <c r="AP797">
        <v>0.98742876532015178</v>
      </c>
      <c r="AQ797">
        <v>0.98742876532015178</v>
      </c>
      <c r="AR797">
        <v>14.99645776434614</v>
      </c>
      <c r="AS797">
        <v>14.99645776434614</v>
      </c>
      <c r="AT797">
        <v>14.99645776434614</v>
      </c>
      <c r="AU797">
        <v>14.99645776434614</v>
      </c>
      <c r="AV797" t="str">
        <f>VLOOKUP(Sheet1[[#This Row],[NPDES ID2]],Combined_Sheet__Major_Only___2[[NPDES ID2]:[ECHO BFR]],3,FALSE)</f>
        <v>NC</v>
      </c>
      <c r="AW797" t="s">
        <v>41</v>
      </c>
      <c r="AX797" t="str">
        <f>VLOOKUP(Sheet1[[#This Row],[NPDES ID2]],Combined_Sheet__Major_Only___2[[NPDES ID2]:[ECHO BFR]],27,FALSE)</f>
        <v>-</v>
      </c>
      <c r="AY797" t="str">
        <f>VLOOKUP(Sheet1[[#This Row],[NPDES ID2]],Combined_Sheet__Major_Only___2[[NPDES ID2]:[ECHO BFR]],28,FALSE)</f>
        <v>-</v>
      </c>
      <c r="AZ797" t="str">
        <f>VLOOKUP(Sheet1[[#This Row],[NPDES ID2]],Combined_Sheet__Major_Only___2[[NPDES ID2]:[ECHO BFR]],29,FALSE)</f>
        <v>-</v>
      </c>
      <c r="BA797">
        <f>VLOOKUP(Sheet1[[#This Row],[NPDES ID2]],Combined_Sheet__Major_Only___2[[NPDES ID2]:[ECHO BFR]],17,FALSE)</f>
        <v>35.546512999999997</v>
      </c>
      <c r="BB797">
        <f>VLOOKUP(Sheet1[[#This Row],[NPDES ID2]],Combined_Sheet__Major_Only___2[[NPDES ID2]:[ECHO BFR]],18,FALSE)</f>
        <v>-79.219919000000004</v>
      </c>
      <c r="BC797" t="str">
        <f>IF(ISNUMBER(SEARCH("aerobic",$AW797)),"aerobic","")</f>
        <v>aerobic</v>
      </c>
      <c r="BD797" t="str">
        <f>IF(ISNUMBER(SEARCH("anaer",$AW797)),"anaer","")</f>
        <v/>
      </c>
      <c r="BE797" t="str">
        <f>IF(ISNUMBER(SEARCH("thickening",$AZ797)),"thickening","")</f>
        <v/>
      </c>
      <c r="BF797" s="3" t="str">
        <f>IF(ISNUMBER(SEARCH("airDry",$AW797)),"airDry","")</f>
        <v/>
      </c>
      <c r="BG797" s="3" t="str">
        <f>IF(ISNUMBER(SEARCH("heatDry",$AY797)),"heatDry","")</f>
        <v/>
      </c>
      <c r="BH797" s="3" t="str">
        <f>IF(AND(ISNUMBER(SEARCH("aerobic",$AW797)),ISNUMBER(SEARCH("anaer",$AW797))),"Combined Aer and Anaer.","")</f>
        <v/>
      </c>
    </row>
    <row r="798" spans="1:60" x14ac:dyDescent="0.3">
      <c r="A798" s="4">
        <v>796</v>
      </c>
      <c r="B798" t="s">
        <v>3900</v>
      </c>
      <c r="C798">
        <v>1420</v>
      </c>
      <c r="D798">
        <v>231.013555866356</v>
      </c>
      <c r="E798">
        <v>230.4588597891574</v>
      </c>
      <c r="F798">
        <v>184.16267923297781</v>
      </c>
      <c r="G798">
        <v>272.6986410832007</v>
      </c>
      <c r="H798">
        <v>-76.507542728404502</v>
      </c>
      <c r="I798">
        <v>-77.795328707049237</v>
      </c>
      <c r="J798">
        <v>-90.374814669444746</v>
      </c>
      <c r="K798">
        <v>-59.570149508151182</v>
      </c>
      <c r="L798">
        <v>959.6333060172733</v>
      </c>
      <c r="M798">
        <v>955.96318017698104</v>
      </c>
      <c r="N798">
        <v>942.65291197962938</v>
      </c>
      <c r="O798">
        <v>987.61474133414526</v>
      </c>
      <c r="P798">
        <v>33.4131710482445</v>
      </c>
      <c r="Q798">
        <v>33.831091347414947</v>
      </c>
      <c r="R798">
        <v>26.96126806424623</v>
      </c>
      <c r="S798">
        <v>38.500738400281072</v>
      </c>
      <c r="T798">
        <v>63.975395105184141</v>
      </c>
      <c r="U798">
        <v>63.975293536354513</v>
      </c>
      <c r="V798">
        <v>63.931805753852863</v>
      </c>
      <c r="W798">
        <v>64.018566086504691</v>
      </c>
      <c r="X798">
        <v>4260.9451488283003</v>
      </c>
      <c r="Y798">
        <v>4274.6144805270051</v>
      </c>
      <c r="Z798">
        <v>4141.9862045728651</v>
      </c>
      <c r="AA798">
        <v>4336.6766738950246</v>
      </c>
      <c r="AB798">
        <v>718.18988363585004</v>
      </c>
      <c r="AC798">
        <v>713.31133647969159</v>
      </c>
      <c r="AD798">
        <v>615.79943633080688</v>
      </c>
      <c r="AE798">
        <v>847.97421347440218</v>
      </c>
      <c r="AF798">
        <v>66.232769164242058</v>
      </c>
      <c r="AG798">
        <v>65.979012448252163</v>
      </c>
      <c r="AH798">
        <v>65.063272164500844</v>
      </c>
      <c r="AI798">
        <v>68.16021733510091</v>
      </c>
      <c r="AJ798">
        <v>0.58555522598713627</v>
      </c>
      <c r="AK798">
        <v>0.58555497189538697</v>
      </c>
      <c r="AL798">
        <v>0.58551949035182349</v>
      </c>
      <c r="AM798">
        <v>0.58559111217945203</v>
      </c>
      <c r="AN798">
        <v>0.96171101011384397</v>
      </c>
      <c r="AO798">
        <v>0.96171101011384397</v>
      </c>
      <c r="AP798">
        <v>0.96171101011384397</v>
      </c>
      <c r="AQ798">
        <v>0.96171101011384397</v>
      </c>
      <c r="AR798">
        <v>14.917094036197851</v>
      </c>
      <c r="AS798">
        <v>14.917094036197859</v>
      </c>
      <c r="AT798">
        <v>14.917094036197859</v>
      </c>
      <c r="AU798">
        <v>14.917094036197859</v>
      </c>
      <c r="AV798" t="str">
        <f>VLOOKUP(Sheet1[[#This Row],[NPDES ID2]],Combined_Sheet__Major_Only___2[[NPDES ID2]:[ECHO BFR]],3,FALSE)</f>
        <v>CO</v>
      </c>
      <c r="AW798" t="s">
        <v>12181</v>
      </c>
      <c r="AX798" t="str">
        <f>VLOOKUP(Sheet1[[#This Row],[NPDES ID2]],Combined_Sheet__Major_Only___2[[NPDES ID2]:[ECHO BFR]],27,FALSE)</f>
        <v>methaneBioCaptureRecover</v>
      </c>
      <c r="AY798" t="str">
        <f>VLOOKUP(Sheet1[[#This Row],[NPDES ID2]],Combined_Sheet__Major_Only___2[[NPDES ID2]:[ECHO BFR]],28,FALSE)</f>
        <v>-</v>
      </c>
      <c r="AZ798" t="str">
        <f>VLOOKUP(Sheet1[[#This Row],[NPDES ID2]],Combined_Sheet__Major_Only___2[[NPDES ID2]:[ECHO BFR]],29,FALSE)</f>
        <v>preliminaryOps, thickening</v>
      </c>
      <c r="BA798">
        <f>VLOOKUP(Sheet1[[#This Row],[NPDES ID2]],Combined_Sheet__Major_Only___2[[NPDES ID2]:[ECHO BFR]],17,FALSE)</f>
        <v>40.423628000000001</v>
      </c>
      <c r="BB798">
        <f>VLOOKUP(Sheet1[[#This Row],[NPDES ID2]],Combined_Sheet__Major_Only___2[[NPDES ID2]:[ECHO BFR]],18,FALSE)</f>
        <v>-104.676788</v>
      </c>
      <c r="BC798" t="str">
        <f>IF(ISNUMBER(SEARCH("aerobic",$AW798)),"aerobic","")</f>
        <v/>
      </c>
      <c r="BD798" t="str">
        <f>IF(ISNUMBER(SEARCH("anaer",$AW798)),"anaer","")</f>
        <v>anaer</v>
      </c>
      <c r="BE798" t="str">
        <f>IF(ISNUMBER(SEARCH("thickening",$AZ798)),"thickening","")</f>
        <v>thickening</v>
      </c>
      <c r="BF798" s="2" t="str">
        <f>IF(ISNUMBER(SEARCH("airDry",$AW798)),"airDry","")</f>
        <v/>
      </c>
      <c r="BG798" s="2" t="str">
        <f>IF(ISNUMBER(SEARCH("heatDry",$AY798)),"heatDry","")</f>
        <v/>
      </c>
      <c r="BH798" s="2" t="str">
        <f>IF(AND(ISNUMBER(SEARCH("aerobic",$AW798)),ISNUMBER(SEARCH("anaer",$AW798))),"Combined Aer and Anaer.","")</f>
        <v/>
      </c>
    </row>
    <row r="799" spans="1:60" x14ac:dyDescent="0.3">
      <c r="A799" s="4">
        <v>797</v>
      </c>
      <c r="B799" t="s">
        <v>3905</v>
      </c>
      <c r="C799">
        <v>1415.08</v>
      </c>
      <c r="D799">
        <v>238.88469925602581</v>
      </c>
      <c r="E799">
        <v>238.48376156029551</v>
      </c>
      <c r="F799">
        <v>190.69836983923949</v>
      </c>
      <c r="G799">
        <v>281.71403877158508</v>
      </c>
      <c r="H799">
        <v>-76.718989749423073</v>
      </c>
      <c r="I799">
        <v>-77.929121795194078</v>
      </c>
      <c r="J799">
        <v>-90.798959564272508</v>
      </c>
      <c r="K799">
        <v>-60.587352802398037</v>
      </c>
      <c r="L799">
        <v>924.82770559726498</v>
      </c>
      <c r="M799">
        <v>920.93473085743904</v>
      </c>
      <c r="N799">
        <v>906.81906431733</v>
      </c>
      <c r="O799">
        <v>954.50281397206118</v>
      </c>
      <c r="P799">
        <v>33.357492267271347</v>
      </c>
      <c r="Q799">
        <v>33.739942942142221</v>
      </c>
      <c r="R799">
        <v>27.113830017477511</v>
      </c>
      <c r="S799">
        <v>38.158469636942897</v>
      </c>
      <c r="T799">
        <v>42.138435230558628</v>
      </c>
      <c r="U799">
        <v>42.138367362027942</v>
      </c>
      <c r="V799">
        <v>42.109308723542753</v>
      </c>
      <c r="W799">
        <v>42.167282181749947</v>
      </c>
      <c r="X799">
        <v>2902.2110156502949</v>
      </c>
      <c r="Y799">
        <v>2912.4666346338572</v>
      </c>
      <c r="Z799">
        <v>2813.074043260403</v>
      </c>
      <c r="AA799">
        <v>2959.0146946493219</v>
      </c>
      <c r="AB799">
        <v>577.61504925286931</v>
      </c>
      <c r="AC799">
        <v>571.19510200048626</v>
      </c>
      <c r="AD799">
        <v>481.55546694007461</v>
      </c>
      <c r="AE799">
        <v>702.74542661144039</v>
      </c>
      <c r="AF799">
        <v>64.051996801658575</v>
      </c>
      <c r="AG799">
        <v>63.781987290697913</v>
      </c>
      <c r="AH799">
        <v>62.806884991775618</v>
      </c>
      <c r="AI799">
        <v>66.103944790399709</v>
      </c>
      <c r="AJ799">
        <v>0.55889791427796232</v>
      </c>
      <c r="AK799">
        <v>0.55889769708710757</v>
      </c>
      <c r="AL799">
        <v>0.55886735676326493</v>
      </c>
      <c r="AM799">
        <v>0.55892860030744262</v>
      </c>
      <c r="AN799">
        <v>0.9434774918454627</v>
      </c>
      <c r="AO799">
        <v>0.94347749184546281</v>
      </c>
      <c r="AP799">
        <v>0.94347749184546281</v>
      </c>
      <c r="AQ799">
        <v>0.94347749184546281</v>
      </c>
      <c r="AR799">
        <v>13.12340354312459</v>
      </c>
      <c r="AS799">
        <v>13.12340354312459</v>
      </c>
      <c r="AT799">
        <v>13.12340354312459</v>
      </c>
      <c r="AU799">
        <v>13.12340354312459</v>
      </c>
      <c r="AV799" t="str">
        <f>VLOOKUP(Sheet1[[#This Row],[NPDES ID2]],Combined_Sheet__Major_Only___2[[NPDES ID2]:[ECHO BFR]],3,FALSE)</f>
        <v>CA</v>
      </c>
      <c r="AW799" t="s">
        <v>12181</v>
      </c>
      <c r="AX799" t="str">
        <f>VLOOKUP(Sheet1[[#This Row],[NPDES ID2]],Combined_Sheet__Major_Only___2[[NPDES ID2]:[ECHO BFR]],27,FALSE)</f>
        <v>methaneBioCaptureRecover</v>
      </c>
      <c r="AY799" t="str">
        <f>VLOOKUP(Sheet1[[#This Row],[NPDES ID2]],Combined_Sheet__Major_Only___2[[NPDES ID2]:[ECHO BFR]],28,FALSE)</f>
        <v>-</v>
      </c>
      <c r="AZ799" t="str">
        <f>VLOOKUP(Sheet1[[#This Row],[NPDES ID2]],Combined_Sheet__Major_Only___2[[NPDES ID2]:[ECHO BFR]],29,FALSE)</f>
        <v>preliminaryOps, thickening</v>
      </c>
      <c r="BA799">
        <f>VLOOKUP(Sheet1[[#This Row],[NPDES ID2]],Combined_Sheet__Major_Only___2[[NPDES ID2]:[ECHO BFR]],17,FALSE)</f>
        <v>37.795777999999999</v>
      </c>
      <c r="BB799">
        <f>VLOOKUP(Sheet1[[#This Row],[NPDES ID2]],Combined_Sheet__Major_Only___2[[NPDES ID2]:[ECHO BFR]],18,FALSE)</f>
        <v>-121.260639</v>
      </c>
      <c r="BC799" t="str">
        <f>IF(ISNUMBER(SEARCH("aerobic",$AW799)),"aerobic","")</f>
        <v/>
      </c>
      <c r="BD799" t="str">
        <f>IF(ISNUMBER(SEARCH("anaer",$AW799)),"anaer","")</f>
        <v>anaer</v>
      </c>
      <c r="BE799" t="str">
        <f>IF(ISNUMBER(SEARCH("thickening",$AZ799)),"thickening","")</f>
        <v>thickening</v>
      </c>
      <c r="BF799" s="3" t="str">
        <f>IF(ISNUMBER(SEARCH("airDry",$AW799)),"airDry","")</f>
        <v/>
      </c>
      <c r="BG799" s="3" t="str">
        <f>IF(ISNUMBER(SEARCH("heatDry",$AY799)),"heatDry","")</f>
        <v/>
      </c>
      <c r="BH799" s="3" t="str">
        <f>IF(AND(ISNUMBER(SEARCH("aerobic",$AW799)),ISNUMBER(SEARCH("anaer",$AW799))),"Combined Aer and Anaer.","")</f>
        <v/>
      </c>
    </row>
    <row r="800" spans="1:60" x14ac:dyDescent="0.3">
      <c r="A800" s="4">
        <v>798</v>
      </c>
      <c r="B800" t="s">
        <v>3909</v>
      </c>
      <c r="C800">
        <v>1414</v>
      </c>
      <c r="D800">
        <v>244.591823902296</v>
      </c>
      <c r="E800">
        <v>244.09579042631799</v>
      </c>
      <c r="F800">
        <v>195.45584224658421</v>
      </c>
      <c r="G800">
        <v>288.36991655155919</v>
      </c>
      <c r="H800">
        <v>-76.563096825381919</v>
      </c>
      <c r="I800">
        <v>-77.78955005166344</v>
      </c>
      <c r="J800">
        <v>-90.350218686002663</v>
      </c>
      <c r="K800">
        <v>-60.64932203149111</v>
      </c>
      <c r="L800">
        <v>902.59129676092732</v>
      </c>
      <c r="M800">
        <v>898.54318652583197</v>
      </c>
      <c r="N800">
        <v>883.84731572913927</v>
      </c>
      <c r="O800">
        <v>933.48290484572794</v>
      </c>
      <c r="P800">
        <v>33.369620661101862</v>
      </c>
      <c r="Q800">
        <v>33.722644355801343</v>
      </c>
      <c r="R800">
        <v>27.236402607298679</v>
      </c>
      <c r="S800">
        <v>38.225474763409053</v>
      </c>
      <c r="T800">
        <v>183.57658637035561</v>
      </c>
      <c r="U800">
        <v>183.5763002247387</v>
      </c>
      <c r="V800">
        <v>183.45378391339361</v>
      </c>
      <c r="W800">
        <v>183.69821017097931</v>
      </c>
      <c r="X800">
        <v>12945.59388035652</v>
      </c>
      <c r="Y800">
        <v>12994.59096098286</v>
      </c>
      <c r="Z800">
        <v>12521.319119619149</v>
      </c>
      <c r="AA800">
        <v>13215.98726448564</v>
      </c>
      <c r="AB800">
        <v>1958.077181633078</v>
      </c>
      <c r="AC800">
        <v>1947.250111292884</v>
      </c>
      <c r="AD800">
        <v>1703.521565331182</v>
      </c>
      <c r="AE800">
        <v>2271.4194921716548</v>
      </c>
      <c r="AF800">
        <v>62.564501282219503</v>
      </c>
      <c r="AG800">
        <v>62.283046713951819</v>
      </c>
      <c r="AH800">
        <v>61.269960676518522</v>
      </c>
      <c r="AI800">
        <v>64.698537377095334</v>
      </c>
      <c r="AJ800">
        <v>0.54072557846371294</v>
      </c>
      <c r="AK800">
        <v>0.54072510396119611</v>
      </c>
      <c r="AL800">
        <v>0.54065909110724319</v>
      </c>
      <c r="AM800">
        <v>0.54079235073812393</v>
      </c>
      <c r="AN800">
        <v>0.98616137452893649</v>
      </c>
      <c r="AO800">
        <v>0.9861613745289366</v>
      </c>
      <c r="AP800">
        <v>0.9861613745289366</v>
      </c>
      <c r="AQ800">
        <v>0.9861613745289366</v>
      </c>
      <c r="AR800">
        <v>15.043660749260679</v>
      </c>
      <c r="AS800">
        <v>15.043660749260679</v>
      </c>
      <c r="AT800">
        <v>15.043660749260679</v>
      </c>
      <c r="AU800">
        <v>15.043660749260679</v>
      </c>
      <c r="AV800" t="str">
        <f>VLOOKUP(Sheet1[[#This Row],[NPDES ID2]],Combined_Sheet__Major_Only___2[[NPDES ID2]:[ECHO BFR]],3,FALSE)</f>
        <v>NC</v>
      </c>
      <c r="AW800" t="s">
        <v>12181</v>
      </c>
      <c r="AX800" t="str">
        <f>VLOOKUP(Sheet1[[#This Row],[NPDES ID2]],Combined_Sheet__Major_Only___2[[NPDES ID2]:[ECHO BFR]],27,FALSE)</f>
        <v>-</v>
      </c>
      <c r="AY800" t="str">
        <f>VLOOKUP(Sheet1[[#This Row],[NPDES ID2]],Combined_Sheet__Major_Only___2[[NPDES ID2]:[ECHO BFR]],28,FALSE)</f>
        <v>-</v>
      </c>
      <c r="AZ800" t="str">
        <f>VLOOKUP(Sheet1[[#This Row],[NPDES ID2]],Combined_Sheet__Major_Only___2[[NPDES ID2]:[ECHO BFR]],29,FALSE)</f>
        <v>-</v>
      </c>
      <c r="BA800">
        <f>VLOOKUP(Sheet1[[#This Row],[NPDES ID2]],Combined_Sheet__Major_Only___2[[NPDES ID2]:[ECHO BFR]],17,FALSE)</f>
        <v>35.383595999999997</v>
      </c>
      <c r="BB800">
        <f>VLOOKUP(Sheet1[[#This Row],[NPDES ID2]],Combined_Sheet__Major_Only___2[[NPDES ID2]:[ECHO BFR]],18,FALSE)</f>
        <v>-80.941433000000004</v>
      </c>
      <c r="BC800" t="str">
        <f>IF(ISNUMBER(SEARCH("aerobic",$AW800)),"aerobic","")</f>
        <v/>
      </c>
      <c r="BD800" t="str">
        <f>IF(ISNUMBER(SEARCH("anaer",$AW800)),"anaer","")</f>
        <v>anaer</v>
      </c>
      <c r="BE800" t="str">
        <f>IF(ISNUMBER(SEARCH("thickening",$AZ800)),"thickening","")</f>
        <v/>
      </c>
      <c r="BF800" s="2" t="str">
        <f>IF(ISNUMBER(SEARCH("airDry",$AW800)),"airDry","")</f>
        <v/>
      </c>
      <c r="BG800" s="2" t="str">
        <f>IF(ISNUMBER(SEARCH("heatDry",$AY800)),"heatDry","")</f>
        <v/>
      </c>
      <c r="BH800" s="2" t="str">
        <f>IF(AND(ISNUMBER(SEARCH("aerobic",$AW800)),ISNUMBER(SEARCH("anaer",$AW800))),"Combined Aer and Anaer.","")</f>
        <v/>
      </c>
    </row>
    <row r="801" spans="1:60" x14ac:dyDescent="0.3">
      <c r="A801" s="4">
        <v>799</v>
      </c>
      <c r="B801" t="s">
        <v>3913</v>
      </c>
      <c r="C801">
        <v>1402.88</v>
      </c>
      <c r="D801">
        <v>252.94067344300669</v>
      </c>
      <c r="E801">
        <v>252.10184760495471</v>
      </c>
      <c r="F801">
        <v>202.44271152415519</v>
      </c>
      <c r="G801">
        <v>298.64055713330629</v>
      </c>
      <c r="H801">
        <v>-77.023768044378059</v>
      </c>
      <c r="I801">
        <v>-78.13504158617441</v>
      </c>
      <c r="J801">
        <v>-90.640404621053449</v>
      </c>
      <c r="K801">
        <v>-62.01090673862047</v>
      </c>
      <c r="L801">
        <v>865.97848922457047</v>
      </c>
      <c r="M801">
        <v>861.73910694282063</v>
      </c>
      <c r="N801">
        <v>846.36913023233853</v>
      </c>
      <c r="O801">
        <v>898.29084960918829</v>
      </c>
      <c r="P801">
        <v>33.164158510303139</v>
      </c>
      <c r="Q801">
        <v>33.448820018483907</v>
      </c>
      <c r="R801">
        <v>27.229755732681799</v>
      </c>
      <c r="S801">
        <v>38.069721384243422</v>
      </c>
      <c r="T801">
        <v>46.819053284970657</v>
      </c>
      <c r="U801">
        <v>46.818978192988141</v>
      </c>
      <c r="V801">
        <v>46.786826756220563</v>
      </c>
      <c r="W801">
        <v>46.850970503929098</v>
      </c>
      <c r="X801">
        <v>3414.348117643543</v>
      </c>
      <c r="Y801">
        <v>3428.395376416132</v>
      </c>
      <c r="Z801">
        <v>3292.4861810677489</v>
      </c>
      <c r="AA801">
        <v>3492.1568483844449</v>
      </c>
      <c r="AB801">
        <v>541.70604787133107</v>
      </c>
      <c r="AC801">
        <v>538.38156586418017</v>
      </c>
      <c r="AD801">
        <v>467.83551730952701</v>
      </c>
      <c r="AE801">
        <v>633.81819266184243</v>
      </c>
      <c r="AF801">
        <v>60.497710076038281</v>
      </c>
      <c r="AG801">
        <v>60.201184452371741</v>
      </c>
      <c r="AH801">
        <v>59.129765233678469</v>
      </c>
      <c r="AI801">
        <v>62.751992242070394</v>
      </c>
      <c r="AJ801">
        <v>0.51549129795697657</v>
      </c>
      <c r="AK801">
        <v>0.51549110122424413</v>
      </c>
      <c r="AL801">
        <v>0.51546361716117639</v>
      </c>
      <c r="AM801">
        <v>0.51551909513750938</v>
      </c>
      <c r="AN801">
        <v>0.94871251927347144</v>
      </c>
      <c r="AO801">
        <v>0.94871251927347156</v>
      </c>
      <c r="AP801">
        <v>0.94871251927347156</v>
      </c>
      <c r="AQ801">
        <v>0.94871251927347156</v>
      </c>
      <c r="AR801">
        <v>14.127326914634541</v>
      </c>
      <c r="AS801">
        <v>14.127326914634541</v>
      </c>
      <c r="AT801">
        <v>14.127326914634541</v>
      </c>
      <c r="AU801">
        <v>14.127326914634541</v>
      </c>
      <c r="AV801" t="str">
        <f>VLOOKUP(Sheet1[[#This Row],[NPDES ID2]],Combined_Sheet__Major_Only___2[[NPDES ID2]:[ECHO BFR]],3,FALSE)</f>
        <v>CA</v>
      </c>
      <c r="AW801" t="s">
        <v>41</v>
      </c>
      <c r="AX801" t="str">
        <f>VLOOKUP(Sheet1[[#This Row],[NPDES ID2]],Combined_Sheet__Major_Only___2[[NPDES ID2]:[ECHO BFR]],27,FALSE)</f>
        <v>other</v>
      </c>
      <c r="AY801" t="str">
        <f>VLOOKUP(Sheet1[[#This Row],[NPDES ID2]],Combined_Sheet__Major_Only___2[[NPDES ID2]:[ECHO BFR]],28,FALSE)</f>
        <v>-</v>
      </c>
      <c r="AZ801" t="str">
        <f>VLOOKUP(Sheet1[[#This Row],[NPDES ID2]],Combined_Sheet__Major_Only___2[[NPDES ID2]:[ECHO BFR]],29,FALSE)</f>
        <v>thickening, preliminaryOps</v>
      </c>
      <c r="BA801">
        <f>VLOOKUP(Sheet1[[#This Row],[NPDES ID2]],Combined_Sheet__Major_Only___2[[NPDES ID2]:[ECHO BFR]],17,FALSE)</f>
        <v>34.055900000000001</v>
      </c>
      <c r="BB801">
        <f>VLOOKUP(Sheet1[[#This Row],[NPDES ID2]],Combined_Sheet__Major_Only___2[[NPDES ID2]:[ECHO BFR]],18,FALSE)</f>
        <v>-117.36134</v>
      </c>
      <c r="BC801" t="str">
        <f>IF(ISNUMBER(SEARCH("aerobic",$AW801)),"aerobic","")</f>
        <v>aerobic</v>
      </c>
      <c r="BD801" t="str">
        <f>IF(ISNUMBER(SEARCH("anaer",$AW801)),"anaer","")</f>
        <v/>
      </c>
      <c r="BE801" t="str">
        <f>IF(ISNUMBER(SEARCH("thickening",$AZ801)),"thickening","")</f>
        <v>thickening</v>
      </c>
      <c r="BF801" s="3" t="str">
        <f>IF(ISNUMBER(SEARCH("airDry",$AW801)),"airDry","")</f>
        <v/>
      </c>
      <c r="BG801" s="3" t="str">
        <f>IF(ISNUMBER(SEARCH("heatDry",$AY801)),"heatDry","")</f>
        <v/>
      </c>
      <c r="BH801" s="3" t="str">
        <f>IF(AND(ISNUMBER(SEARCH("aerobic",$AW801)),ISNUMBER(SEARCH("anaer",$AW801))),"Combined Aer and Anaer.","")</f>
        <v/>
      </c>
    </row>
    <row r="802" spans="1:60" x14ac:dyDescent="0.3">
      <c r="A802" s="4">
        <v>800</v>
      </c>
      <c r="B802" t="s">
        <v>3917</v>
      </c>
      <c r="C802">
        <v>1394.2</v>
      </c>
      <c r="D802">
        <v>241.91534305349069</v>
      </c>
      <c r="E802">
        <v>241.3142783278588</v>
      </c>
      <c r="F802">
        <v>193.17643133881921</v>
      </c>
      <c r="G802">
        <v>285.16902770716013</v>
      </c>
      <c r="H802">
        <v>-76.817227673097179</v>
      </c>
      <c r="I802">
        <v>-78.103916451268219</v>
      </c>
      <c r="J802">
        <v>-90.991713284740683</v>
      </c>
      <c r="K802">
        <v>-61.004908674234812</v>
      </c>
      <c r="L802">
        <v>899.78708889521954</v>
      </c>
      <c r="M802">
        <v>895.8661686927469</v>
      </c>
      <c r="N802">
        <v>881.65122527748747</v>
      </c>
      <c r="O802">
        <v>929.67128766266637</v>
      </c>
      <c r="P802">
        <v>32.886931356483167</v>
      </c>
      <c r="Q802">
        <v>33.234721291450953</v>
      </c>
      <c r="R802">
        <v>26.792518222200268</v>
      </c>
      <c r="S802">
        <v>37.642780610290373</v>
      </c>
      <c r="T802">
        <v>42.164016264740397</v>
      </c>
      <c r="U802">
        <v>42.163948356731311</v>
      </c>
      <c r="V802">
        <v>42.134872815141087</v>
      </c>
      <c r="W802">
        <v>42.192879995900498</v>
      </c>
      <c r="X802">
        <v>2940.8042070440561</v>
      </c>
      <c r="Y802">
        <v>2951.5656972333982</v>
      </c>
      <c r="Z802">
        <v>2847.3221392842511</v>
      </c>
      <c r="AA802">
        <v>3000.3988004163498</v>
      </c>
      <c r="AB802">
        <v>450.64702054176252</v>
      </c>
      <c r="AC802">
        <v>448.02439566754322</v>
      </c>
      <c r="AD802">
        <v>391.44145424671598</v>
      </c>
      <c r="AE802">
        <v>523.81640224263629</v>
      </c>
      <c r="AF802">
        <v>63.250553914869514</v>
      </c>
      <c r="AG802">
        <v>62.974594612547861</v>
      </c>
      <c r="AH802">
        <v>61.977550398539101</v>
      </c>
      <c r="AI802">
        <v>65.348390099863423</v>
      </c>
      <c r="AJ802">
        <v>0.54910581266074809</v>
      </c>
      <c r="AK802">
        <v>0.54910562470630953</v>
      </c>
      <c r="AL802">
        <v>0.54907935822961174</v>
      </c>
      <c r="AM802">
        <v>0.54913237815004468</v>
      </c>
      <c r="AN802">
        <v>0.94350900571319773</v>
      </c>
      <c r="AO802">
        <v>0.94350900571319773</v>
      </c>
      <c r="AP802">
        <v>0.94350900571319773</v>
      </c>
      <c r="AQ802">
        <v>0.94350900571319773</v>
      </c>
      <c r="AR802">
        <v>15.086983153983519</v>
      </c>
      <c r="AS802">
        <v>15.086983153983519</v>
      </c>
      <c r="AT802">
        <v>15.086983153983519</v>
      </c>
      <c r="AU802">
        <v>15.086983153983519</v>
      </c>
      <c r="AV802" t="str">
        <f>VLOOKUP(Sheet1[[#This Row],[NPDES ID2]],Combined_Sheet__Major_Only___2[[NPDES ID2]:[ECHO BFR]],3,FALSE)</f>
        <v>IN</v>
      </c>
      <c r="AW802" t="s">
        <v>41</v>
      </c>
      <c r="AX802" t="str">
        <f>VLOOKUP(Sheet1[[#This Row],[NPDES ID2]],Combined_Sheet__Major_Only___2[[NPDES ID2]:[ECHO BFR]],27,FALSE)</f>
        <v>other</v>
      </c>
      <c r="AY802" t="str">
        <f>VLOOKUP(Sheet1[[#This Row],[NPDES ID2]],Combined_Sheet__Major_Only___2[[NPDES ID2]:[ECHO BFR]],28,FALSE)</f>
        <v>-</v>
      </c>
      <c r="AZ802" t="str">
        <f>VLOOKUP(Sheet1[[#This Row],[NPDES ID2]],Combined_Sheet__Major_Only___2[[NPDES ID2]:[ECHO BFR]],29,FALSE)</f>
        <v>sludgeLagoon, thickening, preliminaryOps</v>
      </c>
      <c r="BA802">
        <f>VLOOKUP(Sheet1[[#This Row],[NPDES ID2]],Combined_Sheet__Major_Only___2[[NPDES ID2]:[ECHO BFR]],17,FALSE)</f>
        <v>40.923721999999998</v>
      </c>
      <c r="BB802">
        <f>VLOOKUP(Sheet1[[#This Row],[NPDES ID2]],Combined_Sheet__Major_Only___2[[NPDES ID2]:[ECHO BFR]],18,FALSE)</f>
        <v>-87.175777999999994</v>
      </c>
      <c r="BC802" t="str">
        <f>IF(ISNUMBER(SEARCH("aerobic",$AW802)),"aerobic","")</f>
        <v>aerobic</v>
      </c>
      <c r="BD802" t="str">
        <f>IF(ISNUMBER(SEARCH("anaer",$AW802)),"anaer","")</f>
        <v/>
      </c>
      <c r="BE802" t="str">
        <f>IF(ISNUMBER(SEARCH("thickening",$AZ802)),"thickening","")</f>
        <v>thickening</v>
      </c>
      <c r="BF802" s="2" t="str">
        <f>IF(ISNUMBER(SEARCH("airDry",$AW802)),"airDry","")</f>
        <v/>
      </c>
      <c r="BG802" s="2" t="str">
        <f>IF(ISNUMBER(SEARCH("heatDry",$AY802)),"heatDry","")</f>
        <v/>
      </c>
      <c r="BH802" s="2" t="str">
        <f>IF(AND(ISNUMBER(SEARCH("aerobic",$AW802)),ISNUMBER(SEARCH("anaer",$AW802))),"Combined Aer and Anaer.","")</f>
        <v/>
      </c>
    </row>
    <row r="803" spans="1:60" x14ac:dyDescent="0.3">
      <c r="A803" s="4">
        <v>801</v>
      </c>
      <c r="B803" t="s">
        <v>3922</v>
      </c>
      <c r="C803">
        <v>1389</v>
      </c>
      <c r="D803">
        <v>325.42029735479662</v>
      </c>
      <c r="E803">
        <v>324.59119948847228</v>
      </c>
      <c r="F803">
        <v>260.28928172410241</v>
      </c>
      <c r="G803">
        <v>389.29002347499147</v>
      </c>
      <c r="H803">
        <v>-77.977279117094398</v>
      </c>
      <c r="I803">
        <v>-77.351756489080117</v>
      </c>
      <c r="J803">
        <v>-89.764975599551818</v>
      </c>
      <c r="K803">
        <v>-66.846909589871444</v>
      </c>
      <c r="L803">
        <v>666.95603298322999</v>
      </c>
      <c r="M803">
        <v>661.34184529784341</v>
      </c>
      <c r="N803">
        <v>640.98927263412702</v>
      </c>
      <c r="O803">
        <v>709.74374297026861</v>
      </c>
      <c r="P803">
        <v>33.14397460970595</v>
      </c>
      <c r="Q803">
        <v>32.956250331808228</v>
      </c>
      <c r="R803">
        <v>28.701208531888749</v>
      </c>
      <c r="S803">
        <v>37.661769413468107</v>
      </c>
      <c r="T803">
        <v>42.319905516011389</v>
      </c>
      <c r="U803">
        <v>42.319837367423283</v>
      </c>
      <c r="V803">
        <v>42.29065881934909</v>
      </c>
      <c r="W803">
        <v>42.348871503270537</v>
      </c>
      <c r="X803">
        <v>3970.3563827679109</v>
      </c>
      <c r="Y803">
        <v>3997.9209137640059</v>
      </c>
      <c r="Z803">
        <v>3729.445907018533</v>
      </c>
      <c r="AA803">
        <v>4126.7498936454367</v>
      </c>
      <c r="AB803">
        <v>916.64286724834164</v>
      </c>
      <c r="AC803">
        <v>895.52719735208279</v>
      </c>
      <c r="AD803">
        <v>737.41828374712361</v>
      </c>
      <c r="AE803">
        <v>1188.2649226986739</v>
      </c>
      <c r="AF803">
        <v>47.06014920686701</v>
      </c>
      <c r="AG803">
        <v>46.663672330031297</v>
      </c>
      <c r="AH803">
        <v>45.229800793551632</v>
      </c>
      <c r="AI803">
        <v>50.076219185259127</v>
      </c>
      <c r="AJ803">
        <v>0.35196884446655619</v>
      </c>
      <c r="AK803">
        <v>0.35196867940765458</v>
      </c>
      <c r="AL803">
        <v>0.3519456373011991</v>
      </c>
      <c r="AM803">
        <v>0.35199214953827479</v>
      </c>
      <c r="AN803">
        <v>0.94370029229034469</v>
      </c>
      <c r="AO803">
        <v>0.94370029229034491</v>
      </c>
      <c r="AP803">
        <v>0.94370029229034491</v>
      </c>
      <c r="AQ803">
        <v>0.94370029229034491</v>
      </c>
      <c r="AR803">
        <v>8.9163082699963887</v>
      </c>
      <c r="AS803">
        <v>8.9163082699963851</v>
      </c>
      <c r="AT803">
        <v>8.9163082699963851</v>
      </c>
      <c r="AU803">
        <v>8.9163082699963851</v>
      </c>
      <c r="AV803" t="str">
        <f>VLOOKUP(Sheet1[[#This Row],[NPDES ID2]],Combined_Sheet__Major_Only___2[[NPDES ID2]:[ECHO BFR]],3,FALSE)</f>
        <v>MA</v>
      </c>
      <c r="AW803" t="s">
        <v>54</v>
      </c>
      <c r="AX803" t="str">
        <f>VLOOKUP(Sheet1[[#This Row],[NPDES ID2]],Combined_Sheet__Major_Only___2[[NPDES ID2]:[ECHO BFR]],27,FALSE)</f>
        <v>-</v>
      </c>
      <c r="AY803" t="str">
        <f>VLOOKUP(Sheet1[[#This Row],[NPDES ID2]],Combined_Sheet__Major_Only___2[[NPDES ID2]:[ECHO BFR]],28,FALSE)</f>
        <v>-</v>
      </c>
      <c r="AZ803" t="str">
        <f>VLOOKUP(Sheet1[[#This Row],[NPDES ID2]],Combined_Sheet__Major_Only___2[[NPDES ID2]:[ECHO BFR]],29,FALSE)</f>
        <v>preliminaryOps, thickening</v>
      </c>
      <c r="BA803">
        <f>VLOOKUP(Sheet1[[#This Row],[NPDES ID2]],Combined_Sheet__Major_Only___2[[NPDES ID2]:[ECHO BFR]],17,FALSE)</f>
        <v>42.600475000000003</v>
      </c>
      <c r="BB803">
        <f>VLOOKUP(Sheet1[[#This Row],[NPDES ID2]],Combined_Sheet__Major_Only___2[[NPDES ID2]:[ECHO BFR]],18,FALSE)</f>
        <v>-71.284156999999993</v>
      </c>
      <c r="BC803" t="str">
        <f>IF(ISNUMBER(SEARCH("aerobic",$AW803)),"aerobic","")</f>
        <v/>
      </c>
      <c r="BD803" t="str">
        <f>IF(ISNUMBER(SEARCH("anaer",$AW803)),"anaer","")</f>
        <v/>
      </c>
      <c r="BE803" t="str">
        <f>IF(ISNUMBER(SEARCH("thickening",$AZ803)),"thickening","")</f>
        <v>thickening</v>
      </c>
      <c r="BF803" s="3" t="str">
        <f>IF(ISNUMBER(SEARCH("airDry",$AW803)),"airDry","")</f>
        <v/>
      </c>
      <c r="BG803" s="3" t="str">
        <f>IF(ISNUMBER(SEARCH("heatDry",$AY803)),"heatDry","")</f>
        <v/>
      </c>
      <c r="BH803" s="3" t="str">
        <f>IF(AND(ISNUMBER(SEARCH("aerobic",$AW803)),ISNUMBER(SEARCH("anaer",$AW803))),"Combined Aer and Anaer.","")</f>
        <v/>
      </c>
    </row>
    <row r="804" spans="1:60" x14ac:dyDescent="0.3">
      <c r="A804" s="4">
        <v>802</v>
      </c>
      <c r="B804" t="s">
        <v>3926</v>
      </c>
      <c r="C804">
        <v>1360.4770000000001</v>
      </c>
      <c r="D804">
        <v>233.50232916223189</v>
      </c>
      <c r="E804">
        <v>232.4989202695628</v>
      </c>
      <c r="F804">
        <v>186.10066047894739</v>
      </c>
      <c r="G804">
        <v>275.52746926694442</v>
      </c>
      <c r="H804">
        <v>-76.591279426933895</v>
      </c>
      <c r="I804">
        <v>-77.863026891544962</v>
      </c>
      <c r="J804">
        <v>-90.540891391037448</v>
      </c>
      <c r="K804">
        <v>-59.926596660732123</v>
      </c>
      <c r="L804">
        <v>909.87187106758074</v>
      </c>
      <c r="M804">
        <v>906.28405217253248</v>
      </c>
      <c r="N804">
        <v>893.27422919018954</v>
      </c>
      <c r="O804">
        <v>937.22206122679347</v>
      </c>
      <c r="P804">
        <v>32.031042583039032</v>
      </c>
      <c r="Q804">
        <v>32.433563482323819</v>
      </c>
      <c r="R804">
        <v>25.895683150347491</v>
      </c>
      <c r="S804">
        <v>36.823810990207953</v>
      </c>
      <c r="T804">
        <v>49.936383989002003</v>
      </c>
      <c r="U804">
        <v>49.936304086140282</v>
      </c>
      <c r="V804">
        <v>49.902092819893959</v>
      </c>
      <c r="W804">
        <v>49.970346031927889</v>
      </c>
      <c r="X804">
        <v>3360.8110403768519</v>
      </c>
      <c r="Y804">
        <v>3371.926865477953</v>
      </c>
      <c r="Z804">
        <v>3264.0958283380878</v>
      </c>
      <c r="AA804">
        <v>3422.403405947317</v>
      </c>
      <c r="AB804">
        <v>643.00521502237871</v>
      </c>
      <c r="AC804">
        <v>636.84726599586384</v>
      </c>
      <c r="AD804">
        <v>540.0630784711301</v>
      </c>
      <c r="AE804">
        <v>776.53965335651549</v>
      </c>
      <c r="AF804">
        <v>65.545355358599579</v>
      </c>
      <c r="AG804">
        <v>65.286497331916877</v>
      </c>
      <c r="AH804">
        <v>64.351887255700433</v>
      </c>
      <c r="AI804">
        <v>67.512231893643573</v>
      </c>
      <c r="AJ804">
        <v>0.57715050896900277</v>
      </c>
      <c r="AK804">
        <v>0.5771502842419316</v>
      </c>
      <c r="AL804">
        <v>0.57711889135589667</v>
      </c>
      <c r="AM804">
        <v>0.57718225955928393</v>
      </c>
      <c r="AN804">
        <v>0.95169235986793599</v>
      </c>
      <c r="AO804">
        <v>0.95169235986793632</v>
      </c>
      <c r="AP804">
        <v>0.95169235986793632</v>
      </c>
      <c r="AQ804">
        <v>0.95169235986793632</v>
      </c>
      <c r="AR804">
        <v>13.725621725910219</v>
      </c>
      <c r="AS804">
        <v>13.725621725910219</v>
      </c>
      <c r="AT804">
        <v>13.725621725910219</v>
      </c>
      <c r="AU804">
        <v>13.725621725910219</v>
      </c>
      <c r="AV804" t="str">
        <f>VLOOKUP(Sheet1[[#This Row],[NPDES ID2]],Combined_Sheet__Major_Only___2[[NPDES ID2]:[ECHO BFR]],3,FALSE)</f>
        <v>TX</v>
      </c>
      <c r="AW804" t="s">
        <v>41</v>
      </c>
      <c r="AX804" t="str">
        <f>VLOOKUP(Sheet1[[#This Row],[NPDES ID2]],Combined_Sheet__Major_Only___2[[NPDES ID2]:[ECHO BFR]],27,FALSE)</f>
        <v>other</v>
      </c>
      <c r="AY804" t="str">
        <f>VLOOKUP(Sheet1[[#This Row],[NPDES ID2]],Combined_Sheet__Major_Only___2[[NPDES ID2]:[ECHO BFR]],28,FALSE)</f>
        <v>-</v>
      </c>
      <c r="AZ804" t="str">
        <f>VLOOKUP(Sheet1[[#This Row],[NPDES ID2]],Combined_Sheet__Major_Only___2[[NPDES ID2]:[ECHO BFR]],29,FALSE)</f>
        <v>thickening</v>
      </c>
      <c r="BA804">
        <f>VLOOKUP(Sheet1[[#This Row],[NPDES ID2]],Combined_Sheet__Major_Only___2[[NPDES ID2]:[ECHO BFR]],17,FALSE)</f>
        <v>26.182167</v>
      </c>
      <c r="BB804">
        <f>VLOOKUP(Sheet1[[#This Row],[NPDES ID2]],Combined_Sheet__Major_Only___2[[NPDES ID2]:[ECHO BFR]],18,FALSE)</f>
        <v>-97.640360999999999</v>
      </c>
      <c r="BC804" t="str">
        <f>IF(ISNUMBER(SEARCH("aerobic",$AW804)),"aerobic","")</f>
        <v>aerobic</v>
      </c>
      <c r="BD804" t="str">
        <f>IF(ISNUMBER(SEARCH("anaer",$AW804)),"anaer","")</f>
        <v/>
      </c>
      <c r="BE804" t="str">
        <f>IF(ISNUMBER(SEARCH("thickening",$AZ804)),"thickening","")</f>
        <v>thickening</v>
      </c>
      <c r="BF804" s="2" t="str">
        <f>IF(ISNUMBER(SEARCH("airDry",$AW804)),"airDry","")</f>
        <v/>
      </c>
      <c r="BG804" s="2" t="str">
        <f>IF(ISNUMBER(SEARCH("heatDry",$AY804)),"heatDry","")</f>
        <v/>
      </c>
      <c r="BH804" s="2" t="str">
        <f>IF(AND(ISNUMBER(SEARCH("aerobic",$AW804)),ISNUMBER(SEARCH("anaer",$AW804))),"Combined Aer and Anaer.","")</f>
        <v/>
      </c>
    </row>
    <row r="805" spans="1:60" x14ac:dyDescent="0.3">
      <c r="A805" s="4">
        <v>803</v>
      </c>
      <c r="B805" t="s">
        <v>3931</v>
      </c>
      <c r="C805">
        <v>1353.88</v>
      </c>
      <c r="D805">
        <v>329.56258745333389</v>
      </c>
      <c r="E805">
        <v>329.39081209057281</v>
      </c>
      <c r="F805">
        <v>263.33489592428867</v>
      </c>
      <c r="G805">
        <v>393.80550828205878</v>
      </c>
      <c r="H805">
        <v>-77.712443314052464</v>
      </c>
      <c r="I805">
        <v>-77.081832742172381</v>
      </c>
      <c r="J805">
        <v>-89.30914191653126</v>
      </c>
      <c r="K805">
        <v>-66.269097729537933</v>
      </c>
      <c r="L805">
        <v>642.18949289322973</v>
      </c>
      <c r="M805">
        <v>636.66126487216309</v>
      </c>
      <c r="N805">
        <v>616.60322032123622</v>
      </c>
      <c r="O805">
        <v>684.35496945674197</v>
      </c>
      <c r="P805">
        <v>32.313910210598273</v>
      </c>
      <c r="Q805">
        <v>32.083392372391053</v>
      </c>
      <c r="R805">
        <v>28.060375374097109</v>
      </c>
      <c r="S805">
        <v>36.757460163704778</v>
      </c>
      <c r="T805">
        <v>175.25272339458209</v>
      </c>
      <c r="U805">
        <v>175.25245009492329</v>
      </c>
      <c r="V805">
        <v>175.13543391813619</v>
      </c>
      <c r="W805">
        <v>175.3688871282028</v>
      </c>
      <c r="X805">
        <v>16644.97195274377</v>
      </c>
      <c r="Y805">
        <v>16763.167587397169</v>
      </c>
      <c r="Z805">
        <v>15611.816123825811</v>
      </c>
      <c r="AA805">
        <v>17316.142509835929</v>
      </c>
      <c r="AB805">
        <v>5173.2278640096874</v>
      </c>
      <c r="AC805">
        <v>4965.313672120059</v>
      </c>
      <c r="AD805">
        <v>3865.4195011581951</v>
      </c>
      <c r="AE805">
        <v>7366.4480611469444</v>
      </c>
      <c r="AF805">
        <v>46.491638059517619</v>
      </c>
      <c r="AG805">
        <v>46.09073064816755</v>
      </c>
      <c r="AH805">
        <v>44.643039439153611</v>
      </c>
      <c r="AI805">
        <v>49.538153963753942</v>
      </c>
      <c r="AJ805">
        <v>0.34507696277263339</v>
      </c>
      <c r="AK805">
        <v>0.34507663164667812</v>
      </c>
      <c r="AL805">
        <v>0.34503059696267441</v>
      </c>
      <c r="AM805">
        <v>0.34512352789041212</v>
      </c>
      <c r="AN805">
        <v>0.9855177433350325</v>
      </c>
      <c r="AO805">
        <v>0.98551774333503217</v>
      </c>
      <c r="AP805">
        <v>0.98551774333503217</v>
      </c>
      <c r="AQ805">
        <v>0.98551774333503217</v>
      </c>
      <c r="AR805">
        <v>7.6697949830439702</v>
      </c>
      <c r="AS805">
        <v>7.6697949830439702</v>
      </c>
      <c r="AT805">
        <v>7.6697949830439702</v>
      </c>
      <c r="AU805">
        <v>7.6697949830439702</v>
      </c>
      <c r="AV805" t="str">
        <f>VLOOKUP(Sheet1[[#This Row],[NPDES ID2]],Combined_Sheet__Major_Only___2[[NPDES ID2]:[ECHO BFR]],3,FALSE)</f>
        <v>WV</v>
      </c>
      <c r="AW805" t="s">
        <v>54</v>
      </c>
      <c r="AX805" t="str">
        <f>VLOOKUP(Sheet1[[#This Row],[NPDES ID2]],Combined_Sheet__Major_Only___2[[NPDES ID2]:[ECHO BFR]],27,FALSE)</f>
        <v>other</v>
      </c>
      <c r="AY805" t="str">
        <f>VLOOKUP(Sheet1[[#This Row],[NPDES ID2]],Combined_Sheet__Major_Only___2[[NPDES ID2]:[ECHO BFR]],28,FALSE)</f>
        <v>-</v>
      </c>
      <c r="AZ805" t="str">
        <f>VLOOKUP(Sheet1[[#This Row],[NPDES ID2]],Combined_Sheet__Major_Only___2[[NPDES ID2]:[ECHO BFR]],29,FALSE)</f>
        <v>-</v>
      </c>
      <c r="BA805">
        <f>VLOOKUP(Sheet1[[#This Row],[NPDES ID2]],Combined_Sheet__Major_Only___2[[NPDES ID2]:[ECHO BFR]],17,FALSE)</f>
        <v>38.364750000000001</v>
      </c>
      <c r="BB805">
        <f>VLOOKUP(Sheet1[[#This Row],[NPDES ID2]],Combined_Sheet__Major_Only___2[[NPDES ID2]:[ECHO BFR]],18,FALSE)</f>
        <v>-81.671225000000007</v>
      </c>
      <c r="BC805" t="str">
        <f>IF(ISNUMBER(SEARCH("aerobic",$AW805)),"aerobic","")</f>
        <v/>
      </c>
      <c r="BD805" t="str">
        <f>IF(ISNUMBER(SEARCH("anaer",$AW805)),"anaer","")</f>
        <v/>
      </c>
      <c r="BE805" t="str">
        <f>IF(ISNUMBER(SEARCH("thickening",$AZ805)),"thickening","")</f>
        <v/>
      </c>
      <c r="BF805" s="3" t="str">
        <f>IF(ISNUMBER(SEARCH("airDry",$AW805)),"airDry","")</f>
        <v/>
      </c>
      <c r="BG805" s="3" t="str">
        <f>IF(ISNUMBER(SEARCH("heatDry",$AY805)),"heatDry","")</f>
        <v/>
      </c>
      <c r="BH805" s="3" t="str">
        <f>IF(AND(ISNUMBER(SEARCH("aerobic",$AW805)),ISNUMBER(SEARCH("anaer",$AW805))),"Combined Aer and Anaer.","")</f>
        <v/>
      </c>
    </row>
    <row r="806" spans="1:60" x14ac:dyDescent="0.3">
      <c r="A806" s="4">
        <v>804</v>
      </c>
      <c r="B806" t="s">
        <v>3936</v>
      </c>
      <c r="C806">
        <v>1349.05</v>
      </c>
      <c r="D806">
        <v>230.28751879662821</v>
      </c>
      <c r="E806">
        <v>229.1121456224258</v>
      </c>
      <c r="F806">
        <v>183.40715303496299</v>
      </c>
      <c r="G806">
        <v>271.8419651298567</v>
      </c>
      <c r="H806">
        <v>-76.456647790057374</v>
      </c>
      <c r="I806">
        <v>-77.745801159824083</v>
      </c>
      <c r="J806">
        <v>-90.277052957771872</v>
      </c>
      <c r="K806">
        <v>-59.401081533322163</v>
      </c>
      <c r="L806">
        <v>914.97365354766657</v>
      </c>
      <c r="M806">
        <v>911.51176081839549</v>
      </c>
      <c r="N806">
        <v>898.9547682893126</v>
      </c>
      <c r="O806">
        <v>941.37116326375269</v>
      </c>
      <c r="P806">
        <v>31.737115287493381</v>
      </c>
      <c r="Q806">
        <v>32.133478085817913</v>
      </c>
      <c r="R806">
        <v>25.591631356550732</v>
      </c>
      <c r="S806">
        <v>36.598711897407632</v>
      </c>
      <c r="T806">
        <v>81.435120151550009</v>
      </c>
      <c r="U806">
        <v>81.434991637671416</v>
      </c>
      <c r="V806">
        <v>81.379967043789947</v>
      </c>
      <c r="W806">
        <v>81.489743900519898</v>
      </c>
      <c r="X806">
        <v>5404.2954134228348</v>
      </c>
      <c r="Y806">
        <v>5421.4549395060894</v>
      </c>
      <c r="Z806">
        <v>5254.9924539569456</v>
      </c>
      <c r="AA806">
        <v>5499.3265456572844</v>
      </c>
      <c r="AB806">
        <v>969.15914287603857</v>
      </c>
      <c r="AC806">
        <v>961.54435473908325</v>
      </c>
      <c r="AD806">
        <v>823.04019278707187</v>
      </c>
      <c r="AE806">
        <v>1156.70435261133</v>
      </c>
      <c r="AF806">
        <v>66.472179124182389</v>
      </c>
      <c r="AG806">
        <v>66.220172799273996</v>
      </c>
      <c r="AH806">
        <v>65.311182575471165</v>
      </c>
      <c r="AI806">
        <v>68.385691471979811</v>
      </c>
      <c r="AJ806">
        <v>0.58848279176135665</v>
      </c>
      <c r="AK806">
        <v>0.58848250696617377</v>
      </c>
      <c r="AL806">
        <v>0.5884427547982275</v>
      </c>
      <c r="AM806">
        <v>0.58852299773036532</v>
      </c>
      <c r="AN806">
        <v>0.96956179838269729</v>
      </c>
      <c r="AO806">
        <v>0.96956179838269707</v>
      </c>
      <c r="AP806">
        <v>0.96956179838269707</v>
      </c>
      <c r="AQ806">
        <v>0.96956179838269707</v>
      </c>
      <c r="AR806">
        <v>14.439703696703519</v>
      </c>
      <c r="AS806">
        <v>14.439703696703519</v>
      </c>
      <c r="AT806">
        <v>14.439703696703519</v>
      </c>
      <c r="AU806">
        <v>14.439703696703519</v>
      </c>
      <c r="AV806" t="str">
        <f>VLOOKUP(Sheet1[[#This Row],[NPDES ID2]],Combined_Sheet__Major_Only___2[[NPDES ID2]:[ECHO BFR]],3,FALSE)</f>
        <v>IA</v>
      </c>
      <c r="AW806" t="s">
        <v>12181</v>
      </c>
      <c r="AX806" t="str">
        <f>VLOOKUP(Sheet1[[#This Row],[NPDES ID2]],Combined_Sheet__Major_Only___2[[NPDES ID2]:[ECHO BFR]],27,FALSE)</f>
        <v>methaneBioCaptureRecover</v>
      </c>
      <c r="AY806" t="str">
        <f>VLOOKUP(Sheet1[[#This Row],[NPDES ID2]],Combined_Sheet__Major_Only___2[[NPDES ID2]:[ECHO BFR]],28,FALSE)</f>
        <v>-</v>
      </c>
      <c r="AZ806" t="str">
        <f>VLOOKUP(Sheet1[[#This Row],[NPDES ID2]],Combined_Sheet__Major_Only___2[[NPDES ID2]:[ECHO BFR]],29,FALSE)</f>
        <v>preliminaryOps, thickening</v>
      </c>
      <c r="BA806">
        <f>VLOOKUP(Sheet1[[#This Row],[NPDES ID2]],Combined_Sheet__Major_Only___2[[NPDES ID2]:[ECHO BFR]],17,FALSE)</f>
        <v>41.262777999999997</v>
      </c>
      <c r="BB806">
        <f>VLOOKUP(Sheet1[[#This Row],[NPDES ID2]],Combined_Sheet__Major_Only___2[[NPDES ID2]:[ECHO BFR]],18,FALSE)</f>
        <v>-95.848611000000005</v>
      </c>
      <c r="BC806" t="str">
        <f>IF(ISNUMBER(SEARCH("aerobic",$AW806)),"aerobic","")</f>
        <v/>
      </c>
      <c r="BD806" t="str">
        <f>IF(ISNUMBER(SEARCH("anaer",$AW806)),"anaer","")</f>
        <v>anaer</v>
      </c>
      <c r="BE806" t="str">
        <f>IF(ISNUMBER(SEARCH("thickening",$AZ806)),"thickening","")</f>
        <v>thickening</v>
      </c>
      <c r="BF806" s="2" t="str">
        <f>IF(ISNUMBER(SEARCH("airDry",$AW806)),"airDry","")</f>
        <v/>
      </c>
      <c r="BG806" s="2" t="str">
        <f>IF(ISNUMBER(SEARCH("heatDry",$AY806)),"heatDry","")</f>
        <v/>
      </c>
      <c r="BH806" s="2" t="str">
        <f>IF(AND(ISNUMBER(SEARCH("aerobic",$AW806)),ISNUMBER(SEARCH("anaer",$AW806))),"Combined Aer and Anaer.","")</f>
        <v/>
      </c>
    </row>
    <row r="807" spans="1:60" x14ac:dyDescent="0.3">
      <c r="A807" s="4">
        <v>805</v>
      </c>
      <c r="B807" t="s">
        <v>3941</v>
      </c>
      <c r="C807">
        <v>1342.3</v>
      </c>
      <c r="D807">
        <v>257.16910831873952</v>
      </c>
      <c r="E807">
        <v>255.51724318494419</v>
      </c>
      <c r="F807">
        <v>205.8557151989574</v>
      </c>
      <c r="G807">
        <v>303.64573380147033</v>
      </c>
      <c r="H807">
        <v>-76.926695001665564</v>
      </c>
      <c r="I807">
        <v>-77.878516847478934</v>
      </c>
      <c r="J807">
        <v>-90.187358096901377</v>
      </c>
      <c r="K807">
        <v>-62.033351337228922</v>
      </c>
      <c r="L807">
        <v>815.48862108793048</v>
      </c>
      <c r="M807">
        <v>811.33615655228743</v>
      </c>
      <c r="N807">
        <v>796.27119328346089</v>
      </c>
      <c r="O807">
        <v>847.15790250332122</v>
      </c>
      <c r="P807">
        <v>31.754167157573761</v>
      </c>
      <c r="Q807">
        <v>32.009252371075107</v>
      </c>
      <c r="R807">
        <v>26.170819103563229</v>
      </c>
      <c r="S807">
        <v>36.495420938033547</v>
      </c>
      <c r="T807">
        <v>127.91070020405709</v>
      </c>
      <c r="U807">
        <v>127.9104999658657</v>
      </c>
      <c r="V807">
        <v>127.82476583907869</v>
      </c>
      <c r="W807">
        <v>127.99580977215049</v>
      </c>
      <c r="X807">
        <v>9478.1456305146767</v>
      </c>
      <c r="Y807">
        <v>9518.8009340599419</v>
      </c>
      <c r="Z807">
        <v>9126.0544000318259</v>
      </c>
      <c r="AA807">
        <v>9703.0244415055568</v>
      </c>
      <c r="AB807">
        <v>1688.6784883541959</v>
      </c>
      <c r="AC807">
        <v>1674.953719196023</v>
      </c>
      <c r="AD807">
        <v>1432.309599452597</v>
      </c>
      <c r="AE807">
        <v>2018.2264517815529</v>
      </c>
      <c r="AF807">
        <v>59.544384308080012</v>
      </c>
      <c r="AG807">
        <v>59.240558581278073</v>
      </c>
      <c r="AH807">
        <v>58.144619637015673</v>
      </c>
      <c r="AI807">
        <v>61.851418883799283</v>
      </c>
      <c r="AJ807">
        <v>0.50385800731847896</v>
      </c>
      <c r="AK807">
        <v>0.5038576668373036</v>
      </c>
      <c r="AL807">
        <v>0.50381021875262222</v>
      </c>
      <c r="AM807">
        <v>0.50390599910568201</v>
      </c>
      <c r="AN807">
        <v>0.98030898639400676</v>
      </c>
      <c r="AO807">
        <v>0.98030898639400654</v>
      </c>
      <c r="AP807">
        <v>0.98030898639400654</v>
      </c>
      <c r="AQ807">
        <v>0.98030898639400654</v>
      </c>
      <c r="AR807">
        <v>12.983064787626221</v>
      </c>
      <c r="AS807">
        <v>12.983064787626221</v>
      </c>
      <c r="AT807">
        <v>12.983064787626221</v>
      </c>
      <c r="AU807">
        <v>12.983064787626221</v>
      </c>
      <c r="AV807" t="str">
        <f>VLOOKUP(Sheet1[[#This Row],[NPDES ID2]],Combined_Sheet__Major_Only___2[[NPDES ID2]:[ECHO BFR]],3,FALSE)</f>
        <v>NM</v>
      </c>
      <c r="AW807" t="s">
        <v>41</v>
      </c>
      <c r="AX807" t="str">
        <f>VLOOKUP(Sheet1[[#This Row],[NPDES ID2]],Combined_Sheet__Major_Only___2[[NPDES ID2]:[ECHO BFR]],27,FALSE)</f>
        <v>tempSludgeStore</v>
      </c>
      <c r="AY807" t="str">
        <f>VLOOKUP(Sheet1[[#This Row],[NPDES ID2]],Combined_Sheet__Major_Only___2[[NPDES ID2]:[ECHO BFR]],28,FALSE)</f>
        <v>highTempCompost</v>
      </c>
      <c r="AZ807" t="str">
        <f>VLOOKUP(Sheet1[[#This Row],[NPDES ID2]],Combined_Sheet__Major_Only___2[[NPDES ID2]:[ECHO BFR]],29,FALSE)</f>
        <v>thickening</v>
      </c>
      <c r="BA807">
        <f>VLOOKUP(Sheet1[[#This Row],[NPDES ID2]],Combined_Sheet__Major_Only___2[[NPDES ID2]:[ECHO BFR]],17,FALSE)</f>
        <v>34.572984099999999</v>
      </c>
      <c r="BB807">
        <f>VLOOKUP(Sheet1[[#This Row],[NPDES ID2]],Combined_Sheet__Major_Only___2[[NPDES ID2]:[ECHO BFR]],18,FALSE)</f>
        <v>-103.3460546</v>
      </c>
      <c r="BC807" t="str">
        <f>IF(ISNUMBER(SEARCH("aerobic",$AW807)),"aerobic","")</f>
        <v>aerobic</v>
      </c>
      <c r="BD807" t="str">
        <f>IF(ISNUMBER(SEARCH("anaer",$AW807)),"anaer","")</f>
        <v/>
      </c>
      <c r="BE807" t="str">
        <f>IF(ISNUMBER(SEARCH("thickening",$AZ807)),"thickening","")</f>
        <v>thickening</v>
      </c>
      <c r="BF807" s="3" t="str">
        <f>IF(ISNUMBER(SEARCH("airDry",$AW807)),"airDry","")</f>
        <v/>
      </c>
      <c r="BG807" s="3" t="str">
        <f>IF(ISNUMBER(SEARCH("heatDry",$AY807)),"heatDry","")</f>
        <v/>
      </c>
      <c r="BH807" s="3" t="str">
        <f>IF(AND(ISNUMBER(SEARCH("aerobic",$AW807)),ISNUMBER(SEARCH("anaer",$AW807))),"Combined Aer and Anaer.","")</f>
        <v/>
      </c>
    </row>
    <row r="808" spans="1:60" x14ac:dyDescent="0.3">
      <c r="A808" s="4">
        <v>806</v>
      </c>
      <c r="B808" t="s">
        <v>3945</v>
      </c>
      <c r="C808">
        <v>1330.16</v>
      </c>
      <c r="D808">
        <v>247.9156348682701</v>
      </c>
      <c r="E808">
        <v>246.4403575742916</v>
      </c>
      <c r="F808">
        <v>198.04291642989079</v>
      </c>
      <c r="G808">
        <v>292.17293121376639</v>
      </c>
      <c r="H808">
        <v>-76.809528579792186</v>
      </c>
      <c r="I808">
        <v>-77.984414592890886</v>
      </c>
      <c r="J808">
        <v>-90.605452162355547</v>
      </c>
      <c r="K808">
        <v>-61.381394579392087</v>
      </c>
      <c r="L808">
        <v>838.4445109553011</v>
      </c>
      <c r="M808">
        <v>834.55537101655159</v>
      </c>
      <c r="N808">
        <v>820.44849760541763</v>
      </c>
      <c r="O808">
        <v>868.10020414908524</v>
      </c>
      <c r="P808">
        <v>31.412365142091371</v>
      </c>
      <c r="Q808">
        <v>31.73050509819118</v>
      </c>
      <c r="R808">
        <v>25.697216258186941</v>
      </c>
      <c r="S808">
        <v>36.011501629478623</v>
      </c>
      <c r="T808">
        <v>94.127723633506406</v>
      </c>
      <c r="U808">
        <v>94.127575531528834</v>
      </c>
      <c r="V808">
        <v>94.064164083220888</v>
      </c>
      <c r="W808">
        <v>94.190673140078914</v>
      </c>
      <c r="X808">
        <v>6722.0651841560702</v>
      </c>
      <c r="Y808">
        <v>6748.3300688080581</v>
      </c>
      <c r="Z808">
        <v>6494.4734936471177</v>
      </c>
      <c r="AA808">
        <v>6867.2089371629181</v>
      </c>
      <c r="AB808">
        <v>1354.8194671534361</v>
      </c>
      <c r="AC808">
        <v>1339.602268416631</v>
      </c>
      <c r="AD808">
        <v>1125.989790805234</v>
      </c>
      <c r="AE808">
        <v>1651.630451323575</v>
      </c>
      <c r="AF808">
        <v>61.778155863777691</v>
      </c>
      <c r="AG808">
        <v>61.49105881969799</v>
      </c>
      <c r="AH808">
        <v>60.455128506644677</v>
      </c>
      <c r="AI808">
        <v>63.958658563067438</v>
      </c>
      <c r="AJ808">
        <v>0.53112264682089527</v>
      </c>
      <c r="AK808">
        <v>0.53112235003371555</v>
      </c>
      <c r="AL808">
        <v>0.53108095018506984</v>
      </c>
      <c r="AM808">
        <v>0.5311645199776579</v>
      </c>
      <c r="AN808">
        <v>0.97351027933221346</v>
      </c>
      <c r="AO808">
        <v>0.97351027933221324</v>
      </c>
      <c r="AP808">
        <v>0.97351027933221324</v>
      </c>
      <c r="AQ808">
        <v>0.97351027933221324</v>
      </c>
      <c r="AR808">
        <v>12.570774362183069</v>
      </c>
      <c r="AS808">
        <v>12.570774362183069</v>
      </c>
      <c r="AT808">
        <v>12.570774362183069</v>
      </c>
      <c r="AU808">
        <v>12.570774362183069</v>
      </c>
      <c r="AV808" t="str">
        <f>VLOOKUP(Sheet1[[#This Row],[NPDES ID2]],Combined_Sheet__Major_Only___2[[NPDES ID2]:[ECHO BFR]],3,FALSE)</f>
        <v>PA</v>
      </c>
      <c r="AW808" t="s">
        <v>41</v>
      </c>
      <c r="AX808" t="str">
        <f>VLOOKUP(Sheet1[[#This Row],[NPDES ID2]],Combined_Sheet__Major_Only___2[[NPDES ID2]:[ECHO BFR]],27,FALSE)</f>
        <v>-</v>
      </c>
      <c r="AY808" t="str">
        <f>VLOOKUP(Sheet1[[#This Row],[NPDES ID2]],Combined_Sheet__Major_Only___2[[NPDES ID2]:[ECHO BFR]],28,FALSE)</f>
        <v>-</v>
      </c>
      <c r="AZ808" t="str">
        <f>VLOOKUP(Sheet1[[#This Row],[NPDES ID2]],Combined_Sheet__Major_Only___2[[NPDES ID2]:[ECHO BFR]],29,FALSE)</f>
        <v>thickening</v>
      </c>
      <c r="BA808">
        <f>VLOOKUP(Sheet1[[#This Row],[NPDES ID2]],Combined_Sheet__Major_Only___2[[NPDES ID2]:[ECHO BFR]],17,FALSE)</f>
        <v>42.214497999999999</v>
      </c>
      <c r="BB808">
        <f>VLOOKUP(Sheet1[[#This Row],[NPDES ID2]],Combined_Sheet__Major_Only___2[[NPDES ID2]:[ECHO BFR]],18,FALSE)</f>
        <v>-79.846626000000001</v>
      </c>
      <c r="BC808" t="str">
        <f>IF(ISNUMBER(SEARCH("aerobic",$AW808)),"aerobic","")</f>
        <v>aerobic</v>
      </c>
      <c r="BD808" t="str">
        <f>IF(ISNUMBER(SEARCH("anaer",$AW808)),"anaer","")</f>
        <v/>
      </c>
      <c r="BE808" t="str">
        <f>IF(ISNUMBER(SEARCH("thickening",$AZ808)),"thickening","")</f>
        <v>thickening</v>
      </c>
      <c r="BF808" s="2" t="str">
        <f>IF(ISNUMBER(SEARCH("airDry",$AW808)),"airDry","")</f>
        <v/>
      </c>
      <c r="BG808" s="2" t="str">
        <f>IF(ISNUMBER(SEARCH("heatDry",$AY808)),"heatDry","")</f>
        <v/>
      </c>
      <c r="BH808" s="2" t="str">
        <f>IF(AND(ISNUMBER(SEARCH("aerobic",$AW808)),ISNUMBER(SEARCH("anaer",$AW808))),"Combined Aer and Anaer.","")</f>
        <v/>
      </c>
    </row>
    <row r="809" spans="1:60" x14ac:dyDescent="0.3">
      <c r="A809" s="4">
        <v>807</v>
      </c>
      <c r="B809" t="s">
        <v>3950</v>
      </c>
      <c r="C809">
        <v>1311.72</v>
      </c>
      <c r="D809">
        <v>252.72001337152511</v>
      </c>
      <c r="E809">
        <v>251.06895277583271</v>
      </c>
      <c r="F809">
        <v>202.0325799727664</v>
      </c>
      <c r="G809">
        <v>298.02572339754897</v>
      </c>
      <c r="H809">
        <v>-76.964877071141387</v>
      </c>
      <c r="I809">
        <v>-78.085669378981123</v>
      </c>
      <c r="J809">
        <v>-90.567968636389722</v>
      </c>
      <c r="K809">
        <v>-61.909483193986823</v>
      </c>
      <c r="L809">
        <v>811.54558813542519</v>
      </c>
      <c r="M809">
        <v>807.59582631480816</v>
      </c>
      <c r="N809">
        <v>793.27302775628766</v>
      </c>
      <c r="O809">
        <v>841.65593834972117</v>
      </c>
      <c r="P809">
        <v>31.005374146798641</v>
      </c>
      <c r="Q809">
        <v>31.278316830314228</v>
      </c>
      <c r="R809">
        <v>25.446531558114511</v>
      </c>
      <c r="S809">
        <v>35.586870242478817</v>
      </c>
      <c r="T809">
        <v>76.872595363247285</v>
      </c>
      <c r="U809">
        <v>76.872473890570873</v>
      </c>
      <c r="V809">
        <v>76.820464062830254</v>
      </c>
      <c r="W809">
        <v>76.924226308140604</v>
      </c>
      <c r="X809">
        <v>5593.3204496632643</v>
      </c>
      <c r="Y809">
        <v>5616.2317346862474</v>
      </c>
      <c r="Z809">
        <v>5394.7542280458219</v>
      </c>
      <c r="AA809">
        <v>5720.0607199813649</v>
      </c>
      <c r="AB809">
        <v>897.50021197540059</v>
      </c>
      <c r="AC809">
        <v>891.82025649871184</v>
      </c>
      <c r="AD809">
        <v>773.86970362391139</v>
      </c>
      <c r="AE809">
        <v>1051.7795198505939</v>
      </c>
      <c r="AF809">
        <v>60.635875372519102</v>
      </c>
      <c r="AG809">
        <v>60.340326080886797</v>
      </c>
      <c r="AH809">
        <v>59.273008485097229</v>
      </c>
      <c r="AI809">
        <v>62.881886914607563</v>
      </c>
      <c r="AJ809">
        <v>0.51717764077990325</v>
      </c>
      <c r="AK809">
        <v>0.51717740182162286</v>
      </c>
      <c r="AL809">
        <v>0.51714404146240833</v>
      </c>
      <c r="AM809">
        <v>0.51721138180821136</v>
      </c>
      <c r="AN809">
        <v>0.96783857124137418</v>
      </c>
      <c r="AO809">
        <v>0.96783857124137407</v>
      </c>
      <c r="AP809">
        <v>0.96783857124137407</v>
      </c>
      <c r="AQ809">
        <v>0.96783857124137407</v>
      </c>
      <c r="AR809">
        <v>14.06317609752359</v>
      </c>
      <c r="AS809">
        <v>14.063176097523581</v>
      </c>
      <c r="AT809">
        <v>14.063176097523581</v>
      </c>
      <c r="AU809">
        <v>14.063176097523581</v>
      </c>
      <c r="AV809" t="str">
        <f>VLOOKUP(Sheet1[[#This Row],[NPDES ID2]],Combined_Sheet__Major_Only___2[[NPDES ID2]:[ECHO BFR]],3,FALSE)</f>
        <v>CA</v>
      </c>
      <c r="AW809" t="s">
        <v>12181</v>
      </c>
      <c r="AX809" t="str">
        <f>VLOOKUP(Sheet1[[#This Row],[NPDES ID2]],Combined_Sheet__Major_Only___2[[NPDES ID2]:[ECHO BFR]],27,FALSE)</f>
        <v>-</v>
      </c>
      <c r="AY809" t="str">
        <f>VLOOKUP(Sheet1[[#This Row],[NPDES ID2]],Combined_Sheet__Major_Only___2[[NPDES ID2]:[ECHO BFR]],28,FALSE)</f>
        <v>-</v>
      </c>
      <c r="AZ809" t="str">
        <f>VLOOKUP(Sheet1[[#This Row],[NPDES ID2]],Combined_Sheet__Major_Only___2[[NPDES ID2]:[ECHO BFR]],29,FALSE)</f>
        <v>thickening</v>
      </c>
      <c r="BA809">
        <f>VLOOKUP(Sheet1[[#This Row],[NPDES ID2]],Combined_Sheet__Major_Only___2[[NPDES ID2]:[ECHO BFR]],17,FALSE)</f>
        <v>37.703425000000003</v>
      </c>
      <c r="BB809">
        <f>VLOOKUP(Sheet1[[#This Row],[NPDES ID2]],Combined_Sheet__Major_Only___2[[NPDES ID2]:[ECHO BFR]],18,FALSE)</f>
        <v>-122.48594300000001</v>
      </c>
      <c r="BC809" t="str">
        <f>IF(ISNUMBER(SEARCH("aerobic",$AW809)),"aerobic","")</f>
        <v/>
      </c>
      <c r="BD809" t="str">
        <f>IF(ISNUMBER(SEARCH("anaer",$AW809)),"anaer","")</f>
        <v>anaer</v>
      </c>
      <c r="BE809" t="str">
        <f>IF(ISNUMBER(SEARCH("thickening",$AZ809)),"thickening","")</f>
        <v>thickening</v>
      </c>
      <c r="BF809" s="3" t="str">
        <f>IF(ISNUMBER(SEARCH("airDry",$AW809)),"airDry","")</f>
        <v/>
      </c>
      <c r="BG809" s="3" t="str">
        <f>IF(ISNUMBER(SEARCH("heatDry",$AY809)),"heatDry","")</f>
        <v/>
      </c>
      <c r="BH809" s="3" t="str">
        <f>IF(AND(ISNUMBER(SEARCH("aerobic",$AW809)),ISNUMBER(SEARCH("anaer",$AW809))),"Combined Aer and Anaer.","")</f>
        <v/>
      </c>
    </row>
    <row r="810" spans="1:60" x14ac:dyDescent="0.3">
      <c r="A810" s="4">
        <v>808</v>
      </c>
      <c r="B810" t="s">
        <v>3955</v>
      </c>
      <c r="C810">
        <v>1302.3</v>
      </c>
      <c r="D810">
        <v>244.37589330766471</v>
      </c>
      <c r="E810">
        <v>243.1390079473793</v>
      </c>
      <c r="F810">
        <v>195.01515819044491</v>
      </c>
      <c r="G810">
        <v>287.98937498407668</v>
      </c>
      <c r="H810">
        <v>-76.85146201726144</v>
      </c>
      <c r="I810">
        <v>-78.181683560975614</v>
      </c>
      <c r="J810">
        <v>-90.951950427933724</v>
      </c>
      <c r="K810">
        <v>-61.218521351760572</v>
      </c>
      <c r="L810">
        <v>833.435906558959</v>
      </c>
      <c r="M810">
        <v>829.72091973931538</v>
      </c>
      <c r="N810">
        <v>816.25224424138844</v>
      </c>
      <c r="O810">
        <v>861.75116201446008</v>
      </c>
      <c r="P810">
        <v>30.732219189179009</v>
      </c>
      <c r="Q810">
        <v>31.05087310098364</v>
      </c>
      <c r="R810">
        <v>25.07468421801433</v>
      </c>
      <c r="S810">
        <v>35.19608522282099</v>
      </c>
      <c r="T810">
        <v>44.055662867311327</v>
      </c>
      <c r="U810">
        <v>44.055592039983047</v>
      </c>
      <c r="V810">
        <v>44.025266560607832</v>
      </c>
      <c r="W810">
        <v>44.085767430669883</v>
      </c>
      <c r="X810">
        <v>3098.7405866797621</v>
      </c>
      <c r="Y810">
        <v>3110.3448214216469</v>
      </c>
      <c r="Z810">
        <v>2997.9843551113731</v>
      </c>
      <c r="AA810">
        <v>3162.9874630839358</v>
      </c>
      <c r="AB810">
        <v>564.38209787500318</v>
      </c>
      <c r="AC810">
        <v>559.35832068331081</v>
      </c>
      <c r="AD810">
        <v>477.50810412466552</v>
      </c>
      <c r="AE810">
        <v>675.03149265445893</v>
      </c>
      <c r="AF810">
        <v>62.720832538615078</v>
      </c>
      <c r="AG810">
        <v>62.440909101685861</v>
      </c>
      <c r="AH810">
        <v>61.429581985726642</v>
      </c>
      <c r="AI810">
        <v>64.848745478063691</v>
      </c>
      <c r="AJ810">
        <v>0.54263503060082796</v>
      </c>
      <c r="AK810">
        <v>0.54263483701081605</v>
      </c>
      <c r="AL810">
        <v>0.54260778628746142</v>
      </c>
      <c r="AM810">
        <v>0.54266238935284394</v>
      </c>
      <c r="AN810">
        <v>0.94574584703505304</v>
      </c>
      <c r="AO810">
        <v>0.94574584703505316</v>
      </c>
      <c r="AP810">
        <v>0.94574584703505316</v>
      </c>
      <c r="AQ810">
        <v>0.94574584703505316</v>
      </c>
      <c r="AR810">
        <v>13.50417830351395</v>
      </c>
      <c r="AS810">
        <v>13.50417830351395</v>
      </c>
      <c r="AT810">
        <v>13.50417830351395</v>
      </c>
      <c r="AU810">
        <v>13.50417830351395</v>
      </c>
      <c r="AV810" t="str">
        <f>VLOOKUP(Sheet1[[#This Row],[NPDES ID2]],Combined_Sheet__Major_Only___2[[NPDES ID2]:[ECHO BFR]],3,FALSE)</f>
        <v>AL</v>
      </c>
      <c r="AW810" t="s">
        <v>12181</v>
      </c>
      <c r="AX810" t="str">
        <f>VLOOKUP(Sheet1[[#This Row],[NPDES ID2]],Combined_Sheet__Major_Only___2[[NPDES ID2]:[ECHO BFR]],27,FALSE)</f>
        <v>-</v>
      </c>
      <c r="AY810" t="str">
        <f>VLOOKUP(Sheet1[[#This Row],[NPDES ID2]],Combined_Sheet__Major_Only___2[[NPDES ID2]:[ECHO BFR]],28,FALSE)</f>
        <v>-</v>
      </c>
      <c r="AZ810" t="str">
        <f>VLOOKUP(Sheet1[[#This Row],[NPDES ID2]],Combined_Sheet__Major_Only___2[[NPDES ID2]:[ECHO BFR]],29,FALSE)</f>
        <v>thickening</v>
      </c>
      <c r="BA810">
        <f>VLOOKUP(Sheet1[[#This Row],[NPDES ID2]],Combined_Sheet__Major_Only___2[[NPDES ID2]:[ECHO BFR]],17,FALSE)</f>
        <v>30.663650000000001</v>
      </c>
      <c r="BB810">
        <f>VLOOKUP(Sheet1[[#This Row],[NPDES ID2]],Combined_Sheet__Major_Only___2[[NPDES ID2]:[ECHO BFR]],18,FALSE)</f>
        <v>-88.038749999999993</v>
      </c>
      <c r="BC810" t="str">
        <f>IF(ISNUMBER(SEARCH("aerobic",$AW810)),"aerobic","")</f>
        <v/>
      </c>
      <c r="BD810" t="str">
        <f>IF(ISNUMBER(SEARCH("anaer",$AW810)),"anaer","")</f>
        <v>anaer</v>
      </c>
      <c r="BE810" t="str">
        <f>IF(ISNUMBER(SEARCH("thickening",$AZ810)),"thickening","")</f>
        <v>thickening</v>
      </c>
      <c r="BF810" s="2" t="str">
        <f>IF(ISNUMBER(SEARCH("airDry",$AW810)),"airDry","")</f>
        <v/>
      </c>
      <c r="BG810" s="2" t="str">
        <f>IF(ISNUMBER(SEARCH("heatDry",$AY810)),"heatDry","")</f>
        <v/>
      </c>
      <c r="BH810" s="2" t="str">
        <f>IF(AND(ISNUMBER(SEARCH("aerobic",$AW810)),ISNUMBER(SEARCH("anaer",$AW810))),"Combined Aer and Anaer.","")</f>
        <v/>
      </c>
    </row>
    <row r="811" spans="1:60" x14ac:dyDescent="0.3">
      <c r="A811" s="4">
        <v>809</v>
      </c>
      <c r="B811" t="s">
        <v>3960</v>
      </c>
      <c r="C811">
        <v>1300</v>
      </c>
      <c r="D811">
        <v>249.51807784021929</v>
      </c>
      <c r="E811">
        <v>248.0731625582448</v>
      </c>
      <c r="F811">
        <v>199.3117725478775</v>
      </c>
      <c r="G811">
        <v>294.02835936047359</v>
      </c>
      <c r="H811">
        <v>-77.050134773376726</v>
      </c>
      <c r="I811">
        <v>-78.272643748683365</v>
      </c>
      <c r="J811">
        <v>-90.95925190212354</v>
      </c>
      <c r="K811">
        <v>-61.897674307302722</v>
      </c>
      <c r="L811">
        <v>814.91364460506315</v>
      </c>
      <c r="M811">
        <v>811.0771129382598</v>
      </c>
      <c r="N811">
        <v>797.17347270845994</v>
      </c>
      <c r="O811">
        <v>844.14438147451494</v>
      </c>
      <c r="P811">
        <v>30.71023946918833</v>
      </c>
      <c r="Q811">
        <v>31.013345047710999</v>
      </c>
      <c r="R811">
        <v>25.148627649096831</v>
      </c>
      <c r="S811">
        <v>35.217581990292771</v>
      </c>
      <c r="T811">
        <v>3.9085500386236038</v>
      </c>
      <c r="U811">
        <v>3.908541169082083</v>
      </c>
      <c r="V811">
        <v>3.9047435798608379</v>
      </c>
      <c r="W811">
        <v>3.912319963046107</v>
      </c>
      <c r="X811">
        <v>280.67719972141538</v>
      </c>
      <c r="Y811">
        <v>281.75014594779691</v>
      </c>
      <c r="Z811">
        <v>271.11801100550008</v>
      </c>
      <c r="AA811">
        <v>286.81982434195692</v>
      </c>
      <c r="AB811">
        <v>45.189058008457117</v>
      </c>
      <c r="AC811">
        <v>44.904432782589673</v>
      </c>
      <c r="AD811">
        <v>38.952388770505117</v>
      </c>
      <c r="AE811">
        <v>52.926006990189883</v>
      </c>
      <c r="AF811">
        <v>61.433950663278573</v>
      </c>
      <c r="AG811">
        <v>61.144529071934258</v>
      </c>
      <c r="AH811">
        <v>60.097650624199801</v>
      </c>
      <c r="AI811">
        <v>63.635892742266492</v>
      </c>
      <c r="AJ811">
        <v>0.52691999632903785</v>
      </c>
      <c r="AK811">
        <v>0.52691988835483983</v>
      </c>
      <c r="AL811">
        <v>0.52690478142232078</v>
      </c>
      <c r="AM811">
        <v>0.5269352747669297</v>
      </c>
      <c r="AN811">
        <v>0.66012668962777798</v>
      </c>
      <c r="AO811">
        <v>0.66012668962777821</v>
      </c>
      <c r="AP811">
        <v>0.66012668962777821</v>
      </c>
      <c r="AQ811">
        <v>0.66012668962777821</v>
      </c>
      <c r="AR811">
        <v>14.219501726525801</v>
      </c>
      <c r="AS811">
        <v>14.21950172652579</v>
      </c>
      <c r="AT811">
        <v>14.21950172652579</v>
      </c>
      <c r="AU811">
        <v>14.21950172652579</v>
      </c>
      <c r="AV811" t="str">
        <f>VLOOKUP(Sheet1[[#This Row],[NPDES ID2]],Combined_Sheet__Major_Only___2[[NPDES ID2]:[ECHO BFR]],3,FALSE)</f>
        <v>KS</v>
      </c>
      <c r="AW811" t="s">
        <v>118</v>
      </c>
      <c r="AX811" t="str">
        <f>VLOOKUP(Sheet1[[#This Row],[NPDES ID2]],Combined_Sheet__Major_Only___2[[NPDES ID2]:[ECHO BFR]],27,FALSE)</f>
        <v>-</v>
      </c>
      <c r="AY811" t="str">
        <f>VLOOKUP(Sheet1[[#This Row],[NPDES ID2]],Combined_Sheet__Major_Only___2[[NPDES ID2]:[ECHO BFR]],28,FALSE)</f>
        <v>-</v>
      </c>
      <c r="AZ811" t="str">
        <f>VLOOKUP(Sheet1[[#This Row],[NPDES ID2]],Combined_Sheet__Major_Only___2[[NPDES ID2]:[ECHO BFR]],29,FALSE)</f>
        <v>thickening</v>
      </c>
      <c r="BA811">
        <f>VLOOKUP(Sheet1[[#This Row],[NPDES ID2]],Combined_Sheet__Major_Only___2[[NPDES ID2]:[ECHO BFR]],17,FALSE)</f>
        <v>38.386679999999998</v>
      </c>
      <c r="BB811">
        <f>VLOOKUP(Sheet1[[#This Row],[NPDES ID2]],Combined_Sheet__Major_Only___2[[NPDES ID2]:[ECHO BFR]],18,FALSE)</f>
        <v>-96.170019999999994</v>
      </c>
      <c r="BC811" t="str">
        <f>IF(ISNUMBER(SEARCH("aerobic",$AW811)),"aerobic","")</f>
        <v>aerobic</v>
      </c>
      <c r="BD811" t="str">
        <f>IF(ISNUMBER(SEARCH("anaer",$AW811)),"anaer","")</f>
        <v/>
      </c>
      <c r="BE811" t="str">
        <f>IF(ISNUMBER(SEARCH("thickening",$AZ811)),"thickening","")</f>
        <v>thickening</v>
      </c>
      <c r="BF811" s="3" t="str">
        <f>IF(ISNUMBER(SEARCH("airDry",$AW811)),"airDry","")</f>
        <v>airDry</v>
      </c>
      <c r="BG811" s="3" t="str">
        <f>IF(ISNUMBER(SEARCH("heatDry",$AY811)),"heatDry","")</f>
        <v/>
      </c>
      <c r="BH811" s="3" t="str">
        <f>IF(AND(ISNUMBER(SEARCH("aerobic",$AW811)),ISNUMBER(SEARCH("anaer",$AW811))),"Combined Aer and Anaer.","")</f>
        <v/>
      </c>
    </row>
    <row r="812" spans="1:60" x14ac:dyDescent="0.3">
      <c r="A812" s="4">
        <v>810</v>
      </c>
      <c r="B812" t="s">
        <v>3965</v>
      </c>
      <c r="C812">
        <v>1295.5</v>
      </c>
      <c r="D812">
        <v>299.75867070780151</v>
      </c>
      <c r="E812">
        <v>298.57470485613771</v>
      </c>
      <c r="F812">
        <v>241.89238715216521</v>
      </c>
      <c r="G812">
        <v>356.48759765196752</v>
      </c>
      <c r="H812">
        <v>-77.658271346664208</v>
      </c>
      <c r="I812">
        <v>-77.609757787461291</v>
      </c>
      <c r="J812">
        <v>-90.288652390686011</v>
      </c>
      <c r="K812">
        <v>-64.982129264895732</v>
      </c>
      <c r="L812">
        <v>676.39840520536018</v>
      </c>
      <c r="M812">
        <v>671.56582767963937</v>
      </c>
      <c r="N812">
        <v>654.04349267130772</v>
      </c>
      <c r="O812">
        <v>713.23542456170856</v>
      </c>
      <c r="P812">
        <v>30.833865402592309</v>
      </c>
      <c r="Q812">
        <v>30.699770561275368</v>
      </c>
      <c r="R812">
        <v>26.152713724861581</v>
      </c>
      <c r="S812">
        <v>35.073782275374668</v>
      </c>
      <c r="T812">
        <v>68.458414184242898</v>
      </c>
      <c r="U812">
        <v>68.458305696909775</v>
      </c>
      <c r="V812">
        <v>68.411855683021898</v>
      </c>
      <c r="W812">
        <v>68.504525817592267</v>
      </c>
      <c r="X812">
        <v>5904.8893697646863</v>
      </c>
      <c r="Y812">
        <v>5940.0769249164432</v>
      </c>
      <c r="Z812">
        <v>5599.1968520477967</v>
      </c>
      <c r="AA812">
        <v>6101.9635039792956</v>
      </c>
      <c r="AB812">
        <v>1614.330040997836</v>
      </c>
      <c r="AC812">
        <v>1567.9820690649481</v>
      </c>
      <c r="AD812">
        <v>1254.359887625639</v>
      </c>
      <c r="AE812">
        <v>2189.4515768308788</v>
      </c>
      <c r="AF812">
        <v>51.17141603565053</v>
      </c>
      <c r="AG812">
        <v>50.80539996271272</v>
      </c>
      <c r="AH812">
        <v>49.482482509338872</v>
      </c>
      <c r="AI812">
        <v>53.954595379266863</v>
      </c>
      <c r="AJ812">
        <v>0.40188183617426398</v>
      </c>
      <c r="AK812">
        <v>0.40188162461914573</v>
      </c>
      <c r="AL812">
        <v>0.40185210601073929</v>
      </c>
      <c r="AM812">
        <v>0.4019116920421586</v>
      </c>
      <c r="AN812">
        <v>0.9640892308911968</v>
      </c>
      <c r="AO812">
        <v>0.9640892308911968</v>
      </c>
      <c r="AP812">
        <v>0.9640892308911968</v>
      </c>
      <c r="AQ812">
        <v>0.9640892308911968</v>
      </c>
      <c r="AR812">
        <v>8.9332968385669034</v>
      </c>
      <c r="AS812">
        <v>8.9332968385669069</v>
      </c>
      <c r="AT812">
        <v>8.9332968385669069</v>
      </c>
      <c r="AU812">
        <v>8.9332968385669069</v>
      </c>
      <c r="AV812" t="str">
        <f>VLOOKUP(Sheet1[[#This Row],[NPDES ID2]],Combined_Sheet__Major_Only___2[[NPDES ID2]:[ECHO BFR]],3,FALSE)</f>
        <v>NJ</v>
      </c>
      <c r="AW812" t="s">
        <v>54</v>
      </c>
      <c r="AX812" t="str">
        <f>VLOOKUP(Sheet1[[#This Row],[NPDES ID2]],Combined_Sheet__Major_Only___2[[NPDES ID2]:[ECHO BFR]],27,FALSE)</f>
        <v>other</v>
      </c>
      <c r="AY812" t="str">
        <f>VLOOKUP(Sheet1[[#This Row],[NPDES ID2]],Combined_Sheet__Major_Only___2[[NPDES ID2]:[ECHO BFR]],28,FALSE)</f>
        <v>-</v>
      </c>
      <c r="AZ812" t="str">
        <f>VLOOKUP(Sheet1[[#This Row],[NPDES ID2]],Combined_Sheet__Major_Only___2[[NPDES ID2]:[ECHO BFR]],29,FALSE)</f>
        <v>preliminaryOps, thickening</v>
      </c>
      <c r="BA812">
        <f>VLOOKUP(Sheet1[[#This Row],[NPDES ID2]],Combined_Sheet__Major_Only___2[[NPDES ID2]:[ECHO BFR]],17,FALSE)</f>
        <v>40.913167000000001</v>
      </c>
      <c r="BB812">
        <f>VLOOKUP(Sheet1[[#This Row],[NPDES ID2]],Combined_Sheet__Major_Only___2[[NPDES ID2]:[ECHO BFR]],18,FALSE)</f>
        <v>-74.251163000000005</v>
      </c>
      <c r="BC812" t="str">
        <f>IF(ISNUMBER(SEARCH("aerobic",$AW812)),"aerobic","")</f>
        <v/>
      </c>
      <c r="BD812" t="str">
        <f>IF(ISNUMBER(SEARCH("anaer",$AW812)),"anaer","")</f>
        <v/>
      </c>
      <c r="BE812" t="str">
        <f>IF(ISNUMBER(SEARCH("thickening",$AZ812)),"thickening","")</f>
        <v>thickening</v>
      </c>
      <c r="BF812" s="2" t="str">
        <f>IF(ISNUMBER(SEARCH("airDry",$AW812)),"airDry","")</f>
        <v/>
      </c>
      <c r="BG812" s="2" t="str">
        <f>IF(ISNUMBER(SEARCH("heatDry",$AY812)),"heatDry","")</f>
        <v/>
      </c>
      <c r="BH812" s="2" t="str">
        <f>IF(AND(ISNUMBER(SEARCH("aerobic",$AW812)),ISNUMBER(SEARCH("anaer",$AW812))),"Combined Aer and Anaer.","")</f>
        <v/>
      </c>
    </row>
    <row r="813" spans="1:60" x14ac:dyDescent="0.3">
      <c r="A813" s="4">
        <v>811</v>
      </c>
      <c r="B813" t="s">
        <v>3969</v>
      </c>
      <c r="C813">
        <v>1284.9000000000001</v>
      </c>
      <c r="D813">
        <v>233.08127322374611</v>
      </c>
      <c r="E813">
        <v>232.14623665598049</v>
      </c>
      <c r="F813">
        <v>185.5868128392481</v>
      </c>
      <c r="G813">
        <v>275.07137456035548</v>
      </c>
      <c r="H813">
        <v>-76.605552563946617</v>
      </c>
      <c r="I813">
        <v>-77.891094245986039</v>
      </c>
      <c r="J813">
        <v>-90.563825533674873</v>
      </c>
      <c r="K813">
        <v>-59.890446768984347</v>
      </c>
      <c r="L813">
        <v>862.65250408554743</v>
      </c>
      <c r="M813">
        <v>859.28855654434483</v>
      </c>
      <c r="N813">
        <v>847.09243369827288</v>
      </c>
      <c r="O813">
        <v>888.29242942902999</v>
      </c>
      <c r="P813">
        <v>30.245607339137759</v>
      </c>
      <c r="Q813">
        <v>30.624895816389309</v>
      </c>
      <c r="R813">
        <v>24.435129764594461</v>
      </c>
      <c r="S813">
        <v>34.80032153571176</v>
      </c>
      <c r="T813">
        <v>44.993242968958121</v>
      </c>
      <c r="U813">
        <v>44.993170694691713</v>
      </c>
      <c r="V813">
        <v>44.96222569325888</v>
      </c>
      <c r="W813">
        <v>45.023962541260303</v>
      </c>
      <c r="X813">
        <v>3016.4386229581378</v>
      </c>
      <c r="Y813">
        <v>3026.295827361369</v>
      </c>
      <c r="Z813">
        <v>2930.6157785107011</v>
      </c>
      <c r="AA813">
        <v>3071.095274490126</v>
      </c>
      <c r="AB813">
        <v>509.77016730148819</v>
      </c>
      <c r="AC813">
        <v>506.20749091664533</v>
      </c>
      <c r="AD813">
        <v>436.86469101428088</v>
      </c>
      <c r="AE813">
        <v>602.1125474114333</v>
      </c>
      <c r="AF813">
        <v>65.798410690570705</v>
      </c>
      <c r="AG813">
        <v>65.5414872621065</v>
      </c>
      <c r="AH813">
        <v>64.613443589514546</v>
      </c>
      <c r="AI813">
        <v>67.751206111241686</v>
      </c>
      <c r="AJ813">
        <v>0.58024431033369961</v>
      </c>
      <c r="AK813">
        <v>0.5802441185573648</v>
      </c>
      <c r="AL813">
        <v>0.58021731529414655</v>
      </c>
      <c r="AM813">
        <v>0.58027141864888543</v>
      </c>
      <c r="AN813">
        <v>0.94679012608418323</v>
      </c>
      <c r="AO813">
        <v>0.94679012608418345</v>
      </c>
      <c r="AP813">
        <v>0.94679012608418345</v>
      </c>
      <c r="AQ813">
        <v>0.94679012608418345</v>
      </c>
      <c r="AR813">
        <v>14.796155125392991</v>
      </c>
      <c r="AS813">
        <v>14.796155125393</v>
      </c>
      <c r="AT813">
        <v>14.796155125393</v>
      </c>
      <c r="AU813">
        <v>14.796155125393</v>
      </c>
      <c r="AV813" t="str">
        <f>VLOOKUP(Sheet1[[#This Row],[NPDES ID2]],Combined_Sheet__Major_Only___2[[NPDES ID2]:[ECHO BFR]],3,FALSE)</f>
        <v>KS</v>
      </c>
      <c r="AW813" t="s">
        <v>12181</v>
      </c>
      <c r="AX813" t="str">
        <f>VLOOKUP(Sheet1[[#This Row],[NPDES ID2]],Combined_Sheet__Major_Only___2[[NPDES ID2]:[ECHO BFR]],27,FALSE)</f>
        <v>methaneBioCaptureRecover, tempSludgeStore</v>
      </c>
      <c r="AY813" t="str">
        <f>VLOOKUP(Sheet1[[#This Row],[NPDES ID2]],Combined_Sheet__Major_Only___2[[NPDES ID2]:[ECHO BFR]],28,FALSE)</f>
        <v>-</v>
      </c>
      <c r="AZ813" t="str">
        <f>VLOOKUP(Sheet1[[#This Row],[NPDES ID2]],Combined_Sheet__Major_Only___2[[NPDES ID2]:[ECHO BFR]],29,FALSE)</f>
        <v>preliminaryOps, thickening</v>
      </c>
      <c r="BA813">
        <f>VLOOKUP(Sheet1[[#This Row],[NPDES ID2]],Combined_Sheet__Major_Only___2[[NPDES ID2]:[ECHO BFR]],17,FALSE)</f>
        <v>39.076500000000003</v>
      </c>
      <c r="BB813">
        <f>VLOOKUP(Sheet1[[#This Row],[NPDES ID2]],Combined_Sheet__Major_Only___2[[NPDES ID2]:[ECHO BFR]],18,FALSE)</f>
        <v>-95.701916999999995</v>
      </c>
      <c r="BC813" t="str">
        <f>IF(ISNUMBER(SEARCH("aerobic",$AW813)),"aerobic","")</f>
        <v/>
      </c>
      <c r="BD813" t="str">
        <f>IF(ISNUMBER(SEARCH("anaer",$AW813)),"anaer","")</f>
        <v>anaer</v>
      </c>
      <c r="BE813" t="str">
        <f>IF(ISNUMBER(SEARCH("thickening",$AZ813)),"thickening","")</f>
        <v>thickening</v>
      </c>
      <c r="BF813" s="3" t="str">
        <f>IF(ISNUMBER(SEARCH("airDry",$AW813)),"airDry","")</f>
        <v/>
      </c>
      <c r="BG813" s="3" t="str">
        <f>IF(ISNUMBER(SEARCH("heatDry",$AY813)),"heatDry","")</f>
        <v/>
      </c>
      <c r="BH813" s="3" t="str">
        <f>IF(AND(ISNUMBER(SEARCH("aerobic",$AW813)),ISNUMBER(SEARCH("anaer",$AW813))),"Combined Aer and Anaer.","")</f>
        <v/>
      </c>
    </row>
    <row r="814" spans="1:60" x14ac:dyDescent="0.3">
      <c r="A814" s="4">
        <v>812</v>
      </c>
      <c r="B814" t="s">
        <v>3973</v>
      </c>
      <c r="C814">
        <v>1277</v>
      </c>
      <c r="D814">
        <v>324.37105796473918</v>
      </c>
      <c r="E814">
        <v>323.91193737222181</v>
      </c>
      <c r="F814">
        <v>259.98833764210718</v>
      </c>
      <c r="G814">
        <v>387.17561896687471</v>
      </c>
      <c r="H814">
        <v>-77.960143565074389</v>
      </c>
      <c r="I814">
        <v>-77.324254641471668</v>
      </c>
      <c r="J814">
        <v>-89.811019402007275</v>
      </c>
      <c r="K814">
        <v>-66.730983306112108</v>
      </c>
      <c r="L814">
        <v>616.78645852797126</v>
      </c>
      <c r="M814">
        <v>611.65170555170198</v>
      </c>
      <c r="N814">
        <v>593.03723825505051</v>
      </c>
      <c r="O814">
        <v>655.92011541971442</v>
      </c>
      <c r="P814">
        <v>30.466590949799279</v>
      </c>
      <c r="Q814">
        <v>30.315471722802059</v>
      </c>
      <c r="R814">
        <v>26.345877203323852</v>
      </c>
      <c r="S814">
        <v>34.600339058285137</v>
      </c>
      <c r="T814">
        <v>47.235537076311317</v>
      </c>
      <c r="U814">
        <v>47.235461341582358</v>
      </c>
      <c r="V814">
        <v>47.203034706039837</v>
      </c>
      <c r="W814">
        <v>47.267727489267919</v>
      </c>
      <c r="X814">
        <v>4405.4933616251683</v>
      </c>
      <c r="Y814">
        <v>4435.7768707746473</v>
      </c>
      <c r="Z814">
        <v>4141.0122352713424</v>
      </c>
      <c r="AA814">
        <v>4577.0933255103846</v>
      </c>
      <c r="AB814">
        <v>1288.43865652933</v>
      </c>
      <c r="AC814">
        <v>1242.490356979054</v>
      </c>
      <c r="AD814">
        <v>979.91922648981131</v>
      </c>
      <c r="AE814">
        <v>1794.892179931531</v>
      </c>
      <c r="AF814">
        <v>47.337135976111853</v>
      </c>
      <c r="AG814">
        <v>46.942712907842768</v>
      </c>
      <c r="AH814">
        <v>45.51628089223081</v>
      </c>
      <c r="AI814">
        <v>50.337564767907608</v>
      </c>
      <c r="AJ814">
        <v>0.35532762132630219</v>
      </c>
      <c r="AK814">
        <v>0.35532745622134881</v>
      </c>
      <c r="AL814">
        <v>0.35530440684711612</v>
      </c>
      <c r="AM814">
        <v>0.35535093372639159</v>
      </c>
      <c r="AN814">
        <v>0.94913173671913964</v>
      </c>
      <c r="AO814">
        <v>0.94913173671913953</v>
      </c>
      <c r="AP814">
        <v>0.94913173671913953</v>
      </c>
      <c r="AQ814">
        <v>0.94913173671913953</v>
      </c>
      <c r="AR814">
        <v>8.0172664003210272</v>
      </c>
      <c r="AS814">
        <v>8.0172664003210272</v>
      </c>
      <c r="AT814">
        <v>8.0172664003210272</v>
      </c>
      <c r="AU814">
        <v>8.0172664003210272</v>
      </c>
      <c r="AV814" t="str">
        <f>VLOOKUP(Sheet1[[#This Row],[NPDES ID2]],Combined_Sheet__Major_Only___2[[NPDES ID2]:[ECHO BFR]],3,FALSE)</f>
        <v>CA</v>
      </c>
      <c r="AW814" t="s">
        <v>54</v>
      </c>
      <c r="AX814" t="str">
        <f>VLOOKUP(Sheet1[[#This Row],[NPDES ID2]],Combined_Sheet__Major_Only___2[[NPDES ID2]:[ECHO BFR]],27,FALSE)</f>
        <v>-</v>
      </c>
      <c r="AY814" t="str">
        <f>VLOOKUP(Sheet1[[#This Row],[NPDES ID2]],Combined_Sheet__Major_Only___2[[NPDES ID2]:[ECHO BFR]],28,FALSE)</f>
        <v>-</v>
      </c>
      <c r="AZ814" t="str">
        <f>VLOOKUP(Sheet1[[#This Row],[NPDES ID2]],Combined_Sheet__Major_Only___2[[NPDES ID2]:[ECHO BFR]],29,FALSE)</f>
        <v>thickening</v>
      </c>
      <c r="BA814">
        <f>VLOOKUP(Sheet1[[#This Row],[NPDES ID2]],Combined_Sheet__Major_Only___2[[NPDES ID2]:[ECHO BFR]],17,FALSE)</f>
        <v>38.922049999999999</v>
      </c>
      <c r="BB814">
        <f>VLOOKUP(Sheet1[[#This Row],[NPDES ID2]],Combined_Sheet__Major_Only___2[[NPDES ID2]:[ECHO BFR]],18,FALSE)</f>
        <v>-119.96947</v>
      </c>
      <c r="BC814" t="str">
        <f>IF(ISNUMBER(SEARCH("aerobic",$AW814)),"aerobic","")</f>
        <v/>
      </c>
      <c r="BD814" t="str">
        <f>IF(ISNUMBER(SEARCH("anaer",$AW814)),"anaer","")</f>
        <v/>
      </c>
      <c r="BE814" t="str">
        <f>IF(ISNUMBER(SEARCH("thickening",$AZ814)),"thickening","")</f>
        <v>thickening</v>
      </c>
      <c r="BF814" s="2" t="str">
        <f>IF(ISNUMBER(SEARCH("airDry",$AW814)),"airDry","")</f>
        <v/>
      </c>
      <c r="BG814" s="2" t="str">
        <f>IF(ISNUMBER(SEARCH("heatDry",$AY814)),"heatDry","")</f>
        <v/>
      </c>
      <c r="BH814" s="2" t="str">
        <f>IF(AND(ISNUMBER(SEARCH("aerobic",$AW814)),ISNUMBER(SEARCH("anaer",$AW814))),"Combined Aer and Anaer.","")</f>
        <v/>
      </c>
    </row>
    <row r="815" spans="1:60" x14ac:dyDescent="0.3">
      <c r="A815" s="4">
        <v>813</v>
      </c>
      <c r="B815" t="s">
        <v>3978</v>
      </c>
      <c r="C815">
        <v>1272.2</v>
      </c>
      <c r="D815">
        <v>295.47930348104671</v>
      </c>
      <c r="E815">
        <v>294.28911205190133</v>
      </c>
      <c r="F815">
        <v>238.15947217297281</v>
      </c>
      <c r="G815">
        <v>351.00010993829301</v>
      </c>
      <c r="H815">
        <v>-77.626868852792981</v>
      </c>
      <c r="I815">
        <v>-77.666144143516703</v>
      </c>
      <c r="J815">
        <v>-90.426248900074441</v>
      </c>
      <c r="K815">
        <v>-64.658937209873045</v>
      </c>
      <c r="L815">
        <v>674.47524028316275</v>
      </c>
      <c r="M815">
        <v>669.80551037335977</v>
      </c>
      <c r="N815">
        <v>652.87474811634399</v>
      </c>
      <c r="O815">
        <v>710.06879667940598</v>
      </c>
      <c r="P815">
        <v>30.26356709660341</v>
      </c>
      <c r="Q815">
        <v>30.196558640747561</v>
      </c>
      <c r="R815">
        <v>25.616207996996849</v>
      </c>
      <c r="S815">
        <v>34.486026132145078</v>
      </c>
      <c r="T815">
        <v>61.062349750697393</v>
      </c>
      <c r="U815">
        <v>61.062252677479798</v>
      </c>
      <c r="V815">
        <v>61.020689739424803</v>
      </c>
      <c r="W815">
        <v>61.103609909739347</v>
      </c>
      <c r="X815">
        <v>5186.7169253630909</v>
      </c>
      <c r="Y815">
        <v>5216.7012696057518</v>
      </c>
      <c r="Z815">
        <v>4926.3329049619842</v>
      </c>
      <c r="AA815">
        <v>5354.4024846837001</v>
      </c>
      <c r="AB815">
        <v>1332.903929144707</v>
      </c>
      <c r="AC815">
        <v>1299.8419121855491</v>
      </c>
      <c r="AD815">
        <v>1051.666792981074</v>
      </c>
      <c r="AE815">
        <v>1768.6739628668779</v>
      </c>
      <c r="AF815">
        <v>51.960104806419373</v>
      </c>
      <c r="AG815">
        <v>51.599967995666333</v>
      </c>
      <c r="AH815">
        <v>50.29818087399628</v>
      </c>
      <c r="AI815">
        <v>54.698755080240844</v>
      </c>
      <c r="AJ815">
        <v>0.41147035368510149</v>
      </c>
      <c r="AK815">
        <v>0.41147015438209911</v>
      </c>
      <c r="AL815">
        <v>0.41144233544838571</v>
      </c>
      <c r="AM815">
        <v>0.4114984901956128</v>
      </c>
      <c r="AN815">
        <v>0.95998921614836474</v>
      </c>
      <c r="AO815">
        <v>0.95998921614836474</v>
      </c>
      <c r="AP815">
        <v>0.95998921614836474</v>
      </c>
      <c r="AQ815">
        <v>0.95998921614836474</v>
      </c>
      <c r="AR815">
        <v>9.3381544981614724</v>
      </c>
      <c r="AS815">
        <v>9.3381544981614741</v>
      </c>
      <c r="AT815">
        <v>9.3381544981614741</v>
      </c>
      <c r="AU815">
        <v>9.3381544981614741</v>
      </c>
      <c r="AV815" t="str">
        <f>VLOOKUP(Sheet1[[#This Row],[NPDES ID2]],Combined_Sheet__Major_Only___2[[NPDES ID2]:[ECHO BFR]],3,FALSE)</f>
        <v>LA</v>
      </c>
      <c r="AW815" t="s">
        <v>54</v>
      </c>
      <c r="AX815" t="str">
        <f>VLOOKUP(Sheet1[[#This Row],[NPDES ID2]],Combined_Sheet__Major_Only___2[[NPDES ID2]:[ECHO BFR]],27,FALSE)</f>
        <v>-</v>
      </c>
      <c r="AY815" t="str">
        <f>VLOOKUP(Sheet1[[#This Row],[NPDES ID2]],Combined_Sheet__Major_Only___2[[NPDES ID2]:[ECHO BFR]],28,FALSE)</f>
        <v>-</v>
      </c>
      <c r="AZ815" t="str">
        <f>VLOOKUP(Sheet1[[#This Row],[NPDES ID2]],Combined_Sheet__Major_Only___2[[NPDES ID2]:[ECHO BFR]],29,FALSE)</f>
        <v>thickening</v>
      </c>
      <c r="BA815">
        <f>VLOOKUP(Sheet1[[#This Row],[NPDES ID2]],Combined_Sheet__Major_Only___2[[NPDES ID2]:[ECHO BFR]],17,FALSE)</f>
        <v>29.929860000000001</v>
      </c>
      <c r="BB815">
        <f>VLOOKUP(Sheet1[[#This Row],[NPDES ID2]],Combined_Sheet__Major_Only___2[[NPDES ID2]:[ECHO BFR]],18,FALSE)</f>
        <v>-90.044880000000006</v>
      </c>
      <c r="BC815" t="str">
        <f>IF(ISNUMBER(SEARCH("aerobic",$AW815)),"aerobic","")</f>
        <v/>
      </c>
      <c r="BD815" t="str">
        <f>IF(ISNUMBER(SEARCH("anaer",$AW815)),"anaer","")</f>
        <v/>
      </c>
      <c r="BE815" t="str">
        <f>IF(ISNUMBER(SEARCH("thickening",$AZ815)),"thickening","")</f>
        <v>thickening</v>
      </c>
      <c r="BF815" s="3" t="str">
        <f>IF(ISNUMBER(SEARCH("airDry",$AW815)),"airDry","")</f>
        <v/>
      </c>
      <c r="BG815" s="3" t="str">
        <f>IF(ISNUMBER(SEARCH("heatDry",$AY815)),"heatDry","")</f>
        <v/>
      </c>
      <c r="BH815" s="3" t="str">
        <f>IF(AND(ISNUMBER(SEARCH("aerobic",$AW815)),ISNUMBER(SEARCH("anaer",$AW815))),"Combined Aer and Anaer.","")</f>
        <v/>
      </c>
    </row>
    <row r="816" spans="1:60" x14ac:dyDescent="0.3">
      <c r="A816" s="4">
        <v>814</v>
      </c>
      <c r="B816" t="s">
        <v>3983</v>
      </c>
      <c r="C816">
        <v>1262.8800000000001</v>
      </c>
      <c r="D816">
        <v>292.74555779942921</v>
      </c>
      <c r="E816">
        <v>291.54225368648167</v>
      </c>
      <c r="F816">
        <v>235.796264186076</v>
      </c>
      <c r="G816">
        <v>347.52793784396641</v>
      </c>
      <c r="H816">
        <v>-77.587833398030682</v>
      </c>
      <c r="I816">
        <v>-77.656824410740569</v>
      </c>
      <c r="J816">
        <v>-90.489279561052498</v>
      </c>
      <c r="K816">
        <v>-64.472308436933531</v>
      </c>
      <c r="L816">
        <v>676.06996048654673</v>
      </c>
      <c r="M816">
        <v>671.48306588338346</v>
      </c>
      <c r="N816">
        <v>654.85232529327482</v>
      </c>
      <c r="O816">
        <v>711.0327219297094</v>
      </c>
      <c r="P816">
        <v>30.031499854791829</v>
      </c>
      <c r="Q816">
        <v>29.991972079871129</v>
      </c>
      <c r="R816">
        <v>25.392353332101329</v>
      </c>
      <c r="S816">
        <v>34.260370069330278</v>
      </c>
      <c r="T816">
        <v>66.158578707326384</v>
      </c>
      <c r="U816">
        <v>66.158473769257625</v>
      </c>
      <c r="V816">
        <v>66.113543410921679</v>
      </c>
      <c r="W816">
        <v>66.20318175555893</v>
      </c>
      <c r="X816">
        <v>5565.1102040435489</v>
      </c>
      <c r="Y816">
        <v>5596.6662383400762</v>
      </c>
      <c r="Z816">
        <v>5291.1894136414448</v>
      </c>
      <c r="AA816">
        <v>5741.3875127804567</v>
      </c>
      <c r="AB816">
        <v>1310.1324496300581</v>
      </c>
      <c r="AC816">
        <v>1283.267007439099</v>
      </c>
      <c r="AD816">
        <v>1053.702053181074</v>
      </c>
      <c r="AE816">
        <v>1693.64669282259</v>
      </c>
      <c r="AF816">
        <v>52.467361321582331</v>
      </c>
      <c r="AG816">
        <v>52.110990809696389</v>
      </c>
      <c r="AH816">
        <v>50.822907555578738</v>
      </c>
      <c r="AI816">
        <v>55.177238147444427</v>
      </c>
      <c r="AJ816">
        <v>0.4176394282840053</v>
      </c>
      <c r="AK816">
        <v>0.41763922434164719</v>
      </c>
      <c r="AL816">
        <v>0.41761075879305909</v>
      </c>
      <c r="AM816">
        <v>0.41766821881640093</v>
      </c>
      <c r="AN816">
        <v>0.96290729773684514</v>
      </c>
      <c r="AO816">
        <v>0.96290729773684514</v>
      </c>
      <c r="AP816">
        <v>0.96290729773684514</v>
      </c>
      <c r="AQ816">
        <v>0.96290729773684514</v>
      </c>
      <c r="AR816">
        <v>9.8430143143583457</v>
      </c>
      <c r="AS816">
        <v>9.8430143143583475</v>
      </c>
      <c r="AT816">
        <v>9.8430143143583475</v>
      </c>
      <c r="AU816">
        <v>9.8430143143583475</v>
      </c>
      <c r="AV816" t="str">
        <f>VLOOKUP(Sheet1[[#This Row],[NPDES ID2]],Combined_Sheet__Major_Only___2[[NPDES ID2]:[ECHO BFR]],3,FALSE)</f>
        <v>NY</v>
      </c>
      <c r="AW816" t="s">
        <v>54</v>
      </c>
      <c r="AX816" t="str">
        <f>VLOOKUP(Sheet1[[#This Row],[NPDES ID2]],Combined_Sheet__Major_Only___2[[NPDES ID2]:[ECHO BFR]],27,FALSE)</f>
        <v>-</v>
      </c>
      <c r="AY816" t="str">
        <f>VLOOKUP(Sheet1[[#This Row],[NPDES ID2]],Combined_Sheet__Major_Only___2[[NPDES ID2]:[ECHO BFR]],28,FALSE)</f>
        <v>-</v>
      </c>
      <c r="AZ816" t="str">
        <f>VLOOKUP(Sheet1[[#This Row],[NPDES ID2]],Combined_Sheet__Major_Only___2[[NPDES ID2]:[ECHO BFR]],29,FALSE)</f>
        <v>thickening</v>
      </c>
      <c r="BA816">
        <f>VLOOKUP(Sheet1[[#This Row],[NPDES ID2]],Combined_Sheet__Major_Only___2[[NPDES ID2]:[ECHO BFR]],17,FALSE)</f>
        <v>41.311610999999999</v>
      </c>
      <c r="BB816">
        <f>VLOOKUP(Sheet1[[#This Row],[NPDES ID2]],Combined_Sheet__Major_Only___2[[NPDES ID2]:[ECHO BFR]],18,FALSE)</f>
        <v>-74.142278000000005</v>
      </c>
      <c r="BC816" t="str">
        <f>IF(ISNUMBER(SEARCH("aerobic",$AW816)),"aerobic","")</f>
        <v/>
      </c>
      <c r="BD816" t="str">
        <f>IF(ISNUMBER(SEARCH("anaer",$AW816)),"anaer","")</f>
        <v/>
      </c>
      <c r="BE816" t="str">
        <f>IF(ISNUMBER(SEARCH("thickening",$AZ816)),"thickening","")</f>
        <v>thickening</v>
      </c>
      <c r="BF816" s="2" t="str">
        <f>IF(ISNUMBER(SEARCH("airDry",$AW816)),"airDry","")</f>
        <v/>
      </c>
      <c r="BG816" s="2" t="str">
        <f>IF(ISNUMBER(SEARCH("heatDry",$AY816)),"heatDry","")</f>
        <v/>
      </c>
      <c r="BH816" s="2" t="str">
        <f>IF(AND(ISNUMBER(SEARCH("aerobic",$AW816)),ISNUMBER(SEARCH("anaer",$AW816))),"Combined Aer and Anaer.","")</f>
        <v/>
      </c>
    </row>
    <row r="817" spans="1:60" x14ac:dyDescent="0.3">
      <c r="A817" s="4">
        <v>815</v>
      </c>
      <c r="B817" t="s">
        <v>3986</v>
      </c>
      <c r="C817">
        <v>1232.1400000000001</v>
      </c>
      <c r="D817">
        <v>249.25319594697351</v>
      </c>
      <c r="E817">
        <v>248.22590465428701</v>
      </c>
      <c r="F817">
        <v>198.91616870467939</v>
      </c>
      <c r="G817">
        <v>293.64563333005589</v>
      </c>
      <c r="H817">
        <v>-76.901335098628039</v>
      </c>
      <c r="I817">
        <v>-78.066840299246849</v>
      </c>
      <c r="J817">
        <v>-90.758585494424139</v>
      </c>
      <c r="K817">
        <v>-61.595000775336132</v>
      </c>
      <c r="L817">
        <v>775.7633420131807</v>
      </c>
      <c r="M817">
        <v>772.15339774722565</v>
      </c>
      <c r="N817">
        <v>759.06400921008765</v>
      </c>
      <c r="O817">
        <v>803.28094071477187</v>
      </c>
      <c r="P817">
        <v>29.099924038493722</v>
      </c>
      <c r="Q817">
        <v>29.39436304807878</v>
      </c>
      <c r="R817">
        <v>23.810920331868751</v>
      </c>
      <c r="S817">
        <v>33.362383991115188</v>
      </c>
      <c r="T817">
        <v>61.319415501126137</v>
      </c>
      <c r="U817">
        <v>61.319318031187002</v>
      </c>
      <c r="V817">
        <v>61.277585232549008</v>
      </c>
      <c r="W817">
        <v>61.360844283345301</v>
      </c>
      <c r="X817">
        <v>4384.1488268106123</v>
      </c>
      <c r="Y817">
        <v>4401.311137966065</v>
      </c>
      <c r="Z817">
        <v>4235.3161685713812</v>
      </c>
      <c r="AA817">
        <v>4479.0874898788534</v>
      </c>
      <c r="AB817">
        <v>905.50924610407299</v>
      </c>
      <c r="AC817">
        <v>894.72819571978027</v>
      </c>
      <c r="AD817">
        <v>749.17516611398707</v>
      </c>
      <c r="AE817">
        <v>1109.334409701479</v>
      </c>
      <c r="AF817">
        <v>61.7054850621914</v>
      </c>
      <c r="AG817">
        <v>61.417945680079328</v>
      </c>
      <c r="AH817">
        <v>60.379379955054688</v>
      </c>
      <c r="AI817">
        <v>63.89088344877829</v>
      </c>
      <c r="AJ817">
        <v>0.53023531650644562</v>
      </c>
      <c r="AK817">
        <v>0.53023509701094551</v>
      </c>
      <c r="AL817">
        <v>0.53020444132663624</v>
      </c>
      <c r="AM817">
        <v>0.53026632166500032</v>
      </c>
      <c r="AN817">
        <v>0.96014736327454742</v>
      </c>
      <c r="AO817">
        <v>0.96014736327454786</v>
      </c>
      <c r="AP817">
        <v>0.96014736327454786</v>
      </c>
      <c r="AQ817">
        <v>0.96014736327454786</v>
      </c>
      <c r="AR817">
        <v>12.39084242651418</v>
      </c>
      <c r="AS817">
        <v>12.39084242651419</v>
      </c>
      <c r="AT817">
        <v>12.39084242651419</v>
      </c>
      <c r="AU817">
        <v>12.39084242651419</v>
      </c>
      <c r="AV817" t="str">
        <f>VLOOKUP(Sheet1[[#This Row],[NPDES ID2]],Combined_Sheet__Major_Only___2[[NPDES ID2]:[ECHO BFR]],3,FALSE)</f>
        <v>TX</v>
      </c>
      <c r="AW817" t="s">
        <v>12182</v>
      </c>
      <c r="AX817" t="str">
        <f>VLOOKUP(Sheet1[[#This Row],[NPDES ID2]],Combined_Sheet__Major_Only___2[[NPDES ID2]:[ECHO BFR]],27,FALSE)</f>
        <v>-</v>
      </c>
      <c r="AY817" t="str">
        <f>VLOOKUP(Sheet1[[#This Row],[NPDES ID2]],Combined_Sheet__Major_Only___2[[NPDES ID2]:[ECHO BFR]],28,FALSE)</f>
        <v>-</v>
      </c>
      <c r="AZ817" t="str">
        <f>VLOOKUP(Sheet1[[#This Row],[NPDES ID2]],Combined_Sheet__Major_Only___2[[NPDES ID2]:[ECHO BFR]],29,FALSE)</f>
        <v>preliminaryOps, thickening</v>
      </c>
      <c r="BA817">
        <f>VLOOKUP(Sheet1[[#This Row],[NPDES ID2]],Combined_Sheet__Major_Only___2[[NPDES ID2]:[ECHO BFR]],17,FALSE)</f>
        <v>31.999606</v>
      </c>
      <c r="BB817">
        <f>VLOOKUP(Sheet1[[#This Row],[NPDES ID2]],Combined_Sheet__Major_Only___2[[NPDES ID2]:[ECHO BFR]],18,FALSE)</f>
        <v>-102.01860000000001</v>
      </c>
      <c r="BC817" t="str">
        <f>IF(ISNUMBER(SEARCH("aerobic",$AW817)),"aerobic","")</f>
        <v>aerobic</v>
      </c>
      <c r="BD817" t="str">
        <f>IF(ISNUMBER(SEARCH("anaer",$AW817)),"anaer","")</f>
        <v>anaer</v>
      </c>
      <c r="BE817" t="str">
        <f>IF(ISNUMBER(SEARCH("thickening",$AZ817)),"thickening","")</f>
        <v>thickening</v>
      </c>
      <c r="BF817" s="3" t="str">
        <f>IF(ISNUMBER(SEARCH("airDry",$AW817)),"airDry","")</f>
        <v/>
      </c>
      <c r="BG817" s="3" t="str">
        <f>IF(ISNUMBER(SEARCH("heatDry",$AY817)),"heatDry","")</f>
        <v/>
      </c>
      <c r="BH817" s="3" t="str">
        <f>IF(AND(ISNUMBER(SEARCH("aerobic",$AW817)),ISNUMBER(SEARCH("anaer",$AW817))),"Combined Aer and Anaer.","")</f>
        <v>Combined Aer and Anaer.</v>
      </c>
    </row>
    <row r="818" spans="1:60" x14ac:dyDescent="0.3">
      <c r="A818" s="4">
        <v>816</v>
      </c>
      <c r="B818" t="s">
        <v>3991</v>
      </c>
      <c r="C818">
        <v>1223.8699999999999</v>
      </c>
      <c r="D818">
        <v>317.29378696942609</v>
      </c>
      <c r="E818">
        <v>317.28208748695027</v>
      </c>
      <c r="F818">
        <v>255.2169710427294</v>
      </c>
      <c r="G818">
        <v>378.3221353146356</v>
      </c>
      <c r="H818">
        <v>-77.882120618949969</v>
      </c>
      <c r="I818">
        <v>-77.442154800472281</v>
      </c>
      <c r="J818">
        <v>-89.987093508722381</v>
      </c>
      <c r="K818">
        <v>-66.21765317379554</v>
      </c>
      <c r="L818">
        <v>606.03098798784811</v>
      </c>
      <c r="M818">
        <v>601.22043267515051</v>
      </c>
      <c r="N818">
        <v>583.78100859446818</v>
      </c>
      <c r="O818">
        <v>642.69427243303085</v>
      </c>
      <c r="P818">
        <v>29.17826917681478</v>
      </c>
      <c r="Q818">
        <v>29.08964360237745</v>
      </c>
      <c r="R818">
        <v>25.079848587461711</v>
      </c>
      <c r="S818">
        <v>33.058385264093147</v>
      </c>
      <c r="T818">
        <v>50.995866504423468</v>
      </c>
      <c r="U818">
        <v>50.995784966495407</v>
      </c>
      <c r="V818">
        <v>50.960873629090578</v>
      </c>
      <c r="W818">
        <v>51.030523518607197</v>
      </c>
      <c r="X818">
        <v>4638.7810648032164</v>
      </c>
      <c r="Y818">
        <v>4669.2937872621414</v>
      </c>
      <c r="Z818">
        <v>4372.8316105683516</v>
      </c>
      <c r="AA818">
        <v>4810.9659252321962</v>
      </c>
      <c r="AB818">
        <v>1522.196407698945</v>
      </c>
      <c r="AC818">
        <v>1455.5969731860421</v>
      </c>
      <c r="AD818">
        <v>1122.6090236065361</v>
      </c>
      <c r="AE818">
        <v>2210.435152678338</v>
      </c>
      <c r="AF818">
        <v>48.530786489453142</v>
      </c>
      <c r="AG818">
        <v>48.145211645512973</v>
      </c>
      <c r="AH818">
        <v>46.75089975131413</v>
      </c>
      <c r="AI818">
        <v>51.463727627630583</v>
      </c>
      <c r="AJ818">
        <v>0.36980888824657121</v>
      </c>
      <c r="AK818">
        <v>0.36980871780723329</v>
      </c>
      <c r="AL818">
        <v>0.36978492297064108</v>
      </c>
      <c r="AM818">
        <v>0.36983295459557958</v>
      </c>
      <c r="AN818">
        <v>0.95262780029254546</v>
      </c>
      <c r="AO818">
        <v>0.95262780029254557</v>
      </c>
      <c r="AP818">
        <v>0.95262780029254557</v>
      </c>
      <c r="AQ818">
        <v>0.95262780029254557</v>
      </c>
      <c r="AR818">
        <v>7.8259957408429672</v>
      </c>
      <c r="AS818">
        <v>7.825995740842969</v>
      </c>
      <c r="AT818">
        <v>7.825995740842969</v>
      </c>
      <c r="AU818">
        <v>7.825995740842969</v>
      </c>
      <c r="AV818" t="str">
        <f>VLOOKUP(Sheet1[[#This Row],[NPDES ID2]],Combined_Sheet__Major_Only___2[[NPDES ID2]:[ECHO BFR]],3,FALSE)</f>
        <v>FL</v>
      </c>
      <c r="AW818" t="s">
        <v>54</v>
      </c>
      <c r="AX818" t="str">
        <f>VLOOKUP(Sheet1[[#This Row],[NPDES ID2]],Combined_Sheet__Major_Only___2[[NPDES ID2]:[ECHO BFR]],27,FALSE)</f>
        <v>-</v>
      </c>
      <c r="AY818" t="str">
        <f>VLOOKUP(Sheet1[[#This Row],[NPDES ID2]],Combined_Sheet__Major_Only___2[[NPDES ID2]:[ECHO BFR]],28,FALSE)</f>
        <v>-</v>
      </c>
      <c r="AZ818" t="str">
        <f>VLOOKUP(Sheet1[[#This Row],[NPDES ID2]],Combined_Sheet__Major_Only___2[[NPDES ID2]:[ECHO BFR]],29,FALSE)</f>
        <v>thickening</v>
      </c>
      <c r="BA818">
        <f>VLOOKUP(Sheet1[[#This Row],[NPDES ID2]],Combined_Sheet__Major_Only___2[[NPDES ID2]:[ECHO BFR]],17,FALSE)</f>
        <v>28.248207000000001</v>
      </c>
      <c r="BB818">
        <f>VLOOKUP(Sheet1[[#This Row],[NPDES ID2]],Combined_Sheet__Major_Only___2[[NPDES ID2]:[ECHO BFR]],18,FALSE)</f>
        <v>-82.735459000000006</v>
      </c>
      <c r="BC818" t="str">
        <f>IF(ISNUMBER(SEARCH("aerobic",$AW818)),"aerobic","")</f>
        <v/>
      </c>
      <c r="BD818" t="str">
        <f>IF(ISNUMBER(SEARCH("anaer",$AW818)),"anaer","")</f>
        <v/>
      </c>
      <c r="BE818" t="str">
        <f>IF(ISNUMBER(SEARCH("thickening",$AZ818)),"thickening","")</f>
        <v>thickening</v>
      </c>
      <c r="BF818" s="2" t="str">
        <f>IF(ISNUMBER(SEARCH("airDry",$AW818)),"airDry","")</f>
        <v/>
      </c>
      <c r="BG818" s="2" t="str">
        <f>IF(ISNUMBER(SEARCH("heatDry",$AY818)),"heatDry","")</f>
        <v/>
      </c>
      <c r="BH818" s="2" t="str">
        <f>IF(AND(ISNUMBER(SEARCH("aerobic",$AW818)),ISNUMBER(SEARCH("anaer",$AW818))),"Combined Aer and Anaer.","")</f>
        <v/>
      </c>
    </row>
    <row r="819" spans="1:60" x14ac:dyDescent="0.3">
      <c r="A819" s="4">
        <v>817</v>
      </c>
      <c r="B819" t="s">
        <v>3996</v>
      </c>
      <c r="C819">
        <v>1213.46</v>
      </c>
      <c r="D819">
        <v>304.80093386468042</v>
      </c>
      <c r="E819">
        <v>304.63185794481439</v>
      </c>
      <c r="F819">
        <v>245.93936466807489</v>
      </c>
      <c r="G819">
        <v>362.95935586143412</v>
      </c>
      <c r="H819">
        <v>-77.681087632445994</v>
      </c>
      <c r="I819">
        <v>-77.543267068977158</v>
      </c>
      <c r="J819">
        <v>-90.176801486515529</v>
      </c>
      <c r="K819">
        <v>-65.187225015962596</v>
      </c>
      <c r="L819">
        <v>625.86481314500043</v>
      </c>
      <c r="M819">
        <v>621.28122799380458</v>
      </c>
      <c r="N819">
        <v>604.66074582740077</v>
      </c>
      <c r="O819">
        <v>660.80570801841498</v>
      </c>
      <c r="P819">
        <v>28.892847134398561</v>
      </c>
      <c r="Q819">
        <v>28.770892637801619</v>
      </c>
      <c r="R819">
        <v>24.581681420288</v>
      </c>
      <c r="S819">
        <v>32.819995870719119</v>
      </c>
      <c r="T819">
        <v>92.277045422407227</v>
      </c>
      <c r="U819">
        <v>92.276900176523611</v>
      </c>
      <c r="V819">
        <v>92.214711595436626</v>
      </c>
      <c r="W819">
        <v>92.338780970140789</v>
      </c>
      <c r="X819">
        <v>8057.6001140028002</v>
      </c>
      <c r="Y819">
        <v>8106.784882313068</v>
      </c>
      <c r="Z819">
        <v>7630.2338442947403</v>
      </c>
      <c r="AA819">
        <v>8333.3448990417801</v>
      </c>
      <c r="AB819">
        <v>1997.2591609643371</v>
      </c>
      <c r="AC819">
        <v>1948.758653307244</v>
      </c>
      <c r="AD819">
        <v>1587.197634087813</v>
      </c>
      <c r="AE819">
        <v>2636.311821184624</v>
      </c>
      <c r="AF819">
        <v>50.549853622819228</v>
      </c>
      <c r="AG819">
        <v>50.179204465243217</v>
      </c>
      <c r="AH819">
        <v>48.839650066710782</v>
      </c>
      <c r="AI819">
        <v>53.36810203958084</v>
      </c>
      <c r="AJ819">
        <v>0.39432802832032521</v>
      </c>
      <c r="AK819">
        <v>0.3943278060252402</v>
      </c>
      <c r="AL819">
        <v>0.39429679862355121</v>
      </c>
      <c r="AM819">
        <v>0.39435939025184491</v>
      </c>
      <c r="AN819">
        <v>0.97299958421140031</v>
      </c>
      <c r="AO819">
        <v>0.97299958421140065</v>
      </c>
      <c r="AP819">
        <v>0.97299958421140065</v>
      </c>
      <c r="AQ819">
        <v>0.97299958421140065</v>
      </c>
      <c r="AR819">
        <v>9.2446336873454662</v>
      </c>
      <c r="AS819">
        <v>9.244633687345468</v>
      </c>
      <c r="AT819">
        <v>9.244633687345468</v>
      </c>
      <c r="AU819">
        <v>9.244633687345468</v>
      </c>
      <c r="AV819" t="str">
        <f>VLOOKUP(Sheet1[[#This Row],[NPDES ID2]],Combined_Sheet__Major_Only___2[[NPDES ID2]:[ECHO BFR]],3,FALSE)</f>
        <v>IL</v>
      </c>
      <c r="AW819" t="s">
        <v>87</v>
      </c>
      <c r="AX819" t="str">
        <f>VLOOKUP(Sheet1[[#This Row],[NPDES ID2]],Combined_Sheet__Major_Only___2[[NPDES ID2]:[ECHO BFR]],27,FALSE)</f>
        <v>-</v>
      </c>
      <c r="AY819" t="str">
        <f>VLOOKUP(Sheet1[[#This Row],[NPDES ID2]],Combined_Sheet__Major_Only___2[[NPDES ID2]:[ECHO BFR]],28,FALSE)</f>
        <v>-</v>
      </c>
      <c r="AZ819" t="str">
        <f>VLOOKUP(Sheet1[[#This Row],[NPDES ID2]],Combined_Sheet__Major_Only___2[[NPDES ID2]:[ECHO BFR]],29,FALSE)</f>
        <v>thickening</v>
      </c>
      <c r="BA819">
        <f>VLOOKUP(Sheet1[[#This Row],[NPDES ID2]],Combined_Sheet__Major_Only___2[[NPDES ID2]:[ECHO BFR]],17,FALSE)</f>
        <v>38.666767999999998</v>
      </c>
      <c r="BB819">
        <f>VLOOKUP(Sheet1[[#This Row],[NPDES ID2]],Combined_Sheet__Major_Only___2[[NPDES ID2]:[ECHO BFR]],18,FALSE)</f>
        <v>-90.031345000000002</v>
      </c>
      <c r="BC819" t="str">
        <f>IF(ISNUMBER(SEARCH("aerobic",$AW819)),"aerobic","")</f>
        <v/>
      </c>
      <c r="BD819" t="str">
        <f>IF(ISNUMBER(SEARCH("anaer",$AW819)),"anaer","")</f>
        <v/>
      </c>
      <c r="BE819" t="str">
        <f>IF(ISNUMBER(SEARCH("thickening",$AZ819)),"thickening","")</f>
        <v>thickening</v>
      </c>
      <c r="BF819" s="3" t="str">
        <f>IF(ISNUMBER(SEARCH("airDry",$AW819)),"airDry","")</f>
        <v/>
      </c>
      <c r="BG819" s="3" t="str">
        <f>IF(ISNUMBER(SEARCH("heatDry",$AY819)),"heatDry","")</f>
        <v/>
      </c>
      <c r="BH819" s="3" t="str">
        <f>IF(AND(ISNUMBER(SEARCH("aerobic",$AW819)),ISNUMBER(SEARCH("anaer",$AW819))),"Combined Aer and Anaer.","")</f>
        <v/>
      </c>
    </row>
    <row r="820" spans="1:60" x14ac:dyDescent="0.3">
      <c r="A820" s="4">
        <v>818</v>
      </c>
      <c r="B820" t="s">
        <v>4001</v>
      </c>
      <c r="C820">
        <v>1197.5999999999999</v>
      </c>
      <c r="D820">
        <v>239.65241409693789</v>
      </c>
      <c r="E820">
        <v>239.2009212875397</v>
      </c>
      <c r="F820">
        <v>191.27235261105631</v>
      </c>
      <c r="G820">
        <v>282.73265662368021</v>
      </c>
      <c r="H820">
        <v>-76.672722391834242</v>
      </c>
      <c r="I820">
        <v>-77.882353180562461</v>
      </c>
      <c r="J820">
        <v>-90.707580332101742</v>
      </c>
      <c r="K820">
        <v>-60.415125584915742</v>
      </c>
      <c r="L820">
        <v>786.09456313727628</v>
      </c>
      <c r="M820">
        <v>782.82550532339769</v>
      </c>
      <c r="N820">
        <v>770.97068281923418</v>
      </c>
      <c r="O820">
        <v>811.01647352786654</v>
      </c>
      <c r="P820">
        <v>28.22425362341556</v>
      </c>
      <c r="Q820">
        <v>28.556594609619381</v>
      </c>
      <c r="R820">
        <v>22.92303661599086</v>
      </c>
      <c r="S820">
        <v>32.316568660415697</v>
      </c>
      <c r="T820">
        <v>82.613295334671889</v>
      </c>
      <c r="U820">
        <v>82.613165002552307</v>
      </c>
      <c r="V820">
        <v>82.557361909305925</v>
      </c>
      <c r="W820">
        <v>82.668691911769784</v>
      </c>
      <c r="X820">
        <v>5665.191033698402</v>
      </c>
      <c r="Y820">
        <v>5685.0044851558296</v>
      </c>
      <c r="Z820">
        <v>5493.1969505338193</v>
      </c>
      <c r="AA820">
        <v>5774.7403615439189</v>
      </c>
      <c r="AB820">
        <v>944.17047647638447</v>
      </c>
      <c r="AC820">
        <v>937.35588865244529</v>
      </c>
      <c r="AD820">
        <v>810.48926686194795</v>
      </c>
      <c r="AE820">
        <v>1112.3715586601861</v>
      </c>
      <c r="AF820">
        <v>64.330765207493428</v>
      </c>
      <c r="AG820">
        <v>64.062806479546168</v>
      </c>
      <c r="AH820">
        <v>63.095465350341783</v>
      </c>
      <c r="AI820">
        <v>66.36660345997727</v>
      </c>
      <c r="AJ820">
        <v>0.56230451924504588</v>
      </c>
      <c r="AK820">
        <v>0.56230427714762143</v>
      </c>
      <c r="AL820">
        <v>0.56227046953005322</v>
      </c>
      <c r="AM820">
        <v>0.56233871239527922</v>
      </c>
      <c r="AN820">
        <v>0.96997719512817848</v>
      </c>
      <c r="AO820">
        <v>0.96997719512817826</v>
      </c>
      <c r="AP820">
        <v>0.96997719512817826</v>
      </c>
      <c r="AQ820">
        <v>0.96997719512817826</v>
      </c>
      <c r="AR820">
        <v>14.585678951918551</v>
      </c>
      <c r="AS820">
        <v>14.58567895191856</v>
      </c>
      <c r="AT820">
        <v>14.58567895191856</v>
      </c>
      <c r="AU820">
        <v>14.58567895191856</v>
      </c>
      <c r="AV820" t="str">
        <f>VLOOKUP(Sheet1[[#This Row],[NPDES ID2]],Combined_Sheet__Major_Only___2[[NPDES ID2]:[ECHO BFR]],3,FALSE)</f>
        <v>NJ</v>
      </c>
      <c r="AW820" t="s">
        <v>12181</v>
      </c>
      <c r="AX820" t="str">
        <f>VLOOKUP(Sheet1[[#This Row],[NPDES ID2]],Combined_Sheet__Major_Only___2[[NPDES ID2]:[ECHO BFR]],27,FALSE)</f>
        <v>methaneBioCaptureRecover</v>
      </c>
      <c r="AY820" t="str">
        <f>VLOOKUP(Sheet1[[#This Row],[NPDES ID2]],Combined_Sheet__Major_Only___2[[NPDES ID2]:[ECHO BFR]],28,FALSE)</f>
        <v>-</v>
      </c>
      <c r="AZ820" t="str">
        <f>VLOOKUP(Sheet1[[#This Row],[NPDES ID2]],Combined_Sheet__Major_Only___2[[NPDES ID2]:[ECHO BFR]],29,FALSE)</f>
        <v>thickening, preliminaryOps</v>
      </c>
      <c r="BA820">
        <f>VLOOKUP(Sheet1[[#This Row],[NPDES ID2]],Combined_Sheet__Major_Only___2[[NPDES ID2]:[ECHO BFR]],17,FALSE)</f>
        <v>40.183062999999997</v>
      </c>
      <c r="BB820">
        <f>VLOOKUP(Sheet1[[#This Row],[NPDES ID2]],Combined_Sheet__Major_Only___2[[NPDES ID2]:[ECHO BFR]],18,FALSE)</f>
        <v>-74.710695000000001</v>
      </c>
      <c r="BC820" t="str">
        <f>IF(ISNUMBER(SEARCH("aerobic",$AW820)),"aerobic","")</f>
        <v/>
      </c>
      <c r="BD820" t="str">
        <f>IF(ISNUMBER(SEARCH("anaer",$AW820)),"anaer","")</f>
        <v>anaer</v>
      </c>
      <c r="BE820" t="str">
        <f>IF(ISNUMBER(SEARCH("thickening",$AZ820)),"thickening","")</f>
        <v>thickening</v>
      </c>
      <c r="BF820" s="2" t="str">
        <f>IF(ISNUMBER(SEARCH("airDry",$AW820)),"airDry","")</f>
        <v/>
      </c>
      <c r="BG820" s="2" t="str">
        <f>IF(ISNUMBER(SEARCH("heatDry",$AY820)),"heatDry","")</f>
        <v/>
      </c>
      <c r="BH820" s="2" t="str">
        <f>IF(AND(ISNUMBER(SEARCH("aerobic",$AW820)),ISNUMBER(SEARCH("anaer",$AW820))),"Combined Aer and Anaer.","")</f>
        <v/>
      </c>
    </row>
    <row r="821" spans="1:60" x14ac:dyDescent="0.3">
      <c r="A821" s="4">
        <v>819</v>
      </c>
      <c r="B821" t="s">
        <v>4006</v>
      </c>
      <c r="C821">
        <v>1183.8800000000001</v>
      </c>
      <c r="D821">
        <v>308.57510394839318</v>
      </c>
      <c r="E821">
        <v>308.67196451089342</v>
      </c>
      <c r="F821">
        <v>249.06758866875811</v>
      </c>
      <c r="G821">
        <v>368.29570652381381</v>
      </c>
      <c r="H821">
        <v>-77.819390000105855</v>
      </c>
      <c r="I821">
        <v>-77.621540321548721</v>
      </c>
      <c r="J821">
        <v>-90.246635588386724</v>
      </c>
      <c r="K821">
        <v>-65.586910762515799</v>
      </c>
      <c r="L821">
        <v>604.56200854178894</v>
      </c>
      <c r="M821">
        <v>600.04445618292152</v>
      </c>
      <c r="N821">
        <v>583.66880615788523</v>
      </c>
      <c r="O821">
        <v>638.98916997976914</v>
      </c>
      <c r="P821">
        <v>28.198408018640599</v>
      </c>
      <c r="Q821">
        <v>28.118790178374951</v>
      </c>
      <c r="R821">
        <v>24.051513189645721</v>
      </c>
      <c r="S821">
        <v>31.994320523394219</v>
      </c>
      <c r="T821">
        <v>46.504293215487429</v>
      </c>
      <c r="U821">
        <v>46.504218609264313</v>
      </c>
      <c r="V821">
        <v>46.472275155585898</v>
      </c>
      <c r="W821">
        <v>46.536003966478503</v>
      </c>
      <c r="X821">
        <v>4101.4868321692747</v>
      </c>
      <c r="Y821">
        <v>4126.9698440360762</v>
      </c>
      <c r="Z821">
        <v>3879.76218888109</v>
      </c>
      <c r="AA821">
        <v>4244.6924159576856</v>
      </c>
      <c r="AB821">
        <v>880.0367957071752</v>
      </c>
      <c r="AC821">
        <v>863.4938988198403</v>
      </c>
      <c r="AD821">
        <v>720.59564258852004</v>
      </c>
      <c r="AE821">
        <v>1118.167717990277</v>
      </c>
      <c r="AF821">
        <v>50.047975757423522</v>
      </c>
      <c r="AG821">
        <v>49.673687396205622</v>
      </c>
      <c r="AH821">
        <v>48.320031466373152</v>
      </c>
      <c r="AI821">
        <v>52.895298200269274</v>
      </c>
      <c r="AJ821">
        <v>0.38823064358966769</v>
      </c>
      <c r="AK821">
        <v>0.38823048979314539</v>
      </c>
      <c r="AL821">
        <v>0.38820900666900221</v>
      </c>
      <c r="AM821">
        <v>0.38825237153473358</v>
      </c>
      <c r="AN821">
        <v>0.94839108015019558</v>
      </c>
      <c r="AO821">
        <v>0.94839108015019546</v>
      </c>
      <c r="AP821">
        <v>0.94839108015019546</v>
      </c>
      <c r="AQ821">
        <v>0.94839108015019546</v>
      </c>
      <c r="AR821">
        <v>9.8481227161674827</v>
      </c>
      <c r="AS821">
        <v>9.8481227161674845</v>
      </c>
      <c r="AT821">
        <v>9.8481227161674845</v>
      </c>
      <c r="AU821">
        <v>9.8481227161674845</v>
      </c>
      <c r="AV821" t="str">
        <f>VLOOKUP(Sheet1[[#This Row],[NPDES ID2]],Combined_Sheet__Major_Only___2[[NPDES ID2]:[ECHO BFR]],3,FALSE)</f>
        <v>FL</v>
      </c>
      <c r="AW821" t="s">
        <v>87</v>
      </c>
      <c r="AX821" t="str">
        <f>VLOOKUP(Sheet1[[#This Row],[NPDES ID2]],Combined_Sheet__Major_Only___2[[NPDES ID2]:[ECHO BFR]],27,FALSE)</f>
        <v>-</v>
      </c>
      <c r="AY821" t="str">
        <f>VLOOKUP(Sheet1[[#This Row],[NPDES ID2]],Combined_Sheet__Major_Only___2[[NPDES ID2]:[ECHO BFR]],28,FALSE)</f>
        <v>-</v>
      </c>
      <c r="AZ821" t="str">
        <f>VLOOKUP(Sheet1[[#This Row],[NPDES ID2]],Combined_Sheet__Major_Only___2[[NPDES ID2]:[ECHO BFR]],29,FALSE)</f>
        <v>thickening</v>
      </c>
      <c r="BA821">
        <f>VLOOKUP(Sheet1[[#This Row],[NPDES ID2]],Combined_Sheet__Major_Only___2[[NPDES ID2]:[ECHO BFR]],17,FALSE)</f>
        <v>28.120660000000001</v>
      </c>
      <c r="BB821">
        <f>VLOOKUP(Sheet1[[#This Row],[NPDES ID2]],Combined_Sheet__Major_Only___2[[NPDES ID2]:[ECHO BFR]],18,FALSE)</f>
        <v>-80.638499999999993</v>
      </c>
      <c r="BC821" t="str">
        <f>IF(ISNUMBER(SEARCH("aerobic",$AW821)),"aerobic","")</f>
        <v/>
      </c>
      <c r="BD821" t="str">
        <f>IF(ISNUMBER(SEARCH("anaer",$AW821)),"anaer","")</f>
        <v/>
      </c>
      <c r="BE821" t="str">
        <f>IF(ISNUMBER(SEARCH("thickening",$AZ821)),"thickening","")</f>
        <v>thickening</v>
      </c>
      <c r="BF821" s="3" t="str">
        <f>IF(ISNUMBER(SEARCH("airDry",$AW821)),"airDry","")</f>
        <v/>
      </c>
      <c r="BG821" s="3" t="str">
        <f>IF(ISNUMBER(SEARCH("heatDry",$AY821)),"heatDry","")</f>
        <v/>
      </c>
      <c r="BH821" s="3" t="str">
        <f>IF(AND(ISNUMBER(SEARCH("aerobic",$AW821)),ISNUMBER(SEARCH("anaer",$AW821))),"Combined Aer and Anaer.","")</f>
        <v/>
      </c>
    </row>
    <row r="822" spans="1:60" x14ac:dyDescent="0.3">
      <c r="A822" s="4">
        <v>820</v>
      </c>
      <c r="B822" t="s">
        <v>4011</v>
      </c>
      <c r="C822">
        <v>1173</v>
      </c>
      <c r="D822">
        <v>240.8829442444146</v>
      </c>
      <c r="E822">
        <v>240.3974490284281</v>
      </c>
      <c r="F822">
        <v>192.44636777387379</v>
      </c>
      <c r="G822">
        <v>284.62295845102119</v>
      </c>
      <c r="H822">
        <v>-76.738906124000749</v>
      </c>
      <c r="I822">
        <v>-77.959305300070028</v>
      </c>
      <c r="J822">
        <v>-90.833841622879703</v>
      </c>
      <c r="K822">
        <v>-60.606346213140938</v>
      </c>
      <c r="L822">
        <v>767.62025292004898</v>
      </c>
      <c r="M822">
        <v>764.40056598646106</v>
      </c>
      <c r="N822">
        <v>752.72746706953501</v>
      </c>
      <c r="O822">
        <v>792.16063047007617</v>
      </c>
      <c r="P822">
        <v>27.64927140843745</v>
      </c>
      <c r="Q822">
        <v>27.968804817894771</v>
      </c>
      <c r="R822">
        <v>22.468845379007039</v>
      </c>
      <c r="S822">
        <v>31.637393514303021</v>
      </c>
      <c r="T822">
        <v>60.432562422938581</v>
      </c>
      <c r="U822">
        <v>60.432466321652129</v>
      </c>
      <c r="V822">
        <v>60.391319526325063</v>
      </c>
      <c r="W822">
        <v>60.4734094707824</v>
      </c>
      <c r="X822">
        <v>4156.7334191018153</v>
      </c>
      <c r="Y822">
        <v>4171.3833327795182</v>
      </c>
      <c r="Z822">
        <v>4029.4996419198992</v>
      </c>
      <c r="AA822">
        <v>4237.7930724910666</v>
      </c>
      <c r="AB822">
        <v>662.84896146710173</v>
      </c>
      <c r="AC822">
        <v>658.53117883978575</v>
      </c>
      <c r="AD822">
        <v>572.67813198027477</v>
      </c>
      <c r="AE822">
        <v>775.34255055598578</v>
      </c>
      <c r="AF822">
        <v>64.135486284206635</v>
      </c>
      <c r="AG822">
        <v>63.866130352037978</v>
      </c>
      <c r="AH822">
        <v>62.893089041421341</v>
      </c>
      <c r="AI822">
        <v>66.182909767800041</v>
      </c>
      <c r="AJ822">
        <v>0.55991814218500968</v>
      </c>
      <c r="AK822">
        <v>0.55991794788153637</v>
      </c>
      <c r="AL822">
        <v>0.559890795222029</v>
      </c>
      <c r="AM822">
        <v>0.55994560397424487</v>
      </c>
      <c r="AN822">
        <v>0.95959641399865703</v>
      </c>
      <c r="AO822">
        <v>0.95959641399865725</v>
      </c>
      <c r="AP822">
        <v>0.95959641399865725</v>
      </c>
      <c r="AQ822">
        <v>0.95959641399865725</v>
      </c>
      <c r="AR822">
        <v>14.931218249344459</v>
      </c>
      <c r="AS822">
        <v>14.931218249344459</v>
      </c>
      <c r="AT822">
        <v>14.931218249344459</v>
      </c>
      <c r="AU822">
        <v>14.931218249344459</v>
      </c>
      <c r="AV822" t="str">
        <f>VLOOKUP(Sheet1[[#This Row],[NPDES ID2]],Combined_Sheet__Major_Only___2[[NPDES ID2]:[ECHO BFR]],3,FALSE)</f>
        <v>CA</v>
      </c>
      <c r="AW822" t="s">
        <v>12181</v>
      </c>
      <c r="AX822" t="str">
        <f>VLOOKUP(Sheet1[[#This Row],[NPDES ID2]],Combined_Sheet__Major_Only___2[[NPDES ID2]:[ECHO BFR]],27,FALSE)</f>
        <v>methaneBioCaptureRecover</v>
      </c>
      <c r="AY822" t="str">
        <f>VLOOKUP(Sheet1[[#This Row],[NPDES ID2]],Combined_Sheet__Major_Only___2[[NPDES ID2]:[ECHO BFR]],28,FALSE)</f>
        <v>-</v>
      </c>
      <c r="AZ822" t="str">
        <f>VLOOKUP(Sheet1[[#This Row],[NPDES ID2]],Combined_Sheet__Major_Only___2[[NPDES ID2]:[ECHO BFR]],29,FALSE)</f>
        <v>preliminaryOps, thickening</v>
      </c>
      <c r="BA822">
        <f>VLOOKUP(Sheet1[[#This Row],[NPDES ID2]],Combined_Sheet__Major_Only___2[[NPDES ID2]:[ECHO BFR]],17,FALSE)</f>
        <v>38.235833</v>
      </c>
      <c r="BB822">
        <f>VLOOKUP(Sheet1[[#This Row],[NPDES ID2]],Combined_Sheet__Major_Only___2[[NPDES ID2]:[ECHO BFR]],18,FALSE)</f>
        <v>-122.28611100000001</v>
      </c>
      <c r="BC822" t="str">
        <f>IF(ISNUMBER(SEARCH("aerobic",$AW822)),"aerobic","")</f>
        <v/>
      </c>
      <c r="BD822" t="str">
        <f>IF(ISNUMBER(SEARCH("anaer",$AW822)),"anaer","")</f>
        <v>anaer</v>
      </c>
      <c r="BE822" t="str">
        <f>IF(ISNUMBER(SEARCH("thickening",$AZ822)),"thickening","")</f>
        <v>thickening</v>
      </c>
      <c r="BF822" s="2" t="str">
        <f>IF(ISNUMBER(SEARCH("airDry",$AW822)),"airDry","")</f>
        <v/>
      </c>
      <c r="BG822" s="2" t="str">
        <f>IF(ISNUMBER(SEARCH("heatDry",$AY822)),"heatDry","")</f>
        <v/>
      </c>
      <c r="BH822" s="2" t="str">
        <f>IF(AND(ISNUMBER(SEARCH("aerobic",$AW822)),ISNUMBER(SEARCH("anaer",$AW822))),"Combined Aer and Anaer.","")</f>
        <v/>
      </c>
    </row>
    <row r="823" spans="1:60" x14ac:dyDescent="0.3">
      <c r="A823" s="4">
        <v>821</v>
      </c>
      <c r="B823" t="s">
        <v>4016</v>
      </c>
      <c r="C823">
        <v>1164</v>
      </c>
      <c r="D823">
        <v>260.85551830525679</v>
      </c>
      <c r="E823">
        <v>260.58458528063937</v>
      </c>
      <c r="F823">
        <v>208.47440400640599</v>
      </c>
      <c r="G823">
        <v>309.55448695769542</v>
      </c>
      <c r="H823">
        <v>-77.129846115310301</v>
      </c>
      <c r="I823">
        <v>-78.103657394539638</v>
      </c>
      <c r="J823">
        <v>-90.488295046667886</v>
      </c>
      <c r="K823">
        <v>-62.348196096899862</v>
      </c>
      <c r="L823">
        <v>704.09709094651294</v>
      </c>
      <c r="M823">
        <v>700.47190394995891</v>
      </c>
      <c r="N823">
        <v>687.32943834380342</v>
      </c>
      <c r="O823">
        <v>731.72668555940527</v>
      </c>
      <c r="P823">
        <v>27.54309946731269</v>
      </c>
      <c r="Q823">
        <v>27.774575801793421</v>
      </c>
      <c r="R823">
        <v>22.732806688153509</v>
      </c>
      <c r="S823">
        <v>31.670904497554361</v>
      </c>
      <c r="T823">
        <v>61.113021817573852</v>
      </c>
      <c r="U823">
        <v>61.112924666155649</v>
      </c>
      <c r="V823">
        <v>61.071328245667416</v>
      </c>
      <c r="W823">
        <v>61.154315215135128</v>
      </c>
      <c r="X823">
        <v>4548.2333805465487</v>
      </c>
      <c r="Y823">
        <v>4567.9146662769363</v>
      </c>
      <c r="Z823">
        <v>4377.5701165599821</v>
      </c>
      <c r="AA823">
        <v>4657.2876566788891</v>
      </c>
      <c r="AB823">
        <v>746.61488363739136</v>
      </c>
      <c r="AC823">
        <v>741.68727811175199</v>
      </c>
      <c r="AD823">
        <v>641.34768558727899</v>
      </c>
      <c r="AE823">
        <v>880.13294815761822</v>
      </c>
      <c r="AF823">
        <v>59.283130991583263</v>
      </c>
      <c r="AG823">
        <v>58.977557598101129</v>
      </c>
      <c r="AH823">
        <v>57.873213539083658</v>
      </c>
      <c r="AI823">
        <v>61.606541563413202</v>
      </c>
      <c r="AJ823">
        <v>0.50067070002295522</v>
      </c>
      <c r="AK823">
        <v>0.50067051472761293</v>
      </c>
      <c r="AL823">
        <v>0.50064462596295156</v>
      </c>
      <c r="AM823">
        <v>0.50069688366288245</v>
      </c>
      <c r="AN823">
        <v>0.96002048890202318</v>
      </c>
      <c r="AO823">
        <v>0.96002048890202352</v>
      </c>
      <c r="AP823">
        <v>0.96002048890202352</v>
      </c>
      <c r="AQ823">
        <v>0.96002048890202352</v>
      </c>
      <c r="AR823">
        <v>13.562633529949981</v>
      </c>
      <c r="AS823">
        <v>13.56263352994997</v>
      </c>
      <c r="AT823">
        <v>13.56263352994997</v>
      </c>
      <c r="AU823">
        <v>13.56263352994997</v>
      </c>
      <c r="AV823" t="str">
        <f>VLOOKUP(Sheet1[[#This Row],[NPDES ID2]],Combined_Sheet__Major_Only___2[[NPDES ID2]:[ECHO BFR]],3,FALSE)</f>
        <v>PA</v>
      </c>
      <c r="AW823" t="s">
        <v>544</v>
      </c>
      <c r="AX823" t="str">
        <f>VLOOKUP(Sheet1[[#This Row],[NPDES ID2]],Combined_Sheet__Major_Only___2[[NPDES ID2]:[ECHO BFR]],27,FALSE)</f>
        <v>tempSludgeStore</v>
      </c>
      <c r="AY823" t="str">
        <f>VLOOKUP(Sheet1[[#This Row],[NPDES ID2]],Combined_Sheet__Major_Only___2[[NPDES ID2]:[ECHO BFR]],28,FALSE)</f>
        <v>-</v>
      </c>
      <c r="AZ823" t="str">
        <f>VLOOKUP(Sheet1[[#This Row],[NPDES ID2]],Combined_Sheet__Major_Only___2[[NPDES ID2]:[ECHO BFR]],29,FALSE)</f>
        <v>thickening</v>
      </c>
      <c r="BA823">
        <f>VLOOKUP(Sheet1[[#This Row],[NPDES ID2]],Combined_Sheet__Major_Only___2[[NPDES ID2]:[ECHO BFR]],17,FALSE)</f>
        <v>40.274250000000002</v>
      </c>
      <c r="BB823">
        <f>VLOOKUP(Sheet1[[#This Row],[NPDES ID2]],Combined_Sheet__Major_Only___2[[NPDES ID2]:[ECHO BFR]],18,FALSE)</f>
        <v>-76.977113000000003</v>
      </c>
      <c r="BC823" t="str">
        <f>IF(ISNUMBER(SEARCH("aerobic",$AW823)),"aerobic","")</f>
        <v>aerobic</v>
      </c>
      <c r="BD823" t="str">
        <f>IF(ISNUMBER(SEARCH("anaer",$AW823)),"anaer","")</f>
        <v/>
      </c>
      <c r="BE823" t="str">
        <f>IF(ISNUMBER(SEARCH("thickening",$AZ823)),"thickening","")</f>
        <v>thickening</v>
      </c>
      <c r="BF823" s="3" t="str">
        <f>IF(ISNUMBER(SEARCH("airDry",$AW823)),"airDry","")</f>
        <v/>
      </c>
      <c r="BG823" s="3" t="str">
        <f>IF(ISNUMBER(SEARCH("heatDry",$AY823)),"heatDry","")</f>
        <v/>
      </c>
      <c r="BH823" s="3" t="str">
        <f>IF(AND(ISNUMBER(SEARCH("aerobic",$AW823)),ISNUMBER(SEARCH("anaer",$AW823))),"Combined Aer and Anaer.","")</f>
        <v/>
      </c>
    </row>
    <row r="824" spans="1:60" x14ac:dyDescent="0.3">
      <c r="A824" s="4">
        <v>822</v>
      </c>
      <c r="B824" t="s">
        <v>4021</v>
      </c>
      <c r="C824">
        <v>1149.9000000000001</v>
      </c>
      <c r="D824">
        <v>246.0105567383946</v>
      </c>
      <c r="E824">
        <v>245.3864287730336</v>
      </c>
      <c r="F824">
        <v>196.43501783154539</v>
      </c>
      <c r="G824">
        <v>291.52744365470551</v>
      </c>
      <c r="H824">
        <v>-76.86328513103399</v>
      </c>
      <c r="I824">
        <v>-78.185541515375974</v>
      </c>
      <c r="J824">
        <v>-91.033677563564353</v>
      </c>
      <c r="K824">
        <v>-61.184124398904771</v>
      </c>
      <c r="L824">
        <v>738.49320729620956</v>
      </c>
      <c r="M824">
        <v>735.23208220979222</v>
      </c>
      <c r="N824">
        <v>723.41027669368748</v>
      </c>
      <c r="O824">
        <v>763.34649733823676</v>
      </c>
      <c r="P824">
        <v>27.13121278586225</v>
      </c>
      <c r="Q824">
        <v>27.411546388623229</v>
      </c>
      <c r="R824">
        <v>22.122948731066302</v>
      </c>
      <c r="S824">
        <v>31.064662248431521</v>
      </c>
      <c r="T824">
        <v>52.645262089275157</v>
      </c>
      <c r="U824">
        <v>52.645178005886358</v>
      </c>
      <c r="V824">
        <v>52.609176802191961</v>
      </c>
      <c r="W824">
        <v>52.681001030255857</v>
      </c>
      <c r="X824">
        <v>3689.9039260642949</v>
      </c>
      <c r="Y824">
        <v>3703.5974568462102</v>
      </c>
      <c r="Z824">
        <v>3571.0360926594699</v>
      </c>
      <c r="AA824">
        <v>3765.6825891052581</v>
      </c>
      <c r="AB824">
        <v>544.21543912355617</v>
      </c>
      <c r="AC824">
        <v>541.35614761477962</v>
      </c>
      <c r="AD824">
        <v>475.14933868278831</v>
      </c>
      <c r="AE824">
        <v>628.95324607151508</v>
      </c>
      <c r="AF824">
        <v>62.941023405463767</v>
      </c>
      <c r="AG824">
        <v>62.662777207995788</v>
      </c>
      <c r="AH824">
        <v>61.65718934777707</v>
      </c>
      <c r="AI824">
        <v>65.056659913129849</v>
      </c>
      <c r="AJ824">
        <v>0.54532462367488321</v>
      </c>
      <c r="AK824">
        <v>0.545324455152848</v>
      </c>
      <c r="AL824">
        <v>0.54530089768856616</v>
      </c>
      <c r="AM824">
        <v>0.54534844913592495</v>
      </c>
      <c r="AN824">
        <v>0.9540140966043551</v>
      </c>
      <c r="AO824">
        <v>0.95401409660435499</v>
      </c>
      <c r="AP824">
        <v>0.95401409660435499</v>
      </c>
      <c r="AQ824">
        <v>0.95401409660435499</v>
      </c>
      <c r="AR824">
        <v>15.373124707195769</v>
      </c>
      <c r="AS824">
        <v>15.373124707195769</v>
      </c>
      <c r="AT824">
        <v>15.373124707195769</v>
      </c>
      <c r="AU824">
        <v>15.373124707195769</v>
      </c>
      <c r="AV824" t="str">
        <f>VLOOKUP(Sheet1[[#This Row],[NPDES ID2]],Combined_Sheet__Major_Only___2[[NPDES ID2]:[ECHO BFR]],3,FALSE)</f>
        <v>CA</v>
      </c>
      <c r="AW824" t="s">
        <v>12181</v>
      </c>
      <c r="AX824" t="str">
        <f>VLOOKUP(Sheet1[[#This Row],[NPDES ID2]],Combined_Sheet__Major_Only___2[[NPDES ID2]:[ECHO BFR]],27,FALSE)</f>
        <v>-</v>
      </c>
      <c r="AY824" t="str">
        <f>VLOOKUP(Sheet1[[#This Row],[NPDES ID2]],Combined_Sheet__Major_Only___2[[NPDES ID2]:[ECHO BFR]],28,FALSE)</f>
        <v>-</v>
      </c>
      <c r="AZ824" t="str">
        <f>VLOOKUP(Sheet1[[#This Row],[NPDES ID2]],Combined_Sheet__Major_Only___2[[NPDES ID2]:[ECHO BFR]],29,FALSE)</f>
        <v>preliminaryOps, thickening</v>
      </c>
      <c r="BA824">
        <f>VLOOKUP(Sheet1[[#This Row],[NPDES ID2]],Combined_Sheet__Major_Only___2[[NPDES ID2]:[ECHO BFR]],17,FALSE)</f>
        <v>39.69961</v>
      </c>
      <c r="BB824">
        <f>VLOOKUP(Sheet1[[#This Row],[NPDES ID2]],Combined_Sheet__Major_Only___2[[NPDES ID2]:[ECHO BFR]],18,FALSE)</f>
        <v>-121.91076</v>
      </c>
      <c r="BC824" t="str">
        <f>IF(ISNUMBER(SEARCH("aerobic",$AW824)),"aerobic","")</f>
        <v/>
      </c>
      <c r="BD824" t="str">
        <f>IF(ISNUMBER(SEARCH("anaer",$AW824)),"anaer","")</f>
        <v>anaer</v>
      </c>
      <c r="BE824" t="str">
        <f>IF(ISNUMBER(SEARCH("thickening",$AZ824)),"thickening","")</f>
        <v>thickening</v>
      </c>
      <c r="BF824" s="2" t="str">
        <f>IF(ISNUMBER(SEARCH("airDry",$AW824)),"airDry","")</f>
        <v/>
      </c>
      <c r="BG824" s="2" t="str">
        <f>IF(ISNUMBER(SEARCH("heatDry",$AY824)),"heatDry","")</f>
        <v/>
      </c>
      <c r="BH824" s="2" t="str">
        <f>IF(AND(ISNUMBER(SEARCH("aerobic",$AW824)),ISNUMBER(SEARCH("anaer",$AW824))),"Combined Aer and Anaer.","")</f>
        <v/>
      </c>
    </row>
    <row r="825" spans="1:60" x14ac:dyDescent="0.3">
      <c r="A825" s="4">
        <v>823</v>
      </c>
      <c r="B825" t="s">
        <v>4026</v>
      </c>
      <c r="C825">
        <v>1148</v>
      </c>
      <c r="D825">
        <v>327.96734685477321</v>
      </c>
      <c r="E825">
        <v>329.05774812500772</v>
      </c>
      <c r="F825">
        <v>263.17617330532693</v>
      </c>
      <c r="G825">
        <v>391.22159787699741</v>
      </c>
      <c r="H825">
        <v>-77.436672897670746</v>
      </c>
      <c r="I825">
        <v>-76.716550607506605</v>
      </c>
      <c r="J825">
        <v>-89.076450544939249</v>
      </c>
      <c r="K825">
        <v>-65.486888403149564</v>
      </c>
      <c r="L825">
        <v>553.56935336431332</v>
      </c>
      <c r="M825">
        <v>548.9504583830701</v>
      </c>
      <c r="N825">
        <v>532.18004177446551</v>
      </c>
      <c r="O825">
        <v>588.82157152122772</v>
      </c>
      <c r="P825">
        <v>27.386300859455229</v>
      </c>
      <c r="Q825">
        <v>27.24425807835814</v>
      </c>
      <c r="R825">
        <v>23.687254003181149</v>
      </c>
      <c r="S825">
        <v>31.102396771246799</v>
      </c>
      <c r="T825">
        <v>351.72805994581358</v>
      </c>
      <c r="U825">
        <v>351.72751429727327</v>
      </c>
      <c r="V825">
        <v>351.49388902924488</v>
      </c>
      <c r="W825">
        <v>351.95998329305888</v>
      </c>
      <c r="X825">
        <v>32858.603694289013</v>
      </c>
      <c r="Y825">
        <v>33085.394362523177</v>
      </c>
      <c r="Z825">
        <v>30878.318934417461</v>
      </c>
      <c r="AA825">
        <v>34143.050095311621</v>
      </c>
      <c r="AB825">
        <v>8423.7779100285825</v>
      </c>
      <c r="AC825">
        <v>8188.8168700737697</v>
      </c>
      <c r="AD825">
        <v>6621.5242235951682</v>
      </c>
      <c r="AE825">
        <v>11248.060616265249</v>
      </c>
      <c r="AF825">
        <v>47.265872371561557</v>
      </c>
      <c r="AG825">
        <v>46.870519319006277</v>
      </c>
      <c r="AH825">
        <v>45.444855946339842</v>
      </c>
      <c r="AI825">
        <v>50.267266829029893</v>
      </c>
      <c r="AJ825">
        <v>0.35446339605044658</v>
      </c>
      <c r="AK825">
        <v>0.35446292148414638</v>
      </c>
      <c r="AL825">
        <v>0.35439715286176587</v>
      </c>
      <c r="AM825">
        <v>0.35452992804930028</v>
      </c>
      <c r="AN825">
        <v>0.99270804577888949</v>
      </c>
      <c r="AO825">
        <v>0.9927080457788896</v>
      </c>
      <c r="AP825">
        <v>0.9927080457788896</v>
      </c>
      <c r="AQ825">
        <v>0.9927080457788896</v>
      </c>
      <c r="AR825">
        <v>8.5050910699411606</v>
      </c>
      <c r="AS825">
        <v>8.5050910699411606</v>
      </c>
      <c r="AT825">
        <v>8.5050910699411606</v>
      </c>
      <c r="AU825">
        <v>8.5050910699411606</v>
      </c>
      <c r="AV825" t="str">
        <f>VLOOKUP(Sheet1[[#This Row],[NPDES ID2]],Combined_Sheet__Major_Only___2[[NPDES ID2]:[ECHO BFR]],3,FALSE)</f>
        <v>PA</v>
      </c>
      <c r="AW825" t="s">
        <v>54</v>
      </c>
      <c r="AX825" t="str">
        <f>VLOOKUP(Sheet1[[#This Row],[NPDES ID2]],Combined_Sheet__Major_Only___2[[NPDES ID2]:[ECHO BFR]],27,FALSE)</f>
        <v>other</v>
      </c>
      <c r="AY825" t="str">
        <f>VLOOKUP(Sheet1[[#This Row],[NPDES ID2]],Combined_Sheet__Major_Only___2[[NPDES ID2]:[ECHO BFR]],28,FALSE)</f>
        <v>-</v>
      </c>
      <c r="AZ825" t="str">
        <f>VLOOKUP(Sheet1[[#This Row],[NPDES ID2]],Combined_Sheet__Major_Only___2[[NPDES ID2]:[ECHO BFR]],29,FALSE)</f>
        <v>preliminaryOps</v>
      </c>
      <c r="BA825">
        <f>VLOOKUP(Sheet1[[#This Row],[NPDES ID2]],Combined_Sheet__Major_Only___2[[NPDES ID2]:[ECHO BFR]],17,FALSE)</f>
        <v>40.354176000000002</v>
      </c>
      <c r="BB825">
        <f>VLOOKUP(Sheet1[[#This Row],[NPDES ID2]],Combined_Sheet__Major_Only___2[[NPDES ID2]:[ECHO BFR]],18,FALSE)</f>
        <v>-75.312946999999994</v>
      </c>
      <c r="BC825" t="str">
        <f>IF(ISNUMBER(SEARCH("aerobic",$AW825)),"aerobic","")</f>
        <v/>
      </c>
      <c r="BD825" t="str">
        <f>IF(ISNUMBER(SEARCH("anaer",$AW825)),"anaer","")</f>
        <v/>
      </c>
      <c r="BE825" t="str">
        <f>IF(ISNUMBER(SEARCH("thickening",$AZ825)),"thickening","")</f>
        <v/>
      </c>
      <c r="BF825" s="3" t="str">
        <f>IF(ISNUMBER(SEARCH("airDry",$AW825)),"airDry","")</f>
        <v/>
      </c>
      <c r="BG825" s="3" t="str">
        <f>IF(ISNUMBER(SEARCH("heatDry",$AY825)),"heatDry","")</f>
        <v/>
      </c>
      <c r="BH825" s="3" t="str">
        <f>IF(AND(ISNUMBER(SEARCH("aerobic",$AW825)),ISNUMBER(SEARCH("anaer",$AW825))),"Combined Aer and Anaer.","")</f>
        <v/>
      </c>
    </row>
    <row r="826" spans="1:60" x14ac:dyDescent="0.3">
      <c r="A826" s="4">
        <v>824</v>
      </c>
      <c r="B826" t="s">
        <v>4031</v>
      </c>
      <c r="C826">
        <v>1147</v>
      </c>
      <c r="D826">
        <v>303.23321146980328</v>
      </c>
      <c r="E826">
        <v>304.02141513565323</v>
      </c>
      <c r="F826">
        <v>244.367735231735</v>
      </c>
      <c r="G826">
        <v>361.94527092686809</v>
      </c>
      <c r="H826">
        <v>-77.055558315881015</v>
      </c>
      <c r="I826">
        <v>-76.687857693788629</v>
      </c>
      <c r="J826">
        <v>-89.465539332546584</v>
      </c>
      <c r="K826">
        <v>-64.610101222235912</v>
      </c>
      <c r="L826">
        <v>598.09555234230129</v>
      </c>
      <c r="M826">
        <v>593.81575749157571</v>
      </c>
      <c r="N826">
        <v>578.26738087694241</v>
      </c>
      <c r="O826">
        <v>630.77727266436159</v>
      </c>
      <c r="P826">
        <v>27.296148405918959</v>
      </c>
      <c r="Q826">
        <v>27.174483150471659</v>
      </c>
      <c r="R826">
        <v>23.154599025770569</v>
      </c>
      <c r="S826">
        <v>31.04153234335908</v>
      </c>
      <c r="T826">
        <v>427.19941952064329</v>
      </c>
      <c r="U826">
        <v>427.19875739950828</v>
      </c>
      <c r="V826">
        <v>426.91526314226729</v>
      </c>
      <c r="W826">
        <v>427.48084856990261</v>
      </c>
      <c r="X826">
        <v>36895.648459943579</v>
      </c>
      <c r="Y826">
        <v>37116.162350418497</v>
      </c>
      <c r="Z826">
        <v>34978.906626692442</v>
      </c>
      <c r="AA826">
        <v>38130.927606267913</v>
      </c>
      <c r="AB826">
        <v>8029.7172385297999</v>
      </c>
      <c r="AC826">
        <v>7880.9887255598542</v>
      </c>
      <c r="AD826">
        <v>6562.8667674872186</v>
      </c>
      <c r="AE826">
        <v>10217.43585192005</v>
      </c>
      <c r="AF826">
        <v>51.113845099096658</v>
      </c>
      <c r="AG826">
        <v>50.746874003082638</v>
      </c>
      <c r="AH826">
        <v>49.425981750537538</v>
      </c>
      <c r="AI826">
        <v>53.896268719499211</v>
      </c>
      <c r="AJ826">
        <v>0.40118205346343339</v>
      </c>
      <c r="AK826">
        <v>0.40118143387766469</v>
      </c>
      <c r="AL826">
        <v>0.40109571314408188</v>
      </c>
      <c r="AM826">
        <v>0.4012687730665801</v>
      </c>
      <c r="AN826">
        <v>0.99398516827484396</v>
      </c>
      <c r="AO826">
        <v>0.99398516827484396</v>
      </c>
      <c r="AP826">
        <v>0.99398516827484396</v>
      </c>
      <c r="AQ826">
        <v>0.99398516827484396</v>
      </c>
      <c r="AR826">
        <v>9.9831510080392274</v>
      </c>
      <c r="AS826">
        <v>9.9831510080392238</v>
      </c>
      <c r="AT826">
        <v>9.9831510080392238</v>
      </c>
      <c r="AU826">
        <v>9.9831510080392238</v>
      </c>
      <c r="AV826" t="str">
        <f>VLOOKUP(Sheet1[[#This Row],[NPDES ID2]],Combined_Sheet__Major_Only___2[[NPDES ID2]:[ECHO BFR]],3,FALSE)</f>
        <v>TN</v>
      </c>
      <c r="AW826" t="s">
        <v>38</v>
      </c>
      <c r="AX826" t="str">
        <f>VLOOKUP(Sheet1[[#This Row],[NPDES ID2]],Combined_Sheet__Major_Only___2[[NPDES ID2]:[ECHO BFR]],27,FALSE)</f>
        <v/>
      </c>
      <c r="AY826" t="str">
        <f>VLOOKUP(Sheet1[[#This Row],[NPDES ID2]],Combined_Sheet__Major_Only___2[[NPDES ID2]:[ECHO BFR]],28,FALSE)</f>
        <v/>
      </c>
      <c r="AZ826" t="str">
        <f>VLOOKUP(Sheet1[[#This Row],[NPDES ID2]],Combined_Sheet__Major_Only___2[[NPDES ID2]:[ECHO BFR]],29,FALSE)</f>
        <v/>
      </c>
      <c r="BA826">
        <f>VLOOKUP(Sheet1[[#This Row],[NPDES ID2]],Combined_Sheet__Major_Only___2[[NPDES ID2]:[ECHO BFR]],17,FALSE)</f>
        <v>35.314517000000002</v>
      </c>
      <c r="BB826">
        <f>VLOOKUP(Sheet1[[#This Row],[NPDES ID2]],Combined_Sheet__Major_Only___2[[NPDES ID2]:[ECHO BFR]],18,FALSE)</f>
        <v>-84.799942999999999</v>
      </c>
      <c r="BC826" t="str">
        <f>IF(ISNUMBER(SEARCH("aerobic",$AW826)),"aerobic","")</f>
        <v/>
      </c>
      <c r="BD826" t="str">
        <f>IF(ISNUMBER(SEARCH("anaer",$AW826)),"anaer","")</f>
        <v/>
      </c>
      <c r="BE826" t="str">
        <f>IF(ISNUMBER(SEARCH("thickening",$AZ826)),"thickening","")</f>
        <v/>
      </c>
      <c r="BF826" s="2" t="str">
        <f>IF(ISNUMBER(SEARCH("airDry",$AW826)),"airDry","")</f>
        <v/>
      </c>
      <c r="BG826" s="2" t="str">
        <f>IF(ISNUMBER(SEARCH("heatDry",$AY826)),"heatDry","")</f>
        <v/>
      </c>
      <c r="BH826" s="2" t="str">
        <f>IF(AND(ISNUMBER(SEARCH("aerobic",$AW826)),ISNUMBER(SEARCH("anaer",$AW826))),"Combined Aer and Anaer.","")</f>
        <v/>
      </c>
    </row>
    <row r="827" spans="1:60" x14ac:dyDescent="0.3">
      <c r="A827" s="4">
        <v>825</v>
      </c>
      <c r="B827" t="s">
        <v>4035</v>
      </c>
      <c r="C827">
        <v>1122.6500000000001</v>
      </c>
      <c r="D827">
        <v>243.82589826713161</v>
      </c>
      <c r="E827">
        <v>243.31593845416259</v>
      </c>
      <c r="F827">
        <v>195.20437313475711</v>
      </c>
      <c r="G827">
        <v>289.50564592554173</v>
      </c>
      <c r="H827">
        <v>-76.793336487139243</v>
      </c>
      <c r="I827">
        <v>-78.04421600690273</v>
      </c>
      <c r="J827">
        <v>-90.941602918811341</v>
      </c>
      <c r="K827">
        <v>-60.837499033862827</v>
      </c>
      <c r="L827">
        <v>729.63058437918312</v>
      </c>
      <c r="M827">
        <v>726.5113083821027</v>
      </c>
      <c r="N827">
        <v>715.20326374619401</v>
      </c>
      <c r="O827">
        <v>753.40369578614582</v>
      </c>
      <c r="P827">
        <v>26.472062963681068</v>
      </c>
      <c r="Q827">
        <v>26.76505485737091</v>
      </c>
      <c r="R827">
        <v>21.539273695813709</v>
      </c>
      <c r="S827">
        <v>30.286000721014869</v>
      </c>
      <c r="T827">
        <v>53.951793692665618</v>
      </c>
      <c r="U827">
        <v>53.951707592947344</v>
      </c>
      <c r="V827">
        <v>53.91484307619217</v>
      </c>
      <c r="W827">
        <v>53.988389657616644</v>
      </c>
      <c r="X827">
        <v>3736.6406815757969</v>
      </c>
      <c r="Y827">
        <v>3750.061905493063</v>
      </c>
      <c r="Z827">
        <v>3620.0859367348348</v>
      </c>
      <c r="AA827">
        <v>3810.9163549530258</v>
      </c>
      <c r="AB827">
        <v>608.1690788398929</v>
      </c>
      <c r="AC827">
        <v>604.01863088663617</v>
      </c>
      <c r="AD827">
        <v>523.80603022221965</v>
      </c>
      <c r="AE827">
        <v>713.66256200004818</v>
      </c>
      <c r="AF827">
        <v>63.695186092898624</v>
      </c>
      <c r="AG827">
        <v>63.422563893486647</v>
      </c>
      <c r="AH827">
        <v>62.437448746231439</v>
      </c>
      <c r="AI827">
        <v>65.767842794858524</v>
      </c>
      <c r="AJ827">
        <v>0.55453805806082845</v>
      </c>
      <c r="AK827">
        <v>0.55453788191492526</v>
      </c>
      <c r="AL827">
        <v>0.55451326052135241</v>
      </c>
      <c r="AM827">
        <v>0.55456295960264435</v>
      </c>
      <c r="AN827">
        <v>0.9550559340599909</v>
      </c>
      <c r="AO827">
        <v>0.95505593405999101</v>
      </c>
      <c r="AP827">
        <v>0.95505593405999101</v>
      </c>
      <c r="AQ827">
        <v>0.95505593405999101</v>
      </c>
      <c r="AR827">
        <v>14.64718768351281</v>
      </c>
      <c r="AS827">
        <v>14.64718768351282</v>
      </c>
      <c r="AT827">
        <v>14.64718768351282</v>
      </c>
      <c r="AU827">
        <v>14.64718768351282</v>
      </c>
      <c r="AV827" t="str">
        <f>VLOOKUP(Sheet1[[#This Row],[NPDES ID2]],Combined_Sheet__Major_Only___2[[NPDES ID2]:[ECHO BFR]],3,FALSE)</f>
        <v>WA</v>
      </c>
      <c r="AW827" t="s">
        <v>41</v>
      </c>
      <c r="AX827" t="str">
        <f>VLOOKUP(Sheet1[[#This Row],[NPDES ID2]],Combined_Sheet__Major_Only___2[[NPDES ID2]:[ECHO BFR]],27,FALSE)</f>
        <v>methaneBioCaptureRecover</v>
      </c>
      <c r="AY827" t="str">
        <f>VLOOKUP(Sheet1[[#This Row],[NPDES ID2]],Combined_Sheet__Major_Only___2[[NPDES ID2]:[ECHO BFR]],28,FALSE)</f>
        <v>-</v>
      </c>
      <c r="AZ827" t="str">
        <f>VLOOKUP(Sheet1[[#This Row],[NPDES ID2]],Combined_Sheet__Major_Only___2[[NPDES ID2]:[ECHO BFR]],29,FALSE)</f>
        <v>thickening</v>
      </c>
      <c r="BA827">
        <f>VLOOKUP(Sheet1[[#This Row],[NPDES ID2]],Combined_Sheet__Major_Only___2[[NPDES ID2]:[ECHO BFR]],17,FALSE)</f>
        <v>47.546070999999998</v>
      </c>
      <c r="BB827">
        <f>VLOOKUP(Sheet1[[#This Row],[NPDES ID2]],Combined_Sheet__Major_Only___2[[NPDES ID2]:[ECHO BFR]],18,FALSE)</f>
        <v>-122.61323400000001</v>
      </c>
      <c r="BC827" t="str">
        <f>IF(ISNUMBER(SEARCH("aerobic",$AW827)),"aerobic","")</f>
        <v>aerobic</v>
      </c>
      <c r="BD827" t="str">
        <f>IF(ISNUMBER(SEARCH("anaer",$AW827)),"anaer","")</f>
        <v/>
      </c>
      <c r="BE827" t="str">
        <f>IF(ISNUMBER(SEARCH("thickening",$AZ827)),"thickening","")</f>
        <v>thickening</v>
      </c>
      <c r="BF827" s="3" t="str">
        <f>IF(ISNUMBER(SEARCH("airDry",$AW827)),"airDry","")</f>
        <v/>
      </c>
      <c r="BG827" s="3" t="str">
        <f>IF(ISNUMBER(SEARCH("heatDry",$AY827)),"heatDry","")</f>
        <v/>
      </c>
      <c r="BH827" s="3" t="str">
        <f>IF(AND(ISNUMBER(SEARCH("aerobic",$AW827)),ISNUMBER(SEARCH("anaer",$AW827))),"Combined Aer and Anaer.","")</f>
        <v/>
      </c>
    </row>
    <row r="828" spans="1:60" x14ac:dyDescent="0.3">
      <c r="A828" s="4">
        <v>826</v>
      </c>
      <c r="B828" t="s">
        <v>4040</v>
      </c>
      <c r="C828">
        <v>1122</v>
      </c>
      <c r="D828">
        <v>253.14469109747</v>
      </c>
      <c r="E828">
        <v>253.02305738065959</v>
      </c>
      <c r="F828">
        <v>201.9389186924852</v>
      </c>
      <c r="G828">
        <v>301.0814851604963</v>
      </c>
      <c r="H828">
        <v>-76.992703288728137</v>
      </c>
      <c r="I828">
        <v>-78.187135468990917</v>
      </c>
      <c r="J828">
        <v>-90.828733032634645</v>
      </c>
      <c r="K828">
        <v>-61.832205853243288</v>
      </c>
      <c r="L828">
        <v>702.46233226956656</v>
      </c>
      <c r="M828">
        <v>699.14508877804224</v>
      </c>
      <c r="N828">
        <v>687.12015755189839</v>
      </c>
      <c r="O828">
        <v>727.74272046651765</v>
      </c>
      <c r="P828">
        <v>26.506424614261821</v>
      </c>
      <c r="Q828">
        <v>26.765534542004449</v>
      </c>
      <c r="R828">
        <v>21.710346386088769</v>
      </c>
      <c r="S828">
        <v>30.399590167857951</v>
      </c>
      <c r="T828">
        <v>48.274942973532113</v>
      </c>
      <c r="U828">
        <v>48.274865634720463</v>
      </c>
      <c r="V828">
        <v>48.241752193987622</v>
      </c>
      <c r="W828">
        <v>48.307815188418722</v>
      </c>
      <c r="X828">
        <v>3470.981557296338</v>
      </c>
      <c r="Y828">
        <v>3484.7567002206629</v>
      </c>
      <c r="Z828">
        <v>3351.4613553816048</v>
      </c>
      <c r="AA828">
        <v>3547.2499464600392</v>
      </c>
      <c r="AB828">
        <v>576.13741958739922</v>
      </c>
      <c r="AC828">
        <v>572.11762236683376</v>
      </c>
      <c r="AD828">
        <v>494.40250069171231</v>
      </c>
      <c r="AE828">
        <v>678.12361421785261</v>
      </c>
      <c r="AF828">
        <v>61.358930684825403</v>
      </c>
      <c r="AG828">
        <v>61.068875682304807</v>
      </c>
      <c r="AH828">
        <v>60.020458903847768</v>
      </c>
      <c r="AI828">
        <v>63.564579123202172</v>
      </c>
      <c r="AJ828">
        <v>0.52600408510305885</v>
      </c>
      <c r="AK828">
        <v>0.52600392079701619</v>
      </c>
      <c r="AL828">
        <v>0.52598095333110817</v>
      </c>
      <c r="AM828">
        <v>0.52602731387103496</v>
      </c>
      <c r="AN828">
        <v>0.95014866848969282</v>
      </c>
      <c r="AO828">
        <v>0.95014866848969304</v>
      </c>
      <c r="AP828">
        <v>0.95014866848969304</v>
      </c>
      <c r="AQ828">
        <v>0.95014866848969304</v>
      </c>
      <c r="AR828">
        <v>13.94520539123126</v>
      </c>
      <c r="AS828">
        <v>13.94520539123126</v>
      </c>
      <c r="AT828">
        <v>13.94520539123126</v>
      </c>
      <c r="AU828">
        <v>13.94520539123126</v>
      </c>
      <c r="AV828" t="str">
        <f>VLOOKUP(Sheet1[[#This Row],[NPDES ID2]],Combined_Sheet__Major_Only___2[[NPDES ID2]:[ECHO BFR]],3,FALSE)</f>
        <v>IN</v>
      </c>
      <c r="AW828" t="s">
        <v>12181</v>
      </c>
      <c r="AX828" t="str">
        <f>VLOOKUP(Sheet1[[#This Row],[NPDES ID2]],Combined_Sheet__Major_Only___2[[NPDES ID2]:[ECHO BFR]],27,FALSE)</f>
        <v>-</v>
      </c>
      <c r="AY828" t="str">
        <f>VLOOKUP(Sheet1[[#This Row],[NPDES ID2]],Combined_Sheet__Major_Only___2[[NPDES ID2]:[ECHO BFR]],28,FALSE)</f>
        <v>-</v>
      </c>
      <c r="AZ828" t="str">
        <f>VLOOKUP(Sheet1[[#This Row],[NPDES ID2]],Combined_Sheet__Major_Only___2[[NPDES ID2]:[ECHO BFR]],29,FALSE)</f>
        <v>thickening</v>
      </c>
      <c r="BA828">
        <f>VLOOKUP(Sheet1[[#This Row],[NPDES ID2]],Combined_Sheet__Major_Only___2[[NPDES ID2]:[ECHO BFR]],17,FALSE)</f>
        <v>39.945332999999998</v>
      </c>
      <c r="BB828">
        <f>VLOOKUP(Sheet1[[#This Row],[NPDES ID2]],Combined_Sheet__Major_Only___2[[NPDES ID2]:[ECHO BFR]],18,FALSE)</f>
        <v>-86.270416999999995</v>
      </c>
      <c r="BC828" t="str">
        <f>IF(ISNUMBER(SEARCH("aerobic",$AW828)),"aerobic","")</f>
        <v/>
      </c>
      <c r="BD828" t="str">
        <f>IF(ISNUMBER(SEARCH("anaer",$AW828)),"anaer","")</f>
        <v>anaer</v>
      </c>
      <c r="BE828" t="str">
        <f>IF(ISNUMBER(SEARCH("thickening",$AZ828)),"thickening","")</f>
        <v>thickening</v>
      </c>
      <c r="BF828" s="2" t="str">
        <f>IF(ISNUMBER(SEARCH("airDry",$AW828)),"airDry","")</f>
        <v/>
      </c>
      <c r="BG828" s="2" t="str">
        <f>IF(ISNUMBER(SEARCH("heatDry",$AY828)),"heatDry","")</f>
        <v/>
      </c>
      <c r="BH828" s="2" t="str">
        <f>IF(AND(ISNUMBER(SEARCH("aerobic",$AW828)),ISNUMBER(SEARCH("anaer",$AW828))),"Combined Aer and Anaer.","")</f>
        <v/>
      </c>
    </row>
    <row r="829" spans="1:60" x14ac:dyDescent="0.3">
      <c r="A829" s="4">
        <v>827</v>
      </c>
      <c r="B829" t="s">
        <v>4045</v>
      </c>
      <c r="C829">
        <v>1116.21</v>
      </c>
      <c r="D829">
        <v>251.77329752450871</v>
      </c>
      <c r="E829">
        <v>251.65783637052479</v>
      </c>
      <c r="F829">
        <v>201.02944068302921</v>
      </c>
      <c r="G829">
        <v>299.52613985575852</v>
      </c>
      <c r="H829">
        <v>-77.033177082234275</v>
      </c>
      <c r="I829">
        <v>-78.227559801146711</v>
      </c>
      <c r="J829">
        <v>-91.01423379123186</v>
      </c>
      <c r="K829">
        <v>-61.827479525998093</v>
      </c>
      <c r="L829">
        <v>703.1246001106166</v>
      </c>
      <c r="M829">
        <v>699.85594032767233</v>
      </c>
      <c r="N829">
        <v>688.01066837593385</v>
      </c>
      <c r="O829">
        <v>728.02793620563182</v>
      </c>
      <c r="P829">
        <v>26.362293003146821</v>
      </c>
      <c r="Q829">
        <v>26.629285032414291</v>
      </c>
      <c r="R829">
        <v>21.56987308185187</v>
      </c>
      <c r="S829">
        <v>30.221945860734351</v>
      </c>
      <c r="T829">
        <v>4.0856835566344802</v>
      </c>
      <c r="U829">
        <v>4.0856744137283272</v>
      </c>
      <c r="V829">
        <v>4.0817597805112058</v>
      </c>
      <c r="W829">
        <v>4.0895696724070358</v>
      </c>
      <c r="X829">
        <v>291.96741284908438</v>
      </c>
      <c r="Y829">
        <v>293.07077167401428</v>
      </c>
      <c r="Z829">
        <v>282.14546321787577</v>
      </c>
      <c r="AA829">
        <v>298.27617924185972</v>
      </c>
      <c r="AB829">
        <v>52.466799730359462</v>
      </c>
      <c r="AC829">
        <v>52.026874287091168</v>
      </c>
      <c r="AD829">
        <v>44.470203116083873</v>
      </c>
      <c r="AE829">
        <v>62.593326991392672</v>
      </c>
      <c r="AF829">
        <v>61.73416354914999</v>
      </c>
      <c r="AG829">
        <v>61.44699265647769</v>
      </c>
      <c r="AH829">
        <v>60.408170665044267</v>
      </c>
      <c r="AI829">
        <v>63.919107242697187</v>
      </c>
      <c r="AJ829">
        <v>0.53058549320519577</v>
      </c>
      <c r="AK829">
        <v>0.53058539236360858</v>
      </c>
      <c r="AL829">
        <v>0.53057128158678524</v>
      </c>
      <c r="AM829">
        <v>0.53059976413082588</v>
      </c>
      <c r="AN829">
        <v>0.6678418626858279</v>
      </c>
      <c r="AO829">
        <v>0.66784186268582768</v>
      </c>
      <c r="AP829">
        <v>0.66784186268582768</v>
      </c>
      <c r="AQ829">
        <v>0.66784186268582768</v>
      </c>
      <c r="AR829">
        <v>13.39438823216935</v>
      </c>
      <c r="AS829">
        <v>13.394388232169341</v>
      </c>
      <c r="AT829">
        <v>13.394388232169341</v>
      </c>
      <c r="AU829">
        <v>13.394388232169341</v>
      </c>
      <c r="AV829" t="str">
        <f>VLOOKUP(Sheet1[[#This Row],[NPDES ID2]],Combined_Sheet__Major_Only___2[[NPDES ID2]:[ECHO BFR]],3,FALSE)</f>
        <v>AZ</v>
      </c>
      <c r="AW829" t="s">
        <v>118</v>
      </c>
      <c r="AX829" t="str">
        <f>VLOOKUP(Sheet1[[#This Row],[NPDES ID2]],Combined_Sheet__Major_Only___2[[NPDES ID2]:[ECHO BFR]],27,FALSE)</f>
        <v>longTermSludgeStore</v>
      </c>
      <c r="AY829" t="str">
        <f>VLOOKUP(Sheet1[[#This Row],[NPDES ID2]],Combined_Sheet__Major_Only___2[[NPDES ID2]:[ECHO BFR]],28,FALSE)</f>
        <v>-</v>
      </c>
      <c r="AZ829" t="str">
        <f>VLOOKUP(Sheet1[[#This Row],[NPDES ID2]],Combined_Sheet__Major_Only___2[[NPDES ID2]:[ECHO BFR]],29,FALSE)</f>
        <v>thickening, sludgeLagoon</v>
      </c>
      <c r="BA829">
        <f>VLOOKUP(Sheet1[[#This Row],[NPDES ID2]],Combined_Sheet__Major_Only___2[[NPDES ID2]:[ECHO BFR]],17,FALSE)</f>
        <v>35.639485000000001</v>
      </c>
      <c r="BB829">
        <f>VLOOKUP(Sheet1[[#This Row],[NPDES ID2]],Combined_Sheet__Major_Only___2[[NPDES ID2]:[ECHO BFR]],18,FALSE)</f>
        <v>-109.080939</v>
      </c>
      <c r="BC829" t="str">
        <f>IF(ISNUMBER(SEARCH("aerobic",$AW829)),"aerobic","")</f>
        <v>aerobic</v>
      </c>
      <c r="BD829" t="str">
        <f>IF(ISNUMBER(SEARCH("anaer",$AW829)),"anaer","")</f>
        <v/>
      </c>
      <c r="BE829" t="str">
        <f>IF(ISNUMBER(SEARCH("thickening",$AZ829)),"thickening","")</f>
        <v>thickening</v>
      </c>
      <c r="BF829" s="3" t="str">
        <f>IF(ISNUMBER(SEARCH("airDry",$AW829)),"airDry","")</f>
        <v>airDry</v>
      </c>
      <c r="BG829" s="3" t="str">
        <f>IF(ISNUMBER(SEARCH("heatDry",$AY829)),"heatDry","")</f>
        <v/>
      </c>
      <c r="BH829" s="3" t="str">
        <f>IF(AND(ISNUMBER(SEARCH("aerobic",$AW829)),ISNUMBER(SEARCH("anaer",$AW829))),"Combined Aer and Anaer.","")</f>
        <v/>
      </c>
    </row>
    <row r="830" spans="1:60" x14ac:dyDescent="0.3">
      <c r="A830" s="4">
        <v>828</v>
      </c>
      <c r="B830" t="s">
        <v>4051</v>
      </c>
      <c r="C830">
        <v>1111</v>
      </c>
      <c r="D830">
        <v>296.13329834265681</v>
      </c>
      <c r="E830">
        <v>297.06915194152339</v>
      </c>
      <c r="F830">
        <v>238.17201192386219</v>
      </c>
      <c r="G830">
        <v>353.53286901541702</v>
      </c>
      <c r="H830">
        <v>-77.510821885169975</v>
      </c>
      <c r="I830">
        <v>-77.566711197444334</v>
      </c>
      <c r="J830">
        <v>-90.403132130170292</v>
      </c>
      <c r="K830">
        <v>-64.340336991605867</v>
      </c>
      <c r="L830">
        <v>595.61155680598074</v>
      </c>
      <c r="M830">
        <v>591.58313822869263</v>
      </c>
      <c r="N830">
        <v>576.97377697654247</v>
      </c>
      <c r="O830">
        <v>626.32414666091563</v>
      </c>
      <c r="P830">
        <v>26.417903031545229</v>
      </c>
      <c r="Q830">
        <v>26.386465821146739</v>
      </c>
      <c r="R830">
        <v>22.33347431442883</v>
      </c>
      <c r="S830">
        <v>30.142570287622039</v>
      </c>
      <c r="T830">
        <v>127.5310243108288</v>
      </c>
      <c r="U830">
        <v>127.53082465857941</v>
      </c>
      <c r="V830">
        <v>127.4453414091203</v>
      </c>
      <c r="W830">
        <v>127.6158848291934</v>
      </c>
      <c r="X830">
        <v>10712.28515365266</v>
      </c>
      <c r="Y830">
        <v>10772.90662765359</v>
      </c>
      <c r="Z830">
        <v>10186.42342604905</v>
      </c>
      <c r="AA830">
        <v>11050.599025268481</v>
      </c>
      <c r="AB830">
        <v>2453.6511785803468</v>
      </c>
      <c r="AC830">
        <v>2406.135581751862</v>
      </c>
      <c r="AD830">
        <v>1984.779010133223</v>
      </c>
      <c r="AE830">
        <v>3148.585949138072</v>
      </c>
      <c r="AF830">
        <v>52.543240988086708</v>
      </c>
      <c r="AG830">
        <v>52.187369588773002</v>
      </c>
      <c r="AH830">
        <v>50.901766738306712</v>
      </c>
      <c r="AI830">
        <v>55.248322637156143</v>
      </c>
      <c r="AJ830">
        <v>0.41856238476357671</v>
      </c>
      <c r="AK830">
        <v>0.41856213064497882</v>
      </c>
      <c r="AL830">
        <v>0.41852669722771291</v>
      </c>
      <c r="AM830">
        <v>0.41859822366223559</v>
      </c>
      <c r="AN830">
        <v>0.98025202420798008</v>
      </c>
      <c r="AO830">
        <v>0.98025202420797997</v>
      </c>
      <c r="AP830">
        <v>0.98025202420797997</v>
      </c>
      <c r="AQ830">
        <v>0.98025202420797997</v>
      </c>
      <c r="AR830">
        <v>9.9949075705102679</v>
      </c>
      <c r="AS830">
        <v>9.9949075705102715</v>
      </c>
      <c r="AT830">
        <v>9.9949075705102715</v>
      </c>
      <c r="AU830">
        <v>9.9949075705102715</v>
      </c>
      <c r="AV830" t="str">
        <f>VLOOKUP(Sheet1[[#This Row],[NPDES ID2]],Combined_Sheet__Major_Only___2[[NPDES ID2]:[ECHO BFR]],3,FALSE)</f>
        <v>PA</v>
      </c>
      <c r="AW830" t="s">
        <v>54</v>
      </c>
      <c r="AX830" t="str">
        <f>VLOOKUP(Sheet1[[#This Row],[NPDES ID2]],Combined_Sheet__Major_Only___2[[NPDES ID2]:[ECHO BFR]],27,FALSE)</f>
        <v>-</v>
      </c>
      <c r="AY830" t="str">
        <f>VLOOKUP(Sheet1[[#This Row],[NPDES ID2]],Combined_Sheet__Major_Only___2[[NPDES ID2]:[ECHO BFR]],28,FALSE)</f>
        <v>pasteurize</v>
      </c>
      <c r="AZ830" t="str">
        <f>VLOOKUP(Sheet1[[#This Row],[NPDES ID2]],Combined_Sheet__Major_Only___2[[NPDES ID2]:[ECHO BFR]],29,FALSE)</f>
        <v>thickening</v>
      </c>
      <c r="BA830">
        <f>VLOOKUP(Sheet1[[#This Row],[NPDES ID2]],Combined_Sheet__Major_Only___2[[NPDES ID2]:[ECHO BFR]],17,FALSE)</f>
        <v>40.091700000000003</v>
      </c>
      <c r="BB830">
        <f>VLOOKUP(Sheet1[[#This Row],[NPDES ID2]],Combined_Sheet__Major_Only___2[[NPDES ID2]:[ECHO BFR]],18,FALSE)</f>
        <v>-76.084969999999998</v>
      </c>
      <c r="BC830" t="str">
        <f>IF(ISNUMBER(SEARCH("aerobic",$AW830)),"aerobic","")</f>
        <v/>
      </c>
      <c r="BD830" t="str">
        <f>IF(ISNUMBER(SEARCH("anaer",$AW830)),"anaer","")</f>
        <v/>
      </c>
      <c r="BE830" t="str">
        <f>IF(ISNUMBER(SEARCH("thickening",$AZ830)),"thickening","")</f>
        <v>thickening</v>
      </c>
      <c r="BF830" s="2" t="str">
        <f>IF(ISNUMBER(SEARCH("airDry",$AW830)),"airDry","")</f>
        <v/>
      </c>
      <c r="BG830" s="2" t="str">
        <f>IF(ISNUMBER(SEARCH("heatDry",$AY830)),"heatDry","")</f>
        <v/>
      </c>
      <c r="BH830" s="2" t="str">
        <f>IF(AND(ISNUMBER(SEARCH("aerobic",$AW830)),ISNUMBER(SEARCH("anaer",$AW830))),"Combined Aer and Anaer.","")</f>
        <v/>
      </c>
    </row>
    <row r="831" spans="1:60" x14ac:dyDescent="0.3">
      <c r="A831" s="4">
        <v>829</v>
      </c>
      <c r="B831" t="s">
        <v>4056</v>
      </c>
      <c r="C831">
        <v>1109.07</v>
      </c>
      <c r="D831">
        <v>258.32102878368659</v>
      </c>
      <c r="E831">
        <v>258.38879748883642</v>
      </c>
      <c r="F831">
        <v>206.1830503271656</v>
      </c>
      <c r="G831">
        <v>307.85925989714048</v>
      </c>
      <c r="H831">
        <v>-76.997370959593738</v>
      </c>
      <c r="I831">
        <v>-78.055152886987628</v>
      </c>
      <c r="J831">
        <v>-90.51481229415117</v>
      </c>
      <c r="K831">
        <v>-62.018858972820119</v>
      </c>
      <c r="L831">
        <v>681.55114343047592</v>
      </c>
      <c r="M831">
        <v>678.17713000151525</v>
      </c>
      <c r="N831">
        <v>665.94226973120135</v>
      </c>
      <c r="O831">
        <v>707.27211597426481</v>
      </c>
      <c r="P831">
        <v>26.223680882298481</v>
      </c>
      <c r="Q831">
        <v>26.437559059081511</v>
      </c>
      <c r="R831">
        <v>21.548183772942942</v>
      </c>
      <c r="S831">
        <v>30.111410177430439</v>
      </c>
      <c r="T831">
        <v>98.047591580261027</v>
      </c>
      <c r="U831">
        <v>98.04743742887355</v>
      </c>
      <c r="V831">
        <v>97.981435860903616</v>
      </c>
      <c r="W831">
        <v>98.113112337909428</v>
      </c>
      <c r="X831">
        <v>7182.4530726004923</v>
      </c>
      <c r="Y831">
        <v>7212.3856182334493</v>
      </c>
      <c r="Z831">
        <v>6923.1143722381721</v>
      </c>
      <c r="AA831">
        <v>7348.019020289712</v>
      </c>
      <c r="AB831">
        <v>1227.3178689941319</v>
      </c>
      <c r="AC831">
        <v>1218.2390643499759</v>
      </c>
      <c r="AD831">
        <v>1048.147789331774</v>
      </c>
      <c r="AE831">
        <v>1454.3292439234669</v>
      </c>
      <c r="AF831">
        <v>60.22785423419483</v>
      </c>
      <c r="AG831">
        <v>59.929262588438249</v>
      </c>
      <c r="AH831">
        <v>58.850897361664977</v>
      </c>
      <c r="AI831">
        <v>62.497075782532569</v>
      </c>
      <c r="AJ831">
        <v>0.51219787531796834</v>
      </c>
      <c r="AK831">
        <v>0.51219763845871025</v>
      </c>
      <c r="AL831">
        <v>0.5121645712489058</v>
      </c>
      <c r="AM831">
        <v>0.51223131985472736</v>
      </c>
      <c r="AN831">
        <v>0.9745306311992965</v>
      </c>
      <c r="AO831">
        <v>0.97453063119929617</v>
      </c>
      <c r="AP831">
        <v>0.97453063119929617</v>
      </c>
      <c r="AQ831">
        <v>0.97453063119929617</v>
      </c>
      <c r="AR831">
        <v>13.455181385750739</v>
      </c>
      <c r="AS831">
        <v>13.455181385750739</v>
      </c>
      <c r="AT831">
        <v>13.455181385750739</v>
      </c>
      <c r="AU831">
        <v>13.455181385750739</v>
      </c>
      <c r="AV831" t="str">
        <f>VLOOKUP(Sheet1[[#This Row],[NPDES ID2]],Combined_Sheet__Major_Only___2[[NPDES ID2]:[ECHO BFR]],3,FALSE)</f>
        <v>AL</v>
      </c>
      <c r="AW831" t="s">
        <v>544</v>
      </c>
      <c r="AX831" t="str">
        <f>VLOOKUP(Sheet1[[#This Row],[NPDES ID2]],Combined_Sheet__Major_Only___2[[NPDES ID2]:[ECHO BFR]],27,FALSE)</f>
        <v>-</v>
      </c>
      <c r="AY831" t="str">
        <f>VLOOKUP(Sheet1[[#This Row],[NPDES ID2]],Combined_Sheet__Major_Only___2[[NPDES ID2]:[ECHO BFR]],28,FALSE)</f>
        <v>-</v>
      </c>
      <c r="AZ831" t="str">
        <f>VLOOKUP(Sheet1[[#This Row],[NPDES ID2]],Combined_Sheet__Major_Only___2[[NPDES ID2]:[ECHO BFR]],29,FALSE)</f>
        <v>thickening</v>
      </c>
      <c r="BA831">
        <f>VLOOKUP(Sheet1[[#This Row],[NPDES ID2]],Combined_Sheet__Major_Only___2[[NPDES ID2]:[ECHO BFR]],17,FALSE)</f>
        <v>30.290832999999999</v>
      </c>
      <c r="BB831">
        <f>VLOOKUP(Sheet1[[#This Row],[NPDES ID2]],Combined_Sheet__Major_Only___2[[NPDES ID2]:[ECHO BFR]],18,FALSE)</f>
        <v>-87.638610999999997</v>
      </c>
      <c r="BC831" t="str">
        <f>IF(ISNUMBER(SEARCH("aerobic",$AW831)),"aerobic","")</f>
        <v>aerobic</v>
      </c>
      <c r="BD831" t="str">
        <f>IF(ISNUMBER(SEARCH("anaer",$AW831)),"anaer","")</f>
        <v/>
      </c>
      <c r="BE831" t="str">
        <f>IF(ISNUMBER(SEARCH("thickening",$AZ831)),"thickening","")</f>
        <v>thickening</v>
      </c>
      <c r="BF831" s="3" t="str">
        <f>IF(ISNUMBER(SEARCH("airDry",$AW831)),"airDry","")</f>
        <v/>
      </c>
      <c r="BG831" s="3" t="str">
        <f>IF(ISNUMBER(SEARCH("heatDry",$AY831)),"heatDry","")</f>
        <v/>
      </c>
      <c r="BH831" s="3" t="str">
        <f>IF(AND(ISNUMBER(SEARCH("aerobic",$AW831)),ISNUMBER(SEARCH("anaer",$AW831))),"Combined Aer and Anaer.","")</f>
        <v/>
      </c>
    </row>
    <row r="832" spans="1:60" x14ac:dyDescent="0.3">
      <c r="A832" s="4">
        <v>830</v>
      </c>
      <c r="B832" t="s">
        <v>4060</v>
      </c>
      <c r="C832">
        <v>1102</v>
      </c>
      <c r="D832">
        <v>238.95197885784941</v>
      </c>
      <c r="E832">
        <v>238.526998411032</v>
      </c>
      <c r="F832">
        <v>191.93683253142419</v>
      </c>
      <c r="G832">
        <v>283.97753259503952</v>
      </c>
      <c r="H832">
        <v>-76.642756531103345</v>
      </c>
      <c r="I832">
        <v>-77.90678536182908</v>
      </c>
      <c r="J832">
        <v>-90.641821796332124</v>
      </c>
      <c r="K832">
        <v>-60.13590800402978</v>
      </c>
      <c r="L832">
        <v>732.66605985212311</v>
      </c>
      <c r="M832">
        <v>729.72732024387676</v>
      </c>
      <c r="N832">
        <v>719.07215491457634</v>
      </c>
      <c r="O832">
        <v>755.06630975838266</v>
      </c>
      <c r="P832">
        <v>25.953859656173211</v>
      </c>
      <c r="Q832">
        <v>26.280842891448749</v>
      </c>
      <c r="R832">
        <v>21.020697947997601</v>
      </c>
      <c r="S832">
        <v>29.798918040298449</v>
      </c>
      <c r="T832">
        <v>66.114336661710809</v>
      </c>
      <c r="U832">
        <v>66.114231791919423</v>
      </c>
      <c r="V832">
        <v>66.069330667270364</v>
      </c>
      <c r="W832">
        <v>66.158910689218956</v>
      </c>
      <c r="X832">
        <v>4476.0071919956363</v>
      </c>
      <c r="Y832">
        <v>4491.0832921785404</v>
      </c>
      <c r="Z832">
        <v>4344.9700077324806</v>
      </c>
      <c r="AA832">
        <v>4559.4534193690042</v>
      </c>
      <c r="AB832">
        <v>826.39168619491693</v>
      </c>
      <c r="AC832">
        <v>819.01322890007054</v>
      </c>
      <c r="AD832">
        <v>698.18779503756173</v>
      </c>
      <c r="AE832">
        <v>991.29687873981004</v>
      </c>
      <c r="AF832">
        <v>65.159130529271323</v>
      </c>
      <c r="AG832">
        <v>64.897410353865951</v>
      </c>
      <c r="AH832">
        <v>63.952176098327108</v>
      </c>
      <c r="AI832">
        <v>67.148183586408877</v>
      </c>
      <c r="AJ832">
        <v>0.57242906535678628</v>
      </c>
      <c r="AK832">
        <v>0.57242885986214098</v>
      </c>
      <c r="AL832">
        <v>0.57240014622290647</v>
      </c>
      <c r="AM832">
        <v>0.57245810597487257</v>
      </c>
      <c r="AN832">
        <v>0.9628837976118132</v>
      </c>
      <c r="AO832">
        <v>0.96288379761181364</v>
      </c>
      <c r="AP832">
        <v>0.96288379761181364</v>
      </c>
      <c r="AQ832">
        <v>0.96288379761181364</v>
      </c>
      <c r="AR832">
        <v>13.92108870764406</v>
      </c>
      <c r="AS832">
        <v>13.921088707644071</v>
      </c>
      <c r="AT832">
        <v>13.921088707644071</v>
      </c>
      <c r="AU832">
        <v>13.921088707644071</v>
      </c>
      <c r="AV832" t="str">
        <f>VLOOKUP(Sheet1[[#This Row],[NPDES ID2]],Combined_Sheet__Major_Only___2[[NPDES ID2]:[ECHO BFR]],3,FALSE)</f>
        <v>TX</v>
      </c>
      <c r="AW832" t="s">
        <v>41</v>
      </c>
      <c r="AX832" t="str">
        <f>VLOOKUP(Sheet1[[#This Row],[NPDES ID2]],Combined_Sheet__Major_Only___2[[NPDES ID2]:[ECHO BFR]],27,FALSE)</f>
        <v>-</v>
      </c>
      <c r="AY832" t="str">
        <f>VLOOKUP(Sheet1[[#This Row],[NPDES ID2]],Combined_Sheet__Major_Only___2[[NPDES ID2]:[ECHO BFR]],28,FALSE)</f>
        <v>-</v>
      </c>
      <c r="AZ832" t="str">
        <f>VLOOKUP(Sheet1[[#This Row],[NPDES ID2]],Combined_Sheet__Major_Only___2[[NPDES ID2]:[ECHO BFR]],29,FALSE)</f>
        <v>thickening</v>
      </c>
      <c r="BA832">
        <f>VLOOKUP(Sheet1[[#This Row],[NPDES ID2]],Combined_Sheet__Major_Only___2[[NPDES ID2]:[ECHO BFR]],17,FALSE)</f>
        <v>29.690729999999999</v>
      </c>
      <c r="BB832">
        <f>VLOOKUP(Sheet1[[#This Row],[NPDES ID2]],Combined_Sheet__Major_Only___2[[NPDES ID2]:[ECHO BFR]],18,FALSE)</f>
        <v>-95.449209999999994</v>
      </c>
      <c r="BC832" t="str">
        <f>IF(ISNUMBER(SEARCH("aerobic",$AW832)),"aerobic","")</f>
        <v>aerobic</v>
      </c>
      <c r="BD832" t="str">
        <f>IF(ISNUMBER(SEARCH("anaer",$AW832)),"anaer","")</f>
        <v/>
      </c>
      <c r="BE832" t="str">
        <f>IF(ISNUMBER(SEARCH("thickening",$AZ832)),"thickening","")</f>
        <v>thickening</v>
      </c>
      <c r="BF832" s="2" t="str">
        <f>IF(ISNUMBER(SEARCH("airDry",$AW832)),"airDry","")</f>
        <v/>
      </c>
      <c r="BG832" s="2" t="str">
        <f>IF(ISNUMBER(SEARCH("heatDry",$AY832)),"heatDry","")</f>
        <v/>
      </c>
      <c r="BH832" s="2" t="str">
        <f>IF(AND(ISNUMBER(SEARCH("aerobic",$AW832)),ISNUMBER(SEARCH("anaer",$AW832))),"Combined Aer and Anaer.","")</f>
        <v/>
      </c>
    </row>
    <row r="833" spans="1:60" x14ac:dyDescent="0.3">
      <c r="A833" s="4">
        <v>831</v>
      </c>
      <c r="B833" t="s">
        <v>4065</v>
      </c>
      <c r="C833">
        <v>1095</v>
      </c>
      <c r="D833">
        <v>260.60516945232843</v>
      </c>
      <c r="E833">
        <v>260.67815813427433</v>
      </c>
      <c r="F833">
        <v>208.12496306061959</v>
      </c>
      <c r="G833">
        <v>311.07867513086711</v>
      </c>
      <c r="H833">
        <v>-77.073603394581141</v>
      </c>
      <c r="I833">
        <v>-78.08998665735308</v>
      </c>
      <c r="J833">
        <v>-90.537906899783849</v>
      </c>
      <c r="K833">
        <v>-62.187794746209548</v>
      </c>
      <c r="L833">
        <v>668.23671617366097</v>
      </c>
      <c r="M833">
        <v>664.87037552792617</v>
      </c>
      <c r="N833">
        <v>652.66547991368668</v>
      </c>
      <c r="O833">
        <v>693.89508953878453</v>
      </c>
      <c r="P833">
        <v>25.89972907101485</v>
      </c>
      <c r="Q833">
        <v>26.094923802470831</v>
      </c>
      <c r="R833">
        <v>21.313734957964659</v>
      </c>
      <c r="S833">
        <v>29.75361244008004</v>
      </c>
      <c r="T833">
        <v>80.455582135061064</v>
      </c>
      <c r="U833">
        <v>80.455455132872942</v>
      </c>
      <c r="V833">
        <v>80.401077785457602</v>
      </c>
      <c r="W833">
        <v>80.509563352646495</v>
      </c>
      <c r="X833">
        <v>5935.0045503863385</v>
      </c>
      <c r="Y833">
        <v>5960.1555056815887</v>
      </c>
      <c r="Z833">
        <v>5717.0207310169517</v>
      </c>
      <c r="AA833">
        <v>6074.2231405065768</v>
      </c>
      <c r="AB833">
        <v>917.36026761351866</v>
      </c>
      <c r="AC833">
        <v>912.15035850761228</v>
      </c>
      <c r="AD833">
        <v>795.06514881152259</v>
      </c>
      <c r="AE833">
        <v>1070.086649619971</v>
      </c>
      <c r="AF833">
        <v>59.809393797992342</v>
      </c>
      <c r="AG833">
        <v>59.507727963835919</v>
      </c>
      <c r="AH833">
        <v>58.417729807267577</v>
      </c>
      <c r="AI833">
        <v>62.102762460907073</v>
      </c>
      <c r="AJ833">
        <v>0.50709147290892798</v>
      </c>
      <c r="AK833">
        <v>0.50709127324966052</v>
      </c>
      <c r="AL833">
        <v>0.50706338320073485</v>
      </c>
      <c r="AM833">
        <v>0.50711968077668279</v>
      </c>
      <c r="AN833">
        <v>0.96920758331916768</v>
      </c>
      <c r="AO833">
        <v>0.96920758331916801</v>
      </c>
      <c r="AP833">
        <v>0.96920758331916801</v>
      </c>
      <c r="AQ833">
        <v>0.96920758331916801</v>
      </c>
      <c r="AR833">
        <v>14.190398265418009</v>
      </c>
      <c r="AS833">
        <v>14.190398265418009</v>
      </c>
      <c r="AT833">
        <v>14.190398265418009</v>
      </c>
      <c r="AU833">
        <v>14.190398265418009</v>
      </c>
      <c r="AV833" t="str">
        <f>VLOOKUP(Sheet1[[#This Row],[NPDES ID2]],Combined_Sheet__Major_Only___2[[NPDES ID2]:[ECHO BFR]],3,FALSE)</f>
        <v>IL</v>
      </c>
      <c r="AW833" t="s">
        <v>12181</v>
      </c>
      <c r="AX833" t="str">
        <f>VLOOKUP(Sheet1[[#This Row],[NPDES ID2]],Combined_Sheet__Major_Only___2[[NPDES ID2]:[ECHO BFR]],27,FALSE)</f>
        <v>methaneBioCaptureRecover</v>
      </c>
      <c r="AY833" t="str">
        <f>VLOOKUP(Sheet1[[#This Row],[NPDES ID2]],Combined_Sheet__Major_Only___2[[NPDES ID2]:[ECHO BFR]],28,FALSE)</f>
        <v>-</v>
      </c>
      <c r="AZ833" t="str">
        <f>VLOOKUP(Sheet1[[#This Row],[NPDES ID2]],Combined_Sheet__Major_Only___2[[NPDES ID2]:[ECHO BFR]],29,FALSE)</f>
        <v>preliminaryOps, thickening</v>
      </c>
      <c r="BA833">
        <f>VLOOKUP(Sheet1[[#This Row],[NPDES ID2]],Combined_Sheet__Major_Only___2[[NPDES ID2]:[ECHO BFR]],17,FALSE)</f>
        <v>40.115828</v>
      </c>
      <c r="BB833">
        <f>VLOOKUP(Sheet1[[#This Row],[NPDES ID2]],Combined_Sheet__Major_Only___2[[NPDES ID2]:[ECHO BFR]],18,FALSE)</f>
        <v>-88.192989999999995</v>
      </c>
      <c r="BC833" t="str">
        <f>IF(ISNUMBER(SEARCH("aerobic",$AW833)),"aerobic","")</f>
        <v/>
      </c>
      <c r="BD833" t="str">
        <f>IF(ISNUMBER(SEARCH("anaer",$AW833)),"anaer","")</f>
        <v>anaer</v>
      </c>
      <c r="BE833" t="str">
        <f>IF(ISNUMBER(SEARCH("thickening",$AZ833)),"thickening","")</f>
        <v>thickening</v>
      </c>
      <c r="BF833" s="3" t="str">
        <f>IF(ISNUMBER(SEARCH("airDry",$AW833)),"airDry","")</f>
        <v/>
      </c>
      <c r="BG833" s="3" t="str">
        <f>IF(ISNUMBER(SEARCH("heatDry",$AY833)),"heatDry","")</f>
        <v/>
      </c>
      <c r="BH833" s="3" t="str">
        <f>IF(AND(ISNUMBER(SEARCH("aerobic",$AW833)),ISNUMBER(SEARCH("anaer",$AW833))),"Combined Aer and Anaer.","")</f>
        <v/>
      </c>
    </row>
    <row r="834" spans="1:60" x14ac:dyDescent="0.3">
      <c r="A834" s="4">
        <v>832</v>
      </c>
      <c r="B834" t="s">
        <v>4070</v>
      </c>
      <c r="C834">
        <v>1091.81</v>
      </c>
      <c r="D834">
        <v>238.36254364526579</v>
      </c>
      <c r="E834">
        <v>238.0476977495492</v>
      </c>
      <c r="F834">
        <v>191.6418628468405</v>
      </c>
      <c r="G834">
        <v>283.49455342024351</v>
      </c>
      <c r="H834">
        <v>-76.643757312133317</v>
      </c>
      <c r="I834">
        <v>-77.918600828580594</v>
      </c>
      <c r="J834">
        <v>-90.640684578707479</v>
      </c>
      <c r="K834">
        <v>-60.073258549524198</v>
      </c>
      <c r="L834">
        <v>728.66953717846218</v>
      </c>
      <c r="M834">
        <v>725.77857404213307</v>
      </c>
      <c r="N834">
        <v>715.29766745232087</v>
      </c>
      <c r="O834">
        <v>750.7036350890894</v>
      </c>
      <c r="P834">
        <v>25.708744382609261</v>
      </c>
      <c r="Q834">
        <v>26.03201530631781</v>
      </c>
      <c r="R834">
        <v>20.7955346864326</v>
      </c>
      <c r="S834">
        <v>29.541861966180932</v>
      </c>
      <c r="T834">
        <v>53.915368764184159</v>
      </c>
      <c r="U834">
        <v>53.915282720679357</v>
      </c>
      <c r="V834">
        <v>53.878442272317493</v>
      </c>
      <c r="W834">
        <v>53.951940836076083</v>
      </c>
      <c r="X834">
        <v>3636.188004835989</v>
      </c>
      <c r="Y834">
        <v>3648.2903424083788</v>
      </c>
      <c r="Z834">
        <v>3530.9168622881311</v>
      </c>
      <c r="AA834">
        <v>3703.2292307958542</v>
      </c>
      <c r="AB834">
        <v>677.7844443292505</v>
      </c>
      <c r="AC834">
        <v>671.65090075927151</v>
      </c>
      <c r="AD834">
        <v>571.77072240053042</v>
      </c>
      <c r="AE834">
        <v>814.50540415352759</v>
      </c>
      <c r="AF834">
        <v>65.408129875870173</v>
      </c>
      <c r="AG834">
        <v>65.148298018355206</v>
      </c>
      <c r="AH834">
        <v>64.209624749704844</v>
      </c>
      <c r="AI834">
        <v>67.383214520755288</v>
      </c>
      <c r="AJ834">
        <v>0.57547292062011279</v>
      </c>
      <c r="AK834">
        <v>0.57547273594304738</v>
      </c>
      <c r="AL834">
        <v>0.57544692279359899</v>
      </c>
      <c r="AM834">
        <v>0.57549902749695392</v>
      </c>
      <c r="AN834">
        <v>0.95502752866803131</v>
      </c>
      <c r="AO834">
        <v>0.95502752866803153</v>
      </c>
      <c r="AP834">
        <v>0.95502752866803153</v>
      </c>
      <c r="AQ834">
        <v>0.95502752866803153</v>
      </c>
      <c r="AR834">
        <v>13.89890131285971</v>
      </c>
      <c r="AS834">
        <v>13.898901312859721</v>
      </c>
      <c r="AT834">
        <v>13.898901312859721</v>
      </c>
      <c r="AU834">
        <v>13.898901312859721</v>
      </c>
      <c r="AV834" t="str">
        <f>VLOOKUP(Sheet1[[#This Row],[NPDES ID2]],Combined_Sheet__Major_Only___2[[NPDES ID2]:[ECHO BFR]],3,FALSE)</f>
        <v>GA</v>
      </c>
      <c r="AW834" t="s">
        <v>41</v>
      </c>
      <c r="AX834" t="str">
        <f>VLOOKUP(Sheet1[[#This Row],[NPDES ID2]],Combined_Sheet__Major_Only___2[[NPDES ID2]:[ECHO BFR]],27,FALSE)</f>
        <v>-</v>
      </c>
      <c r="AY834" t="str">
        <f>VLOOKUP(Sheet1[[#This Row],[NPDES ID2]],Combined_Sheet__Major_Only___2[[NPDES ID2]:[ECHO BFR]],28,FALSE)</f>
        <v>-</v>
      </c>
      <c r="AZ834" t="str">
        <f>VLOOKUP(Sheet1[[#This Row],[NPDES ID2]],Combined_Sheet__Major_Only___2[[NPDES ID2]:[ECHO BFR]],29,FALSE)</f>
        <v>thickening</v>
      </c>
      <c r="BA834">
        <f>VLOOKUP(Sheet1[[#This Row],[NPDES ID2]],Combined_Sheet__Major_Only___2[[NPDES ID2]:[ECHO BFR]],17,FALSE)</f>
        <v>32.578623999999998</v>
      </c>
      <c r="BB834">
        <f>VLOOKUP(Sheet1[[#This Row],[NPDES ID2]],Combined_Sheet__Major_Only___2[[NPDES ID2]:[ECHO BFR]],18,FALSE)</f>
        <v>-83.594864999999999</v>
      </c>
      <c r="BC834" t="str">
        <f>IF(ISNUMBER(SEARCH("aerobic",$AW834)),"aerobic","")</f>
        <v>aerobic</v>
      </c>
      <c r="BD834" t="str">
        <f>IF(ISNUMBER(SEARCH("anaer",$AW834)),"anaer","")</f>
        <v/>
      </c>
      <c r="BE834" t="str">
        <f>IF(ISNUMBER(SEARCH("thickening",$AZ834)),"thickening","")</f>
        <v>thickening</v>
      </c>
      <c r="BF834" s="2" t="str">
        <f>IF(ISNUMBER(SEARCH("airDry",$AW834)),"airDry","")</f>
        <v/>
      </c>
      <c r="BG834" s="2" t="str">
        <f>IF(ISNUMBER(SEARCH("heatDry",$AY834)),"heatDry","")</f>
        <v/>
      </c>
      <c r="BH834" s="2" t="str">
        <f>IF(AND(ISNUMBER(SEARCH("aerobic",$AW834)),ISNUMBER(SEARCH("anaer",$AW834))),"Combined Aer and Anaer.","")</f>
        <v/>
      </c>
    </row>
    <row r="835" spans="1:60" x14ac:dyDescent="0.3">
      <c r="A835" s="4">
        <v>833</v>
      </c>
      <c r="B835" t="s">
        <v>4075</v>
      </c>
      <c r="C835">
        <v>1090</v>
      </c>
      <c r="D835">
        <v>239.53531569328459</v>
      </c>
      <c r="E835">
        <v>239.21789278870989</v>
      </c>
      <c r="F835">
        <v>192.52115940388609</v>
      </c>
      <c r="G835">
        <v>284.99243839534847</v>
      </c>
      <c r="H835">
        <v>-76.653675463491666</v>
      </c>
      <c r="I835">
        <v>-77.916900032284076</v>
      </c>
      <c r="J835">
        <v>-90.663367190756063</v>
      </c>
      <c r="K835">
        <v>-60.173618705950616</v>
      </c>
      <c r="L835">
        <v>724.08380254426231</v>
      </c>
      <c r="M835">
        <v>721.17249691159941</v>
      </c>
      <c r="N835">
        <v>710.6171642568172</v>
      </c>
      <c r="O835">
        <v>746.27424270069162</v>
      </c>
      <c r="P835">
        <v>25.672439712127989</v>
      </c>
      <c r="Q835">
        <v>25.99597981776699</v>
      </c>
      <c r="R835">
        <v>20.798586664157661</v>
      </c>
      <c r="S835">
        <v>29.47043709596829</v>
      </c>
      <c r="T835">
        <v>59.929004150542639</v>
      </c>
      <c r="U835">
        <v>59.928908826381956</v>
      </c>
      <c r="V835">
        <v>59.888094765779627</v>
      </c>
      <c r="W835">
        <v>59.969520887578213</v>
      </c>
      <c r="X835">
        <v>4060.6433522559851</v>
      </c>
      <c r="Y835">
        <v>4074.349914370282</v>
      </c>
      <c r="Z835">
        <v>3941.490922646024</v>
      </c>
      <c r="AA835">
        <v>4136.5268993474974</v>
      </c>
      <c r="AB835">
        <v>810.56243397894173</v>
      </c>
      <c r="AC835">
        <v>801.82785873289231</v>
      </c>
      <c r="AD835">
        <v>675.65929198852757</v>
      </c>
      <c r="AE835">
        <v>986.9328882399933</v>
      </c>
      <c r="AF835">
        <v>65.104696239888611</v>
      </c>
      <c r="AG835">
        <v>64.842578349091639</v>
      </c>
      <c r="AH835">
        <v>63.895809081802597</v>
      </c>
      <c r="AI835">
        <v>67.096917646686236</v>
      </c>
      <c r="AJ835">
        <v>0.57176367292239061</v>
      </c>
      <c r="AK835">
        <v>0.57176347448589637</v>
      </c>
      <c r="AL835">
        <v>0.57173574427250784</v>
      </c>
      <c r="AM835">
        <v>0.57179171884113289</v>
      </c>
      <c r="AN835">
        <v>0.95927674902364457</v>
      </c>
      <c r="AO835">
        <v>0.9592767490236449</v>
      </c>
      <c r="AP835">
        <v>0.9592767490236449</v>
      </c>
      <c r="AQ835">
        <v>0.9592767490236449</v>
      </c>
      <c r="AR835">
        <v>13.31756516486475</v>
      </c>
      <c r="AS835">
        <v>13.31756516486475</v>
      </c>
      <c r="AT835">
        <v>13.31756516486475</v>
      </c>
      <c r="AU835">
        <v>13.31756516486475</v>
      </c>
      <c r="AV835" t="str">
        <f>VLOOKUP(Sheet1[[#This Row],[NPDES ID2]],Combined_Sheet__Major_Only___2[[NPDES ID2]:[ECHO BFR]],3,FALSE)</f>
        <v>MN</v>
      </c>
      <c r="AW835" t="s">
        <v>12181</v>
      </c>
      <c r="AX835" t="str">
        <f>VLOOKUP(Sheet1[[#This Row],[NPDES ID2]],Combined_Sheet__Major_Only___2[[NPDES ID2]:[ECHO BFR]],27,FALSE)</f>
        <v>-</v>
      </c>
      <c r="AY835" t="str">
        <f>VLOOKUP(Sheet1[[#This Row],[NPDES ID2]],Combined_Sheet__Major_Only___2[[NPDES ID2]:[ECHO BFR]],28,FALSE)</f>
        <v>-</v>
      </c>
      <c r="AZ835" t="str">
        <f>VLOOKUP(Sheet1[[#This Row],[NPDES ID2]],Combined_Sheet__Major_Only___2[[NPDES ID2]:[ECHO BFR]],29,FALSE)</f>
        <v>thickening, preliminaryOps</v>
      </c>
      <c r="BA835">
        <f>VLOOKUP(Sheet1[[#This Row],[NPDES ID2]],Combined_Sheet__Major_Only___2[[NPDES ID2]:[ECHO BFR]],17,FALSE)</f>
        <v>44.182609999999997</v>
      </c>
      <c r="BB835">
        <f>VLOOKUP(Sheet1[[#This Row],[NPDES ID2]],Combined_Sheet__Major_Only___2[[NPDES ID2]:[ECHO BFR]],18,FALSE)</f>
        <v>-94.000320000000002</v>
      </c>
      <c r="BC835" t="str">
        <f>IF(ISNUMBER(SEARCH("aerobic",$AW835)),"aerobic","")</f>
        <v/>
      </c>
      <c r="BD835" t="str">
        <f>IF(ISNUMBER(SEARCH("anaer",$AW835)),"anaer","")</f>
        <v>anaer</v>
      </c>
      <c r="BE835" t="str">
        <f>IF(ISNUMBER(SEARCH("thickening",$AZ835)),"thickening","")</f>
        <v>thickening</v>
      </c>
      <c r="BF835" s="3" t="str">
        <f>IF(ISNUMBER(SEARCH("airDry",$AW835)),"airDry","")</f>
        <v/>
      </c>
      <c r="BG835" s="3" t="str">
        <f>IF(ISNUMBER(SEARCH("heatDry",$AY835)),"heatDry","")</f>
        <v/>
      </c>
      <c r="BH835" s="3" t="str">
        <f>IF(AND(ISNUMBER(SEARCH("aerobic",$AW835)),ISNUMBER(SEARCH("anaer",$AW835))),"Combined Aer and Anaer.","")</f>
        <v/>
      </c>
    </row>
    <row r="836" spans="1:60" x14ac:dyDescent="0.3">
      <c r="A836" s="4">
        <v>834</v>
      </c>
      <c r="B836" t="s">
        <v>4078</v>
      </c>
      <c r="C836">
        <v>1058</v>
      </c>
      <c r="D836">
        <v>247.1151434281654</v>
      </c>
      <c r="E836">
        <v>246.824659581898</v>
      </c>
      <c r="F836">
        <v>198.485262546634</v>
      </c>
      <c r="G836">
        <v>295.20678932299461</v>
      </c>
      <c r="H836">
        <v>-76.462461254447149</v>
      </c>
      <c r="I836">
        <v>-77.726625698174246</v>
      </c>
      <c r="J836">
        <v>-90.326740435108945</v>
      </c>
      <c r="K836">
        <v>-60.21520388105408</v>
      </c>
      <c r="L836">
        <v>684.51477043201714</v>
      </c>
      <c r="M836">
        <v>681.55448973440957</v>
      </c>
      <c r="N836">
        <v>670.80606324805228</v>
      </c>
      <c r="O836">
        <v>707.10829054301882</v>
      </c>
      <c r="P836">
        <v>24.950949166154281</v>
      </c>
      <c r="Q836">
        <v>25.219699041362219</v>
      </c>
      <c r="R836">
        <v>20.315912204023029</v>
      </c>
      <c r="S836">
        <v>28.556442809827761</v>
      </c>
      <c r="T836">
        <v>268.63767948402398</v>
      </c>
      <c r="U836">
        <v>268.63726206627581</v>
      </c>
      <c r="V836">
        <v>268.4585401855756</v>
      </c>
      <c r="W836">
        <v>268.81509940588342</v>
      </c>
      <c r="X836">
        <v>18689.894284172329</v>
      </c>
      <c r="Y836">
        <v>18758.116719798159</v>
      </c>
      <c r="Z836">
        <v>18099.040369825929</v>
      </c>
      <c r="AA836">
        <v>19066.25491718698</v>
      </c>
      <c r="AB836">
        <v>3449.8055448207042</v>
      </c>
      <c r="AC836">
        <v>3418.068626290747</v>
      </c>
      <c r="AD836">
        <v>2912.982821619863</v>
      </c>
      <c r="AE836">
        <v>4136.9851281313177</v>
      </c>
      <c r="AF836">
        <v>63.414148486511031</v>
      </c>
      <c r="AG836">
        <v>63.139000032894458</v>
      </c>
      <c r="AH836">
        <v>62.14920264288228</v>
      </c>
      <c r="AI836">
        <v>65.499545667681502</v>
      </c>
      <c r="AJ836">
        <v>0.5511044050015822</v>
      </c>
      <c r="AK836">
        <v>0.55110389909263868</v>
      </c>
      <c r="AL836">
        <v>0.55103354080205702</v>
      </c>
      <c r="AM836">
        <v>0.55117557334007483</v>
      </c>
      <c r="AN836">
        <v>0.99048340940840585</v>
      </c>
      <c r="AO836">
        <v>0.99048340940840573</v>
      </c>
      <c r="AP836">
        <v>0.99048340940840573</v>
      </c>
      <c r="AQ836">
        <v>0.99048340940840573</v>
      </c>
      <c r="AR836">
        <v>13.55010993055815</v>
      </c>
      <c r="AS836">
        <v>13.55010993055815</v>
      </c>
      <c r="AT836">
        <v>13.55010993055815</v>
      </c>
      <c r="AU836">
        <v>13.55010993055815</v>
      </c>
      <c r="AV836" t="str">
        <f>VLOOKUP(Sheet1[[#This Row],[NPDES ID2]],Combined_Sheet__Major_Only___2[[NPDES ID2]:[ECHO BFR]],3,FALSE)</f>
        <v>NC</v>
      </c>
      <c r="AW836" t="s">
        <v>12181</v>
      </c>
      <c r="AX836" t="str">
        <f>VLOOKUP(Sheet1[[#This Row],[NPDES ID2]],Combined_Sheet__Major_Only___2[[NPDES ID2]:[ECHO BFR]],27,FALSE)</f>
        <v>-</v>
      </c>
      <c r="AY836" t="str">
        <f>VLOOKUP(Sheet1[[#This Row],[NPDES ID2]],Combined_Sheet__Major_Only___2[[NPDES ID2]:[ECHO BFR]],28,FALSE)</f>
        <v>-</v>
      </c>
      <c r="AZ836" t="str">
        <f>VLOOKUP(Sheet1[[#This Row],[NPDES ID2]],Combined_Sheet__Major_Only___2[[NPDES ID2]:[ECHO BFR]],29,FALSE)</f>
        <v>-</v>
      </c>
      <c r="BA836">
        <f>VLOOKUP(Sheet1[[#This Row],[NPDES ID2]],Combined_Sheet__Major_Only___2[[NPDES ID2]:[ECHO BFR]],17,FALSE)</f>
        <v>35.334409999999998</v>
      </c>
      <c r="BB836">
        <f>VLOOKUP(Sheet1[[#This Row],[NPDES ID2]],Combined_Sheet__Major_Only___2[[NPDES ID2]:[ECHO BFR]],18,FALSE)</f>
        <v>-80.696481000000006</v>
      </c>
      <c r="BC836" t="str">
        <f>IF(ISNUMBER(SEARCH("aerobic",$AW836)),"aerobic","")</f>
        <v/>
      </c>
      <c r="BD836" t="str">
        <f>IF(ISNUMBER(SEARCH("anaer",$AW836)),"anaer","")</f>
        <v>anaer</v>
      </c>
      <c r="BE836" t="str">
        <f>IF(ISNUMBER(SEARCH("thickening",$AZ836)),"thickening","")</f>
        <v/>
      </c>
      <c r="BF836" s="2" t="str">
        <f>IF(ISNUMBER(SEARCH("airDry",$AW836)),"airDry","")</f>
        <v/>
      </c>
      <c r="BG836" s="2" t="str">
        <f>IF(ISNUMBER(SEARCH("heatDry",$AY836)),"heatDry","")</f>
        <v/>
      </c>
      <c r="BH836" s="2" t="str">
        <f>IF(AND(ISNUMBER(SEARCH("aerobic",$AW836)),ISNUMBER(SEARCH("anaer",$AW836))),"Combined Aer and Anaer.","")</f>
        <v/>
      </c>
    </row>
    <row r="837" spans="1:60" x14ac:dyDescent="0.3">
      <c r="A837" s="4">
        <v>835</v>
      </c>
      <c r="B837" t="s">
        <v>4082</v>
      </c>
      <c r="C837">
        <v>1055.5999999999999</v>
      </c>
      <c r="D837">
        <v>256.05123256032471</v>
      </c>
      <c r="E837">
        <v>255.91683754834219</v>
      </c>
      <c r="F837">
        <v>204.98424001487561</v>
      </c>
      <c r="G837">
        <v>306.42017176036393</v>
      </c>
      <c r="H837">
        <v>-76.95551551052408</v>
      </c>
      <c r="I837">
        <v>-78.115768538120705</v>
      </c>
      <c r="J837">
        <v>-90.720971943210685</v>
      </c>
      <c r="K837">
        <v>-61.804254791475728</v>
      </c>
      <c r="L837">
        <v>659.41666825426455</v>
      </c>
      <c r="M837">
        <v>656.28507279739483</v>
      </c>
      <c r="N837">
        <v>644.93088968181735</v>
      </c>
      <c r="O837">
        <v>683.28651363935796</v>
      </c>
      <c r="P837">
        <v>24.940144049623751</v>
      </c>
      <c r="Q837">
        <v>25.17961232244803</v>
      </c>
      <c r="R837">
        <v>20.435043981962171</v>
      </c>
      <c r="S837">
        <v>28.60762938675888</v>
      </c>
      <c r="T837">
        <v>79.370350679750416</v>
      </c>
      <c r="U837">
        <v>79.370225352366134</v>
      </c>
      <c r="V837">
        <v>79.316565090160893</v>
      </c>
      <c r="W837">
        <v>79.42362003597087</v>
      </c>
      <c r="X837">
        <v>5719.5278785663759</v>
      </c>
      <c r="Y837">
        <v>5742.3874433478541</v>
      </c>
      <c r="Z837">
        <v>5521.3871059843332</v>
      </c>
      <c r="AA837">
        <v>5845.9452780546126</v>
      </c>
      <c r="AB837">
        <v>1044.8140103726059</v>
      </c>
      <c r="AC837">
        <v>1035.580654707516</v>
      </c>
      <c r="AD837">
        <v>883.08804940090295</v>
      </c>
      <c r="AE837">
        <v>1250.576152648935</v>
      </c>
      <c r="AF837">
        <v>61.22286542130044</v>
      </c>
      <c r="AG837">
        <v>60.931740580772242</v>
      </c>
      <c r="AH837">
        <v>59.880006026362217</v>
      </c>
      <c r="AI837">
        <v>63.435837420222803</v>
      </c>
      <c r="AJ837">
        <v>0.52434294252061575</v>
      </c>
      <c r="AK837">
        <v>0.5243427366266753</v>
      </c>
      <c r="AL837">
        <v>0.5243139754080739</v>
      </c>
      <c r="AM837">
        <v>0.52437203147848832</v>
      </c>
      <c r="AN837">
        <v>0.96880539579571223</v>
      </c>
      <c r="AO837">
        <v>0.9688053957957119</v>
      </c>
      <c r="AP837">
        <v>0.9688053957957119</v>
      </c>
      <c r="AQ837">
        <v>0.9688053957957119</v>
      </c>
      <c r="AR837">
        <v>13.159249586705791</v>
      </c>
      <c r="AS837">
        <v>13.159249586705791</v>
      </c>
      <c r="AT837">
        <v>13.159249586705791</v>
      </c>
      <c r="AU837">
        <v>13.159249586705791</v>
      </c>
      <c r="AV837" t="str">
        <f>VLOOKUP(Sheet1[[#This Row],[NPDES ID2]],Combined_Sheet__Major_Only___2[[NPDES ID2]:[ECHO BFR]],3,FALSE)</f>
        <v>GA</v>
      </c>
      <c r="AW837" t="s">
        <v>41</v>
      </c>
      <c r="AX837" t="str">
        <f>VLOOKUP(Sheet1[[#This Row],[NPDES ID2]],Combined_Sheet__Major_Only___2[[NPDES ID2]:[ECHO BFR]],27,FALSE)</f>
        <v>-</v>
      </c>
      <c r="AY837" t="str">
        <f>VLOOKUP(Sheet1[[#This Row],[NPDES ID2]],Combined_Sheet__Major_Only___2[[NPDES ID2]:[ECHO BFR]],28,FALSE)</f>
        <v>-</v>
      </c>
      <c r="AZ837" t="str">
        <f>VLOOKUP(Sheet1[[#This Row],[NPDES ID2]],Combined_Sheet__Major_Only___2[[NPDES ID2]:[ECHO BFR]],29,FALSE)</f>
        <v>thickening</v>
      </c>
      <c r="BA837">
        <f>VLOOKUP(Sheet1[[#This Row],[NPDES ID2]],Combined_Sheet__Major_Only___2[[NPDES ID2]:[ECHO BFR]],17,FALSE)</f>
        <v>34.509692000000001</v>
      </c>
      <c r="BB837">
        <f>VLOOKUP(Sheet1[[#This Row],[NPDES ID2]],Combined_Sheet__Major_Only___2[[NPDES ID2]:[ECHO BFR]],18,FALSE)</f>
        <v>-84.962891999999997</v>
      </c>
      <c r="BC837" t="str">
        <f>IF(ISNUMBER(SEARCH("aerobic",$AW837)),"aerobic","")</f>
        <v>aerobic</v>
      </c>
      <c r="BD837" t="str">
        <f>IF(ISNUMBER(SEARCH("anaer",$AW837)),"anaer","")</f>
        <v/>
      </c>
      <c r="BE837" t="str">
        <f>IF(ISNUMBER(SEARCH("thickening",$AZ837)),"thickening","")</f>
        <v>thickening</v>
      </c>
      <c r="BF837" s="3" t="str">
        <f>IF(ISNUMBER(SEARCH("airDry",$AW837)),"airDry","")</f>
        <v/>
      </c>
      <c r="BG837" s="3" t="str">
        <f>IF(ISNUMBER(SEARCH("heatDry",$AY837)),"heatDry","")</f>
        <v/>
      </c>
      <c r="BH837" s="3" t="str">
        <f>IF(AND(ISNUMBER(SEARCH("aerobic",$AW837)),ISNUMBER(SEARCH("anaer",$AW837))),"Combined Aer and Anaer.","")</f>
        <v/>
      </c>
    </row>
    <row r="838" spans="1:60" x14ac:dyDescent="0.3">
      <c r="A838" s="4">
        <v>836</v>
      </c>
      <c r="B838" t="s">
        <v>4086</v>
      </c>
      <c r="C838">
        <v>1042</v>
      </c>
      <c r="D838">
        <v>242.02160818741169</v>
      </c>
      <c r="E838">
        <v>241.59514915314159</v>
      </c>
      <c r="F838">
        <v>194.9998508424973</v>
      </c>
      <c r="G838">
        <v>289.25238205172388</v>
      </c>
      <c r="H838">
        <v>-76.667881554848151</v>
      </c>
      <c r="I838">
        <v>-77.925235328062939</v>
      </c>
      <c r="J838">
        <v>-90.692261914422716</v>
      </c>
      <c r="K838">
        <v>-60.254414297060563</v>
      </c>
      <c r="L838">
        <v>690.12494492097733</v>
      </c>
      <c r="M838">
        <v>687.326371222239</v>
      </c>
      <c r="N838">
        <v>677.17969066113471</v>
      </c>
      <c r="O838">
        <v>711.45626430198809</v>
      </c>
      <c r="P838">
        <v>24.545827179350589</v>
      </c>
      <c r="Q838">
        <v>24.850533490157162</v>
      </c>
      <c r="R838">
        <v>19.902843840229579</v>
      </c>
      <c r="S838">
        <v>28.15888727724224</v>
      </c>
      <c r="T838">
        <v>67.99025517747036</v>
      </c>
      <c r="U838">
        <v>67.990147412632439</v>
      </c>
      <c r="V838">
        <v>67.944006742800227</v>
      </c>
      <c r="W838">
        <v>68.036059720283447</v>
      </c>
      <c r="X838">
        <v>4620.7091564011089</v>
      </c>
      <c r="Y838">
        <v>4636.4485170389926</v>
      </c>
      <c r="Z838">
        <v>4483.9484244942578</v>
      </c>
      <c r="AA838">
        <v>4707.8065884371754</v>
      </c>
      <c r="AB838">
        <v>899.81497711120221</v>
      </c>
      <c r="AC838">
        <v>890.60240460660452</v>
      </c>
      <c r="AD838">
        <v>753.29385674458717</v>
      </c>
      <c r="AE838">
        <v>1090.2481387549481</v>
      </c>
      <c r="AF838">
        <v>64.909805191270195</v>
      </c>
      <c r="AG838">
        <v>64.646228264766108</v>
      </c>
      <c r="AH838">
        <v>63.69419836460164</v>
      </c>
      <c r="AI838">
        <v>66.913102062643915</v>
      </c>
      <c r="AJ838">
        <v>0.56938145874360913</v>
      </c>
      <c r="AK838">
        <v>0.56938125850632204</v>
      </c>
      <c r="AL838">
        <v>0.56935327773920741</v>
      </c>
      <c r="AM838">
        <v>0.56940975809775318</v>
      </c>
      <c r="AN838">
        <v>0.96385477997815583</v>
      </c>
      <c r="AO838">
        <v>0.96385477997815616</v>
      </c>
      <c r="AP838">
        <v>0.96385477997815616</v>
      </c>
      <c r="AQ838">
        <v>0.96385477997815616</v>
      </c>
      <c r="AR838">
        <v>13.45969370029184</v>
      </c>
      <c r="AS838">
        <v>13.45969370029184</v>
      </c>
      <c r="AT838">
        <v>13.45969370029184</v>
      </c>
      <c r="AU838">
        <v>13.45969370029184</v>
      </c>
      <c r="AV838" t="str">
        <f>VLOOKUP(Sheet1[[#This Row],[NPDES ID2]],Combined_Sheet__Major_Only___2[[NPDES ID2]:[ECHO BFR]],3,FALSE)</f>
        <v>TX</v>
      </c>
      <c r="AW838" t="s">
        <v>41</v>
      </c>
      <c r="AX838" t="str">
        <f>VLOOKUP(Sheet1[[#This Row],[NPDES ID2]],Combined_Sheet__Major_Only___2[[NPDES ID2]:[ECHO BFR]],27,FALSE)</f>
        <v>-</v>
      </c>
      <c r="AY838" t="str">
        <f>VLOOKUP(Sheet1[[#This Row],[NPDES ID2]],Combined_Sheet__Major_Only___2[[NPDES ID2]:[ECHO BFR]],28,FALSE)</f>
        <v>heatTreatment, pasteurize</v>
      </c>
      <c r="AZ838" t="str">
        <f>VLOOKUP(Sheet1[[#This Row],[NPDES ID2]],Combined_Sheet__Major_Only___2[[NPDES ID2]:[ECHO BFR]],29,FALSE)</f>
        <v>thickening</v>
      </c>
      <c r="BA838">
        <f>VLOOKUP(Sheet1[[#This Row],[NPDES ID2]],Combined_Sheet__Major_Only___2[[NPDES ID2]:[ECHO BFR]],17,FALSE)</f>
        <v>30.170200000000001</v>
      </c>
      <c r="BB838">
        <f>VLOOKUP(Sheet1[[#This Row],[NPDES ID2]],Combined_Sheet__Major_Only___2[[NPDES ID2]:[ECHO BFR]],18,FALSE)</f>
        <v>-96.377520000000004</v>
      </c>
      <c r="BC838" t="str">
        <f>IF(ISNUMBER(SEARCH("aerobic",$AW838)),"aerobic","")</f>
        <v>aerobic</v>
      </c>
      <c r="BD838" t="str">
        <f>IF(ISNUMBER(SEARCH("anaer",$AW838)),"anaer","")</f>
        <v/>
      </c>
      <c r="BE838" t="str">
        <f>IF(ISNUMBER(SEARCH("thickening",$AZ838)),"thickening","")</f>
        <v>thickening</v>
      </c>
      <c r="BF838" s="2" t="str">
        <f>IF(ISNUMBER(SEARCH("airDry",$AW838)),"airDry","")</f>
        <v/>
      </c>
      <c r="BG838" s="2" t="str">
        <f>IF(ISNUMBER(SEARCH("heatDry",$AY838)),"heatDry","")</f>
        <v/>
      </c>
      <c r="BH838" s="2" t="str">
        <f>IF(AND(ISNUMBER(SEARCH("aerobic",$AW838)),ISNUMBER(SEARCH("anaer",$AW838))),"Combined Aer and Anaer.","")</f>
        <v/>
      </c>
    </row>
    <row r="839" spans="1:60" x14ac:dyDescent="0.3">
      <c r="A839" s="4">
        <v>837</v>
      </c>
      <c r="B839" t="s">
        <v>4092</v>
      </c>
      <c r="C839">
        <v>1041.1300000000001</v>
      </c>
      <c r="D839">
        <v>250.41491623841631</v>
      </c>
      <c r="E839">
        <v>250.13074641296839</v>
      </c>
      <c r="F839">
        <v>201.1203593650736</v>
      </c>
      <c r="G839">
        <v>299.74411133825907</v>
      </c>
      <c r="H839">
        <v>-76.95851180604987</v>
      </c>
      <c r="I839">
        <v>-78.274888720128686</v>
      </c>
      <c r="J839">
        <v>-91.162024147670834</v>
      </c>
      <c r="K839">
        <v>-61.43868549298233</v>
      </c>
      <c r="L839">
        <v>666.56947970664771</v>
      </c>
      <c r="M839">
        <v>663.60080791482881</v>
      </c>
      <c r="N839">
        <v>652.84299618988155</v>
      </c>
      <c r="O839">
        <v>689.18661466780372</v>
      </c>
      <c r="P839">
        <v>24.569260251418541</v>
      </c>
      <c r="Q839">
        <v>24.823191069219408</v>
      </c>
      <c r="R839">
        <v>20.045485604650409</v>
      </c>
      <c r="S839">
        <v>28.136552466926279</v>
      </c>
      <c r="T839">
        <v>3.88886870189731</v>
      </c>
      <c r="U839">
        <v>3.8888598627293822</v>
      </c>
      <c r="V839">
        <v>3.885075278287359</v>
      </c>
      <c r="W839">
        <v>3.8926257162782201</v>
      </c>
      <c r="X839">
        <v>273.41799953963778</v>
      </c>
      <c r="Y839">
        <v>274.40426436085482</v>
      </c>
      <c r="Z839">
        <v>264.61114653073491</v>
      </c>
      <c r="AA839">
        <v>279.07547305740769</v>
      </c>
      <c r="AB839">
        <v>48.914105485832579</v>
      </c>
      <c r="AC839">
        <v>48.504631179906227</v>
      </c>
      <c r="AD839">
        <v>41.503416340299992</v>
      </c>
      <c r="AE839">
        <v>58.319981970879887</v>
      </c>
      <c r="AF839">
        <v>62.744904037680428</v>
      </c>
      <c r="AG839">
        <v>62.465290226325727</v>
      </c>
      <c r="AH839">
        <v>61.453746408312092</v>
      </c>
      <c r="AI839">
        <v>64.872436920041906</v>
      </c>
      <c r="AJ839">
        <v>0.54292905489474275</v>
      </c>
      <c r="AK839">
        <v>0.5429289610797472</v>
      </c>
      <c r="AL839">
        <v>0.54291583160421319</v>
      </c>
      <c r="AM839">
        <v>0.54294233333059772</v>
      </c>
      <c r="AN839">
        <v>0.6592472744484732</v>
      </c>
      <c r="AO839">
        <v>0.65924727444847298</v>
      </c>
      <c r="AP839">
        <v>0.65924727444847298</v>
      </c>
      <c r="AQ839">
        <v>0.65924727444847298</v>
      </c>
      <c r="AR839">
        <v>13.64880955226911</v>
      </c>
      <c r="AS839">
        <v>13.64880955226911</v>
      </c>
      <c r="AT839">
        <v>13.64880955226911</v>
      </c>
      <c r="AU839">
        <v>13.64880955226911</v>
      </c>
      <c r="AV839" t="str">
        <f>VLOOKUP(Sheet1[[#This Row],[NPDES ID2]],Combined_Sheet__Major_Only___2[[NPDES ID2]:[ECHO BFR]],3,FALSE)</f>
        <v>ND</v>
      </c>
      <c r="AW839" t="s">
        <v>12183</v>
      </c>
      <c r="AX839" t="str">
        <f>VLOOKUP(Sheet1[[#This Row],[NPDES ID2]],Combined_Sheet__Major_Only___2[[NPDES ID2]:[ECHO BFR]],27,FALSE)</f>
        <v>methaneBioCaptureRecover</v>
      </c>
      <c r="AY839" t="str">
        <f>VLOOKUP(Sheet1[[#This Row],[NPDES ID2]],Combined_Sheet__Major_Only___2[[NPDES ID2]:[ECHO BFR]],28,FALSE)</f>
        <v>-</v>
      </c>
      <c r="AZ839" t="str">
        <f>VLOOKUP(Sheet1[[#This Row],[NPDES ID2]],Combined_Sheet__Major_Only___2[[NPDES ID2]:[ECHO BFR]],29,FALSE)</f>
        <v>thickening</v>
      </c>
      <c r="BA839">
        <f>VLOOKUP(Sheet1[[#This Row],[NPDES ID2]],Combined_Sheet__Major_Only___2[[NPDES ID2]:[ECHO BFR]],17,FALSE)</f>
        <v>46.955910000000003</v>
      </c>
      <c r="BB839">
        <f>VLOOKUP(Sheet1[[#This Row],[NPDES ID2]],Combined_Sheet__Major_Only___2[[NPDES ID2]:[ECHO BFR]],18,FALSE)</f>
        <v>-96.803606000000002</v>
      </c>
      <c r="BC839" t="str">
        <f>IF(ISNUMBER(SEARCH("aerobic",$AW839)),"aerobic","")</f>
        <v/>
      </c>
      <c r="BD839" t="str">
        <f>IF(ISNUMBER(SEARCH("anaer",$AW839)),"anaer","")</f>
        <v>anaer</v>
      </c>
      <c r="BE839" t="str">
        <f>IF(ISNUMBER(SEARCH("thickening",$AZ839)),"thickening","")</f>
        <v>thickening</v>
      </c>
      <c r="BF839" s="3" t="str">
        <f>IF(ISNUMBER(SEARCH("airDry",$AW839)),"airDry","")</f>
        <v>airDry</v>
      </c>
      <c r="BG839" s="3" t="str">
        <f>IF(ISNUMBER(SEARCH("heatDry",$AY839)),"heatDry","")</f>
        <v/>
      </c>
      <c r="BH839" s="3" t="str">
        <f>IF(AND(ISNUMBER(SEARCH("aerobic",$AW839)),ISNUMBER(SEARCH("anaer",$AW839))),"Combined Aer and Anaer.","")</f>
        <v/>
      </c>
    </row>
    <row r="840" spans="1:60" x14ac:dyDescent="0.3">
      <c r="A840" s="4">
        <v>838</v>
      </c>
      <c r="B840" t="s">
        <v>4097</v>
      </c>
      <c r="C840">
        <v>1037.26</v>
      </c>
      <c r="D840">
        <v>302.74891275753981</v>
      </c>
      <c r="E840">
        <v>303.58684295707769</v>
      </c>
      <c r="F840">
        <v>243.52673408466421</v>
      </c>
      <c r="G840">
        <v>360.90694322317381</v>
      </c>
      <c r="H840">
        <v>-77.687840714815735</v>
      </c>
      <c r="I840">
        <v>-77.741810193912926</v>
      </c>
      <c r="J840">
        <v>-90.506106997167464</v>
      </c>
      <c r="K840">
        <v>-64.692048041075736</v>
      </c>
      <c r="L840">
        <v>549.89448891413963</v>
      </c>
      <c r="M840">
        <v>546.08655122277969</v>
      </c>
      <c r="N840">
        <v>532.28300538310009</v>
      </c>
      <c r="O840">
        <v>578.91417678592643</v>
      </c>
      <c r="P840">
        <v>24.67515859969691</v>
      </c>
      <c r="Q840">
        <v>24.620554925689081</v>
      </c>
      <c r="R840">
        <v>20.886018546699528</v>
      </c>
      <c r="S840">
        <v>28.118071424368171</v>
      </c>
      <c r="T840">
        <v>63.706554236855069</v>
      </c>
      <c r="U840">
        <v>63.706453082919182</v>
      </c>
      <c r="V840">
        <v>63.663142941610651</v>
      </c>
      <c r="W840">
        <v>63.749548871068697</v>
      </c>
      <c r="X840">
        <v>5411.5554046522193</v>
      </c>
      <c r="Y840">
        <v>5442.8489838856731</v>
      </c>
      <c r="Z840">
        <v>5139.8743233332107</v>
      </c>
      <c r="AA840">
        <v>5586.5170371579652</v>
      </c>
      <c r="AB840">
        <v>1139.6499317168459</v>
      </c>
      <c r="AC840">
        <v>1120.5180325262029</v>
      </c>
      <c r="AD840">
        <v>937.80129040941722</v>
      </c>
      <c r="AE840">
        <v>1434.9309824747249</v>
      </c>
      <c r="AF840">
        <v>51.957043828088352</v>
      </c>
      <c r="AG840">
        <v>51.596936691878398</v>
      </c>
      <c r="AH840">
        <v>50.294716679921542</v>
      </c>
      <c r="AI840">
        <v>54.696266955123292</v>
      </c>
      <c r="AJ840">
        <v>0.41143313396344378</v>
      </c>
      <c r="AK840">
        <v>0.41143297488722208</v>
      </c>
      <c r="AL840">
        <v>0.41141075247589692</v>
      </c>
      <c r="AM840">
        <v>0.4114556095729161</v>
      </c>
      <c r="AN840">
        <v>0.96155833990523476</v>
      </c>
      <c r="AO840">
        <v>0.96155833990523454</v>
      </c>
      <c r="AP840">
        <v>0.96155833990523454</v>
      </c>
      <c r="AQ840">
        <v>0.96155833990523454</v>
      </c>
      <c r="AR840">
        <v>10.325357155931369</v>
      </c>
      <c r="AS840">
        <v>10.325357155931369</v>
      </c>
      <c r="AT840">
        <v>10.325357155931369</v>
      </c>
      <c r="AU840">
        <v>10.325357155931369</v>
      </c>
      <c r="AV840" t="str">
        <f>VLOOKUP(Sheet1[[#This Row],[NPDES ID2]],Combined_Sheet__Major_Only___2[[NPDES ID2]:[ECHO BFR]],3,FALSE)</f>
        <v>PA</v>
      </c>
      <c r="AW840" t="s">
        <v>87</v>
      </c>
      <c r="AX840" t="str">
        <f>VLOOKUP(Sheet1[[#This Row],[NPDES ID2]],Combined_Sheet__Major_Only___2[[NPDES ID2]:[ECHO BFR]],27,FALSE)</f>
        <v>tempSludgeStore</v>
      </c>
      <c r="AY840" t="str">
        <f>VLOOKUP(Sheet1[[#This Row],[NPDES ID2]],Combined_Sheet__Major_Only___2[[NPDES ID2]:[ECHO BFR]],28,FALSE)</f>
        <v>-</v>
      </c>
      <c r="AZ840" t="str">
        <f>VLOOKUP(Sheet1[[#This Row],[NPDES ID2]],Combined_Sheet__Major_Only___2[[NPDES ID2]:[ECHO BFR]],29,FALSE)</f>
        <v>thickening, preliminaryOps</v>
      </c>
      <c r="BA840">
        <f>VLOOKUP(Sheet1[[#This Row],[NPDES ID2]],Combined_Sheet__Major_Only___2[[NPDES ID2]:[ECHO BFR]],17,FALSE)</f>
        <v>40.152667000000001</v>
      </c>
      <c r="BB840">
        <f>VLOOKUP(Sheet1[[#This Row],[NPDES ID2]],Combined_Sheet__Major_Only___2[[NPDES ID2]:[ECHO BFR]],18,FALSE)</f>
        <v>-76.404443999999998</v>
      </c>
      <c r="BC840" t="str">
        <f>IF(ISNUMBER(SEARCH("aerobic",$AW840)),"aerobic","")</f>
        <v/>
      </c>
      <c r="BD840" t="str">
        <f>IF(ISNUMBER(SEARCH("anaer",$AW840)),"anaer","")</f>
        <v/>
      </c>
      <c r="BE840" t="str">
        <f>IF(ISNUMBER(SEARCH("thickening",$AZ840)),"thickening","")</f>
        <v>thickening</v>
      </c>
      <c r="BF840" s="2" t="str">
        <f>IF(ISNUMBER(SEARCH("airDry",$AW840)),"airDry","")</f>
        <v/>
      </c>
      <c r="BG840" s="2" t="str">
        <f>IF(ISNUMBER(SEARCH("heatDry",$AY840)),"heatDry","")</f>
        <v/>
      </c>
      <c r="BH840" s="2" t="str">
        <f>IF(AND(ISNUMBER(SEARCH("aerobic",$AW840)),ISNUMBER(SEARCH("anaer",$AW840))),"Combined Aer and Anaer.","")</f>
        <v/>
      </c>
    </row>
    <row r="841" spans="1:60" x14ac:dyDescent="0.3">
      <c r="A841" s="4">
        <v>839</v>
      </c>
      <c r="B841" t="s">
        <v>4102</v>
      </c>
      <c r="C841">
        <v>1031.71</v>
      </c>
      <c r="D841">
        <v>242.61429244129349</v>
      </c>
      <c r="E841">
        <v>242.16632504739499</v>
      </c>
      <c r="F841">
        <v>195.5814036099062</v>
      </c>
      <c r="G841">
        <v>290.24198199793602</v>
      </c>
      <c r="H841">
        <v>-76.663786794117414</v>
      </c>
      <c r="I841">
        <v>-77.919332596279645</v>
      </c>
      <c r="J841">
        <v>-90.684112285309212</v>
      </c>
      <c r="K841">
        <v>-60.256149929053016</v>
      </c>
      <c r="L841">
        <v>682.8492433570641</v>
      </c>
      <c r="M841">
        <v>680.07493165507333</v>
      </c>
      <c r="N841">
        <v>670.0157760206223</v>
      </c>
      <c r="O841">
        <v>703.99647804569247</v>
      </c>
      <c r="P841">
        <v>24.304238313068549</v>
      </c>
      <c r="Q841">
        <v>24.60478425574059</v>
      </c>
      <c r="R841">
        <v>19.709355042511071</v>
      </c>
      <c r="S841">
        <v>27.877729156822539</v>
      </c>
      <c r="T841">
        <v>82.977297507384591</v>
      </c>
      <c r="U841">
        <v>82.977166613511798</v>
      </c>
      <c r="V841">
        <v>82.921122999615918</v>
      </c>
      <c r="W841">
        <v>83.032932852979513</v>
      </c>
      <c r="X841">
        <v>5643.0575605059539</v>
      </c>
      <c r="Y841">
        <v>5662.3261434799988</v>
      </c>
      <c r="Z841">
        <v>5475.6984787654883</v>
      </c>
      <c r="AA841">
        <v>5749.6334448478392</v>
      </c>
      <c r="AB841">
        <v>928.66986463633555</v>
      </c>
      <c r="AC841">
        <v>922.32701705366412</v>
      </c>
      <c r="AD841">
        <v>798.81967640283028</v>
      </c>
      <c r="AE841">
        <v>1091.918683745374</v>
      </c>
      <c r="AF841">
        <v>64.866224778363545</v>
      </c>
      <c r="AG841">
        <v>64.602310203427365</v>
      </c>
      <c r="AH841">
        <v>63.649180191173834</v>
      </c>
      <c r="AI841">
        <v>66.871911361191493</v>
      </c>
      <c r="AJ841">
        <v>0.56884878088578372</v>
      </c>
      <c r="AK841">
        <v>0.56884857146656831</v>
      </c>
      <c r="AL841">
        <v>0.56881931172217093</v>
      </c>
      <c r="AM841">
        <v>0.56887837388833062</v>
      </c>
      <c r="AN841">
        <v>0.97010325073712023</v>
      </c>
      <c r="AO841">
        <v>0.97010325073712012</v>
      </c>
      <c r="AP841">
        <v>0.97010325073712012</v>
      </c>
      <c r="AQ841">
        <v>0.97010325073712012</v>
      </c>
      <c r="AR841">
        <v>14.818190515971761</v>
      </c>
      <c r="AS841">
        <v>14.81819051597175</v>
      </c>
      <c r="AT841">
        <v>14.81819051597175</v>
      </c>
      <c r="AU841">
        <v>14.81819051597175</v>
      </c>
      <c r="AV841" t="str">
        <f>VLOOKUP(Sheet1[[#This Row],[NPDES ID2]],Combined_Sheet__Major_Only___2[[NPDES ID2]:[ECHO BFR]],3,FALSE)</f>
        <v>CO</v>
      </c>
      <c r="AW841" t="s">
        <v>12181</v>
      </c>
      <c r="AX841" t="str">
        <f>VLOOKUP(Sheet1[[#This Row],[NPDES ID2]],Combined_Sheet__Major_Only___2[[NPDES ID2]:[ECHO BFR]],27,FALSE)</f>
        <v>methaneBioCaptureRecover</v>
      </c>
      <c r="AY841" t="str">
        <f>VLOOKUP(Sheet1[[#This Row],[NPDES ID2]],Combined_Sheet__Major_Only___2[[NPDES ID2]:[ECHO BFR]],28,FALSE)</f>
        <v>-</v>
      </c>
      <c r="AZ841" t="str">
        <f>VLOOKUP(Sheet1[[#This Row],[NPDES ID2]],Combined_Sheet__Major_Only___2[[NPDES ID2]:[ECHO BFR]],29,FALSE)</f>
        <v>thickening</v>
      </c>
      <c r="BA841">
        <f>VLOOKUP(Sheet1[[#This Row],[NPDES ID2]],Combined_Sheet__Major_Only___2[[NPDES ID2]:[ECHO BFR]],17,FALSE)</f>
        <v>40.383333</v>
      </c>
      <c r="BB841">
        <f>VLOOKUP(Sheet1[[#This Row],[NPDES ID2]],Combined_Sheet__Major_Only___2[[NPDES ID2]:[ECHO BFR]],18,FALSE)</f>
        <v>-105.05</v>
      </c>
      <c r="BC841" t="str">
        <f>IF(ISNUMBER(SEARCH("aerobic",$AW841)),"aerobic","")</f>
        <v/>
      </c>
      <c r="BD841" t="str">
        <f>IF(ISNUMBER(SEARCH("anaer",$AW841)),"anaer","")</f>
        <v>anaer</v>
      </c>
      <c r="BE841" t="str">
        <f>IF(ISNUMBER(SEARCH("thickening",$AZ841)),"thickening","")</f>
        <v>thickening</v>
      </c>
      <c r="BF841" s="3" t="str">
        <f>IF(ISNUMBER(SEARCH("airDry",$AW841)),"airDry","")</f>
        <v/>
      </c>
      <c r="BG841" s="3" t="str">
        <f>IF(ISNUMBER(SEARCH("heatDry",$AY841)),"heatDry","")</f>
        <v/>
      </c>
      <c r="BH841" s="3" t="str">
        <f>IF(AND(ISNUMBER(SEARCH("aerobic",$AW841)),ISNUMBER(SEARCH("anaer",$AW841))),"Combined Aer and Anaer.","")</f>
        <v/>
      </c>
    </row>
    <row r="842" spans="1:60" x14ac:dyDescent="0.3">
      <c r="A842" s="4">
        <v>840</v>
      </c>
      <c r="B842" t="s">
        <v>4107</v>
      </c>
      <c r="C842">
        <v>1015</v>
      </c>
      <c r="D842">
        <v>246.1176191539198</v>
      </c>
      <c r="E842">
        <v>245.68173671163089</v>
      </c>
      <c r="F842">
        <v>198.39223401685129</v>
      </c>
      <c r="G842">
        <v>294.84495244907941</v>
      </c>
      <c r="H842">
        <v>-76.391324199477339</v>
      </c>
      <c r="I842">
        <v>-77.580003476072093</v>
      </c>
      <c r="J842">
        <v>-90.180849045215865</v>
      </c>
      <c r="K842">
        <v>-59.8698498682419</v>
      </c>
      <c r="L842">
        <v>664.25166675369201</v>
      </c>
      <c r="M842">
        <v>661.46827064509898</v>
      </c>
      <c r="N842">
        <v>651.36088546406563</v>
      </c>
      <c r="O842">
        <v>685.49747018893072</v>
      </c>
      <c r="P842">
        <v>23.92257057226459</v>
      </c>
      <c r="Q842">
        <v>24.199620712449281</v>
      </c>
      <c r="R842">
        <v>19.438081187592601</v>
      </c>
      <c r="S842">
        <v>27.37528894382617</v>
      </c>
      <c r="T842">
        <v>302.03709545748791</v>
      </c>
      <c r="U842">
        <v>302.036626495463</v>
      </c>
      <c r="V842">
        <v>301.83583538049601</v>
      </c>
      <c r="W842">
        <v>302.23642384295442</v>
      </c>
      <c r="X842">
        <v>20774.145586545721</v>
      </c>
      <c r="Y842">
        <v>20847.60643220014</v>
      </c>
      <c r="Z842">
        <v>20137.666569267349</v>
      </c>
      <c r="AA842">
        <v>21179.420651175202</v>
      </c>
      <c r="AB842">
        <v>3183.0480935167161</v>
      </c>
      <c r="AC842">
        <v>3164.4892417200108</v>
      </c>
      <c r="AD842">
        <v>2765.5565715080079</v>
      </c>
      <c r="AE842">
        <v>3700.4932722016001</v>
      </c>
      <c r="AF842">
        <v>64.144199201526476</v>
      </c>
      <c r="AG842">
        <v>63.874476103282163</v>
      </c>
      <c r="AH842">
        <v>62.904654428082729</v>
      </c>
      <c r="AI842">
        <v>66.187835022727725</v>
      </c>
      <c r="AJ842">
        <v>0.56002459799593596</v>
      </c>
      <c r="AK842">
        <v>0.56002406934595483</v>
      </c>
      <c r="AL842">
        <v>0.55995056436467561</v>
      </c>
      <c r="AM842">
        <v>0.56009894968070373</v>
      </c>
      <c r="AN842">
        <v>0.99152296389643313</v>
      </c>
      <c r="AO842">
        <v>0.99152296389643335</v>
      </c>
      <c r="AP842">
        <v>0.99152296389643335</v>
      </c>
      <c r="AQ842">
        <v>0.99152296389643335</v>
      </c>
      <c r="AR842">
        <v>15.30133122011714</v>
      </c>
      <c r="AS842">
        <v>15.301331220117129</v>
      </c>
      <c r="AT842">
        <v>15.301331220117129</v>
      </c>
      <c r="AU842">
        <v>15.301331220117129</v>
      </c>
      <c r="AV842" t="str">
        <f>VLOOKUP(Sheet1[[#This Row],[NPDES ID2]],Combined_Sheet__Major_Only___2[[NPDES ID2]:[ECHO BFR]],3,FALSE)</f>
        <v>IL</v>
      </c>
      <c r="AW842" t="s">
        <v>12181</v>
      </c>
      <c r="AX842" t="str">
        <f>VLOOKUP(Sheet1[[#This Row],[NPDES ID2]],Combined_Sheet__Major_Only___2[[NPDES ID2]:[ECHO BFR]],27,FALSE)</f>
        <v>-</v>
      </c>
      <c r="AY842" t="str">
        <f>VLOOKUP(Sheet1[[#This Row],[NPDES ID2]],Combined_Sheet__Major_Only___2[[NPDES ID2]:[ECHO BFR]],28,FALSE)</f>
        <v>-</v>
      </c>
      <c r="AZ842" t="str">
        <f>VLOOKUP(Sheet1[[#This Row],[NPDES ID2]],Combined_Sheet__Major_Only___2[[NPDES ID2]:[ECHO BFR]],29,FALSE)</f>
        <v>sludgeLagoon</v>
      </c>
      <c r="BA842">
        <f>VLOOKUP(Sheet1[[#This Row],[NPDES ID2]],Combined_Sheet__Major_Only___2[[NPDES ID2]:[ECHO BFR]],17,FALSE)</f>
        <v>40.944685999999997</v>
      </c>
      <c r="BB842">
        <f>VLOOKUP(Sheet1[[#This Row],[NPDES ID2]],Combined_Sheet__Major_Only___2[[NPDES ID2]:[ECHO BFR]],18,FALSE)</f>
        <v>-90.642554000000004</v>
      </c>
      <c r="BC842" t="str">
        <f>IF(ISNUMBER(SEARCH("aerobic",$AW842)),"aerobic","")</f>
        <v/>
      </c>
      <c r="BD842" t="str">
        <f>IF(ISNUMBER(SEARCH("anaer",$AW842)),"anaer","")</f>
        <v>anaer</v>
      </c>
      <c r="BE842" t="str">
        <f>IF(ISNUMBER(SEARCH("thickening",$AZ842)),"thickening","")</f>
        <v/>
      </c>
      <c r="BF842" s="2" t="str">
        <f>IF(ISNUMBER(SEARCH("airDry",$AW842)),"airDry","")</f>
        <v/>
      </c>
      <c r="BG842" s="2" t="str">
        <f>IF(ISNUMBER(SEARCH("heatDry",$AY842)),"heatDry","")</f>
        <v/>
      </c>
      <c r="BH842" s="2" t="str">
        <f>IF(AND(ISNUMBER(SEARCH("aerobic",$AW842)),ISNUMBER(SEARCH("anaer",$AW842))),"Combined Aer and Anaer.","")</f>
        <v/>
      </c>
    </row>
    <row r="843" spans="1:60" x14ac:dyDescent="0.3">
      <c r="A843" s="4">
        <v>841</v>
      </c>
      <c r="B843" t="s">
        <v>4112</v>
      </c>
      <c r="C843">
        <v>1007</v>
      </c>
      <c r="D843">
        <v>259.22201810021659</v>
      </c>
      <c r="E843">
        <v>258.99673394144878</v>
      </c>
      <c r="F843">
        <v>208.03565770266519</v>
      </c>
      <c r="G843">
        <v>310.15394918463721</v>
      </c>
      <c r="H843">
        <v>-76.655525162612378</v>
      </c>
      <c r="I843">
        <v>-77.725699563194382</v>
      </c>
      <c r="J843">
        <v>-90.08307135002164</v>
      </c>
      <c r="K843">
        <v>-61.271680768644117</v>
      </c>
      <c r="L843">
        <v>626.70876548588706</v>
      </c>
      <c r="M843">
        <v>623.70598953226909</v>
      </c>
      <c r="N843">
        <v>612.8044056709133</v>
      </c>
      <c r="O843">
        <v>649.62445711650719</v>
      </c>
      <c r="P843">
        <v>23.794053510181911</v>
      </c>
      <c r="Q843">
        <v>24.01592552935389</v>
      </c>
      <c r="R843">
        <v>19.50658764093432</v>
      </c>
      <c r="S843">
        <v>27.301335295510821</v>
      </c>
      <c r="T843">
        <v>295.37634610875699</v>
      </c>
      <c r="U843">
        <v>295.37588742605868</v>
      </c>
      <c r="V843">
        <v>295.17949751492972</v>
      </c>
      <c r="W843">
        <v>295.57130535241521</v>
      </c>
      <c r="X843">
        <v>21365.086977130839</v>
      </c>
      <c r="Y843">
        <v>21451.505960003171</v>
      </c>
      <c r="Z843">
        <v>20617.287740768468</v>
      </c>
      <c r="AA843">
        <v>21842.104486889501</v>
      </c>
      <c r="AB843">
        <v>3482.3527420365122</v>
      </c>
      <c r="AC843">
        <v>3459.4625274193422</v>
      </c>
      <c r="AD843">
        <v>2996.0348229747378</v>
      </c>
      <c r="AE843">
        <v>4089.0342573772832</v>
      </c>
      <c r="AF843">
        <v>60.999555512413117</v>
      </c>
      <c r="AG843">
        <v>60.706397026517912</v>
      </c>
      <c r="AH843">
        <v>59.651113640949212</v>
      </c>
      <c r="AI843">
        <v>63.222429637746757</v>
      </c>
      <c r="AJ843">
        <v>0.52161684220762017</v>
      </c>
      <c r="AK843">
        <v>0.52161635290800112</v>
      </c>
      <c r="AL843">
        <v>0.52154831593758</v>
      </c>
      <c r="AM843">
        <v>0.52168566280529527</v>
      </c>
      <c r="AN843">
        <v>0.99133418230706338</v>
      </c>
      <c r="AO843">
        <v>0.9913341823070636</v>
      </c>
      <c r="AP843">
        <v>0.9913341823070636</v>
      </c>
      <c r="AQ843">
        <v>0.9913341823070636</v>
      </c>
      <c r="AR843">
        <v>14.014953821762621</v>
      </c>
      <c r="AS843">
        <v>14.014953821762621</v>
      </c>
      <c r="AT843">
        <v>14.014953821762621</v>
      </c>
      <c r="AU843">
        <v>14.014953821762621</v>
      </c>
      <c r="AV843" t="str">
        <f>VLOOKUP(Sheet1[[#This Row],[NPDES ID2]],Combined_Sheet__Major_Only___2[[NPDES ID2]:[ECHO BFR]],3,FALSE)</f>
        <v>IL</v>
      </c>
      <c r="AW843" t="s">
        <v>12181</v>
      </c>
      <c r="AX843" t="str">
        <f>VLOOKUP(Sheet1[[#This Row],[NPDES ID2]],Combined_Sheet__Major_Only___2[[NPDES ID2]:[ECHO BFR]],27,FALSE)</f>
        <v>-</v>
      </c>
      <c r="AY843" t="str">
        <f>VLOOKUP(Sheet1[[#This Row],[NPDES ID2]],Combined_Sheet__Major_Only___2[[NPDES ID2]:[ECHO BFR]],28,FALSE)</f>
        <v>-</v>
      </c>
      <c r="AZ843" t="str">
        <f>VLOOKUP(Sheet1[[#This Row],[NPDES ID2]],Combined_Sheet__Major_Only___2[[NPDES ID2]:[ECHO BFR]],29,FALSE)</f>
        <v>sludgeLagoon</v>
      </c>
      <c r="BA843">
        <f>VLOOKUP(Sheet1[[#This Row],[NPDES ID2]],Combined_Sheet__Major_Only___2[[NPDES ID2]:[ECHO BFR]],17,FALSE)</f>
        <v>41.764163000000003</v>
      </c>
      <c r="BB843">
        <f>VLOOKUP(Sheet1[[#This Row],[NPDES ID2]],Combined_Sheet__Major_Only___2[[NPDES ID2]:[ECHO BFR]],18,FALSE)</f>
        <v>-87.906670000000005</v>
      </c>
      <c r="BC843" t="str">
        <f>IF(ISNUMBER(SEARCH("aerobic",$AW843)),"aerobic","")</f>
        <v/>
      </c>
      <c r="BD843" t="str">
        <f>IF(ISNUMBER(SEARCH("anaer",$AW843)),"anaer","")</f>
        <v>anaer</v>
      </c>
      <c r="BE843" t="str">
        <f>IF(ISNUMBER(SEARCH("thickening",$AZ843)),"thickening","")</f>
        <v/>
      </c>
      <c r="BF843" s="3" t="str">
        <f>IF(ISNUMBER(SEARCH("airDry",$AW843)),"airDry","")</f>
        <v/>
      </c>
      <c r="BG843" s="3" t="str">
        <f>IF(ISNUMBER(SEARCH("heatDry",$AY843)),"heatDry","")</f>
        <v/>
      </c>
      <c r="BH843" s="3" t="str">
        <f>IF(AND(ISNUMBER(SEARCH("aerobic",$AW843)),ISNUMBER(SEARCH("anaer",$AW843))),"Combined Aer and Anaer.","")</f>
        <v/>
      </c>
    </row>
    <row r="844" spans="1:60" x14ac:dyDescent="0.3">
      <c r="A844" s="4">
        <v>842</v>
      </c>
      <c r="B844" t="s">
        <v>4117</v>
      </c>
      <c r="C844">
        <v>995.51</v>
      </c>
      <c r="D844">
        <v>302.57317225318633</v>
      </c>
      <c r="E844">
        <v>303.24191760420069</v>
      </c>
      <c r="F844">
        <v>243.20554597825051</v>
      </c>
      <c r="G844">
        <v>360.55768174331263</v>
      </c>
      <c r="H844">
        <v>-77.671875432555709</v>
      </c>
      <c r="I844">
        <v>-77.755718326406253</v>
      </c>
      <c r="J844">
        <v>-90.583987853521961</v>
      </c>
      <c r="K844">
        <v>-64.504563928974122</v>
      </c>
      <c r="L844">
        <v>532.19015684349279</v>
      </c>
      <c r="M844">
        <v>528.56832492702108</v>
      </c>
      <c r="N844">
        <v>515.43998633253045</v>
      </c>
      <c r="O844">
        <v>559.79043628340742</v>
      </c>
      <c r="P844">
        <v>23.675076631383131</v>
      </c>
      <c r="Q844">
        <v>23.640999488937549</v>
      </c>
      <c r="R844">
        <v>20.020910995634338</v>
      </c>
      <c r="S844">
        <v>27.004824054999169</v>
      </c>
      <c r="T844">
        <v>62.287258933254613</v>
      </c>
      <c r="U844">
        <v>62.287159969672892</v>
      </c>
      <c r="V844">
        <v>62.244787651965041</v>
      </c>
      <c r="W844">
        <v>62.329322575754759</v>
      </c>
      <c r="X844">
        <v>5246.8296994662851</v>
      </c>
      <c r="Y844">
        <v>5276.6659843216694</v>
      </c>
      <c r="Z844">
        <v>4987.8627050454425</v>
      </c>
      <c r="AA844">
        <v>5413.5072275816538</v>
      </c>
      <c r="AB844">
        <v>1037.152598967793</v>
      </c>
      <c r="AC844">
        <v>1022.0647489245169</v>
      </c>
      <c r="AD844">
        <v>863.35258308743823</v>
      </c>
      <c r="AE844">
        <v>1285.576365047797</v>
      </c>
      <c r="AF844">
        <v>52.392862185111447</v>
      </c>
      <c r="AG844">
        <v>52.03600749977403</v>
      </c>
      <c r="AH844">
        <v>50.745450001401963</v>
      </c>
      <c r="AI844">
        <v>55.107491318787027</v>
      </c>
      <c r="AJ844">
        <v>0.41673329847843832</v>
      </c>
      <c r="AK844">
        <v>0.41673314817899831</v>
      </c>
      <c r="AL844">
        <v>0.4167121472296601</v>
      </c>
      <c r="AM844">
        <v>0.41675453858569272</v>
      </c>
      <c r="AN844">
        <v>0.96073173188718453</v>
      </c>
      <c r="AO844">
        <v>0.96073173188718475</v>
      </c>
      <c r="AP844">
        <v>0.96073173188718475</v>
      </c>
      <c r="AQ844">
        <v>0.96073173188718475</v>
      </c>
      <c r="AR844">
        <v>10.7745484299361</v>
      </c>
      <c r="AS844">
        <v>10.77454842993609</v>
      </c>
      <c r="AT844">
        <v>10.77454842993609</v>
      </c>
      <c r="AU844">
        <v>10.77454842993609</v>
      </c>
      <c r="AV844" t="str">
        <f>VLOOKUP(Sheet1[[#This Row],[NPDES ID2]],Combined_Sheet__Major_Only___2[[NPDES ID2]:[ECHO BFR]],3,FALSE)</f>
        <v>MA</v>
      </c>
      <c r="AW844" t="s">
        <v>54</v>
      </c>
      <c r="AX844" t="str">
        <f>VLOOKUP(Sheet1[[#This Row],[NPDES ID2]],Combined_Sheet__Major_Only___2[[NPDES ID2]:[ECHO BFR]],27,FALSE)</f>
        <v>other</v>
      </c>
      <c r="AY844" t="str">
        <f>VLOOKUP(Sheet1[[#This Row],[NPDES ID2]],Combined_Sheet__Major_Only___2[[NPDES ID2]:[ECHO BFR]],28,FALSE)</f>
        <v>-</v>
      </c>
      <c r="AZ844" t="str">
        <f>VLOOKUP(Sheet1[[#This Row],[NPDES ID2]],Combined_Sheet__Major_Only___2[[NPDES ID2]:[ECHO BFR]],29,FALSE)</f>
        <v>thickening, preliminaryOps</v>
      </c>
      <c r="BA844">
        <f>VLOOKUP(Sheet1[[#This Row],[NPDES ID2]],Combined_Sheet__Major_Only___2[[NPDES ID2]:[ECHO BFR]],17,FALSE)</f>
        <v>42.313056000000003</v>
      </c>
      <c r="BB844">
        <f>VLOOKUP(Sheet1[[#This Row],[NPDES ID2]],Combined_Sheet__Major_Only___2[[NPDES ID2]:[ECHO BFR]],18,FALSE)</f>
        <v>-72.623333000000002</v>
      </c>
      <c r="BC844" t="str">
        <f>IF(ISNUMBER(SEARCH("aerobic",$AW844)),"aerobic","")</f>
        <v/>
      </c>
      <c r="BD844" t="str">
        <f>IF(ISNUMBER(SEARCH("anaer",$AW844)),"anaer","")</f>
        <v/>
      </c>
      <c r="BE844" t="str">
        <f>IF(ISNUMBER(SEARCH("thickening",$AZ844)),"thickening","")</f>
        <v>thickening</v>
      </c>
      <c r="BF844" s="2" t="str">
        <f>IF(ISNUMBER(SEARCH("airDry",$AW844)),"airDry","")</f>
        <v/>
      </c>
      <c r="BG844" s="2" t="str">
        <f>IF(ISNUMBER(SEARCH("heatDry",$AY844)),"heatDry","")</f>
        <v/>
      </c>
      <c r="BH844" s="2" t="str">
        <f>IF(AND(ISNUMBER(SEARCH("aerobic",$AW844)),ISNUMBER(SEARCH("anaer",$AW844))),"Combined Aer and Anaer.","")</f>
        <v/>
      </c>
    </row>
    <row r="845" spans="1:60" x14ac:dyDescent="0.3">
      <c r="A845" s="4">
        <v>843</v>
      </c>
      <c r="B845" t="s">
        <v>4122</v>
      </c>
      <c r="C845">
        <v>995.11</v>
      </c>
      <c r="D845">
        <v>246.5245161292448</v>
      </c>
      <c r="E845">
        <v>246.03102124341831</v>
      </c>
      <c r="F845">
        <v>198.98668950343259</v>
      </c>
      <c r="G845">
        <v>295.25306641314728</v>
      </c>
      <c r="H845">
        <v>-76.757148917172259</v>
      </c>
      <c r="I845">
        <v>-77.990789592804305</v>
      </c>
      <c r="J845">
        <v>-90.866267732263893</v>
      </c>
      <c r="K845">
        <v>-60.606996931366837</v>
      </c>
      <c r="L845">
        <v>652.68778626958442</v>
      </c>
      <c r="M845">
        <v>649.9672307981831</v>
      </c>
      <c r="N845">
        <v>640.10509954559836</v>
      </c>
      <c r="O845">
        <v>673.42121177996205</v>
      </c>
      <c r="P845">
        <v>23.45356405949272</v>
      </c>
      <c r="Q845">
        <v>23.7283513222106</v>
      </c>
      <c r="R845">
        <v>19.05152650928715</v>
      </c>
      <c r="S845">
        <v>26.849383874944071</v>
      </c>
      <c r="T845">
        <v>60.855473441591407</v>
      </c>
      <c r="U845">
        <v>60.855376687639577</v>
      </c>
      <c r="V845">
        <v>60.813950446637392</v>
      </c>
      <c r="W845">
        <v>60.89659789939558</v>
      </c>
      <c r="X845">
        <v>4176.3161332482632</v>
      </c>
      <c r="Y845">
        <v>4190.9391446294194</v>
      </c>
      <c r="Z845">
        <v>4049.2933558760269</v>
      </c>
      <c r="AA845">
        <v>4257.2368864248247</v>
      </c>
      <c r="AB845">
        <v>665.70515284312069</v>
      </c>
      <c r="AC845">
        <v>661.37695727577625</v>
      </c>
      <c r="AD845">
        <v>575.2046639838826</v>
      </c>
      <c r="AE845">
        <v>778.64636890697045</v>
      </c>
      <c r="AF845">
        <v>64.28072815686042</v>
      </c>
      <c r="AG845">
        <v>64.012494856640316</v>
      </c>
      <c r="AH845">
        <v>63.043135325005302</v>
      </c>
      <c r="AI845">
        <v>66.320170635071079</v>
      </c>
      <c r="AJ845">
        <v>0.56169303799428283</v>
      </c>
      <c r="AK845">
        <v>0.56169287239730892</v>
      </c>
      <c r="AL845">
        <v>0.56166972102884771</v>
      </c>
      <c r="AM845">
        <v>0.56171645266529491</v>
      </c>
      <c r="AN845">
        <v>0.95986103121088873</v>
      </c>
      <c r="AO845">
        <v>0.95986103121088873</v>
      </c>
      <c r="AP845">
        <v>0.95986103121088873</v>
      </c>
      <c r="AQ845">
        <v>0.95986103121088873</v>
      </c>
      <c r="AR845">
        <v>14.9686690846885</v>
      </c>
      <c r="AS845">
        <v>14.9686690846885</v>
      </c>
      <c r="AT845">
        <v>14.9686690846885</v>
      </c>
      <c r="AU845">
        <v>14.9686690846885</v>
      </c>
      <c r="AV845" t="str">
        <f>VLOOKUP(Sheet1[[#This Row],[NPDES ID2]],Combined_Sheet__Major_Only___2[[NPDES ID2]:[ECHO BFR]],3,FALSE)</f>
        <v>IN</v>
      </c>
      <c r="AW845" t="s">
        <v>12181</v>
      </c>
      <c r="AX845" t="str">
        <f>VLOOKUP(Sheet1[[#This Row],[NPDES ID2]],Combined_Sheet__Major_Only___2[[NPDES ID2]:[ECHO BFR]],27,FALSE)</f>
        <v>-</v>
      </c>
      <c r="AY845" t="str">
        <f>VLOOKUP(Sheet1[[#This Row],[NPDES ID2]],Combined_Sheet__Major_Only___2[[NPDES ID2]:[ECHO BFR]],28,FALSE)</f>
        <v>-</v>
      </c>
      <c r="AZ845" t="str">
        <f>VLOOKUP(Sheet1[[#This Row],[NPDES ID2]],Combined_Sheet__Major_Only___2[[NPDES ID2]:[ECHO BFR]],29,FALSE)</f>
        <v>preliminaryOps, thickening, sludgeLagoon</v>
      </c>
      <c r="BA845">
        <f>VLOOKUP(Sheet1[[#This Row],[NPDES ID2]],Combined_Sheet__Major_Only___2[[NPDES ID2]:[ECHO BFR]],17,FALSE)</f>
        <v>40.417889000000002</v>
      </c>
      <c r="BB845">
        <f>VLOOKUP(Sheet1[[#This Row],[NPDES ID2]],Combined_Sheet__Major_Only___2[[NPDES ID2]:[ECHO BFR]],18,FALSE)</f>
        <v>-86.904499999999999</v>
      </c>
      <c r="BC845" t="str">
        <f>IF(ISNUMBER(SEARCH("aerobic",$AW845)),"aerobic","")</f>
        <v/>
      </c>
      <c r="BD845" t="str">
        <f>IF(ISNUMBER(SEARCH("anaer",$AW845)),"anaer","")</f>
        <v>anaer</v>
      </c>
      <c r="BE845" t="str">
        <f>IF(ISNUMBER(SEARCH("thickening",$AZ845)),"thickening","")</f>
        <v>thickening</v>
      </c>
      <c r="BF845" s="3" t="str">
        <f>IF(ISNUMBER(SEARCH("airDry",$AW845)),"airDry","")</f>
        <v/>
      </c>
      <c r="BG845" s="3" t="str">
        <f>IF(ISNUMBER(SEARCH("heatDry",$AY845)),"heatDry","")</f>
        <v/>
      </c>
      <c r="BH845" s="3" t="str">
        <f>IF(AND(ISNUMBER(SEARCH("aerobic",$AW845)),ISNUMBER(SEARCH("anaer",$AW845))),"Combined Aer and Anaer.","")</f>
        <v/>
      </c>
    </row>
    <row r="846" spans="1:60" x14ac:dyDescent="0.3">
      <c r="A846" s="4">
        <v>844</v>
      </c>
      <c r="B846" t="s">
        <v>4127</v>
      </c>
      <c r="C846">
        <v>988</v>
      </c>
      <c r="D846">
        <v>256.72019403811271</v>
      </c>
      <c r="E846">
        <v>256.38284191007631</v>
      </c>
      <c r="F846">
        <v>206.525985616886</v>
      </c>
      <c r="G846">
        <v>307.16415393187651</v>
      </c>
      <c r="H846">
        <v>-76.9116063159954</v>
      </c>
      <c r="I846">
        <v>-78.10609689571001</v>
      </c>
      <c r="J846">
        <v>-90.80589252881083</v>
      </c>
      <c r="K846">
        <v>-61.583744043476919</v>
      </c>
      <c r="L846">
        <v>623.23746807584746</v>
      </c>
      <c r="M846">
        <v>620.35155482510834</v>
      </c>
      <c r="N846">
        <v>609.88816189531894</v>
      </c>
      <c r="O846">
        <v>645.23461173264116</v>
      </c>
      <c r="P846">
        <v>23.331899759250831</v>
      </c>
      <c r="Q846">
        <v>23.568466007953841</v>
      </c>
      <c r="R846">
        <v>19.085013551076329</v>
      </c>
      <c r="S846">
        <v>26.74609513831912</v>
      </c>
      <c r="T846">
        <v>94.101424597767021</v>
      </c>
      <c r="U846">
        <v>94.101276536375906</v>
      </c>
      <c r="V846">
        <v>94.037882465604781</v>
      </c>
      <c r="W846">
        <v>94.164356853395105</v>
      </c>
      <c r="X846">
        <v>6715.1335751868482</v>
      </c>
      <c r="Y846">
        <v>6741.3103218303277</v>
      </c>
      <c r="Z846">
        <v>6488.2541976345155</v>
      </c>
      <c r="AA846">
        <v>6859.8226818720132</v>
      </c>
      <c r="AB846">
        <v>1052.395159406384</v>
      </c>
      <c r="AC846">
        <v>1046.0188805161811</v>
      </c>
      <c r="AD846">
        <v>910.8619212232569</v>
      </c>
      <c r="AE846">
        <v>1227.205307370165</v>
      </c>
      <c r="AF846">
        <v>61.82287967087268</v>
      </c>
      <c r="AG846">
        <v>61.536235708652697</v>
      </c>
      <c r="AH846">
        <v>60.500718586272129</v>
      </c>
      <c r="AI846">
        <v>64.001746843340158</v>
      </c>
      <c r="AJ846">
        <v>0.53166875446139106</v>
      </c>
      <c r="AK846">
        <v>0.53166854950712994</v>
      </c>
      <c r="AL846">
        <v>0.53163991781022046</v>
      </c>
      <c r="AM846">
        <v>0.53169771237528285</v>
      </c>
      <c r="AN846">
        <v>0.97350315745806526</v>
      </c>
      <c r="AO846">
        <v>0.97350315745806482</v>
      </c>
      <c r="AP846">
        <v>0.97350315745806482</v>
      </c>
      <c r="AQ846">
        <v>0.97350315745806482</v>
      </c>
      <c r="AR846">
        <v>14.54501585669758</v>
      </c>
      <c r="AS846">
        <v>14.54501585669758</v>
      </c>
      <c r="AT846">
        <v>14.54501585669758</v>
      </c>
      <c r="AU846">
        <v>14.54501585669758</v>
      </c>
      <c r="AV846" t="str">
        <f>VLOOKUP(Sheet1[[#This Row],[NPDES ID2]],Combined_Sheet__Major_Only___2[[NPDES ID2]:[ECHO BFR]],3,FALSE)</f>
        <v>MT</v>
      </c>
      <c r="AW846" t="s">
        <v>41</v>
      </c>
      <c r="AX846" t="str">
        <f>VLOOKUP(Sheet1[[#This Row],[NPDES ID2]],Combined_Sheet__Major_Only___2[[NPDES ID2]:[ECHO BFR]],27,FALSE)</f>
        <v>methaneBioCaptureRecover</v>
      </c>
      <c r="AY846" t="str">
        <f>VLOOKUP(Sheet1[[#This Row],[NPDES ID2]],Combined_Sheet__Major_Only___2[[NPDES ID2]:[ECHO BFR]],28,FALSE)</f>
        <v>-</v>
      </c>
      <c r="AZ846" t="str">
        <f>VLOOKUP(Sheet1[[#This Row],[NPDES ID2]],Combined_Sheet__Major_Only___2[[NPDES ID2]:[ECHO BFR]],29,FALSE)</f>
        <v>thickening, preliminaryOps</v>
      </c>
      <c r="BA846">
        <f>VLOOKUP(Sheet1[[#This Row],[NPDES ID2]],Combined_Sheet__Major_Only___2[[NPDES ID2]:[ECHO BFR]],17,FALSE)</f>
        <v>45.722050000000003</v>
      </c>
      <c r="BB846">
        <f>VLOOKUP(Sheet1[[#This Row],[NPDES ID2]],Combined_Sheet__Major_Only___2[[NPDES ID2]:[ECHO BFR]],18,FALSE)</f>
        <v>-111.06765</v>
      </c>
      <c r="BC846" t="str">
        <f>IF(ISNUMBER(SEARCH("aerobic",$AW846)),"aerobic","")</f>
        <v>aerobic</v>
      </c>
      <c r="BD846" t="str">
        <f>IF(ISNUMBER(SEARCH("anaer",$AW846)),"anaer","")</f>
        <v/>
      </c>
      <c r="BE846" t="str">
        <f>IF(ISNUMBER(SEARCH("thickening",$AZ846)),"thickening","")</f>
        <v>thickening</v>
      </c>
      <c r="BF846" s="2" t="str">
        <f>IF(ISNUMBER(SEARCH("airDry",$AW846)),"airDry","")</f>
        <v/>
      </c>
      <c r="BG846" s="2" t="str">
        <f>IF(ISNUMBER(SEARCH("heatDry",$AY846)),"heatDry","")</f>
        <v/>
      </c>
      <c r="BH846" s="2" t="str">
        <f>IF(AND(ISNUMBER(SEARCH("aerobic",$AW846)),ISNUMBER(SEARCH("anaer",$AW846))),"Combined Aer and Anaer.","")</f>
        <v/>
      </c>
    </row>
    <row r="847" spans="1:60" x14ac:dyDescent="0.3">
      <c r="A847" s="4">
        <v>845</v>
      </c>
      <c r="B847" t="s">
        <v>4132</v>
      </c>
      <c r="C847">
        <v>987.03</v>
      </c>
      <c r="D847">
        <v>254.7770980971863</v>
      </c>
      <c r="E847">
        <v>254.400989670115</v>
      </c>
      <c r="F847">
        <v>205.12952234119729</v>
      </c>
      <c r="G847">
        <v>304.88801287326851</v>
      </c>
      <c r="H847">
        <v>-76.928078290251179</v>
      </c>
      <c r="I847">
        <v>-78.219980694448722</v>
      </c>
      <c r="J847">
        <v>-90.978942449296198</v>
      </c>
      <c r="K847">
        <v>-61.491195198041552</v>
      </c>
      <c r="L847">
        <v>627.49293306239031</v>
      </c>
      <c r="M847">
        <v>624.64580828939404</v>
      </c>
      <c r="N847">
        <v>614.32553536720536</v>
      </c>
      <c r="O847">
        <v>649.18965239803936</v>
      </c>
      <c r="P847">
        <v>23.300380484665901</v>
      </c>
      <c r="Q847">
        <v>23.548858277808311</v>
      </c>
      <c r="R847">
        <v>19.033572607512031</v>
      </c>
      <c r="S847">
        <v>26.69613564128645</v>
      </c>
      <c r="T847">
        <v>48.010326980908431</v>
      </c>
      <c r="U847">
        <v>48.01025005047039</v>
      </c>
      <c r="V847">
        <v>47.977311459271938</v>
      </c>
      <c r="W847">
        <v>48.043025620010113</v>
      </c>
      <c r="X847">
        <v>3399.4257547457019</v>
      </c>
      <c r="Y847">
        <v>3412.3859484563031</v>
      </c>
      <c r="Z847">
        <v>3286.9337017374851</v>
      </c>
      <c r="AA847">
        <v>3471.1688576644642</v>
      </c>
      <c r="AB847">
        <v>642.64920297458582</v>
      </c>
      <c r="AC847">
        <v>636.40868264150822</v>
      </c>
      <c r="AD847">
        <v>540.26960155814993</v>
      </c>
      <c r="AE847">
        <v>773.85897762470643</v>
      </c>
      <c r="AF847">
        <v>62.305195588249298</v>
      </c>
      <c r="AG847">
        <v>62.022219891599711</v>
      </c>
      <c r="AH847">
        <v>60.999302386801148</v>
      </c>
      <c r="AI847">
        <v>64.45714314912685</v>
      </c>
      <c r="AJ847">
        <v>0.53755864030370548</v>
      </c>
      <c r="AK847">
        <v>0.53755848662770833</v>
      </c>
      <c r="AL847">
        <v>0.53753700024559203</v>
      </c>
      <c r="AM847">
        <v>0.53758037100893108</v>
      </c>
      <c r="AN847">
        <v>0.9498936518207175</v>
      </c>
      <c r="AO847">
        <v>0.94989365182071728</v>
      </c>
      <c r="AP847">
        <v>0.94989365182071728</v>
      </c>
      <c r="AQ847">
        <v>0.94989365182071728</v>
      </c>
      <c r="AR847">
        <v>13.13476353870052</v>
      </c>
      <c r="AS847">
        <v>13.13476353870052</v>
      </c>
      <c r="AT847">
        <v>13.13476353870052</v>
      </c>
      <c r="AU847">
        <v>13.13476353870052</v>
      </c>
      <c r="AV847" t="str">
        <f>VLOOKUP(Sheet1[[#This Row],[NPDES ID2]],Combined_Sheet__Major_Only___2[[NPDES ID2]:[ECHO BFR]],3,FALSE)</f>
        <v>IL</v>
      </c>
      <c r="AW847" t="s">
        <v>12181</v>
      </c>
      <c r="AX847" t="str">
        <f>VLOOKUP(Sheet1[[#This Row],[NPDES ID2]],Combined_Sheet__Major_Only___2[[NPDES ID2]:[ECHO BFR]],27,FALSE)</f>
        <v>-</v>
      </c>
      <c r="AY847" t="str">
        <f>VLOOKUP(Sheet1[[#This Row],[NPDES ID2]],Combined_Sheet__Major_Only___2[[NPDES ID2]:[ECHO BFR]],28,FALSE)</f>
        <v>-</v>
      </c>
      <c r="AZ847" t="str">
        <f>VLOOKUP(Sheet1[[#This Row],[NPDES ID2]],Combined_Sheet__Major_Only___2[[NPDES ID2]:[ECHO BFR]],29,FALSE)</f>
        <v>thickening, preliminaryOps</v>
      </c>
      <c r="BA847">
        <f>VLOOKUP(Sheet1[[#This Row],[NPDES ID2]],Combined_Sheet__Major_Only___2[[NPDES ID2]:[ECHO BFR]],17,FALSE)</f>
        <v>41.476104999999997</v>
      </c>
      <c r="BB847">
        <f>VLOOKUP(Sheet1[[#This Row],[NPDES ID2]],Combined_Sheet__Major_Only___2[[NPDES ID2]:[ECHO BFR]],18,FALSE)</f>
        <v>-88.167494000000005</v>
      </c>
      <c r="BC847" t="str">
        <f>IF(ISNUMBER(SEARCH("aerobic",$AW847)),"aerobic","")</f>
        <v/>
      </c>
      <c r="BD847" t="str">
        <f>IF(ISNUMBER(SEARCH("anaer",$AW847)),"anaer","")</f>
        <v>anaer</v>
      </c>
      <c r="BE847" t="str">
        <f>IF(ISNUMBER(SEARCH("thickening",$AZ847)),"thickening","")</f>
        <v>thickening</v>
      </c>
      <c r="BF847" s="3" t="str">
        <f>IF(ISNUMBER(SEARCH("airDry",$AW847)),"airDry","")</f>
        <v/>
      </c>
      <c r="BG847" s="3" t="str">
        <f>IF(ISNUMBER(SEARCH("heatDry",$AY847)),"heatDry","")</f>
        <v/>
      </c>
      <c r="BH847" s="3" t="str">
        <f>IF(AND(ISNUMBER(SEARCH("aerobic",$AW847)),ISNUMBER(SEARCH("anaer",$AW847))),"Combined Aer and Anaer.","")</f>
        <v/>
      </c>
    </row>
    <row r="848" spans="1:60" x14ac:dyDescent="0.3">
      <c r="A848" s="4">
        <v>846</v>
      </c>
      <c r="B848" t="s">
        <v>4136</v>
      </c>
      <c r="C848">
        <v>985.62</v>
      </c>
      <c r="D848">
        <v>304.18119744233798</v>
      </c>
      <c r="E848">
        <v>304.89268908249869</v>
      </c>
      <c r="F848">
        <v>244.5334111297941</v>
      </c>
      <c r="G848">
        <v>362.38920516504982</v>
      </c>
      <c r="H848">
        <v>-77.673428309937094</v>
      </c>
      <c r="I848">
        <v>-77.744514161547642</v>
      </c>
      <c r="J848">
        <v>-90.547844142192019</v>
      </c>
      <c r="K848">
        <v>-64.569023401662378</v>
      </c>
      <c r="L848">
        <v>525.19354605205058</v>
      </c>
      <c r="M848">
        <v>521.5950471653872</v>
      </c>
      <c r="N848">
        <v>508.55088416079121</v>
      </c>
      <c r="O848">
        <v>552.61678762174051</v>
      </c>
      <c r="P848">
        <v>23.442520195727319</v>
      </c>
      <c r="Q848">
        <v>23.40170083475487</v>
      </c>
      <c r="R848">
        <v>19.831433920799121</v>
      </c>
      <c r="S848">
        <v>26.729357684924011</v>
      </c>
      <c r="T848">
        <v>66.487291641218079</v>
      </c>
      <c r="U848">
        <v>66.487186195856907</v>
      </c>
      <c r="V848">
        <v>66.442038634838411</v>
      </c>
      <c r="W848">
        <v>66.53211030984815</v>
      </c>
      <c r="X848">
        <v>5618.9075190165731</v>
      </c>
      <c r="Y848">
        <v>5651.0732911837949</v>
      </c>
      <c r="Z848">
        <v>5339.7224447730969</v>
      </c>
      <c r="AA848">
        <v>5798.6342795110722</v>
      </c>
      <c r="AB848">
        <v>1239.9454843873741</v>
      </c>
      <c r="AC848">
        <v>1217.3641685902321</v>
      </c>
      <c r="AD848">
        <v>1010.842240984742</v>
      </c>
      <c r="AE848">
        <v>1577.769651591758</v>
      </c>
      <c r="AF848">
        <v>52.223014894211133</v>
      </c>
      <c r="AG848">
        <v>51.864888915988857</v>
      </c>
      <c r="AH848">
        <v>50.569810451751707</v>
      </c>
      <c r="AI848">
        <v>54.947201573175718</v>
      </c>
      <c r="AJ848">
        <v>0.4146675753824573</v>
      </c>
      <c r="AK848">
        <v>0.41466741885673308</v>
      </c>
      <c r="AL848">
        <v>0.4146455510423086</v>
      </c>
      <c r="AM848">
        <v>0.41468969230958802</v>
      </c>
      <c r="AN848">
        <v>0.96308097320429387</v>
      </c>
      <c r="AO848">
        <v>0.96308097320429331</v>
      </c>
      <c r="AP848">
        <v>0.96308097320429331</v>
      </c>
      <c r="AQ848">
        <v>0.96308097320429331</v>
      </c>
      <c r="AR848">
        <v>10.126247522566469</v>
      </c>
      <c r="AS848">
        <v>10.126247522566469</v>
      </c>
      <c r="AT848">
        <v>10.126247522566469</v>
      </c>
      <c r="AU848">
        <v>10.126247522566469</v>
      </c>
      <c r="AV848" t="str">
        <f>VLOOKUP(Sheet1[[#This Row],[NPDES ID2]],Combined_Sheet__Major_Only___2[[NPDES ID2]:[ECHO BFR]],3,FALSE)</f>
        <v>NJ</v>
      </c>
      <c r="AW848" t="s">
        <v>54</v>
      </c>
      <c r="AX848" t="str">
        <f>VLOOKUP(Sheet1[[#This Row],[NPDES ID2]],Combined_Sheet__Major_Only___2[[NPDES ID2]:[ECHO BFR]],27,FALSE)</f>
        <v>-</v>
      </c>
      <c r="AY848" t="str">
        <f>VLOOKUP(Sheet1[[#This Row],[NPDES ID2]],Combined_Sheet__Major_Only___2[[NPDES ID2]:[ECHO BFR]],28,FALSE)</f>
        <v>-</v>
      </c>
      <c r="AZ848" t="str">
        <f>VLOOKUP(Sheet1[[#This Row],[NPDES ID2]],Combined_Sheet__Major_Only___2[[NPDES ID2]:[ECHO BFR]],29,FALSE)</f>
        <v>thickening</v>
      </c>
      <c r="BA848">
        <f>VLOOKUP(Sheet1[[#This Row],[NPDES ID2]],Combined_Sheet__Major_Only___2[[NPDES ID2]:[ECHO BFR]],17,FALSE)</f>
        <v>39.995507000000003</v>
      </c>
      <c r="BB848">
        <f>VLOOKUP(Sheet1[[#This Row],[NPDES ID2]],Combined_Sheet__Major_Only___2[[NPDES ID2]:[ECHO BFR]],18,FALSE)</f>
        <v>-74.797533999999999</v>
      </c>
      <c r="BC848" t="str">
        <f>IF(ISNUMBER(SEARCH("aerobic",$AW848)),"aerobic","")</f>
        <v/>
      </c>
      <c r="BD848" t="str">
        <f>IF(ISNUMBER(SEARCH("anaer",$AW848)),"anaer","")</f>
        <v/>
      </c>
      <c r="BE848" t="str">
        <f>IF(ISNUMBER(SEARCH("thickening",$AZ848)),"thickening","")</f>
        <v>thickening</v>
      </c>
      <c r="BF848" s="2" t="str">
        <f>IF(ISNUMBER(SEARCH("airDry",$AW848)),"airDry","")</f>
        <v/>
      </c>
      <c r="BG848" s="2" t="str">
        <f>IF(ISNUMBER(SEARCH("heatDry",$AY848)),"heatDry","")</f>
        <v/>
      </c>
      <c r="BH848" s="2" t="str">
        <f>IF(AND(ISNUMBER(SEARCH("aerobic",$AW848)),ISNUMBER(SEARCH("anaer",$AW848))),"Combined Aer and Anaer.","")</f>
        <v/>
      </c>
    </row>
    <row r="849" spans="1:60" x14ac:dyDescent="0.3">
      <c r="A849" s="4">
        <v>847</v>
      </c>
      <c r="B849" t="s">
        <v>4141</v>
      </c>
      <c r="C849">
        <v>975.5</v>
      </c>
      <c r="D849">
        <v>310.18513542742522</v>
      </c>
      <c r="E849">
        <v>311.23089392333912</v>
      </c>
      <c r="F849">
        <v>249.6081474091373</v>
      </c>
      <c r="G849">
        <v>369.30754495449509</v>
      </c>
      <c r="H849">
        <v>-77.769170810662658</v>
      </c>
      <c r="I849">
        <v>-77.755182614848067</v>
      </c>
      <c r="J849">
        <v>-90.471008359396649</v>
      </c>
      <c r="K849">
        <v>-65.006238148695871</v>
      </c>
      <c r="L849">
        <v>510.87374203214807</v>
      </c>
      <c r="M849">
        <v>507.2456266518422</v>
      </c>
      <c r="N849">
        <v>494.09556372069062</v>
      </c>
      <c r="O849">
        <v>538.51988714699792</v>
      </c>
      <c r="P849">
        <v>23.215981465868708</v>
      </c>
      <c r="Q849">
        <v>23.126231203753822</v>
      </c>
      <c r="R849">
        <v>19.677221571297601</v>
      </c>
      <c r="S849">
        <v>26.41817429935811</v>
      </c>
      <c r="T849">
        <v>48.973900346895917</v>
      </c>
      <c r="U849">
        <v>48.973821929405162</v>
      </c>
      <c r="V849">
        <v>48.94024664065595</v>
      </c>
      <c r="W849">
        <v>49.00723104531378</v>
      </c>
      <c r="X849">
        <v>4211.3794334744771</v>
      </c>
      <c r="Y849">
        <v>4236.3127997340698</v>
      </c>
      <c r="Z849">
        <v>3994.731034663605</v>
      </c>
      <c r="AA849">
        <v>4351.0391383979377</v>
      </c>
      <c r="AB849">
        <v>894.84854075397016</v>
      </c>
      <c r="AC849">
        <v>879.1651930704254</v>
      </c>
      <c r="AD849">
        <v>734.85628603424925</v>
      </c>
      <c r="AE849">
        <v>1131.192782669295</v>
      </c>
      <c r="AF849">
        <v>51.325712859342232</v>
      </c>
      <c r="AG849">
        <v>50.96094676541324</v>
      </c>
      <c r="AH849">
        <v>49.641494342015257</v>
      </c>
      <c r="AI849">
        <v>54.100943868477607</v>
      </c>
      <c r="AJ849">
        <v>0.40375739432082719</v>
      </c>
      <c r="AK849">
        <v>0.40375726181613047</v>
      </c>
      <c r="AL849">
        <v>0.40373874217698902</v>
      </c>
      <c r="AM849">
        <v>0.40377612472501861</v>
      </c>
      <c r="AN849">
        <v>0.95080995195843021</v>
      </c>
      <c r="AO849">
        <v>0.95080995195842999</v>
      </c>
      <c r="AP849">
        <v>0.95080995195842999</v>
      </c>
      <c r="AQ849">
        <v>0.95080995195842999</v>
      </c>
      <c r="AR849">
        <v>10.15168895098145</v>
      </c>
      <c r="AS849">
        <v>10.15168895098145</v>
      </c>
      <c r="AT849">
        <v>10.15168895098145</v>
      </c>
      <c r="AU849">
        <v>10.15168895098145</v>
      </c>
      <c r="AV849" t="str">
        <f>VLOOKUP(Sheet1[[#This Row],[NPDES ID2]],Combined_Sheet__Major_Only___2[[NPDES ID2]:[ECHO BFR]],3,FALSE)</f>
        <v>KS</v>
      </c>
      <c r="AW849" t="s">
        <v>54</v>
      </c>
      <c r="AX849" t="str">
        <f>VLOOKUP(Sheet1[[#This Row],[NPDES ID2]],Combined_Sheet__Major_Only___2[[NPDES ID2]:[ECHO BFR]],27,FALSE)</f>
        <v>-</v>
      </c>
      <c r="AY849" t="str">
        <f>VLOOKUP(Sheet1[[#This Row],[NPDES ID2]],Combined_Sheet__Major_Only___2[[NPDES ID2]:[ECHO BFR]],28,FALSE)</f>
        <v>-</v>
      </c>
      <c r="AZ849" t="str">
        <f>VLOOKUP(Sheet1[[#This Row],[NPDES ID2]],Combined_Sheet__Major_Only___2[[NPDES ID2]:[ECHO BFR]],29,FALSE)</f>
        <v>thickening</v>
      </c>
      <c r="BA849">
        <f>VLOOKUP(Sheet1[[#This Row],[NPDES ID2]],Combined_Sheet__Major_Only___2[[NPDES ID2]:[ECHO BFR]],17,FALSE)</f>
        <v>39.064853999999997</v>
      </c>
      <c r="BB849">
        <f>VLOOKUP(Sheet1[[#This Row],[NPDES ID2]],Combined_Sheet__Major_Only___2[[NPDES ID2]:[ECHO BFR]],18,FALSE)</f>
        <v>-94.861221999999998</v>
      </c>
      <c r="BC849" t="str">
        <f>IF(ISNUMBER(SEARCH("aerobic",$AW849)),"aerobic","")</f>
        <v/>
      </c>
      <c r="BD849" t="str">
        <f>IF(ISNUMBER(SEARCH("anaer",$AW849)),"anaer","")</f>
        <v/>
      </c>
      <c r="BE849" t="str">
        <f>IF(ISNUMBER(SEARCH("thickening",$AZ849)),"thickening","")</f>
        <v>thickening</v>
      </c>
      <c r="BF849" s="3" t="str">
        <f>IF(ISNUMBER(SEARCH("airDry",$AW849)),"airDry","")</f>
        <v/>
      </c>
      <c r="BG849" s="3" t="str">
        <f>IF(ISNUMBER(SEARCH("heatDry",$AY849)),"heatDry","")</f>
        <v/>
      </c>
      <c r="BH849" s="3" t="str">
        <f>IF(AND(ISNUMBER(SEARCH("aerobic",$AW849)),ISNUMBER(SEARCH("anaer",$AW849))),"Combined Aer and Anaer.","")</f>
        <v/>
      </c>
    </row>
    <row r="850" spans="1:60" x14ac:dyDescent="0.3">
      <c r="A850" s="4">
        <v>848</v>
      </c>
      <c r="B850" t="s">
        <v>4145</v>
      </c>
      <c r="C850">
        <v>975.25</v>
      </c>
      <c r="D850">
        <v>254.68961406423699</v>
      </c>
      <c r="E850">
        <v>254.2731794014492</v>
      </c>
      <c r="F850">
        <v>205.25945312204919</v>
      </c>
      <c r="G850">
        <v>304.75222592829169</v>
      </c>
      <c r="H850">
        <v>-76.832473430746717</v>
      </c>
      <c r="I850">
        <v>-78.106585308029679</v>
      </c>
      <c r="J850">
        <v>-90.850575299671448</v>
      </c>
      <c r="K850">
        <v>-61.241589340818607</v>
      </c>
      <c r="L850">
        <v>621.77870196373453</v>
      </c>
      <c r="M850">
        <v>618.97933240276689</v>
      </c>
      <c r="N850">
        <v>608.82863710595768</v>
      </c>
      <c r="O850">
        <v>643.11826123610126</v>
      </c>
      <c r="P850">
        <v>23.01848969074091</v>
      </c>
      <c r="Q850">
        <v>23.264314333525601</v>
      </c>
      <c r="R850">
        <v>18.793350025951881</v>
      </c>
      <c r="S850">
        <v>26.368674350448121</v>
      </c>
      <c r="T850">
        <v>98.972986460425417</v>
      </c>
      <c r="U850">
        <v>98.972830880904894</v>
      </c>
      <c r="V850">
        <v>98.906217842470468</v>
      </c>
      <c r="W850">
        <v>99.039114234078852</v>
      </c>
      <c r="X850">
        <v>6987.8587050336246</v>
      </c>
      <c r="Y850">
        <v>7014.3472303200751</v>
      </c>
      <c r="Z850">
        <v>6758.2444645378619</v>
      </c>
      <c r="AA850">
        <v>7134.2314062210353</v>
      </c>
      <c r="AB850">
        <v>1418.7732061999579</v>
      </c>
      <c r="AC850">
        <v>1402.4403857470229</v>
      </c>
      <c r="AD850">
        <v>1177.895589890669</v>
      </c>
      <c r="AE850">
        <v>1732.4343293853981</v>
      </c>
      <c r="AF850">
        <v>62.484873029341998</v>
      </c>
      <c r="AG850">
        <v>62.203144083217708</v>
      </c>
      <c r="AH850">
        <v>61.185722594634854</v>
      </c>
      <c r="AI850">
        <v>64.625877399629644</v>
      </c>
      <c r="AJ850">
        <v>0.5397530448230633</v>
      </c>
      <c r="AK850">
        <v>0.53975281796628027</v>
      </c>
      <c r="AL850">
        <v>0.53972113587435644</v>
      </c>
      <c r="AM850">
        <v>0.53978508813554638</v>
      </c>
      <c r="AN850">
        <v>0.97476014829483748</v>
      </c>
      <c r="AO850">
        <v>0.97476014829483759</v>
      </c>
      <c r="AP850">
        <v>0.97476014829483759</v>
      </c>
      <c r="AQ850">
        <v>0.97476014829483759</v>
      </c>
      <c r="AR850">
        <v>12.66394728251046</v>
      </c>
      <c r="AS850">
        <v>12.66394728251046</v>
      </c>
      <c r="AT850">
        <v>12.66394728251046</v>
      </c>
      <c r="AU850">
        <v>12.66394728251046</v>
      </c>
      <c r="AV850" t="str">
        <f>VLOOKUP(Sheet1[[#This Row],[NPDES ID2]],Combined_Sheet__Major_Only___2[[NPDES ID2]:[ECHO BFR]],3,FALSE)</f>
        <v>TX</v>
      </c>
      <c r="AW850" t="s">
        <v>544</v>
      </c>
      <c r="AX850" t="str">
        <f>VLOOKUP(Sheet1[[#This Row],[NPDES ID2]],Combined_Sheet__Major_Only___2[[NPDES ID2]:[ECHO BFR]],27,FALSE)</f>
        <v>-</v>
      </c>
      <c r="AY850" t="str">
        <f>VLOOKUP(Sheet1[[#This Row],[NPDES ID2]],Combined_Sheet__Major_Only___2[[NPDES ID2]:[ECHO BFR]],28,FALSE)</f>
        <v>pasteurize</v>
      </c>
      <c r="AZ850" t="str">
        <f>VLOOKUP(Sheet1[[#This Row],[NPDES ID2]],Combined_Sheet__Major_Only___2[[NPDES ID2]:[ECHO BFR]],29,FALSE)</f>
        <v>thickening</v>
      </c>
      <c r="BA850">
        <f>VLOOKUP(Sheet1[[#This Row],[NPDES ID2]],Combined_Sheet__Major_Only___2[[NPDES ID2]:[ECHO BFR]],17,FALSE)</f>
        <v>29.604351999999999</v>
      </c>
      <c r="BB850">
        <f>VLOOKUP(Sheet1[[#This Row],[NPDES ID2]],Combined_Sheet__Major_Only___2[[NPDES ID2]:[ECHO BFR]],18,FALSE)</f>
        <v>-95.554741000000007</v>
      </c>
      <c r="BC850" t="str">
        <f>IF(ISNUMBER(SEARCH("aerobic",$AW850)),"aerobic","")</f>
        <v>aerobic</v>
      </c>
      <c r="BD850" t="str">
        <f>IF(ISNUMBER(SEARCH("anaer",$AW850)),"anaer","")</f>
        <v/>
      </c>
      <c r="BE850" t="str">
        <f>IF(ISNUMBER(SEARCH("thickening",$AZ850)),"thickening","")</f>
        <v>thickening</v>
      </c>
      <c r="BF850" s="2" t="str">
        <f>IF(ISNUMBER(SEARCH("airDry",$AW850)),"airDry","")</f>
        <v/>
      </c>
      <c r="BG850" s="2" t="str">
        <f>IF(ISNUMBER(SEARCH("heatDry",$AY850)),"heatDry","")</f>
        <v/>
      </c>
      <c r="BH850" s="2" t="str">
        <f>IF(AND(ISNUMBER(SEARCH("aerobic",$AW850)),ISNUMBER(SEARCH("anaer",$AW850))),"Combined Aer and Anaer.","")</f>
        <v/>
      </c>
    </row>
    <row r="851" spans="1:60" x14ac:dyDescent="0.3">
      <c r="A851" s="4">
        <v>849</v>
      </c>
      <c r="B851" t="s">
        <v>4150</v>
      </c>
      <c r="C851">
        <v>975</v>
      </c>
      <c r="D851">
        <v>315.30609973869059</v>
      </c>
      <c r="E851">
        <v>316.62478568458238</v>
      </c>
      <c r="F851">
        <v>253.98046549291729</v>
      </c>
      <c r="G851">
        <v>375.22780569371622</v>
      </c>
      <c r="H851">
        <v>-77.824098953665612</v>
      </c>
      <c r="I851">
        <v>-77.69350996611746</v>
      </c>
      <c r="J851">
        <v>-90.356368154599792</v>
      </c>
      <c r="K851">
        <v>-65.392003414310565</v>
      </c>
      <c r="L851">
        <v>502.3999849368808</v>
      </c>
      <c r="M851">
        <v>498.71272760791828</v>
      </c>
      <c r="N851">
        <v>485.34828031455322</v>
      </c>
      <c r="O851">
        <v>530.4968412407535</v>
      </c>
      <c r="P851">
        <v>23.216627477407648</v>
      </c>
      <c r="Q851">
        <v>23.122091262471709</v>
      </c>
      <c r="R851">
        <v>19.758045806610401</v>
      </c>
      <c r="S851">
        <v>26.37011631913705</v>
      </c>
      <c r="T851">
        <v>49.426877387926893</v>
      </c>
      <c r="U851">
        <v>49.426798271370792</v>
      </c>
      <c r="V851">
        <v>49.392923670308953</v>
      </c>
      <c r="W851">
        <v>49.460505218217541</v>
      </c>
      <c r="X851">
        <v>4320.0289305463048</v>
      </c>
      <c r="Y851">
        <v>4346.4208277651287</v>
      </c>
      <c r="Z851">
        <v>4090.5548199913142</v>
      </c>
      <c r="AA851">
        <v>4468.1348569776956</v>
      </c>
      <c r="AB851">
        <v>961.45915208825215</v>
      </c>
      <c r="AC851">
        <v>942.42519819674976</v>
      </c>
      <c r="AD851">
        <v>781.81989789339661</v>
      </c>
      <c r="AE851">
        <v>1232.6615399466421</v>
      </c>
      <c r="AF851">
        <v>50.500322622228659</v>
      </c>
      <c r="AG851">
        <v>50.12942334284898</v>
      </c>
      <c r="AH851">
        <v>48.787748037651127</v>
      </c>
      <c r="AI851">
        <v>53.322271928195093</v>
      </c>
      <c r="AJ851">
        <v>0.39372619686305899</v>
      </c>
      <c r="AK851">
        <v>0.3937260649652623</v>
      </c>
      <c r="AL851">
        <v>0.39370763121702568</v>
      </c>
      <c r="AM851">
        <v>0.39374484042724123</v>
      </c>
      <c r="AN851">
        <v>0.95122922415872191</v>
      </c>
      <c r="AO851">
        <v>0.95122922415872202</v>
      </c>
      <c r="AP851">
        <v>0.95122922415872202</v>
      </c>
      <c r="AQ851">
        <v>0.95122922415872202</v>
      </c>
      <c r="AR851">
        <v>9.749206228085896</v>
      </c>
      <c r="AS851">
        <v>9.749206228085896</v>
      </c>
      <c r="AT851">
        <v>9.749206228085896</v>
      </c>
      <c r="AU851">
        <v>9.749206228085896</v>
      </c>
      <c r="AV851" t="str">
        <f>VLOOKUP(Sheet1[[#This Row],[NPDES ID2]],Combined_Sheet__Major_Only___2[[NPDES ID2]:[ECHO BFR]],3,FALSE)</f>
        <v>NH</v>
      </c>
      <c r="AW851" t="s">
        <v>952</v>
      </c>
      <c r="AX851" t="str">
        <f>VLOOKUP(Sheet1[[#This Row],[NPDES ID2]],Combined_Sheet__Major_Only___2[[NPDES ID2]:[ECHO BFR]],27,FALSE)</f>
        <v>-</v>
      </c>
      <c r="AY851" t="str">
        <f>VLOOKUP(Sheet1[[#This Row],[NPDES ID2]],Combined_Sheet__Major_Only___2[[NPDES ID2]:[ECHO BFR]],28,FALSE)</f>
        <v>-</v>
      </c>
      <c r="AZ851" t="str">
        <f>VLOOKUP(Sheet1[[#This Row],[NPDES ID2]],Combined_Sheet__Major_Only___2[[NPDES ID2]:[ECHO BFR]],29,FALSE)</f>
        <v>thickening</v>
      </c>
      <c r="BA851">
        <f>VLOOKUP(Sheet1[[#This Row],[NPDES ID2]],Combined_Sheet__Major_Only___2[[NPDES ID2]:[ECHO BFR]],17,FALSE)</f>
        <v>43.389620000000001</v>
      </c>
      <c r="BB851">
        <f>VLOOKUP(Sheet1[[#This Row],[NPDES ID2]],Combined_Sheet__Major_Only___2[[NPDES ID2]:[ECHO BFR]],18,FALSE)</f>
        <v>-72.379045000000005</v>
      </c>
      <c r="BC851" t="str">
        <f>IF(ISNUMBER(SEARCH("aerobic",$AW851)),"aerobic","")</f>
        <v/>
      </c>
      <c r="BD851" t="str">
        <f>IF(ISNUMBER(SEARCH("anaer",$AW851)),"anaer","")</f>
        <v/>
      </c>
      <c r="BE851" t="str">
        <f>IF(ISNUMBER(SEARCH("thickening",$AZ851)),"thickening","")</f>
        <v>thickening</v>
      </c>
      <c r="BF851" s="3" t="str">
        <f>IF(ISNUMBER(SEARCH("airDry",$AW851)),"airDry","")</f>
        <v/>
      </c>
      <c r="BG851" s="3" t="str">
        <f>IF(ISNUMBER(SEARCH("heatDry",$AY851)),"heatDry","")</f>
        <v/>
      </c>
      <c r="BH851" s="3" t="str">
        <f>IF(AND(ISNUMBER(SEARCH("aerobic",$AW851)),ISNUMBER(SEARCH("anaer",$AW851))),"Combined Aer and Anaer.","")</f>
        <v/>
      </c>
    </row>
    <row r="852" spans="1:60" x14ac:dyDescent="0.3">
      <c r="A852" s="4">
        <v>850</v>
      </c>
      <c r="B852" t="s">
        <v>4155</v>
      </c>
      <c r="C852">
        <v>974.58</v>
      </c>
      <c r="D852">
        <v>240.6764232719093</v>
      </c>
      <c r="E852">
        <v>240.3238005136852</v>
      </c>
      <c r="F852">
        <v>195.0147279240625</v>
      </c>
      <c r="G852">
        <v>288.33796758561078</v>
      </c>
      <c r="H852">
        <v>-76.630922237678973</v>
      </c>
      <c r="I852">
        <v>-77.934826896811387</v>
      </c>
      <c r="J852">
        <v>-90.607309559110902</v>
      </c>
      <c r="K852">
        <v>-59.859411307471518</v>
      </c>
      <c r="L852">
        <v>657.57002043281068</v>
      </c>
      <c r="M852">
        <v>655.04252662650447</v>
      </c>
      <c r="N852">
        <v>645.88127007836545</v>
      </c>
      <c r="O852">
        <v>676.83016254893312</v>
      </c>
      <c r="P852">
        <v>22.935011722858171</v>
      </c>
      <c r="Q852">
        <v>23.22181525367192</v>
      </c>
      <c r="R852">
        <v>18.512234406454152</v>
      </c>
      <c r="S852">
        <v>26.41729209551012</v>
      </c>
      <c r="T852">
        <v>44.275948290262932</v>
      </c>
      <c r="U852">
        <v>44.275877122975018</v>
      </c>
      <c r="V852">
        <v>44.245406086246092</v>
      </c>
      <c r="W852">
        <v>44.306197350614347</v>
      </c>
      <c r="X852">
        <v>2953.617334287314</v>
      </c>
      <c r="Y852">
        <v>2963.1227542901929</v>
      </c>
      <c r="Z852">
        <v>2870.8074314648702</v>
      </c>
      <c r="AA852">
        <v>3006.3524107627109</v>
      </c>
      <c r="AB852">
        <v>471.28399112739822</v>
      </c>
      <c r="AC852">
        <v>468.48024507707947</v>
      </c>
      <c r="AD852">
        <v>407.36721174262198</v>
      </c>
      <c r="AE852">
        <v>551.47332752402713</v>
      </c>
      <c r="AF852">
        <v>66.125221639603026</v>
      </c>
      <c r="AG852">
        <v>65.870808551749093</v>
      </c>
      <c r="AH852">
        <v>64.95116785927442</v>
      </c>
      <c r="AI852">
        <v>68.059919173182834</v>
      </c>
      <c r="AJ852">
        <v>0.58424017969250208</v>
      </c>
      <c r="AK852">
        <v>0.58424003940761815</v>
      </c>
      <c r="AL852">
        <v>0.58422041768688726</v>
      </c>
      <c r="AM852">
        <v>0.58426002433015456</v>
      </c>
      <c r="AN852">
        <v>0.94599486847550407</v>
      </c>
      <c r="AO852">
        <v>0.94599486847550418</v>
      </c>
      <c r="AP852">
        <v>0.94599486847550418</v>
      </c>
      <c r="AQ852">
        <v>0.94599486847550418</v>
      </c>
      <c r="AR852">
        <v>15.38891787918536</v>
      </c>
      <c r="AS852">
        <v>15.388917879185369</v>
      </c>
      <c r="AT852">
        <v>15.388917879185369</v>
      </c>
      <c r="AU852">
        <v>15.388917879185369</v>
      </c>
      <c r="AV852" t="str">
        <f>VLOOKUP(Sheet1[[#This Row],[NPDES ID2]],Combined_Sheet__Major_Only___2[[NPDES ID2]:[ECHO BFR]],3,FALSE)</f>
        <v>CO</v>
      </c>
      <c r="AW852" t="s">
        <v>12181</v>
      </c>
      <c r="AX852" t="str">
        <f>VLOOKUP(Sheet1[[#This Row],[NPDES ID2]],Combined_Sheet__Major_Only___2[[NPDES ID2]:[ECHO BFR]],27,FALSE)</f>
        <v>-</v>
      </c>
      <c r="AY852" t="str">
        <f>VLOOKUP(Sheet1[[#This Row],[NPDES ID2]],Combined_Sheet__Major_Only___2[[NPDES ID2]:[ECHO BFR]],28,FALSE)</f>
        <v>-</v>
      </c>
      <c r="AZ852" t="str">
        <f>VLOOKUP(Sheet1[[#This Row],[NPDES ID2]],Combined_Sheet__Major_Only___2[[NPDES ID2]:[ECHO BFR]],29,FALSE)</f>
        <v>thickening</v>
      </c>
      <c r="BA852">
        <f>VLOOKUP(Sheet1[[#This Row],[NPDES ID2]],Combined_Sheet__Major_Only___2[[NPDES ID2]:[ECHO BFR]],17,FALSE)</f>
        <v>40.003999999999998</v>
      </c>
      <c r="BB852">
        <f>VLOOKUP(Sheet1[[#This Row],[NPDES ID2]],Combined_Sheet__Major_Only___2[[NPDES ID2]:[ECHO BFR]],18,FALSE)</f>
        <v>-104.822</v>
      </c>
      <c r="BC852" t="str">
        <f>IF(ISNUMBER(SEARCH("aerobic",$AW852)),"aerobic","")</f>
        <v/>
      </c>
      <c r="BD852" t="str">
        <f>IF(ISNUMBER(SEARCH("anaer",$AW852)),"anaer","")</f>
        <v>anaer</v>
      </c>
      <c r="BE852" t="str">
        <f>IF(ISNUMBER(SEARCH("thickening",$AZ852)),"thickening","")</f>
        <v>thickening</v>
      </c>
      <c r="BF852" s="2" t="str">
        <f>IF(ISNUMBER(SEARCH("airDry",$AW852)),"airDry","")</f>
        <v/>
      </c>
      <c r="BG852" s="2" t="str">
        <f>IF(ISNUMBER(SEARCH("heatDry",$AY852)),"heatDry","")</f>
        <v/>
      </c>
      <c r="BH852" s="2" t="str">
        <f>IF(AND(ISNUMBER(SEARCH("aerobic",$AW852)),ISNUMBER(SEARCH("anaer",$AW852))),"Combined Aer and Anaer.","")</f>
        <v/>
      </c>
    </row>
    <row r="853" spans="1:60" x14ac:dyDescent="0.3">
      <c r="A853" s="4">
        <v>851</v>
      </c>
      <c r="B853" t="s">
        <v>4160</v>
      </c>
      <c r="C853">
        <v>968.93</v>
      </c>
      <c r="D853">
        <v>303.20937754930219</v>
      </c>
      <c r="E853">
        <v>304.12534028527728</v>
      </c>
      <c r="F853">
        <v>243.82402153654269</v>
      </c>
      <c r="G853">
        <v>361.21202186298041</v>
      </c>
      <c r="H853">
        <v>-77.665393272272325</v>
      </c>
      <c r="I853">
        <v>-77.762169194745496</v>
      </c>
      <c r="J853">
        <v>-90.618773929331383</v>
      </c>
      <c r="K853">
        <v>-64.463234035844479</v>
      </c>
      <c r="L853">
        <v>519.82405272665073</v>
      </c>
      <c r="M853">
        <v>516.31257938534964</v>
      </c>
      <c r="N853">
        <v>503.58458935368549</v>
      </c>
      <c r="O853">
        <v>546.58271961844412</v>
      </c>
      <c r="P853">
        <v>23.04007325620476</v>
      </c>
      <c r="Q853">
        <v>23.014532632461499</v>
      </c>
      <c r="R853">
        <v>19.476171822731761</v>
      </c>
      <c r="S853">
        <v>26.291498603588469</v>
      </c>
      <c r="T853">
        <v>55.782093887964628</v>
      </c>
      <c r="U853">
        <v>55.782004963601182</v>
      </c>
      <c r="V853">
        <v>55.743931044746859</v>
      </c>
      <c r="W853">
        <v>55.819890444723939</v>
      </c>
      <c r="X853">
        <v>4682.149830533539</v>
      </c>
      <c r="Y853">
        <v>4708.5777017264281</v>
      </c>
      <c r="Z853">
        <v>4452.7404526837627</v>
      </c>
      <c r="AA853">
        <v>4829.7734894409887</v>
      </c>
      <c r="AB853">
        <v>1087.6593336741209</v>
      </c>
      <c r="AC853">
        <v>1066.027611801278</v>
      </c>
      <c r="AD853">
        <v>877.16888545036147</v>
      </c>
      <c r="AE853">
        <v>1400.626959776419</v>
      </c>
      <c r="AF853">
        <v>52.579192402314803</v>
      </c>
      <c r="AG853">
        <v>52.223730256149658</v>
      </c>
      <c r="AH853">
        <v>50.938147971087183</v>
      </c>
      <c r="AI853">
        <v>55.28331835629227</v>
      </c>
      <c r="AJ853">
        <v>0.41899969572641133</v>
      </c>
      <c r="AK853">
        <v>0.41899955053069071</v>
      </c>
      <c r="AL853">
        <v>0.41897926027882709</v>
      </c>
      <c r="AM853">
        <v>0.41902021697807318</v>
      </c>
      <c r="AN853">
        <v>0.95643848340997761</v>
      </c>
      <c r="AO853">
        <v>0.95643848340997761</v>
      </c>
      <c r="AP853">
        <v>0.95643848340997761</v>
      </c>
      <c r="AQ853">
        <v>0.95643848340997761</v>
      </c>
      <c r="AR853">
        <v>9.9305046462756792</v>
      </c>
      <c r="AS853">
        <v>9.9305046462756756</v>
      </c>
      <c r="AT853">
        <v>9.9305046462756756</v>
      </c>
      <c r="AU853">
        <v>9.9305046462756756</v>
      </c>
      <c r="AV853" t="str">
        <f>VLOOKUP(Sheet1[[#This Row],[NPDES ID2]],Combined_Sheet__Major_Only___2[[NPDES ID2]:[ECHO BFR]],3,FALSE)</f>
        <v>NY</v>
      </c>
      <c r="AW853" t="s">
        <v>87</v>
      </c>
      <c r="AX853" t="str">
        <f>VLOOKUP(Sheet1[[#This Row],[NPDES ID2]],Combined_Sheet__Major_Only___2[[NPDES ID2]:[ECHO BFR]],27,FALSE)</f>
        <v>-</v>
      </c>
      <c r="AY853" t="str">
        <f>VLOOKUP(Sheet1[[#This Row],[NPDES ID2]],Combined_Sheet__Major_Only___2[[NPDES ID2]:[ECHO BFR]],28,FALSE)</f>
        <v>-</v>
      </c>
      <c r="AZ853" t="str">
        <f>VLOOKUP(Sheet1[[#This Row],[NPDES ID2]],Combined_Sheet__Major_Only___2[[NPDES ID2]:[ECHO BFR]],29,FALSE)</f>
        <v>thickening</v>
      </c>
      <c r="BA853">
        <f>VLOOKUP(Sheet1[[#This Row],[NPDES ID2]],Combined_Sheet__Major_Only___2[[NPDES ID2]:[ECHO BFR]],17,FALSE)</f>
        <v>42.790944000000003</v>
      </c>
      <c r="BB853">
        <f>VLOOKUP(Sheet1[[#This Row],[NPDES ID2]],Combined_Sheet__Major_Only___2[[NPDES ID2]:[ECHO BFR]],18,FALSE)</f>
        <v>-73.778971999999996</v>
      </c>
      <c r="BC853" t="str">
        <f>IF(ISNUMBER(SEARCH("aerobic",$AW853)),"aerobic","")</f>
        <v/>
      </c>
      <c r="BD853" t="str">
        <f>IF(ISNUMBER(SEARCH("anaer",$AW853)),"anaer","")</f>
        <v/>
      </c>
      <c r="BE853" t="str">
        <f>IF(ISNUMBER(SEARCH("thickening",$AZ853)),"thickening","")</f>
        <v>thickening</v>
      </c>
      <c r="BF853" s="3" t="str">
        <f>IF(ISNUMBER(SEARCH("airDry",$AW853)),"airDry","")</f>
        <v/>
      </c>
      <c r="BG853" s="3" t="str">
        <f>IF(ISNUMBER(SEARCH("heatDry",$AY853)),"heatDry","")</f>
        <v/>
      </c>
      <c r="BH853" s="3" t="str">
        <f>IF(AND(ISNUMBER(SEARCH("aerobic",$AW853)),ISNUMBER(SEARCH("anaer",$AW853))),"Combined Aer and Anaer.","")</f>
        <v/>
      </c>
    </row>
    <row r="854" spans="1:60" x14ac:dyDescent="0.3">
      <c r="A854" s="4">
        <v>852</v>
      </c>
      <c r="B854" t="s">
        <v>4165</v>
      </c>
      <c r="C854">
        <v>966</v>
      </c>
      <c r="D854">
        <v>343.89626475168541</v>
      </c>
      <c r="E854">
        <v>346.33620699008537</v>
      </c>
      <c r="F854">
        <v>277.15835903563459</v>
      </c>
      <c r="G854">
        <v>409.92037629782658</v>
      </c>
      <c r="H854">
        <v>-77.998693515838013</v>
      </c>
      <c r="I854">
        <v>-77.309400274225908</v>
      </c>
      <c r="J854">
        <v>-89.882810190673482</v>
      </c>
      <c r="K854">
        <v>-67.077559710378665</v>
      </c>
      <c r="L854">
        <v>457.43929153467229</v>
      </c>
      <c r="M854">
        <v>453.48745553474367</v>
      </c>
      <c r="N854">
        <v>439.16067262617452</v>
      </c>
      <c r="O854">
        <v>487.55873821536898</v>
      </c>
      <c r="P854">
        <v>23.0588547248847</v>
      </c>
      <c r="Q854">
        <v>22.890163557278271</v>
      </c>
      <c r="R854">
        <v>20.033302044452771</v>
      </c>
      <c r="S854">
        <v>26.23580754874272</v>
      </c>
      <c r="T854">
        <v>100.8230717767417</v>
      </c>
      <c r="U854">
        <v>100.8229133420421</v>
      </c>
      <c r="V854">
        <v>100.7550778281521</v>
      </c>
      <c r="W854">
        <v>100.89041312032261</v>
      </c>
      <c r="X854">
        <v>9591.9751415844057</v>
      </c>
      <c r="Y854">
        <v>9660.2833162051138</v>
      </c>
      <c r="Z854">
        <v>8995.0201413218128</v>
      </c>
      <c r="AA854">
        <v>9979.8864030133245</v>
      </c>
      <c r="AB854">
        <v>3326.1696427274769</v>
      </c>
      <c r="AC854">
        <v>3162.2063996164961</v>
      </c>
      <c r="AD854">
        <v>2405.2379341736919</v>
      </c>
      <c r="AE854">
        <v>4943.0018204646631</v>
      </c>
      <c r="AF854">
        <v>46.410543451503763</v>
      </c>
      <c r="AG854">
        <v>46.009243089553777</v>
      </c>
      <c r="AH854">
        <v>44.557984731383641</v>
      </c>
      <c r="AI854">
        <v>49.463221499557058</v>
      </c>
      <c r="AJ854">
        <v>0.34409410624411269</v>
      </c>
      <c r="AK854">
        <v>0.34409393495907248</v>
      </c>
      <c r="AL854">
        <v>0.34407002951513088</v>
      </c>
      <c r="AM854">
        <v>0.34411828466127958</v>
      </c>
      <c r="AN854">
        <v>0.97520682536678915</v>
      </c>
      <c r="AO854">
        <v>0.97520682536678926</v>
      </c>
      <c r="AP854">
        <v>0.97520682536678926</v>
      </c>
      <c r="AQ854">
        <v>0.97520682536678926</v>
      </c>
      <c r="AR854">
        <v>7.3211009455428844</v>
      </c>
      <c r="AS854">
        <v>7.321100945542887</v>
      </c>
      <c r="AT854">
        <v>7.321100945542887</v>
      </c>
      <c r="AU854">
        <v>7.321100945542887</v>
      </c>
      <c r="AV854" t="str">
        <f>VLOOKUP(Sheet1[[#This Row],[NPDES ID2]],Combined_Sheet__Major_Only___2[[NPDES ID2]:[ECHO BFR]],3,FALSE)</f>
        <v>MA</v>
      </c>
      <c r="AW854" t="s">
        <v>54</v>
      </c>
      <c r="AX854" t="str">
        <f>VLOOKUP(Sheet1[[#This Row],[NPDES ID2]],Combined_Sheet__Major_Only___2[[NPDES ID2]:[ECHO BFR]],27,FALSE)</f>
        <v>-</v>
      </c>
      <c r="AY854" t="str">
        <f>VLOOKUP(Sheet1[[#This Row],[NPDES ID2]],Combined_Sheet__Major_Only___2[[NPDES ID2]:[ECHO BFR]],28,FALSE)</f>
        <v>-</v>
      </c>
      <c r="AZ854" t="str">
        <f>VLOOKUP(Sheet1[[#This Row],[NPDES ID2]],Combined_Sheet__Major_Only___2[[NPDES ID2]:[ECHO BFR]],29,FALSE)</f>
        <v>thickening</v>
      </c>
      <c r="BA854">
        <f>VLOOKUP(Sheet1[[#This Row],[NPDES ID2]],Combined_Sheet__Major_Only___2[[NPDES ID2]:[ECHO BFR]],17,FALSE)</f>
        <v>41.665700000000001</v>
      </c>
      <c r="BB854">
        <f>VLOOKUP(Sheet1[[#This Row],[NPDES ID2]],Combined_Sheet__Major_Only___2[[NPDES ID2]:[ECHO BFR]],18,FALSE)</f>
        <v>-70.304299999999998</v>
      </c>
      <c r="BC854" t="str">
        <f>IF(ISNUMBER(SEARCH("aerobic",$AW854)),"aerobic","")</f>
        <v/>
      </c>
      <c r="BD854" t="str">
        <f>IF(ISNUMBER(SEARCH("anaer",$AW854)),"anaer","")</f>
        <v/>
      </c>
      <c r="BE854" t="str">
        <f>IF(ISNUMBER(SEARCH("thickening",$AZ854)),"thickening","")</f>
        <v>thickening</v>
      </c>
      <c r="BF854" s="2" t="str">
        <f>IF(ISNUMBER(SEARCH("airDry",$AW854)),"airDry","")</f>
        <v/>
      </c>
      <c r="BG854" s="2" t="str">
        <f>IF(ISNUMBER(SEARCH("heatDry",$AY854)),"heatDry","")</f>
        <v/>
      </c>
      <c r="BH854" s="2" t="str">
        <f>IF(AND(ISNUMBER(SEARCH("aerobic",$AW854)),ISNUMBER(SEARCH("anaer",$AW854))),"Combined Aer and Anaer.","")</f>
        <v/>
      </c>
    </row>
    <row r="855" spans="1:60" x14ac:dyDescent="0.3">
      <c r="A855" s="4">
        <v>853</v>
      </c>
      <c r="B855" t="s">
        <v>4170</v>
      </c>
      <c r="C855">
        <v>966</v>
      </c>
      <c r="D855">
        <v>246.30205411896819</v>
      </c>
      <c r="E855">
        <v>245.76647560403231</v>
      </c>
      <c r="F855">
        <v>199.29063715749959</v>
      </c>
      <c r="G855">
        <v>294.91711582927678</v>
      </c>
      <c r="H855">
        <v>-76.157645398235786</v>
      </c>
      <c r="I855">
        <v>-77.36132081669146</v>
      </c>
      <c r="J855">
        <v>-89.734344850195498</v>
      </c>
      <c r="K855">
        <v>-59.236208873112787</v>
      </c>
      <c r="L855">
        <v>638.13116707214283</v>
      </c>
      <c r="M855">
        <v>635.5277848367441</v>
      </c>
      <c r="N855">
        <v>626.06561396925542</v>
      </c>
      <c r="O855">
        <v>658.01915505921295</v>
      </c>
      <c r="P855">
        <v>22.755264458138619</v>
      </c>
      <c r="Q855">
        <v>23.03425271830881</v>
      </c>
      <c r="R855">
        <v>18.456723536396421</v>
      </c>
      <c r="S855">
        <v>26.092873578920681</v>
      </c>
      <c r="T855">
        <v>443.45930255768252</v>
      </c>
      <c r="U855">
        <v>443.45861534317731</v>
      </c>
      <c r="V855">
        <v>443.16437709064661</v>
      </c>
      <c r="W855">
        <v>443.75139733403279</v>
      </c>
      <c r="X855">
        <v>30216.519913833621</v>
      </c>
      <c r="Y855">
        <v>30320.649798480819</v>
      </c>
      <c r="Z855">
        <v>29314.365637389299</v>
      </c>
      <c r="AA855">
        <v>30790.76452961937</v>
      </c>
      <c r="AB855">
        <v>4617.7618685240304</v>
      </c>
      <c r="AC855">
        <v>4591.8117883988343</v>
      </c>
      <c r="AD855">
        <v>4014.1636373917499</v>
      </c>
      <c r="AE855">
        <v>5366.9515464658043</v>
      </c>
      <c r="AF855">
        <v>64.750787453149798</v>
      </c>
      <c r="AG855">
        <v>64.485358216906718</v>
      </c>
      <c r="AH855">
        <v>63.533699560151057</v>
      </c>
      <c r="AI855">
        <v>66.75808092610778</v>
      </c>
      <c r="AJ855">
        <v>0.56743781676487526</v>
      </c>
      <c r="AK855">
        <v>0.56743710170615413</v>
      </c>
      <c r="AL855">
        <v>0.56733793937043508</v>
      </c>
      <c r="AM855">
        <v>0.56753812834341921</v>
      </c>
      <c r="AN855">
        <v>0.99420387474294147</v>
      </c>
      <c r="AO855">
        <v>0.99420387474294147</v>
      </c>
      <c r="AP855">
        <v>0.99420387474294147</v>
      </c>
      <c r="AQ855">
        <v>0.99420387474294147</v>
      </c>
      <c r="AR855">
        <v>15.47089830916285</v>
      </c>
      <c r="AS855">
        <v>15.47089830916285</v>
      </c>
      <c r="AT855">
        <v>15.47089830916285</v>
      </c>
      <c r="AU855">
        <v>15.47089830916285</v>
      </c>
      <c r="AV855" t="str">
        <f>VLOOKUP(Sheet1[[#This Row],[NPDES ID2]],Combined_Sheet__Major_Only___2[[NPDES ID2]:[ECHO BFR]],3,FALSE)</f>
        <v>NC</v>
      </c>
      <c r="AW855" t="s">
        <v>41</v>
      </c>
      <c r="AX855" t="str">
        <f>VLOOKUP(Sheet1[[#This Row],[NPDES ID2]],Combined_Sheet__Major_Only___2[[NPDES ID2]:[ECHO BFR]],27,FALSE)</f>
        <v>-</v>
      </c>
      <c r="AY855" t="str">
        <f>VLOOKUP(Sheet1[[#This Row],[NPDES ID2]],Combined_Sheet__Major_Only___2[[NPDES ID2]:[ECHO BFR]],28,FALSE)</f>
        <v>-</v>
      </c>
      <c r="AZ855" t="str">
        <f>VLOOKUP(Sheet1[[#This Row],[NPDES ID2]],Combined_Sheet__Major_Only___2[[NPDES ID2]:[ECHO BFR]],29,FALSE)</f>
        <v>-</v>
      </c>
      <c r="BA855">
        <f>VLOOKUP(Sheet1[[#This Row],[NPDES ID2]],Combined_Sheet__Major_Only___2[[NPDES ID2]:[ECHO BFR]],17,FALSE)</f>
        <v>35.760855999999997</v>
      </c>
      <c r="BB855">
        <f>VLOOKUP(Sheet1[[#This Row],[NPDES ID2]],Combined_Sheet__Major_Only___2[[NPDES ID2]:[ECHO BFR]],18,FALSE)</f>
        <v>-79.462200999999993</v>
      </c>
      <c r="BC855" t="str">
        <f>IF(ISNUMBER(SEARCH("aerobic",$AW855)),"aerobic","")</f>
        <v>aerobic</v>
      </c>
      <c r="BD855" t="str">
        <f>IF(ISNUMBER(SEARCH("anaer",$AW855)),"anaer","")</f>
        <v/>
      </c>
      <c r="BE855" t="str">
        <f>IF(ISNUMBER(SEARCH("thickening",$AZ855)),"thickening","")</f>
        <v/>
      </c>
      <c r="BF855" s="3" t="str">
        <f>IF(ISNUMBER(SEARCH("airDry",$AW855)),"airDry","")</f>
        <v/>
      </c>
      <c r="BG855" s="3" t="str">
        <f>IF(ISNUMBER(SEARCH("heatDry",$AY855)),"heatDry","")</f>
        <v/>
      </c>
      <c r="BH855" s="3" t="str">
        <f>IF(AND(ISNUMBER(SEARCH("aerobic",$AW855)),ISNUMBER(SEARCH("anaer",$AW855))),"Combined Aer and Anaer.","")</f>
        <v/>
      </c>
    </row>
    <row r="856" spans="1:60" x14ac:dyDescent="0.3">
      <c r="A856" s="4">
        <v>854</v>
      </c>
      <c r="B856" t="s">
        <v>4175</v>
      </c>
      <c r="C856">
        <v>965.17</v>
      </c>
      <c r="D856">
        <v>246.37409719601661</v>
      </c>
      <c r="E856">
        <v>245.83806752541491</v>
      </c>
      <c r="F856">
        <v>199.34716480430811</v>
      </c>
      <c r="G856">
        <v>294.98905138400409</v>
      </c>
      <c r="H856">
        <v>-76.742858828810498</v>
      </c>
      <c r="I856">
        <v>-78.006118816371526</v>
      </c>
      <c r="J856">
        <v>-90.833788752664574</v>
      </c>
      <c r="K856">
        <v>-60.458143473009891</v>
      </c>
      <c r="L856">
        <v>637.51662721625598</v>
      </c>
      <c r="M856">
        <v>634.91114486975175</v>
      </c>
      <c r="N856">
        <v>625.46712263135407</v>
      </c>
      <c r="O856">
        <v>657.37122809556263</v>
      </c>
      <c r="P856">
        <v>22.73962375297285</v>
      </c>
      <c r="Q856">
        <v>23.01742652278331</v>
      </c>
      <c r="R856">
        <v>18.44784995678415</v>
      </c>
      <c r="S856">
        <v>26.071321600538511</v>
      </c>
      <c r="T856">
        <v>49.947740314194228</v>
      </c>
      <c r="U856">
        <v>49.947660393806629</v>
      </c>
      <c r="V856">
        <v>49.913441623674579</v>
      </c>
      <c r="W856">
        <v>49.981709806341293</v>
      </c>
      <c r="X856">
        <v>3403.7041243554522</v>
      </c>
      <c r="Y856">
        <v>3415.3762165563812</v>
      </c>
      <c r="Z856">
        <v>3302.2205422045081</v>
      </c>
      <c r="AA856">
        <v>3468.351992244171</v>
      </c>
      <c r="AB856">
        <v>529.84561899413154</v>
      </c>
      <c r="AC856">
        <v>526.66849001229957</v>
      </c>
      <c r="AD856">
        <v>459.42134262635932</v>
      </c>
      <c r="AE856">
        <v>617.48374550352696</v>
      </c>
      <c r="AF856">
        <v>64.733823271794591</v>
      </c>
      <c r="AG856">
        <v>64.469004364699742</v>
      </c>
      <c r="AH856">
        <v>63.511720371228201</v>
      </c>
      <c r="AI856">
        <v>66.7476949450771</v>
      </c>
      <c r="AJ856">
        <v>0.56723050264561481</v>
      </c>
      <c r="AK856">
        <v>0.56723035881269068</v>
      </c>
      <c r="AL856">
        <v>0.56721024312776569</v>
      </c>
      <c r="AM856">
        <v>0.56725084692045658</v>
      </c>
      <c r="AN856">
        <v>0.95170258244794581</v>
      </c>
      <c r="AO856">
        <v>0.9517025824479457</v>
      </c>
      <c r="AP856">
        <v>0.9517025824479457</v>
      </c>
      <c r="AQ856">
        <v>0.9517025824479457</v>
      </c>
      <c r="AR856">
        <v>15.29291963962471</v>
      </c>
      <c r="AS856">
        <v>15.29291963962471</v>
      </c>
      <c r="AT856">
        <v>15.29291963962471</v>
      </c>
      <c r="AU856">
        <v>15.29291963962471</v>
      </c>
      <c r="AV856" t="str">
        <f>VLOOKUP(Sheet1[[#This Row],[NPDES ID2]],Combined_Sheet__Major_Only___2[[NPDES ID2]:[ECHO BFR]],3,FALSE)</f>
        <v>IN</v>
      </c>
      <c r="AW856" t="s">
        <v>41</v>
      </c>
      <c r="AX856" t="str">
        <f>VLOOKUP(Sheet1[[#This Row],[NPDES ID2]],Combined_Sheet__Major_Only___2[[NPDES ID2]:[ECHO BFR]],27,FALSE)</f>
        <v>tempSludgeStore</v>
      </c>
      <c r="AY856" t="str">
        <f>VLOOKUP(Sheet1[[#This Row],[NPDES ID2]],Combined_Sheet__Major_Only___2[[NPDES ID2]:[ECHO BFR]],28,FALSE)</f>
        <v>-</v>
      </c>
      <c r="AZ856" t="str">
        <f>VLOOKUP(Sheet1[[#This Row],[NPDES ID2]],Combined_Sheet__Major_Only___2[[NPDES ID2]:[ECHO BFR]],29,FALSE)</f>
        <v>thickening, preliminaryOps</v>
      </c>
      <c r="BA856">
        <f>VLOOKUP(Sheet1[[#This Row],[NPDES ID2]],Combined_Sheet__Major_Only___2[[NPDES ID2]:[ECHO BFR]],17,FALSE)</f>
        <v>41.500639</v>
      </c>
      <c r="BB856">
        <f>VLOOKUP(Sheet1[[#This Row],[NPDES ID2]],Combined_Sheet__Major_Only___2[[NPDES ID2]:[ECHO BFR]],18,FALSE)</f>
        <v>-87.464416999999997</v>
      </c>
      <c r="BC856" t="str">
        <f>IF(ISNUMBER(SEARCH("aerobic",$AW856)),"aerobic","")</f>
        <v>aerobic</v>
      </c>
      <c r="BD856" t="str">
        <f>IF(ISNUMBER(SEARCH("anaer",$AW856)),"anaer","")</f>
        <v/>
      </c>
      <c r="BE856" t="str">
        <f>IF(ISNUMBER(SEARCH("thickening",$AZ856)),"thickening","")</f>
        <v>thickening</v>
      </c>
      <c r="BF856" s="2" t="str">
        <f>IF(ISNUMBER(SEARCH("airDry",$AW856)),"airDry","")</f>
        <v/>
      </c>
      <c r="BG856" s="2" t="str">
        <f>IF(ISNUMBER(SEARCH("heatDry",$AY856)),"heatDry","")</f>
        <v/>
      </c>
      <c r="BH856" s="2" t="str">
        <f>IF(AND(ISNUMBER(SEARCH("aerobic",$AW856)),ISNUMBER(SEARCH("anaer",$AW856))),"Combined Aer and Anaer.","")</f>
        <v/>
      </c>
    </row>
    <row r="857" spans="1:60" x14ac:dyDescent="0.3">
      <c r="A857" s="4">
        <v>855</v>
      </c>
      <c r="B857" t="s">
        <v>4180</v>
      </c>
      <c r="C857">
        <v>958</v>
      </c>
      <c r="D857">
        <v>345.15267103012059</v>
      </c>
      <c r="E857">
        <v>347.7786353405013</v>
      </c>
      <c r="F857">
        <v>278.24646881516242</v>
      </c>
      <c r="G857">
        <v>411.4261418297632</v>
      </c>
      <c r="H857">
        <v>-78.060425586996018</v>
      </c>
      <c r="I857">
        <v>-77.35951397229249</v>
      </c>
      <c r="J857">
        <v>-90.01573503572385</v>
      </c>
      <c r="K857">
        <v>-67.267545814907237</v>
      </c>
      <c r="L857">
        <v>452.83428540691187</v>
      </c>
      <c r="M857">
        <v>448.90878624455928</v>
      </c>
      <c r="N857">
        <v>434.67975840531682</v>
      </c>
      <c r="O857">
        <v>482.74862532111712</v>
      </c>
      <c r="P857">
        <v>22.869292446840049</v>
      </c>
      <c r="Q857">
        <v>22.697202652027311</v>
      </c>
      <c r="R857">
        <v>19.8773324362169</v>
      </c>
      <c r="S857">
        <v>26.024854103876638</v>
      </c>
      <c r="T857">
        <v>70.643802481129882</v>
      </c>
      <c r="U857">
        <v>70.643690621155201</v>
      </c>
      <c r="V857">
        <v>70.59579657464333</v>
      </c>
      <c r="W857">
        <v>70.691347627568447</v>
      </c>
      <c r="X857">
        <v>6732.9908876708432</v>
      </c>
      <c r="Y857">
        <v>6781.0675974321139</v>
      </c>
      <c r="Z857">
        <v>6312.6644177826056</v>
      </c>
      <c r="AA857">
        <v>7006.1937611981948</v>
      </c>
      <c r="AB857">
        <v>1889.401580045879</v>
      </c>
      <c r="AC857">
        <v>1826.4642796534399</v>
      </c>
      <c r="AD857">
        <v>1450.797672413777</v>
      </c>
      <c r="AE857">
        <v>2596.5712858018092</v>
      </c>
      <c r="AF857">
        <v>46.326333979427567</v>
      </c>
      <c r="AG857">
        <v>45.9244506127324</v>
      </c>
      <c r="AH857">
        <v>44.470657495084367</v>
      </c>
      <c r="AI857">
        <v>49.384077344829223</v>
      </c>
      <c r="AJ857">
        <v>0.34307355029004338</v>
      </c>
      <c r="AK857">
        <v>0.34307341040853911</v>
      </c>
      <c r="AL857">
        <v>0.34305387292617351</v>
      </c>
      <c r="AM857">
        <v>0.34309331047191088</v>
      </c>
      <c r="AN857">
        <v>0.96514460466706919</v>
      </c>
      <c r="AO857">
        <v>0.96514460466706919</v>
      </c>
      <c r="AP857">
        <v>0.96514460466706919</v>
      </c>
      <c r="AQ857">
        <v>0.96514460466706919</v>
      </c>
      <c r="AR857">
        <v>7.9927856767315539</v>
      </c>
      <c r="AS857">
        <v>7.9927856767315548</v>
      </c>
      <c r="AT857">
        <v>7.9927856767315548</v>
      </c>
      <c r="AU857">
        <v>7.9927856767315548</v>
      </c>
      <c r="AV857" t="str">
        <f>VLOOKUP(Sheet1[[#This Row],[NPDES ID2]],Combined_Sheet__Major_Only___2[[NPDES ID2]:[ECHO BFR]],3,FALSE)</f>
        <v>MA</v>
      </c>
      <c r="AW857" t="s">
        <v>54</v>
      </c>
      <c r="AX857" t="str">
        <f>VLOOKUP(Sheet1[[#This Row],[NPDES ID2]],Combined_Sheet__Major_Only___2[[NPDES ID2]:[ECHO BFR]],27,FALSE)</f>
        <v>-</v>
      </c>
      <c r="AY857" t="str">
        <f>VLOOKUP(Sheet1[[#This Row],[NPDES ID2]],Combined_Sheet__Major_Only___2[[NPDES ID2]:[ECHO BFR]],28,FALSE)</f>
        <v>-</v>
      </c>
      <c r="AZ857" t="str">
        <f>VLOOKUP(Sheet1[[#This Row],[NPDES ID2]],Combined_Sheet__Major_Only___2[[NPDES ID2]:[ECHO BFR]],29,FALSE)</f>
        <v>preliminaryOps, thickening</v>
      </c>
      <c r="BA857">
        <f>VLOOKUP(Sheet1[[#This Row],[NPDES ID2]],Combined_Sheet__Major_Only___2[[NPDES ID2]:[ECHO BFR]],17,FALSE)</f>
        <v>42.120190000000001</v>
      </c>
      <c r="BB857">
        <f>VLOOKUP(Sheet1[[#This Row],[NPDES ID2]],Combined_Sheet__Major_Only___2[[NPDES ID2]:[ECHO BFR]],18,FALSE)</f>
        <v>-72.754519999999999</v>
      </c>
      <c r="BC857" t="str">
        <f>IF(ISNUMBER(SEARCH("aerobic",$AW857)),"aerobic","")</f>
        <v/>
      </c>
      <c r="BD857" t="str">
        <f>IF(ISNUMBER(SEARCH("anaer",$AW857)),"anaer","")</f>
        <v/>
      </c>
      <c r="BE857" t="str">
        <f>IF(ISNUMBER(SEARCH("thickening",$AZ857)),"thickening","")</f>
        <v>thickening</v>
      </c>
      <c r="BF857" s="3" t="str">
        <f>IF(ISNUMBER(SEARCH("airDry",$AW857)),"airDry","")</f>
        <v/>
      </c>
      <c r="BG857" s="3" t="str">
        <f>IF(ISNUMBER(SEARCH("heatDry",$AY857)),"heatDry","")</f>
        <v/>
      </c>
      <c r="BH857" s="3" t="str">
        <f>IF(AND(ISNUMBER(SEARCH("aerobic",$AW857)),ISNUMBER(SEARCH("anaer",$AW857))),"Combined Aer and Anaer.","")</f>
        <v/>
      </c>
    </row>
    <row r="858" spans="1:60" x14ac:dyDescent="0.3">
      <c r="A858" s="4">
        <v>856</v>
      </c>
      <c r="B858" t="s">
        <v>4184</v>
      </c>
      <c r="C858">
        <v>947.52</v>
      </c>
      <c r="D858">
        <v>311.35900459724598</v>
      </c>
      <c r="E858">
        <v>312.87746878084448</v>
      </c>
      <c r="F858">
        <v>250.65328653153389</v>
      </c>
      <c r="G858">
        <v>370.58370312463558</v>
      </c>
      <c r="H858">
        <v>-77.827154871676129</v>
      </c>
      <c r="I858">
        <v>-77.838655977250056</v>
      </c>
      <c r="J858">
        <v>-90.580168828080517</v>
      </c>
      <c r="K858">
        <v>-64.975105303906489</v>
      </c>
      <c r="L858">
        <v>497.5393381144811</v>
      </c>
      <c r="M858">
        <v>494.02466821804802</v>
      </c>
      <c r="N858">
        <v>481.28858340720762</v>
      </c>
      <c r="O858">
        <v>524.31565649837398</v>
      </c>
      <c r="P858">
        <v>22.548455880031231</v>
      </c>
      <c r="Q858">
        <v>22.470860563295961</v>
      </c>
      <c r="R858">
        <v>19.105860478784329</v>
      </c>
      <c r="S858">
        <v>25.666732296139219</v>
      </c>
      <c r="T858">
        <v>4.2170703025594918</v>
      </c>
      <c r="U858">
        <v>4.2170609568882718</v>
      </c>
      <c r="V858">
        <v>4.2130595076358741</v>
      </c>
      <c r="W858">
        <v>4.2210426019271088</v>
      </c>
      <c r="X858">
        <v>361.67134414509911</v>
      </c>
      <c r="Y858">
        <v>363.74483278413948</v>
      </c>
      <c r="Z858">
        <v>343.25197773941318</v>
      </c>
      <c r="AA858">
        <v>373.59756369759248</v>
      </c>
      <c r="AB858">
        <v>86.650110414241823</v>
      </c>
      <c r="AC858">
        <v>84.733083669173766</v>
      </c>
      <c r="AD858">
        <v>69.44586127479748</v>
      </c>
      <c r="AE858">
        <v>112.93049626631171</v>
      </c>
      <c r="AF858">
        <v>51.461205717559913</v>
      </c>
      <c r="AG858">
        <v>51.097505944047917</v>
      </c>
      <c r="AH858">
        <v>49.781306399051417</v>
      </c>
      <c r="AI858">
        <v>54.229217229164981</v>
      </c>
      <c r="AJ858">
        <v>0.40540450702010922</v>
      </c>
      <c r="AK858">
        <v>0.40540441974708419</v>
      </c>
      <c r="AL858">
        <v>0.40539221024262478</v>
      </c>
      <c r="AM858">
        <v>0.40541685516475279</v>
      </c>
      <c r="AN858">
        <v>0.67334198985680427</v>
      </c>
      <c r="AO858">
        <v>0.67334198985680394</v>
      </c>
      <c r="AP858">
        <v>0.67334198985680394</v>
      </c>
      <c r="AQ858">
        <v>0.67334198985680394</v>
      </c>
      <c r="AR858">
        <v>9.570174571242628</v>
      </c>
      <c r="AS858">
        <v>9.5701745712426245</v>
      </c>
      <c r="AT858">
        <v>9.5701745712426245</v>
      </c>
      <c r="AU858">
        <v>9.5701745712426245</v>
      </c>
      <c r="AV858" t="str">
        <f>VLOOKUP(Sheet1[[#This Row],[NPDES ID2]],Combined_Sheet__Major_Only___2[[NPDES ID2]:[ECHO BFR]],3,FALSE)</f>
        <v>TX</v>
      </c>
      <c r="AW858" t="s">
        <v>1420</v>
      </c>
      <c r="AX858" t="str">
        <f>VLOOKUP(Sheet1[[#This Row],[NPDES ID2]],Combined_Sheet__Major_Only___2[[NPDES ID2]:[ECHO BFR]],27,FALSE)</f>
        <v>-</v>
      </c>
      <c r="AY858" t="str">
        <f>VLOOKUP(Sheet1[[#This Row],[NPDES ID2]],Combined_Sheet__Major_Only___2[[NPDES ID2]:[ECHO BFR]],28,FALSE)</f>
        <v>-</v>
      </c>
      <c r="AZ858" t="str">
        <f>VLOOKUP(Sheet1[[#This Row],[NPDES ID2]],Combined_Sheet__Major_Only___2[[NPDES ID2]:[ECHO BFR]],29,FALSE)</f>
        <v>-</v>
      </c>
      <c r="BA858">
        <f>VLOOKUP(Sheet1[[#This Row],[NPDES ID2]],Combined_Sheet__Major_Only___2[[NPDES ID2]:[ECHO BFR]],17,FALSE)</f>
        <v>27.827096999999998</v>
      </c>
      <c r="BB858">
        <f>VLOOKUP(Sheet1[[#This Row],[NPDES ID2]],Combined_Sheet__Major_Only___2[[NPDES ID2]:[ECHO BFR]],18,FALSE)</f>
        <v>-97.079288000000005</v>
      </c>
      <c r="BC858" t="str">
        <f>IF(ISNUMBER(SEARCH("aerobic",$AW858)),"aerobic","")</f>
        <v/>
      </c>
      <c r="BD858" t="str">
        <f>IF(ISNUMBER(SEARCH("anaer",$AW858)),"anaer","")</f>
        <v/>
      </c>
      <c r="BE858" t="str">
        <f>IF(ISNUMBER(SEARCH("thickening",$AZ858)),"thickening","")</f>
        <v/>
      </c>
      <c r="BF858" s="2" t="str">
        <f>IF(ISNUMBER(SEARCH("airDry",$AW858)),"airDry","")</f>
        <v>airDry</v>
      </c>
      <c r="BG858" s="2" t="str">
        <f>IF(ISNUMBER(SEARCH("heatDry",$AY858)),"heatDry","")</f>
        <v/>
      </c>
      <c r="BH858" s="2" t="str">
        <f>IF(AND(ISNUMBER(SEARCH("aerobic",$AW858)),ISNUMBER(SEARCH("anaer",$AW858))),"Combined Aer and Anaer.","")</f>
        <v/>
      </c>
    </row>
    <row r="859" spans="1:60" x14ac:dyDescent="0.3">
      <c r="A859" s="4">
        <v>857</v>
      </c>
      <c r="B859" t="s">
        <v>4189</v>
      </c>
      <c r="C859">
        <v>945.2</v>
      </c>
      <c r="D859">
        <v>272.32632566548261</v>
      </c>
      <c r="E859">
        <v>272.64635376157338</v>
      </c>
      <c r="F859">
        <v>218.72634560560269</v>
      </c>
      <c r="G859">
        <v>325.25703793980767</v>
      </c>
      <c r="H859">
        <v>-77.23474061204702</v>
      </c>
      <c r="I859">
        <v>-78.222622670419412</v>
      </c>
      <c r="J859">
        <v>-90.555099894412322</v>
      </c>
      <c r="K859">
        <v>-62.55871268451196</v>
      </c>
      <c r="L859">
        <v>567.58565837359504</v>
      </c>
      <c r="M859">
        <v>564.61043269431116</v>
      </c>
      <c r="N859">
        <v>553.82732835274794</v>
      </c>
      <c r="O859">
        <v>590.25569226823484</v>
      </c>
      <c r="P859">
        <v>22.3736172462262</v>
      </c>
      <c r="Q859">
        <v>22.564500799583769</v>
      </c>
      <c r="R859">
        <v>18.510570815219179</v>
      </c>
      <c r="S859">
        <v>25.746275536885541</v>
      </c>
      <c r="T859">
        <v>43.201927094260533</v>
      </c>
      <c r="U859">
        <v>43.201857584476038</v>
      </c>
      <c r="V859">
        <v>43.172096225587012</v>
      </c>
      <c r="W859">
        <v>43.231471646655763</v>
      </c>
      <c r="X859">
        <v>3238.8461879799388</v>
      </c>
      <c r="Y859">
        <v>3253.0929935918921</v>
      </c>
      <c r="Z859">
        <v>3115.1957248872859</v>
      </c>
      <c r="AA859">
        <v>3317.9029124924741</v>
      </c>
      <c r="AB859">
        <v>512.26917817305343</v>
      </c>
      <c r="AC859">
        <v>509.17712567272378</v>
      </c>
      <c r="AD859">
        <v>442.39813963846711</v>
      </c>
      <c r="AE859">
        <v>600.64208997751837</v>
      </c>
      <c r="AF859">
        <v>58.850642534476563</v>
      </c>
      <c r="AG859">
        <v>58.541921243736681</v>
      </c>
      <c r="AH859">
        <v>57.425369948713602</v>
      </c>
      <c r="AI859">
        <v>61.199215825910649</v>
      </c>
      <c r="AJ859">
        <v>0.49539499694784922</v>
      </c>
      <c r="AK859">
        <v>0.49539487166662233</v>
      </c>
      <c r="AL859">
        <v>0.49537735041929082</v>
      </c>
      <c r="AM859">
        <v>0.49541271729982872</v>
      </c>
      <c r="AN859">
        <v>0.94475865029135209</v>
      </c>
      <c r="AO859">
        <v>0.94475865029135231</v>
      </c>
      <c r="AP859">
        <v>0.94475865029135231</v>
      </c>
      <c r="AQ859">
        <v>0.94475865029135231</v>
      </c>
      <c r="AR859">
        <v>13.768386821374129</v>
      </c>
      <c r="AS859">
        <v>13.76838682137412</v>
      </c>
      <c r="AT859">
        <v>13.76838682137412</v>
      </c>
      <c r="AU859">
        <v>13.76838682137412</v>
      </c>
      <c r="AV859" t="str">
        <f>VLOOKUP(Sheet1[[#This Row],[NPDES ID2]],Combined_Sheet__Major_Only___2[[NPDES ID2]:[ECHO BFR]],3,FALSE)</f>
        <v>VA</v>
      </c>
      <c r="AW859" t="s">
        <v>41</v>
      </c>
      <c r="AX859" t="str">
        <f>VLOOKUP(Sheet1[[#This Row],[NPDES ID2]],Combined_Sheet__Major_Only___2[[NPDES ID2]:[ECHO BFR]],27,FALSE)</f>
        <v>-</v>
      </c>
      <c r="AY859" t="str">
        <f>VLOOKUP(Sheet1[[#This Row],[NPDES ID2]],Combined_Sheet__Major_Only___2[[NPDES ID2]:[ECHO BFR]],28,FALSE)</f>
        <v>-</v>
      </c>
      <c r="AZ859" t="str">
        <f>VLOOKUP(Sheet1[[#This Row],[NPDES ID2]],Combined_Sheet__Major_Only___2[[NPDES ID2]:[ECHO BFR]],29,FALSE)</f>
        <v>thickening</v>
      </c>
      <c r="BA859">
        <f>VLOOKUP(Sheet1[[#This Row],[NPDES ID2]],Combined_Sheet__Major_Only___2[[NPDES ID2]:[ECHO BFR]],17,FALSE)</f>
        <v>38.261380000000003</v>
      </c>
      <c r="BB859">
        <f>VLOOKUP(Sheet1[[#This Row],[NPDES ID2]],Combined_Sheet__Major_Only___2[[NPDES ID2]:[ECHO BFR]],18,FALSE)</f>
        <v>-77.411339999999996</v>
      </c>
      <c r="BC859" t="str">
        <f>IF(ISNUMBER(SEARCH("aerobic",$AW859)),"aerobic","")</f>
        <v>aerobic</v>
      </c>
      <c r="BD859" t="str">
        <f>IF(ISNUMBER(SEARCH("anaer",$AW859)),"anaer","")</f>
        <v/>
      </c>
      <c r="BE859" t="str">
        <f>IF(ISNUMBER(SEARCH("thickening",$AZ859)),"thickening","")</f>
        <v>thickening</v>
      </c>
      <c r="BF859" s="3" t="str">
        <f>IF(ISNUMBER(SEARCH("airDry",$AW859)),"airDry","")</f>
        <v/>
      </c>
      <c r="BG859" s="3" t="str">
        <f>IF(ISNUMBER(SEARCH("heatDry",$AY859)),"heatDry","")</f>
        <v/>
      </c>
      <c r="BH859" s="3" t="str">
        <f>IF(AND(ISNUMBER(SEARCH("aerobic",$AW859)),ISNUMBER(SEARCH("anaer",$AW859))),"Combined Aer and Anaer.","")</f>
        <v/>
      </c>
    </row>
    <row r="860" spans="1:60" x14ac:dyDescent="0.3">
      <c r="A860" s="4">
        <v>858</v>
      </c>
      <c r="B860" t="s">
        <v>4193</v>
      </c>
      <c r="C860">
        <v>944.34</v>
      </c>
      <c r="D860">
        <v>244.08301457737801</v>
      </c>
      <c r="E860">
        <v>243.9540178098365</v>
      </c>
      <c r="F860">
        <v>197.7064643847622</v>
      </c>
      <c r="G860">
        <v>292.25345623276098</v>
      </c>
      <c r="H860">
        <v>-76.380048763386355</v>
      </c>
      <c r="I860">
        <v>-77.619858478146057</v>
      </c>
      <c r="J860">
        <v>-90.143058074341482</v>
      </c>
      <c r="K860">
        <v>-59.446919400241569</v>
      </c>
      <c r="L860">
        <v>632.70180311314743</v>
      </c>
      <c r="M860">
        <v>630.22120597846106</v>
      </c>
      <c r="N860">
        <v>621.21761389101937</v>
      </c>
      <c r="O860">
        <v>651.62819716558784</v>
      </c>
      <c r="P860">
        <v>22.23008067297614</v>
      </c>
      <c r="Q860">
        <v>22.509682625936058</v>
      </c>
      <c r="R860">
        <v>17.96544738256237</v>
      </c>
      <c r="S860">
        <v>25.567400072411431</v>
      </c>
      <c r="T860">
        <v>239.03944672499199</v>
      </c>
      <c r="U860">
        <v>239.039074985273</v>
      </c>
      <c r="V860">
        <v>238.8799106421406</v>
      </c>
      <c r="W860">
        <v>239.19745158265539</v>
      </c>
      <c r="X860">
        <v>16058.8274492739</v>
      </c>
      <c r="Y860">
        <v>16111.84369779904</v>
      </c>
      <c r="Z860">
        <v>15598.65692678583</v>
      </c>
      <c r="AA860">
        <v>16351.688971620009</v>
      </c>
      <c r="AB860">
        <v>2853.682806042933</v>
      </c>
      <c r="AC860">
        <v>2831.067125897308</v>
      </c>
      <c r="AD860">
        <v>2426.3691045267251</v>
      </c>
      <c r="AE860">
        <v>3400.0272075697799</v>
      </c>
      <c r="AF860">
        <v>65.666990526759733</v>
      </c>
      <c r="AG860">
        <v>65.408783533951748</v>
      </c>
      <c r="AH860">
        <v>64.47922233576567</v>
      </c>
      <c r="AI860">
        <v>67.624975299225142</v>
      </c>
      <c r="AJ860">
        <v>0.57863755521885152</v>
      </c>
      <c r="AK860">
        <v>0.57863713089056013</v>
      </c>
      <c r="AL860">
        <v>0.57857802683131754</v>
      </c>
      <c r="AM860">
        <v>0.57869733730896278</v>
      </c>
      <c r="AN860">
        <v>0.98932309551978126</v>
      </c>
      <c r="AO860">
        <v>0.98932309551978126</v>
      </c>
      <c r="AP860">
        <v>0.98932309551978126</v>
      </c>
      <c r="AQ860">
        <v>0.98932309551978126</v>
      </c>
      <c r="AR860">
        <v>14.33996680566856</v>
      </c>
      <c r="AS860">
        <v>14.33996680566856</v>
      </c>
      <c r="AT860">
        <v>14.33996680566856</v>
      </c>
      <c r="AU860">
        <v>14.33996680566856</v>
      </c>
      <c r="AV860" t="str">
        <f>VLOOKUP(Sheet1[[#This Row],[NPDES ID2]],Combined_Sheet__Major_Only___2[[NPDES ID2]:[ECHO BFR]],3,FALSE)</f>
        <v>VA</v>
      </c>
      <c r="AW860" t="s">
        <v>41</v>
      </c>
      <c r="AX860" t="str">
        <f>VLOOKUP(Sheet1[[#This Row],[NPDES ID2]],Combined_Sheet__Major_Only___2[[NPDES ID2]:[ECHO BFR]],27,FALSE)</f>
        <v>-</v>
      </c>
      <c r="AY860" t="str">
        <f>VLOOKUP(Sheet1[[#This Row],[NPDES ID2]],Combined_Sheet__Major_Only___2[[NPDES ID2]:[ECHO BFR]],28,FALSE)</f>
        <v>-</v>
      </c>
      <c r="AZ860" t="str">
        <f>VLOOKUP(Sheet1[[#This Row],[NPDES ID2]],Combined_Sheet__Major_Only___2[[NPDES ID2]:[ECHO BFR]],29,FALSE)</f>
        <v>-</v>
      </c>
      <c r="BA860">
        <f>VLOOKUP(Sheet1[[#This Row],[NPDES ID2]],Combined_Sheet__Major_Only___2[[NPDES ID2]:[ECHO BFR]],17,FALSE)</f>
        <v>38.261000000000003</v>
      </c>
      <c r="BB860">
        <f>VLOOKUP(Sheet1[[#This Row],[NPDES ID2]],Combined_Sheet__Major_Only___2[[NPDES ID2]:[ECHO BFR]],18,FALSE)</f>
        <v>-78.151610000000005</v>
      </c>
      <c r="BC860" t="str">
        <f>IF(ISNUMBER(SEARCH("aerobic",$AW860)),"aerobic","")</f>
        <v>aerobic</v>
      </c>
      <c r="BD860" t="str">
        <f>IF(ISNUMBER(SEARCH("anaer",$AW860)),"anaer","")</f>
        <v/>
      </c>
      <c r="BE860" t="str">
        <f>IF(ISNUMBER(SEARCH("thickening",$AZ860)),"thickening","")</f>
        <v/>
      </c>
      <c r="BF860" s="2" t="str">
        <f>IF(ISNUMBER(SEARCH("airDry",$AW860)),"airDry","")</f>
        <v/>
      </c>
      <c r="BG860" s="2" t="str">
        <f>IF(ISNUMBER(SEARCH("heatDry",$AY860)),"heatDry","")</f>
        <v/>
      </c>
      <c r="BH860" s="2" t="str">
        <f>IF(AND(ISNUMBER(SEARCH("aerobic",$AW860)),ISNUMBER(SEARCH("anaer",$AW860))),"Combined Aer and Anaer.","")</f>
        <v/>
      </c>
    </row>
    <row r="861" spans="1:60" x14ac:dyDescent="0.3">
      <c r="A861" s="4">
        <v>859</v>
      </c>
      <c r="B861" t="s">
        <v>4198</v>
      </c>
      <c r="C861">
        <v>943.54</v>
      </c>
      <c r="D861">
        <v>312.25043801138418</v>
      </c>
      <c r="E861">
        <v>313.86213695096978</v>
      </c>
      <c r="F861">
        <v>251.41208627842789</v>
      </c>
      <c r="G861">
        <v>371.60569090286248</v>
      </c>
      <c r="H861">
        <v>-77.776495307593393</v>
      </c>
      <c r="I861">
        <v>-77.768968021588108</v>
      </c>
      <c r="J861">
        <v>-90.490032617943271</v>
      </c>
      <c r="K861">
        <v>-64.992385922561994</v>
      </c>
      <c r="L861">
        <v>494.51771829938338</v>
      </c>
      <c r="M861">
        <v>491.01124193261188</v>
      </c>
      <c r="N861">
        <v>478.30247951658021</v>
      </c>
      <c r="O861">
        <v>521.23616737489112</v>
      </c>
      <c r="P861">
        <v>22.454835991531741</v>
      </c>
      <c r="Q861">
        <v>22.37078988178504</v>
      </c>
      <c r="R861">
        <v>19.03048780331698</v>
      </c>
      <c r="S861">
        <v>25.554358669080109</v>
      </c>
      <c r="T861">
        <v>45.328110609069263</v>
      </c>
      <c r="U861">
        <v>45.328037818012078</v>
      </c>
      <c r="V861">
        <v>45.296871547069507</v>
      </c>
      <c r="W861">
        <v>45.359049838970037</v>
      </c>
      <c r="X861">
        <v>3894.8525492031081</v>
      </c>
      <c r="Y861">
        <v>3917.872374062772</v>
      </c>
      <c r="Z861">
        <v>3694.8051622867652</v>
      </c>
      <c r="AA861">
        <v>4023.8082506720739</v>
      </c>
      <c r="AB861">
        <v>858.62426271194363</v>
      </c>
      <c r="AC861">
        <v>842.48572986762247</v>
      </c>
      <c r="AD861">
        <v>700.03064626949413</v>
      </c>
      <c r="AE861">
        <v>1095.1465126353901</v>
      </c>
      <c r="AF861">
        <v>51.365206569324108</v>
      </c>
      <c r="AG861">
        <v>51.000742939842311</v>
      </c>
      <c r="AH861">
        <v>49.682294398786503</v>
      </c>
      <c r="AI861">
        <v>54.138269715816158</v>
      </c>
      <c r="AJ861">
        <v>0.40423748519182479</v>
      </c>
      <c r="AK861">
        <v>0.4042373594955625</v>
      </c>
      <c r="AL861">
        <v>0.40421978887320092</v>
      </c>
      <c r="AM861">
        <v>0.40425525571044618</v>
      </c>
      <c r="AN861">
        <v>0.94715342593170093</v>
      </c>
      <c r="AO861">
        <v>0.94715342593170082</v>
      </c>
      <c r="AP861">
        <v>0.94715342593170082</v>
      </c>
      <c r="AQ861">
        <v>0.94715342593170082</v>
      </c>
      <c r="AR861">
        <v>9.9651701056698414</v>
      </c>
      <c r="AS861">
        <v>9.965170105669845</v>
      </c>
      <c r="AT861">
        <v>9.965170105669845</v>
      </c>
      <c r="AU861">
        <v>9.965170105669845</v>
      </c>
      <c r="AV861" t="str">
        <f>VLOOKUP(Sheet1[[#This Row],[NPDES ID2]],Combined_Sheet__Major_Only___2[[NPDES ID2]:[ECHO BFR]],3,FALSE)</f>
        <v>MA</v>
      </c>
      <c r="AW861" t="s">
        <v>54</v>
      </c>
      <c r="AX861" t="str">
        <f>VLOOKUP(Sheet1[[#This Row],[NPDES ID2]],Combined_Sheet__Major_Only___2[[NPDES ID2]:[ECHO BFR]],27,FALSE)</f>
        <v>-</v>
      </c>
      <c r="AY861" t="str">
        <f>VLOOKUP(Sheet1[[#This Row],[NPDES ID2]],Combined_Sheet__Major_Only___2[[NPDES ID2]:[ECHO BFR]],28,FALSE)</f>
        <v>-</v>
      </c>
      <c r="AZ861" t="str">
        <f>VLOOKUP(Sheet1[[#This Row],[NPDES ID2]],Combined_Sheet__Major_Only___2[[NPDES ID2]:[ECHO BFR]],29,FALSE)</f>
        <v>thickening, preliminaryOps</v>
      </c>
      <c r="BA861">
        <f>VLOOKUP(Sheet1[[#This Row],[NPDES ID2]],Combined_Sheet__Major_Only___2[[NPDES ID2]:[ECHO BFR]],17,FALSE)</f>
        <v>42.580800000000004</v>
      </c>
      <c r="BB861">
        <f>VLOOKUP(Sheet1[[#This Row],[NPDES ID2]],Combined_Sheet__Major_Only___2[[NPDES ID2]:[ECHO BFR]],18,FALSE)</f>
        <v>-72.572320000000005</v>
      </c>
      <c r="BC861" t="str">
        <f>IF(ISNUMBER(SEARCH("aerobic",$AW861)),"aerobic","")</f>
        <v/>
      </c>
      <c r="BD861" t="str">
        <f>IF(ISNUMBER(SEARCH("anaer",$AW861)),"anaer","")</f>
        <v/>
      </c>
      <c r="BE861" t="str">
        <f>IF(ISNUMBER(SEARCH("thickening",$AZ861)),"thickening","")</f>
        <v>thickening</v>
      </c>
      <c r="BF861" s="3" t="str">
        <f>IF(ISNUMBER(SEARCH("airDry",$AW861)),"airDry","")</f>
        <v/>
      </c>
      <c r="BG861" s="3" t="str">
        <f>IF(ISNUMBER(SEARCH("heatDry",$AY861)),"heatDry","")</f>
        <v/>
      </c>
      <c r="BH861" s="3" t="str">
        <f>IF(AND(ISNUMBER(SEARCH("aerobic",$AW861)),ISNUMBER(SEARCH("anaer",$AW861))),"Combined Aer and Anaer.","")</f>
        <v/>
      </c>
    </row>
    <row r="862" spans="1:60" x14ac:dyDescent="0.3">
      <c r="A862" s="4">
        <v>860</v>
      </c>
      <c r="B862" t="s">
        <v>4203</v>
      </c>
      <c r="C862">
        <v>942</v>
      </c>
      <c r="D862">
        <v>266.8905556733867</v>
      </c>
      <c r="E862">
        <v>267.10361540445092</v>
      </c>
      <c r="F862">
        <v>214.68467353889241</v>
      </c>
      <c r="G862">
        <v>318.9103726079411</v>
      </c>
      <c r="H862">
        <v>-77.109730338116876</v>
      </c>
      <c r="I862">
        <v>-78.197676294328232</v>
      </c>
      <c r="J862">
        <v>-90.69017260800095</v>
      </c>
      <c r="K862">
        <v>-62.191637204302843</v>
      </c>
      <c r="L862">
        <v>577.61513791647815</v>
      </c>
      <c r="M862">
        <v>574.73928674809167</v>
      </c>
      <c r="N862">
        <v>564.31519401787409</v>
      </c>
      <c r="O862">
        <v>599.53018397524227</v>
      </c>
      <c r="P862">
        <v>22.276279041210099</v>
      </c>
      <c r="Q862">
        <v>22.453218900201541</v>
      </c>
      <c r="R862">
        <v>18.312275909172101</v>
      </c>
      <c r="S862">
        <v>25.58176842930224</v>
      </c>
      <c r="T862">
        <v>56.5213305436192</v>
      </c>
      <c r="U862">
        <v>56.521240478414867</v>
      </c>
      <c r="V862">
        <v>56.482678096320797</v>
      </c>
      <c r="W862">
        <v>56.559612005245697</v>
      </c>
      <c r="X862">
        <v>4149.5583656825966</v>
      </c>
      <c r="Y862">
        <v>4166.9219599345961</v>
      </c>
      <c r="Z862">
        <v>3998.9701529993081</v>
      </c>
      <c r="AA862">
        <v>4245.7282590939303</v>
      </c>
      <c r="AB862">
        <v>716.08250946107592</v>
      </c>
      <c r="AC862">
        <v>710.65045150878473</v>
      </c>
      <c r="AD862">
        <v>610.58363074170848</v>
      </c>
      <c r="AE862">
        <v>850.16518594486649</v>
      </c>
      <c r="AF862">
        <v>60.094370275110748</v>
      </c>
      <c r="AG862">
        <v>59.79489735505021</v>
      </c>
      <c r="AH862">
        <v>58.712156713647929</v>
      </c>
      <c r="AI862">
        <v>62.372052143218788</v>
      </c>
      <c r="AJ862">
        <v>0.51056891145477035</v>
      </c>
      <c r="AK862">
        <v>0.51056876291235964</v>
      </c>
      <c r="AL862">
        <v>0.51054799518074556</v>
      </c>
      <c r="AM862">
        <v>0.51058991536140463</v>
      </c>
      <c r="AN862">
        <v>0.9569730599701064</v>
      </c>
      <c r="AO862">
        <v>0.95697305997010618</v>
      </c>
      <c r="AP862">
        <v>0.95697305997010618</v>
      </c>
      <c r="AQ862">
        <v>0.95697305997010618</v>
      </c>
      <c r="AR862">
        <v>13.34810486775346</v>
      </c>
      <c r="AS862">
        <v>13.34810486775346</v>
      </c>
      <c r="AT862">
        <v>13.34810486775346</v>
      </c>
      <c r="AU862">
        <v>13.34810486775346</v>
      </c>
      <c r="AV862" t="str">
        <f>VLOOKUP(Sheet1[[#This Row],[NPDES ID2]],Combined_Sheet__Major_Only___2[[NPDES ID2]:[ECHO BFR]],3,FALSE)</f>
        <v>CA</v>
      </c>
      <c r="AW862" t="s">
        <v>41</v>
      </c>
      <c r="AX862" t="str">
        <f>VLOOKUP(Sheet1[[#This Row],[NPDES ID2]],Combined_Sheet__Major_Only___2[[NPDES ID2]:[ECHO BFR]],27,FALSE)</f>
        <v>-</v>
      </c>
      <c r="AY862" t="str">
        <f>VLOOKUP(Sheet1[[#This Row],[NPDES ID2]],Combined_Sheet__Major_Only___2[[NPDES ID2]:[ECHO BFR]],28,FALSE)</f>
        <v>-</v>
      </c>
      <c r="AZ862" t="str">
        <f>VLOOKUP(Sheet1[[#This Row],[NPDES ID2]],Combined_Sheet__Major_Only___2[[NPDES ID2]:[ECHO BFR]],29,FALSE)</f>
        <v>thickening</v>
      </c>
      <c r="BA862">
        <f>VLOOKUP(Sheet1[[#This Row],[NPDES ID2]],Combined_Sheet__Major_Only___2[[NPDES ID2]:[ECHO BFR]],17,FALSE)</f>
        <v>40.414340000000003</v>
      </c>
      <c r="BB862">
        <f>VLOOKUP(Sheet1[[#This Row],[NPDES ID2]],Combined_Sheet__Major_Only___2[[NPDES ID2]:[ECHO BFR]],18,FALSE)</f>
        <v>-120.629673</v>
      </c>
      <c r="BC862" t="str">
        <f>IF(ISNUMBER(SEARCH("aerobic",$AW862)),"aerobic","")</f>
        <v>aerobic</v>
      </c>
      <c r="BD862" t="str">
        <f>IF(ISNUMBER(SEARCH("anaer",$AW862)),"anaer","")</f>
        <v/>
      </c>
      <c r="BE862" t="str">
        <f>IF(ISNUMBER(SEARCH("thickening",$AZ862)),"thickening","")</f>
        <v>thickening</v>
      </c>
      <c r="BF862" s="2" t="str">
        <f>IF(ISNUMBER(SEARCH("airDry",$AW862)),"airDry","")</f>
        <v/>
      </c>
      <c r="BG862" s="2" t="str">
        <f>IF(ISNUMBER(SEARCH("heatDry",$AY862)),"heatDry","")</f>
        <v/>
      </c>
      <c r="BH862" s="2" t="str">
        <f>IF(AND(ISNUMBER(SEARCH("aerobic",$AW862)),ISNUMBER(SEARCH("anaer",$AW862))),"Combined Aer and Anaer.","")</f>
        <v/>
      </c>
    </row>
    <row r="863" spans="1:60" x14ac:dyDescent="0.3">
      <c r="A863" s="4">
        <v>861</v>
      </c>
      <c r="B863" t="s">
        <v>4208</v>
      </c>
      <c r="C863">
        <v>936.52</v>
      </c>
      <c r="D863">
        <v>236.75296881886311</v>
      </c>
      <c r="E863">
        <v>236.95644589391819</v>
      </c>
      <c r="F863">
        <v>191.6648394862506</v>
      </c>
      <c r="G863">
        <v>283.63439997677301</v>
      </c>
      <c r="H863">
        <v>-76.439714702632145</v>
      </c>
      <c r="I863">
        <v>-77.749172258432864</v>
      </c>
      <c r="J863">
        <v>-90.22969010581788</v>
      </c>
      <c r="K863">
        <v>-59.028216822984177</v>
      </c>
      <c r="L863">
        <v>648.12033710441347</v>
      </c>
      <c r="M863">
        <v>645.81320366739055</v>
      </c>
      <c r="N863">
        <v>637.44853644541001</v>
      </c>
      <c r="O863">
        <v>665.7053711006613</v>
      </c>
      <c r="P863">
        <v>22.007789724512399</v>
      </c>
      <c r="Q863">
        <v>22.30340634075985</v>
      </c>
      <c r="R863">
        <v>17.679431570967729</v>
      </c>
      <c r="S863">
        <v>25.492677549979138</v>
      </c>
      <c r="T863">
        <v>74.184477635366477</v>
      </c>
      <c r="U863">
        <v>74.184360311178295</v>
      </c>
      <c r="V863">
        <v>74.134126703115285</v>
      </c>
      <c r="W863">
        <v>74.234345300043771</v>
      </c>
      <c r="X863">
        <v>4824.7119145554771</v>
      </c>
      <c r="Y863">
        <v>4839.078464939932</v>
      </c>
      <c r="Z863">
        <v>4699.3938388549795</v>
      </c>
      <c r="AA863">
        <v>4904.4657025609877</v>
      </c>
      <c r="AB863">
        <v>861.14863126227328</v>
      </c>
      <c r="AC863">
        <v>854.8293534772215</v>
      </c>
      <c r="AD863">
        <v>732.16437075235035</v>
      </c>
      <c r="AE863">
        <v>1027.1252020956561</v>
      </c>
      <c r="AF863">
        <v>67.82444298148819</v>
      </c>
      <c r="AG863">
        <v>67.582674210763173</v>
      </c>
      <c r="AH863">
        <v>66.709489794250686</v>
      </c>
      <c r="AI863">
        <v>69.661877515161308</v>
      </c>
      <c r="AJ863">
        <v>0.60502244334535793</v>
      </c>
      <c r="AK863">
        <v>0.60502225397069065</v>
      </c>
      <c r="AL863">
        <v>0.60499578243874363</v>
      </c>
      <c r="AM863">
        <v>0.60504921604913153</v>
      </c>
      <c r="AN863">
        <v>0.966728795813939</v>
      </c>
      <c r="AO863">
        <v>0.96672879581393911</v>
      </c>
      <c r="AP863">
        <v>0.96672879581393911</v>
      </c>
      <c r="AQ863">
        <v>0.96672879581393911</v>
      </c>
      <c r="AR863">
        <v>14.773578591000691</v>
      </c>
      <c r="AS863">
        <v>14.773578591000691</v>
      </c>
      <c r="AT863">
        <v>14.773578591000691</v>
      </c>
      <c r="AU863">
        <v>14.773578591000691</v>
      </c>
      <c r="AV863" t="str">
        <f>VLOOKUP(Sheet1[[#This Row],[NPDES ID2]],Combined_Sheet__Major_Only___2[[NPDES ID2]:[ECHO BFR]],3,FALSE)</f>
        <v>WA</v>
      </c>
      <c r="AW863" t="s">
        <v>12181</v>
      </c>
      <c r="AX863" t="str">
        <f>VLOOKUP(Sheet1[[#This Row],[NPDES ID2]],Combined_Sheet__Major_Only___2[[NPDES ID2]:[ECHO BFR]],27,FALSE)</f>
        <v>methaneBioCaptureRecover</v>
      </c>
      <c r="AY863" t="str">
        <f>VLOOKUP(Sheet1[[#This Row],[NPDES ID2]],Combined_Sheet__Major_Only___2[[NPDES ID2]:[ECHO BFR]],28,FALSE)</f>
        <v>-</v>
      </c>
      <c r="AZ863" t="str">
        <f>VLOOKUP(Sheet1[[#This Row],[NPDES ID2]],Combined_Sheet__Major_Only___2[[NPDES ID2]:[ECHO BFR]],29,FALSE)</f>
        <v>thickening, preliminaryOps</v>
      </c>
      <c r="BA863">
        <f>VLOOKUP(Sheet1[[#This Row],[NPDES ID2]],Combined_Sheet__Major_Only___2[[NPDES ID2]:[ECHO BFR]],17,FALSE)</f>
        <v>47.327337999999997</v>
      </c>
      <c r="BB863">
        <f>VLOOKUP(Sheet1[[#This Row],[NPDES ID2]],Combined_Sheet__Major_Only___2[[NPDES ID2]:[ECHO BFR]],18,FALSE)</f>
        <v>-122.372195</v>
      </c>
      <c r="BC863" t="str">
        <f>IF(ISNUMBER(SEARCH("aerobic",$AW863)),"aerobic","")</f>
        <v/>
      </c>
      <c r="BD863" t="str">
        <f>IF(ISNUMBER(SEARCH("anaer",$AW863)),"anaer","")</f>
        <v>anaer</v>
      </c>
      <c r="BE863" t="str">
        <f>IF(ISNUMBER(SEARCH("thickening",$AZ863)),"thickening","")</f>
        <v>thickening</v>
      </c>
      <c r="BF863" s="3" t="str">
        <f>IF(ISNUMBER(SEARCH("airDry",$AW863)),"airDry","")</f>
        <v/>
      </c>
      <c r="BG863" s="3" t="str">
        <f>IF(ISNUMBER(SEARCH("heatDry",$AY863)),"heatDry","")</f>
        <v/>
      </c>
      <c r="BH863" s="3" t="str">
        <f>IF(AND(ISNUMBER(SEARCH("aerobic",$AW863)),ISNUMBER(SEARCH("anaer",$AW863))),"Combined Aer and Anaer.","")</f>
        <v/>
      </c>
    </row>
    <row r="864" spans="1:60" x14ac:dyDescent="0.3">
      <c r="A864" s="4">
        <v>862</v>
      </c>
      <c r="B864" t="s">
        <v>4213</v>
      </c>
      <c r="C864">
        <v>930.6</v>
      </c>
      <c r="D864">
        <v>347.77862876154768</v>
      </c>
      <c r="E864">
        <v>350.97733808885562</v>
      </c>
      <c r="F864">
        <v>280.44776059904831</v>
      </c>
      <c r="G864">
        <v>414.43301714959972</v>
      </c>
      <c r="H864">
        <v>-78.10959735096688</v>
      </c>
      <c r="I864">
        <v>-77.396658429606248</v>
      </c>
      <c r="J864">
        <v>-90.117768873346677</v>
      </c>
      <c r="K864">
        <v>-67.394321252554491</v>
      </c>
      <c r="L864">
        <v>439.50409904355979</v>
      </c>
      <c r="M864">
        <v>435.68779869008438</v>
      </c>
      <c r="N864">
        <v>421.85639908441209</v>
      </c>
      <c r="O864">
        <v>468.58280882766309</v>
      </c>
      <c r="P864">
        <v>22.215961922676652</v>
      </c>
      <c r="Q864">
        <v>22.046593418455</v>
      </c>
      <c r="R864">
        <v>19.31364158413804</v>
      </c>
      <c r="S864">
        <v>25.283697593147981</v>
      </c>
      <c r="T864">
        <v>51.094044536898863</v>
      </c>
      <c r="U864">
        <v>51.093962847455728</v>
      </c>
      <c r="V864">
        <v>51.058986637239933</v>
      </c>
      <c r="W864">
        <v>51.12876595130605</v>
      </c>
      <c r="X864">
        <v>4873.9350423273972</v>
      </c>
      <c r="Y864">
        <v>4908.7694260004218</v>
      </c>
      <c r="Z864">
        <v>4569.2390977739115</v>
      </c>
      <c r="AA864">
        <v>5072.0166240299559</v>
      </c>
      <c r="AB864">
        <v>1064.289565919247</v>
      </c>
      <c r="AC864">
        <v>1042.0139380643921</v>
      </c>
      <c r="AD864">
        <v>865.49476989002255</v>
      </c>
      <c r="AE864">
        <v>1360.1117103265749</v>
      </c>
      <c r="AF864">
        <v>46.28592514275131</v>
      </c>
      <c r="AG864">
        <v>45.88377574686092</v>
      </c>
      <c r="AH864">
        <v>44.428674649720172</v>
      </c>
      <c r="AI864">
        <v>49.346203630324233</v>
      </c>
      <c r="AJ864">
        <v>0.34258384717920098</v>
      </c>
      <c r="AK864">
        <v>0.34258373282493498</v>
      </c>
      <c r="AL864">
        <v>0.34256775075956652</v>
      </c>
      <c r="AM864">
        <v>0.34260001115073052</v>
      </c>
      <c r="AN864">
        <v>0.95271265301693175</v>
      </c>
      <c r="AO864">
        <v>0.95271265301693198</v>
      </c>
      <c r="AP864">
        <v>0.95271265301693198</v>
      </c>
      <c r="AQ864">
        <v>0.95271265301693198</v>
      </c>
      <c r="AR864">
        <v>9.0245028007040382</v>
      </c>
      <c r="AS864">
        <v>9.02450280070404</v>
      </c>
      <c r="AT864">
        <v>9.02450280070404</v>
      </c>
      <c r="AU864">
        <v>9.02450280070404</v>
      </c>
      <c r="AV864" t="str">
        <f>VLOOKUP(Sheet1[[#This Row],[NPDES ID2]],Combined_Sheet__Major_Only___2[[NPDES ID2]:[ECHO BFR]],3,FALSE)</f>
        <v>SC</v>
      </c>
      <c r="AW864" t="s">
        <v>54</v>
      </c>
      <c r="AX864" t="str">
        <f>VLOOKUP(Sheet1[[#This Row],[NPDES ID2]],Combined_Sheet__Major_Only___2[[NPDES ID2]:[ECHO BFR]],27,FALSE)</f>
        <v>-</v>
      </c>
      <c r="AY864" t="str">
        <f>VLOOKUP(Sheet1[[#This Row],[NPDES ID2]],Combined_Sheet__Major_Only___2[[NPDES ID2]:[ECHO BFR]],28,FALSE)</f>
        <v>-</v>
      </c>
      <c r="AZ864" t="str">
        <f>VLOOKUP(Sheet1[[#This Row],[NPDES ID2]],Combined_Sheet__Major_Only___2[[NPDES ID2]:[ECHO BFR]],29,FALSE)</f>
        <v>thickening</v>
      </c>
      <c r="BA864">
        <f>VLOOKUP(Sheet1[[#This Row],[NPDES ID2]],Combined_Sheet__Major_Only___2[[NPDES ID2]:[ECHO BFR]],17,FALSE)</f>
        <v>34.208055999999999</v>
      </c>
      <c r="BB864">
        <f>VLOOKUP(Sheet1[[#This Row],[NPDES ID2]],Combined_Sheet__Major_Only___2[[NPDES ID2]:[ECHO BFR]],18,FALSE)</f>
        <v>-82.059443999999999</v>
      </c>
      <c r="BC864" t="str">
        <f>IF(ISNUMBER(SEARCH("aerobic",$AW864)),"aerobic","")</f>
        <v/>
      </c>
      <c r="BD864" t="str">
        <f>IF(ISNUMBER(SEARCH("anaer",$AW864)),"anaer","")</f>
        <v/>
      </c>
      <c r="BE864" t="str">
        <f>IF(ISNUMBER(SEARCH("thickening",$AZ864)),"thickening","")</f>
        <v>thickening</v>
      </c>
      <c r="BF864" s="2" t="str">
        <f>IF(ISNUMBER(SEARCH("airDry",$AW864)),"airDry","")</f>
        <v/>
      </c>
      <c r="BG864" s="2" t="str">
        <f>IF(ISNUMBER(SEARCH("heatDry",$AY864)),"heatDry","")</f>
        <v/>
      </c>
      <c r="BH864" s="2" t="str">
        <f>IF(AND(ISNUMBER(SEARCH("aerobic",$AW864)),ISNUMBER(SEARCH("anaer",$AW864))),"Combined Aer and Anaer.","")</f>
        <v/>
      </c>
    </row>
    <row r="865" spans="1:60" x14ac:dyDescent="0.3">
      <c r="A865" s="4">
        <v>863</v>
      </c>
      <c r="B865" t="s">
        <v>4218</v>
      </c>
      <c r="C865">
        <v>930.33</v>
      </c>
      <c r="D865">
        <v>346.23057003674109</v>
      </c>
      <c r="E865">
        <v>349.3692262596665</v>
      </c>
      <c r="F865">
        <v>279.26119889814743</v>
      </c>
      <c r="G865">
        <v>412.46408577698242</v>
      </c>
      <c r="H865">
        <v>-78.050235798817539</v>
      </c>
      <c r="I865">
        <v>-77.347985121597873</v>
      </c>
      <c r="J865">
        <v>-89.971472970348515</v>
      </c>
      <c r="K865">
        <v>-67.194223077736993</v>
      </c>
      <c r="L865">
        <v>441.36344043195442</v>
      </c>
      <c r="M865">
        <v>437.56324361765883</v>
      </c>
      <c r="N865">
        <v>423.7883629562985</v>
      </c>
      <c r="O865">
        <v>470.32299706731709</v>
      </c>
      <c r="P865">
        <v>22.206647857169528</v>
      </c>
      <c r="Q865">
        <v>22.04910426505414</v>
      </c>
      <c r="R865">
        <v>19.284930212850259</v>
      </c>
      <c r="S865">
        <v>25.262240672463719</v>
      </c>
      <c r="T865">
        <v>79.029298192276414</v>
      </c>
      <c r="U865">
        <v>79.029173391227786</v>
      </c>
      <c r="V865">
        <v>78.975738485275755</v>
      </c>
      <c r="W865">
        <v>79.082343833926046</v>
      </c>
      <c r="X865">
        <v>7504.6412447547218</v>
      </c>
      <c r="Y865">
        <v>7557.9053161007187</v>
      </c>
      <c r="Z865">
        <v>7039.184525757375</v>
      </c>
      <c r="AA865">
        <v>7807.0706511828457</v>
      </c>
      <c r="AB865">
        <v>1821.3852643530161</v>
      </c>
      <c r="AC865">
        <v>1775.1237186727519</v>
      </c>
      <c r="AD865">
        <v>1448.481819678552</v>
      </c>
      <c r="AE865">
        <v>2394.2580354324159</v>
      </c>
      <c r="AF865">
        <v>46.495776542292937</v>
      </c>
      <c r="AG865">
        <v>46.09514761197957</v>
      </c>
      <c r="AH865">
        <v>44.645911610836023</v>
      </c>
      <c r="AI865">
        <v>49.543947031144327</v>
      </c>
      <c r="AJ865">
        <v>0.34512713159141911</v>
      </c>
      <c r="AK865">
        <v>0.34512699070649733</v>
      </c>
      <c r="AL865">
        <v>0.34510731315538978</v>
      </c>
      <c r="AM865">
        <v>0.34514703344074882</v>
      </c>
      <c r="AN865">
        <v>0.96867682288575674</v>
      </c>
      <c r="AO865">
        <v>0.96867682288575696</v>
      </c>
      <c r="AP865">
        <v>0.96867682288575696</v>
      </c>
      <c r="AQ865">
        <v>0.96867682288575696</v>
      </c>
      <c r="AR865">
        <v>8.5921172139908588</v>
      </c>
      <c r="AS865">
        <v>8.592117213990857</v>
      </c>
      <c r="AT865">
        <v>8.592117213990857</v>
      </c>
      <c r="AU865">
        <v>8.592117213990857</v>
      </c>
      <c r="AV865" t="str">
        <f>VLOOKUP(Sheet1[[#This Row],[NPDES ID2]],Combined_Sheet__Major_Only___2[[NPDES ID2]:[ECHO BFR]],3,FALSE)</f>
        <v>NY</v>
      </c>
      <c r="AW865" t="s">
        <v>54</v>
      </c>
      <c r="AX865" t="str">
        <f>VLOOKUP(Sheet1[[#This Row],[NPDES ID2]],Combined_Sheet__Major_Only___2[[NPDES ID2]:[ECHO BFR]],27,FALSE)</f>
        <v>-</v>
      </c>
      <c r="AY865" t="str">
        <f>VLOOKUP(Sheet1[[#This Row],[NPDES ID2]],Combined_Sheet__Major_Only___2[[NPDES ID2]:[ECHO BFR]],28,FALSE)</f>
        <v>-</v>
      </c>
      <c r="AZ865" t="str">
        <f>VLOOKUP(Sheet1[[#This Row],[NPDES ID2]],Combined_Sheet__Major_Only___2[[NPDES ID2]:[ECHO BFR]],29,FALSE)</f>
        <v>thickening</v>
      </c>
      <c r="BA865">
        <f>VLOOKUP(Sheet1[[#This Row],[NPDES ID2]],Combined_Sheet__Major_Only___2[[NPDES ID2]:[ECHO BFR]],17,FALSE)</f>
        <v>41.152500000000003</v>
      </c>
      <c r="BB865">
        <f>VLOOKUP(Sheet1[[#This Row],[NPDES ID2]],Combined_Sheet__Major_Only___2[[NPDES ID2]:[ECHO BFR]],18,FALSE)</f>
        <v>-73.873582999999996</v>
      </c>
      <c r="BC865" t="str">
        <f>IF(ISNUMBER(SEARCH("aerobic",$AW865)),"aerobic","")</f>
        <v/>
      </c>
      <c r="BD865" t="str">
        <f>IF(ISNUMBER(SEARCH("anaer",$AW865)),"anaer","")</f>
        <v/>
      </c>
      <c r="BE865" t="str">
        <f>IF(ISNUMBER(SEARCH("thickening",$AZ865)),"thickening","")</f>
        <v>thickening</v>
      </c>
      <c r="BF865" s="3" t="str">
        <f>IF(ISNUMBER(SEARCH("airDry",$AW865)),"airDry","")</f>
        <v/>
      </c>
      <c r="BG865" s="3" t="str">
        <f>IF(ISNUMBER(SEARCH("heatDry",$AY865)),"heatDry","")</f>
        <v/>
      </c>
      <c r="BH865" s="3" t="str">
        <f>IF(AND(ISNUMBER(SEARCH("aerobic",$AW865)),ISNUMBER(SEARCH("anaer",$AW865))),"Combined Aer and Anaer.","")</f>
        <v/>
      </c>
    </row>
    <row r="866" spans="1:60" x14ac:dyDescent="0.3">
      <c r="A866" s="4">
        <v>864</v>
      </c>
      <c r="B866" t="s">
        <v>4221</v>
      </c>
      <c r="C866">
        <v>912.3</v>
      </c>
      <c r="D866">
        <v>250.33805812701269</v>
      </c>
      <c r="E866">
        <v>250.6052905705611</v>
      </c>
      <c r="F866">
        <v>202.68927065103381</v>
      </c>
      <c r="G866">
        <v>299.49544304708439</v>
      </c>
      <c r="H866">
        <v>-76.713959321323046</v>
      </c>
      <c r="I866">
        <v>-77.948419644427972</v>
      </c>
      <c r="J866">
        <v>-90.782552084308193</v>
      </c>
      <c r="K866">
        <v>-60.44345029886901</v>
      </c>
      <c r="L866">
        <v>600.95489107943752</v>
      </c>
      <c r="M866">
        <v>598.48013806600238</v>
      </c>
      <c r="N866">
        <v>589.50824094872246</v>
      </c>
      <c r="O866">
        <v>619.81660270935333</v>
      </c>
      <c r="P866">
        <v>21.49684088657559</v>
      </c>
      <c r="Q866">
        <v>21.75532704146466</v>
      </c>
      <c r="R866">
        <v>17.44815845905292</v>
      </c>
      <c r="S866">
        <v>24.632197890931749</v>
      </c>
      <c r="T866">
        <v>78.12378941700544</v>
      </c>
      <c r="U866">
        <v>78.123666013400282</v>
      </c>
      <c r="V866">
        <v>78.070829437829488</v>
      </c>
      <c r="W866">
        <v>78.176241087010069</v>
      </c>
      <c r="X866">
        <v>5338.3183553992958</v>
      </c>
      <c r="Y866">
        <v>5356.7937593318402</v>
      </c>
      <c r="Z866">
        <v>5177.8710937582719</v>
      </c>
      <c r="AA866">
        <v>5440.5079846627414</v>
      </c>
      <c r="AB866">
        <v>968.32556958980922</v>
      </c>
      <c r="AC866">
        <v>959.829038192398</v>
      </c>
      <c r="AD866">
        <v>820.32785048168955</v>
      </c>
      <c r="AE866">
        <v>1157.6908038807951</v>
      </c>
      <c r="AF866">
        <v>64.558393884221644</v>
      </c>
      <c r="AG866">
        <v>64.292211579822407</v>
      </c>
      <c r="AH866">
        <v>63.330528419673449</v>
      </c>
      <c r="AI866">
        <v>66.581851467410218</v>
      </c>
      <c r="AJ866">
        <v>0.56508641221710021</v>
      </c>
      <c r="AK866">
        <v>0.56508622814306442</v>
      </c>
      <c r="AL866">
        <v>0.56506050033696409</v>
      </c>
      <c r="AM866">
        <v>0.56511243280754575</v>
      </c>
      <c r="AN866">
        <v>0.96833025686767726</v>
      </c>
      <c r="AO866">
        <v>0.96833025686767737</v>
      </c>
      <c r="AP866">
        <v>0.96833025686767737</v>
      </c>
      <c r="AQ866">
        <v>0.96833025686767737</v>
      </c>
      <c r="AR866">
        <v>13.932330970658739</v>
      </c>
      <c r="AS866">
        <v>13.932330970658739</v>
      </c>
      <c r="AT866">
        <v>13.932330970658739</v>
      </c>
      <c r="AU866">
        <v>13.932330970658739</v>
      </c>
      <c r="AV866" t="str">
        <f>VLOOKUP(Sheet1[[#This Row],[NPDES ID2]],Combined_Sheet__Major_Only___2[[NPDES ID2]:[ECHO BFR]],3,FALSE)</f>
        <v>TX</v>
      </c>
      <c r="AW866" t="s">
        <v>41</v>
      </c>
      <c r="AX866" t="str">
        <f>VLOOKUP(Sheet1[[#This Row],[NPDES ID2]],Combined_Sheet__Major_Only___2[[NPDES ID2]:[ECHO BFR]],27,FALSE)</f>
        <v>-</v>
      </c>
      <c r="AY866" t="str">
        <f>VLOOKUP(Sheet1[[#This Row],[NPDES ID2]],Combined_Sheet__Major_Only___2[[NPDES ID2]:[ECHO BFR]],28,FALSE)</f>
        <v>-</v>
      </c>
      <c r="AZ866" t="str">
        <f>VLOOKUP(Sheet1[[#This Row],[NPDES ID2]],Combined_Sheet__Major_Only___2[[NPDES ID2]:[ECHO BFR]],29,FALSE)</f>
        <v>thickening</v>
      </c>
      <c r="BA866">
        <f>VLOOKUP(Sheet1[[#This Row],[NPDES ID2]],Combined_Sheet__Major_Only___2[[NPDES ID2]:[ECHO BFR]],17,FALSE)</f>
        <v>29.634639</v>
      </c>
      <c r="BB866">
        <f>VLOOKUP(Sheet1[[#This Row],[NPDES ID2]],Combined_Sheet__Major_Only___2[[NPDES ID2]:[ECHO BFR]],18,FALSE)</f>
        <v>-95.673193999999995</v>
      </c>
      <c r="BC866" t="str">
        <f>IF(ISNUMBER(SEARCH("aerobic",$AW866)),"aerobic","")</f>
        <v>aerobic</v>
      </c>
      <c r="BD866" t="str">
        <f>IF(ISNUMBER(SEARCH("anaer",$AW866)),"anaer","")</f>
        <v/>
      </c>
      <c r="BE866" t="str">
        <f>IF(ISNUMBER(SEARCH("thickening",$AZ866)),"thickening","")</f>
        <v>thickening</v>
      </c>
      <c r="BF866" s="2" t="str">
        <f>IF(ISNUMBER(SEARCH("airDry",$AW866)),"airDry","")</f>
        <v/>
      </c>
      <c r="BG866" s="2" t="str">
        <f>IF(ISNUMBER(SEARCH("heatDry",$AY866)),"heatDry","")</f>
        <v/>
      </c>
      <c r="BH866" s="2" t="str">
        <f>IF(AND(ISNUMBER(SEARCH("aerobic",$AW866)),ISNUMBER(SEARCH("anaer",$AW866))),"Combined Aer and Anaer.","")</f>
        <v/>
      </c>
    </row>
    <row r="867" spans="1:60" x14ac:dyDescent="0.3">
      <c r="A867" s="4">
        <v>865</v>
      </c>
      <c r="B867" t="s">
        <v>4225</v>
      </c>
      <c r="C867">
        <v>911.99</v>
      </c>
      <c r="D867">
        <v>255.41091279117731</v>
      </c>
      <c r="E867">
        <v>255.70753109079311</v>
      </c>
      <c r="F867">
        <v>206.84734196166821</v>
      </c>
      <c r="G867">
        <v>305.4300513067588</v>
      </c>
      <c r="H867">
        <v>-76.758213464673176</v>
      </c>
      <c r="I867">
        <v>-78.021456651141108</v>
      </c>
      <c r="J867">
        <v>-90.881079240770916</v>
      </c>
      <c r="K867">
        <v>-60.871246068151812</v>
      </c>
      <c r="L867">
        <v>588.88682619654969</v>
      </c>
      <c r="M867">
        <v>586.3246702217665</v>
      </c>
      <c r="N867">
        <v>577.03350986832754</v>
      </c>
      <c r="O867">
        <v>608.41928962414113</v>
      </c>
      <c r="P867">
        <v>21.511462206298091</v>
      </c>
      <c r="Q867">
        <v>21.73981555298165</v>
      </c>
      <c r="R867">
        <v>17.523132165485841</v>
      </c>
      <c r="S867">
        <v>24.621711153481598</v>
      </c>
      <c r="T867">
        <v>127.264029693127</v>
      </c>
      <c r="U867">
        <v>127.26383045292209</v>
      </c>
      <c r="V867">
        <v>127.1785236247145</v>
      </c>
      <c r="W867">
        <v>127.3487150754393</v>
      </c>
      <c r="X867">
        <v>8871.6084400296786</v>
      </c>
      <c r="Y867">
        <v>8904.1122927553934</v>
      </c>
      <c r="Z867">
        <v>8589.8136677713192</v>
      </c>
      <c r="AA867">
        <v>9051.154663216972</v>
      </c>
      <c r="AB867">
        <v>1456.737911662455</v>
      </c>
      <c r="AC867">
        <v>1446.6294558899581</v>
      </c>
      <c r="AD867">
        <v>1252.86773816001</v>
      </c>
      <c r="AE867">
        <v>1711.781870922593</v>
      </c>
      <c r="AF867">
        <v>63.284576893201212</v>
      </c>
      <c r="AG867">
        <v>63.008804367907523</v>
      </c>
      <c r="AH867">
        <v>62.013131161110472</v>
      </c>
      <c r="AI867">
        <v>65.379964263522496</v>
      </c>
      <c r="AJ867">
        <v>0.54952145443488154</v>
      </c>
      <c r="AK867">
        <v>0.54952121458524439</v>
      </c>
      <c r="AL867">
        <v>0.54948772253908784</v>
      </c>
      <c r="AM867">
        <v>0.54955532845975053</v>
      </c>
      <c r="AN867">
        <v>0.98021176965428947</v>
      </c>
      <c r="AO867">
        <v>0.98021176965428958</v>
      </c>
      <c r="AP867">
        <v>0.98021176965428958</v>
      </c>
      <c r="AQ867">
        <v>0.98021176965428958</v>
      </c>
      <c r="AR867">
        <v>14.475996424041719</v>
      </c>
      <c r="AS867">
        <v>14.475996424041719</v>
      </c>
      <c r="AT867">
        <v>14.475996424041719</v>
      </c>
      <c r="AU867">
        <v>14.475996424041719</v>
      </c>
      <c r="AV867" t="str">
        <f>VLOOKUP(Sheet1[[#This Row],[NPDES ID2]],Combined_Sheet__Major_Only___2[[NPDES ID2]:[ECHO BFR]],3,FALSE)</f>
        <v>TX</v>
      </c>
      <c r="AW867" t="s">
        <v>41</v>
      </c>
      <c r="AX867" t="str">
        <f>VLOOKUP(Sheet1[[#This Row],[NPDES ID2]],Combined_Sheet__Major_Only___2[[NPDES ID2]:[ECHO BFR]],27,FALSE)</f>
        <v>-</v>
      </c>
      <c r="AY867" t="str">
        <f>VLOOKUP(Sheet1[[#This Row],[NPDES ID2]],Combined_Sheet__Major_Only___2[[NPDES ID2]:[ECHO BFR]],28,FALSE)</f>
        <v>-</v>
      </c>
      <c r="AZ867" t="str">
        <f>VLOOKUP(Sheet1[[#This Row],[NPDES ID2]],Combined_Sheet__Major_Only___2[[NPDES ID2]:[ECHO BFR]],29,FALSE)</f>
        <v>thickening, preliminaryOps</v>
      </c>
      <c r="BA867">
        <f>VLOOKUP(Sheet1[[#This Row],[NPDES ID2]],Combined_Sheet__Major_Only___2[[NPDES ID2]:[ECHO BFR]],17,FALSE)</f>
        <v>33.04627</v>
      </c>
      <c r="BB867">
        <f>VLOOKUP(Sheet1[[#This Row],[NPDES ID2]],Combined_Sheet__Major_Only___2[[NPDES ID2]:[ECHO BFR]],18,FALSE)</f>
        <v>-97.001170000000002</v>
      </c>
      <c r="BC867" t="str">
        <f>IF(ISNUMBER(SEARCH("aerobic",$AW867)),"aerobic","")</f>
        <v>aerobic</v>
      </c>
      <c r="BD867" t="str">
        <f>IF(ISNUMBER(SEARCH("anaer",$AW867)),"anaer","")</f>
        <v/>
      </c>
      <c r="BE867" t="str">
        <f>IF(ISNUMBER(SEARCH("thickening",$AZ867)),"thickening","")</f>
        <v>thickening</v>
      </c>
      <c r="BF867" s="3" t="str">
        <f>IF(ISNUMBER(SEARCH("airDry",$AW867)),"airDry","")</f>
        <v/>
      </c>
      <c r="BG867" s="3" t="str">
        <f>IF(ISNUMBER(SEARCH("heatDry",$AY867)),"heatDry","")</f>
        <v/>
      </c>
      <c r="BH867" s="3" t="str">
        <f>IF(AND(ISNUMBER(SEARCH("aerobic",$AW867)),ISNUMBER(SEARCH("anaer",$AW867))),"Combined Aer and Anaer.","")</f>
        <v/>
      </c>
    </row>
    <row r="868" spans="1:60" x14ac:dyDescent="0.3">
      <c r="A868" s="4">
        <v>866</v>
      </c>
      <c r="B868" t="s">
        <v>4229</v>
      </c>
      <c r="C868">
        <v>906.9</v>
      </c>
      <c r="D868">
        <v>247.98575256234861</v>
      </c>
      <c r="E868">
        <v>248.41405298805461</v>
      </c>
      <c r="F868">
        <v>200.7354581433593</v>
      </c>
      <c r="G868">
        <v>296.80658992099711</v>
      </c>
      <c r="H868">
        <v>-76.709201442609896</v>
      </c>
      <c r="I868">
        <v>-77.989432696594477</v>
      </c>
      <c r="J868">
        <v>-90.764422475773131</v>
      </c>
      <c r="K868">
        <v>-60.248201787470713</v>
      </c>
      <c r="L868">
        <v>603.9586224852726</v>
      </c>
      <c r="M868">
        <v>601.5472176435843</v>
      </c>
      <c r="N868">
        <v>592.80707888616701</v>
      </c>
      <c r="O868">
        <v>622.33349285929171</v>
      </c>
      <c r="P868">
        <v>21.357482031175781</v>
      </c>
      <c r="Q868">
        <v>21.626184199440441</v>
      </c>
      <c r="R868">
        <v>17.288444549728919</v>
      </c>
      <c r="S868">
        <v>24.530090813625559</v>
      </c>
      <c r="T868">
        <v>45.976963897993222</v>
      </c>
      <c r="U868">
        <v>45.976890105580992</v>
      </c>
      <c r="V868">
        <v>45.94529509375117</v>
      </c>
      <c r="W868">
        <v>46.008328745475993</v>
      </c>
      <c r="X868">
        <v>3107.4998063715188</v>
      </c>
      <c r="Y868">
        <v>3117.900743651498</v>
      </c>
      <c r="Z868">
        <v>3016.9943411640288</v>
      </c>
      <c r="AA868">
        <v>3165.1475776575771</v>
      </c>
      <c r="AB868">
        <v>505.34526736380491</v>
      </c>
      <c r="AC868">
        <v>502.05180827703788</v>
      </c>
      <c r="AD868">
        <v>435.50179253560628</v>
      </c>
      <c r="AE868">
        <v>593.05805112310236</v>
      </c>
      <c r="AF868">
        <v>65.266434623929996</v>
      </c>
      <c r="AG868">
        <v>65.005610256259871</v>
      </c>
      <c r="AH868">
        <v>64.062654719381499</v>
      </c>
      <c r="AI868">
        <v>67.250093424180776</v>
      </c>
      <c r="AJ868">
        <v>0.57374076293521314</v>
      </c>
      <c r="AK868">
        <v>0.57374062955510752</v>
      </c>
      <c r="AL868">
        <v>0.5737219723967506</v>
      </c>
      <c r="AM868">
        <v>0.5737596320201257</v>
      </c>
      <c r="AN868">
        <v>0.94784343577995001</v>
      </c>
      <c r="AO868">
        <v>0.94784343577995034</v>
      </c>
      <c r="AP868">
        <v>0.94784343577995034</v>
      </c>
      <c r="AQ868">
        <v>0.94784343577995034</v>
      </c>
      <c r="AR868">
        <v>15.016227990986099</v>
      </c>
      <c r="AS868">
        <v>15.01622799098609</v>
      </c>
      <c r="AT868">
        <v>15.01622799098609</v>
      </c>
      <c r="AU868">
        <v>15.01622799098609</v>
      </c>
      <c r="AV868" t="str">
        <f>VLOOKUP(Sheet1[[#This Row],[NPDES ID2]],Combined_Sheet__Major_Only___2[[NPDES ID2]:[ECHO BFR]],3,FALSE)</f>
        <v>PA</v>
      </c>
      <c r="AW868" t="s">
        <v>12181</v>
      </c>
      <c r="AX868" t="str">
        <f>VLOOKUP(Sheet1[[#This Row],[NPDES ID2]],Combined_Sheet__Major_Only___2[[NPDES ID2]:[ECHO BFR]],27,FALSE)</f>
        <v>-</v>
      </c>
      <c r="AY868" t="str">
        <f>VLOOKUP(Sheet1[[#This Row],[NPDES ID2]],Combined_Sheet__Major_Only___2[[NPDES ID2]:[ECHO BFR]],28,FALSE)</f>
        <v>-</v>
      </c>
      <c r="AZ868" t="str">
        <f>VLOOKUP(Sheet1[[#This Row],[NPDES ID2]],Combined_Sheet__Major_Only___2[[NPDES ID2]:[ECHO BFR]],29,FALSE)</f>
        <v>thickening</v>
      </c>
      <c r="BA868">
        <f>VLOOKUP(Sheet1[[#This Row],[NPDES ID2]],Combined_Sheet__Major_Only___2[[NPDES ID2]:[ECHO BFR]],17,FALSE)</f>
        <v>40.230327000000003</v>
      </c>
      <c r="BB868">
        <f>VLOOKUP(Sheet1[[#This Row],[NPDES ID2]],Combined_Sheet__Major_Only___2[[NPDES ID2]:[ECHO BFR]],18,FALSE)</f>
        <v>-75.106790000000004</v>
      </c>
      <c r="BC868" t="str">
        <f>IF(ISNUMBER(SEARCH("aerobic",$AW868)),"aerobic","")</f>
        <v/>
      </c>
      <c r="BD868" t="str">
        <f>IF(ISNUMBER(SEARCH("anaer",$AW868)),"anaer","")</f>
        <v>anaer</v>
      </c>
      <c r="BE868" t="str">
        <f>IF(ISNUMBER(SEARCH("thickening",$AZ868)),"thickening","")</f>
        <v>thickening</v>
      </c>
      <c r="BF868" s="2" t="str">
        <f>IF(ISNUMBER(SEARCH("airDry",$AW868)),"airDry","")</f>
        <v/>
      </c>
      <c r="BG868" s="2" t="str">
        <f>IF(ISNUMBER(SEARCH("heatDry",$AY868)),"heatDry","")</f>
        <v/>
      </c>
      <c r="BH868" s="2" t="str">
        <f>IF(AND(ISNUMBER(SEARCH("aerobic",$AW868)),ISNUMBER(SEARCH("anaer",$AW868))),"Combined Aer and Anaer.","")</f>
        <v/>
      </c>
    </row>
    <row r="869" spans="1:60" x14ac:dyDescent="0.3">
      <c r="A869" s="4">
        <v>867</v>
      </c>
      <c r="B869" t="s">
        <v>4234</v>
      </c>
      <c r="C869">
        <v>905.58</v>
      </c>
      <c r="D869">
        <v>324.60954016723991</v>
      </c>
      <c r="E869">
        <v>327.24855900167921</v>
      </c>
      <c r="F869">
        <v>261.80957464370891</v>
      </c>
      <c r="G869">
        <v>385.79492210965662</v>
      </c>
      <c r="H869">
        <v>-77.836661514342765</v>
      </c>
      <c r="I869">
        <v>-77.620179762205936</v>
      </c>
      <c r="J869">
        <v>-90.238553628535726</v>
      </c>
      <c r="K869">
        <v>-65.655053980432854</v>
      </c>
      <c r="L869">
        <v>461.1778760093664</v>
      </c>
      <c r="M869">
        <v>457.71282846338357</v>
      </c>
      <c r="N869">
        <v>445.15272744127572</v>
      </c>
      <c r="O869">
        <v>487.58352129717542</v>
      </c>
      <c r="P869">
        <v>21.571615416182421</v>
      </c>
      <c r="Q869">
        <v>21.518913510175668</v>
      </c>
      <c r="R869">
        <v>18.412190413334141</v>
      </c>
      <c r="S869">
        <v>24.467457079790719</v>
      </c>
      <c r="T869">
        <v>79.748823347736334</v>
      </c>
      <c r="U869">
        <v>79.74869743626698</v>
      </c>
      <c r="V869">
        <v>79.694787091785457</v>
      </c>
      <c r="W869">
        <v>79.802340964425767</v>
      </c>
      <c r="X869">
        <v>7052.9062606085872</v>
      </c>
      <c r="Y869">
        <v>7097.0058579268989</v>
      </c>
      <c r="Z869">
        <v>6669.533161699932</v>
      </c>
      <c r="AA869">
        <v>7300.5243350303799</v>
      </c>
      <c r="AB869">
        <v>1533.3335948397</v>
      </c>
      <c r="AC869">
        <v>1503.629178907697</v>
      </c>
      <c r="AD869">
        <v>1252.118542352566</v>
      </c>
      <c r="AE869">
        <v>1954.721240415392</v>
      </c>
      <c r="AF869">
        <v>49.910752355175021</v>
      </c>
      <c r="AG869">
        <v>49.535452026012422</v>
      </c>
      <c r="AH869">
        <v>48.178055552481588</v>
      </c>
      <c r="AI869">
        <v>52.765892355537979</v>
      </c>
      <c r="AJ869">
        <v>0.38656379850591599</v>
      </c>
      <c r="AK869">
        <v>0.38656365029462392</v>
      </c>
      <c r="AL869">
        <v>0.3865429451100732</v>
      </c>
      <c r="AM869">
        <v>0.38658473958650619</v>
      </c>
      <c r="AN869">
        <v>0.96894684570996514</v>
      </c>
      <c r="AO869">
        <v>0.96894684570996525</v>
      </c>
      <c r="AP869">
        <v>0.96894684570996525</v>
      </c>
      <c r="AQ869">
        <v>0.96894684570996525</v>
      </c>
      <c r="AR869">
        <v>9.7535632826362235</v>
      </c>
      <c r="AS869">
        <v>9.7535632826362217</v>
      </c>
      <c r="AT869">
        <v>9.7535632826362217</v>
      </c>
      <c r="AU869">
        <v>9.7535632826362217</v>
      </c>
      <c r="AV869" t="str">
        <f>VLOOKUP(Sheet1[[#This Row],[NPDES ID2]],Combined_Sheet__Major_Only___2[[NPDES ID2]:[ECHO BFR]],3,FALSE)</f>
        <v>FL</v>
      </c>
      <c r="AW869" t="s">
        <v>87</v>
      </c>
      <c r="AX869" t="str">
        <f>VLOOKUP(Sheet1[[#This Row],[NPDES ID2]],Combined_Sheet__Major_Only___2[[NPDES ID2]:[ECHO BFR]],27,FALSE)</f>
        <v>-</v>
      </c>
      <c r="AY869" t="str">
        <f>VLOOKUP(Sheet1[[#This Row],[NPDES ID2]],Combined_Sheet__Major_Only___2[[NPDES ID2]:[ECHO BFR]],28,FALSE)</f>
        <v>-</v>
      </c>
      <c r="AZ869" t="str">
        <f>VLOOKUP(Sheet1[[#This Row],[NPDES ID2]],Combined_Sheet__Major_Only___2[[NPDES ID2]:[ECHO BFR]],29,FALSE)</f>
        <v>thickening</v>
      </c>
      <c r="BA869">
        <f>VLOOKUP(Sheet1[[#This Row],[NPDES ID2]],Combined_Sheet__Major_Only___2[[NPDES ID2]:[ECHO BFR]],17,FALSE)</f>
        <v>28.073499999999999</v>
      </c>
      <c r="BB869">
        <f>VLOOKUP(Sheet1[[#This Row],[NPDES ID2]],Combined_Sheet__Major_Only___2[[NPDES ID2]:[ECHO BFR]],18,FALSE)</f>
        <v>-80.609826999999996</v>
      </c>
      <c r="BC869" t="str">
        <f>IF(ISNUMBER(SEARCH("aerobic",$AW869)),"aerobic","")</f>
        <v/>
      </c>
      <c r="BD869" t="str">
        <f>IF(ISNUMBER(SEARCH("anaer",$AW869)),"anaer","")</f>
        <v/>
      </c>
      <c r="BE869" t="str">
        <f>IF(ISNUMBER(SEARCH("thickening",$AZ869)),"thickening","")</f>
        <v>thickening</v>
      </c>
      <c r="BF869" s="3" t="str">
        <f>IF(ISNUMBER(SEARCH("airDry",$AW869)),"airDry","")</f>
        <v/>
      </c>
      <c r="BG869" s="3" t="str">
        <f>IF(ISNUMBER(SEARCH("heatDry",$AY869)),"heatDry","")</f>
        <v/>
      </c>
      <c r="BH869" s="3" t="str">
        <f>IF(AND(ISNUMBER(SEARCH("aerobic",$AW869)),ISNUMBER(SEARCH("anaer",$AW869))),"Combined Aer and Anaer.","")</f>
        <v/>
      </c>
    </row>
    <row r="870" spans="1:60" x14ac:dyDescent="0.3">
      <c r="A870" s="4">
        <v>868</v>
      </c>
      <c r="B870" t="s">
        <v>4238</v>
      </c>
      <c r="C870">
        <v>896.68</v>
      </c>
      <c r="D870">
        <v>263.64592846675822</v>
      </c>
      <c r="E870">
        <v>264.36580936046403</v>
      </c>
      <c r="F870">
        <v>213.16505840847171</v>
      </c>
      <c r="G870">
        <v>315.01531884144492</v>
      </c>
      <c r="H870">
        <v>-77.002437096948839</v>
      </c>
      <c r="I870">
        <v>-78.186308863229868</v>
      </c>
      <c r="J870">
        <v>-90.911286887366344</v>
      </c>
      <c r="K870">
        <v>-61.811715055536197</v>
      </c>
      <c r="L870">
        <v>563.37195812787513</v>
      </c>
      <c r="M870">
        <v>560.73547647110217</v>
      </c>
      <c r="N870">
        <v>551.1794185092831</v>
      </c>
      <c r="O870">
        <v>583.46216388991422</v>
      </c>
      <c r="P870">
        <v>21.179943804005621</v>
      </c>
      <c r="Q870">
        <v>21.3928473767205</v>
      </c>
      <c r="R870">
        <v>17.337227236248559</v>
      </c>
      <c r="S870">
        <v>24.285144197486119</v>
      </c>
      <c r="T870">
        <v>47.549421186106102</v>
      </c>
      <c r="U870">
        <v>47.549344966969599</v>
      </c>
      <c r="V870">
        <v>47.516710927143187</v>
      </c>
      <c r="W870">
        <v>47.581817492441253</v>
      </c>
      <c r="X870">
        <v>3406.7915193620529</v>
      </c>
      <c r="Y870">
        <v>3420.187454321785</v>
      </c>
      <c r="Z870">
        <v>3290.5435163388638</v>
      </c>
      <c r="AA870">
        <v>3480.9629354478002</v>
      </c>
      <c r="AB870">
        <v>662.76177927758579</v>
      </c>
      <c r="AC870">
        <v>655.91257717259509</v>
      </c>
      <c r="AD870">
        <v>554.27339869356058</v>
      </c>
      <c r="AE870">
        <v>802.29802361476425</v>
      </c>
      <c r="AF870">
        <v>61.574652698847558</v>
      </c>
      <c r="AG870">
        <v>61.286240878800569</v>
      </c>
      <c r="AH870">
        <v>60.24343928878681</v>
      </c>
      <c r="AI870">
        <v>63.768285122811733</v>
      </c>
      <c r="AJ870">
        <v>0.52863787097859993</v>
      </c>
      <c r="AK870">
        <v>0.52863773176464501</v>
      </c>
      <c r="AL870">
        <v>0.52861826368135012</v>
      </c>
      <c r="AM870">
        <v>0.52865756033563926</v>
      </c>
      <c r="AN870">
        <v>0.9494431799930334</v>
      </c>
      <c r="AO870">
        <v>0.94944317999303318</v>
      </c>
      <c r="AP870">
        <v>0.94944317999303318</v>
      </c>
      <c r="AQ870">
        <v>0.94944317999303318</v>
      </c>
      <c r="AR870">
        <v>12.77508729069884</v>
      </c>
      <c r="AS870">
        <v>12.77508729069884</v>
      </c>
      <c r="AT870">
        <v>12.77508729069884</v>
      </c>
      <c r="AU870">
        <v>12.77508729069884</v>
      </c>
      <c r="AV870" t="str">
        <f>VLOOKUP(Sheet1[[#This Row],[NPDES ID2]],Combined_Sheet__Major_Only___2[[NPDES ID2]:[ECHO BFR]],3,FALSE)</f>
        <v>PA</v>
      </c>
      <c r="AW870" t="s">
        <v>41</v>
      </c>
      <c r="AX870" t="str">
        <f>VLOOKUP(Sheet1[[#This Row],[NPDES ID2]],Combined_Sheet__Major_Only___2[[NPDES ID2]:[ECHO BFR]],27,FALSE)</f>
        <v>methaneBioCaptureRecover</v>
      </c>
      <c r="AY870" t="str">
        <f>VLOOKUP(Sheet1[[#This Row],[NPDES ID2]],Combined_Sheet__Major_Only___2[[NPDES ID2]:[ECHO BFR]],28,FALSE)</f>
        <v>-</v>
      </c>
      <c r="AZ870" t="str">
        <f>VLOOKUP(Sheet1[[#This Row],[NPDES ID2]],Combined_Sheet__Major_Only___2[[NPDES ID2]:[ECHO BFR]],29,FALSE)</f>
        <v>preliminaryOps, thickening</v>
      </c>
      <c r="BA870">
        <f>VLOOKUP(Sheet1[[#This Row],[NPDES ID2]],Combined_Sheet__Major_Only___2[[NPDES ID2]:[ECHO BFR]],17,FALSE)</f>
        <v>41.144734999999997</v>
      </c>
      <c r="BB870">
        <f>VLOOKUP(Sheet1[[#This Row],[NPDES ID2]],Combined_Sheet__Major_Only___2[[NPDES ID2]:[ECHO BFR]],18,FALSE)</f>
        <v>-80.094210000000004</v>
      </c>
      <c r="BC870" t="str">
        <f>IF(ISNUMBER(SEARCH("aerobic",$AW870)),"aerobic","")</f>
        <v>aerobic</v>
      </c>
      <c r="BD870" t="str">
        <f>IF(ISNUMBER(SEARCH("anaer",$AW870)),"anaer","")</f>
        <v/>
      </c>
      <c r="BE870" t="str">
        <f>IF(ISNUMBER(SEARCH("thickening",$AZ870)),"thickening","")</f>
        <v>thickening</v>
      </c>
      <c r="BF870" s="2" t="str">
        <f>IF(ISNUMBER(SEARCH("airDry",$AW870)),"airDry","")</f>
        <v/>
      </c>
      <c r="BG870" s="2" t="str">
        <f>IF(ISNUMBER(SEARCH("heatDry",$AY870)),"heatDry","")</f>
        <v/>
      </c>
      <c r="BH870" s="2" t="str">
        <f>IF(AND(ISNUMBER(SEARCH("aerobic",$AW870)),ISNUMBER(SEARCH("anaer",$AW870))),"Combined Aer and Anaer.","")</f>
        <v/>
      </c>
    </row>
    <row r="871" spans="1:60" x14ac:dyDescent="0.3">
      <c r="A871" s="4">
        <v>869</v>
      </c>
      <c r="B871" t="s">
        <v>4243</v>
      </c>
      <c r="C871">
        <v>893.2</v>
      </c>
      <c r="D871">
        <v>255.25442905861499</v>
      </c>
      <c r="E871">
        <v>255.78546280315939</v>
      </c>
      <c r="F871">
        <v>206.6237659366237</v>
      </c>
      <c r="G871">
        <v>305.47215411529692</v>
      </c>
      <c r="H871">
        <v>-76.569991128209452</v>
      </c>
      <c r="I871">
        <v>-77.750037515743571</v>
      </c>
      <c r="J871">
        <v>-90.522819910810156</v>
      </c>
      <c r="K871">
        <v>-60.371672507132253</v>
      </c>
      <c r="L871">
        <v>580.19172907713312</v>
      </c>
      <c r="M871">
        <v>577.70899510717379</v>
      </c>
      <c r="N871">
        <v>568.69937527175819</v>
      </c>
      <c r="O871">
        <v>599.13112479239066</v>
      </c>
      <c r="P871">
        <v>21.06087722519867</v>
      </c>
      <c r="Q871">
        <v>21.29346383332377</v>
      </c>
      <c r="R871">
        <v>17.13685862175884</v>
      </c>
      <c r="S871">
        <v>24.097224120195801</v>
      </c>
      <c r="T871">
        <v>246.76140209546261</v>
      </c>
      <c r="U871">
        <v>246.7610184386908</v>
      </c>
      <c r="V871">
        <v>246.59675168172561</v>
      </c>
      <c r="W871">
        <v>246.92447219673221</v>
      </c>
      <c r="X871">
        <v>17099.713657159849</v>
      </c>
      <c r="Y871">
        <v>17161.41776399938</v>
      </c>
      <c r="Z871">
        <v>16565.063757548171</v>
      </c>
      <c r="AA871">
        <v>17440.24677631224</v>
      </c>
      <c r="AB871">
        <v>2710.5172431421238</v>
      </c>
      <c r="AC871">
        <v>2693.305182243605</v>
      </c>
      <c r="AD871">
        <v>2343.455295541361</v>
      </c>
      <c r="AE871">
        <v>3167.4234086613992</v>
      </c>
      <c r="AF871">
        <v>63.664492209615503</v>
      </c>
      <c r="AG871">
        <v>63.391363024683777</v>
      </c>
      <c r="AH871">
        <v>62.40727307720276</v>
      </c>
      <c r="AI871">
        <v>65.736780546518204</v>
      </c>
      <c r="AJ871">
        <v>0.5541630234862942</v>
      </c>
      <c r="AK871">
        <v>0.55416263306467406</v>
      </c>
      <c r="AL871">
        <v>0.55410823864943715</v>
      </c>
      <c r="AM871">
        <v>0.55421804155272092</v>
      </c>
      <c r="AN871">
        <v>0.98965225129833623</v>
      </c>
      <c r="AO871">
        <v>0.98965225129833623</v>
      </c>
      <c r="AP871">
        <v>0.98965225129833623</v>
      </c>
      <c r="AQ871">
        <v>0.98965225129833623</v>
      </c>
      <c r="AR871">
        <v>14.875330394138469</v>
      </c>
      <c r="AS871">
        <v>14.875330394138469</v>
      </c>
      <c r="AT871">
        <v>14.875330394138469</v>
      </c>
      <c r="AU871">
        <v>14.875330394138469</v>
      </c>
      <c r="AV871" t="str">
        <f>VLOOKUP(Sheet1[[#This Row],[NPDES ID2]],Combined_Sheet__Major_Only___2[[NPDES ID2]:[ECHO BFR]],3,FALSE)</f>
        <v>FL</v>
      </c>
      <c r="AW871" t="s">
        <v>41</v>
      </c>
      <c r="AX871" t="str">
        <f>VLOOKUP(Sheet1[[#This Row],[NPDES ID2]],Combined_Sheet__Major_Only___2[[NPDES ID2]:[ECHO BFR]],27,FALSE)</f>
        <v>-</v>
      </c>
      <c r="AY871" t="str">
        <f>VLOOKUP(Sheet1[[#This Row],[NPDES ID2]],Combined_Sheet__Major_Only___2[[NPDES ID2]:[ECHO BFR]],28,FALSE)</f>
        <v>-</v>
      </c>
      <c r="AZ871" t="str">
        <f>VLOOKUP(Sheet1[[#This Row],[NPDES ID2]],Combined_Sheet__Major_Only___2[[NPDES ID2]:[ECHO BFR]],29,FALSE)</f>
        <v>-</v>
      </c>
      <c r="BA871">
        <f>VLOOKUP(Sheet1[[#This Row],[NPDES ID2]],Combined_Sheet__Major_Only___2[[NPDES ID2]:[ECHO BFR]],17,FALSE)</f>
        <v>26.241299999999999</v>
      </c>
      <c r="BB871">
        <f>VLOOKUP(Sheet1[[#This Row],[NPDES ID2]],Combined_Sheet__Major_Only___2[[NPDES ID2]:[ECHO BFR]],18,FALSE)</f>
        <v>-80.215069999999997</v>
      </c>
      <c r="BC871" t="str">
        <f>IF(ISNUMBER(SEARCH("aerobic",$AW871)),"aerobic","")</f>
        <v>aerobic</v>
      </c>
      <c r="BD871" t="str">
        <f>IF(ISNUMBER(SEARCH("anaer",$AW871)),"anaer","")</f>
        <v/>
      </c>
      <c r="BE871" t="str">
        <f>IF(ISNUMBER(SEARCH("thickening",$AZ871)),"thickening","")</f>
        <v/>
      </c>
      <c r="BF871" s="3" t="str">
        <f>IF(ISNUMBER(SEARCH("airDry",$AW871)),"airDry","")</f>
        <v/>
      </c>
      <c r="BG871" s="3" t="str">
        <f>IF(ISNUMBER(SEARCH("heatDry",$AY871)),"heatDry","")</f>
        <v/>
      </c>
      <c r="BH871" s="3" t="str">
        <f>IF(AND(ISNUMBER(SEARCH("aerobic",$AW871)),ISNUMBER(SEARCH("anaer",$AW871))),"Combined Aer and Anaer.","")</f>
        <v/>
      </c>
    </row>
    <row r="872" spans="1:60" x14ac:dyDescent="0.3">
      <c r="A872" s="4">
        <v>870</v>
      </c>
      <c r="B872" t="s">
        <v>4248</v>
      </c>
      <c r="C872">
        <v>886.46</v>
      </c>
      <c r="D872">
        <v>325.3220416702444</v>
      </c>
      <c r="E872">
        <v>328.24764214349688</v>
      </c>
      <c r="F872">
        <v>262.42530940820018</v>
      </c>
      <c r="G872">
        <v>386.57969862619348</v>
      </c>
      <c r="H872">
        <v>-77.880685084791835</v>
      </c>
      <c r="I872">
        <v>-77.693175832717898</v>
      </c>
      <c r="J872">
        <v>-90.335827150459778</v>
      </c>
      <c r="K872">
        <v>-65.603730624472689</v>
      </c>
      <c r="L872">
        <v>452.95783152156491</v>
      </c>
      <c r="M872">
        <v>449.57688893708729</v>
      </c>
      <c r="N872">
        <v>437.32377463705552</v>
      </c>
      <c r="O872">
        <v>478.71846617669871</v>
      </c>
      <c r="P872">
        <v>21.11421766068845</v>
      </c>
      <c r="Q872">
        <v>21.052979009965899</v>
      </c>
      <c r="R872">
        <v>18.006723636791978</v>
      </c>
      <c r="S872">
        <v>23.958516755226121</v>
      </c>
      <c r="T872">
        <v>42.652238428191502</v>
      </c>
      <c r="U872">
        <v>42.65216976672437</v>
      </c>
      <c r="V872">
        <v>42.622771624005203</v>
      </c>
      <c r="W872">
        <v>42.681422410385579</v>
      </c>
      <c r="X872">
        <v>3759.44530744754</v>
      </c>
      <c r="Y872">
        <v>3782.7731974855778</v>
      </c>
      <c r="Z872">
        <v>3556.474044789044</v>
      </c>
      <c r="AA872">
        <v>3890.5397666054491</v>
      </c>
      <c r="AB872">
        <v>852.4971317164152</v>
      </c>
      <c r="AC872">
        <v>834.72072100406638</v>
      </c>
      <c r="AD872">
        <v>690.31432836549038</v>
      </c>
      <c r="AE872">
        <v>1098.519373747999</v>
      </c>
      <c r="AF872">
        <v>50.077743875891493</v>
      </c>
      <c r="AG872">
        <v>49.703729854486546</v>
      </c>
      <c r="AH872">
        <v>48.350519129285637</v>
      </c>
      <c r="AI872">
        <v>52.923787977687482</v>
      </c>
      <c r="AJ872">
        <v>0.3885922545457664</v>
      </c>
      <c r="AK872">
        <v>0.38859214147644722</v>
      </c>
      <c r="AL872">
        <v>0.38857633324679092</v>
      </c>
      <c r="AM872">
        <v>0.38860824255007198</v>
      </c>
      <c r="AN872">
        <v>0.94410379345666451</v>
      </c>
      <c r="AO872">
        <v>0.94410379345666473</v>
      </c>
      <c r="AP872">
        <v>0.94410379345666473</v>
      </c>
      <c r="AQ872">
        <v>0.94410379345666473</v>
      </c>
      <c r="AR872">
        <v>9.5750374792525133</v>
      </c>
      <c r="AS872">
        <v>9.5750374792525133</v>
      </c>
      <c r="AT872">
        <v>9.5750374792525133</v>
      </c>
      <c r="AU872">
        <v>9.5750374792525133</v>
      </c>
      <c r="AV872" t="str">
        <f>VLOOKUP(Sheet1[[#This Row],[NPDES ID2]],Combined_Sheet__Major_Only___2[[NPDES ID2]:[ECHO BFR]],3,FALSE)</f>
        <v>MA</v>
      </c>
      <c r="AW872" t="s">
        <v>54</v>
      </c>
      <c r="AX872" t="str">
        <f>VLOOKUP(Sheet1[[#This Row],[NPDES ID2]],Combined_Sheet__Major_Only___2[[NPDES ID2]:[ECHO BFR]],27,FALSE)</f>
        <v>-</v>
      </c>
      <c r="AY872" t="str">
        <f>VLOOKUP(Sheet1[[#This Row],[NPDES ID2]],Combined_Sheet__Major_Only___2[[NPDES ID2]:[ECHO BFR]],28,FALSE)</f>
        <v>-</v>
      </c>
      <c r="AZ872" t="str">
        <f>VLOOKUP(Sheet1[[#This Row],[NPDES ID2]],Combined_Sheet__Major_Only___2[[NPDES ID2]:[ECHO BFR]],29,FALSE)</f>
        <v>thickening</v>
      </c>
      <c r="BA872">
        <f>VLOOKUP(Sheet1[[#This Row],[NPDES ID2]],Combined_Sheet__Major_Only___2[[NPDES ID2]:[ECHO BFR]],17,FALSE)</f>
        <v>41.927405999999998</v>
      </c>
      <c r="BB872">
        <f>VLOOKUP(Sheet1[[#This Row],[NPDES ID2]],Combined_Sheet__Major_Only___2[[NPDES ID2]:[ECHO BFR]],18,FALSE)</f>
        <v>-70.643157000000002</v>
      </c>
      <c r="BC872" t="str">
        <f>IF(ISNUMBER(SEARCH("aerobic",$AW872)),"aerobic","")</f>
        <v/>
      </c>
      <c r="BD872" t="str">
        <f>IF(ISNUMBER(SEARCH("anaer",$AW872)),"anaer","")</f>
        <v/>
      </c>
      <c r="BE872" t="str">
        <f>IF(ISNUMBER(SEARCH("thickening",$AZ872)),"thickening","")</f>
        <v>thickening</v>
      </c>
      <c r="BF872" s="2" t="str">
        <f>IF(ISNUMBER(SEARCH("airDry",$AW872)),"airDry","")</f>
        <v/>
      </c>
      <c r="BG872" s="2" t="str">
        <f>IF(ISNUMBER(SEARCH("heatDry",$AY872)),"heatDry","")</f>
        <v/>
      </c>
      <c r="BH872" s="2" t="str">
        <f>IF(AND(ISNUMBER(SEARCH("aerobic",$AW872)),ISNUMBER(SEARCH("anaer",$AW872))),"Combined Aer and Anaer.","")</f>
        <v/>
      </c>
    </row>
    <row r="873" spans="1:60" x14ac:dyDescent="0.3">
      <c r="A873" s="4">
        <v>871</v>
      </c>
      <c r="B873" t="s">
        <v>4253</v>
      </c>
      <c r="C873">
        <v>881.08</v>
      </c>
      <c r="D873">
        <v>279.08557062335541</v>
      </c>
      <c r="E873">
        <v>280.48273990522051</v>
      </c>
      <c r="F873">
        <v>224.6763078179157</v>
      </c>
      <c r="G873">
        <v>333.02864145112932</v>
      </c>
      <c r="H873">
        <v>-77.187788064462381</v>
      </c>
      <c r="I873">
        <v>-78.067200394836902</v>
      </c>
      <c r="J873">
        <v>-90.346740103646539</v>
      </c>
      <c r="K873">
        <v>-62.560522461593493</v>
      </c>
      <c r="L873">
        <v>525.43479864292544</v>
      </c>
      <c r="M873">
        <v>522.63467168087561</v>
      </c>
      <c r="N873">
        <v>512.48310535987184</v>
      </c>
      <c r="O873">
        <v>546.77654722858745</v>
      </c>
      <c r="P873">
        <v>20.861862225474699</v>
      </c>
      <c r="Q873">
        <v>21.028592406651171</v>
      </c>
      <c r="R873">
        <v>17.298900365187691</v>
      </c>
      <c r="S873">
        <v>24.020846905001878</v>
      </c>
      <c r="T873">
        <v>105.8168160176602</v>
      </c>
      <c r="U873">
        <v>105.816649876271</v>
      </c>
      <c r="V873">
        <v>105.7455146606254</v>
      </c>
      <c r="W873">
        <v>105.8874330252244</v>
      </c>
      <c r="X873">
        <v>7988.2609630918914</v>
      </c>
      <c r="Y873">
        <v>8024.0499920127004</v>
      </c>
      <c r="Z873">
        <v>7678.0676365906584</v>
      </c>
      <c r="AA873">
        <v>8186.5791864583089</v>
      </c>
      <c r="AB873">
        <v>1319.6843399326649</v>
      </c>
      <c r="AC873">
        <v>1310.439172023029</v>
      </c>
      <c r="AD873">
        <v>1132.237849231057</v>
      </c>
      <c r="AE873">
        <v>1559.567418855291</v>
      </c>
      <c r="AF873">
        <v>58.446189887109909</v>
      </c>
      <c r="AG873">
        <v>58.134368221442891</v>
      </c>
      <c r="AH873">
        <v>57.007452369832961</v>
      </c>
      <c r="AI873">
        <v>60.81709475705933</v>
      </c>
      <c r="AJ873">
        <v>0.49046207588438168</v>
      </c>
      <c r="AK873">
        <v>0.49046188612719133</v>
      </c>
      <c r="AL873">
        <v>0.49043537774545581</v>
      </c>
      <c r="AM873">
        <v>0.49048888629936582</v>
      </c>
      <c r="AN873">
        <v>0.97633716306507567</v>
      </c>
      <c r="AO873">
        <v>0.97633716306507556</v>
      </c>
      <c r="AP873">
        <v>0.97633716306507556</v>
      </c>
      <c r="AQ873">
        <v>0.97633716306507556</v>
      </c>
      <c r="AR873">
        <v>13.320396329332089</v>
      </c>
      <c r="AS873">
        <v>13.320396329332089</v>
      </c>
      <c r="AT873">
        <v>13.320396329332089</v>
      </c>
      <c r="AU873">
        <v>13.320396329332089</v>
      </c>
      <c r="AV873" t="str">
        <f>VLOOKUP(Sheet1[[#This Row],[NPDES ID2]],Combined_Sheet__Major_Only___2[[NPDES ID2]:[ECHO BFR]],3,FALSE)</f>
        <v>GA</v>
      </c>
      <c r="AW873" t="s">
        <v>41</v>
      </c>
      <c r="AX873" t="str">
        <f>VLOOKUP(Sheet1[[#This Row],[NPDES ID2]],Combined_Sheet__Major_Only___2[[NPDES ID2]:[ECHO BFR]],27,FALSE)</f>
        <v>-</v>
      </c>
      <c r="AY873" t="str">
        <f>VLOOKUP(Sheet1[[#This Row],[NPDES ID2]],Combined_Sheet__Major_Only___2[[NPDES ID2]:[ECHO BFR]],28,FALSE)</f>
        <v>-</v>
      </c>
      <c r="AZ873" t="str">
        <f>VLOOKUP(Sheet1[[#This Row],[NPDES ID2]],Combined_Sheet__Major_Only___2[[NPDES ID2]:[ECHO BFR]],29,FALSE)</f>
        <v>thickening</v>
      </c>
      <c r="BA873">
        <f>VLOOKUP(Sheet1[[#This Row],[NPDES ID2]],Combined_Sheet__Major_Only___2[[NPDES ID2]:[ECHO BFR]],17,FALSE)</f>
        <v>32.5869</v>
      </c>
      <c r="BB873">
        <f>VLOOKUP(Sheet1[[#This Row],[NPDES ID2]],Combined_Sheet__Major_Only___2[[NPDES ID2]:[ECHO BFR]],18,FALSE)</f>
        <v>-82.317490000000006</v>
      </c>
      <c r="BC873" t="str">
        <f>IF(ISNUMBER(SEARCH("aerobic",$AW873)),"aerobic","")</f>
        <v>aerobic</v>
      </c>
      <c r="BD873" t="str">
        <f>IF(ISNUMBER(SEARCH("anaer",$AW873)),"anaer","")</f>
        <v/>
      </c>
      <c r="BE873" t="str">
        <f>IF(ISNUMBER(SEARCH("thickening",$AZ873)),"thickening","")</f>
        <v>thickening</v>
      </c>
      <c r="BF873" s="3" t="str">
        <f>IF(ISNUMBER(SEARCH("airDry",$AW873)),"airDry","")</f>
        <v/>
      </c>
      <c r="BG873" s="3" t="str">
        <f>IF(ISNUMBER(SEARCH("heatDry",$AY873)),"heatDry","")</f>
        <v/>
      </c>
      <c r="BH873" s="3" t="str">
        <f>IF(AND(ISNUMBER(SEARCH("aerobic",$AW873)),ISNUMBER(SEARCH("anaer",$AW873))),"Combined Aer and Anaer.","")</f>
        <v/>
      </c>
    </row>
    <row r="874" spans="1:60" x14ac:dyDescent="0.3">
      <c r="A874" s="4">
        <v>872</v>
      </c>
      <c r="B874" t="s">
        <v>4257</v>
      </c>
      <c r="C874">
        <v>877.93</v>
      </c>
      <c r="D874">
        <v>258.11669412496582</v>
      </c>
      <c r="E874">
        <v>258.91901652646351</v>
      </c>
      <c r="F874">
        <v>208.89418718566861</v>
      </c>
      <c r="G874">
        <v>309.13198278187781</v>
      </c>
      <c r="H874">
        <v>-76.834353526016258</v>
      </c>
      <c r="I874">
        <v>-78.127291611368889</v>
      </c>
      <c r="J874">
        <v>-91.025397937946067</v>
      </c>
      <c r="K874">
        <v>-61.043930883066018</v>
      </c>
      <c r="L874">
        <v>566.55673519146762</v>
      </c>
      <c r="M874">
        <v>564.08730583767885</v>
      </c>
      <c r="N874">
        <v>555.13538886794254</v>
      </c>
      <c r="O874">
        <v>585.37657123179019</v>
      </c>
      <c r="P874">
        <v>20.70914420114104</v>
      </c>
      <c r="Q874">
        <v>20.928021062032158</v>
      </c>
      <c r="R874">
        <v>16.871768430294981</v>
      </c>
      <c r="S874">
        <v>23.703953743166871</v>
      </c>
      <c r="T874">
        <v>69.801985934625137</v>
      </c>
      <c r="U874">
        <v>69.801875373799646</v>
      </c>
      <c r="V874">
        <v>69.75453757194154</v>
      </c>
      <c r="W874">
        <v>69.848978888558648</v>
      </c>
      <c r="X874">
        <v>4868.8134564888023</v>
      </c>
      <c r="Y874">
        <v>4886.6581819227986</v>
      </c>
      <c r="Z874">
        <v>4713.9673154639104</v>
      </c>
      <c r="AA874">
        <v>4967.4984752139526</v>
      </c>
      <c r="AB874">
        <v>993.15962551424241</v>
      </c>
      <c r="AC874">
        <v>981.52121562026082</v>
      </c>
      <c r="AD874">
        <v>824.07961216886497</v>
      </c>
      <c r="AE874">
        <v>1214.0715497390941</v>
      </c>
      <c r="AF874">
        <v>63.245683881973527</v>
      </c>
      <c r="AG874">
        <v>62.969711892860978</v>
      </c>
      <c r="AH874">
        <v>61.972377527541447</v>
      </c>
      <c r="AI874">
        <v>65.34397760495537</v>
      </c>
      <c r="AJ874">
        <v>0.54904631879571753</v>
      </c>
      <c r="AK874">
        <v>0.54904614906981242</v>
      </c>
      <c r="AL874">
        <v>0.5490224233379023</v>
      </c>
      <c r="AM874">
        <v>0.54907031443917476</v>
      </c>
      <c r="AN874">
        <v>0.9647455016823604</v>
      </c>
      <c r="AO874">
        <v>0.96474550168236062</v>
      </c>
      <c r="AP874">
        <v>0.96474550168236062</v>
      </c>
      <c r="AQ874">
        <v>0.96474550168236062</v>
      </c>
      <c r="AR874">
        <v>12.785778701838041</v>
      </c>
      <c r="AS874">
        <v>12.785778701838041</v>
      </c>
      <c r="AT874">
        <v>12.785778701838041</v>
      </c>
      <c r="AU874">
        <v>12.785778701838041</v>
      </c>
      <c r="AV874" t="str">
        <f>VLOOKUP(Sheet1[[#This Row],[NPDES ID2]],Combined_Sheet__Major_Only___2[[NPDES ID2]:[ECHO BFR]],3,FALSE)</f>
        <v>TX</v>
      </c>
      <c r="AW874" t="s">
        <v>41</v>
      </c>
      <c r="AX874" t="str">
        <f>VLOOKUP(Sheet1[[#This Row],[NPDES ID2]],Combined_Sheet__Major_Only___2[[NPDES ID2]:[ECHO BFR]],27,FALSE)</f>
        <v>-</v>
      </c>
      <c r="AY874" t="str">
        <f>VLOOKUP(Sheet1[[#This Row],[NPDES ID2]],Combined_Sheet__Major_Only___2[[NPDES ID2]:[ECHO BFR]],28,FALSE)</f>
        <v>-</v>
      </c>
      <c r="AZ874" t="str">
        <f>VLOOKUP(Sheet1[[#This Row],[NPDES ID2]],Combined_Sheet__Major_Only___2[[NPDES ID2]:[ECHO BFR]],29,FALSE)</f>
        <v>thickening, preliminaryOps</v>
      </c>
      <c r="BA874">
        <f>VLOOKUP(Sheet1[[#This Row],[NPDES ID2]],Combined_Sheet__Major_Only___2[[NPDES ID2]:[ECHO BFR]],17,FALSE)</f>
        <v>33.228611000000001</v>
      </c>
      <c r="BB874">
        <f>VLOOKUP(Sheet1[[#This Row],[NPDES ID2]],Combined_Sheet__Major_Only___2[[NPDES ID2]:[ECHO BFR]],18,FALSE)</f>
        <v>-96.937278000000006</v>
      </c>
      <c r="BC874" t="str">
        <f>IF(ISNUMBER(SEARCH("aerobic",$AW874)),"aerobic","")</f>
        <v>aerobic</v>
      </c>
      <c r="BD874" t="str">
        <f>IF(ISNUMBER(SEARCH("anaer",$AW874)),"anaer","")</f>
        <v/>
      </c>
      <c r="BE874" t="str">
        <f>IF(ISNUMBER(SEARCH("thickening",$AZ874)),"thickening","")</f>
        <v>thickening</v>
      </c>
      <c r="BF874" s="2" t="str">
        <f>IF(ISNUMBER(SEARCH("airDry",$AW874)),"airDry","")</f>
        <v/>
      </c>
      <c r="BG874" s="2" t="str">
        <f>IF(ISNUMBER(SEARCH("heatDry",$AY874)),"heatDry","")</f>
        <v/>
      </c>
      <c r="BH874" s="2" t="str">
        <f>IF(AND(ISNUMBER(SEARCH("aerobic",$AW874)),ISNUMBER(SEARCH("anaer",$AW874))),"Combined Aer and Anaer.","")</f>
        <v/>
      </c>
    </row>
    <row r="875" spans="1:60" x14ac:dyDescent="0.3">
      <c r="A875" s="4">
        <v>873</v>
      </c>
      <c r="B875" t="s">
        <v>4261</v>
      </c>
      <c r="C875">
        <v>871.37</v>
      </c>
      <c r="D875">
        <v>263.83372396705579</v>
      </c>
      <c r="E875">
        <v>264.87061661665109</v>
      </c>
      <c r="F875">
        <v>213.54601965845009</v>
      </c>
      <c r="G875">
        <v>315.85436307648757</v>
      </c>
      <c r="H875">
        <v>-76.907264536251077</v>
      </c>
      <c r="I875">
        <v>-78.134594872697505</v>
      </c>
      <c r="J875">
        <v>-90.854539849496149</v>
      </c>
      <c r="K875">
        <v>-61.527396446986003</v>
      </c>
      <c r="L875">
        <v>551.28663537702994</v>
      </c>
      <c r="M875">
        <v>548.75341275025482</v>
      </c>
      <c r="N875">
        <v>539.56925073065054</v>
      </c>
      <c r="O875">
        <v>570.59454700606204</v>
      </c>
      <c r="P875">
        <v>20.57473713315331</v>
      </c>
      <c r="Q875">
        <v>20.78428071054142</v>
      </c>
      <c r="R875">
        <v>16.82112419145534</v>
      </c>
      <c r="S875">
        <v>23.58091181551892</v>
      </c>
      <c r="T875">
        <v>93.581006420705549</v>
      </c>
      <c r="U875">
        <v>93.580859162459575</v>
      </c>
      <c r="V875">
        <v>93.51780896688301</v>
      </c>
      <c r="W875">
        <v>93.64359730621203</v>
      </c>
      <c r="X875">
        <v>6658.3366763693293</v>
      </c>
      <c r="Y875">
        <v>6684.0910783153358</v>
      </c>
      <c r="Z875">
        <v>6435.0969964017286</v>
      </c>
      <c r="AA875">
        <v>6800.6895136291396</v>
      </c>
      <c r="AB875">
        <v>1325.9361459271161</v>
      </c>
      <c r="AC875">
        <v>1311.402268096595</v>
      </c>
      <c r="AD875">
        <v>1104.4851400016109</v>
      </c>
      <c r="AE875">
        <v>1612.617103347513</v>
      </c>
      <c r="AF875">
        <v>62.004884732302813</v>
      </c>
      <c r="AG875">
        <v>61.719614604784383</v>
      </c>
      <c r="AH875">
        <v>60.688920895446401</v>
      </c>
      <c r="AI875">
        <v>64.173515375400513</v>
      </c>
      <c r="AJ875">
        <v>0.53389122717078275</v>
      </c>
      <c r="AK875">
        <v>0.53389103361938339</v>
      </c>
      <c r="AL875">
        <v>0.53386398961497739</v>
      </c>
      <c r="AM875">
        <v>0.5339185791625648</v>
      </c>
      <c r="AN875">
        <v>0.97336143444298595</v>
      </c>
      <c r="AO875">
        <v>0.97336143444298584</v>
      </c>
      <c r="AP875">
        <v>0.97336143444298584</v>
      </c>
      <c r="AQ875">
        <v>0.97336143444298584</v>
      </c>
      <c r="AR875">
        <v>12.69998855329602</v>
      </c>
      <c r="AS875">
        <v>12.69998855329602</v>
      </c>
      <c r="AT875">
        <v>12.69998855329602</v>
      </c>
      <c r="AU875">
        <v>12.69998855329602</v>
      </c>
      <c r="AV875" t="str">
        <f>VLOOKUP(Sheet1[[#This Row],[NPDES ID2]],Combined_Sheet__Major_Only___2[[NPDES ID2]:[ECHO BFR]],3,FALSE)</f>
        <v>NJ</v>
      </c>
      <c r="AW875" t="s">
        <v>41</v>
      </c>
      <c r="AX875" t="str">
        <f>VLOOKUP(Sheet1[[#This Row],[NPDES ID2]],Combined_Sheet__Major_Only___2[[NPDES ID2]:[ECHO BFR]],27,FALSE)</f>
        <v>other</v>
      </c>
      <c r="AY875" t="str">
        <f>VLOOKUP(Sheet1[[#This Row],[NPDES ID2]],Combined_Sheet__Major_Only___2[[NPDES ID2]:[ECHO BFR]],28,FALSE)</f>
        <v>-</v>
      </c>
      <c r="AZ875" t="str">
        <f>VLOOKUP(Sheet1[[#This Row],[NPDES ID2]],Combined_Sheet__Major_Only___2[[NPDES ID2]:[ECHO BFR]],29,FALSE)</f>
        <v>thickening, preliminaryOps</v>
      </c>
      <c r="BA875">
        <f>VLOOKUP(Sheet1[[#This Row],[NPDES ID2]],Combined_Sheet__Major_Only___2[[NPDES ID2]:[ECHO BFR]],17,FALSE)</f>
        <v>40.517687000000002</v>
      </c>
      <c r="BB875">
        <f>VLOOKUP(Sheet1[[#This Row],[NPDES ID2]],Combined_Sheet__Major_Only___2[[NPDES ID2]:[ECHO BFR]],18,FALSE)</f>
        <v>-74.805164000000005</v>
      </c>
      <c r="BC875" t="str">
        <f>IF(ISNUMBER(SEARCH("aerobic",$AW875)),"aerobic","")</f>
        <v>aerobic</v>
      </c>
      <c r="BD875" t="str">
        <f>IF(ISNUMBER(SEARCH("anaer",$AW875)),"anaer","")</f>
        <v/>
      </c>
      <c r="BE875" t="str">
        <f>IF(ISNUMBER(SEARCH("thickening",$AZ875)),"thickening","")</f>
        <v>thickening</v>
      </c>
      <c r="BF875" s="3" t="str">
        <f>IF(ISNUMBER(SEARCH("airDry",$AW875)),"airDry","")</f>
        <v/>
      </c>
      <c r="BG875" s="3" t="str">
        <f>IF(ISNUMBER(SEARCH("heatDry",$AY875)),"heatDry","")</f>
        <v/>
      </c>
      <c r="BH875" s="3" t="str">
        <f>IF(AND(ISNUMBER(SEARCH("aerobic",$AW875)),ISNUMBER(SEARCH("anaer",$AW875))),"Combined Aer and Anaer.","")</f>
        <v/>
      </c>
    </row>
    <row r="876" spans="1:60" x14ac:dyDescent="0.3">
      <c r="A876" s="4">
        <v>874</v>
      </c>
      <c r="B876" t="s">
        <v>4266</v>
      </c>
      <c r="C876">
        <v>864.72</v>
      </c>
      <c r="D876">
        <v>252.8803414240291</v>
      </c>
      <c r="E876">
        <v>253.54383420456949</v>
      </c>
      <c r="F876">
        <v>204.5346172992362</v>
      </c>
      <c r="G876">
        <v>303.43887701627978</v>
      </c>
      <c r="H876">
        <v>-76.676872103413473</v>
      </c>
      <c r="I876">
        <v>-77.932641981147569</v>
      </c>
      <c r="J876">
        <v>-90.709371345477848</v>
      </c>
      <c r="K876">
        <v>-60.295149057399698</v>
      </c>
      <c r="L876">
        <v>571.95229735173291</v>
      </c>
      <c r="M876">
        <v>569.62418578785002</v>
      </c>
      <c r="N876">
        <v>561.1832682216567</v>
      </c>
      <c r="O876">
        <v>589.69760426653602</v>
      </c>
      <c r="P876">
        <v>20.371178618804869</v>
      </c>
      <c r="Q876">
        <v>20.622124393667701</v>
      </c>
      <c r="R876">
        <v>16.52191225643972</v>
      </c>
      <c r="S876">
        <v>23.363053338442551</v>
      </c>
      <c r="T876">
        <v>100.2935722935301</v>
      </c>
      <c r="U876">
        <v>100.2934146759906</v>
      </c>
      <c r="V876">
        <v>100.22592903792319</v>
      </c>
      <c r="W876">
        <v>100.3605663100749</v>
      </c>
      <c r="X876">
        <v>6825.1403984554499</v>
      </c>
      <c r="Y876">
        <v>6848.496391876839</v>
      </c>
      <c r="Z876">
        <v>6622.3369917892387</v>
      </c>
      <c r="AA876">
        <v>6954.2806995289648</v>
      </c>
      <c r="AB876">
        <v>1158.170163165714</v>
      </c>
      <c r="AC876">
        <v>1149.62091312912</v>
      </c>
      <c r="AD876">
        <v>991.62867071182723</v>
      </c>
      <c r="AE876">
        <v>1368.702919220917</v>
      </c>
      <c r="AF876">
        <v>64.823814906982719</v>
      </c>
      <c r="AG876">
        <v>64.559595957080205</v>
      </c>
      <c r="AH876">
        <v>63.605233632437162</v>
      </c>
      <c r="AI876">
        <v>66.832011318322117</v>
      </c>
      <c r="AJ876">
        <v>0.56833041819775432</v>
      </c>
      <c r="AK876">
        <v>0.56833021848114496</v>
      </c>
      <c r="AL876">
        <v>0.56830231040957735</v>
      </c>
      <c r="AM876">
        <v>0.56835864402697078</v>
      </c>
      <c r="AN876">
        <v>0.97508060830015708</v>
      </c>
      <c r="AO876">
        <v>0.97508060830015697</v>
      </c>
      <c r="AP876">
        <v>0.97508060830015697</v>
      </c>
      <c r="AQ876">
        <v>0.97508060830015697</v>
      </c>
      <c r="AR876">
        <v>14.541731690902999</v>
      </c>
      <c r="AS876">
        <v>14.541731690902999</v>
      </c>
      <c r="AT876">
        <v>14.541731690902999</v>
      </c>
      <c r="AU876">
        <v>14.541731690902999</v>
      </c>
      <c r="AV876" t="str">
        <f>VLOOKUP(Sheet1[[#This Row],[NPDES ID2]],Combined_Sheet__Major_Only___2[[NPDES ID2]:[ECHO BFR]],3,FALSE)</f>
        <v>NJ</v>
      </c>
      <c r="AW876" t="s">
        <v>12181</v>
      </c>
      <c r="AX876" t="str">
        <f>VLOOKUP(Sheet1[[#This Row],[NPDES ID2]],Combined_Sheet__Major_Only___2[[NPDES ID2]:[ECHO BFR]],27,FALSE)</f>
        <v>-</v>
      </c>
      <c r="AY876" t="str">
        <f>VLOOKUP(Sheet1[[#This Row],[NPDES ID2]],Combined_Sheet__Major_Only___2[[NPDES ID2]:[ECHO BFR]],28,FALSE)</f>
        <v>-</v>
      </c>
      <c r="AZ876" t="str">
        <f>VLOOKUP(Sheet1[[#This Row],[NPDES ID2]],Combined_Sheet__Major_Only___2[[NPDES ID2]:[ECHO BFR]],29,FALSE)</f>
        <v>thickening</v>
      </c>
      <c r="BA876">
        <f>VLOOKUP(Sheet1[[#This Row],[NPDES ID2]],Combined_Sheet__Major_Only___2[[NPDES ID2]:[ECHO BFR]],17,FALSE)</f>
        <v>40.201151000000003</v>
      </c>
      <c r="BB876">
        <f>VLOOKUP(Sheet1[[#This Row],[NPDES ID2]],Combined_Sheet__Major_Only___2[[NPDES ID2]:[ECHO BFR]],18,FALSE)</f>
        <v>-74.062997999999993</v>
      </c>
      <c r="BC876" t="str">
        <f>IF(ISNUMBER(SEARCH("aerobic",$AW876)),"aerobic","")</f>
        <v/>
      </c>
      <c r="BD876" t="str">
        <f>IF(ISNUMBER(SEARCH("anaer",$AW876)),"anaer","")</f>
        <v>anaer</v>
      </c>
      <c r="BE876" t="str">
        <f>IF(ISNUMBER(SEARCH("thickening",$AZ876)),"thickening","")</f>
        <v>thickening</v>
      </c>
      <c r="BF876" s="2" t="str">
        <f>IF(ISNUMBER(SEARCH("airDry",$AW876)),"airDry","")</f>
        <v/>
      </c>
      <c r="BG876" s="2" t="str">
        <f>IF(ISNUMBER(SEARCH("heatDry",$AY876)),"heatDry","")</f>
        <v/>
      </c>
      <c r="BH876" s="2" t="str">
        <f>IF(AND(ISNUMBER(SEARCH("aerobic",$AW876)),ISNUMBER(SEARCH("anaer",$AW876))),"Combined Aer and Anaer.","")</f>
        <v/>
      </c>
    </row>
    <row r="877" spans="1:60" x14ac:dyDescent="0.3">
      <c r="A877" s="4">
        <v>875</v>
      </c>
      <c r="B877" t="s">
        <v>4271</v>
      </c>
      <c r="C877">
        <v>863.78</v>
      </c>
      <c r="D877">
        <v>256.32076610846872</v>
      </c>
      <c r="E877">
        <v>256.94268501296199</v>
      </c>
      <c r="F877">
        <v>207.34913433378219</v>
      </c>
      <c r="G877">
        <v>307.42130112043878</v>
      </c>
      <c r="H877">
        <v>-76.866775780218589</v>
      </c>
      <c r="I877">
        <v>-78.090403052485328</v>
      </c>
      <c r="J877">
        <v>-91.07637209695973</v>
      </c>
      <c r="K877">
        <v>-60.920902308445378</v>
      </c>
      <c r="L877">
        <v>563.84474228341639</v>
      </c>
      <c r="M877">
        <v>561.46253007666337</v>
      </c>
      <c r="N877">
        <v>552.83028499352213</v>
      </c>
      <c r="O877">
        <v>581.99316958592465</v>
      </c>
      <c r="P877">
        <v>20.363857105365611</v>
      </c>
      <c r="Q877">
        <v>20.595417177488049</v>
      </c>
      <c r="R877">
        <v>16.556639303566399</v>
      </c>
      <c r="S877">
        <v>23.29045192720972</v>
      </c>
      <c r="T877">
        <v>3.732758805887554</v>
      </c>
      <c r="U877">
        <v>3.7327502076391581</v>
      </c>
      <c r="V877">
        <v>3.7290687754758798</v>
      </c>
      <c r="W877">
        <v>3.7364134194367198</v>
      </c>
      <c r="X877">
        <v>257.39770974652282</v>
      </c>
      <c r="Y877">
        <v>258.27728821446368</v>
      </c>
      <c r="Z877">
        <v>249.53837096169431</v>
      </c>
      <c r="AA877">
        <v>262.4475008364513</v>
      </c>
      <c r="AB877">
        <v>51.891510433069897</v>
      </c>
      <c r="AC877">
        <v>51.305323225649502</v>
      </c>
      <c r="AD877">
        <v>43.157783200189741</v>
      </c>
      <c r="AE877">
        <v>63.297286205804632</v>
      </c>
      <c r="AF877">
        <v>63.972436144390393</v>
      </c>
      <c r="AG877">
        <v>63.702005016870743</v>
      </c>
      <c r="AH877">
        <v>62.723593877622307</v>
      </c>
      <c r="AI877">
        <v>66.030228232721228</v>
      </c>
      <c r="AJ877">
        <v>0.55792572864688017</v>
      </c>
      <c r="AK877">
        <v>0.55792564436431458</v>
      </c>
      <c r="AL877">
        <v>0.55791384677445643</v>
      </c>
      <c r="AM877">
        <v>0.55793766002811285</v>
      </c>
      <c r="AN877">
        <v>0.65210727655225309</v>
      </c>
      <c r="AO877">
        <v>0.65210727655225331</v>
      </c>
      <c r="AP877">
        <v>0.65210727655225331</v>
      </c>
      <c r="AQ877">
        <v>0.65210727655225331</v>
      </c>
      <c r="AR877">
        <v>13.015457935052551</v>
      </c>
      <c r="AS877">
        <v>13.015457935052551</v>
      </c>
      <c r="AT877">
        <v>13.015457935052551</v>
      </c>
      <c r="AU877">
        <v>13.015457935052551</v>
      </c>
      <c r="AV877" t="str">
        <f>VLOOKUP(Sheet1[[#This Row],[NPDES ID2]],Combined_Sheet__Major_Only___2[[NPDES ID2]:[ECHO BFR]],3,FALSE)</f>
        <v>IL</v>
      </c>
      <c r="AW877" t="s">
        <v>118</v>
      </c>
      <c r="AX877" t="str">
        <f>VLOOKUP(Sheet1[[#This Row],[NPDES ID2]],Combined_Sheet__Major_Only___2[[NPDES ID2]:[ECHO BFR]],27,FALSE)</f>
        <v>-</v>
      </c>
      <c r="AY877" t="str">
        <f>VLOOKUP(Sheet1[[#This Row],[NPDES ID2]],Combined_Sheet__Major_Only___2[[NPDES ID2]:[ECHO BFR]],28,FALSE)</f>
        <v>-</v>
      </c>
      <c r="AZ877" t="str">
        <f>VLOOKUP(Sheet1[[#This Row],[NPDES ID2]],Combined_Sheet__Major_Only___2[[NPDES ID2]:[ECHO BFR]],29,FALSE)</f>
        <v>thickening, preliminaryOps</v>
      </c>
      <c r="BA877">
        <f>VLOOKUP(Sheet1[[#This Row],[NPDES ID2]],Combined_Sheet__Major_Only___2[[NPDES ID2]:[ECHO BFR]],17,FALSE)</f>
        <v>41.648299999999999</v>
      </c>
      <c r="BB877">
        <f>VLOOKUP(Sheet1[[#This Row],[NPDES ID2]],Combined_Sheet__Major_Only___2[[NPDES ID2]:[ECHO BFR]],18,FALSE)</f>
        <v>-88.076400000000007</v>
      </c>
      <c r="BC877" t="str">
        <f>IF(ISNUMBER(SEARCH("aerobic",$AW877)),"aerobic","")</f>
        <v>aerobic</v>
      </c>
      <c r="BD877" t="str">
        <f>IF(ISNUMBER(SEARCH("anaer",$AW877)),"anaer","")</f>
        <v/>
      </c>
      <c r="BE877" t="str">
        <f>IF(ISNUMBER(SEARCH("thickening",$AZ877)),"thickening","")</f>
        <v>thickening</v>
      </c>
      <c r="BF877" s="3" t="str">
        <f>IF(ISNUMBER(SEARCH("airDry",$AW877)),"airDry","")</f>
        <v>airDry</v>
      </c>
      <c r="BG877" s="3" t="str">
        <f>IF(ISNUMBER(SEARCH("heatDry",$AY877)),"heatDry","")</f>
        <v/>
      </c>
      <c r="BH877" s="3" t="str">
        <f>IF(AND(ISNUMBER(SEARCH("aerobic",$AW877)),ISNUMBER(SEARCH("anaer",$AW877))),"Combined Aer and Anaer.","")</f>
        <v/>
      </c>
    </row>
    <row r="878" spans="1:60" x14ac:dyDescent="0.3">
      <c r="A878" s="4">
        <v>876</v>
      </c>
      <c r="B878" t="s">
        <v>4275</v>
      </c>
      <c r="C878">
        <v>859.42</v>
      </c>
      <c r="D878">
        <v>273.72268297621792</v>
      </c>
      <c r="E878">
        <v>274.95424516991</v>
      </c>
      <c r="F878">
        <v>221.23911104708219</v>
      </c>
      <c r="G878">
        <v>327.49113002335201</v>
      </c>
      <c r="H878">
        <v>-77.052380180668635</v>
      </c>
      <c r="I878">
        <v>-78.090354286877528</v>
      </c>
      <c r="J878">
        <v>-90.554678169062655</v>
      </c>
      <c r="K878">
        <v>-62.129567478259418</v>
      </c>
      <c r="L878">
        <v>526.14030714116404</v>
      </c>
      <c r="M878">
        <v>523.51068365591186</v>
      </c>
      <c r="N878">
        <v>513.97660521237208</v>
      </c>
      <c r="O878">
        <v>546.18377949382295</v>
      </c>
      <c r="P878">
        <v>20.324585995095219</v>
      </c>
      <c r="Q878">
        <v>20.482989077730661</v>
      </c>
      <c r="R878">
        <v>16.712291100259701</v>
      </c>
      <c r="S878">
        <v>23.343108771855469</v>
      </c>
      <c r="T878">
        <v>115.47543739568491</v>
      </c>
      <c r="U878">
        <v>115.47525634844671</v>
      </c>
      <c r="V878">
        <v>115.397739033843</v>
      </c>
      <c r="W878">
        <v>115.5523900096897</v>
      </c>
      <c r="X878">
        <v>8491.2564937399056</v>
      </c>
      <c r="Y878">
        <v>8526.9788782928772</v>
      </c>
      <c r="Z878">
        <v>8181.7772623440324</v>
      </c>
      <c r="AA878">
        <v>8688.8601021389459</v>
      </c>
      <c r="AB878">
        <v>1486.810466882974</v>
      </c>
      <c r="AC878">
        <v>1475.133809470165</v>
      </c>
      <c r="AD878">
        <v>1264.8091393678189</v>
      </c>
      <c r="AE878">
        <v>1770.00154007382</v>
      </c>
      <c r="AF878">
        <v>59.999796129513612</v>
      </c>
      <c r="AG878">
        <v>59.69954526461828</v>
      </c>
      <c r="AH878">
        <v>58.614731325430178</v>
      </c>
      <c r="AI878">
        <v>62.28230194530078</v>
      </c>
      <c r="AJ878">
        <v>0.5094148237825008</v>
      </c>
      <c r="AK878">
        <v>0.50941461971009527</v>
      </c>
      <c r="AL878">
        <v>0.50938611485641627</v>
      </c>
      <c r="AM878">
        <v>0.50944365350512411</v>
      </c>
      <c r="AN878">
        <v>0.97825464556732522</v>
      </c>
      <c r="AO878">
        <v>0.97825464556732555</v>
      </c>
      <c r="AP878">
        <v>0.97825464556732555</v>
      </c>
      <c r="AQ878">
        <v>0.97825464556732555</v>
      </c>
      <c r="AR878">
        <v>13.214496146832371</v>
      </c>
      <c r="AS878">
        <v>13.21449614683238</v>
      </c>
      <c r="AT878">
        <v>13.21449614683238</v>
      </c>
      <c r="AU878">
        <v>13.21449614683238</v>
      </c>
      <c r="AV878" t="str">
        <f>VLOOKUP(Sheet1[[#This Row],[NPDES ID2]],Combined_Sheet__Major_Only___2[[NPDES ID2]:[ECHO BFR]],3,FALSE)</f>
        <v>TX</v>
      </c>
      <c r="AW878" t="s">
        <v>41</v>
      </c>
      <c r="AX878" t="str">
        <f>VLOOKUP(Sheet1[[#This Row],[NPDES ID2]],Combined_Sheet__Major_Only___2[[NPDES ID2]:[ECHO BFR]],27,FALSE)</f>
        <v>-</v>
      </c>
      <c r="AY878" t="str">
        <f>VLOOKUP(Sheet1[[#This Row],[NPDES ID2]],Combined_Sheet__Major_Only___2[[NPDES ID2]:[ECHO BFR]],28,FALSE)</f>
        <v>-</v>
      </c>
      <c r="AZ878" t="str">
        <f>VLOOKUP(Sheet1[[#This Row],[NPDES ID2]],Combined_Sheet__Major_Only___2[[NPDES ID2]:[ECHO BFR]],29,FALSE)</f>
        <v>thickening</v>
      </c>
      <c r="BA878">
        <f>VLOOKUP(Sheet1[[#This Row],[NPDES ID2]],Combined_Sheet__Major_Only___2[[NPDES ID2]:[ECHO BFR]],17,FALSE)</f>
        <v>29.870517</v>
      </c>
      <c r="BB878">
        <f>VLOOKUP(Sheet1[[#This Row],[NPDES ID2]],Combined_Sheet__Major_Only___2[[NPDES ID2]:[ECHO BFR]],18,FALSE)</f>
        <v>-97.626062000000005</v>
      </c>
      <c r="BC878" t="str">
        <f>IF(ISNUMBER(SEARCH("aerobic",$AW878)),"aerobic","")</f>
        <v>aerobic</v>
      </c>
      <c r="BD878" t="str">
        <f>IF(ISNUMBER(SEARCH("anaer",$AW878)),"anaer","")</f>
        <v/>
      </c>
      <c r="BE878" t="str">
        <f>IF(ISNUMBER(SEARCH("thickening",$AZ878)),"thickening","")</f>
        <v>thickening</v>
      </c>
      <c r="BF878" s="2" t="str">
        <f>IF(ISNUMBER(SEARCH("airDry",$AW878)),"airDry","")</f>
        <v/>
      </c>
      <c r="BG878" s="2" t="str">
        <f>IF(ISNUMBER(SEARCH("heatDry",$AY878)),"heatDry","")</f>
        <v/>
      </c>
      <c r="BH878" s="2" t="str">
        <f>IF(AND(ISNUMBER(SEARCH("aerobic",$AW878)),ISNUMBER(SEARCH("anaer",$AW878))),"Combined Aer and Anaer.","")</f>
        <v/>
      </c>
    </row>
    <row r="879" spans="1:60" x14ac:dyDescent="0.3">
      <c r="A879" s="4">
        <v>877</v>
      </c>
      <c r="B879" t="s">
        <v>4280</v>
      </c>
      <c r="C879">
        <v>847.32960000000003</v>
      </c>
      <c r="D879">
        <v>350.8636314680345</v>
      </c>
      <c r="E879">
        <v>353.88778624772561</v>
      </c>
      <c r="F879">
        <v>281.61297266522269</v>
      </c>
      <c r="G879">
        <v>417.21914824969599</v>
      </c>
      <c r="H879">
        <v>-77.97660975769891</v>
      </c>
      <c r="I879">
        <v>-77.346848168795418</v>
      </c>
      <c r="J879">
        <v>-89.757247939459972</v>
      </c>
      <c r="K879">
        <v>-66.852318741427453</v>
      </c>
      <c r="L879">
        <v>406.620958852755</v>
      </c>
      <c r="M879">
        <v>403.19436885893361</v>
      </c>
      <c r="N879">
        <v>390.77220103470609</v>
      </c>
      <c r="O879">
        <v>432.73637081967792</v>
      </c>
      <c r="P879">
        <v>20.219081175369549</v>
      </c>
      <c r="Q879">
        <v>20.10312654274254</v>
      </c>
      <c r="R879">
        <v>17.511275499520199</v>
      </c>
      <c r="S879">
        <v>22.97637051951272</v>
      </c>
      <c r="T879">
        <v>125.8703552278343</v>
      </c>
      <c r="U879">
        <v>125.8701581384436</v>
      </c>
      <c r="V879">
        <v>125.7857722044304</v>
      </c>
      <c r="W879">
        <v>125.9541264245115</v>
      </c>
      <c r="X879">
        <v>11815.90201887916</v>
      </c>
      <c r="Y879">
        <v>11898.169627409319</v>
      </c>
      <c r="Z879">
        <v>11097.9681361447</v>
      </c>
      <c r="AA879">
        <v>12281.8606256321</v>
      </c>
      <c r="AB879">
        <v>2752.2304961425612</v>
      </c>
      <c r="AC879">
        <v>2687.7837950479729</v>
      </c>
      <c r="AD879">
        <v>2209.8215257478719</v>
      </c>
      <c r="AE879">
        <v>3576.310573999197</v>
      </c>
      <c r="AF879">
        <v>47.03227576609136</v>
      </c>
      <c r="AG879">
        <v>46.635590615896739</v>
      </c>
      <c r="AH879">
        <v>45.200981320505612</v>
      </c>
      <c r="AI879">
        <v>50.049907243906112</v>
      </c>
      <c r="AJ879">
        <v>0.3516308818932059</v>
      </c>
      <c r="AK879">
        <v>0.35163071560077741</v>
      </c>
      <c r="AL879">
        <v>0.35160750207206098</v>
      </c>
      <c r="AM879">
        <v>0.35165436036422582</v>
      </c>
      <c r="AN879">
        <v>0.97999895379978752</v>
      </c>
      <c r="AO879">
        <v>0.97999895379978719</v>
      </c>
      <c r="AP879">
        <v>0.97999895379978719</v>
      </c>
      <c r="AQ879">
        <v>0.97999895379978719</v>
      </c>
      <c r="AR879">
        <v>8.871211650621186</v>
      </c>
      <c r="AS879">
        <v>8.871211650621186</v>
      </c>
      <c r="AT879">
        <v>8.871211650621186</v>
      </c>
      <c r="AU879">
        <v>8.871211650621186</v>
      </c>
      <c r="AV879" t="str">
        <f>VLOOKUP(Sheet1[[#This Row],[NPDES ID2]],Combined_Sheet__Major_Only___2[[NPDES ID2]:[ECHO BFR]],3,FALSE)</f>
        <v>NY</v>
      </c>
      <c r="AW879" t="s">
        <v>54</v>
      </c>
      <c r="AX879" t="str">
        <f>VLOOKUP(Sheet1[[#This Row],[NPDES ID2]],Combined_Sheet__Major_Only___2[[NPDES ID2]:[ECHO BFR]],27,FALSE)</f>
        <v>-</v>
      </c>
      <c r="AY879" t="str">
        <f>VLOOKUP(Sheet1[[#This Row],[NPDES ID2]],Combined_Sheet__Major_Only___2[[NPDES ID2]:[ECHO BFR]],28,FALSE)</f>
        <v>-</v>
      </c>
      <c r="AZ879" t="str">
        <f>VLOOKUP(Sheet1[[#This Row],[NPDES ID2]],Combined_Sheet__Major_Only___2[[NPDES ID2]:[ECHO BFR]],29,FALSE)</f>
        <v>thickening</v>
      </c>
      <c r="BA879">
        <f>VLOOKUP(Sheet1[[#This Row],[NPDES ID2]],Combined_Sheet__Major_Only___2[[NPDES ID2]:[ECHO BFR]],17,FALSE)</f>
        <v>42.920999999999999</v>
      </c>
      <c r="BB879">
        <f>VLOOKUP(Sheet1[[#This Row],[NPDES ID2]],Combined_Sheet__Major_Only___2[[NPDES ID2]:[ECHO BFR]],18,FALSE)</f>
        <v>-74.166499999999999</v>
      </c>
      <c r="BC879" t="str">
        <f>IF(ISNUMBER(SEARCH("aerobic",$AW879)),"aerobic","")</f>
        <v/>
      </c>
      <c r="BD879" t="str">
        <f>IF(ISNUMBER(SEARCH("anaer",$AW879)),"anaer","")</f>
        <v/>
      </c>
      <c r="BE879" t="str">
        <f>IF(ISNUMBER(SEARCH("thickening",$AZ879)),"thickening","")</f>
        <v>thickening</v>
      </c>
      <c r="BF879" s="3" t="str">
        <f>IF(ISNUMBER(SEARCH("airDry",$AW879)),"airDry","")</f>
        <v/>
      </c>
      <c r="BG879" s="3" t="str">
        <f>IF(ISNUMBER(SEARCH("heatDry",$AY879)),"heatDry","")</f>
        <v/>
      </c>
      <c r="BH879" s="3" t="str">
        <f>IF(AND(ISNUMBER(SEARCH("aerobic",$AW879)),ISNUMBER(SEARCH("anaer",$AW879))),"Combined Aer and Anaer.","")</f>
        <v/>
      </c>
    </row>
    <row r="880" spans="1:60" x14ac:dyDescent="0.3">
      <c r="A880" s="4">
        <v>878</v>
      </c>
      <c r="B880" t="s">
        <v>4284</v>
      </c>
      <c r="C880">
        <v>842.09</v>
      </c>
      <c r="D880">
        <v>262.53307952589068</v>
      </c>
      <c r="E880">
        <v>262.81092699476108</v>
      </c>
      <c r="F880">
        <v>212.31960286887829</v>
      </c>
      <c r="G880">
        <v>315.11810232807102</v>
      </c>
      <c r="H880">
        <v>-76.858416808633308</v>
      </c>
      <c r="I880">
        <v>-78.180068896327313</v>
      </c>
      <c r="J880">
        <v>-91.021133149323646</v>
      </c>
      <c r="K880">
        <v>-61.180137737078212</v>
      </c>
      <c r="L880">
        <v>540.62960532551415</v>
      </c>
      <c r="M880">
        <v>538.24011112397397</v>
      </c>
      <c r="N880">
        <v>529.57783830742392</v>
      </c>
      <c r="O880">
        <v>558.84049238700254</v>
      </c>
      <c r="P880">
        <v>19.868925569156008</v>
      </c>
      <c r="Q880">
        <v>20.07414739123158</v>
      </c>
      <c r="R880">
        <v>16.20217735916453</v>
      </c>
      <c r="S880">
        <v>22.750023496435489</v>
      </c>
      <c r="T880">
        <v>86.568527761989955</v>
      </c>
      <c r="U880">
        <v>86.568391325883525</v>
      </c>
      <c r="V880">
        <v>86.509974745290918</v>
      </c>
      <c r="W880">
        <v>86.626518787618295</v>
      </c>
      <c r="X880">
        <v>6069.6150676582256</v>
      </c>
      <c r="Y880">
        <v>6092.1862035274744</v>
      </c>
      <c r="Z880">
        <v>5873.8589069293284</v>
      </c>
      <c r="AA880">
        <v>6194.3820850618913</v>
      </c>
      <c r="AB880">
        <v>1036.0319895730261</v>
      </c>
      <c r="AC880">
        <v>1028.135156617144</v>
      </c>
      <c r="AD880">
        <v>885.72757231709102</v>
      </c>
      <c r="AE880">
        <v>1225.192992454774</v>
      </c>
      <c r="AF880">
        <v>62.920081656369902</v>
      </c>
      <c r="AG880">
        <v>62.641673010623137</v>
      </c>
      <c r="AH880">
        <v>61.635558842469763</v>
      </c>
      <c r="AI880">
        <v>65.03686349522269</v>
      </c>
      <c r="AJ880">
        <v>0.5450688153095572</v>
      </c>
      <c r="AK880">
        <v>0.54506864215396444</v>
      </c>
      <c r="AL880">
        <v>0.54504443874781905</v>
      </c>
      <c r="AM880">
        <v>0.54509329410815821</v>
      </c>
      <c r="AN880">
        <v>0.97129242813708005</v>
      </c>
      <c r="AO880">
        <v>0.9712924281370805</v>
      </c>
      <c r="AP880">
        <v>0.9712924281370805</v>
      </c>
      <c r="AQ880">
        <v>0.9712924281370805</v>
      </c>
      <c r="AR880">
        <v>14.06584390381726</v>
      </c>
      <c r="AS880">
        <v>14.06584390381726</v>
      </c>
      <c r="AT880">
        <v>14.06584390381726</v>
      </c>
      <c r="AU880">
        <v>14.06584390381726</v>
      </c>
      <c r="AV880" t="str">
        <f>VLOOKUP(Sheet1[[#This Row],[NPDES ID2]],Combined_Sheet__Major_Only___2[[NPDES ID2]:[ECHO BFR]],3,FALSE)</f>
        <v>TX</v>
      </c>
      <c r="AW880" t="s">
        <v>41</v>
      </c>
      <c r="AX880" t="str">
        <f>VLOOKUP(Sheet1[[#This Row],[NPDES ID2]],Combined_Sheet__Major_Only___2[[NPDES ID2]:[ECHO BFR]],27,FALSE)</f>
        <v>-</v>
      </c>
      <c r="AY880" t="str">
        <f>VLOOKUP(Sheet1[[#This Row],[NPDES ID2]],Combined_Sheet__Major_Only___2[[NPDES ID2]:[ECHO BFR]],28,FALSE)</f>
        <v>-</v>
      </c>
      <c r="AZ880" t="str">
        <f>VLOOKUP(Sheet1[[#This Row],[NPDES ID2]],Combined_Sheet__Major_Only___2[[NPDES ID2]:[ECHO BFR]],29,FALSE)</f>
        <v>thickening</v>
      </c>
      <c r="BA880">
        <f>VLOOKUP(Sheet1[[#This Row],[NPDES ID2]],Combined_Sheet__Major_Only___2[[NPDES ID2]:[ECHO BFR]],17,FALSE)</f>
        <v>29.594764000000001</v>
      </c>
      <c r="BB880">
        <f>VLOOKUP(Sheet1[[#This Row],[NPDES ID2]],Combined_Sheet__Major_Only___2[[NPDES ID2]:[ECHO BFR]],18,FALSE)</f>
        <v>-95.629577999999995</v>
      </c>
      <c r="BC880" t="str">
        <f>IF(ISNUMBER(SEARCH("aerobic",$AW880)),"aerobic","")</f>
        <v>aerobic</v>
      </c>
      <c r="BD880" t="str">
        <f>IF(ISNUMBER(SEARCH("anaer",$AW880)),"anaer","")</f>
        <v/>
      </c>
      <c r="BE880" t="str">
        <f>IF(ISNUMBER(SEARCH("thickening",$AZ880)),"thickening","")</f>
        <v>thickening</v>
      </c>
      <c r="BF880" s="2" t="str">
        <f>IF(ISNUMBER(SEARCH("airDry",$AW880)),"airDry","")</f>
        <v/>
      </c>
      <c r="BG880" s="2" t="str">
        <f>IF(ISNUMBER(SEARCH("heatDry",$AY880)),"heatDry","")</f>
        <v/>
      </c>
      <c r="BH880" s="2" t="str">
        <f>IF(AND(ISNUMBER(SEARCH("aerobic",$AW880)),ISNUMBER(SEARCH("anaer",$AW880))),"Combined Aer and Anaer.","")</f>
        <v/>
      </c>
    </row>
    <row r="881" spans="1:60" x14ac:dyDescent="0.3">
      <c r="A881" s="4">
        <v>879</v>
      </c>
      <c r="B881" t="s">
        <v>4288</v>
      </c>
      <c r="C881">
        <v>841</v>
      </c>
      <c r="D881">
        <v>278.43253409019047</v>
      </c>
      <c r="E881">
        <v>279.42789038995278</v>
      </c>
      <c r="F881">
        <v>225.05056021499809</v>
      </c>
      <c r="G881">
        <v>333.38508885670211</v>
      </c>
      <c r="H881">
        <v>-77.148641926145629</v>
      </c>
      <c r="I881">
        <v>-78.150859837137403</v>
      </c>
      <c r="J881">
        <v>-90.546056477618393</v>
      </c>
      <c r="K881">
        <v>-62.362056790629289</v>
      </c>
      <c r="L881">
        <v>509.34510755416778</v>
      </c>
      <c r="M881">
        <v>506.73042882345771</v>
      </c>
      <c r="N881">
        <v>497.25231209437862</v>
      </c>
      <c r="O881">
        <v>529.27125938129063</v>
      </c>
      <c r="P881">
        <v>19.89913895292371</v>
      </c>
      <c r="Q881">
        <v>20.06484758841351</v>
      </c>
      <c r="R881">
        <v>16.417102548821742</v>
      </c>
      <c r="S881">
        <v>22.878572160424731</v>
      </c>
      <c r="T881">
        <v>86.884855886797638</v>
      </c>
      <c r="U881">
        <v>86.884718962511897</v>
      </c>
      <c r="V881">
        <v>86.826093362710765</v>
      </c>
      <c r="W881">
        <v>86.943054408964727</v>
      </c>
      <c r="X881">
        <v>6458.2588073568077</v>
      </c>
      <c r="Y881">
        <v>6486.1372984356021</v>
      </c>
      <c r="Z881">
        <v>6216.6237979062353</v>
      </c>
      <c r="AA881">
        <v>6612.6355820760282</v>
      </c>
      <c r="AB881">
        <v>1099.3062768470279</v>
      </c>
      <c r="AC881">
        <v>1091.324593518892</v>
      </c>
      <c r="AD881">
        <v>939.13518070059104</v>
      </c>
      <c r="AE881">
        <v>1303.71671720879</v>
      </c>
      <c r="AF881">
        <v>59.356022457324663</v>
      </c>
      <c r="AG881">
        <v>59.05102010679802</v>
      </c>
      <c r="AH881">
        <v>57.948463294659703</v>
      </c>
      <c r="AI881">
        <v>61.675499838689078</v>
      </c>
      <c r="AJ881">
        <v>0.50155995216832894</v>
      </c>
      <c r="AK881">
        <v>0.50155978783633037</v>
      </c>
      <c r="AL881">
        <v>0.50153681972076281</v>
      </c>
      <c r="AM881">
        <v>0.50158318167259741</v>
      </c>
      <c r="AN881">
        <v>0.97139265744921988</v>
      </c>
      <c r="AO881">
        <v>0.97139265744921999</v>
      </c>
      <c r="AP881">
        <v>0.97139265744921999</v>
      </c>
      <c r="AQ881">
        <v>0.97139265744921999</v>
      </c>
      <c r="AR881">
        <v>13.290527163272801</v>
      </c>
      <c r="AS881">
        <v>13.290527163272801</v>
      </c>
      <c r="AT881">
        <v>13.290527163272801</v>
      </c>
      <c r="AU881">
        <v>13.290527163272801</v>
      </c>
      <c r="AV881" t="str">
        <f>VLOOKUP(Sheet1[[#This Row],[NPDES ID2]],Combined_Sheet__Major_Only___2[[NPDES ID2]:[ECHO BFR]],3,FALSE)</f>
        <v>CA</v>
      </c>
      <c r="AW881" t="s">
        <v>12181</v>
      </c>
      <c r="AX881" t="str">
        <f>VLOOKUP(Sheet1[[#This Row],[NPDES ID2]],Combined_Sheet__Major_Only___2[[NPDES ID2]:[ECHO BFR]],27,FALSE)</f>
        <v>tempSludgeStore</v>
      </c>
      <c r="AY881" t="str">
        <f>VLOOKUP(Sheet1[[#This Row],[NPDES ID2]],Combined_Sheet__Major_Only___2[[NPDES ID2]:[ECHO BFR]],28,FALSE)</f>
        <v>-</v>
      </c>
      <c r="AZ881" t="str">
        <f>VLOOKUP(Sheet1[[#This Row],[NPDES ID2]],Combined_Sheet__Major_Only___2[[NPDES ID2]:[ECHO BFR]],29,FALSE)</f>
        <v>thickening</v>
      </c>
      <c r="BA881">
        <f>VLOOKUP(Sheet1[[#This Row],[NPDES ID2]],Combined_Sheet__Major_Only___2[[NPDES ID2]:[ECHO BFR]],17,FALSE)</f>
        <v>35.431939999999997</v>
      </c>
      <c r="BB881">
        <f>VLOOKUP(Sheet1[[#This Row],[NPDES ID2]],Combined_Sheet__Major_Only___2[[NPDES ID2]:[ECHO BFR]],18,FALSE)</f>
        <v>-119.02252</v>
      </c>
      <c r="BC881" t="str">
        <f>IF(ISNUMBER(SEARCH("aerobic",$AW881)),"aerobic","")</f>
        <v/>
      </c>
      <c r="BD881" t="str">
        <f>IF(ISNUMBER(SEARCH("anaer",$AW881)),"anaer","")</f>
        <v>anaer</v>
      </c>
      <c r="BE881" t="str">
        <f>IF(ISNUMBER(SEARCH("thickening",$AZ881)),"thickening","")</f>
        <v>thickening</v>
      </c>
      <c r="BF881" s="3" t="str">
        <f>IF(ISNUMBER(SEARCH("airDry",$AW881)),"airDry","")</f>
        <v/>
      </c>
      <c r="BG881" s="3" t="str">
        <f>IF(ISNUMBER(SEARCH("heatDry",$AY881)),"heatDry","")</f>
        <v/>
      </c>
      <c r="BH881" s="3" t="str">
        <f>IF(AND(ISNUMBER(SEARCH("aerobic",$AW881)),ISNUMBER(SEARCH("anaer",$AW881))),"Combined Aer and Anaer.","")</f>
        <v/>
      </c>
    </row>
    <row r="882" spans="1:60" x14ac:dyDescent="0.3">
      <c r="A882" s="4">
        <v>880</v>
      </c>
      <c r="B882" t="s">
        <v>4292</v>
      </c>
      <c r="C882">
        <v>836.69</v>
      </c>
      <c r="D882">
        <v>258.95910481776212</v>
      </c>
      <c r="E882">
        <v>259.1318236179319</v>
      </c>
      <c r="F882">
        <v>209.3630591245493</v>
      </c>
      <c r="G882">
        <v>311.14513366747349</v>
      </c>
      <c r="H882">
        <v>-76.827919331823452</v>
      </c>
      <c r="I882">
        <v>-78.078289504736333</v>
      </c>
      <c r="J882">
        <v>-91.004081380561672</v>
      </c>
      <c r="K882">
        <v>-60.855314918448371</v>
      </c>
      <c r="L882">
        <v>545.60093727223762</v>
      </c>
      <c r="M882">
        <v>543.28950306304432</v>
      </c>
      <c r="N882">
        <v>534.91203565295643</v>
      </c>
      <c r="O882">
        <v>563.21340684058725</v>
      </c>
      <c r="P882">
        <v>19.726006945658021</v>
      </c>
      <c r="Q882">
        <v>19.948933329789469</v>
      </c>
      <c r="R882">
        <v>16.040809549570241</v>
      </c>
      <c r="S882">
        <v>22.56270243126006</v>
      </c>
      <c r="T882">
        <v>46.327171719644888</v>
      </c>
      <c r="U882">
        <v>46.327097386767861</v>
      </c>
      <c r="V882">
        <v>46.295270969141477</v>
      </c>
      <c r="W882">
        <v>46.358766287171903</v>
      </c>
      <c r="X882">
        <v>3197.8431275984558</v>
      </c>
      <c r="Y882">
        <v>3209.2143929709468</v>
      </c>
      <c r="Z882">
        <v>3099.026419004118</v>
      </c>
      <c r="AA882">
        <v>3260.816399362513</v>
      </c>
      <c r="AB882">
        <v>561.58288117715574</v>
      </c>
      <c r="AC882">
        <v>556.9457094833283</v>
      </c>
      <c r="AD882">
        <v>478.13402912621069</v>
      </c>
      <c r="AE882">
        <v>667.47811584411841</v>
      </c>
      <c r="AF882">
        <v>63.907564792680112</v>
      </c>
      <c r="AG882">
        <v>63.63659388571574</v>
      </c>
      <c r="AH882">
        <v>62.65679519633489</v>
      </c>
      <c r="AI882">
        <v>65.968628635577446</v>
      </c>
      <c r="AJ882">
        <v>0.55713304885068882</v>
      </c>
      <c r="AK882">
        <v>0.55713292228516709</v>
      </c>
      <c r="AL882">
        <v>0.55711521754958238</v>
      </c>
      <c r="AM882">
        <v>0.55715095467303311</v>
      </c>
      <c r="AN882">
        <v>0.94820842238192082</v>
      </c>
      <c r="AO882">
        <v>0.94820842238192071</v>
      </c>
      <c r="AP882">
        <v>0.94820842238192071</v>
      </c>
      <c r="AQ882">
        <v>0.94820842238192071</v>
      </c>
      <c r="AR882">
        <v>14.0514966806229</v>
      </c>
      <c r="AS882">
        <v>14.0514966806229</v>
      </c>
      <c r="AT882">
        <v>14.0514966806229</v>
      </c>
      <c r="AU882">
        <v>14.0514966806229</v>
      </c>
      <c r="AV882" t="str">
        <f>VLOOKUP(Sheet1[[#This Row],[NPDES ID2]],Combined_Sheet__Major_Only___2[[NPDES ID2]:[ECHO BFR]],3,FALSE)</f>
        <v>MD</v>
      </c>
      <c r="AW882" t="s">
        <v>12181</v>
      </c>
      <c r="AX882" t="str">
        <f>VLOOKUP(Sheet1[[#This Row],[NPDES ID2]],Combined_Sheet__Major_Only___2[[NPDES ID2]:[ECHO BFR]],27,FALSE)</f>
        <v>-</v>
      </c>
      <c r="AY882" t="str">
        <f>VLOOKUP(Sheet1[[#This Row],[NPDES ID2]],Combined_Sheet__Major_Only___2[[NPDES ID2]:[ECHO BFR]],28,FALSE)</f>
        <v>-</v>
      </c>
      <c r="AZ882" t="str">
        <f>VLOOKUP(Sheet1[[#This Row],[NPDES ID2]],Combined_Sheet__Major_Only___2[[NPDES ID2]:[ECHO BFR]],29,FALSE)</f>
        <v>thickening, preliminaryOps</v>
      </c>
      <c r="BA882">
        <f>VLOOKUP(Sheet1[[#This Row],[NPDES ID2]],Combined_Sheet__Major_Only___2[[NPDES ID2]:[ECHO BFR]],17,FALSE)</f>
        <v>38.267040000000001</v>
      </c>
      <c r="BB882">
        <f>VLOOKUP(Sheet1[[#This Row],[NPDES ID2]],Combined_Sheet__Major_Only___2[[NPDES ID2]:[ECHO BFR]],18,FALSE)</f>
        <v>-76.411659999999998</v>
      </c>
      <c r="BC882" t="str">
        <f>IF(ISNUMBER(SEARCH("aerobic",$AW882)),"aerobic","")</f>
        <v/>
      </c>
      <c r="BD882" t="str">
        <f>IF(ISNUMBER(SEARCH("anaer",$AW882)),"anaer","")</f>
        <v>anaer</v>
      </c>
      <c r="BE882" t="str">
        <f>IF(ISNUMBER(SEARCH("thickening",$AZ882)),"thickening","")</f>
        <v>thickening</v>
      </c>
      <c r="BF882" s="2" t="str">
        <f>IF(ISNUMBER(SEARCH("airDry",$AW882)),"airDry","")</f>
        <v/>
      </c>
      <c r="BG882" s="2" t="str">
        <f>IF(ISNUMBER(SEARCH("heatDry",$AY882)),"heatDry","")</f>
        <v/>
      </c>
      <c r="BH882" s="2" t="str">
        <f>IF(AND(ISNUMBER(SEARCH("aerobic",$AW882)),ISNUMBER(SEARCH("anaer",$AW882))),"Combined Aer and Anaer.","")</f>
        <v/>
      </c>
    </row>
    <row r="883" spans="1:60" x14ac:dyDescent="0.3">
      <c r="A883" s="4">
        <v>881</v>
      </c>
      <c r="B883" t="s">
        <v>4297</v>
      </c>
      <c r="C883">
        <v>828</v>
      </c>
      <c r="D883">
        <v>267.67819201851029</v>
      </c>
      <c r="E883">
        <v>267.83511339559789</v>
      </c>
      <c r="F883">
        <v>216.4544922659251</v>
      </c>
      <c r="G883">
        <v>321.40898747768853</v>
      </c>
      <c r="H883">
        <v>-76.980639180373913</v>
      </c>
      <c r="I883">
        <v>-78.225069888012357</v>
      </c>
      <c r="J883">
        <v>-90.995825274856372</v>
      </c>
      <c r="K883">
        <v>-61.676860993775428</v>
      </c>
      <c r="L883">
        <v>524.01327816132061</v>
      </c>
      <c r="M883">
        <v>521.60696830942857</v>
      </c>
      <c r="N883">
        <v>512.88564278245553</v>
      </c>
      <c r="O883">
        <v>542.34866627027861</v>
      </c>
      <c r="P883">
        <v>19.550782193943409</v>
      </c>
      <c r="Q883">
        <v>19.750409783727751</v>
      </c>
      <c r="R883">
        <v>15.98345730270106</v>
      </c>
      <c r="S883">
        <v>22.406547673431291</v>
      </c>
      <c r="T883">
        <v>54.569373107612734</v>
      </c>
      <c r="U883">
        <v>54.569286054803428</v>
      </c>
      <c r="V883">
        <v>54.53201346190712</v>
      </c>
      <c r="W883">
        <v>54.606374175938868</v>
      </c>
      <c r="X883">
        <v>3881.4115062168448</v>
      </c>
      <c r="Y883">
        <v>3896.391659344938</v>
      </c>
      <c r="Z883">
        <v>3751.431137003497</v>
      </c>
      <c r="AA883">
        <v>3964.31571565388</v>
      </c>
      <c r="AB883">
        <v>625.75912051363275</v>
      </c>
      <c r="AC883">
        <v>621.66508118962508</v>
      </c>
      <c r="AD883">
        <v>539.43100576212976</v>
      </c>
      <c r="AE883">
        <v>732.97656551387524</v>
      </c>
      <c r="AF883">
        <v>62.023250120154508</v>
      </c>
      <c r="AG883">
        <v>61.738202733704647</v>
      </c>
      <c r="AH883">
        <v>60.707433528336097</v>
      </c>
      <c r="AI883">
        <v>64.191488538961806</v>
      </c>
      <c r="AJ883">
        <v>0.53411549863297092</v>
      </c>
      <c r="AK883">
        <v>0.53411537088737693</v>
      </c>
      <c r="AL883">
        <v>0.53409750290044089</v>
      </c>
      <c r="AM883">
        <v>0.53413356960933533</v>
      </c>
      <c r="AN883">
        <v>0.95553213952062932</v>
      </c>
      <c r="AO883">
        <v>0.95553213952062932</v>
      </c>
      <c r="AP883">
        <v>0.95553213952062932</v>
      </c>
      <c r="AQ883">
        <v>0.95553213952062932</v>
      </c>
      <c r="AR883">
        <v>14.344190464623329</v>
      </c>
      <c r="AS883">
        <v>14.344190464623329</v>
      </c>
      <c r="AT883">
        <v>14.344190464623329</v>
      </c>
      <c r="AU883">
        <v>14.344190464623329</v>
      </c>
      <c r="AV883" t="str">
        <f>VLOOKUP(Sheet1[[#This Row],[NPDES ID2]],Combined_Sheet__Major_Only___2[[NPDES ID2]:[ECHO BFR]],3,FALSE)</f>
        <v>PA</v>
      </c>
      <c r="AW883" t="s">
        <v>12181</v>
      </c>
      <c r="AX883" t="str">
        <f>VLOOKUP(Sheet1[[#This Row],[NPDES ID2]],Combined_Sheet__Major_Only___2[[NPDES ID2]:[ECHO BFR]],27,FALSE)</f>
        <v>methaneBioCaptureRecover</v>
      </c>
      <c r="AY883" t="str">
        <f>VLOOKUP(Sheet1[[#This Row],[NPDES ID2]],Combined_Sheet__Major_Only___2[[NPDES ID2]:[ECHO BFR]],28,FALSE)</f>
        <v>-</v>
      </c>
      <c r="AZ883" t="str">
        <f>VLOOKUP(Sheet1[[#This Row],[NPDES ID2]],Combined_Sheet__Major_Only___2[[NPDES ID2]:[ECHO BFR]],29,FALSE)</f>
        <v>thickening, preliminaryOps</v>
      </c>
      <c r="BA883">
        <f>VLOOKUP(Sheet1[[#This Row],[NPDES ID2]],Combined_Sheet__Major_Only___2[[NPDES ID2]:[ECHO BFR]],17,FALSE)</f>
        <v>40.530346000000002</v>
      </c>
      <c r="BB883">
        <f>VLOOKUP(Sheet1[[#This Row],[NPDES ID2]],Combined_Sheet__Major_Only___2[[NPDES ID2]:[ECHO BFR]],18,FALSE)</f>
        <v>-79.847549999999998</v>
      </c>
      <c r="BC883" t="str">
        <f>IF(ISNUMBER(SEARCH("aerobic",$AW883)),"aerobic","")</f>
        <v/>
      </c>
      <c r="BD883" t="str">
        <f>IF(ISNUMBER(SEARCH("anaer",$AW883)),"anaer","")</f>
        <v>anaer</v>
      </c>
      <c r="BE883" t="str">
        <f>IF(ISNUMBER(SEARCH("thickening",$AZ883)),"thickening","")</f>
        <v>thickening</v>
      </c>
      <c r="BF883" s="3" t="str">
        <f>IF(ISNUMBER(SEARCH("airDry",$AW883)),"airDry","")</f>
        <v/>
      </c>
      <c r="BG883" s="3" t="str">
        <f>IF(ISNUMBER(SEARCH("heatDry",$AY883)),"heatDry","")</f>
        <v/>
      </c>
      <c r="BH883" s="3" t="str">
        <f>IF(AND(ISNUMBER(SEARCH("aerobic",$AW883)),ISNUMBER(SEARCH("anaer",$AW883))),"Combined Aer and Anaer.","")</f>
        <v/>
      </c>
    </row>
    <row r="884" spans="1:60" x14ac:dyDescent="0.3">
      <c r="A884" s="4">
        <v>882</v>
      </c>
      <c r="B884" t="s">
        <v>4302</v>
      </c>
      <c r="C884">
        <v>813</v>
      </c>
      <c r="D884">
        <v>268.42059579708621</v>
      </c>
      <c r="E884">
        <v>268.22655613826498</v>
      </c>
      <c r="F884">
        <v>216.97382312354671</v>
      </c>
      <c r="G884">
        <v>322.6719884140083</v>
      </c>
      <c r="H884">
        <v>-76.934019985360749</v>
      </c>
      <c r="I884">
        <v>-78.207343595940415</v>
      </c>
      <c r="J884">
        <v>-90.961119698179715</v>
      </c>
      <c r="K884">
        <v>-61.531581589591063</v>
      </c>
      <c r="L884">
        <v>515.99341819304971</v>
      </c>
      <c r="M884">
        <v>513.64186578286581</v>
      </c>
      <c r="N884">
        <v>505.11787535150029</v>
      </c>
      <c r="O884">
        <v>533.91372872971215</v>
      </c>
      <c r="P884">
        <v>19.19371473019671</v>
      </c>
      <c r="Q884">
        <v>19.39520379988349</v>
      </c>
      <c r="R884">
        <v>15.68352219440898</v>
      </c>
      <c r="S884">
        <v>21.993374643487542</v>
      </c>
      <c r="T884">
        <v>71.593953666711457</v>
      </c>
      <c r="U884">
        <v>71.593840340398089</v>
      </c>
      <c r="V884">
        <v>71.545318465270299</v>
      </c>
      <c r="W884">
        <v>71.642122068140083</v>
      </c>
      <c r="X884">
        <v>5077.7734638781212</v>
      </c>
      <c r="Y884">
        <v>5097.2380600409833</v>
      </c>
      <c r="Z884">
        <v>4908.9641295509846</v>
      </c>
      <c r="AA884">
        <v>5185.4172004789079</v>
      </c>
      <c r="AB884">
        <v>1003.611978596709</v>
      </c>
      <c r="AC884">
        <v>992.78082662942768</v>
      </c>
      <c r="AD884">
        <v>837.18187587144644</v>
      </c>
      <c r="AE884">
        <v>1218.8489714197549</v>
      </c>
      <c r="AF884">
        <v>62.201330528055102</v>
      </c>
      <c r="AG884">
        <v>61.91757681308512</v>
      </c>
      <c r="AH884">
        <v>60.891865766162283</v>
      </c>
      <c r="AI884">
        <v>64.359166773612301</v>
      </c>
      <c r="AJ884">
        <v>0.53629019261182687</v>
      </c>
      <c r="AK884">
        <v>0.53629003710840006</v>
      </c>
      <c r="AL884">
        <v>0.53626829597647285</v>
      </c>
      <c r="AM884">
        <v>0.53631218098370392</v>
      </c>
      <c r="AN884">
        <v>0.96558435043085356</v>
      </c>
      <c r="AO884">
        <v>0.96558435043085322</v>
      </c>
      <c r="AP884">
        <v>0.96558435043085322</v>
      </c>
      <c r="AQ884">
        <v>0.96558435043085322</v>
      </c>
      <c r="AR884">
        <v>12.79285397309318</v>
      </c>
      <c r="AS884">
        <v>12.79285397309318</v>
      </c>
      <c r="AT884">
        <v>12.79285397309318</v>
      </c>
      <c r="AU884">
        <v>12.79285397309318</v>
      </c>
      <c r="AV884" t="str">
        <f>VLOOKUP(Sheet1[[#This Row],[NPDES ID2]],Combined_Sheet__Major_Only___2[[NPDES ID2]:[ECHO BFR]],3,FALSE)</f>
        <v>MS</v>
      </c>
      <c r="AW884" t="s">
        <v>41</v>
      </c>
      <c r="AX884" t="str">
        <f>VLOOKUP(Sheet1[[#This Row],[NPDES ID2]],Combined_Sheet__Major_Only___2[[NPDES ID2]:[ECHO BFR]],27,FALSE)</f>
        <v>-</v>
      </c>
      <c r="AY884" t="str">
        <f>VLOOKUP(Sheet1[[#This Row],[NPDES ID2]],Combined_Sheet__Major_Only___2[[NPDES ID2]:[ECHO BFR]],28,FALSE)</f>
        <v>-</v>
      </c>
      <c r="AZ884" t="str">
        <f>VLOOKUP(Sheet1[[#This Row],[NPDES ID2]],Combined_Sheet__Major_Only___2[[NPDES ID2]:[ECHO BFR]],29,FALSE)</f>
        <v>thickening</v>
      </c>
      <c r="BA884">
        <f>VLOOKUP(Sheet1[[#This Row],[NPDES ID2]],Combined_Sheet__Major_Only___2[[NPDES ID2]:[ECHO BFR]],17,FALSE)</f>
        <v>30.438040000000001</v>
      </c>
      <c r="BB884">
        <f>VLOOKUP(Sheet1[[#This Row],[NPDES ID2]],Combined_Sheet__Major_Only___2[[NPDES ID2]:[ECHO BFR]],18,FALSE)</f>
        <v>-89.056898000000004</v>
      </c>
      <c r="BC884" t="str">
        <f>IF(ISNUMBER(SEARCH("aerobic",$AW884)),"aerobic","")</f>
        <v>aerobic</v>
      </c>
      <c r="BD884" t="str">
        <f>IF(ISNUMBER(SEARCH("anaer",$AW884)),"anaer","")</f>
        <v/>
      </c>
      <c r="BE884" t="str">
        <f>IF(ISNUMBER(SEARCH("thickening",$AZ884)),"thickening","")</f>
        <v>thickening</v>
      </c>
      <c r="BF884" s="2" t="str">
        <f>IF(ISNUMBER(SEARCH("airDry",$AW884)),"airDry","")</f>
        <v/>
      </c>
      <c r="BG884" s="2" t="str">
        <f>IF(ISNUMBER(SEARCH("heatDry",$AY884)),"heatDry","")</f>
        <v/>
      </c>
      <c r="BH884" s="2" t="str">
        <f>IF(AND(ISNUMBER(SEARCH("aerobic",$AW884)),ISNUMBER(SEARCH("anaer",$AW884))),"Combined Aer and Anaer.","")</f>
        <v/>
      </c>
    </row>
    <row r="885" spans="1:60" x14ac:dyDescent="0.3">
      <c r="A885" s="4">
        <v>883</v>
      </c>
      <c r="B885" t="s">
        <v>4307</v>
      </c>
      <c r="C885">
        <v>806.11</v>
      </c>
      <c r="D885">
        <v>271.00674084174102</v>
      </c>
      <c r="E885">
        <v>270.74332907227318</v>
      </c>
      <c r="F885">
        <v>218.89914630175329</v>
      </c>
      <c r="G885">
        <v>325.84038540222252</v>
      </c>
      <c r="H885">
        <v>-77.019754811545084</v>
      </c>
      <c r="I885">
        <v>-78.221050354168952</v>
      </c>
      <c r="J885">
        <v>-90.998522453196443</v>
      </c>
      <c r="K885">
        <v>-61.802778582209243</v>
      </c>
      <c r="L885">
        <v>508.10560859338608</v>
      </c>
      <c r="M885">
        <v>505.74747773502332</v>
      </c>
      <c r="N885">
        <v>497.20146399239621</v>
      </c>
      <c r="O885">
        <v>526.07255596083792</v>
      </c>
      <c r="P885">
        <v>19.03780235718715</v>
      </c>
      <c r="Q885">
        <v>19.230735268058101</v>
      </c>
      <c r="R885">
        <v>15.575145621359709</v>
      </c>
      <c r="S885">
        <v>21.82425364826819</v>
      </c>
      <c r="T885">
        <v>43.397155513625151</v>
      </c>
      <c r="U885">
        <v>43.397085702550733</v>
      </c>
      <c r="V885">
        <v>43.367195343150861</v>
      </c>
      <c r="W885">
        <v>43.426828126784223</v>
      </c>
      <c r="X885">
        <v>3099.2545149419611</v>
      </c>
      <c r="Y885">
        <v>3111.334208624578</v>
      </c>
      <c r="Z885">
        <v>2994.3913618616211</v>
      </c>
      <c r="AA885">
        <v>3166.1582962407069</v>
      </c>
      <c r="AB885">
        <v>493.2494501657327</v>
      </c>
      <c r="AC885">
        <v>490.13675431035779</v>
      </c>
      <c r="AD885">
        <v>425.96740185013039</v>
      </c>
      <c r="AE885">
        <v>576.55370765364853</v>
      </c>
      <c r="AF885">
        <v>61.773204987223743</v>
      </c>
      <c r="AG885">
        <v>61.48631271371115</v>
      </c>
      <c r="AH885">
        <v>60.448632696343488</v>
      </c>
      <c r="AI885">
        <v>63.955830617907743</v>
      </c>
      <c r="AJ885">
        <v>0.53106220328699749</v>
      </c>
      <c r="AK885">
        <v>0.53106209255868575</v>
      </c>
      <c r="AL885">
        <v>0.53104660076459265</v>
      </c>
      <c r="AM885">
        <v>0.53107787096828118</v>
      </c>
      <c r="AN885">
        <v>0.94498755316618033</v>
      </c>
      <c r="AO885">
        <v>0.94498755316617999</v>
      </c>
      <c r="AP885">
        <v>0.94498755316617999</v>
      </c>
      <c r="AQ885">
        <v>0.94498755316617999</v>
      </c>
      <c r="AR885">
        <v>14.39812695102226</v>
      </c>
      <c r="AS885">
        <v>14.39812695102226</v>
      </c>
      <c r="AT885">
        <v>14.39812695102226</v>
      </c>
      <c r="AU885">
        <v>14.39812695102226</v>
      </c>
      <c r="AV885" t="str">
        <f>VLOOKUP(Sheet1[[#This Row],[NPDES ID2]],Combined_Sheet__Major_Only___2[[NPDES ID2]:[ECHO BFR]],3,FALSE)</f>
        <v>NY</v>
      </c>
      <c r="AW885" t="s">
        <v>12182</v>
      </c>
      <c r="AX885" t="str">
        <f>VLOOKUP(Sheet1[[#This Row],[NPDES ID2]],Combined_Sheet__Major_Only___2[[NPDES ID2]:[ECHO BFR]],27,FALSE)</f>
        <v>methaneBioCaptureRecover</v>
      </c>
      <c r="AY885" t="str">
        <f>VLOOKUP(Sheet1[[#This Row],[NPDES ID2]],Combined_Sheet__Major_Only___2[[NPDES ID2]:[ECHO BFR]],28,FALSE)</f>
        <v>-</v>
      </c>
      <c r="AZ885" t="str">
        <f>VLOOKUP(Sheet1[[#This Row],[NPDES ID2]],Combined_Sheet__Major_Only___2[[NPDES ID2]:[ECHO BFR]],29,FALSE)</f>
        <v>preliminaryOps, thickening</v>
      </c>
      <c r="BA885">
        <f>VLOOKUP(Sheet1[[#This Row],[NPDES ID2]],Combined_Sheet__Major_Only___2[[NPDES ID2]:[ECHO BFR]],17,FALSE)</f>
        <v>41.428460000000001</v>
      </c>
      <c r="BB885">
        <f>VLOOKUP(Sheet1[[#This Row],[NPDES ID2]],Combined_Sheet__Major_Only___2[[NPDES ID2]:[ECHO BFR]],18,FALSE)</f>
        <v>-74.425929999999994</v>
      </c>
      <c r="BC885" t="str">
        <f>IF(ISNUMBER(SEARCH("aerobic",$AW885)),"aerobic","")</f>
        <v>aerobic</v>
      </c>
      <c r="BD885" t="str">
        <f>IF(ISNUMBER(SEARCH("anaer",$AW885)),"anaer","")</f>
        <v>anaer</v>
      </c>
      <c r="BE885" t="str">
        <f>IF(ISNUMBER(SEARCH("thickening",$AZ885)),"thickening","")</f>
        <v>thickening</v>
      </c>
      <c r="BF885" s="3" t="str">
        <f>IF(ISNUMBER(SEARCH("airDry",$AW885)),"airDry","")</f>
        <v/>
      </c>
      <c r="BG885" s="3" t="str">
        <f>IF(ISNUMBER(SEARCH("heatDry",$AY885)),"heatDry","")</f>
        <v/>
      </c>
      <c r="BH885" s="3" t="str">
        <f>IF(AND(ISNUMBER(SEARCH("aerobic",$AW885)),ISNUMBER(SEARCH("anaer",$AW885))),"Combined Aer and Anaer.","")</f>
        <v>Combined Aer and Anaer.</v>
      </c>
    </row>
    <row r="886" spans="1:60" x14ac:dyDescent="0.3">
      <c r="A886" s="4">
        <v>884</v>
      </c>
      <c r="B886" t="s">
        <v>4312</v>
      </c>
      <c r="C886">
        <v>805.2</v>
      </c>
      <c r="D886">
        <v>280.29928450807751</v>
      </c>
      <c r="E886">
        <v>280.52715383741901</v>
      </c>
      <c r="F886">
        <v>226.1235615630996</v>
      </c>
      <c r="G886">
        <v>336.54634742583738</v>
      </c>
      <c r="H886">
        <v>-77.167243831250957</v>
      </c>
      <c r="I886">
        <v>-78.237711783629578</v>
      </c>
      <c r="J886">
        <v>-90.69794612475421</v>
      </c>
      <c r="K886">
        <v>-62.32364893878826</v>
      </c>
      <c r="L886">
        <v>490.91200895195823</v>
      </c>
      <c r="M886">
        <v>488.43260043934282</v>
      </c>
      <c r="N886">
        <v>479.44657728206693</v>
      </c>
      <c r="O886">
        <v>509.80393534145247</v>
      </c>
      <c r="P886">
        <v>19.04649469520211</v>
      </c>
      <c r="Q886">
        <v>19.192295150541309</v>
      </c>
      <c r="R886">
        <v>15.678957204561231</v>
      </c>
      <c r="S886">
        <v>21.883292956344238</v>
      </c>
      <c r="T886">
        <v>57.925735136961507</v>
      </c>
      <c r="U886">
        <v>57.92564290438338</v>
      </c>
      <c r="V886">
        <v>57.886152537979633</v>
      </c>
      <c r="W886">
        <v>57.964937822688093</v>
      </c>
      <c r="X886">
        <v>4277.1410213652898</v>
      </c>
      <c r="Y886">
        <v>4295.2917651552289</v>
      </c>
      <c r="Z886">
        <v>4119.7214900206309</v>
      </c>
      <c r="AA886">
        <v>4377.6992940537793</v>
      </c>
      <c r="AB886">
        <v>668.73524498474933</v>
      </c>
      <c r="AC886">
        <v>664.8146943452598</v>
      </c>
      <c r="AD886">
        <v>578.63565052688125</v>
      </c>
      <c r="AE886">
        <v>781.53822930499666</v>
      </c>
      <c r="AF886">
        <v>59.750660300607407</v>
      </c>
      <c r="AG886">
        <v>59.448656038359942</v>
      </c>
      <c r="AH886">
        <v>58.356403523098017</v>
      </c>
      <c r="AI886">
        <v>62.048126486632071</v>
      </c>
      <c r="AJ886">
        <v>0.50637482441927406</v>
      </c>
      <c r="AK886">
        <v>0.50637470143757413</v>
      </c>
      <c r="AL886">
        <v>0.50635750032495974</v>
      </c>
      <c r="AM886">
        <v>0.50639222095965797</v>
      </c>
      <c r="AN886">
        <v>0.95795333341846289</v>
      </c>
      <c r="AO886">
        <v>0.95795333341846323</v>
      </c>
      <c r="AP886">
        <v>0.95795333341846323</v>
      </c>
      <c r="AQ886">
        <v>0.95795333341846323</v>
      </c>
      <c r="AR886">
        <v>14.07743601996018</v>
      </c>
      <c r="AS886">
        <v>14.077436019960169</v>
      </c>
      <c r="AT886">
        <v>14.077436019960169</v>
      </c>
      <c r="AU886">
        <v>14.077436019960169</v>
      </c>
      <c r="AV886" t="str">
        <f>VLOOKUP(Sheet1[[#This Row],[NPDES ID2]],Combined_Sheet__Major_Only___2[[NPDES ID2]:[ECHO BFR]],3,FALSE)</f>
        <v>IN</v>
      </c>
      <c r="AW886" t="s">
        <v>41</v>
      </c>
      <c r="AX886" t="str">
        <f>VLOOKUP(Sheet1[[#This Row],[NPDES ID2]],Combined_Sheet__Major_Only___2[[NPDES ID2]:[ECHO BFR]],27,FALSE)</f>
        <v>-</v>
      </c>
      <c r="AY886" t="str">
        <f>VLOOKUP(Sheet1[[#This Row],[NPDES ID2]],Combined_Sheet__Major_Only___2[[NPDES ID2]:[ECHO BFR]],28,FALSE)</f>
        <v>-</v>
      </c>
      <c r="AZ886" t="str">
        <f>VLOOKUP(Sheet1[[#This Row],[NPDES ID2]],Combined_Sheet__Major_Only___2[[NPDES ID2]:[ECHO BFR]],29,FALSE)</f>
        <v>thickening</v>
      </c>
      <c r="BA886">
        <f>VLOOKUP(Sheet1[[#This Row],[NPDES ID2]],Combined_Sheet__Major_Only___2[[NPDES ID2]:[ECHO BFR]],17,FALSE)</f>
        <v>39.758499999999998</v>
      </c>
      <c r="BB886">
        <f>VLOOKUP(Sheet1[[#This Row],[NPDES ID2]],Combined_Sheet__Major_Only___2[[NPDES ID2]:[ECHO BFR]],18,FALSE)</f>
        <v>-86.414299999999997</v>
      </c>
      <c r="BC886" t="str">
        <f>IF(ISNUMBER(SEARCH("aerobic",$AW886)),"aerobic","")</f>
        <v>aerobic</v>
      </c>
      <c r="BD886" t="str">
        <f>IF(ISNUMBER(SEARCH("anaer",$AW886)),"anaer","")</f>
        <v/>
      </c>
      <c r="BE886" t="str">
        <f>IF(ISNUMBER(SEARCH("thickening",$AZ886)),"thickening","")</f>
        <v>thickening</v>
      </c>
      <c r="BF886" s="2" t="str">
        <f>IF(ISNUMBER(SEARCH("airDry",$AW886)),"airDry","")</f>
        <v/>
      </c>
      <c r="BG886" s="2" t="str">
        <f>IF(ISNUMBER(SEARCH("heatDry",$AY886)),"heatDry","")</f>
        <v/>
      </c>
      <c r="BH886" s="2" t="str">
        <f>IF(AND(ISNUMBER(SEARCH("aerobic",$AW886)),ISNUMBER(SEARCH("anaer",$AW886))),"Combined Aer and Anaer.","")</f>
        <v/>
      </c>
    </row>
    <row r="887" spans="1:60" x14ac:dyDescent="0.3">
      <c r="A887" s="4">
        <v>885</v>
      </c>
      <c r="B887" t="s">
        <v>4317</v>
      </c>
      <c r="C887">
        <v>804</v>
      </c>
      <c r="D887">
        <v>350.27183420148339</v>
      </c>
      <c r="E887">
        <v>353.74645828759901</v>
      </c>
      <c r="F887">
        <v>281.64342204177882</v>
      </c>
      <c r="G887">
        <v>417.60079477199457</v>
      </c>
      <c r="H887">
        <v>-78.032817143914613</v>
      </c>
      <c r="I887">
        <v>-77.486240034331146</v>
      </c>
      <c r="J887">
        <v>-90.036228273091893</v>
      </c>
      <c r="K887">
        <v>-66.648990372409159</v>
      </c>
      <c r="L887">
        <v>392.68814000888642</v>
      </c>
      <c r="M887">
        <v>389.48707444227932</v>
      </c>
      <c r="N887">
        <v>377.88617781384357</v>
      </c>
      <c r="O887">
        <v>417.07763091907998</v>
      </c>
      <c r="P887">
        <v>19.176331564462551</v>
      </c>
      <c r="Q887">
        <v>19.10077432379461</v>
      </c>
      <c r="R887">
        <v>16.538788009716779</v>
      </c>
      <c r="S887">
        <v>21.755767945951039</v>
      </c>
      <c r="T887">
        <v>49.900945635887837</v>
      </c>
      <c r="U887">
        <v>49.900865787717009</v>
      </c>
      <c r="V887">
        <v>49.866677937967488</v>
      </c>
      <c r="W887">
        <v>49.934884432902152</v>
      </c>
      <c r="X887">
        <v>4602.2254323989318</v>
      </c>
      <c r="Y887">
        <v>4633.2560022449406</v>
      </c>
      <c r="Z887">
        <v>4331.5672809358703</v>
      </c>
      <c r="AA887">
        <v>4777.6661167140237</v>
      </c>
      <c r="AB887">
        <v>1158.254708612496</v>
      </c>
      <c r="AC887">
        <v>1127.1501675098659</v>
      </c>
      <c r="AD887">
        <v>914.8605945697027</v>
      </c>
      <c r="AE887">
        <v>1537.7897383849599</v>
      </c>
      <c r="AF887">
        <v>47.867172679631977</v>
      </c>
      <c r="AG887">
        <v>47.476759745155562</v>
      </c>
      <c r="AH887">
        <v>46.064039891554678</v>
      </c>
      <c r="AI887">
        <v>50.838264630488943</v>
      </c>
      <c r="AJ887">
        <v>0.3617566208355496</v>
      </c>
      <c r="AK887">
        <v>0.36175651602012859</v>
      </c>
      <c r="AL887">
        <v>0.36174186161523592</v>
      </c>
      <c r="AM887">
        <v>0.36177144188946592</v>
      </c>
      <c r="AN887">
        <v>0.95166043161995428</v>
      </c>
      <c r="AO887">
        <v>0.95166043161995428</v>
      </c>
      <c r="AP887">
        <v>0.95166043161995428</v>
      </c>
      <c r="AQ887">
        <v>0.95166043161995428</v>
      </c>
      <c r="AR887">
        <v>8.6899876262375262</v>
      </c>
      <c r="AS887">
        <v>8.6899876262375262</v>
      </c>
      <c r="AT887">
        <v>8.6899876262375262</v>
      </c>
      <c r="AU887">
        <v>8.6899876262375262</v>
      </c>
      <c r="AV887" t="str">
        <f>VLOOKUP(Sheet1[[#This Row],[NPDES ID2]],Combined_Sheet__Major_Only___2[[NPDES ID2]:[ECHO BFR]],3,FALSE)</f>
        <v>NY</v>
      </c>
      <c r="AW887" t="s">
        <v>54</v>
      </c>
      <c r="AX887" t="str">
        <f>VLOOKUP(Sheet1[[#This Row],[NPDES ID2]],Combined_Sheet__Major_Only___2[[NPDES ID2]:[ECHO BFR]],27,FALSE)</f>
        <v>-</v>
      </c>
      <c r="AY887" t="str">
        <f>VLOOKUP(Sheet1[[#This Row],[NPDES ID2]],Combined_Sheet__Major_Only___2[[NPDES ID2]:[ECHO BFR]],28,FALSE)</f>
        <v>-</v>
      </c>
      <c r="AZ887" t="str">
        <f>VLOOKUP(Sheet1[[#This Row],[NPDES ID2]],Combined_Sheet__Major_Only___2[[NPDES ID2]:[ECHO BFR]],29,FALSE)</f>
        <v>thickening, preliminaryOps</v>
      </c>
      <c r="BA887">
        <f>VLOOKUP(Sheet1[[#This Row],[NPDES ID2]],Combined_Sheet__Major_Only___2[[NPDES ID2]:[ECHO BFR]],17,FALSE)</f>
        <v>40.992027999999998</v>
      </c>
      <c r="BB887">
        <f>VLOOKUP(Sheet1[[#This Row],[NPDES ID2]],Combined_Sheet__Major_Only___2[[NPDES ID2]:[ECHO BFR]],18,FALSE)</f>
        <v>-73.658556000000004</v>
      </c>
      <c r="BC887" t="str">
        <f>IF(ISNUMBER(SEARCH("aerobic",$AW887)),"aerobic","")</f>
        <v/>
      </c>
      <c r="BD887" t="str">
        <f>IF(ISNUMBER(SEARCH("anaer",$AW887)),"anaer","")</f>
        <v/>
      </c>
      <c r="BE887" t="str">
        <f>IF(ISNUMBER(SEARCH("thickening",$AZ887)),"thickening","")</f>
        <v>thickening</v>
      </c>
      <c r="BF887" s="3" t="str">
        <f>IF(ISNUMBER(SEARCH("airDry",$AW887)),"airDry","")</f>
        <v/>
      </c>
      <c r="BG887" s="3" t="str">
        <f>IF(ISNUMBER(SEARCH("heatDry",$AY887)),"heatDry","")</f>
        <v/>
      </c>
      <c r="BH887" s="3" t="str">
        <f>IF(AND(ISNUMBER(SEARCH("aerobic",$AW887)),ISNUMBER(SEARCH("anaer",$AW887))),"Combined Aer and Anaer.","")</f>
        <v/>
      </c>
    </row>
    <row r="888" spans="1:60" x14ac:dyDescent="0.3">
      <c r="A888" s="4">
        <v>886</v>
      </c>
      <c r="B888" t="s">
        <v>4321</v>
      </c>
      <c r="C888">
        <v>804</v>
      </c>
      <c r="D888">
        <v>324.20037909687682</v>
      </c>
      <c r="E888">
        <v>327.46036625850081</v>
      </c>
      <c r="F888">
        <v>260.59246477645951</v>
      </c>
      <c r="G888">
        <v>386.4755803734455</v>
      </c>
      <c r="H888">
        <v>-77.759595457409517</v>
      </c>
      <c r="I888">
        <v>-77.799757047924956</v>
      </c>
      <c r="J888">
        <v>-90.545486641155762</v>
      </c>
      <c r="K888">
        <v>-64.835814387404625</v>
      </c>
      <c r="L888">
        <v>424.15525072237699</v>
      </c>
      <c r="M888">
        <v>421.18790450105712</v>
      </c>
      <c r="N888">
        <v>410.43341542650882</v>
      </c>
      <c r="O888">
        <v>446.76515245356359</v>
      </c>
      <c r="P888">
        <v>19.12972728089829</v>
      </c>
      <c r="Q888">
        <v>19.078121782788841</v>
      </c>
      <c r="R888">
        <v>16.200829807263791</v>
      </c>
      <c r="S888">
        <v>21.786765963349151</v>
      </c>
      <c r="T888">
        <v>54.033321310861332</v>
      </c>
      <c r="U888">
        <v>54.033235085324037</v>
      </c>
      <c r="V888">
        <v>53.99631669780338</v>
      </c>
      <c r="W888">
        <v>54.069970754138389</v>
      </c>
      <c r="X888">
        <v>4612.4220649123808</v>
      </c>
      <c r="Y888">
        <v>4639.3469870459803</v>
      </c>
      <c r="Z888">
        <v>4378.5950223808013</v>
      </c>
      <c r="AA888">
        <v>4763.0701733469614</v>
      </c>
      <c r="AB888">
        <v>1302.9953658049351</v>
      </c>
      <c r="AC888">
        <v>1263.8031116533321</v>
      </c>
      <c r="AD888">
        <v>1004.685078028555</v>
      </c>
      <c r="AE888">
        <v>1781.898261215315</v>
      </c>
      <c r="AF888">
        <v>51.702944348172977</v>
      </c>
      <c r="AG888">
        <v>51.34099775453501</v>
      </c>
      <c r="AH888">
        <v>50.031601523061681</v>
      </c>
      <c r="AI888">
        <v>54.456934825666977</v>
      </c>
      <c r="AJ888">
        <v>0.40834348007452897</v>
      </c>
      <c r="AK888">
        <v>0.40834335917184428</v>
      </c>
      <c r="AL888">
        <v>0.40832645649239341</v>
      </c>
      <c r="AM888">
        <v>0.40836057499446532</v>
      </c>
      <c r="AN888">
        <v>0.95511938220161707</v>
      </c>
      <c r="AO888">
        <v>0.95511938220161707</v>
      </c>
      <c r="AP888">
        <v>0.95511938220161707</v>
      </c>
      <c r="AQ888">
        <v>0.95511938220161707</v>
      </c>
      <c r="AR888">
        <v>8.8920049929196008</v>
      </c>
      <c r="AS888">
        <v>8.8920049929196026</v>
      </c>
      <c r="AT888">
        <v>8.8920049929196026</v>
      </c>
      <c r="AU888">
        <v>8.8920049929196026</v>
      </c>
      <c r="AV888" t="str">
        <f>VLOOKUP(Sheet1[[#This Row],[NPDES ID2]],Combined_Sheet__Major_Only___2[[NPDES ID2]:[ECHO BFR]],3,FALSE)</f>
        <v>NC</v>
      </c>
      <c r="AW888" t="s">
        <v>87</v>
      </c>
      <c r="AX888" t="str">
        <f>VLOOKUP(Sheet1[[#This Row],[NPDES ID2]],Combined_Sheet__Major_Only___2[[NPDES ID2]:[ECHO BFR]],27,FALSE)</f>
        <v>-</v>
      </c>
      <c r="AY888" t="str">
        <f>VLOOKUP(Sheet1[[#This Row],[NPDES ID2]],Combined_Sheet__Major_Only___2[[NPDES ID2]:[ECHO BFR]],28,FALSE)</f>
        <v>-</v>
      </c>
      <c r="AZ888" t="str">
        <f>VLOOKUP(Sheet1[[#This Row],[NPDES ID2]],Combined_Sheet__Major_Only___2[[NPDES ID2]:[ECHO BFR]],29,FALSE)</f>
        <v>thickening</v>
      </c>
      <c r="BA888">
        <f>VLOOKUP(Sheet1[[#This Row],[NPDES ID2]],Combined_Sheet__Major_Only___2[[NPDES ID2]:[ECHO BFR]],17,FALSE)</f>
        <v>35.627833000000003</v>
      </c>
      <c r="BB888">
        <f>VLOOKUP(Sheet1[[#This Row],[NPDES ID2]],Combined_Sheet__Major_Only___2[[NPDES ID2]:[ECHO BFR]],18,FALSE)</f>
        <v>-81.233982999999995</v>
      </c>
      <c r="BC888" t="str">
        <f>IF(ISNUMBER(SEARCH("aerobic",$AW888)),"aerobic","")</f>
        <v/>
      </c>
      <c r="BD888" t="str">
        <f>IF(ISNUMBER(SEARCH("anaer",$AW888)),"anaer","")</f>
        <v/>
      </c>
      <c r="BE888" t="str">
        <f>IF(ISNUMBER(SEARCH("thickening",$AZ888)),"thickening","")</f>
        <v>thickening</v>
      </c>
      <c r="BF888" s="2" t="str">
        <f>IF(ISNUMBER(SEARCH("airDry",$AW888)),"airDry","")</f>
        <v/>
      </c>
      <c r="BG888" s="2" t="str">
        <f>IF(ISNUMBER(SEARCH("heatDry",$AY888)),"heatDry","")</f>
        <v/>
      </c>
      <c r="BH888" s="2" t="str">
        <f>IF(AND(ISNUMBER(SEARCH("aerobic",$AW888)),ISNUMBER(SEARCH("anaer",$AW888))),"Combined Aer and Anaer.","")</f>
        <v/>
      </c>
    </row>
    <row r="889" spans="1:60" x14ac:dyDescent="0.3">
      <c r="A889" s="4">
        <v>887</v>
      </c>
      <c r="B889" t="s">
        <v>4326</v>
      </c>
      <c r="C889">
        <v>800.37</v>
      </c>
      <c r="D889">
        <v>275.49175787076592</v>
      </c>
      <c r="E889">
        <v>275.34174650024482</v>
      </c>
      <c r="F889">
        <v>222.2991408778895</v>
      </c>
      <c r="G889">
        <v>331.16299673584018</v>
      </c>
      <c r="H889">
        <v>-77.078265511955095</v>
      </c>
      <c r="I889">
        <v>-78.241492274980118</v>
      </c>
      <c r="J889">
        <v>-90.862236617051025</v>
      </c>
      <c r="K889">
        <v>-62.019255445829558</v>
      </c>
      <c r="L889">
        <v>497.42078636393393</v>
      </c>
      <c r="M889">
        <v>495.02676270148118</v>
      </c>
      <c r="N889">
        <v>486.35029028695908</v>
      </c>
      <c r="O889">
        <v>515.6619384382301</v>
      </c>
      <c r="P889">
        <v>18.91513447519479</v>
      </c>
      <c r="Q889">
        <v>19.089024323160121</v>
      </c>
      <c r="R889">
        <v>15.51249769605009</v>
      </c>
      <c r="S889">
        <v>21.703293803974081</v>
      </c>
      <c r="T889">
        <v>52.716423721659382</v>
      </c>
      <c r="U889">
        <v>52.716339528449048</v>
      </c>
      <c r="V889">
        <v>52.680291303491273</v>
      </c>
      <c r="W889">
        <v>52.752209341361493</v>
      </c>
      <c r="X889">
        <v>3818.3806431339622</v>
      </c>
      <c r="Y889">
        <v>3833.8237854509771</v>
      </c>
      <c r="Z889">
        <v>3684.4124809634282</v>
      </c>
      <c r="AA889">
        <v>3903.8906597250948</v>
      </c>
      <c r="AB889">
        <v>621.24004611424527</v>
      </c>
      <c r="AC889">
        <v>617.13737464122369</v>
      </c>
      <c r="AD889">
        <v>534.62424134547075</v>
      </c>
      <c r="AE889">
        <v>729.33933595839449</v>
      </c>
      <c r="AF889">
        <v>60.908113402627549</v>
      </c>
      <c r="AG889">
        <v>60.614750306715713</v>
      </c>
      <c r="AH889">
        <v>59.553761736702327</v>
      </c>
      <c r="AI889">
        <v>63.139825681905279</v>
      </c>
      <c r="AJ889">
        <v>0.52050062981404421</v>
      </c>
      <c r="AK889">
        <v>0.52050050944983073</v>
      </c>
      <c r="AL889">
        <v>0.52048367277365115</v>
      </c>
      <c r="AM889">
        <v>0.52051765773325787</v>
      </c>
      <c r="AN889">
        <v>0.95407208356341766</v>
      </c>
      <c r="AO889">
        <v>0.95407208356341766</v>
      </c>
      <c r="AP889">
        <v>0.95407208356341766</v>
      </c>
      <c r="AQ889">
        <v>0.95407208356341766</v>
      </c>
      <c r="AR889">
        <v>14.009162353011019</v>
      </c>
      <c r="AS889">
        <v>14.009162353011011</v>
      </c>
      <c r="AT889">
        <v>14.009162353011011</v>
      </c>
      <c r="AU889">
        <v>14.009162353011011</v>
      </c>
      <c r="AV889" t="str">
        <f>VLOOKUP(Sheet1[[#This Row],[NPDES ID2]],Combined_Sheet__Major_Only___2[[NPDES ID2]:[ECHO BFR]],3,FALSE)</f>
        <v>FL</v>
      </c>
      <c r="AW889" t="s">
        <v>41</v>
      </c>
      <c r="AX889" t="str">
        <f>VLOOKUP(Sheet1[[#This Row],[NPDES ID2]],Combined_Sheet__Major_Only___2[[NPDES ID2]:[ECHO BFR]],27,FALSE)</f>
        <v>-</v>
      </c>
      <c r="AY889" t="str">
        <f>VLOOKUP(Sheet1[[#This Row],[NPDES ID2]],Combined_Sheet__Major_Only___2[[NPDES ID2]:[ECHO BFR]],28,FALSE)</f>
        <v>-</v>
      </c>
      <c r="AZ889" t="str">
        <f>VLOOKUP(Sheet1[[#This Row],[NPDES ID2]],Combined_Sheet__Major_Only___2[[NPDES ID2]:[ECHO BFR]],29,FALSE)</f>
        <v>preliminaryOps, thickening</v>
      </c>
      <c r="BA889">
        <f>VLOOKUP(Sheet1[[#This Row],[NPDES ID2]],Combined_Sheet__Major_Only___2[[NPDES ID2]:[ECHO BFR]],17,FALSE)</f>
        <v>26.151903000000001</v>
      </c>
      <c r="BB889">
        <f>VLOOKUP(Sheet1[[#This Row],[NPDES ID2]],Combined_Sheet__Major_Only___2[[NPDES ID2]:[ECHO BFR]],18,FALSE)</f>
        <v>-81.78819</v>
      </c>
      <c r="BC889" t="str">
        <f>IF(ISNUMBER(SEARCH("aerobic",$AW889)),"aerobic","")</f>
        <v>aerobic</v>
      </c>
      <c r="BD889" t="str">
        <f>IF(ISNUMBER(SEARCH("anaer",$AW889)),"anaer","")</f>
        <v/>
      </c>
      <c r="BE889" t="str">
        <f>IF(ISNUMBER(SEARCH("thickening",$AZ889)),"thickening","")</f>
        <v>thickening</v>
      </c>
      <c r="BF889" s="3" t="str">
        <f>IF(ISNUMBER(SEARCH("airDry",$AW889)),"airDry","")</f>
        <v/>
      </c>
      <c r="BG889" s="3" t="str">
        <f>IF(ISNUMBER(SEARCH("heatDry",$AY889)),"heatDry","")</f>
        <v/>
      </c>
      <c r="BH889" s="3" t="str">
        <f>IF(AND(ISNUMBER(SEARCH("aerobic",$AW889)),ISNUMBER(SEARCH("anaer",$AW889))),"Combined Aer and Anaer.","")</f>
        <v/>
      </c>
    </row>
    <row r="890" spans="1:60" x14ac:dyDescent="0.3">
      <c r="A890" s="4">
        <v>888</v>
      </c>
      <c r="B890" t="s">
        <v>4330</v>
      </c>
      <c r="C890">
        <v>800</v>
      </c>
      <c r="D890">
        <v>324.3725641387266</v>
      </c>
      <c r="E890">
        <v>327.54885967324992</v>
      </c>
      <c r="F890">
        <v>260.71017320410868</v>
      </c>
      <c r="G890">
        <v>386.80120450647928</v>
      </c>
      <c r="H890">
        <v>-77.826415668368924</v>
      </c>
      <c r="I890">
        <v>-77.878338742599453</v>
      </c>
      <c r="J890">
        <v>-90.646784618556495</v>
      </c>
      <c r="K890">
        <v>-64.846140453444463</v>
      </c>
      <c r="L890">
        <v>422.49383313377001</v>
      </c>
      <c r="M890">
        <v>419.54422246036518</v>
      </c>
      <c r="N890">
        <v>408.85643581176203</v>
      </c>
      <c r="O890">
        <v>444.96393891210357</v>
      </c>
      <c r="P890">
        <v>19.034212067814789</v>
      </c>
      <c r="Q890">
        <v>18.985614476174192</v>
      </c>
      <c r="R890">
        <v>16.118007750980919</v>
      </c>
      <c r="S890">
        <v>21.680928785918919</v>
      </c>
      <c r="T890">
        <v>3.9045577911621181</v>
      </c>
      <c r="U890">
        <v>3.904548927781708</v>
      </c>
      <c r="V890">
        <v>3.9007539765061252</v>
      </c>
      <c r="W890">
        <v>3.90832509685595</v>
      </c>
      <c r="X890">
        <v>332.94777676640888</v>
      </c>
      <c r="Y890">
        <v>334.83153693594318</v>
      </c>
      <c r="Z890">
        <v>316.19372485957149</v>
      </c>
      <c r="AA890">
        <v>343.79578287889052</v>
      </c>
      <c r="AB890">
        <v>80.481960039044864</v>
      </c>
      <c r="AC890">
        <v>78.688736624100642</v>
      </c>
      <c r="AD890">
        <v>64.394268057592171</v>
      </c>
      <c r="AE890">
        <v>105.04221813390311</v>
      </c>
      <c r="AF890">
        <v>51.756981461206003</v>
      </c>
      <c r="AG890">
        <v>51.395497977198332</v>
      </c>
      <c r="AH890">
        <v>50.087146850002483</v>
      </c>
      <c r="AI890">
        <v>54.508379958473697</v>
      </c>
      <c r="AJ890">
        <v>0.40900049804317079</v>
      </c>
      <c r="AK890">
        <v>0.40900042405507692</v>
      </c>
      <c r="AL890">
        <v>0.4089900700836015</v>
      </c>
      <c r="AM890">
        <v>0.40901096950451588</v>
      </c>
      <c r="AN890">
        <v>0.65994867243193678</v>
      </c>
      <c r="AO890">
        <v>0.65994867243193678</v>
      </c>
      <c r="AP890">
        <v>0.65994867243193678</v>
      </c>
      <c r="AQ890">
        <v>0.65994867243193678</v>
      </c>
      <c r="AR890">
        <v>9.5827393322007808</v>
      </c>
      <c r="AS890">
        <v>9.5827393322007808</v>
      </c>
      <c r="AT890">
        <v>9.5827393322007808</v>
      </c>
      <c r="AU890">
        <v>9.5827393322007808</v>
      </c>
      <c r="AV890" t="str">
        <f>VLOOKUP(Sheet1[[#This Row],[NPDES ID2]],Combined_Sheet__Major_Only___2[[NPDES ID2]:[ECHO BFR]],3,FALSE)</f>
        <v>TX</v>
      </c>
      <c r="AW890" t="s">
        <v>1420</v>
      </c>
      <c r="AX890" t="str">
        <f>VLOOKUP(Sheet1[[#This Row],[NPDES ID2]],Combined_Sheet__Major_Only___2[[NPDES ID2]:[ECHO BFR]],27,FALSE)</f>
        <v>tempSludgeStore</v>
      </c>
      <c r="AY890" t="str">
        <f>VLOOKUP(Sheet1[[#This Row],[NPDES ID2]],Combined_Sheet__Major_Only___2[[NPDES ID2]:[ECHO BFR]],28,FALSE)</f>
        <v>-</v>
      </c>
      <c r="AZ890" t="str">
        <f>VLOOKUP(Sheet1[[#This Row],[NPDES ID2]],Combined_Sheet__Major_Only___2[[NPDES ID2]:[ECHO BFR]],29,FALSE)</f>
        <v>thickening</v>
      </c>
      <c r="BA890">
        <f>VLOOKUP(Sheet1[[#This Row],[NPDES ID2]],Combined_Sheet__Major_Only___2[[NPDES ID2]:[ECHO BFR]],17,FALSE)</f>
        <v>31.426577000000002</v>
      </c>
      <c r="BB890">
        <f>VLOOKUP(Sheet1[[#This Row],[NPDES ID2]],Combined_Sheet__Major_Only___2[[NPDES ID2]:[ECHO BFR]],18,FALSE)</f>
        <v>-97.745310000000003</v>
      </c>
      <c r="BC890" t="str">
        <f>IF(ISNUMBER(SEARCH("aerobic",$AW890)),"aerobic","")</f>
        <v/>
      </c>
      <c r="BD890" t="str">
        <f>IF(ISNUMBER(SEARCH("anaer",$AW890)),"anaer","")</f>
        <v/>
      </c>
      <c r="BE890" t="str">
        <f>IF(ISNUMBER(SEARCH("thickening",$AZ890)),"thickening","")</f>
        <v>thickening</v>
      </c>
      <c r="BF890" s="2" t="str">
        <f>IF(ISNUMBER(SEARCH("airDry",$AW890)),"airDry","")</f>
        <v>airDry</v>
      </c>
      <c r="BG890" s="2" t="str">
        <f>IF(ISNUMBER(SEARCH("heatDry",$AY890)),"heatDry","")</f>
        <v/>
      </c>
      <c r="BH890" s="2" t="str">
        <f>IF(AND(ISNUMBER(SEARCH("aerobic",$AW890)),ISNUMBER(SEARCH("anaer",$AW890))),"Combined Aer and Anaer.","")</f>
        <v/>
      </c>
    </row>
    <row r="891" spans="1:60" x14ac:dyDescent="0.3">
      <c r="A891" s="4">
        <v>889</v>
      </c>
      <c r="B891" t="s">
        <v>4335</v>
      </c>
      <c r="C891">
        <v>794</v>
      </c>
      <c r="D891">
        <v>250.79286067040869</v>
      </c>
      <c r="E891">
        <v>250.5870543031869</v>
      </c>
      <c r="F891">
        <v>202.4438496685531</v>
      </c>
      <c r="G891">
        <v>302.80903323378732</v>
      </c>
      <c r="H891">
        <v>-76.571093938648033</v>
      </c>
      <c r="I891">
        <v>-77.867577120821593</v>
      </c>
      <c r="J891">
        <v>-90.484647974754338</v>
      </c>
      <c r="K891">
        <v>-59.494654200421742</v>
      </c>
      <c r="L891">
        <v>543.38284563202501</v>
      </c>
      <c r="M891">
        <v>541.38078462711951</v>
      </c>
      <c r="N891">
        <v>534.12471310290209</v>
      </c>
      <c r="O891">
        <v>558.63775220015748</v>
      </c>
      <c r="P891">
        <v>18.670790904628419</v>
      </c>
      <c r="Q891">
        <v>18.915157442459051</v>
      </c>
      <c r="R891">
        <v>15.030652308672931</v>
      </c>
      <c r="S891">
        <v>21.573054820517619</v>
      </c>
      <c r="T891">
        <v>42.591788151312358</v>
      </c>
      <c r="U891">
        <v>42.591719583136268</v>
      </c>
      <c r="V891">
        <v>42.562361383969488</v>
      </c>
      <c r="W891">
        <v>42.620932480936112</v>
      </c>
      <c r="X891">
        <v>2801.195105019216</v>
      </c>
      <c r="Y891">
        <v>2809.8206435953548</v>
      </c>
      <c r="Z891">
        <v>2725.9315403145602</v>
      </c>
      <c r="AA891">
        <v>2849.117768632007</v>
      </c>
      <c r="AB891">
        <v>500.31137003721523</v>
      </c>
      <c r="AC891">
        <v>496.5049273065502</v>
      </c>
      <c r="AD891">
        <v>425.2359045207042</v>
      </c>
      <c r="AE891">
        <v>596.73560901668554</v>
      </c>
      <c r="AF891">
        <v>67.069547810610771</v>
      </c>
      <c r="AG891">
        <v>66.822222849529027</v>
      </c>
      <c r="AH891">
        <v>65.927982976238823</v>
      </c>
      <c r="AI891">
        <v>68.9506699923149</v>
      </c>
      <c r="AJ891">
        <v>0.59578847195099194</v>
      </c>
      <c r="AK891">
        <v>0.5957883520371382</v>
      </c>
      <c r="AL891">
        <v>0.59577157407747583</v>
      </c>
      <c r="AM891">
        <v>0.5958054403729518</v>
      </c>
      <c r="AN891">
        <v>0.94403082881210665</v>
      </c>
      <c r="AO891">
        <v>0.94403082881210676</v>
      </c>
      <c r="AP891">
        <v>0.94403082881210676</v>
      </c>
      <c r="AQ891">
        <v>0.94403082881210676</v>
      </c>
      <c r="AR891">
        <v>14.60349296531993</v>
      </c>
      <c r="AS891">
        <v>14.60349296531993</v>
      </c>
      <c r="AT891">
        <v>14.60349296531993</v>
      </c>
      <c r="AU891">
        <v>14.60349296531993</v>
      </c>
      <c r="AV891" t="str">
        <f>VLOOKUP(Sheet1[[#This Row],[NPDES ID2]],Combined_Sheet__Major_Only___2[[NPDES ID2]:[ECHO BFR]],3,FALSE)</f>
        <v>MN</v>
      </c>
      <c r="AW891" t="s">
        <v>12181</v>
      </c>
      <c r="AX891" t="str">
        <f>VLOOKUP(Sheet1[[#This Row],[NPDES ID2]],Combined_Sheet__Major_Only___2[[NPDES ID2]:[ECHO BFR]],27,FALSE)</f>
        <v>-</v>
      </c>
      <c r="AY891" t="str">
        <f>VLOOKUP(Sheet1[[#This Row],[NPDES ID2]],Combined_Sheet__Major_Only___2[[NPDES ID2]:[ECHO BFR]],28,FALSE)</f>
        <v>-</v>
      </c>
      <c r="AZ891" t="str">
        <f>VLOOKUP(Sheet1[[#This Row],[NPDES ID2]],Combined_Sheet__Major_Only___2[[NPDES ID2]:[ECHO BFR]],29,FALSE)</f>
        <v>thickening</v>
      </c>
      <c r="BA891">
        <f>VLOOKUP(Sheet1[[#This Row],[NPDES ID2]],Combined_Sheet__Major_Only___2[[NPDES ID2]:[ECHO BFR]],17,FALSE)</f>
        <v>45.11562</v>
      </c>
      <c r="BB891">
        <f>VLOOKUP(Sheet1[[#This Row],[NPDES ID2]],Combined_Sheet__Major_Only___2[[NPDES ID2]:[ECHO BFR]],18,FALSE)</f>
        <v>-94.52364</v>
      </c>
      <c r="BC891" t="str">
        <f>IF(ISNUMBER(SEARCH("aerobic",$AW891)),"aerobic","")</f>
        <v/>
      </c>
      <c r="BD891" t="str">
        <f>IF(ISNUMBER(SEARCH("anaer",$AW891)),"anaer","")</f>
        <v>anaer</v>
      </c>
      <c r="BE891" t="str">
        <f>IF(ISNUMBER(SEARCH("thickening",$AZ891)),"thickening","")</f>
        <v>thickening</v>
      </c>
      <c r="BF891" s="3" t="str">
        <f>IF(ISNUMBER(SEARCH("airDry",$AW891)),"airDry","")</f>
        <v/>
      </c>
      <c r="BG891" s="3" t="str">
        <f>IF(ISNUMBER(SEARCH("heatDry",$AY891)),"heatDry","")</f>
        <v/>
      </c>
      <c r="BH891" s="3" t="str">
        <f>IF(AND(ISNUMBER(SEARCH("aerobic",$AW891)),ISNUMBER(SEARCH("anaer",$AW891))),"Combined Aer and Anaer.","")</f>
        <v/>
      </c>
    </row>
    <row r="892" spans="1:60" x14ac:dyDescent="0.3">
      <c r="A892" s="4">
        <v>890</v>
      </c>
      <c r="B892" t="s">
        <v>4339</v>
      </c>
      <c r="C892">
        <v>784.3</v>
      </c>
      <c r="D892">
        <v>282.68773959150178</v>
      </c>
      <c r="E892">
        <v>282.64218933977531</v>
      </c>
      <c r="F892">
        <v>227.934415728479</v>
      </c>
      <c r="G892">
        <v>339.87875741150123</v>
      </c>
      <c r="H892">
        <v>-77.123576286286138</v>
      </c>
      <c r="I892">
        <v>-78.173015413642958</v>
      </c>
      <c r="J892">
        <v>-90.618296417151981</v>
      </c>
      <c r="K892">
        <v>-62.264362963313218</v>
      </c>
      <c r="L892">
        <v>478.19968593660872</v>
      </c>
      <c r="M892">
        <v>475.78508196445569</v>
      </c>
      <c r="N892">
        <v>467.03242146754428</v>
      </c>
      <c r="O892">
        <v>496.60072196108388</v>
      </c>
      <c r="P892">
        <v>18.551842652803181</v>
      </c>
      <c r="Q892">
        <v>18.693646753222499</v>
      </c>
      <c r="R892">
        <v>15.271466663921309</v>
      </c>
      <c r="S892">
        <v>21.314636204025149</v>
      </c>
      <c r="T892">
        <v>92.722444060850108</v>
      </c>
      <c r="U892">
        <v>92.722298127596645</v>
      </c>
      <c r="V892">
        <v>92.659815241755922</v>
      </c>
      <c r="W892">
        <v>92.784471769376793</v>
      </c>
      <c r="X892">
        <v>6846.0433690941354</v>
      </c>
      <c r="Y892">
        <v>6875.120456057115</v>
      </c>
      <c r="Z892">
        <v>6594.0493074521537</v>
      </c>
      <c r="AA892">
        <v>7006.9842265486814</v>
      </c>
      <c r="AB892">
        <v>1147.2658373039151</v>
      </c>
      <c r="AC892">
        <v>1139.2180775939671</v>
      </c>
      <c r="AD892">
        <v>982.58617409518911</v>
      </c>
      <c r="AE892">
        <v>1356.042955777172</v>
      </c>
      <c r="AF892">
        <v>59.755083205197522</v>
      </c>
      <c r="AG892">
        <v>59.453064301740888</v>
      </c>
      <c r="AH892">
        <v>58.361249773240672</v>
      </c>
      <c r="AI892">
        <v>62.051935124836291</v>
      </c>
      <c r="AJ892">
        <v>0.5064287893397259</v>
      </c>
      <c r="AK892">
        <v>0.5064286297768007</v>
      </c>
      <c r="AL892">
        <v>0.50640632583888767</v>
      </c>
      <c r="AM892">
        <v>0.50645134704435901</v>
      </c>
      <c r="AN892">
        <v>0.97312428303658161</v>
      </c>
      <c r="AO892">
        <v>0.97312428303658172</v>
      </c>
      <c r="AP892">
        <v>0.97312428303658172</v>
      </c>
      <c r="AQ892">
        <v>0.97312428303658172</v>
      </c>
      <c r="AR892">
        <v>13.503740677567951</v>
      </c>
      <c r="AS892">
        <v>13.503740677567951</v>
      </c>
      <c r="AT892">
        <v>13.503740677567951</v>
      </c>
      <c r="AU892">
        <v>13.503740677567951</v>
      </c>
      <c r="AV892" t="str">
        <f>VLOOKUP(Sheet1[[#This Row],[NPDES ID2]],Combined_Sheet__Major_Only___2[[NPDES ID2]:[ECHO BFR]],3,FALSE)</f>
        <v>NE</v>
      </c>
      <c r="AW892" t="s">
        <v>544</v>
      </c>
      <c r="AX892" t="str">
        <f>VLOOKUP(Sheet1[[#This Row],[NPDES ID2]],Combined_Sheet__Major_Only___2[[NPDES ID2]:[ECHO BFR]],27,FALSE)</f>
        <v>tempSludgeStore, other</v>
      </c>
      <c r="AY892" t="str">
        <f>VLOOKUP(Sheet1[[#This Row],[NPDES ID2]],Combined_Sheet__Major_Only___2[[NPDES ID2]:[ECHO BFR]],28,FALSE)</f>
        <v>pasteurize</v>
      </c>
      <c r="AZ892" t="str">
        <f>VLOOKUP(Sheet1[[#This Row],[NPDES ID2]],Combined_Sheet__Major_Only___2[[NPDES ID2]:[ECHO BFR]],29,FALSE)</f>
        <v>preliminaryOps, thickening</v>
      </c>
      <c r="BA892">
        <f>VLOOKUP(Sheet1[[#This Row],[NPDES ID2]],Combined_Sheet__Major_Only___2[[NPDES ID2]:[ECHO BFR]],17,FALSE)</f>
        <v>41.424627000000001</v>
      </c>
      <c r="BB892">
        <f>VLOOKUP(Sheet1[[#This Row],[NPDES ID2]],Combined_Sheet__Major_Only___2[[NPDES ID2]:[ECHO BFR]],18,FALSE)</f>
        <v>-97.344443999999996</v>
      </c>
      <c r="BC892" t="str">
        <f>IF(ISNUMBER(SEARCH("aerobic",$AW892)),"aerobic","")</f>
        <v>aerobic</v>
      </c>
      <c r="BD892" t="str">
        <f>IF(ISNUMBER(SEARCH("anaer",$AW892)),"anaer","")</f>
        <v/>
      </c>
      <c r="BE892" t="str">
        <f>IF(ISNUMBER(SEARCH("thickening",$AZ892)),"thickening","")</f>
        <v>thickening</v>
      </c>
      <c r="BF892" s="2" t="str">
        <f>IF(ISNUMBER(SEARCH("airDry",$AW892)),"airDry","")</f>
        <v/>
      </c>
      <c r="BG892" s="2" t="str">
        <f>IF(ISNUMBER(SEARCH("heatDry",$AY892)),"heatDry","")</f>
        <v/>
      </c>
      <c r="BH892" s="2" t="str">
        <f>IF(AND(ISNUMBER(SEARCH("aerobic",$AW892)),ISNUMBER(SEARCH("anaer",$AW892))),"Combined Aer and Anaer.","")</f>
        <v/>
      </c>
    </row>
    <row r="893" spans="1:60" x14ac:dyDescent="0.3">
      <c r="A893" s="4">
        <v>891</v>
      </c>
      <c r="B893" t="s">
        <v>4344</v>
      </c>
      <c r="C893">
        <v>782.88</v>
      </c>
      <c r="D893">
        <v>264.51905445167671</v>
      </c>
      <c r="E893">
        <v>263.88762603061218</v>
      </c>
      <c r="F893">
        <v>213.4524050017383</v>
      </c>
      <c r="G893">
        <v>319.00384047255108</v>
      </c>
      <c r="H893">
        <v>-76.809313558770199</v>
      </c>
      <c r="I893">
        <v>-78.054069422090265</v>
      </c>
      <c r="J893">
        <v>-90.969198785851091</v>
      </c>
      <c r="K893">
        <v>-60.820264981602698</v>
      </c>
      <c r="L893">
        <v>510.3689194711576</v>
      </c>
      <c r="M893">
        <v>508.20518201564931</v>
      </c>
      <c r="N893">
        <v>500.36229519066222</v>
      </c>
      <c r="O893">
        <v>526.85737306151623</v>
      </c>
      <c r="P893">
        <v>18.457530851500799</v>
      </c>
      <c r="Q893">
        <v>18.665779538138288</v>
      </c>
      <c r="R893">
        <v>15.009975129008589</v>
      </c>
      <c r="S893">
        <v>21.112300877117178</v>
      </c>
      <c r="T893">
        <v>72.957429837078791</v>
      </c>
      <c r="U893">
        <v>72.957314406555199</v>
      </c>
      <c r="V893">
        <v>72.907891591271891</v>
      </c>
      <c r="W893">
        <v>73.006492615465447</v>
      </c>
      <c r="X893">
        <v>5037.4713194937058</v>
      </c>
      <c r="Y893">
        <v>5055.4219807826084</v>
      </c>
      <c r="Z893">
        <v>4881.6381507906071</v>
      </c>
      <c r="AA893">
        <v>5136.7539893447356</v>
      </c>
      <c r="AB893">
        <v>836.57347524763452</v>
      </c>
      <c r="AC893">
        <v>830.54943714554088</v>
      </c>
      <c r="AD893">
        <v>718.41917624949008</v>
      </c>
      <c r="AE893">
        <v>984.94066044570923</v>
      </c>
      <c r="AF893">
        <v>63.890039399082042</v>
      </c>
      <c r="AG893">
        <v>63.61891237299254</v>
      </c>
      <c r="AH893">
        <v>62.638807658957539</v>
      </c>
      <c r="AI893">
        <v>65.951908682605975</v>
      </c>
      <c r="AJ893">
        <v>0.55691890397394295</v>
      </c>
      <c r="AK893">
        <v>0.55691875806289359</v>
      </c>
      <c r="AL893">
        <v>0.55689835320470404</v>
      </c>
      <c r="AM893">
        <v>0.55693954074702023</v>
      </c>
      <c r="AN893">
        <v>0.96619634857309233</v>
      </c>
      <c r="AO893">
        <v>0.96619634857309267</v>
      </c>
      <c r="AP893">
        <v>0.96619634857309267</v>
      </c>
      <c r="AQ893">
        <v>0.96619634857309267</v>
      </c>
      <c r="AR893">
        <v>14.516354817815101</v>
      </c>
      <c r="AS893">
        <v>14.516354817815101</v>
      </c>
      <c r="AT893">
        <v>14.516354817815101</v>
      </c>
      <c r="AU893">
        <v>14.516354817815101</v>
      </c>
      <c r="AV893" t="str">
        <f>VLOOKUP(Sheet1[[#This Row],[NPDES ID2]],Combined_Sheet__Major_Only___2[[NPDES ID2]:[ECHO BFR]],3,FALSE)</f>
        <v>MO</v>
      </c>
      <c r="AW893" t="s">
        <v>41</v>
      </c>
      <c r="AX893" t="str">
        <f>VLOOKUP(Sheet1[[#This Row],[NPDES ID2]],Combined_Sheet__Major_Only___2[[NPDES ID2]:[ECHO BFR]],27,FALSE)</f>
        <v>-</v>
      </c>
      <c r="AY893" t="str">
        <f>VLOOKUP(Sheet1[[#This Row],[NPDES ID2]],Combined_Sheet__Major_Only___2[[NPDES ID2]:[ECHO BFR]],28,FALSE)</f>
        <v>highTempCompost</v>
      </c>
      <c r="AZ893" t="str">
        <f>VLOOKUP(Sheet1[[#This Row],[NPDES ID2]],Combined_Sheet__Major_Only___2[[NPDES ID2]:[ECHO BFR]],29,FALSE)</f>
        <v>thickening</v>
      </c>
      <c r="BA893">
        <f>VLOOKUP(Sheet1[[#This Row],[NPDES ID2]],Combined_Sheet__Major_Only___2[[NPDES ID2]:[ECHO BFR]],17,FALSE)</f>
        <v>38.801912999999999</v>
      </c>
      <c r="BB893">
        <f>VLOOKUP(Sheet1[[#This Row],[NPDES ID2]],Combined_Sheet__Major_Only___2[[NPDES ID2]:[ECHO BFR]],18,FALSE)</f>
        <v>-90.605776000000006</v>
      </c>
      <c r="BC893" t="str">
        <f>IF(ISNUMBER(SEARCH("aerobic",$AW893)),"aerobic","")</f>
        <v>aerobic</v>
      </c>
      <c r="BD893" t="str">
        <f>IF(ISNUMBER(SEARCH("anaer",$AW893)),"anaer","")</f>
        <v/>
      </c>
      <c r="BE893" t="str">
        <f>IF(ISNUMBER(SEARCH("thickening",$AZ893)),"thickening","")</f>
        <v>thickening</v>
      </c>
      <c r="BF893" s="3" t="str">
        <f>IF(ISNUMBER(SEARCH("airDry",$AW893)),"airDry","")</f>
        <v/>
      </c>
      <c r="BG893" s="3" t="str">
        <f>IF(ISNUMBER(SEARCH("heatDry",$AY893)),"heatDry","")</f>
        <v/>
      </c>
      <c r="BH893" s="3" t="str">
        <f>IF(AND(ISNUMBER(SEARCH("aerobic",$AW893)),ISNUMBER(SEARCH("anaer",$AW893))),"Combined Aer and Anaer.","")</f>
        <v/>
      </c>
    </row>
    <row r="894" spans="1:60" x14ac:dyDescent="0.3">
      <c r="A894" s="4">
        <v>892</v>
      </c>
      <c r="B894" t="s">
        <v>4349</v>
      </c>
      <c r="C894">
        <v>779</v>
      </c>
      <c r="D894">
        <v>274.32651827312549</v>
      </c>
      <c r="E894">
        <v>273.69757140875379</v>
      </c>
      <c r="F894">
        <v>221.1085644274641</v>
      </c>
      <c r="G894">
        <v>330.42616504533532</v>
      </c>
      <c r="H894">
        <v>-77.017378520982078</v>
      </c>
      <c r="I894">
        <v>-78.207694657774823</v>
      </c>
      <c r="J894">
        <v>-90.975666705176408</v>
      </c>
      <c r="K894">
        <v>-61.809221562898337</v>
      </c>
      <c r="L894">
        <v>490.52476630037683</v>
      </c>
      <c r="M894">
        <v>488.24230186044582</v>
      </c>
      <c r="N894">
        <v>479.97023847572018</v>
      </c>
      <c r="O894">
        <v>507.9157170702087</v>
      </c>
      <c r="P894">
        <v>18.39841620052367</v>
      </c>
      <c r="Q894">
        <v>18.58466658590379</v>
      </c>
      <c r="R894">
        <v>15.05465032315837</v>
      </c>
      <c r="S894">
        <v>21.092686142721611</v>
      </c>
      <c r="T894">
        <v>55.272785244651828</v>
      </c>
      <c r="U894">
        <v>55.272697106288518</v>
      </c>
      <c r="V894">
        <v>55.234959721814683</v>
      </c>
      <c r="W894">
        <v>55.310247718626997</v>
      </c>
      <c r="X894">
        <v>3951.3388477582921</v>
      </c>
      <c r="Y894">
        <v>3966.7915385294268</v>
      </c>
      <c r="Z894">
        <v>3817.2736268498229</v>
      </c>
      <c r="AA894">
        <v>4036.8641797921282</v>
      </c>
      <c r="AB894">
        <v>603.93651943288921</v>
      </c>
      <c r="AC894">
        <v>600.50518865653135</v>
      </c>
      <c r="AD894">
        <v>524.54439051484917</v>
      </c>
      <c r="AE894">
        <v>701.53753914714366</v>
      </c>
      <c r="AF894">
        <v>61.711322479837243</v>
      </c>
      <c r="AG894">
        <v>61.423959162497042</v>
      </c>
      <c r="AH894">
        <v>60.384665747072283</v>
      </c>
      <c r="AI894">
        <v>63.897398182449173</v>
      </c>
      <c r="AJ894">
        <v>0.53030659736783536</v>
      </c>
      <c r="AK894">
        <v>0.53030647973058298</v>
      </c>
      <c r="AL894">
        <v>0.53029002318588903</v>
      </c>
      <c r="AM894">
        <v>0.53032324080269788</v>
      </c>
      <c r="AN894">
        <v>0.95606238326573145</v>
      </c>
      <c r="AO894">
        <v>0.95606238326573145</v>
      </c>
      <c r="AP894">
        <v>0.95606238326573145</v>
      </c>
      <c r="AQ894">
        <v>0.95606238326573145</v>
      </c>
      <c r="AR894">
        <v>14.743086103418181</v>
      </c>
      <c r="AS894">
        <v>14.743086103418181</v>
      </c>
      <c r="AT894">
        <v>14.743086103418181</v>
      </c>
      <c r="AU894">
        <v>14.743086103418181</v>
      </c>
      <c r="AV894" t="str">
        <f>VLOOKUP(Sheet1[[#This Row],[NPDES ID2]],Combined_Sheet__Major_Only___2[[NPDES ID2]:[ECHO BFR]],3,FALSE)</f>
        <v>CA</v>
      </c>
      <c r="AW894" t="s">
        <v>12181</v>
      </c>
      <c r="AX894" t="str">
        <f>VLOOKUP(Sheet1[[#This Row],[NPDES ID2]],Combined_Sheet__Major_Only___2[[NPDES ID2]:[ECHO BFR]],27,FALSE)</f>
        <v>methaneBioCaptureRecover</v>
      </c>
      <c r="AY894" t="str">
        <f>VLOOKUP(Sheet1[[#This Row],[NPDES ID2]],Combined_Sheet__Major_Only___2[[NPDES ID2]:[ECHO BFR]],28,FALSE)</f>
        <v>-</v>
      </c>
      <c r="AZ894" t="str">
        <f>VLOOKUP(Sheet1[[#This Row],[NPDES ID2]],Combined_Sheet__Major_Only___2[[NPDES ID2]:[ECHO BFR]],29,FALSE)</f>
        <v>thickening</v>
      </c>
      <c r="BA894">
        <f>VLOOKUP(Sheet1[[#This Row],[NPDES ID2]],Combined_Sheet__Major_Only___2[[NPDES ID2]:[ECHO BFR]],17,FALSE)</f>
        <v>33.013570000000001</v>
      </c>
      <c r="BB894">
        <f>VLOOKUP(Sheet1[[#This Row],[NPDES ID2]],Combined_Sheet__Major_Only___2[[NPDES ID2]:[ECHO BFR]],18,FALSE)</f>
        <v>-117.27297</v>
      </c>
      <c r="BC894" t="str">
        <f>IF(ISNUMBER(SEARCH("aerobic",$AW894)),"aerobic","")</f>
        <v/>
      </c>
      <c r="BD894" t="str">
        <f>IF(ISNUMBER(SEARCH("anaer",$AW894)),"anaer","")</f>
        <v>anaer</v>
      </c>
      <c r="BE894" t="str">
        <f>IF(ISNUMBER(SEARCH("thickening",$AZ894)),"thickening","")</f>
        <v>thickening</v>
      </c>
      <c r="BF894" s="2" t="str">
        <f>IF(ISNUMBER(SEARCH("airDry",$AW894)),"airDry","")</f>
        <v/>
      </c>
      <c r="BG894" s="2" t="str">
        <f>IF(ISNUMBER(SEARCH("heatDry",$AY894)),"heatDry","")</f>
        <v/>
      </c>
      <c r="BH894" s="2" t="str">
        <f>IF(AND(ISNUMBER(SEARCH("aerobic",$AW894)),ISNUMBER(SEARCH("anaer",$AW894))),"Combined Aer and Anaer.","")</f>
        <v/>
      </c>
    </row>
    <row r="895" spans="1:60" x14ac:dyDescent="0.3">
      <c r="A895" s="4">
        <v>893</v>
      </c>
      <c r="B895" t="s">
        <v>4354</v>
      </c>
      <c r="C895">
        <v>775</v>
      </c>
      <c r="D895">
        <v>284.49235401524919</v>
      </c>
      <c r="E895">
        <v>284.36455481455732</v>
      </c>
      <c r="F895">
        <v>229.42317225933849</v>
      </c>
      <c r="G895">
        <v>342.21345899661009</v>
      </c>
      <c r="H895">
        <v>-77.180576163297133</v>
      </c>
      <c r="I895">
        <v>-78.244847012611018</v>
      </c>
      <c r="J895">
        <v>-90.683020447214133</v>
      </c>
      <c r="K895">
        <v>-62.363922074625918</v>
      </c>
      <c r="L895">
        <v>471.41426650425302</v>
      </c>
      <c r="M895">
        <v>469.01973809343713</v>
      </c>
      <c r="N895">
        <v>460.34145579432999</v>
      </c>
      <c r="O895">
        <v>489.65922940397411</v>
      </c>
      <c r="P895">
        <v>18.334100546519579</v>
      </c>
      <c r="Q895">
        <v>18.47927299658399</v>
      </c>
      <c r="R895">
        <v>15.10410063000743</v>
      </c>
      <c r="S895">
        <v>21.069991895115528</v>
      </c>
      <c r="T895">
        <v>55.817615339684018</v>
      </c>
      <c r="U895">
        <v>55.817526360501418</v>
      </c>
      <c r="V895">
        <v>55.77942897024149</v>
      </c>
      <c r="W895">
        <v>55.855435196863702</v>
      </c>
      <c r="X895">
        <v>4130.9895137524218</v>
      </c>
      <c r="Y895">
        <v>4148.6170845668375</v>
      </c>
      <c r="Z895">
        <v>3978.0944073803271</v>
      </c>
      <c r="AA895">
        <v>4228.6698820305601</v>
      </c>
      <c r="AB895">
        <v>706.4128450740983</v>
      </c>
      <c r="AC895">
        <v>701.20257621183202</v>
      </c>
      <c r="AD895">
        <v>603.10604333398078</v>
      </c>
      <c r="AE895">
        <v>838.0574966856808</v>
      </c>
      <c r="AF895">
        <v>59.613348789656222</v>
      </c>
      <c r="AG895">
        <v>59.310323631597072</v>
      </c>
      <c r="AH895">
        <v>58.214336447354754</v>
      </c>
      <c r="AI895">
        <v>61.918644024358557</v>
      </c>
      <c r="AJ895">
        <v>0.50469944313219783</v>
      </c>
      <c r="AK895">
        <v>0.50469932289721753</v>
      </c>
      <c r="AL895">
        <v>0.50468250529751668</v>
      </c>
      <c r="AM895">
        <v>0.50471645178481317</v>
      </c>
      <c r="AN895">
        <v>0.95646447425844872</v>
      </c>
      <c r="AO895">
        <v>0.9564644742584486</v>
      </c>
      <c r="AP895">
        <v>0.9564644742584486</v>
      </c>
      <c r="AQ895">
        <v>0.9564644742584486</v>
      </c>
      <c r="AR895">
        <v>13.3120787644676</v>
      </c>
      <c r="AS895">
        <v>13.3120787644676</v>
      </c>
      <c r="AT895">
        <v>13.3120787644676</v>
      </c>
      <c r="AU895">
        <v>13.3120787644676</v>
      </c>
      <c r="AV895" t="str">
        <f>VLOOKUP(Sheet1[[#This Row],[NPDES ID2]],Combined_Sheet__Major_Only___2[[NPDES ID2]:[ECHO BFR]],3,FALSE)</f>
        <v>NY</v>
      </c>
      <c r="AW895" t="s">
        <v>12181</v>
      </c>
      <c r="AX895" t="str">
        <f>VLOOKUP(Sheet1[[#This Row],[NPDES ID2]],Combined_Sheet__Major_Only___2[[NPDES ID2]:[ECHO BFR]],27,FALSE)</f>
        <v>methaneBioCaptureRecover</v>
      </c>
      <c r="AY895" t="str">
        <f>VLOOKUP(Sheet1[[#This Row],[NPDES ID2]],Combined_Sheet__Major_Only___2[[NPDES ID2]:[ECHO BFR]],28,FALSE)</f>
        <v>-</v>
      </c>
      <c r="AZ895" t="str">
        <f>VLOOKUP(Sheet1[[#This Row],[NPDES ID2]],Combined_Sheet__Major_Only___2[[NPDES ID2]:[ECHO BFR]],29,FALSE)</f>
        <v>thickening, preliminaryOps</v>
      </c>
      <c r="BA895">
        <f>VLOOKUP(Sheet1[[#This Row],[NPDES ID2]],Combined_Sheet__Major_Only___2[[NPDES ID2]:[ECHO BFR]],17,FALSE)</f>
        <v>43.260089999999998</v>
      </c>
      <c r="BB895">
        <f>VLOOKUP(Sheet1[[#This Row],[NPDES ID2]],Combined_Sheet__Major_Only___2[[NPDES ID2]:[ECHO BFR]],18,FALSE)</f>
        <v>-77.41995</v>
      </c>
      <c r="BC895" t="str">
        <f>IF(ISNUMBER(SEARCH("aerobic",$AW895)),"aerobic","")</f>
        <v/>
      </c>
      <c r="BD895" t="str">
        <f>IF(ISNUMBER(SEARCH("anaer",$AW895)),"anaer","")</f>
        <v>anaer</v>
      </c>
      <c r="BE895" t="str">
        <f>IF(ISNUMBER(SEARCH("thickening",$AZ895)),"thickening","")</f>
        <v>thickening</v>
      </c>
      <c r="BF895" s="3" t="str">
        <f>IF(ISNUMBER(SEARCH("airDry",$AW895)),"airDry","")</f>
        <v/>
      </c>
      <c r="BG895" s="3" t="str">
        <f>IF(ISNUMBER(SEARCH("heatDry",$AY895)),"heatDry","")</f>
        <v/>
      </c>
      <c r="BH895" s="3" t="str">
        <f>IF(AND(ISNUMBER(SEARCH("aerobic",$AW895)),ISNUMBER(SEARCH("anaer",$AW895))),"Combined Aer and Anaer.","")</f>
        <v/>
      </c>
    </row>
    <row r="896" spans="1:60" x14ac:dyDescent="0.3">
      <c r="A896" s="4">
        <v>894</v>
      </c>
      <c r="B896" t="s">
        <v>4359</v>
      </c>
      <c r="C896">
        <v>774.75</v>
      </c>
      <c r="D896">
        <v>331.90535000521999</v>
      </c>
      <c r="E896">
        <v>334.97652581283569</v>
      </c>
      <c r="F896">
        <v>266.93174870001758</v>
      </c>
      <c r="G896">
        <v>396.4000559340576</v>
      </c>
      <c r="H896">
        <v>-77.795392597970618</v>
      </c>
      <c r="I896">
        <v>-77.75374118111489</v>
      </c>
      <c r="J896">
        <v>-90.46068612440078</v>
      </c>
      <c r="K896">
        <v>-65.105984439434039</v>
      </c>
      <c r="L896">
        <v>404.14168153665997</v>
      </c>
      <c r="M896">
        <v>401.24825875311842</v>
      </c>
      <c r="N896">
        <v>390.76153436441263</v>
      </c>
      <c r="O896">
        <v>426.18861679201729</v>
      </c>
      <c r="P896">
        <v>18.440850577752471</v>
      </c>
      <c r="Q896">
        <v>18.360651961043981</v>
      </c>
      <c r="R896">
        <v>15.64551197101596</v>
      </c>
      <c r="S896">
        <v>20.974964280444681</v>
      </c>
      <c r="T896">
        <v>66.86106734369973</v>
      </c>
      <c r="U896">
        <v>66.860961321502174</v>
      </c>
      <c r="V896">
        <v>66.815566781807519</v>
      </c>
      <c r="W896">
        <v>66.90613119180783</v>
      </c>
      <c r="X896">
        <v>5772.3494903008987</v>
      </c>
      <c r="Y896">
        <v>5806.8153288299563</v>
      </c>
      <c r="Z896">
        <v>5473.0272621357108</v>
      </c>
      <c r="AA896">
        <v>5965.3381446568164</v>
      </c>
      <c r="AB896">
        <v>1463.6423525712789</v>
      </c>
      <c r="AC896">
        <v>1427.251762613138</v>
      </c>
      <c r="AD896">
        <v>1157.7319319225239</v>
      </c>
      <c r="AE896">
        <v>1940.526213754486</v>
      </c>
      <c r="AF896">
        <v>51.123350914867977</v>
      </c>
      <c r="AG896">
        <v>50.757092652756519</v>
      </c>
      <c r="AH896">
        <v>49.432112242981503</v>
      </c>
      <c r="AI896">
        <v>53.910127519960056</v>
      </c>
      <c r="AJ896">
        <v>0.4012976168505179</v>
      </c>
      <c r="AK896">
        <v>0.40129749350133881</v>
      </c>
      <c r="AL896">
        <v>0.40128025044637389</v>
      </c>
      <c r="AM896">
        <v>0.40131505606118739</v>
      </c>
      <c r="AN896">
        <v>0.96327649196572385</v>
      </c>
      <c r="AO896">
        <v>0.96327649196572351</v>
      </c>
      <c r="AP896">
        <v>0.96327649196572351</v>
      </c>
      <c r="AQ896">
        <v>0.96327649196572351</v>
      </c>
      <c r="AR896">
        <v>9.2471975577494288</v>
      </c>
      <c r="AS896">
        <v>9.2471975577494252</v>
      </c>
      <c r="AT896">
        <v>9.2471975577494252</v>
      </c>
      <c r="AU896">
        <v>9.2471975577494252</v>
      </c>
      <c r="AV896" t="str">
        <f>VLOOKUP(Sheet1[[#This Row],[NPDES ID2]],Combined_Sheet__Major_Only___2[[NPDES ID2]:[ECHO BFR]],3,FALSE)</f>
        <v>MN</v>
      </c>
      <c r="AW896" t="s">
        <v>54</v>
      </c>
      <c r="AX896" t="str">
        <f>VLOOKUP(Sheet1[[#This Row],[NPDES ID2]],Combined_Sheet__Major_Only___2[[NPDES ID2]:[ECHO BFR]],27,FALSE)</f>
        <v>-</v>
      </c>
      <c r="AY896" t="str">
        <f>VLOOKUP(Sheet1[[#This Row],[NPDES ID2]],Combined_Sheet__Major_Only___2[[NPDES ID2]:[ECHO BFR]],28,FALSE)</f>
        <v>-</v>
      </c>
      <c r="AZ896" t="str">
        <f>VLOOKUP(Sheet1[[#This Row],[NPDES ID2]],Combined_Sheet__Major_Only___2[[NPDES ID2]:[ECHO BFR]],29,FALSE)</f>
        <v>thickening</v>
      </c>
      <c r="BA896">
        <f>VLOOKUP(Sheet1[[#This Row],[NPDES ID2]],Combined_Sheet__Major_Only___2[[NPDES ID2]:[ECHO BFR]],17,FALSE)</f>
        <v>43.646166999999998</v>
      </c>
      <c r="BB896">
        <f>VLOOKUP(Sheet1[[#This Row],[NPDES ID2]],Combined_Sheet__Major_Only___2[[NPDES ID2]:[ECHO BFR]],18,FALSE)</f>
        <v>-95.551693999999998</v>
      </c>
      <c r="BC896" t="str">
        <f>IF(ISNUMBER(SEARCH("aerobic",$AW896)),"aerobic","")</f>
        <v/>
      </c>
      <c r="BD896" t="str">
        <f>IF(ISNUMBER(SEARCH("anaer",$AW896)),"anaer","")</f>
        <v/>
      </c>
      <c r="BE896" t="str">
        <f>IF(ISNUMBER(SEARCH("thickening",$AZ896)),"thickening","")</f>
        <v>thickening</v>
      </c>
      <c r="BF896" s="2" t="str">
        <f>IF(ISNUMBER(SEARCH("airDry",$AW896)),"airDry","")</f>
        <v/>
      </c>
      <c r="BG896" s="2" t="str">
        <f>IF(ISNUMBER(SEARCH("heatDry",$AY896)),"heatDry","")</f>
        <v/>
      </c>
      <c r="BH896" s="2" t="str">
        <f>IF(AND(ISNUMBER(SEARCH("aerobic",$AW896)),ISNUMBER(SEARCH("anaer",$AW896))),"Combined Aer and Anaer.","")</f>
        <v/>
      </c>
    </row>
    <row r="897" spans="1:60" x14ac:dyDescent="0.3">
      <c r="A897" s="4">
        <v>895</v>
      </c>
      <c r="B897" t="s">
        <v>4363</v>
      </c>
      <c r="C897">
        <v>774</v>
      </c>
      <c r="D897">
        <v>257.75846259311169</v>
      </c>
      <c r="E897">
        <v>257.42017156470848</v>
      </c>
      <c r="F897">
        <v>208.0191530522491</v>
      </c>
      <c r="G897">
        <v>311.40901930035551</v>
      </c>
      <c r="H897">
        <v>-76.68148789878849</v>
      </c>
      <c r="I897">
        <v>-77.980588638685788</v>
      </c>
      <c r="J897">
        <v>-90.705755609945257</v>
      </c>
      <c r="K897">
        <v>-60.047137938259723</v>
      </c>
      <c r="L897">
        <v>519.77980137208692</v>
      </c>
      <c r="M897">
        <v>517.75401944538112</v>
      </c>
      <c r="N897">
        <v>510.4121661053058</v>
      </c>
      <c r="O897">
        <v>535.21508951967803</v>
      </c>
      <c r="P897">
        <v>18.219535791740061</v>
      </c>
      <c r="Q897">
        <v>18.447836540284019</v>
      </c>
      <c r="R897">
        <v>14.71890304840608</v>
      </c>
      <c r="S897">
        <v>20.964094264758721</v>
      </c>
      <c r="T897">
        <v>49.975506648250203</v>
      </c>
      <c r="U897">
        <v>49.975426685011691</v>
      </c>
      <c r="V897">
        <v>49.941189567800407</v>
      </c>
      <c r="W897">
        <v>50.009494353821097</v>
      </c>
      <c r="X897">
        <v>3349.5956403865939</v>
      </c>
      <c r="Y897">
        <v>3360.5338413217569</v>
      </c>
      <c r="Z897">
        <v>3254.369927077023</v>
      </c>
      <c r="AA897">
        <v>3410.2369097638079</v>
      </c>
      <c r="AB897">
        <v>519.4881588712642</v>
      </c>
      <c r="AC897">
        <v>516.5683903017914</v>
      </c>
      <c r="AD897">
        <v>450.81037777444152</v>
      </c>
      <c r="AE897">
        <v>605.15327912379098</v>
      </c>
      <c r="AF897">
        <v>65.814002963859252</v>
      </c>
      <c r="AG897">
        <v>65.557294517602429</v>
      </c>
      <c r="AH897">
        <v>64.629015218782371</v>
      </c>
      <c r="AI897">
        <v>67.766660303110285</v>
      </c>
      <c r="AJ897">
        <v>0.58043494945501362</v>
      </c>
      <c r="AK897">
        <v>0.58043483337751622</v>
      </c>
      <c r="AL897">
        <v>0.58041859201070156</v>
      </c>
      <c r="AM897">
        <v>0.58045137518803402</v>
      </c>
      <c r="AN897">
        <v>0.95172755855139701</v>
      </c>
      <c r="AO897">
        <v>0.95172755855139679</v>
      </c>
      <c r="AP897">
        <v>0.95172755855139679</v>
      </c>
      <c r="AQ897">
        <v>0.95172755855139679</v>
      </c>
      <c r="AR897">
        <v>15.58357700448288</v>
      </c>
      <c r="AS897">
        <v>15.58357700448288</v>
      </c>
      <c r="AT897">
        <v>15.58357700448288</v>
      </c>
      <c r="AU897">
        <v>15.58357700448288</v>
      </c>
      <c r="AV897" t="str">
        <f>VLOOKUP(Sheet1[[#This Row],[NPDES ID2]],Combined_Sheet__Major_Only___2[[NPDES ID2]:[ECHO BFR]],3,FALSE)</f>
        <v>NC</v>
      </c>
      <c r="AW897" t="s">
        <v>12181</v>
      </c>
      <c r="AX897" t="str">
        <f>VLOOKUP(Sheet1[[#This Row],[NPDES ID2]],Combined_Sheet__Major_Only___2[[NPDES ID2]:[ECHO BFR]],27,FALSE)</f>
        <v>-</v>
      </c>
      <c r="AY897" t="str">
        <f>VLOOKUP(Sheet1[[#This Row],[NPDES ID2]],Combined_Sheet__Major_Only___2[[NPDES ID2]:[ECHO BFR]],28,FALSE)</f>
        <v>-</v>
      </c>
      <c r="AZ897" t="str">
        <f>VLOOKUP(Sheet1[[#This Row],[NPDES ID2]],Combined_Sheet__Major_Only___2[[NPDES ID2]:[ECHO BFR]],29,FALSE)</f>
        <v>preliminaryOps, thickening</v>
      </c>
      <c r="BA897">
        <f>VLOOKUP(Sheet1[[#This Row],[NPDES ID2]],Combined_Sheet__Major_Only___2[[NPDES ID2]:[ECHO BFR]],17,FALSE)</f>
        <v>34.164444000000003</v>
      </c>
      <c r="BB897">
        <f>VLOOKUP(Sheet1[[#This Row],[NPDES ID2]],Combined_Sheet__Major_Only___2[[NPDES ID2]:[ECHO BFR]],18,FALSE)</f>
        <v>-77.943332999999996</v>
      </c>
      <c r="BC897" t="str">
        <f>IF(ISNUMBER(SEARCH("aerobic",$AW897)),"aerobic","")</f>
        <v/>
      </c>
      <c r="BD897" t="str">
        <f>IF(ISNUMBER(SEARCH("anaer",$AW897)),"anaer","")</f>
        <v>anaer</v>
      </c>
      <c r="BE897" t="str">
        <f>IF(ISNUMBER(SEARCH("thickening",$AZ897)),"thickening","")</f>
        <v>thickening</v>
      </c>
      <c r="BF897" s="3" t="str">
        <f>IF(ISNUMBER(SEARCH("airDry",$AW897)),"airDry","")</f>
        <v/>
      </c>
      <c r="BG897" s="3" t="str">
        <f>IF(ISNUMBER(SEARCH("heatDry",$AY897)),"heatDry","")</f>
        <v/>
      </c>
      <c r="BH897" s="3" t="str">
        <f>IF(AND(ISNUMBER(SEARCH("aerobic",$AW897)),ISNUMBER(SEARCH("anaer",$AW897))),"Combined Aer and Anaer.","")</f>
        <v/>
      </c>
    </row>
    <row r="898" spans="1:60" x14ac:dyDescent="0.3">
      <c r="A898" s="4">
        <v>896</v>
      </c>
      <c r="B898" t="s">
        <v>4366</v>
      </c>
      <c r="C898">
        <v>768</v>
      </c>
      <c r="D898">
        <v>293.54835731242628</v>
      </c>
      <c r="E898">
        <v>293.82304076778712</v>
      </c>
      <c r="F898">
        <v>236.83970891005919</v>
      </c>
      <c r="G898">
        <v>352.79196307719189</v>
      </c>
      <c r="H898">
        <v>-77.315373531727388</v>
      </c>
      <c r="I898">
        <v>-78.202991949288659</v>
      </c>
      <c r="J898">
        <v>-90.50966777777154</v>
      </c>
      <c r="K898">
        <v>-62.812080739844113</v>
      </c>
      <c r="L898">
        <v>454.1712850384892</v>
      </c>
      <c r="M898">
        <v>451.70152775653588</v>
      </c>
      <c r="N898">
        <v>442.75086676620538</v>
      </c>
      <c r="O898">
        <v>472.98894055681518</v>
      </c>
      <c r="P898">
        <v>18.19161088066349</v>
      </c>
      <c r="Q898">
        <v>18.325241187667391</v>
      </c>
      <c r="R898">
        <v>15.125634172957071</v>
      </c>
      <c r="S898">
        <v>20.937269981262389</v>
      </c>
      <c r="T898">
        <v>43.407776640991408</v>
      </c>
      <c r="U898">
        <v>43.407706813525728</v>
      </c>
      <c r="V898">
        <v>43.377809436034632</v>
      </c>
      <c r="W898">
        <v>43.437456221116072</v>
      </c>
      <c r="X898">
        <v>3304.5916620436569</v>
      </c>
      <c r="Y898">
        <v>3319.65941486767</v>
      </c>
      <c r="Z898">
        <v>3173.77701634608</v>
      </c>
      <c r="AA898">
        <v>3388.2942324315568</v>
      </c>
      <c r="AB898">
        <v>736.75149619736328</v>
      </c>
      <c r="AC898">
        <v>725.92522441844812</v>
      </c>
      <c r="AD898">
        <v>599.70095406208497</v>
      </c>
      <c r="AE898">
        <v>925.03315366128925</v>
      </c>
      <c r="AF898">
        <v>57.956313041661872</v>
      </c>
      <c r="AG898">
        <v>57.640937171683213</v>
      </c>
      <c r="AH898">
        <v>56.500130719248993</v>
      </c>
      <c r="AI898">
        <v>60.355787729450611</v>
      </c>
      <c r="AJ898">
        <v>0.48448832787024237</v>
      </c>
      <c r="AK898">
        <v>0.48448821387784691</v>
      </c>
      <c r="AL898">
        <v>0.48447226904609197</v>
      </c>
      <c r="AM898">
        <v>0.48450445382938268</v>
      </c>
      <c r="AN898">
        <v>0.9449999519079193</v>
      </c>
      <c r="AO898">
        <v>0.94499995190791952</v>
      </c>
      <c r="AP898">
        <v>0.94499995190791952</v>
      </c>
      <c r="AQ898">
        <v>0.94499995190791952</v>
      </c>
      <c r="AR898">
        <v>11.178196205460059</v>
      </c>
      <c r="AS898">
        <v>11.178196205460059</v>
      </c>
      <c r="AT898">
        <v>11.178196205460059</v>
      </c>
      <c r="AU898">
        <v>11.178196205460059</v>
      </c>
      <c r="AV898" t="str">
        <f>VLOOKUP(Sheet1[[#This Row],[NPDES ID2]],Combined_Sheet__Major_Only___2[[NPDES ID2]:[ECHO BFR]],3,FALSE)</f>
        <v>TX</v>
      </c>
      <c r="AW898" t="s">
        <v>12182</v>
      </c>
      <c r="AX898" t="str">
        <f>VLOOKUP(Sheet1[[#This Row],[NPDES ID2]],Combined_Sheet__Major_Only___2[[NPDES ID2]:[ECHO BFR]],27,FALSE)</f>
        <v>-</v>
      </c>
      <c r="AY898" t="str">
        <f>VLOOKUP(Sheet1[[#This Row],[NPDES ID2]],Combined_Sheet__Major_Only___2[[NPDES ID2]:[ECHO BFR]],28,FALSE)</f>
        <v>-</v>
      </c>
      <c r="AZ898" t="str">
        <f>VLOOKUP(Sheet1[[#This Row],[NPDES ID2]],Combined_Sheet__Major_Only___2[[NPDES ID2]:[ECHO BFR]],29,FALSE)</f>
        <v>preliminaryOps, thickening</v>
      </c>
      <c r="BA898">
        <f>VLOOKUP(Sheet1[[#This Row],[NPDES ID2]],Combined_Sheet__Major_Only___2[[NPDES ID2]:[ECHO BFR]],17,FALSE)</f>
        <v>31.738899</v>
      </c>
      <c r="BB898">
        <f>VLOOKUP(Sheet1[[#This Row],[NPDES ID2]],Combined_Sheet__Major_Only___2[[NPDES ID2]:[ECHO BFR]],18,FALSE)</f>
        <v>-94.160246999999998</v>
      </c>
      <c r="BC898" t="str">
        <f>IF(ISNUMBER(SEARCH("aerobic",$AW898)),"aerobic","")</f>
        <v>aerobic</v>
      </c>
      <c r="BD898" t="str">
        <f>IF(ISNUMBER(SEARCH("anaer",$AW898)),"anaer","")</f>
        <v>anaer</v>
      </c>
      <c r="BE898" t="str">
        <f>IF(ISNUMBER(SEARCH("thickening",$AZ898)),"thickening","")</f>
        <v>thickening</v>
      </c>
      <c r="BF898" s="2" t="str">
        <f>IF(ISNUMBER(SEARCH("airDry",$AW898)),"airDry","")</f>
        <v/>
      </c>
      <c r="BG898" s="2" t="str">
        <f>IF(ISNUMBER(SEARCH("heatDry",$AY898)),"heatDry","")</f>
        <v/>
      </c>
      <c r="BH898" s="2" t="str">
        <f>IF(AND(ISNUMBER(SEARCH("aerobic",$AW898)),ISNUMBER(SEARCH("anaer",$AW898))),"Combined Aer and Anaer.","")</f>
        <v>Combined Aer and Anaer.</v>
      </c>
    </row>
    <row r="899" spans="1:60" x14ac:dyDescent="0.3">
      <c r="A899" s="4">
        <v>897</v>
      </c>
      <c r="B899" t="s">
        <v>4371</v>
      </c>
      <c r="C899">
        <v>767.8</v>
      </c>
      <c r="D899">
        <v>329.16868982192022</v>
      </c>
      <c r="E899">
        <v>331.92211567496548</v>
      </c>
      <c r="F899">
        <v>264.55915986160062</v>
      </c>
      <c r="G899">
        <v>393.37631658257152</v>
      </c>
      <c r="H899">
        <v>-77.743780228677494</v>
      </c>
      <c r="I899">
        <v>-77.783133745160072</v>
      </c>
      <c r="J899">
        <v>-90.523948727884616</v>
      </c>
      <c r="K899">
        <v>-64.828366737663671</v>
      </c>
      <c r="L899">
        <v>405.07337817032032</v>
      </c>
      <c r="M899">
        <v>402.23983691086892</v>
      </c>
      <c r="N899">
        <v>391.96973257131162</v>
      </c>
      <c r="O899">
        <v>426.66482324279127</v>
      </c>
      <c r="P899">
        <v>18.268306228351019</v>
      </c>
      <c r="Q899">
        <v>18.21912521346399</v>
      </c>
      <c r="R899">
        <v>15.4712439777747</v>
      </c>
      <c r="S899">
        <v>20.80572558817067</v>
      </c>
      <c r="T899">
        <v>80.132857952300128</v>
      </c>
      <c r="U899">
        <v>80.132731448162161</v>
      </c>
      <c r="V899">
        <v>80.078567346259803</v>
      </c>
      <c r="W899">
        <v>80.186627477830257</v>
      </c>
      <c r="X899">
        <v>6840.0796886873677</v>
      </c>
      <c r="Y899">
        <v>6880.037607507963</v>
      </c>
      <c r="Z899">
        <v>6493.2962525334151</v>
      </c>
      <c r="AA899">
        <v>7063.4714217872606</v>
      </c>
      <c r="AB899">
        <v>1541.7509920683419</v>
      </c>
      <c r="AC899">
        <v>1511.893584105193</v>
      </c>
      <c r="AD899">
        <v>1251.666531368727</v>
      </c>
      <c r="AE899">
        <v>1975.4252534892221</v>
      </c>
      <c r="AF899">
        <v>51.705170880410648</v>
      </c>
      <c r="AG899">
        <v>51.343226027620517</v>
      </c>
      <c r="AH899">
        <v>50.03398876353571</v>
      </c>
      <c r="AI899">
        <v>54.458922416841908</v>
      </c>
      <c r="AJ899">
        <v>0.40837055067856293</v>
      </c>
      <c r="AK899">
        <v>0.40837041843602268</v>
      </c>
      <c r="AL899">
        <v>0.40835193475511139</v>
      </c>
      <c r="AM899">
        <v>0.40838924469714177</v>
      </c>
      <c r="AN899">
        <v>0.96908906913411885</v>
      </c>
      <c r="AO899">
        <v>0.96908906913411885</v>
      </c>
      <c r="AP899">
        <v>0.96908906913411885</v>
      </c>
      <c r="AQ899">
        <v>0.96908906913411885</v>
      </c>
      <c r="AR899">
        <v>9.9167070856479711</v>
      </c>
      <c r="AS899">
        <v>9.9167070856479693</v>
      </c>
      <c r="AT899">
        <v>9.9167070856479693</v>
      </c>
      <c r="AU899">
        <v>9.9167070856479693</v>
      </c>
      <c r="AV899" t="str">
        <f>VLOOKUP(Sheet1[[#This Row],[NPDES ID2]],Combined_Sheet__Major_Only___2[[NPDES ID2]:[ECHO BFR]],3,FALSE)</f>
        <v>NE</v>
      </c>
      <c r="AW899" t="s">
        <v>87</v>
      </c>
      <c r="AX899" t="str">
        <f>VLOOKUP(Sheet1[[#This Row],[NPDES ID2]],Combined_Sheet__Major_Only___2[[NPDES ID2]:[ECHO BFR]],27,FALSE)</f>
        <v>tempSludgeStore</v>
      </c>
      <c r="AY899" t="str">
        <f>VLOOKUP(Sheet1[[#This Row],[NPDES ID2]],Combined_Sheet__Major_Only___2[[NPDES ID2]:[ECHO BFR]],28,FALSE)</f>
        <v>-</v>
      </c>
      <c r="AZ899" t="str">
        <f>VLOOKUP(Sheet1[[#This Row],[NPDES ID2]],Combined_Sheet__Major_Only___2[[NPDES ID2]:[ECHO BFR]],29,FALSE)</f>
        <v>thickening</v>
      </c>
      <c r="BA899">
        <f>VLOOKUP(Sheet1[[#This Row],[NPDES ID2]],Combined_Sheet__Major_Only___2[[NPDES ID2]:[ECHO BFR]],17,FALSE)</f>
        <v>40.676450000000003</v>
      </c>
      <c r="BB899">
        <f>VLOOKUP(Sheet1[[#This Row],[NPDES ID2]],Combined_Sheet__Major_Only___2[[NPDES ID2]:[ECHO BFR]],18,FALSE)</f>
        <v>-95.846090000000004</v>
      </c>
      <c r="BC899" t="str">
        <f>IF(ISNUMBER(SEARCH("aerobic",$AW899)),"aerobic","")</f>
        <v/>
      </c>
      <c r="BD899" t="str">
        <f>IF(ISNUMBER(SEARCH("anaer",$AW899)),"anaer","")</f>
        <v/>
      </c>
      <c r="BE899" t="str">
        <f>IF(ISNUMBER(SEARCH("thickening",$AZ899)),"thickening","")</f>
        <v>thickening</v>
      </c>
      <c r="BF899" s="3" t="str">
        <f>IF(ISNUMBER(SEARCH("airDry",$AW899)),"airDry","")</f>
        <v/>
      </c>
      <c r="BG899" s="3" t="str">
        <f>IF(ISNUMBER(SEARCH("heatDry",$AY899)),"heatDry","")</f>
        <v/>
      </c>
      <c r="BH899" s="3" t="str">
        <f>IF(AND(ISNUMBER(SEARCH("aerobic",$AW899)),ISNUMBER(SEARCH("anaer",$AW899))),"Combined Aer and Anaer.","")</f>
        <v/>
      </c>
    </row>
    <row r="900" spans="1:60" x14ac:dyDescent="0.3">
      <c r="A900" s="4">
        <v>898</v>
      </c>
      <c r="B900" t="s">
        <v>4376</v>
      </c>
      <c r="C900">
        <v>765</v>
      </c>
      <c r="D900">
        <v>271.24705875340601</v>
      </c>
      <c r="E900">
        <v>270.71558224225538</v>
      </c>
      <c r="F900">
        <v>218.61045059830749</v>
      </c>
      <c r="G900">
        <v>327.25998310153648</v>
      </c>
      <c r="H900">
        <v>-76.943897358931679</v>
      </c>
      <c r="I900">
        <v>-78.264808539911073</v>
      </c>
      <c r="J900">
        <v>-91.147338999504186</v>
      </c>
      <c r="K900">
        <v>-61.393757203852907</v>
      </c>
      <c r="L900">
        <v>490.17844306120548</v>
      </c>
      <c r="M900">
        <v>488.00015302630652</v>
      </c>
      <c r="N900">
        <v>480.10612030072161</v>
      </c>
      <c r="O900">
        <v>506.77472055951142</v>
      </c>
      <c r="P900">
        <v>18.052168939025709</v>
      </c>
      <c r="Q900">
        <v>18.238292424799258</v>
      </c>
      <c r="R900">
        <v>14.72616677437111</v>
      </c>
      <c r="S900">
        <v>20.672167896458149</v>
      </c>
      <c r="T900">
        <v>42.896080902992679</v>
      </c>
      <c r="U900">
        <v>42.896011865211058</v>
      </c>
      <c r="V900">
        <v>42.866452599414018</v>
      </c>
      <c r="W900">
        <v>42.925424834510103</v>
      </c>
      <c r="X900">
        <v>3013.482317232666</v>
      </c>
      <c r="Y900">
        <v>3024.724914445791</v>
      </c>
      <c r="Z900">
        <v>2915.8345480489388</v>
      </c>
      <c r="AA900">
        <v>3075.747422920801</v>
      </c>
      <c r="AB900">
        <v>467.98825010938549</v>
      </c>
      <c r="AC900">
        <v>465.17766124244241</v>
      </c>
      <c r="AD900">
        <v>405.69492403372919</v>
      </c>
      <c r="AE900">
        <v>545.0378762010231</v>
      </c>
      <c r="AF900">
        <v>62.796012494670727</v>
      </c>
      <c r="AG900">
        <v>62.516766918350811</v>
      </c>
      <c r="AH900">
        <v>61.506695998572233</v>
      </c>
      <c r="AI900">
        <v>64.920535505132705</v>
      </c>
      <c r="AJ900">
        <v>0.54355332249404342</v>
      </c>
      <c r="AK900">
        <v>0.54355321832085568</v>
      </c>
      <c r="AL900">
        <v>0.54353864155074505</v>
      </c>
      <c r="AM900">
        <v>0.54356806470696617</v>
      </c>
      <c r="AN900">
        <v>0.94439619467148306</v>
      </c>
      <c r="AO900">
        <v>0.94439619467148295</v>
      </c>
      <c r="AP900">
        <v>0.94439619467148295</v>
      </c>
      <c r="AQ900">
        <v>0.94439619467148295</v>
      </c>
      <c r="AR900">
        <v>14.856467075006391</v>
      </c>
      <c r="AS900">
        <v>14.856467075006391</v>
      </c>
      <c r="AT900">
        <v>14.856467075006391</v>
      </c>
      <c r="AU900">
        <v>14.856467075006391</v>
      </c>
      <c r="AV900" t="str">
        <f>VLOOKUP(Sheet1[[#This Row],[NPDES ID2]],Combined_Sheet__Major_Only___2[[NPDES ID2]:[ECHO BFR]],3,FALSE)</f>
        <v>FL</v>
      </c>
      <c r="AW900" t="s">
        <v>41</v>
      </c>
      <c r="AX900" t="str">
        <f>VLOOKUP(Sheet1[[#This Row],[NPDES ID2]],Combined_Sheet__Major_Only___2[[NPDES ID2]:[ECHO BFR]],27,FALSE)</f>
        <v>-</v>
      </c>
      <c r="AY900" t="str">
        <f>VLOOKUP(Sheet1[[#This Row],[NPDES ID2]],Combined_Sheet__Major_Only___2[[NPDES ID2]:[ECHO BFR]],28,FALSE)</f>
        <v>-</v>
      </c>
      <c r="AZ900" t="str">
        <f>VLOOKUP(Sheet1[[#This Row],[NPDES ID2]],Combined_Sheet__Major_Only___2[[NPDES ID2]:[ECHO BFR]],29,FALSE)</f>
        <v>thickening</v>
      </c>
      <c r="BA900">
        <f>VLOOKUP(Sheet1[[#This Row],[NPDES ID2]],Combined_Sheet__Major_Only___2[[NPDES ID2]:[ECHO BFR]],17,FALSE)</f>
        <v>27.132359999999998</v>
      </c>
      <c r="BB900">
        <f>VLOOKUP(Sheet1[[#This Row],[NPDES ID2]],Combined_Sheet__Major_Only___2[[NPDES ID2]:[ECHO BFR]],18,FALSE)</f>
        <v>-82.401387999999997</v>
      </c>
      <c r="BC900" t="str">
        <f>IF(ISNUMBER(SEARCH("aerobic",$AW900)),"aerobic","")</f>
        <v>aerobic</v>
      </c>
      <c r="BD900" t="str">
        <f>IF(ISNUMBER(SEARCH("anaer",$AW900)),"anaer","")</f>
        <v/>
      </c>
      <c r="BE900" t="str">
        <f>IF(ISNUMBER(SEARCH("thickening",$AZ900)),"thickening","")</f>
        <v>thickening</v>
      </c>
      <c r="BF900" s="2" t="str">
        <f>IF(ISNUMBER(SEARCH("airDry",$AW900)),"airDry","")</f>
        <v/>
      </c>
      <c r="BG900" s="2" t="str">
        <f>IF(ISNUMBER(SEARCH("heatDry",$AY900)),"heatDry","")</f>
        <v/>
      </c>
      <c r="BH900" s="2" t="str">
        <f>IF(AND(ISNUMBER(SEARCH("aerobic",$AW900)),ISNUMBER(SEARCH("anaer",$AW900))),"Combined Aer and Anaer.","")</f>
        <v/>
      </c>
    </row>
    <row r="901" spans="1:60" x14ac:dyDescent="0.3">
      <c r="A901" s="4">
        <v>899</v>
      </c>
      <c r="B901" t="s">
        <v>4381</v>
      </c>
      <c r="C901">
        <v>762</v>
      </c>
      <c r="D901">
        <v>302.29330388771689</v>
      </c>
      <c r="E901">
        <v>302.993669654244</v>
      </c>
      <c r="F901">
        <v>244.0050692073261</v>
      </c>
      <c r="G901">
        <v>362.9690672406943</v>
      </c>
      <c r="H901">
        <v>-77.407073463830741</v>
      </c>
      <c r="I901">
        <v>-78.004534052062553</v>
      </c>
      <c r="J901">
        <v>-90.882250203762268</v>
      </c>
      <c r="K901">
        <v>-63.180614628252357</v>
      </c>
      <c r="L901">
        <v>438.79823056676543</v>
      </c>
      <c r="M901">
        <v>436.25978139256739</v>
      </c>
      <c r="N901">
        <v>427.05933645787837</v>
      </c>
      <c r="O901">
        <v>458.14087604149091</v>
      </c>
      <c r="P901">
        <v>18.06990525161881</v>
      </c>
      <c r="Q901">
        <v>18.166104133536479</v>
      </c>
      <c r="R901">
        <v>15.15140225817505</v>
      </c>
      <c r="S901">
        <v>20.761140774105769</v>
      </c>
      <c r="T901">
        <v>71.359025651265824</v>
      </c>
      <c r="U901">
        <v>71.35891268750953</v>
      </c>
      <c r="V901">
        <v>71.310546045078397</v>
      </c>
      <c r="W901">
        <v>71.407039950841877</v>
      </c>
      <c r="X901">
        <v>5579.2192490664684</v>
      </c>
      <c r="Y901">
        <v>5606.2866038551792</v>
      </c>
      <c r="Z901">
        <v>5344.3996254220401</v>
      </c>
      <c r="AA901">
        <v>5729.6440806861756</v>
      </c>
      <c r="AB901">
        <v>1117.1461045440269</v>
      </c>
      <c r="AC901">
        <v>1103.142130682854</v>
      </c>
      <c r="AD901">
        <v>927.66302437618515</v>
      </c>
      <c r="AE901">
        <v>1374.7518175220409</v>
      </c>
      <c r="AF901">
        <v>56.435925690239209</v>
      </c>
      <c r="AG901">
        <v>56.109192426621661</v>
      </c>
      <c r="AH901">
        <v>54.927504990499138</v>
      </c>
      <c r="AI901">
        <v>58.921512164189053</v>
      </c>
      <c r="AJ901">
        <v>0.46595565130727151</v>
      </c>
      <c r="AK901">
        <v>0.46595551823550008</v>
      </c>
      <c r="AL901">
        <v>0.46593691261071218</v>
      </c>
      <c r="AM901">
        <v>0.46597446849666752</v>
      </c>
      <c r="AN901">
        <v>0.96547665765238722</v>
      </c>
      <c r="AO901">
        <v>0.96547665765238733</v>
      </c>
      <c r="AP901">
        <v>0.96547665765238733</v>
      </c>
      <c r="AQ901">
        <v>0.96547665765238733</v>
      </c>
      <c r="AR901">
        <v>11.524661834761471</v>
      </c>
      <c r="AS901">
        <v>11.524661834761471</v>
      </c>
      <c r="AT901">
        <v>11.524661834761471</v>
      </c>
      <c r="AU901">
        <v>11.524661834761471</v>
      </c>
      <c r="AV901" t="str">
        <f>VLOOKUP(Sheet1[[#This Row],[NPDES ID2]],Combined_Sheet__Major_Only___2[[NPDES ID2]:[ECHO BFR]],3,FALSE)</f>
        <v>AR</v>
      </c>
      <c r="AW901" t="s">
        <v>12182</v>
      </c>
      <c r="AX901" t="str">
        <f>VLOOKUP(Sheet1[[#This Row],[NPDES ID2]],Combined_Sheet__Major_Only___2[[NPDES ID2]:[ECHO BFR]],27,FALSE)</f>
        <v>other</v>
      </c>
      <c r="AY901" t="str">
        <f>VLOOKUP(Sheet1[[#This Row],[NPDES ID2]],Combined_Sheet__Major_Only___2[[NPDES ID2]:[ECHO BFR]],28,FALSE)</f>
        <v>-</v>
      </c>
      <c r="AZ901" t="str">
        <f>VLOOKUP(Sheet1[[#This Row],[NPDES ID2]],Combined_Sheet__Major_Only___2[[NPDES ID2]:[ECHO BFR]],29,FALSE)</f>
        <v>thickening</v>
      </c>
      <c r="BA901">
        <f>VLOOKUP(Sheet1[[#This Row],[NPDES ID2]],Combined_Sheet__Major_Only___2[[NPDES ID2]:[ECHO BFR]],17,FALSE)</f>
        <v>36.344138999999998</v>
      </c>
      <c r="BB901">
        <f>VLOOKUP(Sheet1[[#This Row],[NPDES ID2]],Combined_Sheet__Major_Only___2[[NPDES ID2]:[ECHO BFR]],18,FALSE)</f>
        <v>-94.472694000000004</v>
      </c>
      <c r="BC901" t="str">
        <f>IF(ISNUMBER(SEARCH("aerobic",$AW901)),"aerobic","")</f>
        <v>aerobic</v>
      </c>
      <c r="BD901" t="str">
        <f>IF(ISNUMBER(SEARCH("anaer",$AW901)),"anaer","")</f>
        <v>anaer</v>
      </c>
      <c r="BE901" t="str">
        <f>IF(ISNUMBER(SEARCH("thickening",$AZ901)),"thickening","")</f>
        <v>thickening</v>
      </c>
      <c r="BF901" s="3" t="str">
        <f>IF(ISNUMBER(SEARCH("airDry",$AW901)),"airDry","")</f>
        <v/>
      </c>
      <c r="BG901" s="3" t="str">
        <f>IF(ISNUMBER(SEARCH("heatDry",$AY901)),"heatDry","")</f>
        <v/>
      </c>
      <c r="BH901" s="3" t="str">
        <f>IF(AND(ISNUMBER(SEARCH("aerobic",$AW901)),ISNUMBER(SEARCH("anaer",$AW901))),"Combined Aer and Anaer.","")</f>
        <v>Combined Aer and Anaer.</v>
      </c>
    </row>
    <row r="902" spans="1:60" x14ac:dyDescent="0.3">
      <c r="A902" s="4">
        <v>900</v>
      </c>
      <c r="B902" t="s">
        <v>4384</v>
      </c>
      <c r="C902">
        <v>758</v>
      </c>
      <c r="D902">
        <v>274.2854242785628</v>
      </c>
      <c r="E902">
        <v>273.79593005351518</v>
      </c>
      <c r="F902">
        <v>221.0988576637896</v>
      </c>
      <c r="G902">
        <v>330.96208870250001</v>
      </c>
      <c r="H902">
        <v>-77.018997494752981</v>
      </c>
      <c r="I902">
        <v>-78.313829190358035</v>
      </c>
      <c r="J902">
        <v>-91.149702574139511</v>
      </c>
      <c r="K902">
        <v>-61.685190194589637</v>
      </c>
      <c r="L902">
        <v>481.85473237246941</v>
      </c>
      <c r="M902">
        <v>479.66753171482458</v>
      </c>
      <c r="N902">
        <v>471.7424352013382</v>
      </c>
      <c r="O902">
        <v>498.51654479696731</v>
      </c>
      <c r="P902">
        <v>17.89428889057697</v>
      </c>
      <c r="Q902">
        <v>18.08487068724698</v>
      </c>
      <c r="R902">
        <v>14.61805345031064</v>
      </c>
      <c r="S902">
        <v>20.50188217976255</v>
      </c>
      <c r="T902">
        <v>3.8276795774101262</v>
      </c>
      <c r="U902">
        <v>3.8276708326734639</v>
      </c>
      <c r="V902">
        <v>3.823926679990008</v>
      </c>
      <c r="W902">
        <v>3.83139645457103</v>
      </c>
      <c r="X902">
        <v>271.04288320474399</v>
      </c>
      <c r="Y902">
        <v>272.03939777063073</v>
      </c>
      <c r="Z902">
        <v>262.14646491834628</v>
      </c>
      <c r="AA902">
        <v>276.7592225407783</v>
      </c>
      <c r="AB902">
        <v>52.6400322036299</v>
      </c>
      <c r="AC902">
        <v>52.103303744812223</v>
      </c>
      <c r="AD902">
        <v>44.045169909505567</v>
      </c>
      <c r="AE902">
        <v>63.718202997730863</v>
      </c>
      <c r="AF902">
        <v>62.299163911241529</v>
      </c>
      <c r="AG902">
        <v>62.016249809126123</v>
      </c>
      <c r="AH902">
        <v>60.992456284748663</v>
      </c>
      <c r="AI902">
        <v>64.452266932941228</v>
      </c>
      <c r="AJ902">
        <v>0.53748498145259871</v>
      </c>
      <c r="AK902">
        <v>0.53748490964119244</v>
      </c>
      <c r="AL902">
        <v>0.53747485622578084</v>
      </c>
      <c r="AM902">
        <v>0.53749514883969907</v>
      </c>
      <c r="AN902">
        <v>0.65648387496774607</v>
      </c>
      <c r="AO902">
        <v>0.65648387496774596</v>
      </c>
      <c r="AP902">
        <v>0.65648387496774596</v>
      </c>
      <c r="AQ902">
        <v>0.65648387496774596</v>
      </c>
      <c r="AR902">
        <v>12.9375294883687</v>
      </c>
      <c r="AS902">
        <v>12.9375294883687</v>
      </c>
      <c r="AT902">
        <v>12.9375294883687</v>
      </c>
      <c r="AU902">
        <v>12.9375294883687</v>
      </c>
      <c r="AV902" t="str">
        <f>VLOOKUP(Sheet1[[#This Row],[NPDES ID2]],Combined_Sheet__Major_Only___2[[NPDES ID2]:[ECHO BFR]],3,FALSE)</f>
        <v>TX</v>
      </c>
      <c r="AW902" t="s">
        <v>118</v>
      </c>
      <c r="AX902" t="str">
        <f>VLOOKUP(Sheet1[[#This Row],[NPDES ID2]],Combined_Sheet__Major_Only___2[[NPDES ID2]:[ECHO BFR]],27,FALSE)</f>
        <v>tempSludgeStore</v>
      </c>
      <c r="AY902" t="str">
        <f>VLOOKUP(Sheet1[[#This Row],[NPDES ID2]],Combined_Sheet__Major_Only___2[[NPDES ID2]:[ECHO BFR]],28,FALSE)</f>
        <v>-</v>
      </c>
      <c r="AZ902" t="str">
        <f>VLOOKUP(Sheet1[[#This Row],[NPDES ID2]],Combined_Sheet__Major_Only___2[[NPDES ID2]:[ECHO BFR]],29,FALSE)</f>
        <v>thickening</v>
      </c>
      <c r="BA902">
        <f>VLOOKUP(Sheet1[[#This Row],[NPDES ID2]],Combined_Sheet__Major_Only___2[[NPDES ID2]:[ECHO BFR]],17,FALSE)</f>
        <v>28.974679999999999</v>
      </c>
      <c r="BB902">
        <f>VLOOKUP(Sheet1[[#This Row],[NPDES ID2]],Combined_Sheet__Major_Only___2[[NPDES ID2]:[ECHO BFR]],18,FALSE)</f>
        <v>-96.630589999999998</v>
      </c>
      <c r="BC902" t="str">
        <f>IF(ISNUMBER(SEARCH("aerobic",$AW902)),"aerobic","")</f>
        <v>aerobic</v>
      </c>
      <c r="BD902" t="str">
        <f>IF(ISNUMBER(SEARCH("anaer",$AW902)),"anaer","")</f>
        <v/>
      </c>
      <c r="BE902" t="str">
        <f>IF(ISNUMBER(SEARCH("thickening",$AZ902)),"thickening","")</f>
        <v>thickening</v>
      </c>
      <c r="BF902" s="2" t="str">
        <f>IF(ISNUMBER(SEARCH("airDry",$AW902)),"airDry","")</f>
        <v>airDry</v>
      </c>
      <c r="BG902" s="2" t="str">
        <f>IF(ISNUMBER(SEARCH("heatDry",$AY902)),"heatDry","")</f>
        <v/>
      </c>
      <c r="BH902" s="2" t="str">
        <f>IF(AND(ISNUMBER(SEARCH("aerobic",$AW902)),ISNUMBER(SEARCH("anaer",$AW902))),"Combined Aer and Anaer.","")</f>
        <v/>
      </c>
    </row>
    <row r="903" spans="1:60" x14ac:dyDescent="0.3">
      <c r="A903" s="4">
        <v>901</v>
      </c>
      <c r="B903" t="s">
        <v>4389</v>
      </c>
      <c r="C903">
        <v>751.5</v>
      </c>
      <c r="D903">
        <v>331.18992390253328</v>
      </c>
      <c r="E903">
        <v>333.39287494949559</v>
      </c>
      <c r="F903">
        <v>266.19053189980741</v>
      </c>
      <c r="G903">
        <v>396.76748673600008</v>
      </c>
      <c r="H903">
        <v>-77.779156790476208</v>
      </c>
      <c r="I903">
        <v>-77.832191789017173</v>
      </c>
      <c r="J903">
        <v>-90.587348066071783</v>
      </c>
      <c r="K903">
        <v>-64.815418467902674</v>
      </c>
      <c r="L903">
        <v>397.01040542973271</v>
      </c>
      <c r="M903">
        <v>394.24080909002151</v>
      </c>
      <c r="N903">
        <v>384.20378870344769</v>
      </c>
      <c r="O903">
        <v>418.11206180895198</v>
      </c>
      <c r="P903">
        <v>17.87983640507462</v>
      </c>
      <c r="Q903">
        <v>17.83465072682818</v>
      </c>
      <c r="R903">
        <v>15.13997606755108</v>
      </c>
      <c r="S903">
        <v>20.366636846950179</v>
      </c>
      <c r="T903">
        <v>49.147242159967718</v>
      </c>
      <c r="U903">
        <v>49.147163474963953</v>
      </c>
      <c r="V903">
        <v>49.113473647652633</v>
      </c>
      <c r="W903">
        <v>49.180686562553532</v>
      </c>
      <c r="X903">
        <v>4189.4845391815797</v>
      </c>
      <c r="Y903">
        <v>4213.8682003479644</v>
      </c>
      <c r="Z903">
        <v>3977.706431916346</v>
      </c>
      <c r="AA903">
        <v>4325.9198857194751</v>
      </c>
      <c r="AB903">
        <v>968.00446814917609</v>
      </c>
      <c r="AC903">
        <v>948.37608885625127</v>
      </c>
      <c r="AD903">
        <v>781.89128058227845</v>
      </c>
      <c r="AE903">
        <v>1247.991893734348</v>
      </c>
      <c r="AF903">
        <v>51.77459196565831</v>
      </c>
      <c r="AG903">
        <v>51.413198702501688</v>
      </c>
      <c r="AH903">
        <v>50.105593966928971</v>
      </c>
      <c r="AI903">
        <v>54.524683082598663</v>
      </c>
      <c r="AJ903">
        <v>0.4092146196632595</v>
      </c>
      <c r="AK903">
        <v>0.4092145145520879</v>
      </c>
      <c r="AL903">
        <v>0.40919981469063088</v>
      </c>
      <c r="AM903">
        <v>0.40922948658142339</v>
      </c>
      <c r="AN903">
        <v>0.95097124454877868</v>
      </c>
      <c r="AO903">
        <v>0.95097124454877857</v>
      </c>
      <c r="AP903">
        <v>0.95097124454877857</v>
      </c>
      <c r="AQ903">
        <v>0.95097124454877857</v>
      </c>
      <c r="AR903">
        <v>9.8052042339994028</v>
      </c>
      <c r="AS903">
        <v>9.8052042339994046</v>
      </c>
      <c r="AT903">
        <v>9.8052042339994046</v>
      </c>
      <c r="AU903">
        <v>9.8052042339994046</v>
      </c>
      <c r="AV903" t="str">
        <f>VLOOKUP(Sheet1[[#This Row],[NPDES ID2]],Combined_Sheet__Major_Only___2[[NPDES ID2]:[ECHO BFR]],3,FALSE)</f>
        <v>NY</v>
      </c>
      <c r="AW903" t="s">
        <v>54</v>
      </c>
      <c r="AX903" t="str">
        <f>VLOOKUP(Sheet1[[#This Row],[NPDES ID2]],Combined_Sheet__Major_Only___2[[NPDES ID2]:[ECHO BFR]],27,FALSE)</f>
        <v>-</v>
      </c>
      <c r="AY903" t="str">
        <f>VLOOKUP(Sheet1[[#This Row],[NPDES ID2]],Combined_Sheet__Major_Only___2[[NPDES ID2]:[ECHO BFR]],28,FALSE)</f>
        <v>-</v>
      </c>
      <c r="AZ903" t="str">
        <f>VLOOKUP(Sheet1[[#This Row],[NPDES ID2]],Combined_Sheet__Major_Only___2[[NPDES ID2]:[ECHO BFR]],29,FALSE)</f>
        <v>thickening</v>
      </c>
      <c r="BA903">
        <f>VLOOKUP(Sheet1[[#This Row],[NPDES ID2]],Combined_Sheet__Major_Only___2[[NPDES ID2]:[ECHO BFR]],17,FALSE)</f>
        <v>41.213500000000003</v>
      </c>
      <c r="BB903">
        <f>VLOOKUP(Sheet1[[#This Row],[NPDES ID2]],Combined_Sheet__Major_Only___2[[NPDES ID2]:[ECHO BFR]],18,FALSE)</f>
        <v>-73.963555999999997</v>
      </c>
      <c r="BC903" t="str">
        <f>IF(ISNUMBER(SEARCH("aerobic",$AW903)),"aerobic","")</f>
        <v/>
      </c>
      <c r="BD903" t="str">
        <f>IF(ISNUMBER(SEARCH("anaer",$AW903)),"anaer","")</f>
        <v/>
      </c>
      <c r="BE903" t="str">
        <f>IF(ISNUMBER(SEARCH("thickening",$AZ903)),"thickening","")</f>
        <v>thickening</v>
      </c>
      <c r="BF903" s="3" t="str">
        <f>IF(ISNUMBER(SEARCH("airDry",$AW903)),"airDry","")</f>
        <v/>
      </c>
      <c r="BG903" s="3" t="str">
        <f>IF(ISNUMBER(SEARCH("heatDry",$AY903)),"heatDry","")</f>
        <v/>
      </c>
      <c r="BH903" s="3" t="str">
        <f>IF(AND(ISNUMBER(SEARCH("aerobic",$AW903)),ISNUMBER(SEARCH("anaer",$AW903))),"Combined Aer and Anaer.","")</f>
        <v/>
      </c>
    </row>
    <row r="904" spans="1:60" x14ac:dyDescent="0.3">
      <c r="A904" s="4">
        <v>902</v>
      </c>
      <c r="B904" t="s">
        <v>4393</v>
      </c>
      <c r="C904">
        <v>751</v>
      </c>
      <c r="D904">
        <v>280.18909290070309</v>
      </c>
      <c r="E904">
        <v>279.82174014828962</v>
      </c>
      <c r="F904">
        <v>225.93048270637621</v>
      </c>
      <c r="G904">
        <v>337.96225054654752</v>
      </c>
      <c r="H904">
        <v>-76.974649366152661</v>
      </c>
      <c r="I904">
        <v>-78.145448678715383</v>
      </c>
      <c r="J904">
        <v>-90.748389028966855</v>
      </c>
      <c r="K904">
        <v>-61.835388506096301</v>
      </c>
      <c r="L904">
        <v>468.88886213277112</v>
      </c>
      <c r="M904">
        <v>466.65896542993221</v>
      </c>
      <c r="N904">
        <v>458.57462840925962</v>
      </c>
      <c r="O904">
        <v>485.8846302805938</v>
      </c>
      <c r="P904">
        <v>17.74404804073264</v>
      </c>
      <c r="Q904">
        <v>17.91366292973288</v>
      </c>
      <c r="R904">
        <v>14.540231023352289</v>
      </c>
      <c r="S904">
        <v>20.353956592897681</v>
      </c>
      <c r="T904">
        <v>121.3265490340201</v>
      </c>
      <c r="U904">
        <v>121.32635895694369</v>
      </c>
      <c r="V904">
        <v>121.2449754204406</v>
      </c>
      <c r="W904">
        <v>121.4073397051481</v>
      </c>
      <c r="X904">
        <v>8747.595632414248</v>
      </c>
      <c r="Y904">
        <v>8782.6246164093936</v>
      </c>
      <c r="Z904">
        <v>8444.1081548598631</v>
      </c>
      <c r="AA904">
        <v>8941.2063586752229</v>
      </c>
      <c r="AB904">
        <v>1643.249197856966</v>
      </c>
      <c r="AC904">
        <v>1627.698820084566</v>
      </c>
      <c r="AD904">
        <v>1382.3906976623441</v>
      </c>
      <c r="AE904">
        <v>1977.119500305284</v>
      </c>
      <c r="AF904">
        <v>61.190099388636753</v>
      </c>
      <c r="AG904">
        <v>60.898749335253797</v>
      </c>
      <c r="AH904">
        <v>59.845999221986538</v>
      </c>
      <c r="AI904">
        <v>63.405081807369747</v>
      </c>
      <c r="AJ904">
        <v>0.52394293391619184</v>
      </c>
      <c r="AK904">
        <v>0.5239427429411545</v>
      </c>
      <c r="AL904">
        <v>0.52391605936430696</v>
      </c>
      <c r="AM904">
        <v>0.52396992138757137</v>
      </c>
      <c r="AN904">
        <v>0.97927216292727448</v>
      </c>
      <c r="AO904">
        <v>0.97927216292727437</v>
      </c>
      <c r="AP904">
        <v>0.97927216292727437</v>
      </c>
      <c r="AQ904">
        <v>0.97927216292727437</v>
      </c>
      <c r="AR904">
        <v>12.94568467052143</v>
      </c>
      <c r="AS904">
        <v>12.945684670521439</v>
      </c>
      <c r="AT904">
        <v>12.945684670521439</v>
      </c>
      <c r="AU904">
        <v>12.945684670521439</v>
      </c>
      <c r="AV904" t="str">
        <f>VLOOKUP(Sheet1[[#This Row],[NPDES ID2]],Combined_Sheet__Major_Only___2[[NPDES ID2]:[ECHO BFR]],3,FALSE)</f>
        <v>TX</v>
      </c>
      <c r="AW904" t="s">
        <v>41</v>
      </c>
      <c r="AX904" t="str">
        <f>VLOOKUP(Sheet1[[#This Row],[NPDES ID2]],Combined_Sheet__Major_Only___2[[NPDES ID2]:[ECHO BFR]],27,FALSE)</f>
        <v>-</v>
      </c>
      <c r="AY904" t="str">
        <f>VLOOKUP(Sheet1[[#This Row],[NPDES ID2]],Combined_Sheet__Major_Only___2[[NPDES ID2]:[ECHO BFR]],28,FALSE)</f>
        <v>-</v>
      </c>
      <c r="AZ904" t="str">
        <f>VLOOKUP(Sheet1[[#This Row],[NPDES ID2]],Combined_Sheet__Major_Only___2[[NPDES ID2]:[ECHO BFR]],29,FALSE)</f>
        <v>thickening</v>
      </c>
      <c r="BA904">
        <f>VLOOKUP(Sheet1[[#This Row],[NPDES ID2]],Combined_Sheet__Major_Only___2[[NPDES ID2]:[ECHO BFR]],17,FALSE)</f>
        <v>29.792631</v>
      </c>
      <c r="BB904">
        <f>VLOOKUP(Sheet1[[#This Row],[NPDES ID2]],Combined_Sheet__Major_Only___2[[NPDES ID2]:[ECHO BFR]],18,FALSE)</f>
        <v>-95.159910999999994</v>
      </c>
      <c r="BC904" t="str">
        <f>IF(ISNUMBER(SEARCH("aerobic",$AW904)),"aerobic","")</f>
        <v>aerobic</v>
      </c>
      <c r="BD904" t="str">
        <f>IF(ISNUMBER(SEARCH("anaer",$AW904)),"anaer","")</f>
        <v/>
      </c>
      <c r="BE904" t="str">
        <f>IF(ISNUMBER(SEARCH("thickening",$AZ904)),"thickening","")</f>
        <v>thickening</v>
      </c>
      <c r="BF904" s="2" t="str">
        <f>IF(ISNUMBER(SEARCH("airDry",$AW904)),"airDry","")</f>
        <v/>
      </c>
      <c r="BG904" s="2" t="str">
        <f>IF(ISNUMBER(SEARCH("heatDry",$AY904)),"heatDry","")</f>
        <v/>
      </c>
      <c r="BH904" s="2" t="str">
        <f>IF(AND(ISNUMBER(SEARCH("aerobic",$AW904)),ISNUMBER(SEARCH("anaer",$AW904))),"Combined Aer and Anaer.","")</f>
        <v/>
      </c>
    </row>
    <row r="905" spans="1:60" x14ac:dyDescent="0.3">
      <c r="A905" s="4">
        <v>903</v>
      </c>
      <c r="B905" t="s">
        <v>4397</v>
      </c>
      <c r="C905">
        <v>742.51</v>
      </c>
      <c r="D905">
        <v>273.11919381305978</v>
      </c>
      <c r="E905">
        <v>272.83791990041902</v>
      </c>
      <c r="F905">
        <v>220.15758886031961</v>
      </c>
      <c r="G905">
        <v>330.04544524466172</v>
      </c>
      <c r="H905">
        <v>-76.844189712046912</v>
      </c>
      <c r="I905">
        <v>-78.154197146942437</v>
      </c>
      <c r="J905">
        <v>-91.025084224533614</v>
      </c>
      <c r="K905">
        <v>-61.122156662588957</v>
      </c>
      <c r="L905">
        <v>477.50050192765173</v>
      </c>
      <c r="M905">
        <v>475.39959015553092</v>
      </c>
      <c r="N905">
        <v>467.78328799333411</v>
      </c>
      <c r="O905">
        <v>493.51238772155932</v>
      </c>
      <c r="P905">
        <v>17.5178371043921</v>
      </c>
      <c r="Q905">
        <v>17.699086551639219</v>
      </c>
      <c r="R905">
        <v>14.28066475025334</v>
      </c>
      <c r="S905">
        <v>20.05580858285623</v>
      </c>
      <c r="T905">
        <v>108.59128064015491</v>
      </c>
      <c r="U905">
        <v>108.591110217021</v>
      </c>
      <c r="V905">
        <v>108.51814172651321</v>
      </c>
      <c r="W905">
        <v>108.66371756748229</v>
      </c>
      <c r="X905">
        <v>7600.8943353997374</v>
      </c>
      <c r="Y905">
        <v>7629.0416169831624</v>
      </c>
      <c r="Z905">
        <v>7356.832304851243</v>
      </c>
      <c r="AA905">
        <v>7756.4291241927194</v>
      </c>
      <c r="AB905">
        <v>1344.508905678736</v>
      </c>
      <c r="AC905">
        <v>1333.310322399758</v>
      </c>
      <c r="AD905">
        <v>1143.074459330697</v>
      </c>
      <c r="AE905">
        <v>1599.829788768109</v>
      </c>
      <c r="AF905">
        <v>63.026046028812701</v>
      </c>
      <c r="AG905">
        <v>62.748422427872612</v>
      </c>
      <c r="AH905">
        <v>61.745218373401698</v>
      </c>
      <c r="AI905">
        <v>65.136750997049603</v>
      </c>
      <c r="AJ905">
        <v>0.54636321169847957</v>
      </c>
      <c r="AK905">
        <v>0.54636303357058136</v>
      </c>
      <c r="AL905">
        <v>0.54633813690809296</v>
      </c>
      <c r="AM905">
        <v>0.54638839168841036</v>
      </c>
      <c r="AN905">
        <v>0.97692172733748639</v>
      </c>
      <c r="AO905">
        <v>0.97692172733748617</v>
      </c>
      <c r="AP905">
        <v>0.97692172733748617</v>
      </c>
      <c r="AQ905">
        <v>0.97692172733748617</v>
      </c>
      <c r="AR905">
        <v>13.79965654365007</v>
      </c>
      <c r="AS905">
        <v>13.79965654365007</v>
      </c>
      <c r="AT905">
        <v>13.79965654365007</v>
      </c>
      <c r="AU905">
        <v>13.79965654365007</v>
      </c>
      <c r="AV905" t="str">
        <f>VLOOKUP(Sheet1[[#This Row],[NPDES ID2]],Combined_Sheet__Major_Only___2[[NPDES ID2]:[ECHO BFR]],3,FALSE)</f>
        <v>NJ</v>
      </c>
      <c r="AW905" t="s">
        <v>41</v>
      </c>
      <c r="AX905" t="str">
        <f>VLOOKUP(Sheet1[[#This Row],[NPDES ID2]],Combined_Sheet__Major_Only___2[[NPDES ID2]:[ECHO BFR]],27,FALSE)</f>
        <v>-</v>
      </c>
      <c r="AY905" t="str">
        <f>VLOOKUP(Sheet1[[#This Row],[NPDES ID2]],Combined_Sheet__Major_Only___2[[NPDES ID2]:[ECHO BFR]],28,FALSE)</f>
        <v>-</v>
      </c>
      <c r="AZ905" t="str">
        <f>VLOOKUP(Sheet1[[#This Row],[NPDES ID2]],Combined_Sheet__Major_Only___2[[NPDES ID2]:[ECHO BFR]],29,FALSE)</f>
        <v>preliminaryOps, thickening</v>
      </c>
      <c r="BA905">
        <f>VLOOKUP(Sheet1[[#This Row],[NPDES ID2]],Combined_Sheet__Major_Only___2[[NPDES ID2]:[ECHO BFR]],17,FALSE)</f>
        <v>39.787892999999997</v>
      </c>
      <c r="BB905">
        <f>VLOOKUP(Sheet1[[#This Row],[NPDES ID2]],Combined_Sheet__Major_Only___2[[NPDES ID2]:[ECHO BFR]],18,FALSE)</f>
        <v>-75.377618999999996</v>
      </c>
      <c r="BC905" t="str">
        <f>IF(ISNUMBER(SEARCH("aerobic",$AW905)),"aerobic","")</f>
        <v>aerobic</v>
      </c>
      <c r="BD905" t="str">
        <f>IF(ISNUMBER(SEARCH("anaer",$AW905)),"anaer","")</f>
        <v/>
      </c>
      <c r="BE905" t="str">
        <f>IF(ISNUMBER(SEARCH("thickening",$AZ905)),"thickening","")</f>
        <v>thickening</v>
      </c>
      <c r="BF905" s="3" t="str">
        <f>IF(ISNUMBER(SEARCH("airDry",$AW905)),"airDry","")</f>
        <v/>
      </c>
      <c r="BG905" s="3" t="str">
        <f>IF(ISNUMBER(SEARCH("heatDry",$AY905)),"heatDry","")</f>
        <v/>
      </c>
      <c r="BH905" s="3" t="str">
        <f>IF(AND(ISNUMBER(SEARCH("aerobic",$AW905)),ISNUMBER(SEARCH("anaer",$AW905))),"Combined Aer and Anaer.","")</f>
        <v/>
      </c>
    </row>
    <row r="906" spans="1:60" x14ac:dyDescent="0.3">
      <c r="A906" s="4">
        <v>904</v>
      </c>
      <c r="B906" t="s">
        <v>4402</v>
      </c>
      <c r="C906">
        <v>734</v>
      </c>
      <c r="D906">
        <v>271.48581883236</v>
      </c>
      <c r="E906">
        <v>271.33491141715928</v>
      </c>
      <c r="F906">
        <v>218.82498035098681</v>
      </c>
      <c r="G906">
        <v>328.3927308100404</v>
      </c>
      <c r="H906">
        <v>-76.869228554427778</v>
      </c>
      <c r="I906">
        <v>-78.144928113314151</v>
      </c>
      <c r="J906">
        <v>-91.084449155390104</v>
      </c>
      <c r="K906">
        <v>-61.005535898028889</v>
      </c>
      <c r="L906">
        <v>476.85194684657893</v>
      </c>
      <c r="M906">
        <v>474.81076009667697</v>
      </c>
      <c r="N906">
        <v>467.4134899184055</v>
      </c>
      <c r="O906">
        <v>492.40382094060442</v>
      </c>
      <c r="P906">
        <v>17.308419918742551</v>
      </c>
      <c r="Q906">
        <v>17.49942859864877</v>
      </c>
      <c r="R906">
        <v>14.084514261441379</v>
      </c>
      <c r="S906">
        <v>19.80232910622561</v>
      </c>
      <c r="T906">
        <v>43.062099919241</v>
      </c>
      <c r="U906">
        <v>43.062030625247431</v>
      </c>
      <c r="V906">
        <v>43.032361659551277</v>
      </c>
      <c r="W906">
        <v>43.091552751512218</v>
      </c>
      <c r="X906">
        <v>2983.610156095267</v>
      </c>
      <c r="Y906">
        <v>2994.3275197325001</v>
      </c>
      <c r="Z906">
        <v>2890.4707120844569</v>
      </c>
      <c r="AA906">
        <v>3042.9752327204351</v>
      </c>
      <c r="AB906">
        <v>514.09405367326974</v>
      </c>
      <c r="AC906">
        <v>510.04932323253388</v>
      </c>
      <c r="AD906">
        <v>438.9765182899306</v>
      </c>
      <c r="AE906">
        <v>609.00372314772437</v>
      </c>
      <c r="AF906">
        <v>63.668820733986578</v>
      </c>
      <c r="AG906">
        <v>63.396092416311262</v>
      </c>
      <c r="AH906">
        <v>62.409656366846207</v>
      </c>
      <c r="AI906">
        <v>65.743669751243445</v>
      </c>
      <c r="AJ906">
        <v>0.55421592377514028</v>
      </c>
      <c r="AK906">
        <v>0.55421581746637083</v>
      </c>
      <c r="AL906">
        <v>0.55420094188912583</v>
      </c>
      <c r="AM906">
        <v>0.55423096818714523</v>
      </c>
      <c r="AN906">
        <v>0.94459353043239203</v>
      </c>
      <c r="AO906">
        <v>0.94459353043239214</v>
      </c>
      <c r="AP906">
        <v>0.94459353043239214</v>
      </c>
      <c r="AQ906">
        <v>0.94459353043239214</v>
      </c>
      <c r="AR906">
        <v>14.154929086050259</v>
      </c>
      <c r="AS906">
        <v>14.154929086050251</v>
      </c>
      <c r="AT906">
        <v>14.154929086050251</v>
      </c>
      <c r="AU906">
        <v>14.154929086050251</v>
      </c>
      <c r="AV906" t="str">
        <f>VLOOKUP(Sheet1[[#This Row],[NPDES ID2]],Combined_Sheet__Major_Only___2[[NPDES ID2]:[ECHO BFR]],3,FALSE)</f>
        <v>CA</v>
      </c>
      <c r="AW906" t="s">
        <v>12181</v>
      </c>
      <c r="AX906" t="str">
        <f>VLOOKUP(Sheet1[[#This Row],[NPDES ID2]],Combined_Sheet__Major_Only___2[[NPDES ID2]:[ECHO BFR]],27,FALSE)</f>
        <v>methaneBioCaptureRecover</v>
      </c>
      <c r="AY906" t="str">
        <f>VLOOKUP(Sheet1[[#This Row],[NPDES ID2]],Combined_Sheet__Major_Only___2[[NPDES ID2]:[ECHO BFR]],28,FALSE)</f>
        <v>-</v>
      </c>
      <c r="AZ906" t="str">
        <f>VLOOKUP(Sheet1[[#This Row],[NPDES ID2]],Combined_Sheet__Major_Only___2[[NPDES ID2]:[ECHO BFR]],29,FALSE)</f>
        <v>thickening, preliminaryOps</v>
      </c>
      <c r="BA906">
        <f>VLOOKUP(Sheet1[[#This Row],[NPDES ID2]],Combined_Sheet__Major_Only___2[[NPDES ID2]:[ECHO BFR]],17,FALSE)</f>
        <v>33.193833187152698</v>
      </c>
      <c r="BB906">
        <f>VLOOKUP(Sheet1[[#This Row],[NPDES ID2]],Combined_Sheet__Major_Only___2[[NPDES ID2]:[ECHO BFR]],18,FALSE)</f>
        <v>-117.35580294574901</v>
      </c>
      <c r="BC906" t="str">
        <f>IF(ISNUMBER(SEARCH("aerobic",$AW906)),"aerobic","")</f>
        <v/>
      </c>
      <c r="BD906" t="str">
        <f>IF(ISNUMBER(SEARCH("anaer",$AW906)),"anaer","")</f>
        <v>anaer</v>
      </c>
      <c r="BE906" t="str">
        <f>IF(ISNUMBER(SEARCH("thickening",$AZ906)),"thickening","")</f>
        <v>thickening</v>
      </c>
      <c r="BF906" s="2" t="str">
        <f>IF(ISNUMBER(SEARCH("airDry",$AW906)),"airDry","")</f>
        <v/>
      </c>
      <c r="BG906" s="2" t="str">
        <f>IF(ISNUMBER(SEARCH("heatDry",$AY906)),"heatDry","")</f>
        <v/>
      </c>
      <c r="BH906" s="2" t="str">
        <f>IF(AND(ISNUMBER(SEARCH("aerobic",$AW906)),ISNUMBER(SEARCH("anaer",$AW906))),"Combined Aer and Anaer.","")</f>
        <v/>
      </c>
    </row>
    <row r="907" spans="1:60" x14ac:dyDescent="0.3">
      <c r="A907" s="4">
        <v>905</v>
      </c>
      <c r="B907" t="s">
        <v>4406</v>
      </c>
      <c r="C907">
        <v>730</v>
      </c>
      <c r="D907">
        <v>289.98110725652509</v>
      </c>
      <c r="E907">
        <v>290.02750888165218</v>
      </c>
      <c r="F907">
        <v>233.94394603538811</v>
      </c>
      <c r="G907">
        <v>349.86054228117888</v>
      </c>
      <c r="H907">
        <v>-77.145015090575654</v>
      </c>
      <c r="I907">
        <v>-78.208978506360921</v>
      </c>
      <c r="J907">
        <v>-90.652117638878948</v>
      </c>
      <c r="K907">
        <v>-62.296319349500621</v>
      </c>
      <c r="L907">
        <v>444.94602746613958</v>
      </c>
      <c r="M907">
        <v>442.69740947715002</v>
      </c>
      <c r="N907">
        <v>434.5470730388825</v>
      </c>
      <c r="O907">
        <v>462.08089389010468</v>
      </c>
      <c r="P907">
        <v>17.267787380506839</v>
      </c>
      <c r="Q907">
        <v>17.40045815351834</v>
      </c>
      <c r="R907">
        <v>14.21600980673149</v>
      </c>
      <c r="S907">
        <v>19.840141998674198</v>
      </c>
      <c r="T907">
        <v>88.141337648511751</v>
      </c>
      <c r="U907">
        <v>88.141198785136908</v>
      </c>
      <c r="V907">
        <v>88.081742943562304</v>
      </c>
      <c r="W907">
        <v>88.200360364280641</v>
      </c>
      <c r="X907">
        <v>6509.9445382962413</v>
      </c>
      <c r="Y907">
        <v>6537.6124084590956</v>
      </c>
      <c r="Z907">
        <v>6270.1397387228326</v>
      </c>
      <c r="AA907">
        <v>6663.1058941605324</v>
      </c>
      <c r="AB907">
        <v>1061.356668803438</v>
      </c>
      <c r="AC907">
        <v>1054.417724363115</v>
      </c>
      <c r="AD907">
        <v>912.77413246372748</v>
      </c>
      <c r="AE907">
        <v>1248.8030004441671</v>
      </c>
      <c r="AF907">
        <v>59.735153842628527</v>
      </c>
      <c r="AG907">
        <v>59.433008116688157</v>
      </c>
      <c r="AH907">
        <v>58.34050878990486</v>
      </c>
      <c r="AI907">
        <v>62.033304776463908</v>
      </c>
      <c r="AJ907">
        <v>0.50618561995036482</v>
      </c>
      <c r="AK907">
        <v>0.50618547718803453</v>
      </c>
      <c r="AL907">
        <v>0.5061655160608689</v>
      </c>
      <c r="AM907">
        <v>0.50620580803953008</v>
      </c>
      <c r="AN907">
        <v>0.97178396004867484</v>
      </c>
      <c r="AO907">
        <v>0.97178396004867496</v>
      </c>
      <c r="AP907">
        <v>0.97178396004867496</v>
      </c>
      <c r="AQ907">
        <v>0.97178396004867496</v>
      </c>
      <c r="AR907">
        <v>13.722119430857751</v>
      </c>
      <c r="AS907">
        <v>13.722119430857751</v>
      </c>
      <c r="AT907">
        <v>13.722119430857751</v>
      </c>
      <c r="AU907">
        <v>13.722119430857751</v>
      </c>
      <c r="AV907" t="str">
        <f>VLOOKUP(Sheet1[[#This Row],[NPDES ID2]],Combined_Sheet__Major_Only___2[[NPDES ID2]:[ECHO BFR]],3,FALSE)</f>
        <v>KY</v>
      </c>
      <c r="AW907" t="s">
        <v>4408</v>
      </c>
      <c r="AX907" t="str">
        <f>VLOOKUP(Sheet1[[#This Row],[NPDES ID2]],Combined_Sheet__Major_Only___2[[NPDES ID2]:[ECHO BFR]],27,FALSE)</f>
        <v>methaneBioCaptureRecover</v>
      </c>
      <c r="AY907" t="str">
        <f>VLOOKUP(Sheet1[[#This Row],[NPDES ID2]],Combined_Sheet__Major_Only___2[[NPDES ID2]:[ECHO BFR]],28,FALSE)</f>
        <v>-</v>
      </c>
      <c r="AZ907" t="str">
        <f>VLOOKUP(Sheet1[[#This Row],[NPDES ID2]],Combined_Sheet__Major_Only___2[[NPDES ID2]:[ECHO BFR]],29,FALSE)</f>
        <v>preliminaryOps, thickening</v>
      </c>
      <c r="BA907">
        <f>VLOOKUP(Sheet1[[#This Row],[NPDES ID2]],Combined_Sheet__Major_Only___2[[NPDES ID2]:[ECHO BFR]],17,FALSE)</f>
        <v>37.097540000000002</v>
      </c>
      <c r="BB907">
        <f>VLOOKUP(Sheet1[[#This Row],[NPDES ID2]],Combined_Sheet__Major_Only___2[[NPDES ID2]:[ECHO BFR]],18,FALSE)</f>
        <v>-88.616330000000005</v>
      </c>
      <c r="BC907" t="str">
        <f>IF(ISNUMBER(SEARCH("aerobic",$AW907)),"aerobic","")</f>
        <v>aerobic</v>
      </c>
      <c r="BD907" t="str">
        <f>IF(ISNUMBER(SEARCH("anaer",$AW907)),"anaer","")</f>
        <v/>
      </c>
      <c r="BE907" t="str">
        <f>IF(ISNUMBER(SEARCH("thickening",$AZ907)),"thickening","")</f>
        <v>thickening</v>
      </c>
      <c r="BF907" s="3" t="str">
        <f>IF(ISNUMBER(SEARCH("airDry",$AW907)),"airDry","")</f>
        <v/>
      </c>
      <c r="BG907" s="3" t="str">
        <f>IF(ISNUMBER(SEARCH("heatDry",$AY907)),"heatDry","")</f>
        <v/>
      </c>
      <c r="BH907" s="3" t="str">
        <f>IF(AND(ISNUMBER(SEARCH("aerobic",$AW907)),ISNUMBER(SEARCH("anaer",$AW907))),"Combined Aer and Anaer.","")</f>
        <v/>
      </c>
    </row>
    <row r="908" spans="1:60" x14ac:dyDescent="0.3">
      <c r="A908" s="4">
        <v>906</v>
      </c>
      <c r="B908" t="s">
        <v>4412</v>
      </c>
      <c r="C908">
        <v>729.11</v>
      </c>
      <c r="D908">
        <v>333.13802340534153</v>
      </c>
      <c r="E908">
        <v>334.71472491405268</v>
      </c>
      <c r="F908">
        <v>267.72771285154141</v>
      </c>
      <c r="G908">
        <v>400.42648515406643</v>
      </c>
      <c r="H908">
        <v>-77.753675998832151</v>
      </c>
      <c r="I908">
        <v>-77.830185474276306</v>
      </c>
      <c r="J908">
        <v>-90.613875253887414</v>
      </c>
      <c r="K908">
        <v>-64.687752063656944</v>
      </c>
      <c r="L908">
        <v>387.13628479144171</v>
      </c>
      <c r="M908">
        <v>384.46376166908351</v>
      </c>
      <c r="N908">
        <v>374.77833801119198</v>
      </c>
      <c r="O908">
        <v>407.49871430951481</v>
      </c>
      <c r="P908">
        <v>17.344035095608429</v>
      </c>
      <c r="Q908">
        <v>17.308265237545331</v>
      </c>
      <c r="R908">
        <v>14.67808495059244</v>
      </c>
      <c r="S908">
        <v>19.767898862093141</v>
      </c>
      <c r="T908">
        <v>53.194426517702588</v>
      </c>
      <c r="U908">
        <v>53.19434158680545</v>
      </c>
      <c r="V908">
        <v>53.157977513340157</v>
      </c>
      <c r="W908">
        <v>53.230525685008907</v>
      </c>
      <c r="X908">
        <v>4511.5214155323829</v>
      </c>
      <c r="Y908">
        <v>4537.5215947236866</v>
      </c>
      <c r="Z908">
        <v>4285.7757947128612</v>
      </c>
      <c r="AA908">
        <v>4656.8975530985672</v>
      </c>
      <c r="AB908">
        <v>1257.670497060722</v>
      </c>
      <c r="AC908">
        <v>1221.1915671541381</v>
      </c>
      <c r="AD908">
        <v>972.94023084025537</v>
      </c>
      <c r="AE908">
        <v>1710.2396909007</v>
      </c>
      <c r="AF908">
        <v>52.037354089087067</v>
      </c>
      <c r="AG908">
        <v>51.677908805726013</v>
      </c>
      <c r="AH908">
        <v>50.377419532307783</v>
      </c>
      <c r="AI908">
        <v>54.77252232356232</v>
      </c>
      <c r="AJ908">
        <v>0.41240973275013332</v>
      </c>
      <c r="AK908">
        <v>0.41240962320466779</v>
      </c>
      <c r="AL908">
        <v>0.41239430434567892</v>
      </c>
      <c r="AM908">
        <v>0.41242522573077739</v>
      </c>
      <c r="AN908">
        <v>0.9544578317121174</v>
      </c>
      <c r="AO908">
        <v>0.95445783171211729</v>
      </c>
      <c r="AP908">
        <v>0.95445783171211729</v>
      </c>
      <c r="AQ908">
        <v>0.95445783171211729</v>
      </c>
      <c r="AR908">
        <v>9.0035384329952954</v>
      </c>
      <c r="AS908">
        <v>9.0035384329952972</v>
      </c>
      <c r="AT908">
        <v>9.0035384329952972</v>
      </c>
      <c r="AU908">
        <v>9.0035384329952972</v>
      </c>
      <c r="AV908" t="str">
        <f>VLOOKUP(Sheet1[[#This Row],[NPDES ID2]],Combined_Sheet__Major_Only___2[[NPDES ID2]:[ECHO BFR]],3,FALSE)</f>
        <v>LA</v>
      </c>
      <c r="AW908" t="s">
        <v>87</v>
      </c>
      <c r="AX908" t="str">
        <f>VLOOKUP(Sheet1[[#This Row],[NPDES ID2]],Combined_Sheet__Major_Only___2[[NPDES ID2]:[ECHO BFR]],27,FALSE)</f>
        <v>tempSludgeStore</v>
      </c>
      <c r="AY908" t="str">
        <f>VLOOKUP(Sheet1[[#This Row],[NPDES ID2]],Combined_Sheet__Major_Only___2[[NPDES ID2]:[ECHO BFR]],28,FALSE)</f>
        <v>-</v>
      </c>
      <c r="AZ908" t="str">
        <f>VLOOKUP(Sheet1[[#This Row],[NPDES ID2]],Combined_Sheet__Major_Only___2[[NPDES ID2]:[ECHO BFR]],29,FALSE)</f>
        <v>thickening</v>
      </c>
      <c r="BA908">
        <f>VLOOKUP(Sheet1[[#This Row],[NPDES ID2]],Combined_Sheet__Major_Only___2[[NPDES ID2]:[ECHO BFR]],17,FALSE)</f>
        <v>30.002700000000001</v>
      </c>
      <c r="BB908">
        <f>VLOOKUP(Sheet1[[#This Row],[NPDES ID2]],Combined_Sheet__Major_Only___2[[NPDES ID2]:[ECHO BFR]],18,FALSE)</f>
        <v>-91.813590000000005</v>
      </c>
      <c r="BC908" t="str">
        <f>IF(ISNUMBER(SEARCH("aerobic",$AW908)),"aerobic","")</f>
        <v/>
      </c>
      <c r="BD908" t="str">
        <f>IF(ISNUMBER(SEARCH("anaer",$AW908)),"anaer","")</f>
        <v/>
      </c>
      <c r="BE908" t="str">
        <f>IF(ISNUMBER(SEARCH("thickening",$AZ908)),"thickening","")</f>
        <v>thickening</v>
      </c>
      <c r="BF908" s="2" t="str">
        <f>IF(ISNUMBER(SEARCH("airDry",$AW908)),"airDry","")</f>
        <v/>
      </c>
      <c r="BG908" s="2" t="str">
        <f>IF(ISNUMBER(SEARCH("heatDry",$AY908)),"heatDry","")</f>
        <v/>
      </c>
      <c r="BH908" s="2" t="str">
        <f>IF(AND(ISNUMBER(SEARCH("aerobic",$AW908)),ISNUMBER(SEARCH("anaer",$AW908))),"Combined Aer and Anaer.","")</f>
        <v/>
      </c>
    </row>
    <row r="909" spans="1:60" x14ac:dyDescent="0.3">
      <c r="A909" s="4">
        <v>907</v>
      </c>
      <c r="B909" t="s">
        <v>4417</v>
      </c>
      <c r="C909">
        <v>720</v>
      </c>
      <c r="D909">
        <v>274.67624440401801</v>
      </c>
      <c r="E909">
        <v>274.67373816387442</v>
      </c>
      <c r="F909">
        <v>220.83145062663809</v>
      </c>
      <c r="G909">
        <v>332.49061292811251</v>
      </c>
      <c r="H909">
        <v>-76.799239330022019</v>
      </c>
      <c r="I909">
        <v>-78.071251783434178</v>
      </c>
      <c r="J909">
        <v>-90.957167006527712</v>
      </c>
      <c r="K909">
        <v>-60.932830595813677</v>
      </c>
      <c r="L909">
        <v>465.64081122038948</v>
      </c>
      <c r="M909">
        <v>463.62320672994611</v>
      </c>
      <c r="N909">
        <v>456.30836878620141</v>
      </c>
      <c r="O909">
        <v>481.01882227220591</v>
      </c>
      <c r="P909">
        <v>16.981803159973548</v>
      </c>
      <c r="Q909">
        <v>17.163880014542059</v>
      </c>
      <c r="R909">
        <v>13.82963694305381</v>
      </c>
      <c r="S909">
        <v>19.434910822235949</v>
      </c>
      <c r="T909">
        <v>127.58200137687609</v>
      </c>
      <c r="U909">
        <v>127.58180164595539</v>
      </c>
      <c r="V909">
        <v>127.4962847125296</v>
      </c>
      <c r="W909">
        <v>127.66689533382529</v>
      </c>
      <c r="X909">
        <v>8879.9041408311987</v>
      </c>
      <c r="Y909">
        <v>8912.2933685669632</v>
      </c>
      <c r="Z909">
        <v>8599.0564034735071</v>
      </c>
      <c r="AA909">
        <v>9058.8405064313429</v>
      </c>
      <c r="AB909">
        <v>1567.898264131692</v>
      </c>
      <c r="AC909">
        <v>1554.8539351346251</v>
      </c>
      <c r="AD909">
        <v>1333.5381180817369</v>
      </c>
      <c r="AE909">
        <v>1865.1669324363049</v>
      </c>
      <c r="AF909">
        <v>63.382418140165363</v>
      </c>
      <c r="AG909">
        <v>63.107436857525123</v>
      </c>
      <c r="AH909">
        <v>62.114007878766422</v>
      </c>
      <c r="AI909">
        <v>65.472698788917683</v>
      </c>
      <c r="AJ909">
        <v>0.55071676734205033</v>
      </c>
      <c r="AK909">
        <v>0.5507165739530383</v>
      </c>
      <c r="AL909">
        <v>0.55068955003212416</v>
      </c>
      <c r="AM909">
        <v>0.55074409895226084</v>
      </c>
      <c r="AN909">
        <v>0.98025969136446112</v>
      </c>
      <c r="AO909">
        <v>0.98025969136446089</v>
      </c>
      <c r="AP909">
        <v>0.98025969136446089</v>
      </c>
      <c r="AQ909">
        <v>0.98025969136446089</v>
      </c>
      <c r="AR909">
        <v>13.892309567067921</v>
      </c>
      <c r="AS909">
        <v>13.892309567067921</v>
      </c>
      <c r="AT909">
        <v>13.892309567067921</v>
      </c>
      <c r="AU909">
        <v>13.892309567067921</v>
      </c>
      <c r="AV909" t="str">
        <f>VLOOKUP(Sheet1[[#This Row],[NPDES ID2]],Combined_Sheet__Major_Only___2[[NPDES ID2]:[ECHO BFR]],3,FALSE)</f>
        <v>CA</v>
      </c>
      <c r="AW909" t="s">
        <v>41</v>
      </c>
      <c r="AX909" t="str">
        <f>VLOOKUP(Sheet1[[#This Row],[NPDES ID2]],Combined_Sheet__Major_Only___2[[NPDES ID2]:[ECHO BFR]],27,FALSE)</f>
        <v>tempSludgeStore</v>
      </c>
      <c r="AY909" t="str">
        <f>VLOOKUP(Sheet1[[#This Row],[NPDES ID2]],Combined_Sheet__Major_Only___2[[NPDES ID2]:[ECHO BFR]],28,FALSE)</f>
        <v>-</v>
      </c>
      <c r="AZ909" t="str">
        <f>VLOOKUP(Sheet1[[#This Row],[NPDES ID2]],Combined_Sheet__Major_Only___2[[NPDES ID2]:[ECHO BFR]],29,FALSE)</f>
        <v>thickening</v>
      </c>
      <c r="BA909">
        <f>VLOOKUP(Sheet1[[#This Row],[NPDES ID2]],Combined_Sheet__Major_Only___2[[NPDES ID2]:[ECHO BFR]],17,FALSE)</f>
        <v>38.186751000000001</v>
      </c>
      <c r="BB909">
        <f>VLOOKUP(Sheet1[[#This Row],[NPDES ID2]],Combined_Sheet__Major_Only___2[[NPDES ID2]:[ECHO BFR]],18,FALSE)</f>
        <v>-121.70383200000001</v>
      </c>
      <c r="BC909" t="str">
        <f>IF(ISNUMBER(SEARCH("aerobic",$AW909)),"aerobic","")</f>
        <v>aerobic</v>
      </c>
      <c r="BD909" t="str">
        <f>IF(ISNUMBER(SEARCH("anaer",$AW909)),"anaer","")</f>
        <v/>
      </c>
      <c r="BE909" t="str">
        <f>IF(ISNUMBER(SEARCH("thickening",$AZ909)),"thickening","")</f>
        <v>thickening</v>
      </c>
      <c r="BF909" s="3" t="str">
        <f>IF(ISNUMBER(SEARCH("airDry",$AW909)),"airDry","")</f>
        <v/>
      </c>
      <c r="BG909" s="3" t="str">
        <f>IF(ISNUMBER(SEARCH("heatDry",$AY909)),"heatDry","")</f>
        <v/>
      </c>
      <c r="BH909" s="3" t="str">
        <f>IF(AND(ISNUMBER(SEARCH("aerobic",$AW909)),ISNUMBER(SEARCH("anaer",$AW909))),"Combined Aer and Anaer.","")</f>
        <v/>
      </c>
    </row>
    <row r="910" spans="1:60" x14ac:dyDescent="0.3">
      <c r="A910" s="4">
        <v>908</v>
      </c>
      <c r="B910" t="s">
        <v>4422</v>
      </c>
      <c r="C910">
        <v>716.72</v>
      </c>
      <c r="D910">
        <v>335.76215922951008</v>
      </c>
      <c r="E910">
        <v>337.19805531835522</v>
      </c>
      <c r="F910">
        <v>269.88454846049098</v>
      </c>
      <c r="G910">
        <v>404.39883532858141</v>
      </c>
      <c r="H910">
        <v>-77.78549471550204</v>
      </c>
      <c r="I910">
        <v>-77.855690110419545</v>
      </c>
      <c r="J910">
        <v>-90.638341006954903</v>
      </c>
      <c r="K910">
        <v>-64.737585078508971</v>
      </c>
      <c r="L910">
        <v>380.01129795409878</v>
      </c>
      <c r="M910">
        <v>377.38001190687368</v>
      </c>
      <c r="N910">
        <v>367.84481751151628</v>
      </c>
      <c r="O910">
        <v>400.05803014042209</v>
      </c>
      <c r="P910">
        <v>17.050276685204981</v>
      </c>
      <c r="Q910">
        <v>17.01289479475642</v>
      </c>
      <c r="R910">
        <v>14.43175674012511</v>
      </c>
      <c r="S910">
        <v>19.429932242452839</v>
      </c>
      <c r="T910">
        <v>42.370746101580082</v>
      </c>
      <c r="U910">
        <v>42.370677874531268</v>
      </c>
      <c r="V910">
        <v>42.341465732672283</v>
      </c>
      <c r="W910">
        <v>42.399745437898979</v>
      </c>
      <c r="X910">
        <v>3598.7254715182949</v>
      </c>
      <c r="Y910">
        <v>3619.5116951378</v>
      </c>
      <c r="Z910">
        <v>3418.153570165186</v>
      </c>
      <c r="AA910">
        <v>3715.0354974643742</v>
      </c>
      <c r="AB910">
        <v>733.01254695889361</v>
      </c>
      <c r="AC910">
        <v>721.48884123636071</v>
      </c>
      <c r="AD910">
        <v>606.98129253043135</v>
      </c>
      <c r="AE910">
        <v>915.77524693614725</v>
      </c>
      <c r="AF910">
        <v>51.96232198278183</v>
      </c>
      <c r="AG910">
        <v>51.602341126957228</v>
      </c>
      <c r="AH910">
        <v>50.299681539126418</v>
      </c>
      <c r="AI910">
        <v>54.701909448019173</v>
      </c>
      <c r="AJ910">
        <v>0.41149731983700932</v>
      </c>
      <c r="AK910">
        <v>0.41149722739246702</v>
      </c>
      <c r="AL910">
        <v>0.41148429542462661</v>
      </c>
      <c r="AM910">
        <v>0.41151039867612282</v>
      </c>
      <c r="AN910">
        <v>0.94376239727368538</v>
      </c>
      <c r="AO910">
        <v>0.94376239727368538</v>
      </c>
      <c r="AP910">
        <v>0.94376239727368538</v>
      </c>
      <c r="AQ910">
        <v>0.94376239727368538</v>
      </c>
      <c r="AR910">
        <v>10.51287016765516</v>
      </c>
      <c r="AS910">
        <v>10.51287016765516</v>
      </c>
      <c r="AT910">
        <v>10.51287016765516</v>
      </c>
      <c r="AU910">
        <v>10.51287016765516</v>
      </c>
      <c r="AV910" t="str">
        <f>VLOOKUP(Sheet1[[#This Row],[NPDES ID2]],Combined_Sheet__Major_Only___2[[NPDES ID2]:[ECHO BFR]],3,FALSE)</f>
        <v>MD</v>
      </c>
      <c r="AW910" t="s">
        <v>87</v>
      </c>
      <c r="AX910" t="str">
        <f>VLOOKUP(Sheet1[[#This Row],[NPDES ID2]],Combined_Sheet__Major_Only___2[[NPDES ID2]:[ECHO BFR]],27,FALSE)</f>
        <v>-</v>
      </c>
      <c r="AY910" t="str">
        <f>VLOOKUP(Sheet1[[#This Row],[NPDES ID2]],Combined_Sheet__Major_Only___2[[NPDES ID2]:[ECHO BFR]],28,FALSE)</f>
        <v>-</v>
      </c>
      <c r="AZ910" t="str">
        <f>VLOOKUP(Sheet1[[#This Row],[NPDES ID2]],Combined_Sheet__Major_Only___2[[NPDES ID2]:[ECHO BFR]],29,FALSE)</f>
        <v>thickening</v>
      </c>
      <c r="BA910">
        <f>VLOOKUP(Sheet1[[#This Row],[NPDES ID2]],Combined_Sheet__Major_Only___2[[NPDES ID2]:[ECHO BFR]],17,FALSE)</f>
        <v>39.081927</v>
      </c>
      <c r="BB910">
        <f>VLOOKUP(Sheet1[[#This Row],[NPDES ID2]],Combined_Sheet__Major_Only___2[[NPDES ID2]:[ECHO BFR]],18,FALSE)</f>
        <v>-76.826856000000006</v>
      </c>
      <c r="BC910" t="str">
        <f>IF(ISNUMBER(SEARCH("aerobic",$AW910)),"aerobic","")</f>
        <v/>
      </c>
      <c r="BD910" t="str">
        <f>IF(ISNUMBER(SEARCH("anaer",$AW910)),"anaer","")</f>
        <v/>
      </c>
      <c r="BE910" t="str">
        <f>IF(ISNUMBER(SEARCH("thickening",$AZ910)),"thickening","")</f>
        <v>thickening</v>
      </c>
      <c r="BF910" s="2" t="str">
        <f>IF(ISNUMBER(SEARCH("airDry",$AW910)),"airDry","")</f>
        <v/>
      </c>
      <c r="BG910" s="2" t="str">
        <f>IF(ISNUMBER(SEARCH("heatDry",$AY910)),"heatDry","")</f>
        <v/>
      </c>
      <c r="BH910" s="2" t="str">
        <f>IF(AND(ISNUMBER(SEARCH("aerobic",$AW910)),ISNUMBER(SEARCH("anaer",$AW910))),"Combined Aer and Anaer.","")</f>
        <v/>
      </c>
    </row>
    <row r="911" spans="1:60" x14ac:dyDescent="0.3">
      <c r="A911" s="4">
        <v>909</v>
      </c>
      <c r="B911" t="s">
        <v>4426</v>
      </c>
      <c r="C911">
        <v>715</v>
      </c>
      <c r="D911">
        <v>339.16760195717529</v>
      </c>
      <c r="E911">
        <v>340.65673598174158</v>
      </c>
      <c r="F911">
        <v>272.7592633727449</v>
      </c>
      <c r="G911">
        <v>408.75781019930002</v>
      </c>
      <c r="H911">
        <v>-77.789316698103562</v>
      </c>
      <c r="I911">
        <v>-77.801334479462525</v>
      </c>
      <c r="J911">
        <v>-90.535617827128803</v>
      </c>
      <c r="K911">
        <v>-64.944669285912667</v>
      </c>
      <c r="L911">
        <v>375.64498831062542</v>
      </c>
      <c r="M911">
        <v>372.99447601827052</v>
      </c>
      <c r="N911">
        <v>363.38870830489071</v>
      </c>
      <c r="O911">
        <v>395.83993162222959</v>
      </c>
      <c r="P911">
        <v>17.014620017719899</v>
      </c>
      <c r="Q911">
        <v>16.95749356404281</v>
      </c>
      <c r="R911">
        <v>14.416084999345889</v>
      </c>
      <c r="S911">
        <v>19.36867459548348</v>
      </c>
      <c r="T911">
        <v>66.066240021704871</v>
      </c>
      <c r="U911">
        <v>66.066135226139522</v>
      </c>
      <c r="V911">
        <v>66.021265882166418</v>
      </c>
      <c r="W911">
        <v>66.110782500053929</v>
      </c>
      <c r="X911">
        <v>5663.0413677480956</v>
      </c>
      <c r="Y911">
        <v>5696.3865532196496</v>
      </c>
      <c r="Z911">
        <v>5373.5424888633479</v>
      </c>
      <c r="AA911">
        <v>5849.6002326302496</v>
      </c>
      <c r="AB911">
        <v>1260.955088609732</v>
      </c>
      <c r="AC911">
        <v>1236.9108657377089</v>
      </c>
      <c r="AD911">
        <v>1026.071532494529</v>
      </c>
      <c r="AE911">
        <v>1611.7257352781071</v>
      </c>
      <c r="AF911">
        <v>51.489250588993677</v>
      </c>
      <c r="AG911">
        <v>51.125727616971041</v>
      </c>
      <c r="AH911">
        <v>49.810494961465302</v>
      </c>
      <c r="AI911">
        <v>54.255433012756512</v>
      </c>
      <c r="AJ911">
        <v>0.40574544643033711</v>
      </c>
      <c r="AK911">
        <v>0.40574533493315851</v>
      </c>
      <c r="AL911">
        <v>0.40572974436186859</v>
      </c>
      <c r="AM911">
        <v>0.40576121424402378</v>
      </c>
      <c r="AN911">
        <v>0.96285821623025525</v>
      </c>
      <c r="AO911">
        <v>0.96285821623025503</v>
      </c>
      <c r="AP911">
        <v>0.96285821623025503</v>
      </c>
      <c r="AQ911">
        <v>0.96285821623025503</v>
      </c>
      <c r="AR911">
        <v>9.9376471447355179</v>
      </c>
      <c r="AS911">
        <v>9.9376471447355197</v>
      </c>
      <c r="AT911">
        <v>9.9376471447355197</v>
      </c>
      <c r="AU911">
        <v>9.9376471447355197</v>
      </c>
      <c r="AV911" t="str">
        <f>VLOOKUP(Sheet1[[#This Row],[NPDES ID2]],Combined_Sheet__Major_Only___2[[NPDES ID2]:[ECHO BFR]],3,FALSE)</f>
        <v>VA</v>
      </c>
      <c r="AW911" t="s">
        <v>54</v>
      </c>
      <c r="AX911" t="str">
        <f>VLOOKUP(Sheet1[[#This Row],[NPDES ID2]],Combined_Sheet__Major_Only___2[[NPDES ID2]:[ECHO BFR]],27,FALSE)</f>
        <v>-</v>
      </c>
      <c r="AY911" t="str">
        <f>VLOOKUP(Sheet1[[#This Row],[NPDES ID2]],Combined_Sheet__Major_Only___2[[NPDES ID2]:[ECHO BFR]],28,FALSE)</f>
        <v>-</v>
      </c>
      <c r="AZ911" t="str">
        <f>VLOOKUP(Sheet1[[#This Row],[NPDES ID2]],Combined_Sheet__Major_Only___2[[NPDES ID2]:[ECHO BFR]],29,FALSE)</f>
        <v>thickening</v>
      </c>
      <c r="BA911">
        <f>VLOOKUP(Sheet1[[#This Row],[NPDES ID2]],Combined_Sheet__Major_Only___2[[NPDES ID2]:[ECHO BFR]],17,FALSE)</f>
        <v>38.288972000000001</v>
      </c>
      <c r="BB911">
        <f>VLOOKUP(Sheet1[[#This Row],[NPDES ID2]],Combined_Sheet__Major_Only___2[[NPDES ID2]:[ECHO BFR]],18,FALSE)</f>
        <v>-77.451110999999997</v>
      </c>
      <c r="BC911" t="str">
        <f>IF(ISNUMBER(SEARCH("aerobic",$AW911)),"aerobic","")</f>
        <v/>
      </c>
      <c r="BD911" t="str">
        <f>IF(ISNUMBER(SEARCH("anaer",$AW911)),"anaer","")</f>
        <v/>
      </c>
      <c r="BE911" t="str">
        <f>IF(ISNUMBER(SEARCH("thickening",$AZ911)),"thickening","")</f>
        <v>thickening</v>
      </c>
      <c r="BF911" s="3" t="str">
        <f>IF(ISNUMBER(SEARCH("airDry",$AW911)),"airDry","")</f>
        <v/>
      </c>
      <c r="BG911" s="3" t="str">
        <f>IF(ISNUMBER(SEARCH("heatDry",$AY911)),"heatDry","")</f>
        <v/>
      </c>
      <c r="BH911" s="3" t="str">
        <f>IF(AND(ISNUMBER(SEARCH("aerobic",$AW911)),ISNUMBER(SEARCH("anaer",$AW911))),"Combined Aer and Anaer.","")</f>
        <v/>
      </c>
    </row>
    <row r="912" spans="1:60" x14ac:dyDescent="0.3">
      <c r="A912" s="4">
        <v>910</v>
      </c>
      <c r="B912" t="s">
        <v>4430</v>
      </c>
      <c r="C912">
        <v>715</v>
      </c>
      <c r="D912">
        <v>289.47458383510332</v>
      </c>
      <c r="E912">
        <v>289.57172188643898</v>
      </c>
      <c r="F912">
        <v>232.90508642534419</v>
      </c>
      <c r="G912">
        <v>349.7455654609065</v>
      </c>
      <c r="H912">
        <v>-77.148834515670686</v>
      </c>
      <c r="I912">
        <v>-78.240425721800122</v>
      </c>
      <c r="J912">
        <v>-90.822984850403401</v>
      </c>
      <c r="K912">
        <v>-62.210423891065503</v>
      </c>
      <c r="L912">
        <v>439.96132006443702</v>
      </c>
      <c r="M912">
        <v>437.78969182701309</v>
      </c>
      <c r="N912">
        <v>429.91994964368229</v>
      </c>
      <c r="O912">
        <v>456.50656011356438</v>
      </c>
      <c r="P912">
        <v>16.905693842020082</v>
      </c>
      <c r="Q912">
        <v>17.04559405749875</v>
      </c>
      <c r="R912">
        <v>13.888924435490679</v>
      </c>
      <c r="S912">
        <v>19.409778224630671</v>
      </c>
      <c r="T912">
        <v>49.930608694603549</v>
      </c>
      <c r="U912">
        <v>49.930528800654663</v>
      </c>
      <c r="V912">
        <v>49.896321350532702</v>
      </c>
      <c r="W912">
        <v>49.964566949204887</v>
      </c>
      <c r="X912">
        <v>3652.8575127971649</v>
      </c>
      <c r="Y912">
        <v>3668.0026799353509</v>
      </c>
      <c r="Z912">
        <v>3521.4619000121911</v>
      </c>
      <c r="AA912">
        <v>3736.7640520961099</v>
      </c>
      <c r="AB912">
        <v>558.49738193445569</v>
      </c>
      <c r="AC912">
        <v>555.38391624451333</v>
      </c>
      <c r="AD912">
        <v>484.85387268974159</v>
      </c>
      <c r="AE912">
        <v>649.89422532567016</v>
      </c>
      <c r="AF912">
        <v>60.304278420856583</v>
      </c>
      <c r="AG912">
        <v>60.006433662356699</v>
      </c>
      <c r="AH912">
        <v>58.92895395443437</v>
      </c>
      <c r="AI912">
        <v>62.570501872332038</v>
      </c>
      <c r="AJ912">
        <v>0.51313055821927844</v>
      </c>
      <c r="AK912">
        <v>0.51313045707059635</v>
      </c>
      <c r="AL912">
        <v>0.51311630417329546</v>
      </c>
      <c r="AM912">
        <v>0.51314487176605417</v>
      </c>
      <c r="AN912">
        <v>0.95168715948304183</v>
      </c>
      <c r="AO912">
        <v>0.95168715948304194</v>
      </c>
      <c r="AP912">
        <v>0.95168715948304194</v>
      </c>
      <c r="AQ912">
        <v>0.95168715948304194</v>
      </c>
      <c r="AR912">
        <v>14.403867499934931</v>
      </c>
      <c r="AS912">
        <v>14.403867499934931</v>
      </c>
      <c r="AT912">
        <v>14.403867499934931</v>
      </c>
      <c r="AU912">
        <v>14.403867499934931</v>
      </c>
      <c r="AV912" t="str">
        <f>VLOOKUP(Sheet1[[#This Row],[NPDES ID2]],Combined_Sheet__Major_Only___2[[NPDES ID2]:[ECHO BFR]],3,FALSE)</f>
        <v>MO</v>
      </c>
      <c r="AW912" t="s">
        <v>41</v>
      </c>
      <c r="AX912" t="str">
        <f>VLOOKUP(Sheet1[[#This Row],[NPDES ID2]],Combined_Sheet__Major_Only___2[[NPDES ID2]:[ECHO BFR]],27,FALSE)</f>
        <v>-</v>
      </c>
      <c r="AY912" t="str">
        <f>VLOOKUP(Sheet1[[#This Row],[NPDES ID2]],Combined_Sheet__Major_Only___2[[NPDES ID2]:[ECHO BFR]],28,FALSE)</f>
        <v>-</v>
      </c>
      <c r="AZ912" t="str">
        <f>VLOOKUP(Sheet1[[#This Row],[NPDES ID2]],Combined_Sheet__Major_Only___2[[NPDES ID2]:[ECHO BFR]],29,FALSE)</f>
        <v>thickening</v>
      </c>
      <c r="BA912">
        <f>VLOOKUP(Sheet1[[#This Row],[NPDES ID2]],Combined_Sheet__Major_Only___2[[NPDES ID2]:[ECHO BFR]],17,FALSE)</f>
        <v>39.340277999999998</v>
      </c>
      <c r="BB912">
        <f>VLOOKUP(Sheet1[[#This Row],[NPDES ID2]],Combined_Sheet__Major_Only___2[[NPDES ID2]:[ECHO BFR]],18,FALSE)</f>
        <v>-94.349971999999994</v>
      </c>
      <c r="BC912" t="str">
        <f>IF(ISNUMBER(SEARCH("aerobic",$AW912)),"aerobic","")</f>
        <v>aerobic</v>
      </c>
      <c r="BD912" t="str">
        <f>IF(ISNUMBER(SEARCH("anaer",$AW912)),"anaer","")</f>
        <v/>
      </c>
      <c r="BE912" t="str">
        <f>IF(ISNUMBER(SEARCH("thickening",$AZ912)),"thickening","")</f>
        <v>thickening</v>
      </c>
      <c r="BF912" s="2" t="str">
        <f>IF(ISNUMBER(SEARCH("airDry",$AW912)),"airDry","")</f>
        <v/>
      </c>
      <c r="BG912" s="2" t="str">
        <f>IF(ISNUMBER(SEARCH("heatDry",$AY912)),"heatDry","")</f>
        <v/>
      </c>
      <c r="BH912" s="2" t="str">
        <f>IF(AND(ISNUMBER(SEARCH("aerobic",$AW912)),ISNUMBER(SEARCH("anaer",$AW912))),"Combined Aer and Anaer.","")</f>
        <v/>
      </c>
    </row>
    <row r="913" spans="1:60" x14ac:dyDescent="0.3">
      <c r="A913" s="4">
        <v>911</v>
      </c>
      <c r="B913" t="s">
        <v>4435</v>
      </c>
      <c r="C913">
        <v>710.76</v>
      </c>
      <c r="D913">
        <v>289.64621496253812</v>
      </c>
      <c r="E913">
        <v>289.76955815722812</v>
      </c>
      <c r="F913">
        <v>232.8233262128993</v>
      </c>
      <c r="G913">
        <v>350.07690656399092</v>
      </c>
      <c r="H913">
        <v>-77.132726693713366</v>
      </c>
      <c r="I913">
        <v>-78.229402768550102</v>
      </c>
      <c r="J913">
        <v>-90.820976417577242</v>
      </c>
      <c r="K913">
        <v>-62.17255971243349</v>
      </c>
      <c r="L913">
        <v>438.08269759370347</v>
      </c>
      <c r="M913">
        <v>435.92943568485703</v>
      </c>
      <c r="N913">
        <v>428.12598867074553</v>
      </c>
      <c r="O913">
        <v>454.48851125253708</v>
      </c>
      <c r="P913">
        <v>16.804079508423261</v>
      </c>
      <c r="Q913">
        <v>16.945828128994808</v>
      </c>
      <c r="R913">
        <v>13.80129002967994</v>
      </c>
      <c r="S913">
        <v>19.291120626092781</v>
      </c>
      <c r="T913">
        <v>58.454121494001157</v>
      </c>
      <c r="U913">
        <v>58.454028445980867</v>
      </c>
      <c r="V913">
        <v>58.414188939271597</v>
      </c>
      <c r="W913">
        <v>58.493670776604858</v>
      </c>
      <c r="X913">
        <v>4269.2835126982691</v>
      </c>
      <c r="Y913">
        <v>4286.9184044600279</v>
      </c>
      <c r="Z913">
        <v>4116.3362924919684</v>
      </c>
      <c r="AA913">
        <v>4366.9370801416808</v>
      </c>
      <c r="AB913">
        <v>644.73743125294914</v>
      </c>
      <c r="AC913">
        <v>641.25327914283605</v>
      </c>
      <c r="AD913">
        <v>560.69635506980228</v>
      </c>
      <c r="AE913">
        <v>748.72926806046883</v>
      </c>
      <c r="AF913">
        <v>60.405114431371032</v>
      </c>
      <c r="AG913">
        <v>60.108012926645948</v>
      </c>
      <c r="AH913">
        <v>59.033320848281313</v>
      </c>
      <c r="AI913">
        <v>62.665536563521208</v>
      </c>
      <c r="AJ913">
        <v>0.51436119435183258</v>
      </c>
      <c r="AK913">
        <v>0.51436108609628584</v>
      </c>
      <c r="AL913">
        <v>0.51434594051523452</v>
      </c>
      <c r="AM913">
        <v>0.5143765118960455</v>
      </c>
      <c r="AN913">
        <v>0.95831068107045159</v>
      </c>
      <c r="AO913">
        <v>0.95831068107045136</v>
      </c>
      <c r="AP913">
        <v>0.95831068107045136</v>
      </c>
      <c r="AQ913">
        <v>0.95831068107045136</v>
      </c>
      <c r="AR913">
        <v>14.53821422768177</v>
      </c>
      <c r="AS913">
        <v>14.53821422768177</v>
      </c>
      <c r="AT913">
        <v>14.53821422768177</v>
      </c>
      <c r="AU913">
        <v>14.53821422768177</v>
      </c>
      <c r="AV913" t="str">
        <f>VLOOKUP(Sheet1[[#This Row],[NPDES ID2]],Combined_Sheet__Major_Only___2[[NPDES ID2]:[ECHO BFR]],3,FALSE)</f>
        <v>AL</v>
      </c>
      <c r="AW913" t="s">
        <v>41</v>
      </c>
      <c r="AX913" t="str">
        <f>VLOOKUP(Sheet1[[#This Row],[NPDES ID2]],Combined_Sheet__Major_Only___2[[NPDES ID2]:[ECHO BFR]],27,FALSE)</f>
        <v>-</v>
      </c>
      <c r="AY913" t="str">
        <f>VLOOKUP(Sheet1[[#This Row],[NPDES ID2]],Combined_Sheet__Major_Only___2[[NPDES ID2]:[ECHO BFR]],28,FALSE)</f>
        <v>-</v>
      </c>
      <c r="AZ913" t="str">
        <f>VLOOKUP(Sheet1[[#This Row],[NPDES ID2]],Combined_Sheet__Major_Only___2[[NPDES ID2]:[ECHO BFR]],29,FALSE)</f>
        <v>thickening</v>
      </c>
      <c r="BA913">
        <f>VLOOKUP(Sheet1[[#This Row],[NPDES ID2]],Combined_Sheet__Major_Only___2[[NPDES ID2]:[ECHO BFR]],17,FALSE)</f>
        <v>34.346335000000003</v>
      </c>
      <c r="BB913">
        <f>VLOOKUP(Sheet1[[#This Row],[NPDES ID2]],Combined_Sheet__Major_Only___2[[NPDES ID2]:[ECHO BFR]],18,FALSE)</f>
        <v>-86.286714000000003</v>
      </c>
      <c r="BC913" t="str">
        <f>IF(ISNUMBER(SEARCH("aerobic",$AW913)),"aerobic","")</f>
        <v>aerobic</v>
      </c>
      <c r="BD913" t="str">
        <f>IF(ISNUMBER(SEARCH("anaer",$AW913)),"anaer","")</f>
        <v/>
      </c>
      <c r="BE913" t="str">
        <f>IF(ISNUMBER(SEARCH("thickening",$AZ913)),"thickening","")</f>
        <v>thickening</v>
      </c>
      <c r="BF913" s="3" t="str">
        <f>IF(ISNUMBER(SEARCH("airDry",$AW913)),"airDry","")</f>
        <v/>
      </c>
      <c r="BG913" s="3" t="str">
        <f>IF(ISNUMBER(SEARCH("heatDry",$AY913)),"heatDry","")</f>
        <v/>
      </c>
      <c r="BH913" s="3" t="str">
        <f>IF(AND(ISNUMBER(SEARCH("aerobic",$AW913)),ISNUMBER(SEARCH("anaer",$AW913))),"Combined Aer and Anaer.","")</f>
        <v/>
      </c>
    </row>
    <row r="914" spans="1:60" x14ac:dyDescent="0.3">
      <c r="A914" s="4">
        <v>912</v>
      </c>
      <c r="B914" t="s">
        <v>4440</v>
      </c>
      <c r="C914">
        <v>709</v>
      </c>
      <c r="D914">
        <v>274.66752942793858</v>
      </c>
      <c r="E914">
        <v>274.819127681456</v>
      </c>
      <c r="F914">
        <v>220.2755734242869</v>
      </c>
      <c r="G914">
        <v>332.80088036453878</v>
      </c>
      <c r="H914">
        <v>-76.818734769866126</v>
      </c>
      <c r="I914">
        <v>-78.075036509294563</v>
      </c>
      <c r="J914">
        <v>-90.989328233870623</v>
      </c>
      <c r="K914">
        <v>-60.876564929416517</v>
      </c>
      <c r="L914">
        <v>461.22489572409768</v>
      </c>
      <c r="M914">
        <v>459.25802467958721</v>
      </c>
      <c r="N914">
        <v>452.12871444427691</v>
      </c>
      <c r="O914">
        <v>476.21316465593691</v>
      </c>
      <c r="P914">
        <v>16.71754309345193</v>
      </c>
      <c r="Q914">
        <v>16.90364869258789</v>
      </c>
      <c r="R914">
        <v>13.60022883888637</v>
      </c>
      <c r="S914">
        <v>19.12477641770661</v>
      </c>
      <c r="T914">
        <v>78.976616374892487</v>
      </c>
      <c r="U914">
        <v>78.976491655146077</v>
      </c>
      <c r="V914">
        <v>78.923091559604217</v>
      </c>
      <c r="W914">
        <v>79.029627459719947</v>
      </c>
      <c r="X914">
        <v>5464.6896236839784</v>
      </c>
      <c r="Y914">
        <v>5484.2819512295318</v>
      </c>
      <c r="Z914">
        <v>5294.6439003694186</v>
      </c>
      <c r="AA914">
        <v>5573.0301078551029</v>
      </c>
      <c r="AB914">
        <v>1080.2543138673509</v>
      </c>
      <c r="AC914">
        <v>1068.437754561106</v>
      </c>
      <c r="AD914">
        <v>901.60601344887903</v>
      </c>
      <c r="AE914">
        <v>1312.407798663774</v>
      </c>
      <c r="AF914">
        <v>63.75448264060843</v>
      </c>
      <c r="AG914">
        <v>63.482342466002819</v>
      </c>
      <c r="AH914">
        <v>62.498571325168612</v>
      </c>
      <c r="AI914">
        <v>65.824062583657025</v>
      </c>
      <c r="AJ914">
        <v>0.55526256755499326</v>
      </c>
      <c r="AK914">
        <v>0.55526242139872561</v>
      </c>
      <c r="AL914">
        <v>0.55524198246063639</v>
      </c>
      <c r="AM914">
        <v>0.55528323880096264</v>
      </c>
      <c r="AN914">
        <v>0.96865686787739425</v>
      </c>
      <c r="AO914">
        <v>0.96865686787739391</v>
      </c>
      <c r="AP914">
        <v>0.96865686787739391</v>
      </c>
      <c r="AQ914">
        <v>0.96865686787739391</v>
      </c>
      <c r="AR914">
        <v>13.111186835452649</v>
      </c>
      <c r="AS914">
        <v>13.111186835452649</v>
      </c>
      <c r="AT914">
        <v>13.111186835452649</v>
      </c>
      <c r="AU914">
        <v>13.111186835452649</v>
      </c>
      <c r="AV914" t="str">
        <f>VLOOKUP(Sheet1[[#This Row],[NPDES ID2]],Combined_Sheet__Major_Only___2[[NPDES ID2]:[ECHO BFR]],3,FALSE)</f>
        <v>AL</v>
      </c>
      <c r="AW914" t="s">
        <v>41</v>
      </c>
      <c r="AX914" t="str">
        <f>VLOOKUP(Sheet1[[#This Row],[NPDES ID2]],Combined_Sheet__Major_Only___2[[NPDES ID2]:[ECHO BFR]],27,FALSE)</f>
        <v>-</v>
      </c>
      <c r="AY914" t="str">
        <f>VLOOKUP(Sheet1[[#This Row],[NPDES ID2]],Combined_Sheet__Major_Only___2[[NPDES ID2]:[ECHO BFR]],28,FALSE)</f>
        <v>-</v>
      </c>
      <c r="AZ914" t="str">
        <f>VLOOKUP(Sheet1[[#This Row],[NPDES ID2]],Combined_Sheet__Major_Only___2[[NPDES ID2]:[ECHO BFR]],29,FALSE)</f>
        <v>thickening</v>
      </c>
      <c r="BA914">
        <f>VLOOKUP(Sheet1[[#This Row],[NPDES ID2]],Combined_Sheet__Major_Only___2[[NPDES ID2]:[ECHO BFR]],17,FALSE)</f>
        <v>34.567014</v>
      </c>
      <c r="BB914">
        <f>VLOOKUP(Sheet1[[#This Row],[NPDES ID2]],Combined_Sheet__Major_Only___2[[NPDES ID2]:[ECHO BFR]],18,FALSE)</f>
        <v>-86.755390000000006</v>
      </c>
      <c r="BC914" t="str">
        <f>IF(ISNUMBER(SEARCH("aerobic",$AW914)),"aerobic","")</f>
        <v>aerobic</v>
      </c>
      <c r="BD914" t="str">
        <f>IF(ISNUMBER(SEARCH("anaer",$AW914)),"anaer","")</f>
        <v/>
      </c>
      <c r="BE914" t="str">
        <f>IF(ISNUMBER(SEARCH("thickening",$AZ914)),"thickening","")</f>
        <v>thickening</v>
      </c>
      <c r="BF914" s="2" t="str">
        <f>IF(ISNUMBER(SEARCH("airDry",$AW914)),"airDry","")</f>
        <v/>
      </c>
      <c r="BG914" s="2" t="str">
        <f>IF(ISNUMBER(SEARCH("heatDry",$AY914)),"heatDry","")</f>
        <v/>
      </c>
      <c r="BH914" s="2" t="str">
        <f>IF(AND(ISNUMBER(SEARCH("aerobic",$AW914)),ISNUMBER(SEARCH("anaer",$AW914))),"Combined Aer and Anaer.","")</f>
        <v/>
      </c>
    </row>
    <row r="915" spans="1:60" x14ac:dyDescent="0.3">
      <c r="A915" s="4">
        <v>913</v>
      </c>
      <c r="B915" t="s">
        <v>4444</v>
      </c>
      <c r="C915">
        <v>703.8</v>
      </c>
      <c r="D915">
        <v>286.5992717084228</v>
      </c>
      <c r="E915">
        <v>286.67631326674382</v>
      </c>
      <c r="F915">
        <v>229.92785647918399</v>
      </c>
      <c r="G915">
        <v>346.78015966583507</v>
      </c>
      <c r="H915">
        <v>-77.068817516463042</v>
      </c>
      <c r="I915">
        <v>-78.28914280123638</v>
      </c>
      <c r="J915">
        <v>-90.949923196524864</v>
      </c>
      <c r="K915">
        <v>-61.947820139025403</v>
      </c>
      <c r="L915">
        <v>440.05593317816118</v>
      </c>
      <c r="M915">
        <v>437.97046279534459</v>
      </c>
      <c r="N915">
        <v>430.41288620286838</v>
      </c>
      <c r="O915">
        <v>455.9448680611348</v>
      </c>
      <c r="P915">
        <v>16.628143212308991</v>
      </c>
      <c r="Q915">
        <v>16.78889914900255</v>
      </c>
      <c r="R915">
        <v>13.62283303547073</v>
      </c>
      <c r="S915">
        <v>19.071755517335369</v>
      </c>
      <c r="T915">
        <v>49.251026492500849</v>
      </c>
      <c r="U915">
        <v>49.25094764732998</v>
      </c>
      <c r="V915">
        <v>49.217189242749242</v>
      </c>
      <c r="W915">
        <v>49.284538972782236</v>
      </c>
      <c r="X915">
        <v>3545.834056036535</v>
      </c>
      <c r="Y915">
        <v>3559.9513538581241</v>
      </c>
      <c r="Z915">
        <v>3423.3355509962571</v>
      </c>
      <c r="AA915">
        <v>3624.0074385548592</v>
      </c>
      <c r="AB915">
        <v>572.89086310455912</v>
      </c>
      <c r="AC915">
        <v>569.15503014594697</v>
      </c>
      <c r="AD915">
        <v>493.58296598814081</v>
      </c>
      <c r="AE915">
        <v>671.43769180071411</v>
      </c>
      <c r="AF915">
        <v>61.277095162534607</v>
      </c>
      <c r="AG915">
        <v>60.986509607447118</v>
      </c>
      <c r="AH915">
        <v>59.935342667654318</v>
      </c>
      <c r="AI915">
        <v>63.488008453289993</v>
      </c>
      <c r="AJ915">
        <v>0.525004996954339</v>
      </c>
      <c r="AK915">
        <v>0.52500489437729003</v>
      </c>
      <c r="AL915">
        <v>0.52499054140808588</v>
      </c>
      <c r="AM915">
        <v>0.52501951283838855</v>
      </c>
      <c r="AN915">
        <v>0.95106730944719065</v>
      </c>
      <c r="AO915">
        <v>0.95106730944719065</v>
      </c>
      <c r="AP915">
        <v>0.95106730944719065</v>
      </c>
      <c r="AQ915">
        <v>0.95106730944719065</v>
      </c>
      <c r="AR915">
        <v>14.153182707650251</v>
      </c>
      <c r="AS915">
        <v>14.15318270765024</v>
      </c>
      <c r="AT915">
        <v>14.15318270765024</v>
      </c>
      <c r="AU915">
        <v>14.15318270765024</v>
      </c>
      <c r="AV915" t="str">
        <f>VLOOKUP(Sheet1[[#This Row],[NPDES ID2]],Combined_Sheet__Major_Only___2[[NPDES ID2]:[ECHO BFR]],3,FALSE)</f>
        <v>NY</v>
      </c>
      <c r="AW915" t="s">
        <v>12181</v>
      </c>
      <c r="AX915" t="str">
        <f>VLOOKUP(Sheet1[[#This Row],[NPDES ID2]],Combined_Sheet__Major_Only___2[[NPDES ID2]:[ECHO BFR]],27,FALSE)</f>
        <v>-</v>
      </c>
      <c r="AY915" t="str">
        <f>VLOOKUP(Sheet1[[#This Row],[NPDES ID2]],Combined_Sheet__Major_Only___2[[NPDES ID2]:[ECHO BFR]],28,FALSE)</f>
        <v>-</v>
      </c>
      <c r="AZ915" t="str">
        <f>VLOOKUP(Sheet1[[#This Row],[NPDES ID2]],Combined_Sheet__Major_Only___2[[NPDES ID2]:[ECHO BFR]],29,FALSE)</f>
        <v>preliminaryOps, thickening</v>
      </c>
      <c r="BA915">
        <f>VLOOKUP(Sheet1[[#This Row],[NPDES ID2]],Combined_Sheet__Major_Only___2[[NPDES ID2]:[ECHO BFR]],17,FALSE)</f>
        <v>40.881219999999999</v>
      </c>
      <c r="BB915">
        <f>VLOOKUP(Sheet1[[#This Row],[NPDES ID2]],Combined_Sheet__Major_Only___2[[NPDES ID2]:[ECHO BFR]],18,FALSE)</f>
        <v>-73.422089999999997</v>
      </c>
      <c r="BC915" t="str">
        <f>IF(ISNUMBER(SEARCH("aerobic",$AW915)),"aerobic","")</f>
        <v/>
      </c>
      <c r="BD915" t="str">
        <f>IF(ISNUMBER(SEARCH("anaer",$AW915)),"anaer","")</f>
        <v>anaer</v>
      </c>
      <c r="BE915" t="str">
        <f>IF(ISNUMBER(SEARCH("thickening",$AZ915)),"thickening","")</f>
        <v>thickening</v>
      </c>
      <c r="BF915" s="3" t="str">
        <f>IF(ISNUMBER(SEARCH("airDry",$AW915)),"airDry","")</f>
        <v/>
      </c>
      <c r="BG915" s="3" t="str">
        <f>IF(ISNUMBER(SEARCH("heatDry",$AY915)),"heatDry","")</f>
        <v/>
      </c>
      <c r="BH915" s="3" t="str">
        <f>IF(AND(ISNUMBER(SEARCH("aerobic",$AW915)),ISNUMBER(SEARCH("anaer",$AW915))),"Combined Aer and Anaer.","")</f>
        <v/>
      </c>
    </row>
    <row r="916" spans="1:60" x14ac:dyDescent="0.3">
      <c r="A916" s="4">
        <v>914</v>
      </c>
      <c r="B916" t="s">
        <v>4449</v>
      </c>
      <c r="C916">
        <v>700</v>
      </c>
      <c r="D916">
        <v>275.98905061409471</v>
      </c>
      <c r="E916">
        <v>276.25629875998698</v>
      </c>
      <c r="F916">
        <v>221.01343308333</v>
      </c>
      <c r="G916">
        <v>334.60155731340308</v>
      </c>
      <c r="H916">
        <v>-76.838335960533328</v>
      </c>
      <c r="I916">
        <v>-78.101317883859537</v>
      </c>
      <c r="J916">
        <v>-91.025133338558177</v>
      </c>
      <c r="K916">
        <v>-60.915081744178522</v>
      </c>
      <c r="L916">
        <v>455.43350667498157</v>
      </c>
      <c r="M916">
        <v>453.49198737937633</v>
      </c>
      <c r="N916">
        <v>446.45516473179669</v>
      </c>
      <c r="O916">
        <v>470.22744474471222</v>
      </c>
      <c r="P916">
        <v>16.505300385608209</v>
      </c>
      <c r="Q916">
        <v>16.689186531388881</v>
      </c>
      <c r="R916">
        <v>13.42730412910193</v>
      </c>
      <c r="S916">
        <v>18.88172151835726</v>
      </c>
      <c r="T916">
        <v>72.189896636251689</v>
      </c>
      <c r="U916">
        <v>72.189782390238122</v>
      </c>
      <c r="V916">
        <v>72.140866735619838</v>
      </c>
      <c r="W916">
        <v>72.238455948553437</v>
      </c>
      <c r="X916">
        <v>4994.3948616481057</v>
      </c>
      <c r="Y916">
        <v>5012.2894773763701</v>
      </c>
      <c r="Z916">
        <v>4839.0541571203667</v>
      </c>
      <c r="AA916">
        <v>5093.3704031806792</v>
      </c>
      <c r="AB916">
        <v>813.15428807619082</v>
      </c>
      <c r="AC916">
        <v>807.58504587111747</v>
      </c>
      <c r="AD916">
        <v>700.33964499757292</v>
      </c>
      <c r="AE916">
        <v>954.25605516899179</v>
      </c>
      <c r="AF916">
        <v>63.763032408117148</v>
      </c>
      <c r="AG916">
        <v>63.490979141816467</v>
      </c>
      <c r="AH916">
        <v>62.507285434004856</v>
      </c>
      <c r="AI916">
        <v>65.832301320720575</v>
      </c>
      <c r="AJ916">
        <v>0.55536703390046105</v>
      </c>
      <c r="AK916">
        <v>0.55536690544214917</v>
      </c>
      <c r="AL916">
        <v>0.55534893656339301</v>
      </c>
      <c r="AM916">
        <v>0.55538520688284909</v>
      </c>
      <c r="AN916">
        <v>0.96585454495450696</v>
      </c>
      <c r="AO916">
        <v>0.96585454495450707</v>
      </c>
      <c r="AP916">
        <v>0.96585454495450707</v>
      </c>
      <c r="AQ916">
        <v>0.96585454495450707</v>
      </c>
      <c r="AR916">
        <v>14.65981818019478</v>
      </c>
      <c r="AS916">
        <v>14.65981818019478</v>
      </c>
      <c r="AT916">
        <v>14.65981818019478</v>
      </c>
      <c r="AU916">
        <v>14.65981818019478</v>
      </c>
      <c r="AV916" t="str">
        <f>VLOOKUP(Sheet1[[#This Row],[NPDES ID2]],Combined_Sheet__Major_Only___2[[NPDES ID2]:[ECHO BFR]],3,FALSE)</f>
        <v>CO</v>
      </c>
      <c r="AW916" t="s">
        <v>41</v>
      </c>
      <c r="AX916" t="str">
        <f>VLOOKUP(Sheet1[[#This Row],[NPDES ID2]],Combined_Sheet__Major_Only___2[[NPDES ID2]:[ECHO BFR]],27,FALSE)</f>
        <v>-</v>
      </c>
      <c r="AY916" t="str">
        <f>VLOOKUP(Sheet1[[#This Row],[NPDES ID2]],Combined_Sheet__Major_Only___2[[NPDES ID2]:[ECHO BFR]],28,FALSE)</f>
        <v>-</v>
      </c>
      <c r="AZ916" t="str">
        <f>VLOOKUP(Sheet1[[#This Row],[NPDES ID2]],Combined_Sheet__Major_Only___2[[NPDES ID2]:[ECHO BFR]],29,FALSE)</f>
        <v>thickening</v>
      </c>
      <c r="BA916">
        <f>VLOOKUP(Sheet1[[#This Row],[NPDES ID2]],Combined_Sheet__Major_Only___2[[NPDES ID2]:[ECHO BFR]],17,FALSE)</f>
        <v>39.566229999999997</v>
      </c>
      <c r="BB916">
        <f>VLOOKUP(Sheet1[[#This Row],[NPDES ID2]],Combined_Sheet__Major_Only___2[[NPDES ID2]:[ECHO BFR]],18,FALSE)</f>
        <v>-106.0523</v>
      </c>
      <c r="BC916" t="str">
        <f>IF(ISNUMBER(SEARCH("aerobic",$AW916)),"aerobic","")</f>
        <v>aerobic</v>
      </c>
      <c r="BD916" t="str">
        <f>IF(ISNUMBER(SEARCH("anaer",$AW916)),"anaer","")</f>
        <v/>
      </c>
      <c r="BE916" t="str">
        <f>IF(ISNUMBER(SEARCH("thickening",$AZ916)),"thickening","")</f>
        <v>thickening</v>
      </c>
      <c r="BF916" s="2" t="str">
        <f>IF(ISNUMBER(SEARCH("airDry",$AW916)),"airDry","")</f>
        <v/>
      </c>
      <c r="BG916" s="2" t="str">
        <f>IF(ISNUMBER(SEARCH("heatDry",$AY916)),"heatDry","")</f>
        <v/>
      </c>
      <c r="BH916" s="2" t="str">
        <f>IF(AND(ISNUMBER(SEARCH("aerobic",$AW916)),ISNUMBER(SEARCH("anaer",$AW916))),"Combined Aer and Anaer.","")</f>
        <v/>
      </c>
    </row>
    <row r="917" spans="1:60" x14ac:dyDescent="0.3">
      <c r="A917" s="4">
        <v>915</v>
      </c>
      <c r="B917" t="s">
        <v>4454</v>
      </c>
      <c r="C917">
        <v>698</v>
      </c>
      <c r="D917">
        <v>276.98623265081562</v>
      </c>
      <c r="E917">
        <v>277.26024553280888</v>
      </c>
      <c r="F917">
        <v>221.84838121885801</v>
      </c>
      <c r="G917">
        <v>335.81954142918761</v>
      </c>
      <c r="H917">
        <v>-76.813253137512291</v>
      </c>
      <c r="I917">
        <v>-78.076750471842203</v>
      </c>
      <c r="J917">
        <v>-90.980385373399528</v>
      </c>
      <c r="K917">
        <v>-60.903625819955451</v>
      </c>
      <c r="L917">
        <v>453.00491522735729</v>
      </c>
      <c r="M917">
        <v>451.06069972635481</v>
      </c>
      <c r="N917">
        <v>444.01292302126251</v>
      </c>
      <c r="O917">
        <v>467.82166458268</v>
      </c>
      <c r="P917">
        <v>16.460082291257361</v>
      </c>
      <c r="Q917">
        <v>16.640614014076441</v>
      </c>
      <c r="R917">
        <v>13.396385269107521</v>
      </c>
      <c r="S917">
        <v>18.833274780332491</v>
      </c>
      <c r="T917">
        <v>104.7892142483194</v>
      </c>
      <c r="U917">
        <v>104.789049692796</v>
      </c>
      <c r="V917">
        <v>104.7185934825617</v>
      </c>
      <c r="W917">
        <v>104.85915719691251</v>
      </c>
      <c r="X917">
        <v>7267.8195474200938</v>
      </c>
      <c r="Y917">
        <v>7294.0619321645454</v>
      </c>
      <c r="Z917">
        <v>7040.175701456481</v>
      </c>
      <c r="AA917">
        <v>7412.8517684489598</v>
      </c>
      <c r="AB917">
        <v>1250.7941561782529</v>
      </c>
      <c r="AC917">
        <v>1240.9908892959049</v>
      </c>
      <c r="AD917">
        <v>1068.2091069152721</v>
      </c>
      <c r="AE917">
        <v>1481.402750325736</v>
      </c>
      <c r="AF917">
        <v>63.605394678150027</v>
      </c>
      <c r="AG917">
        <v>63.332117793693882</v>
      </c>
      <c r="AH917">
        <v>62.344464702715221</v>
      </c>
      <c r="AI917">
        <v>65.683283315454062</v>
      </c>
      <c r="AJ917">
        <v>0.55344097891184219</v>
      </c>
      <c r="AK917">
        <v>0.5534408152013861</v>
      </c>
      <c r="AL917">
        <v>0.55341792777041932</v>
      </c>
      <c r="AM917">
        <v>0.55346412664868061</v>
      </c>
      <c r="AN917">
        <v>0.97611306659322183</v>
      </c>
      <c r="AO917">
        <v>0.9761130665932215</v>
      </c>
      <c r="AP917">
        <v>0.9761130665932215</v>
      </c>
      <c r="AQ917">
        <v>0.9761130665932215</v>
      </c>
      <c r="AR917">
        <v>14.15071387645702</v>
      </c>
      <c r="AS917">
        <v>14.15071387645702</v>
      </c>
      <c r="AT917">
        <v>14.15071387645702</v>
      </c>
      <c r="AU917">
        <v>14.15071387645702</v>
      </c>
      <c r="AV917" t="str">
        <f>VLOOKUP(Sheet1[[#This Row],[NPDES ID2]],Combined_Sheet__Major_Only___2[[NPDES ID2]:[ECHO BFR]],3,FALSE)</f>
        <v>MT</v>
      </c>
      <c r="AW917" t="s">
        <v>12181</v>
      </c>
      <c r="AX917" t="str">
        <f>VLOOKUP(Sheet1[[#This Row],[NPDES ID2]],Combined_Sheet__Major_Only___2[[NPDES ID2]:[ECHO BFR]],27,FALSE)</f>
        <v>methaneBioCaptureRecover</v>
      </c>
      <c r="AY917" t="str">
        <f>VLOOKUP(Sheet1[[#This Row],[NPDES ID2]],Combined_Sheet__Major_Only___2[[NPDES ID2]:[ECHO BFR]],28,FALSE)</f>
        <v>-</v>
      </c>
      <c r="AZ917" t="str">
        <f>VLOOKUP(Sheet1[[#This Row],[NPDES ID2]],Combined_Sheet__Major_Only___2[[NPDES ID2]:[ECHO BFR]],29,FALSE)</f>
        <v>thickening</v>
      </c>
      <c r="BA917">
        <f>VLOOKUP(Sheet1[[#This Row],[NPDES ID2]],Combined_Sheet__Major_Only___2[[NPDES ID2]:[ECHO BFR]],17,FALSE)</f>
        <v>48.176690000000001</v>
      </c>
      <c r="BB917">
        <f>VLOOKUP(Sheet1[[#This Row],[NPDES ID2]],Combined_Sheet__Major_Only___2[[NPDES ID2]:[ECHO BFR]],18,FALSE)</f>
        <v>-114.30936</v>
      </c>
      <c r="BC917" t="str">
        <f>IF(ISNUMBER(SEARCH("aerobic",$AW917)),"aerobic","")</f>
        <v/>
      </c>
      <c r="BD917" t="str">
        <f>IF(ISNUMBER(SEARCH("anaer",$AW917)),"anaer","")</f>
        <v>anaer</v>
      </c>
      <c r="BE917" t="str">
        <f>IF(ISNUMBER(SEARCH("thickening",$AZ917)),"thickening","")</f>
        <v>thickening</v>
      </c>
      <c r="BF917" s="3" t="str">
        <f>IF(ISNUMBER(SEARCH("airDry",$AW917)),"airDry","")</f>
        <v/>
      </c>
      <c r="BG917" s="3" t="str">
        <f>IF(ISNUMBER(SEARCH("heatDry",$AY917)),"heatDry","")</f>
        <v/>
      </c>
      <c r="BH917" s="3" t="str">
        <f>IF(AND(ISNUMBER(SEARCH("aerobic",$AW917)),ISNUMBER(SEARCH("anaer",$AW917))),"Combined Aer and Anaer.","")</f>
        <v/>
      </c>
    </row>
    <row r="918" spans="1:60" x14ac:dyDescent="0.3">
      <c r="A918" s="4">
        <v>916</v>
      </c>
      <c r="B918" t="s">
        <v>4459</v>
      </c>
      <c r="C918">
        <v>697.45</v>
      </c>
      <c r="D918">
        <v>301.47864238876531</v>
      </c>
      <c r="E918">
        <v>301.83258982501928</v>
      </c>
      <c r="F918">
        <v>241.9905806484083</v>
      </c>
      <c r="G918">
        <v>364.13665547188009</v>
      </c>
      <c r="H918">
        <v>-77.228871108747441</v>
      </c>
      <c r="I918">
        <v>-78.145785187033908</v>
      </c>
      <c r="J918">
        <v>-90.428130106224458</v>
      </c>
      <c r="K918">
        <v>-62.612479744253278</v>
      </c>
      <c r="L918">
        <v>416.06548324683581</v>
      </c>
      <c r="M918">
        <v>413.84978479432311</v>
      </c>
      <c r="N918">
        <v>405.81830814865509</v>
      </c>
      <c r="O918">
        <v>432.95038290751518</v>
      </c>
      <c r="P918">
        <v>16.513890826588391</v>
      </c>
      <c r="Q918">
        <v>16.646313220546642</v>
      </c>
      <c r="R918">
        <v>13.69200302242608</v>
      </c>
      <c r="S918">
        <v>19.015808688564061</v>
      </c>
      <c r="T918">
        <v>114.56684765260241</v>
      </c>
      <c r="U918">
        <v>114.5666680075624</v>
      </c>
      <c r="V918">
        <v>114.48975105914199</v>
      </c>
      <c r="W918">
        <v>114.64320427399051</v>
      </c>
      <c r="X918">
        <v>8645.9178882491797</v>
      </c>
      <c r="Y918">
        <v>8684.6211090794714</v>
      </c>
      <c r="Z918">
        <v>8310.4650823191369</v>
      </c>
      <c r="AA918">
        <v>8860.3800313486317</v>
      </c>
      <c r="AB918">
        <v>1331.8815077910631</v>
      </c>
      <c r="AC918">
        <v>1324.0544549448921</v>
      </c>
      <c r="AD918">
        <v>1154.42334575268</v>
      </c>
      <c r="AE918">
        <v>1556.067273797597</v>
      </c>
      <c r="AF918">
        <v>58.465068894562179</v>
      </c>
      <c r="AG918">
        <v>58.153433095319031</v>
      </c>
      <c r="AH918">
        <v>57.026725895776352</v>
      </c>
      <c r="AI918">
        <v>60.835245008413487</v>
      </c>
      <c r="AJ918">
        <v>0.4906923186484573</v>
      </c>
      <c r="AK918">
        <v>0.49069216352624029</v>
      </c>
      <c r="AL918">
        <v>0.49067048051110412</v>
      </c>
      <c r="AM918">
        <v>0.49071424837082728</v>
      </c>
      <c r="AN918">
        <v>0.97808761074449935</v>
      </c>
      <c r="AO918">
        <v>0.97808761074449957</v>
      </c>
      <c r="AP918">
        <v>0.97808761074449957</v>
      </c>
      <c r="AQ918">
        <v>0.97808761074449957</v>
      </c>
      <c r="AR918">
        <v>13.899946190831081</v>
      </c>
      <c r="AS918">
        <v>13.899946190831081</v>
      </c>
      <c r="AT918">
        <v>13.899946190831081</v>
      </c>
      <c r="AU918">
        <v>13.899946190831081</v>
      </c>
      <c r="AV918" t="str">
        <f>VLOOKUP(Sheet1[[#This Row],[NPDES ID2]],Combined_Sheet__Major_Only___2[[NPDES ID2]:[ECHO BFR]],3,FALSE)</f>
        <v>IL</v>
      </c>
      <c r="AW918" t="s">
        <v>41</v>
      </c>
      <c r="AX918" t="str">
        <f>VLOOKUP(Sheet1[[#This Row],[NPDES ID2]],Combined_Sheet__Major_Only___2[[NPDES ID2]:[ECHO BFR]],27,FALSE)</f>
        <v>-</v>
      </c>
      <c r="AY918" t="str">
        <f>VLOOKUP(Sheet1[[#This Row],[NPDES ID2]],Combined_Sheet__Major_Only___2[[NPDES ID2]:[ECHO BFR]],28,FALSE)</f>
        <v>-</v>
      </c>
      <c r="AZ918" t="str">
        <f>VLOOKUP(Sheet1[[#This Row],[NPDES ID2]],Combined_Sheet__Major_Only___2[[NPDES ID2]:[ECHO BFR]],29,FALSE)</f>
        <v>thickening</v>
      </c>
      <c r="BA918">
        <f>VLOOKUP(Sheet1[[#This Row],[NPDES ID2]],Combined_Sheet__Major_Only___2[[NPDES ID2]:[ECHO BFR]],17,FALSE)</f>
        <v>42.112763999999999</v>
      </c>
      <c r="BB918">
        <f>VLOOKUP(Sheet1[[#This Row],[NPDES ID2]],Combined_Sheet__Major_Only___2[[NPDES ID2]:[ECHO BFR]],18,FALSE)</f>
        <v>-88.276137000000006</v>
      </c>
      <c r="BC918" t="str">
        <f>IF(ISNUMBER(SEARCH("aerobic",$AW918)),"aerobic","")</f>
        <v>aerobic</v>
      </c>
      <c r="BD918" t="str">
        <f>IF(ISNUMBER(SEARCH("anaer",$AW918)),"anaer","")</f>
        <v/>
      </c>
      <c r="BE918" t="str">
        <f>IF(ISNUMBER(SEARCH("thickening",$AZ918)),"thickening","")</f>
        <v>thickening</v>
      </c>
      <c r="BF918" s="2" t="str">
        <f>IF(ISNUMBER(SEARCH("airDry",$AW918)),"airDry","")</f>
        <v/>
      </c>
      <c r="BG918" s="2" t="str">
        <f>IF(ISNUMBER(SEARCH("heatDry",$AY918)),"heatDry","")</f>
        <v/>
      </c>
      <c r="BH918" s="2" t="str">
        <f>IF(AND(ISNUMBER(SEARCH("aerobic",$AW918)),ISNUMBER(SEARCH("anaer",$AW918))),"Combined Aer and Anaer.","")</f>
        <v/>
      </c>
    </row>
    <row r="919" spans="1:60" x14ac:dyDescent="0.3">
      <c r="A919" s="4">
        <v>917</v>
      </c>
      <c r="B919" t="s">
        <v>4464</v>
      </c>
      <c r="C919">
        <v>694.45</v>
      </c>
      <c r="D919">
        <v>281.70149237149292</v>
      </c>
      <c r="E919">
        <v>281.88361257056721</v>
      </c>
      <c r="F919">
        <v>225.6668541023804</v>
      </c>
      <c r="G919">
        <v>341.40284457751369</v>
      </c>
      <c r="H919">
        <v>-76.883404527578307</v>
      </c>
      <c r="I919">
        <v>-78.229468652266917</v>
      </c>
      <c r="J919">
        <v>-90.997487884895946</v>
      </c>
      <c r="K919">
        <v>-61.300272432356849</v>
      </c>
      <c r="L919">
        <v>444.0550081927467</v>
      </c>
      <c r="M919">
        <v>442.07107575595461</v>
      </c>
      <c r="N919">
        <v>434.87920349203642</v>
      </c>
      <c r="O919">
        <v>459.17467320346231</v>
      </c>
      <c r="P919">
        <v>16.388742966947738</v>
      </c>
      <c r="Q919">
        <v>16.559812089354949</v>
      </c>
      <c r="R919">
        <v>13.37383056263833</v>
      </c>
      <c r="S919">
        <v>18.770143768573259</v>
      </c>
      <c r="T919">
        <v>109.5144944159654</v>
      </c>
      <c r="U919">
        <v>109.5143225680645</v>
      </c>
      <c r="V919">
        <v>109.44074404829411</v>
      </c>
      <c r="W919">
        <v>109.5875369285948</v>
      </c>
      <c r="X919">
        <v>7709.4085707813347</v>
      </c>
      <c r="Y919">
        <v>7738.4004111220338</v>
      </c>
      <c r="Z919">
        <v>7458.0668794811181</v>
      </c>
      <c r="AA919">
        <v>7869.61336424204</v>
      </c>
      <c r="AB919">
        <v>1413.60586149442</v>
      </c>
      <c r="AC919">
        <v>1400.8007105224719</v>
      </c>
      <c r="AD919">
        <v>1194.6736661368291</v>
      </c>
      <c r="AE919">
        <v>1692.778254823402</v>
      </c>
      <c r="AF919">
        <v>62.667626043107859</v>
      </c>
      <c r="AG919">
        <v>62.387338280459247</v>
      </c>
      <c r="AH919">
        <v>61.374350739625179</v>
      </c>
      <c r="AI919">
        <v>64.798817173409063</v>
      </c>
      <c r="AJ919">
        <v>0.54198515356097798</v>
      </c>
      <c r="AK919">
        <v>0.54198498540989659</v>
      </c>
      <c r="AL919">
        <v>0.54196148004415268</v>
      </c>
      <c r="AM919">
        <v>0.54200892633726894</v>
      </c>
      <c r="AN919">
        <v>0.97710989127728465</v>
      </c>
      <c r="AO919">
        <v>0.97710989127728476</v>
      </c>
      <c r="AP919">
        <v>0.97710989127728476</v>
      </c>
      <c r="AQ919">
        <v>0.97710989127728476</v>
      </c>
      <c r="AR919">
        <v>13.441125518354911</v>
      </c>
      <c r="AS919">
        <v>13.441125518354911</v>
      </c>
      <c r="AT919">
        <v>13.441125518354911</v>
      </c>
      <c r="AU919">
        <v>13.441125518354911</v>
      </c>
      <c r="AV919" t="str">
        <f>VLOOKUP(Sheet1[[#This Row],[NPDES ID2]],Combined_Sheet__Major_Only___2[[NPDES ID2]:[ECHO BFR]],3,FALSE)</f>
        <v>WY</v>
      </c>
      <c r="AW919" t="s">
        <v>41</v>
      </c>
      <c r="AX919" t="str">
        <f>VLOOKUP(Sheet1[[#This Row],[NPDES ID2]],Combined_Sheet__Major_Only___2[[NPDES ID2]:[ECHO BFR]],27,FALSE)</f>
        <v>other</v>
      </c>
      <c r="AY919" t="str">
        <f>VLOOKUP(Sheet1[[#This Row],[NPDES ID2]],Combined_Sheet__Major_Only___2[[NPDES ID2]:[ECHO BFR]],28,FALSE)</f>
        <v>highTempCompost</v>
      </c>
      <c r="AZ919" t="str">
        <f>VLOOKUP(Sheet1[[#This Row],[NPDES ID2]],Combined_Sheet__Major_Only___2[[NPDES ID2]:[ECHO BFR]],29,FALSE)</f>
        <v>thickening</v>
      </c>
      <c r="BA919">
        <f>VLOOKUP(Sheet1[[#This Row],[NPDES ID2]],Combined_Sheet__Major_Only___2[[NPDES ID2]:[ECHO BFR]],17,FALSE)</f>
        <v>44.822400000000002</v>
      </c>
      <c r="BB919">
        <f>VLOOKUP(Sheet1[[#This Row],[NPDES ID2]],Combined_Sheet__Major_Only___2[[NPDES ID2]:[ECHO BFR]],18,FALSE)</f>
        <v>-106.961292</v>
      </c>
      <c r="BC919" t="str">
        <f>IF(ISNUMBER(SEARCH("aerobic",$AW919)),"aerobic","")</f>
        <v>aerobic</v>
      </c>
      <c r="BD919" t="str">
        <f>IF(ISNUMBER(SEARCH("anaer",$AW919)),"anaer","")</f>
        <v/>
      </c>
      <c r="BE919" t="str">
        <f>IF(ISNUMBER(SEARCH("thickening",$AZ919)),"thickening","")</f>
        <v>thickening</v>
      </c>
      <c r="BF919" s="3" t="str">
        <f>IF(ISNUMBER(SEARCH("airDry",$AW919)),"airDry","")</f>
        <v/>
      </c>
      <c r="BG919" s="3" t="str">
        <f>IF(ISNUMBER(SEARCH("heatDry",$AY919)),"heatDry","")</f>
        <v/>
      </c>
      <c r="BH919" s="3" t="str">
        <f>IF(AND(ISNUMBER(SEARCH("aerobic",$AW919)),ISNUMBER(SEARCH("anaer",$AW919))),"Combined Aer and Anaer.","")</f>
        <v/>
      </c>
    </row>
    <row r="920" spans="1:60" x14ac:dyDescent="0.3">
      <c r="A920" s="4">
        <v>918</v>
      </c>
      <c r="B920" t="s">
        <v>4469</v>
      </c>
      <c r="C920">
        <v>691.14</v>
      </c>
      <c r="D920">
        <v>352.02856432623958</v>
      </c>
      <c r="E920">
        <v>353.74622718065331</v>
      </c>
      <c r="F920">
        <v>283.53356293493448</v>
      </c>
      <c r="G920">
        <v>426.29791275804303</v>
      </c>
      <c r="H920">
        <v>-77.94741250067861</v>
      </c>
      <c r="I920">
        <v>-77.783845727345621</v>
      </c>
      <c r="J920">
        <v>-90.469088705586472</v>
      </c>
      <c r="K920">
        <v>-65.553080171379463</v>
      </c>
      <c r="L920">
        <v>354.50455123521692</v>
      </c>
      <c r="M920">
        <v>351.87822231721458</v>
      </c>
      <c r="N920">
        <v>342.36235649146408</v>
      </c>
      <c r="O920">
        <v>374.51089557986188</v>
      </c>
      <c r="P920">
        <v>16.460306025048311</v>
      </c>
      <c r="Q920">
        <v>16.40400869500187</v>
      </c>
      <c r="R920">
        <v>14.02471595662429</v>
      </c>
      <c r="S920">
        <v>18.686505319858739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50.268133989137993</v>
      </c>
      <c r="AG920">
        <v>49.89560143546575</v>
      </c>
      <c r="AH920">
        <v>48.547064657865768</v>
      </c>
      <c r="AI920">
        <v>53.103919277986527</v>
      </c>
      <c r="AJ920">
        <v>0.39090517049955747</v>
      </c>
      <c r="AK920">
        <v>0.39090510872229012</v>
      </c>
      <c r="AL920">
        <v>0.39089646186225152</v>
      </c>
      <c r="AM920">
        <v>0.39091391543355752</v>
      </c>
      <c r="AN920">
        <v>0.1845558868031201</v>
      </c>
      <c r="AO920">
        <v>0.18455588680311999</v>
      </c>
      <c r="AP920">
        <v>0.18455588680311999</v>
      </c>
      <c r="AQ920">
        <v>0.18455588680311999</v>
      </c>
      <c r="AR920">
        <v>8.6192177099359952</v>
      </c>
      <c r="AS920">
        <v>8.6192177099359917</v>
      </c>
      <c r="AT920">
        <v>8.6192177099359917</v>
      </c>
      <c r="AU920">
        <v>8.6192177099359917</v>
      </c>
      <c r="AV920" t="str">
        <f>VLOOKUP(Sheet1[[#This Row],[NPDES ID2]],Combined_Sheet__Major_Only___2[[NPDES ID2]:[ECHO BFR]],3,FALSE)</f>
        <v>PA</v>
      </c>
      <c r="AW920" t="s">
        <v>54</v>
      </c>
      <c r="AX920" t="str">
        <f>VLOOKUP(Sheet1[[#This Row],[NPDES ID2]],Combined_Sheet__Major_Only___2[[NPDES ID2]:[ECHO BFR]],27,FALSE)</f>
        <v>-</v>
      </c>
      <c r="AY920" t="str">
        <f>VLOOKUP(Sheet1[[#This Row],[NPDES ID2]],Combined_Sheet__Major_Only___2[[NPDES ID2]:[ECHO BFR]],28,FALSE)</f>
        <v>heatDry</v>
      </c>
      <c r="AZ920" t="str">
        <f>VLOOKUP(Sheet1[[#This Row],[NPDES ID2]],Combined_Sheet__Major_Only___2[[NPDES ID2]:[ECHO BFR]],29,FALSE)</f>
        <v>thickening</v>
      </c>
      <c r="BA920">
        <f>VLOOKUP(Sheet1[[#This Row],[NPDES ID2]],Combined_Sheet__Major_Only___2[[NPDES ID2]:[ECHO BFR]],17,FALSE)</f>
        <v>40.258930999999997</v>
      </c>
      <c r="BB920">
        <f>VLOOKUP(Sheet1[[#This Row],[NPDES ID2]],Combined_Sheet__Major_Only___2[[NPDES ID2]:[ECHO BFR]],18,FALSE)</f>
        <v>-76.729539000000003</v>
      </c>
      <c r="BC920" t="str">
        <f>IF(ISNUMBER(SEARCH("aerobic",$AW920)),"aerobic","")</f>
        <v/>
      </c>
      <c r="BD920" t="str">
        <f>IF(ISNUMBER(SEARCH("anaer",$AW920)),"anaer","")</f>
        <v/>
      </c>
      <c r="BE920" t="str">
        <f>IF(ISNUMBER(SEARCH("thickening",$AZ920)),"thickening","")</f>
        <v>thickening</v>
      </c>
      <c r="BF920" s="2" t="str">
        <f>IF(ISNUMBER(SEARCH("airDry",$AW920)),"airDry","")</f>
        <v/>
      </c>
      <c r="BG920" s="2" t="str">
        <f>IF(ISNUMBER(SEARCH("heatDry",$AY920)),"heatDry","")</f>
        <v>heatDry</v>
      </c>
      <c r="BH920" s="2" t="str">
        <f>IF(AND(ISNUMBER(SEARCH("aerobic",$AW920)),ISNUMBER(SEARCH("anaer",$AW920))),"Combined Aer and Anaer.","")</f>
        <v/>
      </c>
    </row>
    <row r="921" spans="1:60" x14ac:dyDescent="0.3">
      <c r="A921" s="4">
        <v>919</v>
      </c>
      <c r="B921" t="s">
        <v>4474</v>
      </c>
      <c r="C921">
        <v>691</v>
      </c>
      <c r="D921">
        <v>271.68900139192363</v>
      </c>
      <c r="E921">
        <v>271.92855947942871</v>
      </c>
      <c r="F921">
        <v>217.8243905857498</v>
      </c>
      <c r="G921">
        <v>329.86486146475193</v>
      </c>
      <c r="H921">
        <v>-76.708979398841308</v>
      </c>
      <c r="I921">
        <v>-77.981817018932688</v>
      </c>
      <c r="J921">
        <v>-90.766384901984566</v>
      </c>
      <c r="K921">
        <v>-60.291211753590119</v>
      </c>
      <c r="L921">
        <v>459.00794311322142</v>
      </c>
      <c r="M921">
        <v>457.16192497043937</v>
      </c>
      <c r="N921">
        <v>450.47062007501222</v>
      </c>
      <c r="O921">
        <v>473.07536249906798</v>
      </c>
      <c r="P921">
        <v>16.275201636898661</v>
      </c>
      <c r="Q921">
        <v>16.48022280388285</v>
      </c>
      <c r="R921">
        <v>13.18566622132256</v>
      </c>
      <c r="S921">
        <v>18.682578805952701</v>
      </c>
      <c r="T921">
        <v>84.957002707588984</v>
      </c>
      <c r="U921">
        <v>84.956868758498899</v>
      </c>
      <c r="V921">
        <v>84.899517020596377</v>
      </c>
      <c r="W921">
        <v>85.013936647727135</v>
      </c>
      <c r="X921">
        <v>5756.7475865962542</v>
      </c>
      <c r="Y921">
        <v>5776.1937181735639</v>
      </c>
      <c r="Z921">
        <v>5587.7869995772789</v>
      </c>
      <c r="AA921">
        <v>5864.3354264995023</v>
      </c>
      <c r="AB921">
        <v>1020.231737967099</v>
      </c>
      <c r="AC921">
        <v>1011.950217913229</v>
      </c>
      <c r="AD921">
        <v>867.69936540876529</v>
      </c>
      <c r="AE921">
        <v>1214.79995956686</v>
      </c>
      <c r="AF921">
        <v>65.100731241564318</v>
      </c>
      <c r="AG921">
        <v>64.838651500798363</v>
      </c>
      <c r="AH921">
        <v>63.891321755494303</v>
      </c>
      <c r="AI921">
        <v>67.093694708095029</v>
      </c>
      <c r="AJ921">
        <v>0.57171520861312486</v>
      </c>
      <c r="AK921">
        <v>0.57171506233825653</v>
      </c>
      <c r="AL921">
        <v>0.57169460553332996</v>
      </c>
      <c r="AM921">
        <v>0.57173589789493162</v>
      </c>
      <c r="AN921">
        <v>0.97077071144347504</v>
      </c>
      <c r="AO921">
        <v>0.97077071144347504</v>
      </c>
      <c r="AP921">
        <v>0.97077071144347504</v>
      </c>
      <c r="AQ921">
        <v>0.97077071144347504</v>
      </c>
      <c r="AR921">
        <v>14.238427085205959</v>
      </c>
      <c r="AS921">
        <v>14.23842708520595</v>
      </c>
      <c r="AT921">
        <v>14.23842708520595</v>
      </c>
      <c r="AU921">
        <v>14.23842708520595</v>
      </c>
      <c r="AV921" t="str">
        <f>VLOOKUP(Sheet1[[#This Row],[NPDES ID2]],Combined_Sheet__Major_Only___2[[NPDES ID2]:[ECHO BFR]],3,FALSE)</f>
        <v>NC</v>
      </c>
      <c r="AW921" t="s">
        <v>41</v>
      </c>
      <c r="AX921" t="str">
        <f>VLOOKUP(Sheet1[[#This Row],[NPDES ID2]],Combined_Sheet__Major_Only___2[[NPDES ID2]:[ECHO BFR]],27,FALSE)</f>
        <v>-</v>
      </c>
      <c r="AY921" t="str">
        <f>VLOOKUP(Sheet1[[#This Row],[NPDES ID2]],Combined_Sheet__Major_Only___2[[NPDES ID2]:[ECHO BFR]],28,FALSE)</f>
        <v>-</v>
      </c>
      <c r="AZ921" t="str">
        <f>VLOOKUP(Sheet1[[#This Row],[NPDES ID2]],Combined_Sheet__Major_Only___2[[NPDES ID2]:[ECHO BFR]],29,FALSE)</f>
        <v>thickening</v>
      </c>
      <c r="BA921">
        <f>VLOOKUP(Sheet1[[#This Row],[NPDES ID2]],Combined_Sheet__Major_Only___2[[NPDES ID2]:[ECHO BFR]],17,FALSE)</f>
        <v>35.712263</v>
      </c>
      <c r="BB921">
        <f>VLOOKUP(Sheet1[[#This Row],[NPDES ID2]],Combined_Sheet__Major_Only___2[[NPDES ID2]:[ECHO BFR]],18,FALSE)</f>
        <v>-80.431799999999996</v>
      </c>
      <c r="BC921" t="str">
        <f>IF(ISNUMBER(SEARCH("aerobic",$AW921)),"aerobic","")</f>
        <v>aerobic</v>
      </c>
      <c r="BD921" t="str">
        <f>IF(ISNUMBER(SEARCH("anaer",$AW921)),"anaer","")</f>
        <v/>
      </c>
      <c r="BE921" t="str">
        <f>IF(ISNUMBER(SEARCH("thickening",$AZ921)),"thickening","")</f>
        <v>thickening</v>
      </c>
      <c r="BF921" s="3" t="str">
        <f>IF(ISNUMBER(SEARCH("airDry",$AW921)),"airDry","")</f>
        <v/>
      </c>
      <c r="BG921" s="3" t="str">
        <f>IF(ISNUMBER(SEARCH("heatDry",$AY921)),"heatDry","")</f>
        <v/>
      </c>
      <c r="BH921" s="3" t="str">
        <f>IF(AND(ISNUMBER(SEARCH("aerobic",$AW921)),ISNUMBER(SEARCH("anaer",$AW921))),"Combined Aer and Anaer.","")</f>
        <v/>
      </c>
    </row>
    <row r="922" spans="1:60" x14ac:dyDescent="0.3">
      <c r="A922" s="4">
        <v>920</v>
      </c>
      <c r="B922" t="s">
        <v>4478</v>
      </c>
      <c r="C922">
        <v>690.63</v>
      </c>
      <c r="D922">
        <v>283.99692349479858</v>
      </c>
      <c r="E922">
        <v>284.13543782455582</v>
      </c>
      <c r="F922">
        <v>227.57422939067439</v>
      </c>
      <c r="G922">
        <v>344.18488274542813</v>
      </c>
      <c r="H922">
        <v>-76.935506647201962</v>
      </c>
      <c r="I922">
        <v>-78.226122555283013</v>
      </c>
      <c r="J922">
        <v>-90.99107803377116</v>
      </c>
      <c r="K922">
        <v>-61.509214967052863</v>
      </c>
      <c r="L922">
        <v>439.00291428397458</v>
      </c>
      <c r="M922">
        <v>437.01030737381689</v>
      </c>
      <c r="N922">
        <v>429.78771248357009</v>
      </c>
      <c r="O922">
        <v>454.18730218645709</v>
      </c>
      <c r="P922">
        <v>16.303534515936111</v>
      </c>
      <c r="Q922">
        <v>16.477177142508289</v>
      </c>
      <c r="R922">
        <v>13.318336042344169</v>
      </c>
      <c r="S922">
        <v>18.679713577856759</v>
      </c>
      <c r="T922">
        <v>87.623291631002886</v>
      </c>
      <c r="U922">
        <v>87.623153567112325</v>
      </c>
      <c r="V922">
        <v>87.564040033287355</v>
      </c>
      <c r="W922">
        <v>87.681974532676534</v>
      </c>
      <c r="X922">
        <v>6205.07566412505</v>
      </c>
      <c r="Y922">
        <v>6228.7727821277076</v>
      </c>
      <c r="Z922">
        <v>5999.606688950812</v>
      </c>
      <c r="AA922">
        <v>6336.078697935488</v>
      </c>
      <c r="AB922">
        <v>1209.272935114114</v>
      </c>
      <c r="AC922">
        <v>1196.6360585621801</v>
      </c>
      <c r="AD922">
        <v>1011.2898124693839</v>
      </c>
      <c r="AE922">
        <v>1464.6226039498099</v>
      </c>
      <c r="AF922">
        <v>62.2969714693836</v>
      </c>
      <c r="AG922">
        <v>62.013942601313431</v>
      </c>
      <c r="AH922">
        <v>60.99074752208886</v>
      </c>
      <c r="AI922">
        <v>64.449449557229272</v>
      </c>
      <c r="AJ922">
        <v>0.53745820228585062</v>
      </c>
      <c r="AK922">
        <v>0.53745805494684173</v>
      </c>
      <c r="AL922">
        <v>0.5374374525230976</v>
      </c>
      <c r="AM922">
        <v>0.53747903892650162</v>
      </c>
      <c r="AN922">
        <v>0.97162393071280806</v>
      </c>
      <c r="AO922">
        <v>0.97162393071280806</v>
      </c>
      <c r="AP922">
        <v>0.97162393071280806</v>
      </c>
      <c r="AQ922">
        <v>0.97162393071280806</v>
      </c>
      <c r="AR922">
        <v>12.91236939562592</v>
      </c>
      <c r="AS922">
        <v>12.912369395625911</v>
      </c>
      <c r="AT922">
        <v>12.912369395625911</v>
      </c>
      <c r="AU922">
        <v>12.912369395625911</v>
      </c>
      <c r="AV922" t="str">
        <f>VLOOKUP(Sheet1[[#This Row],[NPDES ID2]],Combined_Sheet__Major_Only___2[[NPDES ID2]:[ECHO BFR]],3,FALSE)</f>
        <v>TX</v>
      </c>
      <c r="AW922" t="s">
        <v>41</v>
      </c>
      <c r="AX922" t="str">
        <f>VLOOKUP(Sheet1[[#This Row],[NPDES ID2]],Combined_Sheet__Major_Only___2[[NPDES ID2]:[ECHO BFR]],27,FALSE)</f>
        <v>-</v>
      </c>
      <c r="AY922" t="str">
        <f>VLOOKUP(Sheet1[[#This Row],[NPDES ID2]],Combined_Sheet__Major_Only___2[[NPDES ID2]:[ECHO BFR]],28,FALSE)</f>
        <v>-</v>
      </c>
      <c r="AZ922" t="str">
        <f>VLOOKUP(Sheet1[[#This Row],[NPDES ID2]],Combined_Sheet__Major_Only___2[[NPDES ID2]:[ECHO BFR]],29,FALSE)</f>
        <v>thickening</v>
      </c>
      <c r="BA922">
        <f>VLOOKUP(Sheet1[[#This Row],[NPDES ID2]],Combined_Sheet__Major_Only___2[[NPDES ID2]:[ECHO BFR]],17,FALSE)</f>
        <v>29.687166999999999</v>
      </c>
      <c r="BB922">
        <f>VLOOKUP(Sheet1[[#This Row],[NPDES ID2]],Combined_Sheet__Major_Only___2[[NPDES ID2]:[ECHO BFR]],18,FALSE)</f>
        <v>-98.097499999999997</v>
      </c>
      <c r="BC922" t="str">
        <f>IF(ISNUMBER(SEARCH("aerobic",$AW922)),"aerobic","")</f>
        <v>aerobic</v>
      </c>
      <c r="BD922" t="str">
        <f>IF(ISNUMBER(SEARCH("anaer",$AW922)),"anaer","")</f>
        <v/>
      </c>
      <c r="BE922" t="str">
        <f>IF(ISNUMBER(SEARCH("thickening",$AZ922)),"thickening","")</f>
        <v>thickening</v>
      </c>
      <c r="BF922" s="2" t="str">
        <f>IF(ISNUMBER(SEARCH("airDry",$AW922)),"airDry","")</f>
        <v/>
      </c>
      <c r="BG922" s="2" t="str">
        <f>IF(ISNUMBER(SEARCH("heatDry",$AY922)),"heatDry","")</f>
        <v/>
      </c>
      <c r="BH922" s="2" t="str">
        <f>IF(AND(ISNUMBER(SEARCH("aerobic",$AW922)),ISNUMBER(SEARCH("anaer",$AW922))),"Combined Aer and Anaer.","")</f>
        <v/>
      </c>
    </row>
    <row r="923" spans="1:60" x14ac:dyDescent="0.3">
      <c r="A923" s="4">
        <v>921</v>
      </c>
      <c r="B923" t="s">
        <v>4483</v>
      </c>
      <c r="C923">
        <v>688.19</v>
      </c>
      <c r="D923">
        <v>287.85664024354611</v>
      </c>
      <c r="E923">
        <v>287.91754994365027</v>
      </c>
      <c r="F923">
        <v>230.69127533755849</v>
      </c>
      <c r="G923">
        <v>348.72934159029239</v>
      </c>
      <c r="H923">
        <v>-77.015624023309968</v>
      </c>
      <c r="I923">
        <v>-78.208983666212305</v>
      </c>
      <c r="J923">
        <v>-90.927611344677203</v>
      </c>
      <c r="K923">
        <v>-61.833127348957802</v>
      </c>
      <c r="L923">
        <v>432.20250137353071</v>
      </c>
      <c r="M923">
        <v>430.17766031822123</v>
      </c>
      <c r="N923">
        <v>422.83884465924052</v>
      </c>
      <c r="O923">
        <v>447.63134050647301</v>
      </c>
      <c r="P923">
        <v>16.255699878910509</v>
      </c>
      <c r="Q923">
        <v>16.418564834578159</v>
      </c>
      <c r="R923">
        <v>13.30739165407433</v>
      </c>
      <c r="S923">
        <v>18.639408694630021</v>
      </c>
      <c r="T923">
        <v>76.317148723202251</v>
      </c>
      <c r="U923">
        <v>76.3170281077293</v>
      </c>
      <c r="V923">
        <v>76.265385300838133</v>
      </c>
      <c r="W923">
        <v>76.368415320931277</v>
      </c>
      <c r="X923">
        <v>5470.1797661173259</v>
      </c>
      <c r="Y923">
        <v>5491.7358238597917</v>
      </c>
      <c r="Z923">
        <v>5283.2800013500346</v>
      </c>
      <c r="AA923">
        <v>5589.4041662735863</v>
      </c>
      <c r="AB923">
        <v>956.67256111907341</v>
      </c>
      <c r="AC923">
        <v>949.03557350299775</v>
      </c>
      <c r="AD923">
        <v>814.40976295544635</v>
      </c>
      <c r="AE923">
        <v>1135.7430477681221</v>
      </c>
      <c r="AF923">
        <v>61.549135195071678</v>
      </c>
      <c r="AG923">
        <v>61.260544879723042</v>
      </c>
      <c r="AH923">
        <v>60.216972893109151</v>
      </c>
      <c r="AI923">
        <v>63.744310015437712</v>
      </c>
      <c r="AJ923">
        <v>0.52832631382289175</v>
      </c>
      <c r="AK923">
        <v>0.52832618383958141</v>
      </c>
      <c r="AL923">
        <v>0.52830800391979271</v>
      </c>
      <c r="AM923">
        <v>0.52834470030401326</v>
      </c>
      <c r="AN923">
        <v>0.96761536845899665</v>
      </c>
      <c r="AO923">
        <v>0.96761536845899654</v>
      </c>
      <c r="AP923">
        <v>0.96761536845899654</v>
      </c>
      <c r="AQ923">
        <v>0.96761536845899654</v>
      </c>
      <c r="AR923">
        <v>13.5653156405593</v>
      </c>
      <c r="AS923">
        <v>13.56531564055931</v>
      </c>
      <c r="AT923">
        <v>13.56531564055931</v>
      </c>
      <c r="AU923">
        <v>13.56531564055931</v>
      </c>
      <c r="AV923" t="str">
        <f>VLOOKUP(Sheet1[[#This Row],[NPDES ID2]],Combined_Sheet__Major_Only___2[[NPDES ID2]:[ECHO BFR]],3,FALSE)</f>
        <v>FL</v>
      </c>
      <c r="AW923" t="s">
        <v>41</v>
      </c>
      <c r="AX923" t="str">
        <f>VLOOKUP(Sheet1[[#This Row],[NPDES ID2]],Combined_Sheet__Major_Only___2[[NPDES ID2]:[ECHO BFR]],27,FALSE)</f>
        <v>-</v>
      </c>
      <c r="AY923" t="str">
        <f>VLOOKUP(Sheet1[[#This Row],[NPDES ID2]],Combined_Sheet__Major_Only___2[[NPDES ID2]:[ECHO BFR]],28,FALSE)</f>
        <v>-</v>
      </c>
      <c r="AZ923" t="str">
        <f>VLOOKUP(Sheet1[[#This Row],[NPDES ID2]],Combined_Sheet__Major_Only___2[[NPDES ID2]:[ECHO BFR]],29,FALSE)</f>
        <v>thickening</v>
      </c>
      <c r="BA923">
        <f>VLOOKUP(Sheet1[[#This Row],[NPDES ID2]],Combined_Sheet__Major_Only___2[[NPDES ID2]:[ECHO BFR]],17,FALSE)</f>
        <v>28.019444</v>
      </c>
      <c r="BB923">
        <f>VLOOKUP(Sheet1[[#This Row],[NPDES ID2]],Combined_Sheet__Major_Only___2[[NPDES ID2]:[ECHO BFR]],18,FALSE)</f>
        <v>-82.785832999999997</v>
      </c>
      <c r="BC923" t="str">
        <f>IF(ISNUMBER(SEARCH("aerobic",$AW923)),"aerobic","")</f>
        <v>aerobic</v>
      </c>
      <c r="BD923" t="str">
        <f>IF(ISNUMBER(SEARCH("anaer",$AW923)),"anaer","")</f>
        <v/>
      </c>
      <c r="BE923" t="str">
        <f>IF(ISNUMBER(SEARCH("thickening",$AZ923)),"thickening","")</f>
        <v>thickening</v>
      </c>
      <c r="BF923" s="3" t="str">
        <f>IF(ISNUMBER(SEARCH("airDry",$AW923)),"airDry","")</f>
        <v/>
      </c>
      <c r="BG923" s="3" t="str">
        <f>IF(ISNUMBER(SEARCH("heatDry",$AY923)),"heatDry","")</f>
        <v/>
      </c>
      <c r="BH923" s="3" t="str">
        <f>IF(AND(ISNUMBER(SEARCH("aerobic",$AW923)),ISNUMBER(SEARCH("anaer",$AW923))),"Combined Aer and Anaer.","")</f>
        <v/>
      </c>
    </row>
    <row r="924" spans="1:60" x14ac:dyDescent="0.3">
      <c r="A924" s="4">
        <v>922</v>
      </c>
      <c r="B924" t="s">
        <v>4487</v>
      </c>
      <c r="C924">
        <v>688</v>
      </c>
      <c r="D924">
        <v>295.2855407036804</v>
      </c>
      <c r="E924">
        <v>295.38361552935669</v>
      </c>
      <c r="F924">
        <v>236.58289239254179</v>
      </c>
      <c r="G924">
        <v>357.31638550368592</v>
      </c>
      <c r="H924">
        <v>-76.907184917546743</v>
      </c>
      <c r="I924">
        <v>-77.931882665030457</v>
      </c>
      <c r="J924">
        <v>-90.284623857507754</v>
      </c>
      <c r="K924">
        <v>-61.932138550366787</v>
      </c>
      <c r="L924">
        <v>421.27822387853251</v>
      </c>
      <c r="M924">
        <v>419.17437702600108</v>
      </c>
      <c r="N924">
        <v>411.5421554652371</v>
      </c>
      <c r="O924">
        <v>437.32261548037309</v>
      </c>
      <c r="P924">
        <v>16.269842722838391</v>
      </c>
      <c r="Q924">
        <v>16.397031952094508</v>
      </c>
      <c r="R924">
        <v>13.37717035398726</v>
      </c>
      <c r="S924">
        <v>18.686500187124011</v>
      </c>
      <c r="T924">
        <v>291.40176750882779</v>
      </c>
      <c r="U924">
        <v>291.40131495997269</v>
      </c>
      <c r="V924">
        <v>291.20755131950381</v>
      </c>
      <c r="W924">
        <v>291.594119613766</v>
      </c>
      <c r="X924">
        <v>21423.473330123899</v>
      </c>
      <c r="Y924">
        <v>21513.66536468031</v>
      </c>
      <c r="Z924">
        <v>20642.743818535018</v>
      </c>
      <c r="AA924">
        <v>21921.87825380882</v>
      </c>
      <c r="AB924">
        <v>3896.3748246210039</v>
      </c>
      <c r="AC924">
        <v>3862.832078388908</v>
      </c>
      <c r="AD924">
        <v>3294.2508477171341</v>
      </c>
      <c r="AE924">
        <v>4670.1986929720097</v>
      </c>
      <c r="AF924">
        <v>60.013760336665861</v>
      </c>
      <c r="AG924">
        <v>59.713453244843983</v>
      </c>
      <c r="AH924">
        <v>58.630088938106752</v>
      </c>
      <c r="AI924">
        <v>62.294250697971933</v>
      </c>
      <c r="AJ924">
        <v>0.50958522004414109</v>
      </c>
      <c r="AK924">
        <v>0.50958489230115522</v>
      </c>
      <c r="AL924">
        <v>0.50953920682639575</v>
      </c>
      <c r="AM924">
        <v>0.50963142868941946</v>
      </c>
      <c r="AN924">
        <v>0.99121747365166302</v>
      </c>
      <c r="AO924">
        <v>0.99121747365166346</v>
      </c>
      <c r="AP924">
        <v>0.99121747365166346</v>
      </c>
      <c r="AQ924">
        <v>0.99121747365166346</v>
      </c>
      <c r="AR924">
        <v>12.93166840284192</v>
      </c>
      <c r="AS924">
        <v>12.93166840284192</v>
      </c>
      <c r="AT924">
        <v>12.93166840284192</v>
      </c>
      <c r="AU924">
        <v>12.93166840284192</v>
      </c>
      <c r="AV924" t="str">
        <f>VLOOKUP(Sheet1[[#This Row],[NPDES ID2]],Combined_Sheet__Major_Only___2[[NPDES ID2]:[ECHO BFR]],3,FALSE)</f>
        <v>TX</v>
      </c>
      <c r="AW924" t="s">
        <v>41</v>
      </c>
      <c r="AX924" t="str">
        <f>VLOOKUP(Sheet1[[#This Row],[NPDES ID2]],Combined_Sheet__Major_Only___2[[NPDES ID2]:[ECHO BFR]],27,FALSE)</f>
        <v>-</v>
      </c>
      <c r="AY924" t="str">
        <f>VLOOKUP(Sheet1[[#This Row],[NPDES ID2]],Combined_Sheet__Major_Only___2[[NPDES ID2]:[ECHO BFR]],28,FALSE)</f>
        <v>-</v>
      </c>
      <c r="AZ924" t="str">
        <f>VLOOKUP(Sheet1[[#This Row],[NPDES ID2]],Combined_Sheet__Major_Only___2[[NPDES ID2]:[ECHO BFR]],29,FALSE)</f>
        <v>-</v>
      </c>
      <c r="BA924">
        <f>VLOOKUP(Sheet1[[#This Row],[NPDES ID2]],Combined_Sheet__Major_Only___2[[NPDES ID2]:[ECHO BFR]],17,FALSE)</f>
        <v>29.969916999999999</v>
      </c>
      <c r="BB924">
        <f>VLOOKUP(Sheet1[[#This Row],[NPDES ID2]],Combined_Sheet__Major_Only___2[[NPDES ID2]:[ECHO BFR]],18,FALSE)</f>
        <v>-97.831666999999996</v>
      </c>
      <c r="BC924" t="str">
        <f>IF(ISNUMBER(SEARCH("aerobic",$AW924)),"aerobic","")</f>
        <v>aerobic</v>
      </c>
      <c r="BD924" t="str">
        <f>IF(ISNUMBER(SEARCH("anaer",$AW924)),"anaer","")</f>
        <v/>
      </c>
      <c r="BE924" t="str">
        <f>IF(ISNUMBER(SEARCH("thickening",$AZ924)),"thickening","")</f>
        <v/>
      </c>
      <c r="BF924" s="2" t="str">
        <f>IF(ISNUMBER(SEARCH("airDry",$AW924)),"airDry","")</f>
        <v/>
      </c>
      <c r="BG924" s="2" t="str">
        <f>IF(ISNUMBER(SEARCH("heatDry",$AY924)),"heatDry","")</f>
        <v/>
      </c>
      <c r="BH924" s="2" t="str">
        <f>IF(AND(ISNUMBER(SEARCH("aerobic",$AW924)),ISNUMBER(SEARCH("anaer",$AW924))),"Combined Aer and Anaer.","")</f>
        <v/>
      </c>
    </row>
    <row r="925" spans="1:60" x14ac:dyDescent="0.3">
      <c r="A925" s="4">
        <v>923</v>
      </c>
      <c r="B925" t="s">
        <v>4492</v>
      </c>
      <c r="C925">
        <v>687.77</v>
      </c>
      <c r="D925">
        <v>352.15319334685148</v>
      </c>
      <c r="E925">
        <v>353.87599058406499</v>
      </c>
      <c r="F925">
        <v>283.61929742873087</v>
      </c>
      <c r="G925">
        <v>426.65700661740391</v>
      </c>
      <c r="H925">
        <v>-77.942345164815777</v>
      </c>
      <c r="I925">
        <v>-77.796133021180481</v>
      </c>
      <c r="J925">
        <v>-90.480474116013923</v>
      </c>
      <c r="K925">
        <v>-65.515915733720931</v>
      </c>
      <c r="L925">
        <v>353.3347646745047</v>
      </c>
      <c r="M925">
        <v>350.72539031095988</v>
      </c>
      <c r="N925">
        <v>341.27096803001359</v>
      </c>
      <c r="O925">
        <v>373.21193110844928</v>
      </c>
      <c r="P925">
        <v>16.379206932730369</v>
      </c>
      <c r="Q925">
        <v>16.319579659215432</v>
      </c>
      <c r="R925">
        <v>13.950136446440061</v>
      </c>
      <c r="S925">
        <v>18.597986193396991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50.34774826291023</v>
      </c>
      <c r="AG925">
        <v>49.975807469668638</v>
      </c>
      <c r="AH925">
        <v>48.629411025514372</v>
      </c>
      <c r="AI925">
        <v>53.179031613001037</v>
      </c>
      <c r="AJ925">
        <v>0.39187242122967869</v>
      </c>
      <c r="AK925">
        <v>0.39187235968069678</v>
      </c>
      <c r="AL925">
        <v>0.39186374470198498</v>
      </c>
      <c r="AM925">
        <v>0.39188113391885171</v>
      </c>
      <c r="AN925">
        <v>0.17295518384523359</v>
      </c>
      <c r="AO925">
        <v>0.1729551838452337</v>
      </c>
      <c r="AP925">
        <v>0.1729551838452337</v>
      </c>
      <c r="AQ925">
        <v>0.1729551838452337</v>
      </c>
      <c r="AR925">
        <v>8.631050743845007</v>
      </c>
      <c r="AS925">
        <v>8.631050743845007</v>
      </c>
      <c r="AT925">
        <v>8.631050743845007</v>
      </c>
      <c r="AU925">
        <v>8.631050743845007</v>
      </c>
      <c r="AV925" t="str">
        <f>VLOOKUP(Sheet1[[#This Row],[NPDES ID2]],Combined_Sheet__Major_Only___2[[NPDES ID2]:[ECHO BFR]],3,FALSE)</f>
        <v>FL</v>
      </c>
      <c r="AW925" t="s">
        <v>54</v>
      </c>
      <c r="AX925" t="str">
        <f>VLOOKUP(Sheet1[[#This Row],[NPDES ID2]],Combined_Sheet__Major_Only___2[[NPDES ID2]:[ECHO BFR]],27,FALSE)</f>
        <v>-</v>
      </c>
      <c r="AY925" t="str">
        <f>VLOOKUP(Sheet1[[#This Row],[NPDES ID2]],Combined_Sheet__Major_Only___2[[NPDES ID2]:[ECHO BFR]],28,FALSE)</f>
        <v>heatDry</v>
      </c>
      <c r="AZ925" t="str">
        <f>VLOOKUP(Sheet1[[#This Row],[NPDES ID2]],Combined_Sheet__Major_Only___2[[NPDES ID2]:[ECHO BFR]],29,FALSE)</f>
        <v>thickening</v>
      </c>
      <c r="BA925">
        <f>VLOOKUP(Sheet1[[#This Row],[NPDES ID2]],Combined_Sheet__Major_Only___2[[NPDES ID2]:[ECHO BFR]],17,FALSE)</f>
        <v>26.636700000000001</v>
      </c>
      <c r="BB925">
        <f>VLOOKUP(Sheet1[[#This Row],[NPDES ID2]],Combined_Sheet__Major_Only___2[[NPDES ID2]:[ECHO BFR]],18,FALSE)</f>
        <v>-80.234059999999999</v>
      </c>
      <c r="BC925" t="str">
        <f>IF(ISNUMBER(SEARCH("aerobic",$AW925)),"aerobic","")</f>
        <v/>
      </c>
      <c r="BD925" t="str">
        <f>IF(ISNUMBER(SEARCH("anaer",$AW925)),"anaer","")</f>
        <v/>
      </c>
      <c r="BE925" t="str">
        <f>IF(ISNUMBER(SEARCH("thickening",$AZ925)),"thickening","")</f>
        <v>thickening</v>
      </c>
      <c r="BF925" s="3" t="str">
        <f>IF(ISNUMBER(SEARCH("airDry",$AW925)),"airDry","")</f>
        <v/>
      </c>
      <c r="BG925" s="3" t="str">
        <f>IF(ISNUMBER(SEARCH("heatDry",$AY925)),"heatDry","")</f>
        <v>heatDry</v>
      </c>
      <c r="BH925" s="3" t="str">
        <f>IF(AND(ISNUMBER(SEARCH("aerobic",$AW925)),ISNUMBER(SEARCH("anaer",$AW925))),"Combined Aer and Anaer.","")</f>
        <v/>
      </c>
    </row>
    <row r="926" spans="1:60" x14ac:dyDescent="0.3">
      <c r="A926" s="4">
        <v>924</v>
      </c>
      <c r="B926" t="s">
        <v>4497</v>
      </c>
      <c r="C926">
        <v>686.43</v>
      </c>
      <c r="D926">
        <v>277.75800549103172</v>
      </c>
      <c r="E926">
        <v>278.02573202025138</v>
      </c>
      <c r="F926">
        <v>222.73370079994871</v>
      </c>
      <c r="G926">
        <v>337.066085555933</v>
      </c>
      <c r="H926">
        <v>-76.858749658833133</v>
      </c>
      <c r="I926">
        <v>-78.11603958493491</v>
      </c>
      <c r="J926">
        <v>-91.062465973190612</v>
      </c>
      <c r="K926">
        <v>-60.936239172844559</v>
      </c>
      <c r="L926">
        <v>447.20082338050429</v>
      </c>
      <c r="M926">
        <v>445.30126709934291</v>
      </c>
      <c r="N926">
        <v>438.41739142808092</v>
      </c>
      <c r="O926">
        <v>461.67336994817481</v>
      </c>
      <c r="P926">
        <v>16.18434023424722</v>
      </c>
      <c r="Q926">
        <v>16.366150066199982</v>
      </c>
      <c r="R926">
        <v>13.16312688209887</v>
      </c>
      <c r="S926">
        <v>18.51278522874636</v>
      </c>
      <c r="T926">
        <v>46.897476353723121</v>
      </c>
      <c r="U926">
        <v>46.897401140712731</v>
      </c>
      <c r="V926">
        <v>46.865197884563699</v>
      </c>
      <c r="W926">
        <v>46.929445014567527</v>
      </c>
      <c r="X926">
        <v>3240.228582572815</v>
      </c>
      <c r="Y926">
        <v>3251.7800480670908</v>
      </c>
      <c r="Z926">
        <v>3139.8483254924922</v>
      </c>
      <c r="AA926">
        <v>3304.199823853085</v>
      </c>
      <c r="AB926">
        <v>546.31014701101446</v>
      </c>
      <c r="AC926">
        <v>542.22644986073169</v>
      </c>
      <c r="AD926">
        <v>468.07429200037342</v>
      </c>
      <c r="AE926">
        <v>644.80950924760759</v>
      </c>
      <c r="AF926">
        <v>63.847678082707951</v>
      </c>
      <c r="AG926">
        <v>63.576291189466787</v>
      </c>
      <c r="AH926">
        <v>62.594661368643443</v>
      </c>
      <c r="AI926">
        <v>65.91238927056294</v>
      </c>
      <c r="AJ926">
        <v>0.5564012953179045</v>
      </c>
      <c r="AK926">
        <v>0.55640119292388257</v>
      </c>
      <c r="AL926">
        <v>0.55638686417899164</v>
      </c>
      <c r="AM926">
        <v>0.55641578666585734</v>
      </c>
      <c r="AN926">
        <v>0.94879198431460832</v>
      </c>
      <c r="AO926">
        <v>0.94879198431460821</v>
      </c>
      <c r="AP926">
        <v>0.94879198431460821</v>
      </c>
      <c r="AQ926">
        <v>0.94879198431460821</v>
      </c>
      <c r="AR926">
        <v>14.3772101140113</v>
      </c>
      <c r="AS926">
        <v>14.377210114011289</v>
      </c>
      <c r="AT926">
        <v>14.377210114011289</v>
      </c>
      <c r="AU926">
        <v>14.377210114011289</v>
      </c>
      <c r="AV926" t="str">
        <f>VLOOKUP(Sheet1[[#This Row],[NPDES ID2]],Combined_Sheet__Major_Only___2[[NPDES ID2]:[ECHO BFR]],3,FALSE)</f>
        <v>GA</v>
      </c>
      <c r="AW926" t="s">
        <v>41</v>
      </c>
      <c r="AX926" t="str">
        <f>VLOOKUP(Sheet1[[#This Row],[NPDES ID2]],Combined_Sheet__Major_Only___2[[NPDES ID2]:[ECHO BFR]],27,FALSE)</f>
        <v>-</v>
      </c>
      <c r="AY926" t="str">
        <f>VLOOKUP(Sheet1[[#This Row],[NPDES ID2]],Combined_Sheet__Major_Only___2[[NPDES ID2]:[ECHO BFR]],28,FALSE)</f>
        <v>highTempCompost</v>
      </c>
      <c r="AZ926" t="str">
        <f>VLOOKUP(Sheet1[[#This Row],[NPDES ID2]],Combined_Sheet__Major_Only___2[[NPDES ID2]:[ECHO BFR]],29,FALSE)</f>
        <v>thickening</v>
      </c>
      <c r="BA926">
        <f>VLOOKUP(Sheet1[[#This Row],[NPDES ID2]],Combined_Sheet__Major_Only___2[[NPDES ID2]:[ECHO BFR]],17,FALSE)</f>
        <v>33.909027999999999</v>
      </c>
      <c r="BB926">
        <f>VLOOKUP(Sheet1[[#This Row],[NPDES ID2]],Combined_Sheet__Major_Only___2[[NPDES ID2]:[ECHO BFR]],18,FALSE)</f>
        <v>-83.392116999999999</v>
      </c>
      <c r="BC926" t="str">
        <f>IF(ISNUMBER(SEARCH("aerobic",$AW926)),"aerobic","")</f>
        <v>aerobic</v>
      </c>
      <c r="BD926" t="str">
        <f>IF(ISNUMBER(SEARCH("anaer",$AW926)),"anaer","")</f>
        <v/>
      </c>
      <c r="BE926" t="str">
        <f>IF(ISNUMBER(SEARCH("thickening",$AZ926)),"thickening","")</f>
        <v>thickening</v>
      </c>
      <c r="BF926" s="2" t="str">
        <f>IF(ISNUMBER(SEARCH("airDry",$AW926)),"airDry","")</f>
        <v/>
      </c>
      <c r="BG926" s="2" t="str">
        <f>IF(ISNUMBER(SEARCH("heatDry",$AY926)),"heatDry","")</f>
        <v/>
      </c>
      <c r="BH926" s="2" t="str">
        <f>IF(AND(ISNUMBER(SEARCH("aerobic",$AW926)),ISNUMBER(SEARCH("anaer",$AW926))),"Combined Aer and Anaer.","")</f>
        <v/>
      </c>
    </row>
    <row r="927" spans="1:60" x14ac:dyDescent="0.3">
      <c r="A927" s="4">
        <v>925</v>
      </c>
      <c r="B927" t="s">
        <v>4500</v>
      </c>
      <c r="C927">
        <v>676.65</v>
      </c>
      <c r="D927">
        <v>276.3813842513913</v>
      </c>
      <c r="E927">
        <v>276.68596966473791</v>
      </c>
      <c r="F927">
        <v>221.8780565002769</v>
      </c>
      <c r="G927">
        <v>335.76074544709718</v>
      </c>
      <c r="H927">
        <v>-76.734940103037644</v>
      </c>
      <c r="I927">
        <v>-77.976011775719044</v>
      </c>
      <c r="J927">
        <v>-90.821728160156241</v>
      </c>
      <c r="K927">
        <v>-60.492895445057243</v>
      </c>
      <c r="L927">
        <v>445.58704021352497</v>
      </c>
      <c r="M927">
        <v>443.75039820827902</v>
      </c>
      <c r="N927">
        <v>437.09246067165788</v>
      </c>
      <c r="O927">
        <v>459.58419638817651</v>
      </c>
      <c r="P927">
        <v>15.94448522998788</v>
      </c>
      <c r="Q927">
        <v>16.13583362069539</v>
      </c>
      <c r="R927">
        <v>12.942346067727399</v>
      </c>
      <c r="S927">
        <v>18.268725187104401</v>
      </c>
      <c r="T927">
        <v>111.25990089959321</v>
      </c>
      <c r="U927">
        <v>111.2597263580609</v>
      </c>
      <c r="V927">
        <v>111.1849945311605</v>
      </c>
      <c r="W927">
        <v>111.334088317704</v>
      </c>
      <c r="X927">
        <v>7604.9396936292023</v>
      </c>
      <c r="Y927">
        <v>7631.2976729611864</v>
      </c>
      <c r="Z927">
        <v>7376.1409885043631</v>
      </c>
      <c r="AA927">
        <v>7750.6457348362601</v>
      </c>
      <c r="AB927">
        <v>1280.829108619195</v>
      </c>
      <c r="AC927">
        <v>1271.4169495504721</v>
      </c>
      <c r="AD927">
        <v>1097.8152291939621</v>
      </c>
      <c r="AE927">
        <v>1511.6686582878101</v>
      </c>
      <c r="AF927">
        <v>64.537899197796392</v>
      </c>
      <c r="AG927">
        <v>64.271586889628821</v>
      </c>
      <c r="AH927">
        <v>63.309194141252163</v>
      </c>
      <c r="AI927">
        <v>66.562699604044909</v>
      </c>
      <c r="AJ927">
        <v>0.56483593578073787</v>
      </c>
      <c r="AK927">
        <v>0.56483576952774195</v>
      </c>
      <c r="AL927">
        <v>0.56481252634919921</v>
      </c>
      <c r="AM927">
        <v>0.56485944330348004</v>
      </c>
      <c r="AN927">
        <v>0.9774573729728111</v>
      </c>
      <c r="AO927">
        <v>0.97745737297281132</v>
      </c>
      <c r="AP927">
        <v>0.97745737297281132</v>
      </c>
      <c r="AQ927">
        <v>0.97745737297281132</v>
      </c>
      <c r="AR927">
        <v>14.54194409924466</v>
      </c>
      <c r="AS927">
        <v>14.54194409924466</v>
      </c>
      <c r="AT927">
        <v>14.54194409924466</v>
      </c>
      <c r="AU927">
        <v>14.54194409924466</v>
      </c>
      <c r="AV927" t="str">
        <f>VLOOKUP(Sheet1[[#This Row],[NPDES ID2]],Combined_Sheet__Major_Only___2[[NPDES ID2]:[ECHO BFR]],3,FALSE)</f>
        <v>TX</v>
      </c>
      <c r="AW927" t="s">
        <v>41</v>
      </c>
      <c r="AX927" t="str">
        <f>VLOOKUP(Sheet1[[#This Row],[NPDES ID2]],Combined_Sheet__Major_Only___2[[NPDES ID2]:[ECHO BFR]],27,FALSE)</f>
        <v>-</v>
      </c>
      <c r="AY927" t="str">
        <f>VLOOKUP(Sheet1[[#This Row],[NPDES ID2]],Combined_Sheet__Major_Only___2[[NPDES ID2]:[ECHO BFR]],28,FALSE)</f>
        <v>-</v>
      </c>
      <c r="AZ927" t="str">
        <f>VLOOKUP(Sheet1[[#This Row],[NPDES ID2]],Combined_Sheet__Major_Only___2[[NPDES ID2]:[ECHO BFR]],29,FALSE)</f>
        <v>preliminaryOps, sludgeLagoon, thickening</v>
      </c>
      <c r="BA927">
        <f>VLOOKUP(Sheet1[[#This Row],[NPDES ID2]],Combined_Sheet__Major_Only___2[[NPDES ID2]:[ECHO BFR]],17,FALSE)</f>
        <v>32.711944000000003</v>
      </c>
      <c r="BB927">
        <f>VLOOKUP(Sheet1[[#This Row],[NPDES ID2]],Combined_Sheet__Major_Only___2[[NPDES ID2]:[ECHO BFR]],18,FALSE)</f>
        <v>-101.946111</v>
      </c>
      <c r="BC927" t="str">
        <f>IF(ISNUMBER(SEARCH("aerobic",$AW927)),"aerobic","")</f>
        <v>aerobic</v>
      </c>
      <c r="BD927" t="str">
        <f>IF(ISNUMBER(SEARCH("anaer",$AW927)),"anaer","")</f>
        <v/>
      </c>
      <c r="BE927" t="str">
        <f>IF(ISNUMBER(SEARCH("thickening",$AZ927)),"thickening","")</f>
        <v>thickening</v>
      </c>
      <c r="BF927" s="3" t="str">
        <f>IF(ISNUMBER(SEARCH("airDry",$AW927)),"airDry","")</f>
        <v/>
      </c>
      <c r="BG927" s="3" t="str">
        <f>IF(ISNUMBER(SEARCH("heatDry",$AY927)),"heatDry","")</f>
        <v/>
      </c>
      <c r="BH927" s="3" t="str">
        <f>IF(AND(ISNUMBER(SEARCH("aerobic",$AW927)),ISNUMBER(SEARCH("anaer",$AW927))),"Combined Aer and Anaer.","")</f>
        <v/>
      </c>
    </row>
    <row r="928" spans="1:60" x14ac:dyDescent="0.3">
      <c r="A928" s="4">
        <v>926</v>
      </c>
      <c r="B928" t="s">
        <v>4505</v>
      </c>
      <c r="C928">
        <v>675</v>
      </c>
      <c r="D928">
        <v>272.01056746402838</v>
      </c>
      <c r="E928">
        <v>272.21675116278732</v>
      </c>
      <c r="F928">
        <v>218.4549849417136</v>
      </c>
      <c r="G928">
        <v>330.71526842459792</v>
      </c>
      <c r="H928">
        <v>-76.706783441824015</v>
      </c>
      <c r="I928">
        <v>-78.002005339559005</v>
      </c>
      <c r="J928">
        <v>-90.756053625149718</v>
      </c>
      <c r="K928">
        <v>-60.14728719332787</v>
      </c>
      <c r="L928">
        <v>452.08128120755651</v>
      </c>
      <c r="M928">
        <v>450.30547453613451</v>
      </c>
      <c r="N928">
        <v>443.86995475488578</v>
      </c>
      <c r="O928">
        <v>465.6111904351601</v>
      </c>
      <c r="P928">
        <v>15.891502334946329</v>
      </c>
      <c r="Q928">
        <v>16.09086240363591</v>
      </c>
      <c r="R928">
        <v>12.844506990370499</v>
      </c>
      <c r="S928">
        <v>18.274607729232901</v>
      </c>
      <c r="T928">
        <v>42.259109340818497</v>
      </c>
      <c r="U928">
        <v>42.259041286055208</v>
      </c>
      <c r="V928">
        <v>42.229902910091653</v>
      </c>
      <c r="W928">
        <v>42.288035448614103</v>
      </c>
      <c r="X928">
        <v>2840.0290915489632</v>
      </c>
      <c r="Y928">
        <v>2849.3718734072381</v>
      </c>
      <c r="Z928">
        <v>2758.6693346181119</v>
      </c>
      <c r="AA928">
        <v>2891.8497835169528</v>
      </c>
      <c r="AB928">
        <v>553.72909831754851</v>
      </c>
      <c r="AC928">
        <v>548.18689894698696</v>
      </c>
      <c r="AD928">
        <v>463.58000497151983</v>
      </c>
      <c r="AE928">
        <v>671.15624118619382</v>
      </c>
      <c r="AF928">
        <v>65.637386097202139</v>
      </c>
      <c r="AG928">
        <v>65.379372498819521</v>
      </c>
      <c r="AH928">
        <v>64.446208716231936</v>
      </c>
      <c r="AI928">
        <v>67.600214873025465</v>
      </c>
      <c r="AJ928">
        <v>0.57827563543827853</v>
      </c>
      <c r="AK928">
        <v>0.57827553106927909</v>
      </c>
      <c r="AL928">
        <v>0.57826092551016739</v>
      </c>
      <c r="AM928">
        <v>0.57829040673002519</v>
      </c>
      <c r="AN928">
        <v>0.94362584559839491</v>
      </c>
      <c r="AO928">
        <v>0.94362584559839491</v>
      </c>
      <c r="AP928">
        <v>0.94362584559839491</v>
      </c>
      <c r="AQ928">
        <v>0.94362584559839491</v>
      </c>
      <c r="AR928">
        <v>13.601391818065251</v>
      </c>
      <c r="AS928">
        <v>13.601391818065251</v>
      </c>
      <c r="AT928">
        <v>13.601391818065251</v>
      </c>
      <c r="AU928">
        <v>13.601391818065251</v>
      </c>
      <c r="AV928" t="str">
        <f>VLOOKUP(Sheet1[[#This Row],[NPDES ID2]],Combined_Sheet__Major_Only___2[[NPDES ID2]:[ECHO BFR]],3,FALSE)</f>
        <v>MS</v>
      </c>
      <c r="AW928" t="s">
        <v>41</v>
      </c>
      <c r="AX928" t="str">
        <f>VLOOKUP(Sheet1[[#This Row],[NPDES ID2]],Combined_Sheet__Major_Only___2[[NPDES ID2]:[ECHO BFR]],27,FALSE)</f>
        <v>-</v>
      </c>
      <c r="AY928" t="str">
        <f>VLOOKUP(Sheet1[[#This Row],[NPDES ID2]],Combined_Sheet__Major_Only___2[[NPDES ID2]:[ECHO BFR]],28,FALSE)</f>
        <v>-</v>
      </c>
      <c r="AZ928" t="str">
        <f>VLOOKUP(Sheet1[[#This Row],[NPDES ID2]],Combined_Sheet__Major_Only___2[[NPDES ID2]:[ECHO BFR]],29,FALSE)</f>
        <v>thickening</v>
      </c>
      <c r="BA928">
        <f>VLOOKUP(Sheet1[[#This Row],[NPDES ID2]],Combined_Sheet__Major_Only___2[[NPDES ID2]:[ECHO BFR]],17,FALSE)</f>
        <v>30.407105000000001</v>
      </c>
      <c r="BB928">
        <f>VLOOKUP(Sheet1[[#This Row],[NPDES ID2]],Combined_Sheet__Major_Only___2[[NPDES ID2]:[ECHO BFR]],18,FALSE)</f>
        <v>-88.968923000000004</v>
      </c>
      <c r="BC928" t="str">
        <f>IF(ISNUMBER(SEARCH("aerobic",$AW928)),"aerobic","")</f>
        <v>aerobic</v>
      </c>
      <c r="BD928" t="str">
        <f>IF(ISNUMBER(SEARCH("anaer",$AW928)),"anaer","")</f>
        <v/>
      </c>
      <c r="BE928" t="str">
        <f>IF(ISNUMBER(SEARCH("thickening",$AZ928)),"thickening","")</f>
        <v>thickening</v>
      </c>
      <c r="BF928" s="2" t="str">
        <f>IF(ISNUMBER(SEARCH("airDry",$AW928)),"airDry","")</f>
        <v/>
      </c>
      <c r="BG928" s="2" t="str">
        <f>IF(ISNUMBER(SEARCH("heatDry",$AY928)),"heatDry","")</f>
        <v/>
      </c>
      <c r="BH928" s="2" t="str">
        <f>IF(AND(ISNUMBER(SEARCH("aerobic",$AW928)),ISNUMBER(SEARCH("anaer",$AW928))),"Combined Aer and Anaer.","")</f>
        <v/>
      </c>
    </row>
    <row r="929" spans="1:60" x14ac:dyDescent="0.3">
      <c r="A929" s="4">
        <v>927</v>
      </c>
      <c r="B929" t="s">
        <v>4510</v>
      </c>
      <c r="C929">
        <v>673</v>
      </c>
      <c r="D929">
        <v>340.2412729388426</v>
      </c>
      <c r="E929">
        <v>341.78678395091589</v>
      </c>
      <c r="F929">
        <v>273.37809264851768</v>
      </c>
      <c r="G929">
        <v>412.53789759369192</v>
      </c>
      <c r="H929">
        <v>-77.661462406596584</v>
      </c>
      <c r="I929">
        <v>-77.756123592937854</v>
      </c>
      <c r="J929">
        <v>-90.610574012937207</v>
      </c>
      <c r="K929">
        <v>-64.465799562808812</v>
      </c>
      <c r="L929">
        <v>360.9540898274297</v>
      </c>
      <c r="M929">
        <v>358.51432162409139</v>
      </c>
      <c r="N929">
        <v>349.67080355260828</v>
      </c>
      <c r="O929">
        <v>379.54622187408819</v>
      </c>
      <c r="P929">
        <v>16.003338358282811</v>
      </c>
      <c r="Q929">
        <v>15.98515634355357</v>
      </c>
      <c r="R929">
        <v>13.528344311929111</v>
      </c>
      <c r="S929">
        <v>18.261094953021519</v>
      </c>
      <c r="T929">
        <v>116.26102841276681</v>
      </c>
      <c r="U929">
        <v>116.2608461531505</v>
      </c>
      <c r="V929">
        <v>116.1828097458714</v>
      </c>
      <c r="W929">
        <v>116.33849633794421</v>
      </c>
      <c r="X929">
        <v>9761.3996324764103</v>
      </c>
      <c r="Y929">
        <v>9816.6029407953502</v>
      </c>
      <c r="Z929">
        <v>9282.7340914474426</v>
      </c>
      <c r="AA929">
        <v>10069.359385179059</v>
      </c>
      <c r="AB929">
        <v>2570.3788846985799</v>
      </c>
      <c r="AC929">
        <v>2504.8472710038391</v>
      </c>
      <c r="AD929">
        <v>2015.5468828697101</v>
      </c>
      <c r="AE929">
        <v>3427.6385100037401</v>
      </c>
      <c r="AF929">
        <v>52.563869792518901</v>
      </c>
      <c r="AG929">
        <v>52.208289900674657</v>
      </c>
      <c r="AH929">
        <v>50.922320038166873</v>
      </c>
      <c r="AI929">
        <v>55.268834907905493</v>
      </c>
      <c r="AJ929">
        <v>0.4188133134893664</v>
      </c>
      <c r="AK929">
        <v>0.418813165400719</v>
      </c>
      <c r="AL929">
        <v>0.41879247211887272</v>
      </c>
      <c r="AM929">
        <v>0.41883424239240169</v>
      </c>
      <c r="AN929">
        <v>0.97839702899648495</v>
      </c>
      <c r="AO929">
        <v>0.97839702899648517</v>
      </c>
      <c r="AP929">
        <v>0.97839702899648517</v>
      </c>
      <c r="AQ929">
        <v>0.97839702899648517</v>
      </c>
      <c r="AR929">
        <v>9.3379850308161405</v>
      </c>
      <c r="AS929">
        <v>9.337985030816137</v>
      </c>
      <c r="AT929">
        <v>9.337985030816137</v>
      </c>
      <c r="AU929">
        <v>9.337985030816137</v>
      </c>
      <c r="AV929" t="str">
        <f>VLOOKUP(Sheet1[[#This Row],[NPDES ID2]],Combined_Sheet__Major_Only___2[[NPDES ID2]:[ECHO BFR]],3,FALSE)</f>
        <v>MO</v>
      </c>
      <c r="AW929" t="s">
        <v>87</v>
      </c>
      <c r="AX929" t="str">
        <f>VLOOKUP(Sheet1[[#This Row],[NPDES ID2]],Combined_Sheet__Major_Only___2[[NPDES ID2]:[ECHO BFR]],27,FALSE)</f>
        <v>-</v>
      </c>
      <c r="AY929" t="str">
        <f>VLOOKUP(Sheet1[[#This Row],[NPDES ID2]],Combined_Sheet__Major_Only___2[[NPDES ID2]:[ECHO BFR]],28,FALSE)</f>
        <v>-</v>
      </c>
      <c r="AZ929" t="str">
        <f>VLOOKUP(Sheet1[[#This Row],[NPDES ID2]],Combined_Sheet__Major_Only___2[[NPDES ID2]:[ECHO BFR]],29,FALSE)</f>
        <v>thickening</v>
      </c>
      <c r="BA929">
        <f>VLOOKUP(Sheet1[[#This Row],[NPDES ID2]],Combined_Sheet__Major_Only___2[[NPDES ID2]:[ECHO BFR]],17,FALSE)</f>
        <v>39.737166999999999</v>
      </c>
      <c r="BB929">
        <f>VLOOKUP(Sheet1[[#This Row],[NPDES ID2]],Combined_Sheet__Major_Only___2[[NPDES ID2]:[ECHO BFR]],18,FALSE)</f>
        <v>-92.438305999999997</v>
      </c>
      <c r="BC929" t="str">
        <f>IF(ISNUMBER(SEARCH("aerobic",$AW929)),"aerobic","")</f>
        <v/>
      </c>
      <c r="BD929" t="str">
        <f>IF(ISNUMBER(SEARCH("anaer",$AW929)),"anaer","")</f>
        <v/>
      </c>
      <c r="BE929" t="str">
        <f>IF(ISNUMBER(SEARCH("thickening",$AZ929)),"thickening","")</f>
        <v>thickening</v>
      </c>
      <c r="BF929" s="3" t="str">
        <f>IF(ISNUMBER(SEARCH("airDry",$AW929)),"airDry","")</f>
        <v/>
      </c>
      <c r="BG929" s="3" t="str">
        <f>IF(ISNUMBER(SEARCH("heatDry",$AY929)),"heatDry","")</f>
        <v/>
      </c>
      <c r="BH929" s="3" t="str">
        <f>IF(AND(ISNUMBER(SEARCH("aerobic",$AW929)),ISNUMBER(SEARCH("anaer",$AW929))),"Combined Aer and Anaer.","")</f>
        <v/>
      </c>
    </row>
    <row r="930" spans="1:60" x14ac:dyDescent="0.3">
      <c r="A930" s="4">
        <v>928</v>
      </c>
      <c r="B930" t="s">
        <v>4514</v>
      </c>
      <c r="C930">
        <v>672</v>
      </c>
      <c r="D930">
        <v>297.20856749714369</v>
      </c>
      <c r="E930">
        <v>297.19554751475908</v>
      </c>
      <c r="F930">
        <v>238.49121831080669</v>
      </c>
      <c r="G930">
        <v>360.07673510812663</v>
      </c>
      <c r="H930">
        <v>-77.14917721891392</v>
      </c>
      <c r="I930">
        <v>-78.236788782905649</v>
      </c>
      <c r="J930">
        <v>-90.790997552304688</v>
      </c>
      <c r="K930">
        <v>-62.228967740140028</v>
      </c>
      <c r="L930">
        <v>412.72195494063538</v>
      </c>
      <c r="M930">
        <v>410.67514735718771</v>
      </c>
      <c r="N930">
        <v>403.25747675834049</v>
      </c>
      <c r="O930">
        <v>428.31671731069451</v>
      </c>
      <c r="P930">
        <v>15.89036089992295</v>
      </c>
      <c r="Q930">
        <v>16.01899624109727</v>
      </c>
      <c r="R930">
        <v>13.05914088022927</v>
      </c>
      <c r="S930">
        <v>18.246249691330039</v>
      </c>
      <c r="T930">
        <v>65.470987315779752</v>
      </c>
      <c r="U930">
        <v>65.470883438849341</v>
      </c>
      <c r="V930">
        <v>65.426407418263253</v>
      </c>
      <c r="W930">
        <v>65.515139336036526</v>
      </c>
      <c r="X930">
        <v>4798.8419834198166</v>
      </c>
      <c r="Y930">
        <v>4818.8456794167041</v>
      </c>
      <c r="Z930">
        <v>4625.3846418717712</v>
      </c>
      <c r="AA930">
        <v>4909.6024403987576</v>
      </c>
      <c r="AB930">
        <v>729.78145337437888</v>
      </c>
      <c r="AC930">
        <v>725.77608274182978</v>
      </c>
      <c r="AD930">
        <v>634.00600399260452</v>
      </c>
      <c r="AE930">
        <v>848.6548024221114</v>
      </c>
      <c r="AF930">
        <v>60.190649325857478</v>
      </c>
      <c r="AG930">
        <v>59.89194670453648</v>
      </c>
      <c r="AH930">
        <v>58.811461824984292</v>
      </c>
      <c r="AI930">
        <v>62.463254847981737</v>
      </c>
      <c r="AJ930">
        <v>0.51174384435651599</v>
      </c>
      <c r="AK930">
        <v>0.51174373560972519</v>
      </c>
      <c r="AL930">
        <v>0.51172852156449378</v>
      </c>
      <c r="AM930">
        <v>0.51175923114926225</v>
      </c>
      <c r="AN930">
        <v>0.96253867252661751</v>
      </c>
      <c r="AO930">
        <v>0.96253867252661729</v>
      </c>
      <c r="AP930">
        <v>0.96253867252661729</v>
      </c>
      <c r="AQ930">
        <v>0.96253867252661729</v>
      </c>
      <c r="AR930">
        <v>14.42433269903154</v>
      </c>
      <c r="AS930">
        <v>14.424332699031529</v>
      </c>
      <c r="AT930">
        <v>14.424332699031529</v>
      </c>
      <c r="AU930">
        <v>14.424332699031529</v>
      </c>
      <c r="AV930" t="str">
        <f>VLOOKUP(Sheet1[[#This Row],[NPDES ID2]],Combined_Sheet__Major_Only___2[[NPDES ID2]:[ECHO BFR]],3,FALSE)</f>
        <v>LA</v>
      </c>
      <c r="AW930" t="s">
        <v>41</v>
      </c>
      <c r="AX930" t="str">
        <f>VLOOKUP(Sheet1[[#This Row],[NPDES ID2]],Combined_Sheet__Major_Only___2[[NPDES ID2]:[ECHO BFR]],27,FALSE)</f>
        <v>-</v>
      </c>
      <c r="AY930" t="str">
        <f>VLOOKUP(Sheet1[[#This Row],[NPDES ID2]],Combined_Sheet__Major_Only___2[[NPDES ID2]:[ECHO BFR]],28,FALSE)</f>
        <v>-</v>
      </c>
      <c r="AZ930" t="str">
        <f>VLOOKUP(Sheet1[[#This Row],[NPDES ID2]],Combined_Sheet__Major_Only___2[[NPDES ID2]:[ECHO BFR]],29,FALSE)</f>
        <v>thickening</v>
      </c>
      <c r="BA930">
        <f>VLOOKUP(Sheet1[[#This Row],[NPDES ID2]],Combined_Sheet__Major_Only___2[[NPDES ID2]:[ECHO BFR]],17,FALSE)</f>
        <v>29.968852999999999</v>
      </c>
      <c r="BB930">
        <f>VLOOKUP(Sheet1[[#This Row],[NPDES ID2]],Combined_Sheet__Major_Only___2[[NPDES ID2]:[ECHO BFR]],18,FALSE)</f>
        <v>-90.427594999999997</v>
      </c>
      <c r="BC930" t="str">
        <f>IF(ISNUMBER(SEARCH("aerobic",$AW930)),"aerobic","")</f>
        <v>aerobic</v>
      </c>
      <c r="BD930" t="str">
        <f>IF(ISNUMBER(SEARCH("anaer",$AW930)),"anaer","")</f>
        <v/>
      </c>
      <c r="BE930" t="str">
        <f>IF(ISNUMBER(SEARCH("thickening",$AZ930)),"thickening","")</f>
        <v>thickening</v>
      </c>
      <c r="BF930" s="2" t="str">
        <f>IF(ISNUMBER(SEARCH("airDry",$AW930)),"airDry","")</f>
        <v/>
      </c>
      <c r="BG930" s="2" t="str">
        <f>IF(ISNUMBER(SEARCH("heatDry",$AY930)),"heatDry","")</f>
        <v/>
      </c>
      <c r="BH930" s="2" t="str">
        <f>IF(AND(ISNUMBER(SEARCH("aerobic",$AW930)),ISNUMBER(SEARCH("anaer",$AW930))),"Combined Aer and Anaer.","")</f>
        <v/>
      </c>
    </row>
    <row r="931" spans="1:60" x14ac:dyDescent="0.3">
      <c r="A931" s="4">
        <v>929</v>
      </c>
      <c r="B931" t="s">
        <v>4519</v>
      </c>
      <c r="C931">
        <v>670.34</v>
      </c>
      <c r="D931">
        <v>280.37769228903989</v>
      </c>
      <c r="E931">
        <v>280.61375920730461</v>
      </c>
      <c r="F931">
        <v>225.1954077912431</v>
      </c>
      <c r="G931">
        <v>340.61079919023308</v>
      </c>
      <c r="H931">
        <v>-76.852425450757195</v>
      </c>
      <c r="I931">
        <v>-78.111573004366761</v>
      </c>
      <c r="J931">
        <v>-91.050099717772909</v>
      </c>
      <c r="K931">
        <v>-60.918738305971679</v>
      </c>
      <c r="L931">
        <v>436.81625356772582</v>
      </c>
      <c r="M931">
        <v>434.96198024238601</v>
      </c>
      <c r="N931">
        <v>428.24203258585499</v>
      </c>
      <c r="O931">
        <v>450.9441282909126</v>
      </c>
      <c r="P931">
        <v>15.804767851413921</v>
      </c>
      <c r="Q931">
        <v>15.98256987822284</v>
      </c>
      <c r="R931">
        <v>12.853864676174361</v>
      </c>
      <c r="S931">
        <v>18.078353352630749</v>
      </c>
      <c r="T931">
        <v>59.487939033387093</v>
      </c>
      <c r="U931">
        <v>59.487844389908432</v>
      </c>
      <c r="V931">
        <v>59.447321770611687</v>
      </c>
      <c r="W931">
        <v>59.528166452217953</v>
      </c>
      <c r="X931">
        <v>4109.2033700224056</v>
      </c>
      <c r="Y931">
        <v>4123.8543016733911</v>
      </c>
      <c r="Z931">
        <v>3981.9592351438141</v>
      </c>
      <c r="AA931">
        <v>4190.2819449038006</v>
      </c>
      <c r="AB931">
        <v>631.7381356422818</v>
      </c>
      <c r="AC931">
        <v>627.98839612552615</v>
      </c>
      <c r="AD931">
        <v>548.5947824481882</v>
      </c>
      <c r="AE931">
        <v>734.72415928888176</v>
      </c>
      <c r="AF931">
        <v>63.862084541890823</v>
      </c>
      <c r="AG931">
        <v>63.590798234049323</v>
      </c>
      <c r="AH931">
        <v>62.609605463526378</v>
      </c>
      <c r="AI931">
        <v>65.925922251796152</v>
      </c>
      <c r="AJ931">
        <v>0.55657732605850907</v>
      </c>
      <c r="AK931">
        <v>0.55657721824737316</v>
      </c>
      <c r="AL931">
        <v>0.556562132689152</v>
      </c>
      <c r="AM931">
        <v>0.55659258284116886</v>
      </c>
      <c r="AN931">
        <v>0.95899257088752976</v>
      </c>
      <c r="AO931">
        <v>0.95899257088752976</v>
      </c>
      <c r="AP931">
        <v>0.95899257088752976</v>
      </c>
      <c r="AQ931">
        <v>0.95899257088752976</v>
      </c>
      <c r="AR931">
        <v>15.202587866603871</v>
      </c>
      <c r="AS931">
        <v>15.20258786660388</v>
      </c>
      <c r="AT931">
        <v>15.20258786660388</v>
      </c>
      <c r="AU931">
        <v>15.20258786660388</v>
      </c>
      <c r="AV931" t="str">
        <f>VLOOKUP(Sheet1[[#This Row],[NPDES ID2]],Combined_Sheet__Major_Only___2[[NPDES ID2]:[ECHO BFR]],3,FALSE)</f>
        <v>IN</v>
      </c>
      <c r="AW931" t="s">
        <v>12181</v>
      </c>
      <c r="AX931" t="str">
        <f>VLOOKUP(Sheet1[[#This Row],[NPDES ID2]],Combined_Sheet__Major_Only___2[[NPDES ID2]:[ECHO BFR]],27,FALSE)</f>
        <v>methaneBioCaptureRecover</v>
      </c>
      <c r="AY931" t="str">
        <f>VLOOKUP(Sheet1[[#This Row],[NPDES ID2]],Combined_Sheet__Major_Only___2[[NPDES ID2]:[ECHO BFR]],28,FALSE)</f>
        <v>-</v>
      </c>
      <c r="AZ931" t="str">
        <f>VLOOKUP(Sheet1[[#This Row],[NPDES ID2]],Combined_Sheet__Major_Only___2[[NPDES ID2]:[ECHO BFR]],29,FALSE)</f>
        <v>thickening</v>
      </c>
      <c r="BA931">
        <f>VLOOKUP(Sheet1[[#This Row],[NPDES ID2]],Combined_Sheet__Major_Only___2[[NPDES ID2]:[ECHO BFR]],17,FALSE)</f>
        <v>39.074916999999999</v>
      </c>
      <c r="BB931">
        <f>VLOOKUP(Sheet1[[#This Row],[NPDES ID2]],Combined_Sheet__Major_Only___2[[NPDES ID2]:[ECHO BFR]],18,FALSE)</f>
        <v>-84.870527999999993</v>
      </c>
      <c r="BC931" t="str">
        <f>IF(ISNUMBER(SEARCH("aerobic",$AW931)),"aerobic","")</f>
        <v/>
      </c>
      <c r="BD931" t="str">
        <f>IF(ISNUMBER(SEARCH("anaer",$AW931)),"anaer","")</f>
        <v>anaer</v>
      </c>
      <c r="BE931" t="str">
        <f>IF(ISNUMBER(SEARCH("thickening",$AZ931)),"thickening","")</f>
        <v>thickening</v>
      </c>
      <c r="BF931" s="3" t="str">
        <f>IF(ISNUMBER(SEARCH("airDry",$AW931)),"airDry","")</f>
        <v/>
      </c>
      <c r="BG931" s="3" t="str">
        <f>IF(ISNUMBER(SEARCH("heatDry",$AY931)),"heatDry","")</f>
        <v/>
      </c>
      <c r="BH931" s="3" t="str">
        <f>IF(AND(ISNUMBER(SEARCH("aerobic",$AW931)),ISNUMBER(SEARCH("anaer",$AW931))),"Combined Aer and Anaer.","")</f>
        <v/>
      </c>
    </row>
    <row r="932" spans="1:60" x14ac:dyDescent="0.3">
      <c r="A932" s="4">
        <v>930</v>
      </c>
      <c r="B932" t="s">
        <v>4523</v>
      </c>
      <c r="C932">
        <v>669.96</v>
      </c>
      <c r="D932">
        <v>294.94582395523992</v>
      </c>
      <c r="E932">
        <v>294.88079966287802</v>
      </c>
      <c r="F932">
        <v>236.7473821200953</v>
      </c>
      <c r="G932">
        <v>357.5301687590794</v>
      </c>
      <c r="H932">
        <v>-77.102970744267836</v>
      </c>
      <c r="I932">
        <v>-78.238150840030301</v>
      </c>
      <c r="J932">
        <v>-90.856836415936741</v>
      </c>
      <c r="K932">
        <v>-62.081197155625063</v>
      </c>
      <c r="L932">
        <v>415.13679490333777</v>
      </c>
      <c r="M932">
        <v>413.12358135060617</v>
      </c>
      <c r="N932">
        <v>405.82755103048828</v>
      </c>
      <c r="O932">
        <v>430.47580316821558</v>
      </c>
      <c r="P932">
        <v>15.83545200008354</v>
      </c>
      <c r="Q932">
        <v>15.97711923939246</v>
      </c>
      <c r="R932">
        <v>12.99345800428279</v>
      </c>
      <c r="S932">
        <v>18.17304485176906</v>
      </c>
      <c r="T932">
        <v>67.356564378178007</v>
      </c>
      <c r="U932">
        <v>67.356457591295339</v>
      </c>
      <c r="V932">
        <v>67.310735643476534</v>
      </c>
      <c r="W932">
        <v>67.401953249297165</v>
      </c>
      <c r="X932">
        <v>4893.350428181383</v>
      </c>
      <c r="Y932">
        <v>4913.3014280279494</v>
      </c>
      <c r="Z932">
        <v>4720.3538529840434</v>
      </c>
      <c r="AA932">
        <v>5003.7725959003619</v>
      </c>
      <c r="AB932">
        <v>757.18823655336939</v>
      </c>
      <c r="AC932">
        <v>752.80363367264169</v>
      </c>
      <c r="AD932">
        <v>656.31884675884316</v>
      </c>
      <c r="AE932">
        <v>882.16771165674334</v>
      </c>
      <c r="AF932">
        <v>60.727203953644029</v>
      </c>
      <c r="AG932">
        <v>60.432501886470362</v>
      </c>
      <c r="AH932">
        <v>59.366546511171492</v>
      </c>
      <c r="AI932">
        <v>62.969285850929893</v>
      </c>
      <c r="AJ932">
        <v>0.51829238294597479</v>
      </c>
      <c r="AK932">
        <v>0.51829227128801481</v>
      </c>
      <c r="AL932">
        <v>0.51827665035015236</v>
      </c>
      <c r="AM932">
        <v>0.51830818126176692</v>
      </c>
      <c r="AN932">
        <v>0.96353251204898416</v>
      </c>
      <c r="AO932">
        <v>0.96353251204898416</v>
      </c>
      <c r="AP932">
        <v>0.96353251204898416</v>
      </c>
      <c r="AQ932">
        <v>0.96353251204898416</v>
      </c>
      <c r="AR932">
        <v>14.39856118661247</v>
      </c>
      <c r="AS932">
        <v>14.39856118661247</v>
      </c>
      <c r="AT932">
        <v>14.39856118661247</v>
      </c>
      <c r="AU932">
        <v>14.39856118661247</v>
      </c>
      <c r="AV932" t="str">
        <f>VLOOKUP(Sheet1[[#This Row],[NPDES ID2]],Combined_Sheet__Major_Only___2[[NPDES ID2]:[ECHO BFR]],3,FALSE)</f>
        <v>NY</v>
      </c>
      <c r="AW932" t="s">
        <v>12181</v>
      </c>
      <c r="AX932" t="str">
        <f>VLOOKUP(Sheet1[[#This Row],[NPDES ID2]],Combined_Sheet__Major_Only___2[[NPDES ID2]:[ECHO BFR]],27,FALSE)</f>
        <v>-</v>
      </c>
      <c r="AY932" t="str">
        <f>VLOOKUP(Sheet1[[#This Row],[NPDES ID2]],Combined_Sheet__Major_Only___2[[NPDES ID2]:[ECHO BFR]],28,FALSE)</f>
        <v>-</v>
      </c>
      <c r="AZ932" t="str">
        <f>VLOOKUP(Sheet1[[#This Row],[NPDES ID2]],Combined_Sheet__Major_Only___2[[NPDES ID2]:[ECHO BFR]],29,FALSE)</f>
        <v>thickening, preliminaryOps</v>
      </c>
      <c r="BA932">
        <f>VLOOKUP(Sheet1[[#This Row],[NPDES ID2]],Combined_Sheet__Major_Only___2[[NPDES ID2]:[ECHO BFR]],17,FALSE)</f>
        <v>43.099499999999999</v>
      </c>
      <c r="BB932">
        <f>VLOOKUP(Sheet1[[#This Row],[NPDES ID2]],Combined_Sheet__Major_Only___2[[NPDES ID2]:[ECHO BFR]],18,FALSE)</f>
        <v>-75.643472000000003</v>
      </c>
      <c r="BC932" t="str">
        <f>IF(ISNUMBER(SEARCH("aerobic",$AW932)),"aerobic","")</f>
        <v/>
      </c>
      <c r="BD932" t="str">
        <f>IF(ISNUMBER(SEARCH("anaer",$AW932)),"anaer","")</f>
        <v>anaer</v>
      </c>
      <c r="BE932" t="str">
        <f>IF(ISNUMBER(SEARCH("thickening",$AZ932)),"thickening","")</f>
        <v>thickening</v>
      </c>
      <c r="BF932" s="2" t="str">
        <f>IF(ISNUMBER(SEARCH("airDry",$AW932)),"airDry","")</f>
        <v/>
      </c>
      <c r="BG932" s="2" t="str">
        <f>IF(ISNUMBER(SEARCH("heatDry",$AY932)),"heatDry","")</f>
        <v/>
      </c>
      <c r="BH932" s="2" t="str">
        <f>IF(AND(ISNUMBER(SEARCH("aerobic",$AW932)),ISNUMBER(SEARCH("anaer",$AW932))),"Combined Aer and Anaer.","")</f>
        <v/>
      </c>
    </row>
    <row r="933" spans="1:60" x14ac:dyDescent="0.3">
      <c r="A933" s="4">
        <v>931</v>
      </c>
      <c r="B933" t="s">
        <v>4528</v>
      </c>
      <c r="C933">
        <v>669.5</v>
      </c>
      <c r="D933">
        <v>306.09489800979969</v>
      </c>
      <c r="E933">
        <v>306.38649461777669</v>
      </c>
      <c r="F933">
        <v>245.6151643713122</v>
      </c>
      <c r="G933">
        <v>370.41874594040507</v>
      </c>
      <c r="H933">
        <v>-77.343870939830936</v>
      </c>
      <c r="I933">
        <v>-78.344777739821723</v>
      </c>
      <c r="J933">
        <v>-90.665019557587641</v>
      </c>
      <c r="K933">
        <v>-62.756504908482754</v>
      </c>
      <c r="L933">
        <v>399.88274835659911</v>
      </c>
      <c r="M933">
        <v>397.75896055371391</v>
      </c>
      <c r="N933">
        <v>390.06426734614212</v>
      </c>
      <c r="O933">
        <v>416.06027760712402</v>
      </c>
      <c r="P933">
        <v>15.85176996715022</v>
      </c>
      <c r="Q933">
        <v>15.980432029246341</v>
      </c>
      <c r="R933">
        <v>13.13771429793338</v>
      </c>
      <c r="S933">
        <v>18.251537656644189</v>
      </c>
      <c r="T933">
        <v>3.9215028074874612</v>
      </c>
      <c r="U933">
        <v>3.9214939179563362</v>
      </c>
      <c r="V933">
        <v>3.917687769971947</v>
      </c>
      <c r="W933">
        <v>3.925281228323958</v>
      </c>
      <c r="X933">
        <v>295.57657256793811</v>
      </c>
      <c r="Y933">
        <v>296.85436805900571</v>
      </c>
      <c r="Z933">
        <v>284.22515356593789</v>
      </c>
      <c r="AA933">
        <v>302.8806876340185</v>
      </c>
      <c r="AB933">
        <v>47.445274077786138</v>
      </c>
      <c r="AC933">
        <v>47.138709318382318</v>
      </c>
      <c r="AD933">
        <v>40.879679583113891</v>
      </c>
      <c r="AE933">
        <v>55.798879261992987</v>
      </c>
      <c r="AF933">
        <v>58.535035125191698</v>
      </c>
      <c r="AG933">
        <v>58.224051711535211</v>
      </c>
      <c r="AH933">
        <v>57.098361385736027</v>
      </c>
      <c r="AI933">
        <v>60.902232804907463</v>
      </c>
      <c r="AJ933">
        <v>0.4915456194432416</v>
      </c>
      <c r="AK933">
        <v>0.49154556445514769</v>
      </c>
      <c r="AL933">
        <v>0.49153786483316508</v>
      </c>
      <c r="AM933">
        <v>0.49155340631493932</v>
      </c>
      <c r="AN933">
        <v>0.66070298175469144</v>
      </c>
      <c r="AO933">
        <v>0.66070298175469133</v>
      </c>
      <c r="AP933">
        <v>0.66070298175469133</v>
      </c>
      <c r="AQ933">
        <v>0.66070298175469133</v>
      </c>
      <c r="AR933">
        <v>13.572706092551901</v>
      </c>
      <c r="AS933">
        <v>13.57270609255189</v>
      </c>
      <c r="AT933">
        <v>13.57270609255189</v>
      </c>
      <c r="AU933">
        <v>13.57270609255189</v>
      </c>
      <c r="AV933" t="str">
        <f>VLOOKUP(Sheet1[[#This Row],[NPDES ID2]],Combined_Sheet__Major_Only___2[[NPDES ID2]:[ECHO BFR]],3,FALSE)</f>
        <v>AL</v>
      </c>
      <c r="AW933" t="s">
        <v>118</v>
      </c>
      <c r="AX933" t="str">
        <f>VLOOKUP(Sheet1[[#This Row],[NPDES ID2]],Combined_Sheet__Major_Only___2[[NPDES ID2]:[ECHO BFR]],27,FALSE)</f>
        <v>tempSludgeStore</v>
      </c>
      <c r="AY933" t="str">
        <f>VLOOKUP(Sheet1[[#This Row],[NPDES ID2]],Combined_Sheet__Major_Only___2[[NPDES ID2]:[ECHO BFR]],28,FALSE)</f>
        <v>-</v>
      </c>
      <c r="AZ933" t="str">
        <f>VLOOKUP(Sheet1[[#This Row],[NPDES ID2]],Combined_Sheet__Major_Only___2[[NPDES ID2]:[ECHO BFR]],29,FALSE)</f>
        <v>preliminaryOps, thickening</v>
      </c>
      <c r="BA933">
        <f>VLOOKUP(Sheet1[[#This Row],[NPDES ID2]],Combined_Sheet__Major_Only___2[[NPDES ID2]:[ECHO BFR]],17,FALSE)</f>
        <v>33.812359000000001</v>
      </c>
      <c r="BB933">
        <f>VLOOKUP(Sheet1[[#This Row],[NPDES ID2]],Combined_Sheet__Major_Only___2[[NPDES ID2]:[ECHO BFR]],18,FALSE)</f>
        <v>-87.268471000000005</v>
      </c>
      <c r="BC933" t="str">
        <f>IF(ISNUMBER(SEARCH("aerobic",$AW933)),"aerobic","")</f>
        <v>aerobic</v>
      </c>
      <c r="BD933" t="str">
        <f>IF(ISNUMBER(SEARCH("anaer",$AW933)),"anaer","")</f>
        <v/>
      </c>
      <c r="BE933" t="str">
        <f>IF(ISNUMBER(SEARCH("thickening",$AZ933)),"thickening","")</f>
        <v>thickening</v>
      </c>
      <c r="BF933" s="3" t="str">
        <f>IF(ISNUMBER(SEARCH("airDry",$AW933)),"airDry","")</f>
        <v>airDry</v>
      </c>
      <c r="BG933" s="3" t="str">
        <f>IF(ISNUMBER(SEARCH("heatDry",$AY933)),"heatDry","")</f>
        <v/>
      </c>
      <c r="BH933" s="3" t="str">
        <f>IF(AND(ISNUMBER(SEARCH("aerobic",$AW933)),ISNUMBER(SEARCH("anaer",$AW933))),"Combined Aer and Anaer.","")</f>
        <v/>
      </c>
    </row>
    <row r="934" spans="1:60" x14ac:dyDescent="0.3">
      <c r="A934" s="4">
        <v>932</v>
      </c>
      <c r="B934" t="s">
        <v>4532</v>
      </c>
      <c r="C934">
        <v>668.31</v>
      </c>
      <c r="D934">
        <v>295.00179982431462</v>
      </c>
      <c r="E934">
        <v>294.93876635788871</v>
      </c>
      <c r="F934">
        <v>236.83540229526841</v>
      </c>
      <c r="G934">
        <v>357.65091859886161</v>
      </c>
      <c r="H934">
        <v>-77.117713974598615</v>
      </c>
      <c r="I934">
        <v>-78.260696183032394</v>
      </c>
      <c r="J934">
        <v>-90.899740251242463</v>
      </c>
      <c r="K934">
        <v>-62.093336212321162</v>
      </c>
      <c r="L934">
        <v>414.4559073889003</v>
      </c>
      <c r="M934">
        <v>412.45011482089842</v>
      </c>
      <c r="N934">
        <v>405.18155132955508</v>
      </c>
      <c r="O934">
        <v>429.73727518929428</v>
      </c>
      <c r="P934">
        <v>15.79591454857874</v>
      </c>
      <c r="Q934">
        <v>15.93844520135756</v>
      </c>
      <c r="R934">
        <v>12.95926888265619</v>
      </c>
      <c r="S934">
        <v>18.126651918706319</v>
      </c>
      <c r="T934">
        <v>47.141799298915068</v>
      </c>
      <c r="U934">
        <v>47.141723708848723</v>
      </c>
      <c r="V934">
        <v>47.109359012142797</v>
      </c>
      <c r="W934">
        <v>47.173928224249067</v>
      </c>
      <c r="X934">
        <v>3421.951708430317</v>
      </c>
      <c r="Y934">
        <v>3435.861344596628</v>
      </c>
      <c r="Z934">
        <v>3301.2529341776599</v>
      </c>
      <c r="AA934">
        <v>3499.0044765519642</v>
      </c>
      <c r="AB934">
        <v>553.11789382778318</v>
      </c>
      <c r="AC934">
        <v>549.52968248586421</v>
      </c>
      <c r="AD934">
        <v>476.43868687949788</v>
      </c>
      <c r="AE934">
        <v>648.81126357259495</v>
      </c>
      <c r="AF934">
        <v>60.776973828154567</v>
      </c>
      <c r="AG934">
        <v>60.482665011540583</v>
      </c>
      <c r="AH934">
        <v>59.417909594309869</v>
      </c>
      <c r="AI934">
        <v>63.016392692205329</v>
      </c>
      <c r="AJ934">
        <v>0.5188998789391589</v>
      </c>
      <c r="AK934">
        <v>0.51889978398589753</v>
      </c>
      <c r="AL934">
        <v>0.51888649636342832</v>
      </c>
      <c r="AM934">
        <v>0.51891331734687218</v>
      </c>
      <c r="AN934">
        <v>0.9490379824308216</v>
      </c>
      <c r="AO934">
        <v>0.9490379824308216</v>
      </c>
      <c r="AP934">
        <v>0.9490379824308216</v>
      </c>
      <c r="AQ934">
        <v>0.9490379824308216</v>
      </c>
      <c r="AR934">
        <v>14.033916093813939</v>
      </c>
      <c r="AS934">
        <v>14.033916093813939</v>
      </c>
      <c r="AT934">
        <v>14.033916093813939</v>
      </c>
      <c r="AU934">
        <v>14.033916093813939</v>
      </c>
      <c r="AV934" t="str">
        <f>VLOOKUP(Sheet1[[#This Row],[NPDES ID2]],Combined_Sheet__Major_Only___2[[NPDES ID2]:[ECHO BFR]],3,FALSE)</f>
        <v>VA</v>
      </c>
      <c r="AW934" t="s">
        <v>41</v>
      </c>
      <c r="AX934" t="str">
        <f>VLOOKUP(Sheet1[[#This Row],[NPDES ID2]],Combined_Sheet__Major_Only___2[[NPDES ID2]:[ECHO BFR]],27,FALSE)</f>
        <v>-</v>
      </c>
      <c r="AY934" t="str">
        <f>VLOOKUP(Sheet1[[#This Row],[NPDES ID2]],Combined_Sheet__Major_Only___2[[NPDES ID2]:[ECHO BFR]],28,FALSE)</f>
        <v>-</v>
      </c>
      <c r="AZ934" t="str">
        <f>VLOOKUP(Sheet1[[#This Row],[NPDES ID2]],Combined_Sheet__Major_Only___2[[NPDES ID2]:[ECHO BFR]],29,FALSE)</f>
        <v>thickening</v>
      </c>
      <c r="BA934">
        <f>VLOOKUP(Sheet1[[#This Row],[NPDES ID2]],Combined_Sheet__Major_Only___2[[NPDES ID2]:[ECHO BFR]],17,FALSE)</f>
        <v>38.627679999999998</v>
      </c>
      <c r="BB934">
        <f>VLOOKUP(Sheet1[[#This Row],[NPDES ID2]],Combined_Sheet__Major_Only___2[[NPDES ID2]:[ECHO BFR]],18,FALSE)</f>
        <v>-77.310429999999997</v>
      </c>
      <c r="BC934" t="str">
        <f>IF(ISNUMBER(SEARCH("aerobic",$AW934)),"aerobic","")</f>
        <v>aerobic</v>
      </c>
      <c r="BD934" t="str">
        <f>IF(ISNUMBER(SEARCH("anaer",$AW934)),"anaer","")</f>
        <v/>
      </c>
      <c r="BE934" t="str">
        <f>IF(ISNUMBER(SEARCH("thickening",$AZ934)),"thickening","")</f>
        <v>thickening</v>
      </c>
      <c r="BF934" s="2" t="str">
        <f>IF(ISNUMBER(SEARCH("airDry",$AW934)),"airDry","")</f>
        <v/>
      </c>
      <c r="BG934" s="2" t="str">
        <f>IF(ISNUMBER(SEARCH("heatDry",$AY934)),"heatDry","")</f>
        <v/>
      </c>
      <c r="BH934" s="2" t="str">
        <f>IF(AND(ISNUMBER(SEARCH("aerobic",$AW934)),ISNUMBER(SEARCH("anaer",$AW934))),"Combined Aer and Anaer.","")</f>
        <v/>
      </c>
    </row>
    <row r="935" spans="1:60" x14ac:dyDescent="0.3">
      <c r="A935" s="4">
        <v>933</v>
      </c>
      <c r="B935" t="s">
        <v>4537</v>
      </c>
      <c r="C935">
        <v>666.08</v>
      </c>
      <c r="D935">
        <v>271.94266515052823</v>
      </c>
      <c r="E935">
        <v>272.12133853942112</v>
      </c>
      <c r="F935">
        <v>218.60962222245581</v>
      </c>
      <c r="G935">
        <v>330.90419273828547</v>
      </c>
      <c r="H935">
        <v>-76.628465157634778</v>
      </c>
      <c r="I935">
        <v>-77.926562768138126</v>
      </c>
      <c r="J935">
        <v>-90.604886377870727</v>
      </c>
      <c r="K935">
        <v>-59.883825589458851</v>
      </c>
      <c r="L935">
        <v>448.6606103667184</v>
      </c>
      <c r="M935">
        <v>446.92756718161411</v>
      </c>
      <c r="N935">
        <v>440.64560619757339</v>
      </c>
      <c r="O935">
        <v>461.86741756522582</v>
      </c>
      <c r="P935">
        <v>15.676415916696889</v>
      </c>
      <c r="Q935">
        <v>15.87262609729642</v>
      </c>
      <c r="R935">
        <v>12.6572936106868</v>
      </c>
      <c r="S935">
        <v>18.04995555301042</v>
      </c>
      <c r="T935">
        <v>88.272491989080947</v>
      </c>
      <c r="U935">
        <v>88.272352923299707</v>
      </c>
      <c r="V935">
        <v>88.212810419255632</v>
      </c>
      <c r="W935">
        <v>88.33160073599781</v>
      </c>
      <c r="X935">
        <v>5898.5556902683365</v>
      </c>
      <c r="Y935">
        <v>5917.67423395882</v>
      </c>
      <c r="Z935">
        <v>5732.2770887707466</v>
      </c>
      <c r="AA935">
        <v>6004.4045047102509</v>
      </c>
      <c r="AB935">
        <v>1149.4727621739039</v>
      </c>
      <c r="AC935">
        <v>1138.1525097067399</v>
      </c>
      <c r="AD935">
        <v>962.54037901819504</v>
      </c>
      <c r="AE935">
        <v>1393.2028973992969</v>
      </c>
      <c r="AF935">
        <v>66.013901874889058</v>
      </c>
      <c r="AG935">
        <v>65.758643417483455</v>
      </c>
      <c r="AH935">
        <v>64.836075259650769</v>
      </c>
      <c r="AI935">
        <v>67.954838385940008</v>
      </c>
      <c r="AJ935">
        <v>0.58287904599612406</v>
      </c>
      <c r="AK935">
        <v>0.58287889567206674</v>
      </c>
      <c r="AL935">
        <v>0.58285787294657865</v>
      </c>
      <c r="AM935">
        <v>0.58290030763949996</v>
      </c>
      <c r="AN935">
        <v>0.97182418894538392</v>
      </c>
      <c r="AO935">
        <v>0.97182418894538358</v>
      </c>
      <c r="AP935">
        <v>0.97182418894538358</v>
      </c>
      <c r="AQ935">
        <v>0.97182418894538358</v>
      </c>
      <c r="AR935">
        <v>13.683279896014851</v>
      </c>
      <c r="AS935">
        <v>13.683279896014851</v>
      </c>
      <c r="AT935">
        <v>13.683279896014851</v>
      </c>
      <c r="AU935">
        <v>13.683279896014851</v>
      </c>
      <c r="AV935" t="str">
        <f>VLOOKUP(Sheet1[[#This Row],[NPDES ID2]],Combined_Sheet__Major_Only___2[[NPDES ID2]:[ECHO BFR]],3,FALSE)</f>
        <v>VA</v>
      </c>
      <c r="AW935" t="s">
        <v>41</v>
      </c>
      <c r="AX935" t="str">
        <f>VLOOKUP(Sheet1[[#This Row],[NPDES ID2]],Combined_Sheet__Major_Only___2[[NPDES ID2]:[ECHO BFR]],27,FALSE)</f>
        <v>-</v>
      </c>
      <c r="AY935" t="str">
        <f>VLOOKUP(Sheet1[[#This Row],[NPDES ID2]],Combined_Sheet__Major_Only___2[[NPDES ID2]:[ECHO BFR]],28,FALSE)</f>
        <v>-</v>
      </c>
      <c r="AZ935" t="str">
        <f>VLOOKUP(Sheet1[[#This Row],[NPDES ID2]],Combined_Sheet__Major_Only___2[[NPDES ID2]:[ECHO BFR]],29,FALSE)</f>
        <v>thickening</v>
      </c>
      <c r="BA935">
        <f>VLOOKUP(Sheet1[[#This Row],[NPDES ID2]],Combined_Sheet__Major_Only___2[[NPDES ID2]:[ECHO BFR]],17,FALSE)</f>
        <v>38.646132999999999</v>
      </c>
      <c r="BB935">
        <f>VLOOKUP(Sheet1[[#This Row],[NPDES ID2]],Combined_Sheet__Major_Only___2[[NPDES ID2]:[ECHO BFR]],18,FALSE)</f>
        <v>-77.347059999999999</v>
      </c>
      <c r="BC935" t="str">
        <f>IF(ISNUMBER(SEARCH("aerobic",$AW935)),"aerobic","")</f>
        <v>aerobic</v>
      </c>
      <c r="BD935" t="str">
        <f>IF(ISNUMBER(SEARCH("anaer",$AW935)),"anaer","")</f>
        <v/>
      </c>
      <c r="BE935" t="str">
        <f>IF(ISNUMBER(SEARCH("thickening",$AZ935)),"thickening","")</f>
        <v>thickening</v>
      </c>
      <c r="BF935" s="3" t="str">
        <f>IF(ISNUMBER(SEARCH("airDry",$AW935)),"airDry","")</f>
        <v/>
      </c>
      <c r="BG935" s="3" t="str">
        <f>IF(ISNUMBER(SEARCH("heatDry",$AY935)),"heatDry","")</f>
        <v/>
      </c>
      <c r="BH935" s="3" t="str">
        <f>IF(AND(ISNUMBER(SEARCH("aerobic",$AW935)),ISNUMBER(SEARCH("anaer",$AW935))),"Combined Aer and Anaer.","")</f>
        <v/>
      </c>
    </row>
    <row r="936" spans="1:60" x14ac:dyDescent="0.3">
      <c r="A936" s="4">
        <v>934</v>
      </c>
      <c r="B936" t="s">
        <v>4541</v>
      </c>
      <c r="C936">
        <v>657</v>
      </c>
      <c r="D936">
        <v>299.34891427403119</v>
      </c>
      <c r="E936">
        <v>299.28989792466712</v>
      </c>
      <c r="F936">
        <v>240.59103181036451</v>
      </c>
      <c r="G936">
        <v>363.06898787512353</v>
      </c>
      <c r="H936">
        <v>-77.129891466082569</v>
      </c>
      <c r="I936">
        <v>-78.223968842966656</v>
      </c>
      <c r="J936">
        <v>-90.792330515635328</v>
      </c>
      <c r="K936">
        <v>-62.181896079262657</v>
      </c>
      <c r="L936">
        <v>404.39579866159897</v>
      </c>
      <c r="M936">
        <v>402.40132999733157</v>
      </c>
      <c r="N936">
        <v>395.17307931599629</v>
      </c>
      <c r="O936">
        <v>419.59228096003551</v>
      </c>
      <c r="P936">
        <v>15.534022935124311</v>
      </c>
      <c r="Q936">
        <v>15.66303666260584</v>
      </c>
      <c r="R936">
        <v>12.76126057359469</v>
      </c>
      <c r="S936">
        <v>17.834656250383311</v>
      </c>
      <c r="T936">
        <v>75.671830319819435</v>
      </c>
      <c r="U936">
        <v>75.671710700246251</v>
      </c>
      <c r="V936">
        <v>75.620494298506344</v>
      </c>
      <c r="W936">
        <v>75.722673618686983</v>
      </c>
      <c r="X936">
        <v>5534.3554857635218</v>
      </c>
      <c r="Y936">
        <v>5557.3066977877488</v>
      </c>
      <c r="Z936">
        <v>5335.3853899417491</v>
      </c>
      <c r="AA936">
        <v>5661.3869931532508</v>
      </c>
      <c r="AB936">
        <v>855.60918108833857</v>
      </c>
      <c r="AC936">
        <v>850.6948116774945</v>
      </c>
      <c r="AD936">
        <v>741.63814855091846</v>
      </c>
      <c r="AE936">
        <v>997.29940923237189</v>
      </c>
      <c r="AF936">
        <v>60.323003544516233</v>
      </c>
      <c r="AG936">
        <v>60.025278817446413</v>
      </c>
      <c r="AH936">
        <v>58.948437006208827</v>
      </c>
      <c r="AI936">
        <v>62.588012665892073</v>
      </c>
      <c r="AJ936">
        <v>0.51335908176804745</v>
      </c>
      <c r="AK936">
        <v>0.51335896549954763</v>
      </c>
      <c r="AL936">
        <v>0.51334270107731483</v>
      </c>
      <c r="AM936">
        <v>0.51337553091572774</v>
      </c>
      <c r="AN936">
        <v>0.96735212908982249</v>
      </c>
      <c r="AO936">
        <v>0.9673521290898226</v>
      </c>
      <c r="AP936">
        <v>0.9673521290898226</v>
      </c>
      <c r="AQ936">
        <v>0.9673521290898226</v>
      </c>
      <c r="AR936">
        <v>14.310521110167651</v>
      </c>
      <c r="AS936">
        <v>14.310521110167651</v>
      </c>
      <c r="AT936">
        <v>14.310521110167651</v>
      </c>
      <c r="AU936">
        <v>14.310521110167651</v>
      </c>
      <c r="AV936" t="str">
        <f>VLOOKUP(Sheet1[[#This Row],[NPDES ID2]],Combined_Sheet__Major_Only___2[[NPDES ID2]:[ECHO BFR]],3,FALSE)</f>
        <v>MN</v>
      </c>
      <c r="AW936" t="s">
        <v>544</v>
      </c>
      <c r="AX936" t="str">
        <f>VLOOKUP(Sheet1[[#This Row],[NPDES ID2]],Combined_Sheet__Major_Only___2[[NPDES ID2]:[ECHO BFR]],27,FALSE)</f>
        <v>other</v>
      </c>
      <c r="AY936" t="str">
        <f>VLOOKUP(Sheet1[[#This Row],[NPDES ID2]],Combined_Sheet__Major_Only___2[[NPDES ID2]:[ECHO BFR]],28,FALSE)</f>
        <v>pasteurize</v>
      </c>
      <c r="AZ936" t="str">
        <f>VLOOKUP(Sheet1[[#This Row],[NPDES ID2]],Combined_Sheet__Major_Only___2[[NPDES ID2]:[ECHO BFR]],29,FALSE)</f>
        <v>thickening</v>
      </c>
      <c r="BA936">
        <f>VLOOKUP(Sheet1[[#This Row],[NPDES ID2]],Combined_Sheet__Major_Only___2[[NPDES ID2]:[ECHO BFR]],17,FALSE)</f>
        <v>45.232112000000001</v>
      </c>
      <c r="BB936">
        <f>VLOOKUP(Sheet1[[#This Row],[NPDES ID2]],Combined_Sheet__Major_Only___2[[NPDES ID2]:[ECHO BFR]],18,FALSE)</f>
        <v>-93.536775000000006</v>
      </c>
      <c r="BC936" t="str">
        <f>IF(ISNUMBER(SEARCH("aerobic",$AW936)),"aerobic","")</f>
        <v>aerobic</v>
      </c>
      <c r="BD936" t="str">
        <f>IF(ISNUMBER(SEARCH("anaer",$AW936)),"anaer","")</f>
        <v/>
      </c>
      <c r="BE936" t="str">
        <f>IF(ISNUMBER(SEARCH("thickening",$AZ936)),"thickening","")</f>
        <v>thickening</v>
      </c>
      <c r="BF936" s="2" t="str">
        <f>IF(ISNUMBER(SEARCH("airDry",$AW936)),"airDry","")</f>
        <v/>
      </c>
      <c r="BG936" s="2" t="str">
        <f>IF(ISNUMBER(SEARCH("heatDry",$AY936)),"heatDry","")</f>
        <v/>
      </c>
      <c r="BH936" s="2" t="str">
        <f>IF(AND(ISNUMBER(SEARCH("aerobic",$AW936)),ISNUMBER(SEARCH("anaer",$AW936))),"Combined Aer and Anaer.","")</f>
        <v/>
      </c>
    </row>
    <row r="937" spans="1:60" x14ac:dyDescent="0.3">
      <c r="A937" s="4">
        <v>935</v>
      </c>
      <c r="B937" t="s">
        <v>4544</v>
      </c>
      <c r="C937">
        <v>656.22</v>
      </c>
      <c r="D937">
        <v>278.60295682040322</v>
      </c>
      <c r="E937">
        <v>278.8994576357718</v>
      </c>
      <c r="F937">
        <v>224.08971393504311</v>
      </c>
      <c r="G937">
        <v>338.98512510559641</v>
      </c>
      <c r="H937">
        <v>-76.775890077751043</v>
      </c>
      <c r="I937">
        <v>-78.03630799342659</v>
      </c>
      <c r="J937">
        <v>-90.895090735179849</v>
      </c>
      <c r="K937">
        <v>-60.501292570608918</v>
      </c>
      <c r="L937">
        <v>434.15881161192402</v>
      </c>
      <c r="M937">
        <v>432.39246061305221</v>
      </c>
      <c r="N937">
        <v>425.99129063463403</v>
      </c>
      <c r="O937">
        <v>447.61652059472448</v>
      </c>
      <c r="P937">
        <v>15.459534311844809</v>
      </c>
      <c r="Q937">
        <v>15.65017210730233</v>
      </c>
      <c r="R937">
        <v>12.538144569447169</v>
      </c>
      <c r="S937">
        <v>17.730703980726521</v>
      </c>
      <c r="T937">
        <v>46.389769359184598</v>
      </c>
      <c r="U937">
        <v>46.389694929702571</v>
      </c>
      <c r="V937">
        <v>46.357827149617258</v>
      </c>
      <c r="W937">
        <v>46.421404987851993</v>
      </c>
      <c r="X937">
        <v>3156.0632434638892</v>
      </c>
      <c r="Y937">
        <v>3166.8303304308229</v>
      </c>
      <c r="Z937">
        <v>3062.4108211636949</v>
      </c>
      <c r="AA937">
        <v>3215.7241127804459</v>
      </c>
      <c r="AB937">
        <v>582.38127560907071</v>
      </c>
      <c r="AC937">
        <v>577.10962878832447</v>
      </c>
      <c r="AD937">
        <v>492.02839829449999</v>
      </c>
      <c r="AE937">
        <v>698.47267790961951</v>
      </c>
      <c r="AF937">
        <v>64.839201222744947</v>
      </c>
      <c r="AG937">
        <v>64.575223836697688</v>
      </c>
      <c r="AH937">
        <v>63.620431975278343</v>
      </c>
      <c r="AI937">
        <v>66.847486036223017</v>
      </c>
      <c r="AJ937">
        <v>0.5685184844541149</v>
      </c>
      <c r="AK937">
        <v>0.56851838206611627</v>
      </c>
      <c r="AL937">
        <v>0.56850405368407242</v>
      </c>
      <c r="AM937">
        <v>0.56853297542234671</v>
      </c>
      <c r="AN937">
        <v>0.94827312417434995</v>
      </c>
      <c r="AO937">
        <v>0.94827312417435017</v>
      </c>
      <c r="AP937">
        <v>0.94827312417435017</v>
      </c>
      <c r="AQ937">
        <v>0.94827312417435017</v>
      </c>
      <c r="AR937">
        <v>13.85695125268011</v>
      </c>
      <c r="AS937">
        <v>13.85695125268011</v>
      </c>
      <c r="AT937">
        <v>13.85695125268011</v>
      </c>
      <c r="AU937">
        <v>13.85695125268011</v>
      </c>
      <c r="AV937" t="str">
        <f>VLOOKUP(Sheet1[[#This Row],[NPDES ID2]],Combined_Sheet__Major_Only___2[[NPDES ID2]:[ECHO BFR]],3,FALSE)</f>
        <v>TX</v>
      </c>
      <c r="AW937" t="s">
        <v>41</v>
      </c>
      <c r="AX937" t="str">
        <f>VLOOKUP(Sheet1[[#This Row],[NPDES ID2]],Combined_Sheet__Major_Only___2[[NPDES ID2]:[ECHO BFR]],27,FALSE)</f>
        <v>-</v>
      </c>
      <c r="AY937" t="str">
        <f>VLOOKUP(Sheet1[[#This Row],[NPDES ID2]],Combined_Sheet__Major_Only___2[[NPDES ID2]:[ECHO BFR]],28,FALSE)</f>
        <v>-</v>
      </c>
      <c r="AZ937" t="str">
        <f>VLOOKUP(Sheet1[[#This Row],[NPDES ID2]],Combined_Sheet__Major_Only___2[[NPDES ID2]:[ECHO BFR]],29,FALSE)</f>
        <v>thickening</v>
      </c>
      <c r="BA937">
        <f>VLOOKUP(Sheet1[[#This Row],[NPDES ID2]],Combined_Sheet__Major_Only___2[[NPDES ID2]:[ECHO BFR]],17,FALSE)</f>
        <v>29.555</v>
      </c>
      <c r="BB937">
        <f>VLOOKUP(Sheet1[[#This Row],[NPDES ID2]],Combined_Sheet__Major_Only___2[[NPDES ID2]:[ECHO BFR]],18,FALSE)</f>
        <v>-95.593610999999996</v>
      </c>
      <c r="BC937" t="str">
        <f>IF(ISNUMBER(SEARCH("aerobic",$AW937)),"aerobic","")</f>
        <v>aerobic</v>
      </c>
      <c r="BD937" t="str">
        <f>IF(ISNUMBER(SEARCH("anaer",$AW937)),"anaer","")</f>
        <v/>
      </c>
      <c r="BE937" t="str">
        <f>IF(ISNUMBER(SEARCH("thickening",$AZ937)),"thickening","")</f>
        <v>thickening</v>
      </c>
      <c r="BF937" s="3" t="str">
        <f>IF(ISNUMBER(SEARCH("airDry",$AW937)),"airDry","")</f>
        <v/>
      </c>
      <c r="BG937" s="3" t="str">
        <f>IF(ISNUMBER(SEARCH("heatDry",$AY937)),"heatDry","")</f>
        <v/>
      </c>
      <c r="BH937" s="3" t="str">
        <f>IF(AND(ISNUMBER(SEARCH("aerobic",$AW937)),ISNUMBER(SEARCH("anaer",$AW937))),"Combined Aer and Anaer.","")</f>
        <v/>
      </c>
    </row>
    <row r="938" spans="1:60" x14ac:dyDescent="0.3">
      <c r="A938" s="4">
        <v>936</v>
      </c>
      <c r="B938" t="s">
        <v>4548</v>
      </c>
      <c r="C938">
        <v>655.02</v>
      </c>
      <c r="D938">
        <v>302.66781583998278</v>
      </c>
      <c r="E938">
        <v>302.76409194347701</v>
      </c>
      <c r="F938">
        <v>243.28425420382311</v>
      </c>
      <c r="G938">
        <v>366.9767132461584</v>
      </c>
      <c r="H938">
        <v>-77.176133604204409</v>
      </c>
      <c r="I938">
        <v>-78.245242502023856</v>
      </c>
      <c r="J938">
        <v>-90.712012520987827</v>
      </c>
      <c r="K938">
        <v>-62.337854372364887</v>
      </c>
      <c r="L938">
        <v>399.2708733723918</v>
      </c>
      <c r="M938">
        <v>397.2532731921429</v>
      </c>
      <c r="N938">
        <v>389.94121381493312</v>
      </c>
      <c r="O938">
        <v>414.64355794663101</v>
      </c>
      <c r="P938">
        <v>15.49426258736643</v>
      </c>
      <c r="Q938">
        <v>15.61323795206633</v>
      </c>
      <c r="R938">
        <v>12.75562943409896</v>
      </c>
      <c r="S938">
        <v>17.802405904114281</v>
      </c>
      <c r="T938">
        <v>72.553649481334688</v>
      </c>
      <c r="U938">
        <v>72.553534673952697</v>
      </c>
      <c r="V938">
        <v>72.504378663432391</v>
      </c>
      <c r="W938">
        <v>72.60244739858615</v>
      </c>
      <c r="X938">
        <v>5358.3153474744386</v>
      </c>
      <c r="Y938">
        <v>5381.0751972309135</v>
      </c>
      <c r="Z938">
        <v>5160.9881870603613</v>
      </c>
      <c r="AA938">
        <v>5484.3555849277</v>
      </c>
      <c r="AB938">
        <v>901.47090561911887</v>
      </c>
      <c r="AC938">
        <v>895.07819423337742</v>
      </c>
      <c r="AD938">
        <v>771.60961036871743</v>
      </c>
      <c r="AE938">
        <v>1066.251611209339</v>
      </c>
      <c r="AF938">
        <v>59.738581538399117</v>
      </c>
      <c r="AG938">
        <v>59.436496615480458</v>
      </c>
      <c r="AH938">
        <v>58.343854432269808</v>
      </c>
      <c r="AI938">
        <v>62.036806111543342</v>
      </c>
      <c r="AJ938">
        <v>0.50622744451772195</v>
      </c>
      <c r="AK938">
        <v>0.50622732879525056</v>
      </c>
      <c r="AL938">
        <v>0.50621114104610931</v>
      </c>
      <c r="AM938">
        <v>0.5062438161292192</v>
      </c>
      <c r="AN938">
        <v>0.96601739166107403</v>
      </c>
      <c r="AO938">
        <v>0.96601739166107448</v>
      </c>
      <c r="AP938">
        <v>0.96601739166107448</v>
      </c>
      <c r="AQ938">
        <v>0.96601739166107448</v>
      </c>
      <c r="AR938">
        <v>13.46879890739134</v>
      </c>
      <c r="AS938">
        <v>13.46879890739134</v>
      </c>
      <c r="AT938">
        <v>13.46879890739134</v>
      </c>
      <c r="AU938">
        <v>13.46879890739134</v>
      </c>
      <c r="AV938" t="str">
        <f>VLOOKUP(Sheet1[[#This Row],[NPDES ID2]],Combined_Sheet__Major_Only___2[[NPDES ID2]:[ECHO BFR]],3,FALSE)</f>
        <v>GA</v>
      </c>
      <c r="AW938" t="s">
        <v>41</v>
      </c>
      <c r="AX938" t="str">
        <f>VLOOKUP(Sheet1[[#This Row],[NPDES ID2]],Combined_Sheet__Major_Only___2[[NPDES ID2]:[ECHO BFR]],27,FALSE)</f>
        <v>tempSludgeStore</v>
      </c>
      <c r="AY938" t="str">
        <f>VLOOKUP(Sheet1[[#This Row],[NPDES ID2]],Combined_Sheet__Major_Only___2[[NPDES ID2]:[ECHO BFR]],28,FALSE)</f>
        <v>-</v>
      </c>
      <c r="AZ938" t="str">
        <f>VLOOKUP(Sheet1[[#This Row],[NPDES ID2]],Combined_Sheet__Major_Only___2[[NPDES ID2]:[ECHO BFR]],29,FALSE)</f>
        <v>thickening</v>
      </c>
      <c r="BA938">
        <f>VLOOKUP(Sheet1[[#This Row],[NPDES ID2]],Combined_Sheet__Major_Only___2[[NPDES ID2]:[ECHO BFR]],17,FALSE)</f>
        <v>33.702553000000002</v>
      </c>
      <c r="BB938">
        <f>VLOOKUP(Sheet1[[#This Row],[NPDES ID2]],Combined_Sheet__Major_Only___2[[NPDES ID2]:[ECHO BFR]],18,FALSE)</f>
        <v>-84.629155999999995</v>
      </c>
      <c r="BC938" t="str">
        <f>IF(ISNUMBER(SEARCH("aerobic",$AW938)),"aerobic","")</f>
        <v>aerobic</v>
      </c>
      <c r="BD938" t="str">
        <f>IF(ISNUMBER(SEARCH("anaer",$AW938)),"anaer","")</f>
        <v/>
      </c>
      <c r="BE938" t="str">
        <f>IF(ISNUMBER(SEARCH("thickening",$AZ938)),"thickening","")</f>
        <v>thickening</v>
      </c>
      <c r="BF938" s="2" t="str">
        <f>IF(ISNUMBER(SEARCH("airDry",$AW938)),"airDry","")</f>
        <v/>
      </c>
      <c r="BG938" s="2" t="str">
        <f>IF(ISNUMBER(SEARCH("heatDry",$AY938)),"heatDry","")</f>
        <v/>
      </c>
      <c r="BH938" s="2" t="str">
        <f>IF(AND(ISNUMBER(SEARCH("aerobic",$AW938)),ISNUMBER(SEARCH("anaer",$AW938))),"Combined Aer and Anaer.","")</f>
        <v/>
      </c>
    </row>
    <row r="939" spans="1:60" x14ac:dyDescent="0.3">
      <c r="A939" s="4">
        <v>937</v>
      </c>
      <c r="B939" t="s">
        <v>4551</v>
      </c>
      <c r="C939">
        <v>654.79999999999995</v>
      </c>
      <c r="D939">
        <v>303.60492853752118</v>
      </c>
      <c r="E939">
        <v>303.74458770004321</v>
      </c>
      <c r="F939">
        <v>244.03401703313389</v>
      </c>
      <c r="G939">
        <v>368.0660176044189</v>
      </c>
      <c r="H939">
        <v>-76.974902451971474</v>
      </c>
      <c r="I939">
        <v>-77.930749195661576</v>
      </c>
      <c r="J939">
        <v>-90.290198511492648</v>
      </c>
      <c r="K939">
        <v>-62.096304095314927</v>
      </c>
      <c r="L939">
        <v>397.9634461307549</v>
      </c>
      <c r="M939">
        <v>395.93869725067867</v>
      </c>
      <c r="N939">
        <v>388.59454171210211</v>
      </c>
      <c r="O939">
        <v>413.4024744538886</v>
      </c>
      <c r="P939">
        <v>15.490254493419579</v>
      </c>
      <c r="Q939">
        <v>15.614092679709801</v>
      </c>
      <c r="R939">
        <v>12.76494739604208</v>
      </c>
      <c r="S939">
        <v>17.802605506317651</v>
      </c>
      <c r="T939">
        <v>269.11504655063698</v>
      </c>
      <c r="U939">
        <v>269.11462839618298</v>
      </c>
      <c r="V939">
        <v>268.93559108704437</v>
      </c>
      <c r="W939">
        <v>269.29277960309167</v>
      </c>
      <c r="X939">
        <v>19933.702599708729</v>
      </c>
      <c r="Y939">
        <v>20019.15696308414</v>
      </c>
      <c r="Z939">
        <v>19193.866204831211</v>
      </c>
      <c r="AA939">
        <v>20406.17616044989</v>
      </c>
      <c r="AB939">
        <v>4338.6771000060808</v>
      </c>
      <c r="AC939">
        <v>4281.3063553763814</v>
      </c>
      <c r="AD939">
        <v>3550.8229310264219</v>
      </c>
      <c r="AE939">
        <v>5397.0251989780772</v>
      </c>
      <c r="AF939">
        <v>59.56633386313316</v>
      </c>
      <c r="AG939">
        <v>59.26273025748187</v>
      </c>
      <c r="AH939">
        <v>58.166994402123557</v>
      </c>
      <c r="AI939">
        <v>61.872565879691237</v>
      </c>
      <c r="AJ939">
        <v>0.50412581032864867</v>
      </c>
      <c r="AK939">
        <v>0.50412551490890412</v>
      </c>
      <c r="AL939">
        <v>0.50408431526759567</v>
      </c>
      <c r="AM939">
        <v>0.50416748124135657</v>
      </c>
      <c r="AN939">
        <v>0.99050006030617499</v>
      </c>
      <c r="AO939">
        <v>0.99050006030617499</v>
      </c>
      <c r="AP939">
        <v>0.99050006030617499</v>
      </c>
      <c r="AQ939">
        <v>0.99050006030617499</v>
      </c>
      <c r="AR939">
        <v>11.633204500323339</v>
      </c>
      <c r="AS939">
        <v>11.633204500323339</v>
      </c>
      <c r="AT939">
        <v>11.633204500323339</v>
      </c>
      <c r="AU939">
        <v>11.633204500323339</v>
      </c>
      <c r="AV939" t="str">
        <f>VLOOKUP(Sheet1[[#This Row],[NPDES ID2]],Combined_Sheet__Major_Only___2[[NPDES ID2]:[ECHO BFR]],3,FALSE)</f>
        <v>TX</v>
      </c>
      <c r="AW939" t="s">
        <v>41</v>
      </c>
      <c r="AX939" t="str">
        <f>VLOOKUP(Sheet1[[#This Row],[NPDES ID2]],Combined_Sheet__Major_Only___2[[NPDES ID2]:[ECHO BFR]],27,FALSE)</f>
        <v>-</v>
      </c>
      <c r="AY939" t="str">
        <f>VLOOKUP(Sheet1[[#This Row],[NPDES ID2]],Combined_Sheet__Major_Only___2[[NPDES ID2]:[ECHO BFR]],28,FALSE)</f>
        <v>-</v>
      </c>
      <c r="AZ939" t="str">
        <f>VLOOKUP(Sheet1[[#This Row],[NPDES ID2]],Combined_Sheet__Major_Only___2[[NPDES ID2]:[ECHO BFR]],29,FALSE)</f>
        <v>preliminaryOps</v>
      </c>
      <c r="BA939">
        <f>VLOOKUP(Sheet1[[#This Row],[NPDES ID2]],Combined_Sheet__Major_Only___2[[NPDES ID2]:[ECHO BFR]],17,FALSE)</f>
        <v>28.648890999999999</v>
      </c>
      <c r="BB939">
        <f>VLOOKUP(Sheet1[[#This Row],[NPDES ID2]],Combined_Sheet__Major_Only___2[[NPDES ID2]:[ECHO BFR]],18,FALSE)</f>
        <v>-100.453502</v>
      </c>
      <c r="BC939" t="str">
        <f>IF(ISNUMBER(SEARCH("aerobic",$AW939)),"aerobic","")</f>
        <v>aerobic</v>
      </c>
      <c r="BD939" t="str">
        <f>IF(ISNUMBER(SEARCH("anaer",$AW939)),"anaer","")</f>
        <v/>
      </c>
      <c r="BE939" t="str">
        <f>IF(ISNUMBER(SEARCH("thickening",$AZ939)),"thickening","")</f>
        <v/>
      </c>
      <c r="BF939" s="3" t="str">
        <f>IF(ISNUMBER(SEARCH("airDry",$AW939)),"airDry","")</f>
        <v/>
      </c>
      <c r="BG939" s="3" t="str">
        <f>IF(ISNUMBER(SEARCH("heatDry",$AY939)),"heatDry","")</f>
        <v/>
      </c>
      <c r="BH939" s="3" t="str">
        <f>IF(AND(ISNUMBER(SEARCH("aerobic",$AW939)),ISNUMBER(SEARCH("anaer",$AW939))),"Combined Aer and Anaer.","")</f>
        <v/>
      </c>
    </row>
    <row r="940" spans="1:60" x14ac:dyDescent="0.3">
      <c r="A940" s="4">
        <v>938</v>
      </c>
      <c r="B940" t="s">
        <v>4556</v>
      </c>
      <c r="C940">
        <v>649.17999999999995</v>
      </c>
      <c r="D940">
        <v>294.66148903986499</v>
      </c>
      <c r="E940">
        <v>294.64930192290137</v>
      </c>
      <c r="F940">
        <v>237.06642640455891</v>
      </c>
      <c r="G940">
        <v>357.91198840761842</v>
      </c>
      <c r="H940">
        <v>-77.094157531918015</v>
      </c>
      <c r="I940">
        <v>-78.319656169495715</v>
      </c>
      <c r="J940">
        <v>-91.08868911385396</v>
      </c>
      <c r="K940">
        <v>-61.932362320013311</v>
      </c>
      <c r="L940">
        <v>407.98771818021032</v>
      </c>
      <c r="M940">
        <v>406.07942224690078</v>
      </c>
      <c r="N940">
        <v>399.16540018326191</v>
      </c>
      <c r="O940">
        <v>422.52392737364238</v>
      </c>
      <c r="P940">
        <v>15.334075855098719</v>
      </c>
      <c r="Q940">
        <v>15.48848701592347</v>
      </c>
      <c r="R940">
        <v>12.551722334834979</v>
      </c>
      <c r="S940">
        <v>17.581550289745451</v>
      </c>
      <c r="T940">
        <v>4.0270452460398527</v>
      </c>
      <c r="U940">
        <v>4.0270361936283754</v>
      </c>
      <c r="V940">
        <v>4.0231603066759947</v>
      </c>
      <c r="W940">
        <v>4.0308928978076883</v>
      </c>
      <c r="X940">
        <v>288.44454296941888</v>
      </c>
      <c r="Y940">
        <v>289.54061487888038</v>
      </c>
      <c r="Z940">
        <v>278.68436946428028</v>
      </c>
      <c r="AA940">
        <v>294.71467207046578</v>
      </c>
      <c r="AB940">
        <v>49.905790002089141</v>
      </c>
      <c r="AC940">
        <v>49.52564592295046</v>
      </c>
      <c r="AD940">
        <v>42.55424377486483</v>
      </c>
      <c r="AE940">
        <v>59.142977177999299</v>
      </c>
      <c r="AF940">
        <v>61.590747487223972</v>
      </c>
      <c r="AG940">
        <v>61.302562973039308</v>
      </c>
      <c r="AH940">
        <v>60.259480394447763</v>
      </c>
      <c r="AI940">
        <v>63.784281108918002</v>
      </c>
      <c r="AJ940">
        <v>0.5288343867320805</v>
      </c>
      <c r="AK940">
        <v>0.52883432971714273</v>
      </c>
      <c r="AL940">
        <v>0.52882634601323508</v>
      </c>
      <c r="AM940">
        <v>0.52884246089749309</v>
      </c>
      <c r="AN940">
        <v>0.66532690832882968</v>
      </c>
      <c r="AO940">
        <v>0.66532690832882957</v>
      </c>
      <c r="AP940">
        <v>0.66532690832882957</v>
      </c>
      <c r="AQ940">
        <v>0.66532690832882957</v>
      </c>
      <c r="AR940">
        <v>13.6598708272397</v>
      </c>
      <c r="AS940">
        <v>13.6598708272397</v>
      </c>
      <c r="AT940">
        <v>13.6598708272397</v>
      </c>
      <c r="AU940">
        <v>13.6598708272397</v>
      </c>
      <c r="AV940" t="str">
        <f>VLOOKUP(Sheet1[[#This Row],[NPDES ID2]],Combined_Sheet__Major_Only___2[[NPDES ID2]:[ECHO BFR]],3,FALSE)</f>
        <v>KY</v>
      </c>
      <c r="AW940" t="s">
        <v>118</v>
      </c>
      <c r="AX940" t="str">
        <f>VLOOKUP(Sheet1[[#This Row],[NPDES ID2]],Combined_Sheet__Major_Only___2[[NPDES ID2]:[ECHO BFR]],27,FALSE)</f>
        <v>-</v>
      </c>
      <c r="AY940" t="str">
        <f>VLOOKUP(Sheet1[[#This Row],[NPDES ID2]],Combined_Sheet__Major_Only___2[[NPDES ID2]:[ECHO BFR]],28,FALSE)</f>
        <v>-</v>
      </c>
      <c r="AZ940" t="str">
        <f>VLOOKUP(Sheet1[[#This Row],[NPDES ID2]],Combined_Sheet__Major_Only___2[[NPDES ID2]:[ECHO BFR]],29,FALSE)</f>
        <v>thickening, preliminaryOps</v>
      </c>
      <c r="BA940">
        <f>VLOOKUP(Sheet1[[#This Row],[NPDES ID2]],Combined_Sheet__Major_Only___2[[NPDES ID2]:[ECHO BFR]],17,FALSE)</f>
        <v>36.751389000000003</v>
      </c>
      <c r="BB940">
        <f>VLOOKUP(Sheet1[[#This Row],[NPDES ID2]],Combined_Sheet__Major_Only___2[[NPDES ID2]:[ECHO BFR]],18,FALSE)</f>
        <v>-86.200833000000003</v>
      </c>
      <c r="BC940" t="str">
        <f>IF(ISNUMBER(SEARCH("aerobic",$AW940)),"aerobic","")</f>
        <v>aerobic</v>
      </c>
      <c r="BD940" t="str">
        <f>IF(ISNUMBER(SEARCH("anaer",$AW940)),"anaer","")</f>
        <v/>
      </c>
      <c r="BE940" t="str">
        <f>IF(ISNUMBER(SEARCH("thickening",$AZ940)),"thickening","")</f>
        <v>thickening</v>
      </c>
      <c r="BF940" s="2" t="str">
        <f>IF(ISNUMBER(SEARCH("airDry",$AW940)),"airDry","")</f>
        <v>airDry</v>
      </c>
      <c r="BG940" s="2" t="str">
        <f>IF(ISNUMBER(SEARCH("heatDry",$AY940)),"heatDry","")</f>
        <v/>
      </c>
      <c r="BH940" s="2" t="str">
        <f>IF(AND(ISNUMBER(SEARCH("aerobic",$AW940)),ISNUMBER(SEARCH("anaer",$AW940))),"Combined Aer and Anaer.","")</f>
        <v/>
      </c>
    </row>
    <row r="941" spans="1:60" x14ac:dyDescent="0.3">
      <c r="A941" s="4">
        <v>939</v>
      </c>
      <c r="B941" t="s">
        <v>4561</v>
      </c>
      <c r="C941">
        <v>640</v>
      </c>
      <c r="D941">
        <v>385.94010111716852</v>
      </c>
      <c r="E941">
        <v>388.80205156455628</v>
      </c>
      <c r="F941">
        <v>309.44712607890227</v>
      </c>
      <c r="G941">
        <v>472.51643298353099</v>
      </c>
      <c r="H941">
        <v>-78.149790168238027</v>
      </c>
      <c r="I941">
        <v>-77.56880689417757</v>
      </c>
      <c r="J941">
        <v>-90.072265902314072</v>
      </c>
      <c r="K941">
        <v>-66.941847270623569</v>
      </c>
      <c r="L941">
        <v>309.19663710130669</v>
      </c>
      <c r="M941">
        <v>306.62303439905361</v>
      </c>
      <c r="N941">
        <v>297.2984284328661</v>
      </c>
      <c r="O941">
        <v>328.80091566783199</v>
      </c>
      <c r="P941">
        <v>15.269744133366521</v>
      </c>
      <c r="Q941">
        <v>15.19463096004259</v>
      </c>
      <c r="R941">
        <v>13.204500178593451</v>
      </c>
      <c r="S941">
        <v>17.342051321110031</v>
      </c>
      <c r="T941">
        <v>4.164828378890248</v>
      </c>
      <c r="U941">
        <v>4.1648191138423591</v>
      </c>
      <c r="V941">
        <v>4.1608521843328488</v>
      </c>
      <c r="W941">
        <v>4.1687664099854986</v>
      </c>
      <c r="X941">
        <v>388.33938365922847</v>
      </c>
      <c r="Y941">
        <v>390.93944793022359</v>
      </c>
      <c r="Z941">
        <v>365.13395615957518</v>
      </c>
      <c r="AA941">
        <v>403.45605705474537</v>
      </c>
      <c r="AB941">
        <v>98.554694742821354</v>
      </c>
      <c r="AC941">
        <v>95.844647422174233</v>
      </c>
      <c r="AD941">
        <v>77.664892974191574</v>
      </c>
      <c r="AE941">
        <v>131.21774214437809</v>
      </c>
      <c r="AF941">
        <v>47.346899118878888</v>
      </c>
      <c r="AG941">
        <v>46.952692619347253</v>
      </c>
      <c r="AH941">
        <v>45.525559271070691</v>
      </c>
      <c r="AI941">
        <v>50.347875363614627</v>
      </c>
      <c r="AJ941">
        <v>0.35544602698288219</v>
      </c>
      <c r="AK941">
        <v>0.3554459719641534</v>
      </c>
      <c r="AL941">
        <v>0.35543827087212088</v>
      </c>
      <c r="AM941">
        <v>0.35545381541617022</v>
      </c>
      <c r="AN941">
        <v>0.67117699116905483</v>
      </c>
      <c r="AO941">
        <v>0.67117699116905516</v>
      </c>
      <c r="AP941">
        <v>0.67117699116905516</v>
      </c>
      <c r="AQ941">
        <v>0.67117699116905516</v>
      </c>
      <c r="AR941">
        <v>8.5610707215417126</v>
      </c>
      <c r="AS941">
        <v>8.5610707215417161</v>
      </c>
      <c r="AT941">
        <v>8.5610707215417161</v>
      </c>
      <c r="AU941">
        <v>8.5610707215417161</v>
      </c>
      <c r="AV941" t="str">
        <f>VLOOKUP(Sheet1[[#This Row],[NPDES ID2]],Combined_Sheet__Major_Only___2[[NPDES ID2]:[ECHO BFR]],3,FALSE)</f>
        <v>IN</v>
      </c>
      <c r="AW941" t="s">
        <v>1420</v>
      </c>
      <c r="AX941" t="str">
        <f>VLOOKUP(Sheet1[[#This Row],[NPDES ID2]],Combined_Sheet__Major_Only___2[[NPDES ID2]:[ECHO BFR]],27,FALSE)</f>
        <v>tempSludgeStore, methaneBioCaptureRecover</v>
      </c>
      <c r="AY941" t="str">
        <f>VLOOKUP(Sheet1[[#This Row],[NPDES ID2]],Combined_Sheet__Major_Only___2[[NPDES ID2]:[ECHO BFR]],28,FALSE)</f>
        <v>-</v>
      </c>
      <c r="AZ941" t="str">
        <f>VLOOKUP(Sheet1[[#This Row],[NPDES ID2]],Combined_Sheet__Major_Only___2[[NPDES ID2]:[ECHO BFR]],29,FALSE)</f>
        <v>-</v>
      </c>
      <c r="BA941">
        <f>VLOOKUP(Sheet1[[#This Row],[NPDES ID2]],Combined_Sheet__Major_Only___2[[NPDES ID2]:[ECHO BFR]],17,FALSE)</f>
        <v>40.298805999999999</v>
      </c>
      <c r="BB941">
        <f>VLOOKUP(Sheet1[[#This Row],[NPDES ID2]],Combined_Sheet__Major_Only___2[[NPDES ID2]:[ECHO BFR]],18,FALSE)</f>
        <v>-86.506805999999997</v>
      </c>
      <c r="BC941" t="str">
        <f>IF(ISNUMBER(SEARCH("aerobic",$AW941)),"aerobic","")</f>
        <v/>
      </c>
      <c r="BD941" t="str">
        <f>IF(ISNUMBER(SEARCH("anaer",$AW941)),"anaer","")</f>
        <v/>
      </c>
      <c r="BE941" t="str">
        <f>IF(ISNUMBER(SEARCH("thickening",$AZ941)),"thickening","")</f>
        <v/>
      </c>
      <c r="BF941" s="3" t="str">
        <f>IF(ISNUMBER(SEARCH("airDry",$AW941)),"airDry","")</f>
        <v>airDry</v>
      </c>
      <c r="BG941" s="3" t="str">
        <f>IF(ISNUMBER(SEARCH("heatDry",$AY941)),"heatDry","")</f>
        <v/>
      </c>
      <c r="BH941" s="3" t="str">
        <f>IF(AND(ISNUMBER(SEARCH("aerobic",$AW941)),ISNUMBER(SEARCH("anaer",$AW941))),"Combined Aer and Anaer.","")</f>
        <v/>
      </c>
    </row>
    <row r="942" spans="1:60" x14ac:dyDescent="0.3">
      <c r="A942" s="4">
        <v>940</v>
      </c>
      <c r="B942" t="s">
        <v>4565</v>
      </c>
      <c r="C942">
        <v>638.66999999999996</v>
      </c>
      <c r="D942">
        <v>296.48843783191558</v>
      </c>
      <c r="E942">
        <v>296.46784164484592</v>
      </c>
      <c r="F942">
        <v>238.50495480323161</v>
      </c>
      <c r="G942">
        <v>360.39867858366279</v>
      </c>
      <c r="H942">
        <v>-77.086710145272647</v>
      </c>
      <c r="I942">
        <v>-78.307112692813249</v>
      </c>
      <c r="J942">
        <v>-91.089902581948621</v>
      </c>
      <c r="K942">
        <v>-61.914239849831013</v>
      </c>
      <c r="L942">
        <v>401.72006866171301</v>
      </c>
      <c r="M942">
        <v>399.84519954816921</v>
      </c>
      <c r="N942">
        <v>393.05220381020132</v>
      </c>
      <c r="O942">
        <v>416.00181370341301</v>
      </c>
      <c r="P942">
        <v>15.085189442420511</v>
      </c>
      <c r="Q942">
        <v>15.23775308315393</v>
      </c>
      <c r="R942">
        <v>12.346181627410409</v>
      </c>
      <c r="S942">
        <v>17.295259345337449</v>
      </c>
      <c r="T942">
        <v>4.2040156430811324</v>
      </c>
      <c r="U942">
        <v>4.204006317556761</v>
      </c>
      <c r="V942">
        <v>4.2000134943934713</v>
      </c>
      <c r="W942">
        <v>4.2079793791992524</v>
      </c>
      <c r="X942">
        <v>300.86693456001728</v>
      </c>
      <c r="Y942">
        <v>302.00941330667251</v>
      </c>
      <c r="Z942">
        <v>290.70508044190939</v>
      </c>
      <c r="AA942">
        <v>307.39293738828599</v>
      </c>
      <c r="AB942">
        <v>56.820183965511681</v>
      </c>
      <c r="AC942">
        <v>56.281132431123908</v>
      </c>
      <c r="AD942">
        <v>47.761953094574089</v>
      </c>
      <c r="AE942">
        <v>68.402472105197106</v>
      </c>
      <c r="AF942">
        <v>61.642586969062968</v>
      </c>
      <c r="AG942">
        <v>61.354786117624911</v>
      </c>
      <c r="AH942">
        <v>60.31312801940242</v>
      </c>
      <c r="AI942">
        <v>63.833147383789019</v>
      </c>
      <c r="AJ942">
        <v>0.5294673361087654</v>
      </c>
      <c r="AK942">
        <v>0.52946727650626912</v>
      </c>
      <c r="AL942">
        <v>0.52945893080985407</v>
      </c>
      <c r="AM942">
        <v>0.52947577637733878</v>
      </c>
      <c r="AN942">
        <v>0.67280365777009987</v>
      </c>
      <c r="AO942">
        <v>0.67280365777009976</v>
      </c>
      <c r="AP942">
        <v>0.67280365777009976</v>
      </c>
      <c r="AQ942">
        <v>0.67280365777009976</v>
      </c>
      <c r="AR942">
        <v>13.00245338356609</v>
      </c>
      <c r="AS942">
        <v>13.002453383566079</v>
      </c>
      <c r="AT942">
        <v>13.002453383566079</v>
      </c>
      <c r="AU942">
        <v>13.002453383566079</v>
      </c>
      <c r="AV942" t="str">
        <f>VLOOKUP(Sheet1[[#This Row],[NPDES ID2]],Combined_Sheet__Major_Only___2[[NPDES ID2]:[ECHO BFR]],3,FALSE)</f>
        <v>IN</v>
      </c>
      <c r="AW942" t="s">
        <v>118</v>
      </c>
      <c r="AX942" t="str">
        <f>VLOOKUP(Sheet1[[#This Row],[NPDES ID2]],Combined_Sheet__Major_Only___2[[NPDES ID2]:[ECHO BFR]],27,FALSE)</f>
        <v>-</v>
      </c>
      <c r="AY942" t="str">
        <f>VLOOKUP(Sheet1[[#This Row],[NPDES ID2]],Combined_Sheet__Major_Only___2[[NPDES ID2]:[ECHO BFR]],28,FALSE)</f>
        <v>-</v>
      </c>
      <c r="AZ942" t="str">
        <f>VLOOKUP(Sheet1[[#This Row],[NPDES ID2]],Combined_Sheet__Major_Only___2[[NPDES ID2]:[ECHO BFR]],29,FALSE)</f>
        <v>-</v>
      </c>
      <c r="BA942">
        <f>VLOOKUP(Sheet1[[#This Row],[NPDES ID2]],Combined_Sheet__Major_Only___2[[NPDES ID2]:[ECHO BFR]],17,FALSE)</f>
        <v>41.451332999999998</v>
      </c>
      <c r="BB942">
        <f>VLOOKUP(Sheet1[[#This Row],[NPDES ID2]],Combined_Sheet__Major_Only___2[[NPDES ID2]:[ECHO BFR]],18,FALSE)</f>
        <v>-86.171166999999997</v>
      </c>
      <c r="BC942" t="str">
        <f>IF(ISNUMBER(SEARCH("aerobic",$AW942)),"aerobic","")</f>
        <v>aerobic</v>
      </c>
      <c r="BD942" t="str">
        <f>IF(ISNUMBER(SEARCH("anaer",$AW942)),"anaer","")</f>
        <v/>
      </c>
      <c r="BE942" t="str">
        <f>IF(ISNUMBER(SEARCH("thickening",$AZ942)),"thickening","")</f>
        <v/>
      </c>
      <c r="BF942" s="2" t="str">
        <f>IF(ISNUMBER(SEARCH("airDry",$AW942)),"airDry","")</f>
        <v>airDry</v>
      </c>
      <c r="BG942" s="2" t="str">
        <f>IF(ISNUMBER(SEARCH("heatDry",$AY942)),"heatDry","")</f>
        <v/>
      </c>
      <c r="BH942" s="2" t="str">
        <f>IF(AND(ISNUMBER(SEARCH("aerobic",$AW942)),ISNUMBER(SEARCH("anaer",$AW942))),"Combined Aer and Anaer.","")</f>
        <v/>
      </c>
    </row>
    <row r="943" spans="1:60" x14ac:dyDescent="0.3">
      <c r="A943" s="4">
        <v>941</v>
      </c>
      <c r="B943" t="s">
        <v>4570</v>
      </c>
      <c r="C943">
        <v>637</v>
      </c>
      <c r="D943">
        <v>348.59514119053989</v>
      </c>
      <c r="E943">
        <v>350.23089630901973</v>
      </c>
      <c r="F943">
        <v>280.3125311529198</v>
      </c>
      <c r="G943">
        <v>425.24877269301442</v>
      </c>
      <c r="H943">
        <v>-77.729297616516902</v>
      </c>
      <c r="I943">
        <v>-77.836317657087434</v>
      </c>
      <c r="J943">
        <v>-90.688106514871222</v>
      </c>
      <c r="K943">
        <v>-64.490810953264486</v>
      </c>
      <c r="L943">
        <v>341.2918270570762</v>
      </c>
      <c r="M943">
        <v>338.97967204284419</v>
      </c>
      <c r="N943">
        <v>330.60046275081561</v>
      </c>
      <c r="O943">
        <v>358.90813689001072</v>
      </c>
      <c r="P943">
        <v>15.148111826108</v>
      </c>
      <c r="Q943">
        <v>15.12952462128758</v>
      </c>
      <c r="R943">
        <v>12.806835629521769</v>
      </c>
      <c r="S943">
        <v>17.28330874676017</v>
      </c>
      <c r="T943">
        <v>70.912076201065389</v>
      </c>
      <c r="U943">
        <v>70.911963927072236</v>
      </c>
      <c r="V943">
        <v>70.863892614120218</v>
      </c>
      <c r="W943">
        <v>70.959797322587903</v>
      </c>
      <c r="X943">
        <v>5960.050049803539</v>
      </c>
      <c r="Y943">
        <v>5993.8042586622578</v>
      </c>
      <c r="Z943">
        <v>5667.2251014485464</v>
      </c>
      <c r="AA943">
        <v>6148.4855923213572</v>
      </c>
      <c r="AB943">
        <v>1305.4702539243849</v>
      </c>
      <c r="AC943">
        <v>1282.3061485127439</v>
      </c>
      <c r="AD943">
        <v>1065.6279825713809</v>
      </c>
      <c r="AE943">
        <v>1656.6812399927901</v>
      </c>
      <c r="AF943">
        <v>52.50852011504999</v>
      </c>
      <c r="AG943">
        <v>52.152585301206443</v>
      </c>
      <c r="AH943">
        <v>50.864744856507137</v>
      </c>
      <c r="AI943">
        <v>55.217052935253811</v>
      </c>
      <c r="AJ943">
        <v>0.41814006178613589</v>
      </c>
      <c r="AK943">
        <v>0.41813995716662838</v>
      </c>
      <c r="AL943">
        <v>0.41812532523623952</v>
      </c>
      <c r="AM943">
        <v>0.41815485997919938</v>
      </c>
      <c r="AN943">
        <v>0.96526990064667528</v>
      </c>
      <c r="AO943">
        <v>0.96526990064667539</v>
      </c>
      <c r="AP943">
        <v>0.96526990064667539</v>
      </c>
      <c r="AQ943">
        <v>0.96526990064667539</v>
      </c>
      <c r="AR943">
        <v>10.22113542210132</v>
      </c>
      <c r="AS943">
        <v>10.22113542210132</v>
      </c>
      <c r="AT943">
        <v>10.22113542210132</v>
      </c>
      <c r="AU943">
        <v>10.22113542210132</v>
      </c>
      <c r="AV943" t="str">
        <f>VLOOKUP(Sheet1[[#This Row],[NPDES ID2]],Combined_Sheet__Major_Only___2[[NPDES ID2]:[ECHO BFR]],3,FALSE)</f>
        <v>CT</v>
      </c>
      <c r="AW943" t="s">
        <v>54</v>
      </c>
      <c r="AX943" t="str">
        <f>VLOOKUP(Sheet1[[#This Row],[NPDES ID2]],Combined_Sheet__Major_Only___2[[NPDES ID2]:[ECHO BFR]],27,FALSE)</f>
        <v>-</v>
      </c>
      <c r="AY943" t="str">
        <f>VLOOKUP(Sheet1[[#This Row],[NPDES ID2]],Combined_Sheet__Major_Only___2[[NPDES ID2]:[ECHO BFR]],28,FALSE)</f>
        <v>-</v>
      </c>
      <c r="AZ943" t="str">
        <f>VLOOKUP(Sheet1[[#This Row],[NPDES ID2]],Combined_Sheet__Major_Only___2[[NPDES ID2]:[ECHO BFR]],29,FALSE)</f>
        <v>thickening</v>
      </c>
      <c r="BA943">
        <f>VLOOKUP(Sheet1[[#This Row],[NPDES ID2]],Combined_Sheet__Major_Only___2[[NPDES ID2]:[ECHO BFR]],17,FALSE)</f>
        <v>41.706667000000003</v>
      </c>
      <c r="BB943">
        <f>VLOOKUP(Sheet1[[#This Row],[NPDES ID2]],Combined_Sheet__Major_Only___2[[NPDES ID2]:[ECHO BFR]],18,FALSE)</f>
        <v>-72.612222000000003</v>
      </c>
      <c r="BC943" t="str">
        <f>IF(ISNUMBER(SEARCH("aerobic",$AW943)),"aerobic","")</f>
        <v/>
      </c>
      <c r="BD943" t="str">
        <f>IF(ISNUMBER(SEARCH("anaer",$AW943)),"anaer","")</f>
        <v/>
      </c>
      <c r="BE943" t="str">
        <f>IF(ISNUMBER(SEARCH("thickening",$AZ943)),"thickening","")</f>
        <v>thickening</v>
      </c>
      <c r="BF943" s="3" t="str">
        <f>IF(ISNUMBER(SEARCH("airDry",$AW943)),"airDry","")</f>
        <v/>
      </c>
      <c r="BG943" s="3" t="str">
        <f>IF(ISNUMBER(SEARCH("heatDry",$AY943)),"heatDry","")</f>
        <v/>
      </c>
      <c r="BH943" s="3" t="str">
        <f>IF(AND(ISNUMBER(SEARCH("aerobic",$AW943)),ISNUMBER(SEARCH("anaer",$AW943))),"Combined Aer and Anaer.","")</f>
        <v/>
      </c>
    </row>
    <row r="944" spans="1:60" x14ac:dyDescent="0.3">
      <c r="A944" s="4">
        <v>942</v>
      </c>
      <c r="B944" t="s">
        <v>4575</v>
      </c>
      <c r="C944">
        <v>637</v>
      </c>
      <c r="D944">
        <v>289.5870688449761</v>
      </c>
      <c r="E944">
        <v>289.71502140740728</v>
      </c>
      <c r="F944">
        <v>232.8573890338746</v>
      </c>
      <c r="G944">
        <v>352.42477053680591</v>
      </c>
      <c r="H944">
        <v>-76.904716966885459</v>
      </c>
      <c r="I944">
        <v>-78.217148103029061</v>
      </c>
      <c r="J944">
        <v>-91.157126278919947</v>
      </c>
      <c r="K944">
        <v>-61.208985865030613</v>
      </c>
      <c r="L944">
        <v>410.66886119777882</v>
      </c>
      <c r="M944">
        <v>408.87379716844111</v>
      </c>
      <c r="N944">
        <v>402.36834965768952</v>
      </c>
      <c r="O944">
        <v>424.34576205712682</v>
      </c>
      <c r="P944">
        <v>15.02697224523294</v>
      </c>
      <c r="Q944">
        <v>15.18468883755679</v>
      </c>
      <c r="R944">
        <v>12.24491999979602</v>
      </c>
      <c r="S944">
        <v>17.20097178847875</v>
      </c>
      <c r="T944">
        <v>64.929228838289433</v>
      </c>
      <c r="U944">
        <v>64.929125797437976</v>
      </c>
      <c r="V944">
        <v>64.88500775301425</v>
      </c>
      <c r="W944">
        <v>64.973025490179978</v>
      </c>
      <c r="X944">
        <v>4533.4357642063578</v>
      </c>
      <c r="Y944">
        <v>4550.0898463475751</v>
      </c>
      <c r="Z944">
        <v>4388.8888837872237</v>
      </c>
      <c r="AA944">
        <v>4625.5646322732382</v>
      </c>
      <c r="AB944">
        <v>760.31117975820689</v>
      </c>
      <c r="AC944">
        <v>754.73947679340188</v>
      </c>
      <c r="AD944">
        <v>651.81805720088653</v>
      </c>
      <c r="AE944">
        <v>896.50490337185249</v>
      </c>
      <c r="AF944">
        <v>63.181850957940249</v>
      </c>
      <c r="AG944">
        <v>62.905478909266613</v>
      </c>
      <c r="AH944">
        <v>61.905904109838673</v>
      </c>
      <c r="AI944">
        <v>65.284360951925223</v>
      </c>
      <c r="AJ944">
        <v>0.54826651563450179</v>
      </c>
      <c r="AK944">
        <v>0.5482664049139514</v>
      </c>
      <c r="AL944">
        <v>0.54825091334100828</v>
      </c>
      <c r="AM944">
        <v>0.54828218306913945</v>
      </c>
      <c r="AN944">
        <v>0.96224302857665167</v>
      </c>
      <c r="AO944">
        <v>0.96224302857665178</v>
      </c>
      <c r="AP944">
        <v>0.96224302857665178</v>
      </c>
      <c r="AQ944">
        <v>0.96224302857665178</v>
      </c>
      <c r="AR944">
        <v>14.27184987186876</v>
      </c>
      <c r="AS944">
        <v>14.27184987186876</v>
      </c>
      <c r="AT944">
        <v>14.27184987186876</v>
      </c>
      <c r="AU944">
        <v>14.27184987186876</v>
      </c>
      <c r="AV944" t="str">
        <f>VLOOKUP(Sheet1[[#This Row],[NPDES ID2]],Combined_Sheet__Major_Only___2[[NPDES ID2]:[ECHO BFR]],3,FALSE)</f>
        <v>IA</v>
      </c>
      <c r="AW944" t="s">
        <v>12181</v>
      </c>
      <c r="AX944" t="str">
        <f>VLOOKUP(Sheet1[[#This Row],[NPDES ID2]],Combined_Sheet__Major_Only___2[[NPDES ID2]:[ECHO BFR]],27,FALSE)</f>
        <v>-</v>
      </c>
      <c r="AY944" t="str">
        <f>VLOOKUP(Sheet1[[#This Row],[NPDES ID2]],Combined_Sheet__Major_Only___2[[NPDES ID2]:[ECHO BFR]],28,FALSE)</f>
        <v>-</v>
      </c>
      <c r="AZ944" t="str">
        <f>VLOOKUP(Sheet1[[#This Row],[NPDES ID2]],Combined_Sheet__Major_Only___2[[NPDES ID2]:[ECHO BFR]],29,FALSE)</f>
        <v>thickening</v>
      </c>
      <c r="BA944">
        <f>VLOOKUP(Sheet1[[#This Row],[NPDES ID2]],Combined_Sheet__Major_Only___2[[NPDES ID2]:[ECHO BFR]],17,FALSE)</f>
        <v>43.139420999999999</v>
      </c>
      <c r="BB944">
        <f>VLOOKUP(Sheet1[[#This Row],[NPDES ID2]],Combined_Sheet__Major_Only___2[[NPDES ID2]:[ECHO BFR]],18,FALSE)</f>
        <v>-93.156594999999996</v>
      </c>
      <c r="BC944" t="str">
        <f>IF(ISNUMBER(SEARCH("aerobic",$AW944)),"aerobic","")</f>
        <v/>
      </c>
      <c r="BD944" t="str">
        <f>IF(ISNUMBER(SEARCH("anaer",$AW944)),"anaer","")</f>
        <v>anaer</v>
      </c>
      <c r="BE944" t="str">
        <f>IF(ISNUMBER(SEARCH("thickening",$AZ944)),"thickening","")</f>
        <v>thickening</v>
      </c>
      <c r="BF944" s="2" t="str">
        <f>IF(ISNUMBER(SEARCH("airDry",$AW944)),"airDry","")</f>
        <v/>
      </c>
      <c r="BG944" s="2" t="str">
        <f>IF(ISNUMBER(SEARCH("heatDry",$AY944)),"heatDry","")</f>
        <v/>
      </c>
      <c r="BH944" s="2" t="str">
        <f>IF(AND(ISNUMBER(SEARCH("aerobic",$AW944)),ISNUMBER(SEARCH("anaer",$AW944))),"Combined Aer and Anaer.","")</f>
        <v/>
      </c>
    </row>
    <row r="945" spans="1:60" x14ac:dyDescent="0.3">
      <c r="A945" s="4">
        <v>943</v>
      </c>
      <c r="B945" t="s">
        <v>4579</v>
      </c>
      <c r="C945">
        <v>636.61</v>
      </c>
      <c r="D945">
        <v>301.35364316564642</v>
      </c>
      <c r="E945">
        <v>301.35787044578171</v>
      </c>
      <c r="F945">
        <v>242.45874234812439</v>
      </c>
      <c r="G945">
        <v>366.11505832788259</v>
      </c>
      <c r="H945">
        <v>-77.108371836001467</v>
      </c>
      <c r="I945">
        <v>-78.244960055231104</v>
      </c>
      <c r="J945">
        <v>-90.87093799537557</v>
      </c>
      <c r="K945">
        <v>-62.087675340689373</v>
      </c>
      <c r="L945">
        <v>394.52392572737131</v>
      </c>
      <c r="M945">
        <v>392.61128853416358</v>
      </c>
      <c r="N945">
        <v>385.67995189877769</v>
      </c>
      <c r="O945">
        <v>409.09624660824431</v>
      </c>
      <c r="P945">
        <v>15.047111604458109</v>
      </c>
      <c r="Q945">
        <v>15.181914254855149</v>
      </c>
      <c r="R945">
        <v>12.346348606638159</v>
      </c>
      <c r="S945">
        <v>17.26816170775426</v>
      </c>
      <c r="T945">
        <v>60.683041992824272</v>
      </c>
      <c r="U945">
        <v>60.682945504980523</v>
      </c>
      <c r="V945">
        <v>60.641633201001689</v>
      </c>
      <c r="W945">
        <v>60.724053343617143</v>
      </c>
      <c r="X945">
        <v>4407.9442693173951</v>
      </c>
      <c r="Y945">
        <v>4425.9056891877226</v>
      </c>
      <c r="Z945">
        <v>4252.1700921759493</v>
      </c>
      <c r="AA945">
        <v>4507.3778165254589</v>
      </c>
      <c r="AB945">
        <v>777.89290238770673</v>
      </c>
      <c r="AC945">
        <v>771.59720280483384</v>
      </c>
      <c r="AD945">
        <v>661.07513456624281</v>
      </c>
      <c r="AE945">
        <v>926.14059927561755</v>
      </c>
      <c r="AF945">
        <v>60.735136952065297</v>
      </c>
      <c r="AG945">
        <v>60.440501977506187</v>
      </c>
      <c r="AH945">
        <v>59.374708376625172</v>
      </c>
      <c r="AI945">
        <v>62.9768279923682</v>
      </c>
      <c r="AJ945">
        <v>0.51838921334603283</v>
      </c>
      <c r="AK945">
        <v>0.51838910773586577</v>
      </c>
      <c r="AL945">
        <v>0.51837433141120548</v>
      </c>
      <c r="AM945">
        <v>0.51840415741878165</v>
      </c>
      <c r="AN945">
        <v>0.95975355975616483</v>
      </c>
      <c r="AO945">
        <v>0.95975355975616494</v>
      </c>
      <c r="AP945">
        <v>0.95975355975616494</v>
      </c>
      <c r="AQ945">
        <v>0.95975355975616494</v>
      </c>
      <c r="AR945">
        <v>13.315911149679151</v>
      </c>
      <c r="AS945">
        <v>13.31591114967916</v>
      </c>
      <c r="AT945">
        <v>13.31591114967916</v>
      </c>
      <c r="AU945">
        <v>13.31591114967916</v>
      </c>
      <c r="AV945" t="str">
        <f>VLOOKUP(Sheet1[[#This Row],[NPDES ID2]],Combined_Sheet__Major_Only___2[[NPDES ID2]:[ECHO BFR]],3,FALSE)</f>
        <v>TX</v>
      </c>
      <c r="AW945" t="s">
        <v>41</v>
      </c>
      <c r="AX945" t="str">
        <f>VLOOKUP(Sheet1[[#This Row],[NPDES ID2]],Combined_Sheet__Major_Only___2[[NPDES ID2]:[ECHO BFR]],27,FALSE)</f>
        <v>-</v>
      </c>
      <c r="AY945" t="str">
        <f>VLOOKUP(Sheet1[[#This Row],[NPDES ID2]],Combined_Sheet__Major_Only___2[[NPDES ID2]:[ECHO BFR]],28,FALSE)</f>
        <v>-</v>
      </c>
      <c r="AZ945" t="str">
        <f>VLOOKUP(Sheet1[[#This Row],[NPDES ID2]],Combined_Sheet__Major_Only___2[[NPDES ID2]:[ECHO BFR]],29,FALSE)</f>
        <v>thickening</v>
      </c>
      <c r="BA945">
        <f>VLOOKUP(Sheet1[[#This Row],[NPDES ID2]],Combined_Sheet__Major_Only___2[[NPDES ID2]:[ECHO BFR]],17,FALSE)</f>
        <v>30.383527999999998</v>
      </c>
      <c r="BB945">
        <f>VLOOKUP(Sheet1[[#This Row],[NPDES ID2]],Combined_Sheet__Major_Only___2[[NPDES ID2]:[ECHO BFR]],18,FALSE)</f>
        <v>-96.101056</v>
      </c>
      <c r="BC945" t="str">
        <f>IF(ISNUMBER(SEARCH("aerobic",$AW945)),"aerobic","")</f>
        <v>aerobic</v>
      </c>
      <c r="BD945" t="str">
        <f>IF(ISNUMBER(SEARCH("anaer",$AW945)),"anaer","")</f>
        <v/>
      </c>
      <c r="BE945" t="str">
        <f>IF(ISNUMBER(SEARCH("thickening",$AZ945)),"thickening","")</f>
        <v>thickening</v>
      </c>
      <c r="BF945" s="3" t="str">
        <f>IF(ISNUMBER(SEARCH("airDry",$AW945)),"airDry","")</f>
        <v/>
      </c>
      <c r="BG945" s="3" t="str">
        <f>IF(ISNUMBER(SEARCH("heatDry",$AY945)),"heatDry","")</f>
        <v/>
      </c>
      <c r="BH945" s="3" t="str">
        <f>IF(AND(ISNUMBER(SEARCH("aerobic",$AW945)),ISNUMBER(SEARCH("anaer",$AW945))),"Combined Aer and Anaer.","")</f>
        <v/>
      </c>
    </row>
    <row r="946" spans="1:60" x14ac:dyDescent="0.3">
      <c r="A946" s="4">
        <v>944</v>
      </c>
      <c r="B946" t="s">
        <v>4584</v>
      </c>
      <c r="C946">
        <v>634.4</v>
      </c>
      <c r="D946">
        <v>304.53767217475792</v>
      </c>
      <c r="E946">
        <v>304.69015237665297</v>
      </c>
      <c r="F946">
        <v>245.03905009438449</v>
      </c>
      <c r="G946">
        <v>369.88484980028909</v>
      </c>
      <c r="H946">
        <v>-77.126738460677984</v>
      </c>
      <c r="I946">
        <v>-78.216384991274055</v>
      </c>
      <c r="J946">
        <v>-90.75178521942658</v>
      </c>
      <c r="K946">
        <v>-62.1991901013035</v>
      </c>
      <c r="L946">
        <v>389.64119310457733</v>
      </c>
      <c r="M946">
        <v>387.70908703809158</v>
      </c>
      <c r="N946">
        <v>380.70650728813968</v>
      </c>
      <c r="O946">
        <v>404.36316851850319</v>
      </c>
      <c r="P946">
        <v>15.001148732707909</v>
      </c>
      <c r="Q946">
        <v>15.12264143455444</v>
      </c>
      <c r="R946">
        <v>12.328218238153109</v>
      </c>
      <c r="S946">
        <v>17.22524458148402</v>
      </c>
      <c r="T946">
        <v>83.504558998405841</v>
      </c>
      <c r="U946">
        <v>83.50442729082684</v>
      </c>
      <c r="V946">
        <v>83.448035279899869</v>
      </c>
      <c r="W946">
        <v>83.560540203018064</v>
      </c>
      <c r="X946">
        <v>6120.4637074268694</v>
      </c>
      <c r="Y946">
        <v>6145.9877536035383</v>
      </c>
      <c r="Z946">
        <v>5899.2231140965268</v>
      </c>
      <c r="AA946">
        <v>6261.7219716157824</v>
      </c>
      <c r="AB946">
        <v>1164.4404106818461</v>
      </c>
      <c r="AC946">
        <v>1153.1739292774489</v>
      </c>
      <c r="AD946">
        <v>977.11833934084007</v>
      </c>
      <c r="AE946">
        <v>1407.023705368867</v>
      </c>
      <c r="AF946">
        <v>60.192838314730537</v>
      </c>
      <c r="AG946">
        <v>59.894128735483633</v>
      </c>
      <c r="AH946">
        <v>58.813858729758373</v>
      </c>
      <c r="AI946">
        <v>62.465141973906817</v>
      </c>
      <c r="AJ946">
        <v>0.51177055706143715</v>
      </c>
      <c r="AK946">
        <v>0.51177043044033022</v>
      </c>
      <c r="AL946">
        <v>0.51175272097928548</v>
      </c>
      <c r="AM946">
        <v>0.51178846774399789</v>
      </c>
      <c r="AN946">
        <v>0.97028397799525512</v>
      </c>
      <c r="AO946">
        <v>0.97028397799525534</v>
      </c>
      <c r="AP946">
        <v>0.97028397799525534</v>
      </c>
      <c r="AQ946">
        <v>0.97028397799525534</v>
      </c>
      <c r="AR946">
        <v>12.64419659010848</v>
      </c>
      <c r="AS946">
        <v>12.64419659010848</v>
      </c>
      <c r="AT946">
        <v>12.64419659010848</v>
      </c>
      <c r="AU946">
        <v>12.64419659010848</v>
      </c>
      <c r="AV946" t="str">
        <f>VLOOKUP(Sheet1[[#This Row],[NPDES ID2]],Combined_Sheet__Major_Only___2[[NPDES ID2]:[ECHO BFR]],3,FALSE)</f>
        <v>AL</v>
      </c>
      <c r="AW946" t="s">
        <v>41</v>
      </c>
      <c r="AX946" t="str">
        <f>VLOOKUP(Sheet1[[#This Row],[NPDES ID2]],Combined_Sheet__Major_Only___2[[NPDES ID2]:[ECHO BFR]],27,FALSE)</f>
        <v>-</v>
      </c>
      <c r="AY946" t="str">
        <f>VLOOKUP(Sheet1[[#This Row],[NPDES ID2]],Combined_Sheet__Major_Only___2[[NPDES ID2]:[ECHO BFR]],28,FALSE)</f>
        <v>-</v>
      </c>
      <c r="AZ946" t="str">
        <f>VLOOKUP(Sheet1[[#This Row],[NPDES ID2]],Combined_Sheet__Major_Only___2[[NPDES ID2]:[ECHO BFR]],29,FALSE)</f>
        <v>thickening, preliminaryOps</v>
      </c>
      <c r="BA946">
        <f>VLOOKUP(Sheet1[[#This Row],[NPDES ID2]],Combined_Sheet__Major_Only___2[[NPDES ID2]:[ECHO BFR]],17,FALSE)</f>
        <v>33.813899999999997</v>
      </c>
      <c r="BB946">
        <f>VLOOKUP(Sheet1[[#This Row],[NPDES ID2]],Combined_Sheet__Major_Only___2[[NPDES ID2]:[ECHO BFR]],18,FALSE)</f>
        <v>-85.764099999999999</v>
      </c>
      <c r="BC946" t="str">
        <f>IF(ISNUMBER(SEARCH("aerobic",$AW946)),"aerobic","")</f>
        <v>aerobic</v>
      </c>
      <c r="BD946" t="str">
        <f>IF(ISNUMBER(SEARCH("anaer",$AW946)),"anaer","")</f>
        <v/>
      </c>
      <c r="BE946" t="str">
        <f>IF(ISNUMBER(SEARCH("thickening",$AZ946)),"thickening","")</f>
        <v>thickening</v>
      </c>
      <c r="BF946" s="2" t="str">
        <f>IF(ISNUMBER(SEARCH("airDry",$AW946)),"airDry","")</f>
        <v/>
      </c>
      <c r="BG946" s="2" t="str">
        <f>IF(ISNUMBER(SEARCH("heatDry",$AY946)),"heatDry","")</f>
        <v/>
      </c>
      <c r="BH946" s="2" t="str">
        <f>IF(AND(ISNUMBER(SEARCH("aerobic",$AW946)),ISNUMBER(SEARCH("anaer",$AW946))),"Combined Aer and Anaer.","")</f>
        <v/>
      </c>
    </row>
    <row r="947" spans="1:60" x14ac:dyDescent="0.3">
      <c r="A947" s="4">
        <v>945</v>
      </c>
      <c r="B947" t="s">
        <v>4588</v>
      </c>
      <c r="C947">
        <v>634</v>
      </c>
      <c r="D947">
        <v>355.58392213956341</v>
      </c>
      <c r="E947">
        <v>357.2006388560128</v>
      </c>
      <c r="F947">
        <v>286.16463914725119</v>
      </c>
      <c r="G947">
        <v>434.29321563218048</v>
      </c>
      <c r="H947">
        <v>-77.809255836962308</v>
      </c>
      <c r="I947">
        <v>-77.83718579403137</v>
      </c>
      <c r="J947">
        <v>-90.584721620639201</v>
      </c>
      <c r="K947">
        <v>-64.912066294493826</v>
      </c>
      <c r="L947">
        <v>333.71277950205751</v>
      </c>
      <c r="M947">
        <v>331.36705557979428</v>
      </c>
      <c r="N947">
        <v>322.86662619475612</v>
      </c>
      <c r="O947">
        <v>351.58402012897932</v>
      </c>
      <c r="P947">
        <v>15.08623178438577</v>
      </c>
      <c r="Q947">
        <v>15.040092458122301</v>
      </c>
      <c r="R947">
        <v>12.779578405312581</v>
      </c>
      <c r="S947">
        <v>17.177273483271811</v>
      </c>
      <c r="T947">
        <v>53.917500157425451</v>
      </c>
      <c r="U947">
        <v>53.917414110631348</v>
      </c>
      <c r="V947">
        <v>53.880572253915012</v>
      </c>
      <c r="W947">
        <v>53.954073627412242</v>
      </c>
      <c r="X947">
        <v>4613.0203869445249</v>
      </c>
      <c r="Y947">
        <v>4640.0717758129495</v>
      </c>
      <c r="Z947">
        <v>4378.1058443809707</v>
      </c>
      <c r="AA947">
        <v>4764.3957650904358</v>
      </c>
      <c r="AB947">
        <v>1179.8351523183001</v>
      </c>
      <c r="AC947">
        <v>1150.472724553483</v>
      </c>
      <c r="AD947">
        <v>931.76980057880348</v>
      </c>
      <c r="AE947">
        <v>1565.512755294902</v>
      </c>
      <c r="AF947">
        <v>51.585241915595937</v>
      </c>
      <c r="AG947">
        <v>51.222456286060293</v>
      </c>
      <c r="AH947">
        <v>49.909649730196861</v>
      </c>
      <c r="AI947">
        <v>54.346170823174873</v>
      </c>
      <c r="AJ947">
        <v>0.40691244905581919</v>
      </c>
      <c r="AK947">
        <v>0.40691235570970608</v>
      </c>
      <c r="AL947">
        <v>0.40689929814948961</v>
      </c>
      <c r="AM947">
        <v>0.40692565492771032</v>
      </c>
      <c r="AN947">
        <v>0.9550291917896031</v>
      </c>
      <c r="AO947">
        <v>0.9550291917896031</v>
      </c>
      <c r="AP947">
        <v>0.9550291917896031</v>
      </c>
      <c r="AQ947">
        <v>0.9550291917896031</v>
      </c>
      <c r="AR947">
        <v>9.292016429783331</v>
      </c>
      <c r="AS947">
        <v>9.2920164297833345</v>
      </c>
      <c r="AT947">
        <v>9.2920164297833345</v>
      </c>
      <c r="AU947">
        <v>9.2920164297833345</v>
      </c>
      <c r="AV947" t="str">
        <f>VLOOKUP(Sheet1[[#This Row],[NPDES ID2]],Combined_Sheet__Major_Only___2[[NPDES ID2]:[ECHO BFR]],3,FALSE)</f>
        <v>NY</v>
      </c>
      <c r="AW947" t="s">
        <v>54</v>
      </c>
      <c r="AX947" t="str">
        <f>VLOOKUP(Sheet1[[#This Row],[NPDES ID2]],Combined_Sheet__Major_Only___2[[NPDES ID2]:[ECHO BFR]],27,FALSE)</f>
        <v>-</v>
      </c>
      <c r="AY947" t="str">
        <f>VLOOKUP(Sheet1[[#This Row],[NPDES ID2]],Combined_Sheet__Major_Only___2[[NPDES ID2]:[ECHO BFR]],28,FALSE)</f>
        <v>-</v>
      </c>
      <c r="AZ947" t="str">
        <f>VLOOKUP(Sheet1[[#This Row],[NPDES ID2]],Combined_Sheet__Major_Only___2[[NPDES ID2]:[ECHO BFR]],29,FALSE)</f>
        <v>thickening</v>
      </c>
      <c r="BA947">
        <f>VLOOKUP(Sheet1[[#This Row],[NPDES ID2]],Combined_Sheet__Major_Only___2[[NPDES ID2]:[ECHO BFR]],17,FALSE)</f>
        <v>42.543219999999998</v>
      </c>
      <c r="BB947">
        <f>VLOOKUP(Sheet1[[#This Row],[NPDES ID2]],Combined_Sheet__Major_Only___2[[NPDES ID2]:[ECHO BFR]],18,FALSE)</f>
        <v>-73.766249999999999</v>
      </c>
      <c r="BC947" t="str">
        <f>IF(ISNUMBER(SEARCH("aerobic",$AW947)),"aerobic","")</f>
        <v/>
      </c>
      <c r="BD947" t="str">
        <f>IF(ISNUMBER(SEARCH("anaer",$AW947)),"anaer","")</f>
        <v/>
      </c>
      <c r="BE947" t="str">
        <f>IF(ISNUMBER(SEARCH("thickening",$AZ947)),"thickening","")</f>
        <v>thickening</v>
      </c>
      <c r="BF947" s="3" t="str">
        <f>IF(ISNUMBER(SEARCH("airDry",$AW947)),"airDry","")</f>
        <v/>
      </c>
      <c r="BG947" s="3" t="str">
        <f>IF(ISNUMBER(SEARCH("heatDry",$AY947)),"heatDry","")</f>
        <v/>
      </c>
      <c r="BH947" s="3" t="str">
        <f>IF(AND(ISNUMBER(SEARCH("aerobic",$AW947)),ISNUMBER(SEARCH("anaer",$AW947))),"Combined Aer and Anaer.","")</f>
        <v/>
      </c>
    </row>
    <row r="948" spans="1:60" x14ac:dyDescent="0.3">
      <c r="A948" s="4">
        <v>946</v>
      </c>
      <c r="B948" t="s">
        <v>4592</v>
      </c>
      <c r="C948">
        <v>630.4</v>
      </c>
      <c r="D948">
        <v>285.40171352067142</v>
      </c>
      <c r="E948">
        <v>285.35547612015159</v>
      </c>
      <c r="F948">
        <v>229.38771274088671</v>
      </c>
      <c r="G948">
        <v>347.76123226163787</v>
      </c>
      <c r="H948">
        <v>-76.786866512966952</v>
      </c>
      <c r="I948">
        <v>-78.020266311355982</v>
      </c>
      <c r="J948">
        <v>-90.920926142112435</v>
      </c>
      <c r="K948">
        <v>-60.639229936181692</v>
      </c>
      <c r="L948">
        <v>414.2465594126212</v>
      </c>
      <c r="M948">
        <v>412.52867610660093</v>
      </c>
      <c r="N948">
        <v>406.30242059527637</v>
      </c>
      <c r="O948">
        <v>427.33639662626109</v>
      </c>
      <c r="P948">
        <v>14.8564977628312</v>
      </c>
      <c r="Q948">
        <v>15.03249246675378</v>
      </c>
      <c r="R948">
        <v>12.06409487480369</v>
      </c>
      <c r="S948">
        <v>17.014210487327169</v>
      </c>
      <c r="T948">
        <v>80.314428562712934</v>
      </c>
      <c r="U948">
        <v>80.314301778362704</v>
      </c>
      <c r="V948">
        <v>80.260017700579937</v>
      </c>
      <c r="W948">
        <v>80.368317190119384</v>
      </c>
      <c r="X948">
        <v>5501.4579721951359</v>
      </c>
      <c r="Y948">
        <v>5520.6282825268827</v>
      </c>
      <c r="Z948">
        <v>5334.9847551151306</v>
      </c>
      <c r="AA948">
        <v>5607.4927821421561</v>
      </c>
      <c r="AB948">
        <v>957.88527807330888</v>
      </c>
      <c r="AC948">
        <v>950.20348762041567</v>
      </c>
      <c r="AD948">
        <v>816.77951119206409</v>
      </c>
      <c r="AE948">
        <v>1136.9056136113629</v>
      </c>
      <c r="AF948">
        <v>64.399774552216428</v>
      </c>
      <c r="AG948">
        <v>64.132480905760474</v>
      </c>
      <c r="AH948">
        <v>63.166009157311258</v>
      </c>
      <c r="AI948">
        <v>66.432823432732135</v>
      </c>
      <c r="AJ948">
        <v>0.56314787918543752</v>
      </c>
      <c r="AK948">
        <v>0.56314775205760736</v>
      </c>
      <c r="AL948">
        <v>0.56312996844692453</v>
      </c>
      <c r="AM948">
        <v>0.56316586477298314</v>
      </c>
      <c r="AN948">
        <v>0.96915585941614946</v>
      </c>
      <c r="AO948">
        <v>0.96915585941614957</v>
      </c>
      <c r="AP948">
        <v>0.96915585941614957</v>
      </c>
      <c r="AQ948">
        <v>0.96915585941614957</v>
      </c>
      <c r="AR948">
        <v>14.23045873270344</v>
      </c>
      <c r="AS948">
        <v>14.23045873270344</v>
      </c>
      <c r="AT948">
        <v>14.23045873270344</v>
      </c>
      <c r="AU948">
        <v>14.23045873270344</v>
      </c>
      <c r="AV948" t="str">
        <f>VLOOKUP(Sheet1[[#This Row],[NPDES ID2]],Combined_Sheet__Major_Only___2[[NPDES ID2]:[ECHO BFR]],3,FALSE)</f>
        <v>TX</v>
      </c>
      <c r="AW948" t="s">
        <v>41</v>
      </c>
      <c r="AX948" t="str">
        <f>VLOOKUP(Sheet1[[#This Row],[NPDES ID2]],Combined_Sheet__Major_Only___2[[NPDES ID2]:[ECHO BFR]],27,FALSE)</f>
        <v>-</v>
      </c>
      <c r="AY948" t="str">
        <f>VLOOKUP(Sheet1[[#This Row],[NPDES ID2]],Combined_Sheet__Major_Only___2[[NPDES ID2]:[ECHO BFR]],28,FALSE)</f>
        <v>-</v>
      </c>
      <c r="AZ948" t="str">
        <f>VLOOKUP(Sheet1[[#This Row],[NPDES ID2]],Combined_Sheet__Major_Only___2[[NPDES ID2]:[ECHO BFR]],29,FALSE)</f>
        <v>thickening, preliminaryOps</v>
      </c>
      <c r="BA948">
        <f>VLOOKUP(Sheet1[[#This Row],[NPDES ID2]],Combined_Sheet__Major_Only___2[[NPDES ID2]:[ECHO BFR]],17,FALSE)</f>
        <v>30.025266999999999</v>
      </c>
      <c r="BB948">
        <f>VLOOKUP(Sheet1[[#This Row],[NPDES ID2]],Combined_Sheet__Major_Only___2[[NPDES ID2]:[ECHO BFR]],18,FALSE)</f>
        <v>-99.111615999999998</v>
      </c>
      <c r="BC948" t="str">
        <f>IF(ISNUMBER(SEARCH("aerobic",$AW948)),"aerobic","")</f>
        <v>aerobic</v>
      </c>
      <c r="BD948" t="str">
        <f>IF(ISNUMBER(SEARCH("anaer",$AW948)),"anaer","")</f>
        <v/>
      </c>
      <c r="BE948" t="str">
        <f>IF(ISNUMBER(SEARCH("thickening",$AZ948)),"thickening","")</f>
        <v>thickening</v>
      </c>
      <c r="BF948" s="2" t="str">
        <f>IF(ISNUMBER(SEARCH("airDry",$AW948)),"airDry","")</f>
        <v/>
      </c>
      <c r="BG948" s="2" t="str">
        <f>IF(ISNUMBER(SEARCH("heatDry",$AY948)),"heatDry","")</f>
        <v/>
      </c>
      <c r="BH948" s="2" t="str">
        <f>IF(AND(ISNUMBER(SEARCH("aerobic",$AW948)),ISNUMBER(SEARCH("anaer",$AW948))),"Combined Aer and Anaer.","")</f>
        <v/>
      </c>
    </row>
    <row r="949" spans="1:60" x14ac:dyDescent="0.3">
      <c r="A949" s="4">
        <v>947</v>
      </c>
      <c r="B949" t="s">
        <v>4597</v>
      </c>
      <c r="C949">
        <v>627.29999999999995</v>
      </c>
      <c r="D949">
        <v>295.72096346854119</v>
      </c>
      <c r="E949">
        <v>295.75539724588202</v>
      </c>
      <c r="F949">
        <v>237.7787237436867</v>
      </c>
      <c r="G949">
        <v>359.90869586479181</v>
      </c>
      <c r="H949">
        <v>-77.041246462563961</v>
      </c>
      <c r="I949">
        <v>-78.335738361140699</v>
      </c>
      <c r="J949">
        <v>-91.188299606215409</v>
      </c>
      <c r="K949">
        <v>-61.734459022554049</v>
      </c>
      <c r="L949">
        <v>398.7126867765391</v>
      </c>
      <c r="M949">
        <v>396.90210524710773</v>
      </c>
      <c r="N949">
        <v>390.34223975770482</v>
      </c>
      <c r="O949">
        <v>412.50433089971261</v>
      </c>
      <c r="P949">
        <v>14.80901505974748</v>
      </c>
      <c r="Q949">
        <v>14.966503645240421</v>
      </c>
      <c r="R949">
        <v>12.098041186242449</v>
      </c>
      <c r="S949">
        <v>16.967100356755719</v>
      </c>
      <c r="T949">
        <v>3.7668366242769298</v>
      </c>
      <c r="U949">
        <v>3.7668279734373011</v>
      </c>
      <c r="V949">
        <v>3.763124023773778</v>
      </c>
      <c r="W949">
        <v>3.7705135912901389</v>
      </c>
      <c r="X949">
        <v>266.77275807480618</v>
      </c>
      <c r="Y949">
        <v>267.75324868273839</v>
      </c>
      <c r="Z949">
        <v>258.01472326392962</v>
      </c>
      <c r="AA949">
        <v>272.40096266777789</v>
      </c>
      <c r="AB949">
        <v>43.872465205135057</v>
      </c>
      <c r="AC949">
        <v>43.577036164216487</v>
      </c>
      <c r="AD949">
        <v>37.709512863035513</v>
      </c>
      <c r="AE949">
        <v>51.560783861359774</v>
      </c>
      <c r="AF949">
        <v>62.289900320384852</v>
      </c>
      <c r="AG949">
        <v>62.006941732492173</v>
      </c>
      <c r="AH949">
        <v>60.982732551582117</v>
      </c>
      <c r="AI949">
        <v>64.443718315581833</v>
      </c>
      <c r="AJ949">
        <v>0.53737184958462314</v>
      </c>
      <c r="AK949">
        <v>0.53737179670140278</v>
      </c>
      <c r="AL949">
        <v>0.53736439096053279</v>
      </c>
      <c r="AM949">
        <v>0.53737933922245074</v>
      </c>
      <c r="AN949">
        <v>0.65369130686674892</v>
      </c>
      <c r="AO949">
        <v>0.65369130686674881</v>
      </c>
      <c r="AP949">
        <v>0.65369130686674881</v>
      </c>
      <c r="AQ949">
        <v>0.65369130686674881</v>
      </c>
      <c r="AR949">
        <v>14.23523784451031</v>
      </c>
      <c r="AS949">
        <v>14.23523784451031</v>
      </c>
      <c r="AT949">
        <v>14.23523784451031</v>
      </c>
      <c r="AU949">
        <v>14.23523784451031</v>
      </c>
      <c r="AV949" t="str">
        <f>VLOOKUP(Sheet1[[#This Row],[NPDES ID2]],Combined_Sheet__Major_Only___2[[NPDES ID2]:[ECHO BFR]],3,FALSE)</f>
        <v>MO</v>
      </c>
      <c r="AW949" t="s">
        <v>118</v>
      </c>
      <c r="AX949" t="str">
        <f>VLOOKUP(Sheet1[[#This Row],[NPDES ID2]],Combined_Sheet__Major_Only___2[[NPDES ID2]:[ECHO BFR]],27,FALSE)</f>
        <v>-</v>
      </c>
      <c r="AY949" t="str">
        <f>VLOOKUP(Sheet1[[#This Row],[NPDES ID2]],Combined_Sheet__Major_Only___2[[NPDES ID2]:[ECHO BFR]],28,FALSE)</f>
        <v>-</v>
      </c>
      <c r="AZ949" t="str">
        <f>VLOOKUP(Sheet1[[#This Row],[NPDES ID2]],Combined_Sheet__Major_Only___2[[NPDES ID2]:[ECHO BFR]],29,FALSE)</f>
        <v>thickening</v>
      </c>
      <c r="BA949">
        <f>VLOOKUP(Sheet1[[#This Row],[NPDES ID2]],Combined_Sheet__Major_Only___2[[NPDES ID2]:[ECHO BFR]],17,FALSE)</f>
        <v>38.694000000000003</v>
      </c>
      <c r="BB949">
        <f>VLOOKUP(Sheet1[[#This Row],[NPDES ID2]],Combined_Sheet__Major_Only___2[[NPDES ID2]:[ECHO BFR]],18,FALSE)</f>
        <v>-90.684416999999996</v>
      </c>
      <c r="BC949" t="str">
        <f>IF(ISNUMBER(SEARCH("aerobic",$AW949)),"aerobic","")</f>
        <v>aerobic</v>
      </c>
      <c r="BD949" t="str">
        <f>IF(ISNUMBER(SEARCH("anaer",$AW949)),"anaer","")</f>
        <v/>
      </c>
      <c r="BE949" t="str">
        <f>IF(ISNUMBER(SEARCH("thickening",$AZ949)),"thickening","")</f>
        <v>thickening</v>
      </c>
      <c r="BF949" s="3" t="str">
        <f>IF(ISNUMBER(SEARCH("airDry",$AW949)),"airDry","")</f>
        <v>airDry</v>
      </c>
      <c r="BG949" s="3" t="str">
        <f>IF(ISNUMBER(SEARCH("heatDry",$AY949)),"heatDry","")</f>
        <v/>
      </c>
      <c r="BH949" s="3" t="str">
        <f>IF(AND(ISNUMBER(SEARCH("aerobic",$AW949)),ISNUMBER(SEARCH("anaer",$AW949))),"Combined Aer and Anaer.","")</f>
        <v/>
      </c>
    </row>
    <row r="950" spans="1:60" x14ac:dyDescent="0.3">
      <c r="A950" s="4">
        <v>948</v>
      </c>
      <c r="B950" t="s">
        <v>4601</v>
      </c>
      <c r="C950">
        <v>625.85</v>
      </c>
      <c r="D950">
        <v>378.5373525192133</v>
      </c>
      <c r="E950">
        <v>380.69983416597597</v>
      </c>
      <c r="F950">
        <v>304.30647710646662</v>
      </c>
      <c r="G950">
        <v>463.46691272137059</v>
      </c>
      <c r="H950">
        <v>-78.020054597104519</v>
      </c>
      <c r="I950">
        <v>-77.628339230365043</v>
      </c>
      <c r="J950">
        <v>-90.218148932653719</v>
      </c>
      <c r="K950">
        <v>-66.2541334871066</v>
      </c>
      <c r="L950">
        <v>311.27584393469141</v>
      </c>
      <c r="M950">
        <v>308.82543280347141</v>
      </c>
      <c r="N950">
        <v>299.94611596942502</v>
      </c>
      <c r="O950">
        <v>329.94374517778772</v>
      </c>
      <c r="P950">
        <v>14.91952315340499</v>
      </c>
      <c r="Q950">
        <v>14.87871317425849</v>
      </c>
      <c r="R950">
        <v>12.810614139586191</v>
      </c>
      <c r="S950">
        <v>16.89698073336864</v>
      </c>
      <c r="T950">
        <v>47.577075176635553</v>
      </c>
      <c r="U950">
        <v>47.576998914821502</v>
      </c>
      <c r="V950">
        <v>47.544346602148778</v>
      </c>
      <c r="W950">
        <v>47.609489622702412</v>
      </c>
      <c r="X950">
        <v>4308.6784333814867</v>
      </c>
      <c r="Y950">
        <v>4336.7971591971182</v>
      </c>
      <c r="Z950">
        <v>4063.738257247624</v>
      </c>
      <c r="AA950">
        <v>4467.2137307451849</v>
      </c>
      <c r="AB950">
        <v>950.82775822543977</v>
      </c>
      <c r="AC950">
        <v>930.99305206767144</v>
      </c>
      <c r="AD950">
        <v>773.33346536861131</v>
      </c>
      <c r="AE950">
        <v>1217.290594192373</v>
      </c>
      <c r="AF950">
        <v>48.743423645709839</v>
      </c>
      <c r="AG950">
        <v>48.359545395077532</v>
      </c>
      <c r="AH950">
        <v>46.970158074444022</v>
      </c>
      <c r="AI950">
        <v>51.665249220049901</v>
      </c>
      <c r="AJ950">
        <v>0.37238972991231201</v>
      </c>
      <c r="AK950">
        <v>0.37238965002378033</v>
      </c>
      <c r="AL950">
        <v>0.3723784735397952</v>
      </c>
      <c r="AM950">
        <v>0.37240103330454449</v>
      </c>
      <c r="AN950">
        <v>0.94947043624114202</v>
      </c>
      <c r="AO950">
        <v>0.9494704362411418</v>
      </c>
      <c r="AP950">
        <v>0.9494704362411418</v>
      </c>
      <c r="AQ950">
        <v>0.9494704362411418</v>
      </c>
      <c r="AR950">
        <v>9.4515742861432415</v>
      </c>
      <c r="AS950">
        <v>9.4515742861432432</v>
      </c>
      <c r="AT950">
        <v>9.4515742861432432</v>
      </c>
      <c r="AU950">
        <v>9.4515742861432432</v>
      </c>
      <c r="AV950" t="str">
        <f>VLOOKUP(Sheet1[[#This Row],[NPDES ID2]],Combined_Sheet__Major_Only___2[[NPDES ID2]:[ECHO BFR]],3,FALSE)</f>
        <v>FL</v>
      </c>
      <c r="AW950" t="s">
        <v>54</v>
      </c>
      <c r="AX950" t="str">
        <f>VLOOKUP(Sheet1[[#This Row],[NPDES ID2]],Combined_Sheet__Major_Only___2[[NPDES ID2]:[ECHO BFR]],27,FALSE)</f>
        <v>other</v>
      </c>
      <c r="AY950" t="str">
        <f>VLOOKUP(Sheet1[[#This Row],[NPDES ID2]],Combined_Sheet__Major_Only___2[[NPDES ID2]:[ECHO BFR]],28,FALSE)</f>
        <v>-</v>
      </c>
      <c r="AZ950" t="str">
        <f>VLOOKUP(Sheet1[[#This Row],[NPDES ID2]],Combined_Sheet__Major_Only___2[[NPDES ID2]:[ECHO BFR]],29,FALSE)</f>
        <v>thickening</v>
      </c>
      <c r="BA950">
        <f>VLOOKUP(Sheet1[[#This Row],[NPDES ID2]],Combined_Sheet__Major_Only___2[[NPDES ID2]:[ECHO BFR]],17,FALSE)</f>
        <v>30.115227999999998</v>
      </c>
      <c r="BB950">
        <f>VLOOKUP(Sheet1[[#This Row],[NPDES ID2]],Combined_Sheet__Major_Only___2[[NPDES ID2]:[ECHO BFR]],18,FALSE)</f>
        <v>-81.815077000000002</v>
      </c>
      <c r="BC950" t="str">
        <f>IF(ISNUMBER(SEARCH("aerobic",$AW950)),"aerobic","")</f>
        <v/>
      </c>
      <c r="BD950" t="str">
        <f>IF(ISNUMBER(SEARCH("anaer",$AW950)),"anaer","")</f>
        <v/>
      </c>
      <c r="BE950" t="str">
        <f>IF(ISNUMBER(SEARCH("thickening",$AZ950)),"thickening","")</f>
        <v>thickening</v>
      </c>
      <c r="BF950" s="2" t="str">
        <f>IF(ISNUMBER(SEARCH("airDry",$AW950)),"airDry","")</f>
        <v/>
      </c>
      <c r="BG950" s="2" t="str">
        <f>IF(ISNUMBER(SEARCH("heatDry",$AY950)),"heatDry","")</f>
        <v/>
      </c>
      <c r="BH950" s="2" t="str">
        <f>IF(AND(ISNUMBER(SEARCH("aerobic",$AW950)),ISNUMBER(SEARCH("anaer",$AW950))),"Combined Aer and Anaer.","")</f>
        <v/>
      </c>
    </row>
    <row r="951" spans="1:60" x14ac:dyDescent="0.3">
      <c r="A951" s="4">
        <v>949</v>
      </c>
      <c r="B951" t="s">
        <v>4606</v>
      </c>
      <c r="C951">
        <v>625</v>
      </c>
      <c r="D951">
        <v>280.18430140837432</v>
      </c>
      <c r="E951">
        <v>279.76701611274058</v>
      </c>
      <c r="F951">
        <v>225.09472028302289</v>
      </c>
      <c r="G951">
        <v>341.83594657487998</v>
      </c>
      <c r="H951">
        <v>-76.514567603801623</v>
      </c>
      <c r="I951">
        <v>-77.787223325583739</v>
      </c>
      <c r="J951">
        <v>-90.392427834214601</v>
      </c>
      <c r="K951">
        <v>-59.684106073564237</v>
      </c>
      <c r="L951">
        <v>419.92753102946568</v>
      </c>
      <c r="M951">
        <v>418.29397943177628</v>
      </c>
      <c r="N951">
        <v>412.36899704734083</v>
      </c>
      <c r="O951">
        <v>432.38317005967059</v>
      </c>
      <c r="P951">
        <v>14.71107499828638</v>
      </c>
      <c r="Q951">
        <v>14.895627369224259</v>
      </c>
      <c r="R951">
        <v>11.883092719097791</v>
      </c>
      <c r="S951">
        <v>16.929516768320969</v>
      </c>
      <c r="T951">
        <v>238.87149135048989</v>
      </c>
      <c r="U951">
        <v>238.87111986997121</v>
      </c>
      <c r="V951">
        <v>238.71206650621949</v>
      </c>
      <c r="W951">
        <v>239.02938603723851</v>
      </c>
      <c r="X951">
        <v>16002.33264070147</v>
      </c>
      <c r="Y951">
        <v>16054.68789714139</v>
      </c>
      <c r="Z951">
        <v>15547.647071401299</v>
      </c>
      <c r="AA951">
        <v>16291.700788339151</v>
      </c>
      <c r="AB951">
        <v>2668.4780196885749</v>
      </c>
      <c r="AC951">
        <v>2650.5272823459109</v>
      </c>
      <c r="AD951">
        <v>2291.491646336247</v>
      </c>
      <c r="AE951">
        <v>3144.893608301601</v>
      </c>
      <c r="AF951">
        <v>65.849629888763204</v>
      </c>
      <c r="AG951">
        <v>65.59297753738727</v>
      </c>
      <c r="AH951">
        <v>64.667068503943725</v>
      </c>
      <c r="AI951">
        <v>67.798657239540603</v>
      </c>
      <c r="AJ951">
        <v>0.58087052962192509</v>
      </c>
      <c r="AK951">
        <v>0.58087025161638706</v>
      </c>
      <c r="AL951">
        <v>0.58083144540368381</v>
      </c>
      <c r="AM951">
        <v>0.58090977879015793</v>
      </c>
      <c r="AN951">
        <v>0.98931570341415109</v>
      </c>
      <c r="AO951">
        <v>0.9893157034141512</v>
      </c>
      <c r="AP951">
        <v>0.9893157034141512</v>
      </c>
      <c r="AQ951">
        <v>0.9893157034141512</v>
      </c>
      <c r="AR951">
        <v>14.92517273005277</v>
      </c>
      <c r="AS951">
        <v>14.925172730052781</v>
      </c>
      <c r="AT951">
        <v>14.925172730052781</v>
      </c>
      <c r="AU951">
        <v>14.925172730052781</v>
      </c>
      <c r="AV951" t="str">
        <f>VLOOKUP(Sheet1[[#This Row],[NPDES ID2]],Combined_Sheet__Major_Only___2[[NPDES ID2]:[ECHO BFR]],3,FALSE)</f>
        <v>IN</v>
      </c>
      <c r="AW951" t="s">
        <v>41</v>
      </c>
      <c r="AX951" t="str">
        <f>VLOOKUP(Sheet1[[#This Row],[NPDES ID2]],Combined_Sheet__Major_Only___2[[NPDES ID2]:[ECHO BFR]],27,FALSE)</f>
        <v>-</v>
      </c>
      <c r="AY951" t="str">
        <f>VLOOKUP(Sheet1[[#This Row],[NPDES ID2]],Combined_Sheet__Major_Only___2[[NPDES ID2]:[ECHO BFR]],28,FALSE)</f>
        <v>-</v>
      </c>
      <c r="AZ951" t="str">
        <f>VLOOKUP(Sheet1[[#This Row],[NPDES ID2]],Combined_Sheet__Major_Only___2[[NPDES ID2]:[ECHO BFR]],29,FALSE)</f>
        <v>preliminaryOps</v>
      </c>
      <c r="BA951">
        <f>VLOOKUP(Sheet1[[#This Row],[NPDES ID2]],Combined_Sheet__Major_Only___2[[NPDES ID2]:[ECHO BFR]],17,FALSE)</f>
        <v>40.211388999999997</v>
      </c>
      <c r="BB951">
        <f>VLOOKUP(Sheet1[[#This Row],[NPDES ID2]],Combined_Sheet__Major_Only___2[[NPDES ID2]:[ECHO BFR]],18,FALSE)</f>
        <v>-84.823639</v>
      </c>
      <c r="BC951" t="str">
        <f>IF(ISNUMBER(SEARCH("aerobic",$AW951)),"aerobic","")</f>
        <v>aerobic</v>
      </c>
      <c r="BD951" t="str">
        <f>IF(ISNUMBER(SEARCH("anaer",$AW951)),"anaer","")</f>
        <v/>
      </c>
      <c r="BE951" t="str">
        <f>IF(ISNUMBER(SEARCH("thickening",$AZ951)),"thickening","")</f>
        <v/>
      </c>
      <c r="BF951" s="3" t="str">
        <f>IF(ISNUMBER(SEARCH("airDry",$AW951)),"airDry","")</f>
        <v/>
      </c>
      <c r="BG951" s="3" t="str">
        <f>IF(ISNUMBER(SEARCH("heatDry",$AY951)),"heatDry","")</f>
        <v/>
      </c>
      <c r="BH951" s="3" t="str">
        <f>IF(AND(ISNUMBER(SEARCH("aerobic",$AW951)),ISNUMBER(SEARCH("anaer",$AW951))),"Combined Aer and Anaer.","")</f>
        <v/>
      </c>
    </row>
    <row r="952" spans="1:60" x14ac:dyDescent="0.3">
      <c r="A952" s="4">
        <v>950</v>
      </c>
      <c r="B952" t="s">
        <v>4610</v>
      </c>
      <c r="C952">
        <v>623</v>
      </c>
      <c r="D952">
        <v>363.28050501745832</v>
      </c>
      <c r="E952">
        <v>364.71044903621703</v>
      </c>
      <c r="F952">
        <v>292.52870261662702</v>
      </c>
      <c r="G952">
        <v>444.72021190152458</v>
      </c>
      <c r="H952">
        <v>-77.848930795890439</v>
      </c>
      <c r="I952">
        <v>-77.777570286292814</v>
      </c>
      <c r="J952">
        <v>-90.478410752257773</v>
      </c>
      <c r="K952">
        <v>-65.235264897434391</v>
      </c>
      <c r="L952">
        <v>323.48017194145939</v>
      </c>
      <c r="M952">
        <v>321.14216868953667</v>
      </c>
      <c r="N952">
        <v>312.66948312161242</v>
      </c>
      <c r="O952">
        <v>341.29304307202392</v>
      </c>
      <c r="P952">
        <v>14.83129986802752</v>
      </c>
      <c r="Q952">
        <v>14.76550971453292</v>
      </c>
      <c r="R952">
        <v>12.59800213582418</v>
      </c>
      <c r="S952">
        <v>16.860586785133471</v>
      </c>
      <c r="T952">
        <v>65.430360596848701</v>
      </c>
      <c r="U952">
        <v>65.43025678261624</v>
      </c>
      <c r="V952">
        <v>65.385807606828209</v>
      </c>
      <c r="W952">
        <v>65.474485967867253</v>
      </c>
      <c r="X952">
        <v>5675.1516873945811</v>
      </c>
      <c r="Y952">
        <v>5709.3438126255269</v>
      </c>
      <c r="Z952">
        <v>5378.1716322661223</v>
      </c>
      <c r="AA952">
        <v>5866.6995486606293</v>
      </c>
      <c r="AB952">
        <v>1514.9967522513141</v>
      </c>
      <c r="AC952">
        <v>1473.069913411754</v>
      </c>
      <c r="AD952">
        <v>1183.6667183935731</v>
      </c>
      <c r="AE952">
        <v>2041.7947569905759</v>
      </c>
      <c r="AF952">
        <v>50.886517508387762</v>
      </c>
      <c r="AG952">
        <v>50.518531638406508</v>
      </c>
      <c r="AH952">
        <v>49.186958436472622</v>
      </c>
      <c r="AI952">
        <v>53.686946120525462</v>
      </c>
      <c r="AJ952">
        <v>0.39841916955868978</v>
      </c>
      <c r="AK952">
        <v>0.3984190710921669</v>
      </c>
      <c r="AL952">
        <v>0.39840529935089669</v>
      </c>
      <c r="AM952">
        <v>0.39843309777877661</v>
      </c>
      <c r="AN952">
        <v>0.96251666272494729</v>
      </c>
      <c r="AO952">
        <v>0.96251666272494696</v>
      </c>
      <c r="AP952">
        <v>0.96251666272494696</v>
      </c>
      <c r="AQ952">
        <v>0.96251666272494696</v>
      </c>
      <c r="AR952">
        <v>8.9823724763256951</v>
      </c>
      <c r="AS952">
        <v>8.9823724763256934</v>
      </c>
      <c r="AT952">
        <v>8.9823724763256934</v>
      </c>
      <c r="AU952">
        <v>8.9823724763256934</v>
      </c>
      <c r="AV952" t="str">
        <f>VLOOKUP(Sheet1[[#This Row],[NPDES ID2]],Combined_Sheet__Major_Only___2[[NPDES ID2]:[ECHO BFR]],3,FALSE)</f>
        <v>MD</v>
      </c>
      <c r="AW952" t="s">
        <v>87</v>
      </c>
      <c r="AX952" t="str">
        <f>VLOOKUP(Sheet1[[#This Row],[NPDES ID2]],Combined_Sheet__Major_Only___2[[NPDES ID2]:[ECHO BFR]],27,FALSE)</f>
        <v>-</v>
      </c>
      <c r="AY952" t="str">
        <f>VLOOKUP(Sheet1[[#This Row],[NPDES ID2]],Combined_Sheet__Major_Only___2[[NPDES ID2]:[ECHO BFR]],28,FALSE)</f>
        <v>-</v>
      </c>
      <c r="AZ952" t="str">
        <f>VLOOKUP(Sheet1[[#This Row],[NPDES ID2]],Combined_Sheet__Major_Only___2[[NPDES ID2]:[ECHO BFR]],29,FALSE)</f>
        <v>thickening</v>
      </c>
      <c r="BA952">
        <f>VLOOKUP(Sheet1[[#This Row],[NPDES ID2]],Combined_Sheet__Major_Only___2[[NPDES ID2]:[ECHO BFR]],17,FALSE)</f>
        <v>39.369247999999999</v>
      </c>
      <c r="BB952">
        <f>VLOOKUP(Sheet1[[#This Row],[NPDES ID2]],Combined_Sheet__Major_Only___2[[NPDES ID2]:[ECHO BFR]],18,FALSE)</f>
        <v>-76.956829999999997</v>
      </c>
      <c r="BC952" t="str">
        <f>IF(ISNUMBER(SEARCH("aerobic",$AW952)),"aerobic","")</f>
        <v/>
      </c>
      <c r="BD952" t="str">
        <f>IF(ISNUMBER(SEARCH("anaer",$AW952)),"anaer","")</f>
        <v/>
      </c>
      <c r="BE952" t="str">
        <f>IF(ISNUMBER(SEARCH("thickening",$AZ952)),"thickening","")</f>
        <v>thickening</v>
      </c>
      <c r="BF952" s="2" t="str">
        <f>IF(ISNUMBER(SEARCH("airDry",$AW952)),"airDry","")</f>
        <v/>
      </c>
      <c r="BG952" s="2" t="str">
        <f>IF(ISNUMBER(SEARCH("heatDry",$AY952)),"heatDry","")</f>
        <v/>
      </c>
      <c r="BH952" s="2" t="str">
        <f>IF(AND(ISNUMBER(SEARCH("aerobic",$AW952)),ISNUMBER(SEARCH("anaer",$AW952))),"Combined Aer and Anaer.","")</f>
        <v/>
      </c>
    </row>
    <row r="953" spans="1:60" x14ac:dyDescent="0.3">
      <c r="A953" s="4">
        <v>951</v>
      </c>
      <c r="B953" t="s">
        <v>4615</v>
      </c>
      <c r="C953">
        <v>620</v>
      </c>
      <c r="D953">
        <v>288.9631990211098</v>
      </c>
      <c r="E953">
        <v>288.71045497656269</v>
      </c>
      <c r="F953">
        <v>232.20210079140571</v>
      </c>
      <c r="G953">
        <v>352.27469491383278</v>
      </c>
      <c r="H953">
        <v>-76.788589535699089</v>
      </c>
      <c r="I953">
        <v>-78.021755739929603</v>
      </c>
      <c r="J953">
        <v>-90.927788452418881</v>
      </c>
      <c r="K953">
        <v>-60.726654503747959</v>
      </c>
      <c r="L953">
        <v>405.37821129938658</v>
      </c>
      <c r="M953">
        <v>403.67357755881812</v>
      </c>
      <c r="N953">
        <v>397.49463725010139</v>
      </c>
      <c r="O953">
        <v>418.36844471638051</v>
      </c>
      <c r="P953">
        <v>14.615132586631301</v>
      </c>
      <c r="Q953">
        <v>14.7830869017799</v>
      </c>
      <c r="R953">
        <v>11.878876248527661</v>
      </c>
      <c r="S953">
        <v>16.71994005384143</v>
      </c>
      <c r="T953">
        <v>113.70092083890761</v>
      </c>
      <c r="U953">
        <v>113.7007425302254</v>
      </c>
      <c r="V953">
        <v>113.6243977577294</v>
      </c>
      <c r="W953">
        <v>113.7767094525768</v>
      </c>
      <c r="X953">
        <v>7827.5423108683817</v>
      </c>
      <c r="Y953">
        <v>7855.2271436167757</v>
      </c>
      <c r="Z953">
        <v>7587.3163920858869</v>
      </c>
      <c r="AA953">
        <v>7980.5544648501673</v>
      </c>
      <c r="AB953">
        <v>1253.2902364013289</v>
      </c>
      <c r="AC953">
        <v>1245.029686645838</v>
      </c>
      <c r="AD953">
        <v>1082.1520408716201</v>
      </c>
      <c r="AE953">
        <v>1466.904493792031</v>
      </c>
      <c r="AF953">
        <v>64.07866175251435</v>
      </c>
      <c r="AG953">
        <v>63.808937142570507</v>
      </c>
      <c r="AH953">
        <v>62.833983971224328</v>
      </c>
      <c r="AI953">
        <v>66.129744876983295</v>
      </c>
      <c r="AJ953">
        <v>0.55922375553944892</v>
      </c>
      <c r="AK953">
        <v>0.55922360426778805</v>
      </c>
      <c r="AL953">
        <v>0.55920245128708335</v>
      </c>
      <c r="AM953">
        <v>0.55924514897862865</v>
      </c>
      <c r="AN953">
        <v>0.97792601323399309</v>
      </c>
      <c r="AO953">
        <v>0.97792601323399275</v>
      </c>
      <c r="AP953">
        <v>0.97792601323399275</v>
      </c>
      <c r="AQ953">
        <v>0.97792601323399275</v>
      </c>
      <c r="AR953">
        <v>14.88141686665162</v>
      </c>
      <c r="AS953">
        <v>14.88141686665162</v>
      </c>
      <c r="AT953">
        <v>14.88141686665162</v>
      </c>
      <c r="AU953">
        <v>14.88141686665162</v>
      </c>
      <c r="AV953" t="str">
        <f>VLOOKUP(Sheet1[[#This Row],[NPDES ID2]],Combined_Sheet__Major_Only___2[[NPDES ID2]:[ECHO BFR]],3,FALSE)</f>
        <v>NC</v>
      </c>
      <c r="AW953" t="s">
        <v>12181</v>
      </c>
      <c r="AX953" t="str">
        <f>VLOOKUP(Sheet1[[#This Row],[NPDES ID2]],Combined_Sheet__Major_Only___2[[NPDES ID2]:[ECHO BFR]],27,FALSE)</f>
        <v>-</v>
      </c>
      <c r="AY953" t="str">
        <f>VLOOKUP(Sheet1[[#This Row],[NPDES ID2]],Combined_Sheet__Major_Only___2[[NPDES ID2]:[ECHO BFR]],28,FALSE)</f>
        <v>-</v>
      </c>
      <c r="AZ953" t="str">
        <f>VLOOKUP(Sheet1[[#This Row],[NPDES ID2]],Combined_Sheet__Major_Only___2[[NPDES ID2]:[ECHO BFR]],29,FALSE)</f>
        <v>thickening</v>
      </c>
      <c r="BA953">
        <f>VLOOKUP(Sheet1[[#This Row],[NPDES ID2]],Combined_Sheet__Major_Only___2[[NPDES ID2]:[ECHO BFR]],17,FALSE)</f>
        <v>35.451000000000001</v>
      </c>
      <c r="BB953">
        <f>VLOOKUP(Sheet1[[#This Row],[NPDES ID2]],Combined_Sheet__Major_Only___2[[NPDES ID2]:[ECHO BFR]],18,FALSE)</f>
        <v>-81.260599999999997</v>
      </c>
      <c r="BC953" t="str">
        <f>IF(ISNUMBER(SEARCH("aerobic",$AW953)),"aerobic","")</f>
        <v/>
      </c>
      <c r="BD953" t="str">
        <f>IF(ISNUMBER(SEARCH("anaer",$AW953)),"anaer","")</f>
        <v>anaer</v>
      </c>
      <c r="BE953" t="str">
        <f>IF(ISNUMBER(SEARCH("thickening",$AZ953)),"thickening","")</f>
        <v>thickening</v>
      </c>
      <c r="BF953" s="3" t="str">
        <f>IF(ISNUMBER(SEARCH("airDry",$AW953)),"airDry","")</f>
        <v/>
      </c>
      <c r="BG953" s="3" t="str">
        <f>IF(ISNUMBER(SEARCH("heatDry",$AY953)),"heatDry","")</f>
        <v/>
      </c>
      <c r="BH953" s="3" t="str">
        <f>IF(AND(ISNUMBER(SEARCH("aerobic",$AW953)),ISNUMBER(SEARCH("anaer",$AW953))),"Combined Aer and Anaer.","")</f>
        <v/>
      </c>
    </row>
    <row r="954" spans="1:60" x14ac:dyDescent="0.3">
      <c r="A954" s="4">
        <v>952</v>
      </c>
      <c r="B954" t="s">
        <v>4620</v>
      </c>
      <c r="C954">
        <v>618.57000000000005</v>
      </c>
      <c r="D954">
        <v>284.63187645354748</v>
      </c>
      <c r="E954">
        <v>284.16863380256939</v>
      </c>
      <c r="F954">
        <v>228.65740596066269</v>
      </c>
      <c r="G954">
        <v>347.25585744734173</v>
      </c>
      <c r="H954">
        <v>-76.504805181040069</v>
      </c>
      <c r="I954">
        <v>-77.712666174990801</v>
      </c>
      <c r="J954">
        <v>-90.381314707698607</v>
      </c>
      <c r="K954">
        <v>-59.850665767585461</v>
      </c>
      <c r="L954">
        <v>411.01363271230531</v>
      </c>
      <c r="M954">
        <v>409.3628614578318</v>
      </c>
      <c r="N954">
        <v>403.37348647601328</v>
      </c>
      <c r="O954">
        <v>423.60428299535272</v>
      </c>
      <c r="P954">
        <v>14.5681739088824</v>
      </c>
      <c r="Q954">
        <v>14.75198841595101</v>
      </c>
      <c r="R954">
        <v>11.80130990824091</v>
      </c>
      <c r="S954">
        <v>16.72478036030666</v>
      </c>
      <c r="T954">
        <v>326.29342295258567</v>
      </c>
      <c r="U954">
        <v>326.2929165565273</v>
      </c>
      <c r="V954">
        <v>326.07609765908751</v>
      </c>
      <c r="W954">
        <v>326.5086623608255</v>
      </c>
      <c r="X954">
        <v>22103.492451772119</v>
      </c>
      <c r="Y954">
        <v>22178.263794914459</v>
      </c>
      <c r="Z954">
        <v>21454.84500729022</v>
      </c>
      <c r="AA954">
        <v>22516.372922461429</v>
      </c>
      <c r="AB954">
        <v>3229.3839004278061</v>
      </c>
      <c r="AC954">
        <v>3213.364412899859</v>
      </c>
      <c r="AD954">
        <v>2824.736876962932</v>
      </c>
      <c r="AE954">
        <v>3728.2973468336331</v>
      </c>
      <c r="AF954">
        <v>65.123113301920228</v>
      </c>
      <c r="AG954">
        <v>64.860940464660956</v>
      </c>
      <c r="AH954">
        <v>63.915957195041358</v>
      </c>
      <c r="AI954">
        <v>67.112819422871439</v>
      </c>
      <c r="AJ954">
        <v>0.57198879062717278</v>
      </c>
      <c r="AK954">
        <v>0.57198844356592948</v>
      </c>
      <c r="AL954">
        <v>0.57194005040116846</v>
      </c>
      <c r="AM954">
        <v>0.57203773757394449</v>
      </c>
      <c r="AN954">
        <v>0.99214603951634028</v>
      </c>
      <c r="AO954">
        <v>0.99214603951634006</v>
      </c>
      <c r="AP954">
        <v>0.99214603951634006</v>
      </c>
      <c r="AQ954">
        <v>0.99214603951634006</v>
      </c>
      <c r="AR954">
        <v>16.00047350531273</v>
      </c>
      <c r="AS954">
        <v>16.000473505312719</v>
      </c>
      <c r="AT954">
        <v>16.000473505312719</v>
      </c>
      <c r="AU954">
        <v>16.000473505312719</v>
      </c>
      <c r="AV954" t="str">
        <f>VLOOKUP(Sheet1[[#This Row],[NPDES ID2]],Combined_Sheet__Major_Only___2[[NPDES ID2]:[ECHO BFR]],3,FALSE)</f>
        <v>MS</v>
      </c>
      <c r="AW954" t="s">
        <v>12181</v>
      </c>
      <c r="AX954" t="str">
        <f>VLOOKUP(Sheet1[[#This Row],[NPDES ID2]],Combined_Sheet__Major_Only___2[[NPDES ID2]:[ECHO BFR]],27,FALSE)</f>
        <v>-</v>
      </c>
      <c r="AY954" t="str">
        <f>VLOOKUP(Sheet1[[#This Row],[NPDES ID2]],Combined_Sheet__Major_Only___2[[NPDES ID2]:[ECHO BFR]],28,FALSE)</f>
        <v>-</v>
      </c>
      <c r="AZ954" t="str">
        <f>VLOOKUP(Sheet1[[#This Row],[NPDES ID2]],Combined_Sheet__Major_Only___2[[NPDES ID2]:[ECHO BFR]],29,FALSE)</f>
        <v>sludgeLagoon</v>
      </c>
      <c r="BA954">
        <f>VLOOKUP(Sheet1[[#This Row],[NPDES ID2]],Combined_Sheet__Major_Only___2[[NPDES ID2]:[ECHO BFR]],17,FALSE)</f>
        <v>32.295630000000003</v>
      </c>
      <c r="BB954">
        <f>VLOOKUP(Sheet1[[#This Row],[NPDES ID2]],Combined_Sheet__Major_Only___2[[NPDES ID2]:[ECHO BFR]],18,FALSE)</f>
        <v>-90.899169999999998</v>
      </c>
      <c r="BC954" t="str">
        <f>IF(ISNUMBER(SEARCH("aerobic",$AW954)),"aerobic","")</f>
        <v/>
      </c>
      <c r="BD954" t="str">
        <f>IF(ISNUMBER(SEARCH("anaer",$AW954)),"anaer","")</f>
        <v>anaer</v>
      </c>
      <c r="BE954" t="str">
        <f>IF(ISNUMBER(SEARCH("thickening",$AZ954)),"thickening","")</f>
        <v/>
      </c>
      <c r="BF954" s="2" t="str">
        <f>IF(ISNUMBER(SEARCH("airDry",$AW954)),"airDry","")</f>
        <v/>
      </c>
      <c r="BG954" s="2" t="str">
        <f>IF(ISNUMBER(SEARCH("heatDry",$AY954)),"heatDry","")</f>
        <v/>
      </c>
      <c r="BH954" s="2" t="str">
        <f>IF(AND(ISNUMBER(SEARCH("aerobic",$AW954)),ISNUMBER(SEARCH("anaer",$AW954))),"Combined Aer and Anaer.","")</f>
        <v/>
      </c>
    </row>
    <row r="955" spans="1:60" x14ac:dyDescent="0.3">
      <c r="A955" s="4">
        <v>953</v>
      </c>
      <c r="B955" t="s">
        <v>4625</v>
      </c>
      <c r="C955">
        <v>617.46</v>
      </c>
      <c r="D955">
        <v>278.94034871768122</v>
      </c>
      <c r="E955">
        <v>278.23599284918231</v>
      </c>
      <c r="F955">
        <v>224.0144347323556</v>
      </c>
      <c r="G955">
        <v>340.33681868697442</v>
      </c>
      <c r="H955">
        <v>-76.226628577248192</v>
      </c>
      <c r="I955">
        <v>-77.433031349216051</v>
      </c>
      <c r="J955">
        <v>-89.846594865854129</v>
      </c>
      <c r="K955">
        <v>-58.905689261466947</v>
      </c>
      <c r="L955">
        <v>418.97365353193481</v>
      </c>
      <c r="M955">
        <v>417.39151074512591</v>
      </c>
      <c r="N955">
        <v>411.64643413679329</v>
      </c>
      <c r="O955">
        <v>431.04987239383888</v>
      </c>
      <c r="P955">
        <v>14.524780218795669</v>
      </c>
      <c r="Q955">
        <v>14.70648844746543</v>
      </c>
      <c r="R955">
        <v>11.71075407022577</v>
      </c>
      <c r="S955">
        <v>16.75216303445524</v>
      </c>
      <c r="T955">
        <v>474.52343637591912</v>
      </c>
      <c r="U955">
        <v>474.52270122110519</v>
      </c>
      <c r="V955">
        <v>474.20793681185751</v>
      </c>
      <c r="W955">
        <v>474.83590777938718</v>
      </c>
      <c r="X955">
        <v>31476.568280401469</v>
      </c>
      <c r="Y955">
        <v>31576.64507724965</v>
      </c>
      <c r="Z955">
        <v>30607.44238755948</v>
      </c>
      <c r="AA955">
        <v>32029.511993880438</v>
      </c>
      <c r="AB955">
        <v>6111.1638811506846</v>
      </c>
      <c r="AC955">
        <v>6053.0289344390194</v>
      </c>
      <c r="AD955">
        <v>5121.3442918205292</v>
      </c>
      <c r="AE955">
        <v>7402.8003671946008</v>
      </c>
      <c r="AF955">
        <v>66.506415438487949</v>
      </c>
      <c r="AG955">
        <v>66.254372271759536</v>
      </c>
      <c r="AH955">
        <v>65.348368496433253</v>
      </c>
      <c r="AI955">
        <v>68.415748216055434</v>
      </c>
      <c r="AJ955">
        <v>0.58890144824838531</v>
      </c>
      <c r="AK955">
        <v>0.58890093667052712</v>
      </c>
      <c r="AL955">
        <v>0.58882976062682479</v>
      </c>
      <c r="AM955">
        <v>0.58897344296986054</v>
      </c>
      <c r="AN955">
        <v>0.9945803619793735</v>
      </c>
      <c r="AO955">
        <v>0.9945803619793735</v>
      </c>
      <c r="AP955">
        <v>0.9945803619793735</v>
      </c>
      <c r="AQ955">
        <v>0.9945803619793735</v>
      </c>
      <c r="AR955">
        <v>13.81381555118176</v>
      </c>
      <c r="AS955">
        <v>13.81381555118177</v>
      </c>
      <c r="AT955">
        <v>13.81381555118177</v>
      </c>
      <c r="AU955">
        <v>13.81381555118177</v>
      </c>
      <c r="AV955" t="str">
        <f>VLOOKUP(Sheet1[[#This Row],[NPDES ID2]],Combined_Sheet__Major_Only___2[[NPDES ID2]:[ECHO BFR]],3,FALSE)</f>
        <v>GA</v>
      </c>
      <c r="AW955" t="s">
        <v>41</v>
      </c>
      <c r="AX955" t="str">
        <f>VLOOKUP(Sheet1[[#This Row],[NPDES ID2]],Combined_Sheet__Major_Only___2[[NPDES ID2]:[ECHO BFR]],27,FALSE)</f>
        <v>-</v>
      </c>
      <c r="AY955" t="str">
        <f>VLOOKUP(Sheet1[[#This Row],[NPDES ID2]],Combined_Sheet__Major_Only___2[[NPDES ID2]:[ECHO BFR]],28,FALSE)</f>
        <v>-</v>
      </c>
      <c r="AZ955" t="str">
        <f>VLOOKUP(Sheet1[[#This Row],[NPDES ID2]],Combined_Sheet__Major_Only___2[[NPDES ID2]:[ECHO BFR]],29,FALSE)</f>
        <v>-</v>
      </c>
      <c r="BA955">
        <f>VLOOKUP(Sheet1[[#This Row],[NPDES ID2]],Combined_Sheet__Major_Only___2[[NPDES ID2]:[ECHO BFR]],17,FALSE)</f>
        <v>33.84525</v>
      </c>
      <c r="BB955">
        <f>VLOOKUP(Sheet1[[#This Row],[NPDES ID2]],Combined_Sheet__Major_Only___2[[NPDES ID2]:[ECHO BFR]],18,FALSE)</f>
        <v>-83.885582999999997</v>
      </c>
      <c r="BC955" t="str">
        <f>IF(ISNUMBER(SEARCH("aerobic",$AW955)),"aerobic","")</f>
        <v>aerobic</v>
      </c>
      <c r="BD955" t="str">
        <f>IF(ISNUMBER(SEARCH("anaer",$AW955)),"anaer","")</f>
        <v/>
      </c>
      <c r="BE955" t="str">
        <f>IF(ISNUMBER(SEARCH("thickening",$AZ955)),"thickening","")</f>
        <v/>
      </c>
      <c r="BF955" s="3" t="str">
        <f>IF(ISNUMBER(SEARCH("airDry",$AW955)),"airDry","")</f>
        <v/>
      </c>
      <c r="BG955" s="3" t="str">
        <f>IF(ISNUMBER(SEARCH("heatDry",$AY955)),"heatDry","")</f>
        <v/>
      </c>
      <c r="BH955" s="3" t="str">
        <f>IF(AND(ISNUMBER(SEARCH("aerobic",$AW955)),ISNUMBER(SEARCH("anaer",$AW955))),"Combined Aer and Anaer.","")</f>
        <v/>
      </c>
    </row>
    <row r="956" spans="1:60" x14ac:dyDescent="0.3">
      <c r="A956" s="4">
        <v>954</v>
      </c>
      <c r="B956" t="s">
        <v>4630</v>
      </c>
      <c r="C956">
        <v>616.77</v>
      </c>
      <c r="D956">
        <v>299.39381292711738</v>
      </c>
      <c r="E956">
        <v>299.40045317850161</v>
      </c>
      <c r="F956">
        <v>240.6805573401133</v>
      </c>
      <c r="G956">
        <v>364.5611050468911</v>
      </c>
      <c r="H956">
        <v>-77.028743530382343</v>
      </c>
      <c r="I956">
        <v>-78.269776888133748</v>
      </c>
      <c r="J956">
        <v>-91.079247753814684</v>
      </c>
      <c r="K956">
        <v>-61.78003680031307</v>
      </c>
      <c r="L956">
        <v>390.15173160085033</v>
      </c>
      <c r="M956">
        <v>388.35774898947801</v>
      </c>
      <c r="N956">
        <v>381.85699262354029</v>
      </c>
      <c r="O956">
        <v>403.81891346447901</v>
      </c>
      <c r="P956">
        <v>14.56373000260816</v>
      </c>
      <c r="Q956">
        <v>14.711892127779331</v>
      </c>
      <c r="R956">
        <v>11.907504163746809</v>
      </c>
      <c r="S956">
        <v>16.69138448611978</v>
      </c>
      <c r="T956">
        <v>44.060163909390901</v>
      </c>
      <c r="U956">
        <v>44.060093075116313</v>
      </c>
      <c r="V956">
        <v>44.029764621600712</v>
      </c>
      <c r="W956">
        <v>44.090271425223747</v>
      </c>
      <c r="X956">
        <v>3135.370281730342</v>
      </c>
      <c r="Y956">
        <v>3147.476188005714</v>
      </c>
      <c r="Z956">
        <v>3030.2687920417729</v>
      </c>
      <c r="AA956">
        <v>3202.4170709657451</v>
      </c>
      <c r="AB956">
        <v>509.74914480954948</v>
      </c>
      <c r="AC956">
        <v>506.3405230545111</v>
      </c>
      <c r="AD956">
        <v>438.8801643067693</v>
      </c>
      <c r="AE956">
        <v>597.88712261308751</v>
      </c>
      <c r="AF956">
        <v>61.993696422867409</v>
      </c>
      <c r="AG956">
        <v>61.708482309430408</v>
      </c>
      <c r="AH956">
        <v>60.676553091312947</v>
      </c>
      <c r="AI956">
        <v>64.164026485210101</v>
      </c>
      <c r="AJ956">
        <v>0.53375460740391634</v>
      </c>
      <c r="AK956">
        <v>0.53375452106816279</v>
      </c>
      <c r="AL956">
        <v>0.53374243718084924</v>
      </c>
      <c r="AM956">
        <v>0.53376682835862765</v>
      </c>
      <c r="AN956">
        <v>0.94575095821413979</v>
      </c>
      <c r="AO956">
        <v>0.94575095821414012</v>
      </c>
      <c r="AP956">
        <v>0.94575095821414012</v>
      </c>
      <c r="AQ956">
        <v>0.94575095821414012</v>
      </c>
      <c r="AR956">
        <v>14.26512091397189</v>
      </c>
      <c r="AS956">
        <v>14.26512091397189</v>
      </c>
      <c r="AT956">
        <v>14.26512091397189</v>
      </c>
      <c r="AU956">
        <v>14.26512091397189</v>
      </c>
      <c r="AV956" t="str">
        <f>VLOOKUP(Sheet1[[#This Row],[NPDES ID2]],Combined_Sheet__Major_Only___2[[NPDES ID2]:[ECHO BFR]],3,FALSE)</f>
        <v>NY</v>
      </c>
      <c r="AW956" t="s">
        <v>41</v>
      </c>
      <c r="AX956" t="str">
        <f>VLOOKUP(Sheet1[[#This Row],[NPDES ID2]],Combined_Sheet__Major_Only___2[[NPDES ID2]:[ECHO BFR]],27,FALSE)</f>
        <v>-</v>
      </c>
      <c r="AY956" t="str">
        <f>VLOOKUP(Sheet1[[#This Row],[NPDES ID2]],Combined_Sheet__Major_Only___2[[NPDES ID2]:[ECHO BFR]],28,FALSE)</f>
        <v>-</v>
      </c>
      <c r="AZ956" t="str">
        <f>VLOOKUP(Sheet1[[#This Row],[NPDES ID2]],Combined_Sheet__Major_Only___2[[NPDES ID2]:[ECHO BFR]],29,FALSE)</f>
        <v>thickening</v>
      </c>
      <c r="BA956">
        <f>VLOOKUP(Sheet1[[#This Row],[NPDES ID2]],Combined_Sheet__Major_Only___2[[NPDES ID2]:[ECHO BFR]],17,FALSE)</f>
        <v>41.22372</v>
      </c>
      <c r="BB956">
        <f>VLOOKUP(Sheet1[[#This Row],[NPDES ID2]],Combined_Sheet__Major_Only___2[[NPDES ID2]:[ECHO BFR]],18,FALSE)</f>
        <v>-73.96557</v>
      </c>
      <c r="BC956" t="str">
        <f>IF(ISNUMBER(SEARCH("aerobic",$AW956)),"aerobic","")</f>
        <v>aerobic</v>
      </c>
      <c r="BD956" t="str">
        <f>IF(ISNUMBER(SEARCH("anaer",$AW956)),"anaer","")</f>
        <v/>
      </c>
      <c r="BE956" t="str">
        <f>IF(ISNUMBER(SEARCH("thickening",$AZ956)),"thickening","")</f>
        <v>thickening</v>
      </c>
      <c r="BF956" s="2" t="str">
        <f>IF(ISNUMBER(SEARCH("airDry",$AW956)),"airDry","")</f>
        <v/>
      </c>
      <c r="BG956" s="2" t="str">
        <f>IF(ISNUMBER(SEARCH("heatDry",$AY956)),"heatDry","")</f>
        <v/>
      </c>
      <c r="BH956" s="2" t="str">
        <f>IF(AND(ISNUMBER(SEARCH("aerobic",$AW956)),ISNUMBER(SEARCH("anaer",$AW956))),"Combined Aer and Anaer.","")</f>
        <v/>
      </c>
    </row>
    <row r="957" spans="1:60" x14ac:dyDescent="0.3">
      <c r="A957" s="4">
        <v>955</v>
      </c>
      <c r="B957" t="s">
        <v>4635</v>
      </c>
      <c r="C957">
        <v>616.38</v>
      </c>
      <c r="D957">
        <v>307.49549700421619</v>
      </c>
      <c r="E957">
        <v>307.7613767640625</v>
      </c>
      <c r="F957">
        <v>247.2849984939738</v>
      </c>
      <c r="G957">
        <v>374.55829803546811</v>
      </c>
      <c r="H957">
        <v>-76.87984974683296</v>
      </c>
      <c r="I957">
        <v>-77.961986755996136</v>
      </c>
      <c r="J957">
        <v>-90.337997015176313</v>
      </c>
      <c r="K957">
        <v>-61.835851575941248</v>
      </c>
      <c r="L957">
        <v>379.75793467562357</v>
      </c>
      <c r="M957">
        <v>377.89050365995519</v>
      </c>
      <c r="N957">
        <v>371.11591619254591</v>
      </c>
      <c r="O957">
        <v>393.99940967775632</v>
      </c>
      <c r="P957">
        <v>14.57195513973762</v>
      </c>
      <c r="Q957">
        <v>14.69445015970155</v>
      </c>
      <c r="R957">
        <v>11.96799844868325</v>
      </c>
      <c r="S957">
        <v>16.72993898733942</v>
      </c>
      <c r="T957">
        <v>330.81403198468809</v>
      </c>
      <c r="U957">
        <v>330.81351861211471</v>
      </c>
      <c r="V957">
        <v>330.59371264508547</v>
      </c>
      <c r="W957">
        <v>331.03223670221769</v>
      </c>
      <c r="X957">
        <v>24171.23622607825</v>
      </c>
      <c r="Y957">
        <v>24271.459099287331</v>
      </c>
      <c r="Z957">
        <v>23303.729101842979</v>
      </c>
      <c r="AA957">
        <v>24724.876656634911</v>
      </c>
      <c r="AB957">
        <v>4325.2094170651553</v>
      </c>
      <c r="AC957">
        <v>4289.2981527936154</v>
      </c>
      <c r="AD957">
        <v>3667.008006916682</v>
      </c>
      <c r="AE957">
        <v>5165.4671924916283</v>
      </c>
      <c r="AF957">
        <v>60.384886776134977</v>
      </c>
      <c r="AG957">
        <v>60.087348624250069</v>
      </c>
      <c r="AH957">
        <v>59.014019305400517</v>
      </c>
      <c r="AI957">
        <v>62.644282274829941</v>
      </c>
      <c r="AJ957">
        <v>0.51411431505834659</v>
      </c>
      <c r="AK957">
        <v>0.51411398687870036</v>
      </c>
      <c r="AL957">
        <v>0.51406823868021267</v>
      </c>
      <c r="AM957">
        <v>0.51416058709613</v>
      </c>
      <c r="AN957">
        <v>0.99225217206501137</v>
      </c>
      <c r="AO957">
        <v>0.99225217206501126</v>
      </c>
      <c r="AP957">
        <v>0.99225217206501126</v>
      </c>
      <c r="AQ957">
        <v>0.99225217206501126</v>
      </c>
      <c r="AR957">
        <v>13.1335242023987</v>
      </c>
      <c r="AS957">
        <v>13.1335242023987</v>
      </c>
      <c r="AT957">
        <v>13.1335242023987</v>
      </c>
      <c r="AU957">
        <v>13.1335242023987</v>
      </c>
      <c r="AV957" t="str">
        <f>VLOOKUP(Sheet1[[#This Row],[NPDES ID2]],Combined_Sheet__Major_Only___2[[NPDES ID2]:[ECHO BFR]],3,FALSE)</f>
        <v>WA</v>
      </c>
      <c r="AW957" t="s">
        <v>12181</v>
      </c>
      <c r="AX957" t="str">
        <f>VLOOKUP(Sheet1[[#This Row],[NPDES ID2]],Combined_Sheet__Major_Only___2[[NPDES ID2]:[ECHO BFR]],27,FALSE)</f>
        <v>tempSludgeStore, methaneBioCaptureRecover</v>
      </c>
      <c r="AY957" t="str">
        <f>VLOOKUP(Sheet1[[#This Row],[NPDES ID2]],Combined_Sheet__Major_Only___2[[NPDES ID2]:[ECHO BFR]],28,FALSE)</f>
        <v>-</v>
      </c>
      <c r="AZ957" t="str">
        <f>VLOOKUP(Sheet1[[#This Row],[NPDES ID2]],Combined_Sheet__Major_Only___2[[NPDES ID2]:[ECHO BFR]],29,FALSE)</f>
        <v>preliminaryOps</v>
      </c>
      <c r="BA957">
        <f>VLOOKUP(Sheet1[[#This Row],[NPDES ID2]],Combined_Sheet__Major_Only___2[[NPDES ID2]:[ECHO BFR]],17,FALSE)</f>
        <v>47.550825000000003</v>
      </c>
      <c r="BB957">
        <f>VLOOKUP(Sheet1[[#This Row],[NPDES ID2]],Combined_Sheet__Major_Only___2[[NPDES ID2]:[ECHO BFR]],18,FALSE)</f>
        <v>-122.672186</v>
      </c>
      <c r="BC957" t="str">
        <f>IF(ISNUMBER(SEARCH("aerobic",$AW957)),"aerobic","")</f>
        <v/>
      </c>
      <c r="BD957" t="str">
        <f>IF(ISNUMBER(SEARCH("anaer",$AW957)),"anaer","")</f>
        <v>anaer</v>
      </c>
      <c r="BE957" t="str">
        <f>IF(ISNUMBER(SEARCH("thickening",$AZ957)),"thickening","")</f>
        <v/>
      </c>
      <c r="BF957" s="3" t="str">
        <f>IF(ISNUMBER(SEARCH("airDry",$AW957)),"airDry","")</f>
        <v/>
      </c>
      <c r="BG957" s="3" t="str">
        <f>IF(ISNUMBER(SEARCH("heatDry",$AY957)),"heatDry","")</f>
        <v/>
      </c>
      <c r="BH957" s="3" t="str">
        <f>IF(AND(ISNUMBER(SEARCH("aerobic",$AW957)),ISNUMBER(SEARCH("anaer",$AW957))),"Combined Aer and Anaer.","")</f>
        <v/>
      </c>
    </row>
    <row r="958" spans="1:60" x14ac:dyDescent="0.3">
      <c r="A958" s="4">
        <v>956</v>
      </c>
      <c r="B958" t="s">
        <v>4640</v>
      </c>
      <c r="C958">
        <v>615.07000000000005</v>
      </c>
      <c r="D958">
        <v>308.92030076877722</v>
      </c>
      <c r="E958">
        <v>309.2551589554912</v>
      </c>
      <c r="F958">
        <v>248.4388016965552</v>
      </c>
      <c r="G958">
        <v>376.42485978704519</v>
      </c>
      <c r="H958">
        <v>-77.124835707714951</v>
      </c>
      <c r="I958">
        <v>-78.213454072373679</v>
      </c>
      <c r="J958">
        <v>-90.740319221560199</v>
      </c>
      <c r="K958">
        <v>-62.202103076217313</v>
      </c>
      <c r="L958">
        <v>377.56793424560709</v>
      </c>
      <c r="M958">
        <v>375.69321480593402</v>
      </c>
      <c r="N958">
        <v>368.89852076592598</v>
      </c>
      <c r="O958">
        <v>391.85283942501542</v>
      </c>
      <c r="P958">
        <v>14.544416075864939</v>
      </c>
      <c r="Q958">
        <v>14.661472836013809</v>
      </c>
      <c r="R958">
        <v>11.95398745241835</v>
      </c>
      <c r="S958">
        <v>16.70136610102756</v>
      </c>
      <c r="T958">
        <v>88.055928346980451</v>
      </c>
      <c r="U958">
        <v>88.055789615415108</v>
      </c>
      <c r="V958">
        <v>87.996390209494521</v>
      </c>
      <c r="W958">
        <v>88.114895038219586</v>
      </c>
      <c r="X958">
        <v>6457.4983602317761</v>
      </c>
      <c r="Y958">
        <v>6484.4660879264784</v>
      </c>
      <c r="Z958">
        <v>6223.7607053777656</v>
      </c>
      <c r="AA958">
        <v>6606.7366210116134</v>
      </c>
      <c r="AB958">
        <v>1368.25669149487</v>
      </c>
      <c r="AC958">
        <v>1351.1407506347041</v>
      </c>
      <c r="AD958">
        <v>1125.909494404714</v>
      </c>
      <c r="AE958">
        <v>1689.826242190625</v>
      </c>
      <c r="AF958">
        <v>60.160873642234549</v>
      </c>
      <c r="AG958">
        <v>59.861921366027403</v>
      </c>
      <c r="AH958">
        <v>58.780815231902167</v>
      </c>
      <c r="AI958">
        <v>62.434962061910078</v>
      </c>
      <c r="AJ958">
        <v>0.51138047458529379</v>
      </c>
      <c r="AK958">
        <v>0.51138034476601835</v>
      </c>
      <c r="AL958">
        <v>0.51136218899798169</v>
      </c>
      <c r="AM958">
        <v>0.51139883667240249</v>
      </c>
      <c r="AN958">
        <v>0.97175770068189293</v>
      </c>
      <c r="AO958">
        <v>0.97175770068189282</v>
      </c>
      <c r="AP958">
        <v>0.97175770068189282</v>
      </c>
      <c r="AQ958">
        <v>0.97175770068189282</v>
      </c>
      <c r="AR958">
        <v>11.916895050016979</v>
      </c>
      <c r="AS958">
        <v>11.916895050016979</v>
      </c>
      <c r="AT958">
        <v>11.916895050016979</v>
      </c>
      <c r="AU958">
        <v>11.916895050016979</v>
      </c>
      <c r="AV958" t="str">
        <f>VLOOKUP(Sheet1[[#This Row],[NPDES ID2]],Combined_Sheet__Major_Only___2[[NPDES ID2]:[ECHO BFR]],3,FALSE)</f>
        <v>NJ</v>
      </c>
      <c r="AW958" t="s">
        <v>41</v>
      </c>
      <c r="AX958" t="str">
        <f>VLOOKUP(Sheet1[[#This Row],[NPDES ID2]],Combined_Sheet__Major_Only___2[[NPDES ID2]:[ECHO BFR]],27,FALSE)</f>
        <v>-</v>
      </c>
      <c r="AY958" t="str">
        <f>VLOOKUP(Sheet1[[#This Row],[NPDES ID2]],Combined_Sheet__Major_Only___2[[NPDES ID2]:[ECHO BFR]],28,FALSE)</f>
        <v>heatTreatment</v>
      </c>
      <c r="AZ958" t="str">
        <f>VLOOKUP(Sheet1[[#This Row],[NPDES ID2]],Combined_Sheet__Major_Only___2[[NPDES ID2]:[ECHO BFR]],29,FALSE)</f>
        <v>preliminaryOps, thickening</v>
      </c>
      <c r="BA958">
        <f>VLOOKUP(Sheet1[[#This Row],[NPDES ID2]],Combined_Sheet__Major_Only___2[[NPDES ID2]:[ECHO BFR]],17,FALSE)</f>
        <v>40.680599000000001</v>
      </c>
      <c r="BB958">
        <f>VLOOKUP(Sheet1[[#This Row],[NPDES ID2]],Combined_Sheet__Major_Only___2[[NPDES ID2]:[ECHO BFR]],18,FALSE)</f>
        <v>-75.177008999999998</v>
      </c>
      <c r="BC958" t="str">
        <f>IF(ISNUMBER(SEARCH("aerobic",$AW958)),"aerobic","")</f>
        <v>aerobic</v>
      </c>
      <c r="BD958" t="str">
        <f>IF(ISNUMBER(SEARCH("anaer",$AW958)),"anaer","")</f>
        <v/>
      </c>
      <c r="BE958" t="str">
        <f>IF(ISNUMBER(SEARCH("thickening",$AZ958)),"thickening","")</f>
        <v>thickening</v>
      </c>
      <c r="BF958" s="2" t="str">
        <f>IF(ISNUMBER(SEARCH("airDry",$AW958)),"airDry","")</f>
        <v/>
      </c>
      <c r="BG958" s="2" t="str">
        <f>IF(ISNUMBER(SEARCH("heatDry",$AY958)),"heatDry","")</f>
        <v/>
      </c>
      <c r="BH958" s="2" t="str">
        <f>IF(AND(ISNUMBER(SEARCH("aerobic",$AW958)),ISNUMBER(SEARCH("anaer",$AW958))),"Combined Aer and Anaer.","")</f>
        <v/>
      </c>
    </row>
    <row r="959" spans="1:60" x14ac:dyDescent="0.3">
      <c r="A959" s="4">
        <v>957</v>
      </c>
      <c r="B959" t="s">
        <v>4645</v>
      </c>
      <c r="C959">
        <v>610.79999999999995</v>
      </c>
      <c r="D959">
        <v>293.54973482710159</v>
      </c>
      <c r="E959">
        <v>293.22575637702062</v>
      </c>
      <c r="F959">
        <v>235.86044467023129</v>
      </c>
      <c r="G959">
        <v>357.95522048141112</v>
      </c>
      <c r="H959">
        <v>-76.864349659166677</v>
      </c>
      <c r="I959">
        <v>-78.152353164471961</v>
      </c>
      <c r="J959">
        <v>-91.077842537719121</v>
      </c>
      <c r="K959">
        <v>-61.038725272517169</v>
      </c>
      <c r="L959">
        <v>395.79090484016263</v>
      </c>
      <c r="M959">
        <v>394.08475972117111</v>
      </c>
      <c r="N959">
        <v>387.9011996692567</v>
      </c>
      <c r="O959">
        <v>408.79100993331781</v>
      </c>
      <c r="P959">
        <v>14.40509179247252</v>
      </c>
      <c r="Q959">
        <v>14.56145484648186</v>
      </c>
      <c r="R959">
        <v>11.727368059345491</v>
      </c>
      <c r="S959">
        <v>16.483573619382408</v>
      </c>
      <c r="T959">
        <v>76.626526393611911</v>
      </c>
      <c r="U959">
        <v>76.626405300686059</v>
      </c>
      <c r="V959">
        <v>76.574558067217751</v>
      </c>
      <c r="W959">
        <v>76.677995928704817</v>
      </c>
      <c r="X959">
        <v>5322.9018435043527</v>
      </c>
      <c r="Y959">
        <v>5342.1915227560148</v>
      </c>
      <c r="Z959">
        <v>5155.4956181177031</v>
      </c>
      <c r="AA959">
        <v>5429.5751295349864</v>
      </c>
      <c r="AB959">
        <v>1034.6572105804951</v>
      </c>
      <c r="AC959">
        <v>1023.795932040157</v>
      </c>
      <c r="AD959">
        <v>866.03864634654701</v>
      </c>
      <c r="AE959">
        <v>1252.821486978635</v>
      </c>
      <c r="AF959">
        <v>63.505038606371201</v>
      </c>
      <c r="AG959">
        <v>63.231065261705027</v>
      </c>
      <c r="AH959">
        <v>62.240340190793177</v>
      </c>
      <c r="AI959">
        <v>65.589042975628146</v>
      </c>
      <c r="AJ959">
        <v>0.55221485881432864</v>
      </c>
      <c r="AK959">
        <v>0.55221473606926708</v>
      </c>
      <c r="AL959">
        <v>0.5521975650470522</v>
      </c>
      <c r="AM959">
        <v>0.55223222484248169</v>
      </c>
      <c r="AN959">
        <v>0.96774007071264567</v>
      </c>
      <c r="AO959">
        <v>0.96774007071264523</v>
      </c>
      <c r="AP959">
        <v>0.96774007071264523</v>
      </c>
      <c r="AQ959">
        <v>0.96774007071264523</v>
      </c>
      <c r="AR959">
        <v>13.18175193594865</v>
      </c>
      <c r="AS959">
        <v>13.18175193594865</v>
      </c>
      <c r="AT959">
        <v>13.18175193594865</v>
      </c>
      <c r="AU959">
        <v>13.18175193594865</v>
      </c>
      <c r="AV959" t="str">
        <f>VLOOKUP(Sheet1[[#This Row],[NPDES ID2]],Combined_Sheet__Major_Only___2[[NPDES ID2]:[ECHO BFR]],3,FALSE)</f>
        <v>IN</v>
      </c>
      <c r="AW959" t="s">
        <v>12181</v>
      </c>
      <c r="AX959" t="str">
        <f>VLOOKUP(Sheet1[[#This Row],[NPDES ID2]],Combined_Sheet__Major_Only___2[[NPDES ID2]:[ECHO BFR]],27,FALSE)</f>
        <v>-</v>
      </c>
      <c r="AY959" t="str">
        <f>VLOOKUP(Sheet1[[#This Row],[NPDES ID2]],Combined_Sheet__Major_Only___2[[NPDES ID2]:[ECHO BFR]],28,FALSE)</f>
        <v>-</v>
      </c>
      <c r="AZ959" t="str">
        <f>VLOOKUP(Sheet1[[#This Row],[NPDES ID2]],Combined_Sheet__Major_Only___2[[NPDES ID2]:[ECHO BFR]],29,FALSE)</f>
        <v>preliminaryOps, thickening</v>
      </c>
      <c r="BA959">
        <f>VLOOKUP(Sheet1[[#This Row],[NPDES ID2]],Combined_Sheet__Major_Only___2[[NPDES ID2]:[ECHO BFR]],17,FALSE)</f>
        <v>39.327554999999997</v>
      </c>
      <c r="BB959">
        <f>VLOOKUP(Sheet1[[#This Row],[NPDES ID2]],Combined_Sheet__Major_Only___2[[NPDES ID2]:[ECHO BFR]],18,FALSE)</f>
        <v>-85.485439</v>
      </c>
      <c r="BC959" t="str">
        <f>IF(ISNUMBER(SEARCH("aerobic",$AW959)),"aerobic","")</f>
        <v/>
      </c>
      <c r="BD959" t="str">
        <f>IF(ISNUMBER(SEARCH("anaer",$AW959)),"anaer","")</f>
        <v>anaer</v>
      </c>
      <c r="BE959" t="str">
        <f>IF(ISNUMBER(SEARCH("thickening",$AZ959)),"thickening","")</f>
        <v>thickening</v>
      </c>
      <c r="BF959" s="3" t="str">
        <f>IF(ISNUMBER(SEARCH("airDry",$AW959)),"airDry","")</f>
        <v/>
      </c>
      <c r="BG959" s="3" t="str">
        <f>IF(ISNUMBER(SEARCH("heatDry",$AY959)),"heatDry","")</f>
        <v/>
      </c>
      <c r="BH959" s="3" t="str">
        <f>IF(AND(ISNUMBER(SEARCH("aerobic",$AW959)),ISNUMBER(SEARCH("anaer",$AW959))),"Combined Aer and Anaer.","")</f>
        <v/>
      </c>
    </row>
    <row r="960" spans="1:60" x14ac:dyDescent="0.3">
      <c r="A960" s="4">
        <v>958</v>
      </c>
      <c r="B960" t="s">
        <v>4650</v>
      </c>
      <c r="C960">
        <v>605.49</v>
      </c>
      <c r="D960">
        <v>311.32747980810541</v>
      </c>
      <c r="E960">
        <v>311.45474991103259</v>
      </c>
      <c r="F960">
        <v>250.31089169999089</v>
      </c>
      <c r="G960">
        <v>380.00022021061699</v>
      </c>
      <c r="H960">
        <v>-77.028051159778386</v>
      </c>
      <c r="I960">
        <v>-78.077859160954915</v>
      </c>
      <c r="J960">
        <v>-90.545307810547413</v>
      </c>
      <c r="K960">
        <v>-62.076951104565858</v>
      </c>
      <c r="L960">
        <v>371.45932319208441</v>
      </c>
      <c r="M960">
        <v>369.6125108949725</v>
      </c>
      <c r="N960">
        <v>362.91623991984852</v>
      </c>
      <c r="O960">
        <v>385.53680776747541</v>
      </c>
      <c r="P960">
        <v>14.317890472173261</v>
      </c>
      <c r="Q960">
        <v>14.43233976480799</v>
      </c>
      <c r="R960">
        <v>11.76874295446142</v>
      </c>
      <c r="S960">
        <v>16.442220238812581</v>
      </c>
      <c r="T960">
        <v>202.5187602263577</v>
      </c>
      <c r="U960">
        <v>202.5184448478748</v>
      </c>
      <c r="V960">
        <v>202.383412171792</v>
      </c>
      <c r="W960">
        <v>202.65280921210709</v>
      </c>
      <c r="X960">
        <v>14860.646987989139</v>
      </c>
      <c r="Y960">
        <v>14922.877382065029</v>
      </c>
      <c r="Z960">
        <v>14321.74340124688</v>
      </c>
      <c r="AA960">
        <v>15204.66901501722</v>
      </c>
      <c r="AB960">
        <v>2709.8954879263329</v>
      </c>
      <c r="AC960">
        <v>2686.31821863915</v>
      </c>
      <c r="AD960">
        <v>2290.231911272961</v>
      </c>
      <c r="AE960">
        <v>3248.9488394354871</v>
      </c>
      <c r="AF960">
        <v>60.125611838473432</v>
      </c>
      <c r="AG960">
        <v>59.826283882284073</v>
      </c>
      <c r="AH960">
        <v>58.744976967720142</v>
      </c>
      <c r="AI960">
        <v>62.400846702071988</v>
      </c>
      <c r="AJ960">
        <v>0.51095015668536359</v>
      </c>
      <c r="AK960">
        <v>0.51094994035202912</v>
      </c>
      <c r="AL960">
        <v>0.51091972872350599</v>
      </c>
      <c r="AM960">
        <v>0.5109807127901842</v>
      </c>
      <c r="AN960">
        <v>0.98743241019516848</v>
      </c>
      <c r="AO960">
        <v>0.98743241019516825</v>
      </c>
      <c r="AP960">
        <v>0.98743241019516825</v>
      </c>
      <c r="AQ960">
        <v>0.98743241019516825</v>
      </c>
      <c r="AR960">
        <v>12.93631283304479</v>
      </c>
      <c r="AS960">
        <v>12.93631283304479</v>
      </c>
      <c r="AT960">
        <v>12.93631283304479</v>
      </c>
      <c r="AU960">
        <v>12.93631283304479</v>
      </c>
      <c r="AV960" t="str">
        <f>VLOOKUP(Sheet1[[#This Row],[NPDES ID2]],Combined_Sheet__Major_Only___2[[NPDES ID2]:[ECHO BFR]],3,FALSE)</f>
        <v>NJ</v>
      </c>
      <c r="AW960" t="s">
        <v>41</v>
      </c>
      <c r="AX960" t="str">
        <f>VLOOKUP(Sheet1[[#This Row],[NPDES ID2]],Combined_Sheet__Major_Only___2[[NPDES ID2]:[ECHO BFR]],27,FALSE)</f>
        <v>-</v>
      </c>
      <c r="AY960" t="str">
        <f>VLOOKUP(Sheet1[[#This Row],[NPDES ID2]],Combined_Sheet__Major_Only___2[[NPDES ID2]:[ECHO BFR]],28,FALSE)</f>
        <v>-</v>
      </c>
      <c r="AZ960" t="str">
        <f>VLOOKUP(Sheet1[[#This Row],[NPDES ID2]],Combined_Sheet__Major_Only___2[[NPDES ID2]:[ECHO BFR]],29,FALSE)</f>
        <v>preliminaryOps</v>
      </c>
      <c r="BA960">
        <f>VLOOKUP(Sheet1[[#This Row],[NPDES ID2]],Combined_Sheet__Major_Only___2[[NPDES ID2]:[ECHO BFR]],17,FALSE)</f>
        <v>40.175727000000002</v>
      </c>
      <c r="BB960">
        <f>VLOOKUP(Sheet1[[#This Row],[NPDES ID2]],Combined_Sheet__Major_Only___2[[NPDES ID2]:[ECHO BFR]],18,FALSE)</f>
        <v>-74.726641999999998</v>
      </c>
      <c r="BC960" t="str">
        <f>IF(ISNUMBER(SEARCH("aerobic",$AW960)),"aerobic","")</f>
        <v>aerobic</v>
      </c>
      <c r="BD960" t="str">
        <f>IF(ISNUMBER(SEARCH("anaer",$AW960)),"anaer","")</f>
        <v/>
      </c>
      <c r="BE960" t="str">
        <f>IF(ISNUMBER(SEARCH("thickening",$AZ960)),"thickening","")</f>
        <v/>
      </c>
      <c r="BF960" s="2" t="str">
        <f>IF(ISNUMBER(SEARCH("airDry",$AW960)),"airDry","")</f>
        <v/>
      </c>
      <c r="BG960" s="2" t="str">
        <f>IF(ISNUMBER(SEARCH("heatDry",$AY960)),"heatDry","")</f>
        <v/>
      </c>
      <c r="BH960" s="2" t="str">
        <f>IF(AND(ISNUMBER(SEARCH("aerobic",$AW960)),ISNUMBER(SEARCH("anaer",$AW960))),"Combined Aer and Anaer.","")</f>
        <v/>
      </c>
    </row>
    <row r="961" spans="1:60" x14ac:dyDescent="0.3">
      <c r="A961" s="4">
        <v>959</v>
      </c>
      <c r="B961" t="s">
        <v>4655</v>
      </c>
      <c r="C961">
        <v>603.79999999999995</v>
      </c>
      <c r="D961">
        <v>288.45551322050028</v>
      </c>
      <c r="E961">
        <v>287.63972294191262</v>
      </c>
      <c r="F961">
        <v>231.64131866532631</v>
      </c>
      <c r="G961">
        <v>352.21572515901181</v>
      </c>
      <c r="H961">
        <v>-76.73277915492271</v>
      </c>
      <c r="I961">
        <v>-78.003824850415668</v>
      </c>
      <c r="J961">
        <v>-90.812677502232731</v>
      </c>
      <c r="K961">
        <v>-60.37673532845654</v>
      </c>
      <c r="L961">
        <v>400.25676068618361</v>
      </c>
      <c r="M961">
        <v>398.63746569834751</v>
      </c>
      <c r="N961">
        <v>392.76832386488172</v>
      </c>
      <c r="O961">
        <v>412.59577693024931</v>
      </c>
      <c r="P961">
        <v>14.222990927044091</v>
      </c>
      <c r="Q961">
        <v>14.40039823140958</v>
      </c>
      <c r="R961">
        <v>11.53098450715342</v>
      </c>
      <c r="S961">
        <v>16.31947592988228</v>
      </c>
      <c r="T961">
        <v>91.417641749787023</v>
      </c>
      <c r="U961">
        <v>91.417497830194293</v>
      </c>
      <c r="V961">
        <v>91.355877114754904</v>
      </c>
      <c r="W961">
        <v>91.478813568678731</v>
      </c>
      <c r="X961">
        <v>6207.3449153873844</v>
      </c>
      <c r="Y961">
        <v>6228.4416937262031</v>
      </c>
      <c r="Z961">
        <v>6024.0819162122471</v>
      </c>
      <c r="AA961">
        <v>6324.0425640065714</v>
      </c>
      <c r="AB961">
        <v>1113.3584430172909</v>
      </c>
      <c r="AC961">
        <v>1103.9989022143311</v>
      </c>
      <c r="AD961">
        <v>945.04548960888008</v>
      </c>
      <c r="AE961">
        <v>1328.4772765885871</v>
      </c>
      <c r="AF961">
        <v>64.966256053482311</v>
      </c>
      <c r="AG961">
        <v>64.703187262982709</v>
      </c>
      <c r="AH961">
        <v>63.752109349541684</v>
      </c>
      <c r="AI961">
        <v>66.966996476883963</v>
      </c>
      <c r="AJ961">
        <v>0.57007146375485995</v>
      </c>
      <c r="AK961">
        <v>0.57007132984219022</v>
      </c>
      <c r="AL961">
        <v>0.57005259857625679</v>
      </c>
      <c r="AM961">
        <v>0.57009040779943376</v>
      </c>
      <c r="AN961">
        <v>0.97275567586495992</v>
      </c>
      <c r="AO961">
        <v>0.97275567586495992</v>
      </c>
      <c r="AP961">
        <v>0.97275567586495992</v>
      </c>
      <c r="AQ961">
        <v>0.97275567586495992</v>
      </c>
      <c r="AR961">
        <v>14.11114144736457</v>
      </c>
      <c r="AS961">
        <v>14.11114144736457</v>
      </c>
      <c r="AT961">
        <v>14.11114144736457</v>
      </c>
      <c r="AU961">
        <v>14.11114144736457</v>
      </c>
      <c r="AV961" t="str">
        <f>VLOOKUP(Sheet1[[#This Row],[NPDES ID2]],Combined_Sheet__Major_Only___2[[NPDES ID2]:[ECHO BFR]],3,FALSE)</f>
        <v>PA</v>
      </c>
      <c r="AW961" t="s">
        <v>12181</v>
      </c>
      <c r="AX961" t="str">
        <f>VLOOKUP(Sheet1[[#This Row],[NPDES ID2]],Combined_Sheet__Major_Only___2[[NPDES ID2]:[ECHO BFR]],27,FALSE)</f>
        <v>-</v>
      </c>
      <c r="AY961" t="str">
        <f>VLOOKUP(Sheet1[[#This Row],[NPDES ID2]],Combined_Sheet__Major_Only___2[[NPDES ID2]:[ECHO BFR]],28,FALSE)</f>
        <v>-</v>
      </c>
      <c r="AZ961" t="str">
        <f>VLOOKUP(Sheet1[[#This Row],[NPDES ID2]],Combined_Sheet__Major_Only___2[[NPDES ID2]:[ECHO BFR]],29,FALSE)</f>
        <v>thickening</v>
      </c>
      <c r="BA961">
        <f>VLOOKUP(Sheet1[[#This Row],[NPDES ID2]],Combined_Sheet__Major_Only___2[[NPDES ID2]:[ECHO BFR]],17,FALSE)</f>
        <v>40.133474999999997</v>
      </c>
      <c r="BB961">
        <f>VLOOKUP(Sheet1[[#This Row],[NPDES ID2]],Combined_Sheet__Major_Only___2[[NPDES ID2]:[ECHO BFR]],18,FALSE)</f>
        <v>-74.828733999999997</v>
      </c>
      <c r="BC961" t="str">
        <f>IF(ISNUMBER(SEARCH("aerobic",$AW961)),"aerobic","")</f>
        <v/>
      </c>
      <c r="BD961" t="str">
        <f>IF(ISNUMBER(SEARCH("anaer",$AW961)),"anaer","")</f>
        <v>anaer</v>
      </c>
      <c r="BE961" t="str">
        <f>IF(ISNUMBER(SEARCH("thickening",$AZ961)),"thickening","")</f>
        <v>thickening</v>
      </c>
      <c r="BF961" s="3" t="str">
        <f>IF(ISNUMBER(SEARCH("airDry",$AW961)),"airDry","")</f>
        <v/>
      </c>
      <c r="BG961" s="3" t="str">
        <f>IF(ISNUMBER(SEARCH("heatDry",$AY961)),"heatDry","")</f>
        <v/>
      </c>
      <c r="BH961" s="3" t="str">
        <f>IF(AND(ISNUMBER(SEARCH("aerobic",$AW961)),ISNUMBER(SEARCH("anaer",$AW961))),"Combined Aer and Anaer.","")</f>
        <v/>
      </c>
    </row>
    <row r="962" spans="1:60" x14ac:dyDescent="0.3">
      <c r="A962" s="4">
        <v>960</v>
      </c>
      <c r="B962" t="s">
        <v>4660</v>
      </c>
      <c r="C962">
        <v>602.5</v>
      </c>
      <c r="D962">
        <v>385.41293833085132</v>
      </c>
      <c r="E962">
        <v>387.47066705742827</v>
      </c>
      <c r="F962">
        <v>309.91340039208308</v>
      </c>
      <c r="G962">
        <v>472.97030152489242</v>
      </c>
      <c r="H962">
        <v>-78.016755356785026</v>
      </c>
      <c r="I962">
        <v>-77.61754763157245</v>
      </c>
      <c r="J962">
        <v>-90.205460893096074</v>
      </c>
      <c r="K962">
        <v>-66.268533457621587</v>
      </c>
      <c r="L962">
        <v>299.42467682848468</v>
      </c>
      <c r="M962">
        <v>297.06394485293458</v>
      </c>
      <c r="N962">
        <v>288.50945658647902</v>
      </c>
      <c r="O962">
        <v>317.40963377204628</v>
      </c>
      <c r="P962">
        <v>14.36320732407836</v>
      </c>
      <c r="Q962">
        <v>14.32315416872183</v>
      </c>
      <c r="R962">
        <v>12.335333469474341</v>
      </c>
      <c r="S962">
        <v>16.26816248285667</v>
      </c>
      <c r="T962">
        <v>53.222547215598418</v>
      </c>
      <c r="U962">
        <v>53.222462241303496</v>
      </c>
      <c r="V962">
        <v>53.186079586607043</v>
      </c>
      <c r="W962">
        <v>53.258664828774798</v>
      </c>
      <c r="X962">
        <v>4823.7842422467793</v>
      </c>
      <c r="Y962">
        <v>4855.3184406404271</v>
      </c>
      <c r="Z962">
        <v>4549.1379736081926</v>
      </c>
      <c r="AA962">
        <v>5001.5502212140191</v>
      </c>
      <c r="AB962">
        <v>1288.431151876717</v>
      </c>
      <c r="AC962">
        <v>1250.0503859909261</v>
      </c>
      <c r="AD962">
        <v>1004.315457800813</v>
      </c>
      <c r="AE962">
        <v>1741.0418529365211</v>
      </c>
      <c r="AF962">
        <v>48.704825888838862</v>
      </c>
      <c r="AG962">
        <v>48.320657113677647</v>
      </c>
      <c r="AH962">
        <v>46.930259169486469</v>
      </c>
      <c r="AI962">
        <v>51.62880229472561</v>
      </c>
      <c r="AJ962">
        <v>0.37192123285669482</v>
      </c>
      <c r="AK962">
        <v>0.37192114988189418</v>
      </c>
      <c r="AL962">
        <v>0.37190954247234081</v>
      </c>
      <c r="AM962">
        <v>0.37193297209012771</v>
      </c>
      <c r="AN962">
        <v>0.95448032339400857</v>
      </c>
      <c r="AO962">
        <v>0.95448032339400835</v>
      </c>
      <c r="AP962">
        <v>0.95448032339400835</v>
      </c>
      <c r="AQ962">
        <v>0.95448032339400835</v>
      </c>
      <c r="AR962">
        <v>8.595495467684902</v>
      </c>
      <c r="AS962">
        <v>8.5954954676849002</v>
      </c>
      <c r="AT962">
        <v>8.5954954676849002</v>
      </c>
      <c r="AU962">
        <v>8.5954954676849002</v>
      </c>
      <c r="AV962" t="str">
        <f>VLOOKUP(Sheet1[[#This Row],[NPDES ID2]],Combined_Sheet__Major_Only___2[[NPDES ID2]:[ECHO BFR]],3,FALSE)</f>
        <v>FL</v>
      </c>
      <c r="AW962" t="s">
        <v>87</v>
      </c>
      <c r="AX962" t="str">
        <f>VLOOKUP(Sheet1[[#This Row],[NPDES ID2]],Combined_Sheet__Major_Only___2[[NPDES ID2]:[ECHO BFR]],27,FALSE)</f>
        <v>other</v>
      </c>
      <c r="AY962" t="str">
        <f>VLOOKUP(Sheet1[[#This Row],[NPDES ID2]],Combined_Sheet__Major_Only___2[[NPDES ID2]:[ECHO BFR]],28,FALSE)</f>
        <v>-</v>
      </c>
      <c r="AZ962" t="str">
        <f>VLOOKUP(Sheet1[[#This Row],[NPDES ID2]],Combined_Sheet__Major_Only___2[[NPDES ID2]:[ECHO BFR]],29,FALSE)</f>
        <v>thickening</v>
      </c>
      <c r="BA962">
        <f>VLOOKUP(Sheet1[[#This Row],[NPDES ID2]],Combined_Sheet__Major_Only___2[[NPDES ID2]:[ECHO BFR]],17,FALSE)</f>
        <v>28.114090000000001</v>
      </c>
      <c r="BB962">
        <f>VLOOKUP(Sheet1[[#This Row],[NPDES ID2]],Combined_Sheet__Major_Only___2[[NPDES ID2]:[ECHO BFR]],18,FALSE)</f>
        <v>-81.597329999999999</v>
      </c>
      <c r="BC962" t="str">
        <f>IF(ISNUMBER(SEARCH("aerobic",$AW962)),"aerobic","")</f>
        <v/>
      </c>
      <c r="BD962" t="str">
        <f>IF(ISNUMBER(SEARCH("anaer",$AW962)),"anaer","")</f>
        <v/>
      </c>
      <c r="BE962" t="str">
        <f>IF(ISNUMBER(SEARCH("thickening",$AZ962)),"thickening","")</f>
        <v>thickening</v>
      </c>
      <c r="BF962" s="2" t="str">
        <f>IF(ISNUMBER(SEARCH("airDry",$AW962)),"airDry","")</f>
        <v/>
      </c>
      <c r="BG962" s="2" t="str">
        <f>IF(ISNUMBER(SEARCH("heatDry",$AY962)),"heatDry","")</f>
        <v/>
      </c>
      <c r="BH962" s="2" t="str">
        <f>IF(AND(ISNUMBER(SEARCH("aerobic",$AW962)),ISNUMBER(SEARCH("anaer",$AW962))),"Combined Aer and Anaer.","")</f>
        <v/>
      </c>
    </row>
    <row r="963" spans="1:60" x14ac:dyDescent="0.3">
      <c r="A963" s="4">
        <v>961</v>
      </c>
      <c r="B963" t="s">
        <v>4665</v>
      </c>
      <c r="C963">
        <v>602</v>
      </c>
      <c r="D963">
        <v>318.0787038898265</v>
      </c>
      <c r="E963">
        <v>318.36086508912598</v>
      </c>
      <c r="F963">
        <v>255.79014729710619</v>
      </c>
      <c r="G963">
        <v>388.72663463757971</v>
      </c>
      <c r="H963">
        <v>-77.271433544251224</v>
      </c>
      <c r="I963">
        <v>-78.305564533536611</v>
      </c>
      <c r="J963">
        <v>-90.670986697583814</v>
      </c>
      <c r="K963">
        <v>-62.583427545984627</v>
      </c>
      <c r="L963">
        <v>362.4557088540322</v>
      </c>
      <c r="M963">
        <v>360.5677346798152</v>
      </c>
      <c r="N963">
        <v>353.72647748049428</v>
      </c>
      <c r="O963">
        <v>376.83877883968108</v>
      </c>
      <c r="P963">
        <v>14.248294859860581</v>
      </c>
      <c r="Q963">
        <v>14.372353134005371</v>
      </c>
      <c r="R963">
        <v>11.777900631221421</v>
      </c>
      <c r="S963">
        <v>16.39184643607544</v>
      </c>
      <c r="T963">
        <v>46.935673300610027</v>
      </c>
      <c r="U963">
        <v>46.935598028651491</v>
      </c>
      <c r="V963">
        <v>46.903369533217727</v>
      </c>
      <c r="W963">
        <v>46.967667016875211</v>
      </c>
      <c r="X963">
        <v>3509.4349524789959</v>
      </c>
      <c r="Y963">
        <v>3524.7757665590721</v>
      </c>
      <c r="Z963">
        <v>3376.3053463642041</v>
      </c>
      <c r="AA963">
        <v>3594.5379017723121</v>
      </c>
      <c r="AB963">
        <v>575.83261576602911</v>
      </c>
      <c r="AC963">
        <v>572.03990212663109</v>
      </c>
      <c r="AD963">
        <v>494.63855837283762</v>
      </c>
      <c r="AE963">
        <v>679.06980045431249</v>
      </c>
      <c r="AF963">
        <v>59.00600364442694</v>
      </c>
      <c r="AG963">
        <v>58.698494809155243</v>
      </c>
      <c r="AH963">
        <v>57.585782248344081</v>
      </c>
      <c r="AI963">
        <v>61.346160845297398</v>
      </c>
      <c r="AJ963">
        <v>0.49729006963606842</v>
      </c>
      <c r="AK963">
        <v>0.49728998548771491</v>
      </c>
      <c r="AL963">
        <v>0.49727820850632259</v>
      </c>
      <c r="AM963">
        <v>0.49730198022352728</v>
      </c>
      <c r="AN963">
        <v>0.94883059965713512</v>
      </c>
      <c r="AO963">
        <v>0.94883059965713534</v>
      </c>
      <c r="AP963">
        <v>0.94883059965713534</v>
      </c>
      <c r="AQ963">
        <v>0.94883059965713534</v>
      </c>
      <c r="AR963">
        <v>13.502820174595181</v>
      </c>
      <c r="AS963">
        <v>13.502820174595181</v>
      </c>
      <c r="AT963">
        <v>13.502820174595181</v>
      </c>
      <c r="AU963">
        <v>13.502820174595181</v>
      </c>
      <c r="AV963" t="str">
        <f>VLOOKUP(Sheet1[[#This Row],[NPDES ID2]],Combined_Sheet__Major_Only___2[[NPDES ID2]:[ECHO BFR]],3,FALSE)</f>
        <v>VA</v>
      </c>
      <c r="AW963" t="s">
        <v>41</v>
      </c>
      <c r="AX963" t="str">
        <f>VLOOKUP(Sheet1[[#This Row],[NPDES ID2]],Combined_Sheet__Major_Only___2[[NPDES ID2]:[ECHO BFR]],27,FALSE)</f>
        <v>-</v>
      </c>
      <c r="AY963" t="str">
        <f>VLOOKUP(Sheet1[[#This Row],[NPDES ID2]],Combined_Sheet__Major_Only___2[[NPDES ID2]:[ECHO BFR]],28,FALSE)</f>
        <v>-</v>
      </c>
      <c r="AZ963" t="str">
        <f>VLOOKUP(Sheet1[[#This Row],[NPDES ID2]],Combined_Sheet__Major_Only___2[[NPDES ID2]:[ECHO BFR]],29,FALSE)</f>
        <v>thickening, preliminaryOps</v>
      </c>
      <c r="BA963">
        <f>VLOOKUP(Sheet1[[#This Row],[NPDES ID2]],Combined_Sheet__Major_Only___2[[NPDES ID2]:[ECHO BFR]],17,FALSE)</f>
        <v>38.603776491893001</v>
      </c>
      <c r="BB963">
        <f>VLOOKUP(Sheet1[[#This Row],[NPDES ID2]],Combined_Sheet__Major_Only___2[[NPDES ID2]:[ECHO BFR]],18,FALSE)</f>
        <v>-78.807552357953995</v>
      </c>
      <c r="BC963" t="str">
        <f>IF(ISNUMBER(SEARCH("aerobic",$AW963)),"aerobic","")</f>
        <v>aerobic</v>
      </c>
      <c r="BD963" t="str">
        <f>IF(ISNUMBER(SEARCH("anaer",$AW963)),"anaer","")</f>
        <v/>
      </c>
      <c r="BE963" t="str">
        <f>IF(ISNUMBER(SEARCH("thickening",$AZ963)),"thickening","")</f>
        <v>thickening</v>
      </c>
      <c r="BF963" s="3" t="str">
        <f>IF(ISNUMBER(SEARCH("airDry",$AW963)),"airDry","")</f>
        <v/>
      </c>
      <c r="BG963" s="3" t="str">
        <f>IF(ISNUMBER(SEARCH("heatDry",$AY963)),"heatDry","")</f>
        <v/>
      </c>
      <c r="BH963" s="3" t="str">
        <f>IF(AND(ISNUMBER(SEARCH("aerobic",$AW963)),ISNUMBER(SEARCH("anaer",$AW963))),"Combined Aer and Anaer.","")</f>
        <v/>
      </c>
    </row>
    <row r="964" spans="1:60" x14ac:dyDescent="0.3">
      <c r="A964" s="4">
        <v>962</v>
      </c>
      <c r="B964" t="s">
        <v>4670</v>
      </c>
      <c r="C964">
        <v>602</v>
      </c>
      <c r="D964">
        <v>406.35273748492051</v>
      </c>
      <c r="E964">
        <v>409.60029924894548</v>
      </c>
      <c r="F964">
        <v>324.58045514496303</v>
      </c>
      <c r="G964">
        <v>500.42052636566223</v>
      </c>
      <c r="H964">
        <v>-78.123276905419516</v>
      </c>
      <c r="I964">
        <v>-77.397390771310853</v>
      </c>
      <c r="J964">
        <v>-90.154113274105342</v>
      </c>
      <c r="K964">
        <v>-67.426959833361181</v>
      </c>
      <c r="L964">
        <v>283.92631401082519</v>
      </c>
      <c r="M964">
        <v>281.45466006822431</v>
      </c>
      <c r="N964">
        <v>272.49697299197578</v>
      </c>
      <c r="O964">
        <v>302.75873678775002</v>
      </c>
      <c r="P964">
        <v>14.37193169508671</v>
      </c>
      <c r="Q964">
        <v>14.260075926623619</v>
      </c>
      <c r="R964">
        <v>12.498369076383449</v>
      </c>
      <c r="S964">
        <v>16.358613809994679</v>
      </c>
      <c r="T964">
        <v>102.28331203273029</v>
      </c>
      <c r="U964">
        <v>102.28315134448761</v>
      </c>
      <c r="V964">
        <v>102.21435095192059</v>
      </c>
      <c r="W964">
        <v>102.3516112260093</v>
      </c>
      <c r="X964">
        <v>9770.2902250809111</v>
      </c>
      <c r="Y964">
        <v>9840.3596866390217</v>
      </c>
      <c r="Z964">
        <v>9157.9138288265622</v>
      </c>
      <c r="AA964">
        <v>10168.375601584999</v>
      </c>
      <c r="AB964">
        <v>3646.9781393840858</v>
      </c>
      <c r="AC964">
        <v>3440.63785404794</v>
      </c>
      <c r="AD964">
        <v>2574.2608597927779</v>
      </c>
      <c r="AE964">
        <v>5594.063021845318</v>
      </c>
      <c r="AF964">
        <v>46.222865747855373</v>
      </c>
      <c r="AG964">
        <v>45.820258219006959</v>
      </c>
      <c r="AH964">
        <v>44.363403432124642</v>
      </c>
      <c r="AI964">
        <v>49.286772508247921</v>
      </c>
      <c r="AJ964">
        <v>0.34181967460875079</v>
      </c>
      <c r="AK964">
        <v>0.34181956723924289</v>
      </c>
      <c r="AL964">
        <v>0.34180455885040839</v>
      </c>
      <c r="AM964">
        <v>0.34183485375473122</v>
      </c>
      <c r="AN964">
        <v>0.97554836982337167</v>
      </c>
      <c r="AO964">
        <v>0.97554836982337145</v>
      </c>
      <c r="AP964">
        <v>0.97554836982337145</v>
      </c>
      <c r="AQ964">
        <v>0.97554836982337145</v>
      </c>
      <c r="AR964">
        <v>7.0886397909280676</v>
      </c>
      <c r="AS964">
        <v>7.0886397909280694</v>
      </c>
      <c r="AT964">
        <v>7.0886397909280694</v>
      </c>
      <c r="AU964">
        <v>7.0886397909280694</v>
      </c>
      <c r="AV964" t="str">
        <f>VLOOKUP(Sheet1[[#This Row],[NPDES ID2]],Combined_Sheet__Major_Only___2[[NPDES ID2]:[ECHO BFR]],3,FALSE)</f>
        <v>NH</v>
      </c>
      <c r="AW964" t="s">
        <v>54</v>
      </c>
      <c r="AX964" t="str">
        <f>VLOOKUP(Sheet1[[#This Row],[NPDES ID2]],Combined_Sheet__Major_Only___2[[NPDES ID2]:[ECHO BFR]],27,FALSE)</f>
        <v>-</v>
      </c>
      <c r="AY964" t="str">
        <f>VLOOKUP(Sheet1[[#This Row],[NPDES ID2]],Combined_Sheet__Major_Only___2[[NPDES ID2]:[ECHO BFR]],28,FALSE)</f>
        <v>-</v>
      </c>
      <c r="AZ964" t="str">
        <f>VLOOKUP(Sheet1[[#This Row],[NPDES ID2]],Combined_Sheet__Major_Only___2[[NPDES ID2]:[ECHO BFR]],29,FALSE)</f>
        <v>preliminaryOps, thickening</v>
      </c>
      <c r="BA964">
        <f>VLOOKUP(Sheet1[[#This Row],[NPDES ID2]],Combined_Sheet__Major_Only___2[[NPDES ID2]:[ECHO BFR]],17,FALSE)</f>
        <v>42.924903999999998</v>
      </c>
      <c r="BB964">
        <f>VLOOKUP(Sheet1[[#This Row],[NPDES ID2]],Combined_Sheet__Major_Only___2[[NPDES ID2]:[ECHO BFR]],18,FALSE)</f>
        <v>-70.817131000000003</v>
      </c>
      <c r="BC964" t="str">
        <f>IF(ISNUMBER(SEARCH("aerobic",$AW964)),"aerobic","")</f>
        <v/>
      </c>
      <c r="BD964" t="str">
        <f>IF(ISNUMBER(SEARCH("anaer",$AW964)),"anaer","")</f>
        <v/>
      </c>
      <c r="BE964" t="str">
        <f>IF(ISNUMBER(SEARCH("thickening",$AZ964)),"thickening","")</f>
        <v>thickening</v>
      </c>
      <c r="BF964" s="2" t="str">
        <f>IF(ISNUMBER(SEARCH("airDry",$AW964)),"airDry","")</f>
        <v/>
      </c>
      <c r="BG964" s="2" t="str">
        <f>IF(ISNUMBER(SEARCH("heatDry",$AY964)),"heatDry","")</f>
        <v/>
      </c>
      <c r="BH964" s="2" t="str">
        <f>IF(AND(ISNUMBER(SEARCH("aerobic",$AW964)),ISNUMBER(SEARCH("anaer",$AW964))),"Combined Aer and Anaer.","")</f>
        <v/>
      </c>
    </row>
    <row r="965" spans="1:60" x14ac:dyDescent="0.3">
      <c r="A965" s="4">
        <v>963</v>
      </c>
      <c r="B965" t="s">
        <v>4675</v>
      </c>
      <c r="C965">
        <v>601.79999999999995</v>
      </c>
      <c r="D965">
        <v>298.54180724274511</v>
      </c>
      <c r="E965">
        <v>298.02543437218401</v>
      </c>
      <c r="F965">
        <v>239.84603153757061</v>
      </c>
      <c r="G965">
        <v>364.10926053247039</v>
      </c>
      <c r="H965">
        <v>-76.731560436496835</v>
      </c>
      <c r="I965">
        <v>-77.987699640623219</v>
      </c>
      <c r="J965">
        <v>-90.770297065967881</v>
      </c>
      <c r="K965">
        <v>-60.924940632188637</v>
      </c>
      <c r="L965">
        <v>386.06206035681032</v>
      </c>
      <c r="M965">
        <v>384.35269410793228</v>
      </c>
      <c r="N965">
        <v>378.15250314623268</v>
      </c>
      <c r="O965">
        <v>399.09621611204523</v>
      </c>
      <c r="P965">
        <v>14.19938046549005</v>
      </c>
      <c r="Q965">
        <v>14.345866899869391</v>
      </c>
      <c r="R965">
        <v>11.580060744469669</v>
      </c>
      <c r="S965">
        <v>16.259631104529319</v>
      </c>
      <c r="T965">
        <v>274.49700261077612</v>
      </c>
      <c r="U965">
        <v>274.49657615051723</v>
      </c>
      <c r="V965">
        <v>274.31398262203629</v>
      </c>
      <c r="W965">
        <v>274.67826597611332</v>
      </c>
      <c r="X965">
        <v>19260.85746524487</v>
      </c>
      <c r="Y965">
        <v>19332.753444577371</v>
      </c>
      <c r="Z965">
        <v>18638.07367468641</v>
      </c>
      <c r="AA965">
        <v>19657.691844448342</v>
      </c>
      <c r="AB965">
        <v>3834.6594567744492</v>
      </c>
      <c r="AC965">
        <v>3792.4089022521371</v>
      </c>
      <c r="AD965">
        <v>3195.3812445071658</v>
      </c>
      <c r="AE965">
        <v>4664.6046892061768</v>
      </c>
      <c r="AF965">
        <v>62.873532508461388</v>
      </c>
      <c r="AG965">
        <v>62.594622293428998</v>
      </c>
      <c r="AH965">
        <v>61.58827726544591</v>
      </c>
      <c r="AI965">
        <v>64.991790095401882</v>
      </c>
      <c r="AJ965">
        <v>0.54450020769865504</v>
      </c>
      <c r="AK965">
        <v>0.5444999159835987</v>
      </c>
      <c r="AL965">
        <v>0.54445921574613121</v>
      </c>
      <c r="AM965">
        <v>0.5445413730348142</v>
      </c>
      <c r="AN965">
        <v>0.99068383310194164</v>
      </c>
      <c r="AO965">
        <v>0.99068383310194152</v>
      </c>
      <c r="AP965">
        <v>0.99068383310194152</v>
      </c>
      <c r="AQ965">
        <v>0.99068383310194152</v>
      </c>
      <c r="AR965">
        <v>12.87963526750309</v>
      </c>
      <c r="AS965">
        <v>12.879635267503099</v>
      </c>
      <c r="AT965">
        <v>12.879635267503099</v>
      </c>
      <c r="AU965">
        <v>12.879635267503099</v>
      </c>
      <c r="AV965" t="str">
        <f>VLOOKUP(Sheet1[[#This Row],[NPDES ID2]],Combined_Sheet__Major_Only___2[[NPDES ID2]:[ECHO BFR]],3,FALSE)</f>
        <v>CA</v>
      </c>
      <c r="AW965" t="s">
        <v>12181</v>
      </c>
      <c r="AX965" t="str">
        <f>VLOOKUP(Sheet1[[#This Row],[NPDES ID2]],Combined_Sheet__Major_Only___2[[NPDES ID2]:[ECHO BFR]],27,FALSE)</f>
        <v>tempSludgeStore</v>
      </c>
      <c r="AY965" t="str">
        <f>VLOOKUP(Sheet1[[#This Row],[NPDES ID2]],Combined_Sheet__Major_Only___2[[NPDES ID2]:[ECHO BFR]],28,FALSE)</f>
        <v>-</v>
      </c>
      <c r="AZ965" t="str">
        <f>VLOOKUP(Sheet1[[#This Row],[NPDES ID2]],Combined_Sheet__Major_Only___2[[NPDES ID2]:[ECHO BFR]],29,FALSE)</f>
        <v>sludgeLagoon</v>
      </c>
      <c r="BA965">
        <f>VLOOKUP(Sheet1[[#This Row],[NPDES ID2]],Combined_Sheet__Major_Only___2[[NPDES ID2]:[ECHO BFR]],17,FALSE)</f>
        <v>38.100299999999997</v>
      </c>
      <c r="BB965">
        <f>VLOOKUP(Sheet1[[#This Row],[NPDES ID2]],Combined_Sheet__Major_Only___2[[NPDES ID2]:[ECHO BFR]],18,FALSE)</f>
        <v>-122.5544</v>
      </c>
      <c r="BC965" t="str">
        <f>IF(ISNUMBER(SEARCH("aerobic",$AW965)),"aerobic","")</f>
        <v/>
      </c>
      <c r="BD965" t="str">
        <f>IF(ISNUMBER(SEARCH("anaer",$AW965)),"anaer","")</f>
        <v>anaer</v>
      </c>
      <c r="BE965" t="str">
        <f>IF(ISNUMBER(SEARCH("thickening",$AZ965)),"thickening","")</f>
        <v/>
      </c>
      <c r="BF965" s="3" t="str">
        <f>IF(ISNUMBER(SEARCH("airDry",$AW965)),"airDry","")</f>
        <v/>
      </c>
      <c r="BG965" s="3" t="str">
        <f>IF(ISNUMBER(SEARCH("heatDry",$AY965)),"heatDry","")</f>
        <v/>
      </c>
      <c r="BH965" s="3" t="str">
        <f>IF(AND(ISNUMBER(SEARCH("aerobic",$AW965)),ISNUMBER(SEARCH("anaer",$AW965))),"Combined Aer and Anaer.","")</f>
        <v/>
      </c>
    </row>
    <row r="966" spans="1:60" x14ac:dyDescent="0.3">
      <c r="A966" s="4">
        <v>964</v>
      </c>
      <c r="B966" t="s">
        <v>4680</v>
      </c>
      <c r="C966">
        <v>601.16999999999996</v>
      </c>
      <c r="D966">
        <v>309.70318484299639</v>
      </c>
      <c r="E966">
        <v>309.53955458969631</v>
      </c>
      <c r="F966">
        <v>248.94289241316429</v>
      </c>
      <c r="G966">
        <v>378.19534589797428</v>
      </c>
      <c r="H966">
        <v>-76.927755918898598</v>
      </c>
      <c r="I966">
        <v>-78.049448867290891</v>
      </c>
      <c r="J966">
        <v>-90.50082897828112</v>
      </c>
      <c r="K966">
        <v>-61.859289469570477</v>
      </c>
      <c r="L966">
        <v>371.96214694667941</v>
      </c>
      <c r="M966">
        <v>370.15227810062328</v>
      </c>
      <c r="N966">
        <v>363.58829042597358</v>
      </c>
      <c r="O966">
        <v>385.76122649302459</v>
      </c>
      <c r="P966">
        <v>14.20978129349308</v>
      </c>
      <c r="Q966">
        <v>14.33498329303654</v>
      </c>
      <c r="R966">
        <v>11.66189380910988</v>
      </c>
      <c r="S966">
        <v>16.309533871539699</v>
      </c>
      <c r="T966">
        <v>269.53672745587289</v>
      </c>
      <c r="U966">
        <v>269.53630865065202</v>
      </c>
      <c r="V966">
        <v>269.35699270865678</v>
      </c>
      <c r="W966">
        <v>269.71473711139078</v>
      </c>
      <c r="X966">
        <v>19610.397019067372</v>
      </c>
      <c r="Y966">
        <v>19690.823748823241</v>
      </c>
      <c r="Z966">
        <v>18914.094625297261</v>
      </c>
      <c r="AA966">
        <v>20054.707363994981</v>
      </c>
      <c r="AB966">
        <v>3400.66504534862</v>
      </c>
      <c r="AC966">
        <v>3374.4392697824328</v>
      </c>
      <c r="AD966">
        <v>2897.9102081139158</v>
      </c>
      <c r="AE966">
        <v>4037.077037825316</v>
      </c>
      <c r="AF966">
        <v>60.640594373333023</v>
      </c>
      <c r="AG966">
        <v>60.345039786246858</v>
      </c>
      <c r="AH966">
        <v>59.278120559528837</v>
      </c>
      <c r="AI966">
        <v>62.886029089266152</v>
      </c>
      <c r="AJ966">
        <v>0.51723523743978017</v>
      </c>
      <c r="AK966">
        <v>0.51723496725563145</v>
      </c>
      <c r="AL966">
        <v>0.51719726675987787</v>
      </c>
      <c r="AM966">
        <v>0.51727336864132423</v>
      </c>
      <c r="AN966">
        <v>0.99051472043833189</v>
      </c>
      <c r="AO966">
        <v>0.99051472043833189</v>
      </c>
      <c r="AP966">
        <v>0.99051472043833189</v>
      </c>
      <c r="AQ966">
        <v>0.99051472043833189</v>
      </c>
      <c r="AR966">
        <v>13.431196551380109</v>
      </c>
      <c r="AS966">
        <v>13.431196551380109</v>
      </c>
      <c r="AT966">
        <v>13.431196551380109</v>
      </c>
      <c r="AU966">
        <v>13.431196551380109</v>
      </c>
      <c r="AV966" t="str">
        <f>VLOOKUP(Sheet1[[#This Row],[NPDES ID2]],Combined_Sheet__Major_Only___2[[NPDES ID2]:[ECHO BFR]],3,FALSE)</f>
        <v>NC</v>
      </c>
      <c r="AW966" t="s">
        <v>544</v>
      </c>
      <c r="AX966" t="str">
        <f>VLOOKUP(Sheet1[[#This Row],[NPDES ID2]],Combined_Sheet__Major_Only___2[[NPDES ID2]:[ECHO BFR]],27,FALSE)</f>
        <v>-</v>
      </c>
      <c r="AY966" t="str">
        <f>VLOOKUP(Sheet1[[#This Row],[NPDES ID2]],Combined_Sheet__Major_Only___2[[NPDES ID2]:[ECHO BFR]],28,FALSE)</f>
        <v>-</v>
      </c>
      <c r="AZ966" t="str">
        <f>VLOOKUP(Sheet1[[#This Row],[NPDES ID2]],Combined_Sheet__Major_Only___2[[NPDES ID2]:[ECHO BFR]],29,FALSE)</f>
        <v>-</v>
      </c>
      <c r="BA966">
        <f>VLOOKUP(Sheet1[[#This Row],[NPDES ID2]],Combined_Sheet__Major_Only___2[[NPDES ID2]:[ECHO BFR]],17,FALSE)</f>
        <v>36.435735999999999</v>
      </c>
      <c r="BB966">
        <f>VLOOKUP(Sheet1[[#This Row],[NPDES ID2]],Combined_Sheet__Major_Only___2[[NPDES ID2]:[ECHO BFR]],18,FALSE)</f>
        <v>-77.611069000000001</v>
      </c>
      <c r="BC966" t="str">
        <f>IF(ISNUMBER(SEARCH("aerobic",$AW966)),"aerobic","")</f>
        <v>aerobic</v>
      </c>
      <c r="BD966" t="str">
        <f>IF(ISNUMBER(SEARCH("anaer",$AW966)),"anaer","")</f>
        <v/>
      </c>
      <c r="BE966" t="str">
        <f>IF(ISNUMBER(SEARCH("thickening",$AZ966)),"thickening","")</f>
        <v/>
      </c>
      <c r="BF966" s="2" t="str">
        <f>IF(ISNUMBER(SEARCH("airDry",$AW966)),"airDry","")</f>
        <v/>
      </c>
      <c r="BG966" s="2" t="str">
        <f>IF(ISNUMBER(SEARCH("heatDry",$AY966)),"heatDry","")</f>
        <v/>
      </c>
      <c r="BH966" s="2" t="str">
        <f>IF(AND(ISNUMBER(SEARCH("aerobic",$AW966)),ISNUMBER(SEARCH("anaer",$AW966))),"Combined Aer and Anaer.","")</f>
        <v/>
      </c>
    </row>
    <row r="967" spans="1:60" x14ac:dyDescent="0.3">
      <c r="A967" s="4">
        <v>965</v>
      </c>
      <c r="B967" t="s">
        <v>4685</v>
      </c>
      <c r="C967">
        <v>598.4</v>
      </c>
      <c r="D967">
        <v>407.39065062596723</v>
      </c>
      <c r="E967">
        <v>410.64355358303999</v>
      </c>
      <c r="F967">
        <v>325.40093184123839</v>
      </c>
      <c r="G967">
        <v>502.05463279975692</v>
      </c>
      <c r="H967">
        <v>-78.150457530017221</v>
      </c>
      <c r="I967">
        <v>-77.400194040766394</v>
      </c>
      <c r="J967">
        <v>-90.205840857367065</v>
      </c>
      <c r="K967">
        <v>-67.437969767254103</v>
      </c>
      <c r="L967">
        <v>282.29190776419551</v>
      </c>
      <c r="M967">
        <v>279.83540219483052</v>
      </c>
      <c r="N967">
        <v>270.93329919754302</v>
      </c>
      <c r="O967">
        <v>301.00759364533889</v>
      </c>
      <c r="P967">
        <v>14.28600541827555</v>
      </c>
      <c r="Q967">
        <v>14.17521703784023</v>
      </c>
      <c r="R967">
        <v>12.423106251211101</v>
      </c>
      <c r="S967">
        <v>16.260591821096551</v>
      </c>
      <c r="T967">
        <v>80.503574237474965</v>
      </c>
      <c r="U967">
        <v>80.503447161222113</v>
      </c>
      <c r="V967">
        <v>80.449038102205819</v>
      </c>
      <c r="W967">
        <v>80.557586935647635</v>
      </c>
      <c r="X967">
        <v>7688.1129006201863</v>
      </c>
      <c r="Y967">
        <v>7743.2147651941732</v>
      </c>
      <c r="Z967">
        <v>7206.470185314126</v>
      </c>
      <c r="AA967">
        <v>8001.2225121698348</v>
      </c>
      <c r="AB967">
        <v>2184.3033693270618</v>
      </c>
      <c r="AC967">
        <v>2109.7790585434618</v>
      </c>
      <c r="AD967">
        <v>1671.657193955956</v>
      </c>
      <c r="AE967">
        <v>3014.3306725429779</v>
      </c>
      <c r="AF967">
        <v>46.232944645106983</v>
      </c>
      <c r="AG967">
        <v>45.830431337840992</v>
      </c>
      <c r="AH967">
        <v>44.373716493229942</v>
      </c>
      <c r="AI967">
        <v>49.296431559938597</v>
      </c>
      <c r="AJ967">
        <v>0.34194181218837427</v>
      </c>
      <c r="AK967">
        <v>0.34194171972126819</v>
      </c>
      <c r="AL967">
        <v>0.34192878963035139</v>
      </c>
      <c r="AM967">
        <v>0.34195488926305262</v>
      </c>
      <c r="AN967">
        <v>0.96922512990984155</v>
      </c>
      <c r="AO967">
        <v>0.96922512990984178</v>
      </c>
      <c r="AP967">
        <v>0.96922512990984178</v>
      </c>
      <c r="AQ967">
        <v>0.96922512990984178</v>
      </c>
      <c r="AR967">
        <v>7.9322757117969704</v>
      </c>
      <c r="AS967">
        <v>7.9322757117969704</v>
      </c>
      <c r="AT967">
        <v>7.9322757117969704</v>
      </c>
      <c r="AU967">
        <v>7.9322757117969704</v>
      </c>
      <c r="AV967" t="str">
        <f>VLOOKUP(Sheet1[[#This Row],[NPDES ID2]],Combined_Sheet__Major_Only___2[[NPDES ID2]:[ECHO BFR]],3,FALSE)</f>
        <v>NY</v>
      </c>
      <c r="AW967" t="s">
        <v>952</v>
      </c>
      <c r="AX967" t="str">
        <f>VLOOKUP(Sheet1[[#This Row],[NPDES ID2]],Combined_Sheet__Major_Only___2[[NPDES ID2]:[ECHO BFR]],27,FALSE)</f>
        <v>-</v>
      </c>
      <c r="AY967" t="str">
        <f>VLOOKUP(Sheet1[[#This Row],[NPDES ID2]],Combined_Sheet__Major_Only___2[[NPDES ID2]:[ECHO BFR]],28,FALSE)</f>
        <v>highTempCompost</v>
      </c>
      <c r="AZ967" t="str">
        <f>VLOOKUP(Sheet1[[#This Row],[NPDES ID2]],Combined_Sheet__Major_Only___2[[NPDES ID2]:[ECHO BFR]],29,FALSE)</f>
        <v>thickening</v>
      </c>
      <c r="BA967">
        <f>VLOOKUP(Sheet1[[#This Row],[NPDES ID2]],Combined_Sheet__Major_Only___2[[NPDES ID2]:[ECHO BFR]],17,FALSE)</f>
        <v>43.184330000000003</v>
      </c>
      <c r="BB967">
        <f>VLOOKUP(Sheet1[[#This Row],[NPDES ID2]],Combined_Sheet__Major_Only___2[[NPDES ID2]:[ECHO BFR]],18,FALSE)</f>
        <v>-78.704120000000003</v>
      </c>
      <c r="BC967" t="str">
        <f>IF(ISNUMBER(SEARCH("aerobic",$AW967)),"aerobic","")</f>
        <v/>
      </c>
      <c r="BD967" t="str">
        <f>IF(ISNUMBER(SEARCH("anaer",$AW967)),"anaer","")</f>
        <v/>
      </c>
      <c r="BE967" t="str">
        <f>IF(ISNUMBER(SEARCH("thickening",$AZ967)),"thickening","")</f>
        <v>thickening</v>
      </c>
      <c r="BF967" s="3" t="str">
        <f>IF(ISNUMBER(SEARCH("airDry",$AW967)),"airDry","")</f>
        <v/>
      </c>
      <c r="BG967" s="3" t="str">
        <f>IF(ISNUMBER(SEARCH("heatDry",$AY967)),"heatDry","")</f>
        <v/>
      </c>
      <c r="BH967" s="3" t="str">
        <f>IF(AND(ISNUMBER(SEARCH("aerobic",$AW967)),ISNUMBER(SEARCH("anaer",$AW967))),"Combined Aer and Anaer.","")</f>
        <v/>
      </c>
    </row>
    <row r="968" spans="1:60" x14ac:dyDescent="0.3">
      <c r="A968" s="4">
        <v>966</v>
      </c>
      <c r="B968" t="s">
        <v>4690</v>
      </c>
      <c r="C968">
        <v>594</v>
      </c>
      <c r="D968">
        <v>361.49654695589118</v>
      </c>
      <c r="E968">
        <v>362.28482076831892</v>
      </c>
      <c r="F968">
        <v>291.20811785795468</v>
      </c>
      <c r="G968">
        <v>442.4668292011508</v>
      </c>
      <c r="H968">
        <v>-77.706374471023963</v>
      </c>
      <c r="I968">
        <v>-77.788484738242701</v>
      </c>
      <c r="J968">
        <v>-90.601301240621382</v>
      </c>
      <c r="K968">
        <v>-64.567913121533905</v>
      </c>
      <c r="L968">
        <v>316.74108053776519</v>
      </c>
      <c r="M968">
        <v>314.57391380932648</v>
      </c>
      <c r="N968">
        <v>306.71912226156599</v>
      </c>
      <c r="O968">
        <v>333.25467990491899</v>
      </c>
      <c r="P968">
        <v>14.12780334630397</v>
      </c>
      <c r="Q968">
        <v>14.104176750060409</v>
      </c>
      <c r="R968">
        <v>11.9505945680619</v>
      </c>
      <c r="S968">
        <v>16.110082947302491</v>
      </c>
      <c r="T968">
        <v>117.9584561538822</v>
      </c>
      <c r="U968">
        <v>117.95827127467859</v>
      </c>
      <c r="V968">
        <v>117.8791132630427</v>
      </c>
      <c r="W968">
        <v>118.03703751271721</v>
      </c>
      <c r="X968">
        <v>9961.6975122968088</v>
      </c>
      <c r="Y968">
        <v>10018.70004576549</v>
      </c>
      <c r="Z968">
        <v>9467.3964636724231</v>
      </c>
      <c r="AA968">
        <v>10279.84723633724</v>
      </c>
      <c r="AB968">
        <v>2721.5741057749751</v>
      </c>
      <c r="AC968">
        <v>2646.232673095255</v>
      </c>
      <c r="AD968">
        <v>2115.6350613600271</v>
      </c>
      <c r="AE968">
        <v>3674.309300614319</v>
      </c>
      <c r="AF968">
        <v>52.259569670792409</v>
      </c>
      <c r="AG968">
        <v>51.901748359002951</v>
      </c>
      <c r="AH968">
        <v>50.607435227825057</v>
      </c>
      <c r="AI968">
        <v>54.98193615340395</v>
      </c>
      <c r="AJ968">
        <v>0.41511214927894591</v>
      </c>
      <c r="AK968">
        <v>0.41511201789584867</v>
      </c>
      <c r="AL968">
        <v>0.4150936531975386</v>
      </c>
      <c r="AM968">
        <v>0.41513072293054287</v>
      </c>
      <c r="AN968">
        <v>0.9786983989772754</v>
      </c>
      <c r="AO968">
        <v>0.9786983989772754</v>
      </c>
      <c r="AP968">
        <v>0.9786983989772754</v>
      </c>
      <c r="AQ968">
        <v>0.9786983989772754</v>
      </c>
      <c r="AR968">
        <v>9.1258783827021119</v>
      </c>
      <c r="AS968">
        <v>9.1258783827021119</v>
      </c>
      <c r="AT968">
        <v>9.1258783827021119</v>
      </c>
      <c r="AU968">
        <v>9.1258783827021119</v>
      </c>
      <c r="AV968" t="str">
        <f>VLOOKUP(Sheet1[[#This Row],[NPDES ID2]],Combined_Sheet__Major_Only___2[[NPDES ID2]:[ECHO BFR]],3,FALSE)</f>
        <v>NY</v>
      </c>
      <c r="AW968" t="s">
        <v>54</v>
      </c>
      <c r="AX968" t="str">
        <f>VLOOKUP(Sheet1[[#This Row],[NPDES ID2]],Combined_Sheet__Major_Only___2[[NPDES ID2]:[ECHO BFR]],27,FALSE)</f>
        <v>-</v>
      </c>
      <c r="AY968" t="str">
        <f>VLOOKUP(Sheet1[[#This Row],[NPDES ID2]],Combined_Sheet__Major_Only___2[[NPDES ID2]:[ECHO BFR]],28,FALSE)</f>
        <v>-</v>
      </c>
      <c r="AZ968" t="str">
        <f>VLOOKUP(Sheet1[[#This Row],[NPDES ID2]],Combined_Sheet__Major_Only___2[[NPDES ID2]:[ECHO BFR]],29,FALSE)</f>
        <v>thickening</v>
      </c>
      <c r="BA968">
        <f>VLOOKUP(Sheet1[[#This Row],[NPDES ID2]],Combined_Sheet__Major_Only___2[[NPDES ID2]:[ECHO BFR]],17,FALSE)</f>
        <v>43.034660000000002</v>
      </c>
      <c r="BB968">
        <f>VLOOKUP(Sheet1[[#This Row],[NPDES ID2]],Combined_Sheet__Major_Only___2[[NPDES ID2]:[ECHO BFR]],18,FALSE)</f>
        <v>-74.829099999999997</v>
      </c>
      <c r="BC968" t="str">
        <f>IF(ISNUMBER(SEARCH("aerobic",$AW968)),"aerobic","")</f>
        <v/>
      </c>
      <c r="BD968" t="str">
        <f>IF(ISNUMBER(SEARCH("anaer",$AW968)),"anaer","")</f>
        <v/>
      </c>
      <c r="BE968" t="str">
        <f>IF(ISNUMBER(SEARCH("thickening",$AZ968)),"thickening","")</f>
        <v>thickening</v>
      </c>
      <c r="BF968" s="2" t="str">
        <f>IF(ISNUMBER(SEARCH("airDry",$AW968)),"airDry","")</f>
        <v/>
      </c>
      <c r="BG968" s="2" t="str">
        <f>IF(ISNUMBER(SEARCH("heatDry",$AY968)),"heatDry","")</f>
        <v/>
      </c>
      <c r="BH968" s="2" t="str">
        <f>IF(AND(ISNUMBER(SEARCH("aerobic",$AW968)),ISNUMBER(SEARCH("anaer",$AW968))),"Combined Aer and Anaer.","")</f>
        <v/>
      </c>
    </row>
    <row r="969" spans="1:60" x14ac:dyDescent="0.3">
      <c r="A969" s="4">
        <v>967</v>
      </c>
      <c r="B969" t="s">
        <v>4695</v>
      </c>
      <c r="C969">
        <v>592</v>
      </c>
      <c r="D969">
        <v>402.27859980423619</v>
      </c>
      <c r="E969">
        <v>405.04134746702698</v>
      </c>
      <c r="F969">
        <v>322.01702686026817</v>
      </c>
      <c r="G969">
        <v>495.81892494933987</v>
      </c>
      <c r="H969">
        <v>-78.120734278966694</v>
      </c>
      <c r="I969">
        <v>-77.529004147883697</v>
      </c>
      <c r="J969">
        <v>-90.031458846157591</v>
      </c>
      <c r="K969">
        <v>-67.05777957955749</v>
      </c>
      <c r="L969">
        <v>284.22414846485628</v>
      </c>
      <c r="M969">
        <v>281.83053101391488</v>
      </c>
      <c r="N969">
        <v>273.15683026631962</v>
      </c>
      <c r="O969">
        <v>302.45973203837951</v>
      </c>
      <c r="P969">
        <v>14.12674642062338</v>
      </c>
      <c r="Q969">
        <v>14.046628983150759</v>
      </c>
      <c r="R969">
        <v>12.23410155335079</v>
      </c>
      <c r="S969">
        <v>16.0531659353253</v>
      </c>
      <c r="T969">
        <v>61.937530300826438</v>
      </c>
      <c r="U969">
        <v>61.937431876970003</v>
      </c>
      <c r="V969">
        <v>61.895290648426247</v>
      </c>
      <c r="W969">
        <v>61.979364537608163</v>
      </c>
      <c r="X969">
        <v>5811.5859944098374</v>
      </c>
      <c r="Y969">
        <v>5851.9883145703043</v>
      </c>
      <c r="Z969">
        <v>5458.8756742815131</v>
      </c>
      <c r="AA969">
        <v>6040.5364443910639</v>
      </c>
      <c r="AB969">
        <v>1481.08020376063</v>
      </c>
      <c r="AC969">
        <v>1440.083167281304</v>
      </c>
      <c r="AD969">
        <v>1165.4248035733899</v>
      </c>
      <c r="AE969">
        <v>1974.3717101076941</v>
      </c>
      <c r="AF969">
        <v>47.052364519803177</v>
      </c>
      <c r="AG969">
        <v>46.655938344471082</v>
      </c>
      <c r="AH969">
        <v>45.221133130560183</v>
      </c>
      <c r="AI969">
        <v>50.06970036215845</v>
      </c>
      <c r="AJ969">
        <v>0.35187445929554512</v>
      </c>
      <c r="AK969">
        <v>0.35187437706494162</v>
      </c>
      <c r="AL969">
        <v>0.35186287479867773</v>
      </c>
      <c r="AM969">
        <v>0.3518860922191559</v>
      </c>
      <c r="AN969">
        <v>0.96052255923948526</v>
      </c>
      <c r="AO969">
        <v>0.96052255923948537</v>
      </c>
      <c r="AP969">
        <v>0.96052255923948537</v>
      </c>
      <c r="AQ969">
        <v>0.96052255923948537</v>
      </c>
      <c r="AR969">
        <v>8.49077580933319</v>
      </c>
      <c r="AS969">
        <v>8.4907758093331918</v>
      </c>
      <c r="AT969">
        <v>8.4907758093331918</v>
      </c>
      <c r="AU969">
        <v>8.4907758093331918</v>
      </c>
      <c r="AV969" t="str">
        <f>VLOOKUP(Sheet1[[#This Row],[NPDES ID2]],Combined_Sheet__Major_Only___2[[NPDES ID2]:[ECHO BFR]],3,FALSE)</f>
        <v>UT</v>
      </c>
      <c r="AW969" t="s">
        <v>952</v>
      </c>
      <c r="AX969" t="str">
        <f>VLOOKUP(Sheet1[[#This Row],[NPDES ID2]],Combined_Sheet__Major_Only___2[[NPDES ID2]:[ECHO BFR]],27,FALSE)</f>
        <v>-</v>
      </c>
      <c r="AY969" t="str">
        <f>VLOOKUP(Sheet1[[#This Row],[NPDES ID2]],Combined_Sheet__Major_Only___2[[NPDES ID2]:[ECHO BFR]],28,FALSE)</f>
        <v>highTempCompost</v>
      </c>
      <c r="AZ969" t="str">
        <f>VLOOKUP(Sheet1[[#This Row],[NPDES ID2]],Combined_Sheet__Major_Only___2[[NPDES ID2]:[ECHO BFR]],29,FALSE)</f>
        <v>thickening</v>
      </c>
      <c r="BA969">
        <f>VLOOKUP(Sheet1[[#This Row],[NPDES ID2]],Combined_Sheet__Major_Only___2[[NPDES ID2]:[ECHO BFR]],17,FALSE)</f>
        <v>41.736420000000003</v>
      </c>
      <c r="BB969">
        <f>VLOOKUP(Sheet1[[#This Row],[NPDES ID2]],Combined_Sheet__Major_Only___2[[NPDES ID2]:[ECHO BFR]],18,FALSE)</f>
        <v>-111.83484</v>
      </c>
      <c r="BC969" t="str">
        <f>IF(ISNUMBER(SEARCH("aerobic",$AW969)),"aerobic","")</f>
        <v/>
      </c>
      <c r="BD969" t="str">
        <f>IF(ISNUMBER(SEARCH("anaer",$AW969)),"anaer","")</f>
        <v/>
      </c>
      <c r="BE969" t="str">
        <f>IF(ISNUMBER(SEARCH("thickening",$AZ969)),"thickening","")</f>
        <v>thickening</v>
      </c>
      <c r="BF969" s="3" t="str">
        <f>IF(ISNUMBER(SEARCH("airDry",$AW969)),"airDry","")</f>
        <v/>
      </c>
      <c r="BG969" s="3" t="str">
        <f>IF(ISNUMBER(SEARCH("heatDry",$AY969)),"heatDry","")</f>
        <v/>
      </c>
      <c r="BH969" s="3" t="str">
        <f>IF(AND(ISNUMBER(SEARCH("aerobic",$AW969)),ISNUMBER(SEARCH("anaer",$AW969))),"Combined Aer and Anaer.","")</f>
        <v/>
      </c>
    </row>
    <row r="970" spans="1:60" x14ac:dyDescent="0.3">
      <c r="A970" s="4">
        <v>968</v>
      </c>
      <c r="B970" t="s">
        <v>4700</v>
      </c>
      <c r="C970">
        <v>587</v>
      </c>
      <c r="D970">
        <v>304.05894343707928</v>
      </c>
      <c r="E970">
        <v>303.40859575967528</v>
      </c>
      <c r="F970">
        <v>243.66804779550279</v>
      </c>
      <c r="G970">
        <v>371.82118743822389</v>
      </c>
      <c r="H970">
        <v>-76.859179158561858</v>
      </c>
      <c r="I970">
        <v>-78.149464183253741</v>
      </c>
      <c r="J970">
        <v>-90.887169439666053</v>
      </c>
      <c r="K970">
        <v>-61.304623225280068</v>
      </c>
      <c r="L970">
        <v>374.06697751319598</v>
      </c>
      <c r="M970">
        <v>372.38062000806542</v>
      </c>
      <c r="N970">
        <v>366.26634139310357</v>
      </c>
      <c r="O970">
        <v>386.92098016957323</v>
      </c>
      <c r="P970">
        <v>13.85517439085848</v>
      </c>
      <c r="Q970">
        <v>14.003687890597799</v>
      </c>
      <c r="R970">
        <v>11.313034679991119</v>
      </c>
      <c r="S970">
        <v>15.87212989797969</v>
      </c>
      <c r="T970">
        <v>195.55556595385281</v>
      </c>
      <c r="U970">
        <v>195.55526132145039</v>
      </c>
      <c r="V970">
        <v>195.42482969485201</v>
      </c>
      <c r="W970">
        <v>195.68504740798949</v>
      </c>
      <c r="X970">
        <v>13813.590703021129</v>
      </c>
      <c r="Y970">
        <v>13866.05512362953</v>
      </c>
      <c r="Z970">
        <v>13359.050472214039</v>
      </c>
      <c r="AA970">
        <v>14103.309193030709</v>
      </c>
      <c r="AB970">
        <v>2172.8523054787961</v>
      </c>
      <c r="AC970">
        <v>2159.4444867171219</v>
      </c>
      <c r="AD970">
        <v>1880.014027093504</v>
      </c>
      <c r="AE970">
        <v>2535.514515954012</v>
      </c>
      <c r="AF970">
        <v>62.454513282988849</v>
      </c>
      <c r="AG970">
        <v>62.172582809310647</v>
      </c>
      <c r="AH970">
        <v>61.154171564770373</v>
      </c>
      <c r="AI970">
        <v>64.597436355105103</v>
      </c>
      <c r="AJ970">
        <v>0.53938225160166131</v>
      </c>
      <c r="AK970">
        <v>0.53938204415820401</v>
      </c>
      <c r="AL970">
        <v>0.53935306450505327</v>
      </c>
      <c r="AM970">
        <v>0.5394115614303846</v>
      </c>
      <c r="AN970">
        <v>0.98699326119905306</v>
      </c>
      <c r="AO970">
        <v>0.98699326119905317</v>
      </c>
      <c r="AP970">
        <v>0.98699326119905317</v>
      </c>
      <c r="AQ970">
        <v>0.98699326119905317</v>
      </c>
      <c r="AR970">
        <v>14.660792484210591</v>
      </c>
      <c r="AS970">
        <v>14.66079248421058</v>
      </c>
      <c r="AT970">
        <v>14.66079248421058</v>
      </c>
      <c r="AU970">
        <v>14.66079248421058</v>
      </c>
      <c r="AV970" t="str">
        <f>VLOOKUP(Sheet1[[#This Row],[NPDES ID2]],Combined_Sheet__Major_Only___2[[NPDES ID2]:[ECHO BFR]],3,FALSE)</f>
        <v>SC</v>
      </c>
      <c r="AW970" t="s">
        <v>41</v>
      </c>
      <c r="AX970" t="str">
        <f>VLOOKUP(Sheet1[[#This Row],[NPDES ID2]],Combined_Sheet__Major_Only___2[[NPDES ID2]:[ECHO BFR]],27,FALSE)</f>
        <v>-</v>
      </c>
      <c r="AY970" t="str">
        <f>VLOOKUP(Sheet1[[#This Row],[NPDES ID2]],Combined_Sheet__Major_Only___2[[NPDES ID2]:[ECHO BFR]],28,FALSE)</f>
        <v>-</v>
      </c>
      <c r="AZ970" t="str">
        <f>VLOOKUP(Sheet1[[#This Row],[NPDES ID2]],Combined_Sheet__Major_Only___2[[NPDES ID2]:[ECHO BFR]],29,FALSE)</f>
        <v>-</v>
      </c>
      <c r="BA970">
        <f>VLOOKUP(Sheet1[[#This Row],[NPDES ID2]],Combined_Sheet__Major_Only___2[[NPDES ID2]:[ECHO BFR]],17,FALSE)</f>
        <v>34.844999999999999</v>
      </c>
      <c r="BB970">
        <f>VLOOKUP(Sheet1[[#This Row],[NPDES ID2]],Combined_Sheet__Major_Only___2[[NPDES ID2]:[ECHO BFR]],18,FALSE)</f>
        <v>-80.857221999999993</v>
      </c>
      <c r="BC970" t="str">
        <f>IF(ISNUMBER(SEARCH("aerobic",$AW970)),"aerobic","")</f>
        <v>aerobic</v>
      </c>
      <c r="BD970" t="str">
        <f>IF(ISNUMBER(SEARCH("anaer",$AW970)),"anaer","")</f>
        <v/>
      </c>
      <c r="BE970" t="str">
        <f>IF(ISNUMBER(SEARCH("thickening",$AZ970)),"thickening","")</f>
        <v/>
      </c>
      <c r="BF970" s="2" t="str">
        <f>IF(ISNUMBER(SEARCH("airDry",$AW970)),"airDry","")</f>
        <v/>
      </c>
      <c r="BG970" s="2" t="str">
        <f>IF(ISNUMBER(SEARCH("heatDry",$AY970)),"heatDry","")</f>
        <v/>
      </c>
      <c r="BH970" s="2" t="str">
        <f>IF(AND(ISNUMBER(SEARCH("aerobic",$AW970)),ISNUMBER(SEARCH("anaer",$AW970))),"Combined Aer and Anaer.","")</f>
        <v/>
      </c>
    </row>
    <row r="971" spans="1:60" x14ac:dyDescent="0.3">
      <c r="A971" s="4">
        <v>969</v>
      </c>
      <c r="B971" t="s">
        <v>4704</v>
      </c>
      <c r="C971">
        <v>585.70000000000005</v>
      </c>
      <c r="D971">
        <v>308.92800673426501</v>
      </c>
      <c r="E971">
        <v>308.3731990790879</v>
      </c>
      <c r="F971">
        <v>247.63239818688109</v>
      </c>
      <c r="G971">
        <v>377.89523778578331</v>
      </c>
      <c r="H971">
        <v>-77.062639455572864</v>
      </c>
      <c r="I971">
        <v>-78.285041587617144</v>
      </c>
      <c r="J971">
        <v>-91.013177039799203</v>
      </c>
      <c r="K971">
        <v>-61.89903770575102</v>
      </c>
      <c r="L971">
        <v>367.7509394149381</v>
      </c>
      <c r="M971">
        <v>366.02683591440598</v>
      </c>
      <c r="N971">
        <v>359.7792253656005</v>
      </c>
      <c r="O971">
        <v>380.88589511499072</v>
      </c>
      <c r="P971">
        <v>13.835123909882929</v>
      </c>
      <c r="Q971">
        <v>13.973449459123371</v>
      </c>
      <c r="R971">
        <v>11.32645357216812</v>
      </c>
      <c r="S971">
        <v>15.86396722122946</v>
      </c>
      <c r="T971">
        <v>47.101238717932453</v>
      </c>
      <c r="U971">
        <v>47.101163190461953</v>
      </c>
      <c r="V971">
        <v>47.068825294852338</v>
      </c>
      <c r="W971">
        <v>47.133341037411611</v>
      </c>
      <c r="X971">
        <v>3376.854297447705</v>
      </c>
      <c r="Y971">
        <v>3390.151613713108</v>
      </c>
      <c r="Z971">
        <v>3261.447432516547</v>
      </c>
      <c r="AA971">
        <v>3450.4923392267542</v>
      </c>
      <c r="AB971">
        <v>626.9822918543872</v>
      </c>
      <c r="AC971">
        <v>621.18662178320642</v>
      </c>
      <c r="AD971">
        <v>528.56236800764464</v>
      </c>
      <c r="AE971">
        <v>752.32634364233672</v>
      </c>
      <c r="AF971">
        <v>61.534156944285712</v>
      </c>
      <c r="AG971">
        <v>61.245508328898367</v>
      </c>
      <c r="AH971">
        <v>60.201173475822067</v>
      </c>
      <c r="AI971">
        <v>63.730591176297928</v>
      </c>
      <c r="AJ971">
        <v>0.52814343918185258</v>
      </c>
      <c r="AK971">
        <v>0.52814335027787895</v>
      </c>
      <c r="AL971">
        <v>0.5281309076303603</v>
      </c>
      <c r="AM971">
        <v>0.52815602298472442</v>
      </c>
      <c r="AN971">
        <v>0.94899730749746203</v>
      </c>
      <c r="AO971">
        <v>0.94899730749746181</v>
      </c>
      <c r="AP971">
        <v>0.94899730749746181</v>
      </c>
      <c r="AQ971">
        <v>0.94899730749746181</v>
      </c>
      <c r="AR971">
        <v>13.104561316317429</v>
      </c>
      <c r="AS971">
        <v>13.104561316317429</v>
      </c>
      <c r="AT971">
        <v>13.104561316317429</v>
      </c>
      <c r="AU971">
        <v>13.104561316317429</v>
      </c>
      <c r="AV971" t="str">
        <f>VLOOKUP(Sheet1[[#This Row],[NPDES ID2]],Combined_Sheet__Major_Only___2[[NPDES ID2]:[ECHO BFR]],3,FALSE)</f>
        <v>MA</v>
      </c>
      <c r="AW971" t="s">
        <v>41</v>
      </c>
      <c r="AX971" t="str">
        <f>VLOOKUP(Sheet1[[#This Row],[NPDES ID2]],Combined_Sheet__Major_Only___2[[NPDES ID2]:[ECHO BFR]],27,FALSE)</f>
        <v>-</v>
      </c>
      <c r="AY971" t="str">
        <f>VLOOKUP(Sheet1[[#This Row],[NPDES ID2]],Combined_Sheet__Major_Only___2[[NPDES ID2]:[ECHO BFR]],28,FALSE)</f>
        <v>-</v>
      </c>
      <c r="AZ971" t="str">
        <f>VLOOKUP(Sheet1[[#This Row],[NPDES ID2]],Combined_Sheet__Major_Only___2[[NPDES ID2]:[ECHO BFR]],29,FALSE)</f>
        <v>thickening</v>
      </c>
      <c r="BA971">
        <f>VLOOKUP(Sheet1[[#This Row],[NPDES ID2]],Combined_Sheet__Major_Only___2[[NPDES ID2]:[ECHO BFR]],17,FALSE)</f>
        <v>42.560465999999998</v>
      </c>
      <c r="BB971">
        <f>VLOOKUP(Sheet1[[#This Row],[NPDES ID2]],Combined_Sheet__Major_Only___2[[NPDES ID2]:[ECHO BFR]],18,FALSE)</f>
        <v>-71.616625999999997</v>
      </c>
      <c r="BC971" t="str">
        <f>IF(ISNUMBER(SEARCH("aerobic",$AW971)),"aerobic","")</f>
        <v>aerobic</v>
      </c>
      <c r="BD971" t="str">
        <f>IF(ISNUMBER(SEARCH("anaer",$AW971)),"anaer","")</f>
        <v/>
      </c>
      <c r="BE971" t="str">
        <f>IF(ISNUMBER(SEARCH("thickening",$AZ971)),"thickening","")</f>
        <v>thickening</v>
      </c>
      <c r="BF971" s="3" t="str">
        <f>IF(ISNUMBER(SEARCH("airDry",$AW971)),"airDry","")</f>
        <v/>
      </c>
      <c r="BG971" s="3" t="str">
        <f>IF(ISNUMBER(SEARCH("heatDry",$AY971)),"heatDry","")</f>
        <v/>
      </c>
      <c r="BH971" s="3" t="str">
        <f>IF(AND(ISNUMBER(SEARCH("aerobic",$AW971)),ISNUMBER(SEARCH("anaer",$AW971))),"Combined Aer and Anaer.","")</f>
        <v/>
      </c>
    </row>
    <row r="972" spans="1:60" x14ac:dyDescent="0.3">
      <c r="A972" s="4">
        <v>970</v>
      </c>
      <c r="B972" t="s">
        <v>4709</v>
      </c>
      <c r="C972">
        <v>585.5</v>
      </c>
      <c r="D972">
        <v>318.66997649985018</v>
      </c>
      <c r="E972">
        <v>318.05956807666502</v>
      </c>
      <c r="F972">
        <v>255.70850294907169</v>
      </c>
      <c r="G972">
        <v>389.86097231814762</v>
      </c>
      <c r="H972">
        <v>-77.194749357855329</v>
      </c>
      <c r="I972">
        <v>-78.259605342813273</v>
      </c>
      <c r="J972">
        <v>-90.724274731390906</v>
      </c>
      <c r="K972">
        <v>-62.374179956978132</v>
      </c>
      <c r="L972">
        <v>356.4646088292231</v>
      </c>
      <c r="M972">
        <v>354.6578892379876</v>
      </c>
      <c r="N972">
        <v>348.1104150305822</v>
      </c>
      <c r="O972">
        <v>370.22990900815319</v>
      </c>
      <c r="P972">
        <v>13.850612975609311</v>
      </c>
      <c r="Q972">
        <v>13.95889295278119</v>
      </c>
      <c r="R972">
        <v>11.40708039245056</v>
      </c>
      <c r="S972">
        <v>15.91602577026698</v>
      </c>
      <c r="T972">
        <v>79.007335701712222</v>
      </c>
      <c r="U972">
        <v>79.007210934557648</v>
      </c>
      <c r="V972">
        <v>78.953790540696176</v>
      </c>
      <c r="W972">
        <v>79.060366936989439</v>
      </c>
      <c r="X972">
        <v>5841.9923774454128</v>
      </c>
      <c r="Y972">
        <v>5866.882518766708</v>
      </c>
      <c r="Z972">
        <v>5626.2135475379328</v>
      </c>
      <c r="AA972">
        <v>5979.8222558525667</v>
      </c>
      <c r="AB972">
        <v>901.65566655529824</v>
      </c>
      <c r="AC972">
        <v>896.54710071573345</v>
      </c>
      <c r="AD972">
        <v>781.59007488166912</v>
      </c>
      <c r="AE972">
        <v>1051.748138491015</v>
      </c>
      <c r="AF972">
        <v>59.666415589444021</v>
      </c>
      <c r="AG972">
        <v>59.363805964742973</v>
      </c>
      <c r="AH972">
        <v>58.269121758228032</v>
      </c>
      <c r="AI972">
        <v>61.968845129557948</v>
      </c>
      <c r="AJ972">
        <v>0.50534691860770309</v>
      </c>
      <c r="AK972">
        <v>0.50534681341668652</v>
      </c>
      <c r="AL972">
        <v>0.50533209629184206</v>
      </c>
      <c r="AM972">
        <v>0.50536180282331844</v>
      </c>
      <c r="AN972">
        <v>0.96866850694376749</v>
      </c>
      <c r="AO972">
        <v>0.96866850694376716</v>
      </c>
      <c r="AP972">
        <v>0.96866850694376716</v>
      </c>
      <c r="AQ972">
        <v>0.96866850694376716</v>
      </c>
      <c r="AR972">
        <v>14.16922522645012</v>
      </c>
      <c r="AS972">
        <v>14.16922522645012</v>
      </c>
      <c r="AT972">
        <v>14.16922522645012</v>
      </c>
      <c r="AU972">
        <v>14.16922522645012</v>
      </c>
      <c r="AV972" t="str">
        <f>VLOOKUP(Sheet1[[#This Row],[NPDES ID2]],Combined_Sheet__Major_Only___2[[NPDES ID2]:[ECHO BFR]],3,FALSE)</f>
        <v>MO</v>
      </c>
      <c r="AW972" t="s">
        <v>41</v>
      </c>
      <c r="AX972" t="str">
        <f>VLOOKUP(Sheet1[[#This Row],[NPDES ID2]],Combined_Sheet__Major_Only___2[[NPDES ID2]:[ECHO BFR]],27,FALSE)</f>
        <v>-</v>
      </c>
      <c r="AY972" t="str">
        <f>VLOOKUP(Sheet1[[#This Row],[NPDES ID2]],Combined_Sheet__Major_Only___2[[NPDES ID2]:[ECHO BFR]],28,FALSE)</f>
        <v>-</v>
      </c>
      <c r="AZ972" t="str">
        <f>VLOOKUP(Sheet1[[#This Row],[NPDES ID2]],Combined_Sheet__Major_Only___2[[NPDES ID2]:[ECHO BFR]],29,FALSE)</f>
        <v>thickening</v>
      </c>
      <c r="BA972">
        <f>VLOOKUP(Sheet1[[#This Row],[NPDES ID2]],Combined_Sheet__Major_Only___2[[NPDES ID2]:[ECHO BFR]],17,FALSE)</f>
        <v>39.742432999999998</v>
      </c>
      <c r="BB972">
        <f>VLOOKUP(Sheet1[[#This Row],[NPDES ID2]],Combined_Sheet__Major_Only___2[[NPDES ID2]:[ECHO BFR]],18,FALSE)</f>
        <v>-94.220749999999995</v>
      </c>
      <c r="BC972" t="str">
        <f>IF(ISNUMBER(SEARCH("aerobic",$AW972)),"aerobic","")</f>
        <v>aerobic</v>
      </c>
      <c r="BD972" t="str">
        <f>IF(ISNUMBER(SEARCH("anaer",$AW972)),"anaer","")</f>
        <v/>
      </c>
      <c r="BE972" t="str">
        <f>IF(ISNUMBER(SEARCH("thickening",$AZ972)),"thickening","")</f>
        <v>thickening</v>
      </c>
      <c r="BF972" s="2" t="str">
        <f>IF(ISNUMBER(SEARCH("airDry",$AW972)),"airDry","")</f>
        <v/>
      </c>
      <c r="BG972" s="2" t="str">
        <f>IF(ISNUMBER(SEARCH("heatDry",$AY972)),"heatDry","")</f>
        <v/>
      </c>
      <c r="BH972" s="2" t="str">
        <f>IF(AND(ISNUMBER(SEARCH("aerobic",$AW972)),ISNUMBER(SEARCH("anaer",$AW972))),"Combined Aer and Anaer.","")</f>
        <v/>
      </c>
    </row>
    <row r="973" spans="1:60" x14ac:dyDescent="0.3">
      <c r="A973" s="4">
        <v>971</v>
      </c>
      <c r="B973" t="s">
        <v>4713</v>
      </c>
      <c r="C973">
        <v>584.25</v>
      </c>
      <c r="D973">
        <v>294.20352609461128</v>
      </c>
      <c r="E973">
        <v>293.32376899661949</v>
      </c>
      <c r="F973">
        <v>235.3590418517737</v>
      </c>
      <c r="G973">
        <v>359.57505133624511</v>
      </c>
      <c r="H973">
        <v>-76.793127309266524</v>
      </c>
      <c r="I973">
        <v>-78.037861214135631</v>
      </c>
      <c r="J973">
        <v>-90.928859110078378</v>
      </c>
      <c r="K973">
        <v>-60.577706993469377</v>
      </c>
      <c r="L973">
        <v>385.62321667822948</v>
      </c>
      <c r="M973">
        <v>384.04370028014029</v>
      </c>
      <c r="N973">
        <v>378.31970761069698</v>
      </c>
      <c r="O973">
        <v>397.65725805147588</v>
      </c>
      <c r="P973">
        <v>13.765787517319101</v>
      </c>
      <c r="Q973">
        <v>13.933186804835319</v>
      </c>
      <c r="R973">
        <v>11.16939614514069</v>
      </c>
      <c r="S973">
        <v>15.780005764219499</v>
      </c>
      <c r="T973">
        <v>62.224595412875978</v>
      </c>
      <c r="U973">
        <v>62.224496546000921</v>
      </c>
      <c r="V973">
        <v>62.182165634283898</v>
      </c>
      <c r="W973">
        <v>62.26661795102099</v>
      </c>
      <c r="X973">
        <v>4243.4761216860879</v>
      </c>
      <c r="Y973">
        <v>4258.0660714491296</v>
      </c>
      <c r="Z973">
        <v>4116.6789940572808</v>
      </c>
      <c r="AA973">
        <v>4324.2410386331139</v>
      </c>
      <c r="AB973">
        <v>680.27392702879717</v>
      </c>
      <c r="AC973">
        <v>675.86822685235688</v>
      </c>
      <c r="AD973">
        <v>587.38158847277225</v>
      </c>
      <c r="AE973">
        <v>796.44315440090622</v>
      </c>
      <c r="AF973">
        <v>64.684850003526279</v>
      </c>
      <c r="AG973">
        <v>64.419723485093527</v>
      </c>
      <c r="AH973">
        <v>63.460723352936682</v>
      </c>
      <c r="AI973">
        <v>66.701953910031591</v>
      </c>
      <c r="AJ973">
        <v>0.5666319444067649</v>
      </c>
      <c r="AK973">
        <v>0.56663184544478717</v>
      </c>
      <c r="AL973">
        <v>0.56661799586435402</v>
      </c>
      <c r="AM973">
        <v>0.56664595112327854</v>
      </c>
      <c r="AN973">
        <v>0.96069441600128813</v>
      </c>
      <c r="AO973">
        <v>0.96069441600128791</v>
      </c>
      <c r="AP973">
        <v>0.96069441600128791</v>
      </c>
      <c r="AQ973">
        <v>0.96069441600128791</v>
      </c>
      <c r="AR973">
        <v>15.01106765884842</v>
      </c>
      <c r="AS973">
        <v>15.01106765884842</v>
      </c>
      <c r="AT973">
        <v>15.01106765884842</v>
      </c>
      <c r="AU973">
        <v>15.01106765884842</v>
      </c>
      <c r="AV973" t="str">
        <f>VLOOKUP(Sheet1[[#This Row],[NPDES ID2]],Combined_Sheet__Major_Only___2[[NPDES ID2]:[ECHO BFR]],3,FALSE)</f>
        <v>TX</v>
      </c>
      <c r="AW973" t="s">
        <v>41</v>
      </c>
      <c r="AX973" t="str">
        <f>VLOOKUP(Sheet1[[#This Row],[NPDES ID2]],Combined_Sheet__Major_Only___2[[NPDES ID2]:[ECHO BFR]],27,FALSE)</f>
        <v>-</v>
      </c>
      <c r="AY973" t="str">
        <f>VLOOKUP(Sheet1[[#This Row],[NPDES ID2]],Combined_Sheet__Major_Only___2[[NPDES ID2]:[ECHO BFR]],28,FALSE)</f>
        <v>-</v>
      </c>
      <c r="AZ973" t="str">
        <f>VLOOKUP(Sheet1[[#This Row],[NPDES ID2]],Combined_Sheet__Major_Only___2[[NPDES ID2]:[ECHO BFR]],29,FALSE)</f>
        <v>thickening</v>
      </c>
      <c r="BA973">
        <f>VLOOKUP(Sheet1[[#This Row],[NPDES ID2]],Combined_Sheet__Major_Only___2[[NPDES ID2]:[ECHO BFR]],17,FALSE)</f>
        <v>29.986443999999999</v>
      </c>
      <c r="BB973">
        <f>VLOOKUP(Sheet1[[#This Row],[NPDES ID2]],Combined_Sheet__Major_Only___2[[NPDES ID2]:[ECHO BFR]],18,FALSE)</f>
        <v>-95.198138999999998</v>
      </c>
      <c r="BC973" t="str">
        <f>IF(ISNUMBER(SEARCH("aerobic",$AW973)),"aerobic","")</f>
        <v>aerobic</v>
      </c>
      <c r="BD973" t="str">
        <f>IF(ISNUMBER(SEARCH("anaer",$AW973)),"anaer","")</f>
        <v/>
      </c>
      <c r="BE973" t="str">
        <f>IF(ISNUMBER(SEARCH("thickening",$AZ973)),"thickening","")</f>
        <v>thickening</v>
      </c>
      <c r="BF973" s="3" t="str">
        <f>IF(ISNUMBER(SEARCH("airDry",$AW973)),"airDry","")</f>
        <v/>
      </c>
      <c r="BG973" s="3" t="str">
        <f>IF(ISNUMBER(SEARCH("heatDry",$AY973)),"heatDry","")</f>
        <v/>
      </c>
      <c r="BH973" s="3" t="str">
        <f>IF(AND(ISNUMBER(SEARCH("aerobic",$AW973)),ISNUMBER(SEARCH("anaer",$AW973))),"Combined Aer and Anaer.","")</f>
        <v/>
      </c>
    </row>
    <row r="974" spans="1:60" x14ac:dyDescent="0.3">
      <c r="A974" s="4">
        <v>972</v>
      </c>
      <c r="B974" t="s">
        <v>4717</v>
      </c>
      <c r="C974">
        <v>584.16</v>
      </c>
      <c r="D974">
        <v>332.86464936083019</v>
      </c>
      <c r="E974">
        <v>332.51345433582469</v>
      </c>
      <c r="F974">
        <v>267.43810522461428</v>
      </c>
      <c r="G974">
        <v>407.28904458780602</v>
      </c>
      <c r="H974">
        <v>-77.39776161655665</v>
      </c>
      <c r="I974">
        <v>-78.152252486127296</v>
      </c>
      <c r="J974">
        <v>-90.726376366931433</v>
      </c>
      <c r="K974">
        <v>-63.045674140946431</v>
      </c>
      <c r="L974">
        <v>340.88300706044572</v>
      </c>
      <c r="M974">
        <v>338.97029688102748</v>
      </c>
      <c r="N974">
        <v>332.03900182321871</v>
      </c>
      <c r="O974">
        <v>355.45530073602288</v>
      </c>
      <c r="P974">
        <v>13.845063336478111</v>
      </c>
      <c r="Q974">
        <v>13.932667296632561</v>
      </c>
      <c r="R974">
        <v>11.560654246981789</v>
      </c>
      <c r="S974">
        <v>15.92818580499006</v>
      </c>
      <c r="T974">
        <v>69.132134784754541</v>
      </c>
      <c r="U974">
        <v>69.132025257689449</v>
      </c>
      <c r="V974">
        <v>69.085130071413687</v>
      </c>
      <c r="W974">
        <v>69.178688347485846</v>
      </c>
      <c r="X974">
        <v>5333.6897406457174</v>
      </c>
      <c r="Y974">
        <v>5358.7879148985467</v>
      </c>
      <c r="Z974">
        <v>5115.888844926073</v>
      </c>
      <c r="AA974">
        <v>5473.1161723879814</v>
      </c>
      <c r="AB974">
        <v>890.99828747352251</v>
      </c>
      <c r="AC974">
        <v>883.80380457430181</v>
      </c>
      <c r="AD974">
        <v>762.84017008852913</v>
      </c>
      <c r="AE974">
        <v>1057.333826043511</v>
      </c>
      <c r="AF974">
        <v>57.189146735182362</v>
      </c>
      <c r="AG974">
        <v>56.868074594160092</v>
      </c>
      <c r="AH974">
        <v>55.706400348426037</v>
      </c>
      <c r="AI974">
        <v>59.632348679100033</v>
      </c>
      <c r="AJ974">
        <v>0.47513555098982663</v>
      </c>
      <c r="AK974">
        <v>0.47513545450112898</v>
      </c>
      <c r="AL974">
        <v>0.47512195432146143</v>
      </c>
      <c r="AM974">
        <v>0.47514920442816849</v>
      </c>
      <c r="AN974">
        <v>0.96442133719651235</v>
      </c>
      <c r="AO974">
        <v>0.96442133719651257</v>
      </c>
      <c r="AP974">
        <v>0.96442133719651257</v>
      </c>
      <c r="AQ974">
        <v>0.96442133719651257</v>
      </c>
      <c r="AR974">
        <v>12.94787121420382</v>
      </c>
      <c r="AS974">
        <v>12.947871214203831</v>
      </c>
      <c r="AT974">
        <v>12.947871214203831</v>
      </c>
      <c r="AU974">
        <v>12.947871214203831</v>
      </c>
      <c r="AV974" t="str">
        <f>VLOOKUP(Sheet1[[#This Row],[NPDES ID2]],Combined_Sheet__Major_Only___2[[NPDES ID2]:[ECHO BFR]],3,FALSE)</f>
        <v>PA</v>
      </c>
      <c r="AW974" t="s">
        <v>12182</v>
      </c>
      <c r="AX974" t="str">
        <f>VLOOKUP(Sheet1[[#This Row],[NPDES ID2]],Combined_Sheet__Major_Only___2[[NPDES ID2]:[ECHO BFR]],27,FALSE)</f>
        <v>methaneBioCaptureRecover</v>
      </c>
      <c r="AY974" t="str">
        <f>VLOOKUP(Sheet1[[#This Row],[NPDES ID2]],Combined_Sheet__Major_Only___2[[NPDES ID2]:[ECHO BFR]],28,FALSE)</f>
        <v>-</v>
      </c>
      <c r="AZ974" t="str">
        <f>VLOOKUP(Sheet1[[#This Row],[NPDES ID2]],Combined_Sheet__Major_Only___2[[NPDES ID2]:[ECHO BFR]],29,FALSE)</f>
        <v>preliminaryOps, thickening</v>
      </c>
      <c r="BA974">
        <f>VLOOKUP(Sheet1[[#This Row],[NPDES ID2]],Combined_Sheet__Major_Only___2[[NPDES ID2]:[ECHO BFR]],17,FALSE)</f>
        <v>41.006340000000002</v>
      </c>
      <c r="BB974">
        <f>VLOOKUP(Sheet1[[#This Row],[NPDES ID2]],Combined_Sheet__Major_Only___2[[NPDES ID2]:[ECHO BFR]],18,FALSE)</f>
        <v>-76.861779999999996</v>
      </c>
      <c r="BC974" t="str">
        <f>IF(ISNUMBER(SEARCH("aerobic",$AW974)),"aerobic","")</f>
        <v>aerobic</v>
      </c>
      <c r="BD974" t="str">
        <f>IF(ISNUMBER(SEARCH("anaer",$AW974)),"anaer","")</f>
        <v>anaer</v>
      </c>
      <c r="BE974" t="str">
        <f>IF(ISNUMBER(SEARCH("thickening",$AZ974)),"thickening","")</f>
        <v>thickening</v>
      </c>
      <c r="BF974" s="2" t="str">
        <f>IF(ISNUMBER(SEARCH("airDry",$AW974)),"airDry","")</f>
        <v/>
      </c>
      <c r="BG974" s="2" t="str">
        <f>IF(ISNUMBER(SEARCH("heatDry",$AY974)),"heatDry","")</f>
        <v/>
      </c>
      <c r="BH974" s="2" t="str">
        <f>IF(AND(ISNUMBER(SEARCH("aerobic",$AW974)),ISNUMBER(SEARCH("anaer",$AW974))),"Combined Aer and Anaer.","")</f>
        <v>Combined Aer and Anaer.</v>
      </c>
    </row>
    <row r="975" spans="1:60" x14ac:dyDescent="0.3">
      <c r="A975" s="4">
        <v>973</v>
      </c>
      <c r="B975" t="s">
        <v>4721</v>
      </c>
      <c r="C975">
        <v>581</v>
      </c>
      <c r="D975">
        <v>315.1804417580064</v>
      </c>
      <c r="E975">
        <v>314.72460855235511</v>
      </c>
      <c r="F975">
        <v>252.54321028836219</v>
      </c>
      <c r="G975">
        <v>385.55051746395918</v>
      </c>
      <c r="H975">
        <v>-77.186119499752863</v>
      </c>
      <c r="I975">
        <v>-78.293518760630732</v>
      </c>
      <c r="J975">
        <v>-90.964376372637645</v>
      </c>
      <c r="K975">
        <v>-62.222515605218717</v>
      </c>
      <c r="L975">
        <v>358.94683177632942</v>
      </c>
      <c r="M975">
        <v>357.19271278880552</v>
      </c>
      <c r="N975">
        <v>350.83747418115172</v>
      </c>
      <c r="O975">
        <v>372.30827444193937</v>
      </c>
      <c r="P975">
        <v>13.734962844933451</v>
      </c>
      <c r="Q975">
        <v>13.853885337070279</v>
      </c>
      <c r="R975">
        <v>11.276072624880459</v>
      </c>
      <c r="S975">
        <v>15.765216415780911</v>
      </c>
      <c r="T975">
        <v>3.9353521204163529</v>
      </c>
      <c r="U975">
        <v>3.935343209512014</v>
      </c>
      <c r="V975">
        <v>3.9315279103576861</v>
      </c>
      <c r="W975">
        <v>3.939139625758056</v>
      </c>
      <c r="X975">
        <v>286.7481443926157</v>
      </c>
      <c r="Y975">
        <v>287.88710948451478</v>
      </c>
      <c r="Z975">
        <v>276.61277863535071</v>
      </c>
      <c r="AA975">
        <v>293.26294145365432</v>
      </c>
      <c r="AB975">
        <v>50.334627725669037</v>
      </c>
      <c r="AC975">
        <v>49.941771367135189</v>
      </c>
      <c r="AD975">
        <v>42.807126243603477</v>
      </c>
      <c r="AE975">
        <v>59.897150476097202</v>
      </c>
      <c r="AF975">
        <v>60.546204251657826</v>
      </c>
      <c r="AG975">
        <v>60.250230090292433</v>
      </c>
      <c r="AH975">
        <v>59.178854790185987</v>
      </c>
      <c r="AI975">
        <v>62.799174258177977</v>
      </c>
      <c r="AJ975">
        <v>0.51608317998428799</v>
      </c>
      <c r="AK975">
        <v>0.51608312873859918</v>
      </c>
      <c r="AL975">
        <v>0.51607595237116211</v>
      </c>
      <c r="AM975">
        <v>0.5160904376516362</v>
      </c>
      <c r="AN975">
        <v>0.66131700474083144</v>
      </c>
      <c r="AO975">
        <v>0.66131700474083133</v>
      </c>
      <c r="AP975">
        <v>0.66131700474083133</v>
      </c>
      <c r="AQ975">
        <v>0.66131700474083133</v>
      </c>
      <c r="AR975">
        <v>13.31560215234926</v>
      </c>
      <c r="AS975">
        <v>13.31560215234926</v>
      </c>
      <c r="AT975">
        <v>13.31560215234926</v>
      </c>
      <c r="AU975">
        <v>13.31560215234926</v>
      </c>
      <c r="AV975" t="str">
        <f>VLOOKUP(Sheet1[[#This Row],[NPDES ID2]],Combined_Sheet__Major_Only___2[[NPDES ID2]:[ECHO BFR]],3,FALSE)</f>
        <v>TX</v>
      </c>
      <c r="AW975" t="s">
        <v>118</v>
      </c>
      <c r="AX975" t="str">
        <f>VLOOKUP(Sheet1[[#This Row],[NPDES ID2]],Combined_Sheet__Major_Only___2[[NPDES ID2]:[ECHO BFR]],27,FALSE)</f>
        <v>-</v>
      </c>
      <c r="AY975" t="str">
        <f>VLOOKUP(Sheet1[[#This Row],[NPDES ID2]],Combined_Sheet__Major_Only___2[[NPDES ID2]:[ECHO BFR]],28,FALSE)</f>
        <v>-</v>
      </c>
      <c r="AZ975" t="str">
        <f>VLOOKUP(Sheet1[[#This Row],[NPDES ID2]],Combined_Sheet__Major_Only___2[[NPDES ID2]:[ECHO BFR]],29,FALSE)</f>
        <v>thickening</v>
      </c>
      <c r="BA975">
        <f>VLOOKUP(Sheet1[[#This Row],[NPDES ID2]],Combined_Sheet__Major_Only___2[[NPDES ID2]:[ECHO BFR]],17,FALSE)</f>
        <v>30.103120000000001</v>
      </c>
      <c r="BB975">
        <f>VLOOKUP(Sheet1[[#This Row],[NPDES ID2]],Combined_Sheet__Major_Only___2[[NPDES ID2]:[ECHO BFR]],18,FALSE)</f>
        <v>-97.31859</v>
      </c>
      <c r="BC975" t="str">
        <f>IF(ISNUMBER(SEARCH("aerobic",$AW975)),"aerobic","")</f>
        <v>aerobic</v>
      </c>
      <c r="BD975" t="str">
        <f>IF(ISNUMBER(SEARCH("anaer",$AW975)),"anaer","")</f>
        <v/>
      </c>
      <c r="BE975" t="str">
        <f>IF(ISNUMBER(SEARCH("thickening",$AZ975)),"thickening","")</f>
        <v>thickening</v>
      </c>
      <c r="BF975" s="3" t="str">
        <f>IF(ISNUMBER(SEARCH("airDry",$AW975)),"airDry","")</f>
        <v>airDry</v>
      </c>
      <c r="BG975" s="3" t="str">
        <f>IF(ISNUMBER(SEARCH("heatDry",$AY975)),"heatDry","")</f>
        <v/>
      </c>
      <c r="BH975" s="3" t="str">
        <f>IF(AND(ISNUMBER(SEARCH("aerobic",$AW975)),ISNUMBER(SEARCH("anaer",$AW975))),"Combined Aer and Anaer.","")</f>
        <v/>
      </c>
    </row>
    <row r="976" spans="1:60" x14ac:dyDescent="0.3">
      <c r="A976" s="4">
        <v>974</v>
      </c>
      <c r="B976" t="s">
        <v>4726</v>
      </c>
      <c r="C976">
        <v>580.24</v>
      </c>
      <c r="D976">
        <v>321.27204273405408</v>
      </c>
      <c r="E976">
        <v>320.65246556075408</v>
      </c>
      <c r="F976">
        <v>257.55297748178282</v>
      </c>
      <c r="G976">
        <v>393.02956915686269</v>
      </c>
      <c r="H976">
        <v>-77.273624915600863</v>
      </c>
      <c r="I976">
        <v>-78.322696749105177</v>
      </c>
      <c r="J976">
        <v>-90.805184402832339</v>
      </c>
      <c r="K976">
        <v>-62.517543352283148</v>
      </c>
      <c r="L976">
        <v>351.91263464568817</v>
      </c>
      <c r="M976">
        <v>350.11184032609361</v>
      </c>
      <c r="N976">
        <v>343.58744493757138</v>
      </c>
      <c r="O976">
        <v>365.6297089437407</v>
      </c>
      <c r="P976">
        <v>13.72884112893728</v>
      </c>
      <c r="Q976">
        <v>13.84206252282285</v>
      </c>
      <c r="R976">
        <v>11.32117309344676</v>
      </c>
      <c r="S976">
        <v>15.782539125906069</v>
      </c>
      <c r="T976">
        <v>4.001398632938769</v>
      </c>
      <c r="U976">
        <v>4.0013896201069077</v>
      </c>
      <c r="V976">
        <v>3.9975306795919492</v>
      </c>
      <c r="W976">
        <v>4.0052294617211297</v>
      </c>
      <c r="X976">
        <v>297.00984928440539</v>
      </c>
      <c r="Y976">
        <v>298.24715514645658</v>
      </c>
      <c r="Z976">
        <v>286.01650181641452</v>
      </c>
      <c r="AA976">
        <v>304.07899259975147</v>
      </c>
      <c r="AB976">
        <v>55.622840524161823</v>
      </c>
      <c r="AC976">
        <v>55.117911213845602</v>
      </c>
      <c r="AD976">
        <v>46.786090721963497</v>
      </c>
      <c r="AE976">
        <v>67.113754301587008</v>
      </c>
      <c r="AF976">
        <v>59.437501873226537</v>
      </c>
      <c r="AG976">
        <v>59.133252544382231</v>
      </c>
      <c r="AH976">
        <v>58.03192697910616</v>
      </c>
      <c r="AI976">
        <v>61.753456325924041</v>
      </c>
      <c r="AJ976">
        <v>0.50255400768622627</v>
      </c>
      <c r="AK976">
        <v>0.50255395469874231</v>
      </c>
      <c r="AL976">
        <v>0.50254653480180411</v>
      </c>
      <c r="AM976">
        <v>0.50256151165230722</v>
      </c>
      <c r="AN976">
        <v>0.66421493297827172</v>
      </c>
      <c r="AO976">
        <v>0.66421493297827183</v>
      </c>
      <c r="AP976">
        <v>0.66421493297827183</v>
      </c>
      <c r="AQ976">
        <v>0.66421493297827183</v>
      </c>
      <c r="AR976">
        <v>12.596565564552501</v>
      </c>
      <c r="AS976">
        <v>12.59656556455249</v>
      </c>
      <c r="AT976">
        <v>12.59656556455249</v>
      </c>
      <c r="AU976">
        <v>12.59656556455249</v>
      </c>
      <c r="AV976" t="str">
        <f>VLOOKUP(Sheet1[[#This Row],[NPDES ID2]],Combined_Sheet__Major_Only___2[[NPDES ID2]:[ECHO BFR]],3,FALSE)</f>
        <v>MO</v>
      </c>
      <c r="AW976" t="s">
        <v>118</v>
      </c>
      <c r="AX976" t="str">
        <f>VLOOKUP(Sheet1[[#This Row],[NPDES ID2]],Combined_Sheet__Major_Only___2[[NPDES ID2]:[ECHO BFR]],27,FALSE)</f>
        <v>-</v>
      </c>
      <c r="AY976" t="str">
        <f>VLOOKUP(Sheet1[[#This Row],[NPDES ID2]],Combined_Sheet__Major_Only___2[[NPDES ID2]:[ECHO BFR]],28,FALSE)</f>
        <v>-</v>
      </c>
      <c r="AZ976" t="str">
        <f>VLOOKUP(Sheet1[[#This Row],[NPDES ID2]],Combined_Sheet__Major_Only___2[[NPDES ID2]:[ECHO BFR]],29,FALSE)</f>
        <v>thickening</v>
      </c>
      <c r="BA976">
        <f>VLOOKUP(Sheet1[[#This Row],[NPDES ID2]],Combined_Sheet__Major_Only___2[[NPDES ID2]:[ECHO BFR]],17,FALSE)</f>
        <v>38.723999999999997</v>
      </c>
      <c r="BB976">
        <f>VLOOKUP(Sheet1[[#This Row],[NPDES ID2]],Combined_Sheet__Major_Only___2[[NPDES ID2]:[ECHO BFR]],18,FALSE)</f>
        <v>-90.547030000000007</v>
      </c>
      <c r="BC976" t="str">
        <f>IF(ISNUMBER(SEARCH("aerobic",$AW976)),"aerobic","")</f>
        <v>aerobic</v>
      </c>
      <c r="BD976" t="str">
        <f>IF(ISNUMBER(SEARCH("anaer",$AW976)),"anaer","")</f>
        <v/>
      </c>
      <c r="BE976" t="str">
        <f>IF(ISNUMBER(SEARCH("thickening",$AZ976)),"thickening","")</f>
        <v>thickening</v>
      </c>
      <c r="BF976" s="2" t="str">
        <f>IF(ISNUMBER(SEARCH("airDry",$AW976)),"airDry","")</f>
        <v>airDry</v>
      </c>
      <c r="BG976" s="2" t="str">
        <f>IF(ISNUMBER(SEARCH("heatDry",$AY976)),"heatDry","")</f>
        <v/>
      </c>
      <c r="BH976" s="2" t="str">
        <f>IF(AND(ISNUMBER(SEARCH("aerobic",$AW976)),ISNUMBER(SEARCH("anaer",$AW976))),"Combined Aer and Anaer.","")</f>
        <v/>
      </c>
    </row>
    <row r="977" spans="1:60" x14ac:dyDescent="0.3">
      <c r="A977" s="4">
        <v>975</v>
      </c>
      <c r="B977" t="s">
        <v>4730</v>
      </c>
      <c r="C977">
        <v>579.91</v>
      </c>
      <c r="D977">
        <v>313.87115510806058</v>
      </c>
      <c r="E977">
        <v>313.37538133151952</v>
      </c>
      <c r="F977">
        <v>251.39146597613379</v>
      </c>
      <c r="G977">
        <v>383.93893255897729</v>
      </c>
      <c r="H977">
        <v>-77.076323695265842</v>
      </c>
      <c r="I977">
        <v>-78.231169774230807</v>
      </c>
      <c r="J977">
        <v>-90.842868375360467</v>
      </c>
      <c r="K977">
        <v>-62.02515054221351</v>
      </c>
      <c r="L977">
        <v>360.08769495578548</v>
      </c>
      <c r="M977">
        <v>358.35073840537478</v>
      </c>
      <c r="N977">
        <v>352.05545704437759</v>
      </c>
      <c r="O977">
        <v>373.322672875156</v>
      </c>
      <c r="P977">
        <v>13.705564402591699</v>
      </c>
      <c r="Q977">
        <v>13.83061262489432</v>
      </c>
      <c r="R977">
        <v>11.241760744613879</v>
      </c>
      <c r="S977">
        <v>15.72672194007515</v>
      </c>
      <c r="T977">
        <v>102.4813781726498</v>
      </c>
      <c r="U977">
        <v>102.48121717873779</v>
      </c>
      <c r="V977">
        <v>102.4122859105876</v>
      </c>
      <c r="W977">
        <v>102.5498072881053</v>
      </c>
      <c r="X977">
        <v>7429.581973126481</v>
      </c>
      <c r="Y977">
        <v>7459.7373189880909</v>
      </c>
      <c r="Z977">
        <v>7168.2496262802342</v>
      </c>
      <c r="AA977">
        <v>7596.3481975733584</v>
      </c>
      <c r="AB977">
        <v>1189.948187397971</v>
      </c>
      <c r="AC977">
        <v>1182.3987710908191</v>
      </c>
      <c r="AD977">
        <v>1026.3871428975251</v>
      </c>
      <c r="AE977">
        <v>1393.5987864272181</v>
      </c>
      <c r="AF977">
        <v>60.854186923367372</v>
      </c>
      <c r="AG977">
        <v>60.560414012097823</v>
      </c>
      <c r="AH977">
        <v>59.498016258622087</v>
      </c>
      <c r="AI977">
        <v>63.088908949268017</v>
      </c>
      <c r="AJ977">
        <v>0.51984236819943563</v>
      </c>
      <c r="AK977">
        <v>0.51984224223397857</v>
      </c>
      <c r="AL977">
        <v>0.51982462370867577</v>
      </c>
      <c r="AM977">
        <v>0.51986018689267677</v>
      </c>
      <c r="AN977">
        <v>0.97559397331588893</v>
      </c>
      <c r="AO977">
        <v>0.97559397331588882</v>
      </c>
      <c r="AP977">
        <v>0.97559397331588882</v>
      </c>
      <c r="AQ977">
        <v>0.97559397331588882</v>
      </c>
      <c r="AR977">
        <v>14.1295529316713</v>
      </c>
      <c r="AS977">
        <v>14.1295529316713</v>
      </c>
      <c r="AT977">
        <v>14.1295529316713</v>
      </c>
      <c r="AU977">
        <v>14.1295529316713</v>
      </c>
      <c r="AV977" t="str">
        <f>VLOOKUP(Sheet1[[#This Row],[NPDES ID2]],Combined_Sheet__Major_Only___2[[NPDES ID2]:[ECHO BFR]],3,FALSE)</f>
        <v>FL</v>
      </c>
      <c r="AW977" t="s">
        <v>41</v>
      </c>
      <c r="AX977" t="str">
        <f>VLOOKUP(Sheet1[[#This Row],[NPDES ID2]],Combined_Sheet__Major_Only___2[[NPDES ID2]:[ECHO BFR]],27,FALSE)</f>
        <v>-</v>
      </c>
      <c r="AY977" t="str">
        <f>VLOOKUP(Sheet1[[#This Row],[NPDES ID2]],Combined_Sheet__Major_Only___2[[NPDES ID2]:[ECHO BFR]],28,FALSE)</f>
        <v>-</v>
      </c>
      <c r="AZ977" t="str">
        <f>VLOOKUP(Sheet1[[#This Row],[NPDES ID2]],Combined_Sheet__Major_Only___2[[NPDES ID2]:[ECHO BFR]],29,FALSE)</f>
        <v>thickening</v>
      </c>
      <c r="BA977">
        <f>VLOOKUP(Sheet1[[#This Row],[NPDES ID2]],Combined_Sheet__Major_Only___2[[NPDES ID2]:[ECHO BFR]],17,FALSE)</f>
        <v>30.249798999999999</v>
      </c>
      <c r="BB977">
        <f>VLOOKUP(Sheet1[[#This Row],[NPDES ID2]],Combined_Sheet__Major_Only___2[[NPDES ID2]:[ECHO BFR]],18,FALSE)</f>
        <v>-85.660394999999994</v>
      </c>
      <c r="BC977" t="str">
        <f>IF(ISNUMBER(SEARCH("aerobic",$AW977)),"aerobic","")</f>
        <v>aerobic</v>
      </c>
      <c r="BD977" t="str">
        <f>IF(ISNUMBER(SEARCH("anaer",$AW977)),"anaer","")</f>
        <v/>
      </c>
      <c r="BE977" t="str">
        <f>IF(ISNUMBER(SEARCH("thickening",$AZ977)),"thickening","")</f>
        <v>thickening</v>
      </c>
      <c r="BF977" s="3" t="str">
        <f>IF(ISNUMBER(SEARCH("airDry",$AW977)),"airDry","")</f>
        <v/>
      </c>
      <c r="BG977" s="3" t="str">
        <f>IF(ISNUMBER(SEARCH("heatDry",$AY977)),"heatDry","")</f>
        <v/>
      </c>
      <c r="BH977" s="3" t="str">
        <f>IF(AND(ISNUMBER(SEARCH("aerobic",$AW977)),ISNUMBER(SEARCH("anaer",$AW977))),"Combined Aer and Anaer.","")</f>
        <v/>
      </c>
    </row>
    <row r="978" spans="1:60" x14ac:dyDescent="0.3">
      <c r="A978" s="4">
        <v>976</v>
      </c>
      <c r="B978" t="s">
        <v>4735</v>
      </c>
      <c r="C978">
        <v>578.04</v>
      </c>
      <c r="D978">
        <v>300.53320386106958</v>
      </c>
      <c r="E978">
        <v>299.73072250430317</v>
      </c>
      <c r="F978">
        <v>240.24400028350121</v>
      </c>
      <c r="G978">
        <v>367.34352131260511</v>
      </c>
      <c r="H978">
        <v>-76.890898314924982</v>
      </c>
      <c r="I978">
        <v>-78.167004628506675</v>
      </c>
      <c r="J978">
        <v>-91.125549494690645</v>
      </c>
      <c r="K978">
        <v>-61.057206123886132</v>
      </c>
      <c r="L978">
        <v>375.40855330065659</v>
      </c>
      <c r="M978">
        <v>373.80008550336407</v>
      </c>
      <c r="N978">
        <v>367.97152348186751</v>
      </c>
      <c r="O978">
        <v>387.66250491050641</v>
      </c>
      <c r="P978">
        <v>13.63104173754274</v>
      </c>
      <c r="Q978">
        <v>13.781138516988671</v>
      </c>
      <c r="R978">
        <v>11.092816929443419</v>
      </c>
      <c r="S978">
        <v>15.5953634443974</v>
      </c>
      <c r="T978">
        <v>43.272485582682521</v>
      </c>
      <c r="U978">
        <v>43.272415964007308</v>
      </c>
      <c r="V978">
        <v>43.242607982392549</v>
      </c>
      <c r="W978">
        <v>43.302076418164773</v>
      </c>
      <c r="X978">
        <v>2999.163650118328</v>
      </c>
      <c r="Y978">
        <v>3009.946003655089</v>
      </c>
      <c r="Z978">
        <v>2905.458007914503</v>
      </c>
      <c r="AA978">
        <v>3058.890287960382</v>
      </c>
      <c r="AB978">
        <v>565.35374963338893</v>
      </c>
      <c r="AC978">
        <v>559.82810202340431</v>
      </c>
      <c r="AD978">
        <v>475.74835832809401</v>
      </c>
      <c r="AE978">
        <v>680.58958659955999</v>
      </c>
      <c r="AF978">
        <v>63.647772528719308</v>
      </c>
      <c r="AG978">
        <v>63.374911824597334</v>
      </c>
      <c r="AH978">
        <v>62.387739924243697</v>
      </c>
      <c r="AI978">
        <v>65.724008583221078</v>
      </c>
      <c r="AJ978">
        <v>0.55395875513194182</v>
      </c>
      <c r="AK978">
        <v>0.5539586679126568</v>
      </c>
      <c r="AL978">
        <v>0.55394645991495794</v>
      </c>
      <c r="AM978">
        <v>0.55397110159292151</v>
      </c>
      <c r="AN978">
        <v>0.94484159872423068</v>
      </c>
      <c r="AO978">
        <v>0.94484159872423079</v>
      </c>
      <c r="AP978">
        <v>0.94484159872423079</v>
      </c>
      <c r="AQ978">
        <v>0.94484159872423079</v>
      </c>
      <c r="AR978">
        <v>13.43951751569158</v>
      </c>
      <c r="AS978">
        <v>13.43951751569158</v>
      </c>
      <c r="AT978">
        <v>13.43951751569158</v>
      </c>
      <c r="AU978">
        <v>13.43951751569158</v>
      </c>
      <c r="AV978" t="str">
        <f>VLOOKUP(Sheet1[[#This Row],[NPDES ID2]],Combined_Sheet__Major_Only___2[[NPDES ID2]:[ECHO BFR]],3,FALSE)</f>
        <v>NY</v>
      </c>
      <c r="AW978" t="s">
        <v>12181</v>
      </c>
      <c r="AX978" t="str">
        <f>VLOOKUP(Sheet1[[#This Row],[NPDES ID2]],Combined_Sheet__Major_Only___2[[NPDES ID2]:[ECHO BFR]],27,FALSE)</f>
        <v>methaneBioCaptureRecover</v>
      </c>
      <c r="AY978" t="str">
        <f>VLOOKUP(Sheet1[[#This Row],[NPDES ID2]],Combined_Sheet__Major_Only___2[[NPDES ID2]:[ECHO BFR]],28,FALSE)</f>
        <v>-</v>
      </c>
      <c r="AZ978" t="str">
        <f>VLOOKUP(Sheet1[[#This Row],[NPDES ID2]],Combined_Sheet__Major_Only___2[[NPDES ID2]:[ECHO BFR]],29,FALSE)</f>
        <v>thickening</v>
      </c>
      <c r="BA978">
        <f>VLOOKUP(Sheet1[[#This Row],[NPDES ID2]],Combined_Sheet__Major_Only___2[[NPDES ID2]:[ECHO BFR]],17,FALSE)</f>
        <v>41.715583000000002</v>
      </c>
      <c r="BB978">
        <f>VLOOKUP(Sheet1[[#This Row],[NPDES ID2]],Combined_Sheet__Major_Only___2[[NPDES ID2]:[ECHO BFR]],18,FALSE)</f>
        <v>-74.614000000000004</v>
      </c>
      <c r="BC978" t="str">
        <f>IF(ISNUMBER(SEARCH("aerobic",$AW978)),"aerobic","")</f>
        <v/>
      </c>
      <c r="BD978" t="str">
        <f>IF(ISNUMBER(SEARCH("anaer",$AW978)),"anaer","")</f>
        <v>anaer</v>
      </c>
      <c r="BE978" t="str">
        <f>IF(ISNUMBER(SEARCH("thickening",$AZ978)),"thickening","")</f>
        <v>thickening</v>
      </c>
      <c r="BF978" s="2" t="str">
        <f>IF(ISNUMBER(SEARCH("airDry",$AW978)),"airDry","")</f>
        <v/>
      </c>
      <c r="BG978" s="2" t="str">
        <f>IF(ISNUMBER(SEARCH("heatDry",$AY978)),"heatDry","")</f>
        <v/>
      </c>
      <c r="BH978" s="2" t="str">
        <f>IF(AND(ISNUMBER(SEARCH("aerobic",$AW978)),ISNUMBER(SEARCH("anaer",$AW978))),"Combined Aer and Anaer.","")</f>
        <v/>
      </c>
    </row>
    <row r="979" spans="1:60" x14ac:dyDescent="0.3">
      <c r="A979" s="4">
        <v>977</v>
      </c>
      <c r="B979" t="s">
        <v>4740</v>
      </c>
      <c r="C979">
        <v>573</v>
      </c>
      <c r="D979">
        <v>297.9413913349124</v>
      </c>
      <c r="E979">
        <v>297.04380805995322</v>
      </c>
      <c r="F979">
        <v>237.8183830289087</v>
      </c>
      <c r="G979">
        <v>364.37851100830329</v>
      </c>
      <c r="H979">
        <v>-76.800753579085381</v>
      </c>
      <c r="I979">
        <v>-78.030165517195115</v>
      </c>
      <c r="J979">
        <v>-90.946431866787549</v>
      </c>
      <c r="K979">
        <v>-60.650114823069472</v>
      </c>
      <c r="L979">
        <v>376.95251308009011</v>
      </c>
      <c r="M979">
        <v>375.39414036145217</v>
      </c>
      <c r="N979">
        <v>369.74654289338918</v>
      </c>
      <c r="O979">
        <v>388.82590041961112</v>
      </c>
      <c r="P979">
        <v>13.5030416601579</v>
      </c>
      <c r="Q979">
        <v>13.664070837698761</v>
      </c>
      <c r="R979">
        <v>10.962834748525459</v>
      </c>
      <c r="S979">
        <v>15.46786154577444</v>
      </c>
      <c r="T979">
        <v>65.238130372401756</v>
      </c>
      <c r="U979">
        <v>65.238026854832185</v>
      </c>
      <c r="V979">
        <v>65.193704698446538</v>
      </c>
      <c r="W979">
        <v>65.282129649332902</v>
      </c>
      <c r="X979">
        <v>4463.7072220064074</v>
      </c>
      <c r="Y979">
        <v>4479.2029317486586</v>
      </c>
      <c r="Z979">
        <v>4329.0807016853068</v>
      </c>
      <c r="AA979">
        <v>4549.463743276011</v>
      </c>
      <c r="AB979">
        <v>880.57906644884065</v>
      </c>
      <c r="AC979">
        <v>871.11700001364511</v>
      </c>
      <c r="AD979">
        <v>735.40726898500202</v>
      </c>
      <c r="AE979">
        <v>1069.533999567496</v>
      </c>
      <c r="AF979">
        <v>64.47201447335388</v>
      </c>
      <c r="AG979">
        <v>64.205286256124197</v>
      </c>
      <c r="AH979">
        <v>63.240598944508669</v>
      </c>
      <c r="AI979">
        <v>66.501146982539623</v>
      </c>
      <c r="AJ979">
        <v>0.56403073455743635</v>
      </c>
      <c r="AK979">
        <v>0.56403062707627005</v>
      </c>
      <c r="AL979">
        <v>0.56401558728653611</v>
      </c>
      <c r="AM979">
        <v>0.56404594504142191</v>
      </c>
      <c r="AN979">
        <v>0.96241216901344062</v>
      </c>
      <c r="AO979">
        <v>0.96241216901344062</v>
      </c>
      <c r="AP979">
        <v>0.96241216901344062</v>
      </c>
      <c r="AQ979">
        <v>0.96241216901344062</v>
      </c>
      <c r="AR979">
        <v>13.273667151759261</v>
      </c>
      <c r="AS979">
        <v>13.27366715175925</v>
      </c>
      <c r="AT979">
        <v>13.27366715175925</v>
      </c>
      <c r="AU979">
        <v>13.27366715175925</v>
      </c>
      <c r="AV979" t="str">
        <f>VLOOKUP(Sheet1[[#This Row],[NPDES ID2]],Combined_Sheet__Major_Only___2[[NPDES ID2]:[ECHO BFR]],3,FALSE)</f>
        <v>NY</v>
      </c>
      <c r="AW979" t="s">
        <v>41</v>
      </c>
      <c r="AX979" t="str">
        <f>VLOOKUP(Sheet1[[#This Row],[NPDES ID2]],Combined_Sheet__Major_Only___2[[NPDES ID2]:[ECHO BFR]],27,FALSE)</f>
        <v>-</v>
      </c>
      <c r="AY979" t="str">
        <f>VLOOKUP(Sheet1[[#This Row],[NPDES ID2]],Combined_Sheet__Major_Only___2[[NPDES ID2]:[ECHO BFR]],28,FALSE)</f>
        <v>-</v>
      </c>
      <c r="AZ979" t="str">
        <f>VLOOKUP(Sheet1[[#This Row],[NPDES ID2]],Combined_Sheet__Major_Only___2[[NPDES ID2]:[ECHO BFR]],29,FALSE)</f>
        <v>thickening, preliminaryOps</v>
      </c>
      <c r="BA979">
        <f>VLOOKUP(Sheet1[[#This Row],[NPDES ID2]],Combined_Sheet__Major_Only___2[[NPDES ID2]:[ECHO BFR]],17,FALSE)</f>
        <v>41.401833000000003</v>
      </c>
      <c r="BB979">
        <f>VLOOKUP(Sheet1[[#This Row],[NPDES ID2]],Combined_Sheet__Major_Only___2[[NPDES ID2]:[ECHO BFR]],18,FALSE)</f>
        <v>-74.353082999999998</v>
      </c>
      <c r="BC979" t="str">
        <f>IF(ISNUMBER(SEARCH("aerobic",$AW979)),"aerobic","")</f>
        <v>aerobic</v>
      </c>
      <c r="BD979" t="str">
        <f>IF(ISNUMBER(SEARCH("anaer",$AW979)),"anaer","")</f>
        <v/>
      </c>
      <c r="BE979" t="str">
        <f>IF(ISNUMBER(SEARCH("thickening",$AZ979)),"thickening","")</f>
        <v>thickening</v>
      </c>
      <c r="BF979" s="3" t="str">
        <f>IF(ISNUMBER(SEARCH("airDry",$AW979)),"airDry","")</f>
        <v/>
      </c>
      <c r="BG979" s="3" t="str">
        <f>IF(ISNUMBER(SEARCH("heatDry",$AY979)),"heatDry","")</f>
        <v/>
      </c>
      <c r="BH979" s="3" t="str">
        <f>IF(AND(ISNUMBER(SEARCH("aerobic",$AW979)),ISNUMBER(SEARCH("anaer",$AW979))),"Combined Aer and Anaer.","")</f>
        <v/>
      </c>
    </row>
    <row r="980" spans="1:60" x14ac:dyDescent="0.3">
      <c r="A980" s="4">
        <v>978</v>
      </c>
      <c r="B980" t="s">
        <v>4743</v>
      </c>
      <c r="C980">
        <v>560.91999999999996</v>
      </c>
      <c r="D980">
        <v>314.1038671919701</v>
      </c>
      <c r="E980">
        <v>313.44361726009288</v>
      </c>
      <c r="F980">
        <v>250.44730368607509</v>
      </c>
      <c r="G980">
        <v>384.13565219002641</v>
      </c>
      <c r="H980">
        <v>-77.045152630493888</v>
      </c>
      <c r="I980">
        <v>-78.251626797302265</v>
      </c>
      <c r="J980">
        <v>-91.055075409648481</v>
      </c>
      <c r="K980">
        <v>-61.833374289664363</v>
      </c>
      <c r="L980">
        <v>353.70378323640352</v>
      </c>
      <c r="M980">
        <v>352.06389481537008</v>
      </c>
      <c r="N980">
        <v>346.12154405345473</v>
      </c>
      <c r="O980">
        <v>366.19697825795879</v>
      </c>
      <c r="P980">
        <v>13.247015482374909</v>
      </c>
      <c r="Q980">
        <v>13.381333879698451</v>
      </c>
      <c r="R980">
        <v>10.836921207563661</v>
      </c>
      <c r="S980">
        <v>15.185409983627309</v>
      </c>
      <c r="T980">
        <v>49.920347157422121</v>
      </c>
      <c r="U980">
        <v>49.920267279309527</v>
      </c>
      <c r="V980">
        <v>49.886066609673449</v>
      </c>
      <c r="W980">
        <v>49.95429868093229</v>
      </c>
      <c r="X980">
        <v>3563.6428767537332</v>
      </c>
      <c r="Y980">
        <v>3577.522235795258</v>
      </c>
      <c r="Z980">
        <v>3443.1891509230072</v>
      </c>
      <c r="AA980">
        <v>3640.4859987462519</v>
      </c>
      <c r="AB980">
        <v>623.25746295125714</v>
      </c>
      <c r="AC980">
        <v>618.2653383878469</v>
      </c>
      <c r="AD980">
        <v>530.61960364083427</v>
      </c>
      <c r="AE980">
        <v>739.95751430135704</v>
      </c>
      <c r="AF980">
        <v>61.79822026863836</v>
      </c>
      <c r="AG980">
        <v>61.511547536052063</v>
      </c>
      <c r="AH980">
        <v>60.474325031511079</v>
      </c>
      <c r="AI980">
        <v>63.97967312009628</v>
      </c>
      <c r="AJ980">
        <v>0.53136765381607565</v>
      </c>
      <c r="AK980">
        <v>0.53136756822477094</v>
      </c>
      <c r="AL980">
        <v>0.53135558846456166</v>
      </c>
      <c r="AM980">
        <v>0.53137976946074095</v>
      </c>
      <c r="AN980">
        <v>0.95167791668186075</v>
      </c>
      <c r="AO980">
        <v>0.95167791668186064</v>
      </c>
      <c r="AP980">
        <v>0.95167791668186064</v>
      </c>
      <c r="AQ980">
        <v>0.95167791668186064</v>
      </c>
      <c r="AR980">
        <v>13.620020297318</v>
      </c>
      <c r="AS980">
        <v>13.620020297318</v>
      </c>
      <c r="AT980">
        <v>13.620020297318</v>
      </c>
      <c r="AU980">
        <v>13.620020297318</v>
      </c>
      <c r="AV980" t="str">
        <f>VLOOKUP(Sheet1[[#This Row],[NPDES ID2]],Combined_Sheet__Major_Only___2[[NPDES ID2]:[ECHO BFR]],3,FALSE)</f>
        <v>GA</v>
      </c>
      <c r="AW980" t="s">
        <v>41</v>
      </c>
      <c r="AX980" t="str">
        <f>VLOOKUP(Sheet1[[#This Row],[NPDES ID2]],Combined_Sheet__Major_Only___2[[NPDES ID2]:[ECHO BFR]],27,FALSE)</f>
        <v>tempSludgeStore</v>
      </c>
      <c r="AY980" t="str">
        <f>VLOOKUP(Sheet1[[#This Row],[NPDES ID2]],Combined_Sheet__Major_Only___2[[NPDES ID2]:[ECHO BFR]],28,FALSE)</f>
        <v>-</v>
      </c>
      <c r="AZ980" t="str">
        <f>VLOOKUP(Sheet1[[#This Row],[NPDES ID2]],Combined_Sheet__Major_Only___2[[NPDES ID2]:[ECHO BFR]],29,FALSE)</f>
        <v>thickening</v>
      </c>
      <c r="BA980">
        <f>VLOOKUP(Sheet1[[#This Row],[NPDES ID2]],Combined_Sheet__Major_Only___2[[NPDES ID2]:[ECHO BFR]],17,FALSE)</f>
        <v>33.646607000000003</v>
      </c>
      <c r="BB980">
        <f>VLOOKUP(Sheet1[[#This Row],[NPDES ID2]],Combined_Sheet__Major_Only___2[[NPDES ID2]:[ECHO BFR]],18,FALSE)</f>
        <v>-84.753021000000004</v>
      </c>
      <c r="BC980" t="str">
        <f>IF(ISNUMBER(SEARCH("aerobic",$AW980)),"aerobic","")</f>
        <v>aerobic</v>
      </c>
      <c r="BD980" t="str">
        <f>IF(ISNUMBER(SEARCH("anaer",$AW980)),"anaer","")</f>
        <v/>
      </c>
      <c r="BE980" t="str">
        <f>IF(ISNUMBER(SEARCH("thickening",$AZ980)),"thickening","")</f>
        <v>thickening</v>
      </c>
      <c r="BF980" s="2" t="str">
        <f>IF(ISNUMBER(SEARCH("airDry",$AW980)),"airDry","")</f>
        <v/>
      </c>
      <c r="BG980" s="2" t="str">
        <f>IF(ISNUMBER(SEARCH("heatDry",$AY980)),"heatDry","")</f>
        <v/>
      </c>
      <c r="BH980" s="2" t="str">
        <f>IF(AND(ISNUMBER(SEARCH("aerobic",$AW980)),ISNUMBER(SEARCH("anaer",$AW980))),"Combined Aer and Anaer.","")</f>
        <v/>
      </c>
    </row>
    <row r="981" spans="1:60" x14ac:dyDescent="0.3">
      <c r="A981" s="4">
        <v>979</v>
      </c>
      <c r="B981" t="s">
        <v>4746</v>
      </c>
      <c r="C981">
        <v>558.55999999999995</v>
      </c>
      <c r="D981">
        <v>294.76837872187912</v>
      </c>
      <c r="E981">
        <v>293.69263778038902</v>
      </c>
      <c r="F981">
        <v>234.38514696234131</v>
      </c>
      <c r="G981">
        <v>360.4784556420509</v>
      </c>
      <c r="H981">
        <v>-76.730642892623251</v>
      </c>
      <c r="I981">
        <v>-78.044731339294856</v>
      </c>
      <c r="J981">
        <v>-90.796481943813532</v>
      </c>
      <c r="K981">
        <v>-60.108372441926171</v>
      </c>
      <c r="L981">
        <v>376.06459289275858</v>
      </c>
      <c r="M981">
        <v>374.60963878029622</v>
      </c>
      <c r="N981">
        <v>369.33820958617889</v>
      </c>
      <c r="O981">
        <v>387.14738599409918</v>
      </c>
      <c r="P981">
        <v>13.14659492019234</v>
      </c>
      <c r="Q981">
        <v>13.31103815013411</v>
      </c>
      <c r="R981">
        <v>10.615784478339471</v>
      </c>
      <c r="S981">
        <v>15.135281386202561</v>
      </c>
      <c r="T981">
        <v>4.1591428279035298</v>
      </c>
      <c r="U981">
        <v>4.1591335716299751</v>
      </c>
      <c r="V981">
        <v>4.1551703989453372</v>
      </c>
      <c r="W981">
        <v>4.1630771295417457</v>
      </c>
      <c r="X981">
        <v>278.05023709639892</v>
      </c>
      <c r="Y981">
        <v>278.92871670534601</v>
      </c>
      <c r="Z981">
        <v>270.27484762733161</v>
      </c>
      <c r="AA981">
        <v>283.04164311673469</v>
      </c>
      <c r="AB981">
        <v>52.116151821230552</v>
      </c>
      <c r="AC981">
        <v>51.648544053764702</v>
      </c>
      <c r="AD981">
        <v>43.929168603018567</v>
      </c>
      <c r="AE981">
        <v>62.702722755008637</v>
      </c>
      <c r="AF981">
        <v>65.981916428328205</v>
      </c>
      <c r="AG981">
        <v>65.72654603288008</v>
      </c>
      <c r="AH981">
        <v>64.80226128132216</v>
      </c>
      <c r="AI981">
        <v>67.925643191876119</v>
      </c>
      <c r="AJ981">
        <v>0.58248796541441428</v>
      </c>
      <c r="AK981">
        <v>0.58248791280126477</v>
      </c>
      <c r="AL981">
        <v>0.58248054437235186</v>
      </c>
      <c r="AM981">
        <v>0.58249541730408438</v>
      </c>
      <c r="AN981">
        <v>0.67093963895164466</v>
      </c>
      <c r="AO981">
        <v>0.67093963895164432</v>
      </c>
      <c r="AP981">
        <v>0.67093963895164432</v>
      </c>
      <c r="AQ981">
        <v>0.67093963895164432</v>
      </c>
      <c r="AR981">
        <v>13.977138922596859</v>
      </c>
      <c r="AS981">
        <v>13.977138922596859</v>
      </c>
      <c r="AT981">
        <v>13.977138922596859</v>
      </c>
      <c r="AU981">
        <v>13.977138922596859</v>
      </c>
      <c r="AV981" t="str">
        <f>VLOOKUP(Sheet1[[#This Row],[NPDES ID2]],Combined_Sheet__Major_Only___2[[NPDES ID2]:[ECHO BFR]],3,FALSE)</f>
        <v>TX</v>
      </c>
      <c r="AW981" t="s">
        <v>118</v>
      </c>
      <c r="AX981" t="str">
        <f>VLOOKUP(Sheet1[[#This Row],[NPDES ID2]],Combined_Sheet__Major_Only___2[[NPDES ID2]:[ECHO BFR]],27,FALSE)</f>
        <v>-</v>
      </c>
      <c r="AY981" t="str">
        <f>VLOOKUP(Sheet1[[#This Row],[NPDES ID2]],Combined_Sheet__Major_Only___2[[NPDES ID2]:[ECHO BFR]],28,FALSE)</f>
        <v>-</v>
      </c>
      <c r="AZ981" t="str">
        <f>VLOOKUP(Sheet1[[#This Row],[NPDES ID2]],Combined_Sheet__Major_Only___2[[NPDES ID2]:[ECHO BFR]],29,FALSE)</f>
        <v>-</v>
      </c>
      <c r="BA981">
        <f>VLOOKUP(Sheet1[[#This Row],[NPDES ID2]],Combined_Sheet__Major_Only___2[[NPDES ID2]:[ECHO BFR]],17,FALSE)</f>
        <v>33.217472000000001</v>
      </c>
      <c r="BB981">
        <f>VLOOKUP(Sheet1[[#This Row],[NPDES ID2]],Combined_Sheet__Major_Only___2[[NPDES ID2]:[ECHO BFR]],18,FALSE)</f>
        <v>-95.885971999999995</v>
      </c>
      <c r="BC981" t="str">
        <f>IF(ISNUMBER(SEARCH("aerobic",$AW981)),"aerobic","")</f>
        <v>aerobic</v>
      </c>
      <c r="BD981" t="str">
        <f>IF(ISNUMBER(SEARCH("anaer",$AW981)),"anaer","")</f>
        <v/>
      </c>
      <c r="BE981" t="str">
        <f>IF(ISNUMBER(SEARCH("thickening",$AZ981)),"thickening","")</f>
        <v/>
      </c>
      <c r="BF981" s="3" t="str">
        <f>IF(ISNUMBER(SEARCH("airDry",$AW981)),"airDry","")</f>
        <v>airDry</v>
      </c>
      <c r="BG981" s="3" t="str">
        <f>IF(ISNUMBER(SEARCH("heatDry",$AY981)),"heatDry","")</f>
        <v/>
      </c>
      <c r="BH981" s="3" t="str">
        <f>IF(AND(ISNUMBER(SEARCH("aerobic",$AW981)),ISNUMBER(SEARCH("anaer",$AW981))),"Combined Aer and Anaer.","")</f>
        <v/>
      </c>
    </row>
    <row r="982" spans="1:60" x14ac:dyDescent="0.3">
      <c r="A982" s="4">
        <v>980</v>
      </c>
      <c r="B982" t="s">
        <v>4751</v>
      </c>
      <c r="C982">
        <v>556.94000000000005</v>
      </c>
      <c r="D982">
        <v>401.76732319269189</v>
      </c>
      <c r="E982">
        <v>403.07925268499832</v>
      </c>
      <c r="F982">
        <v>322.93225572407181</v>
      </c>
      <c r="G982">
        <v>497.39153832156961</v>
      </c>
      <c r="H982">
        <v>-78.093443591434081</v>
      </c>
      <c r="I982">
        <v>-77.666025787826555</v>
      </c>
      <c r="J982">
        <v>-90.264302412944033</v>
      </c>
      <c r="K982">
        <v>-66.392763981786715</v>
      </c>
      <c r="L982">
        <v>275.70822895558672</v>
      </c>
      <c r="M982">
        <v>273.5178097927801</v>
      </c>
      <c r="N982">
        <v>265.58200491332269</v>
      </c>
      <c r="O982">
        <v>292.39273974422639</v>
      </c>
      <c r="P982">
        <v>13.27884446201651</v>
      </c>
      <c r="Q982">
        <v>13.23841968364782</v>
      </c>
      <c r="R982">
        <v>11.41526083336861</v>
      </c>
      <c r="S982">
        <v>15.04592766764531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48.514957505355852</v>
      </c>
      <c r="AG982">
        <v>48.129430370443323</v>
      </c>
      <c r="AH982">
        <v>46.733588946785723</v>
      </c>
      <c r="AI982">
        <v>51.450052144465332</v>
      </c>
      <c r="AJ982">
        <v>0.36961678696240757</v>
      </c>
      <c r="AK982">
        <v>0.36961674270942962</v>
      </c>
      <c r="AL982">
        <v>0.36961054667079241</v>
      </c>
      <c r="AM982">
        <v>0.36962305322365713</v>
      </c>
      <c r="AN982">
        <v>0.17024516082120661</v>
      </c>
      <c r="AO982">
        <v>0.17024516082120661</v>
      </c>
      <c r="AP982">
        <v>0.17024516082120661</v>
      </c>
      <c r="AQ982">
        <v>0.17024516082120661</v>
      </c>
      <c r="AR982">
        <v>9.5309231724747985</v>
      </c>
      <c r="AS982">
        <v>9.5309231724747967</v>
      </c>
      <c r="AT982">
        <v>9.5309231724747967</v>
      </c>
      <c r="AU982">
        <v>9.5309231724747967</v>
      </c>
      <c r="AV982" t="str">
        <f>VLOOKUP(Sheet1[[#This Row],[NPDES ID2]],Combined_Sheet__Major_Only___2[[NPDES ID2]:[ECHO BFR]],3,FALSE)</f>
        <v>DE</v>
      </c>
      <c r="AW982" t="s">
        <v>54</v>
      </c>
      <c r="AX982" t="str">
        <f>VLOOKUP(Sheet1[[#This Row],[NPDES ID2]],Combined_Sheet__Major_Only___2[[NPDES ID2]:[ECHO BFR]],27,FALSE)</f>
        <v>other</v>
      </c>
      <c r="AY982" t="str">
        <f>VLOOKUP(Sheet1[[#This Row],[NPDES ID2]],Combined_Sheet__Major_Only___2[[NPDES ID2]:[ECHO BFR]],28,FALSE)</f>
        <v>heatDry</v>
      </c>
      <c r="AZ982" t="str">
        <f>VLOOKUP(Sheet1[[#This Row],[NPDES ID2]],Combined_Sheet__Major_Only___2[[NPDES ID2]:[ECHO BFR]],29,FALSE)</f>
        <v>thickening</v>
      </c>
      <c r="BA982">
        <f>VLOOKUP(Sheet1[[#This Row],[NPDES ID2]],Combined_Sheet__Major_Only___2[[NPDES ID2]:[ECHO BFR]],17,FALSE)</f>
        <v>38.523212000000001</v>
      </c>
      <c r="BB982">
        <f>VLOOKUP(Sheet1[[#This Row],[NPDES ID2]],Combined_Sheet__Major_Only___2[[NPDES ID2]:[ECHO BFR]],18,FALSE)</f>
        <v>-75.090427000000005</v>
      </c>
      <c r="BC982" t="str">
        <f>IF(ISNUMBER(SEARCH("aerobic",$AW982)),"aerobic","")</f>
        <v/>
      </c>
      <c r="BD982" t="str">
        <f>IF(ISNUMBER(SEARCH("anaer",$AW982)),"anaer","")</f>
        <v/>
      </c>
      <c r="BE982" t="str">
        <f>IF(ISNUMBER(SEARCH("thickening",$AZ982)),"thickening","")</f>
        <v>thickening</v>
      </c>
      <c r="BF982" s="2" t="str">
        <f>IF(ISNUMBER(SEARCH("airDry",$AW982)),"airDry","")</f>
        <v/>
      </c>
      <c r="BG982" s="2" t="str">
        <f>IF(ISNUMBER(SEARCH("heatDry",$AY982)),"heatDry","")</f>
        <v>heatDry</v>
      </c>
      <c r="BH982" s="2" t="str">
        <f>IF(AND(ISNUMBER(SEARCH("aerobic",$AW982)),ISNUMBER(SEARCH("anaer",$AW982))),"Combined Aer and Anaer.","")</f>
        <v/>
      </c>
    </row>
    <row r="983" spans="1:60" x14ac:dyDescent="0.3">
      <c r="A983" s="4">
        <v>981</v>
      </c>
      <c r="B983" t="s">
        <v>4756</v>
      </c>
      <c r="C983">
        <v>546.5</v>
      </c>
      <c r="D983">
        <v>310.13824265266589</v>
      </c>
      <c r="E983">
        <v>309.27089986581831</v>
      </c>
      <c r="F983">
        <v>246.9840297379499</v>
      </c>
      <c r="G983">
        <v>379.29059345880182</v>
      </c>
      <c r="H983">
        <v>-76.859749451149128</v>
      </c>
      <c r="I983">
        <v>-78.152197686559617</v>
      </c>
      <c r="J983">
        <v>-91.070511183809032</v>
      </c>
      <c r="K983">
        <v>-61.055347236222637</v>
      </c>
      <c r="L983">
        <v>353.56598571705371</v>
      </c>
      <c r="M983">
        <v>352.03531939448419</v>
      </c>
      <c r="N983">
        <v>346.48743052095409</v>
      </c>
      <c r="O983">
        <v>365.2296195292696</v>
      </c>
      <c r="P983">
        <v>12.88964255760313</v>
      </c>
      <c r="Q983">
        <v>13.02813190096505</v>
      </c>
      <c r="R983">
        <v>10.496568573274081</v>
      </c>
      <c r="S983">
        <v>14.75105714055384</v>
      </c>
      <c r="T983">
        <v>108.7813100260763</v>
      </c>
      <c r="U983">
        <v>108.78113930967601</v>
      </c>
      <c r="V983">
        <v>108.7080452540074</v>
      </c>
      <c r="W983">
        <v>108.8538716038434</v>
      </c>
      <c r="X983">
        <v>7568.5230705534832</v>
      </c>
      <c r="Y983">
        <v>7596.0884554617132</v>
      </c>
      <c r="Z983">
        <v>7329.4283728328091</v>
      </c>
      <c r="AA983">
        <v>7720.864911880376</v>
      </c>
      <c r="AB983">
        <v>1452.2188576739979</v>
      </c>
      <c r="AC983">
        <v>1437.4461642118081</v>
      </c>
      <c r="AD983">
        <v>1218.2454937813391</v>
      </c>
      <c r="AE983">
        <v>1754.025878710816</v>
      </c>
      <c r="AF983">
        <v>63.404961115620438</v>
      </c>
      <c r="AG983">
        <v>63.130224563334181</v>
      </c>
      <c r="AH983">
        <v>62.136895404895498</v>
      </c>
      <c r="AI983">
        <v>65.494540656925494</v>
      </c>
      <c r="AJ983">
        <v>0.55099217945551959</v>
      </c>
      <c r="AK983">
        <v>0.55099204476017827</v>
      </c>
      <c r="AL983">
        <v>0.55097320554789919</v>
      </c>
      <c r="AM983">
        <v>0.5510112327133686</v>
      </c>
      <c r="AN983">
        <v>0.97696071041438115</v>
      </c>
      <c r="AO983">
        <v>0.97696071041438148</v>
      </c>
      <c r="AP983">
        <v>0.97696071041438148</v>
      </c>
      <c r="AQ983">
        <v>0.97696071041438148</v>
      </c>
      <c r="AR983">
        <v>13.25605336447175</v>
      </c>
      <c r="AS983">
        <v>13.256053364471761</v>
      </c>
      <c r="AT983">
        <v>13.256053364471761</v>
      </c>
      <c r="AU983">
        <v>13.256053364471761</v>
      </c>
      <c r="AV983" t="str">
        <f>VLOOKUP(Sheet1[[#This Row],[NPDES ID2]],Combined_Sheet__Major_Only___2[[NPDES ID2]:[ECHO BFR]],3,FALSE)</f>
        <v>NH</v>
      </c>
      <c r="AW983" t="s">
        <v>41</v>
      </c>
      <c r="AX983" t="str">
        <f>VLOOKUP(Sheet1[[#This Row],[NPDES ID2]],Combined_Sheet__Major_Only___2[[NPDES ID2]:[ECHO BFR]],27,FALSE)</f>
        <v>-</v>
      </c>
      <c r="AY983" t="str">
        <f>VLOOKUP(Sheet1[[#This Row],[NPDES ID2]],Combined_Sheet__Major_Only___2[[NPDES ID2]:[ECHO BFR]],28,FALSE)</f>
        <v>-</v>
      </c>
      <c r="AZ983" t="str">
        <f>VLOOKUP(Sheet1[[#This Row],[NPDES ID2]],Combined_Sheet__Major_Only___2[[NPDES ID2]:[ECHO BFR]],29,FALSE)</f>
        <v>thickening</v>
      </c>
      <c r="BA983">
        <f>VLOOKUP(Sheet1[[#This Row],[NPDES ID2]],Combined_Sheet__Major_Only___2[[NPDES ID2]:[ECHO BFR]],17,FALSE)</f>
        <v>44.308819999999997</v>
      </c>
      <c r="BB983">
        <f>VLOOKUP(Sheet1[[#This Row],[NPDES ID2]],Combined_Sheet__Major_Only___2[[NPDES ID2]:[ECHO BFR]],18,FALSE)</f>
        <v>-71.790480000000002</v>
      </c>
      <c r="BC983" t="str">
        <f>IF(ISNUMBER(SEARCH("aerobic",$AW983)),"aerobic","")</f>
        <v>aerobic</v>
      </c>
      <c r="BD983" t="str">
        <f>IF(ISNUMBER(SEARCH("anaer",$AW983)),"anaer","")</f>
        <v/>
      </c>
      <c r="BE983" t="str">
        <f>IF(ISNUMBER(SEARCH("thickening",$AZ983)),"thickening","")</f>
        <v>thickening</v>
      </c>
      <c r="BF983" s="3" t="str">
        <f>IF(ISNUMBER(SEARCH("airDry",$AW983)),"airDry","")</f>
        <v/>
      </c>
      <c r="BG983" s="3" t="str">
        <f>IF(ISNUMBER(SEARCH("heatDry",$AY983)),"heatDry","")</f>
        <v/>
      </c>
      <c r="BH983" s="3" t="str">
        <f>IF(AND(ISNUMBER(SEARCH("aerobic",$AW983)),ISNUMBER(SEARCH("anaer",$AW983))),"Combined Aer and Anaer.","")</f>
        <v/>
      </c>
    </row>
    <row r="984" spans="1:60" x14ac:dyDescent="0.3">
      <c r="A984" s="4">
        <v>982</v>
      </c>
      <c r="B984" t="s">
        <v>4761</v>
      </c>
      <c r="C984">
        <v>540</v>
      </c>
      <c r="D984">
        <v>386.95991986272247</v>
      </c>
      <c r="E984">
        <v>387.19414722642608</v>
      </c>
      <c r="F984">
        <v>311.22304122162922</v>
      </c>
      <c r="G984">
        <v>477.68641569233279</v>
      </c>
      <c r="H984">
        <v>-77.868115787114888</v>
      </c>
      <c r="I984">
        <v>-77.837784500309994</v>
      </c>
      <c r="J984">
        <v>-90.564558998671842</v>
      </c>
      <c r="K984">
        <v>-65.129580386143857</v>
      </c>
      <c r="L984">
        <v>281.84597878261121</v>
      </c>
      <c r="M984">
        <v>279.83018956958301</v>
      </c>
      <c r="N984">
        <v>272.52605122118149</v>
      </c>
      <c r="O984">
        <v>297.20226796567749</v>
      </c>
      <c r="P984">
        <v>12.853268358820969</v>
      </c>
      <c r="Q984">
        <v>12.79764506810141</v>
      </c>
      <c r="R984">
        <v>10.903643821275329</v>
      </c>
      <c r="S984">
        <v>14.620694864527779</v>
      </c>
      <c r="T984">
        <v>43.814031399079937</v>
      </c>
      <c r="U984">
        <v>43.813960944653971</v>
      </c>
      <c r="V984">
        <v>43.783795127396289</v>
      </c>
      <c r="W984">
        <v>43.843977463432637</v>
      </c>
      <c r="X984">
        <v>3780.4695874678218</v>
      </c>
      <c r="Y984">
        <v>3802.9965330246491</v>
      </c>
      <c r="Z984">
        <v>3584.7047631118239</v>
      </c>
      <c r="AA984">
        <v>3906.707774637006</v>
      </c>
      <c r="AB984">
        <v>1044.0502788189899</v>
      </c>
      <c r="AC984">
        <v>1013.465995205792</v>
      </c>
      <c r="AD984">
        <v>809.17227443226341</v>
      </c>
      <c r="AE984">
        <v>1420.65218548145</v>
      </c>
      <c r="AF984">
        <v>51.151322169228798</v>
      </c>
      <c r="AG984">
        <v>50.785336367540907</v>
      </c>
      <c r="AH984">
        <v>49.460677416401047</v>
      </c>
      <c r="AI984">
        <v>53.937007604356978</v>
      </c>
      <c r="AJ984">
        <v>0.40163760333428372</v>
      </c>
      <c r="AK984">
        <v>0.4016375293461375</v>
      </c>
      <c r="AL984">
        <v>0.40162717565982647</v>
      </c>
      <c r="AM984">
        <v>0.40164807451500129</v>
      </c>
      <c r="AN984">
        <v>0.94547004045584127</v>
      </c>
      <c r="AO984">
        <v>0.94547004045584104</v>
      </c>
      <c r="AP984">
        <v>0.94547004045584104</v>
      </c>
      <c r="AQ984">
        <v>0.94547004045584104</v>
      </c>
      <c r="AR984">
        <v>8.8883771975447932</v>
      </c>
      <c r="AS984">
        <v>8.8883771975447932</v>
      </c>
      <c r="AT984">
        <v>8.8883771975447932</v>
      </c>
      <c r="AU984">
        <v>8.8883771975447932</v>
      </c>
      <c r="AV984" t="str">
        <f>VLOOKUP(Sheet1[[#This Row],[NPDES ID2]],Combined_Sheet__Major_Only___2[[NPDES ID2]:[ECHO BFR]],3,FALSE)</f>
        <v>IL</v>
      </c>
      <c r="AW984" t="s">
        <v>54</v>
      </c>
      <c r="AX984" t="str">
        <f>VLOOKUP(Sheet1[[#This Row],[NPDES ID2]],Combined_Sheet__Major_Only___2[[NPDES ID2]:[ECHO BFR]],27,FALSE)</f>
        <v>-</v>
      </c>
      <c r="AY984" t="str">
        <f>VLOOKUP(Sheet1[[#This Row],[NPDES ID2]],Combined_Sheet__Major_Only___2[[NPDES ID2]:[ECHO BFR]],28,FALSE)</f>
        <v>-</v>
      </c>
      <c r="AZ984" t="str">
        <f>VLOOKUP(Sheet1[[#This Row],[NPDES ID2]],Combined_Sheet__Major_Only___2[[NPDES ID2]:[ECHO BFR]],29,FALSE)</f>
        <v>preliminaryOps, thickening</v>
      </c>
      <c r="BA984">
        <f>VLOOKUP(Sheet1[[#This Row],[NPDES ID2]],Combined_Sheet__Major_Only___2[[NPDES ID2]:[ECHO BFR]],17,FALSE)</f>
        <v>40.082360000000001</v>
      </c>
      <c r="BB984">
        <f>VLOOKUP(Sheet1[[#This Row],[NPDES ID2]],Combined_Sheet__Major_Only___2[[NPDES ID2]:[ECHO BFR]],18,FALSE)</f>
        <v>-88.332920000000001</v>
      </c>
      <c r="BC984" t="str">
        <f>IF(ISNUMBER(SEARCH("aerobic",$AW984)),"aerobic","")</f>
        <v/>
      </c>
      <c r="BD984" t="str">
        <f>IF(ISNUMBER(SEARCH("anaer",$AW984)),"anaer","")</f>
        <v/>
      </c>
      <c r="BE984" t="str">
        <f>IF(ISNUMBER(SEARCH("thickening",$AZ984)),"thickening","")</f>
        <v>thickening</v>
      </c>
      <c r="BF984" s="2" t="str">
        <f>IF(ISNUMBER(SEARCH("airDry",$AW984)),"airDry","")</f>
        <v/>
      </c>
      <c r="BG984" s="2" t="str">
        <f>IF(ISNUMBER(SEARCH("heatDry",$AY984)),"heatDry","")</f>
        <v/>
      </c>
      <c r="BH984" s="2" t="str">
        <f>IF(AND(ISNUMBER(SEARCH("aerobic",$AW984)),ISNUMBER(SEARCH("anaer",$AW984))),"Combined Aer and Anaer.","")</f>
        <v/>
      </c>
    </row>
    <row r="985" spans="1:60" x14ac:dyDescent="0.3">
      <c r="A985" s="4">
        <v>983</v>
      </c>
      <c r="B985" t="s">
        <v>4765</v>
      </c>
      <c r="C985">
        <v>539.75</v>
      </c>
      <c r="D985">
        <v>330.22941046303538</v>
      </c>
      <c r="E985">
        <v>329.74442747020669</v>
      </c>
      <c r="F985">
        <v>263.76650594428651</v>
      </c>
      <c r="G985">
        <v>404.44474666832139</v>
      </c>
      <c r="H985">
        <v>-77.23764114325914</v>
      </c>
      <c r="I985">
        <v>-78.307398050675658</v>
      </c>
      <c r="J985">
        <v>-90.884916358912847</v>
      </c>
      <c r="K985">
        <v>-62.39062092415692</v>
      </c>
      <c r="L985">
        <v>330.05923226679448</v>
      </c>
      <c r="M985">
        <v>328.40425552945158</v>
      </c>
      <c r="N985">
        <v>322.40825287633282</v>
      </c>
      <c r="O985">
        <v>342.66541420753379</v>
      </c>
      <c r="P985">
        <v>12.765972201870319</v>
      </c>
      <c r="Q985">
        <v>12.863991522942159</v>
      </c>
      <c r="R985">
        <v>10.499760154696659</v>
      </c>
      <c r="S985">
        <v>14.662831765117639</v>
      </c>
      <c r="T985">
        <v>4.2126386012553221</v>
      </c>
      <c r="U985">
        <v>4.212629262423409</v>
      </c>
      <c r="V985">
        <v>4.2086307414933017</v>
      </c>
      <c r="W985">
        <v>4.2166079936329854</v>
      </c>
      <c r="X985">
        <v>310.12323939332072</v>
      </c>
      <c r="Y985">
        <v>311.390844204551</v>
      </c>
      <c r="Z985">
        <v>298.8707018192008</v>
      </c>
      <c r="AA985">
        <v>317.35473234270972</v>
      </c>
      <c r="AB985">
        <v>58.686730362786292</v>
      </c>
      <c r="AC985">
        <v>58.136545776954677</v>
      </c>
      <c r="AD985">
        <v>49.28409046232364</v>
      </c>
      <c r="AE985">
        <v>70.883409827453463</v>
      </c>
      <c r="AF985">
        <v>59.928317292326348</v>
      </c>
      <c r="AG985">
        <v>59.627733929284901</v>
      </c>
      <c r="AH985">
        <v>58.539645462539681</v>
      </c>
      <c r="AI985">
        <v>62.216415112214307</v>
      </c>
      <c r="AJ985">
        <v>0.50854260411320973</v>
      </c>
      <c r="AK985">
        <v>0.50854255420819627</v>
      </c>
      <c r="AL985">
        <v>0.50853556551743817</v>
      </c>
      <c r="AM985">
        <v>0.50854967197587608</v>
      </c>
      <c r="AN985">
        <v>0.67315943949158286</v>
      </c>
      <c r="AO985">
        <v>0.67315943949158275</v>
      </c>
      <c r="AP985">
        <v>0.67315943949158275</v>
      </c>
      <c r="AQ985">
        <v>0.67315943949158275</v>
      </c>
      <c r="AR985">
        <v>12.62646618164529</v>
      </c>
      <c r="AS985">
        <v>12.62646618164529</v>
      </c>
      <c r="AT985">
        <v>12.62646618164529</v>
      </c>
      <c r="AU985">
        <v>12.62646618164529</v>
      </c>
      <c r="AV985" t="str">
        <f>VLOOKUP(Sheet1[[#This Row],[NPDES ID2]],Combined_Sheet__Major_Only___2[[NPDES ID2]:[ECHO BFR]],3,FALSE)</f>
        <v>TX</v>
      </c>
      <c r="AW985" t="s">
        <v>118</v>
      </c>
      <c r="AX985" t="str">
        <f>VLOOKUP(Sheet1[[#This Row],[NPDES ID2]],Combined_Sheet__Major_Only___2[[NPDES ID2]:[ECHO BFR]],27,FALSE)</f>
        <v>-</v>
      </c>
      <c r="AY985" t="str">
        <f>VLOOKUP(Sheet1[[#This Row],[NPDES ID2]],Combined_Sheet__Major_Only___2[[NPDES ID2]:[ECHO BFR]],28,FALSE)</f>
        <v>-</v>
      </c>
      <c r="AZ985" t="str">
        <f>VLOOKUP(Sheet1[[#This Row],[NPDES ID2]],Combined_Sheet__Major_Only___2[[NPDES ID2]:[ECHO BFR]],29,FALSE)</f>
        <v>preliminaryOps</v>
      </c>
      <c r="BA985">
        <f>VLOOKUP(Sheet1[[#This Row],[NPDES ID2]],Combined_Sheet__Major_Only___2[[NPDES ID2]:[ECHO BFR]],17,FALSE)</f>
        <v>30.71097</v>
      </c>
      <c r="BB985">
        <f>VLOOKUP(Sheet1[[#This Row],[NPDES ID2]],Combined_Sheet__Major_Only___2[[NPDES ID2]:[ECHO BFR]],18,FALSE)</f>
        <v>-94.934389999999993</v>
      </c>
      <c r="BC985" t="str">
        <f>IF(ISNUMBER(SEARCH("aerobic",$AW985)),"aerobic","")</f>
        <v>aerobic</v>
      </c>
      <c r="BD985" t="str">
        <f>IF(ISNUMBER(SEARCH("anaer",$AW985)),"anaer","")</f>
        <v/>
      </c>
      <c r="BE985" t="str">
        <f>IF(ISNUMBER(SEARCH("thickening",$AZ985)),"thickening","")</f>
        <v/>
      </c>
      <c r="BF985" s="3" t="str">
        <f>IF(ISNUMBER(SEARCH("airDry",$AW985)),"airDry","")</f>
        <v>airDry</v>
      </c>
      <c r="BG985" s="3" t="str">
        <f>IF(ISNUMBER(SEARCH("heatDry",$AY985)),"heatDry","")</f>
        <v/>
      </c>
      <c r="BH985" s="3" t="str">
        <f>IF(AND(ISNUMBER(SEARCH("aerobic",$AW985)),ISNUMBER(SEARCH("anaer",$AW985))),"Combined Aer and Anaer.","")</f>
        <v/>
      </c>
    </row>
    <row r="986" spans="1:60" x14ac:dyDescent="0.3">
      <c r="A986" s="4">
        <v>984</v>
      </c>
      <c r="B986" t="s">
        <v>4770</v>
      </c>
      <c r="C986">
        <v>535.01</v>
      </c>
      <c r="D986">
        <v>403.95511803607451</v>
      </c>
      <c r="E986">
        <v>404.92578849225441</v>
      </c>
      <c r="F986">
        <v>324.72984636633191</v>
      </c>
      <c r="G986">
        <v>499.71632239111591</v>
      </c>
      <c r="H986">
        <v>-78.00307441574752</v>
      </c>
      <c r="I986">
        <v>-77.697538563033817</v>
      </c>
      <c r="J986">
        <v>-90.308788978716393</v>
      </c>
      <c r="K986">
        <v>-66.029042495858718</v>
      </c>
      <c r="L986">
        <v>268.80086732207621</v>
      </c>
      <c r="M986">
        <v>266.72614853922079</v>
      </c>
      <c r="N986">
        <v>259.2085722373447</v>
      </c>
      <c r="O986">
        <v>284.60590899922829</v>
      </c>
      <c r="P986">
        <v>12.750154138031069</v>
      </c>
      <c r="Q986">
        <v>12.7239436055031</v>
      </c>
      <c r="R986">
        <v>10.920419339515311</v>
      </c>
      <c r="S986">
        <v>14.438845563451491</v>
      </c>
      <c r="T986">
        <v>44.330779248443292</v>
      </c>
      <c r="U986">
        <v>44.330707996536482</v>
      </c>
      <c r="V986">
        <v>44.300200729315932</v>
      </c>
      <c r="W986">
        <v>44.361064275353343</v>
      </c>
      <c r="X986">
        <v>3974.133023431973</v>
      </c>
      <c r="Y986">
        <v>3999.5883862322898</v>
      </c>
      <c r="Z986">
        <v>3752.5091404029649</v>
      </c>
      <c r="AA986">
        <v>4117.4646666977224</v>
      </c>
      <c r="AB986">
        <v>1078.5741843964649</v>
      </c>
      <c r="AC986">
        <v>1046.052873303217</v>
      </c>
      <c r="AD986">
        <v>837.92394399770126</v>
      </c>
      <c r="AE986">
        <v>1464.444248998471</v>
      </c>
      <c r="AF986">
        <v>49.238818425239181</v>
      </c>
      <c r="AG986">
        <v>48.858630482034741</v>
      </c>
      <c r="AH986">
        <v>47.482477915021711</v>
      </c>
      <c r="AI986">
        <v>52.132735839607093</v>
      </c>
      <c r="AJ986">
        <v>0.37840377077912563</v>
      </c>
      <c r="AK986">
        <v>0.37840370065286788</v>
      </c>
      <c r="AL986">
        <v>0.37839388748038533</v>
      </c>
      <c r="AM986">
        <v>0.37841369531467811</v>
      </c>
      <c r="AN986">
        <v>0.94605649717077045</v>
      </c>
      <c r="AO986">
        <v>0.94605649717077023</v>
      </c>
      <c r="AP986">
        <v>0.94605649717077023</v>
      </c>
      <c r="AQ986">
        <v>0.94605649717077023</v>
      </c>
      <c r="AR986">
        <v>8.6253744502764906</v>
      </c>
      <c r="AS986">
        <v>8.6253744502764889</v>
      </c>
      <c r="AT986">
        <v>8.6253744502764889</v>
      </c>
      <c r="AU986">
        <v>8.6253744502764889</v>
      </c>
      <c r="AV986" t="str">
        <f>VLOOKUP(Sheet1[[#This Row],[NPDES ID2]],Combined_Sheet__Major_Only___2[[NPDES ID2]:[ECHO BFR]],3,FALSE)</f>
        <v>PA</v>
      </c>
      <c r="AW986" t="s">
        <v>87</v>
      </c>
      <c r="AX986" t="str">
        <f>VLOOKUP(Sheet1[[#This Row],[NPDES ID2]],Combined_Sheet__Major_Only___2[[NPDES ID2]:[ECHO BFR]],27,FALSE)</f>
        <v>tempSludgeStore</v>
      </c>
      <c r="AY986" t="str">
        <f>VLOOKUP(Sheet1[[#This Row],[NPDES ID2]],Combined_Sheet__Major_Only___2[[NPDES ID2]:[ECHO BFR]],28,FALSE)</f>
        <v>-</v>
      </c>
      <c r="AZ986" t="str">
        <f>VLOOKUP(Sheet1[[#This Row],[NPDES ID2]],Combined_Sheet__Major_Only___2[[NPDES ID2]:[ECHO BFR]],29,FALSE)</f>
        <v>preliminaryOps, thickening</v>
      </c>
      <c r="BA986">
        <f>VLOOKUP(Sheet1[[#This Row],[NPDES ID2]],Combined_Sheet__Major_Only___2[[NPDES ID2]:[ECHO BFR]],17,FALSE)</f>
        <v>39.763908999999998</v>
      </c>
      <c r="BB986">
        <f>VLOOKUP(Sheet1[[#This Row],[NPDES ID2]],Combined_Sheet__Major_Only___2[[NPDES ID2]:[ECHO BFR]],18,FALSE)</f>
        <v>-76.703271999999998</v>
      </c>
      <c r="BC986" t="str">
        <f>IF(ISNUMBER(SEARCH("aerobic",$AW986)),"aerobic","")</f>
        <v/>
      </c>
      <c r="BD986" t="str">
        <f>IF(ISNUMBER(SEARCH("anaer",$AW986)),"anaer","")</f>
        <v/>
      </c>
      <c r="BE986" t="str">
        <f>IF(ISNUMBER(SEARCH("thickening",$AZ986)),"thickening","")</f>
        <v>thickening</v>
      </c>
      <c r="BF986" s="2" t="str">
        <f>IF(ISNUMBER(SEARCH("airDry",$AW986)),"airDry","")</f>
        <v/>
      </c>
      <c r="BG986" s="2" t="str">
        <f>IF(ISNUMBER(SEARCH("heatDry",$AY986)),"heatDry","")</f>
        <v/>
      </c>
      <c r="BH986" s="2" t="str">
        <f>IF(AND(ISNUMBER(SEARCH("aerobic",$AW986)),ISNUMBER(SEARCH("anaer",$AW986))),"Combined Aer and Anaer.","")</f>
        <v/>
      </c>
    </row>
    <row r="987" spans="1:60" x14ac:dyDescent="0.3">
      <c r="A987" s="4">
        <v>985</v>
      </c>
      <c r="B987" t="s">
        <v>4774</v>
      </c>
      <c r="C987">
        <v>530.48</v>
      </c>
      <c r="D987">
        <v>335.98981507287959</v>
      </c>
      <c r="E987">
        <v>335.41248124214468</v>
      </c>
      <c r="F987">
        <v>268.50754879268311</v>
      </c>
      <c r="G987">
        <v>411.67540575310858</v>
      </c>
      <c r="H987">
        <v>-77.237406495058494</v>
      </c>
      <c r="I987">
        <v>-78.289675559902406</v>
      </c>
      <c r="J987">
        <v>-90.734557839875464</v>
      </c>
      <c r="K987">
        <v>-62.47011827718822</v>
      </c>
      <c r="L987">
        <v>321.68274842908107</v>
      </c>
      <c r="M987">
        <v>320.03613920179879</v>
      </c>
      <c r="N987">
        <v>314.06948742728702</v>
      </c>
      <c r="O987">
        <v>334.22704552818652</v>
      </c>
      <c r="P987">
        <v>12.55144971220829</v>
      </c>
      <c r="Q987">
        <v>12.65505538825928</v>
      </c>
      <c r="R987">
        <v>10.35081936944831</v>
      </c>
      <c r="S987">
        <v>14.429150789567609</v>
      </c>
      <c r="T987">
        <v>57.243448467580677</v>
      </c>
      <c r="U987">
        <v>57.243357287954311</v>
      </c>
      <c r="V987">
        <v>57.204317754114683</v>
      </c>
      <c r="W987">
        <v>57.282203604982548</v>
      </c>
      <c r="X987">
        <v>4249.6531906426526</v>
      </c>
      <c r="Y987">
        <v>4267.9222662662096</v>
      </c>
      <c r="Z987">
        <v>4091.1842458451001</v>
      </c>
      <c r="AA987">
        <v>4350.9089937377221</v>
      </c>
      <c r="AB987">
        <v>756.47032579616143</v>
      </c>
      <c r="AC987">
        <v>750.30440663569175</v>
      </c>
      <c r="AD987">
        <v>641.70557318761803</v>
      </c>
      <c r="AE987">
        <v>904.12270691461981</v>
      </c>
      <c r="AF987">
        <v>59.428723048098199</v>
      </c>
      <c r="AG987">
        <v>59.124367415305898</v>
      </c>
      <c r="AH987">
        <v>58.02307745910749</v>
      </c>
      <c r="AI987">
        <v>61.74486528021491</v>
      </c>
      <c r="AJ987">
        <v>0.50244690290457183</v>
      </c>
      <c r="AK987">
        <v>0.50244681865478602</v>
      </c>
      <c r="AL987">
        <v>0.50243502732323975</v>
      </c>
      <c r="AM987">
        <v>0.50245882800088482</v>
      </c>
      <c r="AN987">
        <v>0.95748273907631198</v>
      </c>
      <c r="AO987">
        <v>0.95748273907631232</v>
      </c>
      <c r="AP987">
        <v>0.95748273907631232</v>
      </c>
      <c r="AQ987">
        <v>0.95748273907631232</v>
      </c>
      <c r="AR987">
        <v>12.96446601100283</v>
      </c>
      <c r="AS987">
        <v>12.96446601100283</v>
      </c>
      <c r="AT987">
        <v>12.96446601100283</v>
      </c>
      <c r="AU987">
        <v>12.96446601100283</v>
      </c>
      <c r="AV987" t="str">
        <f>VLOOKUP(Sheet1[[#This Row],[NPDES ID2]],Combined_Sheet__Major_Only___2[[NPDES ID2]:[ECHO BFR]],3,FALSE)</f>
        <v>TX</v>
      </c>
      <c r="AW987" t="s">
        <v>41</v>
      </c>
      <c r="AX987" t="str">
        <f>VLOOKUP(Sheet1[[#This Row],[NPDES ID2]],Combined_Sheet__Major_Only___2[[NPDES ID2]:[ECHO BFR]],27,FALSE)</f>
        <v>-</v>
      </c>
      <c r="AY987" t="str">
        <f>VLOOKUP(Sheet1[[#This Row],[NPDES ID2]],Combined_Sheet__Major_Only___2[[NPDES ID2]:[ECHO BFR]],28,FALSE)</f>
        <v>-</v>
      </c>
      <c r="AZ987" t="str">
        <f>VLOOKUP(Sheet1[[#This Row],[NPDES ID2]],Combined_Sheet__Major_Only___2[[NPDES ID2]:[ECHO BFR]],29,FALSE)</f>
        <v>preliminaryOps, thickening</v>
      </c>
      <c r="BA987">
        <f>VLOOKUP(Sheet1[[#This Row],[NPDES ID2]],Combined_Sheet__Major_Only___2[[NPDES ID2]:[ECHO BFR]],17,FALSE)</f>
        <v>29.957439999999998</v>
      </c>
      <c r="BB987">
        <f>VLOOKUP(Sheet1[[#This Row],[NPDES ID2]],Combined_Sheet__Major_Only___2[[NPDES ID2]:[ECHO BFR]],18,FALSE)</f>
        <v>-93.999790000000004</v>
      </c>
      <c r="BC987" t="str">
        <f>IF(ISNUMBER(SEARCH("aerobic",$AW987)),"aerobic","")</f>
        <v>aerobic</v>
      </c>
      <c r="BD987" t="str">
        <f>IF(ISNUMBER(SEARCH("anaer",$AW987)),"anaer","")</f>
        <v/>
      </c>
      <c r="BE987" t="str">
        <f>IF(ISNUMBER(SEARCH("thickening",$AZ987)),"thickening","")</f>
        <v>thickening</v>
      </c>
      <c r="BF987" s="3" t="str">
        <f>IF(ISNUMBER(SEARCH("airDry",$AW987)),"airDry","")</f>
        <v/>
      </c>
      <c r="BG987" s="3" t="str">
        <f>IF(ISNUMBER(SEARCH("heatDry",$AY987)),"heatDry","")</f>
        <v/>
      </c>
      <c r="BH987" s="3" t="str">
        <f>IF(AND(ISNUMBER(SEARCH("aerobic",$AW987)),ISNUMBER(SEARCH("anaer",$AW987))),"Combined Aer and Anaer.","")</f>
        <v/>
      </c>
    </row>
    <row r="988" spans="1:60" x14ac:dyDescent="0.3">
      <c r="A988" s="4">
        <v>986</v>
      </c>
      <c r="B988" t="s">
        <v>4779</v>
      </c>
      <c r="C988">
        <v>518</v>
      </c>
      <c r="D988">
        <v>320.89188449419908</v>
      </c>
      <c r="E988">
        <v>320.04048521141613</v>
      </c>
      <c r="F988">
        <v>255.68888539410261</v>
      </c>
      <c r="G988">
        <v>393.81481279284651</v>
      </c>
      <c r="H988">
        <v>-76.953063050870583</v>
      </c>
      <c r="I988">
        <v>-78.258431266091463</v>
      </c>
      <c r="J988">
        <v>-91.223312754011701</v>
      </c>
      <c r="K988">
        <v>-61.36044624574118</v>
      </c>
      <c r="L988">
        <v>332.97290580061622</v>
      </c>
      <c r="M988">
        <v>331.50576661251171</v>
      </c>
      <c r="N988">
        <v>326.18952321904789</v>
      </c>
      <c r="O988">
        <v>344.14979576045857</v>
      </c>
      <c r="P988">
        <v>12.221673817604101</v>
      </c>
      <c r="Q988">
        <v>12.34810996626311</v>
      </c>
      <c r="R988">
        <v>9.9643158321372027</v>
      </c>
      <c r="S988">
        <v>13.992441008375121</v>
      </c>
      <c r="T988">
        <v>51.678068216937319</v>
      </c>
      <c r="U988">
        <v>51.677985626188637</v>
      </c>
      <c r="V988">
        <v>51.642623512356373</v>
      </c>
      <c r="W988">
        <v>51.713172723718031</v>
      </c>
      <c r="X988">
        <v>3618.8344963061272</v>
      </c>
      <c r="Y988">
        <v>3632.2257837902898</v>
      </c>
      <c r="Z988">
        <v>3502.557592147572</v>
      </c>
      <c r="AA988">
        <v>3692.9620472652268</v>
      </c>
      <c r="AB988">
        <v>608.59540976340986</v>
      </c>
      <c r="AC988">
        <v>604.11186079420668</v>
      </c>
      <c r="AD988">
        <v>521.50332387211176</v>
      </c>
      <c r="AE988">
        <v>717.91619484925241</v>
      </c>
      <c r="AF988">
        <v>62.996341611616707</v>
      </c>
      <c r="AG988">
        <v>62.718623788965047</v>
      </c>
      <c r="AH988">
        <v>61.713762674207132</v>
      </c>
      <c r="AI988">
        <v>65.109708845686953</v>
      </c>
      <c r="AJ988">
        <v>0.54600036070488012</v>
      </c>
      <c r="AK988">
        <v>0.54600028064409667</v>
      </c>
      <c r="AL988">
        <v>0.5459890735815548</v>
      </c>
      <c r="AM988">
        <v>0.5460116948506295</v>
      </c>
      <c r="AN988">
        <v>0.95321119339616833</v>
      </c>
      <c r="AO988">
        <v>0.95321119339616822</v>
      </c>
      <c r="AP988">
        <v>0.95321119339616822</v>
      </c>
      <c r="AQ988">
        <v>0.95321119339616822</v>
      </c>
      <c r="AR988">
        <v>14.20676276818249</v>
      </c>
      <c r="AS988">
        <v>14.20676276818249</v>
      </c>
      <c r="AT988">
        <v>14.20676276818249</v>
      </c>
      <c r="AU988">
        <v>14.20676276818249</v>
      </c>
      <c r="AV988" t="str">
        <f>VLOOKUP(Sheet1[[#This Row],[NPDES ID2]],Combined_Sheet__Major_Only___2[[NPDES ID2]:[ECHO BFR]],3,FALSE)</f>
        <v>CA</v>
      </c>
      <c r="AW988" t="s">
        <v>41</v>
      </c>
      <c r="AX988" t="str">
        <f>VLOOKUP(Sheet1[[#This Row],[NPDES ID2]],Combined_Sheet__Major_Only___2[[NPDES ID2]:[ECHO BFR]],27,FALSE)</f>
        <v>-</v>
      </c>
      <c r="AY988" t="str">
        <f>VLOOKUP(Sheet1[[#This Row],[NPDES ID2]],Combined_Sheet__Major_Only___2[[NPDES ID2]:[ECHO BFR]],28,FALSE)</f>
        <v>highTempCompost</v>
      </c>
      <c r="AZ988" t="str">
        <f>VLOOKUP(Sheet1[[#This Row],[NPDES ID2]],Combined_Sheet__Major_Only___2[[NPDES ID2]:[ECHO BFR]],29,FALSE)</f>
        <v>thickening</v>
      </c>
      <c r="BA988">
        <f>VLOOKUP(Sheet1[[#This Row],[NPDES ID2]],Combined_Sheet__Major_Only___2[[NPDES ID2]:[ECHO BFR]],17,FALSE)</f>
        <v>33.017359999999996</v>
      </c>
      <c r="BB988">
        <f>VLOOKUP(Sheet1[[#This Row],[NPDES ID2]],Combined_Sheet__Major_Only___2[[NPDES ID2]:[ECHO BFR]],18,FALSE)</f>
        <v>-115.50923</v>
      </c>
      <c r="BC988" t="str">
        <f>IF(ISNUMBER(SEARCH("aerobic",$AW988)),"aerobic","")</f>
        <v>aerobic</v>
      </c>
      <c r="BD988" t="str">
        <f>IF(ISNUMBER(SEARCH("anaer",$AW988)),"anaer","")</f>
        <v/>
      </c>
      <c r="BE988" t="str">
        <f>IF(ISNUMBER(SEARCH("thickening",$AZ988)),"thickening","")</f>
        <v>thickening</v>
      </c>
      <c r="BF988" s="2" t="str">
        <f>IF(ISNUMBER(SEARCH("airDry",$AW988)),"airDry","")</f>
        <v/>
      </c>
      <c r="BG988" s="2" t="str">
        <f>IF(ISNUMBER(SEARCH("heatDry",$AY988)),"heatDry","")</f>
        <v/>
      </c>
      <c r="BH988" s="2" t="str">
        <f>IF(AND(ISNUMBER(SEARCH("aerobic",$AW988)),ISNUMBER(SEARCH("anaer",$AW988))),"Combined Aer and Anaer.","")</f>
        <v/>
      </c>
    </row>
    <row r="989" spans="1:60" x14ac:dyDescent="0.3">
      <c r="A989" s="4">
        <v>987</v>
      </c>
      <c r="B989" t="s">
        <v>4784</v>
      </c>
      <c r="C989">
        <v>517.42999999999995</v>
      </c>
      <c r="D989">
        <v>303.4416829309655</v>
      </c>
      <c r="E989">
        <v>302.22624396470718</v>
      </c>
      <c r="F989">
        <v>241.11196040303631</v>
      </c>
      <c r="G989">
        <v>372.62955230469748</v>
      </c>
      <c r="H989">
        <v>-76.606792392464911</v>
      </c>
      <c r="I989">
        <v>-77.900789272628813</v>
      </c>
      <c r="J989">
        <v>-90.556379000103547</v>
      </c>
      <c r="K989">
        <v>-59.674345625325188</v>
      </c>
      <c r="L989">
        <v>351.90953040090301</v>
      </c>
      <c r="M989">
        <v>350.58838960773249</v>
      </c>
      <c r="N989">
        <v>345.80020316959752</v>
      </c>
      <c r="O989">
        <v>361.9760482591002</v>
      </c>
      <c r="P989">
        <v>12.171523042005219</v>
      </c>
      <c r="Q989">
        <v>12.3249875313871</v>
      </c>
      <c r="R989">
        <v>9.8099353666646003</v>
      </c>
      <c r="S989">
        <v>14.04409651952068</v>
      </c>
      <c r="T989">
        <v>94.35458221203713</v>
      </c>
      <c r="U989">
        <v>94.354433759955782</v>
      </c>
      <c r="V989">
        <v>94.290872410969371</v>
      </c>
      <c r="W989">
        <v>94.417680527286862</v>
      </c>
      <c r="X989">
        <v>6244.3886557944961</v>
      </c>
      <c r="Y989">
        <v>6264.0399722798829</v>
      </c>
      <c r="Z989">
        <v>6073.3333406827987</v>
      </c>
      <c r="AA989">
        <v>6353.2599068001909</v>
      </c>
      <c r="AB989">
        <v>1113.3886138375231</v>
      </c>
      <c r="AC989">
        <v>1104.799969825634</v>
      </c>
      <c r="AD989">
        <v>946.46154314929368</v>
      </c>
      <c r="AE989">
        <v>1327.4741522186321</v>
      </c>
      <c r="AF989">
        <v>66.652959027225165</v>
      </c>
      <c r="AG989">
        <v>66.402519325021075</v>
      </c>
      <c r="AH989">
        <v>65.496989999312646</v>
      </c>
      <c r="AI989">
        <v>68.557812379743538</v>
      </c>
      <c r="AJ989">
        <v>0.59069355967385651</v>
      </c>
      <c r="AK989">
        <v>0.59069344032158122</v>
      </c>
      <c r="AL989">
        <v>0.5906767410478122</v>
      </c>
      <c r="AM989">
        <v>0.5907104485196536</v>
      </c>
      <c r="AN989">
        <v>0.97357155487459568</v>
      </c>
      <c r="AO989">
        <v>0.97357155487459546</v>
      </c>
      <c r="AP989">
        <v>0.97357155487459546</v>
      </c>
      <c r="AQ989">
        <v>0.97357155487459546</v>
      </c>
      <c r="AR989">
        <v>14.527027540766991</v>
      </c>
      <c r="AS989">
        <v>14.527027540766991</v>
      </c>
      <c r="AT989">
        <v>14.527027540766991</v>
      </c>
      <c r="AU989">
        <v>14.527027540766991</v>
      </c>
      <c r="AV989" t="str">
        <f>VLOOKUP(Sheet1[[#This Row],[NPDES ID2]],Combined_Sheet__Major_Only___2[[NPDES ID2]:[ECHO BFR]],3,FALSE)</f>
        <v>PA</v>
      </c>
      <c r="AW989" t="s">
        <v>12181</v>
      </c>
      <c r="AX989" t="str">
        <f>VLOOKUP(Sheet1[[#This Row],[NPDES ID2]],Combined_Sheet__Major_Only___2[[NPDES ID2]:[ECHO BFR]],27,FALSE)</f>
        <v>methaneBioCaptureRecover</v>
      </c>
      <c r="AY989" t="str">
        <f>VLOOKUP(Sheet1[[#This Row],[NPDES ID2]],Combined_Sheet__Major_Only___2[[NPDES ID2]:[ECHO BFR]],28,FALSE)</f>
        <v>pasteurize</v>
      </c>
      <c r="AZ989" t="str">
        <f>VLOOKUP(Sheet1[[#This Row],[NPDES ID2]],Combined_Sheet__Major_Only___2[[NPDES ID2]:[ECHO BFR]],29,FALSE)</f>
        <v>thickening</v>
      </c>
      <c r="BA989">
        <f>VLOOKUP(Sheet1[[#This Row],[NPDES ID2]],Combined_Sheet__Major_Only___2[[NPDES ID2]:[ECHO BFR]],17,FALSE)</f>
        <v>40.099167000000001</v>
      </c>
      <c r="BB989">
        <f>VLOOKUP(Sheet1[[#This Row],[NPDES ID2]],Combined_Sheet__Major_Only___2[[NPDES ID2]:[ECHO BFR]],18,FALSE)</f>
        <v>-76.493611000000001</v>
      </c>
      <c r="BC989" t="str">
        <f>IF(ISNUMBER(SEARCH("aerobic",$AW989)),"aerobic","")</f>
        <v/>
      </c>
      <c r="BD989" t="str">
        <f>IF(ISNUMBER(SEARCH("anaer",$AW989)),"anaer","")</f>
        <v>anaer</v>
      </c>
      <c r="BE989" t="str">
        <f>IF(ISNUMBER(SEARCH("thickening",$AZ989)),"thickening","")</f>
        <v>thickening</v>
      </c>
      <c r="BF989" s="3" t="str">
        <f>IF(ISNUMBER(SEARCH("airDry",$AW989)),"airDry","")</f>
        <v/>
      </c>
      <c r="BG989" s="3" t="str">
        <f>IF(ISNUMBER(SEARCH("heatDry",$AY989)),"heatDry","")</f>
        <v/>
      </c>
      <c r="BH989" s="3" t="str">
        <f>IF(AND(ISNUMBER(SEARCH("aerobic",$AW989)),ISNUMBER(SEARCH("anaer",$AW989))),"Combined Aer and Anaer.","")</f>
        <v/>
      </c>
    </row>
    <row r="990" spans="1:60" x14ac:dyDescent="0.3">
      <c r="A990" s="4">
        <v>988</v>
      </c>
      <c r="B990" t="s">
        <v>4789</v>
      </c>
      <c r="C990">
        <v>517</v>
      </c>
      <c r="D990">
        <v>329.49812535054792</v>
      </c>
      <c r="E990">
        <v>328.78273840214757</v>
      </c>
      <c r="F990">
        <v>262.89226524993762</v>
      </c>
      <c r="G990">
        <v>403.97456518743871</v>
      </c>
      <c r="H990">
        <v>-77.074634060768915</v>
      </c>
      <c r="I990">
        <v>-78.310674035950754</v>
      </c>
      <c r="J990">
        <v>-91.00238007282212</v>
      </c>
      <c r="K990">
        <v>-61.933990181771357</v>
      </c>
      <c r="L990">
        <v>323.99371972392362</v>
      </c>
      <c r="M990">
        <v>322.46719679902412</v>
      </c>
      <c r="N990">
        <v>316.93561596643218</v>
      </c>
      <c r="O990">
        <v>335.62330799364878</v>
      </c>
      <c r="P990">
        <v>12.21347541038101</v>
      </c>
      <c r="Q990">
        <v>12.33373304484248</v>
      </c>
      <c r="R990">
        <v>10.002181533308089</v>
      </c>
      <c r="S990">
        <v>14.006230535262009</v>
      </c>
      <c r="T990">
        <v>57.775040110602028</v>
      </c>
      <c r="U990">
        <v>57.774948110586848</v>
      </c>
      <c r="V990">
        <v>57.735557318494273</v>
      </c>
      <c r="W990">
        <v>57.814143947399529</v>
      </c>
      <c r="X990">
        <v>4150.0584987543489</v>
      </c>
      <c r="Y990">
        <v>4166.49084010355</v>
      </c>
      <c r="Z990">
        <v>4007.5082657424709</v>
      </c>
      <c r="AA990">
        <v>4241.0122317238183</v>
      </c>
      <c r="AB990">
        <v>788.43671893435544</v>
      </c>
      <c r="AC990">
        <v>780.73913786578282</v>
      </c>
      <c r="AD990">
        <v>662.0602874980367</v>
      </c>
      <c r="AE990">
        <v>950.23662311253736</v>
      </c>
      <c r="AF990">
        <v>61.416275477178118</v>
      </c>
      <c r="AG990">
        <v>61.126749708484333</v>
      </c>
      <c r="AH990">
        <v>60.079207598547079</v>
      </c>
      <c r="AI990">
        <v>63.619434105775589</v>
      </c>
      <c r="AJ990">
        <v>0.52670420130882833</v>
      </c>
      <c r="AK990">
        <v>0.52670411464534073</v>
      </c>
      <c r="AL990">
        <v>0.52669198517522953</v>
      </c>
      <c r="AM990">
        <v>0.5267164683710388</v>
      </c>
      <c r="AN990">
        <v>0.95785029290435941</v>
      </c>
      <c r="AO990">
        <v>0.95785029290435986</v>
      </c>
      <c r="AP990">
        <v>0.95785029290435986</v>
      </c>
      <c r="AQ990">
        <v>0.95785029290435986</v>
      </c>
      <c r="AR990">
        <v>12.911557918152139</v>
      </c>
      <c r="AS990">
        <v>12.911557918152139</v>
      </c>
      <c r="AT990">
        <v>12.911557918152139</v>
      </c>
      <c r="AU990">
        <v>12.911557918152139</v>
      </c>
      <c r="AV990" t="str">
        <f>VLOOKUP(Sheet1[[#This Row],[NPDES ID2]],Combined_Sheet__Major_Only___2[[NPDES ID2]:[ECHO BFR]],3,FALSE)</f>
        <v>IN</v>
      </c>
      <c r="AW990" t="s">
        <v>41</v>
      </c>
      <c r="AX990" t="str">
        <f>VLOOKUP(Sheet1[[#This Row],[NPDES ID2]],Combined_Sheet__Major_Only___2[[NPDES ID2]:[ECHO BFR]],27,FALSE)</f>
        <v>-</v>
      </c>
      <c r="AY990" t="str">
        <f>VLOOKUP(Sheet1[[#This Row],[NPDES ID2]],Combined_Sheet__Major_Only___2[[NPDES ID2]:[ECHO BFR]],28,FALSE)</f>
        <v>-</v>
      </c>
      <c r="AZ990" t="str">
        <f>VLOOKUP(Sheet1[[#This Row],[NPDES ID2]],Combined_Sheet__Major_Only___2[[NPDES ID2]:[ECHO BFR]],29,FALSE)</f>
        <v>thickening</v>
      </c>
      <c r="BA990">
        <f>VLOOKUP(Sheet1[[#This Row],[NPDES ID2]],Combined_Sheet__Major_Only___2[[NPDES ID2]:[ECHO BFR]],17,FALSE)</f>
        <v>38.350099999999998</v>
      </c>
      <c r="BB990">
        <f>VLOOKUP(Sheet1[[#This Row],[NPDES ID2]],Combined_Sheet__Major_Only___2[[NPDES ID2]:[ECHO BFR]],18,FALSE)</f>
        <v>-87.593400000000003</v>
      </c>
      <c r="BC990" t="str">
        <f>IF(ISNUMBER(SEARCH("aerobic",$AW990)),"aerobic","")</f>
        <v>aerobic</v>
      </c>
      <c r="BD990" t="str">
        <f>IF(ISNUMBER(SEARCH("anaer",$AW990)),"anaer","")</f>
        <v/>
      </c>
      <c r="BE990" t="str">
        <f>IF(ISNUMBER(SEARCH("thickening",$AZ990)),"thickening","")</f>
        <v>thickening</v>
      </c>
      <c r="BF990" s="2" t="str">
        <f>IF(ISNUMBER(SEARCH("airDry",$AW990)),"airDry","")</f>
        <v/>
      </c>
      <c r="BG990" s="2" t="str">
        <f>IF(ISNUMBER(SEARCH("heatDry",$AY990)),"heatDry","")</f>
        <v/>
      </c>
      <c r="BH990" s="2" t="str">
        <f>IF(AND(ISNUMBER(SEARCH("aerobic",$AW990)),ISNUMBER(SEARCH("anaer",$AW990))),"Combined Aer and Anaer.","")</f>
        <v/>
      </c>
    </row>
    <row r="991" spans="1:60" x14ac:dyDescent="0.3">
      <c r="A991" s="4">
        <v>989</v>
      </c>
      <c r="B991" t="s">
        <v>4792</v>
      </c>
      <c r="C991">
        <v>511</v>
      </c>
      <c r="D991">
        <v>439.45837388271798</v>
      </c>
      <c r="E991">
        <v>442.43504060722353</v>
      </c>
      <c r="F991">
        <v>350.47674943109553</v>
      </c>
      <c r="G991">
        <v>545.56540579613147</v>
      </c>
      <c r="H991">
        <v>-77.858220798619627</v>
      </c>
      <c r="I991">
        <v>-77.201519305284648</v>
      </c>
      <c r="J991">
        <v>-89.611533066259625</v>
      </c>
      <c r="K991">
        <v>-66.69817767178246</v>
      </c>
      <c r="L991">
        <v>241.78965613492579</v>
      </c>
      <c r="M991">
        <v>239.6982629681188</v>
      </c>
      <c r="N991">
        <v>232.11309080152799</v>
      </c>
      <c r="O991">
        <v>257.73553701168601</v>
      </c>
      <c r="P991">
        <v>12.197581857527791</v>
      </c>
      <c r="Q991">
        <v>12.10712721003609</v>
      </c>
      <c r="R991">
        <v>10.598558644854551</v>
      </c>
      <c r="S991">
        <v>13.87856944213792</v>
      </c>
      <c r="T991">
        <v>454.14231021204398</v>
      </c>
      <c r="U991">
        <v>454.14160651078629</v>
      </c>
      <c r="V991">
        <v>453.84030927857822</v>
      </c>
      <c r="W991">
        <v>454.44141254459208</v>
      </c>
      <c r="X991">
        <v>43239.530030100868</v>
      </c>
      <c r="Y991">
        <v>43548.056581589</v>
      </c>
      <c r="Z991">
        <v>40544.009913811817</v>
      </c>
      <c r="AA991">
        <v>44990.956427187833</v>
      </c>
      <c r="AB991">
        <v>11879.229724894731</v>
      </c>
      <c r="AC991">
        <v>11499.174959655929</v>
      </c>
      <c r="AD991">
        <v>9171.7599595613974</v>
      </c>
      <c r="AE991">
        <v>16212.31022717499</v>
      </c>
      <c r="AF991">
        <v>46.376000505507939</v>
      </c>
      <c r="AG991">
        <v>45.9743384756014</v>
      </c>
      <c r="AH991">
        <v>44.522859028080561</v>
      </c>
      <c r="AI991">
        <v>49.429822829016288</v>
      </c>
      <c r="AJ991">
        <v>0.34367545978775121</v>
      </c>
      <c r="AK991">
        <v>0.34367520747228891</v>
      </c>
      <c r="AL991">
        <v>0.34364006307467537</v>
      </c>
      <c r="AM991">
        <v>0.3437110073620735</v>
      </c>
      <c r="AN991">
        <v>0.99433911275322662</v>
      </c>
      <c r="AO991">
        <v>0.9943391127532264</v>
      </c>
      <c r="AP991">
        <v>0.9943391127532264</v>
      </c>
      <c r="AQ991">
        <v>0.9943391127532264</v>
      </c>
      <c r="AR991">
        <v>8.0790464795442034</v>
      </c>
      <c r="AS991">
        <v>8.0790464795442034</v>
      </c>
      <c r="AT991">
        <v>8.0790464795442034</v>
      </c>
      <c r="AU991">
        <v>8.0790464795442034</v>
      </c>
      <c r="AV991" t="str">
        <f>VLOOKUP(Sheet1[[#This Row],[NPDES ID2]],Combined_Sheet__Major_Only___2[[NPDES ID2]:[ECHO BFR]],3,FALSE)</f>
        <v>NY</v>
      </c>
      <c r="AW991" t="s">
        <v>54</v>
      </c>
      <c r="AX991" t="str">
        <f>VLOOKUP(Sheet1[[#This Row],[NPDES ID2]],Combined_Sheet__Major_Only___2[[NPDES ID2]:[ECHO BFR]],27,FALSE)</f>
        <v>-</v>
      </c>
      <c r="AY991" t="str">
        <f>VLOOKUP(Sheet1[[#This Row],[NPDES ID2]],Combined_Sheet__Major_Only___2[[NPDES ID2]:[ECHO BFR]],28,FALSE)</f>
        <v>-</v>
      </c>
      <c r="AZ991" t="str">
        <f>VLOOKUP(Sheet1[[#This Row],[NPDES ID2]],Combined_Sheet__Major_Only___2[[NPDES ID2]:[ECHO BFR]],29,FALSE)</f>
        <v>preliminaryOps</v>
      </c>
      <c r="BA991">
        <f>VLOOKUP(Sheet1[[#This Row],[NPDES ID2]],Combined_Sheet__Major_Only___2[[NPDES ID2]:[ECHO BFR]],17,FALSE)</f>
        <v>40.964750000000002</v>
      </c>
      <c r="BB991">
        <f>VLOOKUP(Sheet1[[#This Row],[NPDES ID2]],Combined_Sheet__Major_Only___2[[NPDES ID2]:[ECHO BFR]],18,FALSE)</f>
        <v>-73.690777999999995</v>
      </c>
      <c r="BC991" t="str">
        <f>IF(ISNUMBER(SEARCH("aerobic",$AW991)),"aerobic","")</f>
        <v/>
      </c>
      <c r="BD991" t="str">
        <f>IF(ISNUMBER(SEARCH("anaer",$AW991)),"anaer","")</f>
        <v/>
      </c>
      <c r="BE991" t="str">
        <f>IF(ISNUMBER(SEARCH("thickening",$AZ991)),"thickening","")</f>
        <v/>
      </c>
      <c r="BF991" s="3" t="str">
        <f>IF(ISNUMBER(SEARCH("airDry",$AW991)),"airDry","")</f>
        <v/>
      </c>
      <c r="BG991" s="3" t="str">
        <f>IF(ISNUMBER(SEARCH("heatDry",$AY991)),"heatDry","")</f>
        <v/>
      </c>
      <c r="BH991" s="3" t="str">
        <f>IF(AND(ISNUMBER(SEARCH("aerobic",$AW991)),ISNUMBER(SEARCH("anaer",$AW991))),"Combined Aer and Anaer.","")</f>
        <v/>
      </c>
    </row>
    <row r="992" spans="1:60" x14ac:dyDescent="0.3">
      <c r="A992" s="4">
        <v>990</v>
      </c>
      <c r="B992" t="s">
        <v>4796</v>
      </c>
      <c r="C992">
        <v>509.45</v>
      </c>
      <c r="D992">
        <v>323.964985039873</v>
      </c>
      <c r="E992">
        <v>323.30333101912208</v>
      </c>
      <c r="F992">
        <v>258.16764379593849</v>
      </c>
      <c r="G992">
        <v>397.85084266014462</v>
      </c>
      <c r="H992">
        <v>-76.937892091115202</v>
      </c>
      <c r="I992">
        <v>-78.252095137150349</v>
      </c>
      <c r="J992">
        <v>-91.182200812818849</v>
      </c>
      <c r="K992">
        <v>-61.3400046710616</v>
      </c>
      <c r="L992">
        <v>327.24751401706902</v>
      </c>
      <c r="M992">
        <v>325.80294164974572</v>
      </c>
      <c r="N992">
        <v>320.56804328117107</v>
      </c>
      <c r="O992">
        <v>338.25330515462031</v>
      </c>
      <c r="P992">
        <v>12.020310132822059</v>
      </c>
      <c r="Q992">
        <v>12.144566046691629</v>
      </c>
      <c r="R992">
        <v>9.8013131267988243</v>
      </c>
      <c r="S992">
        <v>13.762592802693881</v>
      </c>
      <c r="T992">
        <v>75.04245271744314</v>
      </c>
      <c r="U992">
        <v>75.04233406916876</v>
      </c>
      <c r="V992">
        <v>74.991533539423784</v>
      </c>
      <c r="W992">
        <v>75.092883173873318</v>
      </c>
      <c r="X992">
        <v>5258.6504408810379</v>
      </c>
      <c r="Y992">
        <v>5278.1660919571368</v>
      </c>
      <c r="Z992">
        <v>5089.3259768422622</v>
      </c>
      <c r="AA992">
        <v>5366.5775402010713</v>
      </c>
      <c r="AB992">
        <v>922.56450817712971</v>
      </c>
      <c r="AC992">
        <v>915.02561336491692</v>
      </c>
      <c r="AD992">
        <v>785.35918973260914</v>
      </c>
      <c r="AE992">
        <v>1096.1471908482549</v>
      </c>
      <c r="AF992">
        <v>62.952525255992853</v>
      </c>
      <c r="AG992">
        <v>62.674457819357031</v>
      </c>
      <c r="AH992">
        <v>61.66856047693075</v>
      </c>
      <c r="AI992">
        <v>65.068214837782548</v>
      </c>
      <c r="AJ992">
        <v>0.54546512555344995</v>
      </c>
      <c r="AK992">
        <v>0.54546502836292576</v>
      </c>
      <c r="AL992">
        <v>0.54545142710379235</v>
      </c>
      <c r="AM992">
        <v>0.54547888114210152</v>
      </c>
      <c r="AN992">
        <v>0.96709123714495959</v>
      </c>
      <c r="AO992">
        <v>0.96709123714495993</v>
      </c>
      <c r="AP992">
        <v>0.96709123714495993</v>
      </c>
      <c r="AQ992">
        <v>0.96709123714495993</v>
      </c>
      <c r="AR992">
        <v>13.84948692994794</v>
      </c>
      <c r="AS992">
        <v>13.84948692994794</v>
      </c>
      <c r="AT992">
        <v>13.84948692994794</v>
      </c>
      <c r="AU992">
        <v>13.84948692994794</v>
      </c>
      <c r="AV992" t="str">
        <f>VLOOKUP(Sheet1[[#This Row],[NPDES ID2]],Combined_Sheet__Major_Only___2[[NPDES ID2]:[ECHO BFR]],3,FALSE)</f>
        <v>SC</v>
      </c>
      <c r="AW992" t="s">
        <v>41</v>
      </c>
      <c r="AX992" t="str">
        <f>VLOOKUP(Sheet1[[#This Row],[NPDES ID2]],Combined_Sheet__Major_Only___2[[NPDES ID2]:[ECHO BFR]],27,FALSE)</f>
        <v>tempSludgeStore</v>
      </c>
      <c r="AY992" t="str">
        <f>VLOOKUP(Sheet1[[#This Row],[NPDES ID2]],Combined_Sheet__Major_Only___2[[NPDES ID2]:[ECHO BFR]],28,FALSE)</f>
        <v>-</v>
      </c>
      <c r="AZ992" t="str">
        <f>VLOOKUP(Sheet1[[#This Row],[NPDES ID2]],Combined_Sheet__Major_Only___2[[NPDES ID2]:[ECHO BFR]],29,FALSE)</f>
        <v>thickening</v>
      </c>
      <c r="BA992">
        <f>VLOOKUP(Sheet1[[#This Row],[NPDES ID2]],Combined_Sheet__Major_Only___2[[NPDES ID2]:[ECHO BFR]],17,FALSE)</f>
        <v>34.647500000000001</v>
      </c>
      <c r="BB992">
        <f>VLOOKUP(Sheet1[[#This Row],[NPDES ID2]],Combined_Sheet__Major_Only___2[[NPDES ID2]:[ECHO BFR]],18,FALSE)</f>
        <v>-82.99</v>
      </c>
      <c r="BC992" t="str">
        <f>IF(ISNUMBER(SEARCH("aerobic",$AW992)),"aerobic","")</f>
        <v>aerobic</v>
      </c>
      <c r="BD992" t="str">
        <f>IF(ISNUMBER(SEARCH("anaer",$AW992)),"anaer","")</f>
        <v/>
      </c>
      <c r="BE992" t="str">
        <f>IF(ISNUMBER(SEARCH("thickening",$AZ992)),"thickening","")</f>
        <v>thickening</v>
      </c>
      <c r="BF992" s="2" t="str">
        <f>IF(ISNUMBER(SEARCH("airDry",$AW992)),"airDry","")</f>
        <v/>
      </c>
      <c r="BG992" s="2" t="str">
        <f>IF(ISNUMBER(SEARCH("heatDry",$AY992)),"heatDry","")</f>
        <v/>
      </c>
      <c r="BH992" s="2" t="str">
        <f>IF(AND(ISNUMBER(SEARCH("aerobic",$AW992)),ISNUMBER(SEARCH("anaer",$AW992))),"Combined Aer and Anaer.","")</f>
        <v/>
      </c>
    </row>
    <row r="993" spans="1:60" x14ac:dyDescent="0.3">
      <c r="A993" s="4">
        <v>991</v>
      </c>
      <c r="B993" t="s">
        <v>4801</v>
      </c>
      <c r="C993">
        <v>507</v>
      </c>
      <c r="D993">
        <v>317.15690327798228</v>
      </c>
      <c r="E993">
        <v>316.46626860122558</v>
      </c>
      <c r="F993">
        <v>252.44633726911039</v>
      </c>
      <c r="G993">
        <v>389.95078832391681</v>
      </c>
      <c r="H993">
        <v>-76.805304568597535</v>
      </c>
      <c r="I993">
        <v>-78.032845670271456</v>
      </c>
      <c r="J993">
        <v>-90.954203099429037</v>
      </c>
      <c r="K993">
        <v>-60.660141897613507</v>
      </c>
      <c r="L993">
        <v>333.51139327428888</v>
      </c>
      <c r="M993">
        <v>332.13234160925788</v>
      </c>
      <c r="N993">
        <v>327.13467179232208</v>
      </c>
      <c r="O993">
        <v>344.01839815847069</v>
      </c>
      <c r="P993">
        <v>11.94776908899625</v>
      </c>
      <c r="Q993">
        <v>12.090191516530821</v>
      </c>
      <c r="R993">
        <v>9.7002703605429978</v>
      </c>
      <c r="S993">
        <v>13.68607647204329</v>
      </c>
      <c r="T993">
        <v>90.04223537532782</v>
      </c>
      <c r="U993">
        <v>90.042093578356841</v>
      </c>
      <c r="V993">
        <v>89.981381686158983</v>
      </c>
      <c r="W993">
        <v>90.102504991602487</v>
      </c>
      <c r="X993">
        <v>6161.2639377854084</v>
      </c>
      <c r="Y993">
        <v>6182.6712468956166</v>
      </c>
      <c r="Z993">
        <v>5975.375028553899</v>
      </c>
      <c r="AA993">
        <v>6279.6577191438273</v>
      </c>
      <c r="AB993">
        <v>946.51855598456882</v>
      </c>
      <c r="AC993">
        <v>940.9442486314033</v>
      </c>
      <c r="AD993">
        <v>822.1732662115221</v>
      </c>
      <c r="AE993">
        <v>1100.7880977316361</v>
      </c>
      <c r="AF993">
        <v>64.467617721034998</v>
      </c>
      <c r="AG993">
        <v>64.20085999293326</v>
      </c>
      <c r="AH993">
        <v>63.236031294757723</v>
      </c>
      <c r="AI993">
        <v>66.49702595063799</v>
      </c>
      <c r="AJ993">
        <v>0.56397700077101875</v>
      </c>
      <c r="AK993">
        <v>0.56397689585997202</v>
      </c>
      <c r="AL993">
        <v>0.56396221513834921</v>
      </c>
      <c r="AM993">
        <v>0.56399184809656322</v>
      </c>
      <c r="AN993">
        <v>0.97235601587579101</v>
      </c>
      <c r="AO993">
        <v>0.97235601587579135</v>
      </c>
      <c r="AP993">
        <v>0.97235601587579135</v>
      </c>
      <c r="AQ993">
        <v>0.97235601587579135</v>
      </c>
      <c r="AR993">
        <v>15.35374947192445</v>
      </c>
      <c r="AS993">
        <v>15.35374947192445</v>
      </c>
      <c r="AT993">
        <v>15.35374947192445</v>
      </c>
      <c r="AU993">
        <v>15.35374947192445</v>
      </c>
      <c r="AV993" t="str">
        <f>VLOOKUP(Sheet1[[#This Row],[NPDES ID2]],Combined_Sheet__Major_Only___2[[NPDES ID2]:[ECHO BFR]],3,FALSE)</f>
        <v>NY</v>
      </c>
      <c r="AW993" t="s">
        <v>41</v>
      </c>
      <c r="AX993" t="str">
        <f>VLOOKUP(Sheet1[[#This Row],[NPDES ID2]],Combined_Sheet__Major_Only___2[[NPDES ID2]:[ECHO BFR]],27,FALSE)</f>
        <v>-</v>
      </c>
      <c r="AY993" t="str">
        <f>VLOOKUP(Sheet1[[#This Row],[NPDES ID2]],Combined_Sheet__Major_Only___2[[NPDES ID2]:[ECHO BFR]],28,FALSE)</f>
        <v>-</v>
      </c>
      <c r="AZ993" t="str">
        <f>VLOOKUP(Sheet1[[#This Row],[NPDES ID2]],Combined_Sheet__Major_Only___2[[NPDES ID2]:[ECHO BFR]],29,FALSE)</f>
        <v>thickening, preliminaryOps</v>
      </c>
      <c r="BA993">
        <f>VLOOKUP(Sheet1[[#This Row],[NPDES ID2]],Combined_Sheet__Major_Only___2[[NPDES ID2]:[ECHO BFR]],17,FALSE)</f>
        <v>41.608083000000001</v>
      </c>
      <c r="BB993">
        <f>VLOOKUP(Sheet1[[#This Row],[NPDES ID2]],Combined_Sheet__Major_Only___2[[NPDES ID2]:[ECHO BFR]],18,FALSE)</f>
        <v>-73.942582999999999</v>
      </c>
      <c r="BC993" t="str">
        <f>IF(ISNUMBER(SEARCH("aerobic",$AW993)),"aerobic","")</f>
        <v>aerobic</v>
      </c>
      <c r="BD993" t="str">
        <f>IF(ISNUMBER(SEARCH("anaer",$AW993)),"anaer","")</f>
        <v/>
      </c>
      <c r="BE993" t="str">
        <f>IF(ISNUMBER(SEARCH("thickening",$AZ993)),"thickening","")</f>
        <v>thickening</v>
      </c>
      <c r="BF993" s="3" t="str">
        <f>IF(ISNUMBER(SEARCH("airDry",$AW993)),"airDry","")</f>
        <v/>
      </c>
      <c r="BG993" s="3" t="str">
        <f>IF(ISNUMBER(SEARCH("heatDry",$AY993)),"heatDry","")</f>
        <v/>
      </c>
      <c r="BH993" s="3" t="str">
        <f>IF(AND(ISNUMBER(SEARCH("aerobic",$AW993)),ISNUMBER(SEARCH("anaer",$AW993))),"Combined Aer and Anaer.","")</f>
        <v/>
      </c>
    </row>
    <row r="994" spans="1:60" x14ac:dyDescent="0.3">
      <c r="A994" s="4">
        <v>992</v>
      </c>
      <c r="B994" t="s">
        <v>4806</v>
      </c>
      <c r="C994">
        <v>498.34</v>
      </c>
      <c r="D994">
        <v>348.03557991621989</v>
      </c>
      <c r="E994">
        <v>347.8251165701181</v>
      </c>
      <c r="F994">
        <v>277.5036043858982</v>
      </c>
      <c r="G994">
        <v>426.69916950411903</v>
      </c>
      <c r="H994">
        <v>-77.298862201499574</v>
      </c>
      <c r="I994">
        <v>-78.340851927511125</v>
      </c>
      <c r="J994">
        <v>-90.811684986383696</v>
      </c>
      <c r="K994">
        <v>-62.57270045995088</v>
      </c>
      <c r="L994">
        <v>301.56242431858522</v>
      </c>
      <c r="M994">
        <v>300.01070312684669</v>
      </c>
      <c r="N994">
        <v>294.38903045833808</v>
      </c>
      <c r="O994">
        <v>313.38164643396641</v>
      </c>
      <c r="P994">
        <v>11.79229756348381</v>
      </c>
      <c r="Q994">
        <v>11.891242583803111</v>
      </c>
      <c r="R994">
        <v>9.7314850406496198</v>
      </c>
      <c r="S994">
        <v>13.5594799483387</v>
      </c>
      <c r="T994">
        <v>3.7593740693199789</v>
      </c>
      <c r="U994">
        <v>3.7593654299970769</v>
      </c>
      <c r="V994">
        <v>3.7556664113441371</v>
      </c>
      <c r="W994">
        <v>3.7630461412441889</v>
      </c>
      <c r="X994">
        <v>279.674069742565</v>
      </c>
      <c r="Y994">
        <v>280.84311263299281</v>
      </c>
      <c r="Z994">
        <v>269.27059522217621</v>
      </c>
      <c r="AA994">
        <v>286.36733833303401</v>
      </c>
      <c r="AB994">
        <v>45.18159284697969</v>
      </c>
      <c r="AC994">
        <v>44.902406393665323</v>
      </c>
      <c r="AD994">
        <v>38.9016976427665</v>
      </c>
      <c r="AE994">
        <v>53.124938339208128</v>
      </c>
      <c r="AF994">
        <v>59.303895576337027</v>
      </c>
      <c r="AG994">
        <v>58.998665024374667</v>
      </c>
      <c r="AH994">
        <v>57.893625705711308</v>
      </c>
      <c r="AI994">
        <v>61.627558444989077</v>
      </c>
      <c r="AJ994">
        <v>0.50092402538645009</v>
      </c>
      <c r="AK994">
        <v>0.50092398425422302</v>
      </c>
      <c r="AL994">
        <v>0.50091822331521896</v>
      </c>
      <c r="AM994">
        <v>0.50092985156776015</v>
      </c>
      <c r="AN994">
        <v>0.65334566165763364</v>
      </c>
      <c r="AO994">
        <v>0.65334566165763364</v>
      </c>
      <c r="AP994">
        <v>0.65334566165763364</v>
      </c>
      <c r="AQ994">
        <v>0.65334566165763364</v>
      </c>
      <c r="AR994">
        <v>13.69805546424876</v>
      </c>
      <c r="AS994">
        <v>13.698055464248769</v>
      </c>
      <c r="AT994">
        <v>13.698055464248769</v>
      </c>
      <c r="AU994">
        <v>13.698055464248769</v>
      </c>
      <c r="AV994" t="str">
        <f>VLOOKUP(Sheet1[[#This Row],[NPDES ID2]],Combined_Sheet__Major_Only___2[[NPDES ID2]:[ECHO BFR]],3,FALSE)</f>
        <v>SC</v>
      </c>
      <c r="AW994" t="s">
        <v>12183</v>
      </c>
      <c r="AX994" t="str">
        <f>VLOOKUP(Sheet1[[#This Row],[NPDES ID2]],Combined_Sheet__Major_Only___2[[NPDES ID2]:[ECHO BFR]],27,FALSE)</f>
        <v>methaneBioCaptureRecover</v>
      </c>
      <c r="AY994" t="str">
        <f>VLOOKUP(Sheet1[[#This Row],[NPDES ID2]],Combined_Sheet__Major_Only___2[[NPDES ID2]:[ECHO BFR]],28,FALSE)</f>
        <v>-</v>
      </c>
      <c r="AZ994" t="str">
        <f>VLOOKUP(Sheet1[[#This Row],[NPDES ID2]],Combined_Sheet__Major_Only___2[[NPDES ID2]:[ECHO BFR]],29,FALSE)</f>
        <v>thickening, preliminaryOps</v>
      </c>
      <c r="BA994">
        <f>VLOOKUP(Sheet1[[#This Row],[NPDES ID2]],Combined_Sheet__Major_Only___2[[NPDES ID2]:[ECHO BFR]],17,FALSE)</f>
        <v>34.491943999999997</v>
      </c>
      <c r="BB994">
        <f>VLOOKUP(Sheet1[[#This Row],[NPDES ID2]],Combined_Sheet__Major_Only___2[[NPDES ID2]:[ECHO BFR]],18,FALSE)</f>
        <v>-82.625277999999994</v>
      </c>
      <c r="BC994" t="str">
        <f>IF(ISNUMBER(SEARCH("aerobic",$AW994)),"aerobic","")</f>
        <v/>
      </c>
      <c r="BD994" t="str">
        <f>IF(ISNUMBER(SEARCH("anaer",$AW994)),"anaer","")</f>
        <v>anaer</v>
      </c>
      <c r="BE994" t="str">
        <f>IF(ISNUMBER(SEARCH("thickening",$AZ994)),"thickening","")</f>
        <v>thickening</v>
      </c>
      <c r="BF994" s="2" t="str">
        <f>IF(ISNUMBER(SEARCH("airDry",$AW994)),"airDry","")</f>
        <v>airDry</v>
      </c>
      <c r="BG994" s="2" t="str">
        <f>IF(ISNUMBER(SEARCH("heatDry",$AY994)),"heatDry","")</f>
        <v/>
      </c>
      <c r="BH994" s="2" t="str">
        <f>IF(AND(ISNUMBER(SEARCH("aerobic",$AW994)),ISNUMBER(SEARCH("anaer",$AW994))),"Combined Aer and Anaer.","")</f>
        <v/>
      </c>
    </row>
    <row r="995" spans="1:60" x14ac:dyDescent="0.3">
      <c r="A995" s="4">
        <v>993</v>
      </c>
      <c r="B995" t="s">
        <v>4809</v>
      </c>
      <c r="C995">
        <v>496.16</v>
      </c>
      <c r="D995">
        <v>329.43227971702379</v>
      </c>
      <c r="E995">
        <v>328.916570049342</v>
      </c>
      <c r="F995">
        <v>262.54838071760992</v>
      </c>
      <c r="G995">
        <v>404.96227880393798</v>
      </c>
      <c r="H995">
        <v>-76.974005282970779</v>
      </c>
      <c r="I995">
        <v>-78.281396334603357</v>
      </c>
      <c r="J995">
        <v>-91.205286457115818</v>
      </c>
      <c r="K995">
        <v>-61.457533793352802</v>
      </c>
      <c r="L995">
        <v>317.92262930215759</v>
      </c>
      <c r="M995">
        <v>316.50978061580281</v>
      </c>
      <c r="N995">
        <v>311.39035647064873</v>
      </c>
      <c r="O995">
        <v>328.68574343717319</v>
      </c>
      <c r="P995">
        <v>11.708279239423129</v>
      </c>
      <c r="Q995">
        <v>11.829008652431011</v>
      </c>
      <c r="R995">
        <v>9.5511642222240987</v>
      </c>
      <c r="S995">
        <v>13.407459531942839</v>
      </c>
      <c r="T995">
        <v>54.33829946226421</v>
      </c>
      <c r="U995">
        <v>54.338212766063648</v>
      </c>
      <c r="V995">
        <v>54.301092859023157</v>
      </c>
      <c r="W995">
        <v>54.375148957025267</v>
      </c>
      <c r="X995">
        <v>3817.246020652462</v>
      </c>
      <c r="Y995">
        <v>3831.4955974625482</v>
      </c>
      <c r="Z995">
        <v>3693.5434930905899</v>
      </c>
      <c r="AA995">
        <v>3896.113354508168</v>
      </c>
      <c r="AB995">
        <v>602.98020556310792</v>
      </c>
      <c r="AC995">
        <v>599.19225920810504</v>
      </c>
      <c r="AD995">
        <v>521.45936343951882</v>
      </c>
      <c r="AE995">
        <v>704.10519106864092</v>
      </c>
      <c r="AF995">
        <v>62.79650114864814</v>
      </c>
      <c r="AG995">
        <v>62.517295626362461</v>
      </c>
      <c r="AH995">
        <v>61.506994561238358</v>
      </c>
      <c r="AI995">
        <v>64.921273720691715</v>
      </c>
      <c r="AJ995">
        <v>0.54355929260032465</v>
      </c>
      <c r="AK995">
        <v>0.54355921635908933</v>
      </c>
      <c r="AL995">
        <v>0.54354854338469483</v>
      </c>
      <c r="AM995">
        <v>0.54357008658620365</v>
      </c>
      <c r="AN995">
        <v>0.95535514859609239</v>
      </c>
      <c r="AO995">
        <v>0.95535514859609194</v>
      </c>
      <c r="AP995">
        <v>0.95535514859609194</v>
      </c>
      <c r="AQ995">
        <v>0.95535514859609194</v>
      </c>
      <c r="AR995">
        <v>14.703428205823959</v>
      </c>
      <c r="AS995">
        <v>14.703428205823959</v>
      </c>
      <c r="AT995">
        <v>14.703428205823959</v>
      </c>
      <c r="AU995">
        <v>14.703428205823959</v>
      </c>
      <c r="AV995" t="str">
        <f>VLOOKUP(Sheet1[[#This Row],[NPDES ID2]],Combined_Sheet__Major_Only___2[[NPDES ID2]:[ECHO BFR]],3,FALSE)</f>
        <v>NY</v>
      </c>
      <c r="AW995" t="s">
        <v>12181</v>
      </c>
      <c r="AX995" t="str">
        <f>VLOOKUP(Sheet1[[#This Row],[NPDES ID2]],Combined_Sheet__Major_Only___2[[NPDES ID2]:[ECHO BFR]],27,FALSE)</f>
        <v>-</v>
      </c>
      <c r="AY995" t="str">
        <f>VLOOKUP(Sheet1[[#This Row],[NPDES ID2]],Combined_Sheet__Major_Only___2[[NPDES ID2]:[ECHO BFR]],28,FALSE)</f>
        <v>-</v>
      </c>
      <c r="AZ995" t="str">
        <f>VLOOKUP(Sheet1[[#This Row],[NPDES ID2]],Combined_Sheet__Major_Only___2[[NPDES ID2]:[ECHO BFR]],29,FALSE)</f>
        <v>thickening, preliminaryOps</v>
      </c>
      <c r="BA995">
        <f>VLOOKUP(Sheet1[[#This Row],[NPDES ID2]],Combined_Sheet__Major_Only___2[[NPDES ID2]:[ECHO BFR]],17,FALSE)</f>
        <v>41.300055999999998</v>
      </c>
      <c r="BB995">
        <f>VLOOKUP(Sheet1[[#This Row],[NPDES ID2]],Combined_Sheet__Major_Only___2[[NPDES ID2]:[ECHO BFR]],18,FALSE)</f>
        <v>-73.929582999999994</v>
      </c>
      <c r="BC995" t="str">
        <f>IF(ISNUMBER(SEARCH("aerobic",$AW995)),"aerobic","")</f>
        <v/>
      </c>
      <c r="BD995" t="str">
        <f>IF(ISNUMBER(SEARCH("anaer",$AW995)),"anaer","")</f>
        <v>anaer</v>
      </c>
      <c r="BE995" t="str">
        <f>IF(ISNUMBER(SEARCH("thickening",$AZ995)),"thickening","")</f>
        <v>thickening</v>
      </c>
      <c r="BF995" s="3" t="str">
        <f>IF(ISNUMBER(SEARCH("airDry",$AW995)),"airDry","")</f>
        <v/>
      </c>
      <c r="BG995" s="3" t="str">
        <f>IF(ISNUMBER(SEARCH("heatDry",$AY995)),"heatDry","")</f>
        <v/>
      </c>
      <c r="BH995" s="3" t="str">
        <f>IF(AND(ISNUMBER(SEARCH("aerobic",$AW995)),ISNUMBER(SEARCH("anaer",$AW995))),"Combined Aer and Anaer.","")</f>
        <v/>
      </c>
    </row>
    <row r="996" spans="1:60" x14ac:dyDescent="0.3">
      <c r="A996" s="4">
        <v>994</v>
      </c>
      <c r="B996" t="s">
        <v>4813</v>
      </c>
      <c r="C996">
        <v>493</v>
      </c>
      <c r="D996">
        <v>335.35301293341371</v>
      </c>
      <c r="E996">
        <v>334.98805319535649</v>
      </c>
      <c r="F996">
        <v>267.05171646832372</v>
      </c>
      <c r="G996">
        <v>412.09773708349741</v>
      </c>
      <c r="H996">
        <v>-77.019155583833879</v>
      </c>
      <c r="I996">
        <v>-78.243489996400214</v>
      </c>
      <c r="J996">
        <v>-91.036986011873282</v>
      </c>
      <c r="K996">
        <v>-61.78151009882685</v>
      </c>
      <c r="L996">
        <v>311.41235349780021</v>
      </c>
      <c r="M996">
        <v>309.97510195902743</v>
      </c>
      <c r="N996">
        <v>304.76665652805781</v>
      </c>
      <c r="O996">
        <v>322.36251702346391</v>
      </c>
      <c r="P996">
        <v>11.641931157502469</v>
      </c>
      <c r="Q996">
        <v>11.760184177266121</v>
      </c>
      <c r="R996">
        <v>9.5209363221896481</v>
      </c>
      <c r="S996">
        <v>13.34401430944026</v>
      </c>
      <c r="T996">
        <v>84.074252427397781</v>
      </c>
      <c r="U996">
        <v>84.074119840628668</v>
      </c>
      <c r="V996">
        <v>84.017351395043249</v>
      </c>
      <c r="W996">
        <v>84.130607324405275</v>
      </c>
      <c r="X996">
        <v>5991.398102448421</v>
      </c>
      <c r="Y996">
        <v>6014.6563549600414</v>
      </c>
      <c r="Z996">
        <v>5789.7312501424612</v>
      </c>
      <c r="AA996">
        <v>6120.0103806236484</v>
      </c>
      <c r="AB996">
        <v>1116.865793864788</v>
      </c>
      <c r="AC996">
        <v>1106.3994737928699</v>
      </c>
      <c r="AD996">
        <v>941.04565348997903</v>
      </c>
      <c r="AE996">
        <v>1341.2431411701309</v>
      </c>
      <c r="AF996">
        <v>61.905329942619083</v>
      </c>
      <c r="AG996">
        <v>61.619437168923568</v>
      </c>
      <c r="AH996">
        <v>60.585243845312213</v>
      </c>
      <c r="AI996">
        <v>64.080541435446634</v>
      </c>
      <c r="AJ996">
        <v>0.53267554638023384</v>
      </c>
      <c r="AK996">
        <v>0.53267544559917501</v>
      </c>
      <c r="AL996">
        <v>0.53266134318887559</v>
      </c>
      <c r="AM996">
        <v>0.53268980884164197</v>
      </c>
      <c r="AN996">
        <v>0.97047680956444082</v>
      </c>
      <c r="AO996">
        <v>0.97047680956444082</v>
      </c>
      <c r="AP996">
        <v>0.97047680956444082</v>
      </c>
      <c r="AQ996">
        <v>0.97047680956444082</v>
      </c>
      <c r="AR996">
        <v>13.15397354387899</v>
      </c>
      <c r="AS996">
        <v>13.15397354387899</v>
      </c>
      <c r="AT996">
        <v>13.15397354387899</v>
      </c>
      <c r="AU996">
        <v>13.15397354387899</v>
      </c>
      <c r="AV996" t="str">
        <f>VLOOKUP(Sheet1[[#This Row],[NPDES ID2]],Combined_Sheet__Major_Only___2[[NPDES ID2]:[ECHO BFR]],3,FALSE)</f>
        <v>IL</v>
      </c>
      <c r="AW996" t="s">
        <v>41</v>
      </c>
      <c r="AX996" t="str">
        <f>VLOOKUP(Sheet1[[#This Row],[NPDES ID2]],Combined_Sheet__Major_Only___2[[NPDES ID2]:[ECHO BFR]],27,FALSE)</f>
        <v>-</v>
      </c>
      <c r="AY996" t="str">
        <f>VLOOKUP(Sheet1[[#This Row],[NPDES ID2]],Combined_Sheet__Major_Only___2[[NPDES ID2]:[ECHO BFR]],28,FALSE)</f>
        <v>-</v>
      </c>
      <c r="AZ996" t="str">
        <f>VLOOKUP(Sheet1[[#This Row],[NPDES ID2]],Combined_Sheet__Major_Only___2[[NPDES ID2]:[ECHO BFR]],29,FALSE)</f>
        <v>thickening</v>
      </c>
      <c r="BA996">
        <f>VLOOKUP(Sheet1[[#This Row],[NPDES ID2]],Combined_Sheet__Major_Only___2[[NPDES ID2]:[ECHO BFR]],17,FALSE)</f>
        <v>37.759279999999997</v>
      </c>
      <c r="BB996">
        <f>VLOOKUP(Sheet1[[#This Row],[NPDES ID2]],Combined_Sheet__Major_Only___2[[NPDES ID2]:[ECHO BFR]],18,FALSE)</f>
        <v>-89.361400000000003</v>
      </c>
      <c r="BC996" t="str">
        <f>IF(ISNUMBER(SEARCH("aerobic",$AW996)),"aerobic","")</f>
        <v>aerobic</v>
      </c>
      <c r="BD996" t="str">
        <f>IF(ISNUMBER(SEARCH("anaer",$AW996)),"anaer","")</f>
        <v/>
      </c>
      <c r="BE996" t="str">
        <f>IF(ISNUMBER(SEARCH("thickening",$AZ996)),"thickening","")</f>
        <v>thickening</v>
      </c>
      <c r="BF996" s="2" t="str">
        <f>IF(ISNUMBER(SEARCH("airDry",$AW996)),"airDry","")</f>
        <v/>
      </c>
      <c r="BG996" s="2" t="str">
        <f>IF(ISNUMBER(SEARCH("heatDry",$AY996)),"heatDry","")</f>
        <v/>
      </c>
      <c r="BH996" s="2" t="str">
        <f>IF(AND(ISNUMBER(SEARCH("aerobic",$AW996)),ISNUMBER(SEARCH("anaer",$AW996))),"Combined Aer and Anaer.","")</f>
        <v/>
      </c>
    </row>
    <row r="997" spans="1:60" x14ac:dyDescent="0.3">
      <c r="A997" s="4">
        <v>995</v>
      </c>
      <c r="B997" t="s">
        <v>4818</v>
      </c>
      <c r="C997">
        <v>489</v>
      </c>
      <c r="D997">
        <v>348.76223330918282</v>
      </c>
      <c r="E997">
        <v>348.70882649705072</v>
      </c>
      <c r="F997">
        <v>277.43819015189013</v>
      </c>
      <c r="G997">
        <v>428.07277628945309</v>
      </c>
      <c r="H997">
        <v>-77.202825905258919</v>
      </c>
      <c r="I997">
        <v>-78.271227156537805</v>
      </c>
      <c r="J997">
        <v>-90.780817866271448</v>
      </c>
      <c r="K997">
        <v>-62.365198163447197</v>
      </c>
      <c r="L997">
        <v>298.35949570085728</v>
      </c>
      <c r="M997">
        <v>296.85530760635038</v>
      </c>
      <c r="N997">
        <v>291.40462791685081</v>
      </c>
      <c r="O997">
        <v>309.81899281844909</v>
      </c>
      <c r="P997">
        <v>11.566706563424789</v>
      </c>
      <c r="Q997">
        <v>11.654285475391619</v>
      </c>
      <c r="R997">
        <v>9.5192020069038286</v>
      </c>
      <c r="S997">
        <v>13.28847020901603</v>
      </c>
      <c r="T997">
        <v>67.708999490555556</v>
      </c>
      <c r="U997">
        <v>67.708892159770784</v>
      </c>
      <c r="V997">
        <v>67.662937334435014</v>
      </c>
      <c r="W997">
        <v>67.754619542718117</v>
      </c>
      <c r="X997">
        <v>4995.7036845636476</v>
      </c>
      <c r="Y997">
        <v>5016.8682798834643</v>
      </c>
      <c r="Z997">
        <v>4812.1779604787489</v>
      </c>
      <c r="AA997">
        <v>5112.9272584148393</v>
      </c>
      <c r="AB997">
        <v>1015.502014991536</v>
      </c>
      <c r="AC997">
        <v>1004.016212873986</v>
      </c>
      <c r="AD997">
        <v>842.04324400292774</v>
      </c>
      <c r="AE997">
        <v>1244.2775277608921</v>
      </c>
      <c r="AF997">
        <v>59.795581769868193</v>
      </c>
      <c r="AG997">
        <v>59.493957902552353</v>
      </c>
      <c r="AH997">
        <v>58.402617068430366</v>
      </c>
      <c r="AI997">
        <v>62.090840101232359</v>
      </c>
      <c r="AJ997">
        <v>0.50692294579801145</v>
      </c>
      <c r="AK997">
        <v>0.50692285750476951</v>
      </c>
      <c r="AL997">
        <v>0.50691050094794932</v>
      </c>
      <c r="AM997">
        <v>0.50693544254987433</v>
      </c>
      <c r="AN997">
        <v>0.96371245117926363</v>
      </c>
      <c r="AO997">
        <v>0.96371245117926363</v>
      </c>
      <c r="AP997">
        <v>0.96371245117926363</v>
      </c>
      <c r="AQ997">
        <v>0.96371245117926363</v>
      </c>
      <c r="AR997">
        <v>12.11108817946487</v>
      </c>
      <c r="AS997">
        <v>12.111088179464881</v>
      </c>
      <c r="AT997">
        <v>12.111088179464881</v>
      </c>
      <c r="AU997">
        <v>12.111088179464881</v>
      </c>
      <c r="AV997" t="str">
        <f>VLOOKUP(Sheet1[[#This Row],[NPDES ID2]],Combined_Sheet__Major_Only___2[[NPDES ID2]:[ECHO BFR]],3,FALSE)</f>
        <v>FL</v>
      </c>
      <c r="AW997" t="s">
        <v>41</v>
      </c>
      <c r="AX997" t="str">
        <f>VLOOKUP(Sheet1[[#This Row],[NPDES ID2]],Combined_Sheet__Major_Only___2[[NPDES ID2]:[ECHO BFR]],27,FALSE)</f>
        <v>-</v>
      </c>
      <c r="AY997" t="str">
        <f>VLOOKUP(Sheet1[[#This Row],[NPDES ID2]],Combined_Sheet__Major_Only___2[[NPDES ID2]:[ECHO BFR]],28,FALSE)</f>
        <v>-</v>
      </c>
      <c r="AZ997" t="str">
        <f>VLOOKUP(Sheet1[[#This Row],[NPDES ID2]],Combined_Sheet__Major_Only___2[[NPDES ID2]:[ECHO BFR]],29,FALSE)</f>
        <v>thickening</v>
      </c>
      <c r="BA997">
        <f>VLOOKUP(Sheet1[[#This Row],[NPDES ID2]],Combined_Sheet__Major_Only___2[[NPDES ID2]:[ECHO BFR]],17,FALSE)</f>
        <v>25.997499999999999</v>
      </c>
      <c r="BB997">
        <f>VLOOKUP(Sheet1[[#This Row],[NPDES ID2]],Combined_Sheet__Major_Only___2[[NPDES ID2]:[ECHO BFR]],18,FALSE)</f>
        <v>-80.252178999999998</v>
      </c>
      <c r="BC997" t="str">
        <f>IF(ISNUMBER(SEARCH("aerobic",$AW997)),"aerobic","")</f>
        <v>aerobic</v>
      </c>
      <c r="BD997" t="str">
        <f>IF(ISNUMBER(SEARCH("anaer",$AW997)),"anaer","")</f>
        <v/>
      </c>
      <c r="BE997" t="str">
        <f>IF(ISNUMBER(SEARCH("thickening",$AZ997)),"thickening","")</f>
        <v>thickening</v>
      </c>
      <c r="BF997" s="3" t="str">
        <f>IF(ISNUMBER(SEARCH("airDry",$AW997)),"airDry","")</f>
        <v/>
      </c>
      <c r="BG997" s="3" t="str">
        <f>IF(ISNUMBER(SEARCH("heatDry",$AY997)),"heatDry","")</f>
        <v/>
      </c>
      <c r="BH997" s="3" t="str">
        <f>IF(AND(ISNUMBER(SEARCH("aerobic",$AW997)),ISNUMBER(SEARCH("anaer",$AW997))),"Combined Aer and Anaer.","")</f>
        <v/>
      </c>
    </row>
    <row r="998" spans="1:60" x14ac:dyDescent="0.3">
      <c r="A998" s="4">
        <v>996</v>
      </c>
      <c r="B998" t="s">
        <v>4822</v>
      </c>
      <c r="C998">
        <v>488.61</v>
      </c>
      <c r="D998">
        <v>334.67902982596053</v>
      </c>
      <c r="E998">
        <v>334.36827728636263</v>
      </c>
      <c r="F998">
        <v>266.22385549540701</v>
      </c>
      <c r="G998">
        <v>411.5379560045165</v>
      </c>
      <c r="H998">
        <v>-76.974493833478419</v>
      </c>
      <c r="I998">
        <v>-78.274019111253864</v>
      </c>
      <c r="J998">
        <v>-91.074702342977901</v>
      </c>
      <c r="K998">
        <v>-61.581323568131907</v>
      </c>
      <c r="L998">
        <v>310.77974051677359</v>
      </c>
      <c r="M998">
        <v>309.37129977762851</v>
      </c>
      <c r="N998">
        <v>304.26703737616339</v>
      </c>
      <c r="O998">
        <v>321.5108294056634</v>
      </c>
      <c r="P998">
        <v>11.53427582934296</v>
      </c>
      <c r="Q998">
        <v>11.65780117169996</v>
      </c>
      <c r="R998">
        <v>9.4214305975778245</v>
      </c>
      <c r="S998">
        <v>13.21470661002329</v>
      </c>
      <c r="T998">
        <v>99.741372283423971</v>
      </c>
      <c r="U998">
        <v>99.741215518077581</v>
      </c>
      <c r="V998">
        <v>99.674094755593472</v>
      </c>
      <c r="W998">
        <v>99.808004082442778</v>
      </c>
      <c r="X998">
        <v>7058.8513292703874</v>
      </c>
      <c r="Y998">
        <v>7085.7662157974564</v>
      </c>
      <c r="Z998">
        <v>6825.4949682221886</v>
      </c>
      <c r="AA998">
        <v>7207.6267692045167</v>
      </c>
      <c r="AB998">
        <v>1251.6093789227009</v>
      </c>
      <c r="AC998">
        <v>1241.1791826330159</v>
      </c>
      <c r="AD998">
        <v>1063.4453361157839</v>
      </c>
      <c r="AE998">
        <v>1489.6975256843591</v>
      </c>
      <c r="AF998">
        <v>62.334790852500049</v>
      </c>
      <c r="AG998">
        <v>62.052093238211057</v>
      </c>
      <c r="AH998">
        <v>61.029594794294717</v>
      </c>
      <c r="AI998">
        <v>64.485490047851897</v>
      </c>
      <c r="AJ998">
        <v>0.5379200814780325</v>
      </c>
      <c r="AK998">
        <v>0.53791997163632321</v>
      </c>
      <c r="AL998">
        <v>0.53790460332172918</v>
      </c>
      <c r="AM998">
        <v>0.53793562426290797</v>
      </c>
      <c r="AN998">
        <v>0.97494760387730639</v>
      </c>
      <c r="AO998">
        <v>0.97494760387730628</v>
      </c>
      <c r="AP998">
        <v>0.97494760387730628</v>
      </c>
      <c r="AQ998">
        <v>0.97494760387730628</v>
      </c>
      <c r="AR998">
        <v>13.629458982003021</v>
      </c>
      <c r="AS998">
        <v>13.629458982003021</v>
      </c>
      <c r="AT998">
        <v>13.629458982003021</v>
      </c>
      <c r="AU998">
        <v>13.629458982003021</v>
      </c>
      <c r="AV998" t="str">
        <f>VLOOKUP(Sheet1[[#This Row],[NPDES ID2]],Combined_Sheet__Major_Only___2[[NPDES ID2]:[ECHO BFR]],3,FALSE)</f>
        <v>TX</v>
      </c>
      <c r="AW998" t="s">
        <v>41</v>
      </c>
      <c r="AX998" t="str">
        <f>VLOOKUP(Sheet1[[#This Row],[NPDES ID2]],Combined_Sheet__Major_Only___2[[NPDES ID2]:[ECHO BFR]],27,FALSE)</f>
        <v>-</v>
      </c>
      <c r="AY998" t="str">
        <f>VLOOKUP(Sheet1[[#This Row],[NPDES ID2]],Combined_Sheet__Major_Only___2[[NPDES ID2]:[ECHO BFR]],28,FALSE)</f>
        <v>-</v>
      </c>
      <c r="AZ998" t="str">
        <f>VLOOKUP(Sheet1[[#This Row],[NPDES ID2]],Combined_Sheet__Major_Only___2[[NPDES ID2]:[ECHO BFR]],29,FALSE)</f>
        <v>thickening</v>
      </c>
      <c r="BA998">
        <f>VLOOKUP(Sheet1[[#This Row],[NPDES ID2]],Combined_Sheet__Major_Only___2[[NPDES ID2]:[ECHO BFR]],17,FALSE)</f>
        <v>29.925236000000002</v>
      </c>
      <c r="BB998">
        <f>VLOOKUP(Sheet1[[#This Row],[NPDES ID2]],Combined_Sheet__Major_Only___2[[NPDES ID2]:[ECHO BFR]],18,FALSE)</f>
        <v>-95.609966</v>
      </c>
      <c r="BC998" t="str">
        <f>IF(ISNUMBER(SEARCH("aerobic",$AW998)),"aerobic","")</f>
        <v>aerobic</v>
      </c>
      <c r="BD998" t="str">
        <f>IF(ISNUMBER(SEARCH("anaer",$AW998)),"anaer","")</f>
        <v/>
      </c>
      <c r="BE998" t="str">
        <f>IF(ISNUMBER(SEARCH("thickening",$AZ998)),"thickening","")</f>
        <v>thickening</v>
      </c>
      <c r="BF998" s="2" t="str">
        <f>IF(ISNUMBER(SEARCH("airDry",$AW998)),"airDry","")</f>
        <v/>
      </c>
      <c r="BG998" s="2" t="str">
        <f>IF(ISNUMBER(SEARCH("heatDry",$AY998)),"heatDry","")</f>
        <v/>
      </c>
      <c r="BH998" s="2" t="str">
        <f>IF(AND(ISNUMBER(SEARCH("aerobic",$AW998)),ISNUMBER(SEARCH("anaer",$AW998))),"Combined Aer and Anaer.","")</f>
        <v/>
      </c>
    </row>
    <row r="999" spans="1:60" x14ac:dyDescent="0.3">
      <c r="A999" s="4">
        <v>997</v>
      </c>
      <c r="B999" t="s">
        <v>4825</v>
      </c>
      <c r="C999">
        <v>487</v>
      </c>
      <c r="D999">
        <v>339.77252759189179</v>
      </c>
      <c r="E999">
        <v>339.57826788660998</v>
      </c>
      <c r="F999">
        <v>270.16137827452701</v>
      </c>
      <c r="G999">
        <v>417.61931710002011</v>
      </c>
      <c r="H999">
        <v>-76.924934699907411</v>
      </c>
      <c r="I999">
        <v>-78.068937823937972</v>
      </c>
      <c r="J999">
        <v>-90.746438258467208</v>
      </c>
      <c r="K999">
        <v>-61.694970057419489</v>
      </c>
      <c r="L999">
        <v>305.6749528318141</v>
      </c>
      <c r="M999">
        <v>304.24106794789981</v>
      </c>
      <c r="N999">
        <v>299.0420733045695</v>
      </c>
      <c r="O999">
        <v>316.60474145584419</v>
      </c>
      <c r="P999">
        <v>11.50342224500673</v>
      </c>
      <c r="Q999">
        <v>11.61821200535741</v>
      </c>
      <c r="R999">
        <v>9.417698882863105</v>
      </c>
      <c r="S999">
        <v>13.19100450943937</v>
      </c>
      <c r="T999">
        <v>253.55113702466471</v>
      </c>
      <c r="U999">
        <v>253.55074288950681</v>
      </c>
      <c r="V999">
        <v>253.38198969927939</v>
      </c>
      <c r="W999">
        <v>253.71866087628479</v>
      </c>
      <c r="X999">
        <v>18184.16932970603</v>
      </c>
      <c r="Y999">
        <v>18256.050494373059</v>
      </c>
      <c r="Z999">
        <v>17561.681922378441</v>
      </c>
      <c r="AA999">
        <v>18581.14885386141</v>
      </c>
      <c r="AB999">
        <v>3295.474354386402</v>
      </c>
      <c r="AC999">
        <v>3266.809941760614</v>
      </c>
      <c r="AD999">
        <v>2789.3210905610908</v>
      </c>
      <c r="AE999">
        <v>3936.9803546099138</v>
      </c>
      <c r="AF999">
        <v>61.515525373315633</v>
      </c>
      <c r="AG999">
        <v>61.226576254937477</v>
      </c>
      <c r="AH999">
        <v>60.18281646112554</v>
      </c>
      <c r="AI999">
        <v>63.711789328652863</v>
      </c>
      <c r="AJ999">
        <v>0.52791595274929581</v>
      </c>
      <c r="AK999">
        <v>0.52791573982225204</v>
      </c>
      <c r="AL999">
        <v>0.52788599884056764</v>
      </c>
      <c r="AM999">
        <v>0.52794603270637441</v>
      </c>
      <c r="AN999">
        <v>0.98992534509658336</v>
      </c>
      <c r="AO999">
        <v>0.98992534509658348</v>
      </c>
      <c r="AP999">
        <v>0.98992534509658348</v>
      </c>
      <c r="AQ999">
        <v>0.98992534509658348</v>
      </c>
      <c r="AR999">
        <v>13.282363230413459</v>
      </c>
      <c r="AS999">
        <v>13.282363230413459</v>
      </c>
      <c r="AT999">
        <v>13.282363230413459</v>
      </c>
      <c r="AU999">
        <v>13.282363230413459</v>
      </c>
      <c r="AV999" t="str">
        <f>VLOOKUP(Sheet1[[#This Row],[NPDES ID2]],Combined_Sheet__Major_Only___2[[NPDES ID2]:[ECHO BFR]],3,FALSE)</f>
        <v>MN</v>
      </c>
      <c r="AW999" t="s">
        <v>12181</v>
      </c>
      <c r="AX999" t="str">
        <f>VLOOKUP(Sheet1[[#This Row],[NPDES ID2]],Combined_Sheet__Major_Only___2[[NPDES ID2]:[ECHO BFR]],27,FALSE)</f>
        <v>methaneBioCaptureRecover</v>
      </c>
      <c r="AY999" t="str">
        <f>VLOOKUP(Sheet1[[#This Row],[NPDES ID2]],Combined_Sheet__Major_Only___2[[NPDES ID2]:[ECHO BFR]],28,FALSE)</f>
        <v>-</v>
      </c>
      <c r="AZ999" t="str">
        <f>VLOOKUP(Sheet1[[#This Row],[NPDES ID2]],Combined_Sheet__Major_Only___2[[NPDES ID2]:[ECHO BFR]],29,FALSE)</f>
        <v>sludgeLagoon</v>
      </c>
      <c r="BA999">
        <f>VLOOKUP(Sheet1[[#This Row],[NPDES ID2]],Combined_Sheet__Major_Only___2[[NPDES ID2]:[ECHO BFR]],17,FALSE)</f>
        <v>43.645366000000003</v>
      </c>
      <c r="BB999">
        <f>VLOOKUP(Sheet1[[#This Row],[NPDES ID2]],Combined_Sheet__Major_Only___2[[NPDES ID2]:[ECHO BFR]],18,FALSE)</f>
        <v>-95.579616000000001</v>
      </c>
      <c r="BC999" t="str">
        <f>IF(ISNUMBER(SEARCH("aerobic",$AW999)),"aerobic","")</f>
        <v/>
      </c>
      <c r="BD999" t="str">
        <f>IF(ISNUMBER(SEARCH("anaer",$AW999)),"anaer","")</f>
        <v>anaer</v>
      </c>
      <c r="BE999" t="str">
        <f>IF(ISNUMBER(SEARCH("thickening",$AZ999)),"thickening","")</f>
        <v/>
      </c>
      <c r="BF999" s="3" t="str">
        <f>IF(ISNUMBER(SEARCH("airDry",$AW999)),"airDry","")</f>
        <v/>
      </c>
      <c r="BG999" s="3" t="str">
        <f>IF(ISNUMBER(SEARCH("heatDry",$AY999)),"heatDry","")</f>
        <v/>
      </c>
      <c r="BH999" s="3" t="str">
        <f>IF(AND(ISNUMBER(SEARCH("aerobic",$AW999)),ISNUMBER(SEARCH("anaer",$AW999))),"Combined Aer and Anaer.","")</f>
        <v/>
      </c>
    </row>
    <row r="1000" spans="1:60" x14ac:dyDescent="0.3">
      <c r="A1000" s="4">
        <v>998</v>
      </c>
      <c r="B1000" t="s">
        <v>4829</v>
      </c>
      <c r="C1000">
        <v>481.44</v>
      </c>
      <c r="D1000">
        <v>335.05244755746833</v>
      </c>
      <c r="E1000">
        <v>334.85947637359038</v>
      </c>
      <c r="F1000">
        <v>266.03982585181518</v>
      </c>
      <c r="G1000">
        <v>412.36306958756683</v>
      </c>
      <c r="H1000">
        <v>-77.012823674839581</v>
      </c>
      <c r="I1000">
        <v>-78.303943939542933</v>
      </c>
      <c r="J1000">
        <v>-91.273749575690502</v>
      </c>
      <c r="K1000">
        <v>-61.5456031769208</v>
      </c>
      <c r="L1000">
        <v>308.38871211572558</v>
      </c>
      <c r="M1000">
        <v>307.01689765099059</v>
      </c>
      <c r="N1000">
        <v>302.04697339273031</v>
      </c>
      <c r="O1000">
        <v>318.83766667140372</v>
      </c>
      <c r="P1000">
        <v>11.36122899118809</v>
      </c>
      <c r="Q1000">
        <v>11.478353366939601</v>
      </c>
      <c r="R1000">
        <v>9.2687071233015672</v>
      </c>
      <c r="S1000">
        <v>13.01022432638131</v>
      </c>
      <c r="T1000">
        <v>4.0015357191234164</v>
      </c>
      <c r="U1000">
        <v>4.0015267060799946</v>
      </c>
      <c r="V1000">
        <v>3.9976676749829991</v>
      </c>
      <c r="W1000">
        <v>4.0053666378279393</v>
      </c>
      <c r="X1000">
        <v>281.19937042191418</v>
      </c>
      <c r="Y1000">
        <v>282.21321838963291</v>
      </c>
      <c r="Z1000">
        <v>272.1524960989122</v>
      </c>
      <c r="AA1000">
        <v>287.00975353911878</v>
      </c>
      <c r="AB1000">
        <v>47.914051581568337</v>
      </c>
      <c r="AC1000">
        <v>47.558155601199047</v>
      </c>
      <c r="AD1000">
        <v>40.969299794817303</v>
      </c>
      <c r="AE1000">
        <v>56.647033991091618</v>
      </c>
      <c r="AF1000">
        <v>62.775142087884433</v>
      </c>
      <c r="AG1000">
        <v>62.495821817068702</v>
      </c>
      <c r="AH1000">
        <v>61.484643510943783</v>
      </c>
      <c r="AI1000">
        <v>64.901470787863317</v>
      </c>
      <c r="AJ1000">
        <v>0.54329840107698457</v>
      </c>
      <c r="AK1000">
        <v>0.54329835916555047</v>
      </c>
      <c r="AL1000">
        <v>0.54329248884243031</v>
      </c>
      <c r="AM1000">
        <v>0.54330433787456378</v>
      </c>
      <c r="AN1000">
        <v>0.6642208963474896</v>
      </c>
      <c r="AO1000">
        <v>0.66422089634748949</v>
      </c>
      <c r="AP1000">
        <v>0.66422089634748949</v>
      </c>
      <c r="AQ1000">
        <v>0.66422089634748949</v>
      </c>
      <c r="AR1000">
        <v>14.04794634979346</v>
      </c>
      <c r="AS1000">
        <v>14.04794634979347</v>
      </c>
      <c r="AT1000">
        <v>14.04794634979347</v>
      </c>
      <c r="AU1000">
        <v>14.04794634979347</v>
      </c>
      <c r="AV1000" t="str">
        <f>VLOOKUP(Sheet1[[#This Row],[NPDES ID2]],Combined_Sheet__Major_Only___2[[NPDES ID2]:[ECHO BFR]],3,FALSE)</f>
        <v>NV</v>
      </c>
      <c r="AW1000" t="s">
        <v>12183</v>
      </c>
      <c r="AX1000" t="str">
        <f>VLOOKUP(Sheet1[[#This Row],[NPDES ID2]],Combined_Sheet__Major_Only___2[[NPDES ID2]:[ECHO BFR]],27,FALSE)</f>
        <v>other, methaneBioCaptureRecover</v>
      </c>
      <c r="AY1000" t="str">
        <f>VLOOKUP(Sheet1[[#This Row],[NPDES ID2]],Combined_Sheet__Major_Only___2[[NPDES ID2]:[ECHO BFR]],28,FALSE)</f>
        <v>-</v>
      </c>
      <c r="AZ1000" t="str">
        <f>VLOOKUP(Sheet1[[#This Row],[NPDES ID2]],Combined_Sheet__Major_Only___2[[NPDES ID2]:[ECHO BFR]],29,FALSE)</f>
        <v>thickening</v>
      </c>
      <c r="BA1000">
        <f>VLOOKUP(Sheet1[[#This Row],[NPDES ID2]],Combined_Sheet__Major_Only___2[[NPDES ID2]:[ECHO BFR]],17,FALSE)</f>
        <v>40.843617000000002</v>
      </c>
      <c r="BB1000">
        <f>VLOOKUP(Sheet1[[#This Row],[NPDES ID2]],Combined_Sheet__Major_Only___2[[NPDES ID2]:[ECHO BFR]],18,FALSE)</f>
        <v>-115.752753</v>
      </c>
      <c r="BC1000" t="str">
        <f>IF(ISNUMBER(SEARCH("aerobic",$AW1000)),"aerobic","")</f>
        <v/>
      </c>
      <c r="BD1000" t="str">
        <f>IF(ISNUMBER(SEARCH("anaer",$AW1000)),"anaer","")</f>
        <v>anaer</v>
      </c>
      <c r="BE1000" t="str">
        <f>IF(ISNUMBER(SEARCH("thickening",$AZ1000)),"thickening","")</f>
        <v>thickening</v>
      </c>
      <c r="BF1000" s="2" t="str">
        <f>IF(ISNUMBER(SEARCH("airDry",$AW1000)),"airDry","")</f>
        <v>airDry</v>
      </c>
      <c r="BG1000" s="2" t="str">
        <f>IF(ISNUMBER(SEARCH("heatDry",$AY1000)),"heatDry","")</f>
        <v/>
      </c>
      <c r="BH1000" s="2" t="str">
        <f>IF(AND(ISNUMBER(SEARCH("aerobic",$AW1000)),ISNUMBER(SEARCH("anaer",$AW1000))),"Combined Aer and Anaer.","")</f>
        <v/>
      </c>
    </row>
    <row r="1001" spans="1:60" x14ac:dyDescent="0.3">
      <c r="A1001" s="4">
        <v>999</v>
      </c>
      <c r="B1001" t="s">
        <v>4834</v>
      </c>
      <c r="C1001">
        <v>480</v>
      </c>
      <c r="D1001">
        <v>350.95843919984509</v>
      </c>
      <c r="E1001">
        <v>351.0873008909881</v>
      </c>
      <c r="F1001">
        <v>278.55116299549229</v>
      </c>
      <c r="G1001">
        <v>431.15901302397339</v>
      </c>
      <c r="H1001">
        <v>-76.85662669029</v>
      </c>
      <c r="I1001">
        <v>-77.885389446592654</v>
      </c>
      <c r="J1001">
        <v>-90.195443341608481</v>
      </c>
      <c r="K1001">
        <v>-61.859351036243972</v>
      </c>
      <c r="L1001">
        <v>294.0449487171278</v>
      </c>
      <c r="M1001">
        <v>292.57827527867022</v>
      </c>
      <c r="N1001">
        <v>287.25649815649342</v>
      </c>
      <c r="O1001">
        <v>305.23214938356159</v>
      </c>
      <c r="P1001">
        <v>11.350663143571049</v>
      </c>
      <c r="Q1001">
        <v>11.43989503749895</v>
      </c>
      <c r="R1001">
        <v>9.3317211950967405</v>
      </c>
      <c r="S1001">
        <v>13.036417684249709</v>
      </c>
      <c r="T1001">
        <v>511.87948093866208</v>
      </c>
      <c r="U1001">
        <v>511.87868813342999</v>
      </c>
      <c r="V1001">
        <v>511.5392400800315</v>
      </c>
      <c r="W1001">
        <v>512.21645617008505</v>
      </c>
      <c r="X1001">
        <v>37616.045447457371</v>
      </c>
      <c r="Y1001">
        <v>37774.293302723003</v>
      </c>
      <c r="Z1001">
        <v>36246.550082131813</v>
      </c>
      <c r="AA1001">
        <v>38490.244951699577</v>
      </c>
      <c r="AB1001">
        <v>6611.8241654626727</v>
      </c>
      <c r="AC1001">
        <v>6559.5902983272736</v>
      </c>
      <c r="AD1001">
        <v>5621.1597403661863</v>
      </c>
      <c r="AE1001">
        <v>7876.0361731159164</v>
      </c>
      <c r="AF1001">
        <v>60.041070100460033</v>
      </c>
      <c r="AG1001">
        <v>59.740911730658667</v>
      </c>
      <c r="AH1001">
        <v>58.658653512589368</v>
      </c>
      <c r="AI1001">
        <v>62.31958924685788</v>
      </c>
      <c r="AJ1001">
        <v>0.50991847569115922</v>
      </c>
      <c r="AK1001">
        <v>0.50991810539168902</v>
      </c>
      <c r="AL1001">
        <v>0.50986652383648046</v>
      </c>
      <c r="AM1001">
        <v>0.50997064889794796</v>
      </c>
      <c r="AN1001">
        <v>0.99497302571612567</v>
      </c>
      <c r="AO1001">
        <v>0.99497302571612556</v>
      </c>
      <c r="AP1001">
        <v>0.99497302571612556</v>
      </c>
      <c r="AQ1001">
        <v>0.99497302571612556</v>
      </c>
      <c r="AR1001">
        <v>13.194204391920231</v>
      </c>
      <c r="AS1001">
        <v>13.194204391920231</v>
      </c>
      <c r="AT1001">
        <v>13.194204391920231</v>
      </c>
      <c r="AU1001">
        <v>13.194204391920231</v>
      </c>
      <c r="AV1001" t="str">
        <f>VLOOKUP(Sheet1[[#This Row],[NPDES ID2]],Combined_Sheet__Major_Only___2[[NPDES ID2]:[ECHO BFR]],3,FALSE)</f>
        <v>NC</v>
      </c>
      <c r="AW1001" t="s">
        <v>41</v>
      </c>
      <c r="AX1001" t="str">
        <f>VLOOKUP(Sheet1[[#This Row],[NPDES ID2]],Combined_Sheet__Major_Only___2[[NPDES ID2]:[ECHO BFR]],27,FALSE)</f>
        <v>-</v>
      </c>
      <c r="AY1001" t="str">
        <f>VLOOKUP(Sheet1[[#This Row],[NPDES ID2]],Combined_Sheet__Major_Only___2[[NPDES ID2]:[ECHO BFR]],28,FALSE)</f>
        <v>-</v>
      </c>
      <c r="AZ1001" t="str">
        <f>VLOOKUP(Sheet1[[#This Row],[NPDES ID2]],Combined_Sheet__Major_Only___2[[NPDES ID2]:[ECHO BFR]],29,FALSE)</f>
        <v>preliminaryOps</v>
      </c>
      <c r="BA1001">
        <f>VLOOKUP(Sheet1[[#This Row],[NPDES ID2]],Combined_Sheet__Major_Only___2[[NPDES ID2]:[ECHO BFR]],17,FALSE)</f>
        <v>36.4758</v>
      </c>
      <c r="BB1001">
        <f>VLOOKUP(Sheet1[[#This Row],[NPDES ID2]],Combined_Sheet__Major_Only___2[[NPDES ID2]:[ECHO BFR]],18,FALSE)</f>
        <v>-79.743849999999995</v>
      </c>
      <c r="BC1001" t="str">
        <f>IF(ISNUMBER(SEARCH("aerobic",$AW1001)),"aerobic","")</f>
        <v>aerobic</v>
      </c>
      <c r="BD1001" t="str">
        <f>IF(ISNUMBER(SEARCH("anaer",$AW1001)),"anaer","")</f>
        <v/>
      </c>
      <c r="BE1001" t="str">
        <f>IF(ISNUMBER(SEARCH("thickening",$AZ1001)),"thickening","")</f>
        <v/>
      </c>
      <c r="BF1001" s="3" t="str">
        <f>IF(ISNUMBER(SEARCH("airDry",$AW1001)),"airDry","")</f>
        <v/>
      </c>
      <c r="BG1001" s="3" t="str">
        <f>IF(ISNUMBER(SEARCH("heatDry",$AY1001)),"heatDry","")</f>
        <v/>
      </c>
      <c r="BH1001" s="3" t="str">
        <f>IF(AND(ISNUMBER(SEARCH("aerobic",$AW1001)),ISNUMBER(SEARCH("anaer",$AW1001))),"Combined Aer and Anaer.","")</f>
        <v/>
      </c>
    </row>
    <row r="1002" spans="1:60" x14ac:dyDescent="0.3">
      <c r="A1002" s="4">
        <v>1000</v>
      </c>
      <c r="B1002" t="s">
        <v>4839</v>
      </c>
      <c r="C1002">
        <v>479.5</v>
      </c>
      <c r="D1002">
        <v>329.96068120262532</v>
      </c>
      <c r="E1002">
        <v>329.63379681391979</v>
      </c>
      <c r="F1002">
        <v>261.87269054696128</v>
      </c>
      <c r="G1002">
        <v>406.45422301169577</v>
      </c>
      <c r="H1002">
        <v>-76.635659445877323</v>
      </c>
      <c r="I1002">
        <v>-77.817584400966439</v>
      </c>
      <c r="J1002">
        <v>-90.644429583328929</v>
      </c>
      <c r="K1002">
        <v>-60.452754031055001</v>
      </c>
      <c r="L1002">
        <v>312.57992221236628</v>
      </c>
      <c r="M1002">
        <v>311.25514149872669</v>
      </c>
      <c r="N1002">
        <v>306.44947382227929</v>
      </c>
      <c r="O1002">
        <v>322.68240185405978</v>
      </c>
      <c r="P1002">
        <v>11.30437928889036</v>
      </c>
      <c r="Q1002">
        <v>11.43201094795478</v>
      </c>
      <c r="R1002">
        <v>9.1924733346011926</v>
      </c>
      <c r="S1002">
        <v>12.930802123731009</v>
      </c>
      <c r="T1002">
        <v>381.31040073730691</v>
      </c>
      <c r="U1002">
        <v>381.30980943526322</v>
      </c>
      <c r="V1002">
        <v>381.05663713055588</v>
      </c>
      <c r="W1002">
        <v>381.56172872435678</v>
      </c>
      <c r="X1002">
        <v>26329.23647308613</v>
      </c>
      <c r="Y1002">
        <v>26423.29502400124</v>
      </c>
      <c r="Z1002">
        <v>25514.103367950371</v>
      </c>
      <c r="AA1002">
        <v>26848.349688146161</v>
      </c>
      <c r="AB1002">
        <v>4760.8300391493203</v>
      </c>
      <c r="AC1002">
        <v>4718.7678755904708</v>
      </c>
      <c r="AD1002">
        <v>4034.359725456969</v>
      </c>
      <c r="AE1002">
        <v>5688.0853632591306</v>
      </c>
      <c r="AF1002">
        <v>63.890563229128993</v>
      </c>
      <c r="AG1002">
        <v>63.61922822385457</v>
      </c>
      <c r="AH1002">
        <v>62.640554014513206</v>
      </c>
      <c r="AI1002">
        <v>65.950788734689453</v>
      </c>
      <c r="AJ1002">
        <v>0.55692529678995328</v>
      </c>
      <c r="AK1002">
        <v>0.55692498761199394</v>
      </c>
      <c r="AL1002">
        <v>0.55688185800640788</v>
      </c>
      <c r="AM1002">
        <v>0.55696891944395721</v>
      </c>
      <c r="AN1002">
        <v>0.99326829887022527</v>
      </c>
      <c r="AO1002">
        <v>0.99326829887022561</v>
      </c>
      <c r="AP1002">
        <v>0.99326829887022561</v>
      </c>
      <c r="AQ1002">
        <v>0.99326829887022561</v>
      </c>
      <c r="AR1002">
        <v>13.81313754944318</v>
      </c>
      <c r="AS1002">
        <v>13.81313754944318</v>
      </c>
      <c r="AT1002">
        <v>13.81313754944318</v>
      </c>
      <c r="AU1002">
        <v>13.81313754944318</v>
      </c>
      <c r="AV1002" t="str">
        <f>VLOOKUP(Sheet1[[#This Row],[NPDES ID2]],Combined_Sheet__Major_Only___2[[NPDES ID2]:[ECHO BFR]],3,FALSE)</f>
        <v>VA</v>
      </c>
      <c r="AW1002" t="s">
        <v>41</v>
      </c>
      <c r="AX1002" t="str">
        <f>VLOOKUP(Sheet1[[#This Row],[NPDES ID2]],Combined_Sheet__Major_Only___2[[NPDES ID2]:[ECHO BFR]],27,FALSE)</f>
        <v>-</v>
      </c>
      <c r="AY1002" t="str">
        <f>VLOOKUP(Sheet1[[#This Row],[NPDES ID2]],Combined_Sheet__Major_Only___2[[NPDES ID2]:[ECHO BFR]],28,FALSE)</f>
        <v>-</v>
      </c>
      <c r="AZ1002" t="str">
        <f>VLOOKUP(Sheet1[[#This Row],[NPDES ID2]],Combined_Sheet__Major_Only___2[[NPDES ID2]:[ECHO BFR]],29,FALSE)</f>
        <v>-</v>
      </c>
      <c r="BA1002">
        <f>VLOOKUP(Sheet1[[#This Row],[NPDES ID2]],Combined_Sheet__Major_Only___2[[NPDES ID2]:[ECHO BFR]],17,FALSE)</f>
        <v>38.530059999999999</v>
      </c>
      <c r="BB1002">
        <f>VLOOKUP(Sheet1[[#This Row],[NPDES ID2]],Combined_Sheet__Major_Only___2[[NPDES ID2]:[ECHO BFR]],18,FALSE)</f>
        <v>-77.798100000000005</v>
      </c>
      <c r="BC1002" t="str">
        <f>IF(ISNUMBER(SEARCH("aerobic",$AW1002)),"aerobic","")</f>
        <v>aerobic</v>
      </c>
      <c r="BD1002" t="str">
        <f>IF(ISNUMBER(SEARCH("anaer",$AW1002)),"anaer","")</f>
        <v/>
      </c>
      <c r="BE1002" t="str">
        <f>IF(ISNUMBER(SEARCH("thickening",$AZ1002)),"thickening","")</f>
        <v/>
      </c>
      <c r="BF1002" s="2" t="str">
        <f>IF(ISNUMBER(SEARCH("airDry",$AW1002)),"airDry","")</f>
        <v/>
      </c>
      <c r="BG1002" s="2" t="str">
        <f>IF(ISNUMBER(SEARCH("heatDry",$AY1002)),"heatDry","")</f>
        <v/>
      </c>
      <c r="BH1002" s="2" t="str">
        <f>IF(AND(ISNUMBER(SEARCH("aerobic",$AW1002)),ISNUMBER(SEARCH("anaer",$AW1002))),"Combined Aer and Anaer.","")</f>
        <v/>
      </c>
    </row>
    <row r="1003" spans="1:60" x14ac:dyDescent="0.3">
      <c r="A1003" s="4">
        <v>1001</v>
      </c>
      <c r="B1003" t="s">
        <v>4844</v>
      </c>
      <c r="C1003">
        <v>475.1</v>
      </c>
      <c r="D1003">
        <v>332.25757195036181</v>
      </c>
      <c r="E1003">
        <v>331.82877490194232</v>
      </c>
      <c r="F1003">
        <v>263.39799460070941</v>
      </c>
      <c r="G1003">
        <v>409.40501333744737</v>
      </c>
      <c r="H1003">
        <v>-76.926178454398084</v>
      </c>
      <c r="I1003">
        <v>-78.149633998719992</v>
      </c>
      <c r="J1003">
        <v>-91.189950908171284</v>
      </c>
      <c r="K1003">
        <v>-61.098992803787489</v>
      </c>
      <c r="L1003">
        <v>309.16364154275078</v>
      </c>
      <c r="M1003">
        <v>307.84602453561831</v>
      </c>
      <c r="N1003">
        <v>303.07238603583141</v>
      </c>
      <c r="O1003">
        <v>319.19990519207562</v>
      </c>
      <c r="P1003">
        <v>11.20256344749901</v>
      </c>
      <c r="Q1003">
        <v>11.327449715099149</v>
      </c>
      <c r="R1003">
        <v>9.113416388526792</v>
      </c>
      <c r="S1003">
        <v>12.815109796188739</v>
      </c>
      <c r="T1003">
        <v>3.737505037860501</v>
      </c>
      <c r="U1003">
        <v>3.7374964322873931</v>
      </c>
      <c r="V1003">
        <v>3.7338118639703159</v>
      </c>
      <c r="W1003">
        <v>3.7411627647171128</v>
      </c>
      <c r="X1003">
        <v>258.53038983099248</v>
      </c>
      <c r="Y1003">
        <v>259.41987883880557</v>
      </c>
      <c r="Z1003">
        <v>250.56825170423289</v>
      </c>
      <c r="AA1003">
        <v>263.64630607646671</v>
      </c>
      <c r="AB1003">
        <v>48.982029020868922</v>
      </c>
      <c r="AC1003">
        <v>48.505405132120153</v>
      </c>
      <c r="AD1003">
        <v>41.181752259780069</v>
      </c>
      <c r="AE1003">
        <v>59.0280038663401</v>
      </c>
      <c r="AF1003">
        <v>63.772727663161007</v>
      </c>
      <c r="AG1003">
        <v>63.500856212103912</v>
      </c>
      <c r="AH1003">
        <v>62.516693676957757</v>
      </c>
      <c r="AI1003">
        <v>65.842278243228378</v>
      </c>
      <c r="AJ1003">
        <v>0.55548549996763052</v>
      </c>
      <c r="AK1003">
        <v>0.55548545544402139</v>
      </c>
      <c r="AL1003">
        <v>0.55547921940702005</v>
      </c>
      <c r="AM1003">
        <v>0.55549180662462383</v>
      </c>
      <c r="AN1003">
        <v>0.65232876242746141</v>
      </c>
      <c r="AO1003">
        <v>0.65232876242746152</v>
      </c>
      <c r="AP1003">
        <v>0.65232876242746152</v>
      </c>
      <c r="AQ1003">
        <v>0.65232876242746152</v>
      </c>
      <c r="AR1003">
        <v>13.427595624130751</v>
      </c>
      <c r="AS1003">
        <v>13.427595624130751</v>
      </c>
      <c r="AT1003">
        <v>13.427595624130751</v>
      </c>
      <c r="AU1003">
        <v>13.427595624130751</v>
      </c>
      <c r="AV1003" t="str">
        <f>VLOOKUP(Sheet1[[#This Row],[NPDES ID2]],Combined_Sheet__Major_Only___2[[NPDES ID2]:[ECHO BFR]],3,FALSE)</f>
        <v>NY</v>
      </c>
      <c r="AW1003" t="s">
        <v>118</v>
      </c>
      <c r="AX1003" t="str">
        <f>VLOOKUP(Sheet1[[#This Row],[NPDES ID2]],Combined_Sheet__Major_Only___2[[NPDES ID2]:[ECHO BFR]],27,FALSE)</f>
        <v>other</v>
      </c>
      <c r="AY1003" t="str">
        <f>VLOOKUP(Sheet1[[#This Row],[NPDES ID2]],Combined_Sheet__Major_Only___2[[NPDES ID2]:[ECHO BFR]],28,FALSE)</f>
        <v>-</v>
      </c>
      <c r="AZ1003" t="str">
        <f>VLOOKUP(Sheet1[[#This Row],[NPDES ID2]],Combined_Sheet__Major_Only___2[[NPDES ID2]:[ECHO BFR]],29,FALSE)</f>
        <v>thickening</v>
      </c>
      <c r="BA1003">
        <f>VLOOKUP(Sheet1[[#This Row],[NPDES ID2]],Combined_Sheet__Major_Only___2[[NPDES ID2]:[ECHO BFR]],17,FALSE)</f>
        <v>42.656388999999997</v>
      </c>
      <c r="BB1003">
        <f>VLOOKUP(Sheet1[[#This Row],[NPDES ID2]],Combined_Sheet__Major_Only___2[[NPDES ID2]:[ECHO BFR]],18,FALSE)</f>
        <v>-79.058055999999993</v>
      </c>
      <c r="BC1003" t="str">
        <f>IF(ISNUMBER(SEARCH("aerobic",$AW1003)),"aerobic","")</f>
        <v>aerobic</v>
      </c>
      <c r="BD1003" t="str">
        <f>IF(ISNUMBER(SEARCH("anaer",$AW1003)),"anaer","")</f>
        <v/>
      </c>
      <c r="BE1003" t="str">
        <f>IF(ISNUMBER(SEARCH("thickening",$AZ1003)),"thickening","")</f>
        <v>thickening</v>
      </c>
      <c r="BF1003" s="3" t="str">
        <f>IF(ISNUMBER(SEARCH("airDry",$AW1003)),"airDry","")</f>
        <v>airDry</v>
      </c>
      <c r="BG1003" s="3" t="str">
        <f>IF(ISNUMBER(SEARCH("heatDry",$AY1003)),"heatDry","")</f>
        <v/>
      </c>
      <c r="BH1003" s="3" t="str">
        <f>IF(AND(ISNUMBER(SEARCH("aerobic",$AW1003)),ISNUMBER(SEARCH("anaer",$AW1003))),"Combined Aer and Anaer.","")</f>
        <v/>
      </c>
    </row>
    <row r="1004" spans="1:60" x14ac:dyDescent="0.3">
      <c r="A1004" s="4">
        <v>1002</v>
      </c>
      <c r="B1004" t="s">
        <v>4848</v>
      </c>
      <c r="C1004">
        <v>474.04</v>
      </c>
      <c r="D1004">
        <v>351.23263360956918</v>
      </c>
      <c r="E1004">
        <v>351.38504969051252</v>
      </c>
      <c r="F1004">
        <v>278.3456770801053</v>
      </c>
      <c r="G1004">
        <v>431.8296529819043</v>
      </c>
      <c r="H1004">
        <v>-77.208673006281558</v>
      </c>
      <c r="I1004">
        <v>-78.298015792688446</v>
      </c>
      <c r="J1004">
        <v>-90.967826257407737</v>
      </c>
      <c r="K1004">
        <v>-62.274783447951997</v>
      </c>
      <c r="L1004">
        <v>292.20242412117642</v>
      </c>
      <c r="M1004">
        <v>290.76624421536019</v>
      </c>
      <c r="N1004">
        <v>285.56315223266768</v>
      </c>
      <c r="O1004">
        <v>303.14160387053198</v>
      </c>
      <c r="P1004">
        <v>11.207646467788569</v>
      </c>
      <c r="Q1004">
        <v>11.30224322948485</v>
      </c>
      <c r="R1004">
        <v>9.204981380525723</v>
      </c>
      <c r="S1004">
        <v>12.866130407615691</v>
      </c>
      <c r="T1004">
        <v>3.9906205861748161</v>
      </c>
      <c r="U1004">
        <v>3.9906115899763792</v>
      </c>
      <c r="V1004">
        <v>3.9867597712398108</v>
      </c>
      <c r="W1004">
        <v>3.994444345059744</v>
      </c>
      <c r="X1004">
        <v>291.43683625141108</v>
      </c>
      <c r="Y1004">
        <v>292.60177268209208</v>
      </c>
      <c r="Z1004">
        <v>281.07570389402952</v>
      </c>
      <c r="AA1004">
        <v>298.09648509926592</v>
      </c>
      <c r="AB1004">
        <v>50.482140211190291</v>
      </c>
      <c r="AC1004">
        <v>50.101644015891367</v>
      </c>
      <c r="AD1004">
        <v>43.02124212877861</v>
      </c>
      <c r="AE1004">
        <v>59.947473239422642</v>
      </c>
      <c r="AF1004">
        <v>60.408835286124713</v>
      </c>
      <c r="AG1004">
        <v>60.111848729553373</v>
      </c>
      <c r="AH1004">
        <v>59.036674429387681</v>
      </c>
      <c r="AI1004">
        <v>62.669710206033052</v>
      </c>
      <c r="AJ1004">
        <v>0.51440660900962809</v>
      </c>
      <c r="AK1004">
        <v>0.51440656756801184</v>
      </c>
      <c r="AL1004">
        <v>0.51440076321941175</v>
      </c>
      <c r="AM1004">
        <v>0.51441247909010424</v>
      </c>
      <c r="AN1004">
        <v>0.66374541457088199</v>
      </c>
      <c r="AO1004">
        <v>0.66374541457088199</v>
      </c>
      <c r="AP1004">
        <v>0.66374541457088199</v>
      </c>
      <c r="AQ1004">
        <v>0.66374541457088199</v>
      </c>
      <c r="AR1004">
        <v>13.38856067375141</v>
      </c>
      <c r="AS1004">
        <v>13.3885606737514</v>
      </c>
      <c r="AT1004">
        <v>13.3885606737514</v>
      </c>
      <c r="AU1004">
        <v>13.3885606737514</v>
      </c>
      <c r="AV1004" t="str">
        <f>VLOOKUP(Sheet1[[#This Row],[NPDES ID2]],Combined_Sheet__Major_Only___2[[NPDES ID2]:[ECHO BFR]],3,FALSE)</f>
        <v>PA</v>
      </c>
      <c r="AW1004" t="s">
        <v>118</v>
      </c>
      <c r="AX1004" t="str">
        <f>VLOOKUP(Sheet1[[#This Row],[NPDES ID2]],Combined_Sheet__Major_Only___2[[NPDES ID2]:[ECHO BFR]],27,FALSE)</f>
        <v>-</v>
      </c>
      <c r="AY1004" t="str">
        <f>VLOOKUP(Sheet1[[#This Row],[NPDES ID2]],Combined_Sheet__Major_Only___2[[NPDES ID2]:[ECHO BFR]],28,FALSE)</f>
        <v>-</v>
      </c>
      <c r="AZ1004" t="str">
        <f>VLOOKUP(Sheet1[[#This Row],[NPDES ID2]],Combined_Sheet__Major_Only___2[[NPDES ID2]:[ECHO BFR]],29,FALSE)</f>
        <v>preliminaryOps, thickening</v>
      </c>
      <c r="BA1004">
        <f>VLOOKUP(Sheet1[[#This Row],[NPDES ID2]],Combined_Sheet__Major_Only___2[[NPDES ID2]:[ECHO BFR]],17,FALSE)</f>
        <v>40.579510999999997</v>
      </c>
      <c r="BB1004">
        <f>VLOOKUP(Sheet1[[#This Row],[NPDES ID2]],Combined_Sheet__Major_Only___2[[NPDES ID2]:[ECHO BFR]],18,FALSE)</f>
        <v>-79.774771000000001</v>
      </c>
      <c r="BC1004" t="str">
        <f>IF(ISNUMBER(SEARCH("aerobic",$AW1004)),"aerobic","")</f>
        <v>aerobic</v>
      </c>
      <c r="BD1004" t="str">
        <f>IF(ISNUMBER(SEARCH("anaer",$AW1004)),"anaer","")</f>
        <v/>
      </c>
      <c r="BE1004" t="str">
        <f>IF(ISNUMBER(SEARCH("thickening",$AZ1004)),"thickening","")</f>
        <v>thickening</v>
      </c>
      <c r="BF1004" s="2" t="str">
        <f>IF(ISNUMBER(SEARCH("airDry",$AW1004)),"airDry","")</f>
        <v>airDry</v>
      </c>
      <c r="BG1004" s="2" t="str">
        <f>IF(ISNUMBER(SEARCH("heatDry",$AY1004)),"heatDry","")</f>
        <v/>
      </c>
      <c r="BH1004" s="2" t="str">
        <f>IF(AND(ISNUMBER(SEARCH("aerobic",$AW1004)),ISNUMBER(SEARCH("anaer",$AW1004))),"Combined Aer and Anaer.","")</f>
        <v/>
      </c>
    </row>
    <row r="1005" spans="1:60" x14ac:dyDescent="0.3">
      <c r="A1005" s="4">
        <v>1003</v>
      </c>
      <c r="B1005" t="s">
        <v>4852</v>
      </c>
      <c r="C1005">
        <v>473.11</v>
      </c>
      <c r="D1005">
        <v>348.57465564328851</v>
      </c>
      <c r="E1005">
        <v>348.59681829018859</v>
      </c>
      <c r="F1005">
        <v>276.17645198840819</v>
      </c>
      <c r="G1005">
        <v>428.75577320983223</v>
      </c>
      <c r="H1005">
        <v>-77.120614264552742</v>
      </c>
      <c r="I1005">
        <v>-78.288281183072371</v>
      </c>
      <c r="J1005">
        <v>-90.95057847513111</v>
      </c>
      <c r="K1005">
        <v>-62.071732266517188</v>
      </c>
      <c r="L1005">
        <v>294.17338248118841</v>
      </c>
      <c r="M1005">
        <v>292.7591517280116</v>
      </c>
      <c r="N1005">
        <v>287.63461133184938</v>
      </c>
      <c r="O1005">
        <v>304.94723430594411</v>
      </c>
      <c r="P1005">
        <v>11.18088510997713</v>
      </c>
      <c r="Q1005">
        <v>11.28406639894507</v>
      </c>
      <c r="R1005">
        <v>9.1689331773456733</v>
      </c>
      <c r="S1005">
        <v>12.828478564144699</v>
      </c>
      <c r="T1005">
        <v>71.07469186262766</v>
      </c>
      <c r="U1005">
        <v>71.074579337674834</v>
      </c>
      <c r="V1005">
        <v>71.026400573648417</v>
      </c>
      <c r="W1005">
        <v>71.122519652461577</v>
      </c>
      <c r="X1005">
        <v>5145.6445599567423</v>
      </c>
      <c r="Y1005">
        <v>5166.4413154382873</v>
      </c>
      <c r="Z1005">
        <v>4965.3117642097277</v>
      </c>
      <c r="AA1005">
        <v>5260.7310714418481</v>
      </c>
      <c r="AB1005">
        <v>793.2263522180956</v>
      </c>
      <c r="AC1005">
        <v>788.65899374954688</v>
      </c>
      <c r="AD1005">
        <v>687.96690531088802</v>
      </c>
      <c r="AE1005">
        <v>923.32858318165972</v>
      </c>
      <c r="AF1005">
        <v>60.936582090639028</v>
      </c>
      <c r="AG1005">
        <v>60.64348241651993</v>
      </c>
      <c r="AH1005">
        <v>59.582923128188447</v>
      </c>
      <c r="AI1005">
        <v>63.167064078460577</v>
      </c>
      <c r="AJ1005">
        <v>0.52084814394069057</v>
      </c>
      <c r="AK1005">
        <v>0.52084806264044514</v>
      </c>
      <c r="AL1005">
        <v>0.52083668299345809</v>
      </c>
      <c r="AM1005">
        <v>0.52085965265230039</v>
      </c>
      <c r="AN1005">
        <v>0.96534541197366119</v>
      </c>
      <c r="AO1005">
        <v>0.96534541197366108</v>
      </c>
      <c r="AP1005">
        <v>0.96534541197366108</v>
      </c>
      <c r="AQ1005">
        <v>0.96534541197366108</v>
      </c>
      <c r="AR1005">
        <v>14.48170373885984</v>
      </c>
      <c r="AS1005">
        <v>14.481703738859849</v>
      </c>
      <c r="AT1005">
        <v>14.481703738859849</v>
      </c>
      <c r="AU1005">
        <v>14.481703738859849</v>
      </c>
      <c r="AV1005" t="str">
        <f>VLOOKUP(Sheet1[[#This Row],[NPDES ID2]],Combined_Sheet__Major_Only___2[[NPDES ID2]:[ECHO BFR]],3,FALSE)</f>
        <v>TX</v>
      </c>
      <c r="AW1005" t="s">
        <v>41</v>
      </c>
      <c r="AX1005" t="str">
        <f>VLOOKUP(Sheet1[[#This Row],[NPDES ID2]],Combined_Sheet__Major_Only___2[[NPDES ID2]:[ECHO BFR]],27,FALSE)</f>
        <v>-</v>
      </c>
      <c r="AY1005" t="str">
        <f>VLOOKUP(Sheet1[[#This Row],[NPDES ID2]],Combined_Sheet__Major_Only___2[[NPDES ID2]:[ECHO BFR]],28,FALSE)</f>
        <v>-</v>
      </c>
      <c r="AZ1005" t="str">
        <f>VLOOKUP(Sheet1[[#This Row],[NPDES ID2]],Combined_Sheet__Major_Only___2[[NPDES ID2]:[ECHO BFR]],29,FALSE)</f>
        <v>thickening</v>
      </c>
      <c r="BA1005">
        <f>VLOOKUP(Sheet1[[#This Row],[NPDES ID2]],Combined_Sheet__Major_Only___2[[NPDES ID2]:[ECHO BFR]],17,FALSE)</f>
        <v>30.456861</v>
      </c>
      <c r="BB1005">
        <f>VLOOKUP(Sheet1[[#This Row],[NPDES ID2]],Combined_Sheet__Major_Only___2[[NPDES ID2]:[ECHO BFR]],18,FALSE)</f>
        <v>-97.640833000000001</v>
      </c>
      <c r="BC1005" t="str">
        <f>IF(ISNUMBER(SEARCH("aerobic",$AW1005)),"aerobic","")</f>
        <v>aerobic</v>
      </c>
      <c r="BD1005" t="str">
        <f>IF(ISNUMBER(SEARCH("anaer",$AW1005)),"anaer","")</f>
        <v/>
      </c>
      <c r="BE1005" t="str">
        <f>IF(ISNUMBER(SEARCH("thickening",$AZ1005)),"thickening","")</f>
        <v>thickening</v>
      </c>
      <c r="BF1005" s="3" t="str">
        <f>IF(ISNUMBER(SEARCH("airDry",$AW1005)),"airDry","")</f>
        <v/>
      </c>
      <c r="BG1005" s="3" t="str">
        <f>IF(ISNUMBER(SEARCH("heatDry",$AY1005)),"heatDry","")</f>
        <v/>
      </c>
      <c r="BH1005" s="3" t="str">
        <f>IF(AND(ISNUMBER(SEARCH("aerobic",$AW1005)),ISNUMBER(SEARCH("anaer",$AW1005))),"Combined Aer and Anaer.","")</f>
        <v/>
      </c>
    </row>
    <row r="1006" spans="1:60" x14ac:dyDescent="0.3">
      <c r="A1006" s="4">
        <v>1004</v>
      </c>
      <c r="B1006" t="s">
        <v>4856</v>
      </c>
      <c r="C1006">
        <v>472.32</v>
      </c>
      <c r="D1006">
        <v>411.1412370808755</v>
      </c>
      <c r="E1006">
        <v>412.58104542470051</v>
      </c>
      <c r="F1006">
        <v>325.58056720142542</v>
      </c>
      <c r="G1006">
        <v>507.50489204148357</v>
      </c>
      <c r="H1006">
        <v>-77.826505719161446</v>
      </c>
      <c r="I1006">
        <v>-77.87659645031242</v>
      </c>
      <c r="J1006">
        <v>-90.641498340462263</v>
      </c>
      <c r="K1006">
        <v>-64.856525884991711</v>
      </c>
      <c r="L1006">
        <v>249.32291182323809</v>
      </c>
      <c r="M1006">
        <v>247.58059300816021</v>
      </c>
      <c r="N1006">
        <v>241.26734709638291</v>
      </c>
      <c r="O1006">
        <v>262.59593572215772</v>
      </c>
      <c r="P1006">
        <v>11.23797804453628</v>
      </c>
      <c r="Q1006">
        <v>11.208756555200971</v>
      </c>
      <c r="R1006">
        <v>9.5167167602412466</v>
      </c>
      <c r="S1006">
        <v>12.79992360437563</v>
      </c>
      <c r="T1006">
        <v>63.853409434603712</v>
      </c>
      <c r="U1006">
        <v>63.853308054030762</v>
      </c>
      <c r="V1006">
        <v>63.809900875643358</v>
      </c>
      <c r="W1006">
        <v>63.896500398997397</v>
      </c>
      <c r="X1006">
        <v>5447.4550289177023</v>
      </c>
      <c r="Y1006">
        <v>5479.2341868497369</v>
      </c>
      <c r="Z1006">
        <v>5171.6288469491701</v>
      </c>
      <c r="AA1006">
        <v>5625.1467940771718</v>
      </c>
      <c r="AB1006">
        <v>1409.6137062190519</v>
      </c>
      <c r="AC1006">
        <v>1373.9079467343061</v>
      </c>
      <c r="AD1006">
        <v>1110.3615559464899</v>
      </c>
      <c r="AE1006">
        <v>1875.799066544329</v>
      </c>
      <c r="AF1006">
        <v>51.732631951821077</v>
      </c>
      <c r="AG1006">
        <v>51.370966203852198</v>
      </c>
      <c r="AH1006">
        <v>50.061967556101351</v>
      </c>
      <c r="AI1006">
        <v>54.485399750421642</v>
      </c>
      <c r="AJ1006">
        <v>0.40870443971910392</v>
      </c>
      <c r="AK1006">
        <v>0.40870436479278371</v>
      </c>
      <c r="AL1006">
        <v>0.40869387974165838</v>
      </c>
      <c r="AM1006">
        <v>0.40871504375326168</v>
      </c>
      <c r="AN1006">
        <v>0.96164188705844145</v>
      </c>
      <c r="AO1006">
        <v>0.96164188705844111</v>
      </c>
      <c r="AP1006">
        <v>0.96164188705844111</v>
      </c>
      <c r="AQ1006">
        <v>0.96164188705844111</v>
      </c>
      <c r="AR1006">
        <v>9.2667260063721493</v>
      </c>
      <c r="AS1006">
        <v>9.266726006372151</v>
      </c>
      <c r="AT1006">
        <v>9.266726006372151</v>
      </c>
      <c r="AU1006">
        <v>9.266726006372151</v>
      </c>
      <c r="AV1006" t="str">
        <f>VLOOKUP(Sheet1[[#This Row],[NPDES ID2]],Combined_Sheet__Major_Only___2[[NPDES ID2]:[ECHO BFR]],3,FALSE)</f>
        <v>MD</v>
      </c>
      <c r="AW1006" t="s">
        <v>87</v>
      </c>
      <c r="AX1006" t="str">
        <f>VLOOKUP(Sheet1[[#This Row],[NPDES ID2]],Combined_Sheet__Major_Only___2[[NPDES ID2]:[ECHO BFR]],27,FALSE)</f>
        <v>-</v>
      </c>
      <c r="AY1006" t="str">
        <f>VLOOKUP(Sheet1[[#This Row],[NPDES ID2]],Combined_Sheet__Major_Only___2[[NPDES ID2]:[ECHO BFR]],28,FALSE)</f>
        <v>-</v>
      </c>
      <c r="AZ1006" t="str">
        <f>VLOOKUP(Sheet1[[#This Row],[NPDES ID2]],Combined_Sheet__Major_Only___2[[NPDES ID2]:[ECHO BFR]],29,FALSE)</f>
        <v>thickening</v>
      </c>
      <c r="BA1006">
        <f>VLOOKUP(Sheet1[[#This Row],[NPDES ID2]],Combined_Sheet__Major_Only___2[[NPDES ID2]:[ECHO BFR]],17,FALSE)</f>
        <v>38.993367999999997</v>
      </c>
      <c r="BB1006">
        <f>VLOOKUP(Sheet1[[#This Row],[NPDES ID2]],Combined_Sheet__Major_Only___2[[NPDES ID2]:[ECHO BFR]],18,FALSE)</f>
        <v>-76.719964000000004</v>
      </c>
      <c r="BC1006" t="str">
        <f>IF(ISNUMBER(SEARCH("aerobic",$AW1006)),"aerobic","")</f>
        <v/>
      </c>
      <c r="BD1006" t="str">
        <f>IF(ISNUMBER(SEARCH("anaer",$AW1006)),"anaer","")</f>
        <v/>
      </c>
      <c r="BE1006" t="str">
        <f>IF(ISNUMBER(SEARCH("thickening",$AZ1006)),"thickening","")</f>
        <v>thickening</v>
      </c>
      <c r="BF1006" s="2" t="str">
        <f>IF(ISNUMBER(SEARCH("airDry",$AW1006)),"airDry","")</f>
        <v/>
      </c>
      <c r="BG1006" s="2" t="str">
        <f>IF(ISNUMBER(SEARCH("heatDry",$AY1006)),"heatDry","")</f>
        <v/>
      </c>
      <c r="BH1006" s="2" t="str">
        <f>IF(AND(ISNUMBER(SEARCH("aerobic",$AW1006)),ISNUMBER(SEARCH("anaer",$AW1006))),"Combined Aer and Anaer.","")</f>
        <v/>
      </c>
    </row>
    <row r="1007" spans="1:60" x14ac:dyDescent="0.3">
      <c r="A1007" s="4">
        <v>1005</v>
      </c>
      <c r="B1007" t="s">
        <v>4861</v>
      </c>
      <c r="C1007">
        <v>470.79</v>
      </c>
      <c r="D1007">
        <v>356.72352684478312</v>
      </c>
      <c r="E1007">
        <v>356.92776240466549</v>
      </c>
      <c r="F1007">
        <v>282.45541266499208</v>
      </c>
      <c r="G1007">
        <v>438.47462783693101</v>
      </c>
      <c r="H1007">
        <v>-77.266656073611941</v>
      </c>
      <c r="I1007">
        <v>-78.326064999715584</v>
      </c>
      <c r="J1007">
        <v>-90.873746613866786</v>
      </c>
      <c r="K1007">
        <v>-62.464175447020629</v>
      </c>
      <c r="L1007">
        <v>286.84958206289713</v>
      </c>
      <c r="M1007">
        <v>285.39825326275292</v>
      </c>
      <c r="N1007">
        <v>280.14030613349257</v>
      </c>
      <c r="O1007">
        <v>297.90409663347799</v>
      </c>
      <c r="P1007">
        <v>11.13686450356372</v>
      </c>
      <c r="Q1007">
        <v>11.22302199938745</v>
      </c>
      <c r="R1007">
        <v>9.1696904670286852</v>
      </c>
      <c r="S1007">
        <v>12.79672202595675</v>
      </c>
      <c r="T1007">
        <v>4.0612095378904289</v>
      </c>
      <c r="U1007">
        <v>4.0612004327542639</v>
      </c>
      <c r="V1007">
        <v>4.0573019711628246</v>
      </c>
      <c r="W1007">
        <v>4.0650795998448759</v>
      </c>
      <c r="X1007">
        <v>300.0618315776216</v>
      </c>
      <c r="Y1007">
        <v>301.29803862221269</v>
      </c>
      <c r="Z1007">
        <v>289.07955552846892</v>
      </c>
      <c r="AA1007">
        <v>307.12216539997758</v>
      </c>
      <c r="AB1007">
        <v>50.73085960161773</v>
      </c>
      <c r="AC1007">
        <v>50.374615339614259</v>
      </c>
      <c r="AD1007">
        <v>43.387220126535873</v>
      </c>
      <c r="AE1007">
        <v>60.063381878990313</v>
      </c>
      <c r="AF1007">
        <v>59.711582380291503</v>
      </c>
      <c r="AG1007">
        <v>59.409394311032813</v>
      </c>
      <c r="AH1007">
        <v>58.315365371755327</v>
      </c>
      <c r="AI1007">
        <v>62.012089985603843</v>
      </c>
      <c r="AJ1007">
        <v>0.5058980175688389</v>
      </c>
      <c r="AK1007">
        <v>0.50589797717165064</v>
      </c>
      <c r="AL1007">
        <v>0.50589231907223842</v>
      </c>
      <c r="AM1007">
        <v>0.50590373974300473</v>
      </c>
      <c r="AN1007">
        <v>0.6667968000654777</v>
      </c>
      <c r="AO1007">
        <v>0.66679680006547737</v>
      </c>
      <c r="AP1007">
        <v>0.66679680006547737</v>
      </c>
      <c r="AQ1007">
        <v>0.66679680006547737</v>
      </c>
      <c r="AR1007">
        <v>13.42363489099367</v>
      </c>
      <c r="AS1007">
        <v>13.42363489099367</v>
      </c>
      <c r="AT1007">
        <v>13.42363489099367</v>
      </c>
      <c r="AU1007">
        <v>13.42363489099367</v>
      </c>
      <c r="AV1007" t="str">
        <f>VLOOKUP(Sheet1[[#This Row],[NPDES ID2]],Combined_Sheet__Major_Only___2[[NPDES ID2]:[ECHO BFR]],3,FALSE)</f>
        <v>NM</v>
      </c>
      <c r="AW1007" t="s">
        <v>118</v>
      </c>
      <c r="AX1007" t="str">
        <f>VLOOKUP(Sheet1[[#This Row],[NPDES ID2]],Combined_Sheet__Major_Only___2[[NPDES ID2]:[ECHO BFR]],27,FALSE)</f>
        <v>other</v>
      </c>
      <c r="AY1007" t="str">
        <f>VLOOKUP(Sheet1[[#This Row],[NPDES ID2]],Combined_Sheet__Major_Only___2[[NPDES ID2]:[ECHO BFR]],28,FALSE)</f>
        <v>-</v>
      </c>
      <c r="AZ1007" t="str">
        <f>VLOOKUP(Sheet1[[#This Row],[NPDES ID2]],Combined_Sheet__Major_Only___2[[NPDES ID2]:[ECHO BFR]],29,FALSE)</f>
        <v>thickening</v>
      </c>
      <c r="BA1007">
        <f>VLOOKUP(Sheet1[[#This Row],[NPDES ID2]],Combined_Sheet__Major_Only___2[[NPDES ID2]:[ECHO BFR]],17,FALSE)</f>
        <v>32.091149999999999</v>
      </c>
      <c r="BB1007">
        <f>VLOOKUP(Sheet1[[#This Row],[NPDES ID2]],Combined_Sheet__Major_Only___2[[NPDES ID2]:[ECHO BFR]],18,FALSE)</f>
        <v>-106.66949</v>
      </c>
      <c r="BC1007" t="str">
        <f>IF(ISNUMBER(SEARCH("aerobic",$AW1007)),"aerobic","")</f>
        <v>aerobic</v>
      </c>
      <c r="BD1007" t="str">
        <f>IF(ISNUMBER(SEARCH("anaer",$AW1007)),"anaer","")</f>
        <v/>
      </c>
      <c r="BE1007" t="str">
        <f>IF(ISNUMBER(SEARCH("thickening",$AZ1007)),"thickening","")</f>
        <v>thickening</v>
      </c>
      <c r="BF1007" s="3" t="str">
        <f>IF(ISNUMBER(SEARCH("airDry",$AW1007)),"airDry","")</f>
        <v>airDry</v>
      </c>
      <c r="BG1007" s="3" t="str">
        <f>IF(ISNUMBER(SEARCH("heatDry",$AY1007)),"heatDry","")</f>
        <v/>
      </c>
      <c r="BH1007" s="3" t="str">
        <f>IF(AND(ISNUMBER(SEARCH("aerobic",$AW1007)),ISNUMBER(SEARCH("anaer",$AW1007))),"Combined Aer and Anaer.","")</f>
        <v/>
      </c>
    </row>
    <row r="1008" spans="1:60" x14ac:dyDescent="0.3">
      <c r="A1008" s="4">
        <v>1006</v>
      </c>
      <c r="B1008" t="s">
        <v>4866</v>
      </c>
      <c r="C1008">
        <v>470</v>
      </c>
      <c r="D1008">
        <v>410.20904557233217</v>
      </c>
      <c r="E1008">
        <v>411.523064156082</v>
      </c>
      <c r="F1008">
        <v>324.65171244151952</v>
      </c>
      <c r="G1008">
        <v>506.22999777020902</v>
      </c>
      <c r="H1008">
        <v>-77.704542205699113</v>
      </c>
      <c r="I1008">
        <v>-77.765688831712495</v>
      </c>
      <c r="J1008">
        <v>-90.538496919129045</v>
      </c>
      <c r="K1008">
        <v>-64.681714860925979</v>
      </c>
      <c r="L1008">
        <v>249.3511875640682</v>
      </c>
      <c r="M1008">
        <v>247.6270552497752</v>
      </c>
      <c r="N1008">
        <v>241.3776094620504</v>
      </c>
      <c r="O1008">
        <v>262.48969846676158</v>
      </c>
      <c r="P1008">
        <v>11.18050414326988</v>
      </c>
      <c r="Q1008">
        <v>11.156546699772351</v>
      </c>
      <c r="R1008">
        <v>9.4628319790859834</v>
      </c>
      <c r="S1008">
        <v>12.74166125057484</v>
      </c>
      <c r="T1008">
        <v>199.49729745324129</v>
      </c>
      <c r="U1008">
        <v>199.49698673768759</v>
      </c>
      <c r="V1008">
        <v>199.36395054471151</v>
      </c>
      <c r="W1008">
        <v>199.62936449992759</v>
      </c>
      <c r="X1008">
        <v>16933.713618236241</v>
      </c>
      <c r="Y1008">
        <v>17031.6434042459</v>
      </c>
      <c r="Z1008">
        <v>16084.6701487829</v>
      </c>
      <c r="AA1008">
        <v>17480.340375670228</v>
      </c>
      <c r="AB1008">
        <v>4624.1365367765065</v>
      </c>
      <c r="AC1008">
        <v>4495.1664789034367</v>
      </c>
      <c r="AD1008">
        <v>3595.7402181333619</v>
      </c>
      <c r="AE1008">
        <v>6248.4480479541789</v>
      </c>
      <c r="AF1008">
        <v>51.995273842413802</v>
      </c>
      <c r="AG1008">
        <v>51.635469609738522</v>
      </c>
      <c r="AH1008">
        <v>50.334154711533827</v>
      </c>
      <c r="AI1008">
        <v>54.732474122308503</v>
      </c>
      <c r="AJ1008">
        <v>0.41189801780881452</v>
      </c>
      <c r="AK1008">
        <v>0.41189787301147662</v>
      </c>
      <c r="AL1008">
        <v>0.41187763929078952</v>
      </c>
      <c r="AM1008">
        <v>0.41191848190857872</v>
      </c>
      <c r="AN1008">
        <v>0.98724555124511637</v>
      </c>
      <c r="AO1008">
        <v>0.98724555124511659</v>
      </c>
      <c r="AP1008">
        <v>0.98724555124511659</v>
      </c>
      <c r="AQ1008">
        <v>0.98724555124511659</v>
      </c>
      <c r="AR1008">
        <v>9.0817880043179997</v>
      </c>
      <c r="AS1008">
        <v>9.0817880043179979</v>
      </c>
      <c r="AT1008">
        <v>9.0817880043179979</v>
      </c>
      <c r="AU1008">
        <v>9.0817880043179979</v>
      </c>
      <c r="AV1008" t="str">
        <f>VLOOKUP(Sheet1[[#This Row],[NPDES ID2]],Combined_Sheet__Major_Only___2[[NPDES ID2]:[ECHO BFR]],3,FALSE)</f>
        <v>AR</v>
      </c>
      <c r="AW1008" t="s">
        <v>54</v>
      </c>
      <c r="AX1008" t="str">
        <f>VLOOKUP(Sheet1[[#This Row],[NPDES ID2]],Combined_Sheet__Major_Only___2[[NPDES ID2]:[ECHO BFR]],27,FALSE)</f>
        <v>-</v>
      </c>
      <c r="AY1008" t="str">
        <f>VLOOKUP(Sheet1[[#This Row],[NPDES ID2]],Combined_Sheet__Major_Only___2[[NPDES ID2]:[ECHO BFR]],28,FALSE)</f>
        <v>-</v>
      </c>
      <c r="AZ1008" t="str">
        <f>VLOOKUP(Sheet1[[#This Row],[NPDES ID2]],Combined_Sheet__Major_Only___2[[NPDES ID2]:[ECHO BFR]],29,FALSE)</f>
        <v>preliminaryOps</v>
      </c>
      <c r="BA1008">
        <f>VLOOKUP(Sheet1[[#This Row],[NPDES ID2]],Combined_Sheet__Major_Only___2[[NPDES ID2]:[ECHO BFR]],17,FALSE)</f>
        <v>34.820528000000003</v>
      </c>
      <c r="BB1008">
        <f>VLOOKUP(Sheet1[[#This Row],[NPDES ID2]],Combined_Sheet__Major_Only___2[[NPDES ID2]:[ECHO BFR]],18,FALSE)</f>
        <v>-92.487333000000007</v>
      </c>
      <c r="BC1008" t="str">
        <f>IF(ISNUMBER(SEARCH("aerobic",$AW1008)),"aerobic","")</f>
        <v/>
      </c>
      <c r="BD1008" t="str">
        <f>IF(ISNUMBER(SEARCH("anaer",$AW1008)),"anaer","")</f>
        <v/>
      </c>
      <c r="BE1008" t="str">
        <f>IF(ISNUMBER(SEARCH("thickening",$AZ1008)),"thickening","")</f>
        <v/>
      </c>
      <c r="BF1008" s="2" t="str">
        <f>IF(ISNUMBER(SEARCH("airDry",$AW1008)),"airDry","")</f>
        <v/>
      </c>
      <c r="BG1008" s="2" t="str">
        <f>IF(ISNUMBER(SEARCH("heatDry",$AY1008)),"heatDry","")</f>
        <v/>
      </c>
      <c r="BH1008" s="2" t="str">
        <f>IF(AND(ISNUMBER(SEARCH("aerobic",$AW1008)),ISNUMBER(SEARCH("anaer",$AW1008))),"Combined Aer and Anaer.","")</f>
        <v/>
      </c>
    </row>
    <row r="1009" spans="1:60" x14ac:dyDescent="0.3">
      <c r="A1009" s="4">
        <v>1007</v>
      </c>
      <c r="B1009" t="s">
        <v>4870</v>
      </c>
      <c r="C1009">
        <v>468</v>
      </c>
      <c r="D1009">
        <v>331.1092803162108</v>
      </c>
      <c r="E1009">
        <v>330.36627819512807</v>
      </c>
      <c r="F1009">
        <v>262.01432913884742</v>
      </c>
      <c r="G1009">
        <v>408.42822381784907</v>
      </c>
      <c r="H1009">
        <v>-76.78948774482383</v>
      </c>
      <c r="I1009">
        <v>-78.027481931023061</v>
      </c>
      <c r="J1009">
        <v>-90.924376685598062</v>
      </c>
      <c r="K1009">
        <v>-60.608232674589622</v>
      </c>
      <c r="L1009">
        <v>308.2041993035831</v>
      </c>
      <c r="M1009">
        <v>306.93385183189548</v>
      </c>
      <c r="N1009">
        <v>302.32994499164698</v>
      </c>
      <c r="O1009">
        <v>317.88333112617039</v>
      </c>
      <c r="P1009">
        <v>11.02802697717379</v>
      </c>
      <c r="Q1009">
        <v>11.16037958211114</v>
      </c>
      <c r="R1009">
        <v>8.9516593697579872</v>
      </c>
      <c r="S1009">
        <v>12.635603807191609</v>
      </c>
      <c r="T1009">
        <v>102.9458637046376</v>
      </c>
      <c r="U1009">
        <v>102.9457019938996</v>
      </c>
      <c r="V1009">
        <v>102.8764638090049</v>
      </c>
      <c r="W1009">
        <v>103.01459750100079</v>
      </c>
      <c r="X1009">
        <v>7036.257862799328</v>
      </c>
      <c r="Y1009">
        <v>7060.6327869966026</v>
      </c>
      <c r="Z1009">
        <v>6824.6267883319169</v>
      </c>
      <c r="AA1009">
        <v>7171.0363862742925</v>
      </c>
      <c r="AB1009">
        <v>1338.6739136749491</v>
      </c>
      <c r="AC1009">
        <v>1325.494014633613</v>
      </c>
      <c r="AD1009">
        <v>1125.0763500919991</v>
      </c>
      <c r="AE1009">
        <v>1614.6147268492759</v>
      </c>
      <c r="AF1009">
        <v>64.54053612031943</v>
      </c>
      <c r="AG1009">
        <v>64.274312822428698</v>
      </c>
      <c r="AH1009">
        <v>63.311528169625092</v>
      </c>
      <c r="AI1009">
        <v>66.565714403785719</v>
      </c>
      <c r="AJ1009">
        <v>0.56486816561117292</v>
      </c>
      <c r="AK1009">
        <v>0.56486805263161877</v>
      </c>
      <c r="AL1009">
        <v>0.56485224472739448</v>
      </c>
      <c r="AM1009">
        <v>0.56488415296118633</v>
      </c>
      <c r="AN1009">
        <v>0.97570025391021564</v>
      </c>
      <c r="AO1009">
        <v>0.97570025391021575</v>
      </c>
      <c r="AP1009">
        <v>0.97570025391021575</v>
      </c>
      <c r="AQ1009">
        <v>0.97570025391021575</v>
      </c>
      <c r="AR1009">
        <v>13.557631334919551</v>
      </c>
      <c r="AS1009">
        <v>13.557631334919551</v>
      </c>
      <c r="AT1009">
        <v>13.557631334919551</v>
      </c>
      <c r="AU1009">
        <v>13.557631334919551</v>
      </c>
      <c r="AV1009" t="str">
        <f>VLOOKUP(Sheet1[[#This Row],[NPDES ID2]],Combined_Sheet__Major_Only___2[[NPDES ID2]:[ECHO BFR]],3,FALSE)</f>
        <v>FL</v>
      </c>
      <c r="AW1009" t="s">
        <v>41</v>
      </c>
      <c r="AX1009" t="str">
        <f>VLOOKUP(Sheet1[[#This Row],[NPDES ID2]],Combined_Sheet__Major_Only___2[[NPDES ID2]:[ECHO BFR]],27,FALSE)</f>
        <v>-</v>
      </c>
      <c r="AY1009" t="str">
        <f>VLOOKUP(Sheet1[[#This Row],[NPDES ID2]],Combined_Sheet__Major_Only___2[[NPDES ID2]:[ECHO BFR]],28,FALSE)</f>
        <v>-</v>
      </c>
      <c r="AZ1009" t="str">
        <f>VLOOKUP(Sheet1[[#This Row],[NPDES ID2]],Combined_Sheet__Major_Only___2[[NPDES ID2]:[ECHO BFR]],29,FALSE)</f>
        <v>thickening</v>
      </c>
      <c r="BA1009">
        <f>VLOOKUP(Sheet1[[#This Row],[NPDES ID2]],Combined_Sheet__Major_Only___2[[NPDES ID2]:[ECHO BFR]],17,FALSE)</f>
        <v>26.061388999999998</v>
      </c>
      <c r="BB1009">
        <f>VLOOKUP(Sheet1[[#This Row],[NPDES ID2]],Combined_Sheet__Major_Only___2[[NPDES ID2]:[ECHO BFR]],18,FALSE)</f>
        <v>-80.305000000000007</v>
      </c>
      <c r="BC1009" t="str">
        <f>IF(ISNUMBER(SEARCH("aerobic",$AW1009)),"aerobic","")</f>
        <v>aerobic</v>
      </c>
      <c r="BD1009" t="str">
        <f>IF(ISNUMBER(SEARCH("anaer",$AW1009)),"anaer","")</f>
        <v/>
      </c>
      <c r="BE1009" t="str">
        <f>IF(ISNUMBER(SEARCH("thickening",$AZ1009)),"thickening","")</f>
        <v>thickening</v>
      </c>
      <c r="BF1009" s="3" t="str">
        <f>IF(ISNUMBER(SEARCH("airDry",$AW1009)),"airDry","")</f>
        <v/>
      </c>
      <c r="BG1009" s="3" t="str">
        <f>IF(ISNUMBER(SEARCH("heatDry",$AY1009)),"heatDry","")</f>
        <v/>
      </c>
      <c r="BH1009" s="3" t="str">
        <f>IF(AND(ISNUMBER(SEARCH("aerobic",$AW1009)),ISNUMBER(SEARCH("anaer",$AW1009))),"Combined Aer and Anaer.","")</f>
        <v/>
      </c>
    </row>
    <row r="1010" spans="1:60" x14ac:dyDescent="0.3">
      <c r="A1010" s="4">
        <v>1008</v>
      </c>
      <c r="B1010" t="s">
        <v>4875</v>
      </c>
      <c r="C1010">
        <v>461.19</v>
      </c>
      <c r="D1010">
        <v>339.47645637056883</v>
      </c>
      <c r="E1010">
        <v>338.71184251053847</v>
      </c>
      <c r="F1010">
        <v>268.15043940523083</v>
      </c>
      <c r="G1010">
        <v>418.7000916767592</v>
      </c>
      <c r="H1010">
        <v>-76.914709356946517</v>
      </c>
      <c r="I1010">
        <v>-78.20304019163413</v>
      </c>
      <c r="J1010">
        <v>-91.172089577706643</v>
      </c>
      <c r="K1010">
        <v>-61.151742166540949</v>
      </c>
      <c r="L1010">
        <v>298.72912266940881</v>
      </c>
      <c r="M1010">
        <v>297.43986579664971</v>
      </c>
      <c r="N1010">
        <v>292.7682189181815</v>
      </c>
      <c r="O1010">
        <v>308.55081615679518</v>
      </c>
      <c r="P1010">
        <v>10.877056860850519</v>
      </c>
      <c r="Q1010">
        <v>10.994794307063611</v>
      </c>
      <c r="R1010">
        <v>8.8559045663149139</v>
      </c>
      <c r="S1010">
        <v>12.44668541274935</v>
      </c>
      <c r="T1010">
        <v>60.570730377636771</v>
      </c>
      <c r="U1010">
        <v>60.570634063120018</v>
      </c>
      <c r="V1010">
        <v>60.52939597095822</v>
      </c>
      <c r="W1010">
        <v>60.611668057233231</v>
      </c>
      <c r="X1010">
        <v>4209.2187714655793</v>
      </c>
      <c r="Y1010">
        <v>4224.4780699114217</v>
      </c>
      <c r="Z1010">
        <v>4076.7241849160282</v>
      </c>
      <c r="AA1010">
        <v>4293.6575376224391</v>
      </c>
      <c r="AB1010">
        <v>726.68316830488345</v>
      </c>
      <c r="AC1010">
        <v>720.94173642606256</v>
      </c>
      <c r="AD1010">
        <v>620.28067160949126</v>
      </c>
      <c r="AE1010">
        <v>861.09198157474646</v>
      </c>
      <c r="AF1010">
        <v>63.479509025718272</v>
      </c>
      <c r="AG1010">
        <v>63.205402721614362</v>
      </c>
      <c r="AH1010">
        <v>62.213600639197367</v>
      </c>
      <c r="AI1010">
        <v>65.565405964415987</v>
      </c>
      <c r="AJ1010">
        <v>0.55190295412501988</v>
      </c>
      <c r="AK1010">
        <v>0.55190287572481433</v>
      </c>
      <c r="AL1010">
        <v>0.5518919006848535</v>
      </c>
      <c r="AM1010">
        <v>0.55191405360577472</v>
      </c>
      <c r="AN1010">
        <v>0.95968324918321235</v>
      </c>
      <c r="AO1010">
        <v>0.95968324918321213</v>
      </c>
      <c r="AP1010">
        <v>0.95968324918321213</v>
      </c>
      <c r="AQ1010">
        <v>0.95968324918321213</v>
      </c>
      <c r="AR1010">
        <v>14.09681254676925</v>
      </c>
      <c r="AS1010">
        <v>14.09681254676925</v>
      </c>
      <c r="AT1010">
        <v>14.09681254676925</v>
      </c>
      <c r="AU1010">
        <v>14.09681254676925</v>
      </c>
      <c r="AV1010" t="str">
        <f>VLOOKUP(Sheet1[[#This Row],[NPDES ID2]],Combined_Sheet__Major_Only___2[[NPDES ID2]:[ECHO BFR]],3,FALSE)</f>
        <v>CA</v>
      </c>
      <c r="AW1010" t="s">
        <v>41</v>
      </c>
      <c r="AX1010" t="str">
        <f>VLOOKUP(Sheet1[[#This Row],[NPDES ID2]],Combined_Sheet__Major_Only___2[[NPDES ID2]:[ECHO BFR]],27,FALSE)</f>
        <v>-</v>
      </c>
      <c r="AY1010" t="str">
        <f>VLOOKUP(Sheet1[[#This Row],[NPDES ID2]],Combined_Sheet__Major_Only___2[[NPDES ID2]:[ECHO BFR]],28,FALSE)</f>
        <v>-</v>
      </c>
      <c r="AZ1010" t="str">
        <f>VLOOKUP(Sheet1[[#This Row],[NPDES ID2]],Combined_Sheet__Major_Only___2[[NPDES ID2]:[ECHO BFR]],29,FALSE)</f>
        <v>thickening</v>
      </c>
      <c r="BA1010">
        <f>VLOOKUP(Sheet1[[#This Row],[NPDES ID2]],Combined_Sheet__Major_Only___2[[NPDES ID2]:[ECHO BFR]],17,FALSE)</f>
        <v>38.523240000000001</v>
      </c>
      <c r="BB1010">
        <f>VLOOKUP(Sheet1[[#This Row],[NPDES ID2]],Combined_Sheet__Major_Only___2[[NPDES ID2]:[ECHO BFR]],18,FALSE)</f>
        <v>-121.52467799999999</v>
      </c>
      <c r="BC1010" t="str">
        <f>IF(ISNUMBER(SEARCH("aerobic",$AW1010)),"aerobic","")</f>
        <v>aerobic</v>
      </c>
      <c r="BD1010" t="str">
        <f>IF(ISNUMBER(SEARCH("anaer",$AW1010)),"anaer","")</f>
        <v/>
      </c>
      <c r="BE1010" t="str">
        <f>IF(ISNUMBER(SEARCH("thickening",$AZ1010)),"thickening","")</f>
        <v>thickening</v>
      </c>
      <c r="BF1010" s="2" t="str">
        <f>IF(ISNUMBER(SEARCH("airDry",$AW1010)),"airDry","")</f>
        <v/>
      </c>
      <c r="BG1010" s="2" t="str">
        <f>IF(ISNUMBER(SEARCH("heatDry",$AY1010)),"heatDry","")</f>
        <v/>
      </c>
      <c r="BH1010" s="2" t="str">
        <f>IF(AND(ISNUMBER(SEARCH("aerobic",$AW1010)),ISNUMBER(SEARCH("anaer",$AW1010))),"Combined Aer and Anaer.","")</f>
        <v/>
      </c>
    </row>
    <row r="1011" spans="1:60" x14ac:dyDescent="0.3">
      <c r="A1011" s="4">
        <v>1009</v>
      </c>
      <c r="B1011" t="s">
        <v>4880</v>
      </c>
      <c r="C1011">
        <v>458.02</v>
      </c>
      <c r="D1011">
        <v>335.19395112050597</v>
      </c>
      <c r="E1011">
        <v>334.25551874170611</v>
      </c>
      <c r="F1011">
        <v>264.5721689722543</v>
      </c>
      <c r="G1011">
        <v>413.80911970233109</v>
      </c>
      <c r="H1011">
        <v>-76.800412920781525</v>
      </c>
      <c r="I1011">
        <v>-78.034189774732965</v>
      </c>
      <c r="J1011">
        <v>-90.94444374334411</v>
      </c>
      <c r="K1011">
        <v>-60.629967081467498</v>
      </c>
      <c r="L1011">
        <v>301.65200197071039</v>
      </c>
      <c r="M1011">
        <v>300.40886237352248</v>
      </c>
      <c r="N1011">
        <v>295.90378059995709</v>
      </c>
      <c r="O1011">
        <v>311.1234073187627</v>
      </c>
      <c r="P1011">
        <v>10.79285089131027</v>
      </c>
      <c r="Q1011">
        <v>10.922425584159511</v>
      </c>
      <c r="R1011">
        <v>8.7606840990616313</v>
      </c>
      <c r="S1011">
        <v>12.36629772941939</v>
      </c>
      <c r="T1011">
        <v>96.45211298778824</v>
      </c>
      <c r="U1011">
        <v>96.451961298653075</v>
      </c>
      <c r="V1011">
        <v>96.387013970399593</v>
      </c>
      <c r="W1011">
        <v>96.516587185679214</v>
      </c>
      <c r="X1011">
        <v>6591.9739092774953</v>
      </c>
      <c r="Y1011">
        <v>6614.8019966142238</v>
      </c>
      <c r="Z1011">
        <v>6393.7513010109906</v>
      </c>
      <c r="AA1011">
        <v>6718.2161623626398</v>
      </c>
      <c r="AB1011">
        <v>1125.215551115401</v>
      </c>
      <c r="AC1011">
        <v>1116.662693026474</v>
      </c>
      <c r="AD1011">
        <v>962.46799509721075</v>
      </c>
      <c r="AE1011">
        <v>1330.999239849222</v>
      </c>
      <c r="AF1011">
        <v>64.544672266470982</v>
      </c>
      <c r="AG1011">
        <v>64.278493106847606</v>
      </c>
      <c r="AH1011">
        <v>63.315731989235367</v>
      </c>
      <c r="AI1011">
        <v>66.56971592344189</v>
      </c>
      <c r="AJ1011">
        <v>0.56491871622678591</v>
      </c>
      <c r="AK1011">
        <v>0.56491861340606797</v>
      </c>
      <c r="AL1011">
        <v>0.56490422470297408</v>
      </c>
      <c r="AM1011">
        <v>0.56493326820677214</v>
      </c>
      <c r="AN1011">
        <v>0.9741249609647743</v>
      </c>
      <c r="AO1011">
        <v>0.9741249609647743</v>
      </c>
      <c r="AP1011">
        <v>0.9741249609647743</v>
      </c>
      <c r="AQ1011">
        <v>0.9741249609647743</v>
      </c>
      <c r="AR1011">
        <v>14.428978275984109</v>
      </c>
      <c r="AS1011">
        <v>14.428978275984109</v>
      </c>
      <c r="AT1011">
        <v>14.428978275984109</v>
      </c>
      <c r="AU1011">
        <v>14.428978275984109</v>
      </c>
      <c r="AV1011" t="str">
        <f>VLOOKUP(Sheet1[[#This Row],[NPDES ID2]],Combined_Sheet__Major_Only___2[[NPDES ID2]:[ECHO BFR]],3,FALSE)</f>
        <v>IL</v>
      </c>
      <c r="AW1011" t="s">
        <v>12181</v>
      </c>
      <c r="AX1011" t="str">
        <f>VLOOKUP(Sheet1[[#This Row],[NPDES ID2]],Combined_Sheet__Major_Only___2[[NPDES ID2]:[ECHO BFR]],27,FALSE)</f>
        <v>methaneBioCaptureRecover</v>
      </c>
      <c r="AY1011" t="str">
        <f>VLOOKUP(Sheet1[[#This Row],[NPDES ID2]],Combined_Sheet__Major_Only___2[[NPDES ID2]:[ECHO BFR]],28,FALSE)</f>
        <v>thermoAerobicDigest</v>
      </c>
      <c r="AZ1011" t="str">
        <f>VLOOKUP(Sheet1[[#This Row],[NPDES ID2]],Combined_Sheet__Major_Only___2[[NPDES ID2]:[ECHO BFR]],29,FALSE)</f>
        <v>thickening, preliminaryOps</v>
      </c>
      <c r="BA1011">
        <f>VLOOKUP(Sheet1[[#This Row],[NPDES ID2]],Combined_Sheet__Major_Only___2[[NPDES ID2]:[ECHO BFR]],17,FALSE)</f>
        <v>41.847099999999998</v>
      </c>
      <c r="BB1011">
        <f>VLOOKUP(Sheet1[[#This Row],[NPDES ID2]],Combined_Sheet__Major_Only___2[[NPDES ID2]:[ECHO BFR]],18,FALSE)</f>
        <v>-88.308160000000001</v>
      </c>
      <c r="BC1011" t="str">
        <f>IF(ISNUMBER(SEARCH("aerobic",$AW1011)),"aerobic","")</f>
        <v/>
      </c>
      <c r="BD1011" t="str">
        <f>IF(ISNUMBER(SEARCH("anaer",$AW1011)),"anaer","")</f>
        <v>anaer</v>
      </c>
      <c r="BE1011" t="str">
        <f>IF(ISNUMBER(SEARCH("thickening",$AZ1011)),"thickening","")</f>
        <v>thickening</v>
      </c>
      <c r="BF1011" s="3" t="str">
        <f>IF(ISNUMBER(SEARCH("airDry",$AW1011)),"airDry","")</f>
        <v/>
      </c>
      <c r="BG1011" s="3" t="str">
        <f>IF(ISNUMBER(SEARCH("heatDry",$AY1011)),"heatDry","")</f>
        <v/>
      </c>
      <c r="BH1011" s="3" t="str">
        <f>IF(AND(ISNUMBER(SEARCH("aerobic",$AW1011)),ISNUMBER(SEARCH("anaer",$AW1011))),"Combined Aer and Anaer.","")</f>
        <v/>
      </c>
    </row>
    <row r="1012" spans="1:60" x14ac:dyDescent="0.3">
      <c r="A1012" s="4">
        <v>1010</v>
      </c>
      <c r="B1012" t="s">
        <v>4885</v>
      </c>
      <c r="C1012">
        <v>457.34</v>
      </c>
      <c r="D1012">
        <v>348.57067920682761</v>
      </c>
      <c r="E1012">
        <v>347.93171830218859</v>
      </c>
      <c r="F1012">
        <v>275.04645843575332</v>
      </c>
      <c r="G1012">
        <v>429.66483526237522</v>
      </c>
      <c r="H1012">
        <v>-77.029222805314035</v>
      </c>
      <c r="I1012">
        <v>-78.293555021497852</v>
      </c>
      <c r="J1012">
        <v>-91.117882372263594</v>
      </c>
      <c r="K1012">
        <v>-61.753048993863473</v>
      </c>
      <c r="L1012">
        <v>289.91079158999293</v>
      </c>
      <c r="M1012">
        <v>288.58505884013368</v>
      </c>
      <c r="N1012">
        <v>283.78130564918632</v>
      </c>
      <c r="O1012">
        <v>300.01023878126068</v>
      </c>
      <c r="P1012">
        <v>10.79803233324143</v>
      </c>
      <c r="Q1012">
        <v>10.91000938610053</v>
      </c>
      <c r="R1012">
        <v>8.8253899318304612</v>
      </c>
      <c r="S1012">
        <v>12.373823554866609</v>
      </c>
      <c r="T1012">
        <v>61.542972512747383</v>
      </c>
      <c r="U1012">
        <v>61.542874697799661</v>
      </c>
      <c r="V1012">
        <v>61.500994180049901</v>
      </c>
      <c r="W1012">
        <v>61.584547937969411</v>
      </c>
      <c r="X1012">
        <v>4370.2347467425716</v>
      </c>
      <c r="Y1012">
        <v>4387.0301613294987</v>
      </c>
      <c r="Z1012">
        <v>4224.5143141374247</v>
      </c>
      <c r="AA1012">
        <v>4463.1682276636484</v>
      </c>
      <c r="AB1012">
        <v>729.32037682295834</v>
      </c>
      <c r="AC1012">
        <v>724.09864644437994</v>
      </c>
      <c r="AD1012">
        <v>625.50815533403932</v>
      </c>
      <c r="AE1012">
        <v>859.09303843631403</v>
      </c>
      <c r="AF1012">
        <v>62.12423889436652</v>
      </c>
      <c r="AG1012">
        <v>61.84001289506277</v>
      </c>
      <c r="AH1012">
        <v>60.811525448303541</v>
      </c>
      <c r="AI1012">
        <v>64.28724696694313</v>
      </c>
      <c r="AJ1012">
        <v>0.53534874705033009</v>
      </c>
      <c r="AK1012">
        <v>0.53534867092978677</v>
      </c>
      <c r="AL1012">
        <v>0.5353380150260173</v>
      </c>
      <c r="AM1012">
        <v>0.53535952377668339</v>
      </c>
      <c r="AN1012">
        <v>0.9602838829051451</v>
      </c>
      <c r="AO1012">
        <v>0.96028388290514521</v>
      </c>
      <c r="AP1012">
        <v>0.96028388290514521</v>
      </c>
      <c r="AQ1012">
        <v>0.96028388290514521</v>
      </c>
      <c r="AR1012">
        <v>14.074101531488781</v>
      </c>
      <c r="AS1012">
        <v>14.074101531488781</v>
      </c>
      <c r="AT1012">
        <v>14.074101531488781</v>
      </c>
      <c r="AU1012">
        <v>14.074101531488781</v>
      </c>
      <c r="AV1012" t="str">
        <f>VLOOKUP(Sheet1[[#This Row],[NPDES ID2]],Combined_Sheet__Major_Only___2[[NPDES ID2]:[ECHO BFR]],3,FALSE)</f>
        <v>OR</v>
      </c>
      <c r="AW1012" t="s">
        <v>544</v>
      </c>
      <c r="AX1012" t="str">
        <f>VLOOKUP(Sheet1[[#This Row],[NPDES ID2]],Combined_Sheet__Major_Only___2[[NPDES ID2]:[ECHO BFR]],27,FALSE)</f>
        <v>-</v>
      </c>
      <c r="AY1012" t="str">
        <f>VLOOKUP(Sheet1[[#This Row],[NPDES ID2]],Combined_Sheet__Major_Only___2[[NPDES ID2]:[ECHO BFR]],28,FALSE)</f>
        <v>-</v>
      </c>
      <c r="AZ1012" t="str">
        <f>VLOOKUP(Sheet1[[#This Row],[NPDES ID2]],Combined_Sheet__Major_Only___2[[NPDES ID2]:[ECHO BFR]],29,FALSE)</f>
        <v>thickening</v>
      </c>
      <c r="BA1012">
        <f>VLOOKUP(Sheet1[[#This Row],[NPDES ID2]],Combined_Sheet__Major_Only___2[[NPDES ID2]:[ECHO BFR]],17,FALSE)</f>
        <v>44.549988999999997</v>
      </c>
      <c r="BB1012">
        <f>VLOOKUP(Sheet1[[#This Row],[NPDES ID2]],Combined_Sheet__Major_Only___2[[NPDES ID2]:[ECHO BFR]],18,FALSE)</f>
        <v>-122.897701</v>
      </c>
      <c r="BC1012" t="str">
        <f>IF(ISNUMBER(SEARCH("aerobic",$AW1012)),"aerobic","")</f>
        <v>aerobic</v>
      </c>
      <c r="BD1012" t="str">
        <f>IF(ISNUMBER(SEARCH("anaer",$AW1012)),"anaer","")</f>
        <v/>
      </c>
      <c r="BE1012" t="str">
        <f>IF(ISNUMBER(SEARCH("thickening",$AZ1012)),"thickening","")</f>
        <v>thickening</v>
      </c>
      <c r="BF1012" s="2" t="str">
        <f>IF(ISNUMBER(SEARCH("airDry",$AW1012)),"airDry","")</f>
        <v/>
      </c>
      <c r="BG1012" s="2" t="str">
        <f>IF(ISNUMBER(SEARCH("heatDry",$AY1012)),"heatDry","")</f>
        <v/>
      </c>
      <c r="BH1012" s="2" t="str">
        <f>IF(AND(ISNUMBER(SEARCH("aerobic",$AW1012)),ISNUMBER(SEARCH("anaer",$AW1012))),"Combined Aer and Anaer.","")</f>
        <v/>
      </c>
    </row>
    <row r="1013" spans="1:60" x14ac:dyDescent="0.3">
      <c r="A1013" s="4">
        <v>1011</v>
      </c>
      <c r="B1013" t="s">
        <v>4889</v>
      </c>
      <c r="C1013">
        <v>455.4</v>
      </c>
      <c r="D1013">
        <v>343.95685414053628</v>
      </c>
      <c r="E1013">
        <v>343.21839452118581</v>
      </c>
      <c r="F1013">
        <v>271.27842340966947</v>
      </c>
      <c r="G1013">
        <v>424.32639837756909</v>
      </c>
      <c r="H1013">
        <v>-76.9252555408776</v>
      </c>
      <c r="I1013">
        <v>-78.235547387595361</v>
      </c>
      <c r="J1013">
        <v>-91.197080480756227</v>
      </c>
      <c r="K1013">
        <v>-61.271736155732938</v>
      </c>
      <c r="L1013">
        <v>293.26474682807822</v>
      </c>
      <c r="M1013">
        <v>291.97893281177659</v>
      </c>
      <c r="N1013">
        <v>287.31937096107168</v>
      </c>
      <c r="O1013">
        <v>303.06096087468359</v>
      </c>
      <c r="P1013">
        <v>10.74364771568867</v>
      </c>
      <c r="Q1013">
        <v>10.855556208332381</v>
      </c>
      <c r="R1013">
        <v>8.7563949776662753</v>
      </c>
      <c r="S1013">
        <v>12.298836052610881</v>
      </c>
      <c r="T1013">
        <v>82.545611941317915</v>
      </c>
      <c r="U1013">
        <v>82.545481713651981</v>
      </c>
      <c r="V1013">
        <v>82.489723343363181</v>
      </c>
      <c r="W1013">
        <v>82.600964121257419</v>
      </c>
      <c r="X1013">
        <v>5769.8894557887652</v>
      </c>
      <c r="Y1013">
        <v>5791.1601085693146</v>
      </c>
      <c r="Z1013">
        <v>5585.3467666089791</v>
      </c>
      <c r="AA1013">
        <v>5887.5025174885968</v>
      </c>
      <c r="AB1013">
        <v>1177.5694741431521</v>
      </c>
      <c r="AC1013">
        <v>1163.7463437618169</v>
      </c>
      <c r="AD1013">
        <v>976.9601985577259</v>
      </c>
      <c r="AE1013">
        <v>1439.583613036245</v>
      </c>
      <c r="AF1013">
        <v>63.1109943579497</v>
      </c>
      <c r="AG1013">
        <v>62.834112022691542</v>
      </c>
      <c r="AH1013">
        <v>61.832492965699053</v>
      </c>
      <c r="AI1013">
        <v>65.217680004216845</v>
      </c>
      <c r="AJ1013">
        <v>0.54740092565716214</v>
      </c>
      <c r="AK1013">
        <v>0.54740082952998703</v>
      </c>
      <c r="AL1013">
        <v>0.54738737678564586</v>
      </c>
      <c r="AM1013">
        <v>0.54741453103803217</v>
      </c>
      <c r="AN1013">
        <v>0.96995363876517604</v>
      </c>
      <c r="AO1013">
        <v>0.96995363876517582</v>
      </c>
      <c r="AP1013">
        <v>0.96995363876517582</v>
      </c>
      <c r="AQ1013">
        <v>0.96995363876517582</v>
      </c>
      <c r="AR1013">
        <v>12.75500357114651</v>
      </c>
      <c r="AS1013">
        <v>12.75500357114651</v>
      </c>
      <c r="AT1013">
        <v>12.75500357114651</v>
      </c>
      <c r="AU1013">
        <v>12.75500357114651</v>
      </c>
      <c r="AV1013" t="str">
        <f>VLOOKUP(Sheet1[[#This Row],[NPDES ID2]],Combined_Sheet__Major_Only___2[[NPDES ID2]:[ECHO BFR]],3,FALSE)</f>
        <v>MA</v>
      </c>
      <c r="AW1013" t="s">
        <v>41</v>
      </c>
      <c r="AX1013" t="str">
        <f>VLOOKUP(Sheet1[[#This Row],[NPDES ID2]],Combined_Sheet__Major_Only___2[[NPDES ID2]:[ECHO BFR]],27,FALSE)</f>
        <v>other</v>
      </c>
      <c r="AY1013" t="str">
        <f>VLOOKUP(Sheet1[[#This Row],[NPDES ID2]],Combined_Sheet__Major_Only___2[[NPDES ID2]:[ECHO BFR]],28,FALSE)</f>
        <v>-</v>
      </c>
      <c r="AZ1013" t="str">
        <f>VLOOKUP(Sheet1[[#This Row],[NPDES ID2]],Combined_Sheet__Major_Only___2[[NPDES ID2]:[ECHO BFR]],29,FALSE)</f>
        <v>thickening</v>
      </c>
      <c r="BA1013">
        <f>VLOOKUP(Sheet1[[#This Row],[NPDES ID2]],Combined_Sheet__Major_Only___2[[NPDES ID2]:[ECHO BFR]],17,FALSE)</f>
        <v>42.560412999999997</v>
      </c>
      <c r="BB1013">
        <f>VLOOKUP(Sheet1[[#This Row],[NPDES ID2]],Combined_Sheet__Major_Only___2[[NPDES ID2]:[ECHO BFR]],18,FALSE)</f>
        <v>-71.603264999999993</v>
      </c>
      <c r="BC1013" t="str">
        <f>IF(ISNUMBER(SEARCH("aerobic",$AW1013)),"aerobic","")</f>
        <v>aerobic</v>
      </c>
      <c r="BD1013" t="str">
        <f>IF(ISNUMBER(SEARCH("anaer",$AW1013)),"anaer","")</f>
        <v/>
      </c>
      <c r="BE1013" t="str">
        <f>IF(ISNUMBER(SEARCH("thickening",$AZ1013)),"thickening","")</f>
        <v>thickening</v>
      </c>
      <c r="BF1013" s="3" t="str">
        <f>IF(ISNUMBER(SEARCH("airDry",$AW1013)),"airDry","")</f>
        <v/>
      </c>
      <c r="BG1013" s="3" t="str">
        <f>IF(ISNUMBER(SEARCH("heatDry",$AY1013)),"heatDry","")</f>
        <v/>
      </c>
      <c r="BH1013" s="3" t="str">
        <f>IF(AND(ISNUMBER(SEARCH("aerobic",$AW1013)),ISNUMBER(SEARCH("anaer",$AW1013))),"Combined Aer and Anaer.","")</f>
        <v/>
      </c>
    </row>
    <row r="1014" spans="1:60" x14ac:dyDescent="0.3">
      <c r="A1014" s="4">
        <v>1012</v>
      </c>
      <c r="B1014" t="s">
        <v>4894</v>
      </c>
      <c r="C1014">
        <v>452</v>
      </c>
      <c r="D1014">
        <v>459.02904389026349</v>
      </c>
      <c r="E1014">
        <v>461.33506865341087</v>
      </c>
      <c r="F1014">
        <v>361.48296458452222</v>
      </c>
      <c r="G1014">
        <v>569.38139024669977</v>
      </c>
      <c r="H1014">
        <v>-78.021722416425135</v>
      </c>
      <c r="I1014">
        <v>-77.414532250498212</v>
      </c>
      <c r="J1014">
        <v>-89.943295474537265</v>
      </c>
      <c r="K1014">
        <v>-66.791234545323832</v>
      </c>
      <c r="L1014">
        <v>219.22029187934089</v>
      </c>
      <c r="M1014">
        <v>217.4093249738022</v>
      </c>
      <c r="N1014">
        <v>210.84563970852929</v>
      </c>
      <c r="O1014">
        <v>233.01954316859741</v>
      </c>
      <c r="P1014">
        <v>10.78276384154352</v>
      </c>
      <c r="Q1014">
        <v>10.734702403866679</v>
      </c>
      <c r="R1014">
        <v>9.3153446138795637</v>
      </c>
      <c r="S1014">
        <v>12.24123697914162</v>
      </c>
      <c r="T1014">
        <v>197.86710341938289</v>
      </c>
      <c r="U1014">
        <v>197.86679521965681</v>
      </c>
      <c r="V1014">
        <v>197.7348362052177</v>
      </c>
      <c r="W1014">
        <v>197.99810113459671</v>
      </c>
      <c r="X1014">
        <v>18377.815863638811</v>
      </c>
      <c r="Y1014">
        <v>18503.490186038602</v>
      </c>
      <c r="Z1014">
        <v>17282.607304821609</v>
      </c>
      <c r="AA1014">
        <v>19087.954868208031</v>
      </c>
      <c r="AB1014">
        <v>5376.7282796661693</v>
      </c>
      <c r="AC1014">
        <v>5185.1812261702416</v>
      </c>
      <c r="AD1014">
        <v>4089.7216275489482</v>
      </c>
      <c r="AE1014">
        <v>7490.3753497712378</v>
      </c>
      <c r="AF1014">
        <v>47.532648933363497</v>
      </c>
      <c r="AG1014">
        <v>47.139731274279598</v>
      </c>
      <c r="AH1014">
        <v>45.71818046844357</v>
      </c>
      <c r="AI1014">
        <v>50.522458441146547</v>
      </c>
      <c r="AJ1014">
        <v>0.35769880868016612</v>
      </c>
      <c r="AK1014">
        <v>0.35769868598144111</v>
      </c>
      <c r="AL1014">
        <v>0.35768153904281369</v>
      </c>
      <c r="AM1014">
        <v>0.35771615081912572</v>
      </c>
      <c r="AN1014">
        <v>0.98714240732772507</v>
      </c>
      <c r="AO1014">
        <v>0.98714240732772507</v>
      </c>
      <c r="AP1014">
        <v>0.98714240732772507</v>
      </c>
      <c r="AQ1014">
        <v>0.98714240732772507</v>
      </c>
      <c r="AR1014">
        <v>8.0490444840737787</v>
      </c>
      <c r="AS1014">
        <v>8.0490444840737805</v>
      </c>
      <c r="AT1014">
        <v>8.0490444840737805</v>
      </c>
      <c r="AU1014">
        <v>8.0490444840737805</v>
      </c>
      <c r="AV1014" t="str">
        <f>VLOOKUP(Sheet1[[#This Row],[NPDES ID2]],Combined_Sheet__Major_Only___2[[NPDES ID2]:[ECHO BFR]],3,FALSE)</f>
        <v>MN</v>
      </c>
      <c r="AW1014" t="s">
        <v>54</v>
      </c>
      <c r="AX1014" t="str">
        <f>VLOOKUP(Sheet1[[#This Row],[NPDES ID2]],Combined_Sheet__Major_Only___2[[NPDES ID2]:[ECHO BFR]],27,FALSE)</f>
        <v>tempSludgeStore</v>
      </c>
      <c r="AY1014" t="str">
        <f>VLOOKUP(Sheet1[[#This Row],[NPDES ID2]],Combined_Sheet__Major_Only___2[[NPDES ID2]:[ECHO BFR]],28,FALSE)</f>
        <v>-</v>
      </c>
      <c r="AZ1014" t="str">
        <f>VLOOKUP(Sheet1[[#This Row],[NPDES ID2]],Combined_Sheet__Major_Only___2[[NPDES ID2]:[ECHO BFR]],29,FALSE)</f>
        <v>-</v>
      </c>
      <c r="BA1014">
        <f>VLOOKUP(Sheet1[[#This Row],[NPDES ID2]],Combined_Sheet__Major_Only___2[[NPDES ID2]:[ECHO BFR]],17,FALSE)</f>
        <v>44.043280000000003</v>
      </c>
      <c r="BB1014">
        <f>VLOOKUP(Sheet1[[#This Row],[NPDES ID2]],Combined_Sheet__Major_Only___2[[NPDES ID2]:[ECHO BFR]],18,FALSE)</f>
        <v>-94.419520000000006</v>
      </c>
      <c r="BC1014" t="str">
        <f>IF(ISNUMBER(SEARCH("aerobic",$AW1014)),"aerobic","")</f>
        <v/>
      </c>
      <c r="BD1014" t="str">
        <f>IF(ISNUMBER(SEARCH("anaer",$AW1014)),"anaer","")</f>
        <v/>
      </c>
      <c r="BE1014" t="str">
        <f>IF(ISNUMBER(SEARCH("thickening",$AZ1014)),"thickening","")</f>
        <v/>
      </c>
      <c r="BF1014" s="2" t="str">
        <f>IF(ISNUMBER(SEARCH("airDry",$AW1014)),"airDry","")</f>
        <v/>
      </c>
      <c r="BG1014" s="2" t="str">
        <f>IF(ISNUMBER(SEARCH("heatDry",$AY1014)),"heatDry","")</f>
        <v/>
      </c>
      <c r="BH1014" s="2" t="str">
        <f>IF(AND(ISNUMBER(SEARCH("aerobic",$AW1014)),ISNUMBER(SEARCH("anaer",$AW1014))),"Combined Aer and Anaer.","")</f>
        <v/>
      </c>
    </row>
    <row r="1015" spans="1:60" x14ac:dyDescent="0.3">
      <c r="A1015" s="4">
        <v>1013</v>
      </c>
      <c r="B1015" t="s">
        <v>4899</v>
      </c>
      <c r="C1015">
        <v>450</v>
      </c>
      <c r="D1015">
        <v>427.31823966859969</v>
      </c>
      <c r="E1015">
        <v>428.55211952147488</v>
      </c>
      <c r="F1015">
        <v>336.40487433672479</v>
      </c>
      <c r="G1015">
        <v>527.9282802545938</v>
      </c>
      <c r="H1015">
        <v>-77.664463968790216</v>
      </c>
      <c r="I1015">
        <v>-77.617917452869264</v>
      </c>
      <c r="J1015">
        <v>-90.298700063708523</v>
      </c>
      <c r="K1015">
        <v>-64.996782276899452</v>
      </c>
      <c r="L1015">
        <v>234.99065426880341</v>
      </c>
      <c r="M1015">
        <v>233.3123024353373</v>
      </c>
      <c r="N1015">
        <v>227.22693064839439</v>
      </c>
      <c r="O1015">
        <v>247.78388973375041</v>
      </c>
      <c r="P1015">
        <v>10.710293405829439</v>
      </c>
      <c r="Q1015">
        <v>10.66396071495668</v>
      </c>
      <c r="R1015">
        <v>9.0839071163966754</v>
      </c>
      <c r="S1015">
        <v>12.183298177288849</v>
      </c>
      <c r="T1015">
        <v>350.08912042484678</v>
      </c>
      <c r="U1015">
        <v>350.08857730563062</v>
      </c>
      <c r="V1015">
        <v>349.85603499486922</v>
      </c>
      <c r="W1015">
        <v>350.31996870398677</v>
      </c>
      <c r="X1015">
        <v>30191.897349207509</v>
      </c>
      <c r="Y1015">
        <v>30372.04428386395</v>
      </c>
      <c r="Z1015">
        <v>28629.022709225999</v>
      </c>
      <c r="AA1015">
        <v>31199.190100642361</v>
      </c>
      <c r="AB1015">
        <v>8021.5211334557398</v>
      </c>
      <c r="AC1015">
        <v>7803.6928141278077</v>
      </c>
      <c r="AD1015">
        <v>6276.2667141949196</v>
      </c>
      <c r="AE1015">
        <v>10782.486026998249</v>
      </c>
      <c r="AF1015">
        <v>51.179921233427379</v>
      </c>
      <c r="AG1015">
        <v>50.813973970985899</v>
      </c>
      <c r="AH1015">
        <v>49.491248104493963</v>
      </c>
      <c r="AI1015">
        <v>53.962661785563398</v>
      </c>
      <c r="AJ1015">
        <v>0.40198521722282038</v>
      </c>
      <c r="AK1015">
        <v>0.4019850099632053</v>
      </c>
      <c r="AL1015">
        <v>0.40195608806939881</v>
      </c>
      <c r="AM1015">
        <v>0.40201446948800651</v>
      </c>
      <c r="AN1015">
        <v>0.99267426723694829</v>
      </c>
      <c r="AO1015">
        <v>0.99267426723694818</v>
      </c>
      <c r="AP1015">
        <v>0.99267426723694818</v>
      </c>
      <c r="AQ1015">
        <v>0.99267426723694818</v>
      </c>
      <c r="AR1015">
        <v>9.0542603509648565</v>
      </c>
      <c r="AS1015">
        <v>9.0542603509648547</v>
      </c>
      <c r="AT1015">
        <v>9.0542603509648547</v>
      </c>
      <c r="AU1015">
        <v>9.0542603509648547</v>
      </c>
      <c r="AV1015" t="str">
        <f>VLOOKUP(Sheet1[[#This Row],[NPDES ID2]],Combined_Sheet__Major_Only___2[[NPDES ID2]:[ECHO BFR]],3,FALSE)</f>
        <v>AR</v>
      </c>
      <c r="AW1015" t="s">
        <v>54</v>
      </c>
      <c r="AX1015" t="str">
        <f>VLOOKUP(Sheet1[[#This Row],[NPDES ID2]],Combined_Sheet__Major_Only___2[[NPDES ID2]:[ECHO BFR]],27,FALSE)</f>
        <v>other</v>
      </c>
      <c r="AY1015" t="str">
        <f>VLOOKUP(Sheet1[[#This Row],[NPDES ID2]],Combined_Sheet__Major_Only___2[[NPDES ID2]:[ECHO BFR]],28,FALSE)</f>
        <v>-</v>
      </c>
      <c r="AZ1015" t="str">
        <f>VLOOKUP(Sheet1[[#This Row],[NPDES ID2]],Combined_Sheet__Major_Only___2[[NPDES ID2]:[ECHO BFR]],29,FALSE)</f>
        <v>-</v>
      </c>
      <c r="BA1015">
        <f>VLOOKUP(Sheet1[[#This Row],[NPDES ID2]],Combined_Sheet__Major_Only___2[[NPDES ID2]:[ECHO BFR]],17,FALSE)</f>
        <v>35.752499999999998</v>
      </c>
      <c r="BB1015">
        <f>VLOOKUP(Sheet1[[#This Row],[NPDES ID2]],Combined_Sheet__Major_Only___2[[NPDES ID2]:[ECHO BFR]],18,FALSE)</f>
        <v>-91.631100000000004</v>
      </c>
      <c r="BC1015" t="str">
        <f>IF(ISNUMBER(SEARCH("aerobic",$AW1015)),"aerobic","")</f>
        <v/>
      </c>
      <c r="BD1015" t="str">
        <f>IF(ISNUMBER(SEARCH("anaer",$AW1015)),"anaer","")</f>
        <v/>
      </c>
      <c r="BE1015" t="str">
        <f>IF(ISNUMBER(SEARCH("thickening",$AZ1015)),"thickening","")</f>
        <v/>
      </c>
      <c r="BF1015" s="3" t="str">
        <f>IF(ISNUMBER(SEARCH("airDry",$AW1015)),"airDry","")</f>
        <v/>
      </c>
      <c r="BG1015" s="3" t="str">
        <f>IF(ISNUMBER(SEARCH("heatDry",$AY1015)),"heatDry","")</f>
        <v/>
      </c>
      <c r="BH1015" s="3" t="str">
        <f>IF(AND(ISNUMBER(SEARCH("aerobic",$AW1015)),ISNUMBER(SEARCH("anaer",$AW1015))),"Combined Aer and Anaer.","")</f>
        <v/>
      </c>
    </row>
    <row r="1016" spans="1:60" x14ac:dyDescent="0.3">
      <c r="A1016" s="4">
        <v>1014</v>
      </c>
      <c r="B1016" t="s">
        <v>4902</v>
      </c>
      <c r="C1016">
        <v>446.09</v>
      </c>
      <c r="D1016">
        <v>354.55548715318668</v>
      </c>
      <c r="E1016">
        <v>354.09013479437323</v>
      </c>
      <c r="F1016">
        <v>278.9381269151603</v>
      </c>
      <c r="G1016">
        <v>437.40276790073779</v>
      </c>
      <c r="H1016">
        <v>-77.036196991172702</v>
      </c>
      <c r="I1016">
        <v>-78.272574183931283</v>
      </c>
      <c r="J1016">
        <v>-91.086069570116024</v>
      </c>
      <c r="K1016">
        <v>-61.794483547337222</v>
      </c>
      <c r="L1016">
        <v>282.06178808157102</v>
      </c>
      <c r="M1016">
        <v>280.76332715047852</v>
      </c>
      <c r="N1016">
        <v>276.05827551646462</v>
      </c>
      <c r="O1016">
        <v>291.95370289548021</v>
      </c>
      <c r="P1016">
        <v>10.533721972085489</v>
      </c>
      <c r="Q1016">
        <v>10.640838174043671</v>
      </c>
      <c r="R1016">
        <v>8.6131837268181783</v>
      </c>
      <c r="S1016">
        <v>12.072947906650279</v>
      </c>
      <c r="T1016">
        <v>72.5710838766677</v>
      </c>
      <c r="U1016">
        <v>72.570969042379758</v>
      </c>
      <c r="V1016">
        <v>72.521801511785114</v>
      </c>
      <c r="W1016">
        <v>72.619893230071682</v>
      </c>
      <c r="X1016">
        <v>5166.4852355666053</v>
      </c>
      <c r="Y1016">
        <v>5186.4817836368657</v>
      </c>
      <c r="Z1016">
        <v>4993.0517829537002</v>
      </c>
      <c r="AA1016">
        <v>5277.0945826663437</v>
      </c>
      <c r="AB1016">
        <v>874.68358061682648</v>
      </c>
      <c r="AC1016">
        <v>868.20334861583979</v>
      </c>
      <c r="AD1016">
        <v>748.50141510408037</v>
      </c>
      <c r="AE1016">
        <v>1032.75692955099</v>
      </c>
      <c r="AF1016">
        <v>61.96670065139071</v>
      </c>
      <c r="AG1016">
        <v>61.681291372483422</v>
      </c>
      <c r="AH1016">
        <v>60.648589137563739</v>
      </c>
      <c r="AI1016">
        <v>64.13861468799503</v>
      </c>
      <c r="AJ1016">
        <v>0.5334249535518919</v>
      </c>
      <c r="AK1016">
        <v>0.53342487213502165</v>
      </c>
      <c r="AL1016">
        <v>0.53341347582771581</v>
      </c>
      <c r="AM1016">
        <v>0.53343647910384284</v>
      </c>
      <c r="AN1016">
        <v>0.96602515777959752</v>
      </c>
      <c r="AO1016">
        <v>0.96602515777959752</v>
      </c>
      <c r="AP1016">
        <v>0.96602515777959752</v>
      </c>
      <c r="AQ1016">
        <v>0.96602515777959752</v>
      </c>
      <c r="AR1016">
        <v>13.9195652973295</v>
      </c>
      <c r="AS1016">
        <v>13.9195652973295</v>
      </c>
      <c r="AT1016">
        <v>13.9195652973295</v>
      </c>
      <c r="AU1016">
        <v>13.9195652973295</v>
      </c>
      <c r="AV1016" t="str">
        <f>VLOOKUP(Sheet1[[#This Row],[NPDES ID2]],Combined_Sheet__Major_Only___2[[NPDES ID2]:[ECHO BFR]],3,FALSE)</f>
        <v>TX</v>
      </c>
      <c r="AW1016" t="s">
        <v>41</v>
      </c>
      <c r="AX1016" t="str">
        <f>VLOOKUP(Sheet1[[#This Row],[NPDES ID2]],Combined_Sheet__Major_Only___2[[NPDES ID2]:[ECHO BFR]],27,FALSE)</f>
        <v>-</v>
      </c>
      <c r="AY1016" t="str">
        <f>VLOOKUP(Sheet1[[#This Row],[NPDES ID2]],Combined_Sheet__Major_Only___2[[NPDES ID2]:[ECHO BFR]],28,FALSE)</f>
        <v>-</v>
      </c>
      <c r="AZ1016" t="str">
        <f>VLOOKUP(Sheet1[[#This Row],[NPDES ID2]],Combined_Sheet__Major_Only___2[[NPDES ID2]:[ECHO BFR]],29,FALSE)</f>
        <v>thickening</v>
      </c>
      <c r="BA1016">
        <f>VLOOKUP(Sheet1[[#This Row],[NPDES ID2]],Combined_Sheet__Major_Only___2[[NPDES ID2]:[ECHO BFR]],17,FALSE)</f>
        <v>29.546889</v>
      </c>
      <c r="BB1016">
        <f>VLOOKUP(Sheet1[[#This Row],[NPDES ID2]],Combined_Sheet__Major_Only___2[[NPDES ID2]:[ECHO BFR]],18,FALSE)</f>
        <v>-95.572999999999993</v>
      </c>
      <c r="BC1016" t="str">
        <f>IF(ISNUMBER(SEARCH("aerobic",$AW1016)),"aerobic","")</f>
        <v>aerobic</v>
      </c>
      <c r="BD1016" t="str">
        <f>IF(ISNUMBER(SEARCH("anaer",$AW1016)),"anaer","")</f>
        <v/>
      </c>
      <c r="BE1016" t="str">
        <f>IF(ISNUMBER(SEARCH("thickening",$AZ1016)),"thickening","")</f>
        <v>thickening</v>
      </c>
      <c r="BF1016" s="2" t="str">
        <f>IF(ISNUMBER(SEARCH("airDry",$AW1016)),"airDry","")</f>
        <v/>
      </c>
      <c r="BG1016" s="2" t="str">
        <f>IF(ISNUMBER(SEARCH("heatDry",$AY1016)),"heatDry","")</f>
        <v/>
      </c>
      <c r="BH1016" s="2" t="str">
        <f>IF(AND(ISNUMBER(SEARCH("aerobic",$AW1016)),ISNUMBER(SEARCH("anaer",$AW1016))),"Combined Aer and Anaer.","")</f>
        <v/>
      </c>
    </row>
    <row r="1017" spans="1:60" x14ac:dyDescent="0.3">
      <c r="A1017" s="4">
        <v>1015</v>
      </c>
      <c r="B1017" t="s">
        <v>4906</v>
      </c>
      <c r="C1017">
        <v>446</v>
      </c>
      <c r="D1017">
        <v>454.89793162812941</v>
      </c>
      <c r="E1017">
        <v>456.97969995961842</v>
      </c>
      <c r="F1017">
        <v>357.67462605612718</v>
      </c>
      <c r="G1017">
        <v>563.77859156168222</v>
      </c>
      <c r="H1017">
        <v>-78.087631397241736</v>
      </c>
      <c r="I1017">
        <v>-77.627899114601888</v>
      </c>
      <c r="J1017">
        <v>-90.215722344420897</v>
      </c>
      <c r="K1017">
        <v>-66.469571276421277</v>
      </c>
      <c r="L1017">
        <v>219.969506104435</v>
      </c>
      <c r="M1017">
        <v>218.2093837348794</v>
      </c>
      <c r="N1017">
        <v>211.83218949637711</v>
      </c>
      <c r="O1017">
        <v>233.37707951331589</v>
      </c>
      <c r="P1017">
        <v>10.63486758853251</v>
      </c>
      <c r="Q1017">
        <v>10.599858366810819</v>
      </c>
      <c r="R1017">
        <v>9.1506342306256663</v>
      </c>
      <c r="S1017">
        <v>12.05437339387009</v>
      </c>
      <c r="T1017">
        <v>42.662822449541082</v>
      </c>
      <c r="U1017">
        <v>42.662753771739958</v>
      </c>
      <c r="V1017">
        <v>42.633348635447987</v>
      </c>
      <c r="W1017">
        <v>42.692013374360933</v>
      </c>
      <c r="X1017">
        <v>3896.3402772259551</v>
      </c>
      <c r="Y1017">
        <v>3922.1513135551031</v>
      </c>
      <c r="Z1017">
        <v>3671.3441347166108</v>
      </c>
      <c r="AA1017">
        <v>4042.0758852804202</v>
      </c>
      <c r="AB1017">
        <v>899.29056022380075</v>
      </c>
      <c r="AC1017">
        <v>878.80451814543073</v>
      </c>
      <c r="AD1017">
        <v>724.36969560287866</v>
      </c>
      <c r="AE1017">
        <v>1165.092399348277</v>
      </c>
      <c r="AF1017">
        <v>48.335250500597468</v>
      </c>
      <c r="AG1017">
        <v>47.948376033845022</v>
      </c>
      <c r="AH1017">
        <v>46.547796240971557</v>
      </c>
      <c r="AI1017">
        <v>51.280395967882157</v>
      </c>
      <c r="AJ1017">
        <v>0.36743591733852399</v>
      </c>
      <c r="AK1017">
        <v>0.3674358626011191</v>
      </c>
      <c r="AL1017">
        <v>0.36742820050668368</v>
      </c>
      <c r="AM1017">
        <v>0.36744366632183351</v>
      </c>
      <c r="AN1017">
        <v>0.94411654900772779</v>
      </c>
      <c r="AO1017">
        <v>0.94411654900772779</v>
      </c>
      <c r="AP1017">
        <v>0.94411654900772779</v>
      </c>
      <c r="AQ1017">
        <v>0.94411654900772779</v>
      </c>
      <c r="AR1017">
        <v>9.1591568521039939</v>
      </c>
      <c r="AS1017">
        <v>9.1591568521039939</v>
      </c>
      <c r="AT1017">
        <v>9.1591568521039939</v>
      </c>
      <c r="AU1017">
        <v>9.1591568521039939</v>
      </c>
      <c r="AV1017" t="str">
        <f>VLOOKUP(Sheet1[[#This Row],[NPDES ID2]],Combined_Sheet__Major_Only___2[[NPDES ID2]:[ECHO BFR]],3,FALSE)</f>
        <v>GA</v>
      </c>
      <c r="AW1017" t="s">
        <v>54</v>
      </c>
      <c r="AX1017" t="str">
        <f>VLOOKUP(Sheet1[[#This Row],[NPDES ID2]],Combined_Sheet__Major_Only___2[[NPDES ID2]:[ECHO BFR]],27,FALSE)</f>
        <v>-</v>
      </c>
      <c r="AY1017" t="str">
        <f>VLOOKUP(Sheet1[[#This Row],[NPDES ID2]],Combined_Sheet__Major_Only___2[[NPDES ID2]:[ECHO BFR]],28,FALSE)</f>
        <v>highTempCompost</v>
      </c>
      <c r="AZ1017" t="str">
        <f>VLOOKUP(Sheet1[[#This Row],[NPDES ID2]],Combined_Sheet__Major_Only___2[[NPDES ID2]:[ECHO BFR]],29,FALSE)</f>
        <v>thickening</v>
      </c>
      <c r="BA1017">
        <f>VLOOKUP(Sheet1[[#This Row],[NPDES ID2]],Combined_Sheet__Major_Only___2[[NPDES ID2]:[ECHO BFR]],17,FALSE)</f>
        <v>31.500861</v>
      </c>
      <c r="BB1017">
        <f>VLOOKUP(Sheet1[[#This Row],[NPDES ID2]],Combined_Sheet__Major_Only___2[[NPDES ID2]:[ECHO BFR]],18,FALSE)</f>
        <v>-82.823888999999994</v>
      </c>
      <c r="BC1017" t="str">
        <f>IF(ISNUMBER(SEARCH("aerobic",$AW1017)),"aerobic","")</f>
        <v/>
      </c>
      <c r="BD1017" t="str">
        <f>IF(ISNUMBER(SEARCH("anaer",$AW1017)),"anaer","")</f>
        <v/>
      </c>
      <c r="BE1017" t="str">
        <f>IF(ISNUMBER(SEARCH("thickening",$AZ1017)),"thickening","")</f>
        <v>thickening</v>
      </c>
      <c r="BF1017" s="3" t="str">
        <f>IF(ISNUMBER(SEARCH("airDry",$AW1017)),"airDry","")</f>
        <v/>
      </c>
      <c r="BG1017" s="3" t="str">
        <f>IF(ISNUMBER(SEARCH("heatDry",$AY1017)),"heatDry","")</f>
        <v/>
      </c>
      <c r="BH1017" s="3" t="str">
        <f>IF(AND(ISNUMBER(SEARCH("aerobic",$AW1017)),ISNUMBER(SEARCH("anaer",$AW1017))),"Combined Aer and Anaer.","")</f>
        <v/>
      </c>
    </row>
    <row r="1018" spans="1:60" x14ac:dyDescent="0.3">
      <c r="A1018" s="4">
        <v>1016</v>
      </c>
      <c r="B1018" t="s">
        <v>4911</v>
      </c>
      <c r="C1018">
        <v>445.88</v>
      </c>
      <c r="D1018">
        <v>350.2213370419642</v>
      </c>
      <c r="E1018">
        <v>349.65509098384501</v>
      </c>
      <c r="F1018">
        <v>275.52939057859618</v>
      </c>
      <c r="G1018">
        <v>432.29232181604681</v>
      </c>
      <c r="H1018">
        <v>-76.961595736395722</v>
      </c>
      <c r="I1018">
        <v>-78.275703552464023</v>
      </c>
      <c r="J1018">
        <v>-91.170375149254269</v>
      </c>
      <c r="K1018">
        <v>-61.444263676441622</v>
      </c>
      <c r="L1018">
        <v>285.49079218819702</v>
      </c>
      <c r="M1018">
        <v>284.21956552093542</v>
      </c>
      <c r="N1018">
        <v>279.61300281193331</v>
      </c>
      <c r="O1018">
        <v>295.1756069508271</v>
      </c>
      <c r="P1018">
        <v>10.52213610162166</v>
      </c>
      <c r="Q1018">
        <v>10.63081860226262</v>
      </c>
      <c r="R1018">
        <v>8.5846579174445097</v>
      </c>
      <c r="S1018">
        <v>12.049808149765591</v>
      </c>
      <c r="T1018">
        <v>76.855299644066122</v>
      </c>
      <c r="U1018">
        <v>76.855178198081632</v>
      </c>
      <c r="V1018">
        <v>76.803179798782722</v>
      </c>
      <c r="W1018">
        <v>76.906919243772009</v>
      </c>
      <c r="X1018">
        <v>5403.1127835481566</v>
      </c>
      <c r="Y1018">
        <v>5423.3407373648124</v>
      </c>
      <c r="Z1018">
        <v>5227.630945407509</v>
      </c>
      <c r="AA1018">
        <v>5514.9757145221447</v>
      </c>
      <c r="AB1018">
        <v>1105.476471229892</v>
      </c>
      <c r="AC1018">
        <v>1092.4594704553169</v>
      </c>
      <c r="AD1018">
        <v>916.60235931081957</v>
      </c>
      <c r="AE1018">
        <v>1352.0303802993201</v>
      </c>
      <c r="AF1018">
        <v>62.749696686231758</v>
      </c>
      <c r="AG1018">
        <v>62.470123566876573</v>
      </c>
      <c r="AH1018">
        <v>61.458676678387597</v>
      </c>
      <c r="AI1018">
        <v>64.876994264766211</v>
      </c>
      <c r="AJ1018">
        <v>0.54298759479342196</v>
      </c>
      <c r="AK1018">
        <v>0.54298750473494373</v>
      </c>
      <c r="AL1018">
        <v>0.54297490024165296</v>
      </c>
      <c r="AM1018">
        <v>0.5430003422710562</v>
      </c>
      <c r="AN1018">
        <v>0.96783166748472571</v>
      </c>
      <c r="AO1018">
        <v>0.96783166748472516</v>
      </c>
      <c r="AP1018">
        <v>0.96783166748472516</v>
      </c>
      <c r="AQ1018">
        <v>0.96783166748472516</v>
      </c>
      <c r="AR1018">
        <v>12.66484324750915</v>
      </c>
      <c r="AS1018">
        <v>12.66484324750915</v>
      </c>
      <c r="AT1018">
        <v>12.66484324750915</v>
      </c>
      <c r="AU1018">
        <v>12.66484324750915</v>
      </c>
      <c r="AV1018" t="str">
        <f>VLOOKUP(Sheet1[[#This Row],[NPDES ID2]],Combined_Sheet__Major_Only___2[[NPDES ID2]:[ECHO BFR]],3,FALSE)</f>
        <v>IA</v>
      </c>
      <c r="AW1018" t="s">
        <v>12181</v>
      </c>
      <c r="AX1018" t="str">
        <f>VLOOKUP(Sheet1[[#This Row],[NPDES ID2]],Combined_Sheet__Major_Only___2[[NPDES ID2]:[ECHO BFR]],27,FALSE)</f>
        <v>tempSludgeStore</v>
      </c>
      <c r="AY1018" t="str">
        <f>VLOOKUP(Sheet1[[#This Row],[NPDES ID2]],Combined_Sheet__Major_Only___2[[NPDES ID2]:[ECHO BFR]],28,FALSE)</f>
        <v>-</v>
      </c>
      <c r="AZ1018" t="str">
        <f>VLOOKUP(Sheet1[[#This Row],[NPDES ID2]],Combined_Sheet__Major_Only___2[[NPDES ID2]:[ECHO BFR]],29,FALSE)</f>
        <v>thickening</v>
      </c>
      <c r="BA1018">
        <f>VLOOKUP(Sheet1[[#This Row],[NPDES ID2]],Combined_Sheet__Major_Only___2[[NPDES ID2]:[ECHO BFR]],17,FALSE)</f>
        <v>41.386099999999999</v>
      </c>
      <c r="BB1018">
        <f>VLOOKUP(Sheet1[[#This Row],[NPDES ID2]],Combined_Sheet__Major_Only___2[[NPDES ID2]:[ECHO BFR]],18,FALSE)</f>
        <v>-93.5839</v>
      </c>
      <c r="BC1018" t="str">
        <f>IF(ISNUMBER(SEARCH("aerobic",$AW1018)),"aerobic","")</f>
        <v/>
      </c>
      <c r="BD1018" t="str">
        <f>IF(ISNUMBER(SEARCH("anaer",$AW1018)),"anaer","")</f>
        <v>anaer</v>
      </c>
      <c r="BE1018" t="str">
        <f>IF(ISNUMBER(SEARCH("thickening",$AZ1018)),"thickening","")</f>
        <v>thickening</v>
      </c>
      <c r="BF1018" s="2" t="str">
        <f>IF(ISNUMBER(SEARCH("airDry",$AW1018)),"airDry","")</f>
        <v/>
      </c>
      <c r="BG1018" s="2" t="str">
        <f>IF(ISNUMBER(SEARCH("heatDry",$AY1018)),"heatDry","")</f>
        <v/>
      </c>
      <c r="BH1018" s="2" t="str">
        <f>IF(AND(ISNUMBER(SEARCH("aerobic",$AW1018)),ISNUMBER(SEARCH("anaer",$AW1018))),"Combined Aer and Anaer.","")</f>
        <v/>
      </c>
    </row>
    <row r="1019" spans="1:60" x14ac:dyDescent="0.3">
      <c r="A1019" s="4">
        <v>1017</v>
      </c>
      <c r="B1019" t="s">
        <v>4914</v>
      </c>
      <c r="C1019">
        <v>444</v>
      </c>
      <c r="D1019">
        <v>376.79282725280262</v>
      </c>
      <c r="E1019">
        <v>376.83558736514868</v>
      </c>
      <c r="F1019">
        <v>296.2341750619932</v>
      </c>
      <c r="G1019">
        <v>463.73908412534411</v>
      </c>
      <c r="H1019">
        <v>-77.340561682330147</v>
      </c>
      <c r="I1019">
        <v>-78.332740842190958</v>
      </c>
      <c r="J1019">
        <v>-90.64085520235669</v>
      </c>
      <c r="K1019">
        <v>-62.761369986668122</v>
      </c>
      <c r="L1019">
        <v>264.92991863193299</v>
      </c>
      <c r="M1019">
        <v>263.51951039452422</v>
      </c>
      <c r="N1019">
        <v>258.40930255049352</v>
      </c>
      <c r="O1019">
        <v>275.67372744437171</v>
      </c>
      <c r="P1019">
        <v>10.51304601174501</v>
      </c>
      <c r="Q1019">
        <v>10.597558905561449</v>
      </c>
      <c r="R1019">
        <v>8.7158950666193551</v>
      </c>
      <c r="S1019">
        <v>12.105800941773079</v>
      </c>
      <c r="T1019">
        <v>48.61810178893613</v>
      </c>
      <c r="U1019">
        <v>48.618023920538192</v>
      </c>
      <c r="V1019">
        <v>48.584683731760002</v>
      </c>
      <c r="W1019">
        <v>48.651199100046732</v>
      </c>
      <c r="X1019">
        <v>3668.1790831396461</v>
      </c>
      <c r="Y1019">
        <v>3684.5601316905359</v>
      </c>
      <c r="Z1019">
        <v>3526.0054535144918</v>
      </c>
      <c r="AA1019">
        <v>3759.1029884585009</v>
      </c>
      <c r="AB1019">
        <v>579.81682026944031</v>
      </c>
      <c r="AC1019">
        <v>576.1819328504123</v>
      </c>
      <c r="AD1019">
        <v>500.72296256262928</v>
      </c>
      <c r="AE1019">
        <v>680.18652121531943</v>
      </c>
      <c r="AF1019">
        <v>58.476688810151437</v>
      </c>
      <c r="AG1019">
        <v>58.165261627985863</v>
      </c>
      <c r="AH1019">
        <v>57.0380530297384</v>
      </c>
      <c r="AI1019">
        <v>60.847134263734439</v>
      </c>
      <c r="AJ1019">
        <v>0.4908340360231272</v>
      </c>
      <c r="AK1019">
        <v>0.49083397441669019</v>
      </c>
      <c r="AL1019">
        <v>0.49082534907582098</v>
      </c>
      <c r="AM1019">
        <v>0.49084275913034098</v>
      </c>
      <c r="AN1019">
        <v>0.95047553818136365</v>
      </c>
      <c r="AO1019">
        <v>0.95047553818136354</v>
      </c>
      <c r="AP1019">
        <v>0.95047553818136354</v>
      </c>
      <c r="AQ1019">
        <v>0.95047553818136354</v>
      </c>
      <c r="AR1019">
        <v>13.685963970065711</v>
      </c>
      <c r="AS1019">
        <v>13.685963970065711</v>
      </c>
      <c r="AT1019">
        <v>13.685963970065711</v>
      </c>
      <c r="AU1019">
        <v>13.685963970065711</v>
      </c>
      <c r="AV1019" t="str">
        <f>VLOOKUP(Sheet1[[#This Row],[NPDES ID2]],Combined_Sheet__Major_Only___2[[NPDES ID2]:[ECHO BFR]],3,FALSE)</f>
        <v>TX</v>
      </c>
      <c r="AW1019" t="s">
        <v>41</v>
      </c>
      <c r="AX1019" t="str">
        <f>VLOOKUP(Sheet1[[#This Row],[NPDES ID2]],Combined_Sheet__Major_Only___2[[NPDES ID2]:[ECHO BFR]],27,FALSE)</f>
        <v>-</v>
      </c>
      <c r="AY1019" t="str">
        <f>VLOOKUP(Sheet1[[#This Row],[NPDES ID2]],Combined_Sheet__Major_Only___2[[NPDES ID2]:[ECHO BFR]],28,FALSE)</f>
        <v>-</v>
      </c>
      <c r="AZ1019" t="str">
        <f>VLOOKUP(Sheet1[[#This Row],[NPDES ID2]],Combined_Sheet__Major_Only___2[[NPDES ID2]:[ECHO BFR]],29,FALSE)</f>
        <v>thickening</v>
      </c>
      <c r="BA1019">
        <f>VLOOKUP(Sheet1[[#This Row],[NPDES ID2]],Combined_Sheet__Major_Only___2[[NPDES ID2]:[ECHO BFR]],17,FALSE)</f>
        <v>32.113391</v>
      </c>
      <c r="BB1019">
        <f>VLOOKUP(Sheet1[[#This Row],[NPDES ID2]],Combined_Sheet__Major_Only___2[[NPDES ID2]:[ECHO BFR]],18,FALSE)</f>
        <v>-94.812736999999998</v>
      </c>
      <c r="BC1019" t="str">
        <f>IF(ISNUMBER(SEARCH("aerobic",$AW1019)),"aerobic","")</f>
        <v>aerobic</v>
      </c>
      <c r="BD1019" t="str">
        <f>IF(ISNUMBER(SEARCH("anaer",$AW1019)),"anaer","")</f>
        <v/>
      </c>
      <c r="BE1019" t="str">
        <f>IF(ISNUMBER(SEARCH("thickening",$AZ1019)),"thickening","")</f>
        <v>thickening</v>
      </c>
      <c r="BF1019" s="3" t="str">
        <f>IF(ISNUMBER(SEARCH("airDry",$AW1019)),"airDry","")</f>
        <v/>
      </c>
      <c r="BG1019" s="3" t="str">
        <f>IF(ISNUMBER(SEARCH("heatDry",$AY1019)),"heatDry","")</f>
        <v/>
      </c>
      <c r="BH1019" s="3" t="str">
        <f>IF(AND(ISNUMBER(SEARCH("aerobic",$AW1019)),ISNUMBER(SEARCH("anaer",$AW1019))),"Combined Aer and Anaer.","")</f>
        <v/>
      </c>
    </row>
    <row r="1020" spans="1:60" x14ac:dyDescent="0.3">
      <c r="A1020" s="4">
        <v>1018</v>
      </c>
      <c r="B1020" t="s">
        <v>4918</v>
      </c>
      <c r="C1020">
        <v>443.6</v>
      </c>
      <c r="D1020">
        <v>463.65975640128869</v>
      </c>
      <c r="E1020">
        <v>466.01147396026721</v>
      </c>
      <c r="F1020">
        <v>364.30980974329037</v>
      </c>
      <c r="G1020">
        <v>575.16548041029023</v>
      </c>
      <c r="H1020">
        <v>-78.126005046660381</v>
      </c>
      <c r="I1020">
        <v>-77.5340396352276</v>
      </c>
      <c r="J1020">
        <v>-90.09414668169606</v>
      </c>
      <c r="K1020">
        <v>-66.82794760581038</v>
      </c>
      <c r="L1020">
        <v>215.34557404942001</v>
      </c>
      <c r="M1020">
        <v>213.56943718706739</v>
      </c>
      <c r="N1020">
        <v>207.13400805352359</v>
      </c>
      <c r="O1020">
        <v>228.87554469308321</v>
      </c>
      <c r="P1020">
        <v>10.58240145780179</v>
      </c>
      <c r="Q1020">
        <v>10.53647781474282</v>
      </c>
      <c r="R1020">
        <v>9.1405454055952848</v>
      </c>
      <c r="S1020">
        <v>12.013070534239191</v>
      </c>
      <c r="T1020">
        <v>60.157530905596651</v>
      </c>
      <c r="U1020">
        <v>60.157435228757748</v>
      </c>
      <c r="V1020">
        <v>60.116470165200823</v>
      </c>
      <c r="W1020">
        <v>60.198197545555672</v>
      </c>
      <c r="X1020">
        <v>5582.2165105968479</v>
      </c>
      <c r="Y1020">
        <v>5620.2827288009612</v>
      </c>
      <c r="Z1020">
        <v>5250.2207637466263</v>
      </c>
      <c r="AA1020">
        <v>5797.5181019687016</v>
      </c>
      <c r="AB1020">
        <v>1286.1687724477531</v>
      </c>
      <c r="AC1020">
        <v>1256.777549350074</v>
      </c>
      <c r="AD1020">
        <v>1035.622297240471</v>
      </c>
      <c r="AE1020">
        <v>1666.089823340232</v>
      </c>
      <c r="AF1020">
        <v>47.575370194363913</v>
      </c>
      <c r="AG1020">
        <v>47.182850637144497</v>
      </c>
      <c r="AH1020">
        <v>45.76190442626735</v>
      </c>
      <c r="AI1020">
        <v>50.563386047378557</v>
      </c>
      <c r="AJ1020">
        <v>0.35821697643104078</v>
      </c>
      <c r="AK1020">
        <v>0.35821691573000192</v>
      </c>
      <c r="AL1020">
        <v>0.35820842033446948</v>
      </c>
      <c r="AM1020">
        <v>0.35822556820456403</v>
      </c>
      <c r="AN1020">
        <v>0.9594224452596477</v>
      </c>
      <c r="AO1020">
        <v>0.95942244525964759</v>
      </c>
      <c r="AP1020">
        <v>0.95942244525964759</v>
      </c>
      <c r="AQ1020">
        <v>0.95942244525964759</v>
      </c>
      <c r="AR1020">
        <v>9.0231431194814586</v>
      </c>
      <c r="AS1020">
        <v>9.0231431194814569</v>
      </c>
      <c r="AT1020">
        <v>9.0231431194814569</v>
      </c>
      <c r="AU1020">
        <v>9.0231431194814569</v>
      </c>
      <c r="AV1020" t="str">
        <f>VLOOKUP(Sheet1[[#This Row],[NPDES ID2]],Combined_Sheet__Major_Only___2[[NPDES ID2]:[ECHO BFR]],3,FALSE)</f>
        <v>MA</v>
      </c>
      <c r="AW1020" t="s">
        <v>54</v>
      </c>
      <c r="AX1020" t="str">
        <f>VLOOKUP(Sheet1[[#This Row],[NPDES ID2]],Combined_Sheet__Major_Only___2[[NPDES ID2]:[ECHO BFR]],27,FALSE)</f>
        <v>-</v>
      </c>
      <c r="AY1020" t="str">
        <f>VLOOKUP(Sheet1[[#This Row],[NPDES ID2]],Combined_Sheet__Major_Only___2[[NPDES ID2]:[ECHO BFR]],28,FALSE)</f>
        <v>thermoAerobicDigest</v>
      </c>
      <c r="AZ1020" t="str">
        <f>VLOOKUP(Sheet1[[#This Row],[NPDES ID2]],Combined_Sheet__Major_Only___2[[NPDES ID2]:[ECHO BFR]],29,FALSE)</f>
        <v>thickening</v>
      </c>
      <c r="BA1020">
        <f>VLOOKUP(Sheet1[[#This Row],[NPDES ID2]],Combined_Sheet__Major_Only___2[[NPDES ID2]:[ECHO BFR]],17,FALSE)</f>
        <v>42.840133000000002</v>
      </c>
      <c r="BB1020">
        <f>VLOOKUP(Sheet1[[#This Row],[NPDES ID2]],Combined_Sheet__Major_Only___2[[NPDES ID2]:[ECHO BFR]],18,FALSE)</f>
        <v>-70.926485999999997</v>
      </c>
      <c r="BC1020" t="str">
        <f>IF(ISNUMBER(SEARCH("aerobic",$AW1020)),"aerobic","")</f>
        <v/>
      </c>
      <c r="BD1020" t="str">
        <f>IF(ISNUMBER(SEARCH("anaer",$AW1020)),"anaer","")</f>
        <v/>
      </c>
      <c r="BE1020" t="str">
        <f>IF(ISNUMBER(SEARCH("thickening",$AZ1020)),"thickening","")</f>
        <v>thickening</v>
      </c>
      <c r="BF1020" s="2" t="str">
        <f>IF(ISNUMBER(SEARCH("airDry",$AW1020)),"airDry","")</f>
        <v/>
      </c>
      <c r="BG1020" s="2" t="str">
        <f>IF(ISNUMBER(SEARCH("heatDry",$AY1020)),"heatDry","")</f>
        <v/>
      </c>
      <c r="BH1020" s="2" t="str">
        <f>IF(AND(ISNUMBER(SEARCH("aerobic",$AW1020)),ISNUMBER(SEARCH("anaer",$AW1020))),"Combined Aer and Anaer.","")</f>
        <v/>
      </c>
    </row>
    <row r="1021" spans="1:60" x14ac:dyDescent="0.3">
      <c r="A1021" s="4">
        <v>1019</v>
      </c>
      <c r="B1021" t="s">
        <v>4923</v>
      </c>
      <c r="C1021">
        <v>443</v>
      </c>
      <c r="D1021">
        <v>362.14260122552838</v>
      </c>
      <c r="E1021">
        <v>361.87005933244711</v>
      </c>
      <c r="F1021">
        <v>284.65675453672378</v>
      </c>
      <c r="G1021">
        <v>446.55109967664879</v>
      </c>
      <c r="H1021">
        <v>-77.14038331001646</v>
      </c>
      <c r="I1021">
        <v>-78.305255908360095</v>
      </c>
      <c r="J1021">
        <v>-90.983088071241625</v>
      </c>
      <c r="K1021">
        <v>-62.101367806452792</v>
      </c>
      <c r="L1021">
        <v>275.36967311233752</v>
      </c>
      <c r="M1021">
        <v>274.04478322854669</v>
      </c>
      <c r="N1021">
        <v>269.24434060588419</v>
      </c>
      <c r="O1021">
        <v>285.46220800322772</v>
      </c>
      <c r="P1021">
        <v>10.46950644045903</v>
      </c>
      <c r="Q1021">
        <v>10.56586867067757</v>
      </c>
      <c r="R1021">
        <v>8.5860494260423454</v>
      </c>
      <c r="S1021">
        <v>12.01245320999524</v>
      </c>
      <c r="T1021">
        <v>52.903243531109339</v>
      </c>
      <c r="U1021">
        <v>52.903159049585838</v>
      </c>
      <c r="V1021">
        <v>52.866987380249718</v>
      </c>
      <c r="W1021">
        <v>52.93915169591822</v>
      </c>
      <c r="X1021">
        <v>3831.2120906163782</v>
      </c>
      <c r="Y1021">
        <v>3846.6966514224669</v>
      </c>
      <c r="Z1021">
        <v>3696.8680657840059</v>
      </c>
      <c r="AA1021">
        <v>3916.9625195432191</v>
      </c>
      <c r="AB1021">
        <v>591.89209226286198</v>
      </c>
      <c r="AC1021">
        <v>588.46543570541473</v>
      </c>
      <c r="AD1021">
        <v>513.18862599406577</v>
      </c>
      <c r="AE1021">
        <v>689.2223868556124</v>
      </c>
      <c r="AF1021">
        <v>60.918204652048018</v>
      </c>
      <c r="AG1021">
        <v>60.624988860635597</v>
      </c>
      <c r="AH1021">
        <v>59.563791935110231</v>
      </c>
      <c r="AI1021">
        <v>63.149891732414467</v>
      </c>
      <c r="AJ1021">
        <v>0.52062381418135917</v>
      </c>
      <c r="AK1021">
        <v>0.52062374902133257</v>
      </c>
      <c r="AL1021">
        <v>0.5206146261248269</v>
      </c>
      <c r="AM1021">
        <v>0.52063304048315673</v>
      </c>
      <c r="AN1021">
        <v>0.95422362243778824</v>
      </c>
      <c r="AO1021">
        <v>0.95422362243778813</v>
      </c>
      <c r="AP1021">
        <v>0.95422362243778813</v>
      </c>
      <c r="AQ1021">
        <v>0.95422362243778813</v>
      </c>
      <c r="AR1021">
        <v>14.45795812712119</v>
      </c>
      <c r="AS1021">
        <v>14.45795812712119</v>
      </c>
      <c r="AT1021">
        <v>14.45795812712119</v>
      </c>
      <c r="AU1021">
        <v>14.45795812712119</v>
      </c>
      <c r="AV1021" t="str">
        <f>VLOOKUP(Sheet1[[#This Row],[NPDES ID2]],Combined_Sheet__Major_Only___2[[NPDES ID2]:[ECHO BFR]],3,FALSE)</f>
        <v>MS</v>
      </c>
      <c r="AW1021" t="s">
        <v>41</v>
      </c>
      <c r="AX1021" t="str">
        <f>VLOOKUP(Sheet1[[#This Row],[NPDES ID2]],Combined_Sheet__Major_Only___2[[NPDES ID2]:[ECHO BFR]],27,FALSE)</f>
        <v>-</v>
      </c>
      <c r="AY1021" t="str">
        <f>VLOOKUP(Sheet1[[#This Row],[NPDES ID2]],Combined_Sheet__Major_Only___2[[NPDES ID2]:[ECHO BFR]],28,FALSE)</f>
        <v>-</v>
      </c>
      <c r="AZ1021" t="str">
        <f>VLOOKUP(Sheet1[[#This Row],[NPDES ID2]],Combined_Sheet__Major_Only___2[[NPDES ID2]:[ECHO BFR]],29,FALSE)</f>
        <v>thickening</v>
      </c>
      <c r="BA1021">
        <f>VLOOKUP(Sheet1[[#This Row],[NPDES ID2]],Combined_Sheet__Major_Only___2[[NPDES ID2]:[ECHO BFR]],17,FALSE)</f>
        <v>30.295210000000001</v>
      </c>
      <c r="BB1021">
        <f>VLOOKUP(Sheet1[[#This Row],[NPDES ID2]],Combined_Sheet__Major_Only___2[[NPDES ID2]:[ECHO BFR]],18,FALSE)</f>
        <v>-89.382869999999997</v>
      </c>
      <c r="BC1021" t="str">
        <f>IF(ISNUMBER(SEARCH("aerobic",$AW1021)),"aerobic","")</f>
        <v>aerobic</v>
      </c>
      <c r="BD1021" t="str">
        <f>IF(ISNUMBER(SEARCH("anaer",$AW1021)),"anaer","")</f>
        <v/>
      </c>
      <c r="BE1021" t="str">
        <f>IF(ISNUMBER(SEARCH("thickening",$AZ1021)),"thickening","")</f>
        <v>thickening</v>
      </c>
      <c r="BF1021" s="3" t="str">
        <f>IF(ISNUMBER(SEARCH("airDry",$AW1021)),"airDry","")</f>
        <v/>
      </c>
      <c r="BG1021" s="3" t="str">
        <f>IF(ISNUMBER(SEARCH("heatDry",$AY1021)),"heatDry","")</f>
        <v/>
      </c>
      <c r="BH1021" s="3" t="str">
        <f>IF(AND(ISNUMBER(SEARCH("aerobic",$AW1021)),ISNUMBER(SEARCH("anaer",$AW1021))),"Combined Aer and Anaer.","")</f>
        <v/>
      </c>
    </row>
    <row r="1022" spans="1:60" x14ac:dyDescent="0.3">
      <c r="A1022" s="4">
        <v>1020</v>
      </c>
      <c r="B1022" t="s">
        <v>4928</v>
      </c>
      <c r="C1022">
        <v>442.83</v>
      </c>
      <c r="D1022">
        <v>439.31096604585082</v>
      </c>
      <c r="E1022">
        <v>440.83645818484098</v>
      </c>
      <c r="F1022">
        <v>345.16394568272909</v>
      </c>
      <c r="G1022">
        <v>543.33087139746817</v>
      </c>
      <c r="H1022">
        <v>-77.934821218487599</v>
      </c>
      <c r="I1022">
        <v>-77.773562959045677</v>
      </c>
      <c r="J1022">
        <v>-90.44831314700761</v>
      </c>
      <c r="K1022">
        <v>-65.554097094214654</v>
      </c>
      <c r="L1022">
        <v>227.07347397077729</v>
      </c>
      <c r="M1022">
        <v>225.3902724481141</v>
      </c>
      <c r="N1022">
        <v>219.2913229470563</v>
      </c>
      <c r="O1022">
        <v>239.89597610579949</v>
      </c>
      <c r="P1022">
        <v>10.54657180261446</v>
      </c>
      <c r="Q1022">
        <v>10.51090879606868</v>
      </c>
      <c r="R1022">
        <v>8.9866250840936814</v>
      </c>
      <c r="S1022">
        <v>11.972509578822979</v>
      </c>
      <c r="T1022">
        <v>76.342869378177085</v>
      </c>
      <c r="U1022">
        <v>76.34274872301026</v>
      </c>
      <c r="V1022">
        <v>76.291088920757232</v>
      </c>
      <c r="W1022">
        <v>76.394152847459608</v>
      </c>
      <c r="X1022">
        <v>6705.2442728788292</v>
      </c>
      <c r="Y1022">
        <v>6746.6361612749279</v>
      </c>
      <c r="Z1022">
        <v>6345.6509981492691</v>
      </c>
      <c r="AA1022">
        <v>6937.3890611720863</v>
      </c>
      <c r="AB1022">
        <v>1417.4500143033449</v>
      </c>
      <c r="AC1022">
        <v>1391.7715677327881</v>
      </c>
      <c r="AD1022">
        <v>1164.175061779667</v>
      </c>
      <c r="AE1022">
        <v>1794.302088121636</v>
      </c>
      <c r="AF1022">
        <v>50.253693230656999</v>
      </c>
      <c r="AG1022">
        <v>49.881041263421082</v>
      </c>
      <c r="AH1022">
        <v>48.532197025132483</v>
      </c>
      <c r="AI1022">
        <v>53.090203003452743</v>
      </c>
      <c r="AJ1022">
        <v>0.39072973085939539</v>
      </c>
      <c r="AK1022">
        <v>0.39072965982045049</v>
      </c>
      <c r="AL1022">
        <v>0.39071971863314159</v>
      </c>
      <c r="AM1022">
        <v>0.39073978485462879</v>
      </c>
      <c r="AN1022">
        <v>0.96762577253134896</v>
      </c>
      <c r="AO1022">
        <v>0.96762577253134874</v>
      </c>
      <c r="AP1022">
        <v>0.96762577253134874</v>
      </c>
      <c r="AQ1022">
        <v>0.96762577253134874</v>
      </c>
      <c r="AR1022">
        <v>9.9667797281512822</v>
      </c>
      <c r="AS1022">
        <v>9.9667797281512804</v>
      </c>
      <c r="AT1022">
        <v>9.9667797281512804</v>
      </c>
      <c r="AU1022">
        <v>9.9667797281512804</v>
      </c>
      <c r="AV1022" t="str">
        <f>VLOOKUP(Sheet1[[#This Row],[NPDES ID2]],Combined_Sheet__Major_Only___2[[NPDES ID2]:[ECHO BFR]],3,FALSE)</f>
        <v>MD</v>
      </c>
      <c r="AW1022" t="s">
        <v>54</v>
      </c>
      <c r="AX1022" t="str">
        <f>VLOOKUP(Sheet1[[#This Row],[NPDES ID2]],Combined_Sheet__Major_Only___2[[NPDES ID2]:[ECHO BFR]],27,FALSE)</f>
        <v>-</v>
      </c>
      <c r="AY1022" t="str">
        <f>VLOOKUP(Sheet1[[#This Row],[NPDES ID2]],Combined_Sheet__Major_Only___2[[NPDES ID2]:[ECHO BFR]],28,FALSE)</f>
        <v>-</v>
      </c>
      <c r="AZ1022" t="str">
        <f>VLOOKUP(Sheet1[[#This Row],[NPDES ID2]],Combined_Sheet__Major_Only___2[[NPDES ID2]:[ECHO BFR]],29,FALSE)</f>
        <v>thickening</v>
      </c>
      <c r="BA1022">
        <f>VLOOKUP(Sheet1[[#This Row],[NPDES ID2]],Combined_Sheet__Major_Only___2[[NPDES ID2]:[ECHO BFR]],17,FALSE)</f>
        <v>38.812055999999998</v>
      </c>
      <c r="BB1022">
        <f>VLOOKUP(Sheet1[[#This Row],[NPDES ID2]],Combined_Sheet__Major_Only___2[[NPDES ID2]:[ECHO BFR]],18,FALSE)</f>
        <v>-76.524028000000001</v>
      </c>
      <c r="BC1022" t="str">
        <f>IF(ISNUMBER(SEARCH("aerobic",$AW1022)),"aerobic","")</f>
        <v/>
      </c>
      <c r="BD1022" t="str">
        <f>IF(ISNUMBER(SEARCH("anaer",$AW1022)),"anaer","")</f>
        <v/>
      </c>
      <c r="BE1022" t="str">
        <f>IF(ISNUMBER(SEARCH("thickening",$AZ1022)),"thickening","")</f>
        <v>thickening</v>
      </c>
      <c r="BF1022" s="2" t="str">
        <f>IF(ISNUMBER(SEARCH("airDry",$AW1022)),"airDry","")</f>
        <v/>
      </c>
      <c r="BG1022" s="2" t="str">
        <f>IF(ISNUMBER(SEARCH("heatDry",$AY1022)),"heatDry","")</f>
        <v/>
      </c>
      <c r="BH1022" s="2" t="str">
        <f>IF(AND(ISNUMBER(SEARCH("aerobic",$AW1022)),ISNUMBER(SEARCH("anaer",$AW1022))),"Combined Aer and Anaer.","")</f>
        <v/>
      </c>
    </row>
    <row r="1023" spans="1:60" x14ac:dyDescent="0.3">
      <c r="A1023" s="4">
        <v>1021</v>
      </c>
      <c r="B1023" t="s">
        <v>4933</v>
      </c>
      <c r="C1023">
        <v>440</v>
      </c>
      <c r="D1023">
        <v>362.75277650070808</v>
      </c>
      <c r="E1023">
        <v>362.50206666482529</v>
      </c>
      <c r="F1023">
        <v>284.91064902362632</v>
      </c>
      <c r="G1023">
        <v>447.45657464375688</v>
      </c>
      <c r="H1023">
        <v>-76.857206202098865</v>
      </c>
      <c r="I1023">
        <v>-77.994602121679407</v>
      </c>
      <c r="J1023">
        <v>-90.48712730285591</v>
      </c>
      <c r="K1023">
        <v>-61.672060793504322</v>
      </c>
      <c r="L1023">
        <v>274.14024802989871</v>
      </c>
      <c r="M1023">
        <v>272.82987358014992</v>
      </c>
      <c r="N1023">
        <v>268.07666226619131</v>
      </c>
      <c r="O1023">
        <v>284.13249674985241</v>
      </c>
      <c r="P1023">
        <v>10.396656384363061</v>
      </c>
      <c r="Q1023">
        <v>10.494395470134959</v>
      </c>
      <c r="R1023">
        <v>8.522195506366673</v>
      </c>
      <c r="S1023">
        <v>11.927777376968811</v>
      </c>
      <c r="T1023">
        <v>444.21371757445479</v>
      </c>
      <c r="U1023">
        <v>444.21302919568438</v>
      </c>
      <c r="V1023">
        <v>443.91829245055288</v>
      </c>
      <c r="W1023">
        <v>444.50630721197138</v>
      </c>
      <c r="X1023">
        <v>32094.91781873571</v>
      </c>
      <c r="Y1023">
        <v>32224.295744612162</v>
      </c>
      <c r="Z1023">
        <v>30975.04015410654</v>
      </c>
      <c r="AA1023">
        <v>32809.261458128538</v>
      </c>
      <c r="AB1023">
        <v>5451.3664215858289</v>
      </c>
      <c r="AC1023">
        <v>5411.295234229965</v>
      </c>
      <c r="AD1023">
        <v>4661.1253775080613</v>
      </c>
      <c r="AE1023">
        <v>6444.0908731511781</v>
      </c>
      <c r="AF1023">
        <v>61.064146982601827</v>
      </c>
      <c r="AG1023">
        <v>60.771709152265693</v>
      </c>
      <c r="AH1023">
        <v>59.71653974117536</v>
      </c>
      <c r="AI1023">
        <v>63.285165566029157</v>
      </c>
      <c r="AJ1023">
        <v>0.52240533829892988</v>
      </c>
      <c r="AK1023">
        <v>0.52240503361676094</v>
      </c>
      <c r="AL1023">
        <v>0.52236254123077652</v>
      </c>
      <c r="AM1023">
        <v>0.52244831671715219</v>
      </c>
      <c r="AN1023">
        <v>0.99421363669680018</v>
      </c>
      <c r="AO1023">
        <v>0.99421363669680018</v>
      </c>
      <c r="AP1023">
        <v>0.99421363669680018</v>
      </c>
      <c r="AQ1023">
        <v>0.99421363669680018</v>
      </c>
      <c r="AR1023">
        <v>13.69047284138211</v>
      </c>
      <c r="AS1023">
        <v>13.69047284138211</v>
      </c>
      <c r="AT1023">
        <v>13.69047284138211</v>
      </c>
      <c r="AU1023">
        <v>13.69047284138211</v>
      </c>
      <c r="AV1023" t="str">
        <f>VLOOKUP(Sheet1[[#This Row],[NPDES ID2]],Combined_Sheet__Major_Only___2[[NPDES ID2]:[ECHO BFR]],3,FALSE)</f>
        <v>VT</v>
      </c>
      <c r="AW1023" t="s">
        <v>41</v>
      </c>
      <c r="AX1023" t="str">
        <f>VLOOKUP(Sheet1[[#This Row],[NPDES ID2]],Combined_Sheet__Major_Only___2[[NPDES ID2]:[ECHO BFR]],27,FALSE)</f>
        <v>other</v>
      </c>
      <c r="AY1023" t="str">
        <f>VLOOKUP(Sheet1[[#This Row],[NPDES ID2]],Combined_Sheet__Major_Only___2[[NPDES ID2]:[ECHO BFR]],28,FALSE)</f>
        <v>-</v>
      </c>
      <c r="AZ1023" t="str">
        <f>VLOOKUP(Sheet1[[#This Row],[NPDES ID2]],Combined_Sheet__Major_Only___2[[NPDES ID2]:[ECHO BFR]],29,FALSE)</f>
        <v>preliminaryOps</v>
      </c>
      <c r="BA1023">
        <f>VLOOKUP(Sheet1[[#This Row],[NPDES ID2]],Combined_Sheet__Major_Only___2[[NPDES ID2]:[ECHO BFR]],17,FALSE)</f>
        <v>44.163119999999999</v>
      </c>
      <c r="BB1023">
        <f>VLOOKUP(Sheet1[[#This Row],[NPDES ID2]],Combined_Sheet__Major_Only___2[[NPDES ID2]:[ECHO BFR]],18,FALSE)</f>
        <v>-72.657190999999997</v>
      </c>
      <c r="BC1023" t="str">
        <f>IF(ISNUMBER(SEARCH("aerobic",$AW1023)),"aerobic","")</f>
        <v>aerobic</v>
      </c>
      <c r="BD1023" t="str">
        <f>IF(ISNUMBER(SEARCH("anaer",$AW1023)),"anaer","")</f>
        <v/>
      </c>
      <c r="BE1023" t="str">
        <f>IF(ISNUMBER(SEARCH("thickening",$AZ1023)),"thickening","")</f>
        <v/>
      </c>
      <c r="BF1023" s="3" t="str">
        <f>IF(ISNUMBER(SEARCH("airDry",$AW1023)),"airDry","")</f>
        <v/>
      </c>
      <c r="BG1023" s="3" t="str">
        <f>IF(ISNUMBER(SEARCH("heatDry",$AY1023)),"heatDry","")</f>
        <v/>
      </c>
      <c r="BH1023" s="3" t="str">
        <f>IF(AND(ISNUMBER(SEARCH("aerobic",$AW1023)),ISNUMBER(SEARCH("anaer",$AW1023))),"Combined Aer and Anaer.","")</f>
        <v/>
      </c>
    </row>
    <row r="1024" spans="1:60" x14ac:dyDescent="0.3">
      <c r="A1024" s="4">
        <v>1022</v>
      </c>
      <c r="B1024" t="s">
        <v>4937</v>
      </c>
      <c r="C1024">
        <v>440</v>
      </c>
      <c r="D1024">
        <v>339.09297712574289</v>
      </c>
      <c r="E1024">
        <v>338.29761183012607</v>
      </c>
      <c r="F1024">
        <v>266.40987007859718</v>
      </c>
      <c r="G1024">
        <v>419.45036360345688</v>
      </c>
      <c r="H1024">
        <v>-76.755853408807056</v>
      </c>
      <c r="I1024">
        <v>-78.04589540372524</v>
      </c>
      <c r="J1024">
        <v>-90.851319775830603</v>
      </c>
      <c r="K1024">
        <v>-60.334912003175461</v>
      </c>
      <c r="L1024">
        <v>293.2364606195718</v>
      </c>
      <c r="M1024">
        <v>292.06797195023921</v>
      </c>
      <c r="N1024">
        <v>287.83379238275631</v>
      </c>
      <c r="O1024">
        <v>302.13839404278991</v>
      </c>
      <c r="P1024">
        <v>10.36173469336565</v>
      </c>
      <c r="Q1024">
        <v>10.4919978930622</v>
      </c>
      <c r="R1024">
        <v>8.385595276356371</v>
      </c>
      <c r="S1024">
        <v>11.90271917831746</v>
      </c>
      <c r="T1024">
        <v>76.998434630717043</v>
      </c>
      <c r="U1024">
        <v>76.99831296383681</v>
      </c>
      <c r="V1024">
        <v>76.946219985652007</v>
      </c>
      <c r="W1024">
        <v>77.05014812031753</v>
      </c>
      <c r="X1024">
        <v>5200.3763747710873</v>
      </c>
      <c r="Y1024">
        <v>5217.7668966402562</v>
      </c>
      <c r="Z1024">
        <v>5049.1958251154256</v>
      </c>
      <c r="AA1024">
        <v>5296.6416873866683</v>
      </c>
      <c r="AB1024">
        <v>818.28426537705616</v>
      </c>
      <c r="AC1024">
        <v>813.38052669869285</v>
      </c>
      <c r="AD1024">
        <v>708.56396098067501</v>
      </c>
      <c r="AE1024">
        <v>955.29157122995139</v>
      </c>
      <c r="AF1024">
        <v>65.313277167615226</v>
      </c>
      <c r="AG1024">
        <v>65.052867065887312</v>
      </c>
      <c r="AH1024">
        <v>64.110751188098718</v>
      </c>
      <c r="AI1024">
        <v>67.294757879868129</v>
      </c>
      <c r="AJ1024">
        <v>0.57431338590335534</v>
      </c>
      <c r="AK1024">
        <v>0.57431330177481144</v>
      </c>
      <c r="AL1024">
        <v>0.57430152528466671</v>
      </c>
      <c r="AM1024">
        <v>0.57432529593337911</v>
      </c>
      <c r="AN1024">
        <v>0.96788871215061234</v>
      </c>
      <c r="AO1024">
        <v>0.96788871215061234</v>
      </c>
      <c r="AP1024">
        <v>0.96788871215061234</v>
      </c>
      <c r="AQ1024">
        <v>0.96788871215061234</v>
      </c>
      <c r="AR1024">
        <v>15.32903173744142</v>
      </c>
      <c r="AS1024">
        <v>15.32903173744142</v>
      </c>
      <c r="AT1024">
        <v>15.32903173744142</v>
      </c>
      <c r="AU1024">
        <v>15.32903173744142</v>
      </c>
      <c r="AV1024" t="str">
        <f>VLOOKUP(Sheet1[[#This Row],[NPDES ID2]],Combined_Sheet__Major_Only___2[[NPDES ID2]:[ECHO BFR]],3,FALSE)</f>
        <v>LA</v>
      </c>
      <c r="AW1024" t="s">
        <v>12181</v>
      </c>
      <c r="AX1024" t="str">
        <f>VLOOKUP(Sheet1[[#This Row],[NPDES ID2]],Combined_Sheet__Major_Only___2[[NPDES ID2]:[ECHO BFR]],27,FALSE)</f>
        <v>-</v>
      </c>
      <c r="AY1024" t="str">
        <f>VLOOKUP(Sheet1[[#This Row],[NPDES ID2]],Combined_Sheet__Major_Only___2[[NPDES ID2]:[ECHO BFR]],28,FALSE)</f>
        <v>-</v>
      </c>
      <c r="AZ1024" t="str">
        <f>VLOOKUP(Sheet1[[#This Row],[NPDES ID2]],Combined_Sheet__Major_Only___2[[NPDES ID2]:[ECHO BFR]],29,FALSE)</f>
        <v>thickening</v>
      </c>
      <c r="BA1024">
        <f>VLOOKUP(Sheet1[[#This Row],[NPDES ID2]],Combined_Sheet__Major_Only___2[[NPDES ID2]:[ECHO BFR]],17,FALSE)</f>
        <v>30.266079999999999</v>
      </c>
      <c r="BB1024">
        <f>VLOOKUP(Sheet1[[#This Row],[NPDES ID2]],Combined_Sheet__Major_Only___2[[NPDES ID2]:[ECHO BFR]],18,FALSE)</f>
        <v>-89.77055</v>
      </c>
      <c r="BC1024" t="str">
        <f>IF(ISNUMBER(SEARCH("aerobic",$AW1024)),"aerobic","")</f>
        <v/>
      </c>
      <c r="BD1024" t="str">
        <f>IF(ISNUMBER(SEARCH("anaer",$AW1024)),"anaer","")</f>
        <v>anaer</v>
      </c>
      <c r="BE1024" t="str">
        <f>IF(ISNUMBER(SEARCH("thickening",$AZ1024)),"thickening","")</f>
        <v>thickening</v>
      </c>
      <c r="BF1024" s="2" t="str">
        <f>IF(ISNUMBER(SEARCH("airDry",$AW1024)),"airDry","")</f>
        <v/>
      </c>
      <c r="BG1024" s="2" t="str">
        <f>IF(ISNUMBER(SEARCH("heatDry",$AY1024)),"heatDry","")</f>
        <v/>
      </c>
      <c r="BH1024" s="2" t="str">
        <f>IF(AND(ISNUMBER(SEARCH("aerobic",$AW1024)),ISNUMBER(SEARCH("anaer",$AW1024))),"Combined Aer and Anaer.","")</f>
        <v/>
      </c>
    </row>
    <row r="1025" spans="1:60" x14ac:dyDescent="0.3">
      <c r="A1025" s="4">
        <v>1023</v>
      </c>
      <c r="B1025" t="s">
        <v>4942</v>
      </c>
      <c r="C1025">
        <v>439.67</v>
      </c>
      <c r="D1025">
        <v>455.0406308102128</v>
      </c>
      <c r="E1025">
        <v>457.0431250616615</v>
      </c>
      <c r="F1025">
        <v>357.18490720096111</v>
      </c>
      <c r="G1025">
        <v>563.7540484802405</v>
      </c>
      <c r="H1025">
        <v>-78.044519833749817</v>
      </c>
      <c r="I1025">
        <v>-77.651338639029916</v>
      </c>
      <c r="J1025">
        <v>-90.247411897390748</v>
      </c>
      <c r="K1025">
        <v>-66.272985059554458</v>
      </c>
      <c r="L1025">
        <v>218.6051553157119</v>
      </c>
      <c r="M1025">
        <v>216.88310443216869</v>
      </c>
      <c r="N1025">
        <v>210.64352582742609</v>
      </c>
      <c r="O1025">
        <v>231.72334394720201</v>
      </c>
      <c r="P1025">
        <v>10.481380964351439</v>
      </c>
      <c r="Q1025">
        <v>10.452495996506739</v>
      </c>
      <c r="R1025">
        <v>9.0006131269403795</v>
      </c>
      <c r="S1025">
        <v>11.871055123647229</v>
      </c>
      <c r="T1025">
        <v>66.950950795850673</v>
      </c>
      <c r="U1025">
        <v>66.95084463493879</v>
      </c>
      <c r="V1025">
        <v>66.905390703218742</v>
      </c>
      <c r="W1025">
        <v>66.996073603323268</v>
      </c>
      <c r="X1025">
        <v>6065.2012468912008</v>
      </c>
      <c r="Y1025">
        <v>6104.8383803201923</v>
      </c>
      <c r="Z1025">
        <v>5720.162382293016</v>
      </c>
      <c r="AA1025">
        <v>6288.5055729854766</v>
      </c>
      <c r="AB1025">
        <v>1461.110408002249</v>
      </c>
      <c r="AC1025">
        <v>1425.224025988168</v>
      </c>
      <c r="AD1025">
        <v>1166.4939655554899</v>
      </c>
      <c r="AE1025">
        <v>1914.9562875243839</v>
      </c>
      <c r="AF1025">
        <v>48.727234143293437</v>
      </c>
      <c r="AG1025">
        <v>48.34325472619777</v>
      </c>
      <c r="AH1025">
        <v>46.953305192471717</v>
      </c>
      <c r="AI1025">
        <v>51.650119589935727</v>
      </c>
      <c r="AJ1025">
        <v>0.37219322220172629</v>
      </c>
      <c r="AK1025">
        <v>0.37219315680471399</v>
      </c>
      <c r="AL1025">
        <v>0.3721840046733445</v>
      </c>
      <c r="AM1025">
        <v>0.37220247817453789</v>
      </c>
      <c r="AN1025">
        <v>0.96332320072155586</v>
      </c>
      <c r="AO1025">
        <v>0.96332320072155553</v>
      </c>
      <c r="AP1025">
        <v>0.96332320072155553</v>
      </c>
      <c r="AQ1025">
        <v>0.96332320072155553</v>
      </c>
      <c r="AR1025">
        <v>9.037382749072421</v>
      </c>
      <c r="AS1025">
        <v>9.037382749072421</v>
      </c>
      <c r="AT1025">
        <v>9.037382749072421</v>
      </c>
      <c r="AU1025">
        <v>9.037382749072421</v>
      </c>
      <c r="AV1025" t="str">
        <f>VLOOKUP(Sheet1[[#This Row],[NPDES ID2]],Combined_Sheet__Major_Only___2[[NPDES ID2]:[ECHO BFR]],3,FALSE)</f>
        <v>KY</v>
      </c>
      <c r="AW1025" t="s">
        <v>54</v>
      </c>
      <c r="AX1025" t="str">
        <f>VLOOKUP(Sheet1[[#This Row],[NPDES ID2]],Combined_Sheet__Major_Only___2[[NPDES ID2]:[ECHO BFR]],27,FALSE)</f>
        <v>-</v>
      </c>
      <c r="AY1025" t="str">
        <f>VLOOKUP(Sheet1[[#This Row],[NPDES ID2]],Combined_Sheet__Major_Only___2[[NPDES ID2]:[ECHO BFR]],28,FALSE)</f>
        <v>-</v>
      </c>
      <c r="AZ1025" t="str">
        <f>VLOOKUP(Sheet1[[#This Row],[NPDES ID2]],Combined_Sheet__Major_Only___2[[NPDES ID2]:[ECHO BFR]],29,FALSE)</f>
        <v>thickening</v>
      </c>
      <c r="BA1025">
        <f>VLOOKUP(Sheet1[[#This Row],[NPDES ID2]],Combined_Sheet__Major_Only___2[[NPDES ID2]:[ECHO BFR]],17,FALSE)</f>
        <v>37.608496000000002</v>
      </c>
      <c r="BB1025">
        <f>VLOOKUP(Sheet1[[#This Row],[NPDES ID2]],Combined_Sheet__Major_Only___2[[NPDES ID2]:[ECHO BFR]],18,FALSE)</f>
        <v>-84.287074000000004</v>
      </c>
      <c r="BC1025" t="str">
        <f>IF(ISNUMBER(SEARCH("aerobic",$AW1025)),"aerobic","")</f>
        <v/>
      </c>
      <c r="BD1025" t="str">
        <f>IF(ISNUMBER(SEARCH("anaer",$AW1025)),"anaer","")</f>
        <v/>
      </c>
      <c r="BE1025" t="str">
        <f>IF(ISNUMBER(SEARCH("thickening",$AZ1025)),"thickening","")</f>
        <v>thickening</v>
      </c>
      <c r="BF1025" s="3" t="str">
        <f>IF(ISNUMBER(SEARCH("airDry",$AW1025)),"airDry","")</f>
        <v/>
      </c>
      <c r="BG1025" s="3" t="str">
        <f>IF(ISNUMBER(SEARCH("heatDry",$AY1025)),"heatDry","")</f>
        <v/>
      </c>
      <c r="BH1025" s="3" t="str">
        <f>IF(AND(ISNUMBER(SEARCH("aerobic",$AW1025)),ISNUMBER(SEARCH("anaer",$AW1025))),"Combined Aer and Anaer.","")</f>
        <v/>
      </c>
    </row>
    <row r="1026" spans="1:60" x14ac:dyDescent="0.3">
      <c r="A1026" s="4">
        <v>1024</v>
      </c>
      <c r="B1026" t="s">
        <v>4947</v>
      </c>
      <c r="C1026">
        <v>439.09</v>
      </c>
      <c r="D1026">
        <v>361.17322895775482</v>
      </c>
      <c r="E1026">
        <v>360.88237021091481</v>
      </c>
      <c r="F1026">
        <v>283.60936258172131</v>
      </c>
      <c r="G1026">
        <v>445.6522265068603</v>
      </c>
      <c r="H1026">
        <v>-77.099614418711454</v>
      </c>
      <c r="I1026">
        <v>-78.339258862540476</v>
      </c>
      <c r="J1026">
        <v>-91.044556062659623</v>
      </c>
      <c r="K1026">
        <v>-61.969748930046372</v>
      </c>
      <c r="L1026">
        <v>275.10370034681102</v>
      </c>
      <c r="M1026">
        <v>273.80666254690738</v>
      </c>
      <c r="N1026">
        <v>269.10711305568901</v>
      </c>
      <c r="O1026">
        <v>284.98411133407973</v>
      </c>
      <c r="P1026">
        <v>10.373136928072631</v>
      </c>
      <c r="Q1026">
        <v>10.475066195075151</v>
      </c>
      <c r="R1026">
        <v>8.4954533328932271</v>
      </c>
      <c r="S1026">
        <v>11.89588186763919</v>
      </c>
      <c r="T1026">
        <v>50.872447950061407</v>
      </c>
      <c r="U1026">
        <v>50.872366602601367</v>
      </c>
      <c r="V1026">
        <v>50.8375368161132</v>
      </c>
      <c r="W1026">
        <v>50.907024007413192</v>
      </c>
      <c r="X1026">
        <v>3655.1057458268228</v>
      </c>
      <c r="Y1026">
        <v>3669.5811446357652</v>
      </c>
      <c r="Z1026">
        <v>3529.4941115421011</v>
      </c>
      <c r="AA1026">
        <v>3735.2586530411349</v>
      </c>
      <c r="AB1026">
        <v>612.59154904405614</v>
      </c>
      <c r="AC1026">
        <v>608.19579548426009</v>
      </c>
      <c r="AD1026">
        <v>524.92863719697709</v>
      </c>
      <c r="AE1026">
        <v>722.12675920209279</v>
      </c>
      <c r="AF1026">
        <v>61.40130784331118</v>
      </c>
      <c r="AG1026">
        <v>61.11169718578703</v>
      </c>
      <c r="AH1026">
        <v>60.063570815802791</v>
      </c>
      <c r="AI1026">
        <v>63.605522036540009</v>
      </c>
      <c r="AJ1026">
        <v>0.52652146375489151</v>
      </c>
      <c r="AK1026">
        <v>0.52652139767866024</v>
      </c>
      <c r="AL1026">
        <v>0.52651214653328404</v>
      </c>
      <c r="AM1026">
        <v>0.52653081975993099</v>
      </c>
      <c r="AN1026">
        <v>0.95252069984605081</v>
      </c>
      <c r="AO1026">
        <v>0.9525206998460507</v>
      </c>
      <c r="AP1026">
        <v>0.9525206998460507</v>
      </c>
      <c r="AQ1026">
        <v>0.9525206998460507</v>
      </c>
      <c r="AR1026">
        <v>13.875040588500161</v>
      </c>
      <c r="AS1026">
        <v>13.875040588500161</v>
      </c>
      <c r="AT1026">
        <v>13.875040588500161</v>
      </c>
      <c r="AU1026">
        <v>13.875040588500161</v>
      </c>
      <c r="AV1026" t="str">
        <f>VLOOKUP(Sheet1[[#This Row],[NPDES ID2]],Combined_Sheet__Major_Only___2[[NPDES ID2]:[ECHO BFR]],3,FALSE)</f>
        <v>AL</v>
      </c>
      <c r="AW1026" t="s">
        <v>41</v>
      </c>
      <c r="AX1026" t="str">
        <f>VLOOKUP(Sheet1[[#This Row],[NPDES ID2]],Combined_Sheet__Major_Only___2[[NPDES ID2]:[ECHO BFR]],27,FALSE)</f>
        <v>-</v>
      </c>
      <c r="AY1026" t="str">
        <f>VLOOKUP(Sheet1[[#This Row],[NPDES ID2]],Combined_Sheet__Major_Only___2[[NPDES ID2]:[ECHO BFR]],28,FALSE)</f>
        <v>-</v>
      </c>
      <c r="AZ1026" t="str">
        <f>VLOOKUP(Sheet1[[#This Row],[NPDES ID2]],Combined_Sheet__Major_Only___2[[NPDES ID2]:[ECHO BFR]],29,FALSE)</f>
        <v>thickening</v>
      </c>
      <c r="BA1026">
        <f>VLOOKUP(Sheet1[[#This Row],[NPDES ID2]],Combined_Sheet__Major_Only___2[[NPDES ID2]:[ECHO BFR]],17,FALSE)</f>
        <v>33.190263000000002</v>
      </c>
      <c r="BB1026">
        <f>VLOOKUP(Sheet1[[#This Row],[NPDES ID2]],Combined_Sheet__Major_Only___2[[NPDES ID2]:[ECHO BFR]],18,FALSE)</f>
        <v>-86.271529999999998</v>
      </c>
      <c r="BC1026" t="str">
        <f>IF(ISNUMBER(SEARCH("aerobic",$AW1026)),"aerobic","")</f>
        <v>aerobic</v>
      </c>
      <c r="BD1026" t="str">
        <f>IF(ISNUMBER(SEARCH("anaer",$AW1026)),"anaer","")</f>
        <v/>
      </c>
      <c r="BE1026" t="str">
        <f>IF(ISNUMBER(SEARCH("thickening",$AZ1026)),"thickening","")</f>
        <v>thickening</v>
      </c>
      <c r="BF1026" s="2" t="str">
        <f>IF(ISNUMBER(SEARCH("airDry",$AW1026)),"airDry","")</f>
        <v/>
      </c>
      <c r="BG1026" s="2" t="str">
        <f>IF(ISNUMBER(SEARCH("heatDry",$AY1026)),"heatDry","")</f>
        <v/>
      </c>
      <c r="BH1026" s="2" t="str">
        <f>IF(AND(ISNUMBER(SEARCH("aerobic",$AW1026)),ISNUMBER(SEARCH("anaer",$AW1026))),"Combined Aer and Anaer.","")</f>
        <v/>
      </c>
    </row>
    <row r="1027" spans="1:60" x14ac:dyDescent="0.3">
      <c r="A1027" s="4">
        <v>1025</v>
      </c>
      <c r="B1027" t="s">
        <v>4952</v>
      </c>
      <c r="C1027">
        <v>436</v>
      </c>
      <c r="D1027">
        <v>460.50472777534162</v>
      </c>
      <c r="E1027">
        <v>462.64374639014642</v>
      </c>
      <c r="F1027">
        <v>361.10548445603979</v>
      </c>
      <c r="G1027">
        <v>570.7742502620124</v>
      </c>
      <c r="H1027">
        <v>-78.081899805147998</v>
      </c>
      <c r="I1027">
        <v>-77.631452115543482</v>
      </c>
      <c r="J1027">
        <v>-90.220592279962545</v>
      </c>
      <c r="K1027">
        <v>-66.442102624138585</v>
      </c>
      <c r="L1027">
        <v>215.28113337966221</v>
      </c>
      <c r="M1027">
        <v>213.56228932574521</v>
      </c>
      <c r="N1027">
        <v>207.33461445934091</v>
      </c>
      <c r="O1027">
        <v>228.37434660188171</v>
      </c>
      <c r="P1027">
        <v>10.396067404902359</v>
      </c>
      <c r="Q1027">
        <v>10.362623929652109</v>
      </c>
      <c r="R1027">
        <v>8.9426723926646972</v>
      </c>
      <c r="S1027">
        <v>11.78240407791065</v>
      </c>
      <c r="T1027">
        <v>47.601187540153909</v>
      </c>
      <c r="U1027">
        <v>47.601111241128002</v>
      </c>
      <c r="V1027">
        <v>47.568442995799458</v>
      </c>
      <c r="W1027">
        <v>47.633617802809852</v>
      </c>
      <c r="X1027">
        <v>4342.4157018427422</v>
      </c>
      <c r="Y1027">
        <v>4371.1316604865096</v>
      </c>
      <c r="Z1027">
        <v>4092.1786519240331</v>
      </c>
      <c r="AA1027">
        <v>4504.4776961883872</v>
      </c>
      <c r="AB1027">
        <v>1034.2553794411249</v>
      </c>
      <c r="AC1027">
        <v>1009.290450566495</v>
      </c>
      <c r="AD1027">
        <v>827.50750290230906</v>
      </c>
      <c r="AE1027">
        <v>1351.430828020284</v>
      </c>
      <c r="AF1027">
        <v>48.390048035501259</v>
      </c>
      <c r="AG1027">
        <v>48.003578533212249</v>
      </c>
      <c r="AH1027">
        <v>46.604482695903982</v>
      </c>
      <c r="AI1027">
        <v>51.332084202623633</v>
      </c>
      <c r="AJ1027">
        <v>0.36810089753775338</v>
      </c>
      <c r="AK1027">
        <v>0.36810084153338091</v>
      </c>
      <c r="AL1027">
        <v>0.36809300230196479</v>
      </c>
      <c r="AM1027">
        <v>0.36810882567242681</v>
      </c>
      <c r="AN1027">
        <v>0.94949417782795953</v>
      </c>
      <c r="AO1027">
        <v>0.94949417782795942</v>
      </c>
      <c r="AP1027">
        <v>0.94949417782795942</v>
      </c>
      <c r="AQ1027">
        <v>0.94949417782795942</v>
      </c>
      <c r="AR1027">
        <v>9.0257646430779168</v>
      </c>
      <c r="AS1027">
        <v>9.0257646430779186</v>
      </c>
      <c r="AT1027">
        <v>9.0257646430779186</v>
      </c>
      <c r="AU1027">
        <v>9.0257646430779186</v>
      </c>
      <c r="AV1027" t="str">
        <f>VLOOKUP(Sheet1[[#This Row],[NPDES ID2]],Combined_Sheet__Major_Only___2[[NPDES ID2]:[ECHO BFR]],3,FALSE)</f>
        <v>FL</v>
      </c>
      <c r="AW1027" t="s">
        <v>54</v>
      </c>
      <c r="AX1027" t="str">
        <f>VLOOKUP(Sheet1[[#This Row],[NPDES ID2]],Combined_Sheet__Major_Only___2[[NPDES ID2]:[ECHO BFR]],27,FALSE)</f>
        <v>-</v>
      </c>
      <c r="AY1027" t="str">
        <f>VLOOKUP(Sheet1[[#This Row],[NPDES ID2]],Combined_Sheet__Major_Only___2[[NPDES ID2]:[ECHO BFR]],28,FALSE)</f>
        <v>-</v>
      </c>
      <c r="AZ1027" t="str">
        <f>VLOOKUP(Sheet1[[#This Row],[NPDES ID2]],Combined_Sheet__Major_Only___2[[NPDES ID2]:[ECHO BFR]],29,FALSE)</f>
        <v>thickening</v>
      </c>
      <c r="BA1027">
        <f>VLOOKUP(Sheet1[[#This Row],[NPDES ID2]],Combined_Sheet__Major_Only___2[[NPDES ID2]:[ECHO BFR]],17,FALSE)</f>
        <v>28.316082999999999</v>
      </c>
      <c r="BB1027">
        <f>VLOOKUP(Sheet1[[#This Row],[NPDES ID2]],Combined_Sheet__Major_Only___2[[NPDES ID2]:[ECHO BFR]],18,FALSE)</f>
        <v>-80.633916999999997</v>
      </c>
      <c r="BC1027" t="str">
        <f>IF(ISNUMBER(SEARCH("aerobic",$AW1027)),"aerobic","")</f>
        <v/>
      </c>
      <c r="BD1027" t="str">
        <f>IF(ISNUMBER(SEARCH("anaer",$AW1027)),"anaer","")</f>
        <v/>
      </c>
      <c r="BE1027" t="str">
        <f>IF(ISNUMBER(SEARCH("thickening",$AZ1027)),"thickening","")</f>
        <v>thickening</v>
      </c>
      <c r="BF1027" s="3" t="str">
        <f>IF(ISNUMBER(SEARCH("airDry",$AW1027)),"airDry","")</f>
        <v/>
      </c>
      <c r="BG1027" s="3" t="str">
        <f>IF(ISNUMBER(SEARCH("heatDry",$AY1027)),"heatDry","")</f>
        <v/>
      </c>
      <c r="BH1027" s="3" t="str">
        <f>IF(AND(ISNUMBER(SEARCH("aerobic",$AW1027)),ISNUMBER(SEARCH("anaer",$AW1027))),"Combined Aer and Anaer.","")</f>
        <v/>
      </c>
    </row>
    <row r="1028" spans="1:60" x14ac:dyDescent="0.3">
      <c r="A1028" s="4">
        <v>1026</v>
      </c>
      <c r="B1028" t="s">
        <v>4957</v>
      </c>
      <c r="C1028">
        <v>433</v>
      </c>
      <c r="D1028">
        <v>361.83602494666479</v>
      </c>
      <c r="E1028">
        <v>361.35548671100429</v>
      </c>
      <c r="F1028">
        <v>283.67936723529613</v>
      </c>
      <c r="G1028">
        <v>446.81997053496832</v>
      </c>
      <c r="H1028">
        <v>-77.069108616048879</v>
      </c>
      <c r="I1028">
        <v>-78.276666831428102</v>
      </c>
      <c r="J1028">
        <v>-91.100281817724309</v>
      </c>
      <c r="K1028">
        <v>-61.865366590626408</v>
      </c>
      <c r="L1028">
        <v>273.04577885808362</v>
      </c>
      <c r="M1028">
        <v>271.77984567089072</v>
      </c>
      <c r="N1028">
        <v>267.19303253361738</v>
      </c>
      <c r="O1028">
        <v>282.68917734761828</v>
      </c>
      <c r="P1028">
        <v>10.22603962610197</v>
      </c>
      <c r="Q1028">
        <v>10.329736735244611</v>
      </c>
      <c r="R1028">
        <v>8.3655984649514679</v>
      </c>
      <c r="S1028">
        <v>11.722310989876361</v>
      </c>
      <c r="T1028">
        <v>51.028082593080264</v>
      </c>
      <c r="U1028">
        <v>51.028001005434128</v>
      </c>
      <c r="V1028">
        <v>50.993068380698752</v>
      </c>
      <c r="W1028">
        <v>51.062760739519923</v>
      </c>
      <c r="X1028">
        <v>3642.6465001607721</v>
      </c>
      <c r="Y1028">
        <v>3656.8324816077329</v>
      </c>
      <c r="Z1028">
        <v>3519.531530100322</v>
      </c>
      <c r="AA1028">
        <v>3721.186743008182</v>
      </c>
      <c r="AB1028">
        <v>585.77193118105436</v>
      </c>
      <c r="AC1028">
        <v>581.96746005018781</v>
      </c>
      <c r="AD1028">
        <v>505.11487141001192</v>
      </c>
      <c r="AE1028">
        <v>685.82267167338148</v>
      </c>
      <c r="AF1028">
        <v>61.799079301487481</v>
      </c>
      <c r="AG1028">
        <v>61.512440675359123</v>
      </c>
      <c r="AH1028">
        <v>60.475056275439982</v>
      </c>
      <c r="AI1028">
        <v>63.980694300033527</v>
      </c>
      <c r="AJ1028">
        <v>0.5313781441204527</v>
      </c>
      <c r="AK1028">
        <v>0.53137807976123752</v>
      </c>
      <c r="AL1028">
        <v>0.53136906867382694</v>
      </c>
      <c r="AM1028">
        <v>0.53138725733758396</v>
      </c>
      <c r="AN1028">
        <v>0.95265567736966827</v>
      </c>
      <c r="AO1028">
        <v>0.95265567736966872</v>
      </c>
      <c r="AP1028">
        <v>0.95265567736966872</v>
      </c>
      <c r="AQ1028">
        <v>0.95265567736966872</v>
      </c>
      <c r="AR1028">
        <v>14.314262044083909</v>
      </c>
      <c r="AS1028">
        <v>14.314262044083909</v>
      </c>
      <c r="AT1028">
        <v>14.314262044083909</v>
      </c>
      <c r="AU1028">
        <v>14.314262044083909</v>
      </c>
      <c r="AV1028" t="str">
        <f>VLOOKUP(Sheet1[[#This Row],[NPDES ID2]],Combined_Sheet__Major_Only___2[[NPDES ID2]:[ECHO BFR]],3,FALSE)</f>
        <v>VT</v>
      </c>
      <c r="AW1028" t="s">
        <v>12181</v>
      </c>
      <c r="AX1028" t="str">
        <f>VLOOKUP(Sheet1[[#This Row],[NPDES ID2]],Combined_Sheet__Major_Only___2[[NPDES ID2]:[ECHO BFR]],27,FALSE)</f>
        <v>methaneBioCaptureRecover</v>
      </c>
      <c r="AY1028" t="str">
        <f>VLOOKUP(Sheet1[[#This Row],[NPDES ID2]],Combined_Sheet__Major_Only___2[[NPDES ID2]:[ECHO BFR]],28,FALSE)</f>
        <v>-</v>
      </c>
      <c r="AZ1028" t="str">
        <f>VLOOKUP(Sheet1[[#This Row],[NPDES ID2]],Combined_Sheet__Major_Only___2[[NPDES ID2]:[ECHO BFR]],29,FALSE)</f>
        <v>thickening</v>
      </c>
      <c r="BA1028">
        <f>VLOOKUP(Sheet1[[#This Row],[NPDES ID2]],Combined_Sheet__Major_Only___2[[NPDES ID2]:[ECHO BFR]],17,FALSE)</f>
        <v>44.481051999999998</v>
      </c>
      <c r="BB1028">
        <f>VLOOKUP(Sheet1[[#This Row],[NPDES ID2]],Combined_Sheet__Major_Only___2[[NPDES ID2]:[ECHO BFR]],18,FALSE)</f>
        <v>-73.121668999999997</v>
      </c>
      <c r="BC1028" t="str">
        <f>IF(ISNUMBER(SEARCH("aerobic",$AW1028)),"aerobic","")</f>
        <v/>
      </c>
      <c r="BD1028" t="str">
        <f>IF(ISNUMBER(SEARCH("anaer",$AW1028)),"anaer","")</f>
        <v>anaer</v>
      </c>
      <c r="BE1028" t="str">
        <f>IF(ISNUMBER(SEARCH("thickening",$AZ1028)),"thickening","")</f>
        <v>thickening</v>
      </c>
      <c r="BF1028" s="2" t="str">
        <f>IF(ISNUMBER(SEARCH("airDry",$AW1028)),"airDry","")</f>
        <v/>
      </c>
      <c r="BG1028" s="2" t="str">
        <f>IF(ISNUMBER(SEARCH("heatDry",$AY1028)),"heatDry","")</f>
        <v/>
      </c>
      <c r="BH1028" s="2" t="str">
        <f>IF(AND(ISNUMBER(SEARCH("aerobic",$AW1028)),ISNUMBER(SEARCH("anaer",$AW1028))),"Combined Aer and Anaer.","")</f>
        <v/>
      </c>
    </row>
    <row r="1029" spans="1:60" x14ac:dyDescent="0.3">
      <c r="A1029" s="4">
        <v>1027</v>
      </c>
      <c r="B1029" t="s">
        <v>4962</v>
      </c>
      <c r="C1029">
        <v>428.77179999999998</v>
      </c>
      <c r="D1029">
        <v>364.66721780714028</v>
      </c>
      <c r="E1029">
        <v>364.07521118198048</v>
      </c>
      <c r="F1029">
        <v>285.57304135888501</v>
      </c>
      <c r="G1029">
        <v>450.43787277993852</v>
      </c>
      <c r="H1029">
        <v>-77.049842737809612</v>
      </c>
      <c r="I1029">
        <v>-78.252915524737816</v>
      </c>
      <c r="J1029">
        <v>-91.029303856989458</v>
      </c>
      <c r="K1029">
        <v>-61.857898717160403</v>
      </c>
      <c r="L1029">
        <v>269.86235109828863</v>
      </c>
      <c r="M1029">
        <v>268.60500317387391</v>
      </c>
      <c r="N1029">
        <v>264.04873273800592</v>
      </c>
      <c r="O1029">
        <v>279.44143227448478</v>
      </c>
      <c r="P1029">
        <v>10.12705251351964</v>
      </c>
      <c r="Q1029">
        <v>10.22952833247005</v>
      </c>
      <c r="R1029">
        <v>8.2873080844186386</v>
      </c>
      <c r="S1029">
        <v>11.610345767771021</v>
      </c>
      <c r="T1029">
        <v>97.940583332062218</v>
      </c>
      <c r="U1029">
        <v>97.940429345817208</v>
      </c>
      <c r="V1029">
        <v>97.874498485374033</v>
      </c>
      <c r="W1029">
        <v>98.006033897276282</v>
      </c>
      <c r="X1029">
        <v>7004.9231168090164</v>
      </c>
      <c r="Y1029">
        <v>7032.3798139856881</v>
      </c>
      <c r="Z1029">
        <v>6766.9078471065613</v>
      </c>
      <c r="AA1029">
        <v>7156.7301966668874</v>
      </c>
      <c r="AB1029">
        <v>1083.7517669936351</v>
      </c>
      <c r="AC1029">
        <v>1077.3863693248859</v>
      </c>
      <c r="AD1029">
        <v>939.68181716446929</v>
      </c>
      <c r="AE1029">
        <v>1261.205654244234</v>
      </c>
      <c r="AF1029">
        <v>61.681360306911628</v>
      </c>
      <c r="AG1029">
        <v>61.393808631903958</v>
      </c>
      <c r="AH1029">
        <v>60.353468612132829</v>
      </c>
      <c r="AI1029">
        <v>63.869408959416717</v>
      </c>
      <c r="AJ1029">
        <v>0.52994075658052198</v>
      </c>
      <c r="AK1029">
        <v>0.52994066606955681</v>
      </c>
      <c r="AL1029">
        <v>0.52992799877961161</v>
      </c>
      <c r="AM1029">
        <v>0.52995356758133128</v>
      </c>
      <c r="AN1029">
        <v>0.97450382140417457</v>
      </c>
      <c r="AO1029">
        <v>0.97450382140417469</v>
      </c>
      <c r="AP1029">
        <v>0.97450382140417469</v>
      </c>
      <c r="AQ1029">
        <v>0.97450382140417469</v>
      </c>
      <c r="AR1029">
        <v>14.626380798733861</v>
      </c>
      <c r="AS1029">
        <v>14.626380798733861</v>
      </c>
      <c r="AT1029">
        <v>14.626380798733861</v>
      </c>
      <c r="AU1029">
        <v>14.626380798733861</v>
      </c>
      <c r="AV1029" t="str">
        <f>VLOOKUP(Sheet1[[#This Row],[NPDES ID2]],Combined_Sheet__Major_Only___2[[NPDES ID2]:[ECHO BFR]],3,FALSE)</f>
        <v>KY</v>
      </c>
      <c r="AW1029" t="s">
        <v>41</v>
      </c>
      <c r="AX1029" t="str">
        <f>VLOOKUP(Sheet1[[#This Row],[NPDES ID2]],Combined_Sheet__Major_Only___2[[NPDES ID2]:[ECHO BFR]],27,FALSE)</f>
        <v>-</v>
      </c>
      <c r="AY1029" t="str">
        <f>VLOOKUP(Sheet1[[#This Row],[NPDES ID2]],Combined_Sheet__Major_Only___2[[NPDES ID2]:[ECHO BFR]],28,FALSE)</f>
        <v>-</v>
      </c>
      <c r="AZ1029" t="str">
        <f>VLOOKUP(Sheet1[[#This Row],[NPDES ID2]],Combined_Sheet__Major_Only___2[[NPDES ID2]:[ECHO BFR]],29,FALSE)</f>
        <v>thickening</v>
      </c>
      <c r="BA1029">
        <f>VLOOKUP(Sheet1[[#This Row],[NPDES ID2]],Combined_Sheet__Major_Only___2[[NPDES ID2]:[ECHO BFR]],17,FALSE)</f>
        <v>36.856732000000001</v>
      </c>
      <c r="BB1029">
        <f>VLOOKUP(Sheet1[[#This Row],[NPDES ID2]],Combined_Sheet__Major_Only___2[[NPDES ID2]:[ECHO BFR]],18,FALSE)</f>
        <v>-86.889048000000003</v>
      </c>
      <c r="BC1029" t="str">
        <f>IF(ISNUMBER(SEARCH("aerobic",$AW1029)),"aerobic","")</f>
        <v>aerobic</v>
      </c>
      <c r="BD1029" t="str">
        <f>IF(ISNUMBER(SEARCH("anaer",$AW1029)),"anaer","")</f>
        <v/>
      </c>
      <c r="BE1029" t="str">
        <f>IF(ISNUMBER(SEARCH("thickening",$AZ1029)),"thickening","")</f>
        <v>thickening</v>
      </c>
      <c r="BF1029" s="3" t="str">
        <f>IF(ISNUMBER(SEARCH("airDry",$AW1029)),"airDry","")</f>
        <v/>
      </c>
      <c r="BG1029" s="3" t="str">
        <f>IF(ISNUMBER(SEARCH("heatDry",$AY1029)),"heatDry","")</f>
        <v/>
      </c>
      <c r="BH1029" s="3" t="str">
        <f>IF(AND(ISNUMBER(SEARCH("aerobic",$AW1029)),ISNUMBER(SEARCH("anaer",$AW1029))),"Combined Aer and Anaer.","")</f>
        <v/>
      </c>
    </row>
    <row r="1030" spans="1:60" x14ac:dyDescent="0.3">
      <c r="A1030" s="4">
        <v>1028</v>
      </c>
      <c r="B1030" t="s">
        <v>4966</v>
      </c>
      <c r="C1030">
        <v>428.63099999999997</v>
      </c>
      <c r="D1030">
        <v>434.36440970578752</v>
      </c>
      <c r="E1030">
        <v>435.42088952718672</v>
      </c>
      <c r="F1030">
        <v>339.98509621632093</v>
      </c>
      <c r="G1030">
        <v>536.46320561892344</v>
      </c>
      <c r="H1030">
        <v>-77.8400601405516</v>
      </c>
      <c r="I1030">
        <v>-77.895059796273756</v>
      </c>
      <c r="J1030">
        <v>-90.678408360776487</v>
      </c>
      <c r="K1030">
        <v>-64.82748331211009</v>
      </c>
      <c r="L1030">
        <v>226.62426684968301</v>
      </c>
      <c r="M1030">
        <v>225.0457582143996</v>
      </c>
      <c r="N1030">
        <v>219.32643109612351</v>
      </c>
      <c r="O1030">
        <v>238.64869498878841</v>
      </c>
      <c r="P1030">
        <v>10.19796380419724</v>
      </c>
      <c r="Q1030">
        <v>10.17300369525028</v>
      </c>
      <c r="R1030">
        <v>8.6344645304440633</v>
      </c>
      <c r="S1030">
        <v>11.617559154588999</v>
      </c>
      <c r="T1030">
        <v>52.741088595557308</v>
      </c>
      <c r="U1030">
        <v>52.741004364282453</v>
      </c>
      <c r="V1030">
        <v>52.704939841588171</v>
      </c>
      <c r="W1030">
        <v>52.776890394269643</v>
      </c>
      <c r="X1030">
        <v>4492.2049115837799</v>
      </c>
      <c r="Y1030">
        <v>4518.3171362896974</v>
      </c>
      <c r="Z1030">
        <v>4265.5023964596776</v>
      </c>
      <c r="AA1030">
        <v>4638.2448835925979</v>
      </c>
      <c r="AB1030">
        <v>1075.663208131476</v>
      </c>
      <c r="AC1030">
        <v>1052.3126588505991</v>
      </c>
      <c r="AD1030">
        <v>862.28469663935402</v>
      </c>
      <c r="AE1030">
        <v>1399.861815430113</v>
      </c>
      <c r="AF1030">
        <v>51.815460236910987</v>
      </c>
      <c r="AG1030">
        <v>51.454427162951532</v>
      </c>
      <c r="AH1030">
        <v>50.147546501277183</v>
      </c>
      <c r="AI1030">
        <v>54.563666639528527</v>
      </c>
      <c r="AJ1030">
        <v>0.40971153968011031</v>
      </c>
      <c r="AK1030">
        <v>0.40971147762101068</v>
      </c>
      <c r="AL1030">
        <v>0.4097027908271777</v>
      </c>
      <c r="AM1030">
        <v>0.40972032498792188</v>
      </c>
      <c r="AN1030">
        <v>0.95409214793594399</v>
      </c>
      <c r="AO1030">
        <v>0.95409214793594443</v>
      </c>
      <c r="AP1030">
        <v>0.95409214793594443</v>
      </c>
      <c r="AQ1030">
        <v>0.95409214793594443</v>
      </c>
      <c r="AR1030">
        <v>9.6386438084641615</v>
      </c>
      <c r="AS1030">
        <v>9.6386438084641597</v>
      </c>
      <c r="AT1030">
        <v>9.6386438084641597</v>
      </c>
      <c r="AU1030">
        <v>9.6386438084641597</v>
      </c>
      <c r="AV1030" t="str">
        <f>VLOOKUP(Sheet1[[#This Row],[NPDES ID2]],Combined_Sheet__Major_Only___2[[NPDES ID2]:[ECHO BFR]],3,FALSE)</f>
        <v>NH</v>
      </c>
      <c r="AW1030" t="s">
        <v>54</v>
      </c>
      <c r="AX1030" t="str">
        <f>VLOOKUP(Sheet1[[#This Row],[NPDES ID2]],Combined_Sheet__Major_Only___2[[NPDES ID2]:[ECHO BFR]],27,FALSE)</f>
        <v>-</v>
      </c>
      <c r="AY1030" t="str">
        <f>VLOOKUP(Sheet1[[#This Row],[NPDES ID2]],Combined_Sheet__Major_Only___2[[NPDES ID2]:[ECHO BFR]],28,FALSE)</f>
        <v>-</v>
      </c>
      <c r="AZ1030" t="str">
        <f>VLOOKUP(Sheet1[[#This Row],[NPDES ID2]],Combined_Sheet__Major_Only___2[[NPDES ID2]:[ECHO BFR]],29,FALSE)</f>
        <v>preliminaryOps, thickening</v>
      </c>
      <c r="BA1030">
        <f>VLOOKUP(Sheet1[[#This Row],[NPDES ID2]],Combined_Sheet__Major_Only___2[[NPDES ID2]:[ECHO BFR]],17,FALSE)</f>
        <v>44.460020999999998</v>
      </c>
      <c r="BB1030">
        <f>VLOOKUP(Sheet1[[#This Row],[NPDES ID2]],Combined_Sheet__Major_Only___2[[NPDES ID2]:[ECHO BFR]],18,FALSE)</f>
        <v>-71.184218000000001</v>
      </c>
      <c r="BC1030" t="str">
        <f>IF(ISNUMBER(SEARCH("aerobic",$AW1030)),"aerobic","")</f>
        <v/>
      </c>
      <c r="BD1030" t="str">
        <f>IF(ISNUMBER(SEARCH("anaer",$AW1030)),"anaer","")</f>
        <v/>
      </c>
      <c r="BE1030" t="str">
        <f>IF(ISNUMBER(SEARCH("thickening",$AZ1030)),"thickening","")</f>
        <v>thickening</v>
      </c>
      <c r="BF1030" s="2" t="str">
        <f>IF(ISNUMBER(SEARCH("airDry",$AW1030)),"airDry","")</f>
        <v/>
      </c>
      <c r="BG1030" s="2" t="str">
        <f>IF(ISNUMBER(SEARCH("heatDry",$AY1030)),"heatDry","")</f>
        <v/>
      </c>
      <c r="BH1030" s="2" t="str">
        <f>IF(AND(ISNUMBER(SEARCH("aerobic",$AW1030)),ISNUMBER(SEARCH("anaer",$AW1030))),"Combined Aer and Anaer.","")</f>
        <v/>
      </c>
    </row>
    <row r="1031" spans="1:60" x14ac:dyDescent="0.3">
      <c r="A1031" s="4">
        <v>1029</v>
      </c>
      <c r="B1031" t="s">
        <v>4971</v>
      </c>
      <c r="C1031">
        <v>427.87799999999999</v>
      </c>
      <c r="D1031">
        <v>368.27083319162563</v>
      </c>
      <c r="E1031">
        <v>367.68349043124073</v>
      </c>
      <c r="F1031">
        <v>288.31389906071553</v>
      </c>
      <c r="G1031">
        <v>454.75581169546882</v>
      </c>
      <c r="H1031">
        <v>-77.073196192503389</v>
      </c>
      <c r="I1031">
        <v>-78.274781888330097</v>
      </c>
      <c r="J1031">
        <v>-90.923839089054368</v>
      </c>
      <c r="K1031">
        <v>-61.973133454761772</v>
      </c>
      <c r="L1031">
        <v>267.00332404067711</v>
      </c>
      <c r="M1031">
        <v>265.73151028792341</v>
      </c>
      <c r="N1031">
        <v>261.12246051539341</v>
      </c>
      <c r="O1031">
        <v>276.69330251300829</v>
      </c>
      <c r="P1031">
        <v>10.110101703147921</v>
      </c>
      <c r="Q1031">
        <v>10.20626439561452</v>
      </c>
      <c r="R1031">
        <v>8.2856587455475736</v>
      </c>
      <c r="S1031">
        <v>11.597330041219459</v>
      </c>
      <c r="T1031">
        <v>124.0420787332405</v>
      </c>
      <c r="U1031">
        <v>124.04188446537189</v>
      </c>
      <c r="V1031">
        <v>123.9587065962631</v>
      </c>
      <c r="W1031">
        <v>124.124650665563</v>
      </c>
      <c r="X1031">
        <v>8948.198105393607</v>
      </c>
      <c r="Y1031">
        <v>8984.0685179941647</v>
      </c>
      <c r="Z1031">
        <v>8637.3679788013615</v>
      </c>
      <c r="AA1031">
        <v>9146.5010661519682</v>
      </c>
      <c r="AB1031">
        <v>1494.1892275260529</v>
      </c>
      <c r="AC1031">
        <v>1483.5983203261021</v>
      </c>
      <c r="AD1031">
        <v>1280.9796524036619</v>
      </c>
      <c r="AE1031">
        <v>1760.971147762051</v>
      </c>
      <c r="AF1031">
        <v>61.155694813122373</v>
      </c>
      <c r="AG1031">
        <v>60.864197001503001</v>
      </c>
      <c r="AH1031">
        <v>59.809787535357799</v>
      </c>
      <c r="AI1031">
        <v>63.373464024821722</v>
      </c>
      <c r="AJ1031">
        <v>0.52352293019402629</v>
      </c>
      <c r="AK1031">
        <v>0.52352282301942044</v>
      </c>
      <c r="AL1031">
        <v>0.52350782793456618</v>
      </c>
      <c r="AM1031">
        <v>0.52353809551380315</v>
      </c>
      <c r="AN1031">
        <v>0.97971273306095741</v>
      </c>
      <c r="AO1031">
        <v>0.97971273306095741</v>
      </c>
      <c r="AP1031">
        <v>0.97971273306095741</v>
      </c>
      <c r="AQ1031">
        <v>0.97971273306095741</v>
      </c>
      <c r="AR1031">
        <v>13.849740802784851</v>
      </c>
      <c r="AS1031">
        <v>13.849740802784851</v>
      </c>
      <c r="AT1031">
        <v>13.849740802784851</v>
      </c>
      <c r="AU1031">
        <v>13.849740802784851</v>
      </c>
      <c r="AV1031" t="str">
        <f>VLOOKUP(Sheet1[[#This Row],[NPDES ID2]],Combined_Sheet__Major_Only___2[[NPDES ID2]:[ECHO BFR]],3,FALSE)</f>
        <v>IL</v>
      </c>
      <c r="AW1031" t="s">
        <v>41</v>
      </c>
      <c r="AX1031" t="str">
        <f>VLOOKUP(Sheet1[[#This Row],[NPDES ID2]],Combined_Sheet__Major_Only___2[[NPDES ID2]:[ECHO BFR]],27,FALSE)</f>
        <v>-</v>
      </c>
      <c r="AY1031" t="str">
        <f>VLOOKUP(Sheet1[[#This Row],[NPDES ID2]],Combined_Sheet__Major_Only___2[[NPDES ID2]:[ECHO BFR]],28,FALSE)</f>
        <v>-</v>
      </c>
      <c r="AZ1031" t="str">
        <f>VLOOKUP(Sheet1[[#This Row],[NPDES ID2]],Combined_Sheet__Major_Only___2[[NPDES ID2]:[ECHO BFR]],29,FALSE)</f>
        <v>thickening</v>
      </c>
      <c r="BA1031">
        <f>VLOOKUP(Sheet1[[#This Row],[NPDES ID2]],Combined_Sheet__Major_Only___2[[NPDES ID2]:[ECHO BFR]],17,FALSE)</f>
        <v>41.941209999999998</v>
      </c>
      <c r="BB1031">
        <f>VLOOKUP(Sheet1[[#This Row],[NPDES ID2]],Combined_Sheet__Major_Only___2[[NPDES ID2]:[ECHO BFR]],18,FALSE)</f>
        <v>-88.063689999999994</v>
      </c>
      <c r="BC1031" t="str">
        <f>IF(ISNUMBER(SEARCH("aerobic",$AW1031)),"aerobic","")</f>
        <v>aerobic</v>
      </c>
      <c r="BD1031" t="str">
        <f>IF(ISNUMBER(SEARCH("anaer",$AW1031)),"anaer","")</f>
        <v/>
      </c>
      <c r="BE1031" t="str">
        <f>IF(ISNUMBER(SEARCH("thickening",$AZ1031)),"thickening","")</f>
        <v>thickening</v>
      </c>
      <c r="BF1031" s="3" t="str">
        <f>IF(ISNUMBER(SEARCH("airDry",$AW1031)),"airDry","")</f>
        <v/>
      </c>
      <c r="BG1031" s="3" t="str">
        <f>IF(ISNUMBER(SEARCH("heatDry",$AY1031)),"heatDry","")</f>
        <v/>
      </c>
      <c r="BH1031" s="3" t="str">
        <f>IF(AND(ISNUMBER(SEARCH("aerobic",$AW1031)),ISNUMBER(SEARCH("anaer",$AW1031))),"Combined Aer and Anaer.","")</f>
        <v/>
      </c>
    </row>
    <row r="1032" spans="1:60" x14ac:dyDescent="0.3">
      <c r="A1032" s="4">
        <v>1030</v>
      </c>
      <c r="B1032" t="s">
        <v>4976</v>
      </c>
      <c r="C1032">
        <v>427</v>
      </c>
      <c r="D1032">
        <v>366.40268695463601</v>
      </c>
      <c r="E1032">
        <v>365.7689156107956</v>
      </c>
      <c r="F1032">
        <v>286.79232752143372</v>
      </c>
      <c r="G1032">
        <v>452.60513795885919</v>
      </c>
      <c r="H1032">
        <v>-77.078106322144137</v>
      </c>
      <c r="I1032">
        <v>-78.304929989541606</v>
      </c>
      <c r="J1032">
        <v>-91.044979137551948</v>
      </c>
      <c r="K1032">
        <v>-61.918637612899239</v>
      </c>
      <c r="L1032">
        <v>268.14222054031529</v>
      </c>
      <c r="M1032">
        <v>266.8855007481219</v>
      </c>
      <c r="N1032">
        <v>262.33185284174311</v>
      </c>
      <c r="O1032">
        <v>277.71585196325691</v>
      </c>
      <c r="P1032">
        <v>10.086367906232031</v>
      </c>
      <c r="Q1032">
        <v>10.18731211201823</v>
      </c>
      <c r="R1032">
        <v>8.2572929328988867</v>
      </c>
      <c r="S1032">
        <v>11.56533761376987</v>
      </c>
      <c r="T1032">
        <v>62.359096600177978</v>
      </c>
      <c r="U1032">
        <v>62.358997525731439</v>
      </c>
      <c r="V1032">
        <v>62.316577740058833</v>
      </c>
      <c r="W1032">
        <v>62.401207364846748</v>
      </c>
      <c r="X1032">
        <v>4470.1382196393279</v>
      </c>
      <c r="Y1032">
        <v>4487.7465249777097</v>
      </c>
      <c r="Z1032">
        <v>4317.398335048877</v>
      </c>
      <c r="AA1032">
        <v>4567.5822596271146</v>
      </c>
      <c r="AB1032">
        <v>852.85739362681295</v>
      </c>
      <c r="AC1032">
        <v>844.43233632384465</v>
      </c>
      <c r="AD1032">
        <v>715.66764023637825</v>
      </c>
      <c r="AE1032">
        <v>1028.559429460189</v>
      </c>
      <c r="AF1032">
        <v>61.542216456274247</v>
      </c>
      <c r="AG1032">
        <v>61.253646799120453</v>
      </c>
      <c r="AH1032">
        <v>60.209404305028457</v>
      </c>
      <c r="AI1032">
        <v>63.738335592234897</v>
      </c>
      <c r="AJ1032">
        <v>0.52824184219994841</v>
      </c>
      <c r="AK1032">
        <v>0.52824176770169817</v>
      </c>
      <c r="AL1032">
        <v>0.52823133879524009</v>
      </c>
      <c r="AM1032">
        <v>0.52825238935243213</v>
      </c>
      <c r="AN1032">
        <v>0.96077442386390943</v>
      </c>
      <c r="AO1032">
        <v>0.9607744238639091</v>
      </c>
      <c r="AP1032">
        <v>0.9607744238639091</v>
      </c>
      <c r="AQ1032">
        <v>0.9607744238639091</v>
      </c>
      <c r="AR1032">
        <v>12.90737328072897</v>
      </c>
      <c r="AS1032">
        <v>12.90737328072897</v>
      </c>
      <c r="AT1032">
        <v>12.90737328072897</v>
      </c>
      <c r="AU1032">
        <v>12.90737328072897</v>
      </c>
      <c r="AV1032" t="str">
        <f>VLOOKUP(Sheet1[[#This Row],[NPDES ID2]],Combined_Sheet__Major_Only___2[[NPDES ID2]:[ECHO BFR]],3,FALSE)</f>
        <v>MO</v>
      </c>
      <c r="AW1032" t="s">
        <v>41</v>
      </c>
      <c r="AX1032" t="str">
        <f>VLOOKUP(Sheet1[[#This Row],[NPDES ID2]],Combined_Sheet__Major_Only___2[[NPDES ID2]:[ECHO BFR]],27,FALSE)</f>
        <v>-</v>
      </c>
      <c r="AY1032" t="str">
        <f>VLOOKUP(Sheet1[[#This Row],[NPDES ID2]],Combined_Sheet__Major_Only___2[[NPDES ID2]:[ECHO BFR]],28,FALSE)</f>
        <v>-</v>
      </c>
      <c r="AZ1032" t="str">
        <f>VLOOKUP(Sheet1[[#This Row],[NPDES ID2]],Combined_Sheet__Major_Only___2[[NPDES ID2]:[ECHO BFR]],29,FALSE)</f>
        <v>thickening</v>
      </c>
      <c r="BA1032">
        <f>VLOOKUP(Sheet1[[#This Row],[NPDES ID2]],Combined_Sheet__Major_Only___2[[NPDES ID2]:[ECHO BFR]],17,FALSE)</f>
        <v>37.185693999999998</v>
      </c>
      <c r="BB1032">
        <f>VLOOKUP(Sheet1[[#This Row],[NPDES ID2]],Combined_Sheet__Major_Only___2[[NPDES ID2]:[ECHO BFR]],18,FALSE)</f>
        <v>-94.332138999999998</v>
      </c>
      <c r="BC1032" t="str">
        <f>IF(ISNUMBER(SEARCH("aerobic",$AW1032)),"aerobic","")</f>
        <v>aerobic</v>
      </c>
      <c r="BD1032" t="str">
        <f>IF(ISNUMBER(SEARCH("anaer",$AW1032)),"anaer","")</f>
        <v/>
      </c>
      <c r="BE1032" t="str">
        <f>IF(ISNUMBER(SEARCH("thickening",$AZ1032)),"thickening","")</f>
        <v>thickening</v>
      </c>
      <c r="BF1032" s="2" t="str">
        <f>IF(ISNUMBER(SEARCH("airDry",$AW1032)),"airDry","")</f>
        <v/>
      </c>
      <c r="BG1032" s="2" t="str">
        <f>IF(ISNUMBER(SEARCH("heatDry",$AY1032)),"heatDry","")</f>
        <v/>
      </c>
      <c r="BH1032" s="2" t="str">
        <f>IF(AND(ISNUMBER(SEARCH("aerobic",$AW1032)),ISNUMBER(SEARCH("anaer",$AW1032))),"Combined Aer and Anaer.","")</f>
        <v/>
      </c>
    </row>
    <row r="1033" spans="1:60" x14ac:dyDescent="0.3">
      <c r="A1033" s="4">
        <v>1031</v>
      </c>
      <c r="B1033" t="s">
        <v>4981</v>
      </c>
      <c r="C1033">
        <v>424.6</v>
      </c>
      <c r="D1033">
        <v>363.8373775458607</v>
      </c>
      <c r="E1033">
        <v>363.09962671517809</v>
      </c>
      <c r="F1033">
        <v>284.61422102853112</v>
      </c>
      <c r="G1033">
        <v>449.72528201776669</v>
      </c>
      <c r="H1033">
        <v>-77.008657100688083</v>
      </c>
      <c r="I1033">
        <v>-78.282971138347591</v>
      </c>
      <c r="J1033">
        <v>-91.097319882573885</v>
      </c>
      <c r="K1033">
        <v>-61.69319772151951</v>
      </c>
      <c r="L1033">
        <v>269.42460249915513</v>
      </c>
      <c r="M1033">
        <v>268.19581941738858</v>
      </c>
      <c r="N1033">
        <v>263.74307218236578</v>
      </c>
      <c r="O1033">
        <v>278.78603894378409</v>
      </c>
      <c r="P1033">
        <v>10.02448633715581</v>
      </c>
      <c r="Q1033">
        <v>10.12944637440045</v>
      </c>
      <c r="R1033">
        <v>8.1916894391796991</v>
      </c>
      <c r="S1033">
        <v>11.48668396549337</v>
      </c>
      <c r="T1033">
        <v>89.356142126530685</v>
      </c>
      <c r="U1033">
        <v>89.356001388386005</v>
      </c>
      <c r="V1033">
        <v>89.295742844014612</v>
      </c>
      <c r="W1033">
        <v>89.415961697541533</v>
      </c>
      <c r="X1033">
        <v>6338.9586156248624</v>
      </c>
      <c r="Y1033">
        <v>6363.2754553896211</v>
      </c>
      <c r="Z1033">
        <v>6128.1026759158494</v>
      </c>
      <c r="AA1033">
        <v>6473.4061695509909</v>
      </c>
      <c r="AB1033">
        <v>1155.857374584057</v>
      </c>
      <c r="AC1033">
        <v>1145.557269942854</v>
      </c>
      <c r="AD1033">
        <v>977.58469922146037</v>
      </c>
      <c r="AE1033">
        <v>1382.5620973131811</v>
      </c>
      <c r="AF1033">
        <v>62.186323768650567</v>
      </c>
      <c r="AG1033">
        <v>61.902543637390487</v>
      </c>
      <c r="AH1033">
        <v>60.875854138055708</v>
      </c>
      <c r="AI1033">
        <v>64.345665941152276</v>
      </c>
      <c r="AJ1033">
        <v>0.53610693007810828</v>
      </c>
      <c r="AK1033">
        <v>0.53610684034311373</v>
      </c>
      <c r="AL1033">
        <v>0.53609428128751535</v>
      </c>
      <c r="AM1033">
        <v>0.5361196316069462</v>
      </c>
      <c r="AN1033">
        <v>0.97215223799311146</v>
      </c>
      <c r="AO1033">
        <v>0.97215223799311146</v>
      </c>
      <c r="AP1033">
        <v>0.97215223799311146</v>
      </c>
      <c r="AQ1033">
        <v>0.97215223799311146</v>
      </c>
      <c r="AR1033">
        <v>13.380303643403909</v>
      </c>
      <c r="AS1033">
        <v>13.380303643403909</v>
      </c>
      <c r="AT1033">
        <v>13.380303643403909</v>
      </c>
      <c r="AU1033">
        <v>13.380303643403909</v>
      </c>
      <c r="AV1033" t="str">
        <f>VLOOKUP(Sheet1[[#This Row],[NPDES ID2]],Combined_Sheet__Major_Only___2[[NPDES ID2]:[ECHO BFR]],3,FALSE)</f>
        <v>CO</v>
      </c>
      <c r="AW1033" t="s">
        <v>41</v>
      </c>
      <c r="AX1033" t="str">
        <f>VLOOKUP(Sheet1[[#This Row],[NPDES ID2]],Combined_Sheet__Major_Only___2[[NPDES ID2]:[ECHO BFR]],27,FALSE)</f>
        <v>other</v>
      </c>
      <c r="AY1033" t="str">
        <f>VLOOKUP(Sheet1[[#This Row],[NPDES ID2]],Combined_Sheet__Major_Only___2[[NPDES ID2]:[ECHO BFR]],28,FALSE)</f>
        <v>-</v>
      </c>
      <c r="AZ1033" t="str">
        <f>VLOOKUP(Sheet1[[#This Row],[NPDES ID2]],Combined_Sheet__Major_Only___2[[NPDES ID2]:[ECHO BFR]],29,FALSE)</f>
        <v>thickening</v>
      </c>
      <c r="BA1033">
        <f>VLOOKUP(Sheet1[[#This Row],[NPDES ID2]],Combined_Sheet__Major_Only___2[[NPDES ID2]:[ECHO BFR]],17,FALSE)</f>
        <v>38.511383000000002</v>
      </c>
      <c r="BB1033">
        <f>VLOOKUP(Sheet1[[#This Row],[NPDES ID2]],Combined_Sheet__Major_Only___2[[NPDES ID2]:[ECHO BFR]],18,FALSE)</f>
        <v>-107.921763</v>
      </c>
      <c r="BC1033" t="str">
        <f>IF(ISNUMBER(SEARCH("aerobic",$AW1033)),"aerobic","")</f>
        <v>aerobic</v>
      </c>
      <c r="BD1033" t="str">
        <f>IF(ISNUMBER(SEARCH("anaer",$AW1033)),"anaer","")</f>
        <v/>
      </c>
      <c r="BE1033" t="str">
        <f>IF(ISNUMBER(SEARCH("thickening",$AZ1033)),"thickening","")</f>
        <v>thickening</v>
      </c>
      <c r="BF1033" s="3" t="str">
        <f>IF(ISNUMBER(SEARCH("airDry",$AW1033)),"airDry","")</f>
        <v/>
      </c>
      <c r="BG1033" s="3" t="str">
        <f>IF(ISNUMBER(SEARCH("heatDry",$AY1033)),"heatDry","")</f>
        <v/>
      </c>
      <c r="BH1033" s="3" t="str">
        <f>IF(AND(ISNUMBER(SEARCH("aerobic",$AW1033)),ISNUMBER(SEARCH("anaer",$AW1033))),"Combined Aer and Anaer.","")</f>
        <v/>
      </c>
    </row>
    <row r="1034" spans="1:60" x14ac:dyDescent="0.3">
      <c r="A1034" s="4">
        <v>1032</v>
      </c>
      <c r="B1034" t="s">
        <v>4986</v>
      </c>
      <c r="C1034">
        <v>422.32</v>
      </c>
      <c r="D1034">
        <v>374.71403300519108</v>
      </c>
      <c r="E1034">
        <v>374.00087502364693</v>
      </c>
      <c r="F1034">
        <v>292.90468977377111</v>
      </c>
      <c r="G1034">
        <v>462.7387396543557</v>
      </c>
      <c r="H1034">
        <v>-77.157784430204984</v>
      </c>
      <c r="I1034">
        <v>-78.270620519817925</v>
      </c>
      <c r="J1034">
        <v>-90.921407121879298</v>
      </c>
      <c r="K1034">
        <v>-62.17907125790704</v>
      </c>
      <c r="L1034">
        <v>261.06063672879202</v>
      </c>
      <c r="M1034">
        <v>259.78676741301592</v>
      </c>
      <c r="N1034">
        <v>255.17101729139691</v>
      </c>
      <c r="O1034">
        <v>270.76483994879698</v>
      </c>
      <c r="P1034">
        <v>9.9833957824025692</v>
      </c>
      <c r="Q1034">
        <v>10.070387672502211</v>
      </c>
      <c r="R1034">
        <v>8.1952328584872962</v>
      </c>
      <c r="S1034">
        <v>11.45875608498673</v>
      </c>
      <c r="T1034">
        <v>61.219064043099507</v>
      </c>
      <c r="U1034">
        <v>61.218966728029628</v>
      </c>
      <c r="V1034">
        <v>61.177300238330631</v>
      </c>
      <c r="W1034">
        <v>61.260426999429129</v>
      </c>
      <c r="X1034">
        <v>4458.1799828722706</v>
      </c>
      <c r="Y1034">
        <v>4476.4603724071039</v>
      </c>
      <c r="Z1034">
        <v>4299.6323044039891</v>
      </c>
      <c r="AA1034">
        <v>4559.3953151913802</v>
      </c>
      <c r="AB1034">
        <v>886.89539834483094</v>
      </c>
      <c r="AC1034">
        <v>877.29709019484039</v>
      </c>
      <c r="AD1034">
        <v>738.50237988465608</v>
      </c>
      <c r="AE1034">
        <v>1080.2152758207269</v>
      </c>
      <c r="AF1034">
        <v>60.580878777216022</v>
      </c>
      <c r="AG1034">
        <v>60.285135035994259</v>
      </c>
      <c r="AH1034">
        <v>59.2148867399792</v>
      </c>
      <c r="AI1034">
        <v>62.831661852164622</v>
      </c>
      <c r="AJ1034">
        <v>0.5165063904135162</v>
      </c>
      <c r="AK1034">
        <v>0.51650631743459408</v>
      </c>
      <c r="AL1034">
        <v>0.51649610123964151</v>
      </c>
      <c r="AM1034">
        <v>0.5165167224433167</v>
      </c>
      <c r="AN1034">
        <v>0.96008577594062483</v>
      </c>
      <c r="AO1034">
        <v>0.96008577594062461</v>
      </c>
      <c r="AP1034">
        <v>0.96008577594062461</v>
      </c>
      <c r="AQ1034">
        <v>0.96008577594062461</v>
      </c>
      <c r="AR1034">
        <v>12.415213300476941</v>
      </c>
      <c r="AS1034">
        <v>12.41521330047693</v>
      </c>
      <c r="AT1034">
        <v>12.41521330047693</v>
      </c>
      <c r="AU1034">
        <v>12.41521330047693</v>
      </c>
      <c r="AV1034" t="str">
        <f>VLOOKUP(Sheet1[[#This Row],[NPDES ID2]],Combined_Sheet__Major_Only___2[[NPDES ID2]:[ECHO BFR]],3,FALSE)</f>
        <v>NM</v>
      </c>
      <c r="AW1034" t="s">
        <v>41</v>
      </c>
      <c r="AX1034" t="str">
        <f>VLOOKUP(Sheet1[[#This Row],[NPDES ID2]],Combined_Sheet__Major_Only___2[[NPDES ID2]:[ECHO BFR]],27,FALSE)</f>
        <v>-</v>
      </c>
      <c r="AY1034" t="str">
        <f>VLOOKUP(Sheet1[[#This Row],[NPDES ID2]],Combined_Sheet__Major_Only___2[[NPDES ID2]:[ECHO BFR]],28,FALSE)</f>
        <v>-</v>
      </c>
      <c r="AZ1034" t="str">
        <f>VLOOKUP(Sheet1[[#This Row],[NPDES ID2]],Combined_Sheet__Major_Only___2[[NPDES ID2]:[ECHO BFR]],29,FALSE)</f>
        <v>thickening</v>
      </c>
      <c r="BA1034">
        <f>VLOOKUP(Sheet1[[#This Row],[NPDES ID2]],Combined_Sheet__Major_Only___2[[NPDES ID2]:[ECHO BFR]],17,FALSE)</f>
        <v>32.845745999999998</v>
      </c>
      <c r="BB1034">
        <f>VLOOKUP(Sheet1[[#This Row],[NPDES ID2]],Combined_Sheet__Major_Only___2[[NPDES ID2]:[ECHO BFR]],18,FALSE)</f>
        <v>-105.99784</v>
      </c>
      <c r="BC1034" t="str">
        <f>IF(ISNUMBER(SEARCH("aerobic",$AW1034)),"aerobic","")</f>
        <v>aerobic</v>
      </c>
      <c r="BD1034" t="str">
        <f>IF(ISNUMBER(SEARCH("anaer",$AW1034)),"anaer","")</f>
        <v/>
      </c>
      <c r="BE1034" t="str">
        <f>IF(ISNUMBER(SEARCH("thickening",$AZ1034)),"thickening","")</f>
        <v>thickening</v>
      </c>
      <c r="BF1034" s="2" t="str">
        <f>IF(ISNUMBER(SEARCH("airDry",$AW1034)),"airDry","")</f>
        <v/>
      </c>
      <c r="BG1034" s="2" t="str">
        <f>IF(ISNUMBER(SEARCH("heatDry",$AY1034)),"heatDry","")</f>
        <v/>
      </c>
      <c r="BH1034" s="2" t="str">
        <f>IF(AND(ISNUMBER(SEARCH("aerobic",$AW1034)),ISNUMBER(SEARCH("anaer",$AW1034))),"Combined Aer and Anaer.","")</f>
        <v/>
      </c>
    </row>
    <row r="1035" spans="1:60" x14ac:dyDescent="0.3">
      <c r="A1035" s="4">
        <v>1033</v>
      </c>
      <c r="B1035" t="s">
        <v>4990</v>
      </c>
      <c r="C1035">
        <v>420.23</v>
      </c>
      <c r="D1035">
        <v>369.00204272610972</v>
      </c>
      <c r="E1035">
        <v>368.164853065312</v>
      </c>
      <c r="F1035">
        <v>288.30185312892979</v>
      </c>
      <c r="G1035">
        <v>456.12469961853509</v>
      </c>
      <c r="H1035">
        <v>-77.071171144582536</v>
      </c>
      <c r="I1035">
        <v>-78.284427160457028</v>
      </c>
      <c r="J1035">
        <v>-91.077358730348024</v>
      </c>
      <c r="K1035">
        <v>-61.883838242013823</v>
      </c>
      <c r="L1035">
        <v>264.57660997371931</v>
      </c>
      <c r="M1035">
        <v>263.3449171967444</v>
      </c>
      <c r="N1035">
        <v>258.88206543398451</v>
      </c>
      <c r="O1035">
        <v>273.95937133187061</v>
      </c>
      <c r="P1035">
        <v>9.9252062498953801</v>
      </c>
      <c r="Q1035">
        <v>10.025683537175521</v>
      </c>
      <c r="R1035">
        <v>8.1217082713124107</v>
      </c>
      <c r="S1035">
        <v>11.37862815462624</v>
      </c>
      <c r="T1035">
        <v>56.141278227126023</v>
      </c>
      <c r="U1035">
        <v>56.141188748444577</v>
      </c>
      <c r="V1035">
        <v>56.10287749240652</v>
      </c>
      <c r="W1035">
        <v>56.17931039210761</v>
      </c>
      <c r="X1035">
        <v>4013.972757026625</v>
      </c>
      <c r="Y1035">
        <v>4029.6735288261639</v>
      </c>
      <c r="Z1035">
        <v>3877.74444494104</v>
      </c>
      <c r="AA1035">
        <v>4100.8789273804696</v>
      </c>
      <c r="AB1035">
        <v>744.23336780433101</v>
      </c>
      <c r="AC1035">
        <v>737.36065734550289</v>
      </c>
      <c r="AD1035">
        <v>627.59558234405438</v>
      </c>
      <c r="AE1035">
        <v>892.81765600970812</v>
      </c>
      <c r="AF1035">
        <v>61.702032418940149</v>
      </c>
      <c r="AG1035">
        <v>61.414662951224912</v>
      </c>
      <c r="AH1035">
        <v>60.374695719619687</v>
      </c>
      <c r="AI1035">
        <v>63.889117961309942</v>
      </c>
      <c r="AJ1035">
        <v>0.53019316643833636</v>
      </c>
      <c r="AK1035">
        <v>0.53019309729254605</v>
      </c>
      <c r="AL1035">
        <v>0.5301834167932572</v>
      </c>
      <c r="AM1035">
        <v>0.5302029566747114</v>
      </c>
      <c r="AN1035">
        <v>0.95669987553216063</v>
      </c>
      <c r="AO1035">
        <v>0.95669987553216018</v>
      </c>
      <c r="AP1035">
        <v>0.95669987553216018</v>
      </c>
      <c r="AQ1035">
        <v>0.95669987553216018</v>
      </c>
      <c r="AR1035">
        <v>13.150740524549789</v>
      </c>
      <c r="AS1035">
        <v>13.150740524549789</v>
      </c>
      <c r="AT1035">
        <v>13.150740524549789</v>
      </c>
      <c r="AU1035">
        <v>13.150740524549789</v>
      </c>
      <c r="AV1035" t="str">
        <f>VLOOKUP(Sheet1[[#This Row],[NPDES ID2]],Combined_Sheet__Major_Only___2[[NPDES ID2]:[ECHO BFR]],3,FALSE)</f>
        <v>TX</v>
      </c>
      <c r="AW1035" t="s">
        <v>41</v>
      </c>
      <c r="AX1035" t="str">
        <f>VLOOKUP(Sheet1[[#This Row],[NPDES ID2]],Combined_Sheet__Major_Only___2[[NPDES ID2]:[ECHO BFR]],27,FALSE)</f>
        <v>-</v>
      </c>
      <c r="AY1035" t="str">
        <f>VLOOKUP(Sheet1[[#This Row],[NPDES ID2]],Combined_Sheet__Major_Only___2[[NPDES ID2]:[ECHO BFR]],28,FALSE)</f>
        <v>-</v>
      </c>
      <c r="AZ1035" t="str">
        <f>VLOOKUP(Sheet1[[#This Row],[NPDES ID2]],Combined_Sheet__Major_Only___2[[NPDES ID2]:[ECHO BFR]],29,FALSE)</f>
        <v>thickening</v>
      </c>
      <c r="BA1035">
        <f>VLOOKUP(Sheet1[[#This Row],[NPDES ID2]],Combined_Sheet__Major_Only___2[[NPDES ID2]:[ECHO BFR]],17,FALSE)</f>
        <v>30.056861000000001</v>
      </c>
      <c r="BB1035">
        <f>VLOOKUP(Sheet1[[#This Row],[NPDES ID2]],Combined_Sheet__Major_Only___2[[NPDES ID2]:[ECHO BFR]],18,FALSE)</f>
        <v>-97.835832999999994</v>
      </c>
      <c r="BC1035" t="str">
        <f>IF(ISNUMBER(SEARCH("aerobic",$AW1035)),"aerobic","")</f>
        <v>aerobic</v>
      </c>
      <c r="BD1035" t="str">
        <f>IF(ISNUMBER(SEARCH("anaer",$AW1035)),"anaer","")</f>
        <v/>
      </c>
      <c r="BE1035" t="str">
        <f>IF(ISNUMBER(SEARCH("thickening",$AZ1035)),"thickening","")</f>
        <v>thickening</v>
      </c>
      <c r="BF1035" s="3" t="str">
        <f>IF(ISNUMBER(SEARCH("airDry",$AW1035)),"airDry","")</f>
        <v/>
      </c>
      <c r="BG1035" s="3" t="str">
        <f>IF(ISNUMBER(SEARCH("heatDry",$AY1035)),"heatDry","")</f>
        <v/>
      </c>
      <c r="BH1035" s="3" t="str">
        <f>IF(AND(ISNUMBER(SEARCH("aerobic",$AW1035)),ISNUMBER(SEARCH("anaer",$AW1035))),"Combined Aer and Anaer.","")</f>
        <v/>
      </c>
    </row>
    <row r="1036" spans="1:60" x14ac:dyDescent="0.3">
      <c r="A1036" s="4">
        <v>1034</v>
      </c>
      <c r="B1036" t="s">
        <v>4995</v>
      </c>
      <c r="C1036">
        <v>414.88</v>
      </c>
      <c r="D1036">
        <v>370.35787766409447</v>
      </c>
      <c r="E1036">
        <v>369.34826497090728</v>
      </c>
      <c r="F1036">
        <v>288.94454232596462</v>
      </c>
      <c r="G1036">
        <v>458.08452947577672</v>
      </c>
      <c r="H1036">
        <v>-76.893881414001029</v>
      </c>
      <c r="I1036">
        <v>-78.106739788042674</v>
      </c>
      <c r="J1036">
        <v>-90.81508004951742</v>
      </c>
      <c r="K1036">
        <v>-61.510422447951647</v>
      </c>
      <c r="L1036">
        <v>262.29266887650522</v>
      </c>
      <c r="M1036">
        <v>261.08518710218198</v>
      </c>
      <c r="N1036">
        <v>256.70715077337718</v>
      </c>
      <c r="O1036">
        <v>271.49657700499068</v>
      </c>
      <c r="P1036">
        <v>9.7964203247011916</v>
      </c>
      <c r="Q1036">
        <v>9.8959804637719895</v>
      </c>
      <c r="R1036">
        <v>8.0101417410218403</v>
      </c>
      <c r="S1036">
        <v>11.228338529712509</v>
      </c>
      <c r="T1036">
        <v>298.6287292488264</v>
      </c>
      <c r="U1036">
        <v>298.6282655468267</v>
      </c>
      <c r="V1036">
        <v>298.42972656801641</v>
      </c>
      <c r="W1036">
        <v>298.82582190456941</v>
      </c>
      <c r="X1036">
        <v>21262.844326168259</v>
      </c>
      <c r="Y1036">
        <v>21345.336991122491</v>
      </c>
      <c r="Z1036">
        <v>20548.419546777539</v>
      </c>
      <c r="AA1036">
        <v>21718.318992395391</v>
      </c>
      <c r="AB1036">
        <v>3902.596929301098</v>
      </c>
      <c r="AC1036">
        <v>3867.4233417819578</v>
      </c>
      <c r="AD1036">
        <v>3296.8210598401838</v>
      </c>
      <c r="AE1036">
        <v>4673.4481815125264</v>
      </c>
      <c r="AF1036">
        <v>61.960764991502529</v>
      </c>
      <c r="AG1036">
        <v>61.675144731044711</v>
      </c>
      <c r="AH1036">
        <v>60.643396017269602</v>
      </c>
      <c r="AI1036">
        <v>64.131746906696293</v>
      </c>
      <c r="AJ1036">
        <v>0.53335246550487125</v>
      </c>
      <c r="AK1036">
        <v>0.53335225603200898</v>
      </c>
      <c r="AL1036">
        <v>0.53332299489477908</v>
      </c>
      <c r="AM1036">
        <v>0.53338206007854416</v>
      </c>
      <c r="AN1036">
        <v>0.99142740178892264</v>
      </c>
      <c r="AO1036">
        <v>0.99142740178892264</v>
      </c>
      <c r="AP1036">
        <v>0.99142740178892264</v>
      </c>
      <c r="AQ1036">
        <v>0.99142740178892264</v>
      </c>
      <c r="AR1036">
        <v>13.28208317506477</v>
      </c>
      <c r="AS1036">
        <v>13.28208317506477</v>
      </c>
      <c r="AT1036">
        <v>13.28208317506477</v>
      </c>
      <c r="AU1036">
        <v>13.28208317506477</v>
      </c>
      <c r="AV1036" t="str">
        <f>VLOOKUP(Sheet1[[#This Row],[NPDES ID2]],Combined_Sheet__Major_Only___2[[NPDES ID2]:[ECHO BFR]],3,FALSE)</f>
        <v>NJ</v>
      </c>
      <c r="AW1036" t="s">
        <v>41</v>
      </c>
      <c r="AX1036" t="str">
        <f>VLOOKUP(Sheet1[[#This Row],[NPDES ID2]],Combined_Sheet__Major_Only___2[[NPDES ID2]:[ECHO BFR]],27,FALSE)</f>
        <v>methaneBioCaptureRecover</v>
      </c>
      <c r="AY1036" t="str">
        <f>VLOOKUP(Sheet1[[#This Row],[NPDES ID2]],Combined_Sheet__Major_Only___2[[NPDES ID2]:[ECHO BFR]],28,FALSE)</f>
        <v>-</v>
      </c>
      <c r="AZ1036" t="str">
        <f>VLOOKUP(Sheet1[[#This Row],[NPDES ID2]],Combined_Sheet__Major_Only___2[[NPDES ID2]:[ECHO BFR]],29,FALSE)</f>
        <v>preliminaryOps</v>
      </c>
      <c r="BA1036">
        <f>VLOOKUP(Sheet1[[#This Row],[NPDES ID2]],Combined_Sheet__Major_Only___2[[NPDES ID2]:[ECHO BFR]],17,FALSE)</f>
        <v>40.16883</v>
      </c>
      <c r="BB1036">
        <f>VLOOKUP(Sheet1[[#This Row],[NPDES ID2]],Combined_Sheet__Major_Only___2[[NPDES ID2]:[ECHO BFR]],18,FALSE)</f>
        <v>-74.044920000000005</v>
      </c>
      <c r="BC1036" t="str">
        <f>IF(ISNUMBER(SEARCH("aerobic",$AW1036)),"aerobic","")</f>
        <v>aerobic</v>
      </c>
      <c r="BD1036" t="str">
        <f>IF(ISNUMBER(SEARCH("anaer",$AW1036)),"anaer","")</f>
        <v/>
      </c>
      <c r="BE1036" t="str">
        <f>IF(ISNUMBER(SEARCH("thickening",$AZ1036)),"thickening","")</f>
        <v/>
      </c>
      <c r="BF1036" s="2" t="str">
        <f>IF(ISNUMBER(SEARCH("airDry",$AW1036)),"airDry","")</f>
        <v/>
      </c>
      <c r="BG1036" s="2" t="str">
        <f>IF(ISNUMBER(SEARCH("heatDry",$AY1036)),"heatDry","")</f>
        <v/>
      </c>
      <c r="BH1036" s="2" t="str">
        <f>IF(AND(ISNUMBER(SEARCH("aerobic",$AW1036)),ISNUMBER(SEARCH("anaer",$AW1036))),"Combined Aer and Anaer.","")</f>
        <v/>
      </c>
    </row>
    <row r="1037" spans="1:60" x14ac:dyDescent="0.3">
      <c r="A1037" s="4">
        <v>1035</v>
      </c>
      <c r="B1037" t="s">
        <v>5000</v>
      </c>
      <c r="C1037">
        <v>413.18</v>
      </c>
      <c r="D1037">
        <v>379.73571715842883</v>
      </c>
      <c r="E1037">
        <v>379.06082874699911</v>
      </c>
      <c r="F1037">
        <v>296.09033995734131</v>
      </c>
      <c r="G1037">
        <v>469.29960153609488</v>
      </c>
      <c r="H1037">
        <v>-77.143121047831585</v>
      </c>
      <c r="I1037">
        <v>-78.256324643557207</v>
      </c>
      <c r="J1037">
        <v>-90.894490020417692</v>
      </c>
      <c r="K1037">
        <v>-62.159019708362358</v>
      </c>
      <c r="L1037">
        <v>255.41942108850861</v>
      </c>
      <c r="M1037">
        <v>254.17322633193899</v>
      </c>
      <c r="N1037">
        <v>249.6574866976392</v>
      </c>
      <c r="O1037">
        <v>264.91331233880322</v>
      </c>
      <c r="P1037">
        <v>9.7672764957264295</v>
      </c>
      <c r="Q1037">
        <v>9.852422564288311</v>
      </c>
      <c r="R1037">
        <v>8.0177400413737114</v>
      </c>
      <c r="S1037">
        <v>11.210707476418429</v>
      </c>
      <c r="T1037">
        <v>85.795221892530535</v>
      </c>
      <c r="U1037">
        <v>85.795086649842958</v>
      </c>
      <c r="V1037">
        <v>85.73718104430472</v>
      </c>
      <c r="W1037">
        <v>85.852705665471859</v>
      </c>
      <c r="X1037">
        <v>6247.6847092041244</v>
      </c>
      <c r="Y1037">
        <v>6273.3183498638418</v>
      </c>
      <c r="Z1037">
        <v>6025.4779375195012</v>
      </c>
      <c r="AA1037">
        <v>6389.5197201863284</v>
      </c>
      <c r="AB1037">
        <v>1258.31136664408</v>
      </c>
      <c r="AC1037">
        <v>1244.2867554543559</v>
      </c>
      <c r="AD1037">
        <v>1045.442633657362</v>
      </c>
      <c r="AE1037">
        <v>1536.3766579950479</v>
      </c>
      <c r="AF1037">
        <v>60.583186469629673</v>
      </c>
      <c r="AG1037">
        <v>60.287443691017017</v>
      </c>
      <c r="AH1037">
        <v>59.217366482451148</v>
      </c>
      <c r="AI1037">
        <v>62.833714487791681</v>
      </c>
      <c r="AJ1037">
        <v>0.51653455597510967</v>
      </c>
      <c r="AK1037">
        <v>0.51653447053180934</v>
      </c>
      <c r="AL1037">
        <v>0.51652251192921794</v>
      </c>
      <c r="AM1037">
        <v>0.51654665023391944</v>
      </c>
      <c r="AN1037">
        <v>0.97104442168672789</v>
      </c>
      <c r="AO1037">
        <v>0.971044421686728</v>
      </c>
      <c r="AP1037">
        <v>0.971044421686728</v>
      </c>
      <c r="AQ1037">
        <v>0.971044421686728</v>
      </c>
      <c r="AR1037">
        <v>12.332390633271791</v>
      </c>
      <c r="AS1037">
        <v>12.332390633271791</v>
      </c>
      <c r="AT1037">
        <v>12.332390633271791</v>
      </c>
      <c r="AU1037">
        <v>12.332390633271791</v>
      </c>
      <c r="AV1037" t="str">
        <f>VLOOKUP(Sheet1[[#This Row],[NPDES ID2]],Combined_Sheet__Major_Only___2[[NPDES ID2]:[ECHO BFR]],3,FALSE)</f>
        <v>IN</v>
      </c>
      <c r="AW1037" t="s">
        <v>41</v>
      </c>
      <c r="AX1037" t="str">
        <f>VLOOKUP(Sheet1[[#This Row],[NPDES ID2]],Combined_Sheet__Major_Only___2[[NPDES ID2]:[ECHO BFR]],27,FALSE)</f>
        <v>-</v>
      </c>
      <c r="AY1037" t="str">
        <f>VLOOKUP(Sheet1[[#This Row],[NPDES ID2]],Combined_Sheet__Major_Only___2[[NPDES ID2]:[ECHO BFR]],28,FALSE)</f>
        <v>-</v>
      </c>
      <c r="AZ1037" t="str">
        <f>VLOOKUP(Sheet1[[#This Row],[NPDES ID2]],Combined_Sheet__Major_Only___2[[NPDES ID2]:[ECHO BFR]],29,FALSE)</f>
        <v>thickening</v>
      </c>
      <c r="BA1037">
        <f>VLOOKUP(Sheet1[[#This Row],[NPDES ID2]],Combined_Sheet__Major_Only___2[[NPDES ID2]:[ECHO BFR]],17,FALSE)</f>
        <v>39.84225</v>
      </c>
      <c r="BB1037">
        <f>VLOOKUP(Sheet1[[#This Row],[NPDES ID2]],Combined_Sheet__Major_Only___2[[NPDES ID2]:[ECHO BFR]],18,FALSE)</f>
        <v>-86.408249999999995</v>
      </c>
      <c r="BC1037" t="str">
        <f>IF(ISNUMBER(SEARCH("aerobic",$AW1037)),"aerobic","")</f>
        <v>aerobic</v>
      </c>
      <c r="BD1037" t="str">
        <f>IF(ISNUMBER(SEARCH("anaer",$AW1037)),"anaer","")</f>
        <v/>
      </c>
      <c r="BE1037" t="str">
        <f>IF(ISNUMBER(SEARCH("thickening",$AZ1037)),"thickening","")</f>
        <v>thickening</v>
      </c>
      <c r="BF1037" s="3" t="str">
        <f>IF(ISNUMBER(SEARCH("airDry",$AW1037)),"airDry","")</f>
        <v/>
      </c>
      <c r="BG1037" s="3" t="str">
        <f>IF(ISNUMBER(SEARCH("heatDry",$AY1037)),"heatDry","")</f>
        <v/>
      </c>
      <c r="BH1037" s="3" t="str">
        <f>IF(AND(ISNUMBER(SEARCH("aerobic",$AW1037)),ISNUMBER(SEARCH("anaer",$AW1037))),"Combined Aer and Anaer.","")</f>
        <v/>
      </c>
    </row>
    <row r="1038" spans="1:60" x14ac:dyDescent="0.3">
      <c r="A1038" s="4">
        <v>1036</v>
      </c>
      <c r="B1038" t="s">
        <v>5005</v>
      </c>
      <c r="C1038">
        <v>412.81</v>
      </c>
      <c r="D1038">
        <v>451.13162886965239</v>
      </c>
      <c r="E1038">
        <v>451.92642367350948</v>
      </c>
      <c r="F1038">
        <v>351.53900859928291</v>
      </c>
      <c r="G1038">
        <v>557.76274327852525</v>
      </c>
      <c r="H1038">
        <v>-77.892037061473928</v>
      </c>
      <c r="I1038">
        <v>-77.848512821028493</v>
      </c>
      <c r="J1038">
        <v>-90.572103888299253</v>
      </c>
      <c r="K1038">
        <v>-65.187944801186831</v>
      </c>
      <c r="L1038">
        <v>215.01422343177171</v>
      </c>
      <c r="M1038">
        <v>213.4698653373176</v>
      </c>
      <c r="N1038">
        <v>207.87422992273321</v>
      </c>
      <c r="O1038">
        <v>226.77859222490659</v>
      </c>
      <c r="P1038">
        <v>9.8265768439841192</v>
      </c>
      <c r="Q1038">
        <v>9.7836678221021085</v>
      </c>
      <c r="R1038">
        <v>8.3404742585645923</v>
      </c>
      <c r="S1038">
        <v>11.175190188580761</v>
      </c>
      <c r="T1038">
        <v>61.969917406953321</v>
      </c>
      <c r="U1038">
        <v>61.969818933114851</v>
      </c>
      <c r="V1038">
        <v>61.927656304237857</v>
      </c>
      <c r="W1038">
        <v>62.011772888170469</v>
      </c>
      <c r="X1038">
        <v>5358.1813757047794</v>
      </c>
      <c r="Y1038">
        <v>5390.2687896055722</v>
      </c>
      <c r="Z1038">
        <v>5079.538253326913</v>
      </c>
      <c r="AA1038">
        <v>5537.8661534141893</v>
      </c>
      <c r="AB1038">
        <v>1343.74736746945</v>
      </c>
      <c r="AC1038">
        <v>1310.954009081732</v>
      </c>
      <c r="AD1038">
        <v>1065.47801627747</v>
      </c>
      <c r="AE1038">
        <v>1776.377438966786</v>
      </c>
      <c r="AF1038">
        <v>51.045088354527408</v>
      </c>
      <c r="AG1038">
        <v>50.678327013925603</v>
      </c>
      <c r="AH1038">
        <v>49.350714427547672</v>
      </c>
      <c r="AI1038">
        <v>53.836893537867013</v>
      </c>
      <c r="AJ1038">
        <v>0.40034638380300791</v>
      </c>
      <c r="AK1038">
        <v>0.40034632052488622</v>
      </c>
      <c r="AL1038">
        <v>0.40033746359446959</v>
      </c>
      <c r="AM1038">
        <v>0.40035534119007887</v>
      </c>
      <c r="AN1038">
        <v>0.96054202354488838</v>
      </c>
      <c r="AO1038">
        <v>0.96054202354488816</v>
      </c>
      <c r="AP1038">
        <v>0.96054202354488816</v>
      </c>
      <c r="AQ1038">
        <v>0.96054202354488816</v>
      </c>
      <c r="AR1038">
        <v>9.2822929628979125</v>
      </c>
      <c r="AS1038">
        <v>9.2822929628979107</v>
      </c>
      <c r="AT1038">
        <v>9.2822929628979107</v>
      </c>
      <c r="AU1038">
        <v>9.2822929628979107</v>
      </c>
      <c r="AV1038" t="str">
        <f>VLOOKUP(Sheet1[[#This Row],[NPDES ID2]],Combined_Sheet__Major_Only___2[[NPDES ID2]:[ECHO BFR]],3,FALSE)</f>
        <v>MD</v>
      </c>
      <c r="AW1038" t="s">
        <v>54</v>
      </c>
      <c r="AX1038" t="str">
        <f>VLOOKUP(Sheet1[[#This Row],[NPDES ID2]],Combined_Sheet__Major_Only___2[[NPDES ID2]:[ECHO BFR]],27,FALSE)</f>
        <v>-</v>
      </c>
      <c r="AY1038" t="str">
        <f>VLOOKUP(Sheet1[[#This Row],[NPDES ID2]],Combined_Sheet__Major_Only___2[[NPDES ID2]:[ECHO BFR]],28,FALSE)</f>
        <v>-</v>
      </c>
      <c r="AZ1038" t="str">
        <f>VLOOKUP(Sheet1[[#This Row],[NPDES ID2]],Combined_Sheet__Major_Only___2[[NPDES ID2]:[ECHO BFR]],29,FALSE)</f>
        <v>thickening</v>
      </c>
      <c r="BA1038">
        <f>VLOOKUP(Sheet1[[#This Row],[NPDES ID2]],Combined_Sheet__Major_Only___2[[NPDES ID2]:[ECHO BFR]],17,FALSE)</f>
        <v>38.564166999999998</v>
      </c>
      <c r="BB1038">
        <f>VLOOKUP(Sheet1[[#This Row],[NPDES ID2]],Combined_Sheet__Major_Only___2[[NPDES ID2]:[ECHO BFR]],18,FALSE)</f>
        <v>-76.057221999999996</v>
      </c>
      <c r="BC1038" t="str">
        <f>IF(ISNUMBER(SEARCH("aerobic",$AW1038)),"aerobic","")</f>
        <v/>
      </c>
      <c r="BD1038" t="str">
        <f>IF(ISNUMBER(SEARCH("anaer",$AW1038)),"anaer","")</f>
        <v/>
      </c>
      <c r="BE1038" t="str">
        <f>IF(ISNUMBER(SEARCH("thickening",$AZ1038)),"thickening","")</f>
        <v>thickening</v>
      </c>
      <c r="BF1038" s="2" t="str">
        <f>IF(ISNUMBER(SEARCH("airDry",$AW1038)),"airDry","")</f>
        <v/>
      </c>
      <c r="BG1038" s="2" t="str">
        <f>IF(ISNUMBER(SEARCH("heatDry",$AY1038)),"heatDry","")</f>
        <v/>
      </c>
      <c r="BH1038" s="2" t="str">
        <f>IF(AND(ISNUMBER(SEARCH("aerobic",$AW1038)),ISNUMBER(SEARCH("anaer",$AW1038))),"Combined Aer and Anaer.","")</f>
        <v/>
      </c>
    </row>
    <row r="1039" spans="1:60" x14ac:dyDescent="0.3">
      <c r="A1039" s="4">
        <v>1037</v>
      </c>
      <c r="B1039" t="s">
        <v>5010</v>
      </c>
      <c r="C1039">
        <v>411.5</v>
      </c>
      <c r="D1039">
        <v>472.82553420129062</v>
      </c>
      <c r="E1039">
        <v>474.47307129268432</v>
      </c>
      <c r="F1039">
        <v>368.26015245270992</v>
      </c>
      <c r="G1039">
        <v>586.01137244113431</v>
      </c>
      <c r="H1039">
        <v>-78.027692078157685</v>
      </c>
      <c r="I1039">
        <v>-77.64750243787644</v>
      </c>
      <c r="J1039">
        <v>-90.242733798221778</v>
      </c>
      <c r="K1039">
        <v>-66.230455034833369</v>
      </c>
      <c r="L1039">
        <v>204.92956921994809</v>
      </c>
      <c r="M1039">
        <v>203.32033638564491</v>
      </c>
      <c r="N1039">
        <v>197.48932670792789</v>
      </c>
      <c r="O1039">
        <v>217.1887384911148</v>
      </c>
      <c r="P1039">
        <v>9.8093257387587318</v>
      </c>
      <c r="Q1039">
        <v>9.7833448447862033</v>
      </c>
      <c r="R1039">
        <v>8.4201025570612593</v>
      </c>
      <c r="S1039">
        <v>11.10811227947675</v>
      </c>
      <c r="T1039">
        <v>96.597552642953403</v>
      </c>
      <c r="U1039">
        <v>96.597400729365773</v>
      </c>
      <c r="V1039">
        <v>96.532357299377324</v>
      </c>
      <c r="W1039">
        <v>96.662122242494348</v>
      </c>
      <c r="X1039">
        <v>8736.7684635420519</v>
      </c>
      <c r="Y1039">
        <v>8793.7287054210628</v>
      </c>
      <c r="Z1039">
        <v>8241.2086435196361</v>
      </c>
      <c r="AA1039">
        <v>9057.4161335041772</v>
      </c>
      <c r="AB1039">
        <v>1984.777393151734</v>
      </c>
      <c r="AC1039">
        <v>1941.1991109332751</v>
      </c>
      <c r="AD1039">
        <v>1604.740543402778</v>
      </c>
      <c r="AE1039">
        <v>2560.0965092604752</v>
      </c>
      <c r="AF1039">
        <v>48.806121182692877</v>
      </c>
      <c r="AG1039">
        <v>48.422717755114007</v>
      </c>
      <c r="AH1039">
        <v>47.03495283803084</v>
      </c>
      <c r="AI1039">
        <v>51.724474867585748</v>
      </c>
      <c r="AJ1039">
        <v>0.37315077216585879</v>
      </c>
      <c r="AK1039">
        <v>0.37315069949150359</v>
      </c>
      <c r="AL1039">
        <v>0.37314053056639451</v>
      </c>
      <c r="AM1039">
        <v>0.37316105651295578</v>
      </c>
      <c r="AN1039">
        <v>0.97416247534016975</v>
      </c>
      <c r="AO1039">
        <v>0.97416247534016975</v>
      </c>
      <c r="AP1039">
        <v>0.97416247534016975</v>
      </c>
      <c r="AQ1039">
        <v>0.97416247534016975</v>
      </c>
      <c r="AR1039">
        <v>9.3232715452893746</v>
      </c>
      <c r="AS1039">
        <v>9.3232715452893782</v>
      </c>
      <c r="AT1039">
        <v>9.3232715452893782</v>
      </c>
      <c r="AU1039">
        <v>9.3232715452893782</v>
      </c>
      <c r="AV1039" t="str">
        <f>VLOOKUP(Sheet1[[#This Row],[NPDES ID2]],Combined_Sheet__Major_Only___2[[NPDES ID2]:[ECHO BFR]],3,FALSE)</f>
        <v>PA</v>
      </c>
      <c r="AW1039" t="s">
        <v>87</v>
      </c>
      <c r="AX1039" t="str">
        <f>VLOOKUP(Sheet1[[#This Row],[NPDES ID2]],Combined_Sheet__Major_Only___2[[NPDES ID2]:[ECHO BFR]],27,FALSE)</f>
        <v>-</v>
      </c>
      <c r="AY1039" t="str">
        <f>VLOOKUP(Sheet1[[#This Row],[NPDES ID2]],Combined_Sheet__Major_Only___2[[NPDES ID2]:[ECHO BFR]],28,FALSE)</f>
        <v>-</v>
      </c>
      <c r="AZ1039" t="str">
        <f>VLOOKUP(Sheet1[[#This Row],[NPDES ID2]],Combined_Sheet__Major_Only___2[[NPDES ID2]:[ECHO BFR]],29,FALSE)</f>
        <v>thickening</v>
      </c>
      <c r="BA1039">
        <f>VLOOKUP(Sheet1[[#This Row],[NPDES ID2]],Combined_Sheet__Major_Only___2[[NPDES ID2]:[ECHO BFR]],17,FALSE)</f>
        <v>40.596730000000001</v>
      </c>
      <c r="BB1039">
        <f>VLOOKUP(Sheet1[[#This Row],[NPDES ID2]],Combined_Sheet__Major_Only___2[[NPDES ID2]:[ECHO BFR]],18,FALSE)</f>
        <v>-79.983130000000003</v>
      </c>
      <c r="BC1039" t="str">
        <f>IF(ISNUMBER(SEARCH("aerobic",$AW1039)),"aerobic","")</f>
        <v/>
      </c>
      <c r="BD1039" t="str">
        <f>IF(ISNUMBER(SEARCH("anaer",$AW1039)),"anaer","")</f>
        <v/>
      </c>
      <c r="BE1039" t="str">
        <f>IF(ISNUMBER(SEARCH("thickening",$AZ1039)),"thickening","")</f>
        <v>thickening</v>
      </c>
      <c r="BF1039" s="3" t="str">
        <f>IF(ISNUMBER(SEARCH("airDry",$AW1039)),"airDry","")</f>
        <v/>
      </c>
      <c r="BG1039" s="3" t="str">
        <f>IF(ISNUMBER(SEARCH("heatDry",$AY1039)),"heatDry","")</f>
        <v/>
      </c>
      <c r="BH1039" s="3" t="str">
        <f>IF(AND(ISNUMBER(SEARCH("aerobic",$AW1039)),ISNUMBER(SEARCH("anaer",$AW1039))),"Combined Aer and Anaer.","")</f>
        <v/>
      </c>
    </row>
    <row r="1040" spans="1:60" x14ac:dyDescent="0.3">
      <c r="A1040" s="4">
        <v>1038</v>
      </c>
      <c r="B1040" t="s">
        <v>5014</v>
      </c>
      <c r="C1040">
        <v>410</v>
      </c>
      <c r="D1040">
        <v>469.05712675806922</v>
      </c>
      <c r="E1040">
        <v>470.43679439370021</v>
      </c>
      <c r="F1040">
        <v>365.18098597708422</v>
      </c>
      <c r="G1040">
        <v>581.03361306692602</v>
      </c>
      <c r="H1040">
        <v>-78.016637029823613</v>
      </c>
      <c r="I1040">
        <v>-77.724323739881129</v>
      </c>
      <c r="J1040">
        <v>-90.342110960683542</v>
      </c>
      <c r="K1040">
        <v>-66.00661986567691</v>
      </c>
      <c r="L1040">
        <v>206.27889020712649</v>
      </c>
      <c r="M1040">
        <v>204.69102330344461</v>
      </c>
      <c r="N1040">
        <v>198.93782814687859</v>
      </c>
      <c r="O1040">
        <v>218.37453204503589</v>
      </c>
      <c r="P1040">
        <v>9.7705931529530261</v>
      </c>
      <c r="Q1040">
        <v>9.7514306159029012</v>
      </c>
      <c r="R1040">
        <v>8.365589613073487</v>
      </c>
      <c r="S1040">
        <v>11.06650514582174</v>
      </c>
      <c r="T1040">
        <v>61.371016973371518</v>
      </c>
      <c r="U1040">
        <v>61.370919423797432</v>
      </c>
      <c r="V1040">
        <v>61.329152528605768</v>
      </c>
      <c r="W1040">
        <v>61.412479603756687</v>
      </c>
      <c r="X1040">
        <v>5494.0939822401688</v>
      </c>
      <c r="Y1040">
        <v>5529.224296190263</v>
      </c>
      <c r="Z1040">
        <v>5188.4834503429392</v>
      </c>
      <c r="AA1040">
        <v>5691.6971850741693</v>
      </c>
      <c r="AB1040">
        <v>1274.591022360037</v>
      </c>
      <c r="AC1040">
        <v>1246.0310160138681</v>
      </c>
      <c r="AD1040">
        <v>1026.464977862212</v>
      </c>
      <c r="AE1040">
        <v>1652.915031424604</v>
      </c>
      <c r="AF1040">
        <v>49.30690860402855</v>
      </c>
      <c r="AG1040">
        <v>48.927240525885459</v>
      </c>
      <c r="AH1040">
        <v>47.552823376062733</v>
      </c>
      <c r="AI1040">
        <v>52.197085232057653</v>
      </c>
      <c r="AJ1040">
        <v>0.37923051850399858</v>
      </c>
      <c r="AK1040">
        <v>0.37923045930093868</v>
      </c>
      <c r="AL1040">
        <v>0.3792221726125718</v>
      </c>
      <c r="AM1040">
        <v>0.37923889917759818</v>
      </c>
      <c r="AN1040">
        <v>0.96017895801114606</v>
      </c>
      <c r="AO1040">
        <v>0.96017895801114617</v>
      </c>
      <c r="AP1040">
        <v>0.96017895801114617</v>
      </c>
      <c r="AQ1040">
        <v>0.96017895801114617</v>
      </c>
      <c r="AR1040">
        <v>9.3189246406459745</v>
      </c>
      <c r="AS1040">
        <v>9.3189246406459763</v>
      </c>
      <c r="AT1040">
        <v>9.3189246406459763</v>
      </c>
      <c r="AU1040">
        <v>9.3189246406459763</v>
      </c>
      <c r="AV1040" t="str">
        <f>VLOOKUP(Sheet1[[#This Row],[NPDES ID2]],Combined_Sheet__Major_Only___2[[NPDES ID2]:[ECHO BFR]],3,FALSE)</f>
        <v>MA</v>
      </c>
      <c r="AW1040" t="s">
        <v>54</v>
      </c>
      <c r="AX1040" t="str">
        <f>VLOOKUP(Sheet1[[#This Row],[NPDES ID2]],Combined_Sheet__Major_Only___2[[NPDES ID2]:[ECHO BFR]],27,FALSE)</f>
        <v>-</v>
      </c>
      <c r="AY1040" t="str">
        <f>VLOOKUP(Sheet1[[#This Row],[NPDES ID2]],Combined_Sheet__Major_Only___2[[NPDES ID2]:[ECHO BFR]],28,FALSE)</f>
        <v>-</v>
      </c>
      <c r="AZ1040" t="str">
        <f>VLOOKUP(Sheet1[[#This Row],[NPDES ID2]],Combined_Sheet__Major_Only___2[[NPDES ID2]:[ECHO BFR]],29,FALSE)</f>
        <v>thickening, preliminaryOps</v>
      </c>
      <c r="BA1040">
        <f>VLOOKUP(Sheet1[[#This Row],[NPDES ID2]],Combined_Sheet__Major_Only___2[[NPDES ID2]:[ECHO BFR]],17,FALSE)</f>
        <v>42.185310999999999</v>
      </c>
      <c r="BB1040">
        <f>VLOOKUP(Sheet1[[#This Row],[NPDES ID2]],Combined_Sheet__Major_Only___2[[NPDES ID2]:[ECHO BFR]],18,FALSE)</f>
        <v>-72.362228000000002</v>
      </c>
      <c r="BC1040" t="str">
        <f>IF(ISNUMBER(SEARCH("aerobic",$AW1040)),"aerobic","")</f>
        <v/>
      </c>
      <c r="BD1040" t="str">
        <f>IF(ISNUMBER(SEARCH("anaer",$AW1040)),"anaer","")</f>
        <v/>
      </c>
      <c r="BE1040" t="str">
        <f>IF(ISNUMBER(SEARCH("thickening",$AZ1040)),"thickening","")</f>
        <v>thickening</v>
      </c>
      <c r="BF1040" s="2" t="str">
        <f>IF(ISNUMBER(SEARCH("airDry",$AW1040)),"airDry","")</f>
        <v/>
      </c>
      <c r="BG1040" s="2" t="str">
        <f>IF(ISNUMBER(SEARCH("heatDry",$AY1040)),"heatDry","")</f>
        <v/>
      </c>
      <c r="BH1040" s="2" t="str">
        <f>IF(AND(ISNUMBER(SEARCH("aerobic",$AW1040)),ISNUMBER(SEARCH("anaer",$AW1040))),"Combined Aer and Anaer.","")</f>
        <v/>
      </c>
    </row>
    <row r="1041" spans="1:60" x14ac:dyDescent="0.3">
      <c r="A1041" s="4">
        <v>1039</v>
      </c>
      <c r="B1041" t="s">
        <v>5019</v>
      </c>
      <c r="C1041">
        <v>409.31</v>
      </c>
      <c r="D1041">
        <v>360.84042384539163</v>
      </c>
      <c r="E1041">
        <v>359.56641166484678</v>
      </c>
      <c r="F1041">
        <v>281.13215026653052</v>
      </c>
      <c r="G1041">
        <v>447.14871831120553</v>
      </c>
      <c r="H1041">
        <v>-76.864476455497794</v>
      </c>
      <c r="I1041">
        <v>-78.066446926164872</v>
      </c>
      <c r="J1041">
        <v>-91.070074512422124</v>
      </c>
      <c r="K1041">
        <v>-60.877305606402913</v>
      </c>
      <c r="L1041">
        <v>267.79803891878669</v>
      </c>
      <c r="M1041">
        <v>266.67377439594628</v>
      </c>
      <c r="N1041">
        <v>262.60003883574268</v>
      </c>
      <c r="O1041">
        <v>276.36269117190727</v>
      </c>
      <c r="P1041">
        <v>9.6484673232256633</v>
      </c>
      <c r="Q1041">
        <v>9.7597497014681167</v>
      </c>
      <c r="R1041">
        <v>7.8413302727427094</v>
      </c>
      <c r="S1041">
        <v>11.039378037718221</v>
      </c>
      <c r="T1041">
        <v>64.116517135317679</v>
      </c>
      <c r="U1041">
        <v>64.116415348698837</v>
      </c>
      <c r="V1041">
        <v>64.072834317406674</v>
      </c>
      <c r="W1041">
        <v>64.159780686126993</v>
      </c>
      <c r="X1041">
        <v>4411.0768367294004</v>
      </c>
      <c r="Y1041">
        <v>4426.6274390079216</v>
      </c>
      <c r="Z1041">
        <v>4276.0004366596786</v>
      </c>
      <c r="AA1041">
        <v>4497.1338666441416</v>
      </c>
      <c r="AB1041">
        <v>848.34856472637318</v>
      </c>
      <c r="AC1041">
        <v>839.63740405128033</v>
      </c>
      <c r="AD1041">
        <v>711.56183262454408</v>
      </c>
      <c r="AE1041">
        <v>1025.2407512686659</v>
      </c>
      <c r="AF1041">
        <v>64.119535962364594</v>
      </c>
      <c r="AG1041">
        <v>63.850215962798643</v>
      </c>
      <c r="AH1041">
        <v>62.875706002265503</v>
      </c>
      <c r="AI1041">
        <v>66.169048800379073</v>
      </c>
      <c r="AJ1041">
        <v>0.55972323574182214</v>
      </c>
      <c r="AK1041">
        <v>0.55972316064966587</v>
      </c>
      <c r="AL1041">
        <v>0.55971264798714104</v>
      </c>
      <c r="AM1041">
        <v>0.55973386758366017</v>
      </c>
      <c r="AN1041">
        <v>0.96179066660129009</v>
      </c>
      <c r="AO1041">
        <v>0.96179066660128987</v>
      </c>
      <c r="AP1041">
        <v>0.96179066660128987</v>
      </c>
      <c r="AQ1041">
        <v>0.96179066660128987</v>
      </c>
      <c r="AR1041">
        <v>13.388136945790439</v>
      </c>
      <c r="AS1041">
        <v>13.388136945790439</v>
      </c>
      <c r="AT1041">
        <v>13.388136945790439</v>
      </c>
      <c r="AU1041">
        <v>13.388136945790439</v>
      </c>
      <c r="AV1041" t="str">
        <f>VLOOKUP(Sheet1[[#This Row],[NPDES ID2]],Combined_Sheet__Major_Only___2[[NPDES ID2]:[ECHO BFR]],3,FALSE)</f>
        <v>IL</v>
      </c>
      <c r="AW1041" t="s">
        <v>41</v>
      </c>
      <c r="AX1041" t="str">
        <f>VLOOKUP(Sheet1[[#This Row],[NPDES ID2]],Combined_Sheet__Major_Only___2[[NPDES ID2]:[ECHO BFR]],27,FALSE)</f>
        <v>-</v>
      </c>
      <c r="AY1041" t="str">
        <f>VLOOKUP(Sheet1[[#This Row],[NPDES ID2]],Combined_Sheet__Major_Only___2[[NPDES ID2]:[ECHO BFR]],28,FALSE)</f>
        <v>-</v>
      </c>
      <c r="AZ1041" t="str">
        <f>VLOOKUP(Sheet1[[#This Row],[NPDES ID2]],Combined_Sheet__Major_Only___2[[NPDES ID2]:[ECHO BFR]],29,FALSE)</f>
        <v>thickening</v>
      </c>
      <c r="BA1041">
        <f>VLOOKUP(Sheet1[[#This Row],[NPDES ID2]],Combined_Sheet__Major_Only___2[[NPDES ID2]:[ECHO BFR]],17,FALSE)</f>
        <v>41.835900000000002</v>
      </c>
      <c r="BB1041">
        <f>VLOOKUP(Sheet1[[#This Row],[NPDES ID2]],Combined_Sheet__Major_Only___2[[NPDES ID2]:[ECHO BFR]],18,FALSE)</f>
        <v>-89.510300000000001</v>
      </c>
      <c r="BC1041" t="str">
        <f>IF(ISNUMBER(SEARCH("aerobic",$AW1041)),"aerobic","")</f>
        <v>aerobic</v>
      </c>
      <c r="BD1041" t="str">
        <f>IF(ISNUMBER(SEARCH("anaer",$AW1041)),"anaer","")</f>
        <v/>
      </c>
      <c r="BE1041" t="str">
        <f>IF(ISNUMBER(SEARCH("thickening",$AZ1041)),"thickening","")</f>
        <v>thickening</v>
      </c>
      <c r="BF1041" s="3" t="str">
        <f>IF(ISNUMBER(SEARCH("airDry",$AW1041)),"airDry","")</f>
        <v/>
      </c>
      <c r="BG1041" s="3" t="str">
        <f>IF(ISNUMBER(SEARCH("heatDry",$AY1041)),"heatDry","")</f>
        <v/>
      </c>
      <c r="BH1041" s="3" t="str">
        <f>IF(AND(ISNUMBER(SEARCH("aerobic",$AW1041)),ISNUMBER(SEARCH("anaer",$AW1041))),"Combined Aer and Anaer.","")</f>
        <v/>
      </c>
    </row>
    <row r="1042" spans="1:60" x14ac:dyDescent="0.3">
      <c r="A1042" s="4">
        <v>1040</v>
      </c>
      <c r="B1042" t="s">
        <v>5024</v>
      </c>
      <c r="C1042">
        <v>407.7</v>
      </c>
      <c r="D1042">
        <v>391.78199115942311</v>
      </c>
      <c r="E1042">
        <v>391.51689586853132</v>
      </c>
      <c r="F1042">
        <v>304.98592394128912</v>
      </c>
      <c r="G1042">
        <v>483.89120213564701</v>
      </c>
      <c r="H1042">
        <v>-77.283586266880491</v>
      </c>
      <c r="I1042">
        <v>-78.323589978280495</v>
      </c>
      <c r="J1042">
        <v>-90.755209100968514</v>
      </c>
      <c r="K1042">
        <v>-62.567788434153712</v>
      </c>
      <c r="L1042">
        <v>246.31161578491071</v>
      </c>
      <c r="M1042">
        <v>245.03919446128521</v>
      </c>
      <c r="N1042">
        <v>240.42897627500801</v>
      </c>
      <c r="O1042">
        <v>256.0042416434498</v>
      </c>
      <c r="P1042">
        <v>9.6481268381656484</v>
      </c>
      <c r="Q1042">
        <v>9.7300625736077446</v>
      </c>
      <c r="R1042">
        <v>7.9663225119178218</v>
      </c>
      <c r="S1042">
        <v>11.09579223250063</v>
      </c>
      <c r="T1042">
        <v>45.882729219200563</v>
      </c>
      <c r="U1042">
        <v>45.882655572217793</v>
      </c>
      <c r="V1042">
        <v>45.851122827560673</v>
      </c>
      <c r="W1042">
        <v>45.914032253116517</v>
      </c>
      <c r="X1042">
        <v>3418.9653761978589</v>
      </c>
      <c r="Y1042">
        <v>3433.7861309250061</v>
      </c>
      <c r="Z1042">
        <v>3290.3401786302938</v>
      </c>
      <c r="AA1042">
        <v>3501.176875083017</v>
      </c>
      <c r="AB1042">
        <v>654.65177903430947</v>
      </c>
      <c r="AC1042">
        <v>648.2768407715655</v>
      </c>
      <c r="AD1042">
        <v>548.54267399304183</v>
      </c>
      <c r="AE1042">
        <v>793.54542375673111</v>
      </c>
      <c r="AF1042">
        <v>59.207748500126911</v>
      </c>
      <c r="AG1042">
        <v>58.901776036233016</v>
      </c>
      <c r="AH1042">
        <v>57.79430380422275</v>
      </c>
      <c r="AI1042">
        <v>61.536685348537667</v>
      </c>
      <c r="AJ1042">
        <v>0.49975109105300108</v>
      </c>
      <c r="AK1042">
        <v>0.49975103102749657</v>
      </c>
      <c r="AL1042">
        <v>0.49974262664109131</v>
      </c>
      <c r="AM1042">
        <v>0.49975959069099152</v>
      </c>
      <c r="AN1042">
        <v>0.94774434437264077</v>
      </c>
      <c r="AO1042">
        <v>0.94774434437264088</v>
      </c>
      <c r="AP1042">
        <v>0.94774434437264088</v>
      </c>
      <c r="AQ1042">
        <v>0.94774434437264088</v>
      </c>
      <c r="AR1042">
        <v>12.392798190620701</v>
      </c>
      <c r="AS1042">
        <v>12.392798190620709</v>
      </c>
      <c r="AT1042">
        <v>12.392798190620709</v>
      </c>
      <c r="AU1042">
        <v>12.392798190620709</v>
      </c>
      <c r="AV1042" t="str">
        <f>VLOOKUP(Sheet1[[#This Row],[NPDES ID2]],Combined_Sheet__Major_Only___2[[NPDES ID2]:[ECHO BFR]],3,FALSE)</f>
        <v>CA</v>
      </c>
      <c r="AW1042" t="s">
        <v>41</v>
      </c>
      <c r="AX1042" t="str">
        <f>VLOOKUP(Sheet1[[#This Row],[NPDES ID2]],Combined_Sheet__Major_Only___2[[NPDES ID2]:[ECHO BFR]],27,FALSE)</f>
        <v>other</v>
      </c>
      <c r="AY1042" t="str">
        <f>VLOOKUP(Sheet1[[#This Row],[NPDES ID2]],Combined_Sheet__Major_Only___2[[NPDES ID2]:[ECHO BFR]],28,FALSE)</f>
        <v>-</v>
      </c>
      <c r="AZ1042" t="str">
        <f>VLOOKUP(Sheet1[[#This Row],[NPDES ID2]],Combined_Sheet__Major_Only___2[[NPDES ID2]:[ECHO BFR]],29,FALSE)</f>
        <v>thickening</v>
      </c>
      <c r="BA1042">
        <f>VLOOKUP(Sheet1[[#This Row],[NPDES ID2]],Combined_Sheet__Major_Only___2[[NPDES ID2]:[ECHO BFR]],17,FALSE)</f>
        <v>34.3933923694632</v>
      </c>
      <c r="BB1042">
        <f>VLOOKUP(Sheet1[[#This Row],[NPDES ID2]],Combined_Sheet__Major_Only___2[[NPDES ID2]:[ECHO BFR]],18,FALSE)</f>
        <v>-118.931731884718</v>
      </c>
      <c r="BC1042" t="str">
        <f>IF(ISNUMBER(SEARCH("aerobic",$AW1042)),"aerobic","")</f>
        <v>aerobic</v>
      </c>
      <c r="BD1042" t="str">
        <f>IF(ISNUMBER(SEARCH("anaer",$AW1042)),"anaer","")</f>
        <v/>
      </c>
      <c r="BE1042" t="str">
        <f>IF(ISNUMBER(SEARCH("thickening",$AZ1042)),"thickening","")</f>
        <v>thickening</v>
      </c>
      <c r="BF1042" s="2" t="str">
        <f>IF(ISNUMBER(SEARCH("airDry",$AW1042)),"airDry","")</f>
        <v/>
      </c>
      <c r="BG1042" s="2" t="str">
        <f>IF(ISNUMBER(SEARCH("heatDry",$AY1042)),"heatDry","")</f>
        <v/>
      </c>
      <c r="BH1042" s="2" t="str">
        <f>IF(AND(ISNUMBER(SEARCH("aerobic",$AW1042)),ISNUMBER(SEARCH("anaer",$AW1042))),"Combined Aer and Anaer.","")</f>
        <v/>
      </c>
    </row>
    <row r="1043" spans="1:60" x14ac:dyDescent="0.3">
      <c r="A1043" s="4">
        <v>1041</v>
      </c>
      <c r="B1043" t="s">
        <v>5029</v>
      </c>
      <c r="C1043">
        <v>407</v>
      </c>
      <c r="D1043">
        <v>356.99239000392703</v>
      </c>
      <c r="E1043">
        <v>355.61166442922081</v>
      </c>
      <c r="F1043">
        <v>277.97365351103213</v>
      </c>
      <c r="G1043">
        <v>442.7109896949014</v>
      </c>
      <c r="H1043">
        <v>-76.719649269703794</v>
      </c>
      <c r="I1043">
        <v>-77.99162472879209</v>
      </c>
      <c r="J1043">
        <v>-90.787088694896326</v>
      </c>
      <c r="K1043">
        <v>-60.330204063651919</v>
      </c>
      <c r="L1043">
        <v>270.09465741353239</v>
      </c>
      <c r="M1043">
        <v>269.00537991928468</v>
      </c>
      <c r="N1043">
        <v>265.05715045736753</v>
      </c>
      <c r="O1043">
        <v>278.395209371737</v>
      </c>
      <c r="P1043">
        <v>9.5866284445432051</v>
      </c>
      <c r="Q1043">
        <v>9.7069645101305611</v>
      </c>
      <c r="R1043">
        <v>7.7693090998126548</v>
      </c>
      <c r="S1043">
        <v>11.002333452572421</v>
      </c>
      <c r="T1043">
        <v>175.80979630381131</v>
      </c>
      <c r="U1043">
        <v>175.80952214443909</v>
      </c>
      <c r="V1043">
        <v>175.6921378722175</v>
      </c>
      <c r="W1043">
        <v>175.92632545135319</v>
      </c>
      <c r="X1043">
        <v>11924.55670078316</v>
      </c>
      <c r="Y1043">
        <v>11964.991619491009</v>
      </c>
      <c r="Z1043">
        <v>11573.52349955339</v>
      </c>
      <c r="AA1043">
        <v>12148.039572828069</v>
      </c>
      <c r="AB1043">
        <v>2082.2922995849822</v>
      </c>
      <c r="AC1043">
        <v>2065.939849856466</v>
      </c>
      <c r="AD1043">
        <v>1775.0930785409951</v>
      </c>
      <c r="AE1043">
        <v>2472.961769598734</v>
      </c>
      <c r="AF1043">
        <v>65.037628626626926</v>
      </c>
      <c r="AG1043">
        <v>64.775083953667789</v>
      </c>
      <c r="AH1043">
        <v>63.826000802674443</v>
      </c>
      <c r="AI1043">
        <v>67.034235272489482</v>
      </c>
      <c r="AJ1043">
        <v>0.57094387122346146</v>
      </c>
      <c r="AK1043">
        <v>0.57094373012402966</v>
      </c>
      <c r="AL1043">
        <v>0.57092399565017204</v>
      </c>
      <c r="AM1043">
        <v>0.57096382992651984</v>
      </c>
      <c r="AN1043">
        <v>0.9855626817525579</v>
      </c>
      <c r="AO1043">
        <v>0.98556268175255801</v>
      </c>
      <c r="AP1043">
        <v>0.98556268175255801</v>
      </c>
      <c r="AQ1043">
        <v>0.98556268175255801</v>
      </c>
      <c r="AR1043">
        <v>14.347119277532681</v>
      </c>
      <c r="AS1043">
        <v>14.347119277532681</v>
      </c>
      <c r="AT1043">
        <v>14.347119277532681</v>
      </c>
      <c r="AU1043">
        <v>14.347119277532681</v>
      </c>
      <c r="AV1043" t="str">
        <f>VLOOKUP(Sheet1[[#This Row],[NPDES ID2]],Combined_Sheet__Major_Only___2[[NPDES ID2]:[ECHO BFR]],3,FALSE)</f>
        <v>WA</v>
      </c>
      <c r="AW1043" t="s">
        <v>12181</v>
      </c>
      <c r="AX1043" t="str">
        <f>VLOOKUP(Sheet1[[#This Row],[NPDES ID2]],Combined_Sheet__Major_Only___2[[NPDES ID2]:[ECHO BFR]],27,FALSE)</f>
        <v>-</v>
      </c>
      <c r="AY1043" t="str">
        <f>VLOOKUP(Sheet1[[#This Row],[NPDES ID2]],Combined_Sheet__Major_Only___2[[NPDES ID2]:[ECHO BFR]],28,FALSE)</f>
        <v>-</v>
      </c>
      <c r="AZ1043" t="str">
        <f>VLOOKUP(Sheet1[[#This Row],[NPDES ID2]],Combined_Sheet__Major_Only___2[[NPDES ID2]:[ECHO BFR]],29,FALSE)</f>
        <v>sludgeLagoon</v>
      </c>
      <c r="BA1043">
        <f>VLOOKUP(Sheet1[[#This Row],[NPDES ID2]],Combined_Sheet__Major_Only___2[[NPDES ID2]:[ECHO BFR]],17,FALSE)</f>
        <v>45.570576000000003</v>
      </c>
      <c r="BB1043">
        <f>VLOOKUP(Sheet1[[#This Row],[NPDES ID2]],Combined_Sheet__Major_Only___2[[NPDES ID2]:[ECHO BFR]],18,FALSE)</f>
        <v>-122.32446</v>
      </c>
      <c r="BC1043" t="str">
        <f>IF(ISNUMBER(SEARCH("aerobic",$AW1043)),"aerobic","")</f>
        <v/>
      </c>
      <c r="BD1043" t="str">
        <f>IF(ISNUMBER(SEARCH("anaer",$AW1043)),"anaer","")</f>
        <v>anaer</v>
      </c>
      <c r="BE1043" t="str">
        <f>IF(ISNUMBER(SEARCH("thickening",$AZ1043)),"thickening","")</f>
        <v/>
      </c>
      <c r="BF1043" s="3" t="str">
        <f>IF(ISNUMBER(SEARCH("airDry",$AW1043)),"airDry","")</f>
        <v/>
      </c>
      <c r="BG1043" s="3" t="str">
        <f>IF(ISNUMBER(SEARCH("heatDry",$AY1043)),"heatDry","")</f>
        <v/>
      </c>
      <c r="BH1043" s="3" t="str">
        <f>IF(AND(ISNUMBER(SEARCH("aerobic",$AW1043)),ISNUMBER(SEARCH("anaer",$AW1043))),"Combined Aer and Anaer.","")</f>
        <v/>
      </c>
    </row>
    <row r="1044" spans="1:60" x14ac:dyDescent="0.3">
      <c r="A1044" s="4">
        <v>1042</v>
      </c>
      <c r="B1044" t="s">
        <v>5034</v>
      </c>
      <c r="C1044">
        <v>407</v>
      </c>
      <c r="D1044">
        <v>383.90876125540439</v>
      </c>
      <c r="E1044">
        <v>383.32239437663532</v>
      </c>
      <c r="F1044">
        <v>298.83134801157041</v>
      </c>
      <c r="G1044">
        <v>474.63721563838442</v>
      </c>
      <c r="H1044">
        <v>-77.085331010408012</v>
      </c>
      <c r="I1044">
        <v>-78.189047360260886</v>
      </c>
      <c r="J1044">
        <v>-90.758198862302422</v>
      </c>
      <c r="K1044">
        <v>-62.097169086537043</v>
      </c>
      <c r="L1044">
        <v>251.1880158822504</v>
      </c>
      <c r="M1044">
        <v>249.9575705649431</v>
      </c>
      <c r="N1044">
        <v>245.49771643882761</v>
      </c>
      <c r="O1044">
        <v>260.5641959068891</v>
      </c>
      <c r="P1044">
        <v>9.621757860339601</v>
      </c>
      <c r="Q1044">
        <v>9.7041483001377884</v>
      </c>
      <c r="R1044">
        <v>7.9004536708972903</v>
      </c>
      <c r="S1044">
        <v>11.04497221426174</v>
      </c>
      <c r="T1044">
        <v>188.73757841213319</v>
      </c>
      <c r="U1044">
        <v>188.7372843017182</v>
      </c>
      <c r="V1044">
        <v>188.61135777677799</v>
      </c>
      <c r="W1044">
        <v>188.8625875835194</v>
      </c>
      <c r="X1044">
        <v>13766.57149336417</v>
      </c>
      <c r="Y1044">
        <v>13823.34857086263</v>
      </c>
      <c r="Z1044">
        <v>13274.792192271871</v>
      </c>
      <c r="AA1044">
        <v>14080.435787525959</v>
      </c>
      <c r="AB1044">
        <v>2909.3391602390052</v>
      </c>
      <c r="AC1044">
        <v>2873.0666593560541</v>
      </c>
      <c r="AD1044">
        <v>2395.520874017237</v>
      </c>
      <c r="AE1044">
        <v>3588.562366318461</v>
      </c>
      <c r="AF1044">
        <v>60.485259251410319</v>
      </c>
      <c r="AG1044">
        <v>60.188712170753369</v>
      </c>
      <c r="AH1044">
        <v>59.116478676875097</v>
      </c>
      <c r="AI1044">
        <v>62.740793491933502</v>
      </c>
      <c r="AJ1044">
        <v>0.51533933904741291</v>
      </c>
      <c r="AK1044">
        <v>0.51533919724750388</v>
      </c>
      <c r="AL1044">
        <v>0.51531936952801594</v>
      </c>
      <c r="AM1044">
        <v>0.51535939218120985</v>
      </c>
      <c r="AN1044">
        <v>0.98653247948712885</v>
      </c>
      <c r="AO1044">
        <v>0.98653247948712897</v>
      </c>
      <c r="AP1044">
        <v>0.98653247948712897</v>
      </c>
      <c r="AQ1044">
        <v>0.98653247948712897</v>
      </c>
      <c r="AR1044">
        <v>11.997787975768169</v>
      </c>
      <c r="AS1044">
        <v>11.997787975768169</v>
      </c>
      <c r="AT1044">
        <v>11.997787975768169</v>
      </c>
      <c r="AU1044">
        <v>11.997787975768169</v>
      </c>
      <c r="AV1044" t="str">
        <f>VLOOKUP(Sheet1[[#This Row],[NPDES ID2]],Combined_Sheet__Major_Only___2[[NPDES ID2]:[ECHO BFR]],3,FALSE)</f>
        <v>CA</v>
      </c>
      <c r="AW1044" t="s">
        <v>12181</v>
      </c>
      <c r="AX1044" t="str">
        <f>VLOOKUP(Sheet1[[#This Row],[NPDES ID2]],Combined_Sheet__Major_Only___2[[NPDES ID2]:[ECHO BFR]],27,FALSE)</f>
        <v>tempSludgeStore</v>
      </c>
      <c r="AY1044" t="str">
        <f>VLOOKUP(Sheet1[[#This Row],[NPDES ID2]],Combined_Sheet__Major_Only___2[[NPDES ID2]:[ECHO BFR]],28,FALSE)</f>
        <v>-</v>
      </c>
      <c r="AZ1044" t="str">
        <f>VLOOKUP(Sheet1[[#This Row],[NPDES ID2]],Combined_Sheet__Major_Only___2[[NPDES ID2]:[ECHO BFR]],29,FALSE)</f>
        <v>-</v>
      </c>
      <c r="BA1044">
        <f>VLOOKUP(Sheet1[[#This Row],[NPDES ID2]],Combined_Sheet__Major_Only___2[[NPDES ID2]:[ECHO BFR]],17,FALSE)</f>
        <v>38.025278</v>
      </c>
      <c r="BB1044">
        <f>VLOOKUP(Sheet1[[#This Row],[NPDES ID2]],Combined_Sheet__Major_Only___2[[NPDES ID2]:[ECHO BFR]],18,FALSE)</f>
        <v>-122.52</v>
      </c>
      <c r="BC1044" t="str">
        <f>IF(ISNUMBER(SEARCH("aerobic",$AW1044)),"aerobic","")</f>
        <v/>
      </c>
      <c r="BD1044" t="str">
        <f>IF(ISNUMBER(SEARCH("anaer",$AW1044)),"anaer","")</f>
        <v>anaer</v>
      </c>
      <c r="BE1044" t="str">
        <f>IF(ISNUMBER(SEARCH("thickening",$AZ1044)),"thickening","")</f>
        <v/>
      </c>
      <c r="BF1044" s="2" t="str">
        <f>IF(ISNUMBER(SEARCH("airDry",$AW1044)),"airDry","")</f>
        <v/>
      </c>
      <c r="BG1044" s="2" t="str">
        <f>IF(ISNUMBER(SEARCH("heatDry",$AY1044)),"heatDry","")</f>
        <v/>
      </c>
      <c r="BH1044" s="2" t="str">
        <f>IF(AND(ISNUMBER(SEARCH("aerobic",$AW1044)),ISNUMBER(SEARCH("anaer",$AW1044))),"Combined Aer and Anaer.","")</f>
        <v/>
      </c>
    </row>
    <row r="1045" spans="1:60" x14ac:dyDescent="0.3">
      <c r="A1045" s="4">
        <v>1043</v>
      </c>
      <c r="B1045" t="s">
        <v>5038</v>
      </c>
      <c r="C1045">
        <v>406</v>
      </c>
      <c r="D1045">
        <v>455.56047799432309</v>
      </c>
      <c r="E1045">
        <v>456.40902049271563</v>
      </c>
      <c r="F1045">
        <v>354.30435353985649</v>
      </c>
      <c r="G1045">
        <v>563.29895182258122</v>
      </c>
      <c r="H1045">
        <v>-77.936062089916987</v>
      </c>
      <c r="I1045">
        <v>-77.900688342631014</v>
      </c>
      <c r="J1045">
        <v>-90.636442236437617</v>
      </c>
      <c r="K1045">
        <v>-65.19934005843082</v>
      </c>
      <c r="L1045">
        <v>211.57187123231651</v>
      </c>
      <c r="M1045">
        <v>210.0536479752962</v>
      </c>
      <c r="N1045">
        <v>204.5535055273624</v>
      </c>
      <c r="O1045">
        <v>223.13561780801939</v>
      </c>
      <c r="P1045">
        <v>9.6644282499372167</v>
      </c>
      <c r="Q1045">
        <v>9.6223817092701225</v>
      </c>
      <c r="R1045">
        <v>8.2019543421205992</v>
      </c>
      <c r="S1045">
        <v>10.991501871989909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51.069749710198053</v>
      </c>
      <c r="AG1045">
        <v>50.703210773798382</v>
      </c>
      <c r="AH1045">
        <v>49.376000587496513</v>
      </c>
      <c r="AI1045">
        <v>53.860457229621623</v>
      </c>
      <c r="AJ1045">
        <v>0.4006461253418675</v>
      </c>
      <c r="AK1045">
        <v>0.40064609190896522</v>
      </c>
      <c r="AL1045">
        <v>0.4006414093831247</v>
      </c>
      <c r="AM1045">
        <v>0.40065086089846352</v>
      </c>
      <c r="AN1045">
        <v>0.18720141329642481</v>
      </c>
      <c r="AO1045">
        <v>0.1872014132964249</v>
      </c>
      <c r="AP1045">
        <v>0.1872014132964249</v>
      </c>
      <c r="AQ1045">
        <v>0.1872014132964249</v>
      </c>
      <c r="AR1045">
        <v>10.17690196329913</v>
      </c>
      <c r="AS1045">
        <v>10.17690196329913</v>
      </c>
      <c r="AT1045">
        <v>10.17690196329913</v>
      </c>
      <c r="AU1045">
        <v>10.17690196329913</v>
      </c>
      <c r="AV1045" t="str">
        <f>VLOOKUP(Sheet1[[#This Row],[NPDES ID2]],Combined_Sheet__Major_Only___2[[NPDES ID2]:[ECHO BFR]],3,FALSE)</f>
        <v>PA</v>
      </c>
      <c r="AW1045" t="s">
        <v>54</v>
      </c>
      <c r="AX1045" t="str">
        <f>VLOOKUP(Sheet1[[#This Row],[NPDES ID2]],Combined_Sheet__Major_Only___2[[NPDES ID2]:[ECHO BFR]],27,FALSE)</f>
        <v>-</v>
      </c>
      <c r="AY1045" t="str">
        <f>VLOOKUP(Sheet1[[#This Row],[NPDES ID2]],Combined_Sheet__Major_Only___2[[NPDES ID2]:[ECHO BFR]],28,FALSE)</f>
        <v>heatDry</v>
      </c>
      <c r="AZ1045" t="str">
        <f>VLOOKUP(Sheet1[[#This Row],[NPDES ID2]],Combined_Sheet__Major_Only___2[[NPDES ID2]:[ECHO BFR]],29,FALSE)</f>
        <v>preliminaryOps</v>
      </c>
      <c r="BA1045">
        <f>VLOOKUP(Sheet1[[#This Row],[NPDES ID2]],Combined_Sheet__Major_Only___2[[NPDES ID2]:[ECHO BFR]],17,FALSE)</f>
        <v>40.290129999999998</v>
      </c>
      <c r="BB1045">
        <f>VLOOKUP(Sheet1[[#This Row],[NPDES ID2]],Combined_Sheet__Major_Only___2[[NPDES ID2]:[ECHO BFR]],18,FALSE)</f>
        <v>-75.177970000000002</v>
      </c>
      <c r="BC1045" t="str">
        <f>IF(ISNUMBER(SEARCH("aerobic",$AW1045)),"aerobic","")</f>
        <v/>
      </c>
      <c r="BD1045" t="str">
        <f>IF(ISNUMBER(SEARCH("anaer",$AW1045)),"anaer","")</f>
        <v/>
      </c>
      <c r="BE1045" t="str">
        <f>IF(ISNUMBER(SEARCH("thickening",$AZ1045)),"thickening","")</f>
        <v/>
      </c>
      <c r="BF1045" s="3" t="str">
        <f>IF(ISNUMBER(SEARCH("airDry",$AW1045)),"airDry","")</f>
        <v/>
      </c>
      <c r="BG1045" s="3" t="str">
        <f>IF(ISNUMBER(SEARCH("heatDry",$AY1045)),"heatDry","")</f>
        <v>heatDry</v>
      </c>
      <c r="BH1045" s="3" t="str">
        <f>IF(AND(ISNUMBER(SEARCH("aerobic",$AW1045)),ISNUMBER(SEARCH("anaer",$AW1045))),"Combined Aer and Anaer.","")</f>
        <v/>
      </c>
    </row>
    <row r="1046" spans="1:60" x14ac:dyDescent="0.3">
      <c r="A1046" s="4">
        <v>1044</v>
      </c>
      <c r="B1046" t="s">
        <v>5043</v>
      </c>
      <c r="C1046">
        <v>403</v>
      </c>
      <c r="D1046">
        <v>392.33215244551849</v>
      </c>
      <c r="E1046">
        <v>392.03071045485729</v>
      </c>
      <c r="F1046">
        <v>305.02429847956017</v>
      </c>
      <c r="G1046">
        <v>484.86150734880448</v>
      </c>
      <c r="H1046">
        <v>-77.244707282411142</v>
      </c>
      <c r="I1046">
        <v>-78.300558347528749</v>
      </c>
      <c r="J1046">
        <v>-90.785182861736146</v>
      </c>
      <c r="K1046">
        <v>-62.460434707139747</v>
      </c>
      <c r="L1046">
        <v>244.88372200305551</v>
      </c>
      <c r="M1046">
        <v>243.63652914248439</v>
      </c>
      <c r="N1046">
        <v>239.1175120313988</v>
      </c>
      <c r="O1046">
        <v>254.38456668854019</v>
      </c>
      <c r="P1046">
        <v>9.534342762996701</v>
      </c>
      <c r="Q1046">
        <v>9.6110098460148272</v>
      </c>
      <c r="R1046">
        <v>7.8573049803639377</v>
      </c>
      <c r="S1046">
        <v>10.958388752106639</v>
      </c>
      <c r="T1046">
        <v>65.888754288004563</v>
      </c>
      <c r="U1046">
        <v>65.888649766347399</v>
      </c>
      <c r="V1046">
        <v>65.843897699102698</v>
      </c>
      <c r="W1046">
        <v>65.933180343966455</v>
      </c>
      <c r="X1046">
        <v>4881.363373724922</v>
      </c>
      <c r="Y1046">
        <v>4902.2483610663658</v>
      </c>
      <c r="Z1046">
        <v>4700.2423536075767</v>
      </c>
      <c r="AA1046">
        <v>4997.0749366977752</v>
      </c>
      <c r="AB1046">
        <v>908.64245816102641</v>
      </c>
      <c r="AC1046">
        <v>900.352788981907</v>
      </c>
      <c r="AD1046">
        <v>765.14925423826924</v>
      </c>
      <c r="AE1046">
        <v>1094.735993941601</v>
      </c>
      <c r="AF1046">
        <v>59.551196085093842</v>
      </c>
      <c r="AG1046">
        <v>59.247773157431347</v>
      </c>
      <c r="AH1046">
        <v>58.149665660062091</v>
      </c>
      <c r="AI1046">
        <v>61.860524938163181</v>
      </c>
      <c r="AJ1046">
        <v>0.50394112886465414</v>
      </c>
      <c r="AK1046">
        <v>0.50394105917835885</v>
      </c>
      <c r="AL1046">
        <v>0.50393130366217997</v>
      </c>
      <c r="AM1046">
        <v>0.50395099498568785</v>
      </c>
      <c r="AN1046">
        <v>0.96276351013989692</v>
      </c>
      <c r="AO1046">
        <v>0.96276351013989692</v>
      </c>
      <c r="AP1046">
        <v>0.96276351013989692</v>
      </c>
      <c r="AQ1046">
        <v>0.96276351013989692</v>
      </c>
      <c r="AR1046">
        <v>12.66386711469589</v>
      </c>
      <c r="AS1046">
        <v>12.66386711469589</v>
      </c>
      <c r="AT1046">
        <v>12.66386711469589</v>
      </c>
      <c r="AU1046">
        <v>12.66386711469589</v>
      </c>
      <c r="AV1046" t="str">
        <f>VLOOKUP(Sheet1[[#This Row],[NPDES ID2]],Combined_Sheet__Major_Only___2[[NPDES ID2]:[ECHO BFR]],3,FALSE)</f>
        <v>IN</v>
      </c>
      <c r="AW1046" t="s">
        <v>12181</v>
      </c>
      <c r="AX1046" t="str">
        <f>VLOOKUP(Sheet1[[#This Row],[NPDES ID2]],Combined_Sheet__Major_Only___2[[NPDES ID2]:[ECHO BFR]],27,FALSE)</f>
        <v>other</v>
      </c>
      <c r="AY1046" t="str">
        <f>VLOOKUP(Sheet1[[#This Row],[NPDES ID2]],Combined_Sheet__Major_Only___2[[NPDES ID2]:[ECHO BFR]],28,FALSE)</f>
        <v>-</v>
      </c>
      <c r="AZ1046" t="str">
        <f>VLOOKUP(Sheet1[[#This Row],[NPDES ID2]],Combined_Sheet__Major_Only___2[[NPDES ID2]:[ECHO BFR]],29,FALSE)</f>
        <v>thickening</v>
      </c>
      <c r="BA1046">
        <f>VLOOKUP(Sheet1[[#This Row],[NPDES ID2]],Combined_Sheet__Major_Only___2[[NPDES ID2]:[ECHO BFR]],17,FALSE)</f>
        <v>39.770693999999999</v>
      </c>
      <c r="BB1046">
        <f>VLOOKUP(Sheet1[[#This Row],[NPDES ID2]],Combined_Sheet__Major_Only___2[[NPDES ID2]:[ECHO BFR]],18,FALSE)</f>
        <v>-86.232305999999994</v>
      </c>
      <c r="BC1046" t="str">
        <f>IF(ISNUMBER(SEARCH("aerobic",$AW1046)),"aerobic","")</f>
        <v/>
      </c>
      <c r="BD1046" t="str">
        <f>IF(ISNUMBER(SEARCH("anaer",$AW1046)),"anaer","")</f>
        <v>anaer</v>
      </c>
      <c r="BE1046" t="str">
        <f>IF(ISNUMBER(SEARCH("thickening",$AZ1046)),"thickening","")</f>
        <v>thickening</v>
      </c>
      <c r="BF1046" s="2" t="str">
        <f>IF(ISNUMBER(SEARCH("airDry",$AW1046)),"airDry","")</f>
        <v/>
      </c>
      <c r="BG1046" s="2" t="str">
        <f>IF(ISNUMBER(SEARCH("heatDry",$AY1046)),"heatDry","")</f>
        <v/>
      </c>
      <c r="BH1046" s="2" t="str">
        <f>IF(AND(ISNUMBER(SEARCH("aerobic",$AW1046)),ISNUMBER(SEARCH("anaer",$AW1046))),"Combined Aer and Anaer.","")</f>
        <v/>
      </c>
    </row>
    <row r="1047" spans="1:60" x14ac:dyDescent="0.3">
      <c r="A1047" s="4">
        <v>1045</v>
      </c>
      <c r="B1047" t="s">
        <v>5048</v>
      </c>
      <c r="C1047">
        <v>403</v>
      </c>
      <c r="D1047">
        <v>357.56178117411878</v>
      </c>
      <c r="E1047">
        <v>356.05174273321398</v>
      </c>
      <c r="F1047">
        <v>278.1127188334022</v>
      </c>
      <c r="G1047">
        <v>443.62859573344377</v>
      </c>
      <c r="H1047">
        <v>-76.775137391281845</v>
      </c>
      <c r="I1047">
        <v>-78.063485580046361</v>
      </c>
      <c r="J1047">
        <v>-90.887118543207478</v>
      </c>
      <c r="K1047">
        <v>-60.37088663142697</v>
      </c>
      <c r="L1047">
        <v>268.65498930742268</v>
      </c>
      <c r="M1047">
        <v>267.58527955482919</v>
      </c>
      <c r="N1047">
        <v>263.70941533833189</v>
      </c>
      <c r="O1047">
        <v>276.80367074910112</v>
      </c>
      <c r="P1047">
        <v>9.4903157937686249</v>
      </c>
      <c r="Q1047">
        <v>9.6095873394610845</v>
      </c>
      <c r="R1047">
        <v>7.6796445927248032</v>
      </c>
      <c r="S1047">
        <v>10.902338996401699</v>
      </c>
      <c r="T1047">
        <v>60.352994098665803</v>
      </c>
      <c r="U1047">
        <v>60.352898120174657</v>
      </c>
      <c r="V1047">
        <v>60.311803900976138</v>
      </c>
      <c r="W1047">
        <v>60.393788953389283</v>
      </c>
      <c r="X1047">
        <v>4074.9938466150161</v>
      </c>
      <c r="Y1047">
        <v>4088.6001312902249</v>
      </c>
      <c r="Z1047">
        <v>3956.6477408065721</v>
      </c>
      <c r="AA1047">
        <v>4150.361137419779</v>
      </c>
      <c r="AB1047">
        <v>588.55287433344256</v>
      </c>
      <c r="AC1047">
        <v>585.72610092432524</v>
      </c>
      <c r="AD1047">
        <v>515.62253784388849</v>
      </c>
      <c r="AE1047">
        <v>678.33782811497326</v>
      </c>
      <c r="AF1047">
        <v>65.331651721038057</v>
      </c>
      <c r="AG1047">
        <v>65.071405093036475</v>
      </c>
      <c r="AH1047">
        <v>64.129612085372187</v>
      </c>
      <c r="AI1047">
        <v>67.312285453766762</v>
      </c>
      <c r="AJ1047">
        <v>0.57453800644495845</v>
      </c>
      <c r="AK1047">
        <v>0.57453794236317701</v>
      </c>
      <c r="AL1047">
        <v>0.57452896938639753</v>
      </c>
      <c r="AM1047">
        <v>0.57454708110003816</v>
      </c>
      <c r="AN1047">
        <v>0.95954623730821043</v>
      </c>
      <c r="AO1047">
        <v>0.95954623730821031</v>
      </c>
      <c r="AP1047">
        <v>0.95954623730821031</v>
      </c>
      <c r="AQ1047">
        <v>0.95954623730821031</v>
      </c>
      <c r="AR1047">
        <v>16.16819445935074</v>
      </c>
      <c r="AS1047">
        <v>16.16819445935074</v>
      </c>
      <c r="AT1047">
        <v>16.16819445935074</v>
      </c>
      <c r="AU1047">
        <v>16.16819445935074</v>
      </c>
      <c r="AV1047" t="str">
        <f>VLOOKUP(Sheet1[[#This Row],[NPDES ID2]],Combined_Sheet__Major_Only___2[[NPDES ID2]:[ECHO BFR]],3,FALSE)</f>
        <v>OR</v>
      </c>
      <c r="AW1047" t="s">
        <v>12181</v>
      </c>
      <c r="AX1047" t="str">
        <f>VLOOKUP(Sheet1[[#This Row],[NPDES ID2]],Combined_Sheet__Major_Only___2[[NPDES ID2]:[ECHO BFR]],27,FALSE)</f>
        <v>methaneBioCaptureRecover</v>
      </c>
      <c r="AY1047" t="str">
        <f>VLOOKUP(Sheet1[[#This Row],[NPDES ID2]],Combined_Sheet__Major_Only___2[[NPDES ID2]:[ECHO BFR]],28,FALSE)</f>
        <v>-</v>
      </c>
      <c r="AZ1047" t="str">
        <f>VLOOKUP(Sheet1[[#This Row],[NPDES ID2]],Combined_Sheet__Major_Only___2[[NPDES ID2]:[ECHO BFR]],29,FALSE)</f>
        <v>thickening</v>
      </c>
      <c r="BA1047">
        <f>VLOOKUP(Sheet1[[#This Row],[NPDES ID2]],Combined_Sheet__Major_Only___2[[NPDES ID2]:[ECHO BFR]],17,FALSE)</f>
        <v>45.714008</v>
      </c>
      <c r="BB1047">
        <f>VLOOKUP(Sheet1[[#This Row],[NPDES ID2]],Combined_Sheet__Major_Only___2[[NPDES ID2]:[ECHO BFR]],18,FALSE)</f>
        <v>-121.520296</v>
      </c>
      <c r="BC1047" t="str">
        <f>IF(ISNUMBER(SEARCH("aerobic",$AW1047)),"aerobic","")</f>
        <v/>
      </c>
      <c r="BD1047" t="str">
        <f>IF(ISNUMBER(SEARCH("anaer",$AW1047)),"anaer","")</f>
        <v>anaer</v>
      </c>
      <c r="BE1047" t="str">
        <f>IF(ISNUMBER(SEARCH("thickening",$AZ1047)),"thickening","")</f>
        <v>thickening</v>
      </c>
      <c r="BF1047" s="3" t="str">
        <f>IF(ISNUMBER(SEARCH("airDry",$AW1047)),"airDry","")</f>
        <v/>
      </c>
      <c r="BG1047" s="3" t="str">
        <f>IF(ISNUMBER(SEARCH("heatDry",$AY1047)),"heatDry","")</f>
        <v/>
      </c>
      <c r="BH1047" s="3" t="str">
        <f>IF(AND(ISNUMBER(SEARCH("aerobic",$AW1047)),ISNUMBER(SEARCH("anaer",$AW1047))),"Combined Aer and Anaer.","")</f>
        <v/>
      </c>
    </row>
    <row r="1048" spans="1:60" x14ac:dyDescent="0.3">
      <c r="A1048" s="4">
        <v>1046</v>
      </c>
      <c r="B1048" t="s">
        <v>5053</v>
      </c>
      <c r="C1048">
        <v>400</v>
      </c>
      <c r="D1048">
        <v>345.04749298506209</v>
      </c>
      <c r="E1048">
        <v>343.36106595846798</v>
      </c>
      <c r="F1048">
        <v>268.19869829587577</v>
      </c>
      <c r="G1048">
        <v>428.8774258475633</v>
      </c>
      <c r="H1048">
        <v>-76.517734079565983</v>
      </c>
      <c r="I1048">
        <v>-77.754659345233762</v>
      </c>
      <c r="J1048">
        <v>-90.373649994971956</v>
      </c>
      <c r="K1048">
        <v>-59.146496477541689</v>
      </c>
      <c r="L1048">
        <v>277.60271394612442</v>
      </c>
      <c r="M1048">
        <v>276.62290094896173</v>
      </c>
      <c r="N1048">
        <v>273.07221909171949</v>
      </c>
      <c r="O1048">
        <v>285.06762525163111</v>
      </c>
      <c r="P1048">
        <v>9.398551470705069</v>
      </c>
      <c r="Q1048">
        <v>9.5247287470538904</v>
      </c>
      <c r="R1048">
        <v>7.5461761561986682</v>
      </c>
      <c r="S1048">
        <v>10.893493645331301</v>
      </c>
      <c r="T1048">
        <v>97.669505934840743</v>
      </c>
      <c r="U1048">
        <v>97.669352366941041</v>
      </c>
      <c r="V1048">
        <v>97.603600625515639</v>
      </c>
      <c r="W1048">
        <v>97.734778685888983</v>
      </c>
      <c r="X1048">
        <v>6334.1852519459262</v>
      </c>
      <c r="Y1048">
        <v>6352.8784985962739</v>
      </c>
      <c r="Z1048">
        <v>6171.1095200473119</v>
      </c>
      <c r="AA1048">
        <v>6437.9567591883178</v>
      </c>
      <c r="AB1048">
        <v>1028.8728838762929</v>
      </c>
      <c r="AC1048">
        <v>1023.03486342361</v>
      </c>
      <c r="AD1048">
        <v>887.49919591526623</v>
      </c>
      <c r="AE1048">
        <v>1207.680149925769</v>
      </c>
      <c r="AF1048">
        <v>68.014317248009235</v>
      </c>
      <c r="AG1048">
        <v>67.774094330054623</v>
      </c>
      <c r="AH1048">
        <v>66.905216185896549</v>
      </c>
      <c r="AI1048">
        <v>69.841890356521716</v>
      </c>
      <c r="AJ1048">
        <v>0.60734532437809585</v>
      </c>
      <c r="AK1048">
        <v>0.60734523150456932</v>
      </c>
      <c r="AL1048">
        <v>0.60733223158625149</v>
      </c>
      <c r="AM1048">
        <v>0.60735847172833213</v>
      </c>
      <c r="AN1048">
        <v>0.97443565253693309</v>
      </c>
      <c r="AO1048">
        <v>0.97443565253693309</v>
      </c>
      <c r="AP1048">
        <v>0.97443565253693309</v>
      </c>
      <c r="AQ1048">
        <v>0.97443565253693309</v>
      </c>
      <c r="AR1048">
        <v>15.65960002904985</v>
      </c>
      <c r="AS1048">
        <v>15.65960002904985</v>
      </c>
      <c r="AT1048">
        <v>15.65960002904985</v>
      </c>
      <c r="AU1048">
        <v>15.65960002904985</v>
      </c>
      <c r="AV1048" t="str">
        <f>VLOOKUP(Sheet1[[#This Row],[NPDES ID2]],Combined_Sheet__Major_Only___2[[NPDES ID2]:[ECHO BFR]],3,FALSE)</f>
        <v>IL</v>
      </c>
      <c r="AW1048" t="s">
        <v>12181</v>
      </c>
      <c r="AX1048" t="str">
        <f>VLOOKUP(Sheet1[[#This Row],[NPDES ID2]],Combined_Sheet__Major_Only___2[[NPDES ID2]:[ECHO BFR]],27,FALSE)</f>
        <v>tempSludgeStore</v>
      </c>
      <c r="AY1048" t="str">
        <f>VLOOKUP(Sheet1[[#This Row],[NPDES ID2]],Combined_Sheet__Major_Only___2[[NPDES ID2]:[ECHO BFR]],28,FALSE)</f>
        <v>-</v>
      </c>
      <c r="AZ1048" t="str">
        <f>VLOOKUP(Sheet1[[#This Row],[NPDES ID2]],Combined_Sheet__Major_Only___2[[NPDES ID2]:[ECHO BFR]],29,FALSE)</f>
        <v>thickening</v>
      </c>
      <c r="BA1048">
        <f>VLOOKUP(Sheet1[[#This Row],[NPDES ID2]],Combined_Sheet__Major_Only___2[[NPDES ID2]:[ECHO BFR]],17,FALSE)</f>
        <v>42.257649999999998</v>
      </c>
      <c r="BB1048">
        <f>VLOOKUP(Sheet1[[#This Row],[NPDES ID2]],Combined_Sheet__Major_Only___2[[NPDES ID2]:[ECHO BFR]],18,FALSE)</f>
        <v>-87.945610000000002</v>
      </c>
      <c r="BC1048" t="str">
        <f>IF(ISNUMBER(SEARCH("aerobic",$AW1048)),"aerobic","")</f>
        <v/>
      </c>
      <c r="BD1048" t="str">
        <f>IF(ISNUMBER(SEARCH("anaer",$AW1048)),"anaer","")</f>
        <v>anaer</v>
      </c>
      <c r="BE1048" t="str">
        <f>IF(ISNUMBER(SEARCH("thickening",$AZ1048)),"thickening","")</f>
        <v>thickening</v>
      </c>
      <c r="BF1048" s="2" t="str">
        <f>IF(ISNUMBER(SEARCH("airDry",$AW1048)),"airDry","")</f>
        <v/>
      </c>
      <c r="BG1048" s="2" t="str">
        <f>IF(ISNUMBER(SEARCH("heatDry",$AY1048)),"heatDry","")</f>
        <v/>
      </c>
      <c r="BH1048" s="2" t="str">
        <f>IF(AND(ISNUMBER(SEARCH("aerobic",$AW1048)),ISNUMBER(SEARCH("anaer",$AW1048))),"Combined Aer and Anaer.","")</f>
        <v/>
      </c>
    </row>
    <row r="1049" spans="1:60" x14ac:dyDescent="0.3">
      <c r="A1049" s="4">
        <v>1047</v>
      </c>
      <c r="B1049" t="s">
        <v>5057</v>
      </c>
      <c r="C1049">
        <v>400</v>
      </c>
      <c r="D1049">
        <v>474.85427043560941</v>
      </c>
      <c r="E1049">
        <v>476.62882727472419</v>
      </c>
      <c r="F1049">
        <v>368.64162171364421</v>
      </c>
      <c r="G1049">
        <v>588.22836370604261</v>
      </c>
      <c r="H1049">
        <v>-77.875036133503116</v>
      </c>
      <c r="I1049">
        <v>-77.582201768677749</v>
      </c>
      <c r="J1049">
        <v>-90.188432017596625</v>
      </c>
      <c r="K1049">
        <v>-65.868507731615452</v>
      </c>
      <c r="L1049">
        <v>201.8600875186321</v>
      </c>
      <c r="M1049">
        <v>200.31583141006229</v>
      </c>
      <c r="N1049">
        <v>194.71840647636461</v>
      </c>
      <c r="O1049">
        <v>213.62783223164561</v>
      </c>
      <c r="P1049">
        <v>9.5310586379107693</v>
      </c>
      <c r="Q1049">
        <v>9.5119749796278583</v>
      </c>
      <c r="R1049">
        <v>8.1539041899290794</v>
      </c>
      <c r="S1049">
        <v>10.798844678808599</v>
      </c>
      <c r="T1049">
        <v>260.14018236290809</v>
      </c>
      <c r="U1049">
        <v>260.13977805908212</v>
      </c>
      <c r="V1049">
        <v>259.96667104466559</v>
      </c>
      <c r="W1049">
        <v>260.31202832184022</v>
      </c>
      <c r="X1049">
        <v>23217.530099232761</v>
      </c>
      <c r="Y1049">
        <v>23365.353635449541</v>
      </c>
      <c r="Z1049">
        <v>21933.026394767268</v>
      </c>
      <c r="AA1049">
        <v>24047.637601176721</v>
      </c>
      <c r="AB1049">
        <v>7287.7100437245772</v>
      </c>
      <c r="AC1049">
        <v>7001.0065906843347</v>
      </c>
      <c r="AD1049">
        <v>5449.9616921646611</v>
      </c>
      <c r="AE1049">
        <v>10400.460015538851</v>
      </c>
      <c r="AF1049">
        <v>49.458612398847073</v>
      </c>
      <c r="AG1049">
        <v>49.079964349669567</v>
      </c>
      <c r="AH1049">
        <v>47.71033832314793</v>
      </c>
      <c r="AI1049">
        <v>52.339400044096912</v>
      </c>
      <c r="AJ1049">
        <v>0.38107261353013511</v>
      </c>
      <c r="AK1049">
        <v>0.38107247304331909</v>
      </c>
      <c r="AL1049">
        <v>0.38105284451811172</v>
      </c>
      <c r="AM1049">
        <v>0.38109246561959392</v>
      </c>
      <c r="AN1049">
        <v>0.99017692904103982</v>
      </c>
      <c r="AO1049">
        <v>0.99017692904103971</v>
      </c>
      <c r="AP1049">
        <v>0.99017692904103971</v>
      </c>
      <c r="AQ1049">
        <v>0.99017692904103971</v>
      </c>
      <c r="AR1049">
        <v>8.1239172032265099</v>
      </c>
      <c r="AS1049">
        <v>8.1239172032265117</v>
      </c>
      <c r="AT1049">
        <v>8.1239172032265117</v>
      </c>
      <c r="AU1049">
        <v>8.1239172032265117</v>
      </c>
      <c r="AV1049" t="str">
        <f>VLOOKUP(Sheet1[[#This Row],[NPDES ID2]],Combined_Sheet__Major_Only___2[[NPDES ID2]:[ECHO BFR]],3,FALSE)</f>
        <v>AR</v>
      </c>
      <c r="AW1049" t="s">
        <v>54</v>
      </c>
      <c r="AX1049" t="str">
        <f>VLOOKUP(Sheet1[[#This Row],[NPDES ID2]],Combined_Sheet__Major_Only___2[[NPDES ID2]:[ECHO BFR]],27,FALSE)</f>
        <v>-</v>
      </c>
      <c r="AY1049" t="str">
        <f>VLOOKUP(Sheet1[[#This Row],[NPDES ID2]],Combined_Sheet__Major_Only___2[[NPDES ID2]:[ECHO BFR]],28,FALSE)</f>
        <v>-</v>
      </c>
      <c r="AZ1049" t="str">
        <f>VLOOKUP(Sheet1[[#This Row],[NPDES ID2]],Combined_Sheet__Major_Only___2[[NPDES ID2]:[ECHO BFR]],29,FALSE)</f>
        <v>sludgeLagoon</v>
      </c>
      <c r="BA1049">
        <f>VLOOKUP(Sheet1[[#This Row],[NPDES ID2]],Combined_Sheet__Major_Only___2[[NPDES ID2]:[ECHO BFR]],17,FALSE)</f>
        <v>35.417499999999997</v>
      </c>
      <c r="BB1049">
        <f>VLOOKUP(Sheet1[[#This Row],[NPDES ID2]],Combined_Sheet__Major_Only___2[[NPDES ID2]:[ECHO BFR]],18,FALSE)</f>
        <v>-94.337778</v>
      </c>
      <c r="BC1049" t="str">
        <f>IF(ISNUMBER(SEARCH("aerobic",$AW1049)),"aerobic","")</f>
        <v/>
      </c>
      <c r="BD1049" t="str">
        <f>IF(ISNUMBER(SEARCH("anaer",$AW1049)),"anaer","")</f>
        <v/>
      </c>
      <c r="BE1049" t="str">
        <f>IF(ISNUMBER(SEARCH("thickening",$AZ1049)),"thickening","")</f>
        <v/>
      </c>
      <c r="BF1049" s="3" t="str">
        <f>IF(ISNUMBER(SEARCH("airDry",$AW1049)),"airDry","")</f>
        <v/>
      </c>
      <c r="BG1049" s="3" t="str">
        <f>IF(ISNUMBER(SEARCH("heatDry",$AY1049)),"heatDry","")</f>
        <v/>
      </c>
      <c r="BH1049" s="3" t="str">
        <f>IF(AND(ISNUMBER(SEARCH("aerobic",$AW1049)),ISNUMBER(SEARCH("anaer",$AW1049))),"Combined Aer and Anaer.","")</f>
        <v/>
      </c>
    </row>
    <row r="1050" spans="1:60" x14ac:dyDescent="0.3">
      <c r="A1050" s="4">
        <v>1048</v>
      </c>
      <c r="B1050" t="s">
        <v>5061</v>
      </c>
      <c r="C1050">
        <v>398.88</v>
      </c>
      <c r="D1050">
        <v>463.61791752577972</v>
      </c>
      <c r="E1050">
        <v>464.96063038721252</v>
      </c>
      <c r="F1050">
        <v>359.82810706927722</v>
      </c>
      <c r="G1050">
        <v>573.53118204886471</v>
      </c>
      <c r="H1050">
        <v>-77.95781441921703</v>
      </c>
      <c r="I1050">
        <v>-77.875845785335315</v>
      </c>
      <c r="J1050">
        <v>-90.590144909659202</v>
      </c>
      <c r="K1050">
        <v>-65.3537686714958</v>
      </c>
      <c r="L1050">
        <v>206.51759606563019</v>
      </c>
      <c r="M1050">
        <v>205.01601556671341</v>
      </c>
      <c r="N1050">
        <v>199.57613609877109</v>
      </c>
      <c r="O1050">
        <v>217.9546378427363</v>
      </c>
      <c r="P1050">
        <v>9.4969954605693658</v>
      </c>
      <c r="Q1050">
        <v>9.4544555560135528</v>
      </c>
      <c r="R1050">
        <v>8.0730288163044719</v>
      </c>
      <c r="S1050">
        <v>10.79309289211796</v>
      </c>
      <c r="T1050">
        <v>3.9208874785662431</v>
      </c>
      <c r="U1050">
        <v>3.9208785899847358</v>
      </c>
      <c r="V1050">
        <v>3.9170728485894362</v>
      </c>
      <c r="W1050">
        <v>3.9246654957755851</v>
      </c>
      <c r="X1050">
        <v>341.06035752979727</v>
      </c>
      <c r="Y1050">
        <v>343.06586221405581</v>
      </c>
      <c r="Z1050">
        <v>323.20361566653747</v>
      </c>
      <c r="AA1050">
        <v>352.6373739437222</v>
      </c>
      <c r="AB1050">
        <v>71.041821009699575</v>
      </c>
      <c r="AC1050">
        <v>69.806443394406244</v>
      </c>
      <c r="AD1050">
        <v>58.547297981029452</v>
      </c>
      <c r="AE1050">
        <v>89.541768633947427</v>
      </c>
      <c r="AF1050">
        <v>50.739580222689128</v>
      </c>
      <c r="AG1050">
        <v>50.3705862966182</v>
      </c>
      <c r="AH1050">
        <v>49.034497502108287</v>
      </c>
      <c r="AI1050">
        <v>53.548963366498192</v>
      </c>
      <c r="AJ1050">
        <v>0.39663349925736602</v>
      </c>
      <c r="AK1050">
        <v>0.39663346481263279</v>
      </c>
      <c r="AL1050">
        <v>0.39662864071228771</v>
      </c>
      <c r="AM1050">
        <v>0.39663837799554619</v>
      </c>
      <c r="AN1050">
        <v>0.66067564887660324</v>
      </c>
      <c r="AO1050">
        <v>0.66067564887660313</v>
      </c>
      <c r="AP1050">
        <v>0.66067564887660313</v>
      </c>
      <c r="AQ1050">
        <v>0.66067564887660313</v>
      </c>
      <c r="AR1050">
        <v>10.14262031389157</v>
      </c>
      <c r="AS1050">
        <v>10.14262031389157</v>
      </c>
      <c r="AT1050">
        <v>10.14262031389157</v>
      </c>
      <c r="AU1050">
        <v>10.14262031389157</v>
      </c>
      <c r="AV1050" t="str">
        <f>VLOOKUP(Sheet1[[#This Row],[NPDES ID2]],Combined_Sheet__Major_Only___2[[NPDES ID2]:[ECHO BFR]],3,FALSE)</f>
        <v>TX</v>
      </c>
      <c r="AW1050" t="s">
        <v>1420</v>
      </c>
      <c r="AX1050" t="str">
        <f>VLOOKUP(Sheet1[[#This Row],[NPDES ID2]],Combined_Sheet__Major_Only___2[[NPDES ID2]:[ECHO BFR]],27,FALSE)</f>
        <v>tempSludgeStore</v>
      </c>
      <c r="AY1050" t="str">
        <f>VLOOKUP(Sheet1[[#This Row],[NPDES ID2]],Combined_Sheet__Major_Only___2[[NPDES ID2]:[ECHO BFR]],28,FALSE)</f>
        <v>-</v>
      </c>
      <c r="AZ1050" t="str">
        <f>VLOOKUP(Sheet1[[#This Row],[NPDES ID2]],Combined_Sheet__Major_Only___2[[NPDES ID2]:[ECHO BFR]],29,FALSE)</f>
        <v>thickening</v>
      </c>
      <c r="BA1050">
        <f>VLOOKUP(Sheet1[[#This Row],[NPDES ID2]],Combined_Sheet__Major_Only___2[[NPDES ID2]:[ECHO BFR]],17,FALSE)</f>
        <v>31.445415000000001</v>
      </c>
      <c r="BB1050">
        <f>VLOOKUP(Sheet1[[#This Row],[NPDES ID2]],Combined_Sheet__Major_Only___2[[NPDES ID2]:[ECHO BFR]],18,FALSE)</f>
        <v>-97.750189000000006</v>
      </c>
      <c r="BC1050" t="str">
        <f>IF(ISNUMBER(SEARCH("aerobic",$AW1050)),"aerobic","")</f>
        <v/>
      </c>
      <c r="BD1050" t="str">
        <f>IF(ISNUMBER(SEARCH("anaer",$AW1050)),"anaer","")</f>
        <v/>
      </c>
      <c r="BE1050" t="str">
        <f>IF(ISNUMBER(SEARCH("thickening",$AZ1050)),"thickening","")</f>
        <v>thickening</v>
      </c>
      <c r="BF1050" s="2" t="str">
        <f>IF(ISNUMBER(SEARCH("airDry",$AW1050)),"airDry","")</f>
        <v>airDry</v>
      </c>
      <c r="BG1050" s="2" t="str">
        <f>IF(ISNUMBER(SEARCH("heatDry",$AY1050)),"heatDry","")</f>
        <v/>
      </c>
      <c r="BH1050" s="2" t="str">
        <f>IF(AND(ISNUMBER(SEARCH("aerobic",$AW1050)),ISNUMBER(SEARCH("anaer",$AW1050))),"Combined Aer and Anaer.","")</f>
        <v/>
      </c>
    </row>
    <row r="1051" spans="1:60" x14ac:dyDescent="0.3">
      <c r="A1051" s="4">
        <v>1049</v>
      </c>
      <c r="B1051" t="s">
        <v>5065</v>
      </c>
      <c r="C1051">
        <v>398.77</v>
      </c>
      <c r="D1051">
        <v>367.16284667527492</v>
      </c>
      <c r="E1051">
        <v>365.87311537587811</v>
      </c>
      <c r="F1051">
        <v>285.2175971923362</v>
      </c>
      <c r="G1051">
        <v>455.3113370789905</v>
      </c>
      <c r="H1051">
        <v>-76.841227781878985</v>
      </c>
      <c r="I1051">
        <v>-78.069348221617162</v>
      </c>
      <c r="J1051">
        <v>-91.027338615412901</v>
      </c>
      <c r="K1051">
        <v>-60.847121323138254</v>
      </c>
      <c r="L1051">
        <v>260.60269024046733</v>
      </c>
      <c r="M1051">
        <v>259.50521917760778</v>
      </c>
      <c r="N1051">
        <v>255.52803674003769</v>
      </c>
      <c r="O1051">
        <v>268.96425013267128</v>
      </c>
      <c r="P1051">
        <v>9.4004983316259079</v>
      </c>
      <c r="Q1051">
        <v>9.5081715912503828</v>
      </c>
      <c r="R1051">
        <v>7.6413343153130384</v>
      </c>
      <c r="S1051">
        <v>10.753085857519549</v>
      </c>
      <c r="T1051">
        <v>117.8801881891207</v>
      </c>
      <c r="U1051">
        <v>117.8800034307056</v>
      </c>
      <c r="V1051">
        <v>117.8008971359636</v>
      </c>
      <c r="W1051">
        <v>117.9587182078108</v>
      </c>
      <c r="X1051">
        <v>8119.230770698211</v>
      </c>
      <c r="Y1051">
        <v>8147.9826555604805</v>
      </c>
      <c r="Z1051">
        <v>7869.7335186073924</v>
      </c>
      <c r="AA1051">
        <v>8278.15116990149</v>
      </c>
      <c r="AB1051">
        <v>1468.774671799679</v>
      </c>
      <c r="AC1051">
        <v>1455.7066971035249</v>
      </c>
      <c r="AD1051">
        <v>1244.641053821817</v>
      </c>
      <c r="AE1051">
        <v>1754.9608232069891</v>
      </c>
      <c r="AF1051">
        <v>64.046471427425033</v>
      </c>
      <c r="AG1051">
        <v>63.776569086614323</v>
      </c>
      <c r="AH1051">
        <v>62.800324862736531</v>
      </c>
      <c r="AI1051">
        <v>66.099864732720036</v>
      </c>
      <c r="AJ1051">
        <v>0.55883040165460141</v>
      </c>
      <c r="AK1051">
        <v>0.55883029863576339</v>
      </c>
      <c r="AL1051">
        <v>0.55881588249483427</v>
      </c>
      <c r="AM1051">
        <v>0.55884498139140348</v>
      </c>
      <c r="AN1051">
        <v>0.97868468791988972</v>
      </c>
      <c r="AO1051">
        <v>0.97868468791988961</v>
      </c>
      <c r="AP1051">
        <v>0.97868468791988961</v>
      </c>
      <c r="AQ1051">
        <v>0.97868468791988961</v>
      </c>
      <c r="AR1051">
        <v>13.843276902967069</v>
      </c>
      <c r="AS1051">
        <v>13.843276902967069</v>
      </c>
      <c r="AT1051">
        <v>13.843276902967069</v>
      </c>
      <c r="AU1051">
        <v>13.843276902967069</v>
      </c>
      <c r="AV1051" t="str">
        <f>VLOOKUP(Sheet1[[#This Row],[NPDES ID2]],Combined_Sheet__Major_Only___2[[NPDES ID2]:[ECHO BFR]],3,FALSE)</f>
        <v>FL</v>
      </c>
      <c r="AW1051" t="s">
        <v>41</v>
      </c>
      <c r="AX1051" t="str">
        <f>VLOOKUP(Sheet1[[#This Row],[NPDES ID2]],Combined_Sheet__Major_Only___2[[NPDES ID2]:[ECHO BFR]],27,FALSE)</f>
        <v>-</v>
      </c>
      <c r="AY1051" t="str">
        <f>VLOOKUP(Sheet1[[#This Row],[NPDES ID2]],Combined_Sheet__Major_Only___2[[NPDES ID2]:[ECHO BFR]],28,FALSE)</f>
        <v>-</v>
      </c>
      <c r="AZ1051" t="str">
        <f>VLOOKUP(Sheet1[[#This Row],[NPDES ID2]],Combined_Sheet__Major_Only___2[[NPDES ID2]:[ECHO BFR]],29,FALSE)</f>
        <v>thickening</v>
      </c>
      <c r="BA1051">
        <f>VLOOKUP(Sheet1[[#This Row],[NPDES ID2]],Combined_Sheet__Major_Only___2[[NPDES ID2]:[ECHO BFR]],17,FALSE)</f>
        <v>30.37886</v>
      </c>
      <c r="BB1051">
        <f>VLOOKUP(Sheet1[[#This Row],[NPDES ID2]],Combined_Sheet__Major_Only___2[[NPDES ID2]:[ECHO BFR]],18,FALSE)</f>
        <v>-87.085730999999996</v>
      </c>
      <c r="BC1051" t="str">
        <f>IF(ISNUMBER(SEARCH("aerobic",$AW1051)),"aerobic","")</f>
        <v>aerobic</v>
      </c>
      <c r="BD1051" t="str">
        <f>IF(ISNUMBER(SEARCH("anaer",$AW1051)),"anaer","")</f>
        <v/>
      </c>
      <c r="BE1051" t="str">
        <f>IF(ISNUMBER(SEARCH("thickening",$AZ1051)),"thickening","")</f>
        <v>thickening</v>
      </c>
      <c r="BF1051" s="3" t="str">
        <f>IF(ISNUMBER(SEARCH("airDry",$AW1051)),"airDry","")</f>
        <v/>
      </c>
      <c r="BG1051" s="3" t="str">
        <f>IF(ISNUMBER(SEARCH("heatDry",$AY1051)),"heatDry","")</f>
        <v/>
      </c>
      <c r="BH1051" s="3" t="str">
        <f>IF(AND(ISNUMBER(SEARCH("aerobic",$AW1051)),ISNUMBER(SEARCH("anaer",$AW1051))),"Combined Aer and Anaer.","")</f>
        <v/>
      </c>
    </row>
    <row r="1052" spans="1:60" x14ac:dyDescent="0.3">
      <c r="A1052" s="4">
        <v>1050</v>
      </c>
      <c r="B1052" t="s">
        <v>5070</v>
      </c>
      <c r="C1052">
        <v>398.14</v>
      </c>
      <c r="D1052">
        <v>371.16641657601048</v>
      </c>
      <c r="E1052">
        <v>370.01123043710908</v>
      </c>
      <c r="F1052">
        <v>288.26375171897428</v>
      </c>
      <c r="G1052">
        <v>460.11038875234618</v>
      </c>
      <c r="H1052">
        <v>-76.967560280805429</v>
      </c>
      <c r="I1052">
        <v>-78.237975879180567</v>
      </c>
      <c r="J1052">
        <v>-91.271844640691725</v>
      </c>
      <c r="K1052">
        <v>-61.279835237081052</v>
      </c>
      <c r="L1052">
        <v>257.6434764699145</v>
      </c>
      <c r="M1052">
        <v>256.52851084053901</v>
      </c>
      <c r="N1052">
        <v>252.48927013661569</v>
      </c>
      <c r="O1052">
        <v>266.13575468230562</v>
      </c>
      <c r="P1052">
        <v>9.3906243021135367</v>
      </c>
      <c r="Q1052">
        <v>9.4916140839844267</v>
      </c>
      <c r="R1052">
        <v>7.6471074284760343</v>
      </c>
      <c r="S1052">
        <v>10.746327433832461</v>
      </c>
      <c r="T1052">
        <v>3.994202386045119</v>
      </c>
      <c r="U1052">
        <v>3.9941933843190021</v>
      </c>
      <c r="V1052">
        <v>3.9903391988470251</v>
      </c>
      <c r="W1052">
        <v>3.9980284944241871</v>
      </c>
      <c r="X1052">
        <v>277.83289303517751</v>
      </c>
      <c r="Y1052">
        <v>278.80600036312921</v>
      </c>
      <c r="Z1052">
        <v>269.13858246874048</v>
      </c>
      <c r="AA1052">
        <v>283.41632028367229</v>
      </c>
      <c r="AB1052">
        <v>46.165486021180733</v>
      </c>
      <c r="AC1052">
        <v>45.841361099746663</v>
      </c>
      <c r="AD1052">
        <v>39.633508942966607</v>
      </c>
      <c r="AE1052">
        <v>54.356974695307137</v>
      </c>
      <c r="AF1052">
        <v>63.418165251170642</v>
      </c>
      <c r="AG1052">
        <v>63.143658584657061</v>
      </c>
      <c r="AH1052">
        <v>62.149809343923387</v>
      </c>
      <c r="AI1052">
        <v>65.507993492541971</v>
      </c>
      <c r="AJ1052">
        <v>0.55115350122240225</v>
      </c>
      <c r="AK1052">
        <v>0.55115346722517233</v>
      </c>
      <c r="AL1052">
        <v>0.55114870477583178</v>
      </c>
      <c r="AM1052">
        <v>0.55115831758414635</v>
      </c>
      <c r="AN1052">
        <v>0.66390159224574208</v>
      </c>
      <c r="AO1052">
        <v>0.66390159224574208</v>
      </c>
      <c r="AP1052">
        <v>0.66390159224574208</v>
      </c>
      <c r="AQ1052">
        <v>0.66390159224574208</v>
      </c>
      <c r="AR1052">
        <v>14.404332818528159</v>
      </c>
      <c r="AS1052">
        <v>14.40433281852815</v>
      </c>
      <c r="AT1052">
        <v>14.40433281852815</v>
      </c>
      <c r="AU1052">
        <v>14.40433281852815</v>
      </c>
      <c r="AV1052" t="str">
        <f>VLOOKUP(Sheet1[[#This Row],[NPDES ID2]],Combined_Sheet__Major_Only___2[[NPDES ID2]:[ECHO BFR]],3,FALSE)</f>
        <v>SC</v>
      </c>
      <c r="AW1052" t="s">
        <v>12183</v>
      </c>
      <c r="AX1052" t="str">
        <f>VLOOKUP(Sheet1[[#This Row],[NPDES ID2]],Combined_Sheet__Major_Only___2[[NPDES ID2]:[ECHO BFR]],27,FALSE)</f>
        <v>methaneBioCaptureRecover</v>
      </c>
      <c r="AY1052" t="str">
        <f>VLOOKUP(Sheet1[[#This Row],[NPDES ID2]],Combined_Sheet__Major_Only___2[[NPDES ID2]:[ECHO BFR]],28,FALSE)</f>
        <v>-</v>
      </c>
      <c r="AZ1052" t="str">
        <f>VLOOKUP(Sheet1[[#This Row],[NPDES ID2]],Combined_Sheet__Major_Only___2[[NPDES ID2]:[ECHO BFR]],29,FALSE)</f>
        <v>thickening, preliminaryOps</v>
      </c>
      <c r="BA1052">
        <f>VLOOKUP(Sheet1[[#This Row],[NPDES ID2]],Combined_Sheet__Major_Only___2[[NPDES ID2]:[ECHO BFR]],17,FALSE)</f>
        <v>34.472499999999997</v>
      </c>
      <c r="BB1052">
        <f>VLOOKUP(Sheet1[[#This Row],[NPDES ID2]],Combined_Sheet__Major_Only___2[[NPDES ID2]:[ECHO BFR]],18,FALSE)</f>
        <v>-82.723611000000005</v>
      </c>
      <c r="BC1052" t="str">
        <f>IF(ISNUMBER(SEARCH("aerobic",$AW1052)),"aerobic","")</f>
        <v/>
      </c>
      <c r="BD1052" t="str">
        <f>IF(ISNUMBER(SEARCH("anaer",$AW1052)),"anaer","")</f>
        <v>anaer</v>
      </c>
      <c r="BE1052" t="str">
        <f>IF(ISNUMBER(SEARCH("thickening",$AZ1052)),"thickening","")</f>
        <v>thickening</v>
      </c>
      <c r="BF1052" s="2" t="str">
        <f>IF(ISNUMBER(SEARCH("airDry",$AW1052)),"airDry","")</f>
        <v>airDry</v>
      </c>
      <c r="BG1052" s="2" t="str">
        <f>IF(ISNUMBER(SEARCH("heatDry",$AY1052)),"heatDry","")</f>
        <v/>
      </c>
      <c r="BH1052" s="2" t="str">
        <f>IF(AND(ISNUMBER(SEARCH("aerobic",$AW1052)),ISNUMBER(SEARCH("anaer",$AW1052))),"Combined Aer and Anaer.","")</f>
        <v/>
      </c>
    </row>
    <row r="1053" spans="1:60" x14ac:dyDescent="0.3">
      <c r="A1053" s="4">
        <v>1051</v>
      </c>
      <c r="B1053" t="s">
        <v>5074</v>
      </c>
      <c r="C1053">
        <v>396.32</v>
      </c>
      <c r="D1053">
        <v>485.57363793608641</v>
      </c>
      <c r="E1053">
        <v>487.9003740582387</v>
      </c>
      <c r="F1053">
        <v>376.54367813239361</v>
      </c>
      <c r="G1053">
        <v>602.10128268518611</v>
      </c>
      <c r="H1053">
        <v>-78.073499147788084</v>
      </c>
      <c r="I1053">
        <v>-77.668139695477009</v>
      </c>
      <c r="J1053">
        <v>-90.268562467160933</v>
      </c>
      <c r="K1053">
        <v>-66.322104268533508</v>
      </c>
      <c r="L1053">
        <v>196.73589265982989</v>
      </c>
      <c r="M1053">
        <v>195.18122705902601</v>
      </c>
      <c r="N1053">
        <v>189.54855489362279</v>
      </c>
      <c r="O1053">
        <v>208.5781855446449</v>
      </c>
      <c r="P1053">
        <v>9.4484638050956988</v>
      </c>
      <c r="Q1053">
        <v>9.4214274851071949</v>
      </c>
      <c r="R1053">
        <v>8.1169031873607889</v>
      </c>
      <c r="S1053">
        <v>10.70292771648254</v>
      </c>
      <c r="T1053">
        <v>42.153182697676918</v>
      </c>
      <c r="U1053">
        <v>42.153114806386931</v>
      </c>
      <c r="V1053">
        <v>42.124046423261078</v>
      </c>
      <c r="W1053">
        <v>42.182039322520843</v>
      </c>
      <c r="X1053">
        <v>3824.875729737706</v>
      </c>
      <c r="Y1053">
        <v>3849.9185258726998</v>
      </c>
      <c r="Z1053">
        <v>3606.6705261505808</v>
      </c>
      <c r="AA1053">
        <v>3966.138329256401</v>
      </c>
      <c r="AB1053">
        <v>1080.301134142604</v>
      </c>
      <c r="AC1053">
        <v>1044.561990913533</v>
      </c>
      <c r="AD1053">
        <v>830.36794439363507</v>
      </c>
      <c r="AE1053">
        <v>1486.3275747872151</v>
      </c>
      <c r="AF1053">
        <v>48.648908628973089</v>
      </c>
      <c r="AG1053">
        <v>48.264367206427117</v>
      </c>
      <c r="AH1053">
        <v>46.872182824124017</v>
      </c>
      <c r="AI1053">
        <v>51.576368496584067</v>
      </c>
      <c r="AJ1053">
        <v>0.37124253421215159</v>
      </c>
      <c r="AK1053">
        <v>0.37124248355061212</v>
      </c>
      <c r="AL1053">
        <v>0.37123539123599331</v>
      </c>
      <c r="AM1053">
        <v>0.37124970693419568</v>
      </c>
      <c r="AN1053">
        <v>0.94349566388212669</v>
      </c>
      <c r="AO1053">
        <v>0.94349566388212613</v>
      </c>
      <c r="AP1053">
        <v>0.94349566388212613</v>
      </c>
      <c r="AQ1053">
        <v>0.94349566388212613</v>
      </c>
      <c r="AR1053">
        <v>8.3682786695165383</v>
      </c>
      <c r="AS1053">
        <v>8.3682786695165383</v>
      </c>
      <c r="AT1053">
        <v>8.3682786695165383</v>
      </c>
      <c r="AU1053">
        <v>8.3682786695165383</v>
      </c>
      <c r="AV1053" t="str">
        <f>VLOOKUP(Sheet1[[#This Row],[NPDES ID2]],Combined_Sheet__Major_Only___2[[NPDES ID2]:[ECHO BFR]],3,FALSE)</f>
        <v>NJ</v>
      </c>
      <c r="AW1053" t="s">
        <v>54</v>
      </c>
      <c r="AX1053" t="str">
        <f>VLOOKUP(Sheet1[[#This Row],[NPDES ID2]],Combined_Sheet__Major_Only___2[[NPDES ID2]:[ECHO BFR]],27,FALSE)</f>
        <v>-</v>
      </c>
      <c r="AY1053" t="str">
        <f>VLOOKUP(Sheet1[[#This Row],[NPDES ID2]],Combined_Sheet__Major_Only___2[[NPDES ID2]:[ECHO BFR]],28,FALSE)</f>
        <v>-</v>
      </c>
      <c r="AZ1053" t="str">
        <f>VLOOKUP(Sheet1[[#This Row],[NPDES ID2]],Combined_Sheet__Major_Only___2[[NPDES ID2]:[ECHO BFR]],29,FALSE)</f>
        <v>thickening, preliminaryOps</v>
      </c>
      <c r="BA1053">
        <f>VLOOKUP(Sheet1[[#This Row],[NPDES ID2]],Combined_Sheet__Major_Only___2[[NPDES ID2]:[ECHO BFR]],17,FALSE)</f>
        <v>40.014530000000001</v>
      </c>
      <c r="BB1053">
        <f>VLOOKUP(Sheet1[[#This Row],[NPDES ID2]],Combined_Sheet__Major_Only___2[[NPDES ID2]:[ECHO BFR]],18,FALSE)</f>
        <v>-75.006219999999999</v>
      </c>
      <c r="BC1053" t="str">
        <f>IF(ISNUMBER(SEARCH("aerobic",$AW1053)),"aerobic","")</f>
        <v/>
      </c>
      <c r="BD1053" t="str">
        <f>IF(ISNUMBER(SEARCH("anaer",$AW1053)),"anaer","")</f>
        <v/>
      </c>
      <c r="BE1053" t="str">
        <f>IF(ISNUMBER(SEARCH("thickening",$AZ1053)),"thickening","")</f>
        <v>thickening</v>
      </c>
      <c r="BF1053" s="3" t="str">
        <f>IF(ISNUMBER(SEARCH("airDry",$AW1053)),"airDry","")</f>
        <v/>
      </c>
      <c r="BG1053" s="3" t="str">
        <f>IF(ISNUMBER(SEARCH("heatDry",$AY1053)),"heatDry","")</f>
        <v/>
      </c>
      <c r="BH1053" s="3" t="str">
        <f>IF(AND(ISNUMBER(SEARCH("aerobic",$AW1053)),ISNUMBER(SEARCH("anaer",$AW1053))),"Combined Aer and Anaer.","")</f>
        <v/>
      </c>
    </row>
    <row r="1054" spans="1:60" x14ac:dyDescent="0.3">
      <c r="A1054" s="4">
        <v>1052</v>
      </c>
      <c r="B1054" t="s">
        <v>5079</v>
      </c>
      <c r="C1054">
        <v>395</v>
      </c>
      <c r="D1054">
        <v>387.36908235260688</v>
      </c>
      <c r="E1054">
        <v>386.77611513945823</v>
      </c>
      <c r="F1054">
        <v>300.52787106406919</v>
      </c>
      <c r="G1054">
        <v>479.53729515751712</v>
      </c>
      <c r="H1054">
        <v>-77.124891901352314</v>
      </c>
      <c r="I1054">
        <v>-78.313845817080775</v>
      </c>
      <c r="J1054">
        <v>-90.999143829185783</v>
      </c>
      <c r="K1054">
        <v>-62.05617880622723</v>
      </c>
      <c r="L1054">
        <v>246.15686530203999</v>
      </c>
      <c r="M1054">
        <v>244.9801937880126</v>
      </c>
      <c r="N1054">
        <v>240.71674702615431</v>
      </c>
      <c r="O1054">
        <v>255.120403180799</v>
      </c>
      <c r="P1054">
        <v>9.3339671993632969</v>
      </c>
      <c r="Q1054">
        <v>9.421740518494488</v>
      </c>
      <c r="R1054">
        <v>7.6514540660838772</v>
      </c>
      <c r="S1054">
        <v>10.70783793649735</v>
      </c>
      <c r="T1054">
        <v>61.846502735779033</v>
      </c>
      <c r="U1054">
        <v>61.846404452402609</v>
      </c>
      <c r="V1054">
        <v>61.804323371876407</v>
      </c>
      <c r="W1054">
        <v>61.888277262711433</v>
      </c>
      <c r="X1054">
        <v>4467.5003455145234</v>
      </c>
      <c r="Y1054">
        <v>4485.4471945762907</v>
      </c>
      <c r="Z1054">
        <v>4311.8358260996583</v>
      </c>
      <c r="AA1054">
        <v>4566.8411092977522</v>
      </c>
      <c r="AB1054">
        <v>813.03930248943482</v>
      </c>
      <c r="AC1054">
        <v>805.90762273127007</v>
      </c>
      <c r="AD1054">
        <v>687.58597524649008</v>
      </c>
      <c r="AE1054">
        <v>972.73991316378886</v>
      </c>
      <c r="AF1054">
        <v>61.07307656598983</v>
      </c>
      <c r="AG1054">
        <v>60.781014247828061</v>
      </c>
      <c r="AH1054">
        <v>59.724021803303707</v>
      </c>
      <c r="AI1054">
        <v>63.295940331677997</v>
      </c>
      <c r="AJ1054">
        <v>0.52251435725844209</v>
      </c>
      <c r="AK1054">
        <v>0.52251429013106909</v>
      </c>
      <c r="AL1054">
        <v>0.52250489205675366</v>
      </c>
      <c r="AM1054">
        <v>0.52252386186416067</v>
      </c>
      <c r="AN1054">
        <v>0.96046774966644155</v>
      </c>
      <c r="AO1054">
        <v>0.96046774966644166</v>
      </c>
      <c r="AP1054">
        <v>0.96046774966644166</v>
      </c>
      <c r="AQ1054">
        <v>0.96046774966644166</v>
      </c>
      <c r="AR1054">
        <v>13.155216140472699</v>
      </c>
      <c r="AS1054">
        <v>13.155216140472699</v>
      </c>
      <c r="AT1054">
        <v>13.155216140472699</v>
      </c>
      <c r="AU1054">
        <v>13.155216140472699</v>
      </c>
      <c r="AV1054" t="str">
        <f>VLOOKUP(Sheet1[[#This Row],[NPDES ID2]],Combined_Sheet__Major_Only___2[[NPDES ID2]:[ECHO BFR]],3,FALSE)</f>
        <v>GA</v>
      </c>
      <c r="AW1054" t="s">
        <v>41</v>
      </c>
      <c r="AX1054" t="str">
        <f>VLOOKUP(Sheet1[[#This Row],[NPDES ID2]],Combined_Sheet__Major_Only___2[[NPDES ID2]:[ECHO BFR]],27,FALSE)</f>
        <v>-</v>
      </c>
      <c r="AY1054" t="str">
        <f>VLOOKUP(Sheet1[[#This Row],[NPDES ID2]],Combined_Sheet__Major_Only___2[[NPDES ID2]:[ECHO BFR]],28,FALSE)</f>
        <v>-</v>
      </c>
      <c r="AZ1054" t="str">
        <f>VLOOKUP(Sheet1[[#This Row],[NPDES ID2]],Combined_Sheet__Major_Only___2[[NPDES ID2]:[ECHO BFR]],29,FALSE)</f>
        <v>thickening, preliminaryOps</v>
      </c>
      <c r="BA1054">
        <f>VLOOKUP(Sheet1[[#This Row],[NPDES ID2]],Combined_Sheet__Major_Only___2[[NPDES ID2]:[ECHO BFR]],17,FALSE)</f>
        <v>34.758606999999998</v>
      </c>
      <c r="BB1054">
        <f>VLOOKUP(Sheet1[[#This Row],[NPDES ID2]],Combined_Sheet__Major_Only___2[[NPDES ID2]:[ECHO BFR]],18,FALSE)</f>
        <v>-84.764205000000004</v>
      </c>
      <c r="BC1054" t="str">
        <f>IF(ISNUMBER(SEARCH("aerobic",$AW1054)),"aerobic","")</f>
        <v>aerobic</v>
      </c>
      <c r="BD1054" t="str">
        <f>IF(ISNUMBER(SEARCH("anaer",$AW1054)),"anaer","")</f>
        <v/>
      </c>
      <c r="BE1054" t="str">
        <f>IF(ISNUMBER(SEARCH("thickening",$AZ1054)),"thickening","")</f>
        <v>thickening</v>
      </c>
      <c r="BF1054" s="2" t="str">
        <f>IF(ISNUMBER(SEARCH("airDry",$AW1054)),"airDry","")</f>
        <v/>
      </c>
      <c r="BG1054" s="2" t="str">
        <f>IF(ISNUMBER(SEARCH("heatDry",$AY1054)),"heatDry","")</f>
        <v/>
      </c>
      <c r="BH1054" s="2" t="str">
        <f>IF(AND(ISNUMBER(SEARCH("aerobic",$AW1054)),ISNUMBER(SEARCH("anaer",$AW1054))),"Combined Aer and Anaer.","")</f>
        <v/>
      </c>
    </row>
    <row r="1055" spans="1:60" x14ac:dyDescent="0.3">
      <c r="A1055" s="4">
        <v>1053</v>
      </c>
      <c r="B1055" t="s">
        <v>5084</v>
      </c>
      <c r="C1055">
        <v>395</v>
      </c>
      <c r="D1055">
        <v>402.09745600143901</v>
      </c>
      <c r="E1055">
        <v>402.06280143955081</v>
      </c>
      <c r="F1055">
        <v>311.89553129476889</v>
      </c>
      <c r="G1055">
        <v>496.95268760645922</v>
      </c>
      <c r="H1055">
        <v>-77.303333794610069</v>
      </c>
      <c r="I1055">
        <v>-78.328451888162405</v>
      </c>
      <c r="J1055">
        <v>-90.682119780995649</v>
      </c>
      <c r="K1055">
        <v>-62.653225261052143</v>
      </c>
      <c r="L1055">
        <v>237.1574970981637</v>
      </c>
      <c r="M1055">
        <v>235.91368919748689</v>
      </c>
      <c r="N1055">
        <v>231.40697319124931</v>
      </c>
      <c r="O1055">
        <v>246.6324867713534</v>
      </c>
      <c r="P1055">
        <v>9.3502014715147013</v>
      </c>
      <c r="Q1055">
        <v>9.4298726107437236</v>
      </c>
      <c r="R1055">
        <v>7.7361655086712702</v>
      </c>
      <c r="S1055">
        <v>10.759992169858259</v>
      </c>
      <c r="T1055">
        <v>66.730838765613669</v>
      </c>
      <c r="U1055">
        <v>66.730732944393822</v>
      </c>
      <c r="V1055">
        <v>66.685424455455276</v>
      </c>
      <c r="W1055">
        <v>66.775817189830931</v>
      </c>
      <c r="X1055">
        <v>5003.5919162187683</v>
      </c>
      <c r="Y1055">
        <v>5025.6274846380074</v>
      </c>
      <c r="Z1055">
        <v>4812.4692743354281</v>
      </c>
      <c r="AA1055">
        <v>5125.7637030510969</v>
      </c>
      <c r="AB1055">
        <v>932.8175859784792</v>
      </c>
      <c r="AC1055">
        <v>924.32622437501584</v>
      </c>
      <c r="AD1055">
        <v>785.10934643729001</v>
      </c>
      <c r="AE1055">
        <v>1125.742165081278</v>
      </c>
      <c r="AF1055">
        <v>58.840359290946068</v>
      </c>
      <c r="AG1055">
        <v>58.531635990756293</v>
      </c>
      <c r="AH1055">
        <v>57.41430760470503</v>
      </c>
      <c r="AI1055">
        <v>61.190085755419062</v>
      </c>
      <c r="AJ1055">
        <v>0.49526957029679169</v>
      </c>
      <c r="AK1055">
        <v>0.49526950226924837</v>
      </c>
      <c r="AL1055">
        <v>0.49525997888951839</v>
      </c>
      <c r="AM1055">
        <v>0.49527920164748729</v>
      </c>
      <c r="AN1055">
        <v>0.96320860605196346</v>
      </c>
      <c r="AO1055">
        <v>0.96320860605196335</v>
      </c>
      <c r="AP1055">
        <v>0.96320860605196335</v>
      </c>
      <c r="AQ1055">
        <v>0.96320860605196335</v>
      </c>
      <c r="AR1055">
        <v>12.501881056130591</v>
      </c>
      <c r="AS1055">
        <v>12.5018810561306</v>
      </c>
      <c r="AT1055">
        <v>12.5018810561306</v>
      </c>
      <c r="AU1055">
        <v>12.5018810561306</v>
      </c>
      <c r="AV1055" t="str">
        <f>VLOOKUP(Sheet1[[#This Row],[NPDES ID2]],Combined_Sheet__Major_Only___2[[NPDES ID2]:[ECHO BFR]],3,FALSE)</f>
        <v>IL</v>
      </c>
      <c r="AW1055" t="s">
        <v>41</v>
      </c>
      <c r="AX1055" t="str">
        <f>VLOOKUP(Sheet1[[#This Row],[NPDES ID2]],Combined_Sheet__Major_Only___2[[NPDES ID2]:[ECHO BFR]],27,FALSE)</f>
        <v>other</v>
      </c>
      <c r="AY1055" t="str">
        <f>VLOOKUP(Sheet1[[#This Row],[NPDES ID2]],Combined_Sheet__Major_Only___2[[NPDES ID2]:[ECHO BFR]],28,FALSE)</f>
        <v>-</v>
      </c>
      <c r="AZ1055" t="str">
        <f>VLOOKUP(Sheet1[[#This Row],[NPDES ID2]],Combined_Sheet__Major_Only___2[[NPDES ID2]:[ECHO BFR]],29,FALSE)</f>
        <v>thickening</v>
      </c>
      <c r="BA1055">
        <f>VLOOKUP(Sheet1[[#This Row],[NPDES ID2]],Combined_Sheet__Major_Only___2[[NPDES ID2]:[ECHO BFR]],17,FALSE)</f>
        <v>38.72307</v>
      </c>
      <c r="BB1055">
        <f>VLOOKUP(Sheet1[[#This Row],[NPDES ID2]],Combined_Sheet__Major_Only___2[[NPDES ID2]:[ECHO BFR]],18,FALSE)</f>
        <v>-89.652540000000002</v>
      </c>
      <c r="BC1055" t="str">
        <f>IF(ISNUMBER(SEARCH("aerobic",$AW1055)),"aerobic","")</f>
        <v>aerobic</v>
      </c>
      <c r="BD1055" t="str">
        <f>IF(ISNUMBER(SEARCH("anaer",$AW1055)),"anaer","")</f>
        <v/>
      </c>
      <c r="BE1055" t="str">
        <f>IF(ISNUMBER(SEARCH("thickening",$AZ1055)),"thickening","")</f>
        <v>thickening</v>
      </c>
      <c r="BF1055" s="3" t="str">
        <f>IF(ISNUMBER(SEARCH("airDry",$AW1055)),"airDry","")</f>
        <v/>
      </c>
      <c r="BG1055" s="3" t="str">
        <f>IF(ISNUMBER(SEARCH("heatDry",$AY1055)),"heatDry","")</f>
        <v/>
      </c>
      <c r="BH1055" s="3" t="str">
        <f>IF(AND(ISNUMBER(SEARCH("aerobic",$AW1055)),ISNUMBER(SEARCH("anaer",$AW1055))),"Combined Aer and Anaer.","")</f>
        <v/>
      </c>
    </row>
    <row r="1056" spans="1:60" x14ac:dyDescent="0.3">
      <c r="A1056" s="4">
        <v>1054</v>
      </c>
      <c r="B1056" t="s">
        <v>5089</v>
      </c>
      <c r="C1056">
        <v>395</v>
      </c>
      <c r="D1056">
        <v>389.58679950490438</v>
      </c>
      <c r="E1056">
        <v>389.07937297823821</v>
      </c>
      <c r="F1056">
        <v>302.23994781030098</v>
      </c>
      <c r="G1056">
        <v>482.16335215680618</v>
      </c>
      <c r="H1056">
        <v>-77.149046886321599</v>
      </c>
      <c r="I1056">
        <v>-78.284251445278983</v>
      </c>
      <c r="J1056">
        <v>-90.945210741286374</v>
      </c>
      <c r="K1056">
        <v>-62.143813733039408</v>
      </c>
      <c r="L1056">
        <v>244.75817368124851</v>
      </c>
      <c r="M1056">
        <v>243.57107514889901</v>
      </c>
      <c r="N1056">
        <v>239.26977250116761</v>
      </c>
      <c r="O1056">
        <v>253.80128664880939</v>
      </c>
      <c r="P1056">
        <v>9.336507823439014</v>
      </c>
      <c r="Q1056">
        <v>9.4200132496860718</v>
      </c>
      <c r="R1056">
        <v>7.6609987549357328</v>
      </c>
      <c r="S1056">
        <v>10.714641227812169</v>
      </c>
      <c r="T1056">
        <v>72.719234205136985</v>
      </c>
      <c r="U1056">
        <v>72.719119142213259</v>
      </c>
      <c r="V1056">
        <v>72.66985371876001</v>
      </c>
      <c r="W1056">
        <v>72.768140738266581</v>
      </c>
      <c r="X1056">
        <v>5282.9676008851884</v>
      </c>
      <c r="Y1056">
        <v>5304.5071456829191</v>
      </c>
      <c r="Z1056">
        <v>5096.20067136326</v>
      </c>
      <c r="AA1056">
        <v>5402.1768756829106</v>
      </c>
      <c r="AB1056">
        <v>892.74934550304272</v>
      </c>
      <c r="AC1056">
        <v>886.25857778621207</v>
      </c>
      <c r="AD1056">
        <v>763.85878686834337</v>
      </c>
      <c r="AE1056">
        <v>1054.982025675162</v>
      </c>
      <c r="AF1056">
        <v>60.726132845732018</v>
      </c>
      <c r="AG1056">
        <v>60.431475915548937</v>
      </c>
      <c r="AH1056">
        <v>59.365136401114512</v>
      </c>
      <c r="AI1056">
        <v>62.968680439885063</v>
      </c>
      <c r="AJ1056">
        <v>0.51827931100715974</v>
      </c>
      <c r="AK1056">
        <v>0.5182792400934515</v>
      </c>
      <c r="AL1056">
        <v>0.5182693126260367</v>
      </c>
      <c r="AM1056">
        <v>0.51828935102567897</v>
      </c>
      <c r="AN1056">
        <v>0.9660910081029378</v>
      </c>
      <c r="AO1056">
        <v>0.96609100810293802</v>
      </c>
      <c r="AP1056">
        <v>0.96609100810293802</v>
      </c>
      <c r="AQ1056">
        <v>0.96609100810293802</v>
      </c>
      <c r="AR1056">
        <v>13.65569629810515</v>
      </c>
      <c r="AS1056">
        <v>13.65569629810515</v>
      </c>
      <c r="AT1056">
        <v>13.65569629810515</v>
      </c>
      <c r="AU1056">
        <v>13.65569629810515</v>
      </c>
      <c r="AV1056" t="str">
        <f>VLOOKUP(Sheet1[[#This Row],[NPDES ID2]],Combined_Sheet__Major_Only___2[[NPDES ID2]:[ECHO BFR]],3,FALSE)</f>
        <v>MN</v>
      </c>
      <c r="AW1056" t="s">
        <v>12181</v>
      </c>
      <c r="AX1056" t="str">
        <f>VLOOKUP(Sheet1[[#This Row],[NPDES ID2]],Combined_Sheet__Major_Only___2[[NPDES ID2]:[ECHO BFR]],27,FALSE)</f>
        <v>methaneBioCaptureRecover</v>
      </c>
      <c r="AY1056" t="str">
        <f>VLOOKUP(Sheet1[[#This Row],[NPDES ID2]],Combined_Sheet__Major_Only___2[[NPDES ID2]:[ECHO BFR]],28,FALSE)</f>
        <v>-</v>
      </c>
      <c r="AZ1056" t="str">
        <f>VLOOKUP(Sheet1[[#This Row],[NPDES ID2]],Combined_Sheet__Major_Only___2[[NPDES ID2]:[ECHO BFR]],29,FALSE)</f>
        <v>thickening</v>
      </c>
      <c r="BA1056">
        <f>VLOOKUP(Sheet1[[#This Row],[NPDES ID2]],Combined_Sheet__Major_Only___2[[NPDES ID2]:[ECHO BFR]],17,FALSE)</f>
        <v>46.339869999999998</v>
      </c>
      <c r="BB1056">
        <f>VLOOKUP(Sheet1[[#This Row],[NPDES ID2]],Combined_Sheet__Major_Only___2[[NPDES ID2]:[ECHO BFR]],18,FALSE)</f>
        <v>-94.22739</v>
      </c>
      <c r="BC1056" t="str">
        <f>IF(ISNUMBER(SEARCH("aerobic",$AW1056)),"aerobic","")</f>
        <v/>
      </c>
      <c r="BD1056" t="str">
        <f>IF(ISNUMBER(SEARCH("anaer",$AW1056)),"anaer","")</f>
        <v>anaer</v>
      </c>
      <c r="BE1056" t="str">
        <f>IF(ISNUMBER(SEARCH("thickening",$AZ1056)),"thickening","")</f>
        <v>thickening</v>
      </c>
      <c r="BF1056" s="2" t="str">
        <f>IF(ISNUMBER(SEARCH("airDry",$AW1056)),"airDry","")</f>
        <v/>
      </c>
      <c r="BG1056" s="2" t="str">
        <f>IF(ISNUMBER(SEARCH("heatDry",$AY1056)),"heatDry","")</f>
        <v/>
      </c>
      <c r="BH1056" s="2" t="str">
        <f>IF(AND(ISNUMBER(SEARCH("aerobic",$AW1056)),ISNUMBER(SEARCH("anaer",$AW1056))),"Combined Aer and Anaer.","")</f>
        <v/>
      </c>
    </row>
    <row r="1057" spans="1:60" x14ac:dyDescent="0.3">
      <c r="A1057" s="4">
        <v>1055</v>
      </c>
      <c r="B1057" t="s">
        <v>5094</v>
      </c>
      <c r="C1057">
        <v>392.36</v>
      </c>
      <c r="D1057">
        <v>500.99083706754283</v>
      </c>
      <c r="E1057">
        <v>503.93493931996409</v>
      </c>
      <c r="F1057">
        <v>388.02093006505152</v>
      </c>
      <c r="G1057">
        <v>622.12517546850461</v>
      </c>
      <c r="H1057">
        <v>-78.137975059159032</v>
      </c>
      <c r="I1057">
        <v>-77.550410291456984</v>
      </c>
      <c r="J1057">
        <v>-90.08288045082756</v>
      </c>
      <c r="K1057">
        <v>-66.887242398003494</v>
      </c>
      <c r="L1057">
        <v>189.99277093511611</v>
      </c>
      <c r="M1057">
        <v>188.41823625517441</v>
      </c>
      <c r="N1057">
        <v>182.71334271619909</v>
      </c>
      <c r="O1057">
        <v>201.98686305386059</v>
      </c>
      <c r="P1057">
        <v>9.3607005469985136</v>
      </c>
      <c r="Q1057">
        <v>9.3172404715860289</v>
      </c>
      <c r="R1057">
        <v>8.0901960051688455</v>
      </c>
      <c r="S1057">
        <v>10.628749496396249</v>
      </c>
      <c r="T1057">
        <v>70.764228414180849</v>
      </c>
      <c r="U1057">
        <v>70.764116368356582</v>
      </c>
      <c r="V1057">
        <v>70.716142748353647</v>
      </c>
      <c r="W1057">
        <v>70.81185255443097</v>
      </c>
      <c r="X1057">
        <v>6583.0442898020856</v>
      </c>
      <c r="Y1057">
        <v>6628.1475874371663</v>
      </c>
      <c r="Z1057">
        <v>6189.6990838553011</v>
      </c>
      <c r="AA1057">
        <v>6838.175186718744</v>
      </c>
      <c r="AB1057">
        <v>1613.6381896118619</v>
      </c>
      <c r="AC1057">
        <v>1572.2307889263529</v>
      </c>
      <c r="AD1057">
        <v>1281.6671805288629</v>
      </c>
      <c r="AE1057">
        <v>2126.4949731671531</v>
      </c>
      <c r="AF1057">
        <v>47.455836839808732</v>
      </c>
      <c r="AG1057">
        <v>47.062434333824093</v>
      </c>
      <c r="AH1057">
        <v>45.638253170081633</v>
      </c>
      <c r="AI1057">
        <v>50.450631149457237</v>
      </c>
      <c r="AJ1057">
        <v>0.35676719680027857</v>
      </c>
      <c r="AK1057">
        <v>0.35676713882191441</v>
      </c>
      <c r="AL1057">
        <v>0.35675902399738119</v>
      </c>
      <c r="AM1057">
        <v>0.35677540367256932</v>
      </c>
      <c r="AN1057">
        <v>0.96520096067915062</v>
      </c>
      <c r="AO1057">
        <v>0.96520096067915051</v>
      </c>
      <c r="AP1057">
        <v>0.96520096067915051</v>
      </c>
      <c r="AQ1057">
        <v>0.96520096067915051</v>
      </c>
      <c r="AR1057">
        <v>8.7267298372282163</v>
      </c>
      <c r="AS1057">
        <v>8.7267298372282163</v>
      </c>
      <c r="AT1057">
        <v>8.7267298372282163</v>
      </c>
      <c r="AU1057">
        <v>8.7267298372282163</v>
      </c>
      <c r="AV1057" t="str">
        <f>VLOOKUP(Sheet1[[#This Row],[NPDES ID2]],Combined_Sheet__Major_Only___2[[NPDES ID2]:[ECHO BFR]],3,FALSE)</f>
        <v>MA</v>
      </c>
      <c r="AW1057" t="s">
        <v>54</v>
      </c>
      <c r="AX1057" t="str">
        <f>VLOOKUP(Sheet1[[#This Row],[NPDES ID2]],Combined_Sheet__Major_Only___2[[NPDES ID2]:[ECHO BFR]],27,FALSE)</f>
        <v>-</v>
      </c>
      <c r="AY1057" t="str">
        <f>VLOOKUP(Sheet1[[#This Row],[NPDES ID2]],Combined_Sheet__Major_Only___2[[NPDES ID2]:[ECHO BFR]],28,FALSE)</f>
        <v>-</v>
      </c>
      <c r="AZ1057" t="str">
        <f>VLOOKUP(Sheet1[[#This Row],[NPDES ID2]],Combined_Sheet__Major_Only___2[[NPDES ID2]:[ECHO BFR]],29,FALSE)</f>
        <v>preliminaryOps, thickening</v>
      </c>
      <c r="BA1057">
        <f>VLOOKUP(Sheet1[[#This Row],[NPDES ID2]],Combined_Sheet__Major_Only___2[[NPDES ID2]:[ECHO BFR]],17,FALSE)</f>
        <v>41.908425000000001</v>
      </c>
      <c r="BB1057">
        <f>VLOOKUP(Sheet1[[#This Row],[NPDES ID2]],Combined_Sheet__Major_Only___2[[NPDES ID2]:[ECHO BFR]],18,FALSE)</f>
        <v>-70.917488000000006</v>
      </c>
      <c r="BC1057" t="str">
        <f>IF(ISNUMBER(SEARCH("aerobic",$AW1057)),"aerobic","")</f>
        <v/>
      </c>
      <c r="BD1057" t="str">
        <f>IF(ISNUMBER(SEARCH("anaer",$AW1057)),"anaer","")</f>
        <v/>
      </c>
      <c r="BE1057" t="str">
        <f>IF(ISNUMBER(SEARCH("thickening",$AZ1057)),"thickening","")</f>
        <v>thickening</v>
      </c>
      <c r="BF1057" s="3" t="str">
        <f>IF(ISNUMBER(SEARCH("airDry",$AW1057)),"airDry","")</f>
        <v/>
      </c>
      <c r="BG1057" s="3" t="str">
        <f>IF(ISNUMBER(SEARCH("heatDry",$AY1057)),"heatDry","")</f>
        <v/>
      </c>
      <c r="BH1057" s="3" t="str">
        <f>IF(AND(ISNUMBER(SEARCH("aerobic",$AW1057)),ISNUMBER(SEARCH("anaer",$AW1057))),"Combined Aer and Anaer.","")</f>
        <v/>
      </c>
    </row>
    <row r="1058" spans="1:60" x14ac:dyDescent="0.3">
      <c r="A1058" s="4">
        <v>1056</v>
      </c>
      <c r="B1058" t="s">
        <v>5099</v>
      </c>
      <c r="C1058">
        <v>391.87200000000001</v>
      </c>
      <c r="D1058">
        <v>397.00767057894473</v>
      </c>
      <c r="E1058">
        <v>396.75408548514667</v>
      </c>
      <c r="F1058">
        <v>307.70302990630842</v>
      </c>
      <c r="G1058">
        <v>491.16144234372382</v>
      </c>
      <c r="H1058">
        <v>-77.204962240740599</v>
      </c>
      <c r="I1058">
        <v>-78.276546471230034</v>
      </c>
      <c r="J1058">
        <v>-90.813881369654695</v>
      </c>
      <c r="K1058">
        <v>-62.352607101109072</v>
      </c>
      <c r="L1058">
        <v>239.4855588687779</v>
      </c>
      <c r="M1058">
        <v>238.28300935940109</v>
      </c>
      <c r="N1058">
        <v>233.92554115639999</v>
      </c>
      <c r="O1058">
        <v>248.6467222387929</v>
      </c>
      <c r="P1058">
        <v>9.268587201427593</v>
      </c>
      <c r="Q1058">
        <v>9.3392291080668244</v>
      </c>
      <c r="R1058">
        <v>7.6239730469894473</v>
      </c>
      <c r="S1058">
        <v>10.646408968937751</v>
      </c>
      <c r="T1058">
        <v>84.088996761561376</v>
      </c>
      <c r="U1058">
        <v>84.0888641520378</v>
      </c>
      <c r="V1058">
        <v>84.032085963881869</v>
      </c>
      <c r="W1058">
        <v>84.145361330166381</v>
      </c>
      <c r="X1058">
        <v>6194.1827025268331</v>
      </c>
      <c r="Y1058">
        <v>6220.3296682415621</v>
      </c>
      <c r="Z1058">
        <v>5967.5171576230177</v>
      </c>
      <c r="AA1058">
        <v>6338.9389881997986</v>
      </c>
      <c r="AB1058">
        <v>1288.441581540807</v>
      </c>
      <c r="AC1058">
        <v>1273.031274183501</v>
      </c>
      <c r="AD1058">
        <v>1063.843937759638</v>
      </c>
      <c r="AE1058">
        <v>1585.9509235610519</v>
      </c>
      <c r="AF1058">
        <v>59.892441134594428</v>
      </c>
      <c r="AG1058">
        <v>59.591550987316687</v>
      </c>
      <c r="AH1058">
        <v>58.502754240886787</v>
      </c>
      <c r="AI1058">
        <v>62.182279682833247</v>
      </c>
      <c r="AJ1058">
        <v>0.5081048291898701</v>
      </c>
      <c r="AK1058">
        <v>0.50810474933902472</v>
      </c>
      <c r="AL1058">
        <v>0.50809357266668342</v>
      </c>
      <c r="AM1058">
        <v>0.50811613262744404</v>
      </c>
      <c r="AN1058">
        <v>0.97048176705361755</v>
      </c>
      <c r="AO1058">
        <v>0.97048176705361755</v>
      </c>
      <c r="AP1058">
        <v>0.97048176705361755</v>
      </c>
      <c r="AQ1058">
        <v>0.97048176705361755</v>
      </c>
      <c r="AR1058">
        <v>11.981179534913689</v>
      </c>
      <c r="AS1058">
        <v>11.981179534913689</v>
      </c>
      <c r="AT1058">
        <v>11.981179534913689</v>
      </c>
      <c r="AU1058">
        <v>11.981179534913689</v>
      </c>
      <c r="AV1058" t="str">
        <f>VLOOKUP(Sheet1[[#This Row],[NPDES ID2]],Combined_Sheet__Major_Only___2[[NPDES ID2]:[ECHO BFR]],3,FALSE)</f>
        <v>IL</v>
      </c>
      <c r="AW1058" t="s">
        <v>12182</v>
      </c>
      <c r="AX1058" t="str">
        <f>VLOOKUP(Sheet1[[#This Row],[NPDES ID2]],Combined_Sheet__Major_Only___2[[NPDES ID2]:[ECHO BFR]],27,FALSE)</f>
        <v>methaneBioCaptureRecover</v>
      </c>
      <c r="AY1058" t="str">
        <f>VLOOKUP(Sheet1[[#This Row],[NPDES ID2]],Combined_Sheet__Major_Only___2[[NPDES ID2]:[ECHO BFR]],28,FALSE)</f>
        <v>-</v>
      </c>
      <c r="AZ1058" t="str">
        <f>VLOOKUP(Sheet1[[#This Row],[NPDES ID2]],Combined_Sheet__Major_Only___2[[NPDES ID2]:[ECHO BFR]],29,FALSE)</f>
        <v>thickening</v>
      </c>
      <c r="BA1058">
        <f>VLOOKUP(Sheet1[[#This Row],[NPDES ID2]],Combined_Sheet__Major_Only___2[[NPDES ID2]:[ECHO BFR]],17,FALSE)</f>
        <v>42.154898000000003</v>
      </c>
      <c r="BB1058">
        <f>VLOOKUP(Sheet1[[#This Row],[NPDES ID2]],Combined_Sheet__Major_Only___2[[NPDES ID2]:[ECHO BFR]],18,FALSE)</f>
        <v>-88.294291999999999</v>
      </c>
      <c r="BC1058" t="str">
        <f>IF(ISNUMBER(SEARCH("aerobic",$AW1058)),"aerobic","")</f>
        <v>aerobic</v>
      </c>
      <c r="BD1058" t="str">
        <f>IF(ISNUMBER(SEARCH("anaer",$AW1058)),"anaer","")</f>
        <v>anaer</v>
      </c>
      <c r="BE1058" t="str">
        <f>IF(ISNUMBER(SEARCH("thickening",$AZ1058)),"thickening","")</f>
        <v>thickening</v>
      </c>
      <c r="BF1058" s="2" t="str">
        <f>IF(ISNUMBER(SEARCH("airDry",$AW1058)),"airDry","")</f>
        <v/>
      </c>
      <c r="BG1058" s="2" t="str">
        <f>IF(ISNUMBER(SEARCH("heatDry",$AY1058)),"heatDry","")</f>
        <v/>
      </c>
      <c r="BH1058" s="2" t="str">
        <f>IF(AND(ISNUMBER(SEARCH("aerobic",$AW1058)),ISNUMBER(SEARCH("anaer",$AW1058))),"Combined Aer and Anaer.","")</f>
        <v>Combined Aer and Anaer.</v>
      </c>
    </row>
    <row r="1059" spans="1:60" x14ac:dyDescent="0.3">
      <c r="A1059" s="4">
        <v>1057</v>
      </c>
      <c r="B1059" t="s">
        <v>5104</v>
      </c>
      <c r="C1059">
        <v>391.50299999999999</v>
      </c>
      <c r="D1059">
        <v>461.49351113817551</v>
      </c>
      <c r="E1059">
        <v>462.81626323153603</v>
      </c>
      <c r="F1059">
        <v>357.42810662236928</v>
      </c>
      <c r="G1059">
        <v>570.45975270922622</v>
      </c>
      <c r="H1059">
        <v>-77.853688560582981</v>
      </c>
      <c r="I1059">
        <v>-77.884580197576696</v>
      </c>
      <c r="J1059">
        <v>-90.640986708289176</v>
      </c>
      <c r="K1059">
        <v>-64.939962593925031</v>
      </c>
      <c r="L1059">
        <v>206.0270945643272</v>
      </c>
      <c r="M1059">
        <v>204.5781387693236</v>
      </c>
      <c r="N1059">
        <v>199.32814353556239</v>
      </c>
      <c r="O1059">
        <v>217.06477744016641</v>
      </c>
      <c r="P1059">
        <v>9.316115694400402</v>
      </c>
      <c r="Q1059">
        <v>9.2873167127747784</v>
      </c>
      <c r="R1059">
        <v>7.8918741491022653</v>
      </c>
      <c r="S1059">
        <v>10.607202791525051</v>
      </c>
      <c r="T1059">
        <v>77.400512522475793</v>
      </c>
      <c r="U1059">
        <v>77.400390235081289</v>
      </c>
      <c r="V1059">
        <v>77.348031577065612</v>
      </c>
      <c r="W1059">
        <v>77.452489756474264</v>
      </c>
      <c r="X1059">
        <v>6623.6001324779172</v>
      </c>
      <c r="Y1059">
        <v>6662.4920926823324</v>
      </c>
      <c r="Z1059">
        <v>6286.126454311111</v>
      </c>
      <c r="AA1059">
        <v>6841.0425805109944</v>
      </c>
      <c r="AB1059">
        <v>1347.3251950343599</v>
      </c>
      <c r="AC1059">
        <v>1325.8610039893119</v>
      </c>
      <c r="AD1059">
        <v>1115.805581409717</v>
      </c>
      <c r="AE1059">
        <v>1684.538105095523</v>
      </c>
      <c r="AF1059">
        <v>51.573462641343852</v>
      </c>
      <c r="AG1059">
        <v>51.210626940118331</v>
      </c>
      <c r="AH1059">
        <v>49.89725254305116</v>
      </c>
      <c r="AI1059">
        <v>54.335344209449673</v>
      </c>
      <c r="AJ1059">
        <v>0.40676924229176892</v>
      </c>
      <c r="AK1059">
        <v>0.40676917759727588</v>
      </c>
      <c r="AL1059">
        <v>0.40676012249591031</v>
      </c>
      <c r="AM1059">
        <v>0.40677840009949678</v>
      </c>
      <c r="AN1059">
        <v>0.96804787825465166</v>
      </c>
      <c r="AO1059">
        <v>0.96804787825465199</v>
      </c>
      <c r="AP1059">
        <v>0.96804787825465199</v>
      </c>
      <c r="AQ1059">
        <v>0.96804787825465199</v>
      </c>
      <c r="AR1059">
        <v>10.44178605526975</v>
      </c>
      <c r="AS1059">
        <v>10.44178605526975</v>
      </c>
      <c r="AT1059">
        <v>10.44178605526975</v>
      </c>
      <c r="AU1059">
        <v>10.44178605526975</v>
      </c>
      <c r="AV1059" t="str">
        <f>VLOOKUP(Sheet1[[#This Row],[NPDES ID2]],Combined_Sheet__Major_Only___2[[NPDES ID2]:[ECHO BFR]],3,FALSE)</f>
        <v>CT</v>
      </c>
      <c r="AW1059" t="s">
        <v>54</v>
      </c>
      <c r="AX1059" t="str">
        <f>VLOOKUP(Sheet1[[#This Row],[NPDES ID2]],Combined_Sheet__Major_Only___2[[NPDES ID2]:[ECHO BFR]],27,FALSE)</f>
        <v>-</v>
      </c>
      <c r="AY1059" t="str">
        <f>VLOOKUP(Sheet1[[#This Row],[NPDES ID2]],Combined_Sheet__Major_Only___2[[NPDES ID2]:[ECHO BFR]],28,FALSE)</f>
        <v>-</v>
      </c>
      <c r="AZ1059" t="str">
        <f>VLOOKUP(Sheet1[[#This Row],[NPDES ID2]],Combined_Sheet__Major_Only___2[[NPDES ID2]:[ECHO BFR]],29,FALSE)</f>
        <v>thickening</v>
      </c>
      <c r="BA1059">
        <f>VLOOKUP(Sheet1[[#This Row],[NPDES ID2]],Combined_Sheet__Major_Only___2[[NPDES ID2]:[ECHO BFR]],17,FALSE)</f>
        <v>41.331139999999998</v>
      </c>
      <c r="BB1059">
        <f>VLOOKUP(Sheet1[[#This Row],[NPDES ID2]],Combined_Sheet__Major_Only___2[[NPDES ID2]:[ECHO BFR]],18,FALSE)</f>
        <v>-73.080290000000005</v>
      </c>
      <c r="BC1059" t="str">
        <f>IF(ISNUMBER(SEARCH("aerobic",$AW1059)),"aerobic","")</f>
        <v/>
      </c>
      <c r="BD1059" t="str">
        <f>IF(ISNUMBER(SEARCH("anaer",$AW1059)),"anaer","")</f>
        <v/>
      </c>
      <c r="BE1059" t="str">
        <f>IF(ISNUMBER(SEARCH("thickening",$AZ1059)),"thickening","")</f>
        <v>thickening</v>
      </c>
      <c r="BF1059" s="3" t="str">
        <f>IF(ISNUMBER(SEARCH("airDry",$AW1059)),"airDry","")</f>
        <v/>
      </c>
      <c r="BG1059" s="3" t="str">
        <f>IF(ISNUMBER(SEARCH("heatDry",$AY1059)),"heatDry","")</f>
        <v/>
      </c>
      <c r="BH1059" s="3" t="str">
        <f>IF(AND(ISNUMBER(SEARCH("aerobic",$AW1059)),ISNUMBER(SEARCH("anaer",$AW1059))),"Combined Aer and Anaer.","")</f>
        <v/>
      </c>
    </row>
    <row r="1060" spans="1:60" x14ac:dyDescent="0.3">
      <c r="A1060" s="4">
        <v>1058</v>
      </c>
      <c r="B1060" t="s">
        <v>5108</v>
      </c>
      <c r="C1060">
        <v>389.74200000000002</v>
      </c>
      <c r="D1060">
        <v>371.70199164175222</v>
      </c>
      <c r="E1060">
        <v>370.47743863124651</v>
      </c>
      <c r="F1060">
        <v>288.01018774376092</v>
      </c>
      <c r="G1060">
        <v>461.28389483968022</v>
      </c>
      <c r="H1060">
        <v>-76.833929230166447</v>
      </c>
      <c r="I1060">
        <v>-78.053042744395938</v>
      </c>
      <c r="J1060">
        <v>-91.012222706446593</v>
      </c>
      <c r="K1060">
        <v>-60.795957693373772</v>
      </c>
      <c r="L1060">
        <v>255.24848839842329</v>
      </c>
      <c r="M1060">
        <v>254.1799286602168</v>
      </c>
      <c r="N1060">
        <v>250.30759876270969</v>
      </c>
      <c r="O1060">
        <v>263.38962269137778</v>
      </c>
      <c r="P1060">
        <v>9.1866588288577535</v>
      </c>
      <c r="Q1060">
        <v>9.2932765408604112</v>
      </c>
      <c r="R1060">
        <v>7.4646053903630776</v>
      </c>
      <c r="S1060">
        <v>10.513278715788051</v>
      </c>
      <c r="T1060">
        <v>109.4818406689085</v>
      </c>
      <c r="U1060">
        <v>109.4816688714012</v>
      </c>
      <c r="V1060">
        <v>109.4081119281516</v>
      </c>
      <c r="W1060">
        <v>109.5548617621985</v>
      </c>
      <c r="X1060">
        <v>7524.6311049657561</v>
      </c>
      <c r="Y1060">
        <v>7551.1135822374472</v>
      </c>
      <c r="Z1060">
        <v>7294.7809390356279</v>
      </c>
      <c r="AA1060">
        <v>7671.0317518138363</v>
      </c>
      <c r="AB1060">
        <v>1514.0546400647211</v>
      </c>
      <c r="AC1060">
        <v>1496.8413452790239</v>
      </c>
      <c r="AD1060">
        <v>1259.865595575671</v>
      </c>
      <c r="AE1060">
        <v>1846.0565949178711</v>
      </c>
      <c r="AF1060">
        <v>64.183616871046596</v>
      </c>
      <c r="AG1060">
        <v>63.914745005133369</v>
      </c>
      <c r="AH1060">
        <v>62.942174711396817</v>
      </c>
      <c r="AI1060">
        <v>66.229249233021307</v>
      </c>
      <c r="AJ1060">
        <v>0.56050630639521348</v>
      </c>
      <c r="AK1060">
        <v>0.56050620773861293</v>
      </c>
      <c r="AL1060">
        <v>0.56049240105568576</v>
      </c>
      <c r="AM1060">
        <v>0.56052026973177338</v>
      </c>
      <c r="AN1060">
        <v>0.97710328834321614</v>
      </c>
      <c r="AO1060">
        <v>0.97710328834321636</v>
      </c>
      <c r="AP1060">
        <v>0.97710328834321636</v>
      </c>
      <c r="AQ1060">
        <v>0.97710328834321636</v>
      </c>
      <c r="AR1060">
        <v>13.07210013599722</v>
      </c>
      <c r="AS1060">
        <v>13.072100135997211</v>
      </c>
      <c r="AT1060">
        <v>13.072100135997211</v>
      </c>
      <c r="AU1060">
        <v>13.072100135997211</v>
      </c>
      <c r="AV1060" t="str">
        <f>VLOOKUP(Sheet1[[#This Row],[NPDES ID2]],Combined_Sheet__Major_Only___2[[NPDES ID2]:[ECHO BFR]],3,FALSE)</f>
        <v>TX</v>
      </c>
      <c r="AW1060" t="s">
        <v>41</v>
      </c>
      <c r="AX1060" t="str">
        <f>VLOOKUP(Sheet1[[#This Row],[NPDES ID2]],Combined_Sheet__Major_Only___2[[NPDES ID2]:[ECHO BFR]],27,FALSE)</f>
        <v>other</v>
      </c>
      <c r="AY1060" t="str">
        <f>VLOOKUP(Sheet1[[#This Row],[NPDES ID2]],Combined_Sheet__Major_Only___2[[NPDES ID2]:[ECHO BFR]],28,FALSE)</f>
        <v>-</v>
      </c>
      <c r="AZ1060" t="str">
        <f>VLOOKUP(Sheet1[[#This Row],[NPDES ID2]],Combined_Sheet__Major_Only___2[[NPDES ID2]:[ECHO BFR]],29,FALSE)</f>
        <v>thickening</v>
      </c>
      <c r="BA1060">
        <f>VLOOKUP(Sheet1[[#This Row],[NPDES ID2]],Combined_Sheet__Major_Only___2[[NPDES ID2]:[ECHO BFR]],17,FALSE)</f>
        <v>32.158786999999997</v>
      </c>
      <c r="BB1060">
        <f>VLOOKUP(Sheet1[[#This Row],[NPDES ID2]],Combined_Sheet__Major_Only___2[[NPDES ID2]:[ECHO BFR]],18,FALSE)</f>
        <v>-94.293073000000007</v>
      </c>
      <c r="BC1060" t="str">
        <f>IF(ISNUMBER(SEARCH("aerobic",$AW1060)),"aerobic","")</f>
        <v>aerobic</v>
      </c>
      <c r="BD1060" t="str">
        <f>IF(ISNUMBER(SEARCH("anaer",$AW1060)),"anaer","")</f>
        <v/>
      </c>
      <c r="BE1060" t="str">
        <f>IF(ISNUMBER(SEARCH("thickening",$AZ1060)),"thickening","")</f>
        <v>thickening</v>
      </c>
      <c r="BF1060" s="2" t="str">
        <f>IF(ISNUMBER(SEARCH("airDry",$AW1060)),"airDry","")</f>
        <v/>
      </c>
      <c r="BG1060" s="2" t="str">
        <f>IF(ISNUMBER(SEARCH("heatDry",$AY1060)),"heatDry","")</f>
        <v/>
      </c>
      <c r="BH1060" s="2" t="str">
        <f>IF(AND(ISNUMBER(SEARCH("aerobic",$AW1060)),ISNUMBER(SEARCH("anaer",$AW1060))),"Combined Aer and Anaer.","")</f>
        <v/>
      </c>
    </row>
    <row r="1061" spans="1:60" x14ac:dyDescent="0.3">
      <c r="A1061" s="4">
        <v>1059</v>
      </c>
      <c r="B1061" t="s">
        <v>5112</v>
      </c>
      <c r="C1061">
        <v>388</v>
      </c>
      <c r="D1061">
        <v>366.73428277567291</v>
      </c>
      <c r="E1061">
        <v>365.32256423367488</v>
      </c>
      <c r="F1061">
        <v>284.0401862659055</v>
      </c>
      <c r="G1061">
        <v>455.47910083203402</v>
      </c>
      <c r="H1061">
        <v>-76.775838281040905</v>
      </c>
      <c r="I1061">
        <v>-78.058420603176558</v>
      </c>
      <c r="J1061">
        <v>-90.890069978228155</v>
      </c>
      <c r="K1061">
        <v>-60.397664316854687</v>
      </c>
      <c r="L1061">
        <v>258.27696332589147</v>
      </c>
      <c r="M1061">
        <v>257.24425745561149</v>
      </c>
      <c r="N1061">
        <v>253.5023557377163</v>
      </c>
      <c r="O1061">
        <v>266.14397885140932</v>
      </c>
      <c r="P1061">
        <v>9.1377813921689661</v>
      </c>
      <c r="Q1061">
        <v>9.2527055184976224</v>
      </c>
      <c r="R1061">
        <v>7.398001297829528</v>
      </c>
      <c r="S1061">
        <v>10.49402791127102</v>
      </c>
      <c r="T1061">
        <v>63.663341440130047</v>
      </c>
      <c r="U1061">
        <v>63.663240352883143</v>
      </c>
      <c r="V1061">
        <v>63.619958765167738</v>
      </c>
      <c r="W1061">
        <v>63.706307728758702</v>
      </c>
      <c r="X1061">
        <v>4304.8138051276601</v>
      </c>
      <c r="Y1061">
        <v>4319.2520700207187</v>
      </c>
      <c r="Z1061">
        <v>4179.2604836868804</v>
      </c>
      <c r="AA1061">
        <v>4384.7707862040543</v>
      </c>
      <c r="AB1061">
        <v>780.80073566507633</v>
      </c>
      <c r="AC1061">
        <v>774.12342370359579</v>
      </c>
      <c r="AD1061">
        <v>661.62084444138691</v>
      </c>
      <c r="AE1061">
        <v>933.56869413141931</v>
      </c>
      <c r="AF1061">
        <v>65.236175486307289</v>
      </c>
      <c r="AG1061">
        <v>64.975206969885491</v>
      </c>
      <c r="AH1061">
        <v>64.03088373729355</v>
      </c>
      <c r="AI1061">
        <v>67.222181764511902</v>
      </c>
      <c r="AJ1061">
        <v>0.573370871449706</v>
      </c>
      <c r="AK1061">
        <v>0.57337080107449268</v>
      </c>
      <c r="AL1061">
        <v>0.57336094780916635</v>
      </c>
      <c r="AM1061">
        <v>0.57338083639343707</v>
      </c>
      <c r="AN1061">
        <v>0.96153368643595982</v>
      </c>
      <c r="AO1061">
        <v>0.96153368643596016</v>
      </c>
      <c r="AP1061">
        <v>0.96153368643596016</v>
      </c>
      <c r="AQ1061">
        <v>0.96153368643596016</v>
      </c>
      <c r="AR1061">
        <v>14.079209215098681</v>
      </c>
      <c r="AS1061">
        <v>14.079209215098681</v>
      </c>
      <c r="AT1061">
        <v>14.079209215098681</v>
      </c>
      <c r="AU1061">
        <v>14.079209215098681</v>
      </c>
      <c r="AV1061" t="str">
        <f>VLOOKUP(Sheet1[[#This Row],[NPDES ID2]],Combined_Sheet__Major_Only___2[[NPDES ID2]:[ECHO BFR]],3,FALSE)</f>
        <v>CO</v>
      </c>
      <c r="AW1061" t="s">
        <v>41</v>
      </c>
      <c r="AX1061" t="str">
        <f>VLOOKUP(Sheet1[[#This Row],[NPDES ID2]],Combined_Sheet__Major_Only___2[[NPDES ID2]:[ECHO BFR]],27,FALSE)</f>
        <v>other</v>
      </c>
      <c r="AY1061" t="str">
        <f>VLOOKUP(Sheet1[[#This Row],[NPDES ID2]],Combined_Sheet__Major_Only___2[[NPDES ID2]:[ECHO BFR]],28,FALSE)</f>
        <v>-</v>
      </c>
      <c r="AZ1061" t="str">
        <f>VLOOKUP(Sheet1[[#This Row],[NPDES ID2]],Combined_Sheet__Major_Only___2[[NPDES ID2]:[ECHO BFR]],29,FALSE)</f>
        <v>thickening</v>
      </c>
      <c r="BA1061">
        <f>VLOOKUP(Sheet1[[#This Row],[NPDES ID2]],Combined_Sheet__Major_Only___2[[NPDES ID2]:[ECHO BFR]],17,FALSE)</f>
        <v>40.439149999999998</v>
      </c>
      <c r="BB1061">
        <f>VLOOKUP(Sheet1[[#This Row],[NPDES ID2]],Combined_Sheet__Major_Only___2[[NPDES ID2]:[ECHO BFR]],18,FALSE)</f>
        <v>-104.87335299999999</v>
      </c>
      <c r="BC1061" t="str">
        <f>IF(ISNUMBER(SEARCH("aerobic",$AW1061)),"aerobic","")</f>
        <v>aerobic</v>
      </c>
      <c r="BD1061" t="str">
        <f>IF(ISNUMBER(SEARCH("anaer",$AW1061)),"anaer","")</f>
        <v/>
      </c>
      <c r="BE1061" t="str">
        <f>IF(ISNUMBER(SEARCH("thickening",$AZ1061)),"thickening","")</f>
        <v>thickening</v>
      </c>
      <c r="BF1061" s="3" t="str">
        <f>IF(ISNUMBER(SEARCH("airDry",$AW1061)),"airDry","")</f>
        <v/>
      </c>
      <c r="BG1061" s="3" t="str">
        <f>IF(ISNUMBER(SEARCH("heatDry",$AY1061)),"heatDry","")</f>
        <v/>
      </c>
      <c r="BH1061" s="3" t="str">
        <f>IF(AND(ISNUMBER(SEARCH("aerobic",$AW1061)),ISNUMBER(SEARCH("anaer",$AW1061))),"Combined Aer and Anaer.","")</f>
        <v/>
      </c>
    </row>
    <row r="1062" spans="1:60" x14ac:dyDescent="0.3">
      <c r="A1062" s="4">
        <v>1060</v>
      </c>
      <c r="B1062" t="s">
        <v>5117</v>
      </c>
      <c r="C1062">
        <v>387.56</v>
      </c>
      <c r="D1062">
        <v>500.77950396168308</v>
      </c>
      <c r="E1062">
        <v>503.6459065613281</v>
      </c>
      <c r="F1062">
        <v>387.32304723328252</v>
      </c>
      <c r="G1062">
        <v>621.61190375676301</v>
      </c>
      <c r="H1062">
        <v>-78.081767662552863</v>
      </c>
      <c r="I1062">
        <v>-77.535192047830066</v>
      </c>
      <c r="J1062">
        <v>-90.096481845628801</v>
      </c>
      <c r="K1062">
        <v>-66.684430956274866</v>
      </c>
      <c r="L1062">
        <v>189.2122613930747</v>
      </c>
      <c r="M1062">
        <v>187.6685166166948</v>
      </c>
      <c r="N1062">
        <v>182.07465583975059</v>
      </c>
      <c r="O1062">
        <v>200.97282148700489</v>
      </c>
      <c r="P1062">
        <v>9.2439806313895332</v>
      </c>
      <c r="Q1062">
        <v>9.2073279149291167</v>
      </c>
      <c r="R1062">
        <v>7.9734828473658874</v>
      </c>
      <c r="S1062">
        <v>10.48795669682722</v>
      </c>
      <c r="T1062">
        <v>126.06988777605321</v>
      </c>
      <c r="U1062">
        <v>126.0696903787302</v>
      </c>
      <c r="V1062">
        <v>125.9851726001795</v>
      </c>
      <c r="W1062">
        <v>126.1537898568025</v>
      </c>
      <c r="X1062">
        <v>11631.95214894526</v>
      </c>
      <c r="Y1062">
        <v>11710.56016936127</v>
      </c>
      <c r="Z1062">
        <v>10947.224230100301</v>
      </c>
      <c r="AA1062">
        <v>12075.713642121769</v>
      </c>
      <c r="AB1062">
        <v>2491.3043207833298</v>
      </c>
      <c r="AC1062">
        <v>2441.7115416818069</v>
      </c>
      <c r="AD1062">
        <v>2036.7616406355171</v>
      </c>
      <c r="AE1062">
        <v>3166.7338516833938</v>
      </c>
      <c r="AF1062">
        <v>47.846599950119007</v>
      </c>
      <c r="AG1062">
        <v>47.456070914299119</v>
      </c>
      <c r="AH1062">
        <v>46.042554251711877</v>
      </c>
      <c r="AI1062">
        <v>50.819132381701372</v>
      </c>
      <c r="AJ1062">
        <v>0.36150704734714589</v>
      </c>
      <c r="AK1062">
        <v>0.36150697039471069</v>
      </c>
      <c r="AL1062">
        <v>0.36149620452105258</v>
      </c>
      <c r="AM1062">
        <v>0.36151793546254563</v>
      </c>
      <c r="AN1062">
        <v>0.98002970300901271</v>
      </c>
      <c r="AO1062">
        <v>0.98002970300901282</v>
      </c>
      <c r="AP1062">
        <v>0.98002970300901282</v>
      </c>
      <c r="AQ1062">
        <v>0.98002970300901282</v>
      </c>
      <c r="AR1062">
        <v>9.4239462506114524</v>
      </c>
      <c r="AS1062">
        <v>9.4239462506114506</v>
      </c>
      <c r="AT1062">
        <v>9.4239462506114506</v>
      </c>
      <c r="AU1062">
        <v>9.4239462506114506</v>
      </c>
      <c r="AV1062" t="str">
        <f>VLOOKUP(Sheet1[[#This Row],[NPDES ID2]],Combined_Sheet__Major_Only___2[[NPDES ID2]:[ECHO BFR]],3,FALSE)</f>
        <v>UT</v>
      </c>
      <c r="AW1062" t="s">
        <v>54</v>
      </c>
      <c r="AX1062" t="str">
        <f>VLOOKUP(Sheet1[[#This Row],[NPDES ID2]],Combined_Sheet__Major_Only___2[[NPDES ID2]:[ECHO BFR]],27,FALSE)</f>
        <v>-</v>
      </c>
      <c r="AY1062" t="str">
        <f>VLOOKUP(Sheet1[[#This Row],[NPDES ID2]],Combined_Sheet__Major_Only___2[[NPDES ID2]:[ECHO BFR]],28,FALSE)</f>
        <v>-</v>
      </c>
      <c r="AZ1062" t="str">
        <f>VLOOKUP(Sheet1[[#This Row],[NPDES ID2]],Combined_Sheet__Major_Only___2[[NPDES ID2]:[ECHO BFR]],29,FALSE)</f>
        <v>thickening</v>
      </c>
      <c r="BA1062">
        <f>VLOOKUP(Sheet1[[#This Row],[NPDES ID2]],Combined_Sheet__Major_Only___2[[NPDES ID2]:[ECHO BFR]],17,FALSE)</f>
        <v>38.579427000000003</v>
      </c>
      <c r="BB1062">
        <f>VLOOKUP(Sheet1[[#This Row],[NPDES ID2]],Combined_Sheet__Major_Only___2[[NPDES ID2]:[ECHO BFR]],18,FALSE)</f>
        <v>-109.581535</v>
      </c>
      <c r="BC1062" t="str">
        <f>IF(ISNUMBER(SEARCH("aerobic",$AW1062)),"aerobic","")</f>
        <v/>
      </c>
      <c r="BD1062" t="str">
        <f>IF(ISNUMBER(SEARCH("anaer",$AW1062)),"anaer","")</f>
        <v/>
      </c>
      <c r="BE1062" t="str">
        <f>IF(ISNUMBER(SEARCH("thickening",$AZ1062)),"thickening","")</f>
        <v>thickening</v>
      </c>
      <c r="BF1062" s="2" t="str">
        <f>IF(ISNUMBER(SEARCH("airDry",$AW1062)),"airDry","")</f>
        <v/>
      </c>
      <c r="BG1062" s="2" t="str">
        <f>IF(ISNUMBER(SEARCH("heatDry",$AY1062)),"heatDry","")</f>
        <v/>
      </c>
      <c r="BH1062" s="2" t="str">
        <f>IF(AND(ISNUMBER(SEARCH("aerobic",$AW1062)),ISNUMBER(SEARCH("anaer",$AW1062))),"Combined Aer and Anaer.","")</f>
        <v/>
      </c>
    </row>
    <row r="1063" spans="1:60" x14ac:dyDescent="0.3">
      <c r="A1063" s="4">
        <v>1061</v>
      </c>
      <c r="B1063" t="s">
        <v>5122</v>
      </c>
      <c r="C1063">
        <v>386.5</v>
      </c>
      <c r="D1063">
        <v>374.84171637826148</v>
      </c>
      <c r="E1063">
        <v>373.69308016871412</v>
      </c>
      <c r="F1063">
        <v>290.17032554389749</v>
      </c>
      <c r="G1063">
        <v>465.23059962116668</v>
      </c>
      <c r="H1063">
        <v>-76.854985555200571</v>
      </c>
      <c r="I1063">
        <v>-78.084762545378396</v>
      </c>
      <c r="J1063">
        <v>-91.053970378245694</v>
      </c>
      <c r="K1063">
        <v>-60.892483778086387</v>
      </c>
      <c r="L1063">
        <v>252.3421255505483</v>
      </c>
      <c r="M1063">
        <v>251.2765929881692</v>
      </c>
      <c r="N1063">
        <v>247.4153089744583</v>
      </c>
      <c r="O1063">
        <v>260.46005125124469</v>
      </c>
      <c r="P1063">
        <v>9.111726460077394</v>
      </c>
      <c r="Q1063">
        <v>9.2154679824138306</v>
      </c>
      <c r="R1063">
        <v>7.4079157223954937</v>
      </c>
      <c r="S1063">
        <v>10.421108200333039</v>
      </c>
      <c r="T1063">
        <v>107.55158468598751</v>
      </c>
      <c r="U1063">
        <v>107.55141586738399</v>
      </c>
      <c r="V1063">
        <v>107.4791343737265</v>
      </c>
      <c r="W1063">
        <v>107.6233396211211</v>
      </c>
      <c r="X1063">
        <v>7414.9403747775277</v>
      </c>
      <c r="Y1063">
        <v>7441.2648405369819</v>
      </c>
      <c r="Z1063">
        <v>7186.4910353224932</v>
      </c>
      <c r="AA1063">
        <v>7560.46227684923</v>
      </c>
      <c r="AB1063">
        <v>1385.2280355754699</v>
      </c>
      <c r="AC1063">
        <v>1371.9248069382379</v>
      </c>
      <c r="AD1063">
        <v>1167.5877512275249</v>
      </c>
      <c r="AE1063">
        <v>1664.880441597541</v>
      </c>
      <c r="AF1063">
        <v>63.984980228158733</v>
      </c>
      <c r="AG1063">
        <v>63.714629260092892</v>
      </c>
      <c r="AH1063">
        <v>62.736648334226359</v>
      </c>
      <c r="AI1063">
        <v>66.041955146300168</v>
      </c>
      <c r="AJ1063">
        <v>0.55807900903518504</v>
      </c>
      <c r="AK1063">
        <v>0.55807891433792522</v>
      </c>
      <c r="AL1063">
        <v>0.55806566103766619</v>
      </c>
      <c r="AM1063">
        <v>0.55809241269128507</v>
      </c>
      <c r="AN1063">
        <v>0.97670608446089147</v>
      </c>
      <c r="AO1063">
        <v>0.97670608446089169</v>
      </c>
      <c r="AP1063">
        <v>0.97670608446089169</v>
      </c>
      <c r="AQ1063">
        <v>0.97670608446089169</v>
      </c>
      <c r="AR1063">
        <v>13.5793365062724</v>
      </c>
      <c r="AS1063">
        <v>13.5793365062724</v>
      </c>
      <c r="AT1063">
        <v>13.5793365062724</v>
      </c>
      <c r="AU1063">
        <v>13.5793365062724</v>
      </c>
      <c r="AV1063" t="str">
        <f>VLOOKUP(Sheet1[[#This Row],[NPDES ID2]],Combined_Sheet__Major_Only___2[[NPDES ID2]:[ECHO BFR]],3,FALSE)</f>
        <v>IL</v>
      </c>
      <c r="AW1063" t="s">
        <v>41</v>
      </c>
      <c r="AX1063" t="str">
        <f>VLOOKUP(Sheet1[[#This Row],[NPDES ID2]],Combined_Sheet__Major_Only___2[[NPDES ID2]:[ECHO BFR]],27,FALSE)</f>
        <v>tempSludgeStore</v>
      </c>
      <c r="AY1063" t="str">
        <f>VLOOKUP(Sheet1[[#This Row],[NPDES ID2]],Combined_Sheet__Major_Only___2[[NPDES ID2]:[ECHO BFR]],28,FALSE)</f>
        <v>-</v>
      </c>
      <c r="AZ1063" t="str">
        <f>VLOOKUP(Sheet1[[#This Row],[NPDES ID2]],Combined_Sheet__Major_Only___2[[NPDES ID2]:[ECHO BFR]],29,FALSE)</f>
        <v>thickening</v>
      </c>
      <c r="BA1063">
        <f>VLOOKUP(Sheet1[[#This Row],[NPDES ID2]],Combined_Sheet__Major_Only___2[[NPDES ID2]:[ECHO BFR]],17,FALSE)</f>
        <v>41.686667</v>
      </c>
      <c r="BB1063">
        <f>VLOOKUP(Sheet1[[#This Row],[NPDES ID2]],Combined_Sheet__Major_Only___2[[NPDES ID2]:[ECHO BFR]],18,FALSE)</f>
        <v>-88.021666999999994</v>
      </c>
      <c r="BC1063" t="str">
        <f>IF(ISNUMBER(SEARCH("aerobic",$AW1063)),"aerobic","")</f>
        <v>aerobic</v>
      </c>
      <c r="BD1063" t="str">
        <f>IF(ISNUMBER(SEARCH("anaer",$AW1063)),"anaer","")</f>
        <v/>
      </c>
      <c r="BE1063" t="str">
        <f>IF(ISNUMBER(SEARCH("thickening",$AZ1063)),"thickening","")</f>
        <v>thickening</v>
      </c>
      <c r="BF1063" s="3" t="str">
        <f>IF(ISNUMBER(SEARCH("airDry",$AW1063)),"airDry","")</f>
        <v/>
      </c>
      <c r="BG1063" s="3" t="str">
        <f>IF(ISNUMBER(SEARCH("heatDry",$AY1063)),"heatDry","")</f>
        <v/>
      </c>
      <c r="BH1063" s="3" t="str">
        <f>IF(AND(ISNUMBER(SEARCH("aerobic",$AW1063)),ISNUMBER(SEARCH("anaer",$AW1063))),"Combined Aer and Anaer.","")</f>
        <v/>
      </c>
    </row>
    <row r="1064" spans="1:60" x14ac:dyDescent="0.3">
      <c r="A1064" s="4">
        <v>1062</v>
      </c>
      <c r="B1064" t="s">
        <v>5126</v>
      </c>
      <c r="C1064">
        <v>385.59</v>
      </c>
      <c r="D1064">
        <v>473.81847273682138</v>
      </c>
      <c r="E1064">
        <v>475.74289718433749</v>
      </c>
      <c r="F1064">
        <v>366.32163472792809</v>
      </c>
      <c r="G1064">
        <v>586.26508422913116</v>
      </c>
      <c r="H1064">
        <v>-77.912359853578039</v>
      </c>
      <c r="I1064">
        <v>-77.823132443967523</v>
      </c>
      <c r="J1064">
        <v>-90.525814396104963</v>
      </c>
      <c r="K1064">
        <v>-65.338078872451504</v>
      </c>
      <c r="L1064">
        <v>199.5673417876894</v>
      </c>
      <c r="M1064">
        <v>198.11539077926821</v>
      </c>
      <c r="N1064">
        <v>192.8545378680696</v>
      </c>
      <c r="O1064">
        <v>210.62785169000651</v>
      </c>
      <c r="P1064">
        <v>9.1805637322261742</v>
      </c>
      <c r="Q1064">
        <v>9.1393209607213866</v>
      </c>
      <c r="R1064">
        <v>7.8045961570099118</v>
      </c>
      <c r="S1064">
        <v>10.43297511038835</v>
      </c>
      <c r="T1064">
        <v>74.395550647190191</v>
      </c>
      <c r="U1064">
        <v>74.395432997259618</v>
      </c>
      <c r="V1064">
        <v>74.345059919100819</v>
      </c>
      <c r="W1064">
        <v>74.445556765947103</v>
      </c>
      <c r="X1064">
        <v>6473.5951801820029</v>
      </c>
      <c r="Y1064">
        <v>6512.853814891183</v>
      </c>
      <c r="Z1064">
        <v>6132.6860318457711</v>
      </c>
      <c r="AA1064">
        <v>6693.5243400418703</v>
      </c>
      <c r="AB1064">
        <v>1756.8852371984719</v>
      </c>
      <c r="AC1064">
        <v>1706.433693195411</v>
      </c>
      <c r="AD1064">
        <v>1366.9309075585111</v>
      </c>
      <c r="AE1064">
        <v>2381.6091454271382</v>
      </c>
      <c r="AF1064">
        <v>50.722540072958779</v>
      </c>
      <c r="AG1064">
        <v>50.353380244491852</v>
      </c>
      <c r="AH1064">
        <v>49.01709538183492</v>
      </c>
      <c r="AI1064">
        <v>53.532588112782747</v>
      </c>
      <c r="AJ1064">
        <v>0.3964264246300519</v>
      </c>
      <c r="AK1064">
        <v>0.3964263602193534</v>
      </c>
      <c r="AL1064">
        <v>0.39641734510370019</v>
      </c>
      <c r="AM1064">
        <v>0.39643554200554387</v>
      </c>
      <c r="AN1064">
        <v>0.9668186995202761</v>
      </c>
      <c r="AO1064">
        <v>0.96681869952027621</v>
      </c>
      <c r="AP1064">
        <v>0.96681869952027621</v>
      </c>
      <c r="AQ1064">
        <v>0.96681869952027621</v>
      </c>
      <c r="AR1064">
        <v>8.8850449288535156</v>
      </c>
      <c r="AS1064">
        <v>8.8850449288535138</v>
      </c>
      <c r="AT1064">
        <v>8.8850449288535138</v>
      </c>
      <c r="AU1064">
        <v>8.8850449288535138</v>
      </c>
      <c r="AV1064" t="str">
        <f>VLOOKUP(Sheet1[[#This Row],[NPDES ID2]],Combined_Sheet__Major_Only___2[[NPDES ID2]:[ECHO BFR]],3,FALSE)</f>
        <v>FL</v>
      </c>
      <c r="AW1064" t="s">
        <v>54</v>
      </c>
      <c r="AX1064" t="str">
        <f>VLOOKUP(Sheet1[[#This Row],[NPDES ID2]],Combined_Sheet__Major_Only___2[[NPDES ID2]:[ECHO BFR]],27,FALSE)</f>
        <v>other</v>
      </c>
      <c r="AY1064" t="str">
        <f>VLOOKUP(Sheet1[[#This Row],[NPDES ID2]],Combined_Sheet__Major_Only___2[[NPDES ID2]:[ECHO BFR]],28,FALSE)</f>
        <v>-</v>
      </c>
      <c r="AZ1064" t="str">
        <f>VLOOKUP(Sheet1[[#This Row],[NPDES ID2]],Combined_Sheet__Major_Only___2[[NPDES ID2]:[ECHO BFR]],29,FALSE)</f>
        <v>thickening</v>
      </c>
      <c r="BA1064">
        <f>VLOOKUP(Sheet1[[#This Row],[NPDES ID2]],Combined_Sheet__Major_Only___2[[NPDES ID2]:[ECHO BFR]],17,FALSE)</f>
        <v>30.096729</v>
      </c>
      <c r="BB1064">
        <f>VLOOKUP(Sheet1[[#This Row],[NPDES ID2]],Combined_Sheet__Major_Only___2[[NPDES ID2]:[ECHO BFR]],18,FALSE)</f>
        <v>-81.791589000000002</v>
      </c>
      <c r="BC1064" t="str">
        <f>IF(ISNUMBER(SEARCH("aerobic",$AW1064)),"aerobic","")</f>
        <v/>
      </c>
      <c r="BD1064" t="str">
        <f>IF(ISNUMBER(SEARCH("anaer",$AW1064)),"anaer","")</f>
        <v/>
      </c>
      <c r="BE1064" t="str">
        <f>IF(ISNUMBER(SEARCH("thickening",$AZ1064)),"thickening","")</f>
        <v>thickening</v>
      </c>
      <c r="BF1064" s="2" t="str">
        <f>IF(ISNUMBER(SEARCH("airDry",$AW1064)),"airDry","")</f>
        <v/>
      </c>
      <c r="BG1064" s="2" t="str">
        <f>IF(ISNUMBER(SEARCH("heatDry",$AY1064)),"heatDry","")</f>
        <v/>
      </c>
      <c r="BH1064" s="2" t="str">
        <f>IF(AND(ISNUMBER(SEARCH("aerobic",$AW1064)),ISNUMBER(SEARCH("anaer",$AW1064))),"Combined Aer and Anaer.","")</f>
        <v/>
      </c>
    </row>
    <row r="1065" spans="1:60" x14ac:dyDescent="0.3">
      <c r="A1065" s="4">
        <v>1063</v>
      </c>
      <c r="B1065" t="s">
        <v>5130</v>
      </c>
      <c r="C1065">
        <v>384.99</v>
      </c>
      <c r="D1065">
        <v>396.94468911297162</v>
      </c>
      <c r="E1065">
        <v>396.60209180478341</v>
      </c>
      <c r="F1065">
        <v>307.06828666465623</v>
      </c>
      <c r="G1065">
        <v>491.57502385085439</v>
      </c>
      <c r="H1065">
        <v>-77.153365979971255</v>
      </c>
      <c r="I1065">
        <v>-78.265735028645736</v>
      </c>
      <c r="J1065">
        <v>-90.911448563560185</v>
      </c>
      <c r="K1065">
        <v>-62.173226212942019</v>
      </c>
      <c r="L1065">
        <v>237.97525376679741</v>
      </c>
      <c r="M1065">
        <v>236.81392726430519</v>
      </c>
      <c r="N1065">
        <v>232.60587748612309</v>
      </c>
      <c r="O1065">
        <v>246.82228712168899</v>
      </c>
      <c r="P1065">
        <v>9.1009408983575515</v>
      </c>
      <c r="Q1065">
        <v>9.1802100951359744</v>
      </c>
      <c r="R1065">
        <v>7.470880161629422</v>
      </c>
      <c r="S1065">
        <v>10.44592828998648</v>
      </c>
      <c r="T1065">
        <v>87.400490455856271</v>
      </c>
      <c r="U1065">
        <v>87.4003527358078</v>
      </c>
      <c r="V1065">
        <v>87.341386421662776</v>
      </c>
      <c r="W1065">
        <v>87.459027210320599</v>
      </c>
      <c r="X1065">
        <v>6365.0557075209099</v>
      </c>
      <c r="Y1065">
        <v>6391.1757103822183</v>
      </c>
      <c r="Z1065">
        <v>6138.6338357372024</v>
      </c>
      <c r="AA1065">
        <v>6509.5811237262069</v>
      </c>
      <c r="AB1065">
        <v>1112.5649796419341</v>
      </c>
      <c r="AC1065">
        <v>1103.7769209821629</v>
      </c>
      <c r="AD1065">
        <v>946.88989349710255</v>
      </c>
      <c r="AE1065">
        <v>1322.718552560679</v>
      </c>
      <c r="AF1065">
        <v>60.578535277884747</v>
      </c>
      <c r="AG1065">
        <v>60.282768244796998</v>
      </c>
      <c r="AH1065">
        <v>59.212495379273143</v>
      </c>
      <c r="AI1065">
        <v>62.829407347020307</v>
      </c>
      <c r="AJ1065">
        <v>0.51647778702080049</v>
      </c>
      <c r="AK1065">
        <v>0.51647770959542871</v>
      </c>
      <c r="AL1065">
        <v>0.5164668717458738</v>
      </c>
      <c r="AM1065">
        <v>0.51648874777489751</v>
      </c>
      <c r="AN1065">
        <v>0.97155454571913646</v>
      </c>
      <c r="AO1065">
        <v>0.9715545457191368</v>
      </c>
      <c r="AP1065">
        <v>0.9715545457191368</v>
      </c>
      <c r="AQ1065">
        <v>0.9715545457191368</v>
      </c>
      <c r="AR1065">
        <v>13.355589329557279</v>
      </c>
      <c r="AS1065">
        <v>13.355589329557279</v>
      </c>
      <c r="AT1065">
        <v>13.355589329557279</v>
      </c>
      <c r="AU1065">
        <v>13.355589329557279</v>
      </c>
      <c r="AV1065" t="str">
        <f>VLOOKUP(Sheet1[[#This Row],[NPDES ID2]],Combined_Sheet__Major_Only___2[[NPDES ID2]:[ECHO BFR]],3,FALSE)</f>
        <v>TX</v>
      </c>
      <c r="AW1065" t="s">
        <v>41</v>
      </c>
      <c r="AX1065" t="str">
        <f>VLOOKUP(Sheet1[[#This Row],[NPDES ID2]],Combined_Sheet__Major_Only___2[[NPDES ID2]:[ECHO BFR]],27,FALSE)</f>
        <v>-</v>
      </c>
      <c r="AY1065" t="str">
        <f>VLOOKUP(Sheet1[[#This Row],[NPDES ID2]],Combined_Sheet__Major_Only___2[[NPDES ID2]:[ECHO BFR]],28,FALSE)</f>
        <v>-</v>
      </c>
      <c r="AZ1065" t="str">
        <f>VLOOKUP(Sheet1[[#This Row],[NPDES ID2]],Combined_Sheet__Major_Only___2[[NPDES ID2]:[ECHO BFR]],29,FALSE)</f>
        <v>thickening, preliminaryOps</v>
      </c>
      <c r="BA1065">
        <f>VLOOKUP(Sheet1[[#This Row],[NPDES ID2]],Combined_Sheet__Major_Only___2[[NPDES ID2]:[ECHO BFR]],17,FALSE)</f>
        <v>32.560389000000001</v>
      </c>
      <c r="BB1065">
        <f>VLOOKUP(Sheet1[[#This Row],[NPDES ID2]],Combined_Sheet__Major_Only___2[[NPDES ID2]:[ECHO BFR]],18,FALSE)</f>
        <v>-96.297194000000005</v>
      </c>
      <c r="BC1065" t="str">
        <f>IF(ISNUMBER(SEARCH("aerobic",$AW1065)),"aerobic","")</f>
        <v>aerobic</v>
      </c>
      <c r="BD1065" t="str">
        <f>IF(ISNUMBER(SEARCH("anaer",$AW1065)),"anaer","")</f>
        <v/>
      </c>
      <c r="BE1065" t="str">
        <f>IF(ISNUMBER(SEARCH("thickening",$AZ1065)),"thickening","")</f>
        <v>thickening</v>
      </c>
      <c r="BF1065" s="3" t="str">
        <f>IF(ISNUMBER(SEARCH("airDry",$AW1065)),"airDry","")</f>
        <v/>
      </c>
      <c r="BG1065" s="3" t="str">
        <f>IF(ISNUMBER(SEARCH("heatDry",$AY1065)),"heatDry","")</f>
        <v/>
      </c>
      <c r="BH1065" s="3" t="str">
        <f>IF(AND(ISNUMBER(SEARCH("aerobic",$AW1065)),ISNUMBER(SEARCH("anaer",$AW1065))),"Combined Aer and Anaer.","")</f>
        <v/>
      </c>
    </row>
    <row r="1066" spans="1:60" x14ac:dyDescent="0.3">
      <c r="A1066" s="4">
        <v>1064</v>
      </c>
      <c r="B1066" t="s">
        <v>5135</v>
      </c>
      <c r="C1066">
        <v>384</v>
      </c>
      <c r="D1066">
        <v>390.03251013375768</v>
      </c>
      <c r="E1066">
        <v>389.410926062062</v>
      </c>
      <c r="F1066">
        <v>301.66369485200238</v>
      </c>
      <c r="G1066">
        <v>483.45036983209462</v>
      </c>
      <c r="H1066">
        <v>-77.067493005158354</v>
      </c>
      <c r="I1066">
        <v>-78.275751443502656</v>
      </c>
      <c r="J1066">
        <v>-91.083747574082324</v>
      </c>
      <c r="K1066">
        <v>-61.870855371819893</v>
      </c>
      <c r="L1066">
        <v>241.9590262403203</v>
      </c>
      <c r="M1066">
        <v>240.83496296172501</v>
      </c>
      <c r="N1066">
        <v>236.76208918470141</v>
      </c>
      <c r="O1066">
        <v>250.52189224411941</v>
      </c>
      <c r="P1066">
        <v>9.0691525578770769</v>
      </c>
      <c r="Q1066">
        <v>9.1610411989940648</v>
      </c>
      <c r="R1066">
        <v>7.4201768750223156</v>
      </c>
      <c r="S1066">
        <v>10.396681307434321</v>
      </c>
      <c r="T1066">
        <v>71.885771592680754</v>
      </c>
      <c r="U1066">
        <v>71.885657816013889</v>
      </c>
      <c r="V1066">
        <v>71.836943117209856</v>
      </c>
      <c r="W1066">
        <v>71.934131413097546</v>
      </c>
      <c r="X1066">
        <v>5135.5653612343731</v>
      </c>
      <c r="Y1066">
        <v>5155.6228230686665</v>
      </c>
      <c r="Z1066">
        <v>4961.608660374196</v>
      </c>
      <c r="AA1066">
        <v>5246.5237860068546</v>
      </c>
      <c r="AB1066">
        <v>858.55138729025293</v>
      </c>
      <c r="AC1066">
        <v>852.40114387907261</v>
      </c>
      <c r="AD1066">
        <v>736.05911863978258</v>
      </c>
      <c r="AE1066">
        <v>1011.535906986683</v>
      </c>
      <c r="AF1066">
        <v>61.751238856292566</v>
      </c>
      <c r="AG1066">
        <v>61.464236722778857</v>
      </c>
      <c r="AH1066">
        <v>60.425600647163058</v>
      </c>
      <c r="AI1066">
        <v>63.93552606129947</v>
      </c>
      <c r="AJ1066">
        <v>0.53079398983675452</v>
      </c>
      <c r="AK1066">
        <v>0.53079392064431152</v>
      </c>
      <c r="AL1066">
        <v>0.53078423360864468</v>
      </c>
      <c r="AM1066">
        <v>0.53080378668347228</v>
      </c>
      <c r="AN1066">
        <v>0.96571718995639055</v>
      </c>
      <c r="AO1066">
        <v>0.96571718995639055</v>
      </c>
      <c r="AP1066">
        <v>0.96571718995639055</v>
      </c>
      <c r="AQ1066">
        <v>0.96571718995639055</v>
      </c>
      <c r="AR1066">
        <v>13.974970356260879</v>
      </c>
      <c r="AS1066">
        <v>13.97497035626089</v>
      </c>
      <c r="AT1066">
        <v>13.97497035626089</v>
      </c>
      <c r="AU1066">
        <v>13.97497035626089</v>
      </c>
      <c r="AV1066" t="str">
        <f>VLOOKUP(Sheet1[[#This Row],[NPDES ID2]],Combined_Sheet__Major_Only___2[[NPDES ID2]:[ECHO BFR]],3,FALSE)</f>
        <v>NY</v>
      </c>
      <c r="AW1066" t="s">
        <v>41</v>
      </c>
      <c r="AX1066" t="str">
        <f>VLOOKUP(Sheet1[[#This Row],[NPDES ID2]],Combined_Sheet__Major_Only___2[[NPDES ID2]:[ECHO BFR]],27,FALSE)</f>
        <v>-</v>
      </c>
      <c r="AY1066" t="str">
        <f>VLOOKUP(Sheet1[[#This Row],[NPDES ID2]],Combined_Sheet__Major_Only___2[[NPDES ID2]:[ECHO BFR]],28,FALSE)</f>
        <v>-</v>
      </c>
      <c r="AZ1066" t="str">
        <f>VLOOKUP(Sheet1[[#This Row],[NPDES ID2]],Combined_Sheet__Major_Only___2[[NPDES ID2]:[ECHO BFR]],29,FALSE)</f>
        <v>thickening, preliminaryOps</v>
      </c>
      <c r="BA1066">
        <f>VLOOKUP(Sheet1[[#This Row],[NPDES ID2]],Combined_Sheet__Major_Only___2[[NPDES ID2]:[ECHO BFR]],17,FALSE)</f>
        <v>41.361899999999999</v>
      </c>
      <c r="BB1066">
        <f>VLOOKUP(Sheet1[[#This Row],[NPDES ID2]],Combined_Sheet__Major_Only___2[[NPDES ID2]:[ECHO BFR]],18,FALSE)</f>
        <v>-74.681730000000002</v>
      </c>
      <c r="BC1066" t="str">
        <f>IF(ISNUMBER(SEARCH("aerobic",$AW1066)),"aerobic","")</f>
        <v>aerobic</v>
      </c>
      <c r="BD1066" t="str">
        <f>IF(ISNUMBER(SEARCH("anaer",$AW1066)),"anaer","")</f>
        <v/>
      </c>
      <c r="BE1066" t="str">
        <f>IF(ISNUMBER(SEARCH("thickening",$AZ1066)),"thickening","")</f>
        <v>thickening</v>
      </c>
      <c r="BF1066" s="2" t="str">
        <f>IF(ISNUMBER(SEARCH("airDry",$AW1066)),"airDry","")</f>
        <v/>
      </c>
      <c r="BG1066" s="2" t="str">
        <f>IF(ISNUMBER(SEARCH("heatDry",$AY1066)),"heatDry","")</f>
        <v/>
      </c>
      <c r="BH1066" s="2" t="str">
        <f>IF(AND(ISNUMBER(SEARCH("aerobic",$AW1066)),ISNUMBER(SEARCH("anaer",$AW1066))),"Combined Aer and Anaer.","")</f>
        <v/>
      </c>
    </row>
    <row r="1067" spans="1:60" x14ac:dyDescent="0.3">
      <c r="A1067" s="4">
        <v>1065</v>
      </c>
      <c r="B1067" t="s">
        <v>5140</v>
      </c>
      <c r="C1067">
        <v>383.77</v>
      </c>
      <c r="D1067">
        <v>416.98199013561322</v>
      </c>
      <c r="E1067">
        <v>417.22684031530792</v>
      </c>
      <c r="F1067">
        <v>322.37674336884101</v>
      </c>
      <c r="G1067">
        <v>515.34779681348004</v>
      </c>
      <c r="H1067">
        <v>-77.399489129823834</v>
      </c>
      <c r="I1067">
        <v>-78.282393269517868</v>
      </c>
      <c r="J1067">
        <v>-90.608403165582914</v>
      </c>
      <c r="K1067">
        <v>-62.951084324212047</v>
      </c>
      <c r="L1067">
        <v>226.30176275177999</v>
      </c>
      <c r="M1067">
        <v>225.06261729343839</v>
      </c>
      <c r="N1067">
        <v>220.57301096842869</v>
      </c>
      <c r="O1067">
        <v>235.74082081118681</v>
      </c>
      <c r="P1067">
        <v>9.0916694052809568</v>
      </c>
      <c r="Q1067">
        <v>9.1564696805891188</v>
      </c>
      <c r="R1067">
        <v>7.5662999063168952</v>
      </c>
      <c r="S1067">
        <v>10.465519277340441</v>
      </c>
      <c r="T1067">
        <v>59.840220999955427</v>
      </c>
      <c r="U1067">
        <v>59.840125812811003</v>
      </c>
      <c r="V1067">
        <v>59.799370417191042</v>
      </c>
      <c r="W1067">
        <v>59.880679499373137</v>
      </c>
      <c r="X1067">
        <v>4568.6476349721079</v>
      </c>
      <c r="Y1067">
        <v>4589.628617610153</v>
      </c>
      <c r="Z1067">
        <v>4386.5679758405922</v>
      </c>
      <c r="AA1067">
        <v>4685.1530380464847</v>
      </c>
      <c r="AB1067">
        <v>708.72978971379712</v>
      </c>
      <c r="AC1067">
        <v>704.18214558428508</v>
      </c>
      <c r="AD1067">
        <v>613.56881821863749</v>
      </c>
      <c r="AE1067">
        <v>829.85135029143885</v>
      </c>
      <c r="AF1067">
        <v>57.789808932019398</v>
      </c>
      <c r="AG1067">
        <v>57.473264998819509</v>
      </c>
      <c r="AH1067">
        <v>56.32747170180172</v>
      </c>
      <c r="AI1067">
        <v>60.199296373463653</v>
      </c>
      <c r="AJ1067">
        <v>0.48245817805213881</v>
      </c>
      <c r="AK1067">
        <v>0.48245812024887269</v>
      </c>
      <c r="AL1067">
        <v>0.48245002698527201</v>
      </c>
      <c r="AM1067">
        <v>0.48246636304064511</v>
      </c>
      <c r="AN1067">
        <v>0.95921986312299468</v>
      </c>
      <c r="AO1067">
        <v>0.95921986312299479</v>
      </c>
      <c r="AP1067">
        <v>0.95921986312299479</v>
      </c>
      <c r="AQ1067">
        <v>0.95921986312299479</v>
      </c>
      <c r="AR1067">
        <v>13.68056012504046</v>
      </c>
      <c r="AS1067">
        <v>13.68056012504046</v>
      </c>
      <c r="AT1067">
        <v>13.68056012504046</v>
      </c>
      <c r="AU1067">
        <v>13.68056012504046</v>
      </c>
      <c r="AV1067" t="str">
        <f>VLOOKUP(Sheet1[[#This Row],[NPDES ID2]],Combined_Sheet__Major_Only___2[[NPDES ID2]:[ECHO BFR]],3,FALSE)</f>
        <v>AL</v>
      </c>
      <c r="AW1067" t="s">
        <v>12181</v>
      </c>
      <c r="AX1067" t="str">
        <f>VLOOKUP(Sheet1[[#This Row],[NPDES ID2]],Combined_Sheet__Major_Only___2[[NPDES ID2]:[ECHO BFR]],27,FALSE)</f>
        <v>-</v>
      </c>
      <c r="AY1067" t="str">
        <f>VLOOKUP(Sheet1[[#This Row],[NPDES ID2]],Combined_Sheet__Major_Only___2[[NPDES ID2]:[ECHO BFR]],28,FALSE)</f>
        <v>-</v>
      </c>
      <c r="AZ1067" t="str">
        <f>VLOOKUP(Sheet1[[#This Row],[NPDES ID2]],Combined_Sheet__Major_Only___2[[NPDES ID2]:[ECHO BFR]],29,FALSE)</f>
        <v>thickening</v>
      </c>
      <c r="BA1067">
        <f>VLOOKUP(Sheet1[[#This Row],[NPDES ID2]],Combined_Sheet__Major_Only___2[[NPDES ID2]:[ECHO BFR]],17,FALSE)</f>
        <v>30.72</v>
      </c>
      <c r="BB1067">
        <f>VLOOKUP(Sheet1[[#This Row],[NPDES ID2]],Combined_Sheet__Major_Only___2[[NPDES ID2]:[ECHO BFR]],18,FALSE)</f>
        <v>-88.070099999999996</v>
      </c>
      <c r="BC1067" t="str">
        <f>IF(ISNUMBER(SEARCH("aerobic",$AW1067)),"aerobic","")</f>
        <v/>
      </c>
      <c r="BD1067" t="str">
        <f>IF(ISNUMBER(SEARCH("anaer",$AW1067)),"anaer","")</f>
        <v>anaer</v>
      </c>
      <c r="BE1067" t="str">
        <f>IF(ISNUMBER(SEARCH("thickening",$AZ1067)),"thickening","")</f>
        <v>thickening</v>
      </c>
      <c r="BF1067" s="3" t="str">
        <f>IF(ISNUMBER(SEARCH("airDry",$AW1067)),"airDry","")</f>
        <v/>
      </c>
      <c r="BG1067" s="3" t="str">
        <f>IF(ISNUMBER(SEARCH("heatDry",$AY1067)),"heatDry","")</f>
        <v/>
      </c>
      <c r="BH1067" s="3" t="str">
        <f>IF(AND(ISNUMBER(SEARCH("aerobic",$AW1067)),ISNUMBER(SEARCH("anaer",$AW1067))),"Combined Aer and Anaer.","")</f>
        <v/>
      </c>
    </row>
    <row r="1068" spans="1:60" x14ac:dyDescent="0.3">
      <c r="A1068" s="4">
        <v>1066</v>
      </c>
      <c r="B1068" t="s">
        <v>5144</v>
      </c>
      <c r="C1068">
        <v>380.21</v>
      </c>
      <c r="D1068">
        <v>497.3659767756547</v>
      </c>
      <c r="E1068">
        <v>500.00778626861899</v>
      </c>
      <c r="F1068">
        <v>383.87142285443571</v>
      </c>
      <c r="G1068">
        <v>616.7728536208881</v>
      </c>
      <c r="H1068">
        <v>-77.853147127989544</v>
      </c>
      <c r="I1068">
        <v>-77.433615410132859</v>
      </c>
      <c r="J1068">
        <v>-90.001199666818934</v>
      </c>
      <c r="K1068">
        <v>-66.080040464508514</v>
      </c>
      <c r="L1068">
        <v>189.18563424740981</v>
      </c>
      <c r="M1068">
        <v>187.6980012863267</v>
      </c>
      <c r="N1068">
        <v>182.30471929778739</v>
      </c>
      <c r="O1068">
        <v>200.52400361388391</v>
      </c>
      <c r="P1068">
        <v>9.063240093301177</v>
      </c>
      <c r="Q1068">
        <v>9.0386331629644072</v>
      </c>
      <c r="R1068">
        <v>7.7808494627159126</v>
      </c>
      <c r="S1068">
        <v>10.26359128150848</v>
      </c>
      <c r="T1068">
        <v>395.92778730160529</v>
      </c>
      <c r="U1068">
        <v>395.92717344100458</v>
      </c>
      <c r="V1068">
        <v>395.66434244859119</v>
      </c>
      <c r="W1068">
        <v>396.18870361444579</v>
      </c>
      <c r="X1068">
        <v>35840.340745459587</v>
      </c>
      <c r="Y1068">
        <v>36074.518097029562</v>
      </c>
      <c r="Z1068">
        <v>33803.482889712672</v>
      </c>
      <c r="AA1068">
        <v>37158.108748938517</v>
      </c>
      <c r="AB1068">
        <v>9662.0854646668522</v>
      </c>
      <c r="AC1068">
        <v>9369.8995556293739</v>
      </c>
      <c r="AD1068">
        <v>7515.0594391814902</v>
      </c>
      <c r="AE1068">
        <v>13093.72187530986</v>
      </c>
      <c r="AF1068">
        <v>48.766770802566157</v>
      </c>
      <c r="AG1068">
        <v>48.382934398008807</v>
      </c>
      <c r="AH1068">
        <v>46.995053274941213</v>
      </c>
      <c r="AI1068">
        <v>51.686274972133297</v>
      </c>
      <c r="AJ1068">
        <v>0.37267311662788682</v>
      </c>
      <c r="AK1068">
        <v>0.37267293621575331</v>
      </c>
      <c r="AL1068">
        <v>0.37264775403400929</v>
      </c>
      <c r="AM1068">
        <v>0.37269858628415858</v>
      </c>
      <c r="AN1068">
        <v>0.99351451690252657</v>
      </c>
      <c r="AO1068">
        <v>0.99351451690252668</v>
      </c>
      <c r="AP1068">
        <v>0.99351451690252668</v>
      </c>
      <c r="AQ1068">
        <v>0.99351451690252668</v>
      </c>
      <c r="AR1068">
        <v>8.5693495538249955</v>
      </c>
      <c r="AS1068">
        <v>8.5693495538249991</v>
      </c>
      <c r="AT1068">
        <v>8.5693495538249991</v>
      </c>
      <c r="AU1068">
        <v>8.5693495538249991</v>
      </c>
      <c r="AV1068" t="str">
        <f>VLOOKUP(Sheet1[[#This Row],[NPDES ID2]],Combined_Sheet__Major_Only___2[[NPDES ID2]:[ECHO BFR]],3,FALSE)</f>
        <v>RI</v>
      </c>
      <c r="AW1068" t="s">
        <v>54</v>
      </c>
      <c r="AX1068" t="str">
        <f>VLOOKUP(Sheet1[[#This Row],[NPDES ID2]],Combined_Sheet__Major_Only___2[[NPDES ID2]:[ECHO BFR]],27,FALSE)</f>
        <v>-</v>
      </c>
      <c r="AY1068" t="str">
        <f>VLOOKUP(Sheet1[[#This Row],[NPDES ID2]],Combined_Sheet__Major_Only___2[[NPDES ID2]:[ECHO BFR]],28,FALSE)</f>
        <v>-</v>
      </c>
      <c r="AZ1068" t="str">
        <f>VLOOKUP(Sheet1[[#This Row],[NPDES ID2]],Combined_Sheet__Major_Only___2[[NPDES ID2]:[ECHO BFR]],29,FALSE)</f>
        <v>preliminaryOps</v>
      </c>
      <c r="BA1068">
        <f>VLOOKUP(Sheet1[[#This Row],[NPDES ID2]],Combined_Sheet__Major_Only___2[[NPDES ID2]:[ECHO BFR]],17,FALSE)</f>
        <v>41.960818000000003</v>
      </c>
      <c r="BB1068">
        <f>VLOOKUP(Sheet1[[#This Row],[NPDES ID2]],Combined_Sheet__Major_Only___2[[NPDES ID2]:[ECHO BFR]],18,FALSE)</f>
        <v>-71.655041999999995</v>
      </c>
      <c r="BC1068" t="str">
        <f>IF(ISNUMBER(SEARCH("aerobic",$AW1068)),"aerobic","")</f>
        <v/>
      </c>
      <c r="BD1068" t="str">
        <f>IF(ISNUMBER(SEARCH("anaer",$AW1068)),"anaer","")</f>
        <v/>
      </c>
      <c r="BE1068" t="str">
        <f>IF(ISNUMBER(SEARCH("thickening",$AZ1068)),"thickening","")</f>
        <v/>
      </c>
      <c r="BF1068" s="2" t="str">
        <f>IF(ISNUMBER(SEARCH("airDry",$AW1068)),"airDry","")</f>
        <v/>
      </c>
      <c r="BG1068" s="2" t="str">
        <f>IF(ISNUMBER(SEARCH("heatDry",$AY1068)),"heatDry","")</f>
        <v/>
      </c>
      <c r="BH1068" s="2" t="str">
        <f>IF(AND(ISNUMBER(SEARCH("aerobic",$AW1068)),ISNUMBER(SEARCH("anaer",$AW1068))),"Combined Aer and Anaer.","")</f>
        <v/>
      </c>
    </row>
    <row r="1069" spans="1:60" x14ac:dyDescent="0.3">
      <c r="A1069" s="4">
        <v>1067</v>
      </c>
      <c r="B1069" t="s">
        <v>5148</v>
      </c>
      <c r="C1069">
        <v>379.08</v>
      </c>
      <c r="D1069">
        <v>378.07846823104978</v>
      </c>
      <c r="E1069">
        <v>376.90638787997233</v>
      </c>
      <c r="F1069">
        <v>292.05669637526688</v>
      </c>
      <c r="G1069">
        <v>469.57495658438609</v>
      </c>
      <c r="H1069">
        <v>-76.901488628756923</v>
      </c>
      <c r="I1069">
        <v>-78.075213464478438</v>
      </c>
      <c r="J1069">
        <v>-91.137789276011247</v>
      </c>
      <c r="K1069">
        <v>-60.927107632779943</v>
      </c>
      <c r="L1069">
        <v>248.44104696723309</v>
      </c>
      <c r="M1069">
        <v>247.40284860364139</v>
      </c>
      <c r="N1069">
        <v>243.64175134317011</v>
      </c>
      <c r="O1069">
        <v>256.34855040278461</v>
      </c>
      <c r="P1069">
        <v>8.9351907223313791</v>
      </c>
      <c r="Q1069">
        <v>9.0392997406040863</v>
      </c>
      <c r="R1069">
        <v>7.259500428680032</v>
      </c>
      <c r="S1069">
        <v>10.226899886594151</v>
      </c>
      <c r="T1069">
        <v>3.7568306382549959</v>
      </c>
      <c r="U1069">
        <v>3.7568220028572918</v>
      </c>
      <c r="V1069">
        <v>3.7531246648198469</v>
      </c>
      <c r="W1069">
        <v>3.760501041806712</v>
      </c>
      <c r="X1069">
        <v>258.02256761539451</v>
      </c>
      <c r="Y1069">
        <v>258.89520964976111</v>
      </c>
      <c r="Z1069">
        <v>250.2320350402706</v>
      </c>
      <c r="AA1069">
        <v>263.02788863289072</v>
      </c>
      <c r="AB1069">
        <v>42.332998263336549</v>
      </c>
      <c r="AC1069">
        <v>42.043085111370019</v>
      </c>
      <c r="AD1069">
        <v>36.420958686523697</v>
      </c>
      <c r="AE1069">
        <v>49.747462725019957</v>
      </c>
      <c r="AF1069">
        <v>64.227716176803654</v>
      </c>
      <c r="AG1069">
        <v>63.959260889721683</v>
      </c>
      <c r="AH1069">
        <v>62.9873022707228</v>
      </c>
      <c r="AI1069">
        <v>66.271502198016321</v>
      </c>
      <c r="AJ1069">
        <v>0.56104521450408174</v>
      </c>
      <c r="AK1069">
        <v>0.5610451826127355</v>
      </c>
      <c r="AL1069">
        <v>0.56104071497803398</v>
      </c>
      <c r="AM1069">
        <v>0.56104973270888781</v>
      </c>
      <c r="AN1069">
        <v>0.65322769915517298</v>
      </c>
      <c r="AO1069">
        <v>0.6532276991551732</v>
      </c>
      <c r="AP1069">
        <v>0.6532276991551732</v>
      </c>
      <c r="AQ1069">
        <v>0.6532276991551732</v>
      </c>
      <c r="AR1069">
        <v>14.699055564898339</v>
      </c>
      <c r="AS1069">
        <v>14.699055564898339</v>
      </c>
      <c r="AT1069">
        <v>14.699055564898339</v>
      </c>
      <c r="AU1069">
        <v>14.699055564898339</v>
      </c>
      <c r="AV1069" t="str">
        <f>VLOOKUP(Sheet1[[#This Row],[NPDES ID2]],Combined_Sheet__Major_Only___2[[NPDES ID2]:[ECHO BFR]],3,FALSE)</f>
        <v>TX</v>
      </c>
      <c r="AW1069" t="s">
        <v>118</v>
      </c>
      <c r="AX1069" t="str">
        <f>VLOOKUP(Sheet1[[#This Row],[NPDES ID2]],Combined_Sheet__Major_Only___2[[NPDES ID2]:[ECHO BFR]],27,FALSE)</f>
        <v>-</v>
      </c>
      <c r="AY1069" t="str">
        <f>VLOOKUP(Sheet1[[#This Row],[NPDES ID2]],Combined_Sheet__Major_Only___2[[NPDES ID2]:[ECHO BFR]],28,FALSE)</f>
        <v>-</v>
      </c>
      <c r="AZ1069" t="str">
        <f>VLOOKUP(Sheet1[[#This Row],[NPDES ID2]],Combined_Sheet__Major_Only___2[[NPDES ID2]:[ECHO BFR]],29,FALSE)</f>
        <v>preliminaryOps, thickening</v>
      </c>
      <c r="BA1069">
        <f>VLOOKUP(Sheet1[[#This Row],[NPDES ID2]],Combined_Sheet__Major_Only___2[[NPDES ID2]:[ECHO BFR]],17,FALSE)</f>
        <v>28.970222</v>
      </c>
      <c r="BB1069">
        <f>VLOOKUP(Sheet1[[#This Row],[NPDES ID2]],Combined_Sheet__Major_Only___2[[NPDES ID2]:[ECHO BFR]],18,FALSE)</f>
        <v>-95.309083000000001</v>
      </c>
      <c r="BC1069" t="str">
        <f>IF(ISNUMBER(SEARCH("aerobic",$AW1069)),"aerobic","")</f>
        <v>aerobic</v>
      </c>
      <c r="BD1069" t="str">
        <f>IF(ISNUMBER(SEARCH("anaer",$AW1069)),"anaer","")</f>
        <v/>
      </c>
      <c r="BE1069" t="str">
        <f>IF(ISNUMBER(SEARCH("thickening",$AZ1069)),"thickening","")</f>
        <v>thickening</v>
      </c>
      <c r="BF1069" s="3" t="str">
        <f>IF(ISNUMBER(SEARCH("airDry",$AW1069)),"airDry","")</f>
        <v>airDry</v>
      </c>
      <c r="BG1069" s="3" t="str">
        <f>IF(ISNUMBER(SEARCH("heatDry",$AY1069)),"heatDry","")</f>
        <v/>
      </c>
      <c r="BH1069" s="3" t="str">
        <f>IF(AND(ISNUMBER(SEARCH("aerobic",$AW1069)),ISNUMBER(SEARCH("anaer",$AW1069))),"Combined Aer and Anaer.","")</f>
        <v/>
      </c>
    </row>
    <row r="1070" spans="1:60" x14ac:dyDescent="0.3">
      <c r="A1070" s="4">
        <v>1068</v>
      </c>
      <c r="B1070" t="s">
        <v>5153</v>
      </c>
      <c r="C1070">
        <v>378.34</v>
      </c>
      <c r="D1070">
        <v>394.36971633364311</v>
      </c>
      <c r="E1070">
        <v>393.80818688985318</v>
      </c>
      <c r="F1070">
        <v>304.51841118627488</v>
      </c>
      <c r="G1070">
        <v>488.99524063558238</v>
      </c>
      <c r="H1070">
        <v>-77.083181850557807</v>
      </c>
      <c r="I1070">
        <v>-78.301818926456491</v>
      </c>
      <c r="J1070">
        <v>-91.086858512727403</v>
      </c>
      <c r="K1070">
        <v>-61.907131298316969</v>
      </c>
      <c r="L1070">
        <v>238.02816519898661</v>
      </c>
      <c r="M1070">
        <v>236.91792844007719</v>
      </c>
      <c r="N1070">
        <v>232.8952923725181</v>
      </c>
      <c r="O1070">
        <v>246.4854364567891</v>
      </c>
      <c r="P1070">
        <v>8.9361683527786866</v>
      </c>
      <c r="Q1070">
        <v>9.0265651863500409</v>
      </c>
      <c r="R1070">
        <v>7.3133382309861128</v>
      </c>
      <c r="S1070">
        <v>10.245224996411251</v>
      </c>
      <c r="T1070">
        <v>57.624897215568943</v>
      </c>
      <c r="U1070">
        <v>57.624805447264613</v>
      </c>
      <c r="V1070">
        <v>57.585513864653016</v>
      </c>
      <c r="W1070">
        <v>57.663902565609853</v>
      </c>
      <c r="X1070">
        <v>4123.0741203075904</v>
      </c>
      <c r="Y1070">
        <v>4139.2330586854223</v>
      </c>
      <c r="Z1070">
        <v>3982.8772640969091</v>
      </c>
      <c r="AA1070">
        <v>4212.5134576194068</v>
      </c>
      <c r="AB1070">
        <v>728.70204139355747</v>
      </c>
      <c r="AC1070">
        <v>722.71627049505901</v>
      </c>
      <c r="AD1070">
        <v>619.32806999688376</v>
      </c>
      <c r="AE1070">
        <v>866.69606634515776</v>
      </c>
      <c r="AF1070">
        <v>61.656693666194187</v>
      </c>
      <c r="AG1070">
        <v>61.368995130017758</v>
      </c>
      <c r="AH1070">
        <v>60.32773863674565</v>
      </c>
      <c r="AI1070">
        <v>63.846429075983067</v>
      </c>
      <c r="AJ1070">
        <v>0.52963957785808524</v>
      </c>
      <c r="AK1070">
        <v>0.52963951595028247</v>
      </c>
      <c r="AL1070">
        <v>0.52963084777809466</v>
      </c>
      <c r="AM1070">
        <v>0.52964834426515606</v>
      </c>
      <c r="AN1070">
        <v>0.95774712643626647</v>
      </c>
      <c r="AO1070">
        <v>0.95774712643626658</v>
      </c>
      <c r="AP1070">
        <v>0.95774712643626658</v>
      </c>
      <c r="AQ1070">
        <v>0.95774712643626658</v>
      </c>
      <c r="AR1070">
        <v>13.506406422910519</v>
      </c>
      <c r="AS1070">
        <v>13.506406422910519</v>
      </c>
      <c r="AT1070">
        <v>13.506406422910519</v>
      </c>
      <c r="AU1070">
        <v>13.506406422910519</v>
      </c>
      <c r="AV1070" t="str">
        <f>VLOOKUP(Sheet1[[#This Row],[NPDES ID2]],Combined_Sheet__Major_Only___2[[NPDES ID2]:[ECHO BFR]],3,FALSE)</f>
        <v>IL</v>
      </c>
      <c r="AW1070" t="s">
        <v>41</v>
      </c>
      <c r="AX1070" t="str">
        <f>VLOOKUP(Sheet1[[#This Row],[NPDES ID2]],Combined_Sheet__Major_Only___2[[NPDES ID2]:[ECHO BFR]],27,FALSE)</f>
        <v>-</v>
      </c>
      <c r="AY1070" t="str">
        <f>VLOOKUP(Sheet1[[#This Row],[NPDES ID2]],Combined_Sheet__Major_Only___2[[NPDES ID2]:[ECHO BFR]],28,FALSE)</f>
        <v>-</v>
      </c>
      <c r="AZ1070" t="str">
        <f>VLOOKUP(Sheet1[[#This Row],[NPDES ID2]],Combined_Sheet__Major_Only___2[[NPDES ID2]:[ECHO BFR]],29,FALSE)</f>
        <v>thickening</v>
      </c>
      <c r="BA1070">
        <f>VLOOKUP(Sheet1[[#This Row],[NPDES ID2]],Combined_Sheet__Major_Only___2[[NPDES ID2]:[ECHO BFR]],17,FALSE)</f>
        <v>41.535229999999999</v>
      </c>
      <c r="BB1070">
        <f>VLOOKUP(Sheet1[[#This Row],[NPDES ID2]],Combined_Sheet__Major_Only___2[[NPDES ID2]:[ECHO BFR]],18,FALSE)</f>
        <v>-88.268550000000005</v>
      </c>
      <c r="BC1070" t="str">
        <f>IF(ISNUMBER(SEARCH("aerobic",$AW1070)),"aerobic","")</f>
        <v>aerobic</v>
      </c>
      <c r="BD1070" t="str">
        <f>IF(ISNUMBER(SEARCH("anaer",$AW1070)),"anaer","")</f>
        <v/>
      </c>
      <c r="BE1070" t="str">
        <f>IF(ISNUMBER(SEARCH("thickening",$AZ1070)),"thickening","")</f>
        <v>thickening</v>
      </c>
      <c r="BF1070" s="2" t="str">
        <f>IF(ISNUMBER(SEARCH("airDry",$AW1070)),"airDry","")</f>
        <v/>
      </c>
      <c r="BG1070" s="2" t="str">
        <f>IF(ISNUMBER(SEARCH("heatDry",$AY1070)),"heatDry","")</f>
        <v/>
      </c>
      <c r="BH1070" s="2" t="str">
        <f>IF(AND(ISNUMBER(SEARCH("aerobic",$AW1070)),ISNUMBER(SEARCH("anaer",$AW1070))),"Combined Aer and Anaer.","")</f>
        <v/>
      </c>
    </row>
    <row r="1071" spans="1:60" x14ac:dyDescent="0.3">
      <c r="A1071" s="4">
        <v>1069</v>
      </c>
      <c r="B1071" t="s">
        <v>5157</v>
      </c>
      <c r="C1071">
        <v>376</v>
      </c>
      <c r="D1071">
        <v>412.92276653922221</v>
      </c>
      <c r="E1071">
        <v>412.99559637223331</v>
      </c>
      <c r="F1071">
        <v>318.56109424458958</v>
      </c>
      <c r="G1071">
        <v>511.14832754185619</v>
      </c>
      <c r="H1071">
        <v>-77.319524830752385</v>
      </c>
      <c r="I1071">
        <v>-78.353214388381076</v>
      </c>
      <c r="J1071">
        <v>-90.798124693868431</v>
      </c>
      <c r="K1071">
        <v>-62.629122300626307</v>
      </c>
      <c r="L1071">
        <v>226.85114301159501</v>
      </c>
      <c r="M1071">
        <v>225.6752784313052</v>
      </c>
      <c r="N1071">
        <v>221.41539782331211</v>
      </c>
      <c r="O1071">
        <v>235.8073019757658</v>
      </c>
      <c r="P1071">
        <v>8.8985786106398805</v>
      </c>
      <c r="Q1071">
        <v>8.9749335598775346</v>
      </c>
      <c r="R1071">
        <v>7.3507237907274448</v>
      </c>
      <c r="S1071">
        <v>10.235264072830221</v>
      </c>
      <c r="T1071">
        <v>3.8389186399208892</v>
      </c>
      <c r="U1071">
        <v>3.8389098778393329</v>
      </c>
      <c r="V1071">
        <v>3.83515829875346</v>
      </c>
      <c r="W1071">
        <v>3.8426428893841171</v>
      </c>
      <c r="X1071">
        <v>286.44846293719257</v>
      </c>
      <c r="Y1071">
        <v>287.65561928094411</v>
      </c>
      <c r="Z1071">
        <v>275.71343107046289</v>
      </c>
      <c r="AA1071">
        <v>293.35466915032481</v>
      </c>
      <c r="AB1071">
        <v>57.267125506855457</v>
      </c>
      <c r="AC1071">
        <v>56.658302308064108</v>
      </c>
      <c r="AD1071">
        <v>47.614809537935479</v>
      </c>
      <c r="AE1071">
        <v>70.036642827698458</v>
      </c>
      <c r="AF1071">
        <v>59.126763012917372</v>
      </c>
      <c r="AG1071">
        <v>58.820218603912373</v>
      </c>
      <c r="AH1071">
        <v>57.710343178706609</v>
      </c>
      <c r="AI1071">
        <v>61.460545526394817</v>
      </c>
      <c r="AJ1071">
        <v>0.49876315377976937</v>
      </c>
      <c r="AK1071">
        <v>0.49876311837428111</v>
      </c>
      <c r="AL1071">
        <v>0.49875815904538923</v>
      </c>
      <c r="AM1071">
        <v>0.49876816926026601</v>
      </c>
      <c r="AN1071">
        <v>0.65699480435099356</v>
      </c>
      <c r="AO1071">
        <v>0.65699480435099367</v>
      </c>
      <c r="AP1071">
        <v>0.65699480435099367</v>
      </c>
      <c r="AQ1071">
        <v>0.65699480435099367</v>
      </c>
      <c r="AR1071">
        <v>12.08451454735753</v>
      </c>
      <c r="AS1071">
        <v>12.08451454735753</v>
      </c>
      <c r="AT1071">
        <v>12.08451454735753</v>
      </c>
      <c r="AU1071">
        <v>12.08451454735753</v>
      </c>
      <c r="AV1071" t="str">
        <f>VLOOKUP(Sheet1[[#This Row],[NPDES ID2]],Combined_Sheet__Major_Only___2[[NPDES ID2]:[ECHO BFR]],3,FALSE)</f>
        <v>VA</v>
      </c>
      <c r="AW1071" t="s">
        <v>12183</v>
      </c>
      <c r="AX1071" t="str">
        <f>VLOOKUP(Sheet1[[#This Row],[NPDES ID2]],Combined_Sheet__Major_Only___2[[NPDES ID2]:[ECHO BFR]],27,FALSE)</f>
        <v>methaneBioCaptureRecover</v>
      </c>
      <c r="AY1071" t="str">
        <f>VLOOKUP(Sheet1[[#This Row],[NPDES ID2]],Combined_Sheet__Major_Only___2[[NPDES ID2]:[ECHO BFR]],28,FALSE)</f>
        <v>heatTreatment</v>
      </c>
      <c r="AZ1071" t="str">
        <f>VLOOKUP(Sheet1[[#This Row],[NPDES ID2]],Combined_Sheet__Major_Only___2[[NPDES ID2]:[ECHO BFR]],29,FALSE)</f>
        <v>preliminaryOps, thickening</v>
      </c>
      <c r="BA1071">
        <f>VLOOKUP(Sheet1[[#This Row],[NPDES ID2]],Combined_Sheet__Major_Only___2[[NPDES ID2]:[ECHO BFR]],17,FALSE)</f>
        <v>38.71584</v>
      </c>
      <c r="BB1071">
        <f>VLOOKUP(Sheet1[[#This Row],[NPDES ID2]],Combined_Sheet__Major_Only___2[[NPDES ID2]:[ECHO BFR]],18,FALSE)</f>
        <v>-77.816119999999998</v>
      </c>
      <c r="BC1071" t="str">
        <f>IF(ISNUMBER(SEARCH("aerobic",$AW1071)),"aerobic","")</f>
        <v/>
      </c>
      <c r="BD1071" t="str">
        <f>IF(ISNUMBER(SEARCH("anaer",$AW1071)),"anaer","")</f>
        <v>anaer</v>
      </c>
      <c r="BE1071" t="str">
        <f>IF(ISNUMBER(SEARCH("thickening",$AZ1071)),"thickening","")</f>
        <v>thickening</v>
      </c>
      <c r="BF1071" s="3" t="str">
        <f>IF(ISNUMBER(SEARCH("airDry",$AW1071)),"airDry","")</f>
        <v>airDry</v>
      </c>
      <c r="BG1071" s="3" t="str">
        <f>IF(ISNUMBER(SEARCH("heatDry",$AY1071)),"heatDry","")</f>
        <v/>
      </c>
      <c r="BH1071" s="3" t="str">
        <f>IF(AND(ISNUMBER(SEARCH("aerobic",$AW1071)),ISNUMBER(SEARCH("anaer",$AW1071))),"Combined Aer and Anaer.","")</f>
        <v/>
      </c>
    </row>
    <row r="1072" spans="1:60" x14ac:dyDescent="0.3">
      <c r="A1072" s="4">
        <v>1070</v>
      </c>
      <c r="B1072" t="s">
        <v>5161</v>
      </c>
      <c r="C1072">
        <v>374.52199999999999</v>
      </c>
      <c r="D1072">
        <v>392.69311325656088</v>
      </c>
      <c r="E1072">
        <v>391.85260872541312</v>
      </c>
      <c r="F1072">
        <v>302.90321890176159</v>
      </c>
      <c r="G1072">
        <v>487.27524904592752</v>
      </c>
      <c r="H1072">
        <v>-77.032132308597326</v>
      </c>
      <c r="I1072">
        <v>-78.332394282722703</v>
      </c>
      <c r="J1072">
        <v>-91.181792963735774</v>
      </c>
      <c r="K1072">
        <v>-61.705874161351879</v>
      </c>
      <c r="L1072">
        <v>238.18236026850391</v>
      </c>
      <c r="M1072">
        <v>237.1024020237621</v>
      </c>
      <c r="N1072">
        <v>233.1895382129718</v>
      </c>
      <c r="O1072">
        <v>246.40885610450491</v>
      </c>
      <c r="P1072">
        <v>8.841280395102185</v>
      </c>
      <c r="Q1072">
        <v>8.935811286527402</v>
      </c>
      <c r="R1072">
        <v>7.2220360787847646</v>
      </c>
      <c r="S1072">
        <v>10.129336461546011</v>
      </c>
      <c r="T1072">
        <v>49.149609334467357</v>
      </c>
      <c r="U1072">
        <v>49.149530645810387</v>
      </c>
      <c r="V1072">
        <v>49.115839254348117</v>
      </c>
      <c r="W1072">
        <v>49.183055289809552</v>
      </c>
      <c r="X1072">
        <v>3478.8600397406822</v>
      </c>
      <c r="Y1072">
        <v>3492.1064217936309</v>
      </c>
      <c r="Z1072">
        <v>3363.863503899257</v>
      </c>
      <c r="AA1072">
        <v>3552.200434559757</v>
      </c>
      <c r="AB1072">
        <v>637.97412913226981</v>
      </c>
      <c r="AC1072">
        <v>632.20191267556504</v>
      </c>
      <c r="AD1072">
        <v>539.09443742525468</v>
      </c>
      <c r="AE1072">
        <v>763.91586635227395</v>
      </c>
      <c r="AF1072">
        <v>62.325504211223013</v>
      </c>
      <c r="AG1072">
        <v>62.042804621394318</v>
      </c>
      <c r="AH1072">
        <v>61.019604556524847</v>
      </c>
      <c r="AI1072">
        <v>64.477244891514474</v>
      </c>
      <c r="AJ1072">
        <v>0.53780666832705615</v>
      </c>
      <c r="AK1072">
        <v>0.5378066101654575</v>
      </c>
      <c r="AL1072">
        <v>0.53779846591977654</v>
      </c>
      <c r="AM1072">
        <v>0.53781490485391947</v>
      </c>
      <c r="AN1072">
        <v>0.95097343985714133</v>
      </c>
      <c r="AO1072">
        <v>0.95097343985714144</v>
      </c>
      <c r="AP1072">
        <v>0.95097343985714144</v>
      </c>
      <c r="AQ1072">
        <v>0.95097343985714144</v>
      </c>
      <c r="AR1072">
        <v>13.36669984233413</v>
      </c>
      <c r="AS1072">
        <v>13.36669984233413</v>
      </c>
      <c r="AT1072">
        <v>13.36669984233413</v>
      </c>
      <c r="AU1072">
        <v>13.36669984233413</v>
      </c>
      <c r="AV1072" t="str">
        <f>VLOOKUP(Sheet1[[#This Row],[NPDES ID2]],Combined_Sheet__Major_Only___2[[NPDES ID2]:[ECHO BFR]],3,FALSE)</f>
        <v>PA</v>
      </c>
      <c r="AW1072" t="s">
        <v>41</v>
      </c>
      <c r="AX1072" t="str">
        <f>VLOOKUP(Sheet1[[#This Row],[NPDES ID2]],Combined_Sheet__Major_Only___2[[NPDES ID2]:[ECHO BFR]],27,FALSE)</f>
        <v>-</v>
      </c>
      <c r="AY1072" t="str">
        <f>VLOOKUP(Sheet1[[#This Row],[NPDES ID2]],Combined_Sheet__Major_Only___2[[NPDES ID2]:[ECHO BFR]],28,FALSE)</f>
        <v>-</v>
      </c>
      <c r="AZ1072" t="str">
        <f>VLOOKUP(Sheet1[[#This Row],[NPDES ID2]],Combined_Sheet__Major_Only___2[[NPDES ID2]:[ECHO BFR]],29,FALSE)</f>
        <v>thickening</v>
      </c>
      <c r="BA1072">
        <f>VLOOKUP(Sheet1[[#This Row],[NPDES ID2]],Combined_Sheet__Major_Only___2[[NPDES ID2]:[ECHO BFR]],17,FALSE)</f>
        <v>40.236190000000001</v>
      </c>
      <c r="BB1072">
        <f>VLOOKUP(Sheet1[[#This Row],[NPDES ID2]],Combined_Sheet__Major_Only___2[[NPDES ID2]:[ECHO BFR]],18,FALSE)</f>
        <v>-75.192899999999995</v>
      </c>
      <c r="BC1072" t="str">
        <f>IF(ISNUMBER(SEARCH("aerobic",$AW1072)),"aerobic","")</f>
        <v>aerobic</v>
      </c>
      <c r="BD1072" t="str">
        <f>IF(ISNUMBER(SEARCH("anaer",$AW1072)),"anaer","")</f>
        <v/>
      </c>
      <c r="BE1072" t="str">
        <f>IF(ISNUMBER(SEARCH("thickening",$AZ1072)),"thickening","")</f>
        <v>thickening</v>
      </c>
      <c r="BF1072" s="2" t="str">
        <f>IF(ISNUMBER(SEARCH("airDry",$AW1072)),"airDry","")</f>
        <v/>
      </c>
      <c r="BG1072" s="2" t="str">
        <f>IF(ISNUMBER(SEARCH("heatDry",$AY1072)),"heatDry","")</f>
        <v/>
      </c>
      <c r="BH1072" s="2" t="str">
        <f>IF(AND(ISNUMBER(SEARCH("aerobic",$AW1072)),ISNUMBER(SEARCH("anaer",$AW1072))),"Combined Aer and Anaer.","")</f>
        <v/>
      </c>
    </row>
    <row r="1073" spans="1:60" x14ac:dyDescent="0.3">
      <c r="A1073" s="4">
        <v>1071</v>
      </c>
      <c r="B1073" t="s">
        <v>5166</v>
      </c>
      <c r="C1073">
        <v>374.5</v>
      </c>
      <c r="D1073">
        <v>404.95103714262598</v>
      </c>
      <c r="E1073">
        <v>404.62038792929548</v>
      </c>
      <c r="F1073">
        <v>312.30983043875767</v>
      </c>
      <c r="G1073">
        <v>501.82399574945072</v>
      </c>
      <c r="H1073">
        <v>-77.222349144716375</v>
      </c>
      <c r="I1073">
        <v>-78.313896951194295</v>
      </c>
      <c r="J1073">
        <v>-91.00344002952987</v>
      </c>
      <c r="K1073">
        <v>-62.287491542332781</v>
      </c>
      <c r="L1073">
        <v>230.9804198826138</v>
      </c>
      <c r="M1073">
        <v>229.84678115498369</v>
      </c>
      <c r="N1073">
        <v>225.7400304800594</v>
      </c>
      <c r="O1073">
        <v>239.6146600635999</v>
      </c>
      <c r="P1073">
        <v>8.854034095836381</v>
      </c>
      <c r="Q1073">
        <v>8.9292574139485339</v>
      </c>
      <c r="R1073">
        <v>7.2712016429299187</v>
      </c>
      <c r="S1073">
        <v>10.16382590436163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60.443984253463967</v>
      </c>
      <c r="AG1073">
        <v>60.147278467413827</v>
      </c>
      <c r="AH1073">
        <v>59.072930929728287</v>
      </c>
      <c r="AI1073">
        <v>62.703002147624296</v>
      </c>
      <c r="AJ1073">
        <v>0.51483559062668083</v>
      </c>
      <c r="AK1073">
        <v>0.51483556331124225</v>
      </c>
      <c r="AL1073">
        <v>0.51483173658820292</v>
      </c>
      <c r="AM1073">
        <v>0.5148394606619231</v>
      </c>
      <c r="AN1073">
        <v>0.18021336642296421</v>
      </c>
      <c r="AO1073">
        <v>0.18021336642296421</v>
      </c>
      <c r="AP1073">
        <v>0.18021336642296421</v>
      </c>
      <c r="AQ1073">
        <v>0.18021336642296421</v>
      </c>
      <c r="AR1073">
        <v>14.493500123015959</v>
      </c>
      <c r="AS1073">
        <v>14.49350012301595</v>
      </c>
      <c r="AT1073">
        <v>14.49350012301595</v>
      </c>
      <c r="AU1073">
        <v>14.49350012301595</v>
      </c>
      <c r="AV1073" t="str">
        <f>VLOOKUP(Sheet1[[#This Row],[NPDES ID2]],Combined_Sheet__Major_Only___2[[NPDES ID2]:[ECHO BFR]],3,FALSE)</f>
        <v>WA</v>
      </c>
      <c r="AW1073" t="s">
        <v>41</v>
      </c>
      <c r="AX1073" t="str">
        <f>VLOOKUP(Sheet1[[#This Row],[NPDES ID2]],Combined_Sheet__Major_Only___2[[NPDES ID2]:[ECHO BFR]],27,FALSE)</f>
        <v>tempSludgeStore</v>
      </c>
      <c r="AY1073" t="str">
        <f>VLOOKUP(Sheet1[[#This Row],[NPDES ID2]],Combined_Sheet__Major_Only___2[[NPDES ID2]:[ECHO BFR]],28,FALSE)</f>
        <v>heatDry</v>
      </c>
      <c r="AZ1073" t="str">
        <f>VLOOKUP(Sheet1[[#This Row],[NPDES ID2]],Combined_Sheet__Major_Only___2[[NPDES ID2]:[ECHO BFR]],29,FALSE)</f>
        <v>thickening, preliminaryOps</v>
      </c>
      <c r="BA1073">
        <f>VLOOKUP(Sheet1[[#This Row],[NPDES ID2]],Combined_Sheet__Major_Only___2[[NPDES ID2]:[ECHO BFR]],17,FALSE)</f>
        <v>46.649444000000003</v>
      </c>
      <c r="BB1073">
        <f>VLOOKUP(Sheet1[[#This Row],[NPDES ID2]],Combined_Sheet__Major_Only___2[[NPDES ID2]:[ECHO BFR]],18,FALSE)</f>
        <v>-120.523657</v>
      </c>
      <c r="BC1073" t="str">
        <f>IF(ISNUMBER(SEARCH("aerobic",$AW1073)),"aerobic","")</f>
        <v>aerobic</v>
      </c>
      <c r="BD1073" t="str">
        <f>IF(ISNUMBER(SEARCH("anaer",$AW1073)),"anaer","")</f>
        <v/>
      </c>
      <c r="BE1073" t="str">
        <f>IF(ISNUMBER(SEARCH("thickening",$AZ1073)),"thickening","")</f>
        <v>thickening</v>
      </c>
      <c r="BF1073" s="3" t="str">
        <f>IF(ISNUMBER(SEARCH("airDry",$AW1073)),"airDry","")</f>
        <v/>
      </c>
      <c r="BG1073" s="3" t="str">
        <f>IF(ISNUMBER(SEARCH("heatDry",$AY1073)),"heatDry","")</f>
        <v>heatDry</v>
      </c>
      <c r="BH1073" s="3" t="str">
        <f>IF(AND(ISNUMBER(SEARCH("aerobic",$AW1073)),ISNUMBER(SEARCH("anaer",$AW1073))),"Combined Aer and Anaer.","")</f>
        <v/>
      </c>
    </row>
    <row r="1074" spans="1:60" x14ac:dyDescent="0.3">
      <c r="A1074" s="4">
        <v>1072</v>
      </c>
      <c r="B1074" t="s">
        <v>5171</v>
      </c>
      <c r="C1074">
        <v>373</v>
      </c>
      <c r="D1074">
        <v>394.48939953335031</v>
      </c>
      <c r="E1074">
        <v>393.63753080695381</v>
      </c>
      <c r="F1074">
        <v>304.15095893367601</v>
      </c>
      <c r="G1074">
        <v>489.51817658934891</v>
      </c>
      <c r="H1074">
        <v>-77.038216274906006</v>
      </c>
      <c r="I1074">
        <v>-78.317690493258937</v>
      </c>
      <c r="J1074">
        <v>-91.158022697959964</v>
      </c>
      <c r="K1074">
        <v>-61.750254322850893</v>
      </c>
      <c r="L1074">
        <v>236.7589407227259</v>
      </c>
      <c r="M1074">
        <v>235.67998124233611</v>
      </c>
      <c r="N1074">
        <v>231.77066318325629</v>
      </c>
      <c r="O1074">
        <v>244.97796848938171</v>
      </c>
      <c r="P1074">
        <v>8.8061832616819373</v>
      </c>
      <c r="Q1074">
        <v>8.8986518022283114</v>
      </c>
      <c r="R1074">
        <v>7.1957911528073009</v>
      </c>
      <c r="S1074">
        <v>10.090399618711171</v>
      </c>
      <c r="T1074">
        <v>64.763165053913966</v>
      </c>
      <c r="U1074">
        <v>64.76306226934355</v>
      </c>
      <c r="V1074">
        <v>64.719053954400223</v>
      </c>
      <c r="W1074">
        <v>64.806852775684888</v>
      </c>
      <c r="X1074">
        <v>4592.8371367454192</v>
      </c>
      <c r="Y1074">
        <v>4610.4276826874184</v>
      </c>
      <c r="Z1074">
        <v>4440.221821707526</v>
      </c>
      <c r="AA1074">
        <v>4690.1611900089374</v>
      </c>
      <c r="AB1074">
        <v>717.1576389111616</v>
      </c>
      <c r="AC1074">
        <v>712.81237070248881</v>
      </c>
      <c r="AD1074">
        <v>621.11222701631084</v>
      </c>
      <c r="AE1074">
        <v>835.84675594068642</v>
      </c>
      <c r="AF1074">
        <v>62.205906818882013</v>
      </c>
      <c r="AG1074">
        <v>61.922308939276419</v>
      </c>
      <c r="AH1074">
        <v>60.895908378802552</v>
      </c>
      <c r="AI1074">
        <v>64.364409709833112</v>
      </c>
      <c r="AJ1074">
        <v>0.53634608395172167</v>
      </c>
      <c r="AK1074">
        <v>0.53634602183238655</v>
      </c>
      <c r="AL1074">
        <v>0.53633732396276346</v>
      </c>
      <c r="AM1074">
        <v>0.53635488039067991</v>
      </c>
      <c r="AN1074">
        <v>0.96215146893658754</v>
      </c>
      <c r="AO1074">
        <v>0.96215146893658776</v>
      </c>
      <c r="AP1074">
        <v>0.96215146893658776</v>
      </c>
      <c r="AQ1074">
        <v>0.96215146893658776</v>
      </c>
      <c r="AR1074">
        <v>14.66788372144015</v>
      </c>
      <c r="AS1074">
        <v>14.667883721440161</v>
      </c>
      <c r="AT1074">
        <v>14.667883721440161</v>
      </c>
      <c r="AU1074">
        <v>14.667883721440161</v>
      </c>
      <c r="AV1074" t="str">
        <f>VLOOKUP(Sheet1[[#This Row],[NPDES ID2]],Combined_Sheet__Major_Only___2[[NPDES ID2]:[ECHO BFR]],3,FALSE)</f>
        <v>NY</v>
      </c>
      <c r="AW1074" t="s">
        <v>12181</v>
      </c>
      <c r="AX1074" t="str">
        <f>VLOOKUP(Sheet1[[#This Row],[NPDES ID2]],Combined_Sheet__Major_Only___2[[NPDES ID2]:[ECHO BFR]],27,FALSE)</f>
        <v>methaneBioCaptureRecover</v>
      </c>
      <c r="AY1074" t="str">
        <f>VLOOKUP(Sheet1[[#This Row],[NPDES ID2]],Combined_Sheet__Major_Only___2[[NPDES ID2]:[ECHO BFR]],28,FALSE)</f>
        <v>-</v>
      </c>
      <c r="AZ1074" t="str">
        <f>VLOOKUP(Sheet1[[#This Row],[NPDES ID2]],Combined_Sheet__Major_Only___2[[NPDES ID2]:[ECHO BFR]],29,FALSE)</f>
        <v>thickening</v>
      </c>
      <c r="BA1074">
        <f>VLOOKUP(Sheet1[[#This Row],[NPDES ID2]],Combined_Sheet__Major_Only___2[[NPDES ID2]:[ECHO BFR]],17,FALSE)</f>
        <v>41.920270000000002</v>
      </c>
      <c r="BB1074">
        <f>VLOOKUP(Sheet1[[#This Row],[NPDES ID2]],Combined_Sheet__Major_Only___2[[NPDES ID2]:[ECHO BFR]],18,FALSE)</f>
        <v>-73.978960000000001</v>
      </c>
      <c r="BC1074" t="str">
        <f>IF(ISNUMBER(SEARCH("aerobic",$AW1074)),"aerobic","")</f>
        <v/>
      </c>
      <c r="BD1074" t="str">
        <f>IF(ISNUMBER(SEARCH("anaer",$AW1074)),"anaer","")</f>
        <v>anaer</v>
      </c>
      <c r="BE1074" t="str">
        <f>IF(ISNUMBER(SEARCH("thickening",$AZ1074)),"thickening","")</f>
        <v>thickening</v>
      </c>
      <c r="BF1074" s="2" t="str">
        <f>IF(ISNUMBER(SEARCH("airDry",$AW1074)),"airDry","")</f>
        <v/>
      </c>
      <c r="BG1074" s="2" t="str">
        <f>IF(ISNUMBER(SEARCH("heatDry",$AY1074)),"heatDry","")</f>
        <v/>
      </c>
      <c r="BH1074" s="2" t="str">
        <f>IF(AND(ISNUMBER(SEARCH("aerobic",$AW1074)),ISNUMBER(SEARCH("anaer",$AW1074))),"Combined Aer and Anaer.","")</f>
        <v/>
      </c>
    </row>
    <row r="1075" spans="1:60" x14ac:dyDescent="0.3">
      <c r="A1075" s="4">
        <v>1073</v>
      </c>
      <c r="B1075" t="s">
        <v>5175</v>
      </c>
      <c r="C1075">
        <v>371.35</v>
      </c>
      <c r="D1075">
        <v>378.20103910910291</v>
      </c>
      <c r="E1075">
        <v>376.63276491701049</v>
      </c>
      <c r="F1075">
        <v>291.51154890921669</v>
      </c>
      <c r="G1075">
        <v>470.23915989236423</v>
      </c>
      <c r="H1075">
        <v>-76.791422635147001</v>
      </c>
      <c r="I1075">
        <v>-78.058124289932621</v>
      </c>
      <c r="J1075">
        <v>-90.92124848656465</v>
      </c>
      <c r="K1075">
        <v>-60.474534206776873</v>
      </c>
      <c r="L1075">
        <v>246.5546081796081</v>
      </c>
      <c r="M1075">
        <v>245.5614388467861</v>
      </c>
      <c r="N1075">
        <v>241.96281575188661</v>
      </c>
      <c r="O1075">
        <v>254.12039730764741</v>
      </c>
      <c r="P1075">
        <v>8.7468748881957428</v>
      </c>
      <c r="Q1075">
        <v>8.8569312312314565</v>
      </c>
      <c r="R1075">
        <v>7.0876622052058398</v>
      </c>
      <c r="S1075">
        <v>10.03946338386011</v>
      </c>
      <c r="T1075">
        <v>68.884245149086212</v>
      </c>
      <c r="U1075">
        <v>68.884136004581464</v>
      </c>
      <c r="V1075">
        <v>68.83740461561419</v>
      </c>
      <c r="W1075">
        <v>68.930636107744832</v>
      </c>
      <c r="X1075">
        <v>4669.9333111584292</v>
      </c>
      <c r="Y1075">
        <v>4685.7185926965349</v>
      </c>
      <c r="Z1075">
        <v>4532.7121148282031</v>
      </c>
      <c r="AA1075">
        <v>4757.3221288513414</v>
      </c>
      <c r="AB1075">
        <v>816.84830918375974</v>
      </c>
      <c r="AC1075">
        <v>810.40516804721938</v>
      </c>
      <c r="AD1075">
        <v>696.16330135077123</v>
      </c>
      <c r="AE1075">
        <v>970.37868957972751</v>
      </c>
      <c r="AF1075">
        <v>65.067501533277223</v>
      </c>
      <c r="AG1075">
        <v>64.805273757585823</v>
      </c>
      <c r="AH1075">
        <v>63.85637356112597</v>
      </c>
      <c r="AI1075">
        <v>67.063120935854613</v>
      </c>
      <c r="AJ1075">
        <v>0.5713090256608534</v>
      </c>
      <c r="AK1075">
        <v>0.57130895645958391</v>
      </c>
      <c r="AL1075">
        <v>0.5712992674254278</v>
      </c>
      <c r="AM1075">
        <v>0.57131882450845406</v>
      </c>
      <c r="AN1075">
        <v>0.96429985828363951</v>
      </c>
      <c r="AO1075">
        <v>0.9642998582836394</v>
      </c>
      <c r="AP1075">
        <v>0.9642998582836394</v>
      </c>
      <c r="AQ1075">
        <v>0.9642998582836394</v>
      </c>
      <c r="AR1075">
        <v>14.33966250887314</v>
      </c>
      <c r="AS1075">
        <v>14.33966250887314</v>
      </c>
      <c r="AT1075">
        <v>14.33966250887314</v>
      </c>
      <c r="AU1075">
        <v>14.33966250887314</v>
      </c>
      <c r="AV1075" t="str">
        <f>VLOOKUP(Sheet1[[#This Row],[NPDES ID2]],Combined_Sheet__Major_Only___2[[NPDES ID2]:[ECHO BFR]],3,FALSE)</f>
        <v>TX</v>
      </c>
      <c r="AW1075" t="s">
        <v>544</v>
      </c>
      <c r="AX1075" t="str">
        <f>VLOOKUP(Sheet1[[#This Row],[NPDES ID2]],Combined_Sheet__Major_Only___2[[NPDES ID2]:[ECHO BFR]],27,FALSE)</f>
        <v>-</v>
      </c>
      <c r="AY1075" t="str">
        <f>VLOOKUP(Sheet1[[#This Row],[NPDES ID2]],Combined_Sheet__Major_Only___2[[NPDES ID2]:[ECHO BFR]],28,FALSE)</f>
        <v>-</v>
      </c>
      <c r="AZ1075" t="str">
        <f>VLOOKUP(Sheet1[[#This Row],[NPDES ID2]],Combined_Sheet__Major_Only___2[[NPDES ID2]:[ECHO BFR]],29,FALSE)</f>
        <v>thickening</v>
      </c>
      <c r="BA1075">
        <f>VLOOKUP(Sheet1[[#This Row],[NPDES ID2]],Combined_Sheet__Major_Only___2[[NPDES ID2]:[ECHO BFR]],17,FALSE)</f>
        <v>29.728000000000002</v>
      </c>
      <c r="BB1075">
        <f>VLOOKUP(Sheet1[[#This Row],[NPDES ID2]],Combined_Sheet__Major_Only___2[[NPDES ID2]:[ECHO BFR]],18,FALSE)</f>
        <v>-95.761611000000002</v>
      </c>
      <c r="BC1075" t="str">
        <f>IF(ISNUMBER(SEARCH("aerobic",$AW1075)),"aerobic","")</f>
        <v>aerobic</v>
      </c>
      <c r="BD1075" t="str">
        <f>IF(ISNUMBER(SEARCH("anaer",$AW1075)),"anaer","")</f>
        <v/>
      </c>
      <c r="BE1075" t="str">
        <f>IF(ISNUMBER(SEARCH("thickening",$AZ1075)),"thickening","")</f>
        <v>thickening</v>
      </c>
      <c r="BF1075" s="3" t="str">
        <f>IF(ISNUMBER(SEARCH("airDry",$AW1075)),"airDry","")</f>
        <v/>
      </c>
      <c r="BG1075" s="3" t="str">
        <f>IF(ISNUMBER(SEARCH("heatDry",$AY1075)),"heatDry","")</f>
        <v/>
      </c>
      <c r="BH1075" s="3" t="str">
        <f>IF(AND(ISNUMBER(SEARCH("aerobic",$AW1075)),ISNUMBER(SEARCH("anaer",$AW1075))),"Combined Aer and Anaer.","")</f>
        <v/>
      </c>
    </row>
    <row r="1076" spans="1:60" x14ac:dyDescent="0.3">
      <c r="A1076" s="4">
        <v>1074</v>
      </c>
      <c r="B1076" t="s">
        <v>5179</v>
      </c>
      <c r="C1076">
        <v>367</v>
      </c>
      <c r="D1076">
        <v>512.15434664535815</v>
      </c>
      <c r="E1076">
        <v>515.12305663667314</v>
      </c>
      <c r="F1076">
        <v>393.71226848434361</v>
      </c>
      <c r="G1076">
        <v>635.48435345640121</v>
      </c>
      <c r="H1076">
        <v>-78.089941369635241</v>
      </c>
      <c r="I1076">
        <v>-77.651506152599566</v>
      </c>
      <c r="J1076">
        <v>-90.246209897623601</v>
      </c>
      <c r="K1076">
        <v>-66.417240728435146</v>
      </c>
      <c r="L1076">
        <v>181.4556632742522</v>
      </c>
      <c r="M1076">
        <v>180.01062092953771</v>
      </c>
      <c r="N1076">
        <v>174.77517416232979</v>
      </c>
      <c r="O1076">
        <v>192.4628274112533</v>
      </c>
      <c r="P1076">
        <v>8.7505011374334956</v>
      </c>
      <c r="Q1076">
        <v>8.7231396729430308</v>
      </c>
      <c r="R1076">
        <v>7.5247037390059122</v>
      </c>
      <c r="S1076">
        <v>9.9161413230407263</v>
      </c>
      <c r="T1076">
        <v>50.527300415194993</v>
      </c>
      <c r="U1076">
        <v>50.527219600390367</v>
      </c>
      <c r="V1076">
        <v>50.492617876027893</v>
      </c>
      <c r="W1076">
        <v>50.561650071815308</v>
      </c>
      <c r="X1076">
        <v>4603.122850681506</v>
      </c>
      <c r="Y1076">
        <v>4633.4943253566926</v>
      </c>
      <c r="Z1076">
        <v>4338.527060219154</v>
      </c>
      <c r="AA1076">
        <v>4774.4614895009818</v>
      </c>
      <c r="AB1076">
        <v>1135.0933040080361</v>
      </c>
      <c r="AC1076">
        <v>1105.882170313095</v>
      </c>
      <c r="AD1076">
        <v>901.26710405674282</v>
      </c>
      <c r="AE1076">
        <v>1497.741720604879</v>
      </c>
      <c r="AF1076">
        <v>48.455114098506662</v>
      </c>
      <c r="AG1076">
        <v>48.069137212070189</v>
      </c>
      <c r="AH1076">
        <v>46.671724953018213</v>
      </c>
      <c r="AI1076">
        <v>51.393547716546898</v>
      </c>
      <c r="AJ1076">
        <v>0.3688905184833875</v>
      </c>
      <c r="AK1076">
        <v>0.36889046992695362</v>
      </c>
      <c r="AL1076">
        <v>0.36888367203421463</v>
      </c>
      <c r="AM1076">
        <v>0.36889739343816541</v>
      </c>
      <c r="AN1076">
        <v>0.95221859970792433</v>
      </c>
      <c r="AO1076">
        <v>0.95221859970792466</v>
      </c>
      <c r="AP1076">
        <v>0.95221859970792466</v>
      </c>
      <c r="AQ1076">
        <v>0.95221859970792466</v>
      </c>
      <c r="AR1076">
        <v>8.884267961021223</v>
      </c>
      <c r="AS1076">
        <v>8.8842679610212194</v>
      </c>
      <c r="AT1076">
        <v>8.8842679610212194</v>
      </c>
      <c r="AU1076">
        <v>8.8842679610212194</v>
      </c>
      <c r="AV1076" t="str">
        <f>VLOOKUP(Sheet1[[#This Row],[NPDES ID2]],Combined_Sheet__Major_Only___2[[NPDES ID2]:[ECHO BFR]],3,FALSE)</f>
        <v>GU</v>
      </c>
      <c r="AW1076" t="s">
        <v>54</v>
      </c>
      <c r="AX1076" t="str">
        <f>VLOOKUP(Sheet1[[#This Row],[NPDES ID2]],Combined_Sheet__Major_Only___2[[NPDES ID2]:[ECHO BFR]],27,FALSE)</f>
        <v>-</v>
      </c>
      <c r="AY1076" t="str">
        <f>VLOOKUP(Sheet1[[#This Row],[NPDES ID2]],Combined_Sheet__Major_Only___2[[NPDES ID2]:[ECHO BFR]],28,FALSE)</f>
        <v>-</v>
      </c>
      <c r="AZ1076" t="str">
        <f>VLOOKUP(Sheet1[[#This Row],[NPDES ID2]],Combined_Sheet__Major_Only___2[[NPDES ID2]:[ECHO BFR]],29,FALSE)</f>
        <v>thickening</v>
      </c>
      <c r="BA1076">
        <f>VLOOKUP(Sheet1[[#This Row],[NPDES ID2]],Combined_Sheet__Major_Only___2[[NPDES ID2]:[ECHO BFR]],17,FALSE)</f>
        <v>13.5403</v>
      </c>
      <c r="BB1076">
        <f>VLOOKUP(Sheet1[[#This Row],[NPDES ID2]],Combined_Sheet__Major_Only___2[[NPDES ID2]:[ECHO BFR]],18,FALSE)</f>
        <v>144.8158</v>
      </c>
      <c r="BC1076" t="str">
        <f>IF(ISNUMBER(SEARCH("aerobic",$AW1076)),"aerobic","")</f>
        <v/>
      </c>
      <c r="BD1076" t="str">
        <f>IF(ISNUMBER(SEARCH("anaer",$AW1076)),"anaer","")</f>
        <v/>
      </c>
      <c r="BE1076" t="str">
        <f>IF(ISNUMBER(SEARCH("thickening",$AZ1076)),"thickening","")</f>
        <v>thickening</v>
      </c>
      <c r="BF1076" s="2" t="str">
        <f>IF(ISNUMBER(SEARCH("airDry",$AW1076)),"airDry","")</f>
        <v/>
      </c>
      <c r="BG1076" s="2" t="str">
        <f>IF(ISNUMBER(SEARCH("heatDry",$AY1076)),"heatDry","")</f>
        <v/>
      </c>
      <c r="BH1076" s="2" t="str">
        <f>IF(AND(ISNUMBER(SEARCH("aerobic",$AW1076)),ISNUMBER(SEARCH("anaer",$AW1076))),"Combined Aer and Anaer.","")</f>
        <v/>
      </c>
    </row>
    <row r="1077" spans="1:60" x14ac:dyDescent="0.3">
      <c r="A1077" s="4">
        <v>1075</v>
      </c>
      <c r="B1077" t="s">
        <v>5184</v>
      </c>
      <c r="C1077">
        <v>362.12</v>
      </c>
      <c r="D1077">
        <v>475.98224935273169</v>
      </c>
      <c r="E1077">
        <v>477.68649284931382</v>
      </c>
      <c r="F1077">
        <v>365.46518674559542</v>
      </c>
      <c r="G1077">
        <v>588.04500245971201</v>
      </c>
      <c r="H1077">
        <v>-77.824600233457801</v>
      </c>
      <c r="I1077">
        <v>-77.935359264551067</v>
      </c>
      <c r="J1077">
        <v>-90.83322190438119</v>
      </c>
      <c r="K1077">
        <v>-64.493323292864858</v>
      </c>
      <c r="L1077">
        <v>194.2954005623063</v>
      </c>
      <c r="M1077">
        <v>192.98282727601909</v>
      </c>
      <c r="N1077">
        <v>188.22767816767501</v>
      </c>
      <c r="O1077">
        <v>204.29283468109341</v>
      </c>
      <c r="P1077">
        <v>8.6111483509104598</v>
      </c>
      <c r="Q1077">
        <v>8.6018098562196972</v>
      </c>
      <c r="R1077">
        <v>7.2790162030192773</v>
      </c>
      <c r="S1077">
        <v>9.8267684641287989</v>
      </c>
      <c r="T1077">
        <v>3.8245647791677659</v>
      </c>
      <c r="U1077">
        <v>3.8245560392380762</v>
      </c>
      <c r="V1077">
        <v>3.8208139447107321</v>
      </c>
      <c r="W1077">
        <v>3.8282796131658809</v>
      </c>
      <c r="X1077">
        <v>320.9861186785788</v>
      </c>
      <c r="Y1077">
        <v>322.74430088310152</v>
      </c>
      <c r="Z1077">
        <v>305.35168437195551</v>
      </c>
      <c r="AA1077">
        <v>331.10036496260398</v>
      </c>
      <c r="AB1077">
        <v>85.707147691821916</v>
      </c>
      <c r="AC1077">
        <v>83.451904893753408</v>
      </c>
      <c r="AD1077">
        <v>66.995680778632675</v>
      </c>
      <c r="AE1077">
        <v>114.7718735556526</v>
      </c>
      <c r="AF1077">
        <v>52.582573540671433</v>
      </c>
      <c r="AG1077">
        <v>52.227280735051018</v>
      </c>
      <c r="AH1077">
        <v>50.940825710130213</v>
      </c>
      <c r="AI1077">
        <v>55.287606817104823</v>
      </c>
      <c r="AJ1077">
        <v>0.41904082893587602</v>
      </c>
      <c r="AK1077">
        <v>0.41904079400601518</v>
      </c>
      <c r="AL1077">
        <v>0.41903590181627759</v>
      </c>
      <c r="AM1077">
        <v>0.41904577653076358</v>
      </c>
      <c r="AN1077">
        <v>0.65634200630816086</v>
      </c>
      <c r="AO1077">
        <v>0.65634200630816086</v>
      </c>
      <c r="AP1077">
        <v>0.65634200630816086</v>
      </c>
      <c r="AQ1077">
        <v>0.65634200630816086</v>
      </c>
      <c r="AR1077">
        <v>9.2804753512394846</v>
      </c>
      <c r="AS1077">
        <v>9.2804753512394829</v>
      </c>
      <c r="AT1077">
        <v>9.2804753512394829</v>
      </c>
      <c r="AU1077">
        <v>9.2804753512394829</v>
      </c>
      <c r="AV1077" t="str">
        <f>VLOOKUP(Sheet1[[#This Row],[NPDES ID2]],Combined_Sheet__Major_Only___2[[NPDES ID2]:[ECHO BFR]],3,FALSE)</f>
        <v>TX</v>
      </c>
      <c r="AW1077" t="s">
        <v>1420</v>
      </c>
      <c r="AX1077" t="str">
        <f>VLOOKUP(Sheet1[[#This Row],[NPDES ID2]],Combined_Sheet__Major_Only___2[[NPDES ID2]:[ECHO BFR]],27,FALSE)</f>
        <v>other</v>
      </c>
      <c r="AY1077" t="str">
        <f>VLOOKUP(Sheet1[[#This Row],[NPDES ID2]],Combined_Sheet__Major_Only___2[[NPDES ID2]:[ECHO BFR]],28,FALSE)</f>
        <v>-</v>
      </c>
      <c r="AZ1077" t="str">
        <f>VLOOKUP(Sheet1[[#This Row],[NPDES ID2]],Combined_Sheet__Major_Only___2[[NPDES ID2]:[ECHO BFR]],29,FALSE)</f>
        <v>thickening</v>
      </c>
      <c r="BA1077">
        <f>VLOOKUP(Sheet1[[#This Row],[NPDES ID2]],Combined_Sheet__Major_Only___2[[NPDES ID2]:[ECHO BFR]],17,FALSE)</f>
        <v>33.086252999999999</v>
      </c>
      <c r="BB1077">
        <f>VLOOKUP(Sheet1[[#This Row],[NPDES ID2]],Combined_Sheet__Major_Only___2[[NPDES ID2]:[ECHO BFR]],18,FALSE)</f>
        <v>-98.593395999999998</v>
      </c>
      <c r="BC1077" t="str">
        <f>IF(ISNUMBER(SEARCH("aerobic",$AW1077)),"aerobic","")</f>
        <v/>
      </c>
      <c r="BD1077" t="str">
        <f>IF(ISNUMBER(SEARCH("anaer",$AW1077)),"anaer","")</f>
        <v/>
      </c>
      <c r="BE1077" t="str">
        <f>IF(ISNUMBER(SEARCH("thickening",$AZ1077)),"thickening","")</f>
        <v>thickening</v>
      </c>
      <c r="BF1077" s="3" t="str">
        <f>IF(ISNUMBER(SEARCH("airDry",$AW1077)),"airDry","")</f>
        <v>airDry</v>
      </c>
      <c r="BG1077" s="3" t="str">
        <f>IF(ISNUMBER(SEARCH("heatDry",$AY1077)),"heatDry","")</f>
        <v/>
      </c>
      <c r="BH1077" s="3" t="str">
        <f>IF(AND(ISNUMBER(SEARCH("aerobic",$AW1077)),ISNUMBER(SEARCH("anaer",$AW1077))),"Combined Aer and Anaer.","")</f>
        <v/>
      </c>
    </row>
    <row r="1078" spans="1:60" x14ac:dyDescent="0.3">
      <c r="A1078" s="4">
        <v>1076</v>
      </c>
      <c r="B1078" t="s">
        <v>5189</v>
      </c>
      <c r="C1078">
        <v>362.03</v>
      </c>
      <c r="D1078">
        <v>397.66415118620449</v>
      </c>
      <c r="E1078">
        <v>396.65694073072268</v>
      </c>
      <c r="F1078">
        <v>305.62634160882061</v>
      </c>
      <c r="G1078">
        <v>494.08823210147108</v>
      </c>
      <c r="H1078">
        <v>-76.939026868687677</v>
      </c>
      <c r="I1078">
        <v>-78.253550294240569</v>
      </c>
      <c r="J1078">
        <v>-91.177467485877642</v>
      </c>
      <c r="K1078">
        <v>-61.350230421009996</v>
      </c>
      <c r="L1078">
        <v>232.44721281550181</v>
      </c>
      <c r="M1078">
        <v>231.41987924335959</v>
      </c>
      <c r="N1078">
        <v>227.6969793269117</v>
      </c>
      <c r="O1078">
        <v>240.27419405064651</v>
      </c>
      <c r="P1078">
        <v>8.5421755813550675</v>
      </c>
      <c r="Q1078">
        <v>8.6304363590003987</v>
      </c>
      <c r="R1078">
        <v>6.9658128578877641</v>
      </c>
      <c r="S1078">
        <v>9.7806113782476345</v>
      </c>
      <c r="T1078">
        <v>124.6735670429664</v>
      </c>
      <c r="U1078">
        <v>124.6733718005416</v>
      </c>
      <c r="V1078">
        <v>124.58977666475189</v>
      </c>
      <c r="W1078">
        <v>124.75655320225199</v>
      </c>
      <c r="X1078">
        <v>8740.5143172777152</v>
      </c>
      <c r="Y1078">
        <v>8773.0174190966318</v>
      </c>
      <c r="Z1078">
        <v>8458.6853623531133</v>
      </c>
      <c r="AA1078">
        <v>8920.1240205073955</v>
      </c>
      <c r="AB1078">
        <v>1750.9095346435679</v>
      </c>
      <c r="AC1078">
        <v>1731.2568576503861</v>
      </c>
      <c r="AD1078">
        <v>1457.4515733096509</v>
      </c>
      <c r="AE1078">
        <v>2132.4014882062679</v>
      </c>
      <c r="AF1078">
        <v>62.924274309592931</v>
      </c>
      <c r="AG1078">
        <v>62.645995248978593</v>
      </c>
      <c r="AH1078">
        <v>61.639337612332341</v>
      </c>
      <c r="AI1078">
        <v>65.041566287176593</v>
      </c>
      <c r="AJ1078">
        <v>0.54512003301793532</v>
      </c>
      <c r="AK1078">
        <v>0.54511993536347092</v>
      </c>
      <c r="AL1078">
        <v>0.54510626929074091</v>
      </c>
      <c r="AM1078">
        <v>0.54513385415858651</v>
      </c>
      <c r="AN1078">
        <v>0.97981251548071169</v>
      </c>
      <c r="AO1078">
        <v>0.97981251548071169</v>
      </c>
      <c r="AP1078">
        <v>0.97981251548071169</v>
      </c>
      <c r="AQ1078">
        <v>0.97981251548071169</v>
      </c>
      <c r="AR1078">
        <v>12.84669007803172</v>
      </c>
      <c r="AS1078">
        <v>12.84669007803172</v>
      </c>
      <c r="AT1078">
        <v>12.84669007803172</v>
      </c>
      <c r="AU1078">
        <v>12.84669007803172</v>
      </c>
      <c r="AV1078" t="str">
        <f>VLOOKUP(Sheet1[[#This Row],[NPDES ID2]],Combined_Sheet__Major_Only___2[[NPDES ID2]:[ECHO BFR]],3,FALSE)</f>
        <v>GA</v>
      </c>
      <c r="AW1078" t="s">
        <v>41</v>
      </c>
      <c r="AX1078" t="str">
        <f>VLOOKUP(Sheet1[[#This Row],[NPDES ID2]],Combined_Sheet__Major_Only___2[[NPDES ID2]:[ECHO BFR]],27,FALSE)</f>
        <v>-</v>
      </c>
      <c r="AY1078" t="str">
        <f>VLOOKUP(Sheet1[[#This Row],[NPDES ID2]],Combined_Sheet__Major_Only___2[[NPDES ID2]:[ECHO BFR]],28,FALSE)</f>
        <v>highTempCompost</v>
      </c>
      <c r="AZ1078" t="str">
        <f>VLOOKUP(Sheet1[[#This Row],[NPDES ID2]],Combined_Sheet__Major_Only___2[[NPDES ID2]:[ECHO BFR]],29,FALSE)</f>
        <v>thickening</v>
      </c>
      <c r="BA1078">
        <f>VLOOKUP(Sheet1[[#This Row],[NPDES ID2]],Combined_Sheet__Major_Only___2[[NPDES ID2]:[ECHO BFR]],17,FALSE)</f>
        <v>33.872317000000002</v>
      </c>
      <c r="BB1078">
        <f>VLOOKUP(Sheet1[[#This Row],[NPDES ID2]],Combined_Sheet__Major_Only___2[[NPDES ID2]:[ECHO BFR]],18,FALSE)</f>
        <v>-83.336139000000003</v>
      </c>
      <c r="BC1078" t="str">
        <f>IF(ISNUMBER(SEARCH("aerobic",$AW1078)),"aerobic","")</f>
        <v>aerobic</v>
      </c>
      <c r="BD1078" t="str">
        <f>IF(ISNUMBER(SEARCH("anaer",$AW1078)),"anaer","")</f>
        <v/>
      </c>
      <c r="BE1078" t="str">
        <f>IF(ISNUMBER(SEARCH("thickening",$AZ1078)),"thickening","")</f>
        <v>thickening</v>
      </c>
      <c r="BF1078" s="2" t="str">
        <f>IF(ISNUMBER(SEARCH("airDry",$AW1078)),"airDry","")</f>
        <v/>
      </c>
      <c r="BG1078" s="2" t="str">
        <f>IF(ISNUMBER(SEARCH("heatDry",$AY1078)),"heatDry","")</f>
        <v/>
      </c>
      <c r="BH1078" s="2" t="str">
        <f>IF(AND(ISNUMBER(SEARCH("aerobic",$AW1078)),ISNUMBER(SEARCH("anaer",$AW1078))),"Combined Aer and Anaer.","")</f>
        <v/>
      </c>
    </row>
    <row r="1079" spans="1:60" x14ac:dyDescent="0.3">
      <c r="A1079" s="4">
        <v>1077</v>
      </c>
      <c r="B1079" t="s">
        <v>5193</v>
      </c>
      <c r="C1079">
        <v>362</v>
      </c>
      <c r="D1079">
        <v>420.60400944769782</v>
      </c>
      <c r="E1079">
        <v>420.73344231953098</v>
      </c>
      <c r="F1079">
        <v>323.16547342082907</v>
      </c>
      <c r="G1079">
        <v>521.33059415673665</v>
      </c>
      <c r="H1079">
        <v>-77.269409247208785</v>
      </c>
      <c r="I1079">
        <v>-78.32115832068726</v>
      </c>
      <c r="J1079">
        <v>-90.815765731383962</v>
      </c>
      <c r="K1079">
        <v>-62.50156305228063</v>
      </c>
      <c r="L1079">
        <v>219.78553704067019</v>
      </c>
      <c r="M1079">
        <v>218.66380463990609</v>
      </c>
      <c r="N1079">
        <v>214.599704431866</v>
      </c>
      <c r="O1079">
        <v>228.3300185481188</v>
      </c>
      <c r="P1079">
        <v>8.5647272752611112</v>
      </c>
      <c r="Q1079">
        <v>8.6344335228716034</v>
      </c>
      <c r="R1079">
        <v>7.0602033105842841</v>
      </c>
      <c r="S1079">
        <v>9.8448435107379737</v>
      </c>
      <c r="T1079">
        <v>48.762717246203813</v>
      </c>
      <c r="U1079">
        <v>48.76263915462534</v>
      </c>
      <c r="V1079">
        <v>48.729203408715023</v>
      </c>
      <c r="W1079">
        <v>48.79590941832889</v>
      </c>
      <c r="X1079">
        <v>3615.62002036493</v>
      </c>
      <c r="Y1079">
        <v>3631.1091453975682</v>
      </c>
      <c r="Z1079">
        <v>3481.214746008402</v>
      </c>
      <c r="AA1079">
        <v>3701.5029097952338</v>
      </c>
      <c r="AB1079">
        <v>613.77845205060044</v>
      </c>
      <c r="AC1079">
        <v>609.33268123127982</v>
      </c>
      <c r="AD1079">
        <v>524.59705879428918</v>
      </c>
      <c r="AE1079">
        <v>727.38055347139846</v>
      </c>
      <c r="AF1079">
        <v>59.500938103602067</v>
      </c>
      <c r="AG1079">
        <v>59.197162684302278</v>
      </c>
      <c r="AH1079">
        <v>58.097546939224458</v>
      </c>
      <c r="AI1079">
        <v>61.81329348646485</v>
      </c>
      <c r="AJ1079">
        <v>0.503327951779037</v>
      </c>
      <c r="AK1079">
        <v>0.50332789929220789</v>
      </c>
      <c r="AL1079">
        <v>0.50332054942995275</v>
      </c>
      <c r="AM1079">
        <v>0.5033353849149983</v>
      </c>
      <c r="AN1079">
        <v>0.95061200868961249</v>
      </c>
      <c r="AO1079">
        <v>0.95061200868961238</v>
      </c>
      <c r="AP1079">
        <v>0.95061200868961238</v>
      </c>
      <c r="AQ1079">
        <v>0.95061200868961238</v>
      </c>
      <c r="AR1079">
        <v>13.34420927361136</v>
      </c>
      <c r="AS1079">
        <v>13.34420927361136</v>
      </c>
      <c r="AT1079">
        <v>13.34420927361136</v>
      </c>
      <c r="AU1079">
        <v>13.34420927361136</v>
      </c>
      <c r="AV1079" t="str">
        <f>VLOOKUP(Sheet1[[#This Row],[NPDES ID2]],Combined_Sheet__Major_Only___2[[NPDES ID2]:[ECHO BFR]],3,FALSE)</f>
        <v>PA</v>
      </c>
      <c r="AW1079" t="s">
        <v>41</v>
      </c>
      <c r="AX1079" t="str">
        <f>VLOOKUP(Sheet1[[#This Row],[NPDES ID2]],Combined_Sheet__Major_Only___2[[NPDES ID2]:[ECHO BFR]],27,FALSE)</f>
        <v>-</v>
      </c>
      <c r="AY1079" t="str">
        <f>VLOOKUP(Sheet1[[#This Row],[NPDES ID2]],Combined_Sheet__Major_Only___2[[NPDES ID2]:[ECHO BFR]],28,FALSE)</f>
        <v>-</v>
      </c>
      <c r="AZ1079" t="str">
        <f>VLOOKUP(Sheet1[[#This Row],[NPDES ID2]],Combined_Sheet__Major_Only___2[[NPDES ID2]:[ECHO BFR]],29,FALSE)</f>
        <v>thickening</v>
      </c>
      <c r="BA1079">
        <f>VLOOKUP(Sheet1[[#This Row],[NPDES ID2]],Combined_Sheet__Major_Only___2[[NPDES ID2]:[ECHO BFR]],17,FALSE)</f>
        <v>41.625841999999999</v>
      </c>
      <c r="BB1079">
        <f>VLOOKUP(Sheet1[[#This Row],[NPDES ID2]],Combined_Sheet__Major_Only___2[[NPDES ID2]:[ECHO BFR]],18,FALSE)</f>
        <v>-80.157544000000001</v>
      </c>
      <c r="BC1079" t="str">
        <f>IF(ISNUMBER(SEARCH("aerobic",$AW1079)),"aerobic","")</f>
        <v>aerobic</v>
      </c>
      <c r="BD1079" t="str">
        <f>IF(ISNUMBER(SEARCH("anaer",$AW1079)),"anaer","")</f>
        <v/>
      </c>
      <c r="BE1079" t="str">
        <f>IF(ISNUMBER(SEARCH("thickening",$AZ1079)),"thickening","")</f>
        <v>thickening</v>
      </c>
      <c r="BF1079" s="3" t="str">
        <f>IF(ISNUMBER(SEARCH("airDry",$AW1079)),"airDry","")</f>
        <v/>
      </c>
      <c r="BG1079" s="3" t="str">
        <f>IF(ISNUMBER(SEARCH("heatDry",$AY1079)),"heatDry","")</f>
        <v/>
      </c>
      <c r="BH1079" s="3" t="str">
        <f>IF(AND(ISNUMBER(SEARCH("aerobic",$AW1079)),ISNUMBER(SEARCH("anaer",$AW1079))),"Combined Aer and Anaer.","")</f>
        <v/>
      </c>
    </row>
    <row r="1080" spans="1:60" x14ac:dyDescent="0.3">
      <c r="A1080" s="4">
        <v>1078</v>
      </c>
      <c r="B1080" t="s">
        <v>5197</v>
      </c>
      <c r="C1080">
        <v>361.12</v>
      </c>
      <c r="D1080">
        <v>418.87291797557219</v>
      </c>
      <c r="E1080">
        <v>418.88788412745367</v>
      </c>
      <c r="F1080">
        <v>321.760700610318</v>
      </c>
      <c r="G1080">
        <v>519.34948598925735</v>
      </c>
      <c r="H1080">
        <v>-77.237275862372229</v>
      </c>
      <c r="I1080">
        <v>-78.304109552739476</v>
      </c>
      <c r="J1080">
        <v>-90.857601706730037</v>
      </c>
      <c r="K1080">
        <v>-62.403677225266577</v>
      </c>
      <c r="L1080">
        <v>220.50809943857789</v>
      </c>
      <c r="M1080">
        <v>219.3984813669943</v>
      </c>
      <c r="N1080">
        <v>215.37819476001081</v>
      </c>
      <c r="O1080">
        <v>228.9604516635647</v>
      </c>
      <c r="P1080">
        <v>8.5416351615231658</v>
      </c>
      <c r="Q1080">
        <v>8.6060513409311472</v>
      </c>
      <c r="R1080">
        <v>7.0277590051061978</v>
      </c>
      <c r="S1080">
        <v>9.812336225294036</v>
      </c>
      <c r="T1080">
        <v>58.548446836317751</v>
      </c>
      <c r="U1080">
        <v>58.548353642728109</v>
      </c>
      <c r="V1080">
        <v>58.508451808938673</v>
      </c>
      <c r="W1080">
        <v>58.588057991959332</v>
      </c>
      <c r="X1080">
        <v>4316.4131403556576</v>
      </c>
      <c r="Y1080">
        <v>4334.65665426743</v>
      </c>
      <c r="Z1080">
        <v>4158.1684152906446</v>
      </c>
      <c r="AA1080">
        <v>4417.492626332265</v>
      </c>
      <c r="AB1080">
        <v>707.71894666285311</v>
      </c>
      <c r="AC1080">
        <v>703.00648854140081</v>
      </c>
      <c r="AD1080">
        <v>608.15438398951471</v>
      </c>
      <c r="AE1080">
        <v>833.33394751827632</v>
      </c>
      <c r="AF1080">
        <v>59.842092159966953</v>
      </c>
      <c r="AG1080">
        <v>59.540856770162833</v>
      </c>
      <c r="AH1080">
        <v>58.450495827216301</v>
      </c>
      <c r="AI1080">
        <v>62.13502353842469</v>
      </c>
      <c r="AJ1080">
        <v>0.50749046423873923</v>
      </c>
      <c r="AK1080">
        <v>0.50749040770340059</v>
      </c>
      <c r="AL1080">
        <v>0.50748249139940382</v>
      </c>
      <c r="AM1080">
        <v>0.50749847024698813</v>
      </c>
      <c r="AN1080">
        <v>0.95837383531642173</v>
      </c>
      <c r="AO1080">
        <v>0.95837383531642162</v>
      </c>
      <c r="AP1080">
        <v>0.95837383531642162</v>
      </c>
      <c r="AQ1080">
        <v>0.95837383531642162</v>
      </c>
      <c r="AR1080">
        <v>13.700299152029629</v>
      </c>
      <c r="AS1080">
        <v>13.700299152029629</v>
      </c>
      <c r="AT1080">
        <v>13.700299152029629</v>
      </c>
      <c r="AU1080">
        <v>13.700299152029629</v>
      </c>
      <c r="AV1080" t="str">
        <f>VLOOKUP(Sheet1[[#This Row],[NPDES ID2]],Combined_Sheet__Major_Only___2[[NPDES ID2]:[ECHO BFR]],3,FALSE)</f>
        <v>HI</v>
      </c>
      <c r="AW1080" t="s">
        <v>12181</v>
      </c>
      <c r="AX1080" t="str">
        <f>VLOOKUP(Sheet1[[#This Row],[NPDES ID2]],Combined_Sheet__Major_Only___2[[NPDES ID2]:[ECHO BFR]],27,FALSE)</f>
        <v>-</v>
      </c>
      <c r="AY1080" t="str">
        <f>VLOOKUP(Sheet1[[#This Row],[NPDES ID2]],Combined_Sheet__Major_Only___2[[NPDES ID2]:[ECHO BFR]],28,FALSE)</f>
        <v>-</v>
      </c>
      <c r="AZ1080" t="str">
        <f>VLOOKUP(Sheet1[[#This Row],[NPDES ID2]],Combined_Sheet__Major_Only___2[[NPDES ID2]:[ECHO BFR]],29,FALSE)</f>
        <v>preliminaryOps, thickening</v>
      </c>
      <c r="BA1080">
        <f>VLOOKUP(Sheet1[[#This Row],[NPDES ID2]],Combined_Sheet__Major_Only___2[[NPDES ID2]:[ECHO BFR]],17,FALSE)</f>
        <v>21.287333</v>
      </c>
      <c r="BB1080">
        <f>VLOOKUP(Sheet1[[#This Row],[NPDES ID2]],Combined_Sheet__Major_Only___2[[NPDES ID2]:[ECHO BFR]],18,FALSE)</f>
        <v>-157.67183299999999</v>
      </c>
      <c r="BC1080" t="str">
        <f>IF(ISNUMBER(SEARCH("aerobic",$AW1080)),"aerobic","")</f>
        <v/>
      </c>
      <c r="BD1080" t="str">
        <f>IF(ISNUMBER(SEARCH("anaer",$AW1080)),"anaer","")</f>
        <v>anaer</v>
      </c>
      <c r="BE1080" t="str">
        <f>IF(ISNUMBER(SEARCH("thickening",$AZ1080)),"thickening","")</f>
        <v>thickening</v>
      </c>
      <c r="BF1080" s="2" t="str">
        <f>IF(ISNUMBER(SEARCH("airDry",$AW1080)),"airDry","")</f>
        <v/>
      </c>
      <c r="BG1080" s="2" t="str">
        <f>IF(ISNUMBER(SEARCH("heatDry",$AY1080)),"heatDry","")</f>
        <v/>
      </c>
      <c r="BH1080" s="2" t="str">
        <f>IF(AND(ISNUMBER(SEARCH("aerobic",$AW1080)),ISNUMBER(SEARCH("anaer",$AW1080))),"Combined Aer and Anaer.","")</f>
        <v/>
      </c>
    </row>
    <row r="1081" spans="1:60" x14ac:dyDescent="0.3">
      <c r="A1081" s="4">
        <v>1079</v>
      </c>
      <c r="B1081" t="s">
        <v>5203</v>
      </c>
      <c r="C1081">
        <v>359.19</v>
      </c>
      <c r="D1081">
        <v>391.38019551187767</v>
      </c>
      <c r="E1081">
        <v>390.01858250121342</v>
      </c>
      <c r="F1081">
        <v>300.57152136132072</v>
      </c>
      <c r="G1081">
        <v>486.80692726164091</v>
      </c>
      <c r="H1081">
        <v>-76.871431093423311</v>
      </c>
      <c r="I1081">
        <v>-78.059829551742524</v>
      </c>
      <c r="J1081">
        <v>-91.080921988978673</v>
      </c>
      <c r="K1081">
        <v>-60.853674060505142</v>
      </c>
      <c r="L1081">
        <v>235.53902908990841</v>
      </c>
      <c r="M1081">
        <v>234.55636716782311</v>
      </c>
      <c r="N1081">
        <v>230.99602203495391</v>
      </c>
      <c r="O1081">
        <v>243.02438052139959</v>
      </c>
      <c r="P1081">
        <v>8.4660523917278692</v>
      </c>
      <c r="Q1081">
        <v>8.5650507042294031</v>
      </c>
      <c r="R1081">
        <v>6.8775707407704259</v>
      </c>
      <c r="S1081">
        <v>9.6911693367874214</v>
      </c>
      <c r="T1081">
        <v>56.559045691518179</v>
      </c>
      <c r="U1081">
        <v>56.558955568109241</v>
      </c>
      <c r="V1081">
        <v>56.520368265087363</v>
      </c>
      <c r="W1081">
        <v>56.59735189252774</v>
      </c>
      <c r="X1081">
        <v>3882.32336354477</v>
      </c>
      <c r="Y1081">
        <v>3895.9168031657882</v>
      </c>
      <c r="Z1081">
        <v>3764.1974204227809</v>
      </c>
      <c r="AA1081">
        <v>3957.5824172139728</v>
      </c>
      <c r="AB1081">
        <v>623.77353417146765</v>
      </c>
      <c r="AC1081">
        <v>619.62272947767337</v>
      </c>
      <c r="AD1081">
        <v>538.35725995414725</v>
      </c>
      <c r="AE1081">
        <v>730.5038924242582</v>
      </c>
      <c r="AF1081">
        <v>64.264598777414719</v>
      </c>
      <c r="AG1081">
        <v>63.996385554222478</v>
      </c>
      <c r="AH1081">
        <v>63.025649492928473</v>
      </c>
      <c r="AI1081">
        <v>66.306030325534024</v>
      </c>
      <c r="AJ1081">
        <v>0.5614959338916875</v>
      </c>
      <c r="AK1081">
        <v>0.56149587628581366</v>
      </c>
      <c r="AL1081">
        <v>0.56148780947481958</v>
      </c>
      <c r="AM1081">
        <v>0.56150409209631147</v>
      </c>
      <c r="AN1081">
        <v>0.95699998200480607</v>
      </c>
      <c r="AO1081">
        <v>0.95699998200480652</v>
      </c>
      <c r="AP1081">
        <v>0.95699998200480652</v>
      </c>
      <c r="AQ1081">
        <v>0.95699998200480652</v>
      </c>
      <c r="AR1081">
        <v>14.89336109707247</v>
      </c>
      <c r="AS1081">
        <v>14.89336109707247</v>
      </c>
      <c r="AT1081">
        <v>14.89336109707247</v>
      </c>
      <c r="AU1081">
        <v>14.89336109707247</v>
      </c>
      <c r="AV1081" t="str">
        <f>VLOOKUP(Sheet1[[#This Row],[NPDES ID2]],Combined_Sheet__Major_Only___2[[NPDES ID2]:[ECHO BFR]],3,FALSE)</f>
        <v>WV</v>
      </c>
      <c r="AW1081" t="s">
        <v>12181</v>
      </c>
      <c r="AX1081" t="str">
        <f>VLOOKUP(Sheet1[[#This Row],[NPDES ID2]],Combined_Sheet__Major_Only___2[[NPDES ID2]:[ECHO BFR]],27,FALSE)</f>
        <v>methaneBioCaptureRecover</v>
      </c>
      <c r="AY1081" t="str">
        <f>VLOOKUP(Sheet1[[#This Row],[NPDES ID2]],Combined_Sheet__Major_Only___2[[NPDES ID2]:[ECHO BFR]],28,FALSE)</f>
        <v>-</v>
      </c>
      <c r="AZ1081" t="str">
        <f>VLOOKUP(Sheet1[[#This Row],[NPDES ID2]],Combined_Sheet__Major_Only___2[[NPDES ID2]:[ECHO BFR]],29,FALSE)</f>
        <v>preliminaryOps, thickening</v>
      </c>
      <c r="BA1081">
        <f>VLOOKUP(Sheet1[[#This Row],[NPDES ID2]],Combined_Sheet__Major_Only___2[[NPDES ID2]:[ECHO BFR]],17,FALSE)</f>
        <v>37.771158999999997</v>
      </c>
      <c r="BB1081">
        <f>VLOOKUP(Sheet1[[#This Row],[NPDES ID2]],Combined_Sheet__Major_Only___2[[NPDES ID2]:[ECHO BFR]],18,FALSE)</f>
        <v>-81.154210000000006</v>
      </c>
      <c r="BC1081" t="str">
        <f>IF(ISNUMBER(SEARCH("aerobic",$AW1081)),"aerobic","")</f>
        <v/>
      </c>
      <c r="BD1081" t="str">
        <f>IF(ISNUMBER(SEARCH("anaer",$AW1081)),"anaer","")</f>
        <v>anaer</v>
      </c>
      <c r="BE1081" t="str">
        <f>IF(ISNUMBER(SEARCH("thickening",$AZ1081)),"thickening","")</f>
        <v>thickening</v>
      </c>
      <c r="BF1081" s="3" t="str">
        <f>IF(ISNUMBER(SEARCH("airDry",$AW1081)),"airDry","")</f>
        <v/>
      </c>
      <c r="BG1081" s="3" t="str">
        <f>IF(ISNUMBER(SEARCH("heatDry",$AY1081)),"heatDry","")</f>
        <v/>
      </c>
      <c r="BH1081" s="3" t="str">
        <f>IF(AND(ISNUMBER(SEARCH("aerobic",$AW1081)),ISNUMBER(SEARCH("anaer",$AW1081))),"Combined Aer and Anaer.","")</f>
        <v/>
      </c>
    </row>
    <row r="1082" spans="1:60" x14ac:dyDescent="0.3">
      <c r="A1082" s="4">
        <v>1080</v>
      </c>
      <c r="B1082" t="s">
        <v>5208</v>
      </c>
      <c r="C1082">
        <v>356</v>
      </c>
      <c r="D1082">
        <v>411.16873891514331</v>
      </c>
      <c r="E1082">
        <v>410.6569767122345</v>
      </c>
      <c r="F1082">
        <v>315.40415715510181</v>
      </c>
      <c r="G1082">
        <v>510.60723772913047</v>
      </c>
      <c r="H1082">
        <v>-77.09257081066616</v>
      </c>
      <c r="I1082">
        <v>-78.321926765701249</v>
      </c>
      <c r="J1082">
        <v>-91.07105547604921</v>
      </c>
      <c r="K1082">
        <v>-61.938589405199842</v>
      </c>
      <c r="L1082">
        <v>223.54438796689999</v>
      </c>
      <c r="M1082">
        <v>222.49650706892589</v>
      </c>
      <c r="N1082">
        <v>218.69979765485829</v>
      </c>
      <c r="O1082">
        <v>231.5266660390154</v>
      </c>
      <c r="P1082">
        <v>8.4092986874848865</v>
      </c>
      <c r="Q1082">
        <v>8.4934163261371971</v>
      </c>
      <c r="R1082">
        <v>6.884440239072144</v>
      </c>
      <c r="S1082">
        <v>9.6423644560121886</v>
      </c>
      <c r="T1082">
        <v>64.291981131934378</v>
      </c>
      <c r="U1082">
        <v>64.291879074527429</v>
      </c>
      <c r="V1082">
        <v>64.248182102404144</v>
      </c>
      <c r="W1082">
        <v>64.335359778965355</v>
      </c>
      <c r="X1082">
        <v>4608.9451786682303</v>
      </c>
      <c r="Y1082">
        <v>4627.1031532952766</v>
      </c>
      <c r="Z1082">
        <v>4451.441240889696</v>
      </c>
      <c r="AA1082">
        <v>4709.4276811024256</v>
      </c>
      <c r="AB1082">
        <v>838.74306475912078</v>
      </c>
      <c r="AC1082">
        <v>831.35016030450242</v>
      </c>
      <c r="AD1082">
        <v>709.44877551162688</v>
      </c>
      <c r="AE1082">
        <v>1002.743426673723</v>
      </c>
      <c r="AF1082">
        <v>61.538649384972203</v>
      </c>
      <c r="AG1082">
        <v>61.250069299438948</v>
      </c>
      <c r="AH1082">
        <v>60.205622022309107</v>
      </c>
      <c r="AI1082">
        <v>63.735094787254958</v>
      </c>
      <c r="AJ1082">
        <v>0.52819829074043423</v>
      </c>
      <c r="AK1082">
        <v>0.52819822866183364</v>
      </c>
      <c r="AL1082">
        <v>0.52818953662261958</v>
      </c>
      <c r="AM1082">
        <v>0.52820708128627691</v>
      </c>
      <c r="AN1082">
        <v>0.96188924641218532</v>
      </c>
      <c r="AO1082">
        <v>0.96188924641218532</v>
      </c>
      <c r="AP1082">
        <v>0.96188924641218532</v>
      </c>
      <c r="AQ1082">
        <v>0.96188924641218532</v>
      </c>
      <c r="AR1082">
        <v>13.25586802190219</v>
      </c>
      <c r="AS1082">
        <v>13.255868021902179</v>
      </c>
      <c r="AT1082">
        <v>13.255868021902179</v>
      </c>
      <c r="AU1082">
        <v>13.255868021902179</v>
      </c>
      <c r="AV1082" t="str">
        <f>VLOOKUP(Sheet1[[#This Row],[NPDES ID2]],Combined_Sheet__Major_Only___2[[NPDES ID2]:[ECHO BFR]],3,FALSE)</f>
        <v>IL</v>
      </c>
      <c r="AW1082" t="s">
        <v>41</v>
      </c>
      <c r="AX1082" t="str">
        <f>VLOOKUP(Sheet1[[#This Row],[NPDES ID2]],Combined_Sheet__Major_Only___2[[NPDES ID2]:[ECHO BFR]],27,FALSE)</f>
        <v>tempSludgeStore</v>
      </c>
      <c r="AY1082" t="str">
        <f>VLOOKUP(Sheet1[[#This Row],[NPDES ID2]],Combined_Sheet__Major_Only___2[[NPDES ID2]:[ECHO BFR]],28,FALSE)</f>
        <v>-</v>
      </c>
      <c r="AZ1082" t="str">
        <f>VLOOKUP(Sheet1[[#This Row],[NPDES ID2]],Combined_Sheet__Major_Only___2[[NPDES ID2]:[ECHO BFR]],29,FALSE)</f>
        <v>thickening</v>
      </c>
      <c r="BA1082">
        <f>VLOOKUP(Sheet1[[#This Row],[NPDES ID2]],Combined_Sheet__Major_Only___2[[NPDES ID2]:[ECHO BFR]],17,FALSE)</f>
        <v>42.337710000000001</v>
      </c>
      <c r="BB1082">
        <f>VLOOKUP(Sheet1[[#This Row],[NPDES ID2]],Combined_Sheet__Major_Only___2[[NPDES ID2]:[ECHO BFR]],18,FALSE)</f>
        <v>-88.44802</v>
      </c>
      <c r="BC1082" t="str">
        <f>IF(ISNUMBER(SEARCH("aerobic",$AW1082)),"aerobic","")</f>
        <v>aerobic</v>
      </c>
      <c r="BD1082" t="str">
        <f>IF(ISNUMBER(SEARCH("anaer",$AW1082)),"anaer","")</f>
        <v/>
      </c>
      <c r="BE1082" t="str">
        <f>IF(ISNUMBER(SEARCH("thickening",$AZ1082)),"thickening","")</f>
        <v>thickening</v>
      </c>
      <c r="BF1082" s="2" t="str">
        <f>IF(ISNUMBER(SEARCH("airDry",$AW1082)),"airDry","")</f>
        <v/>
      </c>
      <c r="BG1082" s="2" t="str">
        <f>IF(ISNUMBER(SEARCH("heatDry",$AY1082)),"heatDry","")</f>
        <v/>
      </c>
      <c r="BH1082" s="2" t="str">
        <f>IF(AND(ISNUMBER(SEARCH("aerobic",$AW1082)),ISNUMBER(SEARCH("anaer",$AW1082))),"Combined Aer and Anaer.","")</f>
        <v/>
      </c>
    </row>
    <row r="1083" spans="1:60" x14ac:dyDescent="0.3">
      <c r="A1083" s="4">
        <v>1081</v>
      </c>
      <c r="B1083" t="s">
        <v>5213</v>
      </c>
      <c r="C1083">
        <v>355.61</v>
      </c>
      <c r="D1083">
        <v>388.57335886885039</v>
      </c>
      <c r="E1083">
        <v>387.00491629452279</v>
      </c>
      <c r="F1083">
        <v>298.11481142110199</v>
      </c>
      <c r="G1083">
        <v>483.71303212110217</v>
      </c>
      <c r="H1083">
        <v>-76.798650636871713</v>
      </c>
      <c r="I1083">
        <v>-78.067331998594085</v>
      </c>
      <c r="J1083">
        <v>-90.933831978994576</v>
      </c>
      <c r="K1083">
        <v>-60.466345129939377</v>
      </c>
      <c r="L1083">
        <v>236.43451749270119</v>
      </c>
      <c r="M1083">
        <v>235.48587695269299</v>
      </c>
      <c r="N1083">
        <v>232.0488415919107</v>
      </c>
      <c r="O1083">
        <v>243.66062763721939</v>
      </c>
      <c r="P1083">
        <v>8.3755392045444559</v>
      </c>
      <c r="Q1083">
        <v>8.4809190993543062</v>
      </c>
      <c r="R1083">
        <v>6.7836020779697179</v>
      </c>
      <c r="S1083">
        <v>9.6161371710095782</v>
      </c>
      <c r="T1083">
        <v>42.86371907948331</v>
      </c>
      <c r="U1083">
        <v>42.863650091644693</v>
      </c>
      <c r="V1083">
        <v>42.834112209474981</v>
      </c>
      <c r="W1083">
        <v>42.893041783149521</v>
      </c>
      <c r="X1083">
        <v>2901.8338916199968</v>
      </c>
      <c r="Y1083">
        <v>2911.587600290602</v>
      </c>
      <c r="Z1083">
        <v>2816.9376421527741</v>
      </c>
      <c r="AA1083">
        <v>2955.915030189517</v>
      </c>
      <c r="AB1083">
        <v>553.94684776795805</v>
      </c>
      <c r="AC1083">
        <v>548.57307132314259</v>
      </c>
      <c r="AD1083">
        <v>465.38800641493299</v>
      </c>
      <c r="AE1083">
        <v>668.62964323759161</v>
      </c>
      <c r="AF1083">
        <v>65.1582732578471</v>
      </c>
      <c r="AG1083">
        <v>64.896743091812965</v>
      </c>
      <c r="AH1083">
        <v>63.950172590330901</v>
      </c>
      <c r="AI1083">
        <v>67.148871412507646</v>
      </c>
      <c r="AJ1083">
        <v>0.57241859348976676</v>
      </c>
      <c r="AK1083">
        <v>0.57241853896007933</v>
      </c>
      <c r="AL1083">
        <v>0.57241090244347748</v>
      </c>
      <c r="AM1083">
        <v>0.57242631651224984</v>
      </c>
      <c r="AN1083">
        <v>0.94435756450353681</v>
      </c>
      <c r="AO1083">
        <v>0.94435756450353681</v>
      </c>
      <c r="AP1083">
        <v>0.94435756450353681</v>
      </c>
      <c r="AQ1083">
        <v>0.94435756450353681</v>
      </c>
      <c r="AR1083">
        <v>13.661667288135961</v>
      </c>
      <c r="AS1083">
        <v>13.661667288135961</v>
      </c>
      <c r="AT1083">
        <v>13.661667288135961</v>
      </c>
      <c r="AU1083">
        <v>13.661667288135961</v>
      </c>
      <c r="AV1083" t="str">
        <f>VLOOKUP(Sheet1[[#This Row],[NPDES ID2]],Combined_Sheet__Major_Only___2[[NPDES ID2]:[ECHO BFR]],3,FALSE)</f>
        <v>GA</v>
      </c>
      <c r="AW1083" t="s">
        <v>41</v>
      </c>
      <c r="AX1083" t="str">
        <f>VLOOKUP(Sheet1[[#This Row],[NPDES ID2]],Combined_Sheet__Major_Only___2[[NPDES ID2]:[ECHO BFR]],27,FALSE)</f>
        <v>-</v>
      </c>
      <c r="AY1083" t="str">
        <f>VLOOKUP(Sheet1[[#This Row],[NPDES ID2]],Combined_Sheet__Major_Only___2[[NPDES ID2]:[ECHO BFR]],28,FALSE)</f>
        <v>-</v>
      </c>
      <c r="AZ1083" t="str">
        <f>VLOOKUP(Sheet1[[#This Row],[NPDES ID2]],Combined_Sheet__Major_Only___2[[NPDES ID2]:[ECHO BFR]],29,FALSE)</f>
        <v>thickening, preliminaryOps</v>
      </c>
      <c r="BA1083">
        <f>VLOOKUP(Sheet1[[#This Row],[NPDES ID2]],Combined_Sheet__Major_Only___2[[NPDES ID2]:[ECHO BFR]],17,FALSE)</f>
        <v>34.012199000000003</v>
      </c>
      <c r="BB1083">
        <f>VLOOKUP(Sheet1[[#This Row],[NPDES ID2]],Combined_Sheet__Major_Only___2[[NPDES ID2]:[ECHO BFR]],18,FALSE)</f>
        <v>-85.049932999999996</v>
      </c>
      <c r="BC1083" t="str">
        <f>IF(ISNUMBER(SEARCH("aerobic",$AW1083)),"aerobic","")</f>
        <v>aerobic</v>
      </c>
      <c r="BD1083" t="str">
        <f>IF(ISNUMBER(SEARCH("anaer",$AW1083)),"anaer","")</f>
        <v/>
      </c>
      <c r="BE1083" t="str">
        <f>IF(ISNUMBER(SEARCH("thickening",$AZ1083)),"thickening","")</f>
        <v>thickening</v>
      </c>
      <c r="BF1083" s="3" t="str">
        <f>IF(ISNUMBER(SEARCH("airDry",$AW1083)),"airDry","")</f>
        <v/>
      </c>
      <c r="BG1083" s="3" t="str">
        <f>IF(ISNUMBER(SEARCH("heatDry",$AY1083)),"heatDry","")</f>
        <v/>
      </c>
      <c r="BH1083" s="3" t="str">
        <f>IF(AND(ISNUMBER(SEARCH("aerobic",$AW1083)),ISNUMBER(SEARCH("anaer",$AW1083))),"Combined Aer and Anaer.","")</f>
        <v/>
      </c>
    </row>
    <row r="1084" spans="1:60" x14ac:dyDescent="0.3">
      <c r="A1084" s="4">
        <v>1082</v>
      </c>
      <c r="B1084" t="s">
        <v>5218</v>
      </c>
      <c r="C1084">
        <v>355.24</v>
      </c>
      <c r="D1084">
        <v>389.67241328887792</v>
      </c>
      <c r="E1084">
        <v>388.14358974997282</v>
      </c>
      <c r="F1084">
        <v>298.92205211949198</v>
      </c>
      <c r="G1084">
        <v>485.05246458580132</v>
      </c>
      <c r="H1084">
        <v>-76.833256850892354</v>
      </c>
      <c r="I1084">
        <v>-78.079749212238681</v>
      </c>
      <c r="J1084">
        <v>-91.000283512263906</v>
      </c>
      <c r="K1084">
        <v>-60.57580670973713</v>
      </c>
      <c r="L1084">
        <v>235.68595977477881</v>
      </c>
      <c r="M1084">
        <v>234.734495815305</v>
      </c>
      <c r="N1084">
        <v>231.28759670078321</v>
      </c>
      <c r="O1084">
        <v>242.9328755280751</v>
      </c>
      <c r="P1084">
        <v>8.3678329759187928</v>
      </c>
      <c r="Q1084">
        <v>8.472660220985297</v>
      </c>
      <c r="R1084">
        <v>6.7822046223463586</v>
      </c>
      <c r="S1084">
        <v>9.6028140760760952</v>
      </c>
      <c r="T1084">
        <v>3.8624287665218868</v>
      </c>
      <c r="U1084">
        <v>3.8624199681578859</v>
      </c>
      <c r="V1084">
        <v>3.8586528543545202</v>
      </c>
      <c r="W1084">
        <v>3.8661684375348049</v>
      </c>
      <c r="X1084">
        <v>262.04113572256369</v>
      </c>
      <c r="Y1084">
        <v>262.90098785936522</v>
      </c>
      <c r="Z1084">
        <v>254.39798497763769</v>
      </c>
      <c r="AA1084">
        <v>266.95055541584247</v>
      </c>
      <c r="AB1084">
        <v>47.937519350734291</v>
      </c>
      <c r="AC1084">
        <v>47.515792531906399</v>
      </c>
      <c r="AD1084">
        <v>40.557645399495307</v>
      </c>
      <c r="AE1084">
        <v>57.407997850492578</v>
      </c>
      <c r="AF1084">
        <v>65.019238266206742</v>
      </c>
      <c r="AG1084">
        <v>64.756697401146695</v>
      </c>
      <c r="AH1084">
        <v>63.806171971403657</v>
      </c>
      <c r="AI1084">
        <v>67.017967942043526</v>
      </c>
      <c r="AJ1084">
        <v>0.5707190839055527</v>
      </c>
      <c r="AK1084">
        <v>0.57071905124753219</v>
      </c>
      <c r="AL1084">
        <v>0.57071447622488392</v>
      </c>
      <c r="AM1084">
        <v>0.57072371071424643</v>
      </c>
      <c r="AN1084">
        <v>0.65805867840714694</v>
      </c>
      <c r="AO1084">
        <v>0.65805867840714705</v>
      </c>
      <c r="AP1084">
        <v>0.65805867840714705</v>
      </c>
      <c r="AQ1084">
        <v>0.65805867840714705</v>
      </c>
      <c r="AR1084">
        <v>13.9639363830085</v>
      </c>
      <c r="AS1084">
        <v>13.9639363830085</v>
      </c>
      <c r="AT1084">
        <v>13.9639363830085</v>
      </c>
      <c r="AU1084">
        <v>13.9639363830085</v>
      </c>
      <c r="AV1084" t="str">
        <f>VLOOKUP(Sheet1[[#This Row],[NPDES ID2]],Combined_Sheet__Major_Only___2[[NPDES ID2]:[ECHO BFR]],3,FALSE)</f>
        <v>IN</v>
      </c>
      <c r="AW1084" t="s">
        <v>12183</v>
      </c>
      <c r="AX1084" t="str">
        <f>VLOOKUP(Sheet1[[#This Row],[NPDES ID2]],Combined_Sheet__Major_Only___2[[NPDES ID2]:[ECHO BFR]],27,FALSE)</f>
        <v>methaneBioCaptureRecover</v>
      </c>
      <c r="AY1084" t="str">
        <f>VLOOKUP(Sheet1[[#This Row],[NPDES ID2]],Combined_Sheet__Major_Only___2[[NPDES ID2]:[ECHO BFR]],28,FALSE)</f>
        <v>-</v>
      </c>
      <c r="AZ1084" t="str">
        <f>VLOOKUP(Sheet1[[#This Row],[NPDES ID2]],Combined_Sheet__Major_Only___2[[NPDES ID2]:[ECHO BFR]],29,FALSE)</f>
        <v>thickening, preliminaryOps</v>
      </c>
      <c r="BA1084">
        <f>VLOOKUP(Sheet1[[#This Row],[NPDES ID2]],Combined_Sheet__Major_Only___2[[NPDES ID2]:[ECHO BFR]],17,FALSE)</f>
        <v>41.078944</v>
      </c>
      <c r="BB1084">
        <f>VLOOKUP(Sheet1[[#This Row],[NPDES ID2]],Combined_Sheet__Major_Only___2[[NPDES ID2]:[ECHO BFR]],18,FALSE)</f>
        <v>-86.222027999999995</v>
      </c>
      <c r="BC1084" t="str">
        <f>IF(ISNUMBER(SEARCH("aerobic",$AW1084)),"aerobic","")</f>
        <v/>
      </c>
      <c r="BD1084" t="str">
        <f>IF(ISNUMBER(SEARCH("anaer",$AW1084)),"anaer","")</f>
        <v>anaer</v>
      </c>
      <c r="BE1084" t="str">
        <f>IF(ISNUMBER(SEARCH("thickening",$AZ1084)),"thickening","")</f>
        <v>thickening</v>
      </c>
      <c r="BF1084" s="2" t="str">
        <f>IF(ISNUMBER(SEARCH("airDry",$AW1084)),"airDry","")</f>
        <v>airDry</v>
      </c>
      <c r="BG1084" s="2" t="str">
        <f>IF(ISNUMBER(SEARCH("heatDry",$AY1084)),"heatDry","")</f>
        <v/>
      </c>
      <c r="BH1084" s="2" t="str">
        <f>IF(AND(ISNUMBER(SEARCH("aerobic",$AW1084)),ISNUMBER(SEARCH("anaer",$AW1084))),"Combined Aer and Anaer.","")</f>
        <v/>
      </c>
    </row>
    <row r="1085" spans="1:60" x14ac:dyDescent="0.3">
      <c r="A1085" s="4">
        <v>1083</v>
      </c>
      <c r="B1085" t="s">
        <v>5222</v>
      </c>
      <c r="C1085">
        <v>353</v>
      </c>
      <c r="D1085">
        <v>423.32704644916743</v>
      </c>
      <c r="E1085">
        <v>423.34579386773999</v>
      </c>
      <c r="F1085">
        <v>324.40048987183962</v>
      </c>
      <c r="G1085">
        <v>525.28363703591197</v>
      </c>
      <c r="H1085">
        <v>-77.24489429827517</v>
      </c>
      <c r="I1085">
        <v>-78.32034393938244</v>
      </c>
      <c r="J1085">
        <v>-90.951353191280447</v>
      </c>
      <c r="K1085">
        <v>-62.371191064244343</v>
      </c>
      <c r="L1085">
        <v>216.51856393971451</v>
      </c>
      <c r="M1085">
        <v>215.44105377028279</v>
      </c>
      <c r="N1085">
        <v>211.53756508497139</v>
      </c>
      <c r="O1085">
        <v>224.72544288755449</v>
      </c>
      <c r="P1085">
        <v>8.3478915561304365</v>
      </c>
      <c r="Q1085">
        <v>8.4143997566053592</v>
      </c>
      <c r="R1085">
        <v>6.8623106140206129</v>
      </c>
      <c r="S1085">
        <v>9.5861474343644932</v>
      </c>
      <c r="T1085">
        <v>3.70512787481288</v>
      </c>
      <c r="U1085">
        <v>3.7051193192064389</v>
      </c>
      <c r="V1085">
        <v>3.7014561446525569</v>
      </c>
      <c r="W1085">
        <v>3.7087643637562651</v>
      </c>
      <c r="X1085">
        <v>271.93155263422329</v>
      </c>
      <c r="Y1085">
        <v>273.02941917008849</v>
      </c>
      <c r="Z1085">
        <v>262.14937347586022</v>
      </c>
      <c r="AA1085">
        <v>278.2233682189958</v>
      </c>
      <c r="AB1085">
        <v>48.269878197275673</v>
      </c>
      <c r="AC1085">
        <v>47.884587185980088</v>
      </c>
      <c r="AD1085">
        <v>40.971961787541659</v>
      </c>
      <c r="AE1085">
        <v>57.598198766186137</v>
      </c>
      <c r="AF1085">
        <v>60.110552941292653</v>
      </c>
      <c r="AG1085">
        <v>59.811353859098489</v>
      </c>
      <c r="AH1085">
        <v>58.728027273890042</v>
      </c>
      <c r="AI1085">
        <v>62.388481559190247</v>
      </c>
      <c r="AJ1085">
        <v>0.51076639766003284</v>
      </c>
      <c r="AK1085">
        <v>0.51076636648222284</v>
      </c>
      <c r="AL1085">
        <v>0.51076199896299923</v>
      </c>
      <c r="AM1085">
        <v>0.51077081462029206</v>
      </c>
      <c r="AN1085">
        <v>0.65081223755711837</v>
      </c>
      <c r="AO1085">
        <v>0.65081223755711848</v>
      </c>
      <c r="AP1085">
        <v>0.65081223755711848</v>
      </c>
      <c r="AQ1085">
        <v>0.65081223755711848</v>
      </c>
      <c r="AR1085">
        <v>13.134571310741199</v>
      </c>
      <c r="AS1085">
        <v>13.134571310741199</v>
      </c>
      <c r="AT1085">
        <v>13.134571310741199</v>
      </c>
      <c r="AU1085">
        <v>13.134571310741199</v>
      </c>
      <c r="AV1085" t="str">
        <f>VLOOKUP(Sheet1[[#This Row],[NPDES ID2]],Combined_Sheet__Major_Only___2[[NPDES ID2]:[ECHO BFR]],3,FALSE)</f>
        <v>IN</v>
      </c>
      <c r="AW1085" t="s">
        <v>118</v>
      </c>
      <c r="AX1085" t="str">
        <f>VLOOKUP(Sheet1[[#This Row],[NPDES ID2]],Combined_Sheet__Major_Only___2[[NPDES ID2]:[ECHO BFR]],27,FALSE)</f>
        <v>-</v>
      </c>
      <c r="AY1085" t="str">
        <f>VLOOKUP(Sheet1[[#This Row],[NPDES ID2]],Combined_Sheet__Major_Only___2[[NPDES ID2]:[ECHO BFR]],28,FALSE)</f>
        <v>-</v>
      </c>
      <c r="AZ1085" t="str">
        <f>VLOOKUP(Sheet1[[#This Row],[NPDES ID2]],Combined_Sheet__Major_Only___2[[NPDES ID2]:[ECHO BFR]],29,FALSE)</f>
        <v>thickening</v>
      </c>
      <c r="BA1085">
        <f>VLOOKUP(Sheet1[[#This Row],[NPDES ID2]],Combined_Sheet__Major_Only___2[[NPDES ID2]:[ECHO BFR]],17,FALSE)</f>
        <v>40.735999999999997</v>
      </c>
      <c r="BB1085">
        <f>VLOOKUP(Sheet1[[#This Row],[NPDES ID2]],Combined_Sheet__Major_Only___2[[NPDES ID2]:[ECHO BFR]],18,FALSE)</f>
        <v>-86.755916999999997</v>
      </c>
      <c r="BC1085" t="str">
        <f>IF(ISNUMBER(SEARCH("aerobic",$AW1085)),"aerobic","")</f>
        <v>aerobic</v>
      </c>
      <c r="BD1085" t="str">
        <f>IF(ISNUMBER(SEARCH("anaer",$AW1085)),"anaer","")</f>
        <v/>
      </c>
      <c r="BE1085" t="str">
        <f>IF(ISNUMBER(SEARCH("thickening",$AZ1085)),"thickening","")</f>
        <v>thickening</v>
      </c>
      <c r="BF1085" s="3" t="str">
        <f>IF(ISNUMBER(SEARCH("airDry",$AW1085)),"airDry","")</f>
        <v>airDry</v>
      </c>
      <c r="BG1085" s="3" t="str">
        <f>IF(ISNUMBER(SEARCH("heatDry",$AY1085)),"heatDry","")</f>
        <v/>
      </c>
      <c r="BH1085" s="3" t="str">
        <f>IF(AND(ISNUMBER(SEARCH("aerobic",$AW1085)),ISNUMBER(SEARCH("anaer",$AW1085))),"Combined Aer and Anaer.","")</f>
        <v/>
      </c>
    </row>
    <row r="1086" spans="1:60" x14ac:dyDescent="0.3">
      <c r="A1086" s="4">
        <v>1084</v>
      </c>
      <c r="B1086" t="s">
        <v>5227</v>
      </c>
      <c r="C1086">
        <v>352.9</v>
      </c>
      <c r="D1086">
        <v>420.04179672082569</v>
      </c>
      <c r="E1086">
        <v>419.8892843679206</v>
      </c>
      <c r="F1086">
        <v>321.88617245205933</v>
      </c>
      <c r="G1086">
        <v>521.39265240495035</v>
      </c>
      <c r="H1086">
        <v>-77.186683403701679</v>
      </c>
      <c r="I1086">
        <v>-78.301030475723991</v>
      </c>
      <c r="J1086">
        <v>-90.97771937220827</v>
      </c>
      <c r="K1086">
        <v>-62.21585246617871</v>
      </c>
      <c r="L1086">
        <v>218.18806986040431</v>
      </c>
      <c r="M1086">
        <v>217.12382633254899</v>
      </c>
      <c r="N1086">
        <v>213.26809344226399</v>
      </c>
      <c r="O1086">
        <v>226.2944885900888</v>
      </c>
      <c r="P1086">
        <v>8.3423426029170624</v>
      </c>
      <c r="Q1086">
        <v>8.4151728480403953</v>
      </c>
      <c r="R1086">
        <v>6.8479478768375026</v>
      </c>
      <c r="S1086">
        <v>9.5750175097022741</v>
      </c>
      <c r="T1086">
        <v>45.081825097502147</v>
      </c>
      <c r="U1086">
        <v>45.081752686529711</v>
      </c>
      <c r="V1086">
        <v>45.050749152943261</v>
      </c>
      <c r="W1086">
        <v>45.112602775561072</v>
      </c>
      <c r="X1086">
        <v>3282.408746157997</v>
      </c>
      <c r="Y1086">
        <v>3295.8496211046181</v>
      </c>
      <c r="Z1086">
        <v>3165.7555194161141</v>
      </c>
      <c r="AA1086">
        <v>3356.8914540463629</v>
      </c>
      <c r="AB1086">
        <v>505.38446802931651</v>
      </c>
      <c r="AC1086">
        <v>502.49737346230592</v>
      </c>
      <c r="AD1086">
        <v>438.35177670278119</v>
      </c>
      <c r="AE1086">
        <v>588.46695835998935</v>
      </c>
      <c r="AF1086">
        <v>60.591515566925118</v>
      </c>
      <c r="AG1086">
        <v>60.295883969583073</v>
      </c>
      <c r="AH1086">
        <v>59.225704233267898</v>
      </c>
      <c r="AI1086">
        <v>62.841943673417752</v>
      </c>
      <c r="AJ1086">
        <v>0.5166362174373087</v>
      </c>
      <c r="AK1086">
        <v>0.51663616955346003</v>
      </c>
      <c r="AL1086">
        <v>0.51662946359435724</v>
      </c>
      <c r="AM1086">
        <v>0.51664299935708846</v>
      </c>
      <c r="AN1086">
        <v>0.94688671437379113</v>
      </c>
      <c r="AO1086">
        <v>0.94688671437379091</v>
      </c>
      <c r="AP1086">
        <v>0.94688671437379091</v>
      </c>
      <c r="AQ1086">
        <v>0.94688671437379091</v>
      </c>
      <c r="AR1086">
        <v>14.41039660773145</v>
      </c>
      <c r="AS1086">
        <v>14.41039660773146</v>
      </c>
      <c r="AT1086">
        <v>14.41039660773146</v>
      </c>
      <c r="AU1086">
        <v>14.41039660773146</v>
      </c>
      <c r="AV1086" t="str">
        <f>VLOOKUP(Sheet1[[#This Row],[NPDES ID2]],Combined_Sheet__Major_Only___2[[NPDES ID2]:[ECHO BFR]],3,FALSE)</f>
        <v>PA</v>
      </c>
      <c r="AW1086" t="s">
        <v>12181</v>
      </c>
      <c r="AX1086" t="str">
        <f>VLOOKUP(Sheet1[[#This Row],[NPDES ID2]],Combined_Sheet__Major_Only___2[[NPDES ID2]:[ECHO BFR]],27,FALSE)</f>
        <v>methaneBioCaptureRecover</v>
      </c>
      <c r="AY1086" t="str">
        <f>VLOOKUP(Sheet1[[#This Row],[NPDES ID2]],Combined_Sheet__Major_Only___2[[NPDES ID2]:[ECHO BFR]],28,FALSE)</f>
        <v>-</v>
      </c>
      <c r="AZ1086" t="str">
        <f>VLOOKUP(Sheet1[[#This Row],[NPDES ID2]],Combined_Sheet__Major_Only___2[[NPDES ID2]:[ECHO BFR]],29,FALSE)</f>
        <v>preliminaryOps, thickening</v>
      </c>
      <c r="BA1086">
        <f>VLOOKUP(Sheet1[[#This Row],[NPDES ID2]],Combined_Sheet__Major_Only___2[[NPDES ID2]:[ECHO BFR]],17,FALSE)</f>
        <v>40.491500000000002</v>
      </c>
      <c r="BB1086">
        <f>VLOOKUP(Sheet1[[#This Row],[NPDES ID2]],Combined_Sheet__Major_Only___2[[NPDES ID2]:[ECHO BFR]],18,FALSE)</f>
        <v>-80.150880000000001</v>
      </c>
      <c r="BC1086" t="str">
        <f>IF(ISNUMBER(SEARCH("aerobic",$AW1086)),"aerobic","")</f>
        <v/>
      </c>
      <c r="BD1086" t="str">
        <f>IF(ISNUMBER(SEARCH("anaer",$AW1086)),"anaer","")</f>
        <v>anaer</v>
      </c>
      <c r="BE1086" t="str">
        <f>IF(ISNUMBER(SEARCH("thickening",$AZ1086)),"thickening","")</f>
        <v>thickening</v>
      </c>
      <c r="BF1086" s="2" t="str">
        <f>IF(ISNUMBER(SEARCH("airDry",$AW1086)),"airDry","")</f>
        <v/>
      </c>
      <c r="BG1086" s="2" t="str">
        <f>IF(ISNUMBER(SEARCH("heatDry",$AY1086)),"heatDry","")</f>
        <v/>
      </c>
      <c r="BH1086" s="2" t="str">
        <f>IF(AND(ISNUMBER(SEARCH("aerobic",$AW1086)),ISNUMBER(SEARCH("anaer",$AW1086))),"Combined Aer and Anaer.","")</f>
        <v/>
      </c>
    </row>
    <row r="1087" spans="1:60" x14ac:dyDescent="0.3">
      <c r="A1087" s="4">
        <v>1085</v>
      </c>
      <c r="B1087" t="s">
        <v>5232</v>
      </c>
      <c r="C1087">
        <v>351.6</v>
      </c>
      <c r="D1087">
        <v>501.17939184796478</v>
      </c>
      <c r="E1087">
        <v>503.55830899132661</v>
      </c>
      <c r="F1087">
        <v>383.519584306681</v>
      </c>
      <c r="G1087">
        <v>620.34259573793668</v>
      </c>
      <c r="H1087">
        <v>-77.913043092569339</v>
      </c>
      <c r="I1087">
        <v>-77.854728145717061</v>
      </c>
      <c r="J1087">
        <v>-90.573689992562947</v>
      </c>
      <c r="K1087">
        <v>-65.248786071337491</v>
      </c>
      <c r="L1087">
        <v>182.7201742264329</v>
      </c>
      <c r="M1087">
        <v>181.40171416774709</v>
      </c>
      <c r="N1087">
        <v>176.62476153434591</v>
      </c>
      <c r="O1087">
        <v>192.7633636239218</v>
      </c>
      <c r="P1087">
        <v>8.3701875735695896</v>
      </c>
      <c r="Q1087">
        <v>8.3332778878087943</v>
      </c>
      <c r="R1087">
        <v>7.1084136252252907</v>
      </c>
      <c r="S1087">
        <v>9.5164962274707587</v>
      </c>
      <c r="T1087">
        <v>68.748893582224682</v>
      </c>
      <c r="U1087">
        <v>68.748784646603767</v>
      </c>
      <c r="V1087">
        <v>68.702142693494892</v>
      </c>
      <c r="W1087">
        <v>68.795195756550086</v>
      </c>
      <c r="X1087">
        <v>5957.7828934189756</v>
      </c>
      <c r="Y1087">
        <v>5993.6257931786886</v>
      </c>
      <c r="Z1087">
        <v>5646.5664706609041</v>
      </c>
      <c r="AA1087">
        <v>6158.5004064078576</v>
      </c>
      <c r="AB1087">
        <v>1314.9608405845349</v>
      </c>
      <c r="AC1087">
        <v>1289.772846893256</v>
      </c>
      <c r="AD1087">
        <v>1071.4222448474311</v>
      </c>
      <c r="AE1087">
        <v>1679.958846881814</v>
      </c>
      <c r="AF1087">
        <v>50.929946006327647</v>
      </c>
      <c r="AG1087">
        <v>50.562339833819237</v>
      </c>
      <c r="AH1087">
        <v>49.231554918176847</v>
      </c>
      <c r="AI1087">
        <v>53.72835089386524</v>
      </c>
      <c r="AJ1087">
        <v>0.39894696931284668</v>
      </c>
      <c r="AK1087">
        <v>0.39894691434814677</v>
      </c>
      <c r="AL1087">
        <v>0.39893921970257862</v>
      </c>
      <c r="AM1087">
        <v>0.39895475119690649</v>
      </c>
      <c r="AN1087">
        <v>0.96423317813712173</v>
      </c>
      <c r="AO1087">
        <v>0.96423317813712184</v>
      </c>
      <c r="AP1087">
        <v>0.96423317813712184</v>
      </c>
      <c r="AQ1087">
        <v>0.96423317813712184</v>
      </c>
      <c r="AR1087">
        <v>9.8746437907526534</v>
      </c>
      <c r="AS1087">
        <v>9.8746437907526516</v>
      </c>
      <c r="AT1087">
        <v>9.8746437907526516</v>
      </c>
      <c r="AU1087">
        <v>9.8746437907526516</v>
      </c>
      <c r="AV1087" t="str">
        <f>VLOOKUP(Sheet1[[#This Row],[NPDES ID2]],Combined_Sheet__Major_Only___2[[NPDES ID2]:[ECHO BFR]],3,FALSE)</f>
        <v>LA</v>
      </c>
      <c r="AW1087" t="s">
        <v>87</v>
      </c>
      <c r="AX1087" t="str">
        <f>VLOOKUP(Sheet1[[#This Row],[NPDES ID2]],Combined_Sheet__Major_Only___2[[NPDES ID2]:[ECHO BFR]],27,FALSE)</f>
        <v>other</v>
      </c>
      <c r="AY1087" t="str">
        <f>VLOOKUP(Sheet1[[#This Row],[NPDES ID2]],Combined_Sheet__Major_Only___2[[NPDES ID2]:[ECHO BFR]],28,FALSE)</f>
        <v>-</v>
      </c>
      <c r="AZ1087" t="str">
        <f>VLOOKUP(Sheet1[[#This Row],[NPDES ID2]],Combined_Sheet__Major_Only___2[[NPDES ID2]:[ECHO BFR]],29,FALSE)</f>
        <v>thickening</v>
      </c>
      <c r="BA1087">
        <f>VLOOKUP(Sheet1[[#This Row],[NPDES ID2]],Combined_Sheet__Major_Only___2[[NPDES ID2]:[ECHO BFR]],17,FALSE)</f>
        <v>30.480782000000001</v>
      </c>
      <c r="BB1087">
        <f>VLOOKUP(Sheet1[[#This Row],[NPDES ID2]],Combined_Sheet__Major_Only___2[[NPDES ID2]:[ECHO BFR]],18,FALSE)</f>
        <v>-90.871775999999997</v>
      </c>
      <c r="BC1087" t="str">
        <f>IF(ISNUMBER(SEARCH("aerobic",$AW1087)),"aerobic","")</f>
        <v/>
      </c>
      <c r="BD1087" t="str">
        <f>IF(ISNUMBER(SEARCH("anaer",$AW1087)),"anaer","")</f>
        <v/>
      </c>
      <c r="BE1087" t="str">
        <f>IF(ISNUMBER(SEARCH("thickening",$AZ1087)),"thickening","")</f>
        <v>thickening</v>
      </c>
      <c r="BF1087" s="3" t="str">
        <f>IF(ISNUMBER(SEARCH("airDry",$AW1087)),"airDry","")</f>
        <v/>
      </c>
      <c r="BG1087" s="3" t="str">
        <f>IF(ISNUMBER(SEARCH("heatDry",$AY1087)),"heatDry","")</f>
        <v/>
      </c>
      <c r="BH1087" s="3" t="str">
        <f>IF(AND(ISNUMBER(SEARCH("aerobic",$AW1087)),ISNUMBER(SEARCH("anaer",$AW1087))),"Combined Aer and Anaer.","")</f>
        <v/>
      </c>
    </row>
    <row r="1088" spans="1:60" x14ac:dyDescent="0.3">
      <c r="A1088" s="4">
        <v>1086</v>
      </c>
      <c r="B1088" t="s">
        <v>5237</v>
      </c>
      <c r="C1088">
        <v>351.4</v>
      </c>
      <c r="D1088">
        <v>430.05016410926538</v>
      </c>
      <c r="E1088">
        <v>430.37373618695432</v>
      </c>
      <c r="F1088">
        <v>329.37217734145361</v>
      </c>
      <c r="G1088">
        <v>533.38686026655705</v>
      </c>
      <c r="H1088">
        <v>-77.276365171843238</v>
      </c>
      <c r="I1088">
        <v>-78.322137274273757</v>
      </c>
      <c r="J1088">
        <v>-90.785309094819752</v>
      </c>
      <c r="K1088">
        <v>-62.535008669498957</v>
      </c>
      <c r="L1088">
        <v>212.8167379967775</v>
      </c>
      <c r="M1088">
        <v>211.72388585144719</v>
      </c>
      <c r="N1088">
        <v>207.7643511506252</v>
      </c>
      <c r="O1088">
        <v>221.14136531232481</v>
      </c>
      <c r="P1088">
        <v>8.3148825117653082</v>
      </c>
      <c r="Q1088">
        <v>8.384211155870851</v>
      </c>
      <c r="R1088">
        <v>6.8599406015298863</v>
      </c>
      <c r="S1088">
        <v>9.560111131678239</v>
      </c>
      <c r="T1088">
        <v>52.713594122242213</v>
      </c>
      <c r="U1088">
        <v>52.713509933398718</v>
      </c>
      <c r="V1088">
        <v>52.677463578147027</v>
      </c>
      <c r="W1088">
        <v>52.749377885858692</v>
      </c>
      <c r="X1088">
        <v>3918.3764220763919</v>
      </c>
      <c r="Y1088">
        <v>3935.2682899461611</v>
      </c>
      <c r="Z1088">
        <v>3771.820193154329</v>
      </c>
      <c r="AA1088">
        <v>4012.0306463712509</v>
      </c>
      <c r="AB1088">
        <v>804.48016486318056</v>
      </c>
      <c r="AC1088">
        <v>795.19604682033832</v>
      </c>
      <c r="AD1088">
        <v>665.73122849095432</v>
      </c>
      <c r="AE1088">
        <v>988.68833510556192</v>
      </c>
      <c r="AF1088">
        <v>59.352338615752871</v>
      </c>
      <c r="AG1088">
        <v>59.047449751404663</v>
      </c>
      <c r="AH1088">
        <v>57.943851067188689</v>
      </c>
      <c r="AI1088">
        <v>61.673099326253073</v>
      </c>
      <c r="AJ1088">
        <v>0.50151501519522734</v>
      </c>
      <c r="AK1088">
        <v>0.50151495898691811</v>
      </c>
      <c r="AL1088">
        <v>0.50150708852022796</v>
      </c>
      <c r="AM1088">
        <v>0.50152297484796493</v>
      </c>
      <c r="AN1088">
        <v>0.9540697806204288</v>
      </c>
      <c r="AO1088">
        <v>0.95406978062042869</v>
      </c>
      <c r="AP1088">
        <v>0.95406978062042869</v>
      </c>
      <c r="AQ1088">
        <v>0.95406978062042869</v>
      </c>
      <c r="AR1088">
        <v>11.956768001263541</v>
      </c>
      <c r="AS1088">
        <v>11.956768001263541</v>
      </c>
      <c r="AT1088">
        <v>11.956768001263541</v>
      </c>
      <c r="AU1088">
        <v>11.956768001263541</v>
      </c>
      <c r="AV1088" t="str">
        <f>VLOOKUP(Sheet1[[#This Row],[NPDES ID2]],Combined_Sheet__Major_Only___2[[NPDES ID2]:[ECHO BFR]],3,FALSE)</f>
        <v>IL</v>
      </c>
      <c r="AW1088" t="s">
        <v>12181</v>
      </c>
      <c r="AX1088" t="str">
        <f>VLOOKUP(Sheet1[[#This Row],[NPDES ID2]],Combined_Sheet__Major_Only___2[[NPDES ID2]:[ECHO BFR]],27,FALSE)</f>
        <v>methaneBioCaptureRecover</v>
      </c>
      <c r="AY1088" t="str">
        <f>VLOOKUP(Sheet1[[#This Row],[NPDES ID2]],Combined_Sheet__Major_Only___2[[NPDES ID2]:[ECHO BFR]],28,FALSE)</f>
        <v>-</v>
      </c>
      <c r="AZ1088" t="str">
        <f>VLOOKUP(Sheet1[[#This Row],[NPDES ID2]],Combined_Sheet__Major_Only___2[[NPDES ID2]:[ECHO BFR]],29,FALSE)</f>
        <v>preliminaryOps, thickening</v>
      </c>
      <c r="BA1088">
        <f>VLOOKUP(Sheet1[[#This Row],[NPDES ID2]],Combined_Sheet__Major_Only___2[[NPDES ID2]:[ECHO BFR]],17,FALSE)</f>
        <v>41.882469999999998</v>
      </c>
      <c r="BB1088">
        <f>VLOOKUP(Sheet1[[#This Row],[NPDES ID2]],Combined_Sheet__Major_Only___2[[NPDES ID2]:[ECHO BFR]],18,FALSE)</f>
        <v>-88.299255000000002</v>
      </c>
      <c r="BC1088" t="str">
        <f>IF(ISNUMBER(SEARCH("aerobic",$AW1088)),"aerobic","")</f>
        <v/>
      </c>
      <c r="BD1088" t="str">
        <f>IF(ISNUMBER(SEARCH("anaer",$AW1088)),"anaer","")</f>
        <v>anaer</v>
      </c>
      <c r="BE1088" t="str">
        <f>IF(ISNUMBER(SEARCH("thickening",$AZ1088)),"thickening","")</f>
        <v>thickening</v>
      </c>
      <c r="BF1088" s="2" t="str">
        <f>IF(ISNUMBER(SEARCH("airDry",$AW1088)),"airDry","")</f>
        <v/>
      </c>
      <c r="BG1088" s="2" t="str">
        <f>IF(ISNUMBER(SEARCH("heatDry",$AY1088)),"heatDry","")</f>
        <v/>
      </c>
      <c r="BH1088" s="2" t="str">
        <f>IF(AND(ISNUMBER(SEARCH("aerobic",$AW1088)),ISNUMBER(SEARCH("anaer",$AW1088))),"Combined Aer and Anaer.","")</f>
        <v/>
      </c>
    </row>
    <row r="1089" spans="1:60" x14ac:dyDescent="0.3">
      <c r="A1089" s="4">
        <v>1087</v>
      </c>
      <c r="B1089" t="s">
        <v>5241</v>
      </c>
      <c r="C1089">
        <v>351.13</v>
      </c>
      <c r="D1089">
        <v>418.80067593202892</v>
      </c>
      <c r="E1089">
        <v>418.53599067226139</v>
      </c>
      <c r="F1089">
        <v>320.77389237209081</v>
      </c>
      <c r="G1089">
        <v>520.06080622699812</v>
      </c>
      <c r="H1089">
        <v>-77.147704361889225</v>
      </c>
      <c r="I1089">
        <v>-78.321518750787277</v>
      </c>
      <c r="J1089">
        <v>-91.014899842475614</v>
      </c>
      <c r="K1089">
        <v>-62.102763876633531</v>
      </c>
      <c r="L1089">
        <v>218.46611485717131</v>
      </c>
      <c r="M1089">
        <v>217.4174673547453</v>
      </c>
      <c r="N1089">
        <v>213.61813054350571</v>
      </c>
      <c r="O1089">
        <v>226.45394465337321</v>
      </c>
      <c r="P1089">
        <v>8.297983961551715</v>
      </c>
      <c r="Q1089">
        <v>8.374959188844878</v>
      </c>
      <c r="R1089">
        <v>6.8041250779997711</v>
      </c>
      <c r="S1089">
        <v>9.5203134626640402</v>
      </c>
      <c r="T1089">
        <v>44.565102624754182</v>
      </c>
      <c r="U1089">
        <v>44.565031011223411</v>
      </c>
      <c r="V1089">
        <v>44.534368910831809</v>
      </c>
      <c r="W1089">
        <v>44.595541356901641</v>
      </c>
      <c r="X1089">
        <v>3224.365875654305</v>
      </c>
      <c r="Y1089">
        <v>3237.3599568703548</v>
      </c>
      <c r="Z1089">
        <v>3111.5822692507832</v>
      </c>
      <c r="AA1089">
        <v>3296.3593898233512</v>
      </c>
      <c r="AB1089">
        <v>671.69026231576686</v>
      </c>
      <c r="AC1089">
        <v>663.55579751989512</v>
      </c>
      <c r="AD1089">
        <v>554.67945193043977</v>
      </c>
      <c r="AE1089">
        <v>825.14876965224551</v>
      </c>
      <c r="AF1089">
        <v>60.974655196668863</v>
      </c>
      <c r="AG1089">
        <v>60.681875546769319</v>
      </c>
      <c r="AH1089">
        <v>59.622106096874823</v>
      </c>
      <c r="AI1089">
        <v>63.203245951262573</v>
      </c>
      <c r="AJ1089">
        <v>0.52131290242745887</v>
      </c>
      <c r="AK1089">
        <v>0.5213128485868036</v>
      </c>
      <c r="AL1089">
        <v>0.52130530908048944</v>
      </c>
      <c r="AM1089">
        <v>0.52132052735443046</v>
      </c>
      <c r="AN1089">
        <v>0.94631829379204457</v>
      </c>
      <c r="AO1089">
        <v>0.94631829379204435</v>
      </c>
      <c r="AP1089">
        <v>0.94631829379204435</v>
      </c>
      <c r="AQ1089">
        <v>0.94631829379204435</v>
      </c>
      <c r="AR1089">
        <v>12.18798589769027</v>
      </c>
      <c r="AS1089">
        <v>12.18798589769027</v>
      </c>
      <c r="AT1089">
        <v>12.18798589769027</v>
      </c>
      <c r="AU1089">
        <v>12.18798589769027</v>
      </c>
      <c r="AV1089" t="str">
        <f>VLOOKUP(Sheet1[[#This Row],[NPDES ID2]],Combined_Sheet__Major_Only___2[[NPDES ID2]:[ECHO BFR]],3,FALSE)</f>
        <v>NM</v>
      </c>
      <c r="AW1089" t="s">
        <v>41</v>
      </c>
      <c r="AX1089" t="str">
        <f>VLOOKUP(Sheet1[[#This Row],[NPDES ID2]],Combined_Sheet__Major_Only___2[[NPDES ID2]:[ECHO BFR]],27,FALSE)</f>
        <v>-</v>
      </c>
      <c r="AY1089" t="str">
        <f>VLOOKUP(Sheet1[[#This Row],[NPDES ID2]],Combined_Sheet__Major_Only___2[[NPDES ID2]:[ECHO BFR]],28,FALSE)</f>
        <v>-</v>
      </c>
      <c r="AZ1089" t="str">
        <f>VLOOKUP(Sheet1[[#This Row],[NPDES ID2]],Combined_Sheet__Major_Only___2[[NPDES ID2]:[ECHO BFR]],29,FALSE)</f>
        <v>thickening</v>
      </c>
      <c r="BA1089">
        <f>VLOOKUP(Sheet1[[#This Row],[NPDES ID2]],Combined_Sheet__Major_Only___2[[NPDES ID2]:[ECHO BFR]],17,FALSE)</f>
        <v>36.387222000000001</v>
      </c>
      <c r="BB1089">
        <f>VLOOKUP(Sheet1[[#This Row],[NPDES ID2]],Combined_Sheet__Major_Only___2[[NPDES ID2]:[ECHO BFR]],18,FALSE)</f>
        <v>-105.63555599999999</v>
      </c>
      <c r="BC1089" t="str">
        <f>IF(ISNUMBER(SEARCH("aerobic",$AW1089)),"aerobic","")</f>
        <v>aerobic</v>
      </c>
      <c r="BD1089" t="str">
        <f>IF(ISNUMBER(SEARCH("anaer",$AW1089)),"anaer","")</f>
        <v/>
      </c>
      <c r="BE1089" t="str">
        <f>IF(ISNUMBER(SEARCH("thickening",$AZ1089)),"thickening","")</f>
        <v>thickening</v>
      </c>
      <c r="BF1089" s="3" t="str">
        <f>IF(ISNUMBER(SEARCH("airDry",$AW1089)),"airDry","")</f>
        <v/>
      </c>
      <c r="BG1089" s="3" t="str">
        <f>IF(ISNUMBER(SEARCH("heatDry",$AY1089)),"heatDry","")</f>
        <v/>
      </c>
      <c r="BH1089" s="3" t="str">
        <f>IF(AND(ISNUMBER(SEARCH("aerobic",$AW1089)),ISNUMBER(SEARCH("anaer",$AW1089))),"Combined Aer and Anaer.","")</f>
        <v/>
      </c>
    </row>
    <row r="1090" spans="1:60" x14ac:dyDescent="0.3">
      <c r="A1090" s="4">
        <v>1088</v>
      </c>
      <c r="B1090" t="s">
        <v>5245</v>
      </c>
      <c r="C1090">
        <v>350.68</v>
      </c>
      <c r="D1090">
        <v>425.32671462739847</v>
      </c>
      <c r="E1090">
        <v>425.3799553264023</v>
      </c>
      <c r="F1090">
        <v>325.70453764957119</v>
      </c>
      <c r="G1090">
        <v>527.84305364474505</v>
      </c>
      <c r="H1090">
        <v>-77.020539021394299</v>
      </c>
      <c r="I1090">
        <v>-78.061229196579205</v>
      </c>
      <c r="J1090">
        <v>-90.519160232878534</v>
      </c>
      <c r="K1090">
        <v>-62.070688056141933</v>
      </c>
      <c r="L1090">
        <v>215.02840268349371</v>
      </c>
      <c r="M1090">
        <v>213.95800621076339</v>
      </c>
      <c r="N1090">
        <v>210.07672222216499</v>
      </c>
      <c r="O1090">
        <v>223.18794267642551</v>
      </c>
      <c r="P1090">
        <v>8.2926229515144456</v>
      </c>
      <c r="Q1090">
        <v>8.3585135920969797</v>
      </c>
      <c r="R1090">
        <v>6.816799306794203</v>
      </c>
      <c r="S1090">
        <v>9.5233148597703394</v>
      </c>
      <c r="T1090">
        <v>423.55255302723481</v>
      </c>
      <c r="U1090">
        <v>423.55189653419512</v>
      </c>
      <c r="V1090">
        <v>423.27081200624531</v>
      </c>
      <c r="W1090">
        <v>423.83158990167539</v>
      </c>
      <c r="X1090">
        <v>31095.64936954209</v>
      </c>
      <c r="Y1090">
        <v>31226.078495430698</v>
      </c>
      <c r="Z1090">
        <v>29966.482854355731</v>
      </c>
      <c r="AA1090">
        <v>31816.442586517878</v>
      </c>
      <c r="AB1090">
        <v>4929.8702830825996</v>
      </c>
      <c r="AC1090">
        <v>4899.8058932246713</v>
      </c>
      <c r="AD1090">
        <v>4257.569998753178</v>
      </c>
      <c r="AE1090">
        <v>5771.0456013752182</v>
      </c>
      <c r="AF1090">
        <v>60.095426865402857</v>
      </c>
      <c r="AG1090">
        <v>59.795860590102322</v>
      </c>
      <c r="AH1090">
        <v>58.713825209730167</v>
      </c>
      <c r="AI1090">
        <v>62.372277456512222</v>
      </c>
      <c r="AJ1090">
        <v>0.51058180145943399</v>
      </c>
      <c r="AK1090">
        <v>0.510581575061402</v>
      </c>
      <c r="AL1090">
        <v>0.51054996322361201</v>
      </c>
      <c r="AM1090">
        <v>0.51061377388151841</v>
      </c>
      <c r="AN1090">
        <v>0.99393383004545866</v>
      </c>
      <c r="AO1090">
        <v>0.99393383004545866</v>
      </c>
      <c r="AP1090">
        <v>0.99393383004545866</v>
      </c>
      <c r="AQ1090">
        <v>0.99393383004545866</v>
      </c>
      <c r="AR1090">
        <v>14.039605430135079</v>
      </c>
      <c r="AS1090">
        <v>14.039605430135079</v>
      </c>
      <c r="AT1090">
        <v>14.039605430135079</v>
      </c>
      <c r="AU1090">
        <v>14.039605430135079</v>
      </c>
      <c r="AV1090" t="str">
        <f>VLOOKUP(Sheet1[[#This Row],[NPDES ID2]],Combined_Sheet__Major_Only___2[[NPDES ID2]:[ECHO BFR]],3,FALSE)</f>
        <v>TX</v>
      </c>
      <c r="AW1090" t="s">
        <v>41</v>
      </c>
      <c r="AX1090" t="str">
        <f>VLOOKUP(Sheet1[[#This Row],[NPDES ID2]],Combined_Sheet__Major_Only___2[[NPDES ID2]:[ECHO BFR]],27,FALSE)</f>
        <v>-</v>
      </c>
      <c r="AY1090" t="str">
        <f>VLOOKUP(Sheet1[[#This Row],[NPDES ID2]],Combined_Sheet__Major_Only___2[[NPDES ID2]:[ECHO BFR]],28,FALSE)</f>
        <v>-</v>
      </c>
      <c r="AZ1090" t="str">
        <f>VLOOKUP(Sheet1[[#This Row],[NPDES ID2]],Combined_Sheet__Major_Only___2[[NPDES ID2]:[ECHO BFR]],29,FALSE)</f>
        <v>-</v>
      </c>
      <c r="BA1090">
        <f>VLOOKUP(Sheet1[[#This Row],[NPDES ID2]],Combined_Sheet__Major_Only___2[[NPDES ID2]:[ECHO BFR]],17,FALSE)</f>
        <v>30.139749999999999</v>
      </c>
      <c r="BB1090">
        <f>VLOOKUP(Sheet1[[#This Row],[NPDES ID2]],Combined_Sheet__Major_Only___2[[NPDES ID2]:[ECHO BFR]],18,FALSE)</f>
        <v>-95.499167</v>
      </c>
      <c r="BC1090" t="str">
        <f>IF(ISNUMBER(SEARCH("aerobic",$AW1090)),"aerobic","")</f>
        <v>aerobic</v>
      </c>
      <c r="BD1090" t="str">
        <f>IF(ISNUMBER(SEARCH("anaer",$AW1090)),"anaer","")</f>
        <v/>
      </c>
      <c r="BE1090" t="str">
        <f>IF(ISNUMBER(SEARCH("thickening",$AZ1090)),"thickening","")</f>
        <v/>
      </c>
      <c r="BF1090" s="2" t="str">
        <f>IF(ISNUMBER(SEARCH("airDry",$AW1090)),"airDry","")</f>
        <v/>
      </c>
      <c r="BG1090" s="2" t="str">
        <f>IF(ISNUMBER(SEARCH("heatDry",$AY1090)),"heatDry","")</f>
        <v/>
      </c>
      <c r="BH1090" s="2" t="str">
        <f>IF(AND(ISNUMBER(SEARCH("aerobic",$AW1090)),ISNUMBER(SEARCH("anaer",$AW1090))),"Combined Aer and Anaer.","")</f>
        <v/>
      </c>
    </row>
    <row r="1091" spans="1:60" x14ac:dyDescent="0.3">
      <c r="A1091" s="4">
        <v>1089</v>
      </c>
      <c r="B1091" t="s">
        <v>5249</v>
      </c>
      <c r="C1091">
        <v>350</v>
      </c>
      <c r="D1091">
        <v>543.6195220544239</v>
      </c>
      <c r="E1091">
        <v>547.46486085148388</v>
      </c>
      <c r="F1091">
        <v>415.68383720550992</v>
      </c>
      <c r="G1091">
        <v>675.81735910409134</v>
      </c>
      <c r="H1091">
        <v>-78.108099080581809</v>
      </c>
      <c r="I1091">
        <v>-77.515814780022566</v>
      </c>
      <c r="J1091">
        <v>-89.998199422673608</v>
      </c>
      <c r="K1091">
        <v>-67.025606484454414</v>
      </c>
      <c r="L1091">
        <v>168.24842531044109</v>
      </c>
      <c r="M1091">
        <v>166.83486189377399</v>
      </c>
      <c r="N1091">
        <v>161.7124176276011</v>
      </c>
      <c r="O1091">
        <v>179.01782340814481</v>
      </c>
      <c r="P1091">
        <v>8.3516568069570258</v>
      </c>
      <c r="Q1091">
        <v>8.3055378335753804</v>
      </c>
      <c r="R1091">
        <v>7.2305619670838501</v>
      </c>
      <c r="S1091">
        <v>9.4894055021598618</v>
      </c>
      <c r="T1091">
        <v>186.72442911018231</v>
      </c>
      <c r="U1091">
        <v>186.72413810659791</v>
      </c>
      <c r="V1091">
        <v>186.59954180442551</v>
      </c>
      <c r="W1091">
        <v>186.84811774924989</v>
      </c>
      <c r="X1091">
        <v>17498.307897307091</v>
      </c>
      <c r="Y1091">
        <v>17619.844347444719</v>
      </c>
      <c r="Z1091">
        <v>16438.517317178819</v>
      </c>
      <c r="AA1091">
        <v>18186.025986525659</v>
      </c>
      <c r="AB1091">
        <v>3801.7579312023158</v>
      </c>
      <c r="AC1091">
        <v>3723.5423133021181</v>
      </c>
      <c r="AD1091">
        <v>3097.1778176371172</v>
      </c>
      <c r="AE1091">
        <v>4851.0507781346696</v>
      </c>
      <c r="AF1091">
        <v>47.111421991401613</v>
      </c>
      <c r="AG1091">
        <v>46.715426325776853</v>
      </c>
      <c r="AH1091">
        <v>45.28225637212536</v>
      </c>
      <c r="AI1091">
        <v>50.125367093090063</v>
      </c>
      <c r="AJ1091">
        <v>0.35259054173229259</v>
      </c>
      <c r="AK1091">
        <v>0.35259045388330301</v>
      </c>
      <c r="AL1091">
        <v>0.35257816734326752</v>
      </c>
      <c r="AM1091">
        <v>0.35260296788140949</v>
      </c>
      <c r="AN1091">
        <v>0.98639011520400277</v>
      </c>
      <c r="AO1091">
        <v>0.98639011520400277</v>
      </c>
      <c r="AP1091">
        <v>0.98639011520400277</v>
      </c>
      <c r="AQ1091">
        <v>0.98639011520400277</v>
      </c>
      <c r="AR1091">
        <v>9.2096840103232687</v>
      </c>
      <c r="AS1091">
        <v>9.2096840103232669</v>
      </c>
      <c r="AT1091">
        <v>9.2096840103232669</v>
      </c>
      <c r="AU1091">
        <v>9.2096840103232669</v>
      </c>
      <c r="AV1091" t="str">
        <f>VLOOKUP(Sheet1[[#This Row],[NPDES ID2]],Combined_Sheet__Major_Only___2[[NPDES ID2]:[ECHO BFR]],3,FALSE)</f>
        <v>AR</v>
      </c>
      <c r="AW1091" t="s">
        <v>54</v>
      </c>
      <c r="AX1091" t="str">
        <f>VLOOKUP(Sheet1[[#This Row],[NPDES ID2]],Combined_Sheet__Major_Only___2[[NPDES ID2]:[ECHO BFR]],27,FALSE)</f>
        <v>-</v>
      </c>
      <c r="AY1091" t="str">
        <f>VLOOKUP(Sheet1[[#This Row],[NPDES ID2]],Combined_Sheet__Major_Only___2[[NPDES ID2]:[ECHO BFR]],28,FALSE)</f>
        <v>-</v>
      </c>
      <c r="AZ1091" t="str">
        <f>VLOOKUP(Sheet1[[#This Row],[NPDES ID2]],Combined_Sheet__Major_Only___2[[NPDES ID2]:[ECHO BFR]],29,FALSE)</f>
        <v>sludgeLagoon</v>
      </c>
      <c r="BA1091">
        <f>VLOOKUP(Sheet1[[#This Row],[NPDES ID2]],Combined_Sheet__Major_Only___2[[NPDES ID2]:[ECHO BFR]],17,FALSE)</f>
        <v>35.469932</v>
      </c>
      <c r="BB1091">
        <f>VLOOKUP(Sheet1[[#This Row],[NPDES ID2]],Combined_Sheet__Major_Only___2[[NPDES ID2]:[ECHO BFR]],18,FALSE)</f>
        <v>-94.396529000000001</v>
      </c>
      <c r="BC1091" t="str">
        <f>IF(ISNUMBER(SEARCH("aerobic",$AW1091)),"aerobic","")</f>
        <v/>
      </c>
      <c r="BD1091" t="str">
        <f>IF(ISNUMBER(SEARCH("anaer",$AW1091)),"anaer","")</f>
        <v/>
      </c>
      <c r="BE1091" t="str">
        <f>IF(ISNUMBER(SEARCH("thickening",$AZ1091)),"thickening","")</f>
        <v/>
      </c>
      <c r="BF1091" s="3" t="str">
        <f>IF(ISNUMBER(SEARCH("airDry",$AW1091)),"airDry","")</f>
        <v/>
      </c>
      <c r="BG1091" s="3" t="str">
        <f>IF(ISNUMBER(SEARCH("heatDry",$AY1091)),"heatDry","")</f>
        <v/>
      </c>
      <c r="BH1091" s="3" t="str">
        <f>IF(AND(ISNUMBER(SEARCH("aerobic",$AW1091)),ISNUMBER(SEARCH("anaer",$AW1091))),"Combined Aer and Anaer.","")</f>
        <v/>
      </c>
    </row>
    <row r="1092" spans="1:60" x14ac:dyDescent="0.3">
      <c r="A1092" s="4">
        <v>1090</v>
      </c>
      <c r="B1092" t="s">
        <v>5253</v>
      </c>
      <c r="C1092">
        <v>349.64</v>
      </c>
      <c r="D1092">
        <v>541.8985247990388</v>
      </c>
      <c r="E1092">
        <v>545.67407817289359</v>
      </c>
      <c r="F1092">
        <v>414.32675934756242</v>
      </c>
      <c r="G1092">
        <v>673.53757535414593</v>
      </c>
      <c r="H1092">
        <v>-78.174985327490901</v>
      </c>
      <c r="I1092">
        <v>-77.604561542371329</v>
      </c>
      <c r="J1092">
        <v>-90.104369834599112</v>
      </c>
      <c r="K1092">
        <v>-66.979901479561761</v>
      </c>
      <c r="L1092">
        <v>168.7226750945951</v>
      </c>
      <c r="M1092">
        <v>167.31518754487541</v>
      </c>
      <c r="N1092">
        <v>162.2159383052452</v>
      </c>
      <c r="O1092">
        <v>179.44351810937101</v>
      </c>
      <c r="P1092">
        <v>8.3423651155408507</v>
      </c>
      <c r="Q1092">
        <v>8.3001781161006321</v>
      </c>
      <c r="R1092">
        <v>7.2161005253669241</v>
      </c>
      <c r="S1092">
        <v>9.4756251012591228</v>
      </c>
      <c r="T1092">
        <v>46.670442383599642</v>
      </c>
      <c r="U1092">
        <v>46.670367520963687</v>
      </c>
      <c r="V1092">
        <v>46.638314281386123</v>
      </c>
      <c r="W1092">
        <v>46.702262120718082</v>
      </c>
      <c r="X1092">
        <v>4356.7319256198898</v>
      </c>
      <c r="Y1092">
        <v>4386.7380878912854</v>
      </c>
      <c r="Z1092">
        <v>4094.8037679316822</v>
      </c>
      <c r="AA1092">
        <v>4526.6976056308231</v>
      </c>
      <c r="AB1092">
        <v>949.97351773212893</v>
      </c>
      <c r="AC1092">
        <v>930.32004956687308</v>
      </c>
      <c r="AD1092">
        <v>773.48477056478896</v>
      </c>
      <c r="AE1092">
        <v>1213.215997042915</v>
      </c>
      <c r="AF1092">
        <v>47.291893442858239</v>
      </c>
      <c r="AG1092">
        <v>46.897295351962512</v>
      </c>
      <c r="AH1092">
        <v>45.468575554966023</v>
      </c>
      <c r="AI1092">
        <v>50.296100303336978</v>
      </c>
      <c r="AJ1092">
        <v>0.3547789682683154</v>
      </c>
      <c r="AK1092">
        <v>0.35477892566689911</v>
      </c>
      <c r="AL1092">
        <v>0.35477296088802751</v>
      </c>
      <c r="AM1092">
        <v>0.35478500064929969</v>
      </c>
      <c r="AN1092">
        <v>0.94856125534951674</v>
      </c>
      <c r="AO1092">
        <v>0.94856125534951641</v>
      </c>
      <c r="AP1092">
        <v>0.94856125534951641</v>
      </c>
      <c r="AQ1092">
        <v>0.94856125534951641</v>
      </c>
      <c r="AR1092">
        <v>9.2275917816041453</v>
      </c>
      <c r="AS1092">
        <v>9.2275917816041453</v>
      </c>
      <c r="AT1092">
        <v>9.2275917816041453</v>
      </c>
      <c r="AU1092">
        <v>9.2275917816041453</v>
      </c>
      <c r="AV1092" t="str">
        <f>VLOOKUP(Sheet1[[#This Row],[NPDES ID2]],Combined_Sheet__Major_Only___2[[NPDES ID2]:[ECHO BFR]],3,FALSE)</f>
        <v>CT</v>
      </c>
      <c r="AW1092" t="s">
        <v>54</v>
      </c>
      <c r="AX1092" t="str">
        <f>VLOOKUP(Sheet1[[#This Row],[NPDES ID2]],Combined_Sheet__Major_Only___2[[NPDES ID2]:[ECHO BFR]],27,FALSE)</f>
        <v>-</v>
      </c>
      <c r="AY1092" t="str">
        <f>VLOOKUP(Sheet1[[#This Row],[NPDES ID2]],Combined_Sheet__Major_Only___2[[NPDES ID2]:[ECHO BFR]],28,FALSE)</f>
        <v>-</v>
      </c>
      <c r="AZ1092" t="str">
        <f>VLOOKUP(Sheet1[[#This Row],[NPDES ID2]],Combined_Sheet__Major_Only___2[[NPDES ID2]:[ECHO BFR]],29,FALSE)</f>
        <v>thickening</v>
      </c>
      <c r="BA1092">
        <f>VLOOKUP(Sheet1[[#This Row],[NPDES ID2]],Combined_Sheet__Major_Only___2[[NPDES ID2]:[ECHO BFR]],17,FALSE)</f>
        <v>41.366379000000002</v>
      </c>
      <c r="BB1092">
        <f>VLOOKUP(Sheet1[[#This Row],[NPDES ID2]],Combined_Sheet__Major_Only___2[[NPDES ID2]:[ECHO BFR]],18,FALSE)</f>
        <v>-73.087312999999995</v>
      </c>
      <c r="BC1092" t="str">
        <f>IF(ISNUMBER(SEARCH("aerobic",$AW1092)),"aerobic","")</f>
        <v/>
      </c>
      <c r="BD1092" t="str">
        <f>IF(ISNUMBER(SEARCH("anaer",$AW1092)),"anaer","")</f>
        <v/>
      </c>
      <c r="BE1092" t="str">
        <f>IF(ISNUMBER(SEARCH("thickening",$AZ1092)),"thickening","")</f>
        <v>thickening</v>
      </c>
      <c r="BF1092" s="2" t="str">
        <f>IF(ISNUMBER(SEARCH("airDry",$AW1092)),"airDry","")</f>
        <v/>
      </c>
      <c r="BG1092" s="2" t="str">
        <f>IF(ISNUMBER(SEARCH("heatDry",$AY1092)),"heatDry","")</f>
        <v/>
      </c>
      <c r="BH1092" s="2" t="str">
        <f>IF(AND(ISNUMBER(SEARCH("aerobic",$AW1092)),ISNUMBER(SEARCH("anaer",$AW1092))),"Combined Aer and Anaer.","")</f>
        <v/>
      </c>
    </row>
    <row r="1093" spans="1:60" x14ac:dyDescent="0.3">
      <c r="A1093" s="4">
        <v>1091</v>
      </c>
      <c r="B1093" t="s">
        <v>5257</v>
      </c>
      <c r="C1093">
        <v>349.45</v>
      </c>
      <c r="D1093">
        <v>398.83396194203328</v>
      </c>
      <c r="E1093">
        <v>397.57323390877917</v>
      </c>
      <c r="F1093">
        <v>305.40016593282979</v>
      </c>
      <c r="G1093">
        <v>496.41454905782552</v>
      </c>
      <c r="H1093">
        <v>-76.875681094444133</v>
      </c>
      <c r="I1093">
        <v>-78.060145261260601</v>
      </c>
      <c r="J1093">
        <v>-91.089523725845339</v>
      </c>
      <c r="K1093">
        <v>-60.872632350175337</v>
      </c>
      <c r="L1093">
        <v>229.01884785791631</v>
      </c>
      <c r="M1093">
        <v>228.0618339741284</v>
      </c>
      <c r="N1093">
        <v>224.5944386471275</v>
      </c>
      <c r="O1093">
        <v>236.3087837032939</v>
      </c>
      <c r="P1093">
        <v>8.2367365865380862</v>
      </c>
      <c r="Q1093">
        <v>8.3327120159048835</v>
      </c>
      <c r="R1093">
        <v>6.69199638027448</v>
      </c>
      <c r="S1093">
        <v>9.4274927607276897</v>
      </c>
      <c r="T1093">
        <v>52.468427567751966</v>
      </c>
      <c r="U1093">
        <v>52.468343757266382</v>
      </c>
      <c r="V1093">
        <v>52.432459400000823</v>
      </c>
      <c r="W1093">
        <v>52.504050513510407</v>
      </c>
      <c r="X1093">
        <v>3603.6326920969241</v>
      </c>
      <c r="Y1093">
        <v>3616.2683256771138</v>
      </c>
      <c r="Z1093">
        <v>3493.8145701845242</v>
      </c>
      <c r="AA1093">
        <v>3673.603091248237</v>
      </c>
      <c r="AB1093">
        <v>636.26236677130373</v>
      </c>
      <c r="AC1093">
        <v>630.93935495317965</v>
      </c>
      <c r="AD1093">
        <v>541.3126293957323</v>
      </c>
      <c r="AE1093">
        <v>756.98189129354091</v>
      </c>
      <c r="AF1093">
        <v>64.2272278587198</v>
      </c>
      <c r="AG1093">
        <v>63.958737138184397</v>
      </c>
      <c r="AH1093">
        <v>62.986977796836257</v>
      </c>
      <c r="AI1093">
        <v>66.270799497802543</v>
      </c>
      <c r="AJ1093">
        <v>0.56103924590634191</v>
      </c>
      <c r="AK1093">
        <v>0.56103918965065314</v>
      </c>
      <c r="AL1093">
        <v>0.56103131175597654</v>
      </c>
      <c r="AM1093">
        <v>0.56104721305015648</v>
      </c>
      <c r="AN1093">
        <v>0.95386936473362027</v>
      </c>
      <c r="AO1093">
        <v>0.95386936473362027</v>
      </c>
      <c r="AP1093">
        <v>0.95386936473362027</v>
      </c>
      <c r="AQ1093">
        <v>0.95386936473362027</v>
      </c>
      <c r="AR1093">
        <v>14.07778709126004</v>
      </c>
      <c r="AS1093">
        <v>14.077787091260049</v>
      </c>
      <c r="AT1093">
        <v>14.077787091260049</v>
      </c>
      <c r="AU1093">
        <v>14.077787091260049</v>
      </c>
      <c r="AV1093" t="str">
        <f>VLOOKUP(Sheet1[[#This Row],[NPDES ID2]],Combined_Sheet__Major_Only___2[[NPDES ID2]:[ECHO BFR]],3,FALSE)</f>
        <v>CO</v>
      </c>
      <c r="AW1093" t="s">
        <v>41</v>
      </c>
      <c r="AX1093" t="str">
        <f>VLOOKUP(Sheet1[[#This Row],[NPDES ID2]],Combined_Sheet__Major_Only___2[[NPDES ID2]:[ECHO BFR]],27,FALSE)</f>
        <v>-</v>
      </c>
      <c r="AY1093" t="str">
        <f>VLOOKUP(Sheet1[[#This Row],[NPDES ID2]],Combined_Sheet__Major_Only___2[[NPDES ID2]:[ECHO BFR]],28,FALSE)</f>
        <v>-</v>
      </c>
      <c r="AZ1093" t="str">
        <f>VLOOKUP(Sheet1[[#This Row],[NPDES ID2]],Combined_Sheet__Major_Only___2[[NPDES ID2]:[ECHO BFR]],29,FALSE)</f>
        <v>thickening</v>
      </c>
      <c r="BA1093">
        <f>VLOOKUP(Sheet1[[#This Row],[NPDES ID2]],Combined_Sheet__Major_Only___2[[NPDES ID2]:[ECHO BFR]],17,FALSE)</f>
        <v>38.621186000000002</v>
      </c>
      <c r="BB1093">
        <f>VLOOKUP(Sheet1[[#This Row],[NPDES ID2]],Combined_Sheet__Major_Only___2[[NPDES ID2]:[ECHO BFR]],18,FALSE)</f>
        <v>-104.66439099999999</v>
      </c>
      <c r="BC1093" t="str">
        <f>IF(ISNUMBER(SEARCH("aerobic",$AW1093)),"aerobic","")</f>
        <v>aerobic</v>
      </c>
      <c r="BD1093" t="str">
        <f>IF(ISNUMBER(SEARCH("anaer",$AW1093)),"anaer","")</f>
        <v/>
      </c>
      <c r="BE1093" t="str">
        <f>IF(ISNUMBER(SEARCH("thickening",$AZ1093)),"thickening","")</f>
        <v>thickening</v>
      </c>
      <c r="BF1093" s="3" t="str">
        <f>IF(ISNUMBER(SEARCH("airDry",$AW1093)),"airDry","")</f>
        <v/>
      </c>
      <c r="BG1093" s="3" t="str">
        <f>IF(ISNUMBER(SEARCH("heatDry",$AY1093)),"heatDry","")</f>
        <v/>
      </c>
      <c r="BH1093" s="3" t="str">
        <f>IF(AND(ISNUMBER(SEARCH("aerobic",$AW1093)),ISNUMBER(SEARCH("anaer",$AW1093))),"Combined Aer and Anaer.","")</f>
        <v/>
      </c>
    </row>
    <row r="1094" spans="1:60" x14ac:dyDescent="0.3">
      <c r="A1094" s="4">
        <v>1092</v>
      </c>
      <c r="B1094" t="s">
        <v>5262</v>
      </c>
      <c r="C1094">
        <v>348</v>
      </c>
      <c r="D1094">
        <v>529.26659319618602</v>
      </c>
      <c r="E1094">
        <v>532.55768473107992</v>
      </c>
      <c r="F1094">
        <v>404.49674695086662</v>
      </c>
      <c r="G1094">
        <v>656.8644674444979</v>
      </c>
      <c r="H1094">
        <v>-78.089874832316653</v>
      </c>
      <c r="I1094">
        <v>-77.671434255126286</v>
      </c>
      <c r="J1094">
        <v>-90.271970705031123</v>
      </c>
      <c r="K1094">
        <v>-66.366701458967114</v>
      </c>
      <c r="L1094">
        <v>172.46388035967411</v>
      </c>
      <c r="M1094">
        <v>171.0966182165912</v>
      </c>
      <c r="N1094">
        <v>166.14308549440571</v>
      </c>
      <c r="O1094">
        <v>182.87835997039099</v>
      </c>
      <c r="P1094">
        <v>8.2969226612825331</v>
      </c>
      <c r="Q1094">
        <v>8.2722715755349192</v>
      </c>
      <c r="R1094">
        <v>7.1305834257629961</v>
      </c>
      <c r="S1094">
        <v>9.4000354074197308</v>
      </c>
      <c r="T1094">
        <v>42.931055533876318</v>
      </c>
      <c r="U1094">
        <v>42.930986442119448</v>
      </c>
      <c r="V1094">
        <v>42.901404066238001</v>
      </c>
      <c r="W1094">
        <v>42.96042240712508</v>
      </c>
      <c r="X1094">
        <v>3901.933466162011</v>
      </c>
      <c r="Y1094">
        <v>3927.5593760763618</v>
      </c>
      <c r="Z1094">
        <v>3678.6398517525622</v>
      </c>
      <c r="AA1094">
        <v>4046.5090332272948</v>
      </c>
      <c r="AB1094">
        <v>1017.2350737108439</v>
      </c>
      <c r="AC1094">
        <v>988.22587882450614</v>
      </c>
      <c r="AD1094">
        <v>797.4377387528026</v>
      </c>
      <c r="AE1094">
        <v>1364.428835313503</v>
      </c>
      <c r="AF1094">
        <v>48.568332651327182</v>
      </c>
      <c r="AG1094">
        <v>48.18320189830645</v>
      </c>
      <c r="AH1094">
        <v>46.788793468986519</v>
      </c>
      <c r="AI1094">
        <v>51.500412733304188</v>
      </c>
      <c r="AJ1094">
        <v>0.3702645781694695</v>
      </c>
      <c r="AK1094">
        <v>0.3702645341194567</v>
      </c>
      <c r="AL1094">
        <v>0.37025836645893068</v>
      </c>
      <c r="AM1094">
        <v>0.37027081572992648</v>
      </c>
      <c r="AN1094">
        <v>0.94443788347211632</v>
      </c>
      <c r="AO1094">
        <v>0.94443788347211644</v>
      </c>
      <c r="AP1094">
        <v>0.94443788347211644</v>
      </c>
      <c r="AQ1094">
        <v>0.94443788347211644</v>
      </c>
      <c r="AR1094">
        <v>8.6697412356838051</v>
      </c>
      <c r="AS1094">
        <v>8.6697412356838086</v>
      </c>
      <c r="AT1094">
        <v>8.6697412356838086</v>
      </c>
      <c r="AU1094">
        <v>8.6697412356838086</v>
      </c>
      <c r="AV1094" t="str">
        <f>VLOOKUP(Sheet1[[#This Row],[NPDES ID2]],Combined_Sheet__Major_Only___2[[NPDES ID2]:[ECHO BFR]],3,FALSE)</f>
        <v>CT</v>
      </c>
      <c r="AW1094" t="s">
        <v>54</v>
      </c>
      <c r="AX1094" t="str">
        <f>VLOOKUP(Sheet1[[#This Row],[NPDES ID2]],Combined_Sheet__Major_Only___2[[NPDES ID2]:[ECHO BFR]],27,FALSE)</f>
        <v>-</v>
      </c>
      <c r="AY1094" t="str">
        <f>VLOOKUP(Sheet1[[#This Row],[NPDES ID2]],Combined_Sheet__Major_Only___2[[NPDES ID2]:[ECHO BFR]],28,FALSE)</f>
        <v>-</v>
      </c>
      <c r="AZ1094" t="str">
        <f>VLOOKUP(Sheet1[[#This Row],[NPDES ID2]],Combined_Sheet__Major_Only___2[[NPDES ID2]:[ECHO BFR]],29,FALSE)</f>
        <v>thickening</v>
      </c>
      <c r="BA1094">
        <f>VLOOKUP(Sheet1[[#This Row],[NPDES ID2]],Combined_Sheet__Major_Only___2[[NPDES ID2]:[ECHO BFR]],17,FALSE)</f>
        <v>41.140659999999997</v>
      </c>
      <c r="BB1094">
        <f>VLOOKUP(Sheet1[[#This Row],[NPDES ID2]],Combined_Sheet__Major_Only___2[[NPDES ID2]:[ECHO BFR]],18,FALSE)</f>
        <v>-73.483680000000007</v>
      </c>
      <c r="BC1094" t="str">
        <f>IF(ISNUMBER(SEARCH("aerobic",$AW1094)),"aerobic","")</f>
        <v/>
      </c>
      <c r="BD1094" t="str">
        <f>IF(ISNUMBER(SEARCH("anaer",$AW1094)),"anaer","")</f>
        <v/>
      </c>
      <c r="BE1094" t="str">
        <f>IF(ISNUMBER(SEARCH("thickening",$AZ1094)),"thickening","")</f>
        <v>thickening</v>
      </c>
      <c r="BF1094" s="2" t="str">
        <f>IF(ISNUMBER(SEARCH("airDry",$AW1094)),"airDry","")</f>
        <v/>
      </c>
      <c r="BG1094" s="2" t="str">
        <f>IF(ISNUMBER(SEARCH("heatDry",$AY1094)),"heatDry","")</f>
        <v/>
      </c>
      <c r="BH1094" s="2" t="str">
        <f>IF(AND(ISNUMBER(SEARCH("aerobic",$AW1094)),ISNUMBER(SEARCH("anaer",$AW1094))),"Combined Aer and Anaer.","")</f>
        <v/>
      </c>
    </row>
    <row r="1095" spans="1:60" x14ac:dyDescent="0.3">
      <c r="A1095" s="4">
        <v>1093</v>
      </c>
      <c r="B1095" t="s">
        <v>5267</v>
      </c>
      <c r="C1095">
        <v>347.7</v>
      </c>
      <c r="D1095">
        <v>554.78865472002508</v>
      </c>
      <c r="E1095">
        <v>559.01613414021153</v>
      </c>
      <c r="F1095">
        <v>423.89623025588497</v>
      </c>
      <c r="G1095">
        <v>690.37321679011848</v>
      </c>
      <c r="H1095">
        <v>-78.213941339017467</v>
      </c>
      <c r="I1095">
        <v>-77.463346574424236</v>
      </c>
      <c r="J1095">
        <v>-90.311122293901136</v>
      </c>
      <c r="K1095">
        <v>-67.410277772258056</v>
      </c>
      <c r="L1095">
        <v>164.51370693820971</v>
      </c>
      <c r="M1095">
        <v>163.0898116343117</v>
      </c>
      <c r="N1095">
        <v>157.93084262861419</v>
      </c>
      <c r="O1095">
        <v>175.36005832596831</v>
      </c>
      <c r="P1095">
        <v>8.3003986349784586</v>
      </c>
      <c r="Q1095">
        <v>8.238963887090355</v>
      </c>
      <c r="R1095">
        <v>7.2132062264001773</v>
      </c>
      <c r="S1095">
        <v>9.4452618494510574</v>
      </c>
      <c r="T1095">
        <v>72.774619660615471</v>
      </c>
      <c r="U1095">
        <v>72.774504512217106</v>
      </c>
      <c r="V1095">
        <v>72.725202491878662</v>
      </c>
      <c r="W1095">
        <v>72.823562524028119</v>
      </c>
      <c r="X1095">
        <v>6929.2877243745324</v>
      </c>
      <c r="Y1095">
        <v>6978.7003940988307</v>
      </c>
      <c r="Z1095">
        <v>6497.5243897211531</v>
      </c>
      <c r="AA1095">
        <v>7209.907076359742</v>
      </c>
      <c r="AB1095">
        <v>2304.619672308962</v>
      </c>
      <c r="AC1095">
        <v>2199.3956032863161</v>
      </c>
      <c r="AD1095">
        <v>1687.85406423268</v>
      </c>
      <c r="AE1095">
        <v>3367.780510890273</v>
      </c>
      <c r="AF1095">
        <v>46.369668413670283</v>
      </c>
      <c r="AG1095">
        <v>45.968220901756183</v>
      </c>
      <c r="AH1095">
        <v>44.514824238187131</v>
      </c>
      <c r="AI1095">
        <v>49.425840598313748</v>
      </c>
      <c r="AJ1095">
        <v>0.3435987287722066</v>
      </c>
      <c r="AK1095">
        <v>0.34359867638772967</v>
      </c>
      <c r="AL1095">
        <v>0.34359134387209861</v>
      </c>
      <c r="AM1095">
        <v>0.34360614444504789</v>
      </c>
      <c r="AN1095">
        <v>0.96611556049906244</v>
      </c>
      <c r="AO1095">
        <v>0.96611556049906222</v>
      </c>
      <c r="AP1095">
        <v>0.96611556049906222</v>
      </c>
      <c r="AQ1095">
        <v>0.96611556049906222</v>
      </c>
      <c r="AR1095">
        <v>7.4376592555358032</v>
      </c>
      <c r="AS1095">
        <v>7.4376592555358041</v>
      </c>
      <c r="AT1095">
        <v>7.4376592555358041</v>
      </c>
      <c r="AU1095">
        <v>7.4376592555358041</v>
      </c>
      <c r="AV1095" t="str">
        <f>VLOOKUP(Sheet1[[#This Row],[NPDES ID2]],Combined_Sheet__Major_Only___2[[NPDES ID2]:[ECHO BFR]],3,FALSE)</f>
        <v>MA</v>
      </c>
      <c r="AW1095" t="s">
        <v>54</v>
      </c>
      <c r="AX1095" t="str">
        <f>VLOOKUP(Sheet1[[#This Row],[NPDES ID2]],Combined_Sheet__Major_Only___2[[NPDES ID2]:[ECHO BFR]],27,FALSE)</f>
        <v>-</v>
      </c>
      <c r="AY1095" t="str">
        <f>VLOOKUP(Sheet1[[#This Row],[NPDES ID2]],Combined_Sheet__Major_Only___2[[NPDES ID2]:[ECHO BFR]],28,FALSE)</f>
        <v>-</v>
      </c>
      <c r="AZ1095" t="str">
        <f>VLOOKUP(Sheet1[[#This Row],[NPDES ID2]],Combined_Sheet__Major_Only___2[[NPDES ID2]:[ECHO BFR]],29,FALSE)</f>
        <v>thickening</v>
      </c>
      <c r="BA1095">
        <f>VLOOKUP(Sheet1[[#This Row],[NPDES ID2]],Combined_Sheet__Major_Only___2[[NPDES ID2]:[ECHO BFR]],17,FALSE)</f>
        <v>42.277698000000001</v>
      </c>
      <c r="BB1095">
        <f>VLOOKUP(Sheet1[[#This Row],[NPDES ID2]],Combined_Sheet__Major_Only___2[[NPDES ID2]:[ECHO BFR]],18,FALSE)</f>
        <v>-72.648897000000005</v>
      </c>
      <c r="BC1095" t="str">
        <f>IF(ISNUMBER(SEARCH("aerobic",$AW1095)),"aerobic","")</f>
        <v/>
      </c>
      <c r="BD1095" t="str">
        <f>IF(ISNUMBER(SEARCH("anaer",$AW1095)),"anaer","")</f>
        <v/>
      </c>
      <c r="BE1095" t="str">
        <f>IF(ISNUMBER(SEARCH("thickening",$AZ1095)),"thickening","")</f>
        <v>thickening</v>
      </c>
      <c r="BF1095" s="3" t="str">
        <f>IF(ISNUMBER(SEARCH("airDry",$AW1095)),"airDry","")</f>
        <v/>
      </c>
      <c r="BG1095" s="3" t="str">
        <f>IF(ISNUMBER(SEARCH("heatDry",$AY1095)),"heatDry","")</f>
        <v/>
      </c>
      <c r="BH1095" s="3" t="str">
        <f>IF(AND(ISNUMBER(SEARCH("aerobic",$AW1095)),ISNUMBER(SEARCH("anaer",$AW1095))),"Combined Aer and Anaer.","")</f>
        <v/>
      </c>
    </row>
    <row r="1096" spans="1:60" x14ac:dyDescent="0.3">
      <c r="A1096" s="4">
        <v>1094</v>
      </c>
      <c r="B1096" t="s">
        <v>5271</v>
      </c>
      <c r="C1096">
        <v>346.73</v>
      </c>
      <c r="D1096">
        <v>387.15559798425068</v>
      </c>
      <c r="E1096">
        <v>385.32123394125648</v>
      </c>
      <c r="F1096">
        <v>296.31079000465712</v>
      </c>
      <c r="G1096">
        <v>482.65273499195513</v>
      </c>
      <c r="H1096">
        <v>-76.646712505809674</v>
      </c>
      <c r="I1096">
        <v>-77.945902887352261</v>
      </c>
      <c r="J1096">
        <v>-90.633100638213392</v>
      </c>
      <c r="K1096">
        <v>-59.795117238125428</v>
      </c>
      <c r="L1096">
        <v>235.30878546172559</v>
      </c>
      <c r="M1096">
        <v>234.41963999723509</v>
      </c>
      <c r="N1096">
        <v>231.1975739061059</v>
      </c>
      <c r="O1096">
        <v>242.08282914789291</v>
      </c>
      <c r="P1096">
        <v>8.1571781634508138</v>
      </c>
      <c r="Q1096">
        <v>8.258853117274338</v>
      </c>
      <c r="R1096">
        <v>6.577138887629526</v>
      </c>
      <c r="S1096">
        <v>9.4076322234016061</v>
      </c>
      <c r="T1096">
        <v>111.81164043004389</v>
      </c>
      <c r="U1096">
        <v>111.81146503702929</v>
      </c>
      <c r="V1096">
        <v>111.73636863881541</v>
      </c>
      <c r="W1096">
        <v>111.8861897636277</v>
      </c>
      <c r="X1096">
        <v>7415.6267310181111</v>
      </c>
      <c r="Y1096">
        <v>7439.1233306241284</v>
      </c>
      <c r="Z1096">
        <v>7211.1739182632909</v>
      </c>
      <c r="AA1096">
        <v>7545.7516076323082</v>
      </c>
      <c r="AB1096">
        <v>1435.532640229269</v>
      </c>
      <c r="AC1096">
        <v>1421.8649512286111</v>
      </c>
      <c r="AD1096">
        <v>1203.6706324119291</v>
      </c>
      <c r="AE1096">
        <v>1737.807678266787</v>
      </c>
      <c r="AF1096">
        <v>66.509468323169401</v>
      </c>
      <c r="AG1096">
        <v>66.257992322763343</v>
      </c>
      <c r="AH1096">
        <v>65.348330993731949</v>
      </c>
      <c r="AI1096">
        <v>68.422772797463566</v>
      </c>
      <c r="AJ1096">
        <v>0.58893880168977497</v>
      </c>
      <c r="AK1096">
        <v>0.58893871054515712</v>
      </c>
      <c r="AL1096">
        <v>0.58892595283036664</v>
      </c>
      <c r="AM1096">
        <v>0.58895170409498332</v>
      </c>
      <c r="AN1096">
        <v>0.97756503116014304</v>
      </c>
      <c r="AO1096">
        <v>0.97756503116014315</v>
      </c>
      <c r="AP1096">
        <v>0.97756503116014315</v>
      </c>
      <c r="AQ1096">
        <v>0.97756503116014315</v>
      </c>
      <c r="AR1096">
        <v>13.836897861160971</v>
      </c>
      <c r="AS1096">
        <v>13.836897861160971</v>
      </c>
      <c r="AT1096">
        <v>13.836897861160971</v>
      </c>
      <c r="AU1096">
        <v>13.836897861160971</v>
      </c>
      <c r="AV1096" t="str">
        <f>VLOOKUP(Sheet1[[#This Row],[NPDES ID2]],Combined_Sheet__Major_Only___2[[NPDES ID2]:[ECHO BFR]],3,FALSE)</f>
        <v>TX</v>
      </c>
      <c r="AW1096" t="s">
        <v>41</v>
      </c>
      <c r="AX1096" t="str">
        <f>VLOOKUP(Sheet1[[#This Row],[NPDES ID2]],Combined_Sheet__Major_Only___2[[NPDES ID2]:[ECHO BFR]],27,FALSE)</f>
        <v>other</v>
      </c>
      <c r="AY1096" t="str">
        <f>VLOOKUP(Sheet1[[#This Row],[NPDES ID2]],Combined_Sheet__Major_Only___2[[NPDES ID2]:[ECHO BFR]],28,FALSE)</f>
        <v>-</v>
      </c>
      <c r="AZ1096" t="str">
        <f>VLOOKUP(Sheet1[[#This Row],[NPDES ID2]],Combined_Sheet__Major_Only___2[[NPDES ID2]:[ECHO BFR]],29,FALSE)</f>
        <v>thickening</v>
      </c>
      <c r="BA1096">
        <f>VLOOKUP(Sheet1[[#This Row],[NPDES ID2]],Combined_Sheet__Major_Only___2[[NPDES ID2]:[ECHO BFR]],17,FALSE)</f>
        <v>31.507580999999998</v>
      </c>
      <c r="BB1096">
        <f>VLOOKUP(Sheet1[[#This Row],[NPDES ID2]],Combined_Sheet__Major_Only___2[[NPDES ID2]:[ECHO BFR]],18,FALSE)</f>
        <v>-106.163121</v>
      </c>
      <c r="BC1096" t="str">
        <f>IF(ISNUMBER(SEARCH("aerobic",$AW1096)),"aerobic","")</f>
        <v>aerobic</v>
      </c>
      <c r="BD1096" t="str">
        <f>IF(ISNUMBER(SEARCH("anaer",$AW1096)),"anaer","")</f>
        <v/>
      </c>
      <c r="BE1096" t="str">
        <f>IF(ISNUMBER(SEARCH("thickening",$AZ1096)),"thickening","")</f>
        <v>thickening</v>
      </c>
      <c r="BF1096" s="2" t="str">
        <f>IF(ISNUMBER(SEARCH("airDry",$AW1096)),"airDry","")</f>
        <v/>
      </c>
      <c r="BG1096" s="2" t="str">
        <f>IF(ISNUMBER(SEARCH("heatDry",$AY1096)),"heatDry","")</f>
        <v/>
      </c>
      <c r="BH1096" s="2" t="str">
        <f>IF(AND(ISNUMBER(SEARCH("aerobic",$AW1096)),ISNUMBER(SEARCH("anaer",$AW1096))),"Combined Aer and Anaer.","")</f>
        <v/>
      </c>
    </row>
    <row r="1097" spans="1:60" x14ac:dyDescent="0.3">
      <c r="A1097" s="4">
        <v>1095</v>
      </c>
      <c r="B1097" t="s">
        <v>5276</v>
      </c>
      <c r="C1097">
        <v>345.58</v>
      </c>
      <c r="D1097">
        <v>512.70113685385024</v>
      </c>
      <c r="E1097">
        <v>515.38253432263059</v>
      </c>
      <c r="F1097">
        <v>391.59056216464188</v>
      </c>
      <c r="G1097">
        <v>635.0598582254554</v>
      </c>
      <c r="H1097">
        <v>-77.921894277977302</v>
      </c>
      <c r="I1097">
        <v>-77.781339797238502</v>
      </c>
      <c r="J1097">
        <v>-90.45699018187706</v>
      </c>
      <c r="K1097">
        <v>-65.498168917226252</v>
      </c>
      <c r="L1097">
        <v>177.6059563146911</v>
      </c>
      <c r="M1097">
        <v>176.29538642813509</v>
      </c>
      <c r="N1097">
        <v>171.54656349000209</v>
      </c>
      <c r="O1097">
        <v>187.58992312073821</v>
      </c>
      <c r="P1097">
        <v>8.2298237397163376</v>
      </c>
      <c r="Q1097">
        <v>8.1994059570498266</v>
      </c>
      <c r="R1097">
        <v>7.0086096320177358</v>
      </c>
      <c r="S1097">
        <v>9.3450600208837162</v>
      </c>
      <c r="T1097">
        <v>128.17650937529891</v>
      </c>
      <c r="U1097">
        <v>128.1763087268925</v>
      </c>
      <c r="V1097">
        <v>128.09039896215799</v>
      </c>
      <c r="W1097">
        <v>128.26179330184701</v>
      </c>
      <c r="X1097">
        <v>11232.37950606406</v>
      </c>
      <c r="Y1097">
        <v>11301.469004177459</v>
      </c>
      <c r="Z1097">
        <v>10632.57597305761</v>
      </c>
      <c r="AA1097">
        <v>11619.48843180014</v>
      </c>
      <c r="AB1097">
        <v>2449.2903102958189</v>
      </c>
      <c r="AC1097">
        <v>2402.435837482898</v>
      </c>
      <c r="AD1097">
        <v>1999.5976299200761</v>
      </c>
      <c r="AE1097">
        <v>3124.2129915802711</v>
      </c>
      <c r="AF1097">
        <v>50.367231390141612</v>
      </c>
      <c r="AG1097">
        <v>49.995418570096362</v>
      </c>
      <c r="AH1097">
        <v>48.64965852583731</v>
      </c>
      <c r="AI1097">
        <v>53.197284605956128</v>
      </c>
      <c r="AJ1097">
        <v>0.39210913185696661</v>
      </c>
      <c r="AK1097">
        <v>0.39210905750501679</v>
      </c>
      <c r="AL1097">
        <v>0.39209865338801431</v>
      </c>
      <c r="AM1097">
        <v>0.39211965405339411</v>
      </c>
      <c r="AN1097">
        <v>0.9803486701659081</v>
      </c>
      <c r="AO1097">
        <v>0.98034867016590832</v>
      </c>
      <c r="AP1097">
        <v>0.98034867016590832</v>
      </c>
      <c r="AQ1097">
        <v>0.98034867016590832</v>
      </c>
      <c r="AR1097">
        <v>9.8273633238369094</v>
      </c>
      <c r="AS1097">
        <v>9.8273633238369076</v>
      </c>
      <c r="AT1097">
        <v>9.8273633238369076</v>
      </c>
      <c r="AU1097">
        <v>9.8273633238369076</v>
      </c>
      <c r="AV1097" t="str">
        <f>VLOOKUP(Sheet1[[#This Row],[NPDES ID2]],Combined_Sheet__Major_Only___2[[NPDES ID2]:[ECHO BFR]],3,FALSE)</f>
        <v>NV</v>
      </c>
      <c r="AW1097" t="s">
        <v>54</v>
      </c>
      <c r="AX1097" t="str">
        <f>VLOOKUP(Sheet1[[#This Row],[NPDES ID2]],Combined_Sheet__Major_Only___2[[NPDES ID2]:[ECHO BFR]],27,FALSE)</f>
        <v>other</v>
      </c>
      <c r="AY1097" t="str">
        <f>VLOOKUP(Sheet1[[#This Row],[NPDES ID2]],Combined_Sheet__Major_Only___2[[NPDES ID2]:[ECHO BFR]],28,FALSE)</f>
        <v>-</v>
      </c>
      <c r="AZ1097" t="str">
        <f>VLOOKUP(Sheet1[[#This Row],[NPDES ID2]],Combined_Sheet__Major_Only___2[[NPDES ID2]:[ECHO BFR]],29,FALSE)</f>
        <v>thickening</v>
      </c>
      <c r="BA1097">
        <f>VLOOKUP(Sheet1[[#This Row],[NPDES ID2]],Combined_Sheet__Major_Only___2[[NPDES ID2]:[ECHO BFR]],17,FALSE)</f>
        <v>39.238782999999998</v>
      </c>
      <c r="BB1097">
        <f>VLOOKUP(Sheet1[[#This Row],[NPDES ID2]],Combined_Sheet__Major_Only___2[[NPDES ID2]:[ECHO BFR]],18,FALSE)</f>
        <v>-119.927834</v>
      </c>
      <c r="BC1097" t="str">
        <f>IF(ISNUMBER(SEARCH("aerobic",$AW1097)),"aerobic","")</f>
        <v/>
      </c>
      <c r="BD1097" t="str">
        <f>IF(ISNUMBER(SEARCH("anaer",$AW1097)),"anaer","")</f>
        <v/>
      </c>
      <c r="BE1097" t="str">
        <f>IF(ISNUMBER(SEARCH("thickening",$AZ1097)),"thickening","")</f>
        <v>thickening</v>
      </c>
      <c r="BF1097" s="3" t="str">
        <f>IF(ISNUMBER(SEARCH("airDry",$AW1097)),"airDry","")</f>
        <v/>
      </c>
      <c r="BG1097" s="3" t="str">
        <f>IF(ISNUMBER(SEARCH("heatDry",$AY1097)),"heatDry","")</f>
        <v/>
      </c>
      <c r="BH1097" s="3" t="str">
        <f>IF(AND(ISNUMBER(SEARCH("aerobic",$AW1097)),ISNUMBER(SEARCH("anaer",$AW1097))),"Combined Aer and Anaer.","")</f>
        <v/>
      </c>
    </row>
    <row r="1098" spans="1:60" x14ac:dyDescent="0.3">
      <c r="A1098" s="4">
        <v>1096</v>
      </c>
      <c r="B1098" t="s">
        <v>5281</v>
      </c>
      <c r="C1098">
        <v>345.4</v>
      </c>
      <c r="D1098">
        <v>547.44510434386916</v>
      </c>
      <c r="E1098">
        <v>551.35697167572937</v>
      </c>
      <c r="F1098">
        <v>418.01015232638298</v>
      </c>
      <c r="G1098">
        <v>680.56527663362033</v>
      </c>
      <c r="H1098">
        <v>-78.13543638595074</v>
      </c>
      <c r="I1098">
        <v>-77.551910922887686</v>
      </c>
      <c r="J1098">
        <v>-90.039849910238217</v>
      </c>
      <c r="K1098">
        <v>-67.000214288690458</v>
      </c>
      <c r="L1098">
        <v>166.34572461549769</v>
      </c>
      <c r="M1098">
        <v>164.95295217834891</v>
      </c>
      <c r="N1098">
        <v>159.90634735270589</v>
      </c>
      <c r="O1098">
        <v>176.95576700166379</v>
      </c>
      <c r="P1098">
        <v>8.2415491727484831</v>
      </c>
      <c r="Q1098">
        <v>8.1978862885078208</v>
      </c>
      <c r="R1098">
        <v>7.1321650885167678</v>
      </c>
      <c r="S1098">
        <v>9.3627502716496664</v>
      </c>
      <c r="T1098">
        <v>124.4742884428743</v>
      </c>
      <c r="U1098">
        <v>124.47409350798991</v>
      </c>
      <c r="V1098">
        <v>124.3906300489372</v>
      </c>
      <c r="W1098">
        <v>124.5571438846659</v>
      </c>
      <c r="X1098">
        <v>11643.003207313919</v>
      </c>
      <c r="Y1098">
        <v>11723.59050599795</v>
      </c>
      <c r="Z1098">
        <v>10940.277738010171</v>
      </c>
      <c r="AA1098">
        <v>12098.966454098419</v>
      </c>
      <c r="AB1098">
        <v>3115.8641254828608</v>
      </c>
      <c r="AC1098">
        <v>3021.5376421648989</v>
      </c>
      <c r="AD1098">
        <v>2423.6205128301031</v>
      </c>
      <c r="AE1098">
        <v>4215.9509841275612</v>
      </c>
      <c r="AF1098">
        <v>47.198560556322647</v>
      </c>
      <c r="AG1098">
        <v>46.80323630709335</v>
      </c>
      <c r="AH1098">
        <v>45.372237493505928</v>
      </c>
      <c r="AI1098">
        <v>50.207778146249503</v>
      </c>
      <c r="AJ1098">
        <v>0.35364716539570812</v>
      </c>
      <c r="AK1098">
        <v>0.35364709683894702</v>
      </c>
      <c r="AL1098">
        <v>0.35363750399254751</v>
      </c>
      <c r="AM1098">
        <v>0.35365686712337752</v>
      </c>
      <c r="AN1098">
        <v>0.97978113333427397</v>
      </c>
      <c r="AO1098">
        <v>0.97978113333427397</v>
      </c>
      <c r="AP1098">
        <v>0.97978113333427397</v>
      </c>
      <c r="AQ1098">
        <v>0.97978113333427397</v>
      </c>
      <c r="AR1098">
        <v>8.3224923189610678</v>
      </c>
      <c r="AS1098">
        <v>8.3224923189610678</v>
      </c>
      <c r="AT1098">
        <v>8.3224923189610678</v>
      </c>
      <c r="AU1098">
        <v>8.3224923189610678</v>
      </c>
      <c r="AV1098" t="str">
        <f>VLOOKUP(Sheet1[[#This Row],[NPDES ID2]],Combined_Sheet__Major_Only___2[[NPDES ID2]:[ECHO BFR]],3,FALSE)</f>
        <v>NJ</v>
      </c>
      <c r="AW1098" t="s">
        <v>54</v>
      </c>
      <c r="AX1098" t="str">
        <f>VLOOKUP(Sheet1[[#This Row],[NPDES ID2]],Combined_Sheet__Major_Only___2[[NPDES ID2]:[ECHO BFR]],27,FALSE)</f>
        <v>-</v>
      </c>
      <c r="AY1098" t="str">
        <f>VLOOKUP(Sheet1[[#This Row],[NPDES ID2]],Combined_Sheet__Major_Only___2[[NPDES ID2]:[ECHO BFR]],28,FALSE)</f>
        <v>-</v>
      </c>
      <c r="AZ1098" t="str">
        <f>VLOOKUP(Sheet1[[#This Row],[NPDES ID2]],Combined_Sheet__Major_Only___2[[NPDES ID2]:[ECHO BFR]],29,FALSE)</f>
        <v>thickening</v>
      </c>
      <c r="BA1098">
        <f>VLOOKUP(Sheet1[[#This Row],[NPDES ID2]],Combined_Sheet__Major_Only___2[[NPDES ID2]:[ECHO BFR]],17,FALSE)</f>
        <v>40.136420000000001</v>
      </c>
      <c r="BB1098">
        <f>VLOOKUP(Sheet1[[#This Row],[NPDES ID2]],Combined_Sheet__Major_Only___2[[NPDES ID2]:[ECHO BFR]],18,FALSE)</f>
        <v>-74.704239999999999</v>
      </c>
      <c r="BC1098" t="str">
        <f>IF(ISNUMBER(SEARCH("aerobic",$AW1098)),"aerobic","")</f>
        <v/>
      </c>
      <c r="BD1098" t="str">
        <f>IF(ISNUMBER(SEARCH("anaer",$AW1098)),"anaer","")</f>
        <v/>
      </c>
      <c r="BE1098" t="str">
        <f>IF(ISNUMBER(SEARCH("thickening",$AZ1098)),"thickening","")</f>
        <v>thickening</v>
      </c>
      <c r="BF1098" s="2" t="str">
        <f>IF(ISNUMBER(SEARCH("airDry",$AW1098)),"airDry","")</f>
        <v/>
      </c>
      <c r="BG1098" s="2" t="str">
        <f>IF(ISNUMBER(SEARCH("heatDry",$AY1098)),"heatDry","")</f>
        <v/>
      </c>
      <c r="BH1098" s="2" t="str">
        <f>IF(AND(ISNUMBER(SEARCH("aerobic",$AW1098)),ISNUMBER(SEARCH("anaer",$AW1098))),"Combined Aer and Anaer.","")</f>
        <v/>
      </c>
    </row>
    <row r="1099" spans="1:60" x14ac:dyDescent="0.3">
      <c r="A1099" s="4">
        <v>1097</v>
      </c>
      <c r="B1099" t="s">
        <v>5286</v>
      </c>
      <c r="C1099">
        <v>342.76600000000002</v>
      </c>
      <c r="D1099">
        <v>434.01332335075261</v>
      </c>
      <c r="E1099">
        <v>434.28361700432191</v>
      </c>
      <c r="F1099">
        <v>331.54977339234688</v>
      </c>
      <c r="G1099">
        <v>538.81491774148424</v>
      </c>
      <c r="H1099">
        <v>-77.127722075666696</v>
      </c>
      <c r="I1099">
        <v>-78.18874027482498</v>
      </c>
      <c r="J1099">
        <v>-90.640468000497876</v>
      </c>
      <c r="K1099">
        <v>-62.262568307430719</v>
      </c>
      <c r="L1099">
        <v>209.15393828257081</v>
      </c>
      <c r="M1099">
        <v>208.09988040003469</v>
      </c>
      <c r="N1099">
        <v>204.27916479470451</v>
      </c>
      <c r="O1099">
        <v>217.18638986602551</v>
      </c>
      <c r="P1099">
        <v>8.1075140939227293</v>
      </c>
      <c r="Q1099">
        <v>8.1687622780015126</v>
      </c>
      <c r="R1099">
        <v>6.672171907108047</v>
      </c>
      <c r="S1099">
        <v>9.3141290344791763</v>
      </c>
      <c r="T1099">
        <v>273.45090620755349</v>
      </c>
      <c r="U1099">
        <v>273.4504813617026</v>
      </c>
      <c r="V1099">
        <v>273.26857905927812</v>
      </c>
      <c r="W1099">
        <v>273.6314833822999</v>
      </c>
      <c r="X1099">
        <v>20174.01102100874</v>
      </c>
      <c r="Y1099">
        <v>20259.609765370831</v>
      </c>
      <c r="Z1099">
        <v>19432.709208291111</v>
      </c>
      <c r="AA1099">
        <v>20647.347926398121</v>
      </c>
      <c r="AB1099">
        <v>3454.906537353475</v>
      </c>
      <c r="AC1099">
        <v>3429.2579236815018</v>
      </c>
      <c r="AD1099">
        <v>2949.159584801067</v>
      </c>
      <c r="AE1099">
        <v>4098.4413776758229</v>
      </c>
      <c r="AF1099">
        <v>59.801922231354418</v>
      </c>
      <c r="AG1099">
        <v>59.500261695828698</v>
      </c>
      <c r="AH1099">
        <v>58.409653568863462</v>
      </c>
      <c r="AI1099">
        <v>62.09618049045848</v>
      </c>
      <c r="AJ1099">
        <v>0.50700030802462248</v>
      </c>
      <c r="AK1099">
        <v>0.50700015529180309</v>
      </c>
      <c r="AL1099">
        <v>0.50697880356919212</v>
      </c>
      <c r="AM1099">
        <v>0.50702190261327529</v>
      </c>
      <c r="AN1099">
        <v>0.99064867177667171</v>
      </c>
      <c r="AO1099">
        <v>0.99064867177667182</v>
      </c>
      <c r="AP1099">
        <v>0.99064867177667182</v>
      </c>
      <c r="AQ1099">
        <v>0.99064867177667182</v>
      </c>
      <c r="AR1099">
        <v>13.34267054267189</v>
      </c>
      <c r="AS1099">
        <v>13.34267054267189</v>
      </c>
      <c r="AT1099">
        <v>13.34267054267189</v>
      </c>
      <c r="AU1099">
        <v>13.34267054267189</v>
      </c>
      <c r="AV1099" t="str">
        <f>VLOOKUP(Sheet1[[#This Row],[NPDES ID2]],Combined_Sheet__Major_Only___2[[NPDES ID2]:[ECHO BFR]],3,FALSE)</f>
        <v>IL</v>
      </c>
      <c r="AW1099" t="s">
        <v>41</v>
      </c>
      <c r="AX1099" t="str">
        <f>VLOOKUP(Sheet1[[#This Row],[NPDES ID2]],Combined_Sheet__Major_Only___2[[NPDES ID2]:[ECHO BFR]],27,FALSE)</f>
        <v>-</v>
      </c>
      <c r="AY1099" t="str">
        <f>VLOOKUP(Sheet1[[#This Row],[NPDES ID2]],Combined_Sheet__Major_Only___2[[NPDES ID2]:[ECHO BFR]],28,FALSE)</f>
        <v>-</v>
      </c>
      <c r="AZ1099" t="str">
        <f>VLOOKUP(Sheet1[[#This Row],[NPDES ID2]],Combined_Sheet__Major_Only___2[[NPDES ID2]:[ECHO BFR]],29,FALSE)</f>
        <v>-</v>
      </c>
      <c r="BA1099">
        <f>VLOOKUP(Sheet1[[#This Row],[NPDES ID2]],Combined_Sheet__Major_Only___2[[NPDES ID2]:[ECHO BFR]],17,FALSE)</f>
        <v>41.972200000000001</v>
      </c>
      <c r="BB1099">
        <f>VLOOKUP(Sheet1[[#This Row],[NPDES ID2]],Combined_Sheet__Major_Only___2[[NPDES ID2]:[ECHO BFR]],18,FALSE)</f>
        <v>-88.138599999999997</v>
      </c>
      <c r="BC1099" t="str">
        <f>IF(ISNUMBER(SEARCH("aerobic",$AW1099)),"aerobic","")</f>
        <v>aerobic</v>
      </c>
      <c r="BD1099" t="str">
        <f>IF(ISNUMBER(SEARCH("anaer",$AW1099)),"anaer","")</f>
        <v/>
      </c>
      <c r="BE1099" t="str">
        <f>IF(ISNUMBER(SEARCH("thickening",$AZ1099)),"thickening","")</f>
        <v/>
      </c>
      <c r="BF1099" s="3" t="str">
        <f>IF(ISNUMBER(SEARCH("airDry",$AW1099)),"airDry","")</f>
        <v/>
      </c>
      <c r="BG1099" s="3" t="str">
        <f>IF(ISNUMBER(SEARCH("heatDry",$AY1099)),"heatDry","")</f>
        <v/>
      </c>
      <c r="BH1099" s="3" t="str">
        <f>IF(AND(ISNUMBER(SEARCH("aerobic",$AW1099)),ISNUMBER(SEARCH("anaer",$AW1099))),"Combined Aer and Anaer.","")</f>
        <v/>
      </c>
    </row>
    <row r="1100" spans="1:60" x14ac:dyDescent="0.3">
      <c r="A1100" s="4">
        <v>1098</v>
      </c>
      <c r="B1100" t="s">
        <v>5290</v>
      </c>
      <c r="C1100">
        <v>342.33</v>
      </c>
      <c r="D1100">
        <v>535.3994628663346</v>
      </c>
      <c r="E1100">
        <v>538.82224617175393</v>
      </c>
      <c r="F1100">
        <v>408.45573279186073</v>
      </c>
      <c r="G1100">
        <v>664.57002541634029</v>
      </c>
      <c r="H1100">
        <v>-78.080583905822564</v>
      </c>
      <c r="I1100">
        <v>-77.65745342419541</v>
      </c>
      <c r="J1100">
        <v>-90.254660100712712</v>
      </c>
      <c r="K1100">
        <v>-66.371487457211614</v>
      </c>
      <c r="L1100">
        <v>169.57585472030641</v>
      </c>
      <c r="M1100">
        <v>168.23031363991399</v>
      </c>
      <c r="N1100">
        <v>163.35531993664091</v>
      </c>
      <c r="O1100">
        <v>179.8251833266327</v>
      </c>
      <c r="P1100">
        <v>8.1618281836543254</v>
      </c>
      <c r="Q1100">
        <v>8.1373238823827663</v>
      </c>
      <c r="R1100">
        <v>7.0152495059776516</v>
      </c>
      <c r="S1100">
        <v>9.2473649435261436</v>
      </c>
      <c r="T1100">
        <v>62.056518000395378</v>
      </c>
      <c r="U1100">
        <v>62.05641939290895</v>
      </c>
      <c r="V1100">
        <v>62.014199541211468</v>
      </c>
      <c r="W1100">
        <v>62.098430287574402</v>
      </c>
      <c r="X1100">
        <v>5642.8211493638864</v>
      </c>
      <c r="Y1100">
        <v>5679.9433779679321</v>
      </c>
      <c r="Z1100">
        <v>5319.5758932222934</v>
      </c>
      <c r="AA1100">
        <v>5852.0909000688989</v>
      </c>
      <c r="AB1100">
        <v>1630.5574375478029</v>
      </c>
      <c r="AC1100">
        <v>1574.2331920065619</v>
      </c>
      <c r="AD1100">
        <v>1245.7787796222699</v>
      </c>
      <c r="AE1100">
        <v>2260.7568419714698</v>
      </c>
      <c r="AF1100">
        <v>48.546120783355157</v>
      </c>
      <c r="AG1100">
        <v>48.1608168283841</v>
      </c>
      <c r="AH1100">
        <v>46.765867188454898</v>
      </c>
      <c r="AI1100">
        <v>51.479392506909711</v>
      </c>
      <c r="AJ1100">
        <v>0.36999499937769459</v>
      </c>
      <c r="AK1100">
        <v>0.3699949489589377</v>
      </c>
      <c r="AL1100">
        <v>0.36998789062066001</v>
      </c>
      <c r="AM1100">
        <v>0.37000213773788532</v>
      </c>
      <c r="AN1100">
        <v>0.96059397542478409</v>
      </c>
      <c r="AO1100">
        <v>0.9605939754247842</v>
      </c>
      <c r="AP1100">
        <v>0.9605939754247842</v>
      </c>
      <c r="AQ1100">
        <v>0.9605939754247842</v>
      </c>
      <c r="AR1100">
        <v>8.2656329972906857</v>
      </c>
      <c r="AS1100">
        <v>8.2656329972906875</v>
      </c>
      <c r="AT1100">
        <v>8.2656329972906875</v>
      </c>
      <c r="AU1100">
        <v>8.2656329972906875</v>
      </c>
      <c r="AV1100" t="str">
        <f>VLOOKUP(Sheet1[[#This Row],[NPDES ID2]],Combined_Sheet__Major_Only___2[[NPDES ID2]:[ECHO BFR]],3,FALSE)</f>
        <v>AR</v>
      </c>
      <c r="AW1100" t="s">
        <v>54</v>
      </c>
      <c r="AX1100" t="str">
        <f>VLOOKUP(Sheet1[[#This Row],[NPDES ID2]],Combined_Sheet__Major_Only___2[[NPDES ID2]:[ECHO BFR]],27,FALSE)</f>
        <v>-</v>
      </c>
      <c r="AY1100" t="str">
        <f>VLOOKUP(Sheet1[[#This Row],[NPDES ID2]],Combined_Sheet__Major_Only___2[[NPDES ID2]:[ECHO BFR]],28,FALSE)</f>
        <v>-</v>
      </c>
      <c r="AZ1100" t="str">
        <f>VLOOKUP(Sheet1[[#This Row],[NPDES ID2]],Combined_Sheet__Major_Only___2[[NPDES ID2]:[ECHO BFR]],29,FALSE)</f>
        <v>thickening</v>
      </c>
      <c r="BA1100">
        <f>VLOOKUP(Sheet1[[#This Row],[NPDES ID2]],Combined_Sheet__Major_Only___2[[NPDES ID2]:[ECHO BFR]],17,FALSE)</f>
        <v>36.316400000000002</v>
      </c>
      <c r="BB1100">
        <f>VLOOKUP(Sheet1[[#This Row],[NPDES ID2]],Combined_Sheet__Major_Only___2[[NPDES ID2]:[ECHO BFR]],18,FALSE)</f>
        <v>-93.42</v>
      </c>
      <c r="BC1100" t="str">
        <f>IF(ISNUMBER(SEARCH("aerobic",$AW1100)),"aerobic","")</f>
        <v/>
      </c>
      <c r="BD1100" t="str">
        <f>IF(ISNUMBER(SEARCH("anaer",$AW1100)),"anaer","")</f>
        <v/>
      </c>
      <c r="BE1100" t="str">
        <f>IF(ISNUMBER(SEARCH("thickening",$AZ1100)),"thickening","")</f>
        <v>thickening</v>
      </c>
      <c r="BF1100" s="2" t="str">
        <f>IF(ISNUMBER(SEARCH("airDry",$AW1100)),"airDry","")</f>
        <v/>
      </c>
      <c r="BG1100" s="2" t="str">
        <f>IF(ISNUMBER(SEARCH("heatDry",$AY1100)),"heatDry","")</f>
        <v/>
      </c>
      <c r="BH1100" s="2" t="str">
        <f>IF(AND(ISNUMBER(SEARCH("aerobic",$AW1100)),ISNUMBER(SEARCH("anaer",$AW1100))),"Combined Aer and Anaer.","")</f>
        <v/>
      </c>
    </row>
    <row r="1101" spans="1:60" x14ac:dyDescent="0.3">
      <c r="A1101" s="4">
        <v>1099</v>
      </c>
      <c r="B1101" t="s">
        <v>5295</v>
      </c>
      <c r="C1101">
        <v>342</v>
      </c>
      <c r="D1101">
        <v>424.21523605146882</v>
      </c>
      <c r="E1101">
        <v>423.96158666690877</v>
      </c>
      <c r="F1101">
        <v>324.0282437388837</v>
      </c>
      <c r="G1101">
        <v>527.24096815524229</v>
      </c>
      <c r="H1101">
        <v>-77.132838980035118</v>
      </c>
      <c r="I1101">
        <v>-78.35233111781227</v>
      </c>
      <c r="J1101">
        <v>-91.070149281189188</v>
      </c>
      <c r="K1101">
        <v>-62.035225987203013</v>
      </c>
      <c r="L1101">
        <v>213.81974078415379</v>
      </c>
      <c r="M1101">
        <v>212.80605876871309</v>
      </c>
      <c r="N1101">
        <v>209.1335366518658</v>
      </c>
      <c r="O1101">
        <v>221.5409760549685</v>
      </c>
      <c r="P1101">
        <v>8.0803495338181488</v>
      </c>
      <c r="Q1101">
        <v>8.1583858968090723</v>
      </c>
      <c r="R1101">
        <v>6.6201645063794086</v>
      </c>
      <c r="S1101">
        <v>9.2677363746476029</v>
      </c>
      <c r="T1101">
        <v>42.14072072421007</v>
      </c>
      <c r="U1101">
        <v>42.140652852152257</v>
      </c>
      <c r="V1101">
        <v>42.111592703488121</v>
      </c>
      <c r="W1101">
        <v>42.169569174578953</v>
      </c>
      <c r="X1101">
        <v>3034.1851682044648</v>
      </c>
      <c r="Y1101">
        <v>3046.2594457308751</v>
      </c>
      <c r="Z1101">
        <v>2929.3615858649941</v>
      </c>
      <c r="AA1101">
        <v>3101.087203856247</v>
      </c>
      <c r="AB1101">
        <v>485.08798687911798</v>
      </c>
      <c r="AC1101">
        <v>482.00446690929653</v>
      </c>
      <c r="AD1101">
        <v>418.57925755694328</v>
      </c>
      <c r="AE1101">
        <v>567.58147255543076</v>
      </c>
      <c r="AF1101">
        <v>61.27084153190394</v>
      </c>
      <c r="AG1101">
        <v>60.980282822507057</v>
      </c>
      <c r="AH1101">
        <v>59.928455224756142</v>
      </c>
      <c r="AI1101">
        <v>63.482670594673309</v>
      </c>
      <c r="AJ1101">
        <v>0.52492865325049154</v>
      </c>
      <c r="AK1101">
        <v>0.52492860704048594</v>
      </c>
      <c r="AL1101">
        <v>0.52492213523994047</v>
      </c>
      <c r="AM1101">
        <v>0.5249351983524938</v>
      </c>
      <c r="AN1101">
        <v>0.94348030882823253</v>
      </c>
      <c r="AO1101">
        <v>0.94348030882823253</v>
      </c>
      <c r="AP1101">
        <v>0.94348030882823253</v>
      </c>
      <c r="AQ1101">
        <v>0.94348030882823253</v>
      </c>
      <c r="AR1101">
        <v>14.241883175271999</v>
      </c>
      <c r="AS1101">
        <v>14.24188317527201</v>
      </c>
      <c r="AT1101">
        <v>14.24188317527201</v>
      </c>
      <c r="AU1101">
        <v>14.24188317527201</v>
      </c>
      <c r="AV1101" t="str">
        <f>VLOOKUP(Sheet1[[#This Row],[NPDES ID2]],Combined_Sheet__Major_Only___2[[NPDES ID2]:[ECHO BFR]],3,FALSE)</f>
        <v>PA</v>
      </c>
      <c r="AW1101" t="s">
        <v>41</v>
      </c>
      <c r="AX1101" t="str">
        <f>VLOOKUP(Sheet1[[#This Row],[NPDES ID2]],Combined_Sheet__Major_Only___2[[NPDES ID2]:[ECHO BFR]],27,FALSE)</f>
        <v>-</v>
      </c>
      <c r="AY1101" t="str">
        <f>VLOOKUP(Sheet1[[#This Row],[NPDES ID2]],Combined_Sheet__Major_Only___2[[NPDES ID2]:[ECHO BFR]],28,FALSE)</f>
        <v>-</v>
      </c>
      <c r="AZ1101" t="str">
        <f>VLOOKUP(Sheet1[[#This Row],[NPDES ID2]],Combined_Sheet__Major_Only___2[[NPDES ID2]:[ECHO BFR]],29,FALSE)</f>
        <v>thickening</v>
      </c>
      <c r="BA1101">
        <f>VLOOKUP(Sheet1[[#This Row],[NPDES ID2]],Combined_Sheet__Major_Only___2[[NPDES ID2]:[ECHO BFR]],17,FALSE)</f>
        <v>39.913600000000002</v>
      </c>
      <c r="BB1101">
        <f>VLOOKUP(Sheet1[[#This Row],[NPDES ID2]],Combined_Sheet__Major_Only___2[[NPDES ID2]:[ECHO BFR]],18,FALSE)</f>
        <v>-75.400049999999993</v>
      </c>
      <c r="BC1101" t="str">
        <f>IF(ISNUMBER(SEARCH("aerobic",$AW1101)),"aerobic","")</f>
        <v>aerobic</v>
      </c>
      <c r="BD1101" t="str">
        <f>IF(ISNUMBER(SEARCH("anaer",$AW1101)),"anaer","")</f>
        <v/>
      </c>
      <c r="BE1101" t="str">
        <f>IF(ISNUMBER(SEARCH("thickening",$AZ1101)),"thickening","")</f>
        <v>thickening</v>
      </c>
      <c r="BF1101" s="3" t="str">
        <f>IF(ISNUMBER(SEARCH("airDry",$AW1101)),"airDry","")</f>
        <v/>
      </c>
      <c r="BG1101" s="3" t="str">
        <f>IF(ISNUMBER(SEARCH("heatDry",$AY1101)),"heatDry","")</f>
        <v/>
      </c>
      <c r="BH1101" s="3" t="str">
        <f>IF(AND(ISNUMBER(SEARCH("aerobic",$AW1101)),ISNUMBER(SEARCH("anaer",$AW1101))),"Combined Aer and Anaer.","")</f>
        <v/>
      </c>
    </row>
    <row r="1102" spans="1:60" x14ac:dyDescent="0.3">
      <c r="A1102" s="4">
        <v>1100</v>
      </c>
      <c r="B1102" t="s">
        <v>5300</v>
      </c>
      <c r="C1102">
        <v>341.87799999999999</v>
      </c>
      <c r="D1102">
        <v>400.60938066238037</v>
      </c>
      <c r="E1102">
        <v>399.32640853679391</v>
      </c>
      <c r="F1102">
        <v>306.1133727990553</v>
      </c>
      <c r="G1102">
        <v>499.10546848080708</v>
      </c>
      <c r="H1102">
        <v>-76.810896017386398</v>
      </c>
      <c r="I1102">
        <v>-78.059530695328618</v>
      </c>
      <c r="J1102">
        <v>-90.960138678067153</v>
      </c>
      <c r="K1102">
        <v>-60.562029827847269</v>
      </c>
      <c r="L1102">
        <v>226.3716063757204</v>
      </c>
      <c r="M1102">
        <v>225.45264924650749</v>
      </c>
      <c r="N1102">
        <v>222.1230043802417</v>
      </c>
      <c r="O1102">
        <v>233.37190721845781</v>
      </c>
      <c r="P1102">
        <v>8.0538627943787215</v>
      </c>
      <c r="Q1102">
        <v>8.1536263772111592</v>
      </c>
      <c r="R1102">
        <v>6.5310261881559919</v>
      </c>
      <c r="S1102">
        <v>9.2386040955282898</v>
      </c>
      <c r="T1102">
        <v>64.568875969305793</v>
      </c>
      <c r="U1102">
        <v>64.568773484575686</v>
      </c>
      <c r="V1102">
        <v>64.524893549461723</v>
      </c>
      <c r="W1102">
        <v>64.612436246472839</v>
      </c>
      <c r="X1102">
        <v>4389.293024332349</v>
      </c>
      <c r="Y1102">
        <v>4404.244821612293</v>
      </c>
      <c r="Z1102">
        <v>4259.3234903550001</v>
      </c>
      <c r="AA1102">
        <v>4472.0716482601738</v>
      </c>
      <c r="AB1102">
        <v>876.82672525115447</v>
      </c>
      <c r="AC1102">
        <v>867.26480197615126</v>
      </c>
      <c r="AD1102">
        <v>730.75072203142304</v>
      </c>
      <c r="AE1102">
        <v>1067.69946553607</v>
      </c>
      <c r="AF1102">
        <v>64.891031263406759</v>
      </c>
      <c r="AG1102">
        <v>64.627490828072808</v>
      </c>
      <c r="AH1102">
        <v>63.673770717864187</v>
      </c>
      <c r="AI1102">
        <v>66.896743657775104</v>
      </c>
      <c r="AJ1102">
        <v>0.56915199330202193</v>
      </c>
      <c r="AK1102">
        <v>0.56915192896079336</v>
      </c>
      <c r="AL1102">
        <v>0.56914291977143827</v>
      </c>
      <c r="AM1102">
        <v>0.56916110458310987</v>
      </c>
      <c r="AN1102">
        <v>0.96204378192375217</v>
      </c>
      <c r="AO1102">
        <v>0.96204378192375217</v>
      </c>
      <c r="AP1102">
        <v>0.96204378192375217</v>
      </c>
      <c r="AQ1102">
        <v>0.96204378192375217</v>
      </c>
      <c r="AR1102">
        <v>13.268383728256801</v>
      </c>
      <c r="AS1102">
        <v>13.26838372825681</v>
      </c>
      <c r="AT1102">
        <v>13.26838372825681</v>
      </c>
      <c r="AU1102">
        <v>13.26838372825681</v>
      </c>
      <c r="AV1102" t="str">
        <f>VLOOKUP(Sheet1[[#This Row],[NPDES ID2]],Combined_Sheet__Major_Only___2[[NPDES ID2]:[ECHO BFR]],3,FALSE)</f>
        <v>IL</v>
      </c>
      <c r="AW1102" t="s">
        <v>12181</v>
      </c>
      <c r="AX1102" t="str">
        <f>VLOOKUP(Sheet1[[#This Row],[NPDES ID2]],Combined_Sheet__Major_Only___2[[NPDES ID2]:[ECHO BFR]],27,FALSE)</f>
        <v>tempSludgeStore</v>
      </c>
      <c r="AY1102" t="str">
        <f>VLOOKUP(Sheet1[[#This Row],[NPDES ID2]],Combined_Sheet__Major_Only___2[[NPDES ID2]:[ECHO BFR]],28,FALSE)</f>
        <v>-</v>
      </c>
      <c r="AZ1102" t="str">
        <f>VLOOKUP(Sheet1[[#This Row],[NPDES ID2]],Combined_Sheet__Major_Only___2[[NPDES ID2]:[ECHO BFR]],29,FALSE)</f>
        <v>thickening, preliminaryOps</v>
      </c>
      <c r="BA1102">
        <f>VLOOKUP(Sheet1[[#This Row],[NPDES ID2]],Combined_Sheet__Major_Only___2[[NPDES ID2]:[ECHO BFR]],17,FALSE)</f>
        <v>41.884999999999998</v>
      </c>
      <c r="BB1102">
        <f>VLOOKUP(Sheet1[[#This Row],[NPDES ID2]],Combined_Sheet__Major_Only___2[[NPDES ID2]:[ECHO BFR]],18,FALSE)</f>
        <v>-87.965299999999999</v>
      </c>
      <c r="BC1102" t="str">
        <f>IF(ISNUMBER(SEARCH("aerobic",$AW1102)),"aerobic","")</f>
        <v/>
      </c>
      <c r="BD1102" t="str">
        <f>IF(ISNUMBER(SEARCH("anaer",$AW1102)),"anaer","")</f>
        <v>anaer</v>
      </c>
      <c r="BE1102" t="str">
        <f>IF(ISNUMBER(SEARCH("thickening",$AZ1102)),"thickening","")</f>
        <v>thickening</v>
      </c>
      <c r="BF1102" s="2" t="str">
        <f>IF(ISNUMBER(SEARCH("airDry",$AW1102)),"airDry","")</f>
        <v/>
      </c>
      <c r="BG1102" s="2" t="str">
        <f>IF(ISNUMBER(SEARCH("heatDry",$AY1102)),"heatDry","")</f>
        <v/>
      </c>
      <c r="BH1102" s="2" t="str">
        <f>IF(AND(ISNUMBER(SEARCH("aerobic",$AW1102)),ISNUMBER(SEARCH("anaer",$AW1102))),"Combined Aer and Anaer.","")</f>
        <v/>
      </c>
    </row>
    <row r="1103" spans="1:60" x14ac:dyDescent="0.3">
      <c r="A1103" s="4">
        <v>1101</v>
      </c>
      <c r="B1103" t="s">
        <v>5305</v>
      </c>
      <c r="C1103">
        <v>341.74799999999999</v>
      </c>
      <c r="D1103">
        <v>516.77919339182847</v>
      </c>
      <c r="E1103">
        <v>519.5447338289124</v>
      </c>
      <c r="F1103">
        <v>394.24239861077371</v>
      </c>
      <c r="G1103">
        <v>640.17749682175361</v>
      </c>
      <c r="H1103">
        <v>-77.952434231460558</v>
      </c>
      <c r="I1103">
        <v>-77.802118723160277</v>
      </c>
      <c r="J1103">
        <v>-90.493751107976834</v>
      </c>
      <c r="K1103">
        <v>-65.521345191388704</v>
      </c>
      <c r="L1103">
        <v>175.5663406265341</v>
      </c>
      <c r="M1103">
        <v>174.26971528540889</v>
      </c>
      <c r="N1103">
        <v>169.57186260986589</v>
      </c>
      <c r="O1103">
        <v>185.4432267105023</v>
      </c>
      <c r="P1103">
        <v>8.1387376519239059</v>
      </c>
      <c r="Q1103">
        <v>8.1091397188752801</v>
      </c>
      <c r="R1103">
        <v>6.9318016081381506</v>
      </c>
      <c r="S1103">
        <v>9.2412326268924581</v>
      </c>
      <c r="T1103">
        <v>68.558675585661234</v>
      </c>
      <c r="U1103">
        <v>68.558566943597839</v>
      </c>
      <c r="V1103">
        <v>68.512050680277383</v>
      </c>
      <c r="W1103">
        <v>68.604852985827165</v>
      </c>
      <c r="X1103">
        <v>6010.3529696612404</v>
      </c>
      <c r="Y1103">
        <v>6047.3193069470244</v>
      </c>
      <c r="Z1103">
        <v>5689.2079497129043</v>
      </c>
      <c r="AA1103">
        <v>6217.6546156108388</v>
      </c>
      <c r="AB1103">
        <v>1762.5632176889239</v>
      </c>
      <c r="AC1103">
        <v>1703.175700170837</v>
      </c>
      <c r="AD1103">
        <v>1344.081251441467</v>
      </c>
      <c r="AE1103">
        <v>2453.9289074248941</v>
      </c>
      <c r="AF1103">
        <v>50.346704919846182</v>
      </c>
      <c r="AG1103">
        <v>49.974764828815488</v>
      </c>
      <c r="AH1103">
        <v>48.628283801425503</v>
      </c>
      <c r="AI1103">
        <v>53.178111729872057</v>
      </c>
      <c r="AJ1103">
        <v>0.39185974546428759</v>
      </c>
      <c r="AK1103">
        <v>0.391859690365438</v>
      </c>
      <c r="AL1103">
        <v>0.39185197712633102</v>
      </c>
      <c r="AM1103">
        <v>0.39186754615764352</v>
      </c>
      <c r="AN1103">
        <v>0.96413904625187608</v>
      </c>
      <c r="AO1103">
        <v>0.96413904625187619</v>
      </c>
      <c r="AP1103">
        <v>0.96413904625187619</v>
      </c>
      <c r="AQ1103">
        <v>0.96413904625187619</v>
      </c>
      <c r="AR1103">
        <v>8.5158219452682538</v>
      </c>
      <c r="AS1103">
        <v>8.515821945268252</v>
      </c>
      <c r="AT1103">
        <v>8.515821945268252</v>
      </c>
      <c r="AU1103">
        <v>8.515821945268252</v>
      </c>
      <c r="AV1103" t="str">
        <f>VLOOKUP(Sheet1[[#This Row],[NPDES ID2]],Combined_Sheet__Major_Only___2[[NPDES ID2]:[ECHO BFR]],3,FALSE)</f>
        <v>MA</v>
      </c>
      <c r="AW1103" t="s">
        <v>54</v>
      </c>
      <c r="AX1103" t="str">
        <f>VLOOKUP(Sheet1[[#This Row],[NPDES ID2]],Combined_Sheet__Major_Only___2[[NPDES ID2]:[ECHO BFR]],27,FALSE)</f>
        <v>-</v>
      </c>
      <c r="AY1103" t="str">
        <f>VLOOKUP(Sheet1[[#This Row],[NPDES ID2]],Combined_Sheet__Major_Only___2[[NPDES ID2]:[ECHO BFR]],28,FALSE)</f>
        <v>-</v>
      </c>
      <c r="AZ1103" t="str">
        <f>VLOOKUP(Sheet1[[#This Row],[NPDES ID2]],Combined_Sheet__Major_Only___2[[NPDES ID2]:[ECHO BFR]],29,FALSE)</f>
        <v>thickening, preliminaryOps</v>
      </c>
      <c r="BA1103">
        <f>VLOOKUP(Sheet1[[#This Row],[NPDES ID2]],Combined_Sheet__Major_Only___2[[NPDES ID2]:[ECHO BFR]],17,FALSE)</f>
        <v>42.036920000000002</v>
      </c>
      <c r="BB1103">
        <f>VLOOKUP(Sheet1[[#This Row],[NPDES ID2]],Combined_Sheet__Major_Only___2[[NPDES ID2]:[ECHO BFR]],18,FALSE)</f>
        <v>-71.613780000000006</v>
      </c>
      <c r="BC1103" t="str">
        <f>IF(ISNUMBER(SEARCH("aerobic",$AW1103)),"aerobic","")</f>
        <v/>
      </c>
      <c r="BD1103" t="str">
        <f>IF(ISNUMBER(SEARCH("anaer",$AW1103)),"anaer","")</f>
        <v/>
      </c>
      <c r="BE1103" t="str">
        <f>IF(ISNUMBER(SEARCH("thickening",$AZ1103)),"thickening","")</f>
        <v>thickening</v>
      </c>
      <c r="BF1103" s="3" t="str">
        <f>IF(ISNUMBER(SEARCH("airDry",$AW1103)),"airDry","")</f>
        <v/>
      </c>
      <c r="BG1103" s="3" t="str">
        <f>IF(ISNUMBER(SEARCH("heatDry",$AY1103)),"heatDry","")</f>
        <v/>
      </c>
      <c r="BH1103" s="3" t="str">
        <f>IF(AND(ISNUMBER(SEARCH("aerobic",$AW1103)),ISNUMBER(SEARCH("anaer",$AW1103))),"Combined Aer and Anaer.","")</f>
        <v/>
      </c>
    </row>
    <row r="1104" spans="1:60" x14ac:dyDescent="0.3">
      <c r="A1104" s="4">
        <v>1102</v>
      </c>
      <c r="B1104" t="s">
        <v>5310</v>
      </c>
      <c r="C1104">
        <v>341</v>
      </c>
      <c r="D1104">
        <v>427.40053524249328</v>
      </c>
      <c r="E1104">
        <v>427.28352869347913</v>
      </c>
      <c r="F1104">
        <v>326.35247056489698</v>
      </c>
      <c r="G1104">
        <v>531.11168080274263</v>
      </c>
      <c r="H1104">
        <v>-77.153964750368871</v>
      </c>
      <c r="I1104">
        <v>-78.321580768197535</v>
      </c>
      <c r="J1104">
        <v>-91.014255104403659</v>
      </c>
      <c r="K1104">
        <v>-62.117042636618713</v>
      </c>
      <c r="L1104">
        <v>212.0273347204124</v>
      </c>
      <c r="M1104">
        <v>211.00791935872391</v>
      </c>
      <c r="N1104">
        <v>207.31452859898039</v>
      </c>
      <c r="O1104">
        <v>219.79242719103999</v>
      </c>
      <c r="P1104">
        <v>8.0588432242732999</v>
      </c>
      <c r="Q1104">
        <v>8.1331930637005811</v>
      </c>
      <c r="R1104">
        <v>6.6087678217334904</v>
      </c>
      <c r="S1104">
        <v>9.2463191773485924</v>
      </c>
      <c r="T1104">
        <v>54.352836604344482</v>
      </c>
      <c r="U1104">
        <v>54.352749885709223</v>
      </c>
      <c r="V1104">
        <v>54.315620373003938</v>
      </c>
      <c r="W1104">
        <v>54.389695634794712</v>
      </c>
      <c r="X1104">
        <v>3935.0548958310269</v>
      </c>
      <c r="Y1104">
        <v>3950.9477779048352</v>
      </c>
      <c r="Z1104">
        <v>3797.1710440799538</v>
      </c>
      <c r="AA1104">
        <v>4023.0627534867749</v>
      </c>
      <c r="AB1104">
        <v>634.6962350436894</v>
      </c>
      <c r="AC1104">
        <v>630.58547952234153</v>
      </c>
      <c r="AD1104">
        <v>546.91044775365208</v>
      </c>
      <c r="AE1104">
        <v>744.05958610730465</v>
      </c>
      <c r="AF1104">
        <v>60.935505334949049</v>
      </c>
      <c r="AG1104">
        <v>60.642436105916893</v>
      </c>
      <c r="AH1104">
        <v>59.581590444821913</v>
      </c>
      <c r="AI1104">
        <v>63.166341743061452</v>
      </c>
      <c r="AJ1104">
        <v>0.52083500154064422</v>
      </c>
      <c r="AK1104">
        <v>0.52083494973017763</v>
      </c>
      <c r="AL1104">
        <v>0.52082769428318365</v>
      </c>
      <c r="AM1104">
        <v>0.52084233918372247</v>
      </c>
      <c r="AN1104">
        <v>0.9553663248441181</v>
      </c>
      <c r="AO1104">
        <v>0.9553663248441181</v>
      </c>
      <c r="AP1104">
        <v>0.9553663248441181</v>
      </c>
      <c r="AQ1104">
        <v>0.9553663248441181</v>
      </c>
      <c r="AR1104">
        <v>14.088652324283631</v>
      </c>
      <c r="AS1104">
        <v>14.08865232428362</v>
      </c>
      <c r="AT1104">
        <v>14.08865232428362</v>
      </c>
      <c r="AU1104">
        <v>14.08865232428362</v>
      </c>
      <c r="AV1104" t="str">
        <f>VLOOKUP(Sheet1[[#This Row],[NPDES ID2]],Combined_Sheet__Major_Only___2[[NPDES ID2]:[ECHO BFR]],3,FALSE)</f>
        <v>MS</v>
      </c>
      <c r="AW1104" t="s">
        <v>41</v>
      </c>
      <c r="AX1104" t="str">
        <f>VLOOKUP(Sheet1[[#This Row],[NPDES ID2]],Combined_Sheet__Major_Only___2[[NPDES ID2]:[ECHO BFR]],27,FALSE)</f>
        <v>-</v>
      </c>
      <c r="AY1104" t="str">
        <f>VLOOKUP(Sheet1[[#This Row],[NPDES ID2]],Combined_Sheet__Major_Only___2[[NPDES ID2]:[ECHO BFR]],28,FALSE)</f>
        <v>-</v>
      </c>
      <c r="AZ1104" t="str">
        <f>VLOOKUP(Sheet1[[#This Row],[NPDES ID2]],Combined_Sheet__Major_Only___2[[NPDES ID2]:[ECHO BFR]],29,FALSE)</f>
        <v>thickening</v>
      </c>
      <c r="BA1104">
        <f>VLOOKUP(Sheet1[[#This Row],[NPDES ID2]],Combined_Sheet__Major_Only___2[[NPDES ID2]:[ECHO BFR]],17,FALSE)</f>
        <v>30.332246000000001</v>
      </c>
      <c r="BB1104">
        <f>VLOOKUP(Sheet1[[#This Row],[NPDES ID2]],Combined_Sheet__Major_Only___2[[NPDES ID2]:[ECHO BFR]],18,FALSE)</f>
        <v>-89.245298000000005</v>
      </c>
      <c r="BC1104" t="str">
        <f>IF(ISNUMBER(SEARCH("aerobic",$AW1104)),"aerobic","")</f>
        <v>aerobic</v>
      </c>
      <c r="BD1104" t="str">
        <f>IF(ISNUMBER(SEARCH("anaer",$AW1104)),"anaer","")</f>
        <v/>
      </c>
      <c r="BE1104" t="str">
        <f>IF(ISNUMBER(SEARCH("thickening",$AZ1104)),"thickening","")</f>
        <v>thickening</v>
      </c>
      <c r="BF1104" s="2" t="str">
        <f>IF(ISNUMBER(SEARCH("airDry",$AW1104)),"airDry","")</f>
        <v/>
      </c>
      <c r="BG1104" s="2" t="str">
        <f>IF(ISNUMBER(SEARCH("heatDry",$AY1104)),"heatDry","")</f>
        <v/>
      </c>
      <c r="BH1104" s="2" t="str">
        <f>IF(AND(ISNUMBER(SEARCH("aerobic",$AW1104)),ISNUMBER(SEARCH("anaer",$AW1104))),"Combined Aer and Anaer.","")</f>
        <v/>
      </c>
    </row>
    <row r="1105" spans="1:60" x14ac:dyDescent="0.3">
      <c r="A1105" s="4">
        <v>1103</v>
      </c>
      <c r="B1105" t="s">
        <v>5315</v>
      </c>
      <c r="C1105">
        <v>339.5</v>
      </c>
      <c r="D1105">
        <v>413.82901343270419</v>
      </c>
      <c r="E1105">
        <v>413.11984462677958</v>
      </c>
      <c r="F1105">
        <v>315.89732789414438</v>
      </c>
      <c r="G1105">
        <v>515.07440250410241</v>
      </c>
      <c r="H1105">
        <v>-76.971363465489745</v>
      </c>
      <c r="I1105">
        <v>-78.261829312418598</v>
      </c>
      <c r="J1105">
        <v>-91.282922262307125</v>
      </c>
      <c r="K1105">
        <v>-61.367081896410447</v>
      </c>
      <c r="L1105">
        <v>218.656336585437</v>
      </c>
      <c r="M1105">
        <v>217.69786756468409</v>
      </c>
      <c r="N1105">
        <v>214.22524991206899</v>
      </c>
      <c r="O1105">
        <v>225.95726151807389</v>
      </c>
      <c r="P1105">
        <v>8.0094243999229668</v>
      </c>
      <c r="Q1105">
        <v>8.0929017732769157</v>
      </c>
      <c r="R1105">
        <v>6.5278661345560742</v>
      </c>
      <c r="S1105">
        <v>9.1686569050927016</v>
      </c>
      <c r="T1105">
        <v>51.888769479304941</v>
      </c>
      <c r="U1105">
        <v>51.888686563387587</v>
      </c>
      <c r="V1105">
        <v>51.853185225099338</v>
      </c>
      <c r="W1105">
        <v>51.924012196314919</v>
      </c>
      <c r="X1105">
        <v>3626.5305056995621</v>
      </c>
      <c r="Y1105">
        <v>3639.8781131661622</v>
      </c>
      <c r="Z1105">
        <v>3510.6180275098541</v>
      </c>
      <c r="AA1105">
        <v>3700.421569270517</v>
      </c>
      <c r="AB1105">
        <v>638.14724423368182</v>
      </c>
      <c r="AC1105">
        <v>632.882092195052</v>
      </c>
      <c r="AD1105">
        <v>543.01227876497342</v>
      </c>
      <c r="AE1105">
        <v>758.63061118092003</v>
      </c>
      <c r="AF1105">
        <v>63.118275970138647</v>
      </c>
      <c r="AG1105">
        <v>62.841503417536991</v>
      </c>
      <c r="AH1105">
        <v>61.839711085145773</v>
      </c>
      <c r="AI1105">
        <v>65.224969403109583</v>
      </c>
      <c r="AJ1105">
        <v>0.54748987962930773</v>
      </c>
      <c r="AK1105">
        <v>0.54748982598575457</v>
      </c>
      <c r="AL1105">
        <v>0.54748231374066991</v>
      </c>
      <c r="AM1105">
        <v>0.54749747697716522</v>
      </c>
      <c r="AN1105">
        <v>0.95338848382954022</v>
      </c>
      <c r="AO1105">
        <v>0.95338848382954</v>
      </c>
      <c r="AP1105">
        <v>0.95338848382954</v>
      </c>
      <c r="AQ1105">
        <v>0.95338848382954</v>
      </c>
      <c r="AR1105">
        <v>13.861738207740849</v>
      </c>
      <c r="AS1105">
        <v>13.861738207740849</v>
      </c>
      <c r="AT1105">
        <v>13.861738207740849</v>
      </c>
      <c r="AU1105">
        <v>13.861738207740849</v>
      </c>
      <c r="AV1105" t="str">
        <f>VLOOKUP(Sheet1[[#This Row],[NPDES ID2]],Combined_Sheet__Major_Only___2[[NPDES ID2]:[ECHO BFR]],3,FALSE)</f>
        <v>NY</v>
      </c>
      <c r="AW1105" t="s">
        <v>41</v>
      </c>
      <c r="AX1105" t="str">
        <f>VLOOKUP(Sheet1[[#This Row],[NPDES ID2]],Combined_Sheet__Major_Only___2[[NPDES ID2]:[ECHO BFR]],27,FALSE)</f>
        <v>other</v>
      </c>
      <c r="AY1105" t="str">
        <f>VLOOKUP(Sheet1[[#This Row],[NPDES ID2]],Combined_Sheet__Major_Only___2[[NPDES ID2]:[ECHO BFR]],28,FALSE)</f>
        <v>-</v>
      </c>
      <c r="AZ1105" t="str">
        <f>VLOOKUP(Sheet1[[#This Row],[NPDES ID2]],Combined_Sheet__Major_Only___2[[NPDES ID2]:[ECHO BFR]],29,FALSE)</f>
        <v>thickening</v>
      </c>
      <c r="BA1105">
        <f>VLOOKUP(Sheet1[[#This Row],[NPDES ID2]],Combined_Sheet__Major_Only___2[[NPDES ID2]:[ECHO BFR]],17,FALSE)</f>
        <v>42.160249999999998</v>
      </c>
      <c r="BB1105">
        <f>VLOOKUP(Sheet1[[#This Row],[NPDES ID2]],Combined_Sheet__Major_Only___2[[NPDES ID2]:[ECHO BFR]],18,FALSE)</f>
        <v>-75.140472000000003</v>
      </c>
      <c r="BC1105" t="str">
        <f>IF(ISNUMBER(SEARCH("aerobic",$AW1105)),"aerobic","")</f>
        <v>aerobic</v>
      </c>
      <c r="BD1105" t="str">
        <f>IF(ISNUMBER(SEARCH("anaer",$AW1105)),"anaer","")</f>
        <v/>
      </c>
      <c r="BE1105" t="str">
        <f>IF(ISNUMBER(SEARCH("thickening",$AZ1105)),"thickening","")</f>
        <v>thickening</v>
      </c>
      <c r="BF1105" s="3" t="str">
        <f>IF(ISNUMBER(SEARCH("airDry",$AW1105)),"airDry","")</f>
        <v/>
      </c>
      <c r="BG1105" s="3" t="str">
        <f>IF(ISNUMBER(SEARCH("heatDry",$AY1105)),"heatDry","")</f>
        <v/>
      </c>
      <c r="BH1105" s="3" t="str">
        <f>IF(AND(ISNUMBER(SEARCH("aerobic",$AW1105)),ISNUMBER(SEARCH("anaer",$AW1105))),"Combined Aer and Anaer.","")</f>
        <v/>
      </c>
    </row>
    <row r="1106" spans="1:60" x14ac:dyDescent="0.3">
      <c r="A1106" s="4">
        <v>1104</v>
      </c>
      <c r="B1106" t="s">
        <v>5319</v>
      </c>
      <c r="C1106">
        <v>337.19</v>
      </c>
      <c r="D1106">
        <v>415.73316603711902</v>
      </c>
      <c r="E1106">
        <v>415.12697002673309</v>
      </c>
      <c r="F1106">
        <v>317.12537071851472</v>
      </c>
      <c r="G1106">
        <v>517.53118484175457</v>
      </c>
      <c r="H1106">
        <v>-76.977855121584739</v>
      </c>
      <c r="I1106">
        <v>-78.265754760019576</v>
      </c>
      <c r="J1106">
        <v>-91.294819232886283</v>
      </c>
      <c r="K1106">
        <v>-61.379872578700677</v>
      </c>
      <c r="L1106">
        <v>217.17868029350959</v>
      </c>
      <c r="M1106">
        <v>216.22679396006691</v>
      </c>
      <c r="N1106">
        <v>212.77812205600631</v>
      </c>
      <c r="O1106">
        <v>224.42927877830289</v>
      </c>
      <c r="P1106">
        <v>7.9549225618542732</v>
      </c>
      <c r="Q1106">
        <v>8.0378547790855954</v>
      </c>
      <c r="R1106">
        <v>6.4834047242423098</v>
      </c>
      <c r="S1106">
        <v>9.1062267453429371</v>
      </c>
      <c r="T1106">
        <v>47.513089643493323</v>
      </c>
      <c r="U1106">
        <v>47.513013480426139</v>
      </c>
      <c r="V1106">
        <v>47.480403447286733</v>
      </c>
      <c r="W1106">
        <v>47.54546211802613</v>
      </c>
      <c r="X1106">
        <v>3320.5573814695508</v>
      </c>
      <c r="Y1106">
        <v>3332.7736794547609</v>
      </c>
      <c r="Z1106">
        <v>3214.4455331939062</v>
      </c>
      <c r="AA1106">
        <v>3388.2046647418601</v>
      </c>
      <c r="AB1106">
        <v>506.96359279772099</v>
      </c>
      <c r="AC1106">
        <v>504.03037617175642</v>
      </c>
      <c r="AD1106">
        <v>440.57377726039959</v>
      </c>
      <c r="AE1106">
        <v>588.91882955918049</v>
      </c>
      <c r="AF1106">
        <v>63.121107011956518</v>
      </c>
      <c r="AG1106">
        <v>62.844363220207711</v>
      </c>
      <c r="AH1106">
        <v>61.842596589451958</v>
      </c>
      <c r="AI1106">
        <v>65.2276974039127</v>
      </c>
      <c r="AJ1106">
        <v>0.54752446387442966</v>
      </c>
      <c r="AK1106">
        <v>0.54752441606608271</v>
      </c>
      <c r="AL1106">
        <v>0.54751772037392332</v>
      </c>
      <c r="AM1106">
        <v>0.54753123540282267</v>
      </c>
      <c r="AN1106">
        <v>0.94940732627613056</v>
      </c>
      <c r="AO1106">
        <v>0.94940732627613067</v>
      </c>
      <c r="AP1106">
        <v>0.94940732627613067</v>
      </c>
      <c r="AQ1106">
        <v>0.94940732627613067</v>
      </c>
      <c r="AR1106">
        <v>15.09035090859528</v>
      </c>
      <c r="AS1106">
        <v>15.09035090859528</v>
      </c>
      <c r="AT1106">
        <v>15.09035090859528</v>
      </c>
      <c r="AU1106">
        <v>15.09035090859528</v>
      </c>
      <c r="AV1106" t="str">
        <f>VLOOKUP(Sheet1[[#This Row],[NPDES ID2]],Combined_Sheet__Major_Only___2[[NPDES ID2]:[ECHO BFR]],3,FALSE)</f>
        <v>TX</v>
      </c>
      <c r="AW1106" t="s">
        <v>41</v>
      </c>
      <c r="AX1106" t="str">
        <f>VLOOKUP(Sheet1[[#This Row],[NPDES ID2]],Combined_Sheet__Major_Only___2[[NPDES ID2]:[ECHO BFR]],27,FALSE)</f>
        <v>-</v>
      </c>
      <c r="AY1106" t="str">
        <f>VLOOKUP(Sheet1[[#This Row],[NPDES ID2]],Combined_Sheet__Major_Only___2[[NPDES ID2]:[ECHO BFR]],28,FALSE)</f>
        <v>-</v>
      </c>
      <c r="AZ1106" t="str">
        <f>VLOOKUP(Sheet1[[#This Row],[NPDES ID2]],Combined_Sheet__Major_Only___2[[NPDES ID2]:[ECHO BFR]],29,FALSE)</f>
        <v>thickening</v>
      </c>
      <c r="BA1106">
        <f>VLOOKUP(Sheet1[[#This Row],[NPDES ID2]],Combined_Sheet__Major_Only___2[[NPDES ID2]:[ECHO BFR]],17,FALSE)</f>
        <v>30.000209000000002</v>
      </c>
      <c r="BB1106">
        <f>VLOOKUP(Sheet1[[#This Row],[NPDES ID2]],Combined_Sheet__Major_Only___2[[NPDES ID2]:[ECHO BFR]],18,FALSE)</f>
        <v>-95.402806999999996</v>
      </c>
      <c r="BC1106" t="str">
        <f>IF(ISNUMBER(SEARCH("aerobic",$AW1106)),"aerobic","")</f>
        <v>aerobic</v>
      </c>
      <c r="BD1106" t="str">
        <f>IF(ISNUMBER(SEARCH("anaer",$AW1106)),"anaer","")</f>
        <v/>
      </c>
      <c r="BE1106" t="str">
        <f>IF(ISNUMBER(SEARCH("thickening",$AZ1106)),"thickening","")</f>
        <v>thickening</v>
      </c>
      <c r="BF1106" s="2" t="str">
        <f>IF(ISNUMBER(SEARCH("airDry",$AW1106)),"airDry","")</f>
        <v/>
      </c>
      <c r="BG1106" s="2" t="str">
        <f>IF(ISNUMBER(SEARCH("heatDry",$AY1106)),"heatDry","")</f>
        <v/>
      </c>
      <c r="BH1106" s="2" t="str">
        <f>IF(AND(ISNUMBER(SEARCH("aerobic",$AW1106)),ISNUMBER(SEARCH("anaer",$AW1106))),"Combined Aer and Anaer.","")</f>
        <v/>
      </c>
    </row>
    <row r="1107" spans="1:60" x14ac:dyDescent="0.3">
      <c r="A1107" s="4">
        <v>1105</v>
      </c>
      <c r="B1107" t="s">
        <v>5322</v>
      </c>
      <c r="C1107">
        <v>335.01</v>
      </c>
      <c r="D1107">
        <v>434.75972293713568</v>
      </c>
      <c r="E1107">
        <v>435.03142274149798</v>
      </c>
      <c r="F1107">
        <v>331.35171634693131</v>
      </c>
      <c r="G1107">
        <v>540.36910052558665</v>
      </c>
      <c r="H1107">
        <v>-77.063956014437238</v>
      </c>
      <c r="I1107">
        <v>-78.18471724767403</v>
      </c>
      <c r="J1107">
        <v>-90.758744778678704</v>
      </c>
      <c r="K1107">
        <v>-62.044671257648247</v>
      </c>
      <c r="L1107">
        <v>207.2598808687587</v>
      </c>
      <c r="M1107">
        <v>206.25084394817259</v>
      </c>
      <c r="N1107">
        <v>202.59334794250611</v>
      </c>
      <c r="O1107">
        <v>214.94919358003321</v>
      </c>
      <c r="P1107">
        <v>7.9189308012427739</v>
      </c>
      <c r="Q1107">
        <v>7.9885868892769931</v>
      </c>
      <c r="R1107">
        <v>6.4994071464645424</v>
      </c>
      <c r="S1107">
        <v>9.0888968494297693</v>
      </c>
      <c r="T1107">
        <v>265.7593917364166</v>
      </c>
      <c r="U1107">
        <v>265.75897876063999</v>
      </c>
      <c r="V1107">
        <v>265.58215875770429</v>
      </c>
      <c r="W1107">
        <v>265.93492363537109</v>
      </c>
      <c r="X1107">
        <v>19337.53605336582</v>
      </c>
      <c r="Y1107">
        <v>19416.825497122489</v>
      </c>
      <c r="Z1107">
        <v>18650.886511637182</v>
      </c>
      <c r="AA1107">
        <v>19775.703857352619</v>
      </c>
      <c r="AB1107">
        <v>3776.174844715079</v>
      </c>
      <c r="AC1107">
        <v>3737.0984738785191</v>
      </c>
      <c r="AD1107">
        <v>3154.8168753007458</v>
      </c>
      <c r="AE1107">
        <v>4581.9976960101922</v>
      </c>
      <c r="AF1107">
        <v>60.632243835677791</v>
      </c>
      <c r="AG1107">
        <v>60.336782075037327</v>
      </c>
      <c r="AH1107">
        <v>59.268600065949308</v>
      </c>
      <c r="AI1107">
        <v>62.879335047118502</v>
      </c>
      <c r="AJ1107">
        <v>0.51713332007127411</v>
      </c>
      <c r="AK1107">
        <v>0.51713316930065678</v>
      </c>
      <c r="AL1107">
        <v>0.51711209015347759</v>
      </c>
      <c r="AM1107">
        <v>0.51715463893788949</v>
      </c>
      <c r="AN1107">
        <v>0.99038176252748822</v>
      </c>
      <c r="AO1107">
        <v>0.99038176252748822</v>
      </c>
      <c r="AP1107">
        <v>0.99038176252748822</v>
      </c>
      <c r="AQ1107">
        <v>0.99038176252748822</v>
      </c>
      <c r="AR1107">
        <v>12.55330717050211</v>
      </c>
      <c r="AS1107">
        <v>12.55330717050211</v>
      </c>
      <c r="AT1107">
        <v>12.55330717050211</v>
      </c>
      <c r="AU1107">
        <v>12.55330717050211</v>
      </c>
      <c r="AV1107" t="str">
        <f>VLOOKUP(Sheet1[[#This Row],[NPDES ID2]],Combined_Sheet__Major_Only___2[[NPDES ID2]:[ECHO BFR]],3,FALSE)</f>
        <v>TX</v>
      </c>
      <c r="AW1107" t="s">
        <v>41</v>
      </c>
      <c r="AX1107" t="str">
        <f>VLOOKUP(Sheet1[[#This Row],[NPDES ID2]],Combined_Sheet__Major_Only___2[[NPDES ID2]:[ECHO BFR]],27,FALSE)</f>
        <v>other</v>
      </c>
      <c r="AY1107" t="str">
        <f>VLOOKUP(Sheet1[[#This Row],[NPDES ID2]],Combined_Sheet__Major_Only___2[[NPDES ID2]:[ECHO BFR]],28,FALSE)</f>
        <v>-</v>
      </c>
      <c r="AZ1107" t="str">
        <f>VLOOKUP(Sheet1[[#This Row],[NPDES ID2]],Combined_Sheet__Major_Only___2[[NPDES ID2]:[ECHO BFR]],29,FALSE)</f>
        <v>-</v>
      </c>
      <c r="BA1107">
        <f>VLOOKUP(Sheet1[[#This Row],[NPDES ID2]],Combined_Sheet__Major_Only___2[[NPDES ID2]:[ECHO BFR]],17,FALSE)</f>
        <v>33.378528000000003</v>
      </c>
      <c r="BB1107">
        <f>VLOOKUP(Sheet1[[#This Row],[NPDES ID2]],Combined_Sheet__Major_Only___2[[NPDES ID2]:[ECHO BFR]],18,FALSE)</f>
        <v>-94.046484000000007</v>
      </c>
      <c r="BC1107" t="str">
        <f>IF(ISNUMBER(SEARCH("aerobic",$AW1107)),"aerobic","")</f>
        <v>aerobic</v>
      </c>
      <c r="BD1107" t="str">
        <f>IF(ISNUMBER(SEARCH("anaer",$AW1107)),"anaer","")</f>
        <v/>
      </c>
      <c r="BE1107" t="str">
        <f>IF(ISNUMBER(SEARCH("thickening",$AZ1107)),"thickening","")</f>
        <v/>
      </c>
      <c r="BF1107" s="3" t="str">
        <f>IF(ISNUMBER(SEARCH("airDry",$AW1107)),"airDry","")</f>
        <v/>
      </c>
      <c r="BG1107" s="3" t="str">
        <f>IF(ISNUMBER(SEARCH("heatDry",$AY1107)),"heatDry","")</f>
        <v/>
      </c>
      <c r="BH1107" s="3" t="str">
        <f>IF(AND(ISNUMBER(SEARCH("aerobic",$AW1107)),ISNUMBER(SEARCH("anaer",$AW1107))),"Combined Aer and Anaer.","")</f>
        <v/>
      </c>
    </row>
    <row r="1108" spans="1:60" x14ac:dyDescent="0.3">
      <c r="A1108" s="4">
        <v>1106</v>
      </c>
      <c r="B1108" t="s">
        <v>5326</v>
      </c>
      <c r="C1108">
        <v>335</v>
      </c>
      <c r="D1108">
        <v>535.34623159046726</v>
      </c>
      <c r="E1108">
        <v>538.65426134274901</v>
      </c>
      <c r="F1108">
        <v>407.49519871030412</v>
      </c>
      <c r="G1108">
        <v>664.06419965939472</v>
      </c>
      <c r="H1108">
        <v>-78.047639675303245</v>
      </c>
      <c r="I1108">
        <v>-77.750308365043281</v>
      </c>
      <c r="J1108">
        <v>-90.37440691485881</v>
      </c>
      <c r="K1108">
        <v>-66.039521144134028</v>
      </c>
      <c r="L1108">
        <v>168.40935184068849</v>
      </c>
      <c r="M1108">
        <v>167.11088058288311</v>
      </c>
      <c r="N1108">
        <v>162.4066386353953</v>
      </c>
      <c r="O1108">
        <v>178.29972507674719</v>
      </c>
      <c r="P1108">
        <v>7.9835476951738702</v>
      </c>
      <c r="Q1108">
        <v>7.9674686577453011</v>
      </c>
      <c r="R1108">
        <v>6.836966237595381</v>
      </c>
      <c r="S1108">
        <v>9.0416203650188862</v>
      </c>
      <c r="T1108">
        <v>42.604189225484077</v>
      </c>
      <c r="U1108">
        <v>42.604120638169789</v>
      </c>
      <c r="V1108">
        <v>42.574754244781552</v>
      </c>
      <c r="W1108">
        <v>42.633341689635763</v>
      </c>
      <c r="X1108">
        <v>3817.1201947953209</v>
      </c>
      <c r="Y1108">
        <v>3841.542929269965</v>
      </c>
      <c r="Z1108">
        <v>3604.5022964734098</v>
      </c>
      <c r="AA1108">
        <v>3954.625016521723</v>
      </c>
      <c r="AB1108">
        <v>846.84838211880867</v>
      </c>
      <c r="AC1108">
        <v>829.36770196830435</v>
      </c>
      <c r="AD1108">
        <v>688.32965935443565</v>
      </c>
      <c r="AE1108">
        <v>1085.4249313033199</v>
      </c>
      <c r="AF1108">
        <v>49.266880384695703</v>
      </c>
      <c r="AG1108">
        <v>48.886938124202757</v>
      </c>
      <c r="AH1108">
        <v>47.511290647881232</v>
      </c>
      <c r="AI1108">
        <v>52.159495723557797</v>
      </c>
      <c r="AJ1108">
        <v>0.37874449486698158</v>
      </c>
      <c r="AK1108">
        <v>0.37874445320977201</v>
      </c>
      <c r="AL1108">
        <v>0.37873862013047083</v>
      </c>
      <c r="AM1108">
        <v>0.3787503940424326</v>
      </c>
      <c r="AN1108">
        <v>0.94404581267323451</v>
      </c>
      <c r="AO1108">
        <v>0.9440458126732344</v>
      </c>
      <c r="AP1108">
        <v>0.9440458126732344</v>
      </c>
      <c r="AQ1108">
        <v>0.9440458126732344</v>
      </c>
      <c r="AR1108">
        <v>9.5267226470767952</v>
      </c>
      <c r="AS1108">
        <v>9.5267226470767952</v>
      </c>
      <c r="AT1108">
        <v>9.5267226470767952</v>
      </c>
      <c r="AU1108">
        <v>9.5267226470767952</v>
      </c>
      <c r="AV1108" t="str">
        <f>VLOOKUP(Sheet1[[#This Row],[NPDES ID2]],Combined_Sheet__Major_Only___2[[NPDES ID2]:[ECHO BFR]],3,FALSE)</f>
        <v>CT</v>
      </c>
      <c r="AW1108" t="s">
        <v>54</v>
      </c>
      <c r="AX1108" t="str">
        <f>VLOOKUP(Sheet1[[#This Row],[NPDES ID2]],Combined_Sheet__Major_Only___2[[NPDES ID2]:[ECHO BFR]],27,FALSE)</f>
        <v>other</v>
      </c>
      <c r="AY1108" t="str">
        <f>VLOOKUP(Sheet1[[#This Row],[NPDES ID2]],Combined_Sheet__Major_Only___2[[NPDES ID2]:[ECHO BFR]],28,FALSE)</f>
        <v>-</v>
      </c>
      <c r="AZ1108" t="str">
        <f>VLOOKUP(Sheet1[[#This Row],[NPDES ID2]],Combined_Sheet__Major_Only___2[[NPDES ID2]:[ECHO BFR]],29,FALSE)</f>
        <v>thickening, preliminaryOps</v>
      </c>
      <c r="BA1108">
        <f>VLOOKUP(Sheet1[[#This Row],[NPDES ID2]],Combined_Sheet__Major_Only___2[[NPDES ID2]:[ECHO BFR]],17,FALSE)</f>
        <v>41.569310000000002</v>
      </c>
      <c r="BB1108">
        <f>VLOOKUP(Sheet1[[#This Row],[NPDES ID2]],Combined_Sheet__Major_Only___2[[NPDES ID2]:[ECHO BFR]],18,FALSE)</f>
        <v>-73.409149999999997</v>
      </c>
      <c r="BC1108" t="str">
        <f>IF(ISNUMBER(SEARCH("aerobic",$AW1108)),"aerobic","")</f>
        <v/>
      </c>
      <c r="BD1108" t="str">
        <f>IF(ISNUMBER(SEARCH("anaer",$AW1108)),"anaer","")</f>
        <v/>
      </c>
      <c r="BE1108" t="str">
        <f>IF(ISNUMBER(SEARCH("thickening",$AZ1108)),"thickening","")</f>
        <v>thickening</v>
      </c>
      <c r="BF1108" s="2" t="str">
        <f>IF(ISNUMBER(SEARCH("airDry",$AW1108)),"airDry","")</f>
        <v/>
      </c>
      <c r="BG1108" s="2" t="str">
        <f>IF(ISNUMBER(SEARCH("heatDry",$AY1108)),"heatDry","")</f>
        <v/>
      </c>
      <c r="BH1108" s="2" t="str">
        <f>IF(AND(ISNUMBER(SEARCH("aerobic",$AW1108)),ISNUMBER(SEARCH("anaer",$AW1108))),"Combined Aer and Anaer.","")</f>
        <v/>
      </c>
    </row>
    <row r="1109" spans="1:60" x14ac:dyDescent="0.3">
      <c r="A1109" s="4">
        <v>1107</v>
      </c>
      <c r="B1109" t="s">
        <v>5330</v>
      </c>
      <c r="C1109">
        <v>335</v>
      </c>
      <c r="D1109">
        <v>523.40736938086275</v>
      </c>
      <c r="E1109">
        <v>526.195679748266</v>
      </c>
      <c r="F1109">
        <v>398.47239934354792</v>
      </c>
      <c r="G1109">
        <v>648.45121851877536</v>
      </c>
      <c r="H1109">
        <v>-77.867259550999165</v>
      </c>
      <c r="I1109">
        <v>-77.724500752613608</v>
      </c>
      <c r="J1109">
        <v>-90.388274675015239</v>
      </c>
      <c r="K1109">
        <v>-65.462592326128359</v>
      </c>
      <c r="L1109">
        <v>172.2372726337401</v>
      </c>
      <c r="M1109">
        <v>170.9674534586606</v>
      </c>
      <c r="N1109">
        <v>166.3655116608895</v>
      </c>
      <c r="O1109">
        <v>181.91229524502521</v>
      </c>
      <c r="P1109">
        <v>7.9776473758068676</v>
      </c>
      <c r="Q1109">
        <v>7.9476652496424176</v>
      </c>
      <c r="R1109">
        <v>6.7930504244208079</v>
      </c>
      <c r="S1109">
        <v>9.0590313203462731</v>
      </c>
      <c r="T1109">
        <v>236.4299831649808</v>
      </c>
      <c r="U1109">
        <v>236.42961545236551</v>
      </c>
      <c r="V1109">
        <v>236.27217535682649</v>
      </c>
      <c r="W1109">
        <v>236.58627633590439</v>
      </c>
      <c r="X1109">
        <v>20710.562025581119</v>
      </c>
      <c r="Y1109">
        <v>20837.901210566681</v>
      </c>
      <c r="Z1109">
        <v>19605.343746734481</v>
      </c>
      <c r="AA1109">
        <v>21423.777605921889</v>
      </c>
      <c r="AB1109">
        <v>4269.6944842882458</v>
      </c>
      <c r="AC1109">
        <v>4196.3702809922706</v>
      </c>
      <c r="AD1109">
        <v>3524.002442744179</v>
      </c>
      <c r="AE1109">
        <v>5372.1360423991482</v>
      </c>
      <c r="AF1109">
        <v>50.388049474922219</v>
      </c>
      <c r="AG1109">
        <v>50.016346017822563</v>
      </c>
      <c r="AH1109">
        <v>48.671448997531989</v>
      </c>
      <c r="AI1109">
        <v>53.216579590163043</v>
      </c>
      <c r="AJ1109">
        <v>0.39236206342909469</v>
      </c>
      <c r="AK1109">
        <v>0.39236195446282601</v>
      </c>
      <c r="AL1109">
        <v>0.39234671816531258</v>
      </c>
      <c r="AM1109">
        <v>0.39237747295148673</v>
      </c>
      <c r="AN1109">
        <v>0.9892070793444212</v>
      </c>
      <c r="AO1109">
        <v>0.98920707934442087</v>
      </c>
      <c r="AP1109">
        <v>0.98920707934442087</v>
      </c>
      <c r="AQ1109">
        <v>0.98920707934442087</v>
      </c>
      <c r="AR1109">
        <v>10.12818446080886</v>
      </c>
      <c r="AS1109">
        <v>10.12818446080886</v>
      </c>
      <c r="AT1109">
        <v>10.12818446080886</v>
      </c>
      <c r="AU1109">
        <v>10.12818446080886</v>
      </c>
      <c r="AV1109" t="str">
        <f>VLOOKUP(Sheet1[[#This Row],[NPDES ID2]],Combined_Sheet__Major_Only___2[[NPDES ID2]:[ECHO BFR]],3,FALSE)</f>
        <v>NC</v>
      </c>
      <c r="AW1109" t="s">
        <v>87</v>
      </c>
      <c r="AX1109" t="str">
        <f>VLOOKUP(Sheet1[[#This Row],[NPDES ID2]],Combined_Sheet__Major_Only___2[[NPDES ID2]:[ECHO BFR]],27,FALSE)</f>
        <v>-</v>
      </c>
      <c r="AY1109" t="str">
        <f>VLOOKUP(Sheet1[[#This Row],[NPDES ID2]],Combined_Sheet__Major_Only___2[[NPDES ID2]:[ECHO BFR]],28,FALSE)</f>
        <v>-</v>
      </c>
      <c r="AZ1109" t="str">
        <f>VLOOKUP(Sheet1[[#This Row],[NPDES ID2]],Combined_Sheet__Major_Only___2[[NPDES ID2]:[ECHO BFR]],29,FALSE)</f>
        <v>preliminaryOps</v>
      </c>
      <c r="BA1109">
        <f>VLOOKUP(Sheet1[[#This Row],[NPDES ID2]],Combined_Sheet__Major_Only___2[[NPDES ID2]:[ECHO BFR]],17,FALSE)</f>
        <v>36.277023999999997</v>
      </c>
      <c r="BB1109">
        <f>VLOOKUP(Sheet1[[#This Row],[NPDES ID2]],Combined_Sheet__Major_Only___2[[NPDES ID2]:[ECHO BFR]],18,FALSE)</f>
        <v>-78.590845999999999</v>
      </c>
      <c r="BC1109" t="str">
        <f>IF(ISNUMBER(SEARCH("aerobic",$AW1109)),"aerobic","")</f>
        <v/>
      </c>
      <c r="BD1109" t="str">
        <f>IF(ISNUMBER(SEARCH("anaer",$AW1109)),"anaer","")</f>
        <v/>
      </c>
      <c r="BE1109" t="str">
        <f>IF(ISNUMBER(SEARCH("thickening",$AZ1109)),"thickening","")</f>
        <v/>
      </c>
      <c r="BF1109" s="3" t="str">
        <f>IF(ISNUMBER(SEARCH("airDry",$AW1109)),"airDry","")</f>
        <v/>
      </c>
      <c r="BG1109" s="3" t="str">
        <f>IF(ISNUMBER(SEARCH("heatDry",$AY1109)),"heatDry","")</f>
        <v/>
      </c>
      <c r="BH1109" s="3" t="str">
        <f>IF(AND(ISNUMBER(SEARCH("aerobic",$AW1109)),ISNUMBER(SEARCH("anaer",$AW1109))),"Combined Aer and Anaer.","")</f>
        <v/>
      </c>
    </row>
    <row r="1110" spans="1:60" x14ac:dyDescent="0.3">
      <c r="A1110" s="4">
        <v>1108</v>
      </c>
      <c r="B1110" t="s">
        <v>5335</v>
      </c>
      <c r="C1110">
        <v>334.55</v>
      </c>
      <c r="D1110">
        <v>557.2039836939698</v>
      </c>
      <c r="E1110">
        <v>561.29782461225318</v>
      </c>
      <c r="F1110">
        <v>424.00914783392972</v>
      </c>
      <c r="G1110">
        <v>692.70308694720336</v>
      </c>
      <c r="H1110">
        <v>-78.170145614441495</v>
      </c>
      <c r="I1110">
        <v>-77.596156087578578</v>
      </c>
      <c r="J1110">
        <v>-90.109568712649647</v>
      </c>
      <c r="K1110">
        <v>-66.935491512048173</v>
      </c>
      <c r="L1110">
        <v>161.75795414678561</v>
      </c>
      <c r="M1110">
        <v>160.4135598993652</v>
      </c>
      <c r="N1110">
        <v>155.54291688303479</v>
      </c>
      <c r="O1110">
        <v>171.99817131357821</v>
      </c>
      <c r="P1110">
        <v>7.9818913953416946</v>
      </c>
      <c r="Q1110">
        <v>7.9434112896135858</v>
      </c>
      <c r="R1110">
        <v>6.9010589326044691</v>
      </c>
      <c r="S1110">
        <v>9.0645077632426503</v>
      </c>
      <c r="T1110">
        <v>43.930376795471183</v>
      </c>
      <c r="U1110">
        <v>43.930306161492993</v>
      </c>
      <c r="V1110">
        <v>43.900063467028502</v>
      </c>
      <c r="W1110">
        <v>43.960399176993157</v>
      </c>
      <c r="X1110">
        <v>4092.872510669758</v>
      </c>
      <c r="Y1110">
        <v>4120.9605417451876</v>
      </c>
      <c r="Z1110">
        <v>3847.6950756607598</v>
      </c>
      <c r="AA1110">
        <v>4251.9456017990406</v>
      </c>
      <c r="AB1110">
        <v>1123.1217136487589</v>
      </c>
      <c r="AC1110">
        <v>1087.5449860232609</v>
      </c>
      <c r="AD1110">
        <v>868.37800591924588</v>
      </c>
      <c r="AE1110">
        <v>1531.7221174058709</v>
      </c>
      <c r="AF1110">
        <v>47.384770282514488</v>
      </c>
      <c r="AG1110">
        <v>46.990862066078179</v>
      </c>
      <c r="AH1110">
        <v>45.564629400943517</v>
      </c>
      <c r="AI1110">
        <v>50.383740712354431</v>
      </c>
      <c r="AJ1110">
        <v>0.35590530907021761</v>
      </c>
      <c r="AK1110">
        <v>0.35590526733083933</v>
      </c>
      <c r="AL1110">
        <v>0.35589942310929179</v>
      </c>
      <c r="AM1110">
        <v>0.35591121952382482</v>
      </c>
      <c r="AN1110">
        <v>0.94560319033433682</v>
      </c>
      <c r="AO1110">
        <v>0.9456031903343366</v>
      </c>
      <c r="AP1110">
        <v>0.9456031903343366</v>
      </c>
      <c r="AQ1110">
        <v>0.9456031903343366</v>
      </c>
      <c r="AR1110">
        <v>8.2589432243411878</v>
      </c>
      <c r="AS1110">
        <v>8.2589432243411878</v>
      </c>
      <c r="AT1110">
        <v>8.2589432243411878</v>
      </c>
      <c r="AU1110">
        <v>8.2589432243411878</v>
      </c>
      <c r="AV1110" t="str">
        <f>VLOOKUP(Sheet1[[#This Row],[NPDES ID2]],Combined_Sheet__Major_Only___2[[NPDES ID2]:[ECHO BFR]],3,FALSE)</f>
        <v>NJ</v>
      </c>
      <c r="AW1110" t="s">
        <v>54</v>
      </c>
      <c r="AX1110" t="str">
        <f>VLOOKUP(Sheet1[[#This Row],[NPDES ID2]],Combined_Sheet__Major_Only___2[[NPDES ID2]:[ECHO BFR]],27,FALSE)</f>
        <v>-</v>
      </c>
      <c r="AY1110" t="str">
        <f>VLOOKUP(Sheet1[[#This Row],[NPDES ID2]],Combined_Sheet__Major_Only___2[[NPDES ID2]:[ECHO BFR]],28,FALSE)</f>
        <v>-</v>
      </c>
      <c r="AZ1110" t="str">
        <f>VLOOKUP(Sheet1[[#This Row],[NPDES ID2]],Combined_Sheet__Major_Only___2[[NPDES ID2]:[ECHO BFR]],29,FALSE)</f>
        <v>thickening</v>
      </c>
      <c r="BA1110">
        <f>VLOOKUP(Sheet1[[#This Row],[NPDES ID2]],Combined_Sheet__Major_Only___2[[NPDES ID2]:[ECHO BFR]],17,FALSE)</f>
        <v>40.079611</v>
      </c>
      <c r="BB1110">
        <f>VLOOKUP(Sheet1[[#This Row],[NPDES ID2]],Combined_Sheet__Major_Only___2[[NPDES ID2]:[ECHO BFR]],18,FALSE)</f>
        <v>-74.871943000000002</v>
      </c>
      <c r="BC1110" t="str">
        <f>IF(ISNUMBER(SEARCH("aerobic",$AW1110)),"aerobic","")</f>
        <v/>
      </c>
      <c r="BD1110" t="str">
        <f>IF(ISNUMBER(SEARCH("anaer",$AW1110)),"anaer","")</f>
        <v/>
      </c>
      <c r="BE1110" t="str">
        <f>IF(ISNUMBER(SEARCH("thickening",$AZ1110)),"thickening","")</f>
        <v>thickening</v>
      </c>
      <c r="BF1110" s="2" t="str">
        <f>IF(ISNUMBER(SEARCH("airDry",$AW1110)),"airDry","")</f>
        <v/>
      </c>
      <c r="BG1110" s="2" t="str">
        <f>IF(ISNUMBER(SEARCH("heatDry",$AY1110)),"heatDry","")</f>
        <v/>
      </c>
      <c r="BH1110" s="2" t="str">
        <f>IF(AND(ISNUMBER(SEARCH("aerobic",$AW1110)),ISNUMBER(SEARCH("anaer",$AW1110))),"Combined Aer and Anaer.","")</f>
        <v/>
      </c>
    </row>
    <row r="1111" spans="1:60" x14ac:dyDescent="0.3">
      <c r="A1111" s="4">
        <v>1109</v>
      </c>
      <c r="B1111" t="s">
        <v>5339</v>
      </c>
      <c r="C1111">
        <v>334.32</v>
      </c>
      <c r="D1111">
        <v>548.63624052323041</v>
      </c>
      <c r="E1111">
        <v>552.41003412422197</v>
      </c>
      <c r="F1111">
        <v>417.48081491531872</v>
      </c>
      <c r="G1111">
        <v>681.43655092097833</v>
      </c>
      <c r="H1111">
        <v>-78.094891449203672</v>
      </c>
      <c r="I1111">
        <v>-77.602030160870541</v>
      </c>
      <c r="J1111">
        <v>-90.181844257748324</v>
      </c>
      <c r="K1111">
        <v>-66.558525954908148</v>
      </c>
      <c r="L1111">
        <v>164.23794323096229</v>
      </c>
      <c r="M1111">
        <v>162.91374853606561</v>
      </c>
      <c r="N1111">
        <v>158.1159075518693</v>
      </c>
      <c r="O1111">
        <v>174.32503050401161</v>
      </c>
      <c r="P1111">
        <v>7.9727624784210276</v>
      </c>
      <c r="Q1111">
        <v>7.9444295288593203</v>
      </c>
      <c r="R1111">
        <v>6.8666767786230336</v>
      </c>
      <c r="S1111">
        <v>9.0403650027440623</v>
      </c>
      <c r="T1111">
        <v>98.637154055638234</v>
      </c>
      <c r="U1111">
        <v>98.636998994397345</v>
      </c>
      <c r="V1111">
        <v>98.570607862957388</v>
      </c>
      <c r="W1111">
        <v>98.703061538852282</v>
      </c>
      <c r="X1111">
        <v>9044.211958381944</v>
      </c>
      <c r="Y1111">
        <v>9104.6478974970851</v>
      </c>
      <c r="Z1111">
        <v>8517.9538791505984</v>
      </c>
      <c r="AA1111">
        <v>9385.1088534771461</v>
      </c>
      <c r="AB1111">
        <v>1894.107908735911</v>
      </c>
      <c r="AC1111">
        <v>1858.0261346066559</v>
      </c>
      <c r="AD1111">
        <v>1555.735014982786</v>
      </c>
      <c r="AE1111">
        <v>2394.1794974057339</v>
      </c>
      <c r="AF1111">
        <v>48.144663671094719</v>
      </c>
      <c r="AG1111">
        <v>47.756370885506428</v>
      </c>
      <c r="AH1111">
        <v>46.350696795157077</v>
      </c>
      <c r="AI1111">
        <v>51.100546642706377</v>
      </c>
      <c r="AJ1111">
        <v>0.36512328129244631</v>
      </c>
      <c r="AK1111">
        <v>0.36512322337560638</v>
      </c>
      <c r="AL1111">
        <v>0.36511511689360171</v>
      </c>
      <c r="AM1111">
        <v>0.36513147972044119</v>
      </c>
      <c r="AN1111">
        <v>0.97467733467287931</v>
      </c>
      <c r="AO1111">
        <v>0.97467733467287943</v>
      </c>
      <c r="AP1111">
        <v>0.97467733467287943</v>
      </c>
      <c r="AQ1111">
        <v>0.97467733467287943</v>
      </c>
      <c r="AR1111">
        <v>9.596084836268183</v>
      </c>
      <c r="AS1111">
        <v>9.596084836268183</v>
      </c>
      <c r="AT1111">
        <v>9.596084836268183</v>
      </c>
      <c r="AU1111">
        <v>9.596084836268183</v>
      </c>
      <c r="AV1111" t="str">
        <f>VLOOKUP(Sheet1[[#This Row],[NPDES ID2]],Combined_Sheet__Major_Only___2[[NPDES ID2]:[ECHO BFR]],3,FALSE)</f>
        <v>MA</v>
      </c>
      <c r="AW1111" t="s">
        <v>54</v>
      </c>
      <c r="AX1111" t="str">
        <f>VLOOKUP(Sheet1[[#This Row],[NPDES ID2]],Combined_Sheet__Major_Only___2[[NPDES ID2]:[ECHO BFR]],27,FALSE)</f>
        <v>-</v>
      </c>
      <c r="AY1111" t="str">
        <f>VLOOKUP(Sheet1[[#This Row],[NPDES ID2]],Combined_Sheet__Major_Only___2[[NPDES ID2]:[ECHO BFR]],28,FALSE)</f>
        <v>-</v>
      </c>
      <c r="AZ1111" t="str">
        <f>VLOOKUP(Sheet1[[#This Row],[NPDES ID2]],Combined_Sheet__Major_Only___2[[NPDES ID2]:[ECHO BFR]],29,FALSE)</f>
        <v>preliminaryOps, thickening</v>
      </c>
      <c r="BA1111">
        <f>VLOOKUP(Sheet1[[#This Row],[NPDES ID2]],Combined_Sheet__Major_Only___2[[NPDES ID2]:[ECHO BFR]],17,FALSE)</f>
        <v>42.440807</v>
      </c>
      <c r="BB1111">
        <f>VLOOKUP(Sheet1[[#This Row],[NPDES ID2]],Combined_Sheet__Major_Only___2[[NPDES ID2]:[ECHO BFR]],18,FALSE)</f>
        <v>-71.440861999999996</v>
      </c>
      <c r="BC1111" t="str">
        <f>IF(ISNUMBER(SEARCH("aerobic",$AW1111)),"aerobic","")</f>
        <v/>
      </c>
      <c r="BD1111" t="str">
        <f>IF(ISNUMBER(SEARCH("anaer",$AW1111)),"anaer","")</f>
        <v/>
      </c>
      <c r="BE1111" t="str">
        <f>IF(ISNUMBER(SEARCH("thickening",$AZ1111)),"thickening","")</f>
        <v>thickening</v>
      </c>
      <c r="BF1111" s="3" t="str">
        <f>IF(ISNUMBER(SEARCH("airDry",$AW1111)),"airDry","")</f>
        <v/>
      </c>
      <c r="BG1111" s="3" t="str">
        <f>IF(ISNUMBER(SEARCH("heatDry",$AY1111)),"heatDry","")</f>
        <v/>
      </c>
      <c r="BH1111" s="3" t="str">
        <f>IF(AND(ISNUMBER(SEARCH("aerobic",$AW1111)),ISNUMBER(SEARCH("anaer",$AW1111))),"Combined Aer and Anaer.","")</f>
        <v/>
      </c>
    </row>
    <row r="1112" spans="1:60" x14ac:dyDescent="0.3">
      <c r="A1112" s="4">
        <v>1110</v>
      </c>
      <c r="B1112" t="s">
        <v>5344</v>
      </c>
      <c r="C1112">
        <v>334.23</v>
      </c>
      <c r="D1112">
        <v>564.75208541512268</v>
      </c>
      <c r="E1112">
        <v>569.12494031196945</v>
      </c>
      <c r="F1112">
        <v>429.69011335969839</v>
      </c>
      <c r="G1112">
        <v>702.67475141248076</v>
      </c>
      <c r="H1112">
        <v>-78.180741888179654</v>
      </c>
      <c r="I1112">
        <v>-77.524982723123401</v>
      </c>
      <c r="J1112">
        <v>-90.18704747588076</v>
      </c>
      <c r="K1112">
        <v>-67.208310383020986</v>
      </c>
      <c r="L1112">
        <v>159.55587454799169</v>
      </c>
      <c r="M1112">
        <v>158.19764765110361</v>
      </c>
      <c r="N1112">
        <v>153.27649357499001</v>
      </c>
      <c r="O1112">
        <v>169.90221760175299</v>
      </c>
      <c r="P1112">
        <v>7.9769561568160494</v>
      </c>
      <c r="Q1112">
        <v>7.9263237362836989</v>
      </c>
      <c r="R1112">
        <v>6.9176420385319828</v>
      </c>
      <c r="S1112">
        <v>9.0696831246201679</v>
      </c>
      <c r="T1112">
        <v>96.881502439354847</v>
      </c>
      <c r="U1112">
        <v>96.88135008755637</v>
      </c>
      <c r="V1112">
        <v>96.81611903289263</v>
      </c>
      <c r="W1112">
        <v>96.946258296756909</v>
      </c>
      <c r="X1112">
        <v>9142.470483564839</v>
      </c>
      <c r="Y1112">
        <v>9206.7048402240216</v>
      </c>
      <c r="Z1112">
        <v>8581.821660383348</v>
      </c>
      <c r="AA1112">
        <v>9506.5453763403821</v>
      </c>
      <c r="AB1112">
        <v>2463.4784837403508</v>
      </c>
      <c r="AC1112">
        <v>2387.6717311267821</v>
      </c>
      <c r="AD1112">
        <v>1912.0449727964419</v>
      </c>
      <c r="AE1112">
        <v>3340.9037930859809</v>
      </c>
      <c r="AF1112">
        <v>46.78479660656555</v>
      </c>
      <c r="AG1112">
        <v>46.386419749978529</v>
      </c>
      <c r="AH1112">
        <v>44.944209337201393</v>
      </c>
      <c r="AI1112">
        <v>49.817489837244693</v>
      </c>
      <c r="AJ1112">
        <v>0.34863050714608901</v>
      </c>
      <c r="AK1112">
        <v>0.34863045003066351</v>
      </c>
      <c r="AL1112">
        <v>0.3486224560754026</v>
      </c>
      <c r="AM1112">
        <v>0.34863859178045292</v>
      </c>
      <c r="AN1112">
        <v>0.97423540408972598</v>
      </c>
      <c r="AO1112">
        <v>0.9742354040897262</v>
      </c>
      <c r="AP1112">
        <v>0.9742354040897262</v>
      </c>
      <c r="AQ1112">
        <v>0.9742354040897262</v>
      </c>
      <c r="AR1112">
        <v>8.2234179949131185</v>
      </c>
      <c r="AS1112">
        <v>8.2234179949131185</v>
      </c>
      <c r="AT1112">
        <v>8.2234179949131185</v>
      </c>
      <c r="AU1112">
        <v>8.2234179949131185</v>
      </c>
      <c r="AV1112" t="str">
        <f>VLOOKUP(Sheet1[[#This Row],[NPDES ID2]],Combined_Sheet__Major_Only___2[[NPDES ID2]:[ECHO BFR]],3,FALSE)</f>
        <v>MA</v>
      </c>
      <c r="AW1112" t="s">
        <v>54</v>
      </c>
      <c r="AX1112" t="str">
        <f>VLOOKUP(Sheet1[[#This Row],[NPDES ID2]],Combined_Sheet__Major_Only___2[[NPDES ID2]:[ECHO BFR]],27,FALSE)</f>
        <v>-</v>
      </c>
      <c r="AY1112" t="str">
        <f>VLOOKUP(Sheet1[[#This Row],[NPDES ID2]],Combined_Sheet__Major_Only___2[[NPDES ID2]:[ECHO BFR]],28,FALSE)</f>
        <v>-</v>
      </c>
      <c r="AZ1112" t="str">
        <f>VLOOKUP(Sheet1[[#This Row],[NPDES ID2]],Combined_Sheet__Major_Only___2[[NPDES ID2]:[ECHO BFR]],29,FALSE)</f>
        <v>thickening</v>
      </c>
      <c r="BA1112">
        <f>VLOOKUP(Sheet1[[#This Row],[NPDES ID2]],Combined_Sheet__Major_Only___2[[NPDES ID2]:[ECHO BFR]],17,FALSE)</f>
        <v>42.586233999999997</v>
      </c>
      <c r="BB1112">
        <f>VLOOKUP(Sheet1[[#This Row],[NPDES ID2]],Combined_Sheet__Major_Only___2[[NPDES ID2]:[ECHO BFR]],18,FALSE)</f>
        <v>-72.242981999999998</v>
      </c>
      <c r="BC1112" t="str">
        <f>IF(ISNUMBER(SEARCH("aerobic",$AW1112)),"aerobic","")</f>
        <v/>
      </c>
      <c r="BD1112" t="str">
        <f>IF(ISNUMBER(SEARCH("anaer",$AW1112)),"anaer","")</f>
        <v/>
      </c>
      <c r="BE1112" t="str">
        <f>IF(ISNUMBER(SEARCH("thickening",$AZ1112)),"thickening","")</f>
        <v>thickening</v>
      </c>
      <c r="BF1112" s="2" t="str">
        <f>IF(ISNUMBER(SEARCH("airDry",$AW1112)),"airDry","")</f>
        <v/>
      </c>
      <c r="BG1112" s="2" t="str">
        <f>IF(ISNUMBER(SEARCH("heatDry",$AY1112)),"heatDry","")</f>
        <v/>
      </c>
      <c r="BH1112" s="2" t="str">
        <f>IF(AND(ISNUMBER(SEARCH("aerobic",$AW1112)),ISNUMBER(SEARCH("anaer",$AW1112))),"Combined Aer and Anaer.","")</f>
        <v/>
      </c>
    </row>
    <row r="1113" spans="1:60" x14ac:dyDescent="0.3">
      <c r="A1113" s="4">
        <v>1111</v>
      </c>
      <c r="B1113" t="s">
        <v>5349</v>
      </c>
      <c r="C1113">
        <v>333.05</v>
      </c>
      <c r="D1113">
        <v>444.68728608104948</v>
      </c>
      <c r="E1113">
        <v>445.19844252103468</v>
      </c>
      <c r="F1113">
        <v>338.6802528624317</v>
      </c>
      <c r="G1113">
        <v>552.3359118711403</v>
      </c>
      <c r="H1113">
        <v>-77.260083495931767</v>
      </c>
      <c r="I1113">
        <v>-78.313274713738394</v>
      </c>
      <c r="J1113">
        <v>-90.803567872881018</v>
      </c>
      <c r="K1113">
        <v>-62.486512678458581</v>
      </c>
      <c r="L1113">
        <v>202.26365955296481</v>
      </c>
      <c r="M1113">
        <v>201.23206162035299</v>
      </c>
      <c r="N1113">
        <v>197.49440741756399</v>
      </c>
      <c r="O1113">
        <v>210.12179023061429</v>
      </c>
      <c r="P1113">
        <v>7.8796700157633577</v>
      </c>
      <c r="Q1113">
        <v>7.9435510268200709</v>
      </c>
      <c r="R1113">
        <v>6.4949025670278164</v>
      </c>
      <c r="S1113">
        <v>9.0571274818333158</v>
      </c>
      <c r="T1113">
        <v>70.442501351405639</v>
      </c>
      <c r="U1113">
        <v>70.442389802092691</v>
      </c>
      <c r="V1113">
        <v>70.394628768738713</v>
      </c>
      <c r="W1113">
        <v>70.489914453664795</v>
      </c>
      <c r="X1113">
        <v>5221.6954907740756</v>
      </c>
      <c r="Y1113">
        <v>5244.0693599321639</v>
      </c>
      <c r="Z1113">
        <v>5027.6760625706393</v>
      </c>
      <c r="AA1113">
        <v>5345.6477178845962</v>
      </c>
      <c r="AB1113">
        <v>946.87859727867681</v>
      </c>
      <c r="AC1113">
        <v>938.78031614786482</v>
      </c>
      <c r="AD1113">
        <v>800.82779884114962</v>
      </c>
      <c r="AE1113">
        <v>1135.3287281145961</v>
      </c>
      <c r="AF1113">
        <v>59.517214367500983</v>
      </c>
      <c r="AG1113">
        <v>59.213551760959177</v>
      </c>
      <c r="AH1113">
        <v>58.114433440100477</v>
      </c>
      <c r="AI1113">
        <v>61.82857937207271</v>
      </c>
      <c r="AJ1113">
        <v>0.50352653050714435</v>
      </c>
      <c r="AK1113">
        <v>0.50352647142328966</v>
      </c>
      <c r="AL1113">
        <v>0.50351819868512293</v>
      </c>
      <c r="AM1113">
        <v>0.50353489699965936</v>
      </c>
      <c r="AN1113">
        <v>0.96504999261481816</v>
      </c>
      <c r="AO1113">
        <v>0.96504999261481805</v>
      </c>
      <c r="AP1113">
        <v>0.96504999261481805</v>
      </c>
      <c r="AQ1113">
        <v>0.96504999261481805</v>
      </c>
      <c r="AR1113">
        <v>12.846399176146059</v>
      </c>
      <c r="AS1113">
        <v>12.846399176146059</v>
      </c>
      <c r="AT1113">
        <v>12.846399176146059</v>
      </c>
      <c r="AU1113">
        <v>12.846399176146059</v>
      </c>
      <c r="AV1113" t="str">
        <f>VLOOKUP(Sheet1[[#This Row],[NPDES ID2]],Combined_Sheet__Major_Only___2[[NPDES ID2]:[ECHO BFR]],3,FALSE)</f>
        <v>WA</v>
      </c>
      <c r="AW1113" t="s">
        <v>12181</v>
      </c>
      <c r="AX1113" t="str">
        <f>VLOOKUP(Sheet1[[#This Row],[NPDES ID2]],Combined_Sheet__Major_Only___2[[NPDES ID2]:[ECHO BFR]],27,FALSE)</f>
        <v>-</v>
      </c>
      <c r="AY1113" t="str">
        <f>VLOOKUP(Sheet1[[#This Row],[NPDES ID2]],Combined_Sheet__Major_Only___2[[NPDES ID2]:[ECHO BFR]],28,FALSE)</f>
        <v>-</v>
      </c>
      <c r="AZ1113" t="str">
        <f>VLOOKUP(Sheet1[[#This Row],[NPDES ID2]],Combined_Sheet__Major_Only___2[[NPDES ID2]:[ECHO BFR]],29,FALSE)</f>
        <v>thickening</v>
      </c>
      <c r="BA1113">
        <f>VLOOKUP(Sheet1[[#This Row],[NPDES ID2]],Combined_Sheet__Major_Only___2[[NPDES ID2]:[ECHO BFR]],17,FALSE)</f>
        <v>47.090330000000002</v>
      </c>
      <c r="BB1113">
        <f>VLOOKUP(Sheet1[[#This Row],[NPDES ID2]],Combined_Sheet__Major_Only___2[[NPDES ID2]:[ECHO BFR]],18,FALSE)</f>
        <v>-122.6088</v>
      </c>
      <c r="BC1113" t="str">
        <f>IF(ISNUMBER(SEARCH("aerobic",$AW1113)),"aerobic","")</f>
        <v/>
      </c>
      <c r="BD1113" t="str">
        <f>IF(ISNUMBER(SEARCH("anaer",$AW1113)),"anaer","")</f>
        <v>anaer</v>
      </c>
      <c r="BE1113" t="str">
        <f>IF(ISNUMBER(SEARCH("thickening",$AZ1113)),"thickening","")</f>
        <v>thickening</v>
      </c>
      <c r="BF1113" s="3" t="str">
        <f>IF(ISNUMBER(SEARCH("airDry",$AW1113)),"airDry","")</f>
        <v/>
      </c>
      <c r="BG1113" s="3" t="str">
        <f>IF(ISNUMBER(SEARCH("heatDry",$AY1113)),"heatDry","")</f>
        <v/>
      </c>
      <c r="BH1113" s="3" t="str">
        <f>IF(AND(ISNUMBER(SEARCH("aerobic",$AW1113)),ISNUMBER(SEARCH("anaer",$AW1113))),"Combined Aer and Anaer.","")</f>
        <v/>
      </c>
    </row>
    <row r="1114" spans="1:60" x14ac:dyDescent="0.3">
      <c r="A1114" s="4">
        <v>1112</v>
      </c>
      <c r="B1114" t="s">
        <v>5353</v>
      </c>
      <c r="C1114">
        <v>332.79</v>
      </c>
      <c r="D1114">
        <v>428.13490357038472</v>
      </c>
      <c r="E1114">
        <v>428.11649234581103</v>
      </c>
      <c r="F1114">
        <v>326.11145548242479</v>
      </c>
      <c r="G1114">
        <v>532.6762619629385</v>
      </c>
      <c r="H1114">
        <v>-76.960525904951965</v>
      </c>
      <c r="I1114">
        <v>-78.171784488537412</v>
      </c>
      <c r="J1114">
        <v>-90.910395226137737</v>
      </c>
      <c r="K1114">
        <v>-61.681654172329182</v>
      </c>
      <c r="L1114">
        <v>210.01653639570969</v>
      </c>
      <c r="M1114">
        <v>209.0450227161156</v>
      </c>
      <c r="N1114">
        <v>205.5234241546288</v>
      </c>
      <c r="O1114">
        <v>217.42012388194399</v>
      </c>
      <c r="P1114">
        <v>7.8588814689803526</v>
      </c>
      <c r="Q1114">
        <v>7.9386136682637147</v>
      </c>
      <c r="R1114">
        <v>6.428027959685096</v>
      </c>
      <c r="S1114">
        <v>9.0085341911233066</v>
      </c>
      <c r="T1114">
        <v>273.25678451179829</v>
      </c>
      <c r="U1114">
        <v>273.25635996552938</v>
      </c>
      <c r="V1114">
        <v>273.07458593232923</v>
      </c>
      <c r="W1114">
        <v>273.43723435174007</v>
      </c>
      <c r="X1114">
        <v>19491.375660463131</v>
      </c>
      <c r="Y1114">
        <v>19567.332921267742</v>
      </c>
      <c r="Z1114">
        <v>18833.469663701089</v>
      </c>
      <c r="AA1114">
        <v>19910.85646045857</v>
      </c>
      <c r="AB1114">
        <v>3831.1612505668372</v>
      </c>
      <c r="AC1114">
        <v>3790.4509545415981</v>
      </c>
      <c r="AD1114">
        <v>3198.5616089277592</v>
      </c>
      <c r="AE1114">
        <v>4647.3419069649299</v>
      </c>
      <c r="AF1114">
        <v>61.848566798408498</v>
      </c>
      <c r="AG1114">
        <v>61.562176948536958</v>
      </c>
      <c r="AH1114">
        <v>60.526938006971513</v>
      </c>
      <c r="AI1114">
        <v>64.026448047350385</v>
      </c>
      <c r="AJ1114">
        <v>0.53198241506435384</v>
      </c>
      <c r="AK1114">
        <v>0.53198225803962063</v>
      </c>
      <c r="AL1114">
        <v>0.53196030518310944</v>
      </c>
      <c r="AM1114">
        <v>0.53200461759437723</v>
      </c>
      <c r="AN1114">
        <v>0.99064211775430677</v>
      </c>
      <c r="AO1114">
        <v>0.99064211775430666</v>
      </c>
      <c r="AP1114">
        <v>0.99064211775430666</v>
      </c>
      <c r="AQ1114">
        <v>0.99064211775430666</v>
      </c>
      <c r="AR1114">
        <v>12.75909898617609</v>
      </c>
      <c r="AS1114">
        <v>12.75909898617609</v>
      </c>
      <c r="AT1114">
        <v>12.75909898617609</v>
      </c>
      <c r="AU1114">
        <v>12.75909898617609</v>
      </c>
      <c r="AV1114" t="str">
        <f>VLOOKUP(Sheet1[[#This Row],[NPDES ID2]],Combined_Sheet__Major_Only___2[[NPDES ID2]:[ECHO BFR]],3,FALSE)</f>
        <v>TX</v>
      </c>
      <c r="AW1114" t="s">
        <v>41</v>
      </c>
      <c r="AX1114" t="str">
        <f>VLOOKUP(Sheet1[[#This Row],[NPDES ID2]],Combined_Sheet__Major_Only___2[[NPDES ID2]:[ECHO BFR]],27,FALSE)</f>
        <v>-</v>
      </c>
      <c r="AY1114" t="str">
        <f>VLOOKUP(Sheet1[[#This Row],[NPDES ID2]],Combined_Sheet__Major_Only___2[[NPDES ID2]:[ECHO BFR]],28,FALSE)</f>
        <v>-</v>
      </c>
      <c r="AZ1114" t="str">
        <f>VLOOKUP(Sheet1[[#This Row],[NPDES ID2]],Combined_Sheet__Major_Only___2[[NPDES ID2]:[ECHO BFR]],29,FALSE)</f>
        <v>-</v>
      </c>
      <c r="BA1114">
        <f>VLOOKUP(Sheet1[[#This Row],[NPDES ID2]],Combined_Sheet__Major_Only___2[[NPDES ID2]:[ECHO BFR]],17,FALSE)</f>
        <v>29.915444000000001</v>
      </c>
      <c r="BB1114">
        <f>VLOOKUP(Sheet1[[#This Row],[NPDES ID2]],Combined_Sheet__Major_Only___2[[NPDES ID2]:[ECHO BFR]],18,FALSE)</f>
        <v>-95.501499999999993</v>
      </c>
      <c r="BC1114" t="str">
        <f>IF(ISNUMBER(SEARCH("aerobic",$AW1114)),"aerobic","")</f>
        <v>aerobic</v>
      </c>
      <c r="BD1114" t="str">
        <f>IF(ISNUMBER(SEARCH("anaer",$AW1114)),"anaer","")</f>
        <v/>
      </c>
      <c r="BE1114" t="str">
        <f>IF(ISNUMBER(SEARCH("thickening",$AZ1114)),"thickening","")</f>
        <v/>
      </c>
      <c r="BF1114" s="2" t="str">
        <f>IF(ISNUMBER(SEARCH("airDry",$AW1114)),"airDry","")</f>
        <v/>
      </c>
      <c r="BG1114" s="2" t="str">
        <f>IF(ISNUMBER(SEARCH("heatDry",$AY1114)),"heatDry","")</f>
        <v/>
      </c>
      <c r="BH1114" s="2" t="str">
        <f>IF(AND(ISNUMBER(SEARCH("aerobic",$AW1114)),ISNUMBER(SEARCH("anaer",$AW1114))),"Combined Aer and Anaer.","")</f>
        <v/>
      </c>
    </row>
    <row r="1115" spans="1:60" x14ac:dyDescent="0.3">
      <c r="A1115" s="4">
        <v>1113</v>
      </c>
      <c r="B1115" t="s">
        <v>5357</v>
      </c>
      <c r="C1115">
        <v>332.1</v>
      </c>
      <c r="D1115">
        <v>431.49785414851152</v>
      </c>
      <c r="E1115">
        <v>431.64176677160373</v>
      </c>
      <c r="F1115">
        <v>328.59082678107632</v>
      </c>
      <c r="G1115">
        <v>536.74118588664726</v>
      </c>
      <c r="H1115">
        <v>-77.117979398599786</v>
      </c>
      <c r="I1115">
        <v>-78.357974601291659</v>
      </c>
      <c r="J1115">
        <v>-91.093951773721443</v>
      </c>
      <c r="K1115">
        <v>-61.986331467839243</v>
      </c>
      <c r="L1115">
        <v>208.2456982867586</v>
      </c>
      <c r="M1115">
        <v>207.2659538279496</v>
      </c>
      <c r="N1115">
        <v>203.71638662963969</v>
      </c>
      <c r="O1115">
        <v>215.7084290498475</v>
      </c>
      <c r="P1115">
        <v>7.8453159368949112</v>
      </c>
      <c r="Q1115">
        <v>7.9229169926438594</v>
      </c>
      <c r="R1115">
        <v>6.4243155067029498</v>
      </c>
      <c r="S1115">
        <v>8.9964581044906335</v>
      </c>
      <c r="T1115">
        <v>44.692946322207618</v>
      </c>
      <c r="U1115">
        <v>44.69287451137965</v>
      </c>
      <c r="V1115">
        <v>44.662127936082527</v>
      </c>
      <c r="W1115">
        <v>44.723468913875109</v>
      </c>
      <c r="X1115">
        <v>3208.4212588705232</v>
      </c>
      <c r="Y1115">
        <v>3221.0942024548208</v>
      </c>
      <c r="Z1115">
        <v>3098.4111263084342</v>
      </c>
      <c r="AA1115">
        <v>3278.6225974698509</v>
      </c>
      <c r="AB1115">
        <v>513.21538974606449</v>
      </c>
      <c r="AC1115">
        <v>509.94044894000803</v>
      </c>
      <c r="AD1115">
        <v>442.84217813464409</v>
      </c>
      <c r="AE1115">
        <v>600.37708680192645</v>
      </c>
      <c r="AF1115">
        <v>61.452461128089389</v>
      </c>
      <c r="AG1115">
        <v>61.163258386844291</v>
      </c>
      <c r="AH1115">
        <v>60.116341289147613</v>
      </c>
      <c r="AI1115">
        <v>63.653965348767052</v>
      </c>
      <c r="AJ1115">
        <v>0.52714599470897849</v>
      </c>
      <c r="AK1115">
        <v>0.52714594857297881</v>
      </c>
      <c r="AL1115">
        <v>0.52713948710891501</v>
      </c>
      <c r="AM1115">
        <v>0.527152529356677</v>
      </c>
      <c r="AN1115">
        <v>0.94646005796749533</v>
      </c>
      <c r="AO1115">
        <v>0.94646005796749511</v>
      </c>
      <c r="AP1115">
        <v>0.94646005796749511</v>
      </c>
      <c r="AQ1115">
        <v>0.94646005796749511</v>
      </c>
      <c r="AR1115">
        <v>14.279553711635851</v>
      </c>
      <c r="AS1115">
        <v>14.279553711635851</v>
      </c>
      <c r="AT1115">
        <v>14.279553711635851</v>
      </c>
      <c r="AU1115">
        <v>14.279553711635851</v>
      </c>
      <c r="AV1115" t="str">
        <f>VLOOKUP(Sheet1[[#This Row],[NPDES ID2]],Combined_Sheet__Major_Only___2[[NPDES ID2]:[ECHO BFR]],3,FALSE)</f>
        <v>MO</v>
      </c>
      <c r="AW1115" t="s">
        <v>41</v>
      </c>
      <c r="AX1115" t="str">
        <f>VLOOKUP(Sheet1[[#This Row],[NPDES ID2]],Combined_Sheet__Major_Only___2[[NPDES ID2]:[ECHO BFR]],27,FALSE)</f>
        <v>-</v>
      </c>
      <c r="AY1115" t="str">
        <f>VLOOKUP(Sheet1[[#This Row],[NPDES ID2]],Combined_Sheet__Major_Only___2[[NPDES ID2]:[ECHO BFR]],28,FALSE)</f>
        <v>highTempCompost</v>
      </c>
      <c r="AZ1115" t="str">
        <f>VLOOKUP(Sheet1[[#This Row],[NPDES ID2]],Combined_Sheet__Major_Only___2[[NPDES ID2]:[ECHO BFR]],29,FALSE)</f>
        <v>thickening</v>
      </c>
      <c r="BA1115">
        <f>VLOOKUP(Sheet1[[#This Row],[NPDES ID2]],Combined_Sheet__Major_Only___2[[NPDES ID2]:[ECHO BFR]],17,FALSE)</f>
        <v>37.015422000000001</v>
      </c>
      <c r="BB1115">
        <f>VLOOKUP(Sheet1[[#This Row],[NPDES ID2]],Combined_Sheet__Major_Only___2[[NPDES ID2]:[ECHO BFR]],18,FALSE)</f>
        <v>-93.272959999999998</v>
      </c>
      <c r="BC1115" t="str">
        <f>IF(ISNUMBER(SEARCH("aerobic",$AW1115)),"aerobic","")</f>
        <v>aerobic</v>
      </c>
      <c r="BD1115" t="str">
        <f>IF(ISNUMBER(SEARCH("anaer",$AW1115)),"anaer","")</f>
        <v/>
      </c>
      <c r="BE1115" t="str">
        <f>IF(ISNUMBER(SEARCH("thickening",$AZ1115)),"thickening","")</f>
        <v>thickening</v>
      </c>
      <c r="BF1115" s="3" t="str">
        <f>IF(ISNUMBER(SEARCH("airDry",$AW1115)),"airDry","")</f>
        <v/>
      </c>
      <c r="BG1115" s="3" t="str">
        <f>IF(ISNUMBER(SEARCH("heatDry",$AY1115)),"heatDry","")</f>
        <v/>
      </c>
      <c r="BH1115" s="3" t="str">
        <f>IF(AND(ISNUMBER(SEARCH("aerobic",$AW1115)),ISNUMBER(SEARCH("anaer",$AW1115))),"Combined Aer and Anaer.","")</f>
        <v/>
      </c>
    </row>
    <row r="1116" spans="1:60" x14ac:dyDescent="0.3">
      <c r="A1116" s="4">
        <v>1114</v>
      </c>
      <c r="B1116" t="s">
        <v>5362</v>
      </c>
      <c r="C1116">
        <v>330</v>
      </c>
      <c r="D1116">
        <v>563.77243485218764</v>
      </c>
      <c r="E1116">
        <v>568.03433819529448</v>
      </c>
      <c r="F1116">
        <v>428.37941338863573</v>
      </c>
      <c r="G1116">
        <v>701.72964259204628</v>
      </c>
      <c r="H1116">
        <v>-78.154236550263889</v>
      </c>
      <c r="I1116">
        <v>-77.576352001921364</v>
      </c>
      <c r="J1116">
        <v>-90.066126662552819</v>
      </c>
      <c r="K1116">
        <v>-66.976224073797212</v>
      </c>
      <c r="L1116">
        <v>159.18602484389081</v>
      </c>
      <c r="M1116">
        <v>157.85720567916189</v>
      </c>
      <c r="N1116">
        <v>153.04266457205341</v>
      </c>
      <c r="O1116">
        <v>169.30823324688521</v>
      </c>
      <c r="P1116">
        <v>7.8737927484727743</v>
      </c>
      <c r="Q1116">
        <v>7.8336147528483249</v>
      </c>
      <c r="R1116">
        <v>6.8113424474814721</v>
      </c>
      <c r="S1116">
        <v>8.9436604863807094</v>
      </c>
      <c r="T1116">
        <v>89.637796702492963</v>
      </c>
      <c r="U1116">
        <v>89.637655529679535</v>
      </c>
      <c r="V1116">
        <v>89.577210877238926</v>
      </c>
      <c r="W1116">
        <v>89.697801025806996</v>
      </c>
      <c r="X1116">
        <v>8370.8984491666579</v>
      </c>
      <c r="Y1116">
        <v>8428.6564425880824</v>
      </c>
      <c r="Z1116">
        <v>7867.1909852686713</v>
      </c>
      <c r="AA1116">
        <v>8697.7031580093189</v>
      </c>
      <c r="AB1116">
        <v>2255.7323716578649</v>
      </c>
      <c r="AC1116">
        <v>2186.5998520070798</v>
      </c>
      <c r="AD1116">
        <v>1751.751075671265</v>
      </c>
      <c r="AE1116">
        <v>3058.7187421344111</v>
      </c>
      <c r="AF1116">
        <v>47.27458982570792</v>
      </c>
      <c r="AG1116">
        <v>46.879847170015147</v>
      </c>
      <c r="AH1116">
        <v>45.45077124273358</v>
      </c>
      <c r="AI1116">
        <v>50.279649955953907</v>
      </c>
      <c r="AJ1116">
        <v>0.35456913000011248</v>
      </c>
      <c r="AK1116">
        <v>0.35456907502339352</v>
      </c>
      <c r="AL1116">
        <v>0.35456137982891961</v>
      </c>
      <c r="AM1116">
        <v>0.35457691246941592</v>
      </c>
      <c r="AN1116">
        <v>0.97223625517694312</v>
      </c>
      <c r="AO1116">
        <v>0.97223625517694334</v>
      </c>
      <c r="AP1116">
        <v>0.97223625517694334</v>
      </c>
      <c r="AQ1116">
        <v>0.97223625517694334</v>
      </c>
      <c r="AR1116">
        <v>8.3091177205660323</v>
      </c>
      <c r="AS1116">
        <v>8.3091177205660287</v>
      </c>
      <c r="AT1116">
        <v>8.3091177205660287</v>
      </c>
      <c r="AU1116">
        <v>8.3091177205660287</v>
      </c>
      <c r="AV1116" t="str">
        <f>VLOOKUP(Sheet1[[#This Row],[NPDES ID2]],Combined_Sheet__Major_Only___2[[NPDES ID2]:[ECHO BFR]],3,FALSE)</f>
        <v>MA</v>
      </c>
      <c r="AW1116" t="s">
        <v>952</v>
      </c>
      <c r="AX1116" t="str">
        <f>VLOOKUP(Sheet1[[#This Row],[NPDES ID2]],Combined_Sheet__Major_Only___2[[NPDES ID2]:[ECHO BFR]],27,FALSE)</f>
        <v>tempSludgeStore</v>
      </c>
      <c r="AY1116" t="str">
        <f>VLOOKUP(Sheet1[[#This Row],[NPDES ID2]],Combined_Sheet__Major_Only___2[[NPDES ID2]:[ECHO BFR]],28,FALSE)</f>
        <v>highTempCompost</v>
      </c>
      <c r="AZ1116" t="str">
        <f>VLOOKUP(Sheet1[[#This Row],[NPDES ID2]],Combined_Sheet__Major_Only___2[[NPDES ID2]:[ECHO BFR]],29,FALSE)</f>
        <v>preliminaryOps, thickening</v>
      </c>
      <c r="BA1116">
        <f>VLOOKUP(Sheet1[[#This Row],[NPDES ID2]],Combined_Sheet__Major_Only___2[[NPDES ID2]:[ECHO BFR]],17,FALSE)</f>
        <v>41.994886999999999</v>
      </c>
      <c r="BB1116">
        <f>VLOOKUP(Sheet1[[#This Row],[NPDES ID2]],Combined_Sheet__Major_Only___2[[NPDES ID2]:[ECHO BFR]],18,FALSE)</f>
        <v>-70.966427999999993</v>
      </c>
      <c r="BC1116" t="str">
        <f>IF(ISNUMBER(SEARCH("aerobic",$AW1116)),"aerobic","")</f>
        <v/>
      </c>
      <c r="BD1116" t="str">
        <f>IF(ISNUMBER(SEARCH("anaer",$AW1116)),"anaer","")</f>
        <v/>
      </c>
      <c r="BE1116" t="str">
        <f>IF(ISNUMBER(SEARCH("thickening",$AZ1116)),"thickening","")</f>
        <v>thickening</v>
      </c>
      <c r="BF1116" s="2" t="str">
        <f>IF(ISNUMBER(SEARCH("airDry",$AW1116)),"airDry","")</f>
        <v/>
      </c>
      <c r="BG1116" s="2" t="str">
        <f>IF(ISNUMBER(SEARCH("heatDry",$AY1116)),"heatDry","")</f>
        <v/>
      </c>
      <c r="BH1116" s="2" t="str">
        <f>IF(AND(ISNUMBER(SEARCH("aerobic",$AW1116)),ISNUMBER(SEARCH("anaer",$AW1116))),"Combined Aer and Anaer.","")</f>
        <v/>
      </c>
    </row>
    <row r="1117" spans="1:60" x14ac:dyDescent="0.3">
      <c r="A1117" s="4">
        <v>1115</v>
      </c>
      <c r="B1117" t="s">
        <v>5365</v>
      </c>
      <c r="C1117">
        <v>327.8</v>
      </c>
      <c r="D1117">
        <v>443.81796627521931</v>
      </c>
      <c r="E1117">
        <v>444.26122725492019</v>
      </c>
      <c r="F1117">
        <v>337.48784524809832</v>
      </c>
      <c r="G1117">
        <v>551.77598658866964</v>
      </c>
      <c r="H1117">
        <v>-77.210273906003351</v>
      </c>
      <c r="I1117">
        <v>-78.295159223008497</v>
      </c>
      <c r="J1117">
        <v>-90.936057709835126</v>
      </c>
      <c r="K1117">
        <v>-62.296643766472961</v>
      </c>
      <c r="L1117">
        <v>201.6471998937071</v>
      </c>
      <c r="M1117">
        <v>200.65102414396159</v>
      </c>
      <c r="N1117">
        <v>197.04188883898979</v>
      </c>
      <c r="O1117">
        <v>209.2351619464194</v>
      </c>
      <c r="P1117">
        <v>7.7508477933175826</v>
      </c>
      <c r="Q1117">
        <v>7.8147573752036017</v>
      </c>
      <c r="R1117">
        <v>6.3681755084789984</v>
      </c>
      <c r="S1117">
        <v>8.8989580088401414</v>
      </c>
      <c r="T1117">
        <v>46.132648275402147</v>
      </c>
      <c r="U1117">
        <v>46.132574242727088</v>
      </c>
      <c r="V1117">
        <v>46.1008763597872</v>
      </c>
      <c r="W1117">
        <v>46.164115244596253</v>
      </c>
      <c r="X1117">
        <v>3375.9788022789762</v>
      </c>
      <c r="Y1117">
        <v>3389.9799575120178</v>
      </c>
      <c r="Z1117">
        <v>3254.4725503731938</v>
      </c>
      <c r="AA1117">
        <v>3453.5759096037282</v>
      </c>
      <c r="AB1117">
        <v>627.40057743034981</v>
      </c>
      <c r="AC1117">
        <v>621.65508031028639</v>
      </c>
      <c r="AD1117">
        <v>528.59803191989477</v>
      </c>
      <c r="AE1117">
        <v>754.61462167211107</v>
      </c>
      <c r="AF1117">
        <v>60.285914713614957</v>
      </c>
      <c r="AG1117">
        <v>59.988001559103843</v>
      </c>
      <c r="AH1117">
        <v>58.909566572662783</v>
      </c>
      <c r="AI1117">
        <v>62.553704831632167</v>
      </c>
      <c r="AJ1117">
        <v>0.5129064487806041</v>
      </c>
      <c r="AK1117">
        <v>0.51290640023949952</v>
      </c>
      <c r="AL1117">
        <v>0.51289960234757737</v>
      </c>
      <c r="AM1117">
        <v>0.51291332367757103</v>
      </c>
      <c r="AN1117">
        <v>0.94800632318527955</v>
      </c>
      <c r="AO1117">
        <v>0.94800632318527955</v>
      </c>
      <c r="AP1117">
        <v>0.94800632318527955</v>
      </c>
      <c r="AQ1117">
        <v>0.94800632318527955</v>
      </c>
      <c r="AR1117">
        <v>12.831945576656979</v>
      </c>
      <c r="AS1117">
        <v>12.831945576656979</v>
      </c>
      <c r="AT1117">
        <v>12.831945576656979</v>
      </c>
      <c r="AU1117">
        <v>12.831945576656979</v>
      </c>
      <c r="AV1117" t="str">
        <f>VLOOKUP(Sheet1[[#This Row],[NPDES ID2]],Combined_Sheet__Major_Only___2[[NPDES ID2]:[ECHO BFR]],3,FALSE)</f>
        <v>TX</v>
      </c>
      <c r="AW1117" t="s">
        <v>12181</v>
      </c>
      <c r="AX1117" t="str">
        <f>VLOOKUP(Sheet1[[#This Row],[NPDES ID2]],Combined_Sheet__Major_Only___2[[NPDES ID2]:[ECHO BFR]],27,FALSE)</f>
        <v>-</v>
      </c>
      <c r="AY1117" t="str">
        <f>VLOOKUP(Sheet1[[#This Row],[NPDES ID2]],Combined_Sheet__Major_Only___2[[NPDES ID2]:[ECHO BFR]],28,FALSE)</f>
        <v>-</v>
      </c>
      <c r="AZ1117" t="str">
        <f>VLOOKUP(Sheet1[[#This Row],[NPDES ID2]],Combined_Sheet__Major_Only___2[[NPDES ID2]:[ECHO BFR]],29,FALSE)</f>
        <v>thickening</v>
      </c>
      <c r="BA1117">
        <f>VLOOKUP(Sheet1[[#This Row],[NPDES ID2]],Combined_Sheet__Major_Only___2[[NPDES ID2]:[ECHO BFR]],17,FALSE)</f>
        <v>31.078267</v>
      </c>
      <c r="BB1117">
        <f>VLOOKUP(Sheet1[[#This Row],[NPDES ID2]],Combined_Sheet__Major_Only___2[[NPDES ID2]:[ECHO BFR]],18,FALSE)</f>
        <v>-97.318673000000004</v>
      </c>
      <c r="BC1117" t="str">
        <f>IF(ISNUMBER(SEARCH("aerobic",$AW1117)),"aerobic","")</f>
        <v/>
      </c>
      <c r="BD1117" t="str">
        <f>IF(ISNUMBER(SEARCH("anaer",$AW1117)),"anaer","")</f>
        <v>anaer</v>
      </c>
      <c r="BE1117" t="str">
        <f>IF(ISNUMBER(SEARCH("thickening",$AZ1117)),"thickening","")</f>
        <v>thickening</v>
      </c>
      <c r="BF1117" s="3" t="str">
        <f>IF(ISNUMBER(SEARCH("airDry",$AW1117)),"airDry","")</f>
        <v/>
      </c>
      <c r="BG1117" s="3" t="str">
        <f>IF(ISNUMBER(SEARCH("heatDry",$AY1117)),"heatDry","")</f>
        <v/>
      </c>
      <c r="BH1117" s="3" t="str">
        <f>IF(AND(ISNUMBER(SEARCH("aerobic",$AW1117)),ISNUMBER(SEARCH("anaer",$AW1117))),"Combined Aer and Anaer.","")</f>
        <v/>
      </c>
    </row>
    <row r="1118" spans="1:60" x14ac:dyDescent="0.3">
      <c r="A1118" s="4">
        <v>1116</v>
      </c>
      <c r="B1118" t="s">
        <v>5370</v>
      </c>
      <c r="C1118">
        <v>327.55</v>
      </c>
      <c r="D1118">
        <v>451.12159879100273</v>
      </c>
      <c r="E1118">
        <v>451.75145591356301</v>
      </c>
      <c r="F1118">
        <v>342.98710375260248</v>
      </c>
      <c r="G1118">
        <v>560.47514540205282</v>
      </c>
      <c r="H1118">
        <v>-77.292998939370079</v>
      </c>
      <c r="I1118">
        <v>-78.336928843902172</v>
      </c>
      <c r="J1118">
        <v>-90.812326881805816</v>
      </c>
      <c r="K1118">
        <v>-62.558559403268752</v>
      </c>
      <c r="L1118">
        <v>198.3416042937929</v>
      </c>
      <c r="M1118">
        <v>197.32266130106859</v>
      </c>
      <c r="N1118">
        <v>193.6311305522301</v>
      </c>
      <c r="O1118">
        <v>206.1028139653786</v>
      </c>
      <c r="P1118">
        <v>7.7506282658997927</v>
      </c>
      <c r="Q1118">
        <v>7.8153370368806456</v>
      </c>
      <c r="R1118">
        <v>6.3947470441147054</v>
      </c>
      <c r="S1118">
        <v>8.9115244096318005</v>
      </c>
      <c r="T1118">
        <v>42.100374682874438</v>
      </c>
      <c r="U1118">
        <v>42.100306873081387</v>
      </c>
      <c r="V1118">
        <v>42.071273383752832</v>
      </c>
      <c r="W1118">
        <v>42.129196668116528</v>
      </c>
      <c r="X1118">
        <v>3129.9502078265809</v>
      </c>
      <c r="Y1118">
        <v>3143.4391916372078</v>
      </c>
      <c r="Z1118">
        <v>3012.857829285349</v>
      </c>
      <c r="AA1118">
        <v>3204.7865903003199</v>
      </c>
      <c r="AB1118">
        <v>502.91006252017559</v>
      </c>
      <c r="AC1118">
        <v>499.75488191218062</v>
      </c>
      <c r="AD1118">
        <v>433.38814873757548</v>
      </c>
      <c r="AE1118">
        <v>590.69583904398428</v>
      </c>
      <c r="AF1118">
        <v>59.34283292268973</v>
      </c>
      <c r="AG1118">
        <v>59.037889819169457</v>
      </c>
      <c r="AH1118">
        <v>57.933922817024857</v>
      </c>
      <c r="AI1118">
        <v>61.664260711942852</v>
      </c>
      <c r="AJ1118">
        <v>0.50139904836019655</v>
      </c>
      <c r="AK1118">
        <v>0.50139900491576372</v>
      </c>
      <c r="AL1118">
        <v>0.50139292036708405</v>
      </c>
      <c r="AM1118">
        <v>0.50140520182229786</v>
      </c>
      <c r="AN1118">
        <v>0.943430539048844</v>
      </c>
      <c r="AO1118">
        <v>0.94343053904884377</v>
      </c>
      <c r="AP1118">
        <v>0.94343053904884377</v>
      </c>
      <c r="AQ1118">
        <v>0.94343053904884377</v>
      </c>
      <c r="AR1118">
        <v>13.751899429960449</v>
      </c>
      <c r="AS1118">
        <v>13.75189942996044</v>
      </c>
      <c r="AT1118">
        <v>13.75189942996044</v>
      </c>
      <c r="AU1118">
        <v>13.75189942996044</v>
      </c>
      <c r="AV1118" t="str">
        <f>VLOOKUP(Sheet1[[#This Row],[NPDES ID2]],Combined_Sheet__Major_Only___2[[NPDES ID2]:[ECHO BFR]],3,FALSE)</f>
        <v>FL</v>
      </c>
      <c r="AW1118" t="s">
        <v>41</v>
      </c>
      <c r="AX1118" t="str">
        <f>VLOOKUP(Sheet1[[#This Row],[NPDES ID2]],Combined_Sheet__Major_Only___2[[NPDES ID2]:[ECHO BFR]],27,FALSE)</f>
        <v>-</v>
      </c>
      <c r="AY1118" t="str">
        <f>VLOOKUP(Sheet1[[#This Row],[NPDES ID2]],Combined_Sheet__Major_Only___2[[NPDES ID2]:[ECHO BFR]],28,FALSE)</f>
        <v>-</v>
      </c>
      <c r="AZ1118" t="str">
        <f>VLOOKUP(Sheet1[[#This Row],[NPDES ID2]],Combined_Sheet__Major_Only___2[[NPDES ID2]:[ECHO BFR]],29,FALSE)</f>
        <v>thickening</v>
      </c>
      <c r="BA1118">
        <f>VLOOKUP(Sheet1[[#This Row],[NPDES ID2]],Combined_Sheet__Major_Only___2[[NPDES ID2]:[ECHO BFR]],17,FALSE)</f>
        <v>28.985493000000002</v>
      </c>
      <c r="BB1118">
        <f>VLOOKUP(Sheet1[[#This Row],[NPDES ID2]],Combined_Sheet__Major_Only___2[[NPDES ID2]:[ECHO BFR]],18,FALSE)</f>
        <v>-80.911928000000003</v>
      </c>
      <c r="BC1118" t="str">
        <f>IF(ISNUMBER(SEARCH("aerobic",$AW1118)),"aerobic","")</f>
        <v>aerobic</v>
      </c>
      <c r="BD1118" t="str">
        <f>IF(ISNUMBER(SEARCH("anaer",$AW1118)),"anaer","")</f>
        <v/>
      </c>
      <c r="BE1118" t="str">
        <f>IF(ISNUMBER(SEARCH("thickening",$AZ1118)),"thickening","")</f>
        <v>thickening</v>
      </c>
      <c r="BF1118" s="2" t="str">
        <f>IF(ISNUMBER(SEARCH("airDry",$AW1118)),"airDry","")</f>
        <v/>
      </c>
      <c r="BG1118" s="2" t="str">
        <f>IF(ISNUMBER(SEARCH("heatDry",$AY1118)),"heatDry","")</f>
        <v/>
      </c>
      <c r="BH1118" s="2" t="str">
        <f>IF(AND(ISNUMBER(SEARCH("aerobic",$AW1118)),ISNUMBER(SEARCH("anaer",$AW1118))),"Combined Aer and Anaer.","")</f>
        <v/>
      </c>
    </row>
    <row r="1119" spans="1:60" x14ac:dyDescent="0.3">
      <c r="A1119" s="4">
        <v>1117</v>
      </c>
      <c r="B1119" t="s">
        <v>5374</v>
      </c>
      <c r="C1119">
        <v>326</v>
      </c>
      <c r="D1119">
        <v>424.78509578026012</v>
      </c>
      <c r="E1119">
        <v>424.67423913342628</v>
      </c>
      <c r="F1119">
        <v>323.43988090276349</v>
      </c>
      <c r="G1119">
        <v>529.25763427285028</v>
      </c>
      <c r="H1119">
        <v>-76.938052194890005</v>
      </c>
      <c r="I1119">
        <v>-78.237800272022213</v>
      </c>
      <c r="J1119">
        <v>-91.219022858897105</v>
      </c>
      <c r="K1119">
        <v>-61.269034921345963</v>
      </c>
      <c r="L1119">
        <v>210.3045547196368</v>
      </c>
      <c r="M1119">
        <v>209.38681504174039</v>
      </c>
      <c r="N1119">
        <v>206.06139527868919</v>
      </c>
      <c r="O1119">
        <v>217.295938843757</v>
      </c>
      <c r="P1119">
        <v>7.6902400625713927</v>
      </c>
      <c r="Q1119">
        <v>7.7712825510291861</v>
      </c>
      <c r="R1119">
        <v>6.2658412313390572</v>
      </c>
      <c r="S1119">
        <v>8.8023692773588049</v>
      </c>
      <c r="T1119">
        <v>108.9006151139866</v>
      </c>
      <c r="U1119">
        <v>108.9004442134665</v>
      </c>
      <c r="V1119">
        <v>108.8272713249244</v>
      </c>
      <c r="W1119">
        <v>108.97325495034301</v>
      </c>
      <c r="X1119">
        <v>7598.6840478005352</v>
      </c>
      <c r="Y1119">
        <v>7626.5723897208572</v>
      </c>
      <c r="Z1119">
        <v>7356.7832992747153</v>
      </c>
      <c r="AA1119">
        <v>7752.8303726260874</v>
      </c>
      <c r="AB1119">
        <v>1246.0247637315431</v>
      </c>
      <c r="AC1119">
        <v>1237.372421575418</v>
      </c>
      <c r="AD1119">
        <v>1071.8535123035549</v>
      </c>
      <c r="AE1119">
        <v>1463.7898632607589</v>
      </c>
      <c r="AF1119">
        <v>63.221793218619403</v>
      </c>
      <c r="AG1119">
        <v>62.945763756957867</v>
      </c>
      <c r="AH1119">
        <v>61.946974124376993</v>
      </c>
      <c r="AI1119">
        <v>65.322367827791609</v>
      </c>
      <c r="AJ1119">
        <v>0.54875446443249354</v>
      </c>
      <c r="AK1119">
        <v>0.54875438764322748</v>
      </c>
      <c r="AL1119">
        <v>0.54874363792011827</v>
      </c>
      <c r="AM1119">
        <v>0.54876533603647171</v>
      </c>
      <c r="AN1119">
        <v>0.97698511771625018</v>
      </c>
      <c r="AO1119">
        <v>0.97698511771625007</v>
      </c>
      <c r="AP1119">
        <v>0.97698511771625007</v>
      </c>
      <c r="AQ1119">
        <v>0.97698511771625007</v>
      </c>
      <c r="AR1119">
        <v>14.473390162321721</v>
      </c>
      <c r="AS1119">
        <v>14.473390162321721</v>
      </c>
      <c r="AT1119">
        <v>14.473390162321721</v>
      </c>
      <c r="AU1119">
        <v>14.473390162321721</v>
      </c>
      <c r="AV1119" t="str">
        <f>VLOOKUP(Sheet1[[#This Row],[NPDES ID2]],Combined_Sheet__Major_Only___2[[NPDES ID2]:[ECHO BFR]],3,FALSE)</f>
        <v>SC</v>
      </c>
      <c r="AW1119" t="s">
        <v>41</v>
      </c>
      <c r="AX1119" t="str">
        <f>VLOOKUP(Sheet1[[#This Row],[NPDES ID2]],Combined_Sheet__Major_Only___2[[NPDES ID2]:[ECHO BFR]],27,FALSE)</f>
        <v>-</v>
      </c>
      <c r="AY1119" t="str">
        <f>VLOOKUP(Sheet1[[#This Row],[NPDES ID2]],Combined_Sheet__Major_Only___2[[NPDES ID2]:[ECHO BFR]],28,FALSE)</f>
        <v>-</v>
      </c>
      <c r="AZ1119" t="str">
        <f>VLOOKUP(Sheet1[[#This Row],[NPDES ID2]],Combined_Sheet__Major_Only___2[[NPDES ID2]:[ECHO BFR]],29,FALSE)</f>
        <v>thickening</v>
      </c>
      <c r="BA1119">
        <f>VLOOKUP(Sheet1[[#This Row],[NPDES ID2]],Combined_Sheet__Major_Only___2[[NPDES ID2]:[ECHO BFR]],17,FALSE)</f>
        <v>35.066099999999999</v>
      </c>
      <c r="BB1119">
        <f>VLOOKUP(Sheet1[[#This Row],[NPDES ID2]],Combined_Sheet__Major_Only___2[[NPDES ID2]:[ECHO BFR]],18,FALSE)</f>
        <v>-81.553899999999999</v>
      </c>
      <c r="BC1119" t="str">
        <f>IF(ISNUMBER(SEARCH("aerobic",$AW1119)),"aerobic","")</f>
        <v>aerobic</v>
      </c>
      <c r="BD1119" t="str">
        <f>IF(ISNUMBER(SEARCH("anaer",$AW1119)),"anaer","")</f>
        <v/>
      </c>
      <c r="BE1119" t="str">
        <f>IF(ISNUMBER(SEARCH("thickening",$AZ1119)),"thickening","")</f>
        <v>thickening</v>
      </c>
      <c r="BF1119" s="3" t="str">
        <f>IF(ISNUMBER(SEARCH("airDry",$AW1119)),"airDry","")</f>
        <v/>
      </c>
      <c r="BG1119" s="3" t="str">
        <f>IF(ISNUMBER(SEARCH("heatDry",$AY1119)),"heatDry","")</f>
        <v/>
      </c>
      <c r="BH1119" s="3" t="str">
        <f>IF(AND(ISNUMBER(SEARCH("aerobic",$AW1119)),ISNUMBER(SEARCH("anaer",$AW1119))),"Combined Aer and Anaer.","")</f>
        <v/>
      </c>
    </row>
    <row r="1120" spans="1:60" x14ac:dyDescent="0.3">
      <c r="A1120" s="4">
        <v>1118</v>
      </c>
      <c r="B1120" t="s">
        <v>5379</v>
      </c>
      <c r="C1120">
        <v>326</v>
      </c>
      <c r="D1120">
        <v>414.25870321135119</v>
      </c>
      <c r="E1120">
        <v>413.69099747656122</v>
      </c>
      <c r="F1120">
        <v>315.69356155791502</v>
      </c>
      <c r="G1120">
        <v>516.67636889490677</v>
      </c>
      <c r="H1120">
        <v>-76.818486864727006</v>
      </c>
      <c r="I1120">
        <v>-78.060346999884871</v>
      </c>
      <c r="J1120">
        <v>-90.974989948296979</v>
      </c>
      <c r="K1120">
        <v>-60.595058470804133</v>
      </c>
      <c r="L1120">
        <v>215.64004561485569</v>
      </c>
      <c r="M1120">
        <v>214.76213450206109</v>
      </c>
      <c r="N1120">
        <v>211.58123721359479</v>
      </c>
      <c r="O1120">
        <v>222.32762192628439</v>
      </c>
      <c r="P1120">
        <v>7.6802306549133812</v>
      </c>
      <c r="Q1120">
        <v>7.7748084218372551</v>
      </c>
      <c r="R1120">
        <v>6.2292105210014244</v>
      </c>
      <c r="S1120">
        <v>8.8080837450123379</v>
      </c>
      <c r="T1120">
        <v>71.611249418546734</v>
      </c>
      <c r="U1120">
        <v>71.611136065541359</v>
      </c>
      <c r="V1120">
        <v>71.562602761950288</v>
      </c>
      <c r="W1120">
        <v>71.659429165184207</v>
      </c>
      <c r="X1120">
        <v>4872.9528799744721</v>
      </c>
      <c r="Y1120">
        <v>4889.6050559946416</v>
      </c>
      <c r="Z1120">
        <v>4728.239645458998</v>
      </c>
      <c r="AA1120">
        <v>4965.11925447472</v>
      </c>
      <c r="AB1120">
        <v>882.37439396402476</v>
      </c>
      <c r="AC1120">
        <v>874.72863004675423</v>
      </c>
      <c r="AD1120">
        <v>747.79700843054752</v>
      </c>
      <c r="AE1120">
        <v>1054.621655143078</v>
      </c>
      <c r="AF1120">
        <v>64.825444266832591</v>
      </c>
      <c r="AG1120">
        <v>64.561415804984705</v>
      </c>
      <c r="AH1120">
        <v>63.605905602507022</v>
      </c>
      <c r="AI1120">
        <v>66.834906305157162</v>
      </c>
      <c r="AJ1120">
        <v>0.56835033988989059</v>
      </c>
      <c r="AK1120">
        <v>0.56835027721558395</v>
      </c>
      <c r="AL1120">
        <v>0.56834150122430804</v>
      </c>
      <c r="AM1120">
        <v>0.56835921532479272</v>
      </c>
      <c r="AN1120">
        <v>0.9655922523871997</v>
      </c>
      <c r="AO1120">
        <v>0.9655922523871997</v>
      </c>
      <c r="AP1120">
        <v>0.9655922523871997</v>
      </c>
      <c r="AQ1120">
        <v>0.9655922523871997</v>
      </c>
      <c r="AR1120">
        <v>14.003920720311591</v>
      </c>
      <c r="AS1120">
        <v>14.003920720311591</v>
      </c>
      <c r="AT1120">
        <v>14.003920720311591</v>
      </c>
      <c r="AU1120">
        <v>14.003920720311591</v>
      </c>
      <c r="AV1120" t="str">
        <f>VLOOKUP(Sheet1[[#This Row],[NPDES ID2]],Combined_Sheet__Major_Only___2[[NPDES ID2]:[ECHO BFR]],3,FALSE)</f>
        <v>MS</v>
      </c>
      <c r="AW1120" t="s">
        <v>41</v>
      </c>
      <c r="AX1120" t="str">
        <f>VLOOKUP(Sheet1[[#This Row],[NPDES ID2]],Combined_Sheet__Major_Only___2[[NPDES ID2]:[ECHO BFR]],27,FALSE)</f>
        <v>-</v>
      </c>
      <c r="AY1120" t="str">
        <f>VLOOKUP(Sheet1[[#This Row],[NPDES ID2]],Combined_Sheet__Major_Only___2[[NPDES ID2]:[ECHO BFR]],28,FALSE)</f>
        <v>-</v>
      </c>
      <c r="AZ1120" t="str">
        <f>VLOOKUP(Sheet1[[#This Row],[NPDES ID2]],Combined_Sheet__Major_Only___2[[NPDES ID2]:[ECHO BFR]],29,FALSE)</f>
        <v>thickening</v>
      </c>
      <c r="BA1120">
        <f>VLOOKUP(Sheet1[[#This Row],[NPDES ID2]],Combined_Sheet__Major_Only___2[[NPDES ID2]:[ECHO BFR]],17,FALSE)</f>
        <v>30.448204</v>
      </c>
      <c r="BB1120">
        <f>VLOOKUP(Sheet1[[#This Row],[NPDES ID2]],Combined_Sheet__Major_Only___2[[NPDES ID2]:[ECHO BFR]],18,FALSE)</f>
        <v>-88.901570000000007</v>
      </c>
      <c r="BC1120" t="str">
        <f>IF(ISNUMBER(SEARCH("aerobic",$AW1120)),"aerobic","")</f>
        <v>aerobic</v>
      </c>
      <c r="BD1120" t="str">
        <f>IF(ISNUMBER(SEARCH("anaer",$AW1120)),"anaer","")</f>
        <v/>
      </c>
      <c r="BE1120" t="str">
        <f>IF(ISNUMBER(SEARCH("thickening",$AZ1120)),"thickening","")</f>
        <v>thickening</v>
      </c>
      <c r="BF1120" s="2" t="str">
        <f>IF(ISNUMBER(SEARCH("airDry",$AW1120)),"airDry","")</f>
        <v/>
      </c>
      <c r="BG1120" s="2" t="str">
        <f>IF(ISNUMBER(SEARCH("heatDry",$AY1120)),"heatDry","")</f>
        <v/>
      </c>
      <c r="BH1120" s="2" t="str">
        <f>IF(AND(ISNUMBER(SEARCH("aerobic",$AW1120)),ISNUMBER(SEARCH("anaer",$AW1120))),"Combined Aer and Anaer.","")</f>
        <v/>
      </c>
    </row>
    <row r="1121" spans="1:60" x14ac:dyDescent="0.3">
      <c r="A1121" s="4">
        <v>1119</v>
      </c>
      <c r="B1121" t="s">
        <v>5384</v>
      </c>
      <c r="C1121">
        <v>325.89999999999998</v>
      </c>
      <c r="D1121">
        <v>431.11417940701079</v>
      </c>
      <c r="E1121">
        <v>431.22735449694272</v>
      </c>
      <c r="F1121">
        <v>328.08816974809588</v>
      </c>
      <c r="G1121">
        <v>536.81838424463695</v>
      </c>
      <c r="H1121">
        <v>-77.041326365449336</v>
      </c>
      <c r="I1121">
        <v>-78.338647872071249</v>
      </c>
      <c r="J1121">
        <v>-91.19474341149224</v>
      </c>
      <c r="K1121">
        <v>-61.730164567103763</v>
      </c>
      <c r="L1121">
        <v>207.2024677213154</v>
      </c>
      <c r="M1121">
        <v>206.26226292844859</v>
      </c>
      <c r="N1121">
        <v>202.8558664245997</v>
      </c>
      <c r="O1121">
        <v>214.36417665544661</v>
      </c>
      <c r="P1121">
        <v>7.693593610830658</v>
      </c>
      <c r="Q1121">
        <v>7.775633632946672</v>
      </c>
      <c r="R1121">
        <v>6.2848695237546526</v>
      </c>
      <c r="S1121">
        <v>8.8145935422535757</v>
      </c>
      <c r="T1121">
        <v>45.028039092156988</v>
      </c>
      <c r="U1121">
        <v>45.027966764190808</v>
      </c>
      <c r="V1121">
        <v>44.996998770625567</v>
      </c>
      <c r="W1121">
        <v>45.058781489097768</v>
      </c>
      <c r="X1121">
        <v>3188.025755131529</v>
      </c>
      <c r="Y1121">
        <v>3200.1700907160562</v>
      </c>
      <c r="Z1121">
        <v>3082.5731971909372</v>
      </c>
      <c r="AA1121">
        <v>3255.284031747241</v>
      </c>
      <c r="AB1121">
        <v>657.89456337428328</v>
      </c>
      <c r="AC1121">
        <v>650.01677664913041</v>
      </c>
      <c r="AD1121">
        <v>544.534285115991</v>
      </c>
      <c r="AE1121">
        <v>805.9416847983498</v>
      </c>
      <c r="AF1121">
        <v>62.307908410121883</v>
      </c>
      <c r="AG1121">
        <v>62.02508690725216</v>
      </c>
      <c r="AH1121">
        <v>61.001347433318912</v>
      </c>
      <c r="AI1121">
        <v>64.460722100869631</v>
      </c>
      <c r="AJ1121">
        <v>0.53759177610225672</v>
      </c>
      <c r="AK1121">
        <v>0.53759172521387955</v>
      </c>
      <c r="AL1121">
        <v>0.53758459860168728</v>
      </c>
      <c r="AM1121">
        <v>0.53759898344319912</v>
      </c>
      <c r="AN1121">
        <v>0.94682810898780945</v>
      </c>
      <c r="AO1121">
        <v>0.94682810898780911</v>
      </c>
      <c r="AP1121">
        <v>0.94682810898780911</v>
      </c>
      <c r="AQ1121">
        <v>0.94682810898780911</v>
      </c>
      <c r="AR1121">
        <v>12.517596481963089</v>
      </c>
      <c r="AS1121">
        <v>12.517596481963089</v>
      </c>
      <c r="AT1121">
        <v>12.517596481963089</v>
      </c>
      <c r="AU1121">
        <v>12.517596481963089</v>
      </c>
      <c r="AV1121" t="str">
        <f>VLOOKUP(Sheet1[[#This Row],[NPDES ID2]],Combined_Sheet__Major_Only___2[[NPDES ID2]:[ECHO BFR]],3,FALSE)</f>
        <v>DE</v>
      </c>
      <c r="AW1121" t="s">
        <v>41</v>
      </c>
      <c r="AX1121" t="str">
        <f>VLOOKUP(Sheet1[[#This Row],[NPDES ID2]],Combined_Sheet__Major_Only___2[[NPDES ID2]:[ECHO BFR]],27,FALSE)</f>
        <v>-</v>
      </c>
      <c r="AY1121" t="str">
        <f>VLOOKUP(Sheet1[[#This Row],[NPDES ID2]],Combined_Sheet__Major_Only___2[[NPDES ID2]:[ECHO BFR]],28,FALSE)</f>
        <v>-</v>
      </c>
      <c r="AZ1121" t="str">
        <f>VLOOKUP(Sheet1[[#This Row],[NPDES ID2]],Combined_Sheet__Major_Only___2[[NPDES ID2]:[ECHO BFR]],29,FALSE)</f>
        <v>preliminaryOps, thickening</v>
      </c>
      <c r="BA1121">
        <f>VLOOKUP(Sheet1[[#This Row],[NPDES ID2]],Combined_Sheet__Major_Only___2[[NPDES ID2]:[ECHO BFR]],17,FALSE)</f>
        <v>38.700111</v>
      </c>
      <c r="BB1121">
        <f>VLOOKUP(Sheet1[[#This Row],[NPDES ID2]],Combined_Sheet__Major_Only___2[[NPDES ID2]:[ECHO BFR]],18,FALSE)</f>
        <v>-75.093277999999998</v>
      </c>
      <c r="BC1121" t="str">
        <f>IF(ISNUMBER(SEARCH("aerobic",$AW1121)),"aerobic","")</f>
        <v>aerobic</v>
      </c>
      <c r="BD1121" t="str">
        <f>IF(ISNUMBER(SEARCH("anaer",$AW1121)),"anaer","")</f>
        <v/>
      </c>
      <c r="BE1121" t="str">
        <f>IF(ISNUMBER(SEARCH("thickening",$AZ1121)),"thickening","")</f>
        <v>thickening</v>
      </c>
      <c r="BF1121" s="3" t="str">
        <f>IF(ISNUMBER(SEARCH("airDry",$AW1121)),"airDry","")</f>
        <v/>
      </c>
      <c r="BG1121" s="3" t="str">
        <f>IF(ISNUMBER(SEARCH("heatDry",$AY1121)),"heatDry","")</f>
        <v/>
      </c>
      <c r="BH1121" s="3" t="str">
        <f>IF(AND(ISNUMBER(SEARCH("aerobic",$AW1121)),ISNUMBER(SEARCH("anaer",$AW1121))),"Combined Aer and Anaer.","")</f>
        <v/>
      </c>
    </row>
    <row r="1122" spans="1:60" x14ac:dyDescent="0.3">
      <c r="A1122" s="4">
        <v>1120</v>
      </c>
      <c r="B1122" t="s">
        <v>5389</v>
      </c>
      <c r="C1122">
        <v>325.04399999999998</v>
      </c>
      <c r="D1122">
        <v>424.87553779279273</v>
      </c>
      <c r="E1122">
        <v>424.77746994043878</v>
      </c>
      <c r="F1122">
        <v>323.47719490788148</v>
      </c>
      <c r="G1122">
        <v>529.4468805391856</v>
      </c>
      <c r="H1122">
        <v>-76.960908193310161</v>
      </c>
      <c r="I1122">
        <v>-78.244108194536778</v>
      </c>
      <c r="J1122">
        <v>-91.260482305844548</v>
      </c>
      <c r="K1122">
        <v>-61.287456790619601</v>
      </c>
      <c r="L1122">
        <v>210.06826522874209</v>
      </c>
      <c r="M1122">
        <v>209.15598691448221</v>
      </c>
      <c r="N1122">
        <v>205.8508335996664</v>
      </c>
      <c r="O1122">
        <v>217.01712912675939</v>
      </c>
      <c r="P1122">
        <v>7.6670474888957187</v>
      </c>
      <c r="Q1122">
        <v>7.7488062389461811</v>
      </c>
      <c r="R1122">
        <v>6.2449751839586662</v>
      </c>
      <c r="S1122">
        <v>8.7747061954380108</v>
      </c>
      <c r="T1122">
        <v>42.273344090058657</v>
      </c>
      <c r="U1122">
        <v>42.273276013327333</v>
      </c>
      <c r="V1122">
        <v>42.244128231510203</v>
      </c>
      <c r="W1122">
        <v>42.302279535187758</v>
      </c>
      <c r="X1122">
        <v>2944.3281234813771</v>
      </c>
      <c r="Y1122">
        <v>2955.0553323862832</v>
      </c>
      <c r="Z1122">
        <v>2851.108119785551</v>
      </c>
      <c r="AA1122">
        <v>3003.7555441109512</v>
      </c>
      <c r="AB1122">
        <v>507.71462975204543</v>
      </c>
      <c r="AC1122">
        <v>503.71987375438601</v>
      </c>
      <c r="AD1122">
        <v>433.43345363532688</v>
      </c>
      <c r="AE1122">
        <v>601.48435316157065</v>
      </c>
      <c r="AF1122">
        <v>63.335938444730488</v>
      </c>
      <c r="AG1122">
        <v>63.060801143647083</v>
      </c>
      <c r="AH1122">
        <v>62.064836267074043</v>
      </c>
      <c r="AI1122">
        <v>65.430320053343635</v>
      </c>
      <c r="AJ1122">
        <v>0.55014893479670424</v>
      </c>
      <c r="AK1122">
        <v>0.55014888826495567</v>
      </c>
      <c r="AL1122">
        <v>0.55014237121166898</v>
      </c>
      <c r="AM1122">
        <v>0.55015552565889458</v>
      </c>
      <c r="AN1122">
        <v>0.94364329411165437</v>
      </c>
      <c r="AO1122">
        <v>0.9436432941116546</v>
      </c>
      <c r="AP1122">
        <v>0.9436432941116546</v>
      </c>
      <c r="AQ1122">
        <v>0.9436432941116546</v>
      </c>
      <c r="AR1122">
        <v>14.07458530129972</v>
      </c>
      <c r="AS1122">
        <v>14.07458530129972</v>
      </c>
      <c r="AT1122">
        <v>14.07458530129972</v>
      </c>
      <c r="AU1122">
        <v>14.07458530129972</v>
      </c>
      <c r="AV1122" t="str">
        <f>VLOOKUP(Sheet1[[#This Row],[NPDES ID2]],Combined_Sheet__Major_Only___2[[NPDES ID2]:[ECHO BFR]],3,FALSE)</f>
        <v>WA</v>
      </c>
      <c r="AW1122" t="s">
        <v>544</v>
      </c>
      <c r="AX1122" t="str">
        <f>VLOOKUP(Sheet1[[#This Row],[NPDES ID2]],Combined_Sheet__Major_Only___2[[NPDES ID2]:[ECHO BFR]],27,FALSE)</f>
        <v>other</v>
      </c>
      <c r="AY1122" t="str">
        <f>VLOOKUP(Sheet1[[#This Row],[NPDES ID2]],Combined_Sheet__Major_Only___2[[NPDES ID2]:[ECHO BFR]],28,FALSE)</f>
        <v>-</v>
      </c>
      <c r="AZ1122" t="str">
        <f>VLOOKUP(Sheet1[[#This Row],[NPDES ID2]],Combined_Sheet__Major_Only___2[[NPDES ID2]:[ECHO BFR]],29,FALSE)</f>
        <v>preliminaryOps, thickening</v>
      </c>
      <c r="BA1122">
        <f>VLOOKUP(Sheet1[[#This Row],[NPDES ID2]],Combined_Sheet__Major_Only___2[[NPDES ID2]:[ECHO BFR]],17,FALSE)</f>
        <v>48.084851999999998</v>
      </c>
      <c r="BB1122">
        <f>VLOOKUP(Sheet1[[#This Row],[NPDES ID2]],Combined_Sheet__Major_Only___2[[NPDES ID2]:[ECHO BFR]],18,FALSE)</f>
        <v>-123.063322</v>
      </c>
      <c r="BC1122" t="str">
        <f>IF(ISNUMBER(SEARCH("aerobic",$AW1122)),"aerobic","")</f>
        <v>aerobic</v>
      </c>
      <c r="BD1122" t="str">
        <f>IF(ISNUMBER(SEARCH("anaer",$AW1122)),"anaer","")</f>
        <v/>
      </c>
      <c r="BE1122" t="str">
        <f>IF(ISNUMBER(SEARCH("thickening",$AZ1122)),"thickening","")</f>
        <v>thickening</v>
      </c>
      <c r="BF1122" s="2" t="str">
        <f>IF(ISNUMBER(SEARCH("airDry",$AW1122)),"airDry","")</f>
        <v/>
      </c>
      <c r="BG1122" s="2" t="str">
        <f>IF(ISNUMBER(SEARCH("heatDry",$AY1122)),"heatDry","")</f>
        <v/>
      </c>
      <c r="BH1122" s="2" t="str">
        <f>IF(AND(ISNUMBER(SEARCH("aerobic",$AW1122)),ISNUMBER(SEARCH("anaer",$AW1122))),"Combined Aer and Anaer.","")</f>
        <v/>
      </c>
    </row>
    <row r="1123" spans="1:60" x14ac:dyDescent="0.3">
      <c r="A1123" s="4">
        <v>1121</v>
      </c>
      <c r="B1123" t="s">
        <v>5394</v>
      </c>
      <c r="C1123">
        <v>324</v>
      </c>
      <c r="D1123">
        <v>445.69111138516217</v>
      </c>
      <c r="E1123">
        <v>446.14966718687901</v>
      </c>
      <c r="F1123">
        <v>338.72140136549751</v>
      </c>
      <c r="G1123">
        <v>554.34765037841419</v>
      </c>
      <c r="H1123">
        <v>-77.163573019095665</v>
      </c>
      <c r="I1123">
        <v>-78.266486439561845</v>
      </c>
      <c r="J1123">
        <v>-90.912999931123338</v>
      </c>
      <c r="K1123">
        <v>-62.196539019431178</v>
      </c>
      <c r="L1123">
        <v>200.07459732616829</v>
      </c>
      <c r="M1123">
        <v>199.0957393162015</v>
      </c>
      <c r="N1123">
        <v>195.54893515993729</v>
      </c>
      <c r="O1123">
        <v>207.53143681289981</v>
      </c>
      <c r="P1123">
        <v>7.6595480715461699</v>
      </c>
      <c r="Q1123">
        <v>7.7255239358330057</v>
      </c>
      <c r="R1123">
        <v>6.2887952690065374</v>
      </c>
      <c r="S1123">
        <v>8.7920656566789166</v>
      </c>
      <c r="T1123">
        <v>108.0823124680564</v>
      </c>
      <c r="U1123">
        <v>108.0821428303972</v>
      </c>
      <c r="V1123">
        <v>108.0095106492977</v>
      </c>
      <c r="W1123">
        <v>108.154415535933</v>
      </c>
      <c r="X1123">
        <v>7879.1465266535351</v>
      </c>
      <c r="Y1123">
        <v>7911.5704068228988</v>
      </c>
      <c r="Z1123">
        <v>7598.1423073507658</v>
      </c>
      <c r="AA1123">
        <v>8058.508753708129</v>
      </c>
      <c r="AB1123">
        <v>1300.936093303864</v>
      </c>
      <c r="AC1123">
        <v>1292.036528383084</v>
      </c>
      <c r="AD1123">
        <v>1116.9724087252571</v>
      </c>
      <c r="AE1123">
        <v>1531.924897736096</v>
      </c>
      <c r="AF1123">
        <v>60.517752184204447</v>
      </c>
      <c r="AG1123">
        <v>60.221537233061262</v>
      </c>
      <c r="AH1123">
        <v>59.149582950918891</v>
      </c>
      <c r="AI1123">
        <v>62.772122556114851</v>
      </c>
      <c r="AJ1123">
        <v>0.51573591809115116</v>
      </c>
      <c r="AK1123">
        <v>0.51573584505340475</v>
      </c>
      <c r="AL1123">
        <v>0.51572562065210847</v>
      </c>
      <c r="AM1123">
        <v>0.51574625842109467</v>
      </c>
      <c r="AN1123">
        <v>0.97681666360437991</v>
      </c>
      <c r="AO1123">
        <v>0.9768166636043798</v>
      </c>
      <c r="AP1123">
        <v>0.9768166636043798</v>
      </c>
      <c r="AQ1123">
        <v>0.9768166636043798</v>
      </c>
      <c r="AR1123">
        <v>13.79731734654637</v>
      </c>
      <c r="AS1123">
        <v>13.79731734654637</v>
      </c>
      <c r="AT1123">
        <v>13.79731734654637</v>
      </c>
      <c r="AU1123">
        <v>13.79731734654637</v>
      </c>
      <c r="AV1123" t="str">
        <f>VLOOKUP(Sheet1[[#This Row],[NPDES ID2]],Combined_Sheet__Major_Only___2[[NPDES ID2]:[ECHO BFR]],3,FALSE)</f>
        <v>VA</v>
      </c>
      <c r="AW1123" t="s">
        <v>41</v>
      </c>
      <c r="AX1123" t="str">
        <f>VLOOKUP(Sheet1[[#This Row],[NPDES ID2]],Combined_Sheet__Major_Only___2[[NPDES ID2]:[ECHO BFR]],27,FALSE)</f>
        <v>-</v>
      </c>
      <c r="AY1123" t="str">
        <f>VLOOKUP(Sheet1[[#This Row],[NPDES ID2]],Combined_Sheet__Major_Only___2[[NPDES ID2]:[ECHO BFR]],28,FALSE)</f>
        <v>-</v>
      </c>
      <c r="AZ1123" t="str">
        <f>VLOOKUP(Sheet1[[#This Row],[NPDES ID2]],Combined_Sheet__Major_Only___2[[NPDES ID2]:[ECHO BFR]],29,FALSE)</f>
        <v>thickening</v>
      </c>
      <c r="BA1123">
        <f>VLOOKUP(Sheet1[[#This Row],[NPDES ID2]],Combined_Sheet__Major_Only___2[[NPDES ID2]:[ECHO BFR]],17,FALSE)</f>
        <v>38.372064999999999</v>
      </c>
      <c r="BB1123">
        <f>VLOOKUP(Sheet1[[#This Row],[NPDES ID2]],Combined_Sheet__Major_Only___2[[NPDES ID2]:[ECHO BFR]],18,FALSE)</f>
        <v>-77.749207999999996</v>
      </c>
      <c r="BC1123" t="str">
        <f>IF(ISNUMBER(SEARCH("aerobic",$AW1123)),"aerobic","")</f>
        <v>aerobic</v>
      </c>
      <c r="BD1123" t="str">
        <f>IF(ISNUMBER(SEARCH("anaer",$AW1123)),"anaer","")</f>
        <v/>
      </c>
      <c r="BE1123" t="str">
        <f>IF(ISNUMBER(SEARCH("thickening",$AZ1123)),"thickening","")</f>
        <v>thickening</v>
      </c>
      <c r="BF1123" s="3" t="str">
        <f>IF(ISNUMBER(SEARCH("airDry",$AW1123)),"airDry","")</f>
        <v/>
      </c>
      <c r="BG1123" s="3" t="str">
        <f>IF(ISNUMBER(SEARCH("heatDry",$AY1123)),"heatDry","")</f>
        <v/>
      </c>
      <c r="BH1123" s="3" t="str">
        <f>IF(AND(ISNUMBER(SEARCH("aerobic",$AW1123)),ISNUMBER(SEARCH("anaer",$AW1123))),"Combined Aer and Anaer.","")</f>
        <v/>
      </c>
    </row>
    <row r="1124" spans="1:60" x14ac:dyDescent="0.3">
      <c r="A1124" s="4">
        <v>1122</v>
      </c>
      <c r="B1124" t="s">
        <v>5399</v>
      </c>
      <c r="C1124">
        <v>323</v>
      </c>
      <c r="D1124">
        <v>434.0687969284271</v>
      </c>
      <c r="E1124">
        <v>434.23089187544019</v>
      </c>
      <c r="F1124">
        <v>330.16749398181872</v>
      </c>
      <c r="G1124">
        <v>540.59442453404768</v>
      </c>
      <c r="H1124">
        <v>-77.048657533718284</v>
      </c>
      <c r="I1124">
        <v>-78.339414430801327</v>
      </c>
      <c r="J1124">
        <v>-91.196135333591002</v>
      </c>
      <c r="K1124">
        <v>-61.756129366607389</v>
      </c>
      <c r="L1124">
        <v>205.22592412763521</v>
      </c>
      <c r="M1124">
        <v>204.29308684635109</v>
      </c>
      <c r="N1124">
        <v>200.91343332006491</v>
      </c>
      <c r="O1124">
        <v>212.33141710021431</v>
      </c>
      <c r="P1124">
        <v>7.6253859201205048</v>
      </c>
      <c r="Q1124">
        <v>7.706204214981665</v>
      </c>
      <c r="R1124">
        <v>6.2298671118748068</v>
      </c>
      <c r="S1124">
        <v>8.7368098428588201</v>
      </c>
      <c r="T1124">
        <v>47.862475720405023</v>
      </c>
      <c r="U1124">
        <v>47.862399018141218</v>
      </c>
      <c r="V1124">
        <v>47.829558122187123</v>
      </c>
      <c r="W1124">
        <v>47.895077375955758</v>
      </c>
      <c r="X1124">
        <v>3390.902316098754</v>
      </c>
      <c r="Y1124">
        <v>3403.8440662663838</v>
      </c>
      <c r="Z1124">
        <v>3278.5436703011828</v>
      </c>
      <c r="AA1124">
        <v>3462.564125002722</v>
      </c>
      <c r="AB1124">
        <v>570.37111635991835</v>
      </c>
      <c r="AC1124">
        <v>566.1977649396888</v>
      </c>
      <c r="AD1124">
        <v>488.62135158460421</v>
      </c>
      <c r="AE1124">
        <v>672.75842348281117</v>
      </c>
      <c r="AF1124">
        <v>62.267569398465803</v>
      </c>
      <c r="AG1124">
        <v>61.984450716230747</v>
      </c>
      <c r="AH1124">
        <v>60.959592916449843</v>
      </c>
      <c r="AI1124">
        <v>64.422708179244964</v>
      </c>
      <c r="AJ1124">
        <v>0.53709913205296289</v>
      </c>
      <c r="AK1124">
        <v>0.53709908427955277</v>
      </c>
      <c r="AL1124">
        <v>0.53709239357351612</v>
      </c>
      <c r="AM1124">
        <v>0.5371058985412317</v>
      </c>
      <c r="AN1124">
        <v>0.94975002465101899</v>
      </c>
      <c r="AO1124">
        <v>0.94975002465101865</v>
      </c>
      <c r="AP1124">
        <v>0.94975002465101865</v>
      </c>
      <c r="AQ1124">
        <v>0.94975002465101865</v>
      </c>
      <c r="AR1124">
        <v>14.0407794087211</v>
      </c>
      <c r="AS1124">
        <v>14.0407794087211</v>
      </c>
      <c r="AT1124">
        <v>14.0407794087211</v>
      </c>
      <c r="AU1124">
        <v>14.0407794087211</v>
      </c>
      <c r="AV1124" t="str">
        <f>VLOOKUP(Sheet1[[#This Row],[NPDES ID2]],Combined_Sheet__Major_Only___2[[NPDES ID2]:[ECHO BFR]],3,FALSE)</f>
        <v>GA</v>
      </c>
      <c r="AW1124" t="s">
        <v>41</v>
      </c>
      <c r="AX1124" t="str">
        <f>VLOOKUP(Sheet1[[#This Row],[NPDES ID2]],Combined_Sheet__Major_Only___2[[NPDES ID2]:[ECHO BFR]],27,FALSE)</f>
        <v>-</v>
      </c>
      <c r="AY1124" t="str">
        <f>VLOOKUP(Sheet1[[#This Row],[NPDES ID2]],Combined_Sheet__Major_Only___2[[NPDES ID2]:[ECHO BFR]],28,FALSE)</f>
        <v>-</v>
      </c>
      <c r="AZ1124" t="str">
        <f>VLOOKUP(Sheet1[[#This Row],[NPDES ID2]],Combined_Sheet__Major_Only___2[[NPDES ID2]:[ECHO BFR]],29,FALSE)</f>
        <v>thickening</v>
      </c>
      <c r="BA1124">
        <f>VLOOKUP(Sheet1[[#This Row],[NPDES ID2]],Combined_Sheet__Major_Only___2[[NPDES ID2]:[ECHO BFR]],17,FALSE)</f>
        <v>33.003754999999998</v>
      </c>
      <c r="BB1124">
        <f>VLOOKUP(Sheet1[[#This Row],[NPDES ID2]],Combined_Sheet__Major_Only___2[[NPDES ID2]:[ECHO BFR]],18,FALSE)</f>
        <v>-82.461841000000007</v>
      </c>
      <c r="BC1124" t="str">
        <f>IF(ISNUMBER(SEARCH("aerobic",$AW1124)),"aerobic","")</f>
        <v>aerobic</v>
      </c>
      <c r="BD1124" t="str">
        <f>IF(ISNUMBER(SEARCH("anaer",$AW1124)),"anaer","")</f>
        <v/>
      </c>
      <c r="BE1124" t="str">
        <f>IF(ISNUMBER(SEARCH("thickening",$AZ1124)),"thickening","")</f>
        <v>thickening</v>
      </c>
      <c r="BF1124" s="2" t="str">
        <f>IF(ISNUMBER(SEARCH("airDry",$AW1124)),"airDry","")</f>
        <v/>
      </c>
      <c r="BG1124" s="2" t="str">
        <f>IF(ISNUMBER(SEARCH("heatDry",$AY1124)),"heatDry","")</f>
        <v/>
      </c>
      <c r="BH1124" s="2" t="str">
        <f>IF(AND(ISNUMBER(SEARCH("aerobic",$AW1124)),ISNUMBER(SEARCH("anaer",$AW1124))),"Combined Aer and Anaer.","")</f>
        <v/>
      </c>
    </row>
    <row r="1125" spans="1:60" x14ac:dyDescent="0.3">
      <c r="A1125" s="4">
        <v>1123</v>
      </c>
      <c r="B1125" t="s">
        <v>5403</v>
      </c>
      <c r="C1125">
        <v>319.85000000000002</v>
      </c>
      <c r="D1125">
        <v>410.56938257773407</v>
      </c>
      <c r="E1125">
        <v>409.90638783755918</v>
      </c>
      <c r="F1125">
        <v>312.78577162473368</v>
      </c>
      <c r="G1125">
        <v>512.75608064793585</v>
      </c>
      <c r="H1125">
        <v>-76.709454575563541</v>
      </c>
      <c r="I1125">
        <v>-78.018532576380153</v>
      </c>
      <c r="J1125">
        <v>-90.75329413103384</v>
      </c>
      <c r="K1125">
        <v>-59.987740194064607</v>
      </c>
      <c r="L1125">
        <v>216.30263551100111</v>
      </c>
      <c r="M1125">
        <v>215.4766163188246</v>
      </c>
      <c r="N1125">
        <v>212.48392703436261</v>
      </c>
      <c r="O1125">
        <v>222.5945547881135</v>
      </c>
      <c r="P1125">
        <v>7.5263549325265959</v>
      </c>
      <c r="Q1125">
        <v>7.6202945909964441</v>
      </c>
      <c r="R1125">
        <v>6.072522421314666</v>
      </c>
      <c r="S1125">
        <v>8.6732912224469363</v>
      </c>
      <c r="T1125">
        <v>43.124344435792437</v>
      </c>
      <c r="U1125">
        <v>43.124275045738841</v>
      </c>
      <c r="V1125">
        <v>43.09456495091581</v>
      </c>
      <c r="W1125">
        <v>43.153838097571771</v>
      </c>
      <c r="X1125">
        <v>2870.2294700472921</v>
      </c>
      <c r="Y1125">
        <v>2879.3980311966939</v>
      </c>
      <c r="Z1125">
        <v>2790.3136889899838</v>
      </c>
      <c r="AA1125">
        <v>2921.1224052145981</v>
      </c>
      <c r="AB1125">
        <v>528.38184650614676</v>
      </c>
      <c r="AC1125">
        <v>523.89055923706064</v>
      </c>
      <c r="AD1125">
        <v>446.7873409291679</v>
      </c>
      <c r="AE1125">
        <v>633.58241109458174</v>
      </c>
      <c r="AF1125">
        <v>66.274626891425754</v>
      </c>
      <c r="AG1125">
        <v>66.021449910104536</v>
      </c>
      <c r="AH1125">
        <v>65.105060045997348</v>
      </c>
      <c r="AI1125">
        <v>68.201723630275467</v>
      </c>
      <c r="AJ1125">
        <v>0.58606706821235521</v>
      </c>
      <c r="AK1125">
        <v>0.58606701931668126</v>
      </c>
      <c r="AL1125">
        <v>0.58606017111404884</v>
      </c>
      <c r="AM1125">
        <v>0.58607399397253801</v>
      </c>
      <c r="AN1125">
        <v>0.94466715581024685</v>
      </c>
      <c r="AO1125">
        <v>0.94466715581024641</v>
      </c>
      <c r="AP1125">
        <v>0.94466715581024641</v>
      </c>
      <c r="AQ1125">
        <v>0.94466715581024641</v>
      </c>
      <c r="AR1125">
        <v>14.18286652085288</v>
      </c>
      <c r="AS1125">
        <v>14.18286652085288</v>
      </c>
      <c r="AT1125">
        <v>14.18286652085288</v>
      </c>
      <c r="AU1125">
        <v>14.18286652085288</v>
      </c>
      <c r="AV1125" t="str">
        <f>VLOOKUP(Sheet1[[#This Row],[NPDES ID2]],Combined_Sheet__Major_Only___2[[NPDES ID2]:[ECHO BFR]],3,FALSE)</f>
        <v>CA</v>
      </c>
      <c r="AW1125" t="s">
        <v>12181</v>
      </c>
      <c r="AX1125" t="str">
        <f>VLOOKUP(Sheet1[[#This Row],[NPDES ID2]],Combined_Sheet__Major_Only___2[[NPDES ID2]:[ECHO BFR]],27,FALSE)</f>
        <v>-</v>
      </c>
      <c r="AY1125" t="str">
        <f>VLOOKUP(Sheet1[[#This Row],[NPDES ID2]],Combined_Sheet__Major_Only___2[[NPDES ID2]:[ECHO BFR]],28,FALSE)</f>
        <v>-</v>
      </c>
      <c r="AZ1125" t="str">
        <f>VLOOKUP(Sheet1[[#This Row],[NPDES ID2]],Combined_Sheet__Major_Only___2[[NPDES ID2]:[ECHO BFR]],29,FALSE)</f>
        <v>thickening</v>
      </c>
      <c r="BA1125">
        <f>VLOOKUP(Sheet1[[#This Row],[NPDES ID2]],Combined_Sheet__Major_Only___2[[NPDES ID2]:[ECHO BFR]],17,FALSE)</f>
        <v>38.045309000000003</v>
      </c>
      <c r="BB1125">
        <f>VLOOKUP(Sheet1[[#This Row],[NPDES ID2]],Combined_Sheet__Major_Only___2[[NPDES ID2]:[ECHO BFR]],18,FALSE)</f>
        <v>-122.15088299999999</v>
      </c>
      <c r="BC1125" t="str">
        <f>IF(ISNUMBER(SEARCH("aerobic",$AW1125)),"aerobic","")</f>
        <v/>
      </c>
      <c r="BD1125" t="str">
        <f>IF(ISNUMBER(SEARCH("anaer",$AW1125)),"anaer","")</f>
        <v>anaer</v>
      </c>
      <c r="BE1125" t="str">
        <f>IF(ISNUMBER(SEARCH("thickening",$AZ1125)),"thickening","")</f>
        <v>thickening</v>
      </c>
      <c r="BF1125" s="3" t="str">
        <f>IF(ISNUMBER(SEARCH("airDry",$AW1125)),"airDry","")</f>
        <v/>
      </c>
      <c r="BG1125" s="3" t="str">
        <f>IF(ISNUMBER(SEARCH("heatDry",$AY1125)),"heatDry","")</f>
        <v/>
      </c>
      <c r="BH1125" s="3" t="str">
        <f>IF(AND(ISNUMBER(SEARCH("aerobic",$AW1125)),ISNUMBER(SEARCH("anaer",$AW1125))),"Combined Aer and Anaer.","")</f>
        <v/>
      </c>
    </row>
    <row r="1126" spans="1:60" x14ac:dyDescent="0.3">
      <c r="A1126" s="4">
        <v>1124</v>
      </c>
      <c r="B1126" t="s">
        <v>5408</v>
      </c>
      <c r="C1126">
        <v>319</v>
      </c>
      <c r="D1126">
        <v>539.46616436787826</v>
      </c>
      <c r="E1126">
        <v>541.69306727345418</v>
      </c>
      <c r="F1126">
        <v>408.65426287466261</v>
      </c>
      <c r="G1126">
        <v>670.42084370690782</v>
      </c>
      <c r="H1126">
        <v>-77.933977427378807</v>
      </c>
      <c r="I1126">
        <v>-77.823634988331975</v>
      </c>
      <c r="J1126">
        <v>-90.518336994012955</v>
      </c>
      <c r="K1126">
        <v>-65.418087296674685</v>
      </c>
      <c r="L1126">
        <v>164.58774474168979</v>
      </c>
      <c r="M1126">
        <v>163.38269293995549</v>
      </c>
      <c r="N1126">
        <v>159.01657115749421</v>
      </c>
      <c r="O1126">
        <v>173.7671816894821</v>
      </c>
      <c r="P1126">
        <v>7.5959164959097674</v>
      </c>
      <c r="Q1126">
        <v>7.5637196580589467</v>
      </c>
      <c r="R1126">
        <v>6.4625273771552534</v>
      </c>
      <c r="S1126">
        <v>8.6291080375526175</v>
      </c>
      <c r="T1126">
        <v>91.710728266667843</v>
      </c>
      <c r="U1126">
        <v>91.710583894763843</v>
      </c>
      <c r="V1126">
        <v>91.648769517405128</v>
      </c>
      <c r="W1126">
        <v>91.772092336684381</v>
      </c>
      <c r="X1126">
        <v>8005.3444802096237</v>
      </c>
      <c r="Y1126">
        <v>8054.2014692873217</v>
      </c>
      <c r="Z1126">
        <v>7581.1587737838981</v>
      </c>
      <c r="AA1126">
        <v>8279.0485127530865</v>
      </c>
      <c r="AB1126">
        <v>1898.3662262292451</v>
      </c>
      <c r="AC1126">
        <v>1856.048155861846</v>
      </c>
      <c r="AD1126">
        <v>1523.34421723576</v>
      </c>
      <c r="AE1126">
        <v>2474.6069047672609</v>
      </c>
      <c r="AF1126">
        <v>50.564180718735727</v>
      </c>
      <c r="AG1126">
        <v>50.193853017751167</v>
      </c>
      <c r="AH1126">
        <v>48.853247170041399</v>
      </c>
      <c r="AI1126">
        <v>53.383256867887212</v>
      </c>
      <c r="AJ1126">
        <v>0.39450212340907642</v>
      </c>
      <c r="AK1126">
        <v>0.39450206572435198</v>
      </c>
      <c r="AL1126">
        <v>0.39449399087738102</v>
      </c>
      <c r="AM1126">
        <v>0.39451028982054531</v>
      </c>
      <c r="AN1126">
        <v>0.97283935072446071</v>
      </c>
      <c r="AO1126">
        <v>0.97283935072446082</v>
      </c>
      <c r="AP1126">
        <v>0.97283935072446082</v>
      </c>
      <c r="AQ1126">
        <v>0.97283935072446082</v>
      </c>
      <c r="AR1126">
        <v>9.4516407989863076</v>
      </c>
      <c r="AS1126">
        <v>9.4516407989863094</v>
      </c>
      <c r="AT1126">
        <v>9.4516407989863094</v>
      </c>
      <c r="AU1126">
        <v>9.4516407989863094</v>
      </c>
      <c r="AV1126" t="str">
        <f>VLOOKUP(Sheet1[[#This Row],[NPDES ID2]],Combined_Sheet__Major_Only___2[[NPDES ID2]:[ECHO BFR]],3,FALSE)</f>
        <v>NY</v>
      </c>
      <c r="AW1126" t="s">
        <v>54</v>
      </c>
      <c r="AX1126" t="str">
        <f>VLOOKUP(Sheet1[[#This Row],[NPDES ID2]],Combined_Sheet__Major_Only___2[[NPDES ID2]:[ECHO BFR]],27,FALSE)</f>
        <v>-</v>
      </c>
      <c r="AY1126" t="str">
        <f>VLOOKUP(Sheet1[[#This Row],[NPDES ID2]],Combined_Sheet__Major_Only___2[[NPDES ID2]:[ECHO BFR]],28,FALSE)</f>
        <v>-</v>
      </c>
      <c r="AZ1126" t="str">
        <f>VLOOKUP(Sheet1[[#This Row],[NPDES ID2]],Combined_Sheet__Major_Only___2[[NPDES ID2]:[ECHO BFR]],29,FALSE)</f>
        <v>preliminaryOps, thickening</v>
      </c>
      <c r="BA1126">
        <f>VLOOKUP(Sheet1[[#This Row],[NPDES ID2]],Combined_Sheet__Major_Only___2[[NPDES ID2]:[ECHO BFR]],17,FALSE)</f>
        <v>43.469444000000003</v>
      </c>
      <c r="BB1126">
        <f>VLOOKUP(Sheet1[[#This Row],[NPDES ID2]],Combined_Sheet__Major_Only___2[[NPDES ID2]:[ECHO BFR]],18,FALSE)</f>
        <v>-76.498056000000005</v>
      </c>
      <c r="BC1126" t="str">
        <f>IF(ISNUMBER(SEARCH("aerobic",$AW1126)),"aerobic","")</f>
        <v/>
      </c>
      <c r="BD1126" t="str">
        <f>IF(ISNUMBER(SEARCH("anaer",$AW1126)),"anaer","")</f>
        <v/>
      </c>
      <c r="BE1126" t="str">
        <f>IF(ISNUMBER(SEARCH("thickening",$AZ1126)),"thickening","")</f>
        <v>thickening</v>
      </c>
      <c r="BF1126" s="2" t="str">
        <f>IF(ISNUMBER(SEARCH("airDry",$AW1126)),"airDry","")</f>
        <v/>
      </c>
      <c r="BG1126" s="2" t="str">
        <f>IF(ISNUMBER(SEARCH("heatDry",$AY1126)),"heatDry","")</f>
        <v/>
      </c>
      <c r="BH1126" s="2" t="str">
        <f>IF(AND(ISNUMBER(SEARCH("aerobic",$AW1126)),ISNUMBER(SEARCH("anaer",$AW1126))),"Combined Aer and Anaer.","")</f>
        <v/>
      </c>
    </row>
    <row r="1127" spans="1:60" x14ac:dyDescent="0.3">
      <c r="A1127" s="4">
        <v>1125</v>
      </c>
      <c r="B1127" t="s">
        <v>5412</v>
      </c>
      <c r="C1127">
        <v>318.56</v>
      </c>
      <c r="D1127">
        <v>571.13714124178921</v>
      </c>
      <c r="E1127">
        <v>575.14122895635478</v>
      </c>
      <c r="F1127">
        <v>432.40583726039551</v>
      </c>
      <c r="G1127">
        <v>712.49979932483984</v>
      </c>
      <c r="H1127">
        <v>-77.990198330042446</v>
      </c>
      <c r="I1127">
        <v>-77.431480653474182</v>
      </c>
      <c r="J1127">
        <v>-89.968595509444441</v>
      </c>
      <c r="K1127">
        <v>-66.647915841859643</v>
      </c>
      <c r="L1127">
        <v>155.42735102490639</v>
      </c>
      <c r="M1127">
        <v>154.15791104224041</v>
      </c>
      <c r="N1127">
        <v>149.55675162403571</v>
      </c>
      <c r="O1127">
        <v>165.1006257085767</v>
      </c>
      <c r="P1127">
        <v>7.5981601724681438</v>
      </c>
      <c r="Q1127">
        <v>7.5676806362989097</v>
      </c>
      <c r="R1127">
        <v>6.5546599025765504</v>
      </c>
      <c r="S1127">
        <v>8.6209553565005166</v>
      </c>
      <c r="T1127">
        <v>343.9275615936653</v>
      </c>
      <c r="U1127">
        <v>343.92702798339087</v>
      </c>
      <c r="V1127">
        <v>343.69855702781109</v>
      </c>
      <c r="W1127">
        <v>344.15436817676118</v>
      </c>
      <c r="X1127">
        <v>31752.89763923889</v>
      </c>
      <c r="Y1127">
        <v>31967.814690583091</v>
      </c>
      <c r="Z1127">
        <v>29881.197500113201</v>
      </c>
      <c r="AA1127">
        <v>32965.843631747703</v>
      </c>
      <c r="AB1127">
        <v>9209.4323579640586</v>
      </c>
      <c r="AC1127">
        <v>8887.373060116417</v>
      </c>
      <c r="AD1127">
        <v>7023.5300041599676</v>
      </c>
      <c r="AE1127">
        <v>12789.60943936221</v>
      </c>
      <c r="AF1127">
        <v>47.817550514235442</v>
      </c>
      <c r="AG1127">
        <v>47.426734730795268</v>
      </c>
      <c r="AH1127">
        <v>46.012913813276647</v>
      </c>
      <c r="AI1127">
        <v>50.791180884563587</v>
      </c>
      <c r="AJ1127">
        <v>0.36115464168792738</v>
      </c>
      <c r="AK1127">
        <v>0.36115451032540941</v>
      </c>
      <c r="AL1127">
        <v>0.36113615586045822</v>
      </c>
      <c r="AM1127">
        <v>0.36117320518545432</v>
      </c>
      <c r="AN1127">
        <v>0.99254442810602439</v>
      </c>
      <c r="AO1127">
        <v>0.99254442810602428</v>
      </c>
      <c r="AP1127">
        <v>0.99254442810602428</v>
      </c>
      <c r="AQ1127">
        <v>0.99254442810602428</v>
      </c>
      <c r="AR1127">
        <v>8.128408614851498</v>
      </c>
      <c r="AS1127">
        <v>8.128408614851498</v>
      </c>
      <c r="AT1127">
        <v>8.128408614851498</v>
      </c>
      <c r="AU1127">
        <v>8.128408614851498</v>
      </c>
      <c r="AV1127" t="str">
        <f>VLOOKUP(Sheet1[[#This Row],[NPDES ID2]],Combined_Sheet__Major_Only___2[[NPDES ID2]:[ECHO BFR]],3,FALSE)</f>
        <v>IL</v>
      </c>
      <c r="AW1127" t="s">
        <v>54</v>
      </c>
      <c r="AX1127" t="str">
        <f>VLOOKUP(Sheet1[[#This Row],[NPDES ID2]],Combined_Sheet__Major_Only___2[[NPDES ID2]:[ECHO BFR]],27,FALSE)</f>
        <v>-</v>
      </c>
      <c r="AY1127" t="str">
        <f>VLOOKUP(Sheet1[[#This Row],[NPDES ID2]],Combined_Sheet__Major_Only___2[[NPDES ID2]:[ECHO BFR]],28,FALSE)</f>
        <v>-</v>
      </c>
      <c r="AZ1127" t="str">
        <f>VLOOKUP(Sheet1[[#This Row],[NPDES ID2]],Combined_Sheet__Major_Only___2[[NPDES ID2]:[ECHO BFR]],29,FALSE)</f>
        <v>preliminaryOps</v>
      </c>
      <c r="BA1127">
        <f>VLOOKUP(Sheet1[[#This Row],[NPDES ID2]],Combined_Sheet__Major_Only___2[[NPDES ID2]:[ECHO BFR]],17,FALSE)</f>
        <v>41.451372999999997</v>
      </c>
      <c r="BB1127">
        <f>VLOOKUP(Sheet1[[#This Row],[NPDES ID2]],Combined_Sheet__Major_Only___2[[NPDES ID2]:[ECHO BFR]],18,FALSE)</f>
        <v>-90.581746999999993</v>
      </c>
      <c r="BC1127" t="str">
        <f>IF(ISNUMBER(SEARCH("aerobic",$AW1127)),"aerobic","")</f>
        <v/>
      </c>
      <c r="BD1127" t="str">
        <f>IF(ISNUMBER(SEARCH("anaer",$AW1127)),"anaer","")</f>
        <v/>
      </c>
      <c r="BE1127" t="str">
        <f>IF(ISNUMBER(SEARCH("thickening",$AZ1127)),"thickening","")</f>
        <v/>
      </c>
      <c r="BF1127" s="3" t="str">
        <f>IF(ISNUMBER(SEARCH("airDry",$AW1127)),"airDry","")</f>
        <v/>
      </c>
      <c r="BG1127" s="3" t="str">
        <f>IF(ISNUMBER(SEARCH("heatDry",$AY1127)),"heatDry","")</f>
        <v/>
      </c>
      <c r="BH1127" s="3" t="str">
        <f>IF(AND(ISNUMBER(SEARCH("aerobic",$AW1127)),ISNUMBER(SEARCH("anaer",$AW1127))),"Combined Aer and Anaer.","")</f>
        <v/>
      </c>
    </row>
    <row r="1128" spans="1:60" x14ac:dyDescent="0.3">
      <c r="A1128" s="4">
        <v>1126</v>
      </c>
      <c r="B1128" t="s">
        <v>5416</v>
      </c>
      <c r="C1128">
        <v>316.54000000000002</v>
      </c>
      <c r="D1128">
        <v>464.69833043425803</v>
      </c>
      <c r="E1128">
        <v>465.5870215373202</v>
      </c>
      <c r="F1128">
        <v>352.39102734325229</v>
      </c>
      <c r="G1128">
        <v>577.6426017681265</v>
      </c>
      <c r="H1128">
        <v>-77.30536948349318</v>
      </c>
      <c r="I1128">
        <v>-78.335788942529263</v>
      </c>
      <c r="J1128">
        <v>-90.730412864395078</v>
      </c>
      <c r="K1128">
        <v>-62.631133401853283</v>
      </c>
      <c r="L1128">
        <v>190.54415576557579</v>
      </c>
      <c r="M1128">
        <v>189.5510640554707</v>
      </c>
      <c r="N1128">
        <v>185.95296431678591</v>
      </c>
      <c r="O1128">
        <v>198.1088914021658</v>
      </c>
      <c r="P1128">
        <v>7.4920922097008882</v>
      </c>
      <c r="Q1128">
        <v>7.557441262145316</v>
      </c>
      <c r="R1128">
        <v>6.1935214915510306</v>
      </c>
      <c r="S1128">
        <v>8.6194634738678371</v>
      </c>
      <c r="T1128">
        <v>79.977937675657756</v>
      </c>
      <c r="U1128">
        <v>79.977811410603422</v>
      </c>
      <c r="V1128">
        <v>79.923749674918511</v>
      </c>
      <c r="W1128">
        <v>80.031605580691121</v>
      </c>
      <c r="X1128">
        <v>5981.3051429269944</v>
      </c>
      <c r="Y1128">
        <v>6007.4911923289328</v>
      </c>
      <c r="Z1128">
        <v>5754.2423814526237</v>
      </c>
      <c r="AA1128">
        <v>6126.423142246701</v>
      </c>
      <c r="AB1128">
        <v>927.32716298322896</v>
      </c>
      <c r="AC1128">
        <v>922.05407817940181</v>
      </c>
      <c r="AD1128">
        <v>803.17643205760464</v>
      </c>
      <c r="AE1128">
        <v>1083.590072328203</v>
      </c>
      <c r="AF1128">
        <v>58.993069086801952</v>
      </c>
      <c r="AG1128">
        <v>58.685499526342007</v>
      </c>
      <c r="AH1128">
        <v>57.572198491439593</v>
      </c>
      <c r="AI1128">
        <v>61.334233451579557</v>
      </c>
      <c r="AJ1128">
        <v>0.49713229293377098</v>
      </c>
      <c r="AK1128">
        <v>0.49713223617113472</v>
      </c>
      <c r="AL1128">
        <v>0.49712428822845561</v>
      </c>
      <c r="AM1128">
        <v>0.49714033094422277</v>
      </c>
      <c r="AN1128">
        <v>0.96903185299700723</v>
      </c>
      <c r="AO1128">
        <v>0.96903185299700711</v>
      </c>
      <c r="AP1128">
        <v>0.96903185299700711</v>
      </c>
      <c r="AQ1128">
        <v>0.96903185299700711</v>
      </c>
      <c r="AR1128">
        <v>13.970624363556229</v>
      </c>
      <c r="AS1128">
        <v>13.970624363556229</v>
      </c>
      <c r="AT1128">
        <v>13.970624363556229</v>
      </c>
      <c r="AU1128">
        <v>13.970624363556229</v>
      </c>
      <c r="AV1128" t="str">
        <f>VLOOKUP(Sheet1[[#This Row],[NPDES ID2]],Combined_Sheet__Major_Only___2[[NPDES ID2]:[ECHO BFR]],3,FALSE)</f>
        <v>TX</v>
      </c>
      <c r="AW1128" t="s">
        <v>41</v>
      </c>
      <c r="AX1128" t="str">
        <f>VLOOKUP(Sheet1[[#This Row],[NPDES ID2]],Combined_Sheet__Major_Only___2[[NPDES ID2]:[ECHO BFR]],27,FALSE)</f>
        <v>-</v>
      </c>
      <c r="AY1128" t="str">
        <f>VLOOKUP(Sheet1[[#This Row],[NPDES ID2]],Combined_Sheet__Major_Only___2[[NPDES ID2]:[ECHO BFR]],28,FALSE)</f>
        <v>highTempCompost</v>
      </c>
      <c r="AZ1128" t="str">
        <f>VLOOKUP(Sheet1[[#This Row],[NPDES ID2]],Combined_Sheet__Major_Only___2[[NPDES ID2]:[ECHO BFR]],29,FALSE)</f>
        <v>thickening</v>
      </c>
      <c r="BA1128">
        <f>VLOOKUP(Sheet1[[#This Row],[NPDES ID2]],Combined_Sheet__Major_Only___2[[NPDES ID2]:[ECHO BFR]],17,FALSE)</f>
        <v>30.02589</v>
      </c>
      <c r="BB1128">
        <f>VLOOKUP(Sheet1[[#This Row],[NPDES ID2]],Combined_Sheet__Major_Only___2[[NPDES ID2]:[ECHO BFR]],18,FALSE)</f>
        <v>-95.617130000000003</v>
      </c>
      <c r="BC1128" t="str">
        <f>IF(ISNUMBER(SEARCH("aerobic",$AW1128)),"aerobic","")</f>
        <v>aerobic</v>
      </c>
      <c r="BD1128" t="str">
        <f>IF(ISNUMBER(SEARCH("anaer",$AW1128)),"anaer","")</f>
        <v/>
      </c>
      <c r="BE1128" t="str">
        <f>IF(ISNUMBER(SEARCH("thickening",$AZ1128)),"thickening","")</f>
        <v>thickening</v>
      </c>
      <c r="BF1128" s="2" t="str">
        <f>IF(ISNUMBER(SEARCH("airDry",$AW1128)),"airDry","")</f>
        <v/>
      </c>
      <c r="BG1128" s="2" t="str">
        <f>IF(ISNUMBER(SEARCH("heatDry",$AY1128)),"heatDry","")</f>
        <v/>
      </c>
      <c r="BH1128" s="2" t="str">
        <f>IF(AND(ISNUMBER(SEARCH("aerobic",$AW1128)),ISNUMBER(SEARCH("anaer",$AW1128))),"Combined Aer and Anaer.","")</f>
        <v/>
      </c>
    </row>
    <row r="1129" spans="1:60" x14ac:dyDescent="0.3">
      <c r="A1129" s="4">
        <v>1127</v>
      </c>
      <c r="B1129" t="s">
        <v>5420</v>
      </c>
      <c r="C1129">
        <v>316.3</v>
      </c>
      <c r="D1129">
        <v>454.76895435505969</v>
      </c>
      <c r="E1129">
        <v>455.39375979378588</v>
      </c>
      <c r="F1129">
        <v>345.12642616069849</v>
      </c>
      <c r="G1129">
        <v>565.86387438036206</v>
      </c>
      <c r="H1129">
        <v>-77.193522356347771</v>
      </c>
      <c r="I1129">
        <v>-78.280947470894006</v>
      </c>
      <c r="J1129">
        <v>-90.910421490008076</v>
      </c>
      <c r="K1129">
        <v>-62.269898332385473</v>
      </c>
      <c r="L1129">
        <v>194.65144266743491</v>
      </c>
      <c r="M1129">
        <v>193.69083322043909</v>
      </c>
      <c r="N1129">
        <v>190.2103379999995</v>
      </c>
      <c r="O1129">
        <v>201.96890793954299</v>
      </c>
      <c r="P1129">
        <v>7.4787555582671246</v>
      </c>
      <c r="Q1129">
        <v>7.5407143879378191</v>
      </c>
      <c r="R1129">
        <v>6.1441511998119589</v>
      </c>
      <c r="S1129">
        <v>8.5863711270929812</v>
      </c>
      <c r="T1129">
        <v>87.608442142050222</v>
      </c>
      <c r="U1129">
        <v>87.608304101076413</v>
      </c>
      <c r="V1129">
        <v>87.549200379304764</v>
      </c>
      <c r="W1129">
        <v>87.667115303149714</v>
      </c>
      <c r="X1129">
        <v>6408.5793934403464</v>
      </c>
      <c r="Y1129">
        <v>6435.1693477800909</v>
      </c>
      <c r="Z1129">
        <v>6178.078205803653</v>
      </c>
      <c r="AA1129">
        <v>6555.7377191869446</v>
      </c>
      <c r="AB1129">
        <v>1024.9369083843831</v>
      </c>
      <c r="AC1129">
        <v>1018.492520375522</v>
      </c>
      <c r="AD1129">
        <v>884.10588658257723</v>
      </c>
      <c r="AE1129">
        <v>1201.0781123737429</v>
      </c>
      <c r="AF1129">
        <v>60.310483105682223</v>
      </c>
      <c r="AG1129">
        <v>60.012736117228272</v>
      </c>
      <c r="AH1129">
        <v>58.935080070588498</v>
      </c>
      <c r="AI1129">
        <v>62.576746077554233</v>
      </c>
      <c r="AJ1129">
        <v>0.51320628288342274</v>
      </c>
      <c r="AK1129">
        <v>0.51320622118532122</v>
      </c>
      <c r="AL1129">
        <v>0.51319758262071213</v>
      </c>
      <c r="AM1129">
        <v>0.51321501935390423</v>
      </c>
      <c r="AN1129">
        <v>0.97161931679816915</v>
      </c>
      <c r="AO1129">
        <v>0.97161931679816949</v>
      </c>
      <c r="AP1129">
        <v>0.97161931679816949</v>
      </c>
      <c r="AQ1129">
        <v>0.97161931679816949</v>
      </c>
      <c r="AR1129">
        <v>14.01548687175811</v>
      </c>
      <c r="AS1129">
        <v>14.01548687175811</v>
      </c>
      <c r="AT1129">
        <v>14.01548687175811</v>
      </c>
      <c r="AU1129">
        <v>14.01548687175811</v>
      </c>
      <c r="AV1129" t="str">
        <f>VLOOKUP(Sheet1[[#This Row],[NPDES ID2]],Combined_Sheet__Major_Only___2[[NPDES ID2]:[ECHO BFR]],3,FALSE)</f>
        <v>CA</v>
      </c>
      <c r="AW1129" t="s">
        <v>41</v>
      </c>
      <c r="AX1129" t="str">
        <f>VLOOKUP(Sheet1[[#This Row],[NPDES ID2]],Combined_Sheet__Major_Only___2[[NPDES ID2]:[ECHO BFR]],27,FALSE)</f>
        <v>tempSludgeStore</v>
      </c>
      <c r="AY1129" t="str">
        <f>VLOOKUP(Sheet1[[#This Row],[NPDES ID2]],Combined_Sheet__Major_Only___2[[NPDES ID2]:[ECHO BFR]],28,FALSE)</f>
        <v>highTempCompost</v>
      </c>
      <c r="AZ1129" t="str">
        <f>VLOOKUP(Sheet1[[#This Row],[NPDES ID2]],Combined_Sheet__Major_Only___2[[NPDES ID2]:[ECHO BFR]],29,FALSE)</f>
        <v>thickening, preliminaryOps</v>
      </c>
      <c r="BA1129">
        <f>VLOOKUP(Sheet1[[#This Row],[NPDES ID2]],Combined_Sheet__Major_Only___2[[NPDES ID2]:[ECHO BFR]],17,FALSE)</f>
        <v>33.367899999999999</v>
      </c>
      <c r="BB1129">
        <f>VLOOKUP(Sheet1[[#This Row],[NPDES ID2]],Combined_Sheet__Major_Only___2[[NPDES ID2]:[ECHO BFR]],18,FALSE)</f>
        <v>-117.25796</v>
      </c>
      <c r="BC1129" t="str">
        <f>IF(ISNUMBER(SEARCH("aerobic",$AW1129)),"aerobic","")</f>
        <v>aerobic</v>
      </c>
      <c r="BD1129" t="str">
        <f>IF(ISNUMBER(SEARCH("anaer",$AW1129)),"anaer","")</f>
        <v/>
      </c>
      <c r="BE1129" t="str">
        <f>IF(ISNUMBER(SEARCH("thickening",$AZ1129)),"thickening","")</f>
        <v>thickening</v>
      </c>
      <c r="BF1129" s="3" t="str">
        <f>IF(ISNUMBER(SEARCH("airDry",$AW1129)),"airDry","")</f>
        <v/>
      </c>
      <c r="BG1129" s="3" t="str">
        <f>IF(ISNUMBER(SEARCH("heatDry",$AY1129)),"heatDry","")</f>
        <v/>
      </c>
      <c r="BH1129" s="3" t="str">
        <f>IF(AND(ISNUMBER(SEARCH("aerobic",$AW1129)),ISNUMBER(SEARCH("anaer",$AW1129))),"Combined Aer and Anaer.","")</f>
        <v/>
      </c>
    </row>
    <row r="1130" spans="1:60" x14ac:dyDescent="0.3">
      <c r="A1130" s="4">
        <v>1128</v>
      </c>
      <c r="B1130" t="s">
        <v>5425</v>
      </c>
      <c r="C1130">
        <v>316</v>
      </c>
      <c r="D1130">
        <v>423.19381847969169</v>
      </c>
      <c r="E1130">
        <v>422.94860000104097</v>
      </c>
      <c r="F1130">
        <v>321.95983903515719</v>
      </c>
      <c r="G1130">
        <v>528.20334292757082</v>
      </c>
      <c r="H1130">
        <v>-76.829732320254834</v>
      </c>
      <c r="I1130">
        <v>-78.067953027236541</v>
      </c>
      <c r="J1130">
        <v>-90.995905509805169</v>
      </c>
      <c r="K1130">
        <v>-60.613851271078197</v>
      </c>
      <c r="L1130">
        <v>209.0892623159973</v>
      </c>
      <c r="M1130">
        <v>208.2387309390561</v>
      </c>
      <c r="N1130">
        <v>205.1572241593835</v>
      </c>
      <c r="O1130">
        <v>215.56791277892239</v>
      </c>
      <c r="P1130">
        <v>7.4445470479071778</v>
      </c>
      <c r="Q1130">
        <v>7.5363797773789054</v>
      </c>
      <c r="R1130">
        <v>6.0377376519812769</v>
      </c>
      <c r="S1130">
        <v>8.5383314608311842</v>
      </c>
      <c r="T1130">
        <v>46.137501664096291</v>
      </c>
      <c r="U1130">
        <v>46.137427623931131</v>
      </c>
      <c r="V1130">
        <v>46.105726534031817</v>
      </c>
      <c r="W1130">
        <v>46.168971816887662</v>
      </c>
      <c r="X1130">
        <v>3138.571384963157</v>
      </c>
      <c r="Y1130">
        <v>3149.2730427548149</v>
      </c>
      <c r="Z1130">
        <v>3045.4745983275889</v>
      </c>
      <c r="AA1130">
        <v>3197.8793612068898</v>
      </c>
      <c r="AB1130">
        <v>607.46442133072935</v>
      </c>
      <c r="AC1130">
        <v>601.30200212389082</v>
      </c>
      <c r="AD1130">
        <v>509.08385661513171</v>
      </c>
      <c r="AE1130">
        <v>735.12401367203768</v>
      </c>
      <c r="AF1130">
        <v>64.845046918249878</v>
      </c>
      <c r="AG1130">
        <v>64.581181332985864</v>
      </c>
      <c r="AH1130">
        <v>63.626092389270227</v>
      </c>
      <c r="AI1130">
        <v>66.85351791502481</v>
      </c>
      <c r="AJ1130">
        <v>0.56858993711311823</v>
      </c>
      <c r="AK1130">
        <v>0.56858988699125357</v>
      </c>
      <c r="AL1130">
        <v>0.56858286733448171</v>
      </c>
      <c r="AM1130">
        <v>0.56859703627671365</v>
      </c>
      <c r="AN1130">
        <v>0.94801138477360947</v>
      </c>
      <c r="AO1130">
        <v>0.94801138477360958</v>
      </c>
      <c r="AP1130">
        <v>0.94801138477360958</v>
      </c>
      <c r="AQ1130">
        <v>0.94801138477360958</v>
      </c>
      <c r="AR1130">
        <v>13.491911817046759</v>
      </c>
      <c r="AS1130">
        <v>13.49191181704677</v>
      </c>
      <c r="AT1130">
        <v>13.49191181704677</v>
      </c>
      <c r="AU1130">
        <v>13.49191181704677</v>
      </c>
      <c r="AV1130" t="str">
        <f>VLOOKUP(Sheet1[[#This Row],[NPDES ID2]],Combined_Sheet__Major_Only___2[[NPDES ID2]:[ECHO BFR]],3,FALSE)</f>
        <v>PA</v>
      </c>
      <c r="AW1130" t="s">
        <v>12184</v>
      </c>
      <c r="AX1130" t="str">
        <f>VLOOKUP(Sheet1[[#This Row],[NPDES ID2]],Combined_Sheet__Major_Only___2[[NPDES ID2]:[ECHO BFR]],27,FALSE)</f>
        <v>methaneBioCaptureRecover, tempSludgeStore</v>
      </c>
      <c r="AY1130" t="str">
        <f>VLOOKUP(Sheet1[[#This Row],[NPDES ID2]],Combined_Sheet__Major_Only___2[[NPDES ID2]:[ECHO BFR]],28,FALSE)</f>
        <v>-</v>
      </c>
      <c r="AZ1130" t="str">
        <f>VLOOKUP(Sheet1[[#This Row],[NPDES ID2]],Combined_Sheet__Major_Only___2[[NPDES ID2]:[ECHO BFR]],29,FALSE)</f>
        <v>thickening</v>
      </c>
      <c r="BA1130">
        <f>VLOOKUP(Sheet1[[#This Row],[NPDES ID2]],Combined_Sheet__Major_Only___2[[NPDES ID2]:[ECHO BFR]],17,FALSE)</f>
        <v>40.962505999999998</v>
      </c>
      <c r="BB1130">
        <f>VLOOKUP(Sheet1[[#This Row],[NPDES ID2]],Combined_Sheet__Major_Only___2[[NPDES ID2]:[ECHO BFR]],18,FALSE)</f>
        <v>-76.624931000000004</v>
      </c>
      <c r="BC1130" t="str">
        <f>IF(ISNUMBER(SEARCH("aerobic",$AW1130)),"aerobic","")</f>
        <v/>
      </c>
      <c r="BD1130" t="str">
        <f>IF(ISNUMBER(SEARCH("anaer",$AW1130)),"anaer","")</f>
        <v>anaer</v>
      </c>
      <c r="BE1130" t="str">
        <f>IF(ISNUMBER(SEARCH("thickening",$AZ1130)),"thickening","")</f>
        <v>thickening</v>
      </c>
      <c r="BF1130" s="2" t="str">
        <f>IF(ISNUMBER(SEARCH("airDry",$AW1130)),"airDry","")</f>
        <v/>
      </c>
      <c r="BG1130" s="2" t="str">
        <f>IF(ISNUMBER(SEARCH("heatDry",$AY1130)),"heatDry","")</f>
        <v/>
      </c>
      <c r="BH1130" s="2" t="str">
        <f>IF(AND(ISNUMBER(SEARCH("aerobic",$AW1130)),ISNUMBER(SEARCH("anaer",$AW1130))),"Combined Aer and Anaer.","")</f>
        <v/>
      </c>
    </row>
    <row r="1131" spans="1:60" x14ac:dyDescent="0.3">
      <c r="A1131" s="4">
        <v>1129</v>
      </c>
      <c r="B1131" t="s">
        <v>5429</v>
      </c>
      <c r="C1131">
        <v>313.31</v>
      </c>
      <c r="D1131">
        <v>458.20690028002781</v>
      </c>
      <c r="E1131">
        <v>458.89442945852318</v>
      </c>
      <c r="F1131">
        <v>347.54706288054189</v>
      </c>
      <c r="G1131">
        <v>570.24087578897092</v>
      </c>
      <c r="H1131">
        <v>-77.206072293150285</v>
      </c>
      <c r="I1131">
        <v>-78.290351760557897</v>
      </c>
      <c r="J1131">
        <v>-90.920196339676721</v>
      </c>
      <c r="K1131">
        <v>-62.295602613351377</v>
      </c>
      <c r="L1131">
        <v>192.64222046418331</v>
      </c>
      <c r="M1131">
        <v>191.68941076303801</v>
      </c>
      <c r="N1131">
        <v>188.23730073601669</v>
      </c>
      <c r="O1131">
        <v>199.9000310964677</v>
      </c>
      <c r="P1131">
        <v>7.4083834094198444</v>
      </c>
      <c r="Q1131">
        <v>7.4691349425450513</v>
      </c>
      <c r="R1131">
        <v>6.0873074479824174</v>
      </c>
      <c r="S1131">
        <v>8.5060299913341701</v>
      </c>
      <c r="T1131">
        <v>62.593959269814953</v>
      </c>
      <c r="U1131">
        <v>62.593859832912159</v>
      </c>
      <c r="V1131">
        <v>62.551284857721242</v>
      </c>
      <c r="W1131">
        <v>62.636224093472492</v>
      </c>
      <c r="X1131">
        <v>4582.7921529234518</v>
      </c>
      <c r="Y1131">
        <v>4601.8359076065826</v>
      </c>
      <c r="Z1131">
        <v>4417.625422097738</v>
      </c>
      <c r="AA1131">
        <v>4688.2570627203531</v>
      </c>
      <c r="AB1131">
        <v>888.8053313121153</v>
      </c>
      <c r="AC1131">
        <v>879.77816474117276</v>
      </c>
      <c r="AD1131">
        <v>743.35760283003106</v>
      </c>
      <c r="AE1131">
        <v>1077.8184471604279</v>
      </c>
      <c r="AF1131">
        <v>60.257425258949922</v>
      </c>
      <c r="AG1131">
        <v>59.959292327168328</v>
      </c>
      <c r="AH1131">
        <v>58.880135217518102</v>
      </c>
      <c r="AI1131">
        <v>62.52677979235132</v>
      </c>
      <c r="AJ1131">
        <v>0.51255876414862622</v>
      </c>
      <c r="AK1131">
        <v>0.5125587101141984</v>
      </c>
      <c r="AL1131">
        <v>0.51255114361153498</v>
      </c>
      <c r="AM1131">
        <v>0.51256641638148248</v>
      </c>
      <c r="AN1131">
        <v>0.96091335343725393</v>
      </c>
      <c r="AO1131">
        <v>0.96091335343725404</v>
      </c>
      <c r="AP1131">
        <v>0.96091335343725404</v>
      </c>
      <c r="AQ1131">
        <v>0.96091335343725404</v>
      </c>
      <c r="AR1131">
        <v>12.523072891980251</v>
      </c>
      <c r="AS1131">
        <v>12.523072891980251</v>
      </c>
      <c r="AT1131">
        <v>12.523072891980251</v>
      </c>
      <c r="AU1131">
        <v>12.523072891980251</v>
      </c>
      <c r="AV1131" t="str">
        <f>VLOOKUP(Sheet1[[#This Row],[NPDES ID2]],Combined_Sheet__Major_Only___2[[NPDES ID2]:[ECHO BFR]],3,FALSE)</f>
        <v>NY</v>
      </c>
      <c r="AW1131" t="s">
        <v>12181</v>
      </c>
      <c r="AX1131" t="str">
        <f>VLOOKUP(Sheet1[[#This Row],[NPDES ID2]],Combined_Sheet__Major_Only___2[[NPDES ID2]:[ECHO BFR]],27,FALSE)</f>
        <v>other</v>
      </c>
      <c r="AY1131" t="str">
        <f>VLOOKUP(Sheet1[[#This Row],[NPDES ID2]],Combined_Sheet__Major_Only___2[[NPDES ID2]:[ECHO BFR]],28,FALSE)</f>
        <v>-</v>
      </c>
      <c r="AZ1131" t="str">
        <f>VLOOKUP(Sheet1[[#This Row],[NPDES ID2]],Combined_Sheet__Major_Only___2[[NPDES ID2]:[ECHO BFR]],29,FALSE)</f>
        <v>thickening</v>
      </c>
      <c r="BA1131">
        <f>VLOOKUP(Sheet1[[#This Row],[NPDES ID2]],Combined_Sheet__Major_Only___2[[NPDES ID2]:[ECHO BFR]],17,FALSE)</f>
        <v>42.81926</v>
      </c>
      <c r="BB1131">
        <f>VLOOKUP(Sheet1[[#This Row],[NPDES ID2]],Combined_Sheet__Major_Only___2[[NPDES ID2]:[ECHO BFR]],18,FALSE)</f>
        <v>-78.839579999999998</v>
      </c>
      <c r="BC1131" t="str">
        <f>IF(ISNUMBER(SEARCH("aerobic",$AW1131)),"aerobic","")</f>
        <v/>
      </c>
      <c r="BD1131" t="str">
        <f>IF(ISNUMBER(SEARCH("anaer",$AW1131)),"anaer","")</f>
        <v>anaer</v>
      </c>
      <c r="BE1131" t="str">
        <f>IF(ISNUMBER(SEARCH("thickening",$AZ1131)),"thickening","")</f>
        <v>thickening</v>
      </c>
      <c r="BF1131" s="3" t="str">
        <f>IF(ISNUMBER(SEARCH("airDry",$AW1131)),"airDry","")</f>
        <v/>
      </c>
      <c r="BG1131" s="3" t="str">
        <f>IF(ISNUMBER(SEARCH("heatDry",$AY1131)),"heatDry","")</f>
        <v/>
      </c>
      <c r="BH1131" s="3" t="str">
        <f>IF(AND(ISNUMBER(SEARCH("aerobic",$AW1131)),ISNUMBER(SEARCH("anaer",$AW1131))),"Combined Aer and Anaer.","")</f>
        <v/>
      </c>
    </row>
    <row r="1132" spans="1:60" x14ac:dyDescent="0.3">
      <c r="A1132" s="4">
        <v>1130</v>
      </c>
      <c r="B1132" t="s">
        <v>5433</v>
      </c>
      <c r="C1132">
        <v>312</v>
      </c>
      <c r="D1132">
        <v>557.88212901168276</v>
      </c>
      <c r="E1132">
        <v>560.46692702596147</v>
      </c>
      <c r="F1132">
        <v>421.60803402656569</v>
      </c>
      <c r="G1132">
        <v>695.41853100698938</v>
      </c>
      <c r="H1132">
        <v>-78.01134060630875</v>
      </c>
      <c r="I1132">
        <v>-77.773769256748068</v>
      </c>
      <c r="J1132">
        <v>-90.416276692324743</v>
      </c>
      <c r="K1132">
        <v>-65.848750294911554</v>
      </c>
      <c r="L1132">
        <v>158.1076282981152</v>
      </c>
      <c r="M1132">
        <v>156.9076843807527</v>
      </c>
      <c r="N1132">
        <v>152.56027575955221</v>
      </c>
      <c r="O1132">
        <v>167.2477597834895</v>
      </c>
      <c r="P1132">
        <v>7.4335559173389996</v>
      </c>
      <c r="Q1132">
        <v>7.4174519209506542</v>
      </c>
      <c r="R1132">
        <v>6.3531234895449087</v>
      </c>
      <c r="S1132">
        <v>8.4267247436677035</v>
      </c>
      <c r="T1132">
        <v>67.092330573150235</v>
      </c>
      <c r="U1132">
        <v>67.09222419405134</v>
      </c>
      <c r="V1132">
        <v>67.046676843229932</v>
      </c>
      <c r="W1132">
        <v>67.137546119181721</v>
      </c>
      <c r="X1132">
        <v>5963.0367805462402</v>
      </c>
      <c r="Y1132">
        <v>6000.6676389048744</v>
      </c>
      <c r="Z1132">
        <v>5635.8796146960658</v>
      </c>
      <c r="AA1132">
        <v>6174.4459083742404</v>
      </c>
      <c r="AB1132">
        <v>1435.5301792234141</v>
      </c>
      <c r="AC1132">
        <v>1401.496616037748</v>
      </c>
      <c r="AD1132">
        <v>1147.2430181682059</v>
      </c>
      <c r="AE1132">
        <v>1880.320103007627</v>
      </c>
      <c r="AF1132">
        <v>49.662989351464518</v>
      </c>
      <c r="AG1132">
        <v>49.285980676523479</v>
      </c>
      <c r="AH1132">
        <v>47.921038460842041</v>
      </c>
      <c r="AI1132">
        <v>52.533146680396257</v>
      </c>
      <c r="AJ1132">
        <v>0.38355457272402521</v>
      </c>
      <c r="AK1132">
        <v>0.38355452518906707</v>
      </c>
      <c r="AL1132">
        <v>0.38354786986591399</v>
      </c>
      <c r="AM1132">
        <v>0.38356130348142042</v>
      </c>
      <c r="AN1132">
        <v>0.96339643006355802</v>
      </c>
      <c r="AO1132">
        <v>0.96339643006355824</v>
      </c>
      <c r="AP1132">
        <v>0.96339643006355824</v>
      </c>
      <c r="AQ1132">
        <v>0.96339643006355824</v>
      </c>
      <c r="AR1132">
        <v>9.2139082468035163</v>
      </c>
      <c r="AS1132">
        <v>9.2139082468035181</v>
      </c>
      <c r="AT1132">
        <v>9.2139082468035181</v>
      </c>
      <c r="AU1132">
        <v>9.2139082468035181</v>
      </c>
      <c r="AV1132" t="str">
        <f>VLOOKUP(Sheet1[[#This Row],[NPDES ID2]],Combined_Sheet__Major_Only___2[[NPDES ID2]:[ECHO BFR]],3,FALSE)</f>
        <v>NH</v>
      </c>
      <c r="AW1132" t="s">
        <v>54</v>
      </c>
      <c r="AX1132" t="str">
        <f>VLOOKUP(Sheet1[[#This Row],[NPDES ID2]],Combined_Sheet__Major_Only___2[[NPDES ID2]:[ECHO BFR]],27,FALSE)</f>
        <v>-</v>
      </c>
      <c r="AY1132" t="str">
        <f>VLOOKUP(Sheet1[[#This Row],[NPDES ID2]],Combined_Sheet__Major_Only___2[[NPDES ID2]:[ECHO BFR]],28,FALSE)</f>
        <v>-</v>
      </c>
      <c r="AZ1132" t="str">
        <f>VLOOKUP(Sheet1[[#This Row],[NPDES ID2]],Combined_Sheet__Major_Only___2[[NPDES ID2]:[ECHO BFR]],29,FALSE)</f>
        <v>thickening</v>
      </c>
      <c r="BA1132">
        <f>VLOOKUP(Sheet1[[#This Row],[NPDES ID2]],Combined_Sheet__Major_Only___2[[NPDES ID2]:[ECHO BFR]],17,FALSE)</f>
        <v>42.823540000000001</v>
      </c>
      <c r="BB1132">
        <f>VLOOKUP(Sheet1[[#This Row],[NPDES ID2]],Combined_Sheet__Major_Only___2[[NPDES ID2]:[ECHO BFR]],18,FALSE)</f>
        <v>-71.625240000000005</v>
      </c>
      <c r="BC1132" t="str">
        <f>IF(ISNUMBER(SEARCH("aerobic",$AW1132)),"aerobic","")</f>
        <v/>
      </c>
      <c r="BD1132" t="str">
        <f>IF(ISNUMBER(SEARCH("anaer",$AW1132)),"anaer","")</f>
        <v/>
      </c>
      <c r="BE1132" t="str">
        <f>IF(ISNUMBER(SEARCH("thickening",$AZ1132)),"thickening","")</f>
        <v>thickening</v>
      </c>
      <c r="BF1132" s="2" t="str">
        <f>IF(ISNUMBER(SEARCH("airDry",$AW1132)),"airDry","")</f>
        <v/>
      </c>
      <c r="BG1132" s="2" t="str">
        <f>IF(ISNUMBER(SEARCH("heatDry",$AY1132)),"heatDry","")</f>
        <v/>
      </c>
      <c r="BH1132" s="2" t="str">
        <f>IF(AND(ISNUMBER(SEARCH("aerobic",$AW1132)),ISNUMBER(SEARCH("anaer",$AW1132))),"Combined Aer and Anaer.","")</f>
        <v/>
      </c>
    </row>
    <row r="1133" spans="1:60" x14ac:dyDescent="0.3">
      <c r="A1133" s="4">
        <v>1131</v>
      </c>
      <c r="B1133" t="s">
        <v>5437</v>
      </c>
      <c r="C1133">
        <v>311.60000000000002</v>
      </c>
      <c r="D1133">
        <v>420.7602569502381</v>
      </c>
      <c r="E1133">
        <v>420.3647484490001</v>
      </c>
      <c r="F1133">
        <v>320.03335550830673</v>
      </c>
      <c r="G1133">
        <v>525.66078173547328</v>
      </c>
      <c r="H1133">
        <v>-76.74546697899855</v>
      </c>
      <c r="I1133">
        <v>-78.057185160584595</v>
      </c>
      <c r="J1133">
        <v>-90.825373498806243</v>
      </c>
      <c r="K1133">
        <v>-60.170296347023282</v>
      </c>
      <c r="L1133">
        <v>209.41473874564241</v>
      </c>
      <c r="M1133">
        <v>208.6002404345557</v>
      </c>
      <c r="N1133">
        <v>205.6492992915156</v>
      </c>
      <c r="O1133">
        <v>215.61888700227149</v>
      </c>
      <c r="P1133">
        <v>7.3347308228696093</v>
      </c>
      <c r="Q1133">
        <v>7.4265520840417398</v>
      </c>
      <c r="R1133">
        <v>5.9247109542108438</v>
      </c>
      <c r="S1133">
        <v>8.4409157497580853</v>
      </c>
      <c r="T1133">
        <v>54.182963777544408</v>
      </c>
      <c r="U1133">
        <v>54.182877321068581</v>
      </c>
      <c r="V1133">
        <v>54.145860054733497</v>
      </c>
      <c r="W1133">
        <v>54.219711379320358</v>
      </c>
      <c r="X1133">
        <v>3628.8259606031811</v>
      </c>
      <c r="Y1133">
        <v>3640.6487072551558</v>
      </c>
      <c r="Z1133">
        <v>3525.89782785324</v>
      </c>
      <c r="AA1133">
        <v>3694.3691304057302</v>
      </c>
      <c r="AB1133">
        <v>559.49055791982448</v>
      </c>
      <c r="AC1133">
        <v>556.3950225826004</v>
      </c>
      <c r="AD1133">
        <v>485.93236944186071</v>
      </c>
      <c r="AE1133">
        <v>651.15834907387114</v>
      </c>
      <c r="AF1133">
        <v>65.863019844632717</v>
      </c>
      <c r="AG1133">
        <v>65.606765824253358</v>
      </c>
      <c r="AH1133">
        <v>64.679225844536404</v>
      </c>
      <c r="AI1133">
        <v>67.813556542676011</v>
      </c>
      <c r="AJ1133">
        <v>0.58103425250011431</v>
      </c>
      <c r="AK1133">
        <v>0.58103420395153349</v>
      </c>
      <c r="AL1133">
        <v>0.58102740436914502</v>
      </c>
      <c r="AM1133">
        <v>0.58104112908961036</v>
      </c>
      <c r="AN1133">
        <v>0.95523537515331258</v>
      </c>
      <c r="AO1133">
        <v>0.95523537515331258</v>
      </c>
      <c r="AP1133">
        <v>0.95523537515331258</v>
      </c>
      <c r="AQ1133">
        <v>0.95523537515331258</v>
      </c>
      <c r="AR1133">
        <v>15.65152137207682</v>
      </c>
      <c r="AS1133">
        <v>15.65152137207682</v>
      </c>
      <c r="AT1133">
        <v>15.65152137207682</v>
      </c>
      <c r="AU1133">
        <v>15.65152137207682</v>
      </c>
      <c r="AV1133" t="str">
        <f>VLOOKUP(Sheet1[[#This Row],[NPDES ID2]],Combined_Sheet__Major_Only___2[[NPDES ID2]:[ECHO BFR]],3,FALSE)</f>
        <v>MN</v>
      </c>
      <c r="AW1133" t="s">
        <v>12181</v>
      </c>
      <c r="AX1133" t="str">
        <f>VLOOKUP(Sheet1[[#This Row],[NPDES ID2]],Combined_Sheet__Major_Only___2[[NPDES ID2]:[ECHO BFR]],27,FALSE)</f>
        <v>methaneBioCaptureRecover</v>
      </c>
      <c r="AY1133" t="str">
        <f>VLOOKUP(Sheet1[[#This Row],[NPDES ID2]],Combined_Sheet__Major_Only___2[[NPDES ID2]:[ECHO BFR]],28,FALSE)</f>
        <v>-</v>
      </c>
      <c r="AZ1133" t="str">
        <f>VLOOKUP(Sheet1[[#This Row],[NPDES ID2]],Combined_Sheet__Major_Only___2[[NPDES ID2]:[ECHO BFR]],29,FALSE)</f>
        <v>thickening</v>
      </c>
      <c r="BA1133">
        <f>VLOOKUP(Sheet1[[#This Row],[NPDES ID2]],Combined_Sheet__Major_Only___2[[NPDES ID2]:[ECHO BFR]],17,FALSE)</f>
        <v>45.566479000000001</v>
      </c>
      <c r="BB1133">
        <f>VLOOKUP(Sheet1[[#This Row],[NPDES ID2]],Combined_Sheet__Major_Only___2[[NPDES ID2]:[ECHO BFR]],18,FALSE)</f>
        <v>-93.233120999999997</v>
      </c>
      <c r="BC1133" t="str">
        <f>IF(ISNUMBER(SEARCH("aerobic",$AW1133)),"aerobic","")</f>
        <v/>
      </c>
      <c r="BD1133" t="str">
        <f>IF(ISNUMBER(SEARCH("anaer",$AW1133)),"anaer","")</f>
        <v>anaer</v>
      </c>
      <c r="BE1133" t="str">
        <f>IF(ISNUMBER(SEARCH("thickening",$AZ1133)),"thickening","")</f>
        <v>thickening</v>
      </c>
      <c r="BF1133" s="3" t="str">
        <f>IF(ISNUMBER(SEARCH("airDry",$AW1133)),"airDry","")</f>
        <v/>
      </c>
      <c r="BG1133" s="3" t="str">
        <f>IF(ISNUMBER(SEARCH("heatDry",$AY1133)),"heatDry","")</f>
        <v/>
      </c>
      <c r="BH1133" s="3" t="str">
        <f>IF(AND(ISNUMBER(SEARCH("aerobic",$AW1133)),ISNUMBER(SEARCH("anaer",$AW1133))),"Combined Aer and Anaer.","")</f>
        <v/>
      </c>
    </row>
    <row r="1134" spans="1:60" x14ac:dyDescent="0.3">
      <c r="A1134" s="4">
        <v>1132</v>
      </c>
      <c r="B1134" t="s">
        <v>5441</v>
      </c>
      <c r="C1134">
        <v>311.32</v>
      </c>
      <c r="D1134">
        <v>428.17220108053931</v>
      </c>
      <c r="E1134">
        <v>428.04633233617977</v>
      </c>
      <c r="F1134">
        <v>325.47329342839191</v>
      </c>
      <c r="G1134">
        <v>534.5678285125349</v>
      </c>
      <c r="H1134">
        <v>-76.829070854108892</v>
      </c>
      <c r="I1134">
        <v>-78.063202041214169</v>
      </c>
      <c r="J1134">
        <v>-90.995438444608183</v>
      </c>
      <c r="K1134">
        <v>-60.63299650212965</v>
      </c>
      <c r="L1134">
        <v>205.73975901133781</v>
      </c>
      <c r="M1134">
        <v>204.89995074774069</v>
      </c>
      <c r="N1134">
        <v>201.8571852387177</v>
      </c>
      <c r="O1134">
        <v>212.1369385308391</v>
      </c>
      <c r="P1134">
        <v>7.3347554694758914</v>
      </c>
      <c r="Q1134">
        <v>7.4245916328181112</v>
      </c>
      <c r="R1134">
        <v>5.9500310257764744</v>
      </c>
      <c r="S1134">
        <v>8.4101919220941213</v>
      </c>
      <c r="T1134">
        <v>69.874940530875548</v>
      </c>
      <c r="U1134">
        <v>69.874829857461535</v>
      </c>
      <c r="V1134">
        <v>69.827443849608557</v>
      </c>
      <c r="W1134">
        <v>69.921981339631415</v>
      </c>
      <c r="X1134">
        <v>4759.1960809624288</v>
      </c>
      <c r="Y1134">
        <v>4775.5017378616694</v>
      </c>
      <c r="Z1134">
        <v>4617.4946712933797</v>
      </c>
      <c r="AA1134">
        <v>4849.4474486604968</v>
      </c>
      <c r="AB1134">
        <v>806.68578108827467</v>
      </c>
      <c r="AC1134">
        <v>800.7109201378604</v>
      </c>
      <c r="AD1134">
        <v>690.80063586000438</v>
      </c>
      <c r="AE1134">
        <v>953.10914462354901</v>
      </c>
      <c r="AF1134">
        <v>64.765583350603038</v>
      </c>
      <c r="AG1134">
        <v>64.501114148650345</v>
      </c>
      <c r="AH1134">
        <v>63.543938945288133</v>
      </c>
      <c r="AI1134">
        <v>66.778503187802443</v>
      </c>
      <c r="AJ1134">
        <v>0.5676186892989542</v>
      </c>
      <c r="AK1134">
        <v>0.56761863172818872</v>
      </c>
      <c r="AL1134">
        <v>0.5676105697531737</v>
      </c>
      <c r="AM1134">
        <v>0.56762684261067409</v>
      </c>
      <c r="AN1134">
        <v>0.96478045061834794</v>
      </c>
      <c r="AO1134">
        <v>0.96478045061834794</v>
      </c>
      <c r="AP1134">
        <v>0.96478045061834794</v>
      </c>
      <c r="AQ1134">
        <v>0.96478045061834794</v>
      </c>
      <c r="AR1134">
        <v>14.53832681587987</v>
      </c>
      <c r="AS1134">
        <v>14.53832681587987</v>
      </c>
      <c r="AT1134">
        <v>14.53832681587987</v>
      </c>
      <c r="AU1134">
        <v>14.53832681587987</v>
      </c>
      <c r="AV1134" t="str">
        <f>VLOOKUP(Sheet1[[#This Row],[NPDES ID2]],Combined_Sheet__Major_Only___2[[NPDES ID2]:[ECHO BFR]],3,FALSE)</f>
        <v>MO</v>
      </c>
      <c r="AW1134" t="s">
        <v>41</v>
      </c>
      <c r="AX1134" t="str">
        <f>VLOOKUP(Sheet1[[#This Row],[NPDES ID2]],Combined_Sheet__Major_Only___2[[NPDES ID2]:[ECHO BFR]],27,FALSE)</f>
        <v>-</v>
      </c>
      <c r="AY1134" t="str">
        <f>VLOOKUP(Sheet1[[#This Row],[NPDES ID2]],Combined_Sheet__Major_Only___2[[NPDES ID2]:[ECHO BFR]],28,FALSE)</f>
        <v>thermoAerobicDigest</v>
      </c>
      <c r="AZ1134" t="str">
        <f>VLOOKUP(Sheet1[[#This Row],[NPDES ID2]],Combined_Sheet__Major_Only___2[[NPDES ID2]:[ECHO BFR]],29,FALSE)</f>
        <v>thickening</v>
      </c>
      <c r="BA1134">
        <f>VLOOKUP(Sheet1[[#This Row],[NPDES ID2]],Combined_Sheet__Major_Only___2[[NPDES ID2]:[ECHO BFR]],17,FALSE)</f>
        <v>39.699060000000003</v>
      </c>
      <c r="BB1134">
        <f>VLOOKUP(Sheet1[[#This Row],[NPDES ID2]],Combined_Sheet__Major_Only___2[[NPDES ID2]:[ECHO BFR]],18,FALSE)</f>
        <v>-91.369219000000001</v>
      </c>
      <c r="BC1134" t="str">
        <f>IF(ISNUMBER(SEARCH("aerobic",$AW1134)),"aerobic","")</f>
        <v>aerobic</v>
      </c>
      <c r="BD1134" t="str">
        <f>IF(ISNUMBER(SEARCH("anaer",$AW1134)),"anaer","")</f>
        <v/>
      </c>
      <c r="BE1134" t="str">
        <f>IF(ISNUMBER(SEARCH("thickening",$AZ1134)),"thickening","")</f>
        <v>thickening</v>
      </c>
      <c r="BF1134" s="2" t="str">
        <f>IF(ISNUMBER(SEARCH("airDry",$AW1134)),"airDry","")</f>
        <v/>
      </c>
      <c r="BG1134" s="2" t="str">
        <f>IF(ISNUMBER(SEARCH("heatDry",$AY1134)),"heatDry","")</f>
        <v/>
      </c>
      <c r="BH1134" s="2" t="str">
        <f>IF(AND(ISNUMBER(SEARCH("aerobic",$AW1134)),ISNUMBER(SEARCH("anaer",$AW1134))),"Combined Aer and Anaer.","")</f>
        <v/>
      </c>
    </row>
    <row r="1135" spans="1:60" x14ac:dyDescent="0.3">
      <c r="A1135" s="4">
        <v>1133</v>
      </c>
      <c r="B1135" t="s">
        <v>5445</v>
      </c>
      <c r="C1135">
        <v>310</v>
      </c>
      <c r="D1135">
        <v>534.33299982792084</v>
      </c>
      <c r="E1135">
        <v>535.80159706201493</v>
      </c>
      <c r="F1135">
        <v>403.68572916197928</v>
      </c>
      <c r="G1135">
        <v>664.39303972848393</v>
      </c>
      <c r="H1135">
        <v>-77.851952766937671</v>
      </c>
      <c r="I1135">
        <v>-77.924841781988931</v>
      </c>
      <c r="J1135">
        <v>-90.754318254240729</v>
      </c>
      <c r="K1135">
        <v>-64.719266464407639</v>
      </c>
      <c r="L1135">
        <v>164.73587113841151</v>
      </c>
      <c r="M1135">
        <v>163.60037897619199</v>
      </c>
      <c r="N1135">
        <v>159.48662055678409</v>
      </c>
      <c r="O1135">
        <v>173.38479340987359</v>
      </c>
      <c r="P1135">
        <v>7.3742529876322784</v>
      </c>
      <c r="Q1135">
        <v>7.3596671264398648</v>
      </c>
      <c r="R1135">
        <v>6.2401644342796834</v>
      </c>
      <c r="S1135">
        <v>8.4057758010660617</v>
      </c>
      <c r="T1135">
        <v>45.797086164040039</v>
      </c>
      <c r="U1135">
        <v>45.797012649227497</v>
      </c>
      <c r="V1135">
        <v>45.765536494681093</v>
      </c>
      <c r="W1135">
        <v>45.828333020094711</v>
      </c>
      <c r="X1135">
        <v>3880.949991659596</v>
      </c>
      <c r="Y1135">
        <v>3903.2745401294292</v>
      </c>
      <c r="Z1135">
        <v>3687.1140626515898</v>
      </c>
      <c r="AA1135">
        <v>4005.781544811156</v>
      </c>
      <c r="AB1135">
        <v>814.98626526500027</v>
      </c>
      <c r="AC1135">
        <v>801.44905522026079</v>
      </c>
      <c r="AD1135">
        <v>670.92426852212452</v>
      </c>
      <c r="AE1135">
        <v>1025.085762249935</v>
      </c>
      <c r="AF1135">
        <v>52.078623512802068</v>
      </c>
      <c r="AG1135">
        <v>51.719574150943089</v>
      </c>
      <c r="AH1135">
        <v>50.419601265802633</v>
      </c>
      <c r="AI1135">
        <v>54.812133273262887</v>
      </c>
      <c r="AJ1135">
        <v>0.41291160014098538</v>
      </c>
      <c r="AK1135">
        <v>0.41291155863197138</v>
      </c>
      <c r="AL1135">
        <v>0.41290574583455969</v>
      </c>
      <c r="AM1135">
        <v>0.41291747879226381</v>
      </c>
      <c r="AN1135">
        <v>0.94765396022862891</v>
      </c>
      <c r="AO1135">
        <v>0.94765396022862869</v>
      </c>
      <c r="AP1135">
        <v>0.94765396022862869</v>
      </c>
      <c r="AQ1135">
        <v>0.94765396022862869</v>
      </c>
      <c r="AR1135">
        <v>10.365227937804219</v>
      </c>
      <c r="AS1135">
        <v>10.365227937804219</v>
      </c>
      <c r="AT1135">
        <v>10.365227937804219</v>
      </c>
      <c r="AU1135">
        <v>10.365227937804219</v>
      </c>
      <c r="AV1135" t="str">
        <f>VLOOKUP(Sheet1[[#This Row],[NPDES ID2]],Combined_Sheet__Major_Only___2[[NPDES ID2]:[ECHO BFR]],3,FALSE)</f>
        <v>NY</v>
      </c>
      <c r="AW1135" t="s">
        <v>54</v>
      </c>
      <c r="AX1135" t="str">
        <f>VLOOKUP(Sheet1[[#This Row],[NPDES ID2]],Combined_Sheet__Major_Only___2[[NPDES ID2]:[ECHO BFR]],27,FALSE)</f>
        <v>-</v>
      </c>
      <c r="AY1135" t="str">
        <f>VLOOKUP(Sheet1[[#This Row],[NPDES ID2]],Combined_Sheet__Major_Only___2[[NPDES ID2]:[ECHO BFR]],28,FALSE)</f>
        <v>-</v>
      </c>
      <c r="AZ1135" t="str">
        <f>VLOOKUP(Sheet1[[#This Row],[NPDES ID2]],Combined_Sheet__Major_Only___2[[NPDES ID2]:[ECHO BFR]],29,FALSE)</f>
        <v>thickening, preliminaryOps</v>
      </c>
      <c r="BA1135">
        <f>VLOOKUP(Sheet1[[#This Row],[NPDES ID2]],Combined_Sheet__Major_Only___2[[NPDES ID2]:[ECHO BFR]],17,FALSE)</f>
        <v>43.460583</v>
      </c>
      <c r="BB1135">
        <f>VLOOKUP(Sheet1[[#This Row],[NPDES ID2]],Combined_Sheet__Major_Only___2[[NPDES ID2]:[ECHO BFR]],18,FALSE)</f>
        <v>-76.531278</v>
      </c>
      <c r="BC1135" t="str">
        <f>IF(ISNUMBER(SEARCH("aerobic",$AW1135)),"aerobic","")</f>
        <v/>
      </c>
      <c r="BD1135" t="str">
        <f>IF(ISNUMBER(SEARCH("anaer",$AW1135)),"anaer","")</f>
        <v/>
      </c>
      <c r="BE1135" t="str">
        <f>IF(ISNUMBER(SEARCH("thickening",$AZ1135)),"thickening","")</f>
        <v>thickening</v>
      </c>
      <c r="BF1135" s="3" t="str">
        <f>IF(ISNUMBER(SEARCH("airDry",$AW1135)),"airDry","")</f>
        <v/>
      </c>
      <c r="BG1135" s="3" t="str">
        <f>IF(ISNUMBER(SEARCH("heatDry",$AY1135)),"heatDry","")</f>
        <v/>
      </c>
      <c r="BH1135" s="3" t="str">
        <f>IF(AND(ISNUMBER(SEARCH("aerobic",$AW1135)),ISNUMBER(SEARCH("anaer",$AW1135))),"Combined Aer and Anaer.","")</f>
        <v/>
      </c>
    </row>
    <row r="1136" spans="1:60" x14ac:dyDescent="0.3">
      <c r="A1136" s="4">
        <v>1134</v>
      </c>
      <c r="B1136" t="s">
        <v>5448</v>
      </c>
      <c r="C1136">
        <v>308.77</v>
      </c>
      <c r="D1136">
        <v>459.94168678041439</v>
      </c>
      <c r="E1136">
        <v>460.63406910171273</v>
      </c>
      <c r="F1136">
        <v>348.67147109558431</v>
      </c>
      <c r="G1136">
        <v>572.74531203228275</v>
      </c>
      <c r="H1136">
        <v>-77.07968661390845</v>
      </c>
      <c r="I1136">
        <v>-78.202964943434594</v>
      </c>
      <c r="J1136">
        <v>-90.790504861916389</v>
      </c>
      <c r="K1136">
        <v>-62.061922477415557</v>
      </c>
      <c r="L1136">
        <v>191.08514504752671</v>
      </c>
      <c r="M1136">
        <v>190.15555130462661</v>
      </c>
      <c r="N1136">
        <v>186.78622783365901</v>
      </c>
      <c r="O1136">
        <v>198.1686589976056</v>
      </c>
      <c r="P1136">
        <v>7.2985962399017001</v>
      </c>
      <c r="Q1136">
        <v>7.3630087281534244</v>
      </c>
      <c r="R1136">
        <v>5.989965728145406</v>
      </c>
      <c r="S1136">
        <v>8.3767217230893802</v>
      </c>
      <c r="T1136">
        <v>272.16686155942767</v>
      </c>
      <c r="U1136">
        <v>272.16643869520283</v>
      </c>
      <c r="V1136">
        <v>271.98538484719961</v>
      </c>
      <c r="W1136">
        <v>272.34659646060061</v>
      </c>
      <c r="X1136">
        <v>19797.628166693969</v>
      </c>
      <c r="Y1136">
        <v>19878.737677253459</v>
      </c>
      <c r="Z1136">
        <v>19095.201062153799</v>
      </c>
      <c r="AA1136">
        <v>20245.85847434153</v>
      </c>
      <c r="AB1136">
        <v>3073.440847770712</v>
      </c>
      <c r="AC1136">
        <v>3055.502547190064</v>
      </c>
      <c r="AD1136">
        <v>2662.731303838877</v>
      </c>
      <c r="AE1136">
        <v>3582.9351089748502</v>
      </c>
      <c r="AF1136">
        <v>60.65075535325078</v>
      </c>
      <c r="AG1136">
        <v>60.355449123664727</v>
      </c>
      <c r="AH1136">
        <v>59.287651446432378</v>
      </c>
      <c r="AI1136">
        <v>62.896926730803457</v>
      </c>
      <c r="AJ1136">
        <v>0.51735926487147088</v>
      </c>
      <c r="AK1136">
        <v>0.51735912744169987</v>
      </c>
      <c r="AL1136">
        <v>0.51733990923837803</v>
      </c>
      <c r="AM1136">
        <v>0.51737870151836729</v>
      </c>
      <c r="AN1136">
        <v>0.99060514802402322</v>
      </c>
      <c r="AO1136">
        <v>0.99060514802402344</v>
      </c>
      <c r="AP1136">
        <v>0.99060514802402344</v>
      </c>
      <c r="AQ1136">
        <v>0.99060514802402344</v>
      </c>
      <c r="AR1136">
        <v>14.35180444099001</v>
      </c>
      <c r="AS1136">
        <v>14.35180444099001</v>
      </c>
      <c r="AT1136">
        <v>14.35180444099001</v>
      </c>
      <c r="AU1136">
        <v>14.35180444099001</v>
      </c>
      <c r="AV1136" t="str">
        <f>VLOOKUP(Sheet1[[#This Row],[NPDES ID2]],Combined_Sheet__Major_Only___2[[NPDES ID2]:[ECHO BFR]],3,FALSE)</f>
        <v>TX</v>
      </c>
      <c r="AW1136" t="s">
        <v>41</v>
      </c>
      <c r="AX1136" t="str">
        <f>VLOOKUP(Sheet1[[#This Row],[NPDES ID2]],Combined_Sheet__Major_Only___2[[NPDES ID2]:[ECHO BFR]],27,FALSE)</f>
        <v>-</v>
      </c>
      <c r="AY1136" t="str">
        <f>VLOOKUP(Sheet1[[#This Row],[NPDES ID2]],Combined_Sheet__Major_Only___2[[NPDES ID2]:[ECHO BFR]],28,FALSE)</f>
        <v>-</v>
      </c>
      <c r="AZ1136" t="str">
        <f>VLOOKUP(Sheet1[[#This Row],[NPDES ID2]],Combined_Sheet__Major_Only___2[[NPDES ID2]:[ECHO BFR]],29,FALSE)</f>
        <v>-</v>
      </c>
      <c r="BA1136">
        <f>VLOOKUP(Sheet1[[#This Row],[NPDES ID2]],Combined_Sheet__Major_Only___2[[NPDES ID2]:[ECHO BFR]],17,FALSE)</f>
        <v>29.711950999999999</v>
      </c>
      <c r="BB1136">
        <f>VLOOKUP(Sheet1[[#This Row],[NPDES ID2]],Combined_Sheet__Major_Only___2[[NPDES ID2]:[ECHO BFR]],18,FALSE)</f>
        <v>-95.483448999999993</v>
      </c>
      <c r="BC1136" t="str">
        <f>IF(ISNUMBER(SEARCH("aerobic",$AW1136)),"aerobic","")</f>
        <v>aerobic</v>
      </c>
      <c r="BD1136" t="str">
        <f>IF(ISNUMBER(SEARCH("anaer",$AW1136)),"anaer","")</f>
        <v/>
      </c>
      <c r="BE1136" t="str">
        <f>IF(ISNUMBER(SEARCH("thickening",$AZ1136)),"thickening","")</f>
        <v/>
      </c>
      <c r="BF1136" s="2" t="str">
        <f>IF(ISNUMBER(SEARCH("airDry",$AW1136)),"airDry","")</f>
        <v/>
      </c>
      <c r="BG1136" s="2" t="str">
        <f>IF(ISNUMBER(SEARCH("heatDry",$AY1136)),"heatDry","")</f>
        <v/>
      </c>
      <c r="BH1136" s="2" t="str">
        <f>IF(AND(ISNUMBER(SEARCH("aerobic",$AW1136)),ISNUMBER(SEARCH("anaer",$AW1136))),"Combined Aer and Anaer.","")</f>
        <v/>
      </c>
    </row>
    <row r="1137" spans="1:60" x14ac:dyDescent="0.3">
      <c r="A1137" s="4">
        <v>1135</v>
      </c>
      <c r="B1137" t="s">
        <v>5452</v>
      </c>
      <c r="C1137">
        <v>308.67</v>
      </c>
      <c r="D1137">
        <v>571.76445660318768</v>
      </c>
      <c r="E1137">
        <v>574.81230223898774</v>
      </c>
      <c r="F1137">
        <v>431.58282870708217</v>
      </c>
      <c r="G1137">
        <v>714.16226553155764</v>
      </c>
      <c r="H1137">
        <v>-78.075506859034476</v>
      </c>
      <c r="I1137">
        <v>-77.702273186229192</v>
      </c>
      <c r="J1137">
        <v>-90.311607045203246</v>
      </c>
      <c r="K1137">
        <v>-66.244767056793563</v>
      </c>
      <c r="L1137">
        <v>153.78968207851841</v>
      </c>
      <c r="M1137">
        <v>152.58300331914069</v>
      </c>
      <c r="N1137">
        <v>148.21129275355449</v>
      </c>
      <c r="O1137">
        <v>162.98092476740379</v>
      </c>
      <c r="P1137">
        <v>7.3580633609286634</v>
      </c>
      <c r="Q1137">
        <v>7.3388186831050231</v>
      </c>
      <c r="R1137">
        <v>6.3153883211351376</v>
      </c>
      <c r="S1137">
        <v>8.3320389254360183</v>
      </c>
      <c r="T1137">
        <v>57.795914997562242</v>
      </c>
      <c r="U1137">
        <v>57.795822965331503</v>
      </c>
      <c r="V1137">
        <v>57.756418379801012</v>
      </c>
      <c r="W1137">
        <v>57.835032527314787</v>
      </c>
      <c r="X1137">
        <v>5224.962240513014</v>
      </c>
      <c r="Y1137">
        <v>5258.9723139956732</v>
      </c>
      <c r="Z1137">
        <v>4928.9060951546526</v>
      </c>
      <c r="AA1137">
        <v>5416.5436997983252</v>
      </c>
      <c r="AB1137">
        <v>1156.8523237055169</v>
      </c>
      <c r="AC1137">
        <v>1132.654945942053</v>
      </c>
      <c r="AD1137">
        <v>940.32342179084139</v>
      </c>
      <c r="AE1137">
        <v>1482.2556281529789</v>
      </c>
      <c r="AF1137">
        <v>48.827750746030397</v>
      </c>
      <c r="AG1137">
        <v>48.444547358831848</v>
      </c>
      <c r="AH1137">
        <v>47.057099977854257</v>
      </c>
      <c r="AI1137">
        <v>51.745182818268802</v>
      </c>
      <c r="AJ1137">
        <v>0.37341332662485582</v>
      </c>
      <c r="AK1137">
        <v>0.37341328406004348</v>
      </c>
      <c r="AL1137">
        <v>0.37340732409652772</v>
      </c>
      <c r="AM1137">
        <v>0.37341935412768401</v>
      </c>
      <c r="AN1137">
        <v>0.95786459661827716</v>
      </c>
      <c r="AO1137">
        <v>0.95786459661827705</v>
      </c>
      <c r="AP1137">
        <v>0.95786459661827705</v>
      </c>
      <c r="AQ1137">
        <v>0.95786459661827705</v>
      </c>
      <c r="AR1137">
        <v>9.4516856350657736</v>
      </c>
      <c r="AS1137">
        <v>9.4516856350657719</v>
      </c>
      <c r="AT1137">
        <v>9.4516856350657719</v>
      </c>
      <c r="AU1137">
        <v>9.4516856350657719</v>
      </c>
      <c r="AV1137" t="str">
        <f>VLOOKUP(Sheet1[[#This Row],[NPDES ID2]],Combined_Sheet__Major_Only___2[[NPDES ID2]:[ECHO BFR]],3,FALSE)</f>
        <v>NJ</v>
      </c>
      <c r="AW1137" t="s">
        <v>54</v>
      </c>
      <c r="AX1137" t="str">
        <f>VLOOKUP(Sheet1[[#This Row],[NPDES ID2]],Combined_Sheet__Major_Only___2[[NPDES ID2]:[ECHO BFR]],27,FALSE)</f>
        <v>-</v>
      </c>
      <c r="AY1137" t="str">
        <f>VLOOKUP(Sheet1[[#This Row],[NPDES ID2]],Combined_Sheet__Major_Only___2[[NPDES ID2]:[ECHO BFR]],28,FALSE)</f>
        <v>heatTreatment</v>
      </c>
      <c r="AZ1137" t="str">
        <f>VLOOKUP(Sheet1[[#This Row],[NPDES ID2]],Combined_Sheet__Major_Only___2[[NPDES ID2]:[ECHO BFR]],29,FALSE)</f>
        <v>thickening, preliminaryOps</v>
      </c>
      <c r="BA1137">
        <f>VLOOKUP(Sheet1[[#This Row],[NPDES ID2]],Combined_Sheet__Major_Only___2[[NPDES ID2]:[ECHO BFR]],17,FALSE)</f>
        <v>40.791687000000003</v>
      </c>
      <c r="BB1137">
        <f>VLOOKUP(Sheet1[[#This Row],[NPDES ID2]],Combined_Sheet__Major_Only___2[[NPDES ID2]:[ECHO BFR]],18,FALSE)</f>
        <v>-73.998566999999994</v>
      </c>
      <c r="BC1137" t="str">
        <f>IF(ISNUMBER(SEARCH("aerobic",$AW1137)),"aerobic","")</f>
        <v/>
      </c>
      <c r="BD1137" t="str">
        <f>IF(ISNUMBER(SEARCH("anaer",$AW1137)),"anaer","")</f>
        <v/>
      </c>
      <c r="BE1137" t="str">
        <f>IF(ISNUMBER(SEARCH("thickening",$AZ1137)),"thickening","")</f>
        <v>thickening</v>
      </c>
      <c r="BF1137" s="3" t="str">
        <f>IF(ISNUMBER(SEARCH("airDry",$AW1137)),"airDry","")</f>
        <v/>
      </c>
      <c r="BG1137" s="3" t="str">
        <f>IF(ISNUMBER(SEARCH("heatDry",$AY1137)),"heatDry","")</f>
        <v/>
      </c>
      <c r="BH1137" s="3" t="str">
        <f>IF(AND(ISNUMBER(SEARCH("aerobic",$AW1137)),ISNUMBER(SEARCH("anaer",$AW1137))),"Combined Aer and Anaer.","")</f>
        <v/>
      </c>
    </row>
    <row r="1138" spans="1:60" x14ac:dyDescent="0.3">
      <c r="A1138" s="4">
        <v>1136</v>
      </c>
      <c r="B1138" t="s">
        <v>5457</v>
      </c>
      <c r="C1138">
        <v>306.91000000000003</v>
      </c>
      <c r="D1138">
        <v>451.4892785089217</v>
      </c>
      <c r="E1138">
        <v>451.95124969225691</v>
      </c>
      <c r="F1138">
        <v>342.43275217617662</v>
      </c>
      <c r="G1138">
        <v>562.84742825563114</v>
      </c>
      <c r="H1138">
        <v>-77.036222160089252</v>
      </c>
      <c r="I1138">
        <v>-78.287087019571231</v>
      </c>
      <c r="J1138">
        <v>-91.108682120398413</v>
      </c>
      <c r="K1138">
        <v>-61.781697231635839</v>
      </c>
      <c r="L1138">
        <v>194.30970844848619</v>
      </c>
      <c r="M1138">
        <v>193.41822898651731</v>
      </c>
      <c r="N1138">
        <v>190.18798667366559</v>
      </c>
      <c r="O1138">
        <v>201.1009957403781</v>
      </c>
      <c r="P1138">
        <v>7.2467518722619824</v>
      </c>
      <c r="Q1138">
        <v>7.3210014054760579</v>
      </c>
      <c r="R1138">
        <v>5.9241732604609201</v>
      </c>
      <c r="S1138">
        <v>8.3049657491157998</v>
      </c>
      <c r="T1138">
        <v>120.5980415718046</v>
      </c>
      <c r="U1138">
        <v>120.59785261901111</v>
      </c>
      <c r="V1138">
        <v>120.51695045625</v>
      </c>
      <c r="W1138">
        <v>120.67835437591739</v>
      </c>
      <c r="X1138">
        <v>8574.5077926701706</v>
      </c>
      <c r="Y1138">
        <v>8607.6078345006736</v>
      </c>
      <c r="Z1138">
        <v>8287.590148681862</v>
      </c>
      <c r="AA1138">
        <v>8757.4540390199436</v>
      </c>
      <c r="AB1138">
        <v>1379.2829229285469</v>
      </c>
      <c r="AC1138">
        <v>1370.281830300773</v>
      </c>
      <c r="AD1138">
        <v>1189.407970298781</v>
      </c>
      <c r="AE1138">
        <v>1615.016762854345</v>
      </c>
      <c r="AF1138">
        <v>62.046788756399238</v>
      </c>
      <c r="AG1138">
        <v>61.761984974095803</v>
      </c>
      <c r="AH1138">
        <v>60.731398934882677</v>
      </c>
      <c r="AI1138">
        <v>64.214205460521981</v>
      </c>
      <c r="AJ1138">
        <v>0.53440294443001268</v>
      </c>
      <c r="AK1138">
        <v>0.5344028687405491</v>
      </c>
      <c r="AL1138">
        <v>0.53439227313227389</v>
      </c>
      <c r="AM1138">
        <v>0.53441366017587577</v>
      </c>
      <c r="AN1138">
        <v>0.97915069474151384</v>
      </c>
      <c r="AO1138">
        <v>0.97915069474151362</v>
      </c>
      <c r="AP1138">
        <v>0.97915069474151362</v>
      </c>
      <c r="AQ1138">
        <v>0.97915069474151362</v>
      </c>
      <c r="AR1138">
        <v>14.369018999754489</v>
      </c>
      <c r="AS1138">
        <v>14.369018999754489</v>
      </c>
      <c r="AT1138">
        <v>14.369018999754489</v>
      </c>
      <c r="AU1138">
        <v>14.369018999754489</v>
      </c>
      <c r="AV1138" t="str">
        <f>VLOOKUP(Sheet1[[#This Row],[NPDES ID2]],Combined_Sheet__Major_Only___2[[NPDES ID2]:[ECHO BFR]],3,FALSE)</f>
        <v>NJ</v>
      </c>
      <c r="AW1138" t="s">
        <v>12182</v>
      </c>
      <c r="AX1138" t="str">
        <f>VLOOKUP(Sheet1[[#This Row],[NPDES ID2]],Combined_Sheet__Major_Only___2[[NPDES ID2]:[ECHO BFR]],27,FALSE)</f>
        <v>-</v>
      </c>
      <c r="AY1138" t="str">
        <f>VLOOKUP(Sheet1[[#This Row],[NPDES ID2]],Combined_Sheet__Major_Only___2[[NPDES ID2]:[ECHO BFR]],28,FALSE)</f>
        <v>-</v>
      </c>
      <c r="AZ1138" t="str">
        <f>VLOOKUP(Sheet1[[#This Row],[NPDES ID2]],Combined_Sheet__Major_Only___2[[NPDES ID2]:[ECHO BFR]],29,FALSE)</f>
        <v>thickening</v>
      </c>
      <c r="BA1138">
        <f>VLOOKUP(Sheet1[[#This Row],[NPDES ID2]],Combined_Sheet__Major_Only___2[[NPDES ID2]:[ECHO BFR]],17,FALSE)</f>
        <v>39.976399999999998</v>
      </c>
      <c r="BB1138">
        <f>VLOOKUP(Sheet1[[#This Row],[NPDES ID2]],Combined_Sheet__Major_Only___2[[NPDES ID2]:[ECHO BFR]],18,FALSE)</f>
        <v>-74.707700000000003</v>
      </c>
      <c r="BC1138" t="str">
        <f>IF(ISNUMBER(SEARCH("aerobic",$AW1138)),"aerobic","")</f>
        <v>aerobic</v>
      </c>
      <c r="BD1138" t="str">
        <f>IF(ISNUMBER(SEARCH("anaer",$AW1138)),"anaer","")</f>
        <v>anaer</v>
      </c>
      <c r="BE1138" t="str">
        <f>IF(ISNUMBER(SEARCH("thickening",$AZ1138)),"thickening","")</f>
        <v>thickening</v>
      </c>
      <c r="BF1138" s="2" t="str">
        <f>IF(ISNUMBER(SEARCH("airDry",$AW1138)),"airDry","")</f>
        <v/>
      </c>
      <c r="BG1138" s="2" t="str">
        <f>IF(ISNUMBER(SEARCH("heatDry",$AY1138)),"heatDry","")</f>
        <v/>
      </c>
      <c r="BH1138" s="2" t="str">
        <f>IF(AND(ISNUMBER(SEARCH("aerobic",$AW1138)),ISNUMBER(SEARCH("anaer",$AW1138))),"Combined Aer and Anaer.","")</f>
        <v>Combined Aer and Anaer.</v>
      </c>
    </row>
    <row r="1139" spans="1:60" x14ac:dyDescent="0.3">
      <c r="A1139" s="4">
        <v>1137</v>
      </c>
      <c r="B1139" t="s">
        <v>5463</v>
      </c>
      <c r="C1139">
        <v>306.82</v>
      </c>
      <c r="D1139">
        <v>541.36402530885471</v>
      </c>
      <c r="E1139">
        <v>542.86344429661381</v>
      </c>
      <c r="F1139">
        <v>408.56280273541267</v>
      </c>
      <c r="G1139">
        <v>673.95683367878178</v>
      </c>
      <c r="H1139">
        <v>-77.867606367210527</v>
      </c>
      <c r="I1139">
        <v>-77.917634314833236</v>
      </c>
      <c r="J1139">
        <v>-90.707177901933122</v>
      </c>
      <c r="K1139">
        <v>-64.856613339105678</v>
      </c>
      <c r="L1139">
        <v>162.10731635357101</v>
      </c>
      <c r="M1139">
        <v>160.9765041348351</v>
      </c>
      <c r="N1139">
        <v>156.87962818224719</v>
      </c>
      <c r="O1139">
        <v>170.72073131067671</v>
      </c>
      <c r="P1139">
        <v>7.3000708795420737</v>
      </c>
      <c r="Q1139">
        <v>7.281751199471211</v>
      </c>
      <c r="R1139">
        <v>6.1813308820047421</v>
      </c>
      <c r="S1139">
        <v>8.3156332618356057</v>
      </c>
      <c r="T1139">
        <v>50.666093817128491</v>
      </c>
      <c r="U1139">
        <v>50.666012788128349</v>
      </c>
      <c r="V1139">
        <v>50.631319353656203</v>
      </c>
      <c r="W1139">
        <v>50.70053451576576</v>
      </c>
      <c r="X1139">
        <v>4318.4978300582261</v>
      </c>
      <c r="Y1139">
        <v>4343.6337534383674</v>
      </c>
      <c r="Z1139">
        <v>4100.2638600192486</v>
      </c>
      <c r="AA1139">
        <v>4459.0928490286651</v>
      </c>
      <c r="AB1139">
        <v>1224.8444895919999</v>
      </c>
      <c r="AC1139">
        <v>1187.806283048847</v>
      </c>
      <c r="AD1139">
        <v>943.51892222167987</v>
      </c>
      <c r="AE1139">
        <v>1676.644744516231</v>
      </c>
      <c r="AF1139">
        <v>51.778876815164558</v>
      </c>
      <c r="AG1139">
        <v>51.417594000573317</v>
      </c>
      <c r="AH1139">
        <v>50.109579320120289</v>
      </c>
      <c r="AI1139">
        <v>54.529324274439567</v>
      </c>
      <c r="AJ1139">
        <v>0.40926672161292821</v>
      </c>
      <c r="AK1139">
        <v>0.40926667654690002</v>
      </c>
      <c r="AL1139">
        <v>0.40926036615221462</v>
      </c>
      <c r="AM1139">
        <v>0.40927310351252999</v>
      </c>
      <c r="AN1139">
        <v>0.95234054351378683</v>
      </c>
      <c r="AO1139">
        <v>0.95234054351378716</v>
      </c>
      <c r="AP1139">
        <v>0.95234054351378716</v>
      </c>
      <c r="AQ1139">
        <v>0.95234054351378716</v>
      </c>
      <c r="AR1139">
        <v>8.8890141680144428</v>
      </c>
      <c r="AS1139">
        <v>8.8890141680144446</v>
      </c>
      <c r="AT1139">
        <v>8.8890141680144446</v>
      </c>
      <c r="AU1139">
        <v>8.8890141680144446</v>
      </c>
      <c r="AV1139" t="str">
        <f>VLOOKUP(Sheet1[[#This Row],[NPDES ID2]],Combined_Sheet__Major_Only___2[[NPDES ID2]:[ECHO BFR]],3,FALSE)</f>
        <v>NJ</v>
      </c>
      <c r="AW1139" t="s">
        <v>54</v>
      </c>
      <c r="AX1139" t="str">
        <f>VLOOKUP(Sheet1[[#This Row],[NPDES ID2]],Combined_Sheet__Major_Only___2[[NPDES ID2]:[ECHO BFR]],27,FALSE)</f>
        <v>-</v>
      </c>
      <c r="AY1139" t="str">
        <f>VLOOKUP(Sheet1[[#This Row],[NPDES ID2]],Combined_Sheet__Major_Only___2[[NPDES ID2]:[ECHO BFR]],28,FALSE)</f>
        <v>-</v>
      </c>
      <c r="AZ1139" t="str">
        <f>VLOOKUP(Sheet1[[#This Row],[NPDES ID2]],Combined_Sheet__Major_Only___2[[NPDES ID2]:[ECHO BFR]],29,FALSE)</f>
        <v>thickening</v>
      </c>
      <c r="BA1139">
        <f>VLOOKUP(Sheet1[[#This Row],[NPDES ID2]],Combined_Sheet__Major_Only___2[[NPDES ID2]:[ECHO BFR]],17,FALSE)</f>
        <v>40.636110000000002</v>
      </c>
      <c r="BB1139">
        <f>VLOOKUP(Sheet1[[#This Row],[NPDES ID2]],Combined_Sheet__Major_Only___2[[NPDES ID2]:[ECHO BFR]],18,FALSE)</f>
        <v>-74.90943</v>
      </c>
      <c r="BC1139" t="str">
        <f>IF(ISNUMBER(SEARCH("aerobic",$AW1139)),"aerobic","")</f>
        <v/>
      </c>
      <c r="BD1139" t="str">
        <f>IF(ISNUMBER(SEARCH("anaer",$AW1139)),"anaer","")</f>
        <v/>
      </c>
      <c r="BE1139" t="str">
        <f>IF(ISNUMBER(SEARCH("thickening",$AZ1139)),"thickening","")</f>
        <v>thickening</v>
      </c>
      <c r="BF1139" s="3" t="str">
        <f>IF(ISNUMBER(SEARCH("airDry",$AW1139)),"airDry","")</f>
        <v/>
      </c>
      <c r="BG1139" s="3" t="str">
        <f>IF(ISNUMBER(SEARCH("heatDry",$AY1139)),"heatDry","")</f>
        <v/>
      </c>
      <c r="BH1139" s="3" t="str">
        <f>IF(AND(ISNUMBER(SEARCH("aerobic",$AW1139)),ISNUMBER(SEARCH("anaer",$AW1139))),"Combined Aer and Anaer.","")</f>
        <v/>
      </c>
    </row>
    <row r="1140" spans="1:60" x14ac:dyDescent="0.3">
      <c r="A1140" s="4">
        <v>1138</v>
      </c>
      <c r="B1140" t="s">
        <v>5467</v>
      </c>
      <c r="C1140">
        <v>304.05</v>
      </c>
      <c r="D1140">
        <v>435.73064922583683</v>
      </c>
      <c r="E1140">
        <v>435.78250126312332</v>
      </c>
      <c r="F1140">
        <v>330.79600467881193</v>
      </c>
      <c r="G1140">
        <v>544.2670994143092</v>
      </c>
      <c r="H1140">
        <v>-76.846759378818604</v>
      </c>
      <c r="I1140">
        <v>-78.070621405602992</v>
      </c>
      <c r="J1140">
        <v>-91.029145217077769</v>
      </c>
      <c r="K1140">
        <v>-60.683938621252032</v>
      </c>
      <c r="L1140">
        <v>200.7751911372898</v>
      </c>
      <c r="M1140">
        <v>199.9537707572139</v>
      </c>
      <c r="N1140">
        <v>196.9778093384443</v>
      </c>
      <c r="O1140">
        <v>207.03195387140281</v>
      </c>
      <c r="P1140">
        <v>7.163802856789574</v>
      </c>
      <c r="Q1140">
        <v>7.2511304728935411</v>
      </c>
      <c r="R1140">
        <v>5.8122328885477934</v>
      </c>
      <c r="S1140">
        <v>8.2127408260449375</v>
      </c>
      <c r="T1140">
        <v>48.082258437948809</v>
      </c>
      <c r="U1140">
        <v>48.082181396501198</v>
      </c>
      <c r="V1140">
        <v>48.049195275364568</v>
      </c>
      <c r="W1140">
        <v>48.115004260741053</v>
      </c>
      <c r="X1140">
        <v>3277.507308957468</v>
      </c>
      <c r="Y1140">
        <v>3288.749842624406</v>
      </c>
      <c r="Z1140">
        <v>3179.7281004233569</v>
      </c>
      <c r="AA1140">
        <v>3339.799383840164</v>
      </c>
      <c r="AB1140">
        <v>522.26123318532871</v>
      </c>
      <c r="AC1140">
        <v>518.92885569751888</v>
      </c>
      <c r="AD1140">
        <v>451.34322540642341</v>
      </c>
      <c r="AE1140">
        <v>610.85912650919795</v>
      </c>
      <c r="AF1140">
        <v>64.713753183432871</v>
      </c>
      <c r="AG1140">
        <v>64.448913085425758</v>
      </c>
      <c r="AH1140">
        <v>63.490224681340557</v>
      </c>
      <c r="AI1140">
        <v>66.72974847412074</v>
      </c>
      <c r="AJ1140">
        <v>0.56698520598078761</v>
      </c>
      <c r="AK1140">
        <v>0.56698516103946051</v>
      </c>
      <c r="AL1140">
        <v>0.56697886644855666</v>
      </c>
      <c r="AM1140">
        <v>0.56699157185350857</v>
      </c>
      <c r="AN1140">
        <v>0.94996323172508312</v>
      </c>
      <c r="AO1140">
        <v>0.94996323172508323</v>
      </c>
      <c r="AP1140">
        <v>0.94996323172508323</v>
      </c>
      <c r="AQ1140">
        <v>0.94996323172508323</v>
      </c>
      <c r="AR1140">
        <v>15.072577104980899</v>
      </c>
      <c r="AS1140">
        <v>15.072577104980899</v>
      </c>
      <c r="AT1140">
        <v>15.072577104980899</v>
      </c>
      <c r="AU1140">
        <v>15.072577104980899</v>
      </c>
      <c r="AV1140" t="str">
        <f>VLOOKUP(Sheet1[[#This Row],[NPDES ID2]],Combined_Sheet__Major_Only___2[[NPDES ID2]:[ECHO BFR]],3,FALSE)</f>
        <v>CA</v>
      </c>
      <c r="AW1140" t="s">
        <v>12181</v>
      </c>
      <c r="AX1140" t="str">
        <f>VLOOKUP(Sheet1[[#This Row],[NPDES ID2]],Combined_Sheet__Major_Only___2[[NPDES ID2]:[ECHO BFR]],27,FALSE)</f>
        <v>-</v>
      </c>
      <c r="AY1140" t="str">
        <f>VLOOKUP(Sheet1[[#This Row],[NPDES ID2]],Combined_Sheet__Major_Only___2[[NPDES ID2]:[ECHO BFR]],28,FALSE)</f>
        <v>-</v>
      </c>
      <c r="AZ1140" t="str">
        <f>VLOOKUP(Sheet1[[#This Row],[NPDES ID2]],Combined_Sheet__Major_Only___2[[NPDES ID2]:[ECHO BFR]],29,FALSE)</f>
        <v>preliminaryOps, sludgeLagoon, thickening</v>
      </c>
      <c r="BA1140">
        <f>VLOOKUP(Sheet1[[#This Row],[NPDES ID2]],Combined_Sheet__Major_Only___2[[NPDES ID2]:[ECHO BFR]],17,FALSE)</f>
        <v>39.205278</v>
      </c>
      <c r="BB1140">
        <f>VLOOKUP(Sheet1[[#This Row],[NPDES ID2]],Combined_Sheet__Major_Only___2[[NPDES ID2]:[ECHO BFR]],18,FALSE)</f>
        <v>-121.068056</v>
      </c>
      <c r="BC1140" t="str">
        <f>IF(ISNUMBER(SEARCH("aerobic",$AW1140)),"aerobic","")</f>
        <v/>
      </c>
      <c r="BD1140" t="str">
        <f>IF(ISNUMBER(SEARCH("anaer",$AW1140)),"anaer","")</f>
        <v>anaer</v>
      </c>
      <c r="BE1140" t="str">
        <f>IF(ISNUMBER(SEARCH("thickening",$AZ1140)),"thickening","")</f>
        <v>thickening</v>
      </c>
      <c r="BF1140" s="2" t="str">
        <f>IF(ISNUMBER(SEARCH("airDry",$AW1140)),"airDry","")</f>
        <v/>
      </c>
      <c r="BG1140" s="2" t="str">
        <f>IF(ISNUMBER(SEARCH("heatDry",$AY1140)),"heatDry","")</f>
        <v/>
      </c>
      <c r="BH1140" s="2" t="str">
        <f>IF(AND(ISNUMBER(SEARCH("aerobic",$AW1140)),ISNUMBER(SEARCH("anaer",$AW1140))),"Combined Aer and Anaer.","")</f>
        <v/>
      </c>
    </row>
    <row r="1141" spans="1:60" x14ac:dyDescent="0.3">
      <c r="A1141" s="4">
        <v>1139</v>
      </c>
      <c r="B1141" t="s">
        <v>5472</v>
      </c>
      <c r="C1141">
        <v>303.93</v>
      </c>
      <c r="D1141">
        <v>434.48769439951661</v>
      </c>
      <c r="E1141">
        <v>434.48776960833879</v>
      </c>
      <c r="F1141">
        <v>329.87728145184752</v>
      </c>
      <c r="G1141">
        <v>542.78602376683205</v>
      </c>
      <c r="H1141">
        <v>-76.625992484978383</v>
      </c>
      <c r="I1141">
        <v>-77.87437346413634</v>
      </c>
      <c r="J1141">
        <v>-90.612968555057719</v>
      </c>
      <c r="K1141">
        <v>-60.162280076462039</v>
      </c>
      <c r="L1141">
        <v>201.325564726735</v>
      </c>
      <c r="M1141">
        <v>200.50959145551931</v>
      </c>
      <c r="N1141">
        <v>197.5505662992239</v>
      </c>
      <c r="O1141">
        <v>207.5462017662197</v>
      </c>
      <c r="P1141">
        <v>7.1593706841971843</v>
      </c>
      <c r="Q1141">
        <v>7.2483414494065137</v>
      </c>
      <c r="R1141">
        <v>5.804894706443295</v>
      </c>
      <c r="S1141">
        <v>8.2135407667316205</v>
      </c>
      <c r="T1141">
        <v>474.39373216210203</v>
      </c>
      <c r="U1141">
        <v>474.39299720745652</v>
      </c>
      <c r="V1141">
        <v>474.07831850248232</v>
      </c>
      <c r="W1141">
        <v>474.70611848563772</v>
      </c>
      <c r="X1141">
        <v>32235.57785370031</v>
      </c>
      <c r="Y1141">
        <v>32345.579639201271</v>
      </c>
      <c r="Z1141">
        <v>31281.371881246861</v>
      </c>
      <c r="AA1141">
        <v>32842.998654929943</v>
      </c>
      <c r="AB1141">
        <v>5604.209881129259</v>
      </c>
      <c r="AC1141">
        <v>5560.5492715749269</v>
      </c>
      <c r="AD1141">
        <v>4780.5329952116053</v>
      </c>
      <c r="AE1141">
        <v>6650.5464782917988</v>
      </c>
      <c r="AF1141">
        <v>64.920309358904973</v>
      </c>
      <c r="AG1141">
        <v>64.656757841118917</v>
      </c>
      <c r="AH1141">
        <v>63.705367257190758</v>
      </c>
      <c r="AI1141">
        <v>66.922603877199109</v>
      </c>
      <c r="AJ1141">
        <v>0.56950984884056122</v>
      </c>
      <c r="AK1141">
        <v>0.56950960768818448</v>
      </c>
      <c r="AL1141">
        <v>0.56947593001518781</v>
      </c>
      <c r="AM1141">
        <v>0.56954391051041009</v>
      </c>
      <c r="AN1141">
        <v>0.99457889171506497</v>
      </c>
      <c r="AO1141">
        <v>0.99457889171506464</v>
      </c>
      <c r="AP1141">
        <v>0.99457889171506464</v>
      </c>
      <c r="AQ1141">
        <v>0.99457889171506464</v>
      </c>
      <c r="AR1141">
        <v>14.35815863879326</v>
      </c>
      <c r="AS1141">
        <v>14.35815863879326</v>
      </c>
      <c r="AT1141">
        <v>14.35815863879326</v>
      </c>
      <c r="AU1141">
        <v>14.35815863879326</v>
      </c>
      <c r="AV1141" t="str">
        <f>VLOOKUP(Sheet1[[#This Row],[NPDES ID2]],Combined_Sheet__Major_Only___2[[NPDES ID2]:[ECHO BFR]],3,FALSE)</f>
        <v>FL</v>
      </c>
      <c r="AW1141" t="s">
        <v>41</v>
      </c>
      <c r="AX1141" t="str">
        <f>VLOOKUP(Sheet1[[#This Row],[NPDES ID2]],Combined_Sheet__Major_Only___2[[NPDES ID2]:[ECHO BFR]],27,FALSE)</f>
        <v>-</v>
      </c>
      <c r="AY1141" t="str">
        <f>VLOOKUP(Sheet1[[#This Row],[NPDES ID2]],Combined_Sheet__Major_Only___2[[NPDES ID2]:[ECHO BFR]],28,FALSE)</f>
        <v>-</v>
      </c>
      <c r="AZ1141" t="str">
        <f>VLOOKUP(Sheet1[[#This Row],[NPDES ID2]],Combined_Sheet__Major_Only___2[[NPDES ID2]:[ECHO BFR]],29,FALSE)</f>
        <v>preliminaryOps</v>
      </c>
      <c r="BA1141">
        <f>VLOOKUP(Sheet1[[#This Row],[NPDES ID2]],Combined_Sheet__Major_Only___2[[NPDES ID2]:[ECHO BFR]],17,FALSE)</f>
        <v>27.047464000000002</v>
      </c>
      <c r="BB1141">
        <f>VLOOKUP(Sheet1[[#This Row],[NPDES ID2]],Combined_Sheet__Major_Only___2[[NPDES ID2]:[ECHO BFR]],18,FALSE)</f>
        <v>-82.245221999999998</v>
      </c>
      <c r="BC1141" t="str">
        <f>IF(ISNUMBER(SEARCH("aerobic",$AW1141)),"aerobic","")</f>
        <v>aerobic</v>
      </c>
      <c r="BD1141" t="str">
        <f>IF(ISNUMBER(SEARCH("anaer",$AW1141)),"anaer","")</f>
        <v/>
      </c>
      <c r="BE1141" t="str">
        <f>IF(ISNUMBER(SEARCH("thickening",$AZ1141)),"thickening","")</f>
        <v/>
      </c>
      <c r="BF1141" s="3" t="str">
        <f>IF(ISNUMBER(SEARCH("airDry",$AW1141)),"airDry","")</f>
        <v/>
      </c>
      <c r="BG1141" s="3" t="str">
        <f>IF(ISNUMBER(SEARCH("heatDry",$AY1141)),"heatDry","")</f>
        <v/>
      </c>
      <c r="BH1141" s="3" t="str">
        <f>IF(AND(ISNUMBER(SEARCH("aerobic",$AW1141)),ISNUMBER(SEARCH("anaer",$AW1141))),"Combined Aer and Anaer.","")</f>
        <v/>
      </c>
    </row>
    <row r="1142" spans="1:60" x14ac:dyDescent="0.3">
      <c r="A1142" s="4">
        <v>1140</v>
      </c>
      <c r="B1142" t="s">
        <v>5477</v>
      </c>
      <c r="C1142">
        <v>303.85000000000002</v>
      </c>
      <c r="D1142">
        <v>552.16222579338773</v>
      </c>
      <c r="E1142">
        <v>553.61040060847517</v>
      </c>
      <c r="F1142">
        <v>416.27506587213088</v>
      </c>
      <c r="G1142">
        <v>688.51102840610872</v>
      </c>
      <c r="H1142">
        <v>-77.917268066012923</v>
      </c>
      <c r="I1142">
        <v>-77.887419089808361</v>
      </c>
      <c r="J1142">
        <v>-90.622609312019563</v>
      </c>
      <c r="K1142">
        <v>-65.168452065319215</v>
      </c>
      <c r="L1142">
        <v>158.4942042761015</v>
      </c>
      <c r="M1142">
        <v>157.3591423744825</v>
      </c>
      <c r="N1142">
        <v>153.2468957085996</v>
      </c>
      <c r="O1142">
        <v>167.13994002578281</v>
      </c>
      <c r="P1142">
        <v>7.2325818978612801</v>
      </c>
      <c r="Q1142">
        <v>7.2012402307333367</v>
      </c>
      <c r="R1142">
        <v>6.136565581569462</v>
      </c>
      <c r="S1142">
        <v>8.2266172534016633</v>
      </c>
      <c r="T1142">
        <v>57.522853196724228</v>
      </c>
      <c r="U1142">
        <v>57.522761585901243</v>
      </c>
      <c r="V1142">
        <v>57.483537430617098</v>
      </c>
      <c r="W1142">
        <v>57.561791610634423</v>
      </c>
      <c r="X1142">
        <v>4966.3547945027249</v>
      </c>
      <c r="Y1142">
        <v>4996.0078637440101</v>
      </c>
      <c r="Z1142">
        <v>4708.8538511467186</v>
      </c>
      <c r="AA1142">
        <v>5132.3936010727857</v>
      </c>
      <c r="AB1142">
        <v>1032.317029051351</v>
      </c>
      <c r="AC1142">
        <v>1014.837603241094</v>
      </c>
      <c r="AD1142">
        <v>851.17221158737516</v>
      </c>
      <c r="AE1142">
        <v>1298.8988975500749</v>
      </c>
      <c r="AF1142">
        <v>51.119630747750413</v>
      </c>
      <c r="AG1142">
        <v>50.753449299562647</v>
      </c>
      <c r="AH1142">
        <v>49.427670468155817</v>
      </c>
      <c r="AI1142">
        <v>53.907414056246857</v>
      </c>
      <c r="AJ1142">
        <v>0.4012524033165723</v>
      </c>
      <c r="AK1142">
        <v>0.40125235978394502</v>
      </c>
      <c r="AL1142">
        <v>0.4012462640201806</v>
      </c>
      <c r="AM1142">
        <v>0.40125856815096661</v>
      </c>
      <c r="AN1142">
        <v>0.95767672101887047</v>
      </c>
      <c r="AO1142">
        <v>0.95767672101887047</v>
      </c>
      <c r="AP1142">
        <v>0.95767672101887047</v>
      </c>
      <c r="AQ1142">
        <v>0.95767672101887047</v>
      </c>
      <c r="AR1142">
        <v>10.23002361225687</v>
      </c>
      <c r="AS1142">
        <v>10.23002361225687</v>
      </c>
      <c r="AT1142">
        <v>10.23002361225687</v>
      </c>
      <c r="AU1142">
        <v>10.23002361225687</v>
      </c>
      <c r="AV1142" t="str">
        <f>VLOOKUP(Sheet1[[#This Row],[NPDES ID2]],Combined_Sheet__Major_Only___2[[NPDES ID2]:[ECHO BFR]],3,FALSE)</f>
        <v>MO</v>
      </c>
      <c r="AW1142" t="s">
        <v>54</v>
      </c>
      <c r="AX1142" t="str">
        <f>VLOOKUP(Sheet1[[#This Row],[NPDES ID2]],Combined_Sheet__Major_Only___2[[NPDES ID2]:[ECHO BFR]],27,FALSE)</f>
        <v>-</v>
      </c>
      <c r="AY1142" t="str">
        <f>VLOOKUP(Sheet1[[#This Row],[NPDES ID2]],Combined_Sheet__Major_Only___2[[NPDES ID2]:[ECHO BFR]],28,FALSE)</f>
        <v>-</v>
      </c>
      <c r="AZ1142" t="str">
        <f>VLOOKUP(Sheet1[[#This Row],[NPDES ID2]],Combined_Sheet__Major_Only___2[[NPDES ID2]:[ECHO BFR]],29,FALSE)</f>
        <v>thickening</v>
      </c>
      <c r="BA1142">
        <f>VLOOKUP(Sheet1[[#This Row],[NPDES ID2]],Combined_Sheet__Major_Only___2[[NPDES ID2]:[ECHO BFR]],17,FALSE)</f>
        <v>37.019111000000002</v>
      </c>
      <c r="BB1142">
        <f>VLOOKUP(Sheet1[[#This Row],[NPDES ID2]],Combined_Sheet__Major_Only___2[[NPDES ID2]:[ECHO BFR]],18,FALSE)</f>
        <v>-93.234388999999993</v>
      </c>
      <c r="BC1142" t="str">
        <f>IF(ISNUMBER(SEARCH("aerobic",$AW1142)),"aerobic","")</f>
        <v/>
      </c>
      <c r="BD1142" t="str">
        <f>IF(ISNUMBER(SEARCH("anaer",$AW1142)),"anaer","")</f>
        <v/>
      </c>
      <c r="BE1142" t="str">
        <f>IF(ISNUMBER(SEARCH("thickening",$AZ1142)),"thickening","")</f>
        <v>thickening</v>
      </c>
      <c r="BF1142" s="2" t="str">
        <f>IF(ISNUMBER(SEARCH("airDry",$AW1142)),"airDry","")</f>
        <v/>
      </c>
      <c r="BG1142" s="2" t="str">
        <f>IF(ISNUMBER(SEARCH("heatDry",$AY1142)),"heatDry","")</f>
        <v/>
      </c>
      <c r="BH1142" s="2" t="str">
        <f>IF(AND(ISNUMBER(SEARCH("aerobic",$AW1142)),ISNUMBER(SEARCH("anaer",$AW1142))),"Combined Aer and Anaer.","")</f>
        <v/>
      </c>
    </row>
    <row r="1143" spans="1:60" x14ac:dyDescent="0.3">
      <c r="A1143" s="4">
        <v>1141</v>
      </c>
      <c r="B1143" t="s">
        <v>5481</v>
      </c>
      <c r="C1143">
        <v>303.66000000000003</v>
      </c>
      <c r="D1143">
        <v>446.93100597752863</v>
      </c>
      <c r="E1143">
        <v>447.25506976958332</v>
      </c>
      <c r="F1143">
        <v>338.99409508602469</v>
      </c>
      <c r="G1143">
        <v>557.70917331033434</v>
      </c>
      <c r="H1143">
        <v>-76.964613789218035</v>
      </c>
      <c r="I1143">
        <v>-78.256136975855895</v>
      </c>
      <c r="J1143">
        <v>-91.269864250326805</v>
      </c>
      <c r="K1143">
        <v>-61.343848883173933</v>
      </c>
      <c r="L1143">
        <v>195.6783586353005</v>
      </c>
      <c r="M1143">
        <v>194.82186389279289</v>
      </c>
      <c r="N1143">
        <v>191.71865478577629</v>
      </c>
      <c r="O1143">
        <v>202.2026192480109</v>
      </c>
      <c r="P1143">
        <v>7.1636896838384168</v>
      </c>
      <c r="Q1143">
        <v>7.2386234440918873</v>
      </c>
      <c r="R1143">
        <v>5.8380048766589203</v>
      </c>
      <c r="S1143">
        <v>8.2002312227629446</v>
      </c>
      <c r="T1143">
        <v>72.39711200134748</v>
      </c>
      <c r="U1143">
        <v>72.396997435544932</v>
      </c>
      <c r="V1143">
        <v>72.347944859836772</v>
      </c>
      <c r="W1143">
        <v>72.445807237292016</v>
      </c>
      <c r="X1143">
        <v>5057.1509633210917</v>
      </c>
      <c r="Y1143">
        <v>5075.7525580793981</v>
      </c>
      <c r="Z1143">
        <v>4895.7138910792601</v>
      </c>
      <c r="AA1143">
        <v>5160.0429028457529</v>
      </c>
      <c r="AB1143">
        <v>902.46666065641114</v>
      </c>
      <c r="AC1143">
        <v>894.75681261719501</v>
      </c>
      <c r="AD1143">
        <v>766.21467684850154</v>
      </c>
      <c r="AE1143">
        <v>1075.5119057155</v>
      </c>
      <c r="AF1143">
        <v>63.15220137475999</v>
      </c>
      <c r="AG1143">
        <v>62.875677569463591</v>
      </c>
      <c r="AH1143">
        <v>61.874834401216468</v>
      </c>
      <c r="AI1143">
        <v>65.256929290079228</v>
      </c>
      <c r="AJ1143">
        <v>0.5479043137715941</v>
      </c>
      <c r="AK1143">
        <v>0.54790425654572239</v>
      </c>
      <c r="AL1143">
        <v>0.54789624307478235</v>
      </c>
      <c r="AM1143">
        <v>0.54791241803520629</v>
      </c>
      <c r="AN1143">
        <v>0.96594750295852516</v>
      </c>
      <c r="AO1143">
        <v>0.96594750295852538</v>
      </c>
      <c r="AP1143">
        <v>0.96594750295852538</v>
      </c>
      <c r="AQ1143">
        <v>0.96594750295852538</v>
      </c>
      <c r="AR1143">
        <v>13.757141435280779</v>
      </c>
      <c r="AS1143">
        <v>13.757141435280779</v>
      </c>
      <c r="AT1143">
        <v>13.757141435280779</v>
      </c>
      <c r="AU1143">
        <v>13.757141435280779</v>
      </c>
      <c r="AV1143" t="str">
        <f>VLOOKUP(Sheet1[[#This Row],[NPDES ID2]],Combined_Sheet__Major_Only___2[[NPDES ID2]:[ECHO BFR]],3,FALSE)</f>
        <v>TX</v>
      </c>
      <c r="AW1143" t="s">
        <v>41</v>
      </c>
      <c r="AX1143" t="str">
        <f>VLOOKUP(Sheet1[[#This Row],[NPDES ID2]],Combined_Sheet__Major_Only___2[[NPDES ID2]:[ECHO BFR]],27,FALSE)</f>
        <v>-</v>
      </c>
      <c r="AY1143" t="str">
        <f>VLOOKUP(Sheet1[[#This Row],[NPDES ID2]],Combined_Sheet__Major_Only___2[[NPDES ID2]:[ECHO BFR]],28,FALSE)</f>
        <v>-</v>
      </c>
      <c r="AZ1143" t="str">
        <f>VLOOKUP(Sheet1[[#This Row],[NPDES ID2]],Combined_Sheet__Major_Only___2[[NPDES ID2]:[ECHO BFR]],29,FALSE)</f>
        <v>thickening</v>
      </c>
      <c r="BA1143">
        <f>VLOOKUP(Sheet1[[#This Row],[NPDES ID2]],Combined_Sheet__Major_Only___2[[NPDES ID2]:[ECHO BFR]],17,FALSE)</f>
        <v>30.502669999999998</v>
      </c>
      <c r="BB1143">
        <f>VLOOKUP(Sheet1[[#This Row],[NPDES ID2]],Combined_Sheet__Major_Only___2[[NPDES ID2]:[ECHO BFR]],18,FALSE)</f>
        <v>-97.523719999999997</v>
      </c>
      <c r="BC1143" t="str">
        <f>IF(ISNUMBER(SEARCH("aerobic",$AW1143)),"aerobic","")</f>
        <v>aerobic</v>
      </c>
      <c r="BD1143" t="str">
        <f>IF(ISNUMBER(SEARCH("anaer",$AW1143)),"anaer","")</f>
        <v/>
      </c>
      <c r="BE1143" t="str">
        <f>IF(ISNUMBER(SEARCH("thickening",$AZ1143)),"thickening","")</f>
        <v>thickening</v>
      </c>
      <c r="BF1143" s="3" t="str">
        <f>IF(ISNUMBER(SEARCH("airDry",$AW1143)),"airDry","")</f>
        <v/>
      </c>
      <c r="BG1143" s="3" t="str">
        <f>IF(ISNUMBER(SEARCH("heatDry",$AY1143)),"heatDry","")</f>
        <v/>
      </c>
      <c r="BH1143" s="3" t="str">
        <f>IF(AND(ISNUMBER(SEARCH("aerobic",$AW1143)),ISNUMBER(SEARCH("anaer",$AW1143))),"Combined Aer and Anaer.","")</f>
        <v/>
      </c>
    </row>
    <row r="1144" spans="1:60" x14ac:dyDescent="0.3">
      <c r="A1144" s="4">
        <v>1142</v>
      </c>
      <c r="B1144" t="s">
        <v>5486</v>
      </c>
      <c r="C1144">
        <v>303</v>
      </c>
      <c r="D1144">
        <v>444.97434585182862</v>
      </c>
      <c r="E1144">
        <v>445.24612860901931</v>
      </c>
      <c r="F1144">
        <v>337.54034974012387</v>
      </c>
      <c r="G1144">
        <v>555.43086688621725</v>
      </c>
      <c r="H1144">
        <v>-76.945855666869889</v>
      </c>
      <c r="I1144">
        <v>-78.208588971999561</v>
      </c>
      <c r="J1144">
        <v>-91.229727464098005</v>
      </c>
      <c r="K1144">
        <v>-61.205065937035911</v>
      </c>
      <c r="L1144">
        <v>196.4132446669868</v>
      </c>
      <c r="M1144">
        <v>195.5672525019942</v>
      </c>
      <c r="N1144">
        <v>192.50226184104241</v>
      </c>
      <c r="O1144">
        <v>202.85718447925879</v>
      </c>
      <c r="P1144">
        <v>7.1459737498207838</v>
      </c>
      <c r="Q1144">
        <v>7.2236922466475821</v>
      </c>
      <c r="R1144">
        <v>5.8173892320498934</v>
      </c>
      <c r="S1144">
        <v>8.176708450725565</v>
      </c>
      <c r="T1144">
        <v>50.734382063975772</v>
      </c>
      <c r="U1144">
        <v>50.7343009295885</v>
      </c>
      <c r="V1144">
        <v>50.699562372491499</v>
      </c>
      <c r="W1144">
        <v>50.768867556527162</v>
      </c>
      <c r="X1144">
        <v>3522.9793379455282</v>
      </c>
      <c r="Y1144">
        <v>3535.7159616743002</v>
      </c>
      <c r="Z1144">
        <v>3412.3342254562431</v>
      </c>
      <c r="AA1144">
        <v>3593.4998721928459</v>
      </c>
      <c r="AB1144">
        <v>568.94111081807318</v>
      </c>
      <c r="AC1144">
        <v>565.12580627244745</v>
      </c>
      <c r="AD1144">
        <v>490.56027932077887</v>
      </c>
      <c r="AE1144">
        <v>666.75864792315974</v>
      </c>
      <c r="AF1144">
        <v>63.52723279966122</v>
      </c>
      <c r="AG1144">
        <v>63.253525567653952</v>
      </c>
      <c r="AH1144">
        <v>62.2627305392216</v>
      </c>
      <c r="AI1144">
        <v>65.610738637470163</v>
      </c>
      <c r="AJ1144">
        <v>0.55248602149307324</v>
      </c>
      <c r="AK1144">
        <v>0.55248597570888636</v>
      </c>
      <c r="AL1144">
        <v>0.55247956326246461</v>
      </c>
      <c r="AM1144">
        <v>0.55249250656118576</v>
      </c>
      <c r="AN1144">
        <v>0.95240031335585684</v>
      </c>
      <c r="AO1144">
        <v>0.95240031335585684</v>
      </c>
      <c r="AP1144">
        <v>0.95240031335585684</v>
      </c>
      <c r="AQ1144">
        <v>0.95240031335585684</v>
      </c>
      <c r="AR1144">
        <v>14.67711500481508</v>
      </c>
      <c r="AS1144">
        <v>14.67711500481508</v>
      </c>
      <c r="AT1144">
        <v>14.67711500481508</v>
      </c>
      <c r="AU1144">
        <v>14.67711500481508</v>
      </c>
      <c r="AV1144" t="str">
        <f>VLOOKUP(Sheet1[[#This Row],[NPDES ID2]],Combined_Sheet__Major_Only___2[[NPDES ID2]:[ECHO BFR]],3,FALSE)</f>
        <v>MO</v>
      </c>
      <c r="AW1144" t="s">
        <v>41</v>
      </c>
      <c r="AX1144" t="str">
        <f>VLOOKUP(Sheet1[[#This Row],[NPDES ID2]],Combined_Sheet__Major_Only___2[[NPDES ID2]:[ECHO BFR]],27,FALSE)</f>
        <v>-</v>
      </c>
      <c r="AY1144" t="str">
        <f>VLOOKUP(Sheet1[[#This Row],[NPDES ID2]],Combined_Sheet__Major_Only___2[[NPDES ID2]:[ECHO BFR]],28,FALSE)</f>
        <v>-</v>
      </c>
      <c r="AZ1144" t="str">
        <f>VLOOKUP(Sheet1[[#This Row],[NPDES ID2]],Combined_Sheet__Major_Only___2[[NPDES ID2]:[ECHO BFR]],29,FALSE)</f>
        <v>thickening</v>
      </c>
      <c r="BA1144">
        <f>VLOOKUP(Sheet1[[#This Row],[NPDES ID2]],Combined_Sheet__Major_Only___2[[NPDES ID2]:[ECHO BFR]],17,FALSE)</f>
        <v>39.405861000000002</v>
      </c>
      <c r="BB1144">
        <f>VLOOKUP(Sheet1[[#This Row],[NPDES ID2]],Combined_Sheet__Major_Only___2[[NPDES ID2]:[ECHO BFR]],18,FALSE)</f>
        <v>-92.458917</v>
      </c>
      <c r="BC1144" t="str">
        <f>IF(ISNUMBER(SEARCH("aerobic",$AW1144)),"aerobic","")</f>
        <v>aerobic</v>
      </c>
      <c r="BD1144" t="str">
        <f>IF(ISNUMBER(SEARCH("anaer",$AW1144)),"anaer","")</f>
        <v/>
      </c>
      <c r="BE1144" t="str">
        <f>IF(ISNUMBER(SEARCH("thickening",$AZ1144)),"thickening","")</f>
        <v>thickening</v>
      </c>
      <c r="BF1144" s="2" t="str">
        <f>IF(ISNUMBER(SEARCH("airDry",$AW1144)),"airDry","")</f>
        <v/>
      </c>
      <c r="BG1144" s="2" t="str">
        <f>IF(ISNUMBER(SEARCH("heatDry",$AY1144)),"heatDry","")</f>
        <v/>
      </c>
      <c r="BH1144" s="2" t="str">
        <f>IF(AND(ISNUMBER(SEARCH("aerobic",$AW1144)),ISNUMBER(SEARCH("anaer",$AW1144))),"Combined Aer and Anaer.","")</f>
        <v/>
      </c>
    </row>
    <row r="1145" spans="1:60" x14ac:dyDescent="0.3">
      <c r="A1145" s="4">
        <v>1143</v>
      </c>
      <c r="B1145" t="s">
        <v>5491</v>
      </c>
      <c r="C1145">
        <v>301.89999999999998</v>
      </c>
      <c r="D1145">
        <v>426.70349049327268</v>
      </c>
      <c r="E1145">
        <v>426.38866164319057</v>
      </c>
      <c r="F1145">
        <v>324.10062575169292</v>
      </c>
      <c r="G1145">
        <v>533.62961213809876</v>
      </c>
      <c r="H1145">
        <v>-76.69969921453405</v>
      </c>
      <c r="I1145">
        <v>-77.993065606842919</v>
      </c>
      <c r="J1145">
        <v>-90.733115555479756</v>
      </c>
      <c r="K1145">
        <v>-59.930836894787248</v>
      </c>
      <c r="L1145">
        <v>204.59512290285281</v>
      </c>
      <c r="M1145">
        <v>203.81868183998381</v>
      </c>
      <c r="N1145">
        <v>201.00563856036939</v>
      </c>
      <c r="O1145">
        <v>210.5093533235883</v>
      </c>
      <c r="P1145">
        <v>7.1031515765137394</v>
      </c>
      <c r="Q1145">
        <v>7.1917166065266196</v>
      </c>
      <c r="R1145">
        <v>5.7288291082676022</v>
      </c>
      <c r="S1145">
        <v>8.1894000220547767</v>
      </c>
      <c r="T1145">
        <v>53.794854514884968</v>
      </c>
      <c r="U1145">
        <v>53.794768657366063</v>
      </c>
      <c r="V1145">
        <v>53.758007840851711</v>
      </c>
      <c r="W1145">
        <v>53.831347535034013</v>
      </c>
      <c r="X1145">
        <v>3572.8677573600162</v>
      </c>
      <c r="Y1145">
        <v>3584.2163321159519</v>
      </c>
      <c r="Z1145">
        <v>3473.992186196188</v>
      </c>
      <c r="AA1145">
        <v>3635.8223083427802</v>
      </c>
      <c r="AB1145">
        <v>552.88609141870086</v>
      </c>
      <c r="AC1145">
        <v>549.88697310731436</v>
      </c>
      <c r="AD1145">
        <v>480.02162221249858</v>
      </c>
      <c r="AE1145">
        <v>643.88167841393579</v>
      </c>
      <c r="AF1145">
        <v>66.414633085200862</v>
      </c>
      <c r="AG1145">
        <v>66.162505258593427</v>
      </c>
      <c r="AH1145">
        <v>65.249892124089712</v>
      </c>
      <c r="AI1145">
        <v>68.333774687758819</v>
      </c>
      <c r="AJ1145">
        <v>0.58777909652103932</v>
      </c>
      <c r="AK1145">
        <v>0.58777904937055081</v>
      </c>
      <c r="AL1145">
        <v>0.58777244541296358</v>
      </c>
      <c r="AM1145">
        <v>0.58778577526523279</v>
      </c>
      <c r="AN1145">
        <v>0.9549332911231625</v>
      </c>
      <c r="AO1145">
        <v>0.95493329112316228</v>
      </c>
      <c r="AP1145">
        <v>0.95493329112316228</v>
      </c>
      <c r="AQ1145">
        <v>0.95493329112316228</v>
      </c>
      <c r="AR1145">
        <v>15.74724158772317</v>
      </c>
      <c r="AS1145">
        <v>15.74724158772316</v>
      </c>
      <c r="AT1145">
        <v>15.74724158772316</v>
      </c>
      <c r="AU1145">
        <v>15.74724158772316</v>
      </c>
      <c r="AV1145" t="str">
        <f>VLOOKUP(Sheet1[[#This Row],[NPDES ID2]],Combined_Sheet__Major_Only___2[[NPDES ID2]:[ECHO BFR]],3,FALSE)</f>
        <v>NY</v>
      </c>
      <c r="AW1145" t="s">
        <v>12181</v>
      </c>
      <c r="AX1145" t="str">
        <f>VLOOKUP(Sheet1[[#This Row],[NPDES ID2]],Combined_Sheet__Major_Only___2[[NPDES ID2]:[ECHO BFR]],27,FALSE)</f>
        <v>-</v>
      </c>
      <c r="AY1145" t="str">
        <f>VLOOKUP(Sheet1[[#This Row],[NPDES ID2]],Combined_Sheet__Major_Only___2[[NPDES ID2]:[ECHO BFR]],28,FALSE)</f>
        <v>-</v>
      </c>
      <c r="AZ1145" t="str">
        <f>VLOOKUP(Sheet1[[#This Row],[NPDES ID2]],Combined_Sheet__Major_Only___2[[NPDES ID2]:[ECHO BFR]],29,FALSE)</f>
        <v>thickening</v>
      </c>
      <c r="BA1145">
        <f>VLOOKUP(Sheet1[[#This Row],[NPDES ID2]],Combined_Sheet__Major_Only___2[[NPDES ID2]:[ECHO BFR]],17,FALSE)</f>
        <v>42.074291000000002</v>
      </c>
      <c r="BB1145">
        <f>VLOOKUP(Sheet1[[#This Row],[NPDES ID2]],Combined_Sheet__Major_Only___2[[NPDES ID2]:[ECHO BFR]],18,FALSE)</f>
        <v>-78.452271999999994</v>
      </c>
      <c r="BC1145" t="str">
        <f>IF(ISNUMBER(SEARCH("aerobic",$AW1145)),"aerobic","")</f>
        <v/>
      </c>
      <c r="BD1145" t="str">
        <f>IF(ISNUMBER(SEARCH("anaer",$AW1145)),"anaer","")</f>
        <v>anaer</v>
      </c>
      <c r="BE1145" t="str">
        <f>IF(ISNUMBER(SEARCH("thickening",$AZ1145)),"thickening","")</f>
        <v>thickening</v>
      </c>
      <c r="BF1145" s="3" t="str">
        <f>IF(ISNUMBER(SEARCH("airDry",$AW1145)),"airDry","")</f>
        <v/>
      </c>
      <c r="BG1145" s="3" t="str">
        <f>IF(ISNUMBER(SEARCH("heatDry",$AY1145)),"heatDry","")</f>
        <v/>
      </c>
      <c r="BH1145" s="3" t="str">
        <f>IF(AND(ISNUMBER(SEARCH("aerobic",$AW1145)),ISNUMBER(SEARCH("anaer",$AW1145))),"Combined Aer and Anaer.","")</f>
        <v/>
      </c>
    </row>
    <row r="1146" spans="1:60" x14ac:dyDescent="0.3">
      <c r="A1146" s="4">
        <v>1144</v>
      </c>
      <c r="B1146" t="s">
        <v>5496</v>
      </c>
      <c r="C1146">
        <v>301</v>
      </c>
      <c r="D1146">
        <v>440.99964147282668</v>
      </c>
      <c r="E1146">
        <v>441.16217250688828</v>
      </c>
      <c r="F1146">
        <v>334.56462752819488</v>
      </c>
      <c r="G1146">
        <v>550.85797495228439</v>
      </c>
      <c r="H1146">
        <v>-76.85568491913223</v>
      </c>
      <c r="I1146">
        <v>-78.058243813931028</v>
      </c>
      <c r="J1146">
        <v>-91.050028836993633</v>
      </c>
      <c r="K1146">
        <v>-60.784736387284077</v>
      </c>
      <c r="L1146">
        <v>197.8015293563661</v>
      </c>
      <c r="M1146">
        <v>196.98121225679509</v>
      </c>
      <c r="N1146">
        <v>194.00901875722971</v>
      </c>
      <c r="O1146">
        <v>204.0503279415081</v>
      </c>
      <c r="P1146">
        <v>7.0937219645614444</v>
      </c>
      <c r="Q1146">
        <v>7.1777499952514754</v>
      </c>
      <c r="R1146">
        <v>5.7604746807081852</v>
      </c>
      <c r="S1146">
        <v>8.1239636118848004</v>
      </c>
      <c r="T1146">
        <v>76.94680441198922</v>
      </c>
      <c r="U1146">
        <v>76.946682824788269</v>
      </c>
      <c r="V1146">
        <v>76.894623962151897</v>
      </c>
      <c r="W1146">
        <v>76.998484034567326</v>
      </c>
      <c r="X1146">
        <v>5270.5307472598024</v>
      </c>
      <c r="Y1146">
        <v>5288.887346177833</v>
      </c>
      <c r="Z1146">
        <v>5111.0879050461454</v>
      </c>
      <c r="AA1146">
        <v>5372.0913915042884</v>
      </c>
      <c r="AB1146">
        <v>1011.264319665868</v>
      </c>
      <c r="AC1146">
        <v>1001.044043234125</v>
      </c>
      <c r="AD1146">
        <v>848.63682146839949</v>
      </c>
      <c r="AE1146">
        <v>1221.638515883672</v>
      </c>
      <c r="AF1146">
        <v>64.401607679351187</v>
      </c>
      <c r="AG1146">
        <v>64.134413790495529</v>
      </c>
      <c r="AH1146">
        <v>63.167416346518671</v>
      </c>
      <c r="AI1146">
        <v>66.435207875415941</v>
      </c>
      <c r="AJ1146">
        <v>0.56317028505201094</v>
      </c>
      <c r="AK1146">
        <v>0.56317022398958749</v>
      </c>
      <c r="AL1146">
        <v>0.56316167356796909</v>
      </c>
      <c r="AM1146">
        <v>0.56317893235767091</v>
      </c>
      <c r="AN1146">
        <v>0.96786815891196243</v>
      </c>
      <c r="AO1146">
        <v>0.9678681589119621</v>
      </c>
      <c r="AP1146">
        <v>0.9678681589119621</v>
      </c>
      <c r="AQ1146">
        <v>0.9678681589119621</v>
      </c>
      <c r="AR1146">
        <v>13.464631462342981</v>
      </c>
      <c r="AS1146">
        <v>13.464631462342981</v>
      </c>
      <c r="AT1146">
        <v>13.464631462342981</v>
      </c>
      <c r="AU1146">
        <v>13.464631462342981</v>
      </c>
      <c r="AV1146" t="str">
        <f>VLOOKUP(Sheet1[[#This Row],[NPDES ID2]],Combined_Sheet__Major_Only___2[[NPDES ID2]:[ECHO BFR]],3,FALSE)</f>
        <v>MN</v>
      </c>
      <c r="AW1146" t="s">
        <v>12181</v>
      </c>
      <c r="AX1146" t="str">
        <f>VLOOKUP(Sheet1[[#This Row],[NPDES ID2]],Combined_Sheet__Major_Only___2[[NPDES ID2]:[ECHO BFR]],27,FALSE)</f>
        <v>-</v>
      </c>
      <c r="AY1146" t="str">
        <f>VLOOKUP(Sheet1[[#This Row],[NPDES ID2]],Combined_Sheet__Major_Only___2[[NPDES ID2]:[ECHO BFR]],28,FALSE)</f>
        <v>-</v>
      </c>
      <c r="AZ1146" t="str">
        <f>VLOOKUP(Sheet1[[#This Row],[NPDES ID2]],Combined_Sheet__Major_Only___2[[NPDES ID2]:[ECHO BFR]],29,FALSE)</f>
        <v>thickening</v>
      </c>
      <c r="BA1146">
        <f>VLOOKUP(Sheet1[[#This Row],[NPDES ID2]],Combined_Sheet__Major_Only___2[[NPDES ID2]:[ECHO BFR]],17,FALSE)</f>
        <v>45.675060000000002</v>
      </c>
      <c r="BB1146">
        <f>VLOOKUP(Sheet1[[#This Row],[NPDES ID2]],Combined_Sheet__Major_Only___2[[NPDES ID2]:[ECHO BFR]],18,FALSE)</f>
        <v>-94.802449999999993</v>
      </c>
      <c r="BC1146" t="str">
        <f>IF(ISNUMBER(SEARCH("aerobic",$AW1146)),"aerobic","")</f>
        <v/>
      </c>
      <c r="BD1146" t="str">
        <f>IF(ISNUMBER(SEARCH("anaer",$AW1146)),"anaer","")</f>
        <v>anaer</v>
      </c>
      <c r="BE1146" t="str">
        <f>IF(ISNUMBER(SEARCH("thickening",$AZ1146)),"thickening","")</f>
        <v>thickening</v>
      </c>
      <c r="BF1146" s="2" t="str">
        <f>IF(ISNUMBER(SEARCH("airDry",$AW1146)),"airDry","")</f>
        <v/>
      </c>
      <c r="BG1146" s="2" t="str">
        <f>IF(ISNUMBER(SEARCH("heatDry",$AY1146)),"heatDry","")</f>
        <v/>
      </c>
      <c r="BH1146" s="2" t="str">
        <f>IF(AND(ISNUMBER(SEARCH("aerobic",$AW1146)),ISNUMBER(SEARCH("anaer",$AW1146))),"Combined Aer and Anaer.","")</f>
        <v/>
      </c>
    </row>
    <row r="1147" spans="1:60" x14ac:dyDescent="0.3">
      <c r="A1147" s="4">
        <v>1145</v>
      </c>
      <c r="B1147" t="s">
        <v>5500</v>
      </c>
      <c r="C1147">
        <v>299.08</v>
      </c>
      <c r="D1147">
        <v>476.40244631781559</v>
      </c>
      <c r="E1147">
        <v>477.43962803996851</v>
      </c>
      <c r="F1147">
        <v>360.38229271788839</v>
      </c>
      <c r="G1147">
        <v>593.32390746117323</v>
      </c>
      <c r="H1147">
        <v>-77.142304319321141</v>
      </c>
      <c r="I1147">
        <v>-78.220303209215601</v>
      </c>
      <c r="J1147">
        <v>-90.694851440546003</v>
      </c>
      <c r="K1147">
        <v>-62.266655322420448</v>
      </c>
      <c r="L1147">
        <v>182.79030448561309</v>
      </c>
      <c r="M1147">
        <v>181.8727323472209</v>
      </c>
      <c r="N1147">
        <v>178.54703451169431</v>
      </c>
      <c r="O1147">
        <v>189.78211218443431</v>
      </c>
      <c r="P1147">
        <v>7.0737146396320556</v>
      </c>
      <c r="Q1147">
        <v>7.1276921190733296</v>
      </c>
      <c r="R1147">
        <v>5.8183757194360162</v>
      </c>
      <c r="S1147">
        <v>8.1250897940240883</v>
      </c>
      <c r="T1147">
        <v>278.1317918664306</v>
      </c>
      <c r="U1147">
        <v>278.13135979671489</v>
      </c>
      <c r="V1147">
        <v>277.94636451918382</v>
      </c>
      <c r="W1147">
        <v>278.31543948448018</v>
      </c>
      <c r="X1147">
        <v>20486.35612892158</v>
      </c>
      <c r="Y1147">
        <v>20572.932988542419</v>
      </c>
      <c r="Z1147">
        <v>19736.56430252469</v>
      </c>
      <c r="AA1147">
        <v>20965.079672609281</v>
      </c>
      <c r="AB1147">
        <v>3304.403589605553</v>
      </c>
      <c r="AC1147">
        <v>3283.318989088024</v>
      </c>
      <c r="AD1147">
        <v>2846.4620096528288</v>
      </c>
      <c r="AE1147">
        <v>3880.1516946490592</v>
      </c>
      <c r="AF1147">
        <v>59.897689685315576</v>
      </c>
      <c r="AG1147">
        <v>59.596767762900882</v>
      </c>
      <c r="AH1147">
        <v>58.508587067581949</v>
      </c>
      <c r="AI1147">
        <v>62.186689522058643</v>
      </c>
      <c r="AJ1147">
        <v>0.50816887085328522</v>
      </c>
      <c r="AK1147">
        <v>0.50816873658980621</v>
      </c>
      <c r="AL1147">
        <v>0.50814996093360931</v>
      </c>
      <c r="AM1147">
        <v>0.50818785991679216</v>
      </c>
      <c r="AN1147">
        <v>0.99080397639711082</v>
      </c>
      <c r="AO1147">
        <v>0.99080397639711082</v>
      </c>
      <c r="AP1147">
        <v>0.99080397639711082</v>
      </c>
      <c r="AQ1147">
        <v>0.99080397639711082</v>
      </c>
      <c r="AR1147">
        <v>13.848331236638121</v>
      </c>
      <c r="AS1147">
        <v>13.848331236638121</v>
      </c>
      <c r="AT1147">
        <v>13.848331236638121</v>
      </c>
      <c r="AU1147">
        <v>13.848331236638121</v>
      </c>
      <c r="AV1147" t="str">
        <f>VLOOKUP(Sheet1[[#This Row],[NPDES ID2]],Combined_Sheet__Major_Only___2[[NPDES ID2]:[ECHO BFR]],3,FALSE)</f>
        <v>IA</v>
      </c>
      <c r="AW1147" t="s">
        <v>12181</v>
      </c>
      <c r="AX1147" t="str">
        <f>VLOOKUP(Sheet1[[#This Row],[NPDES ID2]],Combined_Sheet__Major_Only___2[[NPDES ID2]:[ECHO BFR]],27,FALSE)</f>
        <v>methaneBioCaptureRecover</v>
      </c>
      <c r="AY1147" t="str">
        <f>VLOOKUP(Sheet1[[#This Row],[NPDES ID2]],Combined_Sheet__Major_Only___2[[NPDES ID2]:[ECHO BFR]],28,FALSE)</f>
        <v>-</v>
      </c>
      <c r="AZ1147" t="str">
        <f>VLOOKUP(Sheet1[[#This Row],[NPDES ID2]],Combined_Sheet__Major_Only___2[[NPDES ID2]:[ECHO BFR]],29,FALSE)</f>
        <v>preliminaryOps, sludgeLagoon</v>
      </c>
      <c r="BA1147">
        <f>VLOOKUP(Sheet1[[#This Row],[NPDES ID2]],Combined_Sheet__Major_Only___2[[NPDES ID2]:[ECHO BFR]],17,FALSE)</f>
        <v>42.056399999999996</v>
      </c>
      <c r="BB1147">
        <f>VLOOKUP(Sheet1[[#This Row],[NPDES ID2]],Combined_Sheet__Major_Only___2[[NPDES ID2]:[ECHO BFR]],18,FALSE)</f>
        <v>-94.843599999999995</v>
      </c>
      <c r="BC1147" t="str">
        <f>IF(ISNUMBER(SEARCH("aerobic",$AW1147)),"aerobic","")</f>
        <v/>
      </c>
      <c r="BD1147" t="str">
        <f>IF(ISNUMBER(SEARCH("anaer",$AW1147)),"anaer","")</f>
        <v>anaer</v>
      </c>
      <c r="BE1147" t="str">
        <f>IF(ISNUMBER(SEARCH("thickening",$AZ1147)),"thickening","")</f>
        <v/>
      </c>
      <c r="BF1147" s="3" t="str">
        <f>IF(ISNUMBER(SEARCH("airDry",$AW1147)),"airDry","")</f>
        <v/>
      </c>
      <c r="BG1147" s="3" t="str">
        <f>IF(ISNUMBER(SEARCH("heatDry",$AY1147)),"heatDry","")</f>
        <v/>
      </c>
      <c r="BH1147" s="3" t="str">
        <f>IF(AND(ISNUMBER(SEARCH("aerobic",$AW1147)),ISNUMBER(SEARCH("anaer",$AW1147))),"Combined Aer and Anaer.","")</f>
        <v/>
      </c>
    </row>
    <row r="1148" spans="1:60" x14ac:dyDescent="0.3">
      <c r="A1148" s="4">
        <v>1146</v>
      </c>
      <c r="B1148" t="s">
        <v>5505</v>
      </c>
      <c r="C1148">
        <v>299</v>
      </c>
      <c r="D1148">
        <v>455.97781042356962</v>
      </c>
      <c r="E1148">
        <v>456.48696192374018</v>
      </c>
      <c r="F1148">
        <v>345.46652961769172</v>
      </c>
      <c r="G1148">
        <v>568.96807384626402</v>
      </c>
      <c r="H1148">
        <v>-76.851714478412489</v>
      </c>
      <c r="I1148">
        <v>-78.15936737044008</v>
      </c>
      <c r="J1148">
        <v>-90.91430762447321</v>
      </c>
      <c r="K1148">
        <v>-61.254017190883943</v>
      </c>
      <c r="L1148">
        <v>190.94809339104549</v>
      </c>
      <c r="M1148">
        <v>190.0921630629839</v>
      </c>
      <c r="N1148">
        <v>186.98885182562421</v>
      </c>
      <c r="O1148">
        <v>197.47217288790381</v>
      </c>
      <c r="P1148">
        <v>7.0566555639724591</v>
      </c>
      <c r="Q1148">
        <v>7.1310506555764501</v>
      </c>
      <c r="R1148">
        <v>5.7597242158399284</v>
      </c>
      <c r="S1148">
        <v>8.0827762046807887</v>
      </c>
      <c r="T1148">
        <v>417.89101093912541</v>
      </c>
      <c r="U1148">
        <v>417.89036318336713</v>
      </c>
      <c r="V1148">
        <v>417.61301961600037</v>
      </c>
      <c r="W1148">
        <v>418.16633410525162</v>
      </c>
      <c r="X1148">
        <v>29455.40753109728</v>
      </c>
      <c r="Y1148">
        <v>29566.68263267884</v>
      </c>
      <c r="Z1148">
        <v>28491.579572943261</v>
      </c>
      <c r="AA1148">
        <v>30069.64165799247</v>
      </c>
      <c r="AB1148">
        <v>5288.2126156826989</v>
      </c>
      <c r="AC1148">
        <v>5242.7468650582287</v>
      </c>
      <c r="AD1148">
        <v>4484.5468882820278</v>
      </c>
      <c r="AE1148">
        <v>6308.4886382820614</v>
      </c>
      <c r="AF1148">
        <v>62.588719411508727</v>
      </c>
      <c r="AG1148">
        <v>62.30779689363905</v>
      </c>
      <c r="AH1148">
        <v>61.292978377974869</v>
      </c>
      <c r="AI1148">
        <v>64.724052498057688</v>
      </c>
      <c r="AJ1148">
        <v>0.54102138655042264</v>
      </c>
      <c r="AK1148">
        <v>0.54102118345061778</v>
      </c>
      <c r="AL1148">
        <v>0.54099280839033315</v>
      </c>
      <c r="AM1148">
        <v>0.54105008483907369</v>
      </c>
      <c r="AN1148">
        <v>0.99385237088332135</v>
      </c>
      <c r="AO1148">
        <v>0.99385237088332157</v>
      </c>
      <c r="AP1148">
        <v>0.99385237088332157</v>
      </c>
      <c r="AQ1148">
        <v>0.99385237088332157</v>
      </c>
      <c r="AR1148">
        <v>13.58714301692083</v>
      </c>
      <c r="AS1148">
        <v>13.58714301692083</v>
      </c>
      <c r="AT1148">
        <v>13.58714301692083</v>
      </c>
      <c r="AU1148">
        <v>13.58714301692083</v>
      </c>
      <c r="AV1148" t="str">
        <f>VLOOKUP(Sheet1[[#This Row],[NPDES ID2]],Combined_Sheet__Major_Only___2[[NPDES ID2]:[ECHO BFR]],3,FALSE)</f>
        <v>NC</v>
      </c>
      <c r="AW1148" t="s">
        <v>41</v>
      </c>
      <c r="AX1148" t="str">
        <f>VLOOKUP(Sheet1[[#This Row],[NPDES ID2]],Combined_Sheet__Major_Only___2[[NPDES ID2]:[ECHO BFR]],27,FALSE)</f>
        <v>-</v>
      </c>
      <c r="AY1148" t="str">
        <f>VLOOKUP(Sheet1[[#This Row],[NPDES ID2]],Combined_Sheet__Major_Only___2[[NPDES ID2]:[ECHO BFR]],28,FALSE)</f>
        <v>-</v>
      </c>
      <c r="AZ1148" t="str">
        <f>VLOOKUP(Sheet1[[#This Row],[NPDES ID2]],Combined_Sheet__Major_Only___2[[NPDES ID2]:[ECHO BFR]],29,FALSE)</f>
        <v>-</v>
      </c>
      <c r="BA1148">
        <f>VLOOKUP(Sheet1[[#This Row],[NPDES ID2]],Combined_Sheet__Major_Only___2[[NPDES ID2]:[ECHO BFR]],17,FALSE)</f>
        <v>36.444474999999997</v>
      </c>
      <c r="BB1148">
        <f>VLOOKUP(Sheet1[[#This Row],[NPDES ID2]],Combined_Sheet__Major_Only___2[[NPDES ID2]:[ECHO BFR]],18,FALSE)</f>
        <v>-78.977889000000005</v>
      </c>
      <c r="BC1148" t="str">
        <f>IF(ISNUMBER(SEARCH("aerobic",$AW1148)),"aerobic","")</f>
        <v>aerobic</v>
      </c>
      <c r="BD1148" t="str">
        <f>IF(ISNUMBER(SEARCH("anaer",$AW1148)),"anaer","")</f>
        <v/>
      </c>
      <c r="BE1148" t="str">
        <f>IF(ISNUMBER(SEARCH("thickening",$AZ1148)),"thickening","")</f>
        <v/>
      </c>
      <c r="BF1148" s="2" t="str">
        <f>IF(ISNUMBER(SEARCH("airDry",$AW1148)),"airDry","")</f>
        <v/>
      </c>
      <c r="BG1148" s="2" t="str">
        <f>IF(ISNUMBER(SEARCH("heatDry",$AY1148)),"heatDry","")</f>
        <v/>
      </c>
      <c r="BH1148" s="2" t="str">
        <f>IF(AND(ISNUMBER(SEARCH("aerobic",$AW1148)),ISNUMBER(SEARCH("anaer",$AW1148))),"Combined Aer and Anaer.","")</f>
        <v/>
      </c>
    </row>
    <row r="1149" spans="1:60" x14ac:dyDescent="0.3">
      <c r="A1149" s="4">
        <v>1147</v>
      </c>
      <c r="B1149" t="s">
        <v>5510</v>
      </c>
      <c r="C1149">
        <v>298.25</v>
      </c>
      <c r="D1149">
        <v>471.6463228721841</v>
      </c>
      <c r="E1149">
        <v>472.54944715295079</v>
      </c>
      <c r="F1149">
        <v>356.8899588765895</v>
      </c>
      <c r="G1149">
        <v>587.74601563572253</v>
      </c>
      <c r="H1149">
        <v>-77.190233913592195</v>
      </c>
      <c r="I1149">
        <v>-78.308891439874373</v>
      </c>
      <c r="J1149">
        <v>-90.992886668728701</v>
      </c>
      <c r="K1149">
        <v>-62.216452538763271</v>
      </c>
      <c r="L1149">
        <v>184.48310626851821</v>
      </c>
      <c r="M1149">
        <v>183.58428271111569</v>
      </c>
      <c r="N1149">
        <v>180.327944908598</v>
      </c>
      <c r="O1149">
        <v>191.32935223094589</v>
      </c>
      <c r="P1149">
        <v>7.05030970348463</v>
      </c>
      <c r="Q1149">
        <v>7.1121657081297851</v>
      </c>
      <c r="R1149">
        <v>5.78690063293769</v>
      </c>
      <c r="S1149">
        <v>8.0918302390134773</v>
      </c>
      <c r="T1149">
        <v>44.924888616874007</v>
      </c>
      <c r="U1149">
        <v>44.924816448096749</v>
      </c>
      <c r="V1149">
        <v>44.893916612968937</v>
      </c>
      <c r="W1149">
        <v>44.955563351900118</v>
      </c>
      <c r="X1149">
        <v>3269.497528206733</v>
      </c>
      <c r="Y1149">
        <v>3282.8698420664059</v>
      </c>
      <c r="Z1149">
        <v>3153.436577224636</v>
      </c>
      <c r="AA1149">
        <v>3343.600921905268</v>
      </c>
      <c r="AB1149">
        <v>563.63217133851629</v>
      </c>
      <c r="AC1149">
        <v>559.32927663960322</v>
      </c>
      <c r="AD1149">
        <v>480.75317425321663</v>
      </c>
      <c r="AE1149">
        <v>668.44558019910187</v>
      </c>
      <c r="AF1149">
        <v>60.618880213544699</v>
      </c>
      <c r="AG1149">
        <v>60.323459799524983</v>
      </c>
      <c r="AH1149">
        <v>59.253973373164399</v>
      </c>
      <c r="AI1149">
        <v>62.867805928892189</v>
      </c>
      <c r="AJ1149">
        <v>0.5169702152357244</v>
      </c>
      <c r="AK1149">
        <v>0.51697017267278378</v>
      </c>
      <c r="AL1149">
        <v>0.51696421136060566</v>
      </c>
      <c r="AM1149">
        <v>0.51697624405971898</v>
      </c>
      <c r="AN1149">
        <v>0.94671535331629808</v>
      </c>
      <c r="AO1149">
        <v>0.94671535331629841</v>
      </c>
      <c r="AP1149">
        <v>0.94671535331629841</v>
      </c>
      <c r="AQ1149">
        <v>0.94671535331629841</v>
      </c>
      <c r="AR1149">
        <v>13.472750007387971</v>
      </c>
      <c r="AS1149">
        <v>13.472750007387971</v>
      </c>
      <c r="AT1149">
        <v>13.472750007387971</v>
      </c>
      <c r="AU1149">
        <v>13.472750007387971</v>
      </c>
      <c r="AV1149" t="str">
        <f>VLOOKUP(Sheet1[[#This Row],[NPDES ID2]],Combined_Sheet__Major_Only___2[[NPDES ID2]:[ECHO BFR]],3,FALSE)</f>
        <v>IA</v>
      </c>
      <c r="AW1149" t="s">
        <v>12182</v>
      </c>
      <c r="AX1149" t="str">
        <f>VLOOKUP(Sheet1[[#This Row],[NPDES ID2]],Combined_Sheet__Major_Only___2[[NPDES ID2]:[ECHO BFR]],27,FALSE)</f>
        <v>methaneBioCaptureRecover</v>
      </c>
      <c r="AY1149" t="str">
        <f>VLOOKUP(Sheet1[[#This Row],[NPDES ID2]],Combined_Sheet__Major_Only___2[[NPDES ID2]:[ECHO BFR]],28,FALSE)</f>
        <v>-</v>
      </c>
      <c r="AZ1149" t="str">
        <f>VLOOKUP(Sheet1[[#This Row],[NPDES ID2]],Combined_Sheet__Major_Only___2[[NPDES ID2]:[ECHO BFR]],29,FALSE)</f>
        <v>thickening</v>
      </c>
      <c r="BA1149">
        <f>VLOOKUP(Sheet1[[#This Row],[NPDES ID2]],Combined_Sheet__Major_Only___2[[NPDES ID2]:[ECHO BFR]],17,FALSE)</f>
        <v>42.012860000000003</v>
      </c>
      <c r="BB1149">
        <f>VLOOKUP(Sheet1[[#This Row],[NPDES ID2]],Combined_Sheet__Major_Only___2[[NPDES ID2]:[ECHO BFR]],18,FALSE)</f>
        <v>-95.379339999999999</v>
      </c>
      <c r="BC1149" t="str">
        <f>IF(ISNUMBER(SEARCH("aerobic",$AW1149)),"aerobic","")</f>
        <v>aerobic</v>
      </c>
      <c r="BD1149" t="str">
        <f>IF(ISNUMBER(SEARCH("anaer",$AW1149)),"anaer","")</f>
        <v>anaer</v>
      </c>
      <c r="BE1149" t="str">
        <f>IF(ISNUMBER(SEARCH("thickening",$AZ1149)),"thickening","")</f>
        <v>thickening</v>
      </c>
      <c r="BF1149" s="3" t="str">
        <f>IF(ISNUMBER(SEARCH("airDry",$AW1149)),"airDry","")</f>
        <v/>
      </c>
      <c r="BG1149" s="3" t="str">
        <f>IF(ISNUMBER(SEARCH("heatDry",$AY1149)),"heatDry","")</f>
        <v/>
      </c>
      <c r="BH1149" s="3" t="str">
        <f>IF(AND(ISNUMBER(SEARCH("aerobic",$AW1149)),ISNUMBER(SEARCH("anaer",$AW1149))),"Combined Aer and Anaer.","")</f>
        <v>Combined Aer and Anaer.</v>
      </c>
    </row>
    <row r="1150" spans="1:60" x14ac:dyDescent="0.3">
      <c r="A1150" s="4">
        <v>1148</v>
      </c>
      <c r="B1150" t="s">
        <v>5514</v>
      </c>
      <c r="C1150">
        <v>298.16000000000003</v>
      </c>
      <c r="D1150">
        <v>468.18947931880058</v>
      </c>
      <c r="E1150">
        <v>469.00149960348631</v>
      </c>
      <c r="F1150">
        <v>354.3643070620214</v>
      </c>
      <c r="G1150">
        <v>583.63338815980558</v>
      </c>
      <c r="H1150">
        <v>-77.125510408898961</v>
      </c>
      <c r="I1150">
        <v>-78.31530640452398</v>
      </c>
      <c r="J1150">
        <v>-91.001077586919507</v>
      </c>
      <c r="K1150">
        <v>-62.055742634942249</v>
      </c>
      <c r="L1150">
        <v>185.8266319110902</v>
      </c>
      <c r="M1150">
        <v>184.93857703898249</v>
      </c>
      <c r="N1150">
        <v>181.72088556761759</v>
      </c>
      <c r="O1150">
        <v>192.59155870251911</v>
      </c>
      <c r="P1150">
        <v>7.0455761715501923</v>
      </c>
      <c r="Q1150">
        <v>7.1118858502949509</v>
      </c>
      <c r="R1150">
        <v>5.7754626664166269</v>
      </c>
      <c r="S1150">
        <v>8.0825648139898689</v>
      </c>
      <c r="T1150">
        <v>107.35976969715701</v>
      </c>
      <c r="U1150">
        <v>107.3596011745756</v>
      </c>
      <c r="V1150">
        <v>107.2874464259465</v>
      </c>
      <c r="W1150">
        <v>107.4313988105785</v>
      </c>
      <c r="X1150">
        <v>7754.3826153364216</v>
      </c>
      <c r="Y1150">
        <v>7785.5553920200446</v>
      </c>
      <c r="Z1150">
        <v>7484.2004673800193</v>
      </c>
      <c r="AA1150">
        <v>7926.7701208852804</v>
      </c>
      <c r="AB1150">
        <v>1224.5161632354241</v>
      </c>
      <c r="AC1150">
        <v>1216.987091291433</v>
      </c>
      <c r="AD1150">
        <v>1058.450889669331</v>
      </c>
      <c r="AE1150">
        <v>1430.3784682218829</v>
      </c>
      <c r="AF1150">
        <v>61.079215551715848</v>
      </c>
      <c r="AG1150">
        <v>60.787199700178007</v>
      </c>
      <c r="AH1150">
        <v>59.730368957495372</v>
      </c>
      <c r="AI1150">
        <v>63.301735217673162</v>
      </c>
      <c r="AJ1150">
        <v>0.52258929887724359</v>
      </c>
      <c r="AK1150">
        <v>0.5225892322410256</v>
      </c>
      <c r="AL1150">
        <v>0.52257990285393074</v>
      </c>
      <c r="AM1150">
        <v>0.52259873401511547</v>
      </c>
      <c r="AN1150">
        <v>0.97666585911205273</v>
      </c>
      <c r="AO1150">
        <v>0.97666585911205295</v>
      </c>
      <c r="AP1150">
        <v>0.97666585911205295</v>
      </c>
      <c r="AQ1150">
        <v>0.97666585911205295</v>
      </c>
      <c r="AR1150">
        <v>14.303857815624619</v>
      </c>
      <c r="AS1150">
        <v>14.303857815624619</v>
      </c>
      <c r="AT1150">
        <v>14.303857815624619</v>
      </c>
      <c r="AU1150">
        <v>14.303857815624619</v>
      </c>
      <c r="AV1150" t="str">
        <f>VLOOKUP(Sheet1[[#This Row],[NPDES ID2]],Combined_Sheet__Major_Only___2[[NPDES ID2]:[ECHO BFR]],3,FALSE)</f>
        <v>MA</v>
      </c>
      <c r="AW1150" t="s">
        <v>41</v>
      </c>
      <c r="AX1150" t="str">
        <f>VLOOKUP(Sheet1[[#This Row],[NPDES ID2]],Combined_Sheet__Major_Only___2[[NPDES ID2]:[ECHO BFR]],27,FALSE)</f>
        <v>-</v>
      </c>
      <c r="AY1150" t="str">
        <f>VLOOKUP(Sheet1[[#This Row],[NPDES ID2]],Combined_Sheet__Major_Only___2[[NPDES ID2]:[ECHO BFR]],28,FALSE)</f>
        <v>-</v>
      </c>
      <c r="AZ1150" t="str">
        <f>VLOOKUP(Sheet1[[#This Row],[NPDES ID2]],Combined_Sheet__Major_Only___2[[NPDES ID2]:[ECHO BFR]],29,FALSE)</f>
        <v>thickening</v>
      </c>
      <c r="BA1150">
        <f>VLOOKUP(Sheet1[[#This Row],[NPDES ID2]],Combined_Sheet__Major_Only___2[[NPDES ID2]:[ECHO BFR]],17,FALSE)</f>
        <v>42.089824</v>
      </c>
      <c r="BB1150">
        <f>VLOOKUP(Sheet1[[#This Row],[NPDES ID2]],Combined_Sheet__Major_Only___2[[NPDES ID2]:[ECHO BFR]],18,FALSE)</f>
        <v>-70.643647999999999</v>
      </c>
      <c r="BC1150" t="str">
        <f>IF(ISNUMBER(SEARCH("aerobic",$AW1150)),"aerobic","")</f>
        <v>aerobic</v>
      </c>
      <c r="BD1150" t="str">
        <f>IF(ISNUMBER(SEARCH("anaer",$AW1150)),"anaer","")</f>
        <v/>
      </c>
      <c r="BE1150" t="str">
        <f>IF(ISNUMBER(SEARCH("thickening",$AZ1150)),"thickening","")</f>
        <v>thickening</v>
      </c>
      <c r="BF1150" s="2" t="str">
        <f>IF(ISNUMBER(SEARCH("airDry",$AW1150)),"airDry","")</f>
        <v/>
      </c>
      <c r="BG1150" s="2" t="str">
        <f>IF(ISNUMBER(SEARCH("heatDry",$AY1150)),"heatDry","")</f>
        <v/>
      </c>
      <c r="BH1150" s="2" t="str">
        <f>IF(AND(ISNUMBER(SEARCH("aerobic",$AW1150)),ISNUMBER(SEARCH("anaer",$AW1150))),"Combined Aer and Anaer.","")</f>
        <v/>
      </c>
    </row>
    <row r="1151" spans="1:60" x14ac:dyDescent="0.3">
      <c r="A1151" s="4">
        <v>1149</v>
      </c>
      <c r="B1151" t="s">
        <v>5519</v>
      </c>
      <c r="C1151">
        <v>296</v>
      </c>
      <c r="D1151">
        <v>453.83875301142223</v>
      </c>
      <c r="E1151">
        <v>454.27120921575079</v>
      </c>
      <c r="F1151">
        <v>343.80949062003481</v>
      </c>
      <c r="G1151">
        <v>566.70318287840416</v>
      </c>
      <c r="H1151">
        <v>-76.894323975578629</v>
      </c>
      <c r="I1151">
        <v>-78.195283680639932</v>
      </c>
      <c r="J1151">
        <v>-91.135315416397916</v>
      </c>
      <c r="K1151">
        <v>-61.145874323848567</v>
      </c>
      <c r="L1151">
        <v>191.29567869724781</v>
      </c>
      <c r="M1151">
        <v>190.4650347292885</v>
      </c>
      <c r="N1151">
        <v>187.45473920224521</v>
      </c>
      <c r="O1151">
        <v>197.62445746092979</v>
      </c>
      <c r="P1151">
        <v>6.9818370983953448</v>
      </c>
      <c r="Q1151">
        <v>7.0563122418524982</v>
      </c>
      <c r="R1151">
        <v>5.6867472440230884</v>
      </c>
      <c r="S1151">
        <v>7.9906217814111473</v>
      </c>
      <c r="T1151">
        <v>204.34053868194411</v>
      </c>
      <c r="U1151">
        <v>204.3402204919673</v>
      </c>
      <c r="V1151">
        <v>204.20398404467031</v>
      </c>
      <c r="W1151">
        <v>204.4757826696368</v>
      </c>
      <c r="X1151">
        <v>14232.42769851545</v>
      </c>
      <c r="Y1151">
        <v>14284.446454358</v>
      </c>
      <c r="Z1151">
        <v>13781.453705840269</v>
      </c>
      <c r="AA1151">
        <v>14519.742794279549</v>
      </c>
      <c r="AB1151">
        <v>2177.2227100275481</v>
      </c>
      <c r="AC1151">
        <v>2164.5279300577072</v>
      </c>
      <c r="AD1151">
        <v>1891.703190431323</v>
      </c>
      <c r="AE1151">
        <v>2530.0434413329199</v>
      </c>
      <c r="AF1151">
        <v>63.336375908469307</v>
      </c>
      <c r="AG1151">
        <v>63.06116022448451</v>
      </c>
      <c r="AH1151">
        <v>62.065753038453167</v>
      </c>
      <c r="AI1151">
        <v>65.430110541402115</v>
      </c>
      <c r="AJ1151">
        <v>0.55015427618607615</v>
      </c>
      <c r="AK1151">
        <v>0.55015416701938835</v>
      </c>
      <c r="AL1151">
        <v>0.55013889239917058</v>
      </c>
      <c r="AM1151">
        <v>0.55016972419296351</v>
      </c>
      <c r="AN1151">
        <v>0.98754245335364554</v>
      </c>
      <c r="AO1151">
        <v>0.98754245335364577</v>
      </c>
      <c r="AP1151">
        <v>0.98754245335364577</v>
      </c>
      <c r="AQ1151">
        <v>0.98754245335364577</v>
      </c>
      <c r="AR1151">
        <v>15.12344037986094</v>
      </c>
      <c r="AS1151">
        <v>15.12344037986094</v>
      </c>
      <c r="AT1151">
        <v>15.12344037986094</v>
      </c>
      <c r="AU1151">
        <v>15.12344037986094</v>
      </c>
      <c r="AV1151" t="str">
        <f>VLOOKUP(Sheet1[[#This Row],[NPDES ID2]],Combined_Sheet__Major_Only___2[[NPDES ID2]:[ECHO BFR]],3,FALSE)</f>
        <v>MO</v>
      </c>
      <c r="AW1151" t="s">
        <v>12181</v>
      </c>
      <c r="AX1151" t="str">
        <f>VLOOKUP(Sheet1[[#This Row],[NPDES ID2]],Combined_Sheet__Major_Only___2[[NPDES ID2]:[ECHO BFR]],27,FALSE)</f>
        <v>other</v>
      </c>
      <c r="AY1151" t="str">
        <f>VLOOKUP(Sheet1[[#This Row],[NPDES ID2]],Combined_Sheet__Major_Only___2[[NPDES ID2]:[ECHO BFR]],28,FALSE)</f>
        <v>-</v>
      </c>
      <c r="AZ1151" t="str">
        <f>VLOOKUP(Sheet1[[#This Row],[NPDES ID2]],Combined_Sheet__Major_Only___2[[NPDES ID2]:[ECHO BFR]],29,FALSE)</f>
        <v>preliminaryOps</v>
      </c>
      <c r="BA1151">
        <f>VLOOKUP(Sheet1[[#This Row],[NPDES ID2]],Combined_Sheet__Major_Only___2[[NPDES ID2]:[ECHO BFR]],17,FALSE)</f>
        <v>38.182839999999999</v>
      </c>
      <c r="BB1151">
        <f>VLOOKUP(Sheet1[[#This Row],[NPDES ID2]],Combined_Sheet__Major_Only___2[[NPDES ID2]:[ECHO BFR]],18,FALSE)</f>
        <v>-92.597149999999999</v>
      </c>
      <c r="BC1151" t="str">
        <f>IF(ISNUMBER(SEARCH("aerobic",$AW1151)),"aerobic","")</f>
        <v/>
      </c>
      <c r="BD1151" t="str">
        <f>IF(ISNUMBER(SEARCH("anaer",$AW1151)),"anaer","")</f>
        <v>anaer</v>
      </c>
      <c r="BE1151" t="str">
        <f>IF(ISNUMBER(SEARCH("thickening",$AZ1151)),"thickening","")</f>
        <v/>
      </c>
      <c r="BF1151" s="3" t="str">
        <f>IF(ISNUMBER(SEARCH("airDry",$AW1151)),"airDry","")</f>
        <v/>
      </c>
      <c r="BG1151" s="3" t="str">
        <f>IF(ISNUMBER(SEARCH("heatDry",$AY1151)),"heatDry","")</f>
        <v/>
      </c>
      <c r="BH1151" s="3" t="str">
        <f>IF(AND(ISNUMBER(SEARCH("aerobic",$AW1151)),ISNUMBER(SEARCH("anaer",$AW1151))),"Combined Aer and Anaer.","")</f>
        <v/>
      </c>
    </row>
    <row r="1152" spans="1:60" x14ac:dyDescent="0.3">
      <c r="A1152" s="4">
        <v>1150</v>
      </c>
      <c r="B1152" t="s">
        <v>5524</v>
      </c>
      <c r="C1152">
        <v>295</v>
      </c>
      <c r="D1152">
        <v>483.20975293978671</v>
      </c>
      <c r="E1152">
        <v>484.39108481498221</v>
      </c>
      <c r="F1152">
        <v>365.21598759308478</v>
      </c>
      <c r="G1152">
        <v>601.86071797066325</v>
      </c>
      <c r="H1152">
        <v>-77.275083228097159</v>
      </c>
      <c r="I1152">
        <v>-78.331080721656548</v>
      </c>
      <c r="J1152">
        <v>-90.86664702540628</v>
      </c>
      <c r="K1152">
        <v>-62.487390049381183</v>
      </c>
      <c r="L1152">
        <v>179.51620281436919</v>
      </c>
      <c r="M1152">
        <v>178.60510404118091</v>
      </c>
      <c r="N1152">
        <v>175.3043576189061</v>
      </c>
      <c r="O1152">
        <v>186.4558269197565</v>
      </c>
      <c r="P1152">
        <v>6.9788398185091864</v>
      </c>
      <c r="Q1152">
        <v>7.0338328696938559</v>
      </c>
      <c r="R1152">
        <v>5.7485302755469094</v>
      </c>
      <c r="S1152">
        <v>8.0200587017249099</v>
      </c>
      <c r="T1152">
        <v>42.566082981723653</v>
      </c>
      <c r="U1152">
        <v>42.56601445321752</v>
      </c>
      <c r="V1152">
        <v>42.536673239180359</v>
      </c>
      <c r="W1152">
        <v>42.595210449951573</v>
      </c>
      <c r="X1152">
        <v>3148.9484533358382</v>
      </c>
      <c r="Y1152">
        <v>3162.3575874854141</v>
      </c>
      <c r="Z1152">
        <v>3032.5544483567378</v>
      </c>
      <c r="AA1152">
        <v>3223.3208804191531</v>
      </c>
      <c r="AB1152">
        <v>483.79676415755318</v>
      </c>
      <c r="AC1152">
        <v>481.0866152096562</v>
      </c>
      <c r="AD1152">
        <v>419.64041710556921</v>
      </c>
      <c r="AE1152">
        <v>563.95642594461935</v>
      </c>
      <c r="AF1152">
        <v>59.63661565282171</v>
      </c>
      <c r="AG1152">
        <v>59.33387061828504</v>
      </c>
      <c r="AH1152">
        <v>58.237800010714317</v>
      </c>
      <c r="AI1152">
        <v>61.9414006703689</v>
      </c>
      <c r="AJ1152">
        <v>0.50498332745481955</v>
      </c>
      <c r="AK1152">
        <v>0.50498328885940214</v>
      </c>
      <c r="AL1152">
        <v>0.50497788296107915</v>
      </c>
      <c r="AM1152">
        <v>0.5049887945676661</v>
      </c>
      <c r="AN1152">
        <v>0.94399974442389012</v>
      </c>
      <c r="AO1152">
        <v>0.94399974442389012</v>
      </c>
      <c r="AP1152">
        <v>0.94399974442389012</v>
      </c>
      <c r="AQ1152">
        <v>0.94399974442389012</v>
      </c>
      <c r="AR1152">
        <v>14.20185235391614</v>
      </c>
      <c r="AS1152">
        <v>14.20185235391614</v>
      </c>
      <c r="AT1152">
        <v>14.20185235391614</v>
      </c>
      <c r="AU1152">
        <v>14.20185235391614</v>
      </c>
      <c r="AV1152" t="str">
        <f>VLOOKUP(Sheet1[[#This Row],[NPDES ID2]],Combined_Sheet__Major_Only___2[[NPDES ID2]:[ECHO BFR]],3,FALSE)</f>
        <v>CT</v>
      </c>
      <c r="AW1152" t="s">
        <v>41</v>
      </c>
      <c r="AX1152" t="str">
        <f>VLOOKUP(Sheet1[[#This Row],[NPDES ID2]],Combined_Sheet__Major_Only___2[[NPDES ID2]:[ECHO BFR]],27,FALSE)</f>
        <v>methaneBioCaptureRecover</v>
      </c>
      <c r="AY1152" t="str">
        <f>VLOOKUP(Sheet1[[#This Row],[NPDES ID2]],Combined_Sheet__Major_Only___2[[NPDES ID2]:[ECHO BFR]],28,FALSE)</f>
        <v>-</v>
      </c>
      <c r="AZ1152" t="str">
        <f>VLOOKUP(Sheet1[[#This Row],[NPDES ID2]],Combined_Sheet__Major_Only___2[[NPDES ID2]:[ECHO BFR]],29,FALSE)</f>
        <v>preliminaryOps, thickening</v>
      </c>
      <c r="BA1152">
        <f>VLOOKUP(Sheet1[[#This Row],[NPDES ID2]],Combined_Sheet__Major_Only___2[[NPDES ID2]:[ECHO BFR]],17,FALSE)</f>
        <v>41.526190999999997</v>
      </c>
      <c r="BB1152">
        <f>VLOOKUP(Sheet1[[#This Row],[NPDES ID2]],Combined_Sheet__Major_Only___2[[NPDES ID2]:[ECHO BFR]],18,FALSE)</f>
        <v>-72.084582999999995</v>
      </c>
      <c r="BC1152" t="str">
        <f>IF(ISNUMBER(SEARCH("aerobic",$AW1152)),"aerobic","")</f>
        <v>aerobic</v>
      </c>
      <c r="BD1152" t="str">
        <f>IF(ISNUMBER(SEARCH("anaer",$AW1152)),"anaer","")</f>
        <v/>
      </c>
      <c r="BE1152" t="str">
        <f>IF(ISNUMBER(SEARCH("thickening",$AZ1152)),"thickening","")</f>
        <v>thickening</v>
      </c>
      <c r="BF1152" s="2" t="str">
        <f>IF(ISNUMBER(SEARCH("airDry",$AW1152)),"airDry","")</f>
        <v/>
      </c>
      <c r="BG1152" s="2" t="str">
        <f>IF(ISNUMBER(SEARCH("heatDry",$AY1152)),"heatDry","")</f>
        <v/>
      </c>
      <c r="BH1152" s="2" t="str">
        <f>IF(AND(ISNUMBER(SEARCH("aerobic",$AW1152)),ISNUMBER(SEARCH("anaer",$AW1152))),"Combined Aer and Anaer.","")</f>
        <v/>
      </c>
    </row>
    <row r="1153" spans="1:60" x14ac:dyDescent="0.3">
      <c r="A1153" s="4">
        <v>1151</v>
      </c>
      <c r="B1153" t="s">
        <v>5528</v>
      </c>
      <c r="C1153">
        <v>293</v>
      </c>
      <c r="D1153">
        <v>476.26431508877931</v>
      </c>
      <c r="E1153">
        <v>477.24062816846441</v>
      </c>
      <c r="F1153">
        <v>360.09361883204298</v>
      </c>
      <c r="G1153">
        <v>593.79804003012771</v>
      </c>
      <c r="H1153">
        <v>-77.199774514181996</v>
      </c>
      <c r="I1153">
        <v>-78.346543755187867</v>
      </c>
      <c r="J1153">
        <v>-91.062680195746609</v>
      </c>
      <c r="K1153">
        <v>-62.200310803943182</v>
      </c>
      <c r="L1153">
        <v>181.7797162064397</v>
      </c>
      <c r="M1153">
        <v>180.90072660166771</v>
      </c>
      <c r="N1153">
        <v>177.71656360196229</v>
      </c>
      <c r="O1153">
        <v>188.47427770466871</v>
      </c>
      <c r="P1153">
        <v>6.9252616740326456</v>
      </c>
      <c r="Q1153">
        <v>6.9879402846724474</v>
      </c>
      <c r="R1153">
        <v>5.681367700669318</v>
      </c>
      <c r="S1153">
        <v>7.9467611920208201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60.800440071363603</v>
      </c>
      <c r="AG1153">
        <v>60.506402418936077</v>
      </c>
      <c r="AH1153">
        <v>59.441639547938237</v>
      </c>
      <c r="AI1153">
        <v>63.039256665340069</v>
      </c>
      <c r="AJ1153">
        <v>0.5191863171503911</v>
      </c>
      <c r="AK1153">
        <v>0.51918629575178921</v>
      </c>
      <c r="AL1153">
        <v>0.51918329763736193</v>
      </c>
      <c r="AM1153">
        <v>0.51918934919048232</v>
      </c>
      <c r="AN1153">
        <v>0.17342611095064531</v>
      </c>
      <c r="AO1153">
        <v>0.17342611095064531</v>
      </c>
      <c r="AP1153">
        <v>0.17342611095064531</v>
      </c>
      <c r="AQ1153">
        <v>0.17342611095064531</v>
      </c>
      <c r="AR1153">
        <v>14.556020151933019</v>
      </c>
      <c r="AS1153">
        <v>14.556020151933019</v>
      </c>
      <c r="AT1153">
        <v>14.556020151933019</v>
      </c>
      <c r="AU1153">
        <v>14.556020151933019</v>
      </c>
      <c r="AV1153" t="str">
        <f>VLOOKUP(Sheet1[[#This Row],[NPDES ID2]],Combined_Sheet__Major_Only___2[[NPDES ID2]:[ECHO BFR]],3,FALSE)</f>
        <v>MN</v>
      </c>
      <c r="AW1153" t="s">
        <v>12181</v>
      </c>
      <c r="AX1153" t="str">
        <f>VLOOKUP(Sheet1[[#This Row],[NPDES ID2]],Combined_Sheet__Major_Only___2[[NPDES ID2]:[ECHO BFR]],27,FALSE)</f>
        <v>methaneBioCaptureRecover</v>
      </c>
      <c r="AY1153" t="str">
        <f>VLOOKUP(Sheet1[[#This Row],[NPDES ID2]],Combined_Sheet__Major_Only___2[[NPDES ID2]:[ECHO BFR]],28,FALSE)</f>
        <v>heatDry</v>
      </c>
      <c r="AZ1153" t="str">
        <f>VLOOKUP(Sheet1[[#This Row],[NPDES ID2]],Combined_Sheet__Major_Only___2[[NPDES ID2]:[ECHO BFR]],29,FALSE)</f>
        <v>thickening</v>
      </c>
      <c r="BA1153">
        <f>VLOOKUP(Sheet1[[#This Row],[NPDES ID2]],Combined_Sheet__Major_Only___2[[NPDES ID2]:[ECHO BFR]],17,FALSE)</f>
        <v>43.670209999999997</v>
      </c>
      <c r="BB1153">
        <f>VLOOKUP(Sheet1[[#This Row],[NPDES ID2]],Combined_Sheet__Major_Only___2[[NPDES ID2]:[ECHO BFR]],18,FALSE)</f>
        <v>-94.458460000000002</v>
      </c>
      <c r="BC1153" t="str">
        <f>IF(ISNUMBER(SEARCH("aerobic",$AW1153)),"aerobic","")</f>
        <v/>
      </c>
      <c r="BD1153" t="str">
        <f>IF(ISNUMBER(SEARCH("anaer",$AW1153)),"anaer","")</f>
        <v>anaer</v>
      </c>
      <c r="BE1153" t="str">
        <f>IF(ISNUMBER(SEARCH("thickening",$AZ1153)),"thickening","")</f>
        <v>thickening</v>
      </c>
      <c r="BF1153" s="3" t="str">
        <f>IF(ISNUMBER(SEARCH("airDry",$AW1153)),"airDry","")</f>
        <v/>
      </c>
      <c r="BG1153" s="3" t="str">
        <f>IF(ISNUMBER(SEARCH("heatDry",$AY1153)),"heatDry","")</f>
        <v>heatDry</v>
      </c>
      <c r="BH1153" s="3" t="str">
        <f>IF(AND(ISNUMBER(SEARCH("aerobic",$AW1153)),ISNUMBER(SEARCH("anaer",$AW1153))),"Combined Aer and Anaer.","")</f>
        <v/>
      </c>
    </row>
    <row r="1154" spans="1:60" x14ac:dyDescent="0.3">
      <c r="A1154" s="4">
        <v>1152</v>
      </c>
      <c r="B1154" t="s">
        <v>5532</v>
      </c>
      <c r="C1154">
        <v>292.72000000000003</v>
      </c>
      <c r="D1154">
        <v>555.34618603767296</v>
      </c>
      <c r="E1154">
        <v>557.42915220898306</v>
      </c>
      <c r="F1154">
        <v>417.36986507533697</v>
      </c>
      <c r="G1154">
        <v>693.66571690766284</v>
      </c>
      <c r="H1154">
        <v>-77.80689286370577</v>
      </c>
      <c r="I1154">
        <v>-77.891720567936957</v>
      </c>
      <c r="J1154">
        <v>-90.721863123029493</v>
      </c>
      <c r="K1154">
        <v>-64.644191869176225</v>
      </c>
      <c r="L1154">
        <v>155.91020244469101</v>
      </c>
      <c r="M1154">
        <v>154.8407274927431</v>
      </c>
      <c r="N1154">
        <v>150.9656880505745</v>
      </c>
      <c r="O1154">
        <v>164.05715082809371</v>
      </c>
      <c r="P1154">
        <v>6.9625672274685817</v>
      </c>
      <c r="Q1154">
        <v>6.9502474971697596</v>
      </c>
      <c r="R1154">
        <v>5.8903026628391926</v>
      </c>
      <c r="S1154">
        <v>7.9385709346694808</v>
      </c>
      <c r="T1154">
        <v>121.49661209643079</v>
      </c>
      <c r="U1154">
        <v>121.4964217569015</v>
      </c>
      <c r="V1154">
        <v>121.4149258483267</v>
      </c>
      <c r="W1154">
        <v>121.5775143210189</v>
      </c>
      <c r="X1154">
        <v>10272.253920170589</v>
      </c>
      <c r="Y1154">
        <v>10331.18180781941</v>
      </c>
      <c r="Z1154">
        <v>9761.4104023344771</v>
      </c>
      <c r="AA1154">
        <v>10601.084660539051</v>
      </c>
      <c r="AB1154">
        <v>2865.7784186773761</v>
      </c>
      <c r="AC1154">
        <v>2782.9719112369598</v>
      </c>
      <c r="AD1154">
        <v>2216.2189524427358</v>
      </c>
      <c r="AE1154">
        <v>3895.3890730042631</v>
      </c>
      <c r="AF1154">
        <v>52.198638600353917</v>
      </c>
      <c r="AG1154">
        <v>51.840449846139208</v>
      </c>
      <c r="AH1154">
        <v>50.543922680069628</v>
      </c>
      <c r="AI1154">
        <v>54.925108835739557</v>
      </c>
      <c r="AJ1154">
        <v>0.41437112422706329</v>
      </c>
      <c r="AK1154">
        <v>0.41437105838339328</v>
      </c>
      <c r="AL1154">
        <v>0.4143618424236809</v>
      </c>
      <c r="AM1154">
        <v>0.41438044471735208</v>
      </c>
      <c r="AN1154">
        <v>0.97930031501997106</v>
      </c>
      <c r="AO1154">
        <v>0.97930031501997084</v>
      </c>
      <c r="AP1154">
        <v>0.97930031501997084</v>
      </c>
      <c r="AQ1154">
        <v>0.97930031501997084</v>
      </c>
      <c r="AR1154">
        <v>9.0282550815627065</v>
      </c>
      <c r="AS1154">
        <v>9.0282550815627047</v>
      </c>
      <c r="AT1154">
        <v>9.0282550815627047</v>
      </c>
      <c r="AU1154">
        <v>9.0282550815627047</v>
      </c>
      <c r="AV1154" t="str">
        <f>VLOOKUP(Sheet1[[#This Row],[NPDES ID2]],Combined_Sheet__Major_Only___2[[NPDES ID2]:[ECHO BFR]],3,FALSE)</f>
        <v>AL</v>
      </c>
      <c r="AW1154" t="s">
        <v>54</v>
      </c>
      <c r="AX1154" t="str">
        <f>VLOOKUP(Sheet1[[#This Row],[NPDES ID2]],Combined_Sheet__Major_Only___2[[NPDES ID2]:[ECHO BFR]],27,FALSE)</f>
        <v>tempSludgeStore</v>
      </c>
      <c r="AY1154" t="str">
        <f>VLOOKUP(Sheet1[[#This Row],[NPDES ID2]],Combined_Sheet__Major_Only___2[[NPDES ID2]:[ECHO BFR]],28,FALSE)</f>
        <v>-</v>
      </c>
      <c r="AZ1154" t="str">
        <f>VLOOKUP(Sheet1[[#This Row],[NPDES ID2]],Combined_Sheet__Major_Only___2[[NPDES ID2]:[ECHO BFR]],29,FALSE)</f>
        <v>thickening</v>
      </c>
      <c r="BA1154">
        <f>VLOOKUP(Sheet1[[#This Row],[NPDES ID2]],Combined_Sheet__Major_Only___2[[NPDES ID2]:[ECHO BFR]],17,FALSE)</f>
        <v>30.401399999999999</v>
      </c>
      <c r="BB1154">
        <f>VLOOKUP(Sheet1[[#This Row],[NPDES ID2]],Combined_Sheet__Major_Only___2[[NPDES ID2]:[ECHO BFR]],18,FALSE)</f>
        <v>-87.661699999999996</v>
      </c>
      <c r="BC1154" t="str">
        <f>IF(ISNUMBER(SEARCH("aerobic",$AW1154)),"aerobic","")</f>
        <v/>
      </c>
      <c r="BD1154" t="str">
        <f>IF(ISNUMBER(SEARCH("anaer",$AW1154)),"anaer","")</f>
        <v/>
      </c>
      <c r="BE1154" t="str">
        <f>IF(ISNUMBER(SEARCH("thickening",$AZ1154)),"thickening","")</f>
        <v>thickening</v>
      </c>
      <c r="BF1154" s="2" t="str">
        <f>IF(ISNUMBER(SEARCH("airDry",$AW1154)),"airDry","")</f>
        <v/>
      </c>
      <c r="BG1154" s="2" t="str">
        <f>IF(ISNUMBER(SEARCH("heatDry",$AY1154)),"heatDry","")</f>
        <v/>
      </c>
      <c r="BH1154" s="2" t="str">
        <f>IF(AND(ISNUMBER(SEARCH("aerobic",$AW1154)),ISNUMBER(SEARCH("anaer",$AW1154))),"Combined Aer and Anaer.","")</f>
        <v/>
      </c>
    </row>
    <row r="1155" spans="1:60" x14ac:dyDescent="0.3">
      <c r="A1155" s="4">
        <v>1153</v>
      </c>
      <c r="B1155" t="s">
        <v>5537</v>
      </c>
      <c r="C1155">
        <v>292.35000000000002</v>
      </c>
      <c r="D1155">
        <v>455.25050951694379</v>
      </c>
      <c r="E1155">
        <v>455.68877454879379</v>
      </c>
      <c r="F1155">
        <v>344.72846172889632</v>
      </c>
      <c r="G1155">
        <v>568.75008236220594</v>
      </c>
      <c r="H1155">
        <v>-76.914051594558529</v>
      </c>
      <c r="I1155">
        <v>-78.161835127082639</v>
      </c>
      <c r="J1155">
        <v>-91.167704124975032</v>
      </c>
      <c r="K1155">
        <v>-61.090909907492339</v>
      </c>
      <c r="L1155">
        <v>190.03703069414411</v>
      </c>
      <c r="M1155">
        <v>189.22474801027661</v>
      </c>
      <c r="N1155">
        <v>186.28165631533409</v>
      </c>
      <c r="O1155">
        <v>196.22464365889891</v>
      </c>
      <c r="P1155">
        <v>6.8937805009450219</v>
      </c>
      <c r="Q1155">
        <v>6.9701150641644283</v>
      </c>
      <c r="R1155">
        <v>5.6092340401386869</v>
      </c>
      <c r="S1155">
        <v>7.8867020053116406</v>
      </c>
      <c r="T1155">
        <v>95.82464727631934</v>
      </c>
      <c r="U1155">
        <v>95.82449655553242</v>
      </c>
      <c r="V1155">
        <v>95.759963835959269</v>
      </c>
      <c r="W1155">
        <v>95.888709885884467</v>
      </c>
      <c r="X1155">
        <v>6635.5373414094747</v>
      </c>
      <c r="Y1155">
        <v>6659.3783084913339</v>
      </c>
      <c r="Z1155">
        <v>6428.6391791172209</v>
      </c>
      <c r="AA1155">
        <v>6767.3541274940262</v>
      </c>
      <c r="AB1155">
        <v>1002.131802809835</v>
      </c>
      <c r="AC1155">
        <v>996.44570937023127</v>
      </c>
      <c r="AD1155">
        <v>872.3472414700077</v>
      </c>
      <c r="AE1155">
        <v>1162.3309459511211</v>
      </c>
      <c r="AF1155">
        <v>63.704325903360321</v>
      </c>
      <c r="AG1155">
        <v>63.431920642517298</v>
      </c>
      <c r="AH1155">
        <v>62.446059107558362</v>
      </c>
      <c r="AI1155">
        <v>65.777595051697475</v>
      </c>
      <c r="AJ1155">
        <v>0.55464973641506088</v>
      </c>
      <c r="AK1155">
        <v>0.55464967444785518</v>
      </c>
      <c r="AL1155">
        <v>0.55464099757591367</v>
      </c>
      <c r="AM1155">
        <v>0.55465851161032464</v>
      </c>
      <c r="AN1155">
        <v>0.97396185720119244</v>
      </c>
      <c r="AO1155">
        <v>0.97396185720119255</v>
      </c>
      <c r="AP1155">
        <v>0.97396185720119255</v>
      </c>
      <c r="AQ1155">
        <v>0.97396185720119255</v>
      </c>
      <c r="AR1155">
        <v>15.33224687320565</v>
      </c>
      <c r="AS1155">
        <v>15.33224687320565</v>
      </c>
      <c r="AT1155">
        <v>15.33224687320565</v>
      </c>
      <c r="AU1155">
        <v>15.33224687320565</v>
      </c>
      <c r="AV1155" t="str">
        <f>VLOOKUP(Sheet1[[#This Row],[NPDES ID2]],Combined_Sheet__Major_Only___2[[NPDES ID2]:[ECHO BFR]],3,FALSE)</f>
        <v>FL</v>
      </c>
      <c r="AW1155" t="s">
        <v>41</v>
      </c>
      <c r="AX1155" t="str">
        <f>VLOOKUP(Sheet1[[#This Row],[NPDES ID2]],Combined_Sheet__Major_Only___2[[NPDES ID2]:[ECHO BFR]],27,FALSE)</f>
        <v>-</v>
      </c>
      <c r="AY1155" t="str">
        <f>VLOOKUP(Sheet1[[#This Row],[NPDES ID2]],Combined_Sheet__Major_Only___2[[NPDES ID2]:[ECHO BFR]],28,FALSE)</f>
        <v>-</v>
      </c>
      <c r="AZ1155" t="str">
        <f>VLOOKUP(Sheet1[[#This Row],[NPDES ID2]],Combined_Sheet__Major_Only___2[[NPDES ID2]:[ECHO BFR]],29,FALSE)</f>
        <v>thickening</v>
      </c>
      <c r="BA1155">
        <f>VLOOKUP(Sheet1[[#This Row],[NPDES ID2]],Combined_Sheet__Major_Only___2[[NPDES ID2]:[ECHO BFR]],17,FALSE)</f>
        <v>30.770890000000001</v>
      </c>
      <c r="BB1155">
        <f>VLOOKUP(Sheet1[[#This Row],[NPDES ID2]],Combined_Sheet__Major_Only___2[[NPDES ID2]:[ECHO BFR]],18,FALSE)</f>
        <v>-85.219719999999995</v>
      </c>
      <c r="BC1155" t="str">
        <f>IF(ISNUMBER(SEARCH("aerobic",$AW1155)),"aerobic","")</f>
        <v>aerobic</v>
      </c>
      <c r="BD1155" t="str">
        <f>IF(ISNUMBER(SEARCH("anaer",$AW1155)),"anaer","")</f>
        <v/>
      </c>
      <c r="BE1155" t="str">
        <f>IF(ISNUMBER(SEARCH("thickening",$AZ1155)),"thickening","")</f>
        <v>thickening</v>
      </c>
      <c r="BF1155" s="3" t="str">
        <f>IF(ISNUMBER(SEARCH("airDry",$AW1155)),"airDry","")</f>
        <v/>
      </c>
      <c r="BG1155" s="3" t="str">
        <f>IF(ISNUMBER(SEARCH("heatDry",$AY1155)),"heatDry","")</f>
        <v/>
      </c>
      <c r="BH1155" s="3" t="str">
        <f>IF(AND(ISNUMBER(SEARCH("aerobic",$AW1155)),ISNUMBER(SEARCH("anaer",$AW1155))),"Combined Aer and Anaer.","")</f>
        <v/>
      </c>
    </row>
    <row r="1156" spans="1:60" x14ac:dyDescent="0.3">
      <c r="A1156" s="4">
        <v>1154</v>
      </c>
      <c r="B1156" t="s">
        <v>5542</v>
      </c>
      <c r="C1156">
        <v>291.10000000000002</v>
      </c>
      <c r="D1156">
        <v>451.44883507565231</v>
      </c>
      <c r="E1156">
        <v>451.78595015578031</v>
      </c>
      <c r="F1156">
        <v>341.9080876267189</v>
      </c>
      <c r="G1156">
        <v>564.31697405378782</v>
      </c>
      <c r="H1156">
        <v>-76.86798287792503</v>
      </c>
      <c r="I1156">
        <v>-78.067584974696473</v>
      </c>
      <c r="J1156">
        <v>-91.072216299066056</v>
      </c>
      <c r="K1156">
        <v>-60.80084298902954</v>
      </c>
      <c r="L1156">
        <v>191.40517530340921</v>
      </c>
      <c r="M1156">
        <v>190.61262745981409</v>
      </c>
      <c r="N1156">
        <v>187.74124087759219</v>
      </c>
      <c r="O1156">
        <v>197.4420710634808</v>
      </c>
      <c r="P1156">
        <v>6.8602285790666322</v>
      </c>
      <c r="Q1156">
        <v>6.9417643219485434</v>
      </c>
      <c r="R1156">
        <v>5.570306731609949</v>
      </c>
      <c r="S1156">
        <v>7.8575011785333198</v>
      </c>
      <c r="T1156">
        <v>60.953710371155758</v>
      </c>
      <c r="U1156">
        <v>60.95361346559794</v>
      </c>
      <c r="V1156">
        <v>60.912122312867552</v>
      </c>
      <c r="W1156">
        <v>60.994899267817132</v>
      </c>
      <c r="X1156">
        <v>4172.6813934631828</v>
      </c>
      <c r="Y1156">
        <v>4187.1817694817937</v>
      </c>
      <c r="Z1156">
        <v>4046.6713871991851</v>
      </c>
      <c r="AA1156">
        <v>4252.9546942596562</v>
      </c>
      <c r="AB1156">
        <v>626.43911046188305</v>
      </c>
      <c r="AC1156">
        <v>622.944674494129</v>
      </c>
      <c r="AD1156">
        <v>545.86356021000779</v>
      </c>
      <c r="AE1156">
        <v>726.00852082566576</v>
      </c>
      <c r="AF1156">
        <v>64.438187685944058</v>
      </c>
      <c r="AG1156">
        <v>64.171285348989088</v>
      </c>
      <c r="AH1156">
        <v>63.20515645921143</v>
      </c>
      <c r="AI1156">
        <v>66.469844682907393</v>
      </c>
      <c r="AJ1156">
        <v>0.56361733298524908</v>
      </c>
      <c r="AK1156">
        <v>0.56361728587038229</v>
      </c>
      <c r="AL1156">
        <v>0.56361068709226991</v>
      </c>
      <c r="AM1156">
        <v>0.56362400649636357</v>
      </c>
      <c r="AN1156">
        <v>0.95992200314387854</v>
      </c>
      <c r="AO1156">
        <v>0.95992200314387899</v>
      </c>
      <c r="AP1156">
        <v>0.95992200314387899</v>
      </c>
      <c r="AQ1156">
        <v>0.95992200314387899</v>
      </c>
      <c r="AR1156">
        <v>15.56620953435672</v>
      </c>
      <c r="AS1156">
        <v>15.56620953435673</v>
      </c>
      <c r="AT1156">
        <v>15.56620953435673</v>
      </c>
      <c r="AU1156">
        <v>15.56620953435673</v>
      </c>
      <c r="AV1156" t="str">
        <f>VLOOKUP(Sheet1[[#This Row],[NPDES ID2]],Combined_Sheet__Major_Only___2[[NPDES ID2]:[ECHO BFR]],3,FALSE)</f>
        <v>NY</v>
      </c>
      <c r="AW1156" t="s">
        <v>12181</v>
      </c>
      <c r="AX1156" t="str">
        <f>VLOOKUP(Sheet1[[#This Row],[NPDES ID2]],Combined_Sheet__Major_Only___2[[NPDES ID2]:[ECHO BFR]],27,FALSE)</f>
        <v>methaneBioCaptureRecover, other</v>
      </c>
      <c r="AY1156" t="str">
        <f>VLOOKUP(Sheet1[[#This Row],[NPDES ID2]],Combined_Sheet__Major_Only___2[[NPDES ID2]:[ECHO BFR]],28,FALSE)</f>
        <v>-</v>
      </c>
      <c r="AZ1156" t="str">
        <f>VLOOKUP(Sheet1[[#This Row],[NPDES ID2]],Combined_Sheet__Major_Only___2[[NPDES ID2]:[ECHO BFR]],29,FALSE)</f>
        <v>thickening, preliminaryOps</v>
      </c>
      <c r="BA1156">
        <f>VLOOKUP(Sheet1[[#This Row],[NPDES ID2]],Combined_Sheet__Major_Only___2[[NPDES ID2]:[ECHO BFR]],17,FALSE)</f>
        <v>42.312269999999998</v>
      </c>
      <c r="BB1156">
        <f>VLOOKUP(Sheet1[[#This Row],[NPDES ID2]],Combined_Sheet__Major_Only___2[[NPDES ID2]:[ECHO BFR]],18,FALSE)</f>
        <v>-77.651840000000007</v>
      </c>
      <c r="BC1156" t="str">
        <f>IF(ISNUMBER(SEARCH("aerobic",$AW1156)),"aerobic","")</f>
        <v/>
      </c>
      <c r="BD1156" t="str">
        <f>IF(ISNUMBER(SEARCH("anaer",$AW1156)),"anaer","")</f>
        <v>anaer</v>
      </c>
      <c r="BE1156" t="str">
        <f>IF(ISNUMBER(SEARCH("thickening",$AZ1156)),"thickening","")</f>
        <v>thickening</v>
      </c>
      <c r="BF1156" s="2" t="str">
        <f>IF(ISNUMBER(SEARCH("airDry",$AW1156)),"airDry","")</f>
        <v/>
      </c>
      <c r="BG1156" s="2" t="str">
        <f>IF(ISNUMBER(SEARCH("heatDry",$AY1156)),"heatDry","")</f>
        <v/>
      </c>
      <c r="BH1156" s="2" t="str">
        <f>IF(AND(ISNUMBER(SEARCH("aerobic",$AW1156)),ISNUMBER(SEARCH("anaer",$AW1156))),"Combined Aer and Anaer.","")</f>
        <v/>
      </c>
    </row>
    <row r="1157" spans="1:60" x14ac:dyDescent="0.3">
      <c r="A1157" s="4">
        <v>1155</v>
      </c>
      <c r="B1157" t="s">
        <v>5547</v>
      </c>
      <c r="C1157">
        <v>288.87</v>
      </c>
      <c r="D1157">
        <v>572.5314275625899</v>
      </c>
      <c r="E1157">
        <v>574.50078523636057</v>
      </c>
      <c r="F1157">
        <v>429.61137433764668</v>
      </c>
      <c r="G1157">
        <v>716.83010618425362</v>
      </c>
      <c r="H1157">
        <v>-77.920366022152223</v>
      </c>
      <c r="I1157">
        <v>-77.890874365909298</v>
      </c>
      <c r="J1157">
        <v>-90.627450123188041</v>
      </c>
      <c r="K1157">
        <v>-65.168792533698564</v>
      </c>
      <c r="L1157">
        <v>150.68494986288911</v>
      </c>
      <c r="M1157">
        <v>149.60587459755681</v>
      </c>
      <c r="N1157">
        <v>145.69650958490271</v>
      </c>
      <c r="O1157">
        <v>158.90414822067791</v>
      </c>
      <c r="P1157">
        <v>6.8760106960782199</v>
      </c>
      <c r="Q1157">
        <v>6.8462218105201842</v>
      </c>
      <c r="R1157">
        <v>5.8339911735056402</v>
      </c>
      <c r="S1157">
        <v>7.8210721389937259</v>
      </c>
      <c r="T1157">
        <v>49.954213640340477</v>
      </c>
      <c r="U1157">
        <v>49.954133709962818</v>
      </c>
      <c r="V1157">
        <v>49.919910662470024</v>
      </c>
      <c r="W1157">
        <v>49.988187378688451</v>
      </c>
      <c r="X1157">
        <v>4312.7681936238232</v>
      </c>
      <c r="Y1157">
        <v>4338.5082593152692</v>
      </c>
      <c r="Z1157">
        <v>4089.1821457564638</v>
      </c>
      <c r="AA1157">
        <v>4456.9462726479769</v>
      </c>
      <c r="AB1157">
        <v>1144.4031135513101</v>
      </c>
      <c r="AC1157">
        <v>1113.3383502049439</v>
      </c>
      <c r="AD1157">
        <v>895.60287685813046</v>
      </c>
      <c r="AE1157">
        <v>1538.0351337697409</v>
      </c>
      <c r="AF1157">
        <v>51.121146164290309</v>
      </c>
      <c r="AG1157">
        <v>50.754979158949872</v>
      </c>
      <c r="AH1157">
        <v>49.42921986891406</v>
      </c>
      <c r="AI1157">
        <v>53.908867933822897</v>
      </c>
      <c r="AJ1157">
        <v>0.40127082280155368</v>
      </c>
      <c r="AK1157">
        <v>0.40127078169439551</v>
      </c>
      <c r="AL1157">
        <v>0.40126502526575492</v>
      </c>
      <c r="AM1157">
        <v>0.40127664444795119</v>
      </c>
      <c r="AN1157">
        <v>0.95170840758155351</v>
      </c>
      <c r="AO1157">
        <v>0.95170840758155362</v>
      </c>
      <c r="AP1157">
        <v>0.95170840758155362</v>
      </c>
      <c r="AQ1157">
        <v>0.95170840758155362</v>
      </c>
      <c r="AR1157">
        <v>9.0491812524332893</v>
      </c>
      <c r="AS1157">
        <v>9.0491812524332911</v>
      </c>
      <c r="AT1157">
        <v>9.0491812524332911</v>
      </c>
      <c r="AU1157">
        <v>9.0491812524332911</v>
      </c>
      <c r="AV1157" t="str">
        <f>VLOOKUP(Sheet1[[#This Row],[NPDES ID2]],Combined_Sheet__Major_Only___2[[NPDES ID2]:[ECHO BFR]],3,FALSE)</f>
        <v>MD</v>
      </c>
      <c r="AW1157" t="s">
        <v>87</v>
      </c>
      <c r="AX1157" t="str">
        <f>VLOOKUP(Sheet1[[#This Row],[NPDES ID2]],Combined_Sheet__Major_Only___2[[NPDES ID2]:[ECHO BFR]],27,FALSE)</f>
        <v>-</v>
      </c>
      <c r="AY1157" t="str">
        <f>VLOOKUP(Sheet1[[#This Row],[NPDES ID2]],Combined_Sheet__Major_Only___2[[NPDES ID2]:[ECHO BFR]],28,FALSE)</f>
        <v>-</v>
      </c>
      <c r="AZ1157" t="str">
        <f>VLOOKUP(Sheet1[[#This Row],[NPDES ID2]],Combined_Sheet__Major_Only___2[[NPDES ID2]:[ECHO BFR]],29,FALSE)</f>
        <v>thickening</v>
      </c>
      <c r="BA1157">
        <f>VLOOKUP(Sheet1[[#This Row],[NPDES ID2]],Combined_Sheet__Major_Only___2[[NPDES ID2]:[ECHO BFR]],17,FALSE)</f>
        <v>39.555833</v>
      </c>
      <c r="BB1157">
        <f>VLOOKUP(Sheet1[[#This Row],[NPDES ID2]],Combined_Sheet__Major_Only___2[[NPDES ID2]:[ECHO BFR]],18,FALSE)</f>
        <v>-77.708888999999999</v>
      </c>
      <c r="BC1157" t="str">
        <f>IF(ISNUMBER(SEARCH("aerobic",$AW1157)),"aerobic","")</f>
        <v/>
      </c>
      <c r="BD1157" t="str">
        <f>IF(ISNUMBER(SEARCH("anaer",$AW1157)),"anaer","")</f>
        <v/>
      </c>
      <c r="BE1157" t="str">
        <f>IF(ISNUMBER(SEARCH("thickening",$AZ1157)),"thickening","")</f>
        <v>thickening</v>
      </c>
      <c r="BF1157" s="3" t="str">
        <f>IF(ISNUMBER(SEARCH("airDry",$AW1157)),"airDry","")</f>
        <v/>
      </c>
      <c r="BG1157" s="3" t="str">
        <f>IF(ISNUMBER(SEARCH("heatDry",$AY1157)),"heatDry","")</f>
        <v/>
      </c>
      <c r="BH1157" s="3" t="str">
        <f>IF(AND(ISNUMBER(SEARCH("aerobic",$AW1157)),ISNUMBER(SEARCH("anaer",$AW1157))),"Combined Aer and Anaer.","")</f>
        <v/>
      </c>
    </row>
    <row r="1158" spans="1:60" x14ac:dyDescent="0.3">
      <c r="A1158" s="4">
        <v>1156</v>
      </c>
      <c r="B1158" t="s">
        <v>5552</v>
      </c>
      <c r="C1158">
        <v>288.50599999999997</v>
      </c>
      <c r="D1158">
        <v>495.36271028148172</v>
      </c>
      <c r="E1158">
        <v>496.81238838675063</v>
      </c>
      <c r="F1158">
        <v>373.85472659104579</v>
      </c>
      <c r="G1158">
        <v>617.03796369919928</v>
      </c>
      <c r="H1158">
        <v>-77.316888222956379</v>
      </c>
      <c r="I1158">
        <v>-78.350508834384527</v>
      </c>
      <c r="J1158">
        <v>-90.789283283060286</v>
      </c>
      <c r="K1158">
        <v>-62.627073850942907</v>
      </c>
      <c r="L1158">
        <v>174.03201577694409</v>
      </c>
      <c r="M1158">
        <v>173.12954302284601</v>
      </c>
      <c r="N1158">
        <v>169.86004641487989</v>
      </c>
      <c r="O1158">
        <v>180.90593897772169</v>
      </c>
      <c r="P1158">
        <v>6.8279567891486179</v>
      </c>
      <c r="Q1158">
        <v>6.8866212334420371</v>
      </c>
      <c r="R1158">
        <v>5.640612622713574</v>
      </c>
      <c r="S1158">
        <v>7.8537471806973924</v>
      </c>
      <c r="T1158">
        <v>42.341380999385763</v>
      </c>
      <c r="U1158">
        <v>42.341312817655208</v>
      </c>
      <c r="V1158">
        <v>42.312120079288768</v>
      </c>
      <c r="W1158">
        <v>42.370361073563267</v>
      </c>
      <c r="X1158">
        <v>3159.960803751374</v>
      </c>
      <c r="Y1158">
        <v>3173.7052760481679</v>
      </c>
      <c r="Z1158">
        <v>3040.6467678999888</v>
      </c>
      <c r="AA1158">
        <v>3236.230856898741</v>
      </c>
      <c r="AB1158">
        <v>519.85923454256601</v>
      </c>
      <c r="AC1158">
        <v>516.40189954420521</v>
      </c>
      <c r="AD1158">
        <v>446.39797990454821</v>
      </c>
      <c r="AE1158">
        <v>613.21505663012692</v>
      </c>
      <c r="AF1158">
        <v>59.116093823656968</v>
      </c>
      <c r="AG1158">
        <v>58.809465571397581</v>
      </c>
      <c r="AH1158">
        <v>57.699330344050523</v>
      </c>
      <c r="AI1158">
        <v>61.450449968189467</v>
      </c>
      <c r="AJ1158">
        <v>0.49863300290846518</v>
      </c>
      <c r="AK1158">
        <v>0.49863296424490511</v>
      </c>
      <c r="AL1158">
        <v>0.49862754885341698</v>
      </c>
      <c r="AM1158">
        <v>0.49863847962333729</v>
      </c>
      <c r="AN1158">
        <v>0.94372654267381717</v>
      </c>
      <c r="AO1158">
        <v>0.94372654267381739</v>
      </c>
      <c r="AP1158">
        <v>0.94372654267381739</v>
      </c>
      <c r="AQ1158">
        <v>0.94372654267381739</v>
      </c>
      <c r="AR1158">
        <v>13.50674486273879</v>
      </c>
      <c r="AS1158">
        <v>13.50674486273879</v>
      </c>
      <c r="AT1158">
        <v>13.50674486273879</v>
      </c>
      <c r="AU1158">
        <v>13.50674486273879</v>
      </c>
      <c r="AV1158" t="str">
        <f>VLOOKUP(Sheet1[[#This Row],[NPDES ID2]],Combined_Sheet__Major_Only___2[[NPDES ID2]:[ECHO BFR]],3,FALSE)</f>
        <v>PA</v>
      </c>
      <c r="AW1158" t="s">
        <v>41</v>
      </c>
      <c r="AX1158" t="str">
        <f>VLOOKUP(Sheet1[[#This Row],[NPDES ID2]],Combined_Sheet__Major_Only___2[[NPDES ID2]:[ECHO BFR]],27,FALSE)</f>
        <v>-</v>
      </c>
      <c r="AY1158" t="str">
        <f>VLOOKUP(Sheet1[[#This Row],[NPDES ID2]],Combined_Sheet__Major_Only___2[[NPDES ID2]:[ECHO BFR]],28,FALSE)</f>
        <v>-</v>
      </c>
      <c r="AZ1158" t="str">
        <f>VLOOKUP(Sheet1[[#This Row],[NPDES ID2]],Combined_Sheet__Major_Only___2[[NPDES ID2]:[ECHO BFR]],29,FALSE)</f>
        <v>preliminaryOps, thickening</v>
      </c>
      <c r="BA1158">
        <f>VLOOKUP(Sheet1[[#This Row],[NPDES ID2]],Combined_Sheet__Major_Only___2[[NPDES ID2]:[ECHO BFR]],17,FALSE)</f>
        <v>39.870019999999997</v>
      </c>
      <c r="BB1158">
        <f>VLOOKUP(Sheet1[[#This Row],[NPDES ID2]],Combined_Sheet__Major_Only___2[[NPDES ID2]:[ECHO BFR]],18,FALSE)</f>
        <v>-77.069672999999995</v>
      </c>
      <c r="BC1158" t="str">
        <f>IF(ISNUMBER(SEARCH("aerobic",$AW1158)),"aerobic","")</f>
        <v>aerobic</v>
      </c>
      <c r="BD1158" t="str">
        <f>IF(ISNUMBER(SEARCH("anaer",$AW1158)),"anaer","")</f>
        <v/>
      </c>
      <c r="BE1158" t="str">
        <f>IF(ISNUMBER(SEARCH("thickening",$AZ1158)),"thickening","")</f>
        <v>thickening</v>
      </c>
      <c r="BF1158" s="2" t="str">
        <f>IF(ISNUMBER(SEARCH("airDry",$AW1158)),"airDry","")</f>
        <v/>
      </c>
      <c r="BG1158" s="2" t="str">
        <f>IF(ISNUMBER(SEARCH("heatDry",$AY1158)),"heatDry","")</f>
        <v/>
      </c>
      <c r="BH1158" s="2" t="str">
        <f>IF(AND(ISNUMBER(SEARCH("aerobic",$AW1158)),ISNUMBER(SEARCH("anaer",$AW1158))),"Combined Aer and Anaer.","")</f>
        <v/>
      </c>
    </row>
    <row r="1159" spans="1:60" x14ac:dyDescent="0.3">
      <c r="A1159" s="4">
        <v>1157</v>
      </c>
      <c r="B1159" t="s">
        <v>5557</v>
      </c>
      <c r="C1159">
        <v>287</v>
      </c>
      <c r="D1159">
        <v>482.56277312034479</v>
      </c>
      <c r="E1159">
        <v>483.64948652007058</v>
      </c>
      <c r="F1159">
        <v>364.49504029116389</v>
      </c>
      <c r="G1159">
        <v>601.95152763309773</v>
      </c>
      <c r="H1159">
        <v>-77.171424169085554</v>
      </c>
      <c r="I1159">
        <v>-78.335280408349149</v>
      </c>
      <c r="J1159">
        <v>-91.040288108799103</v>
      </c>
      <c r="K1159">
        <v>-62.144396134744518</v>
      </c>
      <c r="L1159">
        <v>178.38067871843089</v>
      </c>
      <c r="M1159">
        <v>177.52214005648341</v>
      </c>
      <c r="N1159">
        <v>174.41181159263499</v>
      </c>
      <c r="O1159">
        <v>184.9199604770923</v>
      </c>
      <c r="P1159">
        <v>6.7828206322453033</v>
      </c>
      <c r="Q1159">
        <v>6.8451821484622641</v>
      </c>
      <c r="R1159">
        <v>5.5627504998890123</v>
      </c>
      <c r="S1159">
        <v>7.7824443645188728</v>
      </c>
      <c r="T1159">
        <v>43.982465408011088</v>
      </c>
      <c r="U1159">
        <v>43.982394693646157</v>
      </c>
      <c r="V1159">
        <v>43.952117580741742</v>
      </c>
      <c r="W1159">
        <v>44.012521957240473</v>
      </c>
      <c r="X1159">
        <v>3185.517682827478</v>
      </c>
      <c r="Y1159">
        <v>3198.3877822803338</v>
      </c>
      <c r="Z1159">
        <v>3073.803887529345</v>
      </c>
      <c r="AA1159">
        <v>3256.8322489156549</v>
      </c>
      <c r="AB1159">
        <v>483.29645317990799</v>
      </c>
      <c r="AC1159">
        <v>480.62728167859632</v>
      </c>
      <c r="AD1159">
        <v>420.09280472641291</v>
      </c>
      <c r="AE1159">
        <v>561.22428070621072</v>
      </c>
      <c r="AF1159">
        <v>60.911188860913548</v>
      </c>
      <c r="AG1159">
        <v>60.617955715859679</v>
      </c>
      <c r="AH1159">
        <v>59.556335028239943</v>
      </c>
      <c r="AI1159">
        <v>63.143541539893477</v>
      </c>
      <c r="AJ1159">
        <v>0.52053817519496404</v>
      </c>
      <c r="AK1159">
        <v>0.52053813685455119</v>
      </c>
      <c r="AL1159">
        <v>0.52053276654640834</v>
      </c>
      <c r="AM1159">
        <v>0.52054360631124141</v>
      </c>
      <c r="AN1159">
        <v>0.945662591928911</v>
      </c>
      <c r="AO1159">
        <v>0.945662591928911</v>
      </c>
      <c r="AP1159">
        <v>0.945662591928911</v>
      </c>
      <c r="AQ1159">
        <v>0.945662591928911</v>
      </c>
      <c r="AR1159">
        <v>14.618326767558241</v>
      </c>
      <c r="AS1159">
        <v>14.618326767558241</v>
      </c>
      <c r="AT1159">
        <v>14.618326767558241</v>
      </c>
      <c r="AU1159">
        <v>14.618326767558241</v>
      </c>
      <c r="AV1159" t="str">
        <f>VLOOKUP(Sheet1[[#This Row],[NPDES ID2]],Combined_Sheet__Major_Only___2[[NPDES ID2]:[ECHO BFR]],3,FALSE)</f>
        <v>MO</v>
      </c>
      <c r="AW1159" t="s">
        <v>41</v>
      </c>
      <c r="AX1159" t="str">
        <f>VLOOKUP(Sheet1[[#This Row],[NPDES ID2]],Combined_Sheet__Major_Only___2[[NPDES ID2]:[ECHO BFR]],27,FALSE)</f>
        <v>-</v>
      </c>
      <c r="AY1159" t="str">
        <f>VLOOKUP(Sheet1[[#This Row],[NPDES ID2]],Combined_Sheet__Major_Only___2[[NPDES ID2]:[ECHO BFR]],28,FALSE)</f>
        <v>-</v>
      </c>
      <c r="AZ1159" t="str">
        <f>VLOOKUP(Sheet1[[#This Row],[NPDES ID2]],Combined_Sheet__Major_Only___2[[NPDES ID2]:[ECHO BFR]],29,FALSE)</f>
        <v>thickening</v>
      </c>
      <c r="BA1159">
        <f>VLOOKUP(Sheet1[[#This Row],[NPDES ID2]],Combined_Sheet__Major_Only___2[[NPDES ID2]:[ECHO BFR]],17,FALSE)</f>
        <v>36.916741000000002</v>
      </c>
      <c r="BB1159">
        <f>VLOOKUP(Sheet1[[#This Row],[NPDES ID2]],Combined_Sheet__Major_Only___2[[NPDES ID2]:[ECHO BFR]],18,FALSE)</f>
        <v>-93.940094999999999</v>
      </c>
      <c r="BC1159" t="str">
        <f>IF(ISNUMBER(SEARCH("aerobic",$AW1159)),"aerobic","")</f>
        <v>aerobic</v>
      </c>
      <c r="BD1159" t="str">
        <f>IF(ISNUMBER(SEARCH("anaer",$AW1159)),"anaer","")</f>
        <v/>
      </c>
      <c r="BE1159" t="str">
        <f>IF(ISNUMBER(SEARCH("thickening",$AZ1159)),"thickening","")</f>
        <v>thickening</v>
      </c>
      <c r="BF1159" s="3" t="str">
        <f>IF(ISNUMBER(SEARCH("airDry",$AW1159)),"airDry","")</f>
        <v/>
      </c>
      <c r="BG1159" s="3" t="str">
        <f>IF(ISNUMBER(SEARCH("heatDry",$AY1159)),"heatDry","")</f>
        <v/>
      </c>
      <c r="BH1159" s="3" t="str">
        <f>IF(AND(ISNUMBER(SEARCH("aerobic",$AW1159)),ISNUMBER(SEARCH("anaer",$AW1159))),"Combined Aer and Anaer.","")</f>
        <v/>
      </c>
    </row>
    <row r="1160" spans="1:60" x14ac:dyDescent="0.3">
      <c r="A1160" s="4">
        <v>1158</v>
      </c>
      <c r="B1160" t="s">
        <v>5561</v>
      </c>
      <c r="C1160">
        <v>285.72000000000003</v>
      </c>
      <c r="D1160">
        <v>456.27721579576968</v>
      </c>
      <c r="E1160">
        <v>456.68929014891643</v>
      </c>
      <c r="F1160">
        <v>345.2713260424963</v>
      </c>
      <c r="G1160">
        <v>570.63471748549182</v>
      </c>
      <c r="H1160">
        <v>-76.838625728998991</v>
      </c>
      <c r="I1160">
        <v>-78.060804123086072</v>
      </c>
      <c r="J1160">
        <v>-91.015140429983489</v>
      </c>
      <c r="K1160">
        <v>-60.690391598577172</v>
      </c>
      <c r="L1160">
        <v>188.40737705759099</v>
      </c>
      <c r="M1160">
        <v>187.63353521247609</v>
      </c>
      <c r="N1160">
        <v>184.829747547556</v>
      </c>
      <c r="O1160">
        <v>194.30211868911559</v>
      </c>
      <c r="P1160">
        <v>6.7323947459279179</v>
      </c>
      <c r="Q1160">
        <v>6.8137958087597346</v>
      </c>
      <c r="R1160">
        <v>5.4636009237255099</v>
      </c>
      <c r="S1160">
        <v>7.7158622109645174</v>
      </c>
      <c r="T1160">
        <v>85.249739415999841</v>
      </c>
      <c r="U1160">
        <v>85.249605015138343</v>
      </c>
      <c r="V1160">
        <v>85.192059846458434</v>
      </c>
      <c r="W1160">
        <v>85.306865377804755</v>
      </c>
      <c r="X1160">
        <v>5819.1630911279908</v>
      </c>
      <c r="Y1160">
        <v>5839.2357124239916</v>
      </c>
      <c r="Z1160">
        <v>5644.8069022778436</v>
      </c>
      <c r="AA1160">
        <v>5930.2087170314098</v>
      </c>
      <c r="AB1160">
        <v>1013.2292595282991</v>
      </c>
      <c r="AC1160">
        <v>1005.1689944383349</v>
      </c>
      <c r="AD1160">
        <v>864.03254671992931</v>
      </c>
      <c r="AE1160">
        <v>1202.625549879341</v>
      </c>
      <c r="AF1160">
        <v>64.623523499937463</v>
      </c>
      <c r="AG1160">
        <v>64.357989666059893</v>
      </c>
      <c r="AH1160">
        <v>63.396988385309207</v>
      </c>
      <c r="AI1160">
        <v>66.644506416841423</v>
      </c>
      <c r="AJ1160">
        <v>0.56588241520495008</v>
      </c>
      <c r="AK1160">
        <v>0.56588235539025433</v>
      </c>
      <c r="AL1160">
        <v>0.56587397949014651</v>
      </c>
      <c r="AM1160">
        <v>0.56589088600644033</v>
      </c>
      <c r="AN1160">
        <v>0.97086688712829872</v>
      </c>
      <c r="AO1160">
        <v>0.97086688712829883</v>
      </c>
      <c r="AP1160">
        <v>0.97086688712829883</v>
      </c>
      <c r="AQ1160">
        <v>0.97086688712829883</v>
      </c>
      <c r="AR1160">
        <v>14.279694007259859</v>
      </c>
      <c r="AS1160">
        <v>14.279694007259859</v>
      </c>
      <c r="AT1160">
        <v>14.279694007259859</v>
      </c>
      <c r="AU1160">
        <v>14.279694007259859</v>
      </c>
      <c r="AV1160" t="str">
        <f>VLOOKUP(Sheet1[[#This Row],[NPDES ID2]],Combined_Sheet__Major_Only___2[[NPDES ID2]:[ECHO BFR]],3,FALSE)</f>
        <v>TX</v>
      </c>
      <c r="AW1160" t="s">
        <v>41</v>
      </c>
      <c r="AX1160" t="str">
        <f>VLOOKUP(Sheet1[[#This Row],[NPDES ID2]],Combined_Sheet__Major_Only___2[[NPDES ID2]:[ECHO BFR]],27,FALSE)</f>
        <v>-</v>
      </c>
      <c r="AY1160" t="str">
        <f>VLOOKUP(Sheet1[[#This Row],[NPDES ID2]],Combined_Sheet__Major_Only___2[[NPDES ID2]:[ECHO BFR]],28,FALSE)</f>
        <v>-</v>
      </c>
      <c r="AZ1160" t="str">
        <f>VLOOKUP(Sheet1[[#This Row],[NPDES ID2]],Combined_Sheet__Major_Only___2[[NPDES ID2]:[ECHO BFR]],29,FALSE)</f>
        <v>thickening</v>
      </c>
      <c r="BA1160">
        <f>VLOOKUP(Sheet1[[#This Row],[NPDES ID2]],Combined_Sheet__Major_Only___2[[NPDES ID2]:[ECHO BFR]],17,FALSE)</f>
        <v>31.682462999999998</v>
      </c>
      <c r="BB1160">
        <f>VLOOKUP(Sheet1[[#This Row],[NPDES ID2]],Combined_Sheet__Major_Only___2[[NPDES ID2]:[ECHO BFR]],18,FALSE)</f>
        <v>-106.22771299999999</v>
      </c>
      <c r="BC1160" t="str">
        <f>IF(ISNUMBER(SEARCH("aerobic",$AW1160)),"aerobic","")</f>
        <v>aerobic</v>
      </c>
      <c r="BD1160" t="str">
        <f>IF(ISNUMBER(SEARCH("anaer",$AW1160)),"anaer","")</f>
        <v/>
      </c>
      <c r="BE1160" t="str">
        <f>IF(ISNUMBER(SEARCH("thickening",$AZ1160)),"thickening","")</f>
        <v>thickening</v>
      </c>
      <c r="BF1160" s="2" t="str">
        <f>IF(ISNUMBER(SEARCH("airDry",$AW1160)),"airDry","")</f>
        <v/>
      </c>
      <c r="BG1160" s="2" t="str">
        <f>IF(ISNUMBER(SEARCH("heatDry",$AY1160)),"heatDry","")</f>
        <v/>
      </c>
      <c r="BH1160" s="2" t="str">
        <f>IF(AND(ISNUMBER(SEARCH("aerobic",$AW1160)),ISNUMBER(SEARCH("anaer",$AW1160))),"Combined Aer and Anaer.","")</f>
        <v/>
      </c>
    </row>
    <row r="1161" spans="1:60" x14ac:dyDescent="0.3">
      <c r="A1161" s="4">
        <v>1159</v>
      </c>
      <c r="B1161" t="s">
        <v>5566</v>
      </c>
      <c r="C1161">
        <v>285</v>
      </c>
      <c r="D1161">
        <v>444.96309938270753</v>
      </c>
      <c r="E1161">
        <v>445.06452516381108</v>
      </c>
      <c r="F1161">
        <v>336.96800809315403</v>
      </c>
      <c r="G1161">
        <v>557.11749452059291</v>
      </c>
      <c r="H1161">
        <v>-76.724142652005042</v>
      </c>
      <c r="I1161">
        <v>-78.012511510985149</v>
      </c>
      <c r="J1161">
        <v>-90.779465986120243</v>
      </c>
      <c r="K1161">
        <v>-59.99026271450883</v>
      </c>
      <c r="L1161">
        <v>193.0575449958952</v>
      </c>
      <c r="M1161">
        <v>192.32389271511491</v>
      </c>
      <c r="N1161">
        <v>189.66616135387221</v>
      </c>
      <c r="O1161">
        <v>198.64529630550419</v>
      </c>
      <c r="P1161">
        <v>6.7057303327228803</v>
      </c>
      <c r="Q1161">
        <v>6.789342091046481</v>
      </c>
      <c r="R1161">
        <v>5.408763340085585</v>
      </c>
      <c r="S1161">
        <v>7.7304225219380784</v>
      </c>
      <c r="T1161">
        <v>4.0540138426796206</v>
      </c>
      <c r="U1161">
        <v>4.0540047486483486</v>
      </c>
      <c r="V1161">
        <v>4.0501110417353576</v>
      </c>
      <c r="W1161">
        <v>4.0578791845926512</v>
      </c>
      <c r="X1161">
        <v>269.37162885755532</v>
      </c>
      <c r="Y1161">
        <v>270.20978663525898</v>
      </c>
      <c r="Z1161">
        <v>261.97704700175171</v>
      </c>
      <c r="AA1161">
        <v>274.12000127117238</v>
      </c>
      <c r="AB1161">
        <v>46.277847943730492</v>
      </c>
      <c r="AC1161">
        <v>45.94903213851461</v>
      </c>
      <c r="AD1161">
        <v>39.563992119998247</v>
      </c>
      <c r="AE1161">
        <v>54.82080478519687</v>
      </c>
      <c r="AF1161">
        <v>66.385149308916837</v>
      </c>
      <c r="AG1161">
        <v>66.132829877011417</v>
      </c>
      <c r="AH1161">
        <v>65.219225242845781</v>
      </c>
      <c r="AI1161">
        <v>68.306189733575579</v>
      </c>
      <c r="AJ1161">
        <v>0.58741855727779413</v>
      </c>
      <c r="AK1161">
        <v>0.58741853225795149</v>
      </c>
      <c r="AL1161">
        <v>0.58741502682013702</v>
      </c>
      <c r="AM1161">
        <v>0.58742210238307035</v>
      </c>
      <c r="AN1161">
        <v>0.66648828527994042</v>
      </c>
      <c r="AO1161">
        <v>0.66648828527994042</v>
      </c>
      <c r="AP1161">
        <v>0.66648828527994042</v>
      </c>
      <c r="AQ1161">
        <v>0.66648828527994042</v>
      </c>
      <c r="AR1161">
        <v>14.78448137940925</v>
      </c>
      <c r="AS1161">
        <v>14.78448137940925</v>
      </c>
      <c r="AT1161">
        <v>14.78448137940925</v>
      </c>
      <c r="AU1161">
        <v>14.78448137940925</v>
      </c>
      <c r="AV1161" t="str">
        <f>VLOOKUP(Sheet1[[#This Row],[NPDES ID2]],Combined_Sheet__Major_Only___2[[NPDES ID2]:[ECHO BFR]],3,FALSE)</f>
        <v>NY</v>
      </c>
      <c r="AW1161" t="s">
        <v>12183</v>
      </c>
      <c r="AX1161" t="str">
        <f>VLOOKUP(Sheet1[[#This Row],[NPDES ID2]],Combined_Sheet__Major_Only___2[[NPDES ID2]:[ECHO BFR]],27,FALSE)</f>
        <v>methaneBioCaptureRecover, tempSludgeStore</v>
      </c>
      <c r="AY1161" t="str">
        <f>VLOOKUP(Sheet1[[#This Row],[NPDES ID2]],Combined_Sheet__Major_Only___2[[NPDES ID2]:[ECHO BFR]],28,FALSE)</f>
        <v>-</v>
      </c>
      <c r="AZ1161" t="str">
        <f>VLOOKUP(Sheet1[[#This Row],[NPDES ID2]],Combined_Sheet__Major_Only___2[[NPDES ID2]:[ECHO BFR]],29,FALSE)</f>
        <v>thickening</v>
      </c>
      <c r="BA1161">
        <f>VLOOKUP(Sheet1[[#This Row],[NPDES ID2]],Combined_Sheet__Major_Only___2[[NPDES ID2]:[ECHO BFR]],17,FALSE)</f>
        <v>42.922980000000003</v>
      </c>
      <c r="BB1161">
        <f>VLOOKUP(Sheet1[[#This Row],[NPDES ID2]],Combined_Sheet__Major_Only___2[[NPDES ID2]:[ECHO BFR]],18,FALSE)</f>
        <v>-77.756780000000006</v>
      </c>
      <c r="BC1161" t="str">
        <f>IF(ISNUMBER(SEARCH("aerobic",$AW1161)),"aerobic","")</f>
        <v/>
      </c>
      <c r="BD1161" t="str">
        <f>IF(ISNUMBER(SEARCH("anaer",$AW1161)),"anaer","")</f>
        <v>anaer</v>
      </c>
      <c r="BE1161" t="str">
        <f>IF(ISNUMBER(SEARCH("thickening",$AZ1161)),"thickening","")</f>
        <v>thickening</v>
      </c>
      <c r="BF1161" s="3" t="str">
        <f>IF(ISNUMBER(SEARCH("airDry",$AW1161)),"airDry","")</f>
        <v>airDry</v>
      </c>
      <c r="BG1161" s="3" t="str">
        <f>IF(ISNUMBER(SEARCH("heatDry",$AY1161)),"heatDry","")</f>
        <v/>
      </c>
      <c r="BH1161" s="3" t="str">
        <f>IF(AND(ISNUMBER(SEARCH("aerobic",$AW1161)),ISNUMBER(SEARCH("anaer",$AW1161))),"Combined Aer and Anaer.","")</f>
        <v/>
      </c>
    </row>
    <row r="1162" spans="1:60" x14ac:dyDescent="0.3">
      <c r="A1162" s="4">
        <v>1160</v>
      </c>
      <c r="B1162" t="s">
        <v>5569</v>
      </c>
      <c r="C1162">
        <v>283.04000000000002</v>
      </c>
      <c r="D1162">
        <v>482.73717031582748</v>
      </c>
      <c r="E1162">
        <v>483.79132104530299</v>
      </c>
      <c r="F1162">
        <v>364.49797177232921</v>
      </c>
      <c r="G1162">
        <v>602.58906654061286</v>
      </c>
      <c r="H1162">
        <v>-77.096245928607644</v>
      </c>
      <c r="I1162">
        <v>-78.328703646415491</v>
      </c>
      <c r="J1162">
        <v>-91.069160457192254</v>
      </c>
      <c r="K1162">
        <v>-61.948630211442413</v>
      </c>
      <c r="L1162">
        <v>177.63895755389041</v>
      </c>
      <c r="M1162">
        <v>176.80514890415321</v>
      </c>
      <c r="N1162">
        <v>173.7840868768655</v>
      </c>
      <c r="O1162">
        <v>183.990501805805</v>
      </c>
      <c r="P1162">
        <v>6.6860350137987181</v>
      </c>
      <c r="Q1162">
        <v>6.7526421924035507</v>
      </c>
      <c r="R1162">
        <v>5.4741463266138313</v>
      </c>
      <c r="S1162">
        <v>7.6666681482600421</v>
      </c>
      <c r="T1162">
        <v>92.705862050109005</v>
      </c>
      <c r="U1162">
        <v>92.705716142446036</v>
      </c>
      <c r="V1162">
        <v>92.643244213451979</v>
      </c>
      <c r="W1162">
        <v>92.7678788816078</v>
      </c>
      <c r="X1162">
        <v>6649.2964164372443</v>
      </c>
      <c r="Y1162">
        <v>6675.5454784981921</v>
      </c>
      <c r="Z1162">
        <v>6421.7302643153462</v>
      </c>
      <c r="AA1162">
        <v>6794.458732852162</v>
      </c>
      <c r="AB1162">
        <v>1251.553124331313</v>
      </c>
      <c r="AC1162">
        <v>1239.5811283943401</v>
      </c>
      <c r="AD1162">
        <v>1052.6562098414331</v>
      </c>
      <c r="AE1162">
        <v>1505.5381716309339</v>
      </c>
      <c r="AF1162">
        <v>61.506987291294678</v>
      </c>
      <c r="AG1162">
        <v>61.218172199524091</v>
      </c>
      <c r="AH1162">
        <v>60.172859487547839</v>
      </c>
      <c r="AI1162">
        <v>63.705243377666868</v>
      </c>
      <c r="AJ1162">
        <v>0.52781171566953733</v>
      </c>
      <c r="AK1162">
        <v>0.52781165464766111</v>
      </c>
      <c r="AL1162">
        <v>0.52780311042777917</v>
      </c>
      <c r="AM1162">
        <v>0.52782035671710614</v>
      </c>
      <c r="AN1162">
        <v>0.97311966119606741</v>
      </c>
      <c r="AO1162">
        <v>0.97311966119606741</v>
      </c>
      <c r="AP1162">
        <v>0.97311966119606741</v>
      </c>
      <c r="AQ1162">
        <v>0.97311966119606741</v>
      </c>
      <c r="AR1162">
        <v>12.99827384138967</v>
      </c>
      <c r="AS1162">
        <v>12.998273841389681</v>
      </c>
      <c r="AT1162">
        <v>12.998273841389681</v>
      </c>
      <c r="AU1162">
        <v>12.998273841389681</v>
      </c>
      <c r="AV1162" t="str">
        <f>VLOOKUP(Sheet1[[#This Row],[NPDES ID2]],Combined_Sheet__Major_Only___2[[NPDES ID2]:[ECHO BFR]],3,FALSE)</f>
        <v>TX</v>
      </c>
      <c r="AW1162" t="s">
        <v>41</v>
      </c>
      <c r="AX1162" t="str">
        <f>VLOOKUP(Sheet1[[#This Row],[NPDES ID2]],Combined_Sheet__Major_Only___2[[NPDES ID2]:[ECHO BFR]],27,FALSE)</f>
        <v>-</v>
      </c>
      <c r="AY1162" t="str">
        <f>VLOOKUP(Sheet1[[#This Row],[NPDES ID2]],Combined_Sheet__Major_Only___2[[NPDES ID2]:[ECHO BFR]],28,FALSE)</f>
        <v>-</v>
      </c>
      <c r="AZ1162" t="str">
        <f>VLOOKUP(Sheet1[[#This Row],[NPDES ID2]],Combined_Sheet__Major_Only___2[[NPDES ID2]:[ECHO BFR]],29,FALSE)</f>
        <v>thickening</v>
      </c>
      <c r="BA1162">
        <f>VLOOKUP(Sheet1[[#This Row],[NPDES ID2]],Combined_Sheet__Major_Only___2[[NPDES ID2]:[ECHO BFR]],17,FALSE)</f>
        <v>30.00338</v>
      </c>
      <c r="BB1162">
        <f>VLOOKUP(Sheet1[[#This Row],[NPDES ID2]],Combined_Sheet__Major_Only___2[[NPDES ID2]:[ECHO BFR]],18,FALSE)</f>
        <v>-95.524308000000005</v>
      </c>
      <c r="BC1162" t="str">
        <f>IF(ISNUMBER(SEARCH("aerobic",$AW1162)),"aerobic","")</f>
        <v>aerobic</v>
      </c>
      <c r="BD1162" t="str">
        <f>IF(ISNUMBER(SEARCH("anaer",$AW1162)),"anaer","")</f>
        <v/>
      </c>
      <c r="BE1162" t="str">
        <f>IF(ISNUMBER(SEARCH("thickening",$AZ1162)),"thickening","")</f>
        <v>thickening</v>
      </c>
      <c r="BF1162" s="2" t="str">
        <f>IF(ISNUMBER(SEARCH("airDry",$AW1162)),"airDry","")</f>
        <v/>
      </c>
      <c r="BG1162" s="2" t="str">
        <f>IF(ISNUMBER(SEARCH("heatDry",$AY1162)),"heatDry","")</f>
        <v/>
      </c>
      <c r="BH1162" s="2" t="str">
        <f>IF(AND(ISNUMBER(SEARCH("aerobic",$AW1162)),ISNUMBER(SEARCH("anaer",$AW1162))),"Combined Aer and Anaer.","")</f>
        <v/>
      </c>
    </row>
    <row r="1163" spans="1:60" x14ac:dyDescent="0.3">
      <c r="A1163" s="4">
        <v>1161</v>
      </c>
      <c r="B1163" t="s">
        <v>5572</v>
      </c>
      <c r="C1163">
        <v>282.77</v>
      </c>
      <c r="D1163">
        <v>479.80399275689462</v>
      </c>
      <c r="E1163">
        <v>480.77908382767788</v>
      </c>
      <c r="F1163">
        <v>362.35125283437873</v>
      </c>
      <c r="G1163">
        <v>599.1118016874409</v>
      </c>
      <c r="H1163">
        <v>-76.969854000767583</v>
      </c>
      <c r="I1163">
        <v>-78.196067492704827</v>
      </c>
      <c r="J1163">
        <v>-90.949063735510464</v>
      </c>
      <c r="K1163">
        <v>-61.680104646879961</v>
      </c>
      <c r="L1163">
        <v>178.67658146159451</v>
      </c>
      <c r="M1163">
        <v>177.85275437675929</v>
      </c>
      <c r="N1163">
        <v>174.86668545142069</v>
      </c>
      <c r="O1163">
        <v>184.95433943213351</v>
      </c>
      <c r="P1163">
        <v>6.6772624140405412</v>
      </c>
      <c r="Q1163">
        <v>6.7451005518627323</v>
      </c>
      <c r="R1163">
        <v>5.4603590666660784</v>
      </c>
      <c r="S1163">
        <v>7.6534070984508364</v>
      </c>
      <c r="T1163">
        <v>303.02311312513251</v>
      </c>
      <c r="U1163">
        <v>303.02264264141718</v>
      </c>
      <c r="V1163">
        <v>302.82119999844389</v>
      </c>
      <c r="W1163">
        <v>303.22308829233322</v>
      </c>
      <c r="X1163">
        <v>21587.148601080229</v>
      </c>
      <c r="Y1163">
        <v>21670.99400191669</v>
      </c>
      <c r="Z1163">
        <v>20860.909321808122</v>
      </c>
      <c r="AA1163">
        <v>22050.172832229309</v>
      </c>
      <c r="AB1163">
        <v>3845.6555773096102</v>
      </c>
      <c r="AC1163">
        <v>3813.383596430785</v>
      </c>
      <c r="AD1163">
        <v>3264.5815222038068</v>
      </c>
      <c r="AE1163">
        <v>4580.6048598356929</v>
      </c>
      <c r="AF1163">
        <v>61.92684733866605</v>
      </c>
      <c r="AG1163">
        <v>61.641059263663458</v>
      </c>
      <c r="AH1163">
        <v>60.607822042455894</v>
      </c>
      <c r="AI1163">
        <v>64.100408871680344</v>
      </c>
      <c r="AJ1163">
        <v>0.53293829441366869</v>
      </c>
      <c r="AK1163">
        <v>0.53293815065756378</v>
      </c>
      <c r="AL1163">
        <v>0.53291804848012703</v>
      </c>
      <c r="AM1163">
        <v>0.5329586251010211</v>
      </c>
      <c r="AN1163">
        <v>0.99155021332756765</v>
      </c>
      <c r="AO1163">
        <v>0.99155021332756754</v>
      </c>
      <c r="AP1163">
        <v>0.99155021332756754</v>
      </c>
      <c r="AQ1163">
        <v>0.99155021332756754</v>
      </c>
      <c r="AR1163">
        <v>13.503572422026361</v>
      </c>
      <c r="AS1163">
        <v>13.50357242202637</v>
      </c>
      <c r="AT1163">
        <v>13.50357242202637</v>
      </c>
      <c r="AU1163">
        <v>13.50357242202637</v>
      </c>
      <c r="AV1163" t="str">
        <f>VLOOKUP(Sheet1[[#This Row],[NPDES ID2]],Combined_Sheet__Major_Only___2[[NPDES ID2]:[ECHO BFR]],3,FALSE)</f>
        <v>TX</v>
      </c>
      <c r="AW1163" t="s">
        <v>41</v>
      </c>
      <c r="AX1163" t="str">
        <f>VLOOKUP(Sheet1[[#This Row],[NPDES ID2]],Combined_Sheet__Major_Only___2[[NPDES ID2]:[ECHO BFR]],27,FALSE)</f>
        <v>-</v>
      </c>
      <c r="AY1163" t="str">
        <f>VLOOKUP(Sheet1[[#This Row],[NPDES ID2]],Combined_Sheet__Major_Only___2[[NPDES ID2]:[ECHO BFR]],28,FALSE)</f>
        <v>-</v>
      </c>
      <c r="AZ1163" t="str">
        <f>VLOOKUP(Sheet1[[#This Row],[NPDES ID2]],Combined_Sheet__Major_Only___2[[NPDES ID2]:[ECHO BFR]],29,FALSE)</f>
        <v>-</v>
      </c>
      <c r="BA1163">
        <f>VLOOKUP(Sheet1[[#This Row],[NPDES ID2]],Combined_Sheet__Major_Only___2[[NPDES ID2]:[ECHO BFR]],17,FALSE)</f>
        <v>29.526306000000002</v>
      </c>
      <c r="BB1163">
        <f>VLOOKUP(Sheet1[[#This Row],[NPDES ID2]],Combined_Sheet__Major_Only___2[[NPDES ID2]:[ECHO BFR]],18,FALSE)</f>
        <v>-95.478082999999998</v>
      </c>
      <c r="BC1163" t="str">
        <f>IF(ISNUMBER(SEARCH("aerobic",$AW1163)),"aerobic","")</f>
        <v>aerobic</v>
      </c>
      <c r="BD1163" t="str">
        <f>IF(ISNUMBER(SEARCH("anaer",$AW1163)),"anaer","")</f>
        <v/>
      </c>
      <c r="BE1163" t="str">
        <f>IF(ISNUMBER(SEARCH("thickening",$AZ1163)),"thickening","")</f>
        <v/>
      </c>
      <c r="BF1163" s="3" t="str">
        <f>IF(ISNUMBER(SEARCH("airDry",$AW1163)),"airDry","")</f>
        <v/>
      </c>
      <c r="BG1163" s="3" t="str">
        <f>IF(ISNUMBER(SEARCH("heatDry",$AY1163)),"heatDry","")</f>
        <v/>
      </c>
      <c r="BH1163" s="3" t="str">
        <f>IF(AND(ISNUMBER(SEARCH("aerobic",$AW1163)),ISNUMBER(SEARCH("anaer",$AW1163))),"Combined Aer and Anaer.","")</f>
        <v/>
      </c>
    </row>
    <row r="1164" spans="1:60" x14ac:dyDescent="0.3">
      <c r="A1164" s="4">
        <v>1162</v>
      </c>
      <c r="B1164" t="s">
        <v>5576</v>
      </c>
      <c r="C1164">
        <v>282.7</v>
      </c>
      <c r="D1164">
        <v>616.56572641177183</v>
      </c>
      <c r="E1164">
        <v>619.28981416078523</v>
      </c>
      <c r="F1164">
        <v>461.4000836261805</v>
      </c>
      <c r="G1164">
        <v>776.2371467233213</v>
      </c>
      <c r="H1164">
        <v>-78.096988115936895</v>
      </c>
      <c r="I1164">
        <v>-77.61899340089559</v>
      </c>
      <c r="J1164">
        <v>-90.205015694405574</v>
      </c>
      <c r="K1164">
        <v>-66.520038704894773</v>
      </c>
      <c r="L1164">
        <v>139.1287929276898</v>
      </c>
      <c r="M1164">
        <v>138.01089410450831</v>
      </c>
      <c r="N1164">
        <v>133.9606134638951</v>
      </c>
      <c r="O1164">
        <v>147.64421172275311</v>
      </c>
      <c r="P1164">
        <v>6.7414091690611251</v>
      </c>
      <c r="Q1164">
        <v>6.7182556212497992</v>
      </c>
      <c r="R1164">
        <v>5.8036253353362772</v>
      </c>
      <c r="S1164">
        <v>7.6428240844671178</v>
      </c>
      <c r="T1164">
        <v>102.5625681991868</v>
      </c>
      <c r="U1164">
        <v>102.56240707997679</v>
      </c>
      <c r="V1164">
        <v>102.49342216413061</v>
      </c>
      <c r="W1164">
        <v>102.631050571524</v>
      </c>
      <c r="X1164">
        <v>9387.2005316196519</v>
      </c>
      <c r="Y1164">
        <v>9449.7313569957478</v>
      </c>
      <c r="Z1164">
        <v>8842.8084407634942</v>
      </c>
      <c r="AA1164">
        <v>9739.7891740586201</v>
      </c>
      <c r="AB1164">
        <v>2957.1087823684152</v>
      </c>
      <c r="AC1164">
        <v>2836.882484875227</v>
      </c>
      <c r="AD1164">
        <v>2205.8476330498561</v>
      </c>
      <c r="AE1164">
        <v>4228.6192264079209</v>
      </c>
      <c r="AF1164">
        <v>48.231106277774387</v>
      </c>
      <c r="AG1164">
        <v>47.843461648092578</v>
      </c>
      <c r="AH1164">
        <v>46.440065407077931</v>
      </c>
      <c r="AI1164">
        <v>51.182156531408609</v>
      </c>
      <c r="AJ1164">
        <v>0.36617216692403542</v>
      </c>
      <c r="AK1164">
        <v>0.36617211417108142</v>
      </c>
      <c r="AL1164">
        <v>0.36616472954952178</v>
      </c>
      <c r="AM1164">
        <v>0.36617963527969583</v>
      </c>
      <c r="AN1164">
        <v>0.97561261769467411</v>
      </c>
      <c r="AO1164">
        <v>0.97561261769467367</v>
      </c>
      <c r="AP1164">
        <v>0.97561261769467367</v>
      </c>
      <c r="AQ1164">
        <v>0.97561261769467367</v>
      </c>
      <c r="AR1164">
        <v>7.9108164590014391</v>
      </c>
      <c r="AS1164">
        <v>7.9108164590014383</v>
      </c>
      <c r="AT1164">
        <v>7.9108164590014383</v>
      </c>
      <c r="AU1164">
        <v>7.9108164590014383</v>
      </c>
      <c r="AV1164" t="str">
        <f>VLOOKUP(Sheet1[[#This Row],[NPDES ID2]],Combined_Sheet__Major_Only___2[[NPDES ID2]:[ECHO BFR]],3,FALSE)</f>
        <v>NJ</v>
      </c>
      <c r="AW1164" t="s">
        <v>54</v>
      </c>
      <c r="AX1164" t="str">
        <f>VLOOKUP(Sheet1[[#This Row],[NPDES ID2]],Combined_Sheet__Major_Only___2[[NPDES ID2]:[ECHO BFR]],27,FALSE)</f>
        <v>-</v>
      </c>
      <c r="AY1164" t="str">
        <f>VLOOKUP(Sheet1[[#This Row],[NPDES ID2]],Combined_Sheet__Major_Only___2[[NPDES ID2]:[ECHO BFR]],28,FALSE)</f>
        <v>-</v>
      </c>
      <c r="AZ1164" t="str">
        <f>VLOOKUP(Sheet1[[#This Row],[NPDES ID2]],Combined_Sheet__Major_Only___2[[NPDES ID2]:[ECHO BFR]],29,FALSE)</f>
        <v>thickening, preliminaryOps</v>
      </c>
      <c r="BA1164">
        <f>VLOOKUP(Sheet1[[#This Row],[NPDES ID2]],Combined_Sheet__Major_Only___2[[NPDES ID2]:[ECHO BFR]],17,FALSE)</f>
        <v>39.633172999999999</v>
      </c>
      <c r="BB1164">
        <f>VLOOKUP(Sheet1[[#This Row],[NPDES ID2]],Combined_Sheet__Major_Only___2[[NPDES ID2]:[ECHO BFR]],18,FALSE)</f>
        <v>-74.767189999999999</v>
      </c>
      <c r="BC1164" t="str">
        <f>IF(ISNUMBER(SEARCH("aerobic",$AW1164)),"aerobic","")</f>
        <v/>
      </c>
      <c r="BD1164" t="str">
        <f>IF(ISNUMBER(SEARCH("anaer",$AW1164)),"anaer","")</f>
        <v/>
      </c>
      <c r="BE1164" t="str">
        <f>IF(ISNUMBER(SEARCH("thickening",$AZ1164)),"thickening","")</f>
        <v>thickening</v>
      </c>
      <c r="BF1164" s="2" t="str">
        <f>IF(ISNUMBER(SEARCH("airDry",$AW1164)),"airDry","")</f>
        <v/>
      </c>
      <c r="BG1164" s="2" t="str">
        <f>IF(ISNUMBER(SEARCH("heatDry",$AY1164)),"heatDry","")</f>
        <v/>
      </c>
      <c r="BH1164" s="2" t="str">
        <f>IF(AND(ISNUMBER(SEARCH("aerobic",$AW1164)),ISNUMBER(SEARCH("anaer",$AW1164))),"Combined Aer and Anaer.","")</f>
        <v/>
      </c>
    </row>
    <row r="1165" spans="1:60" x14ac:dyDescent="0.3">
      <c r="A1165" s="4">
        <v>1163</v>
      </c>
      <c r="B1165" t="s">
        <v>5581</v>
      </c>
      <c r="C1165">
        <v>282</v>
      </c>
      <c r="D1165">
        <v>486.82574489704268</v>
      </c>
      <c r="E1165">
        <v>487.97808930910043</v>
      </c>
      <c r="F1165">
        <v>367.44154987350453</v>
      </c>
      <c r="G1165">
        <v>607.58579061720206</v>
      </c>
      <c r="H1165">
        <v>-77.073125101228484</v>
      </c>
      <c r="I1165">
        <v>-78.274965264171243</v>
      </c>
      <c r="J1165">
        <v>-90.925738742552696</v>
      </c>
      <c r="K1165">
        <v>-61.973571171810313</v>
      </c>
      <c r="L1165">
        <v>175.9737153842859</v>
      </c>
      <c r="M1165">
        <v>175.13550972427049</v>
      </c>
      <c r="N1165">
        <v>172.09786786756951</v>
      </c>
      <c r="O1165">
        <v>182.3599982246059</v>
      </c>
      <c r="P1165">
        <v>6.6632285129470601</v>
      </c>
      <c r="Q1165">
        <v>6.7266081338138068</v>
      </c>
      <c r="R1165">
        <v>5.4607969103991962</v>
      </c>
      <c r="S1165">
        <v>7.6434068682872027</v>
      </c>
      <c r="T1165">
        <v>207.9628591365192</v>
      </c>
      <c r="U1165">
        <v>207.96253535632829</v>
      </c>
      <c r="V1165">
        <v>207.82390539895411</v>
      </c>
      <c r="W1165">
        <v>208.10047919797071</v>
      </c>
      <c r="X1165">
        <v>15002.041005751311</v>
      </c>
      <c r="Y1165">
        <v>15062.20585583321</v>
      </c>
      <c r="Z1165">
        <v>14480.8729673873</v>
      </c>
      <c r="AA1165">
        <v>15334.50336636853</v>
      </c>
      <c r="AB1165">
        <v>3028.2639763194211</v>
      </c>
      <c r="AC1165">
        <v>2994.1614345030298</v>
      </c>
      <c r="AD1165">
        <v>2515.518608386285</v>
      </c>
      <c r="AE1165">
        <v>3694.8627112667082</v>
      </c>
      <c r="AF1165">
        <v>61.155957050834601</v>
      </c>
      <c r="AG1165">
        <v>60.864462404605078</v>
      </c>
      <c r="AH1165">
        <v>59.810051955029657</v>
      </c>
      <c r="AI1165">
        <v>63.3737205567788</v>
      </c>
      <c r="AJ1165">
        <v>0.52352613159261563</v>
      </c>
      <c r="AK1165">
        <v>0.52352602534477199</v>
      </c>
      <c r="AL1165">
        <v>0.52351115970147466</v>
      </c>
      <c r="AM1165">
        <v>0.52354116599536327</v>
      </c>
      <c r="AN1165">
        <v>0.98775562960207197</v>
      </c>
      <c r="AO1165">
        <v>0.98775562960207175</v>
      </c>
      <c r="AP1165">
        <v>0.98775562960207175</v>
      </c>
      <c r="AQ1165">
        <v>0.98775562960207175</v>
      </c>
      <c r="AR1165">
        <v>12.433804348466911</v>
      </c>
      <c r="AS1165">
        <v>12.433804348466911</v>
      </c>
      <c r="AT1165">
        <v>12.433804348466911</v>
      </c>
      <c r="AU1165">
        <v>12.433804348466911</v>
      </c>
      <c r="AV1165" t="str">
        <f>VLOOKUP(Sheet1[[#This Row],[NPDES ID2]],Combined_Sheet__Major_Only___2[[NPDES ID2]:[ECHO BFR]],3,FALSE)</f>
        <v>NC</v>
      </c>
      <c r="AW1165" t="s">
        <v>41</v>
      </c>
      <c r="AX1165" t="str">
        <f>VLOOKUP(Sheet1[[#This Row],[NPDES ID2]],Combined_Sheet__Major_Only___2[[NPDES ID2]:[ECHO BFR]],27,FALSE)</f>
        <v>-</v>
      </c>
      <c r="AY1165" t="str">
        <f>VLOOKUP(Sheet1[[#This Row],[NPDES ID2]],Combined_Sheet__Major_Only___2[[NPDES ID2]:[ECHO BFR]],28,FALSE)</f>
        <v>-</v>
      </c>
      <c r="AZ1165" t="str">
        <f>VLOOKUP(Sheet1[[#This Row],[NPDES ID2]],Combined_Sheet__Major_Only___2[[NPDES ID2]:[ECHO BFR]],29,FALSE)</f>
        <v>-</v>
      </c>
      <c r="BA1165">
        <f>VLOOKUP(Sheet1[[#This Row],[NPDES ID2]],Combined_Sheet__Major_Only___2[[NPDES ID2]:[ECHO BFR]],17,FALSE)</f>
        <v>35.289239999999999</v>
      </c>
      <c r="BB1165">
        <f>VLOOKUP(Sheet1[[#This Row],[NPDES ID2]],Combined_Sheet__Major_Only___2[[NPDES ID2]:[ECHO BFR]],18,FALSE)</f>
        <v>-77.515280000000004</v>
      </c>
      <c r="BC1165" t="str">
        <f>IF(ISNUMBER(SEARCH("aerobic",$AW1165)),"aerobic","")</f>
        <v>aerobic</v>
      </c>
      <c r="BD1165" t="str">
        <f>IF(ISNUMBER(SEARCH("anaer",$AW1165)),"anaer","")</f>
        <v/>
      </c>
      <c r="BE1165" t="str">
        <f>IF(ISNUMBER(SEARCH("thickening",$AZ1165)),"thickening","")</f>
        <v/>
      </c>
      <c r="BF1165" s="3" t="str">
        <f>IF(ISNUMBER(SEARCH("airDry",$AW1165)),"airDry","")</f>
        <v/>
      </c>
      <c r="BG1165" s="3" t="str">
        <f>IF(ISNUMBER(SEARCH("heatDry",$AY1165)),"heatDry","")</f>
        <v/>
      </c>
      <c r="BH1165" s="3" t="str">
        <f>IF(AND(ISNUMBER(SEARCH("aerobic",$AW1165)),ISNUMBER(SEARCH("anaer",$AW1165))),"Combined Aer and Anaer.","")</f>
        <v/>
      </c>
    </row>
    <row r="1166" spans="1:60" x14ac:dyDescent="0.3">
      <c r="A1166" s="4">
        <v>1164</v>
      </c>
      <c r="B1166" t="s">
        <v>5586</v>
      </c>
      <c r="C1166">
        <v>282</v>
      </c>
      <c r="D1166">
        <v>486.24302092599862</v>
      </c>
      <c r="E1166">
        <v>487.37988051733498</v>
      </c>
      <c r="F1166">
        <v>367.01860561217001</v>
      </c>
      <c r="G1166">
        <v>606.89090841634118</v>
      </c>
      <c r="H1166">
        <v>-77.141854912489237</v>
      </c>
      <c r="I1166">
        <v>-78.354710960603455</v>
      </c>
      <c r="J1166">
        <v>-91.074926300889246</v>
      </c>
      <c r="K1166">
        <v>-62.054188795676247</v>
      </c>
      <c r="L1166">
        <v>176.18422272017591</v>
      </c>
      <c r="M1166">
        <v>175.34744909183499</v>
      </c>
      <c r="N1166">
        <v>172.31592697785479</v>
      </c>
      <c r="O1166">
        <v>182.55781056024219</v>
      </c>
      <c r="P1166">
        <v>6.6629803973517996</v>
      </c>
      <c r="Q1166">
        <v>6.7269588956230848</v>
      </c>
      <c r="R1166">
        <v>5.4595934165945623</v>
      </c>
      <c r="S1166">
        <v>7.6424216832249581</v>
      </c>
      <c r="T1166">
        <v>51.690932511336932</v>
      </c>
      <c r="U1166">
        <v>51.690849900735188</v>
      </c>
      <c r="V1166">
        <v>51.655479286600801</v>
      </c>
      <c r="W1166">
        <v>51.726045456496507</v>
      </c>
      <c r="X1166">
        <v>3724.4214044941241</v>
      </c>
      <c r="Y1166">
        <v>3739.2779977343721</v>
      </c>
      <c r="Z1166">
        <v>3595.50441785459</v>
      </c>
      <c r="AA1166">
        <v>3806.6924550907002</v>
      </c>
      <c r="AB1166">
        <v>583.19806391040402</v>
      </c>
      <c r="AC1166">
        <v>579.68355274407213</v>
      </c>
      <c r="AD1166">
        <v>504.73779685964593</v>
      </c>
      <c r="AE1166">
        <v>680.19930227465079</v>
      </c>
      <c r="AF1166">
        <v>61.227909477719123</v>
      </c>
      <c r="AG1166">
        <v>60.937036563685517</v>
      </c>
      <c r="AH1166">
        <v>59.884006043645677</v>
      </c>
      <c r="AI1166">
        <v>63.442227176850679</v>
      </c>
      <c r="AJ1166">
        <v>0.52440452897675593</v>
      </c>
      <c r="AK1166">
        <v>0.52440448758378455</v>
      </c>
      <c r="AL1166">
        <v>0.52439868996777705</v>
      </c>
      <c r="AM1166">
        <v>0.52441039224625496</v>
      </c>
      <c r="AN1166">
        <v>0.95322205645245917</v>
      </c>
      <c r="AO1166">
        <v>0.95322205645245917</v>
      </c>
      <c r="AP1166">
        <v>0.95322205645245917</v>
      </c>
      <c r="AQ1166">
        <v>0.95322205645245917</v>
      </c>
      <c r="AR1166">
        <v>14.41238426458202</v>
      </c>
      <c r="AS1166">
        <v>14.41238426458202</v>
      </c>
      <c r="AT1166">
        <v>14.41238426458202</v>
      </c>
      <c r="AU1166">
        <v>14.41238426458202</v>
      </c>
      <c r="AV1166" t="str">
        <f>VLOOKUP(Sheet1[[#This Row],[NPDES ID2]],Combined_Sheet__Major_Only___2[[NPDES ID2]:[ECHO BFR]],3,FALSE)</f>
        <v>NC</v>
      </c>
      <c r="AW1166" t="s">
        <v>41</v>
      </c>
      <c r="AX1166" t="str">
        <f>VLOOKUP(Sheet1[[#This Row],[NPDES ID2]],Combined_Sheet__Major_Only___2[[NPDES ID2]:[ECHO BFR]],27,FALSE)</f>
        <v>-</v>
      </c>
      <c r="AY1166" t="str">
        <f>VLOOKUP(Sheet1[[#This Row],[NPDES ID2]],Combined_Sheet__Major_Only___2[[NPDES ID2]:[ECHO BFR]],28,FALSE)</f>
        <v>-</v>
      </c>
      <c r="AZ1166" t="str">
        <f>VLOOKUP(Sheet1[[#This Row],[NPDES ID2]],Combined_Sheet__Major_Only___2[[NPDES ID2]:[ECHO BFR]],29,FALSE)</f>
        <v>thickening</v>
      </c>
      <c r="BA1166">
        <f>VLOOKUP(Sheet1[[#This Row],[NPDES ID2]],Combined_Sheet__Major_Only___2[[NPDES ID2]:[ECHO BFR]],17,FALSE)</f>
        <v>35.741810000000001</v>
      </c>
      <c r="BB1166">
        <f>VLOOKUP(Sheet1[[#This Row],[NPDES ID2]],Combined_Sheet__Major_Only___2[[NPDES ID2]:[ECHO BFR]],18,FALSE)</f>
        <v>-80.841123999999994</v>
      </c>
      <c r="BC1166" t="str">
        <f>IF(ISNUMBER(SEARCH("aerobic",$AW1166)),"aerobic","")</f>
        <v>aerobic</v>
      </c>
      <c r="BD1166" t="str">
        <f>IF(ISNUMBER(SEARCH("anaer",$AW1166)),"anaer","")</f>
        <v/>
      </c>
      <c r="BE1166" t="str">
        <f>IF(ISNUMBER(SEARCH("thickening",$AZ1166)),"thickening","")</f>
        <v>thickening</v>
      </c>
      <c r="BF1166" s="2" t="str">
        <f>IF(ISNUMBER(SEARCH("airDry",$AW1166)),"airDry","")</f>
        <v/>
      </c>
      <c r="BG1166" s="2" t="str">
        <f>IF(ISNUMBER(SEARCH("heatDry",$AY1166)),"heatDry","")</f>
        <v/>
      </c>
      <c r="BH1166" s="2" t="str">
        <f>IF(AND(ISNUMBER(SEARCH("aerobic",$AW1166)),ISNUMBER(SEARCH("anaer",$AW1166))),"Combined Aer and Anaer.","")</f>
        <v/>
      </c>
    </row>
    <row r="1167" spans="1:60" x14ac:dyDescent="0.3">
      <c r="A1167" s="4">
        <v>1165</v>
      </c>
      <c r="B1167" t="s">
        <v>5591</v>
      </c>
      <c r="C1167">
        <v>279.77600000000001</v>
      </c>
      <c r="D1167">
        <v>463.55989989531042</v>
      </c>
      <c r="E1167">
        <v>464.10181868904391</v>
      </c>
      <c r="F1167">
        <v>350.40787514598242</v>
      </c>
      <c r="G1167">
        <v>579.97218820763123</v>
      </c>
      <c r="H1167">
        <v>-76.857485604397667</v>
      </c>
      <c r="I1167">
        <v>-78.069951077322571</v>
      </c>
      <c r="J1167">
        <v>-91.050898868930688</v>
      </c>
      <c r="K1167">
        <v>-60.738860668043728</v>
      </c>
      <c r="L1167">
        <v>184.3958861707024</v>
      </c>
      <c r="M1167">
        <v>183.63742540922769</v>
      </c>
      <c r="N1167">
        <v>180.88957140767471</v>
      </c>
      <c r="O1167">
        <v>190.17306962517449</v>
      </c>
      <c r="P1167">
        <v>6.5925408546851374</v>
      </c>
      <c r="Q1167">
        <v>6.672009473135641</v>
      </c>
      <c r="R1167">
        <v>5.350623134174322</v>
      </c>
      <c r="S1167">
        <v>7.5547437092636276</v>
      </c>
      <c r="T1167">
        <v>50.601490215366738</v>
      </c>
      <c r="U1167">
        <v>50.601409286067309</v>
      </c>
      <c r="V1167">
        <v>50.566758539527868</v>
      </c>
      <c r="W1167">
        <v>50.635888537045687</v>
      </c>
      <c r="X1167">
        <v>3455.791889975163</v>
      </c>
      <c r="Y1167">
        <v>3467.713017878837</v>
      </c>
      <c r="Z1167">
        <v>3352.1367274762219</v>
      </c>
      <c r="AA1167">
        <v>3521.828005389094</v>
      </c>
      <c r="AB1167">
        <v>608.30459924040576</v>
      </c>
      <c r="AC1167">
        <v>603.32882204592954</v>
      </c>
      <c r="AD1167">
        <v>517.83731813662268</v>
      </c>
      <c r="AE1167">
        <v>723.37607540218153</v>
      </c>
      <c r="AF1167">
        <v>64.591037967005803</v>
      </c>
      <c r="AG1167">
        <v>64.3252814977171</v>
      </c>
      <c r="AH1167">
        <v>63.363266170637353</v>
      </c>
      <c r="AI1167">
        <v>66.614023229904731</v>
      </c>
      <c r="AJ1167">
        <v>0.56548538432818229</v>
      </c>
      <c r="AK1167">
        <v>0.56548533995967953</v>
      </c>
      <c r="AL1167">
        <v>0.56547912555732172</v>
      </c>
      <c r="AM1167">
        <v>0.56549166910314708</v>
      </c>
      <c r="AN1167">
        <v>0.95228386034986101</v>
      </c>
      <c r="AO1167">
        <v>0.95228386034986101</v>
      </c>
      <c r="AP1167">
        <v>0.95228386034986101</v>
      </c>
      <c r="AQ1167">
        <v>0.95228386034986101</v>
      </c>
      <c r="AR1167">
        <v>14.18254101873478</v>
      </c>
      <c r="AS1167">
        <v>14.18254101873478</v>
      </c>
      <c r="AT1167">
        <v>14.18254101873478</v>
      </c>
      <c r="AU1167">
        <v>14.18254101873478</v>
      </c>
      <c r="AV1167" t="str">
        <f>VLOOKUP(Sheet1[[#This Row],[NPDES ID2]],Combined_Sheet__Major_Only___2[[NPDES ID2]:[ECHO BFR]],3,FALSE)</f>
        <v>MA</v>
      </c>
      <c r="AW1167" t="s">
        <v>41</v>
      </c>
      <c r="AX1167" t="str">
        <f>VLOOKUP(Sheet1[[#This Row],[NPDES ID2]],Combined_Sheet__Major_Only___2[[NPDES ID2]:[ECHO BFR]],27,FALSE)</f>
        <v>-</v>
      </c>
      <c r="AY1167" t="str">
        <f>VLOOKUP(Sheet1[[#This Row],[NPDES ID2]],Combined_Sheet__Major_Only___2[[NPDES ID2]:[ECHO BFR]],28,FALSE)</f>
        <v>-</v>
      </c>
      <c r="AZ1167" t="str">
        <f>VLOOKUP(Sheet1[[#This Row],[NPDES ID2]],Combined_Sheet__Major_Only___2[[NPDES ID2]:[ECHO BFR]],29,FALSE)</f>
        <v>thickening, preliminaryOps</v>
      </c>
      <c r="BA1167">
        <f>VLOOKUP(Sheet1[[#This Row],[NPDES ID2]],Combined_Sheet__Major_Only___2[[NPDES ID2]:[ECHO BFR]],17,FALSE)</f>
        <v>42.176229999999997</v>
      </c>
      <c r="BB1167">
        <f>VLOOKUP(Sheet1[[#This Row],[NPDES ID2]],Combined_Sheet__Major_Only___2[[NPDES ID2]:[ECHO BFR]],18,FALSE)</f>
        <v>-70.726866000000001</v>
      </c>
      <c r="BC1167" t="str">
        <f>IF(ISNUMBER(SEARCH("aerobic",$AW1167)),"aerobic","")</f>
        <v>aerobic</v>
      </c>
      <c r="BD1167" t="str">
        <f>IF(ISNUMBER(SEARCH("anaer",$AW1167)),"anaer","")</f>
        <v/>
      </c>
      <c r="BE1167" t="str">
        <f>IF(ISNUMBER(SEARCH("thickening",$AZ1167)),"thickening","")</f>
        <v>thickening</v>
      </c>
      <c r="BF1167" s="3" t="str">
        <f>IF(ISNUMBER(SEARCH("airDry",$AW1167)),"airDry","")</f>
        <v/>
      </c>
      <c r="BG1167" s="3" t="str">
        <f>IF(ISNUMBER(SEARCH("heatDry",$AY1167)),"heatDry","")</f>
        <v/>
      </c>
      <c r="BH1167" s="3" t="str">
        <f>IF(AND(ISNUMBER(SEARCH("aerobic",$AW1167)),ISNUMBER(SEARCH("anaer",$AW1167))),"Combined Aer and Anaer.","")</f>
        <v/>
      </c>
    </row>
    <row r="1168" spans="1:60" x14ac:dyDescent="0.3">
      <c r="A1168" s="4">
        <v>1166</v>
      </c>
      <c r="B1168" t="s">
        <v>5596</v>
      </c>
      <c r="C1168">
        <v>279</v>
      </c>
      <c r="D1168">
        <v>459.84439028444859</v>
      </c>
      <c r="E1168">
        <v>460.2910197421113</v>
      </c>
      <c r="F1168">
        <v>347.66777336941988</v>
      </c>
      <c r="G1168">
        <v>575.58990552953003</v>
      </c>
      <c r="H1168">
        <v>-76.750076815577316</v>
      </c>
      <c r="I1168">
        <v>-78.036306941987831</v>
      </c>
      <c r="J1168">
        <v>-90.841236770502292</v>
      </c>
      <c r="K1168">
        <v>-60.34023507879941</v>
      </c>
      <c r="L1168">
        <v>185.74496290883039</v>
      </c>
      <c r="M1168">
        <v>185.0026098067934</v>
      </c>
      <c r="N1168">
        <v>182.3124447255972</v>
      </c>
      <c r="O1168">
        <v>191.40073525148239</v>
      </c>
      <c r="P1168">
        <v>6.5706283802420202</v>
      </c>
      <c r="Q1168">
        <v>6.6532789076572882</v>
      </c>
      <c r="R1168">
        <v>5.3193638796941691</v>
      </c>
      <c r="S1168">
        <v>7.5461139334777156</v>
      </c>
      <c r="T1168">
        <v>177.87671054749259</v>
      </c>
      <c r="U1168">
        <v>177.87643319831619</v>
      </c>
      <c r="V1168">
        <v>177.7576831772237</v>
      </c>
      <c r="W1168">
        <v>177.99459549465459</v>
      </c>
      <c r="X1168">
        <v>12026.106708807871</v>
      </c>
      <c r="Y1168">
        <v>12066.49836023649</v>
      </c>
      <c r="Z1168">
        <v>11675.339910065009</v>
      </c>
      <c r="AA1168">
        <v>12249.406378334421</v>
      </c>
      <c r="AB1168">
        <v>1870.9130357945651</v>
      </c>
      <c r="AC1168">
        <v>1859.985255076994</v>
      </c>
      <c r="AD1168">
        <v>1622.6269389044221</v>
      </c>
      <c r="AE1168">
        <v>2180.28438144855</v>
      </c>
      <c r="AF1168">
        <v>65.245474846300624</v>
      </c>
      <c r="AG1168">
        <v>64.984543215566788</v>
      </c>
      <c r="AH1168">
        <v>64.040689878879505</v>
      </c>
      <c r="AI1168">
        <v>67.230703196667065</v>
      </c>
      <c r="AJ1168">
        <v>0.57348454735023968</v>
      </c>
      <c r="AK1168">
        <v>0.5734844519311153</v>
      </c>
      <c r="AL1168">
        <v>0.57347109722727341</v>
      </c>
      <c r="AM1168">
        <v>0.57349805355034766</v>
      </c>
      <c r="AN1168">
        <v>0.98572700801443391</v>
      </c>
      <c r="AO1168">
        <v>0.98572700801443369</v>
      </c>
      <c r="AP1168">
        <v>0.98572700801443369</v>
      </c>
      <c r="AQ1168">
        <v>0.98572700801443369</v>
      </c>
      <c r="AR1168">
        <v>15.41967661096237</v>
      </c>
      <c r="AS1168">
        <v>15.41967661096237</v>
      </c>
      <c r="AT1168">
        <v>15.41967661096237</v>
      </c>
      <c r="AU1168">
        <v>15.41967661096237</v>
      </c>
      <c r="AV1168" t="str">
        <f>VLOOKUP(Sheet1[[#This Row],[NPDES ID2]],Combined_Sheet__Major_Only___2[[NPDES ID2]:[ECHO BFR]],3,FALSE)</f>
        <v>NC</v>
      </c>
      <c r="AW1168" t="s">
        <v>41</v>
      </c>
      <c r="AX1168" t="str">
        <f>VLOOKUP(Sheet1[[#This Row],[NPDES ID2]],Combined_Sheet__Major_Only___2[[NPDES ID2]:[ECHO BFR]],27,FALSE)</f>
        <v>-</v>
      </c>
      <c r="AY1168" t="str">
        <f>VLOOKUP(Sheet1[[#This Row],[NPDES ID2]],Combined_Sheet__Major_Only___2[[NPDES ID2]:[ECHO BFR]],28,FALSE)</f>
        <v>-</v>
      </c>
      <c r="AZ1168" t="str">
        <f>VLOOKUP(Sheet1[[#This Row],[NPDES ID2]],Combined_Sheet__Major_Only___2[[NPDES ID2]:[ECHO BFR]],29,FALSE)</f>
        <v>-</v>
      </c>
      <c r="BA1168">
        <f>VLOOKUP(Sheet1[[#This Row],[NPDES ID2]],Combined_Sheet__Major_Only___2[[NPDES ID2]:[ECHO BFR]],17,FALSE)</f>
        <v>35.588194000000001</v>
      </c>
      <c r="BB1168">
        <f>VLOOKUP(Sheet1[[#This Row],[NPDES ID2]],Combined_Sheet__Major_Only___2[[NPDES ID2]:[ECHO BFR]],18,FALSE)</f>
        <v>-77.546097000000003</v>
      </c>
      <c r="BC1168" t="str">
        <f>IF(ISNUMBER(SEARCH("aerobic",$AW1168)),"aerobic","")</f>
        <v>aerobic</v>
      </c>
      <c r="BD1168" t="str">
        <f>IF(ISNUMBER(SEARCH("anaer",$AW1168)),"anaer","")</f>
        <v/>
      </c>
      <c r="BE1168" t="str">
        <f>IF(ISNUMBER(SEARCH("thickening",$AZ1168)),"thickening","")</f>
        <v/>
      </c>
      <c r="BF1168" s="2" t="str">
        <f>IF(ISNUMBER(SEARCH("airDry",$AW1168)),"airDry","")</f>
        <v/>
      </c>
      <c r="BG1168" s="2" t="str">
        <f>IF(ISNUMBER(SEARCH("heatDry",$AY1168)),"heatDry","")</f>
        <v/>
      </c>
      <c r="BH1168" s="2" t="str">
        <f>IF(AND(ISNUMBER(SEARCH("aerobic",$AW1168)),ISNUMBER(SEARCH("anaer",$AW1168))),"Combined Aer and Anaer.","")</f>
        <v/>
      </c>
    </row>
    <row r="1169" spans="1:60" x14ac:dyDescent="0.3">
      <c r="A1169" s="4">
        <v>1167</v>
      </c>
      <c r="B1169" t="s">
        <v>5600</v>
      </c>
      <c r="C1169">
        <v>278.91000000000003</v>
      </c>
      <c r="D1169">
        <v>461.80898580828688</v>
      </c>
      <c r="E1169">
        <v>462.30194733023359</v>
      </c>
      <c r="F1169">
        <v>349.1014138895689</v>
      </c>
      <c r="G1169">
        <v>577.95895211526249</v>
      </c>
      <c r="H1169">
        <v>-76.820396730369481</v>
      </c>
      <c r="I1169">
        <v>-78.070309988331502</v>
      </c>
      <c r="J1169">
        <v>-90.9764267078138</v>
      </c>
      <c r="K1169">
        <v>-60.557855936440482</v>
      </c>
      <c r="L1169">
        <v>184.93994436329299</v>
      </c>
      <c r="M1169">
        <v>184.19217050269859</v>
      </c>
      <c r="N1169">
        <v>181.48297981041259</v>
      </c>
      <c r="O1169">
        <v>190.63583054285519</v>
      </c>
      <c r="P1169">
        <v>6.5700144989055893</v>
      </c>
      <c r="Q1169">
        <v>6.6520597850484062</v>
      </c>
      <c r="R1169">
        <v>5.3260517949887998</v>
      </c>
      <c r="S1169">
        <v>7.5387646380434399</v>
      </c>
      <c r="T1169">
        <v>65.429730840789745</v>
      </c>
      <c r="U1169">
        <v>65.429627027529165</v>
      </c>
      <c r="V1169">
        <v>65.385178267863211</v>
      </c>
      <c r="W1169">
        <v>65.473855798717608</v>
      </c>
      <c r="X1169">
        <v>4441.5010465271635</v>
      </c>
      <c r="Y1169">
        <v>4456.5679043931468</v>
      </c>
      <c r="Z1169">
        <v>4310.5174334188787</v>
      </c>
      <c r="AA1169">
        <v>4524.9226757148735</v>
      </c>
      <c r="AB1169">
        <v>702.84598368847105</v>
      </c>
      <c r="AC1169">
        <v>698.49702396799421</v>
      </c>
      <c r="AD1169">
        <v>608.05835535162669</v>
      </c>
      <c r="AE1169">
        <v>821.21063516368758</v>
      </c>
      <c r="AF1169">
        <v>64.982822735590375</v>
      </c>
      <c r="AG1169">
        <v>64.719989147527357</v>
      </c>
      <c r="AH1169">
        <v>63.768615158224783</v>
      </c>
      <c r="AI1169">
        <v>66.983468709974602</v>
      </c>
      <c r="AJ1169">
        <v>0.57027396559272203</v>
      </c>
      <c r="AK1169">
        <v>0.57027391718766074</v>
      </c>
      <c r="AL1169">
        <v>0.57026713778293403</v>
      </c>
      <c r="AM1169">
        <v>0.57028082177807515</v>
      </c>
      <c r="AN1169">
        <v>0.96251632134675258</v>
      </c>
      <c r="AO1169">
        <v>0.96251632134675236</v>
      </c>
      <c r="AP1169">
        <v>0.96251632134675236</v>
      </c>
      <c r="AQ1169">
        <v>0.96251632134675236</v>
      </c>
      <c r="AR1169">
        <v>15.199037159986821</v>
      </c>
      <c r="AS1169">
        <v>15.199037159986821</v>
      </c>
      <c r="AT1169">
        <v>15.199037159986821</v>
      </c>
      <c r="AU1169">
        <v>15.199037159986821</v>
      </c>
      <c r="AV1169" t="str">
        <f>VLOOKUP(Sheet1[[#This Row],[NPDES ID2]],Combined_Sheet__Major_Only___2[[NPDES ID2]:[ECHO BFR]],3,FALSE)</f>
        <v>TX</v>
      </c>
      <c r="AW1169" t="s">
        <v>544</v>
      </c>
      <c r="AX1169" t="str">
        <f>VLOOKUP(Sheet1[[#This Row],[NPDES ID2]],Combined_Sheet__Major_Only___2[[NPDES ID2]:[ECHO BFR]],27,FALSE)</f>
        <v>-</v>
      </c>
      <c r="AY1169" t="str">
        <f>VLOOKUP(Sheet1[[#This Row],[NPDES ID2]],Combined_Sheet__Major_Only___2[[NPDES ID2]:[ECHO BFR]],28,FALSE)</f>
        <v>-</v>
      </c>
      <c r="AZ1169" t="str">
        <f>VLOOKUP(Sheet1[[#This Row],[NPDES ID2]],Combined_Sheet__Major_Only___2[[NPDES ID2]:[ECHO BFR]],29,FALSE)</f>
        <v>thickening</v>
      </c>
      <c r="BA1169">
        <f>VLOOKUP(Sheet1[[#This Row],[NPDES ID2]],Combined_Sheet__Major_Only___2[[NPDES ID2]:[ECHO BFR]],17,FALSE)</f>
        <v>29.774609999999999</v>
      </c>
      <c r="BB1169">
        <f>VLOOKUP(Sheet1[[#This Row],[NPDES ID2]],Combined_Sheet__Major_Only___2[[NPDES ID2]:[ECHO BFR]],18,FALSE)</f>
        <v>-95.754099999999994</v>
      </c>
      <c r="BC1169" t="str">
        <f>IF(ISNUMBER(SEARCH("aerobic",$AW1169)),"aerobic","")</f>
        <v>aerobic</v>
      </c>
      <c r="BD1169" t="str">
        <f>IF(ISNUMBER(SEARCH("anaer",$AW1169)),"anaer","")</f>
        <v/>
      </c>
      <c r="BE1169" t="str">
        <f>IF(ISNUMBER(SEARCH("thickening",$AZ1169)),"thickening","")</f>
        <v>thickening</v>
      </c>
      <c r="BF1169" s="3" t="str">
        <f>IF(ISNUMBER(SEARCH("airDry",$AW1169)),"airDry","")</f>
        <v/>
      </c>
      <c r="BG1169" s="3" t="str">
        <f>IF(ISNUMBER(SEARCH("heatDry",$AY1169)),"heatDry","")</f>
        <v/>
      </c>
      <c r="BH1169" s="3" t="str">
        <f>IF(AND(ISNUMBER(SEARCH("aerobic",$AW1169)),ISNUMBER(SEARCH("anaer",$AW1169))),"Combined Aer and Anaer.","")</f>
        <v/>
      </c>
    </row>
    <row r="1170" spans="1:60" x14ac:dyDescent="0.3">
      <c r="A1170" s="4">
        <v>1168</v>
      </c>
      <c r="B1170" t="s">
        <v>5604</v>
      </c>
      <c r="C1170">
        <v>278.2</v>
      </c>
      <c r="D1170">
        <v>472.68157771245569</v>
      </c>
      <c r="E1170">
        <v>473.43527944321892</v>
      </c>
      <c r="F1170">
        <v>357.0172187555014</v>
      </c>
      <c r="G1170">
        <v>591.07606918437216</v>
      </c>
      <c r="H1170">
        <v>-76.93845084134918</v>
      </c>
      <c r="I1170">
        <v>-78.188933417002218</v>
      </c>
      <c r="J1170">
        <v>-91.214680972317296</v>
      </c>
      <c r="K1170">
        <v>-61.16773986912613</v>
      </c>
      <c r="L1170">
        <v>180.5691564413618</v>
      </c>
      <c r="M1170">
        <v>179.79414161779039</v>
      </c>
      <c r="N1170">
        <v>176.98628843920619</v>
      </c>
      <c r="O1170">
        <v>186.47247983854911</v>
      </c>
      <c r="P1170">
        <v>6.5606523790509286</v>
      </c>
      <c r="Q1170">
        <v>6.6325999207743571</v>
      </c>
      <c r="R1170">
        <v>5.3396498403879891</v>
      </c>
      <c r="S1170">
        <v>7.5063170916815087</v>
      </c>
      <c r="T1170">
        <v>65.844845249793963</v>
      </c>
      <c r="U1170">
        <v>65.844740795900265</v>
      </c>
      <c r="V1170">
        <v>65.800017742302131</v>
      </c>
      <c r="W1170">
        <v>65.88924250346885</v>
      </c>
      <c r="X1170">
        <v>4566.362033317414</v>
      </c>
      <c r="Y1170">
        <v>4582.8236562406664</v>
      </c>
      <c r="Z1170">
        <v>4423.4266522863072</v>
      </c>
      <c r="AA1170">
        <v>4657.4461199640546</v>
      </c>
      <c r="AB1170">
        <v>681.38783924564598</v>
      </c>
      <c r="AC1170">
        <v>677.64443046107635</v>
      </c>
      <c r="AD1170">
        <v>594.09786557547648</v>
      </c>
      <c r="AE1170">
        <v>788.88875924256763</v>
      </c>
      <c r="AF1170">
        <v>63.608963826471467</v>
      </c>
      <c r="AG1170">
        <v>63.33586625028947</v>
      </c>
      <c r="AH1170">
        <v>62.347289323801157</v>
      </c>
      <c r="AI1170">
        <v>65.687812302516861</v>
      </c>
      <c r="AJ1170">
        <v>0.55348459216878776</v>
      </c>
      <c r="AK1170">
        <v>0.55348454565242466</v>
      </c>
      <c r="AL1170">
        <v>0.55347803072405422</v>
      </c>
      <c r="AM1170">
        <v>0.55349118088120186</v>
      </c>
      <c r="AN1170">
        <v>0.96274000578107466</v>
      </c>
      <c r="AO1170">
        <v>0.96274000578107466</v>
      </c>
      <c r="AP1170">
        <v>0.96274000578107466</v>
      </c>
      <c r="AQ1170">
        <v>0.96274000578107466</v>
      </c>
      <c r="AR1170">
        <v>15.423860782146219</v>
      </c>
      <c r="AS1170">
        <v>15.42386078214623</v>
      </c>
      <c r="AT1170">
        <v>15.42386078214623</v>
      </c>
      <c r="AU1170">
        <v>15.42386078214623</v>
      </c>
      <c r="AV1170" t="str">
        <f>VLOOKUP(Sheet1[[#This Row],[NPDES ID2]],Combined_Sheet__Major_Only___2[[NPDES ID2]:[ECHO BFR]],3,FALSE)</f>
        <v>IA</v>
      </c>
      <c r="AW1170" t="s">
        <v>12181</v>
      </c>
      <c r="AX1170" t="str">
        <f>VLOOKUP(Sheet1[[#This Row],[NPDES ID2]],Combined_Sheet__Major_Only___2[[NPDES ID2]:[ECHO BFR]],27,FALSE)</f>
        <v>tempSludgeStore</v>
      </c>
      <c r="AY1170" t="str">
        <f>VLOOKUP(Sheet1[[#This Row],[NPDES ID2]],Combined_Sheet__Major_Only___2[[NPDES ID2]:[ECHO BFR]],28,FALSE)</f>
        <v>-</v>
      </c>
      <c r="AZ1170" t="str">
        <f>VLOOKUP(Sheet1[[#This Row],[NPDES ID2]],Combined_Sheet__Major_Only___2[[NPDES ID2]:[ECHO BFR]],29,FALSE)</f>
        <v>thickening</v>
      </c>
      <c r="BA1170">
        <f>VLOOKUP(Sheet1[[#This Row],[NPDES ID2]],Combined_Sheet__Major_Only___2[[NPDES ID2]:[ECHO BFR]],17,FALSE)</f>
        <v>43.314722000000003</v>
      </c>
      <c r="BB1170">
        <f>VLOOKUP(Sheet1[[#This Row],[NPDES ID2]],Combined_Sheet__Major_Only___2[[NPDES ID2]:[ECHO BFR]],18,FALSE)</f>
        <v>-95.150555999999995</v>
      </c>
      <c r="BC1170" t="str">
        <f>IF(ISNUMBER(SEARCH("aerobic",$AW1170)),"aerobic","")</f>
        <v/>
      </c>
      <c r="BD1170" t="str">
        <f>IF(ISNUMBER(SEARCH("anaer",$AW1170)),"anaer","")</f>
        <v>anaer</v>
      </c>
      <c r="BE1170" t="str">
        <f>IF(ISNUMBER(SEARCH("thickening",$AZ1170)),"thickening","")</f>
        <v>thickening</v>
      </c>
      <c r="BF1170" s="2" t="str">
        <f>IF(ISNUMBER(SEARCH("airDry",$AW1170)),"airDry","")</f>
        <v/>
      </c>
      <c r="BG1170" s="2" t="str">
        <f>IF(ISNUMBER(SEARCH("heatDry",$AY1170)),"heatDry","")</f>
        <v/>
      </c>
      <c r="BH1170" s="2" t="str">
        <f>IF(AND(ISNUMBER(SEARCH("aerobic",$AW1170)),ISNUMBER(SEARCH("anaer",$AW1170))),"Combined Aer and Anaer.","")</f>
        <v/>
      </c>
    </row>
    <row r="1171" spans="1:60" x14ac:dyDescent="0.3">
      <c r="A1171" s="4">
        <v>1169</v>
      </c>
      <c r="B1171" t="s">
        <v>5608</v>
      </c>
      <c r="C1171">
        <v>277.93</v>
      </c>
      <c r="D1171">
        <v>499.00828193995812</v>
      </c>
      <c r="E1171">
        <v>500.44882353985548</v>
      </c>
      <c r="F1171">
        <v>376.17557660921648</v>
      </c>
      <c r="G1171">
        <v>622.58690229779972</v>
      </c>
      <c r="H1171">
        <v>-77.213687492926169</v>
      </c>
      <c r="I1171">
        <v>-78.298770415862009</v>
      </c>
      <c r="J1171">
        <v>-90.947372704200504</v>
      </c>
      <c r="K1171">
        <v>-62.298809989179233</v>
      </c>
      <c r="L1171">
        <v>171.014624677776</v>
      </c>
      <c r="M1171">
        <v>170.17033010099181</v>
      </c>
      <c r="N1171">
        <v>167.11151960065581</v>
      </c>
      <c r="O1171">
        <v>177.44557732973101</v>
      </c>
      <c r="P1171">
        <v>6.5715962959724639</v>
      </c>
      <c r="Q1171">
        <v>6.6259469920767344</v>
      </c>
      <c r="R1171">
        <v>5.3990437832695468</v>
      </c>
      <c r="S1171">
        <v>7.5448947992794526</v>
      </c>
      <c r="T1171">
        <v>51.345513501178409</v>
      </c>
      <c r="U1171">
        <v>51.345431423651057</v>
      </c>
      <c r="V1171">
        <v>51.310289051024291</v>
      </c>
      <c r="W1171">
        <v>51.380399867531366</v>
      </c>
      <c r="X1171">
        <v>3756.4623213993118</v>
      </c>
      <c r="Y1171">
        <v>3772.0356036054468</v>
      </c>
      <c r="Z1171">
        <v>3621.34237086248</v>
      </c>
      <c r="AA1171">
        <v>3842.7472337758159</v>
      </c>
      <c r="AB1171">
        <v>758.91783719398256</v>
      </c>
      <c r="AC1171">
        <v>750.41489722694507</v>
      </c>
      <c r="AD1171">
        <v>630.1128158673306</v>
      </c>
      <c r="AE1171">
        <v>927.74065176984584</v>
      </c>
      <c r="AF1171">
        <v>60.301742882711842</v>
      </c>
      <c r="AG1171">
        <v>60.003953341128891</v>
      </c>
      <c r="AH1171">
        <v>58.925909472815754</v>
      </c>
      <c r="AI1171">
        <v>62.568675327619758</v>
      </c>
      <c r="AJ1171">
        <v>0.51309961699607598</v>
      </c>
      <c r="AK1171">
        <v>0.51309957266129558</v>
      </c>
      <c r="AL1171">
        <v>0.51309336340348177</v>
      </c>
      <c r="AM1171">
        <v>0.51310589657942474</v>
      </c>
      <c r="AN1171">
        <v>0.9529286110292674</v>
      </c>
      <c r="AO1171">
        <v>0.95292861102926729</v>
      </c>
      <c r="AP1171">
        <v>0.95292861102926729</v>
      </c>
      <c r="AQ1171">
        <v>0.95292861102926729</v>
      </c>
      <c r="AR1171">
        <v>12.254408346714911</v>
      </c>
      <c r="AS1171">
        <v>12.254408346714911</v>
      </c>
      <c r="AT1171">
        <v>12.254408346714911</v>
      </c>
      <c r="AU1171">
        <v>12.254408346714911</v>
      </c>
      <c r="AV1171" t="str">
        <f>VLOOKUP(Sheet1[[#This Row],[NPDES ID2]],Combined_Sheet__Major_Only___2[[NPDES ID2]:[ECHO BFR]],3,FALSE)</f>
        <v>MA</v>
      </c>
      <c r="AW1171" t="s">
        <v>41</v>
      </c>
      <c r="AX1171" t="str">
        <f>VLOOKUP(Sheet1[[#This Row],[NPDES ID2]],Combined_Sheet__Major_Only___2[[NPDES ID2]:[ECHO BFR]],27,FALSE)</f>
        <v>tempSludgeStore</v>
      </c>
      <c r="AY1171" t="str">
        <f>VLOOKUP(Sheet1[[#This Row],[NPDES ID2]],Combined_Sheet__Major_Only___2[[NPDES ID2]:[ECHO BFR]],28,FALSE)</f>
        <v>-</v>
      </c>
      <c r="AZ1171" t="str">
        <f>VLOOKUP(Sheet1[[#This Row],[NPDES ID2]],Combined_Sheet__Major_Only___2[[NPDES ID2]:[ECHO BFR]],29,FALSE)</f>
        <v>thickening</v>
      </c>
      <c r="BA1171">
        <f>VLOOKUP(Sheet1[[#This Row],[NPDES ID2]],Combined_Sheet__Major_Only___2[[NPDES ID2]:[ECHO BFR]],17,FALSE)</f>
        <v>42.231774000000001</v>
      </c>
      <c r="BB1171">
        <f>VLOOKUP(Sheet1[[#This Row],[NPDES ID2]],Combined_Sheet__Major_Only___2[[NPDES ID2]:[ECHO BFR]],18,FALSE)</f>
        <v>-72.013347999999993</v>
      </c>
      <c r="BC1171" t="str">
        <f>IF(ISNUMBER(SEARCH("aerobic",$AW1171)),"aerobic","")</f>
        <v>aerobic</v>
      </c>
      <c r="BD1171" t="str">
        <f>IF(ISNUMBER(SEARCH("anaer",$AW1171)),"anaer","")</f>
        <v/>
      </c>
      <c r="BE1171" t="str">
        <f>IF(ISNUMBER(SEARCH("thickening",$AZ1171)),"thickening","")</f>
        <v>thickening</v>
      </c>
      <c r="BF1171" s="3" t="str">
        <f>IF(ISNUMBER(SEARCH("airDry",$AW1171)),"airDry","")</f>
        <v/>
      </c>
      <c r="BG1171" s="3" t="str">
        <f>IF(ISNUMBER(SEARCH("heatDry",$AY1171)),"heatDry","")</f>
        <v/>
      </c>
      <c r="BH1171" s="3" t="str">
        <f>IF(AND(ISNUMBER(SEARCH("aerobic",$AW1171)),ISNUMBER(SEARCH("anaer",$AW1171))),"Combined Aer and Anaer.","")</f>
        <v/>
      </c>
    </row>
    <row r="1172" spans="1:60" x14ac:dyDescent="0.3">
      <c r="A1172" s="4">
        <v>1170</v>
      </c>
      <c r="B1172" t="s">
        <v>5613</v>
      </c>
      <c r="C1172">
        <v>277.39999999999998</v>
      </c>
      <c r="D1172">
        <v>572.46326068864641</v>
      </c>
      <c r="E1172">
        <v>575.25490332438221</v>
      </c>
      <c r="F1172">
        <v>429.22975180242878</v>
      </c>
      <c r="G1172">
        <v>717.68357429395553</v>
      </c>
      <c r="H1172">
        <v>-77.793010952195104</v>
      </c>
      <c r="I1172">
        <v>-77.911742730777249</v>
      </c>
      <c r="J1172">
        <v>-90.807192496136167</v>
      </c>
      <c r="K1172">
        <v>-64.471459058263221</v>
      </c>
      <c r="L1172">
        <v>149.04460094815559</v>
      </c>
      <c r="M1172">
        <v>148.04068976829251</v>
      </c>
      <c r="N1172">
        <v>144.403429029215</v>
      </c>
      <c r="O1172">
        <v>156.69167908627111</v>
      </c>
      <c r="P1172">
        <v>6.5961459138773106</v>
      </c>
      <c r="Q1172">
        <v>6.58982550001212</v>
      </c>
      <c r="R1172">
        <v>5.5748742442993624</v>
      </c>
      <c r="S1172">
        <v>7.5284963927526407</v>
      </c>
      <c r="T1172">
        <v>98.170965191751037</v>
      </c>
      <c r="U1172">
        <v>98.170810849964937</v>
      </c>
      <c r="V1172">
        <v>98.104727760775091</v>
      </c>
      <c r="W1172">
        <v>98.236566876750985</v>
      </c>
      <c r="X1172">
        <v>8227.8413520656286</v>
      </c>
      <c r="Y1172">
        <v>8274.2067999797291</v>
      </c>
      <c r="Z1172">
        <v>7825.9260939887417</v>
      </c>
      <c r="AA1172">
        <v>8486.4097825460303</v>
      </c>
      <c r="AB1172">
        <v>1698.0010558119091</v>
      </c>
      <c r="AC1172">
        <v>1671.400755582174</v>
      </c>
      <c r="AD1172">
        <v>1401.9795001549619</v>
      </c>
      <c r="AE1172">
        <v>2123.68253133793</v>
      </c>
      <c r="AF1172">
        <v>52.655609701956458</v>
      </c>
      <c r="AG1172">
        <v>52.300835930894749</v>
      </c>
      <c r="AH1172">
        <v>51.016510583244049</v>
      </c>
      <c r="AI1172">
        <v>55.356321210673833</v>
      </c>
      <c r="AJ1172">
        <v>0.41992925102106948</v>
      </c>
      <c r="AK1172">
        <v>0.41992919759913072</v>
      </c>
      <c r="AL1172">
        <v>0.41992171825506491</v>
      </c>
      <c r="AM1172">
        <v>0.41993681514474329</v>
      </c>
      <c r="AN1172">
        <v>0.97456147127359827</v>
      </c>
      <c r="AO1172">
        <v>0.97456147127359816</v>
      </c>
      <c r="AP1172">
        <v>0.97456147127359816</v>
      </c>
      <c r="AQ1172">
        <v>0.97456147127359816</v>
      </c>
      <c r="AR1172">
        <v>10.57816034508299</v>
      </c>
      <c r="AS1172">
        <v>10.57816034508299</v>
      </c>
      <c r="AT1172">
        <v>10.57816034508299</v>
      </c>
      <c r="AU1172">
        <v>10.57816034508299</v>
      </c>
      <c r="AV1172" t="str">
        <f>VLOOKUP(Sheet1[[#This Row],[NPDES ID2]],Combined_Sheet__Major_Only___2[[NPDES ID2]:[ECHO BFR]],3,FALSE)</f>
        <v>MA</v>
      </c>
      <c r="AW1172" t="s">
        <v>54</v>
      </c>
      <c r="AX1172" t="str">
        <f>VLOOKUP(Sheet1[[#This Row],[NPDES ID2]],Combined_Sheet__Major_Only___2[[NPDES ID2]:[ECHO BFR]],27,FALSE)</f>
        <v>-</v>
      </c>
      <c r="AY1172" t="str">
        <f>VLOOKUP(Sheet1[[#This Row],[NPDES ID2]],Combined_Sheet__Major_Only___2[[NPDES ID2]:[ECHO BFR]],28,FALSE)</f>
        <v>-</v>
      </c>
      <c r="AZ1172" t="str">
        <f>VLOOKUP(Sheet1[[#This Row],[NPDES ID2]],Combined_Sheet__Major_Only___2[[NPDES ID2]:[ECHO BFR]],29,FALSE)</f>
        <v>thickening</v>
      </c>
      <c r="BA1172">
        <f>VLOOKUP(Sheet1[[#This Row],[NPDES ID2]],Combined_Sheet__Major_Only___2[[NPDES ID2]:[ECHO BFR]],17,FALSE)</f>
        <v>42.104697000000002</v>
      </c>
      <c r="BB1172">
        <f>VLOOKUP(Sheet1[[#This Row],[NPDES ID2]],Combined_Sheet__Major_Only___2[[NPDES ID2]:[ECHO BFR]],18,FALSE)</f>
        <v>-72.088065999999998</v>
      </c>
      <c r="BC1172" t="str">
        <f>IF(ISNUMBER(SEARCH("aerobic",$AW1172)),"aerobic","")</f>
        <v/>
      </c>
      <c r="BD1172" t="str">
        <f>IF(ISNUMBER(SEARCH("anaer",$AW1172)),"anaer","")</f>
        <v/>
      </c>
      <c r="BE1172" t="str">
        <f>IF(ISNUMBER(SEARCH("thickening",$AZ1172)),"thickening","")</f>
        <v>thickening</v>
      </c>
      <c r="BF1172" s="2" t="str">
        <f>IF(ISNUMBER(SEARCH("airDry",$AW1172)),"airDry","")</f>
        <v/>
      </c>
      <c r="BG1172" s="2" t="str">
        <f>IF(ISNUMBER(SEARCH("heatDry",$AY1172)),"heatDry","")</f>
        <v/>
      </c>
      <c r="BH1172" s="2" t="str">
        <f>IF(AND(ISNUMBER(SEARCH("aerobic",$AW1172)),ISNUMBER(SEARCH("anaer",$AW1172))),"Combined Aer and Anaer.","")</f>
        <v/>
      </c>
    </row>
    <row r="1173" spans="1:60" x14ac:dyDescent="0.3">
      <c r="A1173" s="4">
        <v>1171</v>
      </c>
      <c r="B1173" t="s">
        <v>5617</v>
      </c>
      <c r="C1173">
        <v>275</v>
      </c>
      <c r="D1173">
        <v>651.22924306152493</v>
      </c>
      <c r="E1173">
        <v>654.99076181040493</v>
      </c>
      <c r="F1173">
        <v>485.94255806569748</v>
      </c>
      <c r="G1173">
        <v>823.5676794248343</v>
      </c>
      <c r="H1173">
        <v>-78.221402649667937</v>
      </c>
      <c r="I1173">
        <v>-77.516645035479115</v>
      </c>
      <c r="J1173">
        <v>-90.292542996078353</v>
      </c>
      <c r="K1173">
        <v>-67.309836868996342</v>
      </c>
      <c r="L1173">
        <v>130.77410695651679</v>
      </c>
      <c r="M1173">
        <v>129.652770770937</v>
      </c>
      <c r="N1173">
        <v>125.5902737833659</v>
      </c>
      <c r="O1173">
        <v>139.31525286974789</v>
      </c>
      <c r="P1173">
        <v>6.5640562016093016</v>
      </c>
      <c r="Q1173">
        <v>6.5193934470004988</v>
      </c>
      <c r="R1173">
        <v>5.6976030985177033</v>
      </c>
      <c r="S1173">
        <v>7.4659818898182504</v>
      </c>
      <c r="T1173">
        <v>65.768778646086872</v>
      </c>
      <c r="U1173">
        <v>65.768674309584398</v>
      </c>
      <c r="V1173">
        <v>65.724001518293193</v>
      </c>
      <c r="W1173">
        <v>65.813126003607266</v>
      </c>
      <c r="X1173">
        <v>6230.5683990627458</v>
      </c>
      <c r="Y1173">
        <v>6274.6123786795943</v>
      </c>
      <c r="Z1173">
        <v>5845.8612862375139</v>
      </c>
      <c r="AA1173">
        <v>6480.4989864893632</v>
      </c>
      <c r="AB1173">
        <v>2182.2618846947398</v>
      </c>
      <c r="AC1173">
        <v>2072.822026956946</v>
      </c>
      <c r="AD1173">
        <v>1573.48183637182</v>
      </c>
      <c r="AE1173">
        <v>3256.3517473814309</v>
      </c>
      <c r="AF1173">
        <v>46.603994928132693</v>
      </c>
      <c r="AG1173">
        <v>46.204300147657733</v>
      </c>
      <c r="AH1173">
        <v>44.757086669995637</v>
      </c>
      <c r="AI1173">
        <v>49.647063881511357</v>
      </c>
      <c r="AJ1173">
        <v>0.34643882962724848</v>
      </c>
      <c r="AK1173">
        <v>0.34643878945530071</v>
      </c>
      <c r="AL1173">
        <v>0.34643316463730628</v>
      </c>
      <c r="AM1173">
        <v>0.34644451818913857</v>
      </c>
      <c r="AN1173">
        <v>0.96269921728240826</v>
      </c>
      <c r="AO1173">
        <v>0.96269921728240848</v>
      </c>
      <c r="AP1173">
        <v>0.96269921728240848</v>
      </c>
      <c r="AQ1173">
        <v>0.96269921728240848</v>
      </c>
      <c r="AR1173">
        <v>7.3227193790019616</v>
      </c>
      <c r="AS1173">
        <v>7.3227193790019616</v>
      </c>
      <c r="AT1173">
        <v>7.3227193790019616</v>
      </c>
      <c r="AU1173">
        <v>7.3227193790019616</v>
      </c>
      <c r="AV1173" t="str">
        <f>VLOOKUP(Sheet1[[#This Row],[NPDES ID2]],Combined_Sheet__Major_Only___2[[NPDES ID2]:[ECHO BFR]],3,FALSE)</f>
        <v>TX</v>
      </c>
      <c r="AW1173" t="s">
        <v>54</v>
      </c>
      <c r="AX1173" t="str">
        <f>VLOOKUP(Sheet1[[#This Row],[NPDES ID2]],Combined_Sheet__Major_Only___2[[NPDES ID2]:[ECHO BFR]],27,FALSE)</f>
        <v>other</v>
      </c>
      <c r="AY1173" t="str">
        <f>VLOOKUP(Sheet1[[#This Row],[NPDES ID2]],Combined_Sheet__Major_Only___2[[NPDES ID2]:[ECHO BFR]],28,FALSE)</f>
        <v>-</v>
      </c>
      <c r="AZ1173" t="str">
        <f>VLOOKUP(Sheet1[[#This Row],[NPDES ID2]],Combined_Sheet__Major_Only___2[[NPDES ID2]:[ECHO BFR]],29,FALSE)</f>
        <v>thickening, preliminaryOps</v>
      </c>
      <c r="BA1173">
        <f>VLOOKUP(Sheet1[[#This Row],[NPDES ID2]],Combined_Sheet__Major_Only___2[[NPDES ID2]:[ECHO BFR]],17,FALSE)</f>
        <v>31.40494</v>
      </c>
      <c r="BB1173">
        <f>VLOOKUP(Sheet1[[#This Row],[NPDES ID2]],Combined_Sheet__Major_Only___2[[NPDES ID2]:[ECHO BFR]],18,FALSE)</f>
        <v>-97.180049999999994</v>
      </c>
      <c r="BC1173" t="str">
        <f>IF(ISNUMBER(SEARCH("aerobic",$AW1173)),"aerobic","")</f>
        <v/>
      </c>
      <c r="BD1173" t="str">
        <f>IF(ISNUMBER(SEARCH("anaer",$AW1173)),"anaer","")</f>
        <v/>
      </c>
      <c r="BE1173" t="str">
        <f>IF(ISNUMBER(SEARCH("thickening",$AZ1173)),"thickening","")</f>
        <v>thickening</v>
      </c>
      <c r="BF1173" s="3" t="str">
        <f>IF(ISNUMBER(SEARCH("airDry",$AW1173)),"airDry","")</f>
        <v/>
      </c>
      <c r="BG1173" s="3" t="str">
        <f>IF(ISNUMBER(SEARCH("heatDry",$AY1173)),"heatDry","")</f>
        <v/>
      </c>
      <c r="BH1173" s="3" t="str">
        <f>IF(AND(ISNUMBER(SEARCH("aerobic",$AW1173)),ISNUMBER(SEARCH("anaer",$AW1173))),"Combined Aer and Anaer.","")</f>
        <v/>
      </c>
    </row>
    <row r="1174" spans="1:60" x14ac:dyDescent="0.3">
      <c r="A1174" s="4">
        <v>1172</v>
      </c>
      <c r="B1174" t="s">
        <v>5621</v>
      </c>
      <c r="C1174">
        <v>274.60000000000002</v>
      </c>
      <c r="D1174">
        <v>451.95880212722608</v>
      </c>
      <c r="E1174">
        <v>452.14876091927999</v>
      </c>
      <c r="F1174">
        <v>341.76308386998397</v>
      </c>
      <c r="G1174">
        <v>566.54738383357733</v>
      </c>
      <c r="H1174">
        <v>-76.636360162490448</v>
      </c>
      <c r="I1174">
        <v>-77.898978572563379</v>
      </c>
      <c r="J1174">
        <v>-90.606045897002772</v>
      </c>
      <c r="K1174">
        <v>-59.610582705047378</v>
      </c>
      <c r="L1174">
        <v>188.1835410705535</v>
      </c>
      <c r="M1174">
        <v>187.49293320519669</v>
      </c>
      <c r="N1174">
        <v>184.99087354127931</v>
      </c>
      <c r="O1174">
        <v>193.44395155170059</v>
      </c>
      <c r="P1174">
        <v>6.4568146720419728</v>
      </c>
      <c r="Q1174">
        <v>6.541972039934663</v>
      </c>
      <c r="R1174">
        <v>5.1966990389001086</v>
      </c>
      <c r="S1174">
        <v>7.4626564688292323</v>
      </c>
      <c r="T1174">
        <v>51.378950752878502</v>
      </c>
      <c r="U1174">
        <v>51.378868623748481</v>
      </c>
      <c r="V1174">
        <v>51.343704156886851</v>
      </c>
      <c r="W1174">
        <v>51.413859052513537</v>
      </c>
      <c r="X1174">
        <v>3374.475651781469</v>
      </c>
      <c r="Y1174">
        <v>3384.8259979507752</v>
      </c>
      <c r="Z1174">
        <v>3284.1836398357009</v>
      </c>
      <c r="AA1174">
        <v>3431.959214084115</v>
      </c>
      <c r="AB1174">
        <v>625.08029872351926</v>
      </c>
      <c r="AC1174">
        <v>619.87580660306912</v>
      </c>
      <c r="AD1174">
        <v>528.15464831988447</v>
      </c>
      <c r="AE1174">
        <v>750.5013172910401</v>
      </c>
      <c r="AF1174">
        <v>67.160279612371184</v>
      </c>
      <c r="AG1174">
        <v>66.91372953644381</v>
      </c>
      <c r="AH1174">
        <v>66.021303822570786</v>
      </c>
      <c r="AI1174">
        <v>69.036967648647888</v>
      </c>
      <c r="AJ1174">
        <v>0.59689821356441997</v>
      </c>
      <c r="AK1174">
        <v>0.59689816760133607</v>
      </c>
      <c r="AL1174">
        <v>0.59689172977640381</v>
      </c>
      <c r="AM1174">
        <v>0.59690472428989394</v>
      </c>
      <c r="AN1174">
        <v>0.9529571779822732</v>
      </c>
      <c r="AO1174">
        <v>0.9529571779822732</v>
      </c>
      <c r="AP1174">
        <v>0.9529571779822732</v>
      </c>
      <c r="AQ1174">
        <v>0.9529571779822732</v>
      </c>
      <c r="AR1174">
        <v>14.321853717773241</v>
      </c>
      <c r="AS1174">
        <v>14.321853717773241</v>
      </c>
      <c r="AT1174">
        <v>14.321853717773241</v>
      </c>
      <c r="AU1174">
        <v>14.321853717773241</v>
      </c>
      <c r="AV1174" t="str">
        <f>VLOOKUP(Sheet1[[#This Row],[NPDES ID2]],Combined_Sheet__Major_Only___2[[NPDES ID2]:[ECHO BFR]],3,FALSE)</f>
        <v>IL</v>
      </c>
      <c r="AW1174" t="s">
        <v>12181</v>
      </c>
      <c r="AX1174" t="str">
        <f>VLOOKUP(Sheet1[[#This Row],[NPDES ID2]],Combined_Sheet__Major_Only___2[[NPDES ID2]:[ECHO BFR]],27,FALSE)</f>
        <v>tempSludgeStore</v>
      </c>
      <c r="AY1174" t="str">
        <f>VLOOKUP(Sheet1[[#This Row],[NPDES ID2]],Combined_Sheet__Major_Only___2[[NPDES ID2]:[ECHO BFR]],28,FALSE)</f>
        <v>-</v>
      </c>
      <c r="AZ1174" t="str">
        <f>VLOOKUP(Sheet1[[#This Row],[NPDES ID2]],Combined_Sheet__Major_Only___2[[NPDES ID2]:[ECHO BFR]],29,FALSE)</f>
        <v>thickening</v>
      </c>
      <c r="BA1174">
        <f>VLOOKUP(Sheet1[[#This Row],[NPDES ID2]],Combined_Sheet__Major_Only___2[[NPDES ID2]:[ECHO BFR]],17,FALSE)</f>
        <v>39.109380000000002</v>
      </c>
      <c r="BB1174">
        <f>VLOOKUP(Sheet1[[#This Row],[NPDES ID2]],Combined_Sheet__Major_Only___2[[NPDES ID2]:[ECHO BFR]],18,FALSE)</f>
        <v>-88.532759999999996</v>
      </c>
      <c r="BC1174" t="str">
        <f>IF(ISNUMBER(SEARCH("aerobic",$AW1174)),"aerobic","")</f>
        <v/>
      </c>
      <c r="BD1174" t="str">
        <f>IF(ISNUMBER(SEARCH("anaer",$AW1174)),"anaer","")</f>
        <v>anaer</v>
      </c>
      <c r="BE1174" t="str">
        <f>IF(ISNUMBER(SEARCH("thickening",$AZ1174)),"thickening","")</f>
        <v>thickening</v>
      </c>
      <c r="BF1174" s="2" t="str">
        <f>IF(ISNUMBER(SEARCH("airDry",$AW1174)),"airDry","")</f>
        <v/>
      </c>
      <c r="BG1174" s="2" t="str">
        <f>IF(ISNUMBER(SEARCH("heatDry",$AY1174)),"heatDry","")</f>
        <v/>
      </c>
      <c r="BH1174" s="2" t="str">
        <f>IF(AND(ISNUMBER(SEARCH("aerobic",$AW1174)),ISNUMBER(SEARCH("anaer",$AW1174))),"Combined Aer and Anaer.","")</f>
        <v/>
      </c>
    </row>
    <row r="1175" spans="1:60" x14ac:dyDescent="0.3">
      <c r="A1175" s="4">
        <v>1173</v>
      </c>
      <c r="B1175" t="s">
        <v>5626</v>
      </c>
      <c r="C1175">
        <v>273.76299999999998</v>
      </c>
      <c r="D1175">
        <v>644.36570784782782</v>
      </c>
      <c r="E1175">
        <v>647.59516081631409</v>
      </c>
      <c r="F1175">
        <v>480.67329503796071</v>
      </c>
      <c r="G1175">
        <v>814.38647897068586</v>
      </c>
      <c r="H1175">
        <v>-78.180101990849437</v>
      </c>
      <c r="I1175">
        <v>-77.612334179979754</v>
      </c>
      <c r="J1175">
        <v>-90.119653456471099</v>
      </c>
      <c r="K1175">
        <v>-66.999292544074208</v>
      </c>
      <c r="L1175">
        <v>132.00294990043361</v>
      </c>
      <c r="M1175">
        <v>130.9001287248673</v>
      </c>
      <c r="N1175">
        <v>126.9047002967031</v>
      </c>
      <c r="O1175">
        <v>140.4030864019507</v>
      </c>
      <c r="P1175">
        <v>6.5320961508768924</v>
      </c>
      <c r="Q1175">
        <v>6.4984443080034922</v>
      </c>
      <c r="R1175">
        <v>5.65129914535627</v>
      </c>
      <c r="S1175">
        <v>7.4200006237935856</v>
      </c>
      <c r="T1175">
        <v>77.583654211308172</v>
      </c>
      <c r="U1175">
        <v>77.583531641276835</v>
      </c>
      <c r="V1175">
        <v>77.531051969263842</v>
      </c>
      <c r="W1175">
        <v>77.635751577737366</v>
      </c>
      <c r="X1175">
        <v>7248.2635238360872</v>
      </c>
      <c r="Y1175">
        <v>7298.3040164162267</v>
      </c>
      <c r="Z1175">
        <v>6811.7995702140788</v>
      </c>
      <c r="AA1175">
        <v>7531.4614986521556</v>
      </c>
      <c r="AB1175">
        <v>1545.1790240979581</v>
      </c>
      <c r="AC1175">
        <v>1514.5144845742479</v>
      </c>
      <c r="AD1175">
        <v>1263.738779376599</v>
      </c>
      <c r="AE1175">
        <v>1962.2857635731309</v>
      </c>
      <c r="AF1175">
        <v>47.254475995212317</v>
      </c>
      <c r="AG1175">
        <v>46.859602504954481</v>
      </c>
      <c r="AH1175">
        <v>45.429863914419627</v>
      </c>
      <c r="AI1175">
        <v>50.260811581079587</v>
      </c>
      <c r="AJ1175">
        <v>0.35432521709984272</v>
      </c>
      <c r="AK1175">
        <v>0.35432517606911279</v>
      </c>
      <c r="AL1175">
        <v>0.35431943099799151</v>
      </c>
      <c r="AM1175">
        <v>0.35433102727743743</v>
      </c>
      <c r="AN1175">
        <v>0.96811985466369832</v>
      </c>
      <c r="AO1175">
        <v>0.96811985466369843</v>
      </c>
      <c r="AP1175">
        <v>0.96811985466369843</v>
      </c>
      <c r="AQ1175">
        <v>0.96811985466369843</v>
      </c>
      <c r="AR1175">
        <v>9.3303049232589643</v>
      </c>
      <c r="AS1175">
        <v>9.3303049232589661</v>
      </c>
      <c r="AT1175">
        <v>9.3303049232589661</v>
      </c>
      <c r="AU1175">
        <v>9.3303049232589661</v>
      </c>
      <c r="AV1175" t="str">
        <f>VLOOKUP(Sheet1[[#This Row],[NPDES ID2]],Combined_Sheet__Major_Only___2[[NPDES ID2]:[ECHO BFR]],3,FALSE)</f>
        <v>CT</v>
      </c>
      <c r="AW1175" t="s">
        <v>54</v>
      </c>
      <c r="AX1175" t="str">
        <f>VLOOKUP(Sheet1[[#This Row],[NPDES ID2]],Combined_Sheet__Major_Only___2[[NPDES ID2]:[ECHO BFR]],27,FALSE)</f>
        <v>-</v>
      </c>
      <c r="AY1175" t="str">
        <f>VLOOKUP(Sheet1[[#This Row],[NPDES ID2]],Combined_Sheet__Major_Only___2[[NPDES ID2]:[ECHO BFR]],28,FALSE)</f>
        <v>-</v>
      </c>
      <c r="AZ1175" t="str">
        <f>VLOOKUP(Sheet1[[#This Row],[NPDES ID2]],Combined_Sheet__Major_Only___2[[NPDES ID2]:[ECHO BFR]],29,FALSE)</f>
        <v>thickening</v>
      </c>
      <c r="BA1175">
        <f>VLOOKUP(Sheet1[[#This Row],[NPDES ID2]],Combined_Sheet__Major_Only___2[[NPDES ID2]:[ECHO BFR]],17,FALSE)</f>
        <v>41.564191000000001</v>
      </c>
      <c r="BB1175">
        <f>VLOOKUP(Sheet1[[#This Row],[NPDES ID2]],Combined_Sheet__Major_Only___2[[NPDES ID2]:[ECHO BFR]],18,FALSE)</f>
        <v>-72.546420999999995</v>
      </c>
      <c r="BC1175" t="str">
        <f>IF(ISNUMBER(SEARCH("aerobic",$AW1175)),"aerobic","")</f>
        <v/>
      </c>
      <c r="BD1175" t="str">
        <f>IF(ISNUMBER(SEARCH("anaer",$AW1175)),"anaer","")</f>
        <v/>
      </c>
      <c r="BE1175" t="str">
        <f>IF(ISNUMBER(SEARCH("thickening",$AZ1175)),"thickening","")</f>
        <v>thickening</v>
      </c>
      <c r="BF1175" s="3" t="str">
        <f>IF(ISNUMBER(SEARCH("airDry",$AW1175)),"airDry","")</f>
        <v/>
      </c>
      <c r="BG1175" s="3" t="str">
        <f>IF(ISNUMBER(SEARCH("heatDry",$AY1175)),"heatDry","")</f>
        <v/>
      </c>
      <c r="BH1175" s="3" t="str">
        <f>IF(AND(ISNUMBER(SEARCH("aerobic",$AW1175)),ISNUMBER(SEARCH("anaer",$AW1175))),"Combined Aer and Anaer.","")</f>
        <v/>
      </c>
    </row>
    <row r="1176" spans="1:60" x14ac:dyDescent="0.3">
      <c r="A1176" s="4">
        <v>1174</v>
      </c>
      <c r="B1176" t="s">
        <v>5631</v>
      </c>
      <c r="C1176">
        <v>273.69</v>
      </c>
      <c r="D1176">
        <v>626.53915353620494</v>
      </c>
      <c r="E1176">
        <v>628.71426424703043</v>
      </c>
      <c r="F1176">
        <v>467.81795135526841</v>
      </c>
      <c r="G1176">
        <v>790.36053977085089</v>
      </c>
      <c r="H1176">
        <v>-78.09419758480945</v>
      </c>
      <c r="I1176">
        <v>-77.682001252983227</v>
      </c>
      <c r="J1176">
        <v>-90.285905992296094</v>
      </c>
      <c r="K1176">
        <v>-66.353101274755446</v>
      </c>
      <c r="L1176">
        <v>135.7342776403425</v>
      </c>
      <c r="M1176">
        <v>134.6596834204351</v>
      </c>
      <c r="N1176">
        <v>130.76655638737321</v>
      </c>
      <c r="O1176">
        <v>143.91933813804729</v>
      </c>
      <c r="P1176">
        <v>6.5251169359204244</v>
      </c>
      <c r="Q1176">
        <v>6.5060443725939052</v>
      </c>
      <c r="R1176">
        <v>5.6068706649540232</v>
      </c>
      <c r="S1176">
        <v>7.3921599069440429</v>
      </c>
      <c r="T1176">
        <v>57.643780707470043</v>
      </c>
      <c r="U1176">
        <v>57.6436889100234</v>
      </c>
      <c r="V1176">
        <v>57.604384849822182</v>
      </c>
      <c r="W1176">
        <v>57.682798444203428</v>
      </c>
      <c r="X1176">
        <v>5235.3764940151686</v>
      </c>
      <c r="Y1176">
        <v>5269.740884862751</v>
      </c>
      <c r="Z1176">
        <v>4936.1461922333738</v>
      </c>
      <c r="AA1176">
        <v>5429.0854954811321</v>
      </c>
      <c r="AB1176">
        <v>1717.706673958221</v>
      </c>
      <c r="AC1176">
        <v>1642.59522103214</v>
      </c>
      <c r="AD1176">
        <v>1266.913123196498</v>
      </c>
      <c r="AE1176">
        <v>2494.1221064589631</v>
      </c>
      <c r="AF1176">
        <v>48.603114450110233</v>
      </c>
      <c r="AG1176">
        <v>48.218247356516109</v>
      </c>
      <c r="AH1176">
        <v>46.824736991260153</v>
      </c>
      <c r="AI1176">
        <v>51.533270837783959</v>
      </c>
      <c r="AJ1176">
        <v>0.3706867215861484</v>
      </c>
      <c r="AK1176">
        <v>0.37068668174482983</v>
      </c>
      <c r="AL1176">
        <v>0.37068110281750699</v>
      </c>
      <c r="AM1176">
        <v>0.37069236372658732</v>
      </c>
      <c r="AN1176">
        <v>0.95776012945238731</v>
      </c>
      <c r="AO1176">
        <v>0.95776012945238775</v>
      </c>
      <c r="AP1176">
        <v>0.95776012945238775</v>
      </c>
      <c r="AQ1176">
        <v>0.95776012945238775</v>
      </c>
      <c r="AR1176">
        <v>7.83811219185925</v>
      </c>
      <c r="AS1176">
        <v>7.8381121918592473</v>
      </c>
      <c r="AT1176">
        <v>7.8381121918592473</v>
      </c>
      <c r="AU1176">
        <v>7.8381121918592473</v>
      </c>
      <c r="AV1176" t="str">
        <f>VLOOKUP(Sheet1[[#This Row],[NPDES ID2]],Combined_Sheet__Major_Only___2[[NPDES ID2]:[ECHO BFR]],3,FALSE)</f>
        <v>NY</v>
      </c>
      <c r="AW1176" t="s">
        <v>54</v>
      </c>
      <c r="AX1176" t="str">
        <f>VLOOKUP(Sheet1[[#This Row],[NPDES ID2]],Combined_Sheet__Major_Only___2[[NPDES ID2]:[ECHO BFR]],27,FALSE)</f>
        <v>tempSludgeStore</v>
      </c>
      <c r="AY1176" t="str">
        <f>VLOOKUP(Sheet1[[#This Row],[NPDES ID2]],Combined_Sheet__Major_Only___2[[NPDES ID2]:[ECHO BFR]],28,FALSE)</f>
        <v>highTempCompost</v>
      </c>
      <c r="AZ1176" t="str">
        <f>VLOOKUP(Sheet1[[#This Row],[NPDES ID2]],Combined_Sheet__Major_Only___2[[NPDES ID2]:[ECHO BFR]],29,FALSE)</f>
        <v>thickening</v>
      </c>
      <c r="BA1176">
        <f>VLOOKUP(Sheet1[[#This Row],[NPDES ID2]],Combined_Sheet__Major_Only___2[[NPDES ID2]:[ECHO BFR]],17,FALSE)</f>
        <v>42.093778</v>
      </c>
      <c r="BB1176">
        <f>VLOOKUP(Sheet1[[#This Row],[NPDES ID2]],Combined_Sheet__Major_Only___2[[NPDES ID2]:[ECHO BFR]],18,FALSE)</f>
        <v>-76.268000000000001</v>
      </c>
      <c r="BC1176" t="str">
        <f>IF(ISNUMBER(SEARCH("aerobic",$AW1176)),"aerobic","")</f>
        <v/>
      </c>
      <c r="BD1176" t="str">
        <f>IF(ISNUMBER(SEARCH("anaer",$AW1176)),"anaer","")</f>
        <v/>
      </c>
      <c r="BE1176" t="str">
        <f>IF(ISNUMBER(SEARCH("thickening",$AZ1176)),"thickening","")</f>
        <v>thickening</v>
      </c>
      <c r="BF1176" s="2" t="str">
        <f>IF(ISNUMBER(SEARCH("airDry",$AW1176)),"airDry","")</f>
        <v/>
      </c>
      <c r="BG1176" s="2" t="str">
        <f>IF(ISNUMBER(SEARCH("heatDry",$AY1176)),"heatDry","")</f>
        <v/>
      </c>
      <c r="BH1176" s="2" t="str">
        <f>IF(AND(ISNUMBER(SEARCH("aerobic",$AW1176)),ISNUMBER(SEARCH("anaer",$AW1176))),"Combined Aer and Anaer.","")</f>
        <v/>
      </c>
    </row>
    <row r="1177" spans="1:60" x14ac:dyDescent="0.3">
      <c r="A1177" s="4">
        <v>1175</v>
      </c>
      <c r="B1177" t="s">
        <v>5636</v>
      </c>
      <c r="C1177">
        <v>273</v>
      </c>
      <c r="D1177">
        <v>591.49748232322042</v>
      </c>
      <c r="E1177">
        <v>594.2285189105371</v>
      </c>
      <c r="F1177">
        <v>442.76103251735032</v>
      </c>
      <c r="G1177">
        <v>743.4274173007758</v>
      </c>
      <c r="H1177">
        <v>-77.896703285001507</v>
      </c>
      <c r="I1177">
        <v>-77.929567138628769</v>
      </c>
      <c r="J1177">
        <v>-90.697413920534956</v>
      </c>
      <c r="K1177">
        <v>-64.963487400879302</v>
      </c>
      <c r="L1177">
        <v>143.6510015568754</v>
      </c>
      <c r="M1177">
        <v>142.64044412900321</v>
      </c>
      <c r="N1177">
        <v>138.9794024349938</v>
      </c>
      <c r="O1177">
        <v>151.3481317844969</v>
      </c>
      <c r="P1177">
        <v>6.4963426048079711</v>
      </c>
      <c r="Q1177">
        <v>6.4761684043981251</v>
      </c>
      <c r="R1177">
        <v>5.503235906329988</v>
      </c>
      <c r="S1177">
        <v>7.3966208275604597</v>
      </c>
      <c r="T1177">
        <v>47.903613099132109</v>
      </c>
      <c r="U1177">
        <v>47.903536333382277</v>
      </c>
      <c r="V1177">
        <v>47.870668255202929</v>
      </c>
      <c r="W1177">
        <v>47.93624173889016</v>
      </c>
      <c r="X1177">
        <v>4099.7928669890853</v>
      </c>
      <c r="Y1177">
        <v>4123.8460079459492</v>
      </c>
      <c r="Z1177">
        <v>3890.9119910136201</v>
      </c>
      <c r="AA1177">
        <v>4234.4055996375464</v>
      </c>
      <c r="AB1177">
        <v>802.80792699946699</v>
      </c>
      <c r="AC1177">
        <v>790.92785301072809</v>
      </c>
      <c r="AD1177">
        <v>669.48150432588955</v>
      </c>
      <c r="AE1177">
        <v>995.18633610452287</v>
      </c>
      <c r="AF1177">
        <v>51.567754316409889</v>
      </c>
      <c r="AG1177">
        <v>51.204913603445753</v>
      </c>
      <c r="AH1177">
        <v>49.891135320140798</v>
      </c>
      <c r="AI1177">
        <v>54.330244299485678</v>
      </c>
      <c r="AJ1177">
        <v>0.40669984424688121</v>
      </c>
      <c r="AK1177">
        <v>0.40669980811572798</v>
      </c>
      <c r="AL1177">
        <v>0.4066947479128703</v>
      </c>
      <c r="AM1177">
        <v>0.40670496176396592</v>
      </c>
      <c r="AN1177">
        <v>0.94979006935204424</v>
      </c>
      <c r="AO1177">
        <v>0.94979006935204413</v>
      </c>
      <c r="AP1177">
        <v>0.94979006935204413</v>
      </c>
      <c r="AQ1177">
        <v>0.94979006935204413</v>
      </c>
      <c r="AR1177">
        <v>10.65999150527013</v>
      </c>
      <c r="AS1177">
        <v>10.659991505270121</v>
      </c>
      <c r="AT1177">
        <v>10.659991505270121</v>
      </c>
      <c r="AU1177">
        <v>10.659991505270121</v>
      </c>
      <c r="AV1177" t="str">
        <f>VLOOKUP(Sheet1[[#This Row],[NPDES ID2]],Combined_Sheet__Major_Only___2[[NPDES ID2]:[ECHO BFR]],3,FALSE)</f>
        <v>NV</v>
      </c>
      <c r="AW1177" t="s">
        <v>54</v>
      </c>
      <c r="AX1177" t="str">
        <f>VLOOKUP(Sheet1[[#This Row],[NPDES ID2]],Combined_Sheet__Major_Only___2[[NPDES ID2]:[ECHO BFR]],27,FALSE)</f>
        <v>-</v>
      </c>
      <c r="AY1177" t="str">
        <f>VLOOKUP(Sheet1[[#This Row],[NPDES ID2]],Combined_Sheet__Major_Only___2[[NPDES ID2]:[ECHO BFR]],28,FALSE)</f>
        <v>-</v>
      </c>
      <c r="AZ1177" t="str">
        <f>VLOOKUP(Sheet1[[#This Row],[NPDES ID2]],Combined_Sheet__Major_Only___2[[NPDES ID2]:[ECHO BFR]],29,FALSE)</f>
        <v>thickening</v>
      </c>
      <c r="BA1177">
        <f>VLOOKUP(Sheet1[[#This Row],[NPDES ID2]],Combined_Sheet__Major_Only___2[[NPDES ID2]:[ECHO BFR]],17,FALSE)</f>
        <v>39.035407734780101</v>
      </c>
      <c r="BB1177">
        <f>VLOOKUP(Sheet1[[#This Row],[NPDES ID2]],Combined_Sheet__Major_Only___2[[NPDES ID2]:[ECHO BFR]],18,FALSE)</f>
        <v>-119.948886576654</v>
      </c>
      <c r="BC1177" t="str">
        <f>IF(ISNUMBER(SEARCH("aerobic",$AW1177)),"aerobic","")</f>
        <v/>
      </c>
      <c r="BD1177" t="str">
        <f>IF(ISNUMBER(SEARCH("anaer",$AW1177)),"anaer","")</f>
        <v/>
      </c>
      <c r="BE1177" t="str">
        <f>IF(ISNUMBER(SEARCH("thickening",$AZ1177)),"thickening","")</f>
        <v>thickening</v>
      </c>
      <c r="BF1177" s="3" t="str">
        <f>IF(ISNUMBER(SEARCH("airDry",$AW1177)),"airDry","")</f>
        <v/>
      </c>
      <c r="BG1177" s="3" t="str">
        <f>IF(ISNUMBER(SEARCH("heatDry",$AY1177)),"heatDry","")</f>
        <v/>
      </c>
      <c r="BH1177" s="3" t="str">
        <f>IF(AND(ISNUMBER(SEARCH("aerobic",$AW1177)),ISNUMBER(SEARCH("anaer",$AW1177))),"Combined Aer and Anaer.","")</f>
        <v/>
      </c>
    </row>
    <row r="1178" spans="1:60" x14ac:dyDescent="0.3">
      <c r="A1178" s="4">
        <v>1176</v>
      </c>
      <c r="B1178" t="s">
        <v>5641</v>
      </c>
      <c r="C1178">
        <v>271.24599999999998</v>
      </c>
      <c r="D1178">
        <v>629.48540955432759</v>
      </c>
      <c r="E1178">
        <v>631.51577311417952</v>
      </c>
      <c r="F1178">
        <v>469.853667501448</v>
      </c>
      <c r="G1178">
        <v>794.51679858127488</v>
      </c>
      <c r="H1178">
        <v>-78.093284113239719</v>
      </c>
      <c r="I1178">
        <v>-77.697863474184246</v>
      </c>
      <c r="J1178">
        <v>-90.305793513100994</v>
      </c>
      <c r="K1178">
        <v>-66.311277065829444</v>
      </c>
      <c r="L1178">
        <v>134.78202304496031</v>
      </c>
      <c r="M1178">
        <v>133.7189441307732</v>
      </c>
      <c r="N1178">
        <v>129.86759429400439</v>
      </c>
      <c r="O1178">
        <v>142.87926002470809</v>
      </c>
      <c r="P1178">
        <v>6.4664863731796052</v>
      </c>
      <c r="Q1178">
        <v>6.4484187952443008</v>
      </c>
      <c r="R1178">
        <v>5.5538542106603632</v>
      </c>
      <c r="S1178">
        <v>7.3243758165320694</v>
      </c>
      <c r="T1178">
        <v>51.984108336878833</v>
      </c>
      <c r="U1178">
        <v>51.98402527382801</v>
      </c>
      <c r="V1178">
        <v>51.948460938762068</v>
      </c>
      <c r="W1178">
        <v>52.019413591745561</v>
      </c>
      <c r="X1178">
        <v>4712.2137479506737</v>
      </c>
      <c r="Y1178">
        <v>4743.0292402802606</v>
      </c>
      <c r="Z1178">
        <v>4443.8713922689494</v>
      </c>
      <c r="AA1178">
        <v>4885.9062013542898</v>
      </c>
      <c r="AB1178">
        <v>1229.2490210064329</v>
      </c>
      <c r="AC1178">
        <v>1194.198702223104</v>
      </c>
      <c r="AD1178">
        <v>963.61937323525558</v>
      </c>
      <c r="AE1178">
        <v>1649.0196868066359</v>
      </c>
      <c r="AF1178">
        <v>48.696925368047417</v>
      </c>
      <c r="AG1178">
        <v>48.312758467181773</v>
      </c>
      <c r="AH1178">
        <v>46.921743640965794</v>
      </c>
      <c r="AI1178">
        <v>51.621809572454133</v>
      </c>
      <c r="AJ1178">
        <v>0.37182534046766658</v>
      </c>
      <c r="AK1178">
        <v>0.37182530363000199</v>
      </c>
      <c r="AL1178">
        <v>0.37182014493022481</v>
      </c>
      <c r="AM1178">
        <v>0.37183055760925982</v>
      </c>
      <c r="AN1178">
        <v>0.9534682640797576</v>
      </c>
      <c r="AO1178">
        <v>0.95346826407975727</v>
      </c>
      <c r="AP1178">
        <v>0.95346826407975727</v>
      </c>
      <c r="AQ1178">
        <v>0.95346826407975727</v>
      </c>
      <c r="AR1178">
        <v>8.6900796195059957</v>
      </c>
      <c r="AS1178">
        <v>8.6900796195059939</v>
      </c>
      <c r="AT1178">
        <v>8.6900796195059939</v>
      </c>
      <c r="AU1178">
        <v>8.6900796195059939</v>
      </c>
      <c r="AV1178" t="str">
        <f>VLOOKUP(Sheet1[[#This Row],[NPDES ID2]],Combined_Sheet__Major_Only___2[[NPDES ID2]:[ECHO BFR]],3,FALSE)</f>
        <v>RI</v>
      </c>
      <c r="AW1178" t="s">
        <v>54</v>
      </c>
      <c r="AX1178" t="str">
        <f>VLOOKUP(Sheet1[[#This Row],[NPDES ID2]],Combined_Sheet__Major_Only___2[[NPDES ID2]:[ECHO BFR]],27,FALSE)</f>
        <v>-</v>
      </c>
      <c r="AY1178" t="str">
        <f>VLOOKUP(Sheet1[[#This Row],[NPDES ID2]],Combined_Sheet__Major_Only___2[[NPDES ID2]:[ECHO BFR]],28,FALSE)</f>
        <v>-</v>
      </c>
      <c r="AZ1178" t="str">
        <f>VLOOKUP(Sheet1[[#This Row],[NPDES ID2]],Combined_Sheet__Major_Only___2[[NPDES ID2]:[ECHO BFR]],29,FALSE)</f>
        <v>thickening</v>
      </c>
      <c r="BA1178">
        <f>VLOOKUP(Sheet1[[#This Row],[NPDES ID2]],Combined_Sheet__Major_Only___2[[NPDES ID2]:[ECHO BFR]],17,FALSE)</f>
        <v>41.725200000000001</v>
      </c>
      <c r="BB1178">
        <f>VLOOKUP(Sheet1[[#This Row],[NPDES ID2]],Combined_Sheet__Major_Only___2[[NPDES ID2]:[ECHO BFR]],18,FALSE)</f>
        <v>-71.284729999999996</v>
      </c>
      <c r="BC1178" t="str">
        <f>IF(ISNUMBER(SEARCH("aerobic",$AW1178)),"aerobic","")</f>
        <v/>
      </c>
      <c r="BD1178" t="str">
        <f>IF(ISNUMBER(SEARCH("anaer",$AW1178)),"anaer","")</f>
        <v/>
      </c>
      <c r="BE1178" t="str">
        <f>IF(ISNUMBER(SEARCH("thickening",$AZ1178)),"thickening","")</f>
        <v>thickening</v>
      </c>
      <c r="BF1178" s="2" t="str">
        <f>IF(ISNUMBER(SEARCH("airDry",$AW1178)),"airDry","")</f>
        <v/>
      </c>
      <c r="BG1178" s="2" t="str">
        <f>IF(ISNUMBER(SEARCH("heatDry",$AY1178)),"heatDry","")</f>
        <v/>
      </c>
      <c r="BH1178" s="2" t="str">
        <f>IF(AND(ISNUMBER(SEARCH("aerobic",$AW1178)),ISNUMBER(SEARCH("anaer",$AW1178))),"Combined Aer and Anaer.","")</f>
        <v/>
      </c>
    </row>
    <row r="1179" spans="1:60" x14ac:dyDescent="0.3">
      <c r="A1179" s="4">
        <v>1177</v>
      </c>
      <c r="B1179" t="s">
        <v>5646</v>
      </c>
      <c r="C1179">
        <v>269.52</v>
      </c>
      <c r="D1179">
        <v>499.39371662215382</v>
      </c>
      <c r="E1179">
        <v>500.7594383056587</v>
      </c>
      <c r="F1179">
        <v>376.19493678505881</v>
      </c>
      <c r="G1179">
        <v>624.02426959576758</v>
      </c>
      <c r="H1179">
        <v>-77.096299323834359</v>
      </c>
      <c r="I1179">
        <v>-78.318572547214458</v>
      </c>
      <c r="J1179">
        <v>-91.104489560227648</v>
      </c>
      <c r="K1179">
        <v>-61.928100042662628</v>
      </c>
      <c r="L1179">
        <v>169.50438510193089</v>
      </c>
      <c r="M1179">
        <v>168.71300549395781</v>
      </c>
      <c r="N1179">
        <v>165.84579096192391</v>
      </c>
      <c r="O1179">
        <v>175.53249888556931</v>
      </c>
      <c r="P1179">
        <v>6.3660353192941708</v>
      </c>
      <c r="Q1179">
        <v>6.430410724719744</v>
      </c>
      <c r="R1179">
        <v>5.210290822279954</v>
      </c>
      <c r="S1179">
        <v>7.2987466827163772</v>
      </c>
      <c r="T1179">
        <v>86.960076540925854</v>
      </c>
      <c r="U1179">
        <v>86.959939500554441</v>
      </c>
      <c r="V1179">
        <v>86.901264197421995</v>
      </c>
      <c r="W1179">
        <v>87.018324404343844</v>
      </c>
      <c r="X1179">
        <v>6224.2541110841266</v>
      </c>
      <c r="Y1179">
        <v>6248.6902841059746</v>
      </c>
      <c r="Z1179">
        <v>6012.3767497638164</v>
      </c>
      <c r="AA1179">
        <v>6359.4009544683067</v>
      </c>
      <c r="AB1179">
        <v>942.0891164200217</v>
      </c>
      <c r="AC1179">
        <v>936.85941953787039</v>
      </c>
      <c r="AD1179">
        <v>819.33770073880453</v>
      </c>
      <c r="AE1179">
        <v>1092.701679993512</v>
      </c>
      <c r="AF1179">
        <v>61.634352006033232</v>
      </c>
      <c r="AG1179">
        <v>61.346499209247597</v>
      </c>
      <c r="AH1179">
        <v>60.304554643367119</v>
      </c>
      <c r="AI1179">
        <v>63.825453322444297</v>
      </c>
      <c r="AJ1179">
        <v>0.52936678848508978</v>
      </c>
      <c r="AK1179">
        <v>0.52936673619115548</v>
      </c>
      <c r="AL1179">
        <v>0.52935941299707046</v>
      </c>
      <c r="AM1179">
        <v>0.52937419464161217</v>
      </c>
      <c r="AN1179">
        <v>0.97141638837551436</v>
      </c>
      <c r="AO1179">
        <v>0.97141638837551425</v>
      </c>
      <c r="AP1179">
        <v>0.97141638837551425</v>
      </c>
      <c r="AQ1179">
        <v>0.97141638837551425</v>
      </c>
      <c r="AR1179">
        <v>14.813631943260541</v>
      </c>
      <c r="AS1179">
        <v>14.813631943260541</v>
      </c>
      <c r="AT1179">
        <v>14.813631943260541</v>
      </c>
      <c r="AU1179">
        <v>14.813631943260541</v>
      </c>
      <c r="AV1179" t="str">
        <f>VLOOKUP(Sheet1[[#This Row],[NPDES ID2]],Combined_Sheet__Major_Only___2[[NPDES ID2]:[ECHO BFR]],3,FALSE)</f>
        <v>FL</v>
      </c>
      <c r="AW1179" t="s">
        <v>41</v>
      </c>
      <c r="AX1179" t="str">
        <f>VLOOKUP(Sheet1[[#This Row],[NPDES ID2]],Combined_Sheet__Major_Only___2[[NPDES ID2]:[ECHO BFR]],27,FALSE)</f>
        <v>-</v>
      </c>
      <c r="AY1179" t="str">
        <f>VLOOKUP(Sheet1[[#This Row],[NPDES ID2]],Combined_Sheet__Major_Only___2[[NPDES ID2]:[ECHO BFR]],28,FALSE)</f>
        <v>-</v>
      </c>
      <c r="AZ1179" t="str">
        <f>VLOOKUP(Sheet1[[#This Row],[NPDES ID2]],Combined_Sheet__Major_Only___2[[NPDES ID2]:[ECHO BFR]],29,FALSE)</f>
        <v>thickening, preliminaryOps</v>
      </c>
      <c r="BA1179">
        <f>VLOOKUP(Sheet1[[#This Row],[NPDES ID2]],Combined_Sheet__Major_Only___2[[NPDES ID2]:[ECHO BFR]],17,FALSE)</f>
        <v>30.186781</v>
      </c>
      <c r="BB1179">
        <f>VLOOKUP(Sheet1[[#This Row],[NPDES ID2]],Combined_Sheet__Major_Only___2[[NPDES ID2]:[ECHO BFR]],18,FALSE)</f>
        <v>-81.393682999999996</v>
      </c>
      <c r="BC1179" t="str">
        <f>IF(ISNUMBER(SEARCH("aerobic",$AW1179)),"aerobic","")</f>
        <v>aerobic</v>
      </c>
      <c r="BD1179" t="str">
        <f>IF(ISNUMBER(SEARCH("anaer",$AW1179)),"anaer","")</f>
        <v/>
      </c>
      <c r="BE1179" t="str">
        <f>IF(ISNUMBER(SEARCH("thickening",$AZ1179)),"thickening","")</f>
        <v>thickening</v>
      </c>
      <c r="BF1179" s="3" t="str">
        <f>IF(ISNUMBER(SEARCH("airDry",$AW1179)),"airDry","")</f>
        <v/>
      </c>
      <c r="BG1179" s="3" t="str">
        <f>IF(ISNUMBER(SEARCH("heatDry",$AY1179)),"heatDry","")</f>
        <v/>
      </c>
      <c r="BH1179" s="3" t="str">
        <f>IF(AND(ISNUMBER(SEARCH("aerobic",$AW1179)),ISNUMBER(SEARCH("anaer",$AW1179))),"Combined Aer and Anaer.","")</f>
        <v/>
      </c>
    </row>
    <row r="1180" spans="1:60" x14ac:dyDescent="0.3">
      <c r="A1180" s="4">
        <v>1178</v>
      </c>
      <c r="B1180" t="s">
        <v>5651</v>
      </c>
      <c r="C1180">
        <v>268</v>
      </c>
      <c r="D1180">
        <v>511.47976753092729</v>
      </c>
      <c r="E1180">
        <v>513.1590895404438</v>
      </c>
      <c r="F1180">
        <v>384.92321326363958</v>
      </c>
      <c r="G1180">
        <v>638.64882150544258</v>
      </c>
      <c r="H1180">
        <v>-77.208684857007341</v>
      </c>
      <c r="I1180">
        <v>-78.298838202505976</v>
      </c>
      <c r="J1180">
        <v>-90.975235957983628</v>
      </c>
      <c r="K1180">
        <v>-62.271052357088102</v>
      </c>
      <c r="L1180">
        <v>165.26412308753109</v>
      </c>
      <c r="M1180">
        <v>164.45266698256771</v>
      </c>
      <c r="N1180">
        <v>161.5128945395019</v>
      </c>
      <c r="O1180">
        <v>171.44481813943611</v>
      </c>
      <c r="P1180">
        <v>6.3361612151456894</v>
      </c>
      <c r="Q1180">
        <v>6.3898849019355506</v>
      </c>
      <c r="R1180">
        <v>5.2035970584867366</v>
      </c>
      <c r="S1180">
        <v>7.2735851302903294</v>
      </c>
      <c r="T1180">
        <v>43.723061389286798</v>
      </c>
      <c r="U1180">
        <v>43.722991075252011</v>
      </c>
      <c r="V1180">
        <v>43.692885367981248</v>
      </c>
      <c r="W1180">
        <v>43.752947781543732</v>
      </c>
      <c r="X1180">
        <v>3191.8272455634801</v>
      </c>
      <c r="Y1180">
        <v>3204.9815679996018</v>
      </c>
      <c r="Z1180">
        <v>3077.6522245219671</v>
      </c>
      <c r="AA1180">
        <v>3264.7373676969828</v>
      </c>
      <c r="AB1180">
        <v>619.06095612860418</v>
      </c>
      <c r="AC1180">
        <v>612.76330810340028</v>
      </c>
      <c r="AD1180">
        <v>517.78289861556141</v>
      </c>
      <c r="AE1180">
        <v>750.45927257843971</v>
      </c>
      <c r="AF1180">
        <v>60.4331405139447</v>
      </c>
      <c r="AG1180">
        <v>60.136337878773823</v>
      </c>
      <c r="AH1180">
        <v>59.061803660498853</v>
      </c>
      <c r="AI1180">
        <v>62.692653375216523</v>
      </c>
      <c r="AJ1180">
        <v>0.51470324538065715</v>
      </c>
      <c r="AK1180">
        <v>0.51470320587804785</v>
      </c>
      <c r="AL1180">
        <v>0.51469767292824398</v>
      </c>
      <c r="AM1180">
        <v>0.51470884098407199</v>
      </c>
      <c r="AN1180">
        <v>0.94536547612908028</v>
      </c>
      <c r="AO1180">
        <v>0.94536547612908017</v>
      </c>
      <c r="AP1180">
        <v>0.94536547612908017</v>
      </c>
      <c r="AQ1180">
        <v>0.94536547612908017</v>
      </c>
      <c r="AR1180">
        <v>12.559315618758101</v>
      </c>
      <c r="AS1180">
        <v>12.559315618758101</v>
      </c>
      <c r="AT1180">
        <v>12.559315618758101</v>
      </c>
      <c r="AU1180">
        <v>12.559315618758101</v>
      </c>
      <c r="AV1180" t="str">
        <f>VLOOKUP(Sheet1[[#This Row],[NPDES ID2]],Combined_Sheet__Major_Only___2[[NPDES ID2]:[ECHO BFR]],3,FALSE)</f>
        <v>AL</v>
      </c>
      <c r="AW1180" t="s">
        <v>41</v>
      </c>
      <c r="AX1180" t="str">
        <f>VLOOKUP(Sheet1[[#This Row],[NPDES ID2]],Combined_Sheet__Major_Only___2[[NPDES ID2]:[ECHO BFR]],27,FALSE)</f>
        <v>-</v>
      </c>
      <c r="AY1180" t="str">
        <f>VLOOKUP(Sheet1[[#This Row],[NPDES ID2]],Combined_Sheet__Major_Only___2[[NPDES ID2]:[ECHO BFR]],28,FALSE)</f>
        <v>-</v>
      </c>
      <c r="AZ1180" t="str">
        <f>VLOOKUP(Sheet1[[#This Row],[NPDES ID2]],Combined_Sheet__Major_Only___2[[NPDES ID2]:[ECHO BFR]],29,FALSE)</f>
        <v>thickening</v>
      </c>
      <c r="BA1180">
        <f>VLOOKUP(Sheet1[[#This Row],[NPDES ID2]],Combined_Sheet__Major_Only___2[[NPDES ID2]:[ECHO BFR]],17,FALSE)</f>
        <v>34.758200000000002</v>
      </c>
      <c r="BB1180">
        <f>VLOOKUP(Sheet1[[#This Row],[NPDES ID2]],Combined_Sheet__Major_Only___2[[NPDES ID2]:[ECHO BFR]],18,FALSE)</f>
        <v>-87.641000000000005</v>
      </c>
      <c r="BC1180" t="str">
        <f>IF(ISNUMBER(SEARCH("aerobic",$AW1180)),"aerobic","")</f>
        <v>aerobic</v>
      </c>
      <c r="BD1180" t="str">
        <f>IF(ISNUMBER(SEARCH("anaer",$AW1180)),"anaer","")</f>
        <v/>
      </c>
      <c r="BE1180" t="str">
        <f>IF(ISNUMBER(SEARCH("thickening",$AZ1180)),"thickening","")</f>
        <v>thickening</v>
      </c>
      <c r="BF1180" s="2" t="str">
        <f>IF(ISNUMBER(SEARCH("airDry",$AW1180)),"airDry","")</f>
        <v/>
      </c>
      <c r="BG1180" s="2" t="str">
        <f>IF(ISNUMBER(SEARCH("heatDry",$AY1180)),"heatDry","")</f>
        <v/>
      </c>
      <c r="BH1180" s="2" t="str">
        <f>IF(AND(ISNUMBER(SEARCH("aerobic",$AW1180)),ISNUMBER(SEARCH("anaer",$AW1180))),"Combined Aer and Anaer.","")</f>
        <v/>
      </c>
    </row>
    <row r="1181" spans="1:60" x14ac:dyDescent="0.3">
      <c r="A1181" s="4">
        <v>1179</v>
      </c>
      <c r="B1181" t="s">
        <v>5656</v>
      </c>
      <c r="C1181">
        <v>266.57</v>
      </c>
      <c r="D1181">
        <v>606.14910831708005</v>
      </c>
      <c r="E1181">
        <v>609.08717692987511</v>
      </c>
      <c r="F1181">
        <v>453.07141992785432</v>
      </c>
      <c r="G1181">
        <v>763.54504179574462</v>
      </c>
      <c r="H1181">
        <v>-77.892378808755609</v>
      </c>
      <c r="I1181">
        <v>-77.87486544933742</v>
      </c>
      <c r="J1181">
        <v>-90.61219010668465</v>
      </c>
      <c r="K1181">
        <v>-65.11253667001904</v>
      </c>
      <c r="L1181">
        <v>139.3204355013269</v>
      </c>
      <c r="M1181">
        <v>138.32669058088661</v>
      </c>
      <c r="N1181">
        <v>134.72621971569669</v>
      </c>
      <c r="O1181">
        <v>146.89015829965609</v>
      </c>
      <c r="P1181">
        <v>6.3447513785564524</v>
      </c>
      <c r="Q1181">
        <v>6.3182081406173278</v>
      </c>
      <c r="R1181">
        <v>5.3805748080071671</v>
      </c>
      <c r="S1181">
        <v>7.2183575207419821</v>
      </c>
      <c r="T1181">
        <v>117.1850333183836</v>
      </c>
      <c r="U1181">
        <v>117.1848496327793</v>
      </c>
      <c r="V1181">
        <v>117.1062026734851</v>
      </c>
      <c r="W1181">
        <v>117.26310734780731</v>
      </c>
      <c r="X1181">
        <v>10097.5820445462</v>
      </c>
      <c r="Y1181">
        <v>10157.71388153609</v>
      </c>
      <c r="Z1181">
        <v>9575.9539382568273</v>
      </c>
      <c r="AA1181">
        <v>10433.81866830806</v>
      </c>
      <c r="AB1181">
        <v>2155.5949133630911</v>
      </c>
      <c r="AC1181">
        <v>2117.328980372637</v>
      </c>
      <c r="AD1181">
        <v>1768.389205385947</v>
      </c>
      <c r="AE1181">
        <v>2728.8177819861639</v>
      </c>
      <c r="AF1181">
        <v>51.219945067999618</v>
      </c>
      <c r="AG1181">
        <v>50.854493785419358</v>
      </c>
      <c r="AH1181">
        <v>49.531518741683868</v>
      </c>
      <c r="AI1181">
        <v>54.001932728110319</v>
      </c>
      <c r="AJ1181">
        <v>0.40247172136610981</v>
      </c>
      <c r="AK1181">
        <v>0.40247166605899831</v>
      </c>
      <c r="AL1181">
        <v>0.4024639234548848</v>
      </c>
      <c r="AM1181">
        <v>0.40247955175182348</v>
      </c>
      <c r="AN1181">
        <v>0.97856213099809064</v>
      </c>
      <c r="AO1181">
        <v>0.97856213099809097</v>
      </c>
      <c r="AP1181">
        <v>0.97856213099809097</v>
      </c>
      <c r="AQ1181">
        <v>0.97856213099809097</v>
      </c>
      <c r="AR1181">
        <v>10.10581835969127</v>
      </c>
      <c r="AS1181">
        <v>10.10581835969127</v>
      </c>
      <c r="AT1181">
        <v>10.10581835969127</v>
      </c>
      <c r="AU1181">
        <v>10.10581835969127</v>
      </c>
      <c r="AV1181" t="str">
        <f>VLOOKUP(Sheet1[[#This Row],[NPDES ID2]],Combined_Sheet__Major_Only___2[[NPDES ID2]:[ECHO BFR]],3,FALSE)</f>
        <v>MD</v>
      </c>
      <c r="AW1181" t="s">
        <v>87</v>
      </c>
      <c r="AX1181" t="str">
        <f>VLOOKUP(Sheet1[[#This Row],[NPDES ID2]],Combined_Sheet__Major_Only___2[[NPDES ID2]:[ECHO BFR]],27,FALSE)</f>
        <v>-</v>
      </c>
      <c r="AY1181" t="str">
        <f>VLOOKUP(Sheet1[[#This Row],[NPDES ID2]],Combined_Sheet__Major_Only___2[[NPDES ID2]:[ECHO BFR]],28,FALSE)</f>
        <v>-</v>
      </c>
      <c r="AZ1181" t="str">
        <f>VLOOKUP(Sheet1[[#This Row],[NPDES ID2]],Combined_Sheet__Major_Only___2[[NPDES ID2]:[ECHO BFR]],29,FALSE)</f>
        <v>thickening</v>
      </c>
      <c r="BA1181">
        <f>VLOOKUP(Sheet1[[#This Row],[NPDES ID2]],Combined_Sheet__Major_Only___2[[NPDES ID2]:[ECHO BFR]],17,FALSE)</f>
        <v>39.246060999999997</v>
      </c>
      <c r="BB1181">
        <f>VLOOKUP(Sheet1[[#This Row],[NPDES ID2]],Combined_Sheet__Major_Only___2[[NPDES ID2]:[ECHO BFR]],18,FALSE)</f>
        <v>-77.204640999999995</v>
      </c>
      <c r="BC1181" t="str">
        <f>IF(ISNUMBER(SEARCH("aerobic",$AW1181)),"aerobic","")</f>
        <v/>
      </c>
      <c r="BD1181" t="str">
        <f>IF(ISNUMBER(SEARCH("anaer",$AW1181)),"anaer","")</f>
        <v/>
      </c>
      <c r="BE1181" t="str">
        <f>IF(ISNUMBER(SEARCH("thickening",$AZ1181)),"thickening","")</f>
        <v>thickening</v>
      </c>
      <c r="BF1181" s="3" t="str">
        <f>IF(ISNUMBER(SEARCH("airDry",$AW1181)),"airDry","")</f>
        <v/>
      </c>
      <c r="BG1181" s="3" t="str">
        <f>IF(ISNUMBER(SEARCH("heatDry",$AY1181)),"heatDry","")</f>
        <v/>
      </c>
      <c r="BH1181" s="3" t="str">
        <f>IF(AND(ISNUMBER(SEARCH("aerobic",$AW1181)),ISNUMBER(SEARCH("anaer",$AW1181))),"Combined Aer and Anaer.","")</f>
        <v/>
      </c>
    </row>
    <row r="1182" spans="1:60" x14ac:dyDescent="0.3">
      <c r="A1182" s="4">
        <v>1180</v>
      </c>
      <c r="B1182" t="s">
        <v>5661</v>
      </c>
      <c r="C1182">
        <v>266.51</v>
      </c>
      <c r="D1182">
        <v>513.67500234857198</v>
      </c>
      <c r="E1182">
        <v>515.39904354397424</v>
      </c>
      <c r="F1182">
        <v>386.46966784945869</v>
      </c>
      <c r="G1182">
        <v>641.4522528189234</v>
      </c>
      <c r="H1182">
        <v>-77.208413520454584</v>
      </c>
      <c r="I1182">
        <v>-78.29830306034107</v>
      </c>
      <c r="J1182">
        <v>-90.972433258331037</v>
      </c>
      <c r="K1182">
        <v>-62.272013625425721</v>
      </c>
      <c r="L1182">
        <v>164.3229340789195</v>
      </c>
      <c r="M1182">
        <v>163.51582412102539</v>
      </c>
      <c r="N1182">
        <v>160.59178621067329</v>
      </c>
      <c r="O1182">
        <v>170.47054622957759</v>
      </c>
      <c r="P1182">
        <v>6.3009730561649517</v>
      </c>
      <c r="Q1182">
        <v>6.3543163921047991</v>
      </c>
      <c r="R1182">
        <v>5.1748234453093751</v>
      </c>
      <c r="S1182">
        <v>7.2332543119483788</v>
      </c>
      <c r="T1182">
        <v>45.979087276362137</v>
      </c>
      <c r="U1182">
        <v>45.979013480672961</v>
      </c>
      <c r="V1182">
        <v>45.947417065784627</v>
      </c>
      <c r="W1182">
        <v>46.010453516682347</v>
      </c>
      <c r="X1182">
        <v>3356.9771744441568</v>
      </c>
      <c r="Y1182">
        <v>3370.8190012356399</v>
      </c>
      <c r="Z1182">
        <v>3236.849341448999</v>
      </c>
      <c r="AA1182">
        <v>3433.686641267886</v>
      </c>
      <c r="AB1182">
        <v>660.34593716781933</v>
      </c>
      <c r="AC1182">
        <v>653.39684755807173</v>
      </c>
      <c r="AD1182">
        <v>550.93730307483747</v>
      </c>
      <c r="AE1182">
        <v>802.73743587507226</v>
      </c>
      <c r="AF1182">
        <v>60.424929470394481</v>
      </c>
      <c r="AG1182">
        <v>60.128064530308933</v>
      </c>
      <c r="AH1182">
        <v>59.053315212193148</v>
      </c>
      <c r="AI1182">
        <v>62.684901178533451</v>
      </c>
      <c r="AJ1182">
        <v>0.51460303231424875</v>
      </c>
      <c r="AK1182">
        <v>0.51460299202605975</v>
      </c>
      <c r="AL1182">
        <v>0.51459734911795663</v>
      </c>
      <c r="AM1182">
        <v>0.51460873912307348</v>
      </c>
      <c r="AN1182">
        <v>0.94784566426511863</v>
      </c>
      <c r="AO1182">
        <v>0.94784566426511885</v>
      </c>
      <c r="AP1182">
        <v>0.94784566426511885</v>
      </c>
      <c r="AQ1182">
        <v>0.94784566426511885</v>
      </c>
      <c r="AR1182">
        <v>12.460079384909561</v>
      </c>
      <c r="AS1182">
        <v>12.460079384909569</v>
      </c>
      <c r="AT1182">
        <v>12.460079384909569</v>
      </c>
      <c r="AU1182">
        <v>12.460079384909569</v>
      </c>
      <c r="AV1182" t="str">
        <f>VLOOKUP(Sheet1[[#This Row],[NPDES ID2]],Combined_Sheet__Major_Only___2[[NPDES ID2]:[ECHO BFR]],3,FALSE)</f>
        <v>PA</v>
      </c>
      <c r="AW1182" t="s">
        <v>41</v>
      </c>
      <c r="AX1182" t="str">
        <f>VLOOKUP(Sheet1[[#This Row],[NPDES ID2]],Combined_Sheet__Major_Only___2[[NPDES ID2]:[ECHO BFR]],27,FALSE)</f>
        <v>tempSludgeStore</v>
      </c>
      <c r="AY1182" t="str">
        <f>VLOOKUP(Sheet1[[#This Row],[NPDES ID2]],Combined_Sheet__Major_Only___2[[NPDES ID2]:[ECHO BFR]],28,FALSE)</f>
        <v>-</v>
      </c>
      <c r="AZ1182" t="str">
        <f>VLOOKUP(Sheet1[[#This Row],[NPDES ID2]],Combined_Sheet__Major_Only___2[[NPDES ID2]:[ECHO BFR]],29,FALSE)</f>
        <v>thickening</v>
      </c>
      <c r="BA1182">
        <f>VLOOKUP(Sheet1[[#This Row],[NPDES ID2]],Combined_Sheet__Major_Only___2[[NPDES ID2]:[ECHO BFR]],17,FALSE)</f>
        <v>40.164760000000001</v>
      </c>
      <c r="BB1182">
        <f>VLOOKUP(Sheet1[[#This Row],[NPDES ID2]],Combined_Sheet__Major_Only___2[[NPDES ID2]:[ECHO BFR]],18,FALSE)</f>
        <v>-79.864930000000001</v>
      </c>
      <c r="BC1182" t="str">
        <f>IF(ISNUMBER(SEARCH("aerobic",$AW1182)),"aerobic","")</f>
        <v>aerobic</v>
      </c>
      <c r="BD1182" t="str">
        <f>IF(ISNUMBER(SEARCH("anaer",$AW1182)),"anaer","")</f>
        <v/>
      </c>
      <c r="BE1182" t="str">
        <f>IF(ISNUMBER(SEARCH("thickening",$AZ1182)),"thickening","")</f>
        <v>thickening</v>
      </c>
      <c r="BF1182" s="2" t="str">
        <f>IF(ISNUMBER(SEARCH("airDry",$AW1182)),"airDry","")</f>
        <v/>
      </c>
      <c r="BG1182" s="2" t="str">
        <f>IF(ISNUMBER(SEARCH("heatDry",$AY1182)),"heatDry","")</f>
        <v/>
      </c>
      <c r="BH1182" s="2" t="str">
        <f>IF(AND(ISNUMBER(SEARCH("aerobic",$AW1182)),ISNUMBER(SEARCH("anaer",$AW1182))),"Combined Aer and Anaer.","")</f>
        <v/>
      </c>
    </row>
    <row r="1183" spans="1:60" x14ac:dyDescent="0.3">
      <c r="A1183" s="4">
        <v>1181</v>
      </c>
      <c r="B1183" t="s">
        <v>5666</v>
      </c>
      <c r="C1183">
        <v>264.3</v>
      </c>
      <c r="D1183">
        <v>494.43977251489628</v>
      </c>
      <c r="E1183">
        <v>495.62442673553352</v>
      </c>
      <c r="F1183">
        <v>372.43174779298118</v>
      </c>
      <c r="G1183">
        <v>618.69949378458728</v>
      </c>
      <c r="H1183">
        <v>-76.975153706696943</v>
      </c>
      <c r="I1183">
        <v>-78.261335971481913</v>
      </c>
      <c r="J1183">
        <v>-91.289584473117259</v>
      </c>
      <c r="K1183">
        <v>-61.363797433135858</v>
      </c>
      <c r="L1183">
        <v>170.34057833533231</v>
      </c>
      <c r="M1183">
        <v>169.5952733649307</v>
      </c>
      <c r="N1183">
        <v>166.89505879071089</v>
      </c>
      <c r="O1183">
        <v>176.01759900420541</v>
      </c>
      <c r="P1183">
        <v>6.2351139411981089</v>
      </c>
      <c r="Q1183">
        <v>6.3003963945245589</v>
      </c>
      <c r="R1183">
        <v>5.0811483641212503</v>
      </c>
      <c r="S1183">
        <v>7.1372075546094438</v>
      </c>
      <c r="T1183">
        <v>60.368402946801453</v>
      </c>
      <c r="U1183">
        <v>60.368306944530318</v>
      </c>
      <c r="V1183">
        <v>60.327202543672357</v>
      </c>
      <c r="W1183">
        <v>60.409207909012707</v>
      </c>
      <c r="X1183">
        <v>4216.2709747689196</v>
      </c>
      <c r="Y1183">
        <v>4231.7659602823715</v>
      </c>
      <c r="Z1183">
        <v>4081.747378050095</v>
      </c>
      <c r="AA1183">
        <v>4302.0170207437504</v>
      </c>
      <c r="AB1183">
        <v>817.1321968654936</v>
      </c>
      <c r="AC1183">
        <v>808.62683717661594</v>
      </c>
      <c r="AD1183">
        <v>684.2365007897389</v>
      </c>
      <c r="AE1183">
        <v>988.78236839888598</v>
      </c>
      <c r="AF1183">
        <v>63.161567219234733</v>
      </c>
      <c r="AG1183">
        <v>62.885127267049903</v>
      </c>
      <c r="AH1183">
        <v>61.884444650375457</v>
      </c>
      <c r="AI1183">
        <v>65.265868170789915</v>
      </c>
      <c r="AJ1183">
        <v>0.54801872869114832</v>
      </c>
      <c r="AK1183">
        <v>0.54801868211207361</v>
      </c>
      <c r="AL1183">
        <v>0.54801215845359008</v>
      </c>
      <c r="AM1183">
        <v>0.54802532623395639</v>
      </c>
      <c r="AN1183">
        <v>0.95955596403128329</v>
      </c>
      <c r="AO1183">
        <v>0.95955596403128351</v>
      </c>
      <c r="AP1183">
        <v>0.95955596403128351</v>
      </c>
      <c r="AQ1183">
        <v>0.95955596403128351</v>
      </c>
      <c r="AR1183">
        <v>13.1319540250194</v>
      </c>
      <c r="AS1183">
        <v>13.1319540250194</v>
      </c>
      <c r="AT1183">
        <v>13.1319540250194</v>
      </c>
      <c r="AU1183">
        <v>13.1319540250194</v>
      </c>
      <c r="AV1183" t="str">
        <f>VLOOKUP(Sheet1[[#This Row],[NPDES ID2]],Combined_Sheet__Major_Only___2[[NPDES ID2]:[ECHO BFR]],3,FALSE)</f>
        <v>IA</v>
      </c>
      <c r="AW1183" t="s">
        <v>12181</v>
      </c>
      <c r="AX1183" t="str">
        <f>VLOOKUP(Sheet1[[#This Row],[NPDES ID2]],Combined_Sheet__Major_Only___2[[NPDES ID2]:[ECHO BFR]],27,FALSE)</f>
        <v>methaneBioCaptureRecover</v>
      </c>
      <c r="AY1183" t="str">
        <f>VLOOKUP(Sheet1[[#This Row],[NPDES ID2]],Combined_Sheet__Major_Only___2[[NPDES ID2]:[ECHO BFR]],28,FALSE)</f>
        <v>-</v>
      </c>
      <c r="AZ1183" t="str">
        <f>VLOOKUP(Sheet1[[#This Row],[NPDES ID2]],Combined_Sheet__Major_Only___2[[NPDES ID2]:[ECHO BFR]],29,FALSE)</f>
        <v>thickening, sludgeLagoon</v>
      </c>
      <c r="BA1183">
        <f>VLOOKUP(Sheet1[[#This Row],[NPDES ID2]],Combined_Sheet__Major_Only___2[[NPDES ID2]:[ECHO BFR]],17,FALSE)</f>
        <v>43.374160000000003</v>
      </c>
      <c r="BB1183">
        <f>VLOOKUP(Sheet1[[#This Row],[NPDES ID2]],Combined_Sheet__Major_Only___2[[NPDES ID2]:[ECHO BFR]],18,FALSE)</f>
        <v>-94.815690000000004</v>
      </c>
      <c r="BC1183" t="str">
        <f>IF(ISNUMBER(SEARCH("aerobic",$AW1183)),"aerobic","")</f>
        <v/>
      </c>
      <c r="BD1183" t="str">
        <f>IF(ISNUMBER(SEARCH("anaer",$AW1183)),"anaer","")</f>
        <v>anaer</v>
      </c>
      <c r="BE1183" t="str">
        <f>IF(ISNUMBER(SEARCH("thickening",$AZ1183)),"thickening","")</f>
        <v>thickening</v>
      </c>
      <c r="BF1183" s="3" t="str">
        <f>IF(ISNUMBER(SEARCH("airDry",$AW1183)),"airDry","")</f>
        <v/>
      </c>
      <c r="BG1183" s="3" t="str">
        <f>IF(ISNUMBER(SEARCH("heatDry",$AY1183)),"heatDry","")</f>
        <v/>
      </c>
      <c r="BH1183" s="3" t="str">
        <f>IF(AND(ISNUMBER(SEARCH("aerobic",$AW1183)),ISNUMBER(SEARCH("anaer",$AW1183))),"Combined Aer and Anaer.","")</f>
        <v/>
      </c>
    </row>
    <row r="1184" spans="1:60" x14ac:dyDescent="0.3">
      <c r="A1184" s="4">
        <v>1182</v>
      </c>
      <c r="B1184" t="s">
        <v>5671</v>
      </c>
      <c r="C1184">
        <v>262</v>
      </c>
      <c r="D1184">
        <v>529.24457078659714</v>
      </c>
      <c r="E1184">
        <v>531.35763589694943</v>
      </c>
      <c r="F1184">
        <v>397.61022907282972</v>
      </c>
      <c r="G1184">
        <v>661.68027915812081</v>
      </c>
      <c r="H1184">
        <v>-77.238834340126218</v>
      </c>
      <c r="I1184">
        <v>-78.290088101228037</v>
      </c>
      <c r="J1184">
        <v>-90.728527604456701</v>
      </c>
      <c r="K1184">
        <v>-62.476071169429837</v>
      </c>
      <c r="L1184">
        <v>158.8056137568565</v>
      </c>
      <c r="M1184">
        <v>157.99183827008619</v>
      </c>
      <c r="N1184">
        <v>155.0430292471915</v>
      </c>
      <c r="O1184">
        <v>165.00519165345401</v>
      </c>
      <c r="P1184">
        <v>6.1991900553595949</v>
      </c>
      <c r="Q1184">
        <v>6.2505368723391372</v>
      </c>
      <c r="R1184">
        <v>5.1130521963380149</v>
      </c>
      <c r="S1184">
        <v>7.1269175888349396</v>
      </c>
      <c r="T1184">
        <v>187.14625528973099</v>
      </c>
      <c r="U1184">
        <v>187.1459636351554</v>
      </c>
      <c r="V1184">
        <v>187.02108860413381</v>
      </c>
      <c r="W1184">
        <v>187.27022062715491</v>
      </c>
      <c r="X1184">
        <v>13899.635901338421</v>
      </c>
      <c r="Y1184">
        <v>13959.54972812744</v>
      </c>
      <c r="Z1184">
        <v>13380.56742283856</v>
      </c>
      <c r="AA1184">
        <v>14231.19909690209</v>
      </c>
      <c r="AB1184">
        <v>2276.475390093809</v>
      </c>
      <c r="AC1184">
        <v>2261.4443652763489</v>
      </c>
      <c r="AD1184">
        <v>1956.2726100254361</v>
      </c>
      <c r="AE1184">
        <v>2681.985149733212</v>
      </c>
      <c r="AF1184">
        <v>59.40217365972719</v>
      </c>
      <c r="AG1184">
        <v>59.097618750507138</v>
      </c>
      <c r="AH1184">
        <v>57.995619492860882</v>
      </c>
      <c r="AI1184">
        <v>61.719814989709597</v>
      </c>
      <c r="AJ1184">
        <v>0.50212299763323798</v>
      </c>
      <c r="AK1184">
        <v>0.50212291245403828</v>
      </c>
      <c r="AL1184">
        <v>0.5021109912437145</v>
      </c>
      <c r="AM1184">
        <v>0.50213505408700443</v>
      </c>
      <c r="AN1184">
        <v>0.98642019428071881</v>
      </c>
      <c r="AO1184">
        <v>0.98642019428071848</v>
      </c>
      <c r="AP1184">
        <v>0.98642019428071848</v>
      </c>
      <c r="AQ1184">
        <v>0.98642019428071848</v>
      </c>
      <c r="AR1184">
        <v>13.60849056673581</v>
      </c>
      <c r="AS1184">
        <v>13.608490566735821</v>
      </c>
      <c r="AT1184">
        <v>13.608490566735821</v>
      </c>
      <c r="AU1184">
        <v>13.608490566735821</v>
      </c>
      <c r="AV1184" t="str">
        <f>VLOOKUP(Sheet1[[#This Row],[NPDES ID2]],Combined_Sheet__Major_Only___2[[NPDES ID2]:[ECHO BFR]],3,FALSE)</f>
        <v>NC</v>
      </c>
      <c r="AW1184" t="s">
        <v>41</v>
      </c>
      <c r="AX1184" t="str">
        <f>VLOOKUP(Sheet1[[#This Row],[NPDES ID2]],Combined_Sheet__Major_Only___2[[NPDES ID2]:[ECHO BFR]],27,FALSE)</f>
        <v>-</v>
      </c>
      <c r="AY1184" t="str">
        <f>VLOOKUP(Sheet1[[#This Row],[NPDES ID2]],Combined_Sheet__Major_Only___2[[NPDES ID2]:[ECHO BFR]],28,FALSE)</f>
        <v>-</v>
      </c>
      <c r="AZ1184" t="str">
        <f>VLOOKUP(Sheet1[[#This Row],[NPDES ID2]],Combined_Sheet__Major_Only___2[[NPDES ID2]:[ECHO BFR]],29,FALSE)</f>
        <v>-</v>
      </c>
      <c r="BA1184">
        <f>VLOOKUP(Sheet1[[#This Row],[NPDES ID2]],Combined_Sheet__Major_Only___2[[NPDES ID2]:[ECHO BFR]],17,FALSE)</f>
        <v>35.281680999999999</v>
      </c>
      <c r="BB1184">
        <f>VLOOKUP(Sheet1[[#This Row],[NPDES ID2]],Combined_Sheet__Major_Only___2[[NPDES ID2]:[ECHO BFR]],18,FALSE)</f>
        <v>-81.016193000000001</v>
      </c>
      <c r="BC1184" t="str">
        <f>IF(ISNUMBER(SEARCH("aerobic",$AW1184)),"aerobic","")</f>
        <v>aerobic</v>
      </c>
      <c r="BD1184" t="str">
        <f>IF(ISNUMBER(SEARCH("anaer",$AW1184)),"anaer","")</f>
        <v/>
      </c>
      <c r="BE1184" t="str">
        <f>IF(ISNUMBER(SEARCH("thickening",$AZ1184)),"thickening","")</f>
        <v/>
      </c>
      <c r="BF1184" s="2" t="str">
        <f>IF(ISNUMBER(SEARCH("airDry",$AW1184)),"airDry","")</f>
        <v/>
      </c>
      <c r="BG1184" s="2" t="str">
        <f>IF(ISNUMBER(SEARCH("heatDry",$AY1184)),"heatDry","")</f>
        <v/>
      </c>
      <c r="BH1184" s="2" t="str">
        <f>IF(AND(ISNUMBER(SEARCH("aerobic",$AW1184)),ISNUMBER(SEARCH("anaer",$AW1184))),"Combined Aer and Anaer.","")</f>
        <v/>
      </c>
    </row>
    <row r="1185" spans="1:60" x14ac:dyDescent="0.3">
      <c r="A1185" s="4">
        <v>1183</v>
      </c>
      <c r="B1185" t="s">
        <v>5676</v>
      </c>
      <c r="C1185">
        <v>261</v>
      </c>
      <c r="D1185">
        <v>498.44798969397101</v>
      </c>
      <c r="E1185">
        <v>499.70558840559539</v>
      </c>
      <c r="F1185">
        <v>375.24431015479632</v>
      </c>
      <c r="G1185">
        <v>623.8921995769648</v>
      </c>
      <c r="H1185">
        <v>-76.993383352122436</v>
      </c>
      <c r="I1185">
        <v>-78.267259134467167</v>
      </c>
      <c r="J1185">
        <v>-91.32251937810905</v>
      </c>
      <c r="K1185">
        <v>-61.380352293664998</v>
      </c>
      <c r="L1185">
        <v>168.436197881488</v>
      </c>
      <c r="M1185">
        <v>167.70181637476341</v>
      </c>
      <c r="N1185">
        <v>165.04147081338829</v>
      </c>
      <c r="O1185">
        <v>174.0294508294761</v>
      </c>
      <c r="P1185">
        <v>6.1568910713621001</v>
      </c>
      <c r="Q1185">
        <v>6.2219159830567907</v>
      </c>
      <c r="R1185">
        <v>5.0162529350265226</v>
      </c>
      <c r="S1185">
        <v>7.0470128642238716</v>
      </c>
      <c r="T1185">
        <v>3.8758577964543339</v>
      </c>
      <c r="U1185">
        <v>3.8758489773657301</v>
      </c>
      <c r="V1185">
        <v>3.8720729901015889</v>
      </c>
      <c r="W1185">
        <v>3.8796062762863581</v>
      </c>
      <c r="X1185">
        <v>270.34086720798882</v>
      </c>
      <c r="Y1185">
        <v>271.29395564707511</v>
      </c>
      <c r="Z1185">
        <v>261.81996165553318</v>
      </c>
      <c r="AA1185">
        <v>275.81444982980781</v>
      </c>
      <c r="AB1185">
        <v>48.219224038940609</v>
      </c>
      <c r="AC1185">
        <v>47.815827914028873</v>
      </c>
      <c r="AD1185">
        <v>40.940645945149917</v>
      </c>
      <c r="AE1185">
        <v>57.465279545558211</v>
      </c>
      <c r="AF1185">
        <v>63.244672810099992</v>
      </c>
      <c r="AG1185">
        <v>62.968883826488401</v>
      </c>
      <c r="AH1185">
        <v>61.970248208286129</v>
      </c>
      <c r="AI1185">
        <v>65.344475849515675</v>
      </c>
      <c r="AJ1185">
        <v>0.54903397414110999</v>
      </c>
      <c r="AK1185">
        <v>0.54903395066980387</v>
      </c>
      <c r="AL1185">
        <v>0.54903066219615326</v>
      </c>
      <c r="AM1185">
        <v>0.54903729982717764</v>
      </c>
      <c r="AN1185">
        <v>0.65866340914002752</v>
      </c>
      <c r="AO1185">
        <v>0.6586634091400273</v>
      </c>
      <c r="AP1185">
        <v>0.6586634091400273</v>
      </c>
      <c r="AQ1185">
        <v>0.6586634091400273</v>
      </c>
      <c r="AR1185">
        <v>13.78125996166578</v>
      </c>
      <c r="AS1185">
        <v>13.781259961665789</v>
      </c>
      <c r="AT1185">
        <v>13.781259961665789</v>
      </c>
      <c r="AU1185">
        <v>13.781259961665789</v>
      </c>
      <c r="AV1185" t="str">
        <f>VLOOKUP(Sheet1[[#This Row],[NPDES ID2]],Combined_Sheet__Major_Only___2[[NPDES ID2]:[ECHO BFR]],3,FALSE)</f>
        <v>MT</v>
      </c>
      <c r="AW1185" t="s">
        <v>12183</v>
      </c>
      <c r="AX1185" t="str">
        <f>VLOOKUP(Sheet1[[#This Row],[NPDES ID2]],Combined_Sheet__Major_Only___2[[NPDES ID2]:[ECHO BFR]],27,FALSE)</f>
        <v>methaneBioCaptureRecover</v>
      </c>
      <c r="AY1185" t="str">
        <f>VLOOKUP(Sheet1[[#This Row],[NPDES ID2]],Combined_Sheet__Major_Only___2[[NPDES ID2]:[ECHO BFR]],28,FALSE)</f>
        <v>-</v>
      </c>
      <c r="AZ1185" t="str">
        <f>VLOOKUP(Sheet1[[#This Row],[NPDES ID2]],Combined_Sheet__Major_Only___2[[NPDES ID2]:[ECHO BFR]],29,FALSE)</f>
        <v>preliminaryOps, thickening</v>
      </c>
      <c r="BA1185">
        <f>VLOOKUP(Sheet1[[#This Row],[NPDES ID2]],Combined_Sheet__Major_Only___2[[NPDES ID2]:[ECHO BFR]],17,FALSE)</f>
        <v>45.658479999999997</v>
      </c>
      <c r="BB1185">
        <f>VLOOKUP(Sheet1[[#This Row],[NPDES ID2]],Combined_Sheet__Major_Only___2[[NPDES ID2]:[ECHO BFR]],18,FALSE)</f>
        <v>-108.75218</v>
      </c>
      <c r="BC1185" t="str">
        <f>IF(ISNUMBER(SEARCH("aerobic",$AW1185)),"aerobic","")</f>
        <v/>
      </c>
      <c r="BD1185" t="str">
        <f>IF(ISNUMBER(SEARCH("anaer",$AW1185)),"anaer","")</f>
        <v>anaer</v>
      </c>
      <c r="BE1185" t="str">
        <f>IF(ISNUMBER(SEARCH("thickening",$AZ1185)),"thickening","")</f>
        <v>thickening</v>
      </c>
      <c r="BF1185" s="3" t="str">
        <f>IF(ISNUMBER(SEARCH("airDry",$AW1185)),"airDry","")</f>
        <v>airDry</v>
      </c>
      <c r="BG1185" s="3" t="str">
        <f>IF(ISNUMBER(SEARCH("heatDry",$AY1185)),"heatDry","")</f>
        <v/>
      </c>
      <c r="BH1185" s="3" t="str">
        <f>IF(AND(ISNUMBER(SEARCH("aerobic",$AW1185)),ISNUMBER(SEARCH("anaer",$AW1185))),"Combined Aer and Anaer.","")</f>
        <v/>
      </c>
    </row>
    <row r="1186" spans="1:60" x14ac:dyDescent="0.3">
      <c r="A1186" s="4">
        <v>1184</v>
      </c>
      <c r="B1186" t="s">
        <v>5679</v>
      </c>
      <c r="C1186">
        <v>260.79000000000002</v>
      </c>
      <c r="D1186">
        <v>486.50382357119668</v>
      </c>
      <c r="E1186">
        <v>487.45492237018379</v>
      </c>
      <c r="F1186">
        <v>366.54659840804533</v>
      </c>
      <c r="G1186">
        <v>609.57459362204611</v>
      </c>
      <c r="H1186">
        <v>-76.816757220262957</v>
      </c>
      <c r="I1186">
        <v>-78.059922576809583</v>
      </c>
      <c r="J1186">
        <v>-90.971443499259522</v>
      </c>
      <c r="K1186">
        <v>-60.588802058948481</v>
      </c>
      <c r="L1186">
        <v>172.5299380634705</v>
      </c>
      <c r="M1186">
        <v>171.8278216151696</v>
      </c>
      <c r="N1186">
        <v>169.28385805043271</v>
      </c>
      <c r="O1186">
        <v>177.87841046397949</v>
      </c>
      <c r="P1186">
        <v>6.1439002013192328</v>
      </c>
      <c r="Q1186">
        <v>6.219622005855884</v>
      </c>
      <c r="R1186">
        <v>4.983004651738864</v>
      </c>
      <c r="S1186">
        <v>7.0463589182690223</v>
      </c>
      <c r="T1186">
        <v>111.7238456924089</v>
      </c>
      <c r="U1186">
        <v>111.72367043488509</v>
      </c>
      <c r="V1186">
        <v>111.64863204854289</v>
      </c>
      <c r="W1186">
        <v>111.79833743672761</v>
      </c>
      <c r="X1186">
        <v>7601.4253205276864</v>
      </c>
      <c r="Y1186">
        <v>7627.4122974642096</v>
      </c>
      <c r="Z1186">
        <v>7375.7314033410621</v>
      </c>
      <c r="AA1186">
        <v>7745.1420712467834</v>
      </c>
      <c r="AB1186">
        <v>1247.733069456207</v>
      </c>
      <c r="AC1186">
        <v>1239.2191643279259</v>
      </c>
      <c r="AD1186">
        <v>1073.6843885042219</v>
      </c>
      <c r="AE1186">
        <v>1466.3999301792601</v>
      </c>
      <c r="AF1186">
        <v>64.834679685865552</v>
      </c>
      <c r="AG1186">
        <v>64.570718613855462</v>
      </c>
      <c r="AH1186">
        <v>63.615469362903013</v>
      </c>
      <c r="AI1186">
        <v>66.843603606245139</v>
      </c>
      <c r="AJ1186">
        <v>0.5684632210677022</v>
      </c>
      <c r="AK1186">
        <v>0.56846315713888274</v>
      </c>
      <c r="AL1186">
        <v>0.5684542056509555</v>
      </c>
      <c r="AM1186">
        <v>0.56847227399229827</v>
      </c>
      <c r="AN1186">
        <v>0.97754796905735075</v>
      </c>
      <c r="AO1186">
        <v>0.97754796905735053</v>
      </c>
      <c r="AP1186">
        <v>0.97754796905735053</v>
      </c>
      <c r="AQ1186">
        <v>0.97754796905735053</v>
      </c>
      <c r="AR1186">
        <v>14.833814582401001</v>
      </c>
      <c r="AS1186">
        <v>14.833814582401001</v>
      </c>
      <c r="AT1186">
        <v>14.833814582401001</v>
      </c>
      <c r="AU1186">
        <v>14.833814582401001</v>
      </c>
      <c r="AV1186" t="str">
        <f>VLOOKUP(Sheet1[[#This Row],[NPDES ID2]],Combined_Sheet__Major_Only___2[[NPDES ID2]:[ECHO BFR]],3,FALSE)</f>
        <v>TX</v>
      </c>
      <c r="AW1186" t="s">
        <v>41</v>
      </c>
      <c r="AX1186" t="str">
        <f>VLOOKUP(Sheet1[[#This Row],[NPDES ID2]],Combined_Sheet__Major_Only___2[[NPDES ID2]:[ECHO BFR]],27,FALSE)</f>
        <v>-</v>
      </c>
      <c r="AY1186" t="str">
        <f>VLOOKUP(Sheet1[[#This Row],[NPDES ID2]],Combined_Sheet__Major_Only___2[[NPDES ID2]:[ECHO BFR]],28,FALSE)</f>
        <v>-</v>
      </c>
      <c r="AZ1186" t="str">
        <f>VLOOKUP(Sheet1[[#This Row],[NPDES ID2]],Combined_Sheet__Major_Only___2[[NPDES ID2]:[ECHO BFR]],29,FALSE)</f>
        <v>thickening</v>
      </c>
      <c r="BA1186">
        <f>VLOOKUP(Sheet1[[#This Row],[NPDES ID2]],Combined_Sheet__Major_Only___2[[NPDES ID2]:[ECHO BFR]],17,FALSE)</f>
        <v>29.695799999999998</v>
      </c>
      <c r="BB1186">
        <f>VLOOKUP(Sheet1[[#This Row],[NPDES ID2]],Combined_Sheet__Major_Only___2[[NPDES ID2]:[ECHO BFR]],18,FALSE)</f>
        <v>-95.877600000000001</v>
      </c>
      <c r="BC1186" t="str">
        <f>IF(ISNUMBER(SEARCH("aerobic",$AW1186)),"aerobic","")</f>
        <v>aerobic</v>
      </c>
      <c r="BD1186" t="str">
        <f>IF(ISNUMBER(SEARCH("anaer",$AW1186)),"anaer","")</f>
        <v/>
      </c>
      <c r="BE1186" t="str">
        <f>IF(ISNUMBER(SEARCH("thickening",$AZ1186)),"thickening","")</f>
        <v>thickening</v>
      </c>
      <c r="BF1186" s="2" t="str">
        <f>IF(ISNUMBER(SEARCH("airDry",$AW1186)),"airDry","")</f>
        <v/>
      </c>
      <c r="BG1186" s="2" t="str">
        <f>IF(ISNUMBER(SEARCH("heatDry",$AY1186)),"heatDry","")</f>
        <v/>
      </c>
      <c r="BH1186" s="2" t="str">
        <f>IF(AND(ISNUMBER(SEARCH("aerobic",$AW1186)),ISNUMBER(SEARCH("anaer",$AW1186))),"Combined Aer and Anaer.","")</f>
        <v/>
      </c>
    </row>
    <row r="1187" spans="1:60" x14ac:dyDescent="0.3">
      <c r="A1187" s="4">
        <v>1185</v>
      </c>
      <c r="B1187" t="s">
        <v>5683</v>
      </c>
      <c r="C1187">
        <v>260.41000000000003</v>
      </c>
      <c r="D1187">
        <v>512.14135530151327</v>
      </c>
      <c r="E1187">
        <v>513.75746800823549</v>
      </c>
      <c r="F1187">
        <v>385.17058212244569</v>
      </c>
      <c r="G1187">
        <v>640.36953182017987</v>
      </c>
      <c r="H1187">
        <v>-77.129261214465899</v>
      </c>
      <c r="I1187">
        <v>-78.354983119460059</v>
      </c>
      <c r="J1187">
        <v>-91.175238704234303</v>
      </c>
      <c r="K1187">
        <v>-61.96847572320992</v>
      </c>
      <c r="L1187">
        <v>163.84699729909161</v>
      </c>
      <c r="M1187">
        <v>163.08284248733469</v>
      </c>
      <c r="N1187">
        <v>160.31467987384141</v>
      </c>
      <c r="O1187">
        <v>169.6669378841743</v>
      </c>
      <c r="P1187">
        <v>6.150786700031766</v>
      </c>
      <c r="Q1187">
        <v>6.2130214156837313</v>
      </c>
      <c r="R1187">
        <v>5.0337910422364889</v>
      </c>
      <c r="S1187">
        <v>7.0517094771100286</v>
      </c>
      <c r="T1187">
        <v>4.2419636349957113</v>
      </c>
      <c r="U1187">
        <v>4.2419542509073889</v>
      </c>
      <c r="V1187">
        <v>4.2379363529606291</v>
      </c>
      <c r="W1187">
        <v>4.2459522632317199</v>
      </c>
      <c r="X1187">
        <v>303.48905956128579</v>
      </c>
      <c r="Y1187">
        <v>304.64071835091829</v>
      </c>
      <c r="Z1187">
        <v>293.2468188097435</v>
      </c>
      <c r="AA1187">
        <v>310.06629885669292</v>
      </c>
      <c r="AB1187">
        <v>46.169822340690637</v>
      </c>
      <c r="AC1187">
        <v>45.917428140414401</v>
      </c>
      <c r="AD1187">
        <v>40.123353250281397</v>
      </c>
      <c r="AE1187">
        <v>53.596668651411719</v>
      </c>
      <c r="AF1187">
        <v>61.660863784091383</v>
      </c>
      <c r="AG1187">
        <v>61.373250180773731</v>
      </c>
      <c r="AH1187">
        <v>60.331746802926411</v>
      </c>
      <c r="AI1187">
        <v>63.850772005959321</v>
      </c>
      <c r="AJ1187">
        <v>0.52969049688982939</v>
      </c>
      <c r="AK1187">
        <v>0.52969047618574938</v>
      </c>
      <c r="AL1187">
        <v>0.52968757532656419</v>
      </c>
      <c r="AM1187">
        <v>0.52969343057276952</v>
      </c>
      <c r="AN1187">
        <v>0.67436361656920429</v>
      </c>
      <c r="AO1187">
        <v>0.67436361656920396</v>
      </c>
      <c r="AP1187">
        <v>0.67436361656920396</v>
      </c>
      <c r="AQ1187">
        <v>0.67436361656920396</v>
      </c>
      <c r="AR1187">
        <v>14.77353895646343</v>
      </c>
      <c r="AS1187">
        <v>14.77353895646344</v>
      </c>
      <c r="AT1187">
        <v>14.77353895646344</v>
      </c>
      <c r="AU1187">
        <v>14.77353895646344</v>
      </c>
      <c r="AV1187" t="str">
        <f>VLOOKUP(Sheet1[[#This Row],[NPDES ID2]],Combined_Sheet__Major_Only___2[[NPDES ID2]:[ECHO BFR]],3,FALSE)</f>
        <v>CA</v>
      </c>
      <c r="AW1187" t="s">
        <v>118</v>
      </c>
      <c r="AX1187" t="str">
        <f>VLOOKUP(Sheet1[[#This Row],[NPDES ID2]],Combined_Sheet__Major_Only___2[[NPDES ID2]:[ECHO BFR]],27,FALSE)</f>
        <v>tempSludgeStore</v>
      </c>
      <c r="AY1187" t="str">
        <f>VLOOKUP(Sheet1[[#This Row],[NPDES ID2]],Combined_Sheet__Major_Only___2[[NPDES ID2]:[ECHO BFR]],28,FALSE)</f>
        <v>-</v>
      </c>
      <c r="AZ1187" t="str">
        <f>VLOOKUP(Sheet1[[#This Row],[NPDES ID2]],Combined_Sheet__Major_Only___2[[NPDES ID2]:[ECHO BFR]],29,FALSE)</f>
        <v>preliminaryOps</v>
      </c>
      <c r="BA1187">
        <f>VLOOKUP(Sheet1[[#This Row],[NPDES ID2]],Combined_Sheet__Major_Only___2[[NPDES ID2]:[ECHO BFR]],17,FALSE)</f>
        <v>33.287859999640098</v>
      </c>
      <c r="BB1187">
        <f>VLOOKUP(Sheet1[[#This Row],[NPDES ID2]],Combined_Sheet__Major_Only___2[[NPDES ID2]:[ECHO BFR]],18,FALSE)</f>
        <v>-117.437310000156</v>
      </c>
      <c r="BC1187" t="str">
        <f>IF(ISNUMBER(SEARCH("aerobic",$AW1187)),"aerobic","")</f>
        <v>aerobic</v>
      </c>
      <c r="BD1187" t="str">
        <f>IF(ISNUMBER(SEARCH("anaer",$AW1187)),"anaer","")</f>
        <v/>
      </c>
      <c r="BE1187" t="str">
        <f>IF(ISNUMBER(SEARCH("thickening",$AZ1187)),"thickening","")</f>
        <v/>
      </c>
      <c r="BF1187" s="3" t="str">
        <f>IF(ISNUMBER(SEARCH("airDry",$AW1187)),"airDry","")</f>
        <v>airDry</v>
      </c>
      <c r="BG1187" s="3" t="str">
        <f>IF(ISNUMBER(SEARCH("heatDry",$AY1187)),"heatDry","")</f>
        <v/>
      </c>
      <c r="BH1187" s="3" t="str">
        <f>IF(AND(ISNUMBER(SEARCH("aerobic",$AW1187)),ISNUMBER(SEARCH("anaer",$AW1187))),"Combined Aer and Anaer.","")</f>
        <v/>
      </c>
    </row>
    <row r="1188" spans="1:60" x14ac:dyDescent="0.3">
      <c r="A1188" s="4">
        <v>1186</v>
      </c>
      <c r="B1188" t="s">
        <v>5688</v>
      </c>
      <c r="C1188">
        <v>260.10000000000002</v>
      </c>
      <c r="D1188">
        <v>504.78400441475588</v>
      </c>
      <c r="E1188">
        <v>506.19933291805353</v>
      </c>
      <c r="F1188">
        <v>379.81993712651899</v>
      </c>
      <c r="G1188">
        <v>631.59556937797083</v>
      </c>
      <c r="H1188">
        <v>-77.023086303886757</v>
      </c>
      <c r="I1188">
        <v>-78.318216344329784</v>
      </c>
      <c r="J1188">
        <v>-91.247534962960216</v>
      </c>
      <c r="K1188">
        <v>-61.610098438918307</v>
      </c>
      <c r="L1188">
        <v>166.18116981461321</v>
      </c>
      <c r="M1188">
        <v>165.43685637483819</v>
      </c>
      <c r="N1188">
        <v>162.74026180120541</v>
      </c>
      <c r="O1188">
        <v>171.85058489625831</v>
      </c>
      <c r="P1188">
        <v>6.1387414075337396</v>
      </c>
      <c r="Q1188">
        <v>6.2032359361410254</v>
      </c>
      <c r="R1188">
        <v>5.0103807424500122</v>
      </c>
      <c r="S1188">
        <v>7.0309228686342689</v>
      </c>
      <c r="T1188">
        <v>58.721858080819267</v>
      </c>
      <c r="U1188">
        <v>58.721764619609438</v>
      </c>
      <c r="V1188">
        <v>58.681748201379897</v>
      </c>
      <c r="W1188">
        <v>58.76158298617257</v>
      </c>
      <c r="X1188">
        <v>4137.1777236066246</v>
      </c>
      <c r="Y1188">
        <v>4152.7438749161092</v>
      </c>
      <c r="Z1188">
        <v>4002.0704255144929</v>
      </c>
      <c r="AA1188">
        <v>4223.3217006578607</v>
      </c>
      <c r="AB1188">
        <v>783.53489871562749</v>
      </c>
      <c r="AC1188">
        <v>775.85028970458347</v>
      </c>
      <c r="AD1188">
        <v>658.58805366255763</v>
      </c>
      <c r="AE1188">
        <v>943.87424334541049</v>
      </c>
      <c r="AF1188">
        <v>62.614255001923318</v>
      </c>
      <c r="AG1188">
        <v>62.333729637749869</v>
      </c>
      <c r="AH1188">
        <v>61.318221914203171</v>
      </c>
      <c r="AI1188">
        <v>64.749708432915185</v>
      </c>
      <c r="AJ1188">
        <v>0.54133328305944184</v>
      </c>
      <c r="AK1188">
        <v>0.54133323850225423</v>
      </c>
      <c r="AL1188">
        <v>0.54132699787719019</v>
      </c>
      <c r="AM1188">
        <v>0.54133959435950862</v>
      </c>
      <c r="AN1188">
        <v>0.95848944259667179</v>
      </c>
      <c r="AO1188">
        <v>0.95848944259667146</v>
      </c>
      <c r="AP1188">
        <v>0.95848944259667146</v>
      </c>
      <c r="AQ1188">
        <v>0.95848944259667146</v>
      </c>
      <c r="AR1188">
        <v>13.186540327505551</v>
      </c>
      <c r="AS1188">
        <v>13.186540327505551</v>
      </c>
      <c r="AT1188">
        <v>13.186540327505551</v>
      </c>
      <c r="AU1188">
        <v>13.186540327505551</v>
      </c>
      <c r="AV1188" t="str">
        <f>VLOOKUP(Sheet1[[#This Row],[NPDES ID2]],Combined_Sheet__Major_Only___2[[NPDES ID2]:[ECHO BFR]],3,FALSE)</f>
        <v>MA</v>
      </c>
      <c r="AW1188" t="s">
        <v>12181</v>
      </c>
      <c r="AX1188" t="str">
        <f>VLOOKUP(Sheet1[[#This Row],[NPDES ID2]],Combined_Sheet__Major_Only___2[[NPDES ID2]:[ECHO BFR]],27,FALSE)</f>
        <v>methaneBioCaptureRecover</v>
      </c>
      <c r="AY1188" t="str">
        <f>VLOOKUP(Sheet1[[#This Row],[NPDES ID2]],Combined_Sheet__Major_Only___2[[NPDES ID2]:[ECHO BFR]],28,FALSE)</f>
        <v>-</v>
      </c>
      <c r="AZ1188" t="str">
        <f>VLOOKUP(Sheet1[[#This Row],[NPDES ID2]],Combined_Sheet__Major_Only___2[[NPDES ID2]:[ECHO BFR]],29,FALSE)</f>
        <v>preliminaryOps, thickening</v>
      </c>
      <c r="BA1188">
        <f>VLOOKUP(Sheet1[[#This Row],[NPDES ID2]],Combined_Sheet__Major_Only___2[[NPDES ID2]:[ECHO BFR]],17,FALSE)</f>
        <v>42.107813999999998</v>
      </c>
      <c r="BB1188">
        <f>VLOOKUP(Sheet1[[#This Row],[NPDES ID2]],Combined_Sheet__Major_Only___2[[NPDES ID2]:[ECHO BFR]],18,FALSE)</f>
        <v>-70.899721</v>
      </c>
      <c r="BC1188" t="str">
        <f>IF(ISNUMBER(SEARCH("aerobic",$AW1188)),"aerobic","")</f>
        <v/>
      </c>
      <c r="BD1188" t="str">
        <f>IF(ISNUMBER(SEARCH("anaer",$AW1188)),"anaer","")</f>
        <v>anaer</v>
      </c>
      <c r="BE1188" t="str">
        <f>IF(ISNUMBER(SEARCH("thickening",$AZ1188)),"thickening","")</f>
        <v>thickening</v>
      </c>
      <c r="BF1188" s="2" t="str">
        <f>IF(ISNUMBER(SEARCH("airDry",$AW1188)),"airDry","")</f>
        <v/>
      </c>
      <c r="BG1188" s="2" t="str">
        <f>IF(ISNUMBER(SEARCH("heatDry",$AY1188)),"heatDry","")</f>
        <v/>
      </c>
      <c r="BH1188" s="2" t="str">
        <f>IF(AND(ISNUMBER(SEARCH("aerobic",$AW1188)),ISNUMBER(SEARCH("anaer",$AW1188))),"Combined Aer and Anaer.","")</f>
        <v/>
      </c>
    </row>
    <row r="1189" spans="1:60" x14ac:dyDescent="0.3">
      <c r="A1189" s="4">
        <v>1187</v>
      </c>
      <c r="B1189" t="s">
        <v>5693</v>
      </c>
      <c r="C1189">
        <v>259.97000000000003</v>
      </c>
      <c r="D1189">
        <v>667.58463218761881</v>
      </c>
      <c r="E1189">
        <v>670.28587516687935</v>
      </c>
      <c r="F1189">
        <v>496.65462446210478</v>
      </c>
      <c r="G1189">
        <v>846.82952682995358</v>
      </c>
      <c r="H1189">
        <v>-78.186221115861116</v>
      </c>
      <c r="I1189">
        <v>-77.618006915614572</v>
      </c>
      <c r="J1189">
        <v>-90.134551020090882</v>
      </c>
      <c r="K1189">
        <v>-66.93786913188616</v>
      </c>
      <c r="L1189">
        <v>125.73623509414151</v>
      </c>
      <c r="M1189">
        <v>124.69179835583699</v>
      </c>
      <c r="N1189">
        <v>120.9080662174582</v>
      </c>
      <c r="O1189">
        <v>133.691324581728</v>
      </c>
      <c r="P1189">
        <v>6.2024929705657623</v>
      </c>
      <c r="Q1189">
        <v>6.1728248545801936</v>
      </c>
      <c r="R1189">
        <v>5.362248457080617</v>
      </c>
      <c r="S1189">
        <v>7.0435915294030362</v>
      </c>
      <c r="T1189">
        <v>46.21453626396724</v>
      </c>
      <c r="U1189">
        <v>46.21446210491699</v>
      </c>
      <c r="V1189">
        <v>46.182710113090756</v>
      </c>
      <c r="W1189">
        <v>46.246056947873562</v>
      </c>
      <c r="X1189">
        <v>4304.3617945836813</v>
      </c>
      <c r="Y1189">
        <v>4333.8902683232373</v>
      </c>
      <c r="Z1189">
        <v>4046.6584905565001</v>
      </c>
      <c r="AA1189">
        <v>4471.5545757362252</v>
      </c>
      <c r="AB1189">
        <v>997.83332275049293</v>
      </c>
      <c r="AC1189">
        <v>974.73022864467589</v>
      </c>
      <c r="AD1189">
        <v>802.2663837605088</v>
      </c>
      <c r="AE1189">
        <v>1294.8148684739231</v>
      </c>
      <c r="AF1189">
        <v>47.399035376449802</v>
      </c>
      <c r="AG1189">
        <v>47.005245697407297</v>
      </c>
      <c r="AH1189">
        <v>45.579310991982453</v>
      </c>
      <c r="AI1189">
        <v>50.397297365854897</v>
      </c>
      <c r="AJ1189">
        <v>0.35607831202420359</v>
      </c>
      <c r="AK1189">
        <v>0.35607827998806851</v>
      </c>
      <c r="AL1189">
        <v>0.35607379333969558</v>
      </c>
      <c r="AM1189">
        <v>0.3560828494916059</v>
      </c>
      <c r="AN1189">
        <v>0.94809159223195039</v>
      </c>
      <c r="AO1189">
        <v>0.94809159223195061</v>
      </c>
      <c r="AP1189">
        <v>0.94809159223195061</v>
      </c>
      <c r="AQ1189">
        <v>0.94809159223195061</v>
      </c>
      <c r="AR1189">
        <v>8.9618896046764807</v>
      </c>
      <c r="AS1189">
        <v>8.9618896046764789</v>
      </c>
      <c r="AT1189">
        <v>8.9618896046764789</v>
      </c>
      <c r="AU1189">
        <v>8.9618896046764789</v>
      </c>
      <c r="AV1189" t="str">
        <f>VLOOKUP(Sheet1[[#This Row],[NPDES ID2]],Combined_Sheet__Major_Only___2[[NPDES ID2]:[ECHO BFR]],3,FALSE)</f>
        <v>MD</v>
      </c>
      <c r="AW1189" t="s">
        <v>54</v>
      </c>
      <c r="AX1189" t="str">
        <f>VLOOKUP(Sheet1[[#This Row],[NPDES ID2]],Combined_Sheet__Major_Only___2[[NPDES ID2]:[ECHO BFR]],27,FALSE)</f>
        <v>-</v>
      </c>
      <c r="AY1189" t="str">
        <f>VLOOKUP(Sheet1[[#This Row],[NPDES ID2]],Combined_Sheet__Major_Only___2[[NPDES ID2]:[ECHO BFR]],28,FALSE)</f>
        <v>-</v>
      </c>
      <c r="AZ1189" t="str">
        <f>VLOOKUP(Sheet1[[#This Row],[NPDES ID2]],Combined_Sheet__Major_Only___2[[NPDES ID2]:[ECHO BFR]],29,FALSE)</f>
        <v>thickening</v>
      </c>
      <c r="BA1189">
        <f>VLOOKUP(Sheet1[[#This Row],[NPDES ID2]],Combined_Sheet__Major_Only___2[[NPDES ID2]:[ECHO BFR]],17,FALSE)</f>
        <v>38.529482000000002</v>
      </c>
      <c r="BB1189">
        <f>VLOOKUP(Sheet1[[#This Row],[NPDES ID2]],Combined_Sheet__Major_Only___2[[NPDES ID2]:[ECHO BFR]],18,FALSE)</f>
        <v>-76.985787000000002</v>
      </c>
      <c r="BC1189" t="str">
        <f>IF(ISNUMBER(SEARCH("aerobic",$AW1189)),"aerobic","")</f>
        <v/>
      </c>
      <c r="BD1189" t="str">
        <f>IF(ISNUMBER(SEARCH("anaer",$AW1189)),"anaer","")</f>
        <v/>
      </c>
      <c r="BE1189" t="str">
        <f>IF(ISNUMBER(SEARCH("thickening",$AZ1189)),"thickening","")</f>
        <v>thickening</v>
      </c>
      <c r="BF1189" s="3" t="str">
        <f>IF(ISNUMBER(SEARCH("airDry",$AW1189)),"airDry","")</f>
        <v/>
      </c>
      <c r="BG1189" s="3" t="str">
        <f>IF(ISNUMBER(SEARCH("heatDry",$AY1189)),"heatDry","")</f>
        <v/>
      </c>
      <c r="BH1189" s="3" t="str">
        <f>IF(AND(ISNUMBER(SEARCH("aerobic",$AW1189)),ISNUMBER(SEARCH("anaer",$AW1189))),"Combined Aer and Anaer.","")</f>
        <v/>
      </c>
    </row>
    <row r="1190" spans="1:60" x14ac:dyDescent="0.3">
      <c r="A1190" s="4">
        <v>1188</v>
      </c>
      <c r="B1190" t="s">
        <v>5698</v>
      </c>
      <c r="C1190">
        <v>257.34100000000001</v>
      </c>
      <c r="D1190">
        <v>538.07112527928712</v>
      </c>
      <c r="E1190">
        <v>540.38273374781215</v>
      </c>
      <c r="F1190">
        <v>403.85487427486919</v>
      </c>
      <c r="G1190">
        <v>673.7170896873273</v>
      </c>
      <c r="H1190">
        <v>-77.303198858475284</v>
      </c>
      <c r="I1190">
        <v>-78.341767124507882</v>
      </c>
      <c r="J1190">
        <v>-90.795028821856747</v>
      </c>
      <c r="K1190">
        <v>-62.592157049941846</v>
      </c>
      <c r="L1190">
        <v>155.50448159284329</v>
      </c>
      <c r="M1190">
        <v>154.70153157077959</v>
      </c>
      <c r="N1190">
        <v>151.79252867730921</v>
      </c>
      <c r="O1190">
        <v>161.62047720384291</v>
      </c>
      <c r="P1190">
        <v>6.0898926719808939</v>
      </c>
      <c r="Q1190">
        <v>6.1415391071449754</v>
      </c>
      <c r="R1190">
        <v>5.0279917501907212</v>
      </c>
      <c r="S1190">
        <v>7.0035377865878559</v>
      </c>
      <c r="T1190">
        <v>63.757105198442687</v>
      </c>
      <c r="U1190">
        <v>63.757003966493073</v>
      </c>
      <c r="V1190">
        <v>63.713660422773728</v>
      </c>
      <c r="W1190">
        <v>63.800132991736213</v>
      </c>
      <c r="X1190">
        <v>4749.8963812062148</v>
      </c>
      <c r="Y1190">
        <v>4770.4912295710492</v>
      </c>
      <c r="Z1190">
        <v>4571.2620122390472</v>
      </c>
      <c r="AA1190">
        <v>4864.0520701910018</v>
      </c>
      <c r="AB1190">
        <v>849.14580037616918</v>
      </c>
      <c r="AC1190">
        <v>842.15775219651573</v>
      </c>
      <c r="AD1190">
        <v>719.77378556936719</v>
      </c>
      <c r="AE1190">
        <v>1016.059865599159</v>
      </c>
      <c r="AF1190">
        <v>59.219663631555441</v>
      </c>
      <c r="AG1190">
        <v>58.913802317207029</v>
      </c>
      <c r="AH1190">
        <v>57.806503167671579</v>
      </c>
      <c r="AI1190">
        <v>61.548093276164458</v>
      </c>
      <c r="AJ1190">
        <v>0.49989644661637223</v>
      </c>
      <c r="AK1190">
        <v>0.49989640363726162</v>
      </c>
      <c r="AL1190">
        <v>0.49989038422418869</v>
      </c>
      <c r="AM1190">
        <v>0.49990253420422798</v>
      </c>
      <c r="AN1190">
        <v>0.96158713981765098</v>
      </c>
      <c r="AO1190">
        <v>0.96158713981765109</v>
      </c>
      <c r="AP1190">
        <v>0.96158713981765109</v>
      </c>
      <c r="AQ1190">
        <v>0.96158713981765109</v>
      </c>
      <c r="AR1190">
        <v>12.88701249681321</v>
      </c>
      <c r="AS1190">
        <v>12.88701249681321</v>
      </c>
      <c r="AT1190">
        <v>12.88701249681321</v>
      </c>
      <c r="AU1190">
        <v>12.88701249681321</v>
      </c>
      <c r="AV1190" t="str">
        <f>VLOOKUP(Sheet1[[#This Row],[NPDES ID2]],Combined_Sheet__Major_Only___2[[NPDES ID2]:[ECHO BFR]],3,FALSE)</f>
        <v>UT</v>
      </c>
      <c r="AW1190" t="s">
        <v>12181</v>
      </c>
      <c r="AX1190" t="str">
        <f>VLOOKUP(Sheet1[[#This Row],[NPDES ID2]],Combined_Sheet__Major_Only___2[[NPDES ID2]:[ECHO BFR]],27,FALSE)</f>
        <v>-</v>
      </c>
      <c r="AY1190" t="str">
        <f>VLOOKUP(Sheet1[[#This Row],[NPDES ID2]],Combined_Sheet__Major_Only___2[[NPDES ID2]:[ECHO BFR]],28,FALSE)</f>
        <v>-</v>
      </c>
      <c r="AZ1190" t="str">
        <f>VLOOKUP(Sheet1[[#This Row],[NPDES ID2]],Combined_Sheet__Major_Only___2[[NPDES ID2]:[ECHO BFR]],29,FALSE)</f>
        <v>thickening</v>
      </c>
      <c r="BA1190">
        <f>VLOOKUP(Sheet1[[#This Row],[NPDES ID2]],Combined_Sheet__Major_Only___2[[NPDES ID2]:[ECHO BFR]],17,FALSE)</f>
        <v>40.061337000000002</v>
      </c>
      <c r="BB1190">
        <f>VLOOKUP(Sheet1[[#This Row],[NPDES ID2]],Combined_Sheet__Major_Only___2[[NPDES ID2]:[ECHO BFR]],18,FALSE)</f>
        <v>-111.731059</v>
      </c>
      <c r="BC1190" t="str">
        <f>IF(ISNUMBER(SEARCH("aerobic",$AW1190)),"aerobic","")</f>
        <v/>
      </c>
      <c r="BD1190" t="str">
        <f>IF(ISNUMBER(SEARCH("anaer",$AW1190)),"anaer","")</f>
        <v>anaer</v>
      </c>
      <c r="BE1190" t="str">
        <f>IF(ISNUMBER(SEARCH("thickening",$AZ1190)),"thickening","")</f>
        <v>thickening</v>
      </c>
      <c r="BF1190" s="2" t="str">
        <f>IF(ISNUMBER(SEARCH("airDry",$AW1190)),"airDry","")</f>
        <v/>
      </c>
      <c r="BG1190" s="2" t="str">
        <f>IF(ISNUMBER(SEARCH("heatDry",$AY1190)),"heatDry","")</f>
        <v/>
      </c>
      <c r="BH1190" s="2" t="str">
        <f>IF(AND(ISNUMBER(SEARCH("aerobic",$AW1190)),ISNUMBER(SEARCH("anaer",$AW1190))),"Combined Aer and Anaer.","")</f>
        <v/>
      </c>
    </row>
    <row r="1191" spans="1:60" x14ac:dyDescent="0.3">
      <c r="A1191" s="4">
        <v>1189</v>
      </c>
      <c r="B1191" t="s">
        <v>5703</v>
      </c>
      <c r="C1191">
        <v>257.08999999999997</v>
      </c>
      <c r="D1191">
        <v>514.72585271112246</v>
      </c>
      <c r="E1191">
        <v>516.37692423367685</v>
      </c>
      <c r="F1191">
        <v>386.94335330819462</v>
      </c>
      <c r="G1191">
        <v>643.87503493059421</v>
      </c>
      <c r="H1191">
        <v>-77.084693415230092</v>
      </c>
      <c r="I1191">
        <v>-78.312527732020015</v>
      </c>
      <c r="J1191">
        <v>-91.171854061140934</v>
      </c>
      <c r="K1191">
        <v>-61.863112957722471</v>
      </c>
      <c r="L1191">
        <v>162.50413011429879</v>
      </c>
      <c r="M1191">
        <v>161.75532405281851</v>
      </c>
      <c r="N1191">
        <v>159.04251896836351</v>
      </c>
      <c r="O1191">
        <v>168.20763901978069</v>
      </c>
      <c r="P1191">
        <v>6.0709585438762641</v>
      </c>
      <c r="Q1191">
        <v>6.132681086662588</v>
      </c>
      <c r="R1191">
        <v>4.9644411613096766</v>
      </c>
      <c r="S1191">
        <v>6.9581497957084828</v>
      </c>
      <c r="T1191">
        <v>57.827930942603608</v>
      </c>
      <c r="U1191">
        <v>57.827838860963652</v>
      </c>
      <c r="V1191">
        <v>57.788413120350953</v>
      </c>
      <c r="W1191">
        <v>57.86706947332717</v>
      </c>
      <c r="X1191">
        <v>4118.2436128455984</v>
      </c>
      <c r="Y1191">
        <v>4134.1859241120819</v>
      </c>
      <c r="Z1191">
        <v>3979.906382084941</v>
      </c>
      <c r="AA1191">
        <v>4206.4814526890477</v>
      </c>
      <c r="AB1191">
        <v>622.29511521553468</v>
      </c>
      <c r="AC1191">
        <v>618.84156769511901</v>
      </c>
      <c r="AD1191">
        <v>541.38562279843859</v>
      </c>
      <c r="AE1191">
        <v>721.64274494290544</v>
      </c>
      <c r="AF1191">
        <v>61.945593667128307</v>
      </c>
      <c r="AG1191">
        <v>61.660081374894901</v>
      </c>
      <c r="AH1191">
        <v>60.626443309211268</v>
      </c>
      <c r="AI1191">
        <v>64.119123896129935</v>
      </c>
      <c r="AJ1191">
        <v>0.53316721349502627</v>
      </c>
      <c r="AK1191">
        <v>0.53316717391833546</v>
      </c>
      <c r="AL1191">
        <v>0.53316163047299225</v>
      </c>
      <c r="AM1191">
        <v>0.53317281970966268</v>
      </c>
      <c r="AN1191">
        <v>0.9578865154612265</v>
      </c>
      <c r="AO1191">
        <v>0.95788651546122661</v>
      </c>
      <c r="AP1191">
        <v>0.95788651546122661</v>
      </c>
      <c r="AQ1191">
        <v>0.95788651546122661</v>
      </c>
      <c r="AR1191">
        <v>14.90374571624521</v>
      </c>
      <c r="AS1191">
        <v>14.90374571624521</v>
      </c>
      <c r="AT1191">
        <v>14.90374571624521</v>
      </c>
      <c r="AU1191">
        <v>14.90374571624521</v>
      </c>
      <c r="AV1191" t="str">
        <f>VLOOKUP(Sheet1[[#This Row],[NPDES ID2]],Combined_Sheet__Major_Only___2[[NPDES ID2]:[ECHO BFR]],3,FALSE)</f>
        <v>PA</v>
      </c>
      <c r="AW1191" t="s">
        <v>12181</v>
      </c>
      <c r="AX1191" t="str">
        <f>VLOOKUP(Sheet1[[#This Row],[NPDES ID2]],Combined_Sheet__Major_Only___2[[NPDES ID2]:[ECHO BFR]],27,FALSE)</f>
        <v>-</v>
      </c>
      <c r="AY1191" t="str">
        <f>VLOOKUP(Sheet1[[#This Row],[NPDES ID2]],Combined_Sheet__Major_Only___2[[NPDES ID2]:[ECHO BFR]],28,FALSE)</f>
        <v>-</v>
      </c>
      <c r="AZ1191" t="str">
        <f>VLOOKUP(Sheet1[[#This Row],[NPDES ID2]],Combined_Sheet__Major_Only___2[[NPDES ID2]:[ECHO BFR]],29,FALSE)</f>
        <v>preliminaryOps, thickening</v>
      </c>
      <c r="BA1191">
        <f>VLOOKUP(Sheet1[[#This Row],[NPDES ID2]],Combined_Sheet__Major_Only___2[[NPDES ID2]:[ECHO BFR]],17,FALSE)</f>
        <v>40.582188000000002</v>
      </c>
      <c r="BB1191">
        <f>VLOOKUP(Sheet1[[#This Row],[NPDES ID2]],Combined_Sheet__Major_Only___2[[NPDES ID2]:[ECHO BFR]],18,FALSE)</f>
        <v>-79.161479</v>
      </c>
      <c r="BC1191" t="str">
        <f>IF(ISNUMBER(SEARCH("aerobic",$AW1191)),"aerobic","")</f>
        <v/>
      </c>
      <c r="BD1191" t="str">
        <f>IF(ISNUMBER(SEARCH("anaer",$AW1191)),"anaer","")</f>
        <v>anaer</v>
      </c>
      <c r="BE1191" t="str">
        <f>IF(ISNUMBER(SEARCH("thickening",$AZ1191)),"thickening","")</f>
        <v>thickening</v>
      </c>
      <c r="BF1191" s="3" t="str">
        <f>IF(ISNUMBER(SEARCH("airDry",$AW1191)),"airDry","")</f>
        <v/>
      </c>
      <c r="BG1191" s="3" t="str">
        <f>IF(ISNUMBER(SEARCH("heatDry",$AY1191)),"heatDry","")</f>
        <v/>
      </c>
      <c r="BH1191" s="3" t="str">
        <f>IF(AND(ISNUMBER(SEARCH("aerobic",$AW1191)),ISNUMBER(SEARCH("anaer",$AW1191))),"Combined Aer and Anaer.","")</f>
        <v/>
      </c>
    </row>
    <row r="1192" spans="1:60" x14ac:dyDescent="0.3">
      <c r="A1192" s="4">
        <v>1190</v>
      </c>
      <c r="B1192" t="s">
        <v>5707</v>
      </c>
      <c r="C1192">
        <v>255.27</v>
      </c>
      <c r="D1192">
        <v>637.92419377679789</v>
      </c>
      <c r="E1192">
        <v>641.18127267007412</v>
      </c>
      <c r="F1192">
        <v>475.46038148856758</v>
      </c>
      <c r="G1192">
        <v>807.10357578089872</v>
      </c>
      <c r="H1192">
        <v>-78.007555675457155</v>
      </c>
      <c r="I1192">
        <v>-77.822657247857592</v>
      </c>
      <c r="J1192">
        <v>-90.551397174835628</v>
      </c>
      <c r="K1192">
        <v>-65.579277818052674</v>
      </c>
      <c r="L1192">
        <v>130.96107717694389</v>
      </c>
      <c r="M1192">
        <v>129.99114648213839</v>
      </c>
      <c r="N1192">
        <v>126.4775046902959</v>
      </c>
      <c r="O1192">
        <v>138.34834703155369</v>
      </c>
      <c r="P1192">
        <v>6.079612420466642</v>
      </c>
      <c r="Q1192">
        <v>6.0586951547184498</v>
      </c>
      <c r="R1192">
        <v>5.1798810841199678</v>
      </c>
      <c r="S1192">
        <v>6.9020966184980272</v>
      </c>
      <c r="T1192">
        <v>3.889100212493604</v>
      </c>
      <c r="U1192">
        <v>3.8890913729683931</v>
      </c>
      <c r="V1192">
        <v>3.885306635551792</v>
      </c>
      <c r="W1192">
        <v>3.8928573787346989</v>
      </c>
      <c r="X1192">
        <v>341.41400609394458</v>
      </c>
      <c r="Y1192">
        <v>343.45637981017461</v>
      </c>
      <c r="Z1192">
        <v>323.21512483959123</v>
      </c>
      <c r="AA1192">
        <v>353.22077242626369</v>
      </c>
      <c r="AB1192">
        <v>84.268879513066167</v>
      </c>
      <c r="AC1192">
        <v>82.209481610606858</v>
      </c>
      <c r="AD1192">
        <v>67.024954621799054</v>
      </c>
      <c r="AE1192">
        <v>111.1460428256279</v>
      </c>
      <c r="AF1192">
        <v>50.277377001766723</v>
      </c>
      <c r="AG1192">
        <v>49.904963856014923</v>
      </c>
      <c r="AH1192">
        <v>48.556336597904817</v>
      </c>
      <c r="AI1192">
        <v>53.113026136504089</v>
      </c>
      <c r="AJ1192">
        <v>0.39101746546579808</v>
      </c>
      <c r="AK1192">
        <v>0.39101744237908248</v>
      </c>
      <c r="AL1192">
        <v>0.39101420823927902</v>
      </c>
      <c r="AM1192">
        <v>0.39102073621512973</v>
      </c>
      <c r="AN1192">
        <v>0.65925764541656207</v>
      </c>
      <c r="AO1192">
        <v>0.65925764541656218</v>
      </c>
      <c r="AP1192">
        <v>0.65925764541656218</v>
      </c>
      <c r="AQ1192">
        <v>0.65925764541656218</v>
      </c>
      <c r="AR1192">
        <v>9.2139147604624672</v>
      </c>
      <c r="AS1192">
        <v>9.2139147604624672</v>
      </c>
      <c r="AT1192">
        <v>9.2139147604624672</v>
      </c>
      <c r="AU1192">
        <v>9.2139147604624672</v>
      </c>
      <c r="AV1192" t="str">
        <f>VLOOKUP(Sheet1[[#This Row],[NPDES ID2]],Combined_Sheet__Major_Only___2[[NPDES ID2]:[ECHO BFR]],3,FALSE)</f>
        <v>TX</v>
      </c>
      <c r="AW1192" t="s">
        <v>1420</v>
      </c>
      <c r="AX1192" t="str">
        <f>VLOOKUP(Sheet1[[#This Row],[NPDES ID2]],Combined_Sheet__Major_Only___2[[NPDES ID2]:[ECHO BFR]],27,FALSE)</f>
        <v>-</v>
      </c>
      <c r="AY1192" t="str">
        <f>VLOOKUP(Sheet1[[#This Row],[NPDES ID2]],Combined_Sheet__Major_Only___2[[NPDES ID2]:[ECHO BFR]],28,FALSE)</f>
        <v>-</v>
      </c>
      <c r="AZ1192" t="str">
        <f>VLOOKUP(Sheet1[[#This Row],[NPDES ID2]],Combined_Sheet__Major_Only___2[[NPDES ID2]:[ECHO BFR]],29,FALSE)</f>
        <v>thickening</v>
      </c>
      <c r="BA1192">
        <f>VLOOKUP(Sheet1[[#This Row],[NPDES ID2]],Combined_Sheet__Major_Only___2[[NPDES ID2]:[ECHO BFR]],17,FALSE)</f>
        <v>32.224513999999999</v>
      </c>
      <c r="BB1192">
        <f>VLOOKUP(Sheet1[[#This Row],[NPDES ID2]],Combined_Sheet__Major_Only___2[[NPDES ID2]:[ECHO BFR]],18,FALSE)</f>
        <v>-95.862696999999997</v>
      </c>
      <c r="BC1192" t="str">
        <f>IF(ISNUMBER(SEARCH("aerobic",$AW1192)),"aerobic","")</f>
        <v/>
      </c>
      <c r="BD1192" t="str">
        <f>IF(ISNUMBER(SEARCH("anaer",$AW1192)),"anaer","")</f>
        <v/>
      </c>
      <c r="BE1192" t="str">
        <f>IF(ISNUMBER(SEARCH("thickening",$AZ1192)),"thickening","")</f>
        <v>thickening</v>
      </c>
      <c r="BF1192" s="2" t="str">
        <f>IF(ISNUMBER(SEARCH("airDry",$AW1192)),"airDry","")</f>
        <v>airDry</v>
      </c>
      <c r="BG1192" s="2" t="str">
        <f>IF(ISNUMBER(SEARCH("heatDry",$AY1192)),"heatDry","")</f>
        <v/>
      </c>
      <c r="BH1192" s="2" t="str">
        <f>IF(AND(ISNUMBER(SEARCH("aerobic",$AW1192)),ISNUMBER(SEARCH("anaer",$AW1192))),"Combined Aer and Anaer.","")</f>
        <v/>
      </c>
    </row>
    <row r="1193" spans="1:60" x14ac:dyDescent="0.3">
      <c r="A1193" s="4">
        <v>1191</v>
      </c>
      <c r="B1193" t="s">
        <v>5711</v>
      </c>
      <c r="C1193">
        <v>255</v>
      </c>
      <c r="D1193">
        <v>527.29348378696204</v>
      </c>
      <c r="E1193">
        <v>529.26826984006254</v>
      </c>
      <c r="F1193">
        <v>395.98687287398172</v>
      </c>
      <c r="G1193">
        <v>659.6840944579742</v>
      </c>
      <c r="H1193">
        <v>-77.148178633258865</v>
      </c>
      <c r="I1193">
        <v>-78.301925134700582</v>
      </c>
      <c r="J1193">
        <v>-90.97881166103204</v>
      </c>
      <c r="K1193">
        <v>-62.12408527501573</v>
      </c>
      <c r="L1193">
        <v>158.31805467025811</v>
      </c>
      <c r="M1193">
        <v>157.5539942649857</v>
      </c>
      <c r="N1193">
        <v>154.78562533414859</v>
      </c>
      <c r="O1193">
        <v>164.13832828435821</v>
      </c>
      <c r="P1193">
        <v>6.0268176324149234</v>
      </c>
      <c r="Q1193">
        <v>6.0817197776960237</v>
      </c>
      <c r="R1193">
        <v>4.9436190366965844</v>
      </c>
      <c r="S1193">
        <v>6.9155457101389866</v>
      </c>
      <c r="T1193">
        <v>112.56614363090171</v>
      </c>
      <c r="U1193">
        <v>112.56596707348579</v>
      </c>
      <c r="V1193">
        <v>112.4903721244018</v>
      </c>
      <c r="W1193">
        <v>112.6411878834963</v>
      </c>
      <c r="X1193">
        <v>8161.7774119499236</v>
      </c>
      <c r="Y1193">
        <v>8194.9112915498226</v>
      </c>
      <c r="Z1193">
        <v>7874.617257091485</v>
      </c>
      <c r="AA1193">
        <v>8345.0249637596844</v>
      </c>
      <c r="AB1193">
        <v>1693.513225575158</v>
      </c>
      <c r="AC1193">
        <v>1673.202417852822</v>
      </c>
      <c r="AD1193">
        <v>1399.4656694088851</v>
      </c>
      <c r="AE1193">
        <v>2079.2628364192551</v>
      </c>
      <c r="AF1193">
        <v>60.844966478122608</v>
      </c>
      <c r="AG1193">
        <v>60.551207327186127</v>
      </c>
      <c r="AH1193">
        <v>59.488008229686073</v>
      </c>
      <c r="AI1193">
        <v>63.080841818981831</v>
      </c>
      <c r="AJ1193">
        <v>0.51972982183807503</v>
      </c>
      <c r="AK1193">
        <v>0.51972975920988085</v>
      </c>
      <c r="AL1193">
        <v>0.51972099044076292</v>
      </c>
      <c r="AM1193">
        <v>0.51973868998930606</v>
      </c>
      <c r="AN1193">
        <v>0.97771059982697905</v>
      </c>
      <c r="AO1193">
        <v>0.97771059982697894</v>
      </c>
      <c r="AP1193">
        <v>0.97771059982697894</v>
      </c>
      <c r="AQ1193">
        <v>0.97771059982697894</v>
      </c>
      <c r="AR1193">
        <v>12.18791847520696</v>
      </c>
      <c r="AS1193">
        <v>12.18791847520696</v>
      </c>
      <c r="AT1193">
        <v>12.18791847520696</v>
      </c>
      <c r="AU1193">
        <v>12.18791847520696</v>
      </c>
      <c r="AV1193" t="str">
        <f>VLOOKUP(Sheet1[[#This Row],[NPDES ID2]],Combined_Sheet__Major_Only___2[[NPDES ID2]:[ECHO BFR]],3,FALSE)</f>
        <v>IL</v>
      </c>
      <c r="AW1193" t="s">
        <v>41</v>
      </c>
      <c r="AX1193" t="str">
        <f>VLOOKUP(Sheet1[[#This Row],[NPDES ID2]],Combined_Sheet__Major_Only___2[[NPDES ID2]:[ECHO BFR]],27,FALSE)</f>
        <v>-</v>
      </c>
      <c r="AY1193" t="str">
        <f>VLOOKUP(Sheet1[[#This Row],[NPDES ID2]],Combined_Sheet__Major_Only___2[[NPDES ID2]:[ECHO BFR]],28,FALSE)</f>
        <v>-</v>
      </c>
      <c r="AZ1193" t="str">
        <f>VLOOKUP(Sheet1[[#This Row],[NPDES ID2]],Combined_Sheet__Major_Only___2[[NPDES ID2]:[ECHO BFR]],29,FALSE)</f>
        <v>thickening</v>
      </c>
      <c r="BA1193">
        <f>VLOOKUP(Sheet1[[#This Row],[NPDES ID2]],Combined_Sheet__Major_Only___2[[NPDES ID2]:[ECHO BFR]],17,FALSE)</f>
        <v>38.510689999999997</v>
      </c>
      <c r="BB1193">
        <f>VLOOKUP(Sheet1[[#This Row],[NPDES ID2]],Combined_Sheet__Major_Only___2[[NPDES ID2]:[ECHO BFR]],18,FALSE)</f>
        <v>-89.150459999999995</v>
      </c>
      <c r="BC1193" t="str">
        <f>IF(ISNUMBER(SEARCH("aerobic",$AW1193)),"aerobic","")</f>
        <v>aerobic</v>
      </c>
      <c r="BD1193" t="str">
        <f>IF(ISNUMBER(SEARCH("anaer",$AW1193)),"anaer","")</f>
        <v/>
      </c>
      <c r="BE1193" t="str">
        <f>IF(ISNUMBER(SEARCH("thickening",$AZ1193)),"thickening","")</f>
        <v>thickening</v>
      </c>
      <c r="BF1193" s="3" t="str">
        <f>IF(ISNUMBER(SEARCH("airDry",$AW1193)),"airDry","")</f>
        <v/>
      </c>
      <c r="BG1193" s="3" t="str">
        <f>IF(ISNUMBER(SEARCH("heatDry",$AY1193)),"heatDry","")</f>
        <v/>
      </c>
      <c r="BH1193" s="3" t="str">
        <f>IF(AND(ISNUMBER(SEARCH("aerobic",$AW1193)),ISNUMBER(SEARCH("anaer",$AW1193))),"Combined Aer and Anaer.","")</f>
        <v/>
      </c>
    </row>
    <row r="1194" spans="1:60" x14ac:dyDescent="0.3">
      <c r="A1194" s="4">
        <v>1192</v>
      </c>
      <c r="B1194" t="s">
        <v>5715</v>
      </c>
      <c r="C1194">
        <v>255</v>
      </c>
      <c r="D1194">
        <v>529.24965530297516</v>
      </c>
      <c r="E1194">
        <v>531.27948712097111</v>
      </c>
      <c r="F1194">
        <v>397.4038572770005</v>
      </c>
      <c r="G1194">
        <v>662.26327228787056</v>
      </c>
      <c r="H1194">
        <v>-77.211341698698291</v>
      </c>
      <c r="I1194">
        <v>-78.33019795958451</v>
      </c>
      <c r="J1194">
        <v>-91.03350282992028</v>
      </c>
      <c r="K1194">
        <v>-62.244835535762313</v>
      </c>
      <c r="L1194">
        <v>157.73400325266439</v>
      </c>
      <c r="M1194">
        <v>156.9655082853244</v>
      </c>
      <c r="N1194">
        <v>154.18158072814811</v>
      </c>
      <c r="O1194">
        <v>163.58708119696399</v>
      </c>
      <c r="P1194">
        <v>6.0279562068179704</v>
      </c>
      <c r="Q1194">
        <v>6.0808497832742194</v>
      </c>
      <c r="R1194">
        <v>4.9477648563960166</v>
      </c>
      <c r="S1194">
        <v>6.9184078973264436</v>
      </c>
      <c r="T1194">
        <v>4.2602087505975774</v>
      </c>
      <c r="U1194">
        <v>4.2601993383521366</v>
      </c>
      <c r="V1194">
        <v>4.2561693846337807</v>
      </c>
      <c r="W1194">
        <v>4.2642093467809126</v>
      </c>
      <c r="X1194">
        <v>310.0386142223399</v>
      </c>
      <c r="Y1194">
        <v>311.26942601439617</v>
      </c>
      <c r="Z1194">
        <v>299.10762295320052</v>
      </c>
      <c r="AA1194">
        <v>317.06073151409481</v>
      </c>
      <c r="AB1194">
        <v>60.058456049022851</v>
      </c>
      <c r="AC1194">
        <v>59.457458936864903</v>
      </c>
      <c r="AD1194">
        <v>50.244213041097993</v>
      </c>
      <c r="AE1194">
        <v>72.76963025938575</v>
      </c>
      <c r="AF1194">
        <v>60.619790129542217</v>
      </c>
      <c r="AG1194">
        <v>60.324400740999216</v>
      </c>
      <c r="AH1194">
        <v>59.25477689676805</v>
      </c>
      <c r="AI1194">
        <v>62.868848790904018</v>
      </c>
      <c r="AJ1194">
        <v>0.51698132211744208</v>
      </c>
      <c r="AK1194">
        <v>0.51698129810478965</v>
      </c>
      <c r="AL1194">
        <v>0.51697793389151714</v>
      </c>
      <c r="AM1194">
        <v>0.51698472440302456</v>
      </c>
      <c r="AN1194">
        <v>0.67510835035641847</v>
      </c>
      <c r="AO1194">
        <v>0.67510835035641803</v>
      </c>
      <c r="AP1194">
        <v>0.67510835035641803</v>
      </c>
      <c r="AQ1194">
        <v>0.67510835035641803</v>
      </c>
      <c r="AR1194">
        <v>12.60673621460109</v>
      </c>
      <c r="AS1194">
        <v>12.60673621460109</v>
      </c>
      <c r="AT1194">
        <v>12.60673621460109</v>
      </c>
      <c r="AU1194">
        <v>12.60673621460109</v>
      </c>
      <c r="AV1194" t="str">
        <f>VLOOKUP(Sheet1[[#This Row],[NPDES ID2]],Combined_Sheet__Major_Only___2[[NPDES ID2]:[ECHO BFR]],3,FALSE)</f>
        <v>TX</v>
      </c>
      <c r="AW1194" t="s">
        <v>118</v>
      </c>
      <c r="AX1194" t="str">
        <f>VLOOKUP(Sheet1[[#This Row],[NPDES ID2]],Combined_Sheet__Major_Only___2[[NPDES ID2]:[ECHO BFR]],27,FALSE)</f>
        <v>-</v>
      </c>
      <c r="AY1194" t="str">
        <f>VLOOKUP(Sheet1[[#This Row],[NPDES ID2]],Combined_Sheet__Major_Only___2[[NPDES ID2]:[ECHO BFR]],28,FALSE)</f>
        <v>-</v>
      </c>
      <c r="AZ1194" t="str">
        <f>VLOOKUP(Sheet1[[#This Row],[NPDES ID2]],Combined_Sheet__Major_Only___2[[NPDES ID2]:[ECHO BFR]],29,FALSE)</f>
        <v>-</v>
      </c>
      <c r="BA1194">
        <f>VLOOKUP(Sheet1[[#This Row],[NPDES ID2]],Combined_Sheet__Major_Only___2[[NPDES ID2]:[ECHO BFR]],17,FALSE)</f>
        <v>27.801670000000001</v>
      </c>
      <c r="BB1194">
        <f>VLOOKUP(Sheet1[[#This Row],[NPDES ID2]],Combined_Sheet__Major_Only___2[[NPDES ID2]:[ECHO BFR]],18,FALSE)</f>
        <v>-97.651129999999995</v>
      </c>
      <c r="BC1194" t="str">
        <f>IF(ISNUMBER(SEARCH("aerobic",$AW1194)),"aerobic","")</f>
        <v>aerobic</v>
      </c>
      <c r="BD1194" t="str">
        <f>IF(ISNUMBER(SEARCH("anaer",$AW1194)),"anaer","")</f>
        <v/>
      </c>
      <c r="BE1194" t="str">
        <f>IF(ISNUMBER(SEARCH("thickening",$AZ1194)),"thickening","")</f>
        <v/>
      </c>
      <c r="BF1194" s="2" t="str">
        <f>IF(ISNUMBER(SEARCH("airDry",$AW1194)),"airDry","")</f>
        <v>airDry</v>
      </c>
      <c r="BG1194" s="2" t="str">
        <f>IF(ISNUMBER(SEARCH("heatDry",$AY1194)),"heatDry","")</f>
        <v/>
      </c>
      <c r="BH1194" s="2" t="str">
        <f>IF(AND(ISNUMBER(SEARCH("aerobic",$AW1194)),ISNUMBER(SEARCH("anaer",$AW1194))),"Combined Aer and Anaer.","")</f>
        <v/>
      </c>
    </row>
    <row r="1195" spans="1:60" x14ac:dyDescent="0.3">
      <c r="A1195" s="4">
        <v>1193</v>
      </c>
      <c r="B1195" t="s">
        <v>5720</v>
      </c>
      <c r="C1195">
        <v>255</v>
      </c>
      <c r="D1195">
        <v>527.34499048316786</v>
      </c>
      <c r="E1195">
        <v>529.32120836491868</v>
      </c>
      <c r="F1195">
        <v>396.02497109934228</v>
      </c>
      <c r="G1195">
        <v>659.75143526150737</v>
      </c>
      <c r="H1195">
        <v>-77.193780182615342</v>
      </c>
      <c r="I1195">
        <v>-78.34646386218165</v>
      </c>
      <c r="J1195">
        <v>-91.06265350224561</v>
      </c>
      <c r="K1195">
        <v>-62.186354078865712</v>
      </c>
      <c r="L1195">
        <v>158.30262314221511</v>
      </c>
      <c r="M1195">
        <v>157.538371274198</v>
      </c>
      <c r="N1195">
        <v>154.76981917604209</v>
      </c>
      <c r="O1195">
        <v>164.12337570989601</v>
      </c>
      <c r="P1195">
        <v>6.026921004222312</v>
      </c>
      <c r="Q1195">
        <v>6.0817635638770851</v>
      </c>
      <c r="R1195">
        <v>4.9438544046705228</v>
      </c>
      <c r="S1195">
        <v>6.9156430708691694</v>
      </c>
      <c r="T1195">
        <v>3.971486504485076</v>
      </c>
      <c r="U1195">
        <v>3.9714775378156708</v>
      </c>
      <c r="V1195">
        <v>3.9676383622502178</v>
      </c>
      <c r="W1195">
        <v>3.9752977123022641</v>
      </c>
      <c r="X1195">
        <v>287.98665690137989</v>
      </c>
      <c r="Y1195">
        <v>289.11649570077958</v>
      </c>
      <c r="Z1195">
        <v>277.93091815189842</v>
      </c>
      <c r="AA1195">
        <v>294.44912687837848</v>
      </c>
      <c r="AB1195">
        <v>54.615595475071338</v>
      </c>
      <c r="AC1195">
        <v>54.096319690275287</v>
      </c>
      <c r="AD1195">
        <v>45.862311359427061</v>
      </c>
      <c r="AE1195">
        <v>65.879413481366541</v>
      </c>
      <c r="AF1195">
        <v>60.838311167465747</v>
      </c>
      <c r="AG1195">
        <v>60.544553239750833</v>
      </c>
      <c r="AH1195">
        <v>59.480833933231793</v>
      </c>
      <c r="AI1195">
        <v>63.074952649037449</v>
      </c>
      <c r="AJ1195">
        <v>0.51964858586345342</v>
      </c>
      <c r="AK1195">
        <v>0.51964856221082756</v>
      </c>
      <c r="AL1195">
        <v>0.51964524841151294</v>
      </c>
      <c r="AM1195">
        <v>0.5196519371638505</v>
      </c>
      <c r="AN1195">
        <v>0.66290864395442672</v>
      </c>
      <c r="AO1195">
        <v>0.66290864395442683</v>
      </c>
      <c r="AP1195">
        <v>0.66290864395442683</v>
      </c>
      <c r="AQ1195">
        <v>0.66290864395442683</v>
      </c>
      <c r="AR1195">
        <v>12.80271452061106</v>
      </c>
      <c r="AS1195">
        <v>12.802714520611071</v>
      </c>
      <c r="AT1195">
        <v>12.802714520611071</v>
      </c>
      <c r="AU1195">
        <v>12.802714520611071</v>
      </c>
      <c r="AV1195" t="str">
        <f>VLOOKUP(Sheet1[[#This Row],[NPDES ID2]],Combined_Sheet__Major_Only___2[[NPDES ID2]:[ECHO BFR]],3,FALSE)</f>
        <v>NM</v>
      </c>
      <c r="AW1195" t="s">
        <v>118</v>
      </c>
      <c r="AX1195" t="str">
        <f>VLOOKUP(Sheet1[[#This Row],[NPDES ID2]],Combined_Sheet__Major_Only___2[[NPDES ID2]:[ECHO BFR]],27,FALSE)</f>
        <v>longTermSludgeStore, tempSludgeStore</v>
      </c>
      <c r="AY1195" t="str">
        <f>VLOOKUP(Sheet1[[#This Row],[NPDES ID2]],Combined_Sheet__Major_Only___2[[NPDES ID2]:[ECHO BFR]],28,FALSE)</f>
        <v>-</v>
      </c>
      <c r="AZ1195" t="str">
        <f>VLOOKUP(Sheet1[[#This Row],[NPDES ID2]],Combined_Sheet__Major_Only___2[[NPDES ID2]:[ECHO BFR]],29,FALSE)</f>
        <v>thickening</v>
      </c>
      <c r="BA1195">
        <f>VLOOKUP(Sheet1[[#This Row],[NPDES ID2]],Combined_Sheet__Major_Only___2[[NPDES ID2]:[ECHO BFR]],17,FALSE)</f>
        <v>33.349440000000001</v>
      </c>
      <c r="BB1195">
        <f>VLOOKUP(Sheet1[[#This Row],[NPDES ID2]],Combined_Sheet__Major_Only___2[[NPDES ID2]:[ECHO BFR]],18,FALSE)</f>
        <v>-105.66195999999999</v>
      </c>
      <c r="BC1195" t="str">
        <f>IF(ISNUMBER(SEARCH("aerobic",$AW1195)),"aerobic","")</f>
        <v>aerobic</v>
      </c>
      <c r="BD1195" t="str">
        <f>IF(ISNUMBER(SEARCH("anaer",$AW1195)),"anaer","")</f>
        <v/>
      </c>
      <c r="BE1195" t="str">
        <f>IF(ISNUMBER(SEARCH("thickening",$AZ1195)),"thickening","")</f>
        <v>thickening</v>
      </c>
      <c r="BF1195" s="3" t="str">
        <f>IF(ISNUMBER(SEARCH("airDry",$AW1195)),"airDry","")</f>
        <v>airDry</v>
      </c>
      <c r="BG1195" s="3" t="str">
        <f>IF(ISNUMBER(SEARCH("heatDry",$AY1195)),"heatDry","")</f>
        <v/>
      </c>
      <c r="BH1195" s="3" t="str">
        <f>IF(AND(ISNUMBER(SEARCH("aerobic",$AW1195)),ISNUMBER(SEARCH("anaer",$AW1195))),"Combined Aer and Anaer.","")</f>
        <v/>
      </c>
    </row>
    <row r="1196" spans="1:60" x14ac:dyDescent="0.3">
      <c r="A1196" s="4">
        <v>1194</v>
      </c>
      <c r="B1196" t="s">
        <v>5726</v>
      </c>
      <c r="C1196">
        <v>254.5</v>
      </c>
      <c r="D1196">
        <v>696.70739334734185</v>
      </c>
      <c r="E1196">
        <v>700.28904342145438</v>
      </c>
      <c r="F1196">
        <v>517.14631358048166</v>
      </c>
      <c r="G1196">
        <v>886.78046234608451</v>
      </c>
      <c r="H1196">
        <v>-78.257031810801891</v>
      </c>
      <c r="I1196">
        <v>-77.45036214075914</v>
      </c>
      <c r="J1196">
        <v>-90.426016491944793</v>
      </c>
      <c r="K1196">
        <v>-67.528801139525086</v>
      </c>
      <c r="L1196">
        <v>119.8626749639151</v>
      </c>
      <c r="M1196">
        <v>118.8163012137092</v>
      </c>
      <c r="N1196">
        <v>115.0254639647957</v>
      </c>
      <c r="O1196">
        <v>127.8326872736526</v>
      </c>
      <c r="P1196">
        <v>6.0762673103749911</v>
      </c>
      <c r="Q1196">
        <v>6.0280125799999329</v>
      </c>
      <c r="R1196">
        <v>5.2861080874991559</v>
      </c>
      <c r="S1196">
        <v>6.9173519926777214</v>
      </c>
      <c r="T1196">
        <v>69.632087042743848</v>
      </c>
      <c r="U1196">
        <v>69.631976744118035</v>
      </c>
      <c r="V1196">
        <v>69.584751205853095</v>
      </c>
      <c r="W1196">
        <v>69.678968550905608</v>
      </c>
      <c r="X1196">
        <v>6660.8202342893364</v>
      </c>
      <c r="Y1196">
        <v>6708.689700283704</v>
      </c>
      <c r="Z1196">
        <v>6242.3707448638497</v>
      </c>
      <c r="AA1196">
        <v>6932.9040485174164</v>
      </c>
      <c r="AB1196">
        <v>1616.9197467628901</v>
      </c>
      <c r="AC1196">
        <v>1575.6902863017219</v>
      </c>
      <c r="AD1196">
        <v>1285.3080223258009</v>
      </c>
      <c r="AE1196">
        <v>2125.8652591874029</v>
      </c>
      <c r="AF1196">
        <v>46.156144539012068</v>
      </c>
      <c r="AG1196">
        <v>45.753136400140292</v>
      </c>
      <c r="AH1196">
        <v>44.293864018347932</v>
      </c>
      <c r="AI1196">
        <v>49.224531209827681</v>
      </c>
      <c r="AJ1196">
        <v>0.34101116709497209</v>
      </c>
      <c r="AK1196">
        <v>0.34101113116997039</v>
      </c>
      <c r="AL1196">
        <v>0.34100610054781788</v>
      </c>
      <c r="AM1196">
        <v>0.34101625471513292</v>
      </c>
      <c r="AN1196">
        <v>0.96466384205784195</v>
      </c>
      <c r="AO1196">
        <v>0.96466384205784184</v>
      </c>
      <c r="AP1196">
        <v>0.96466384205784184</v>
      </c>
      <c r="AQ1196">
        <v>0.96466384205784184</v>
      </c>
      <c r="AR1196">
        <v>8.5285426987704103</v>
      </c>
      <c r="AS1196">
        <v>8.5285426987704138</v>
      </c>
      <c r="AT1196">
        <v>8.5285426987704138</v>
      </c>
      <c r="AU1196">
        <v>8.5285426987704138</v>
      </c>
      <c r="AV1196" t="str">
        <f>VLOOKUP(Sheet1[[#This Row],[NPDES ID2]],Combined_Sheet__Major_Only___2[[NPDES ID2]:[ECHO BFR]],3,FALSE)</f>
        <v>CA</v>
      </c>
      <c r="AW1196" t="s">
        <v>54</v>
      </c>
      <c r="AX1196" t="str">
        <f>VLOOKUP(Sheet1[[#This Row],[NPDES ID2]],Combined_Sheet__Major_Only___2[[NPDES ID2]:[ECHO BFR]],27,FALSE)</f>
        <v>-</v>
      </c>
      <c r="AY1196" t="str">
        <f>VLOOKUP(Sheet1[[#This Row],[NPDES ID2]],Combined_Sheet__Major_Only___2[[NPDES ID2]:[ECHO BFR]],28,FALSE)</f>
        <v>-</v>
      </c>
      <c r="AZ1196" t="str">
        <f>VLOOKUP(Sheet1[[#This Row],[NPDES ID2]],Combined_Sheet__Major_Only___2[[NPDES ID2]:[ECHO BFR]],29,FALSE)</f>
        <v>thickening</v>
      </c>
      <c r="BA1196">
        <f>VLOOKUP(Sheet1[[#This Row],[NPDES ID2]],Combined_Sheet__Major_Only___2[[NPDES ID2]:[ECHO BFR]],17,FALSE)</f>
        <v>34.145388835227401</v>
      </c>
      <c r="BB1196">
        <f>VLOOKUP(Sheet1[[#This Row],[NPDES ID2]],Combined_Sheet__Major_Only___2[[NPDES ID2]:[ECHO BFR]],18,FALSE)</f>
        <v>-116.412344904893</v>
      </c>
      <c r="BC1196" t="str">
        <f>IF(ISNUMBER(SEARCH("aerobic",$AW1196)),"aerobic","")</f>
        <v/>
      </c>
      <c r="BD1196" t="str">
        <f>IF(ISNUMBER(SEARCH("anaer",$AW1196)),"anaer","")</f>
        <v/>
      </c>
      <c r="BE1196" t="str">
        <f>IF(ISNUMBER(SEARCH("thickening",$AZ1196)),"thickening","")</f>
        <v>thickening</v>
      </c>
      <c r="BF1196" s="2" t="str">
        <f>IF(ISNUMBER(SEARCH("airDry",$AW1196)),"airDry","")</f>
        <v/>
      </c>
      <c r="BG1196" s="2" t="str">
        <f>IF(ISNUMBER(SEARCH("heatDry",$AY1196)),"heatDry","")</f>
        <v/>
      </c>
      <c r="BH1196" s="2" t="str">
        <f>IF(AND(ISNUMBER(SEARCH("aerobic",$AW1196)),ISNUMBER(SEARCH("anaer",$AW1196))),"Combined Aer and Anaer.","")</f>
        <v/>
      </c>
    </row>
    <row r="1197" spans="1:60" x14ac:dyDescent="0.3">
      <c r="A1197" s="4">
        <v>1195</v>
      </c>
      <c r="B1197" t="s">
        <v>5731</v>
      </c>
      <c r="C1197">
        <v>254</v>
      </c>
      <c r="D1197">
        <v>497.12354199209028</v>
      </c>
      <c r="E1197">
        <v>498.20257409893122</v>
      </c>
      <c r="F1197">
        <v>373.69207752681882</v>
      </c>
      <c r="G1197">
        <v>623.12862456905941</v>
      </c>
      <c r="H1197">
        <v>-76.845244142798705</v>
      </c>
      <c r="I1197">
        <v>-78.070126211930983</v>
      </c>
      <c r="J1197">
        <v>-91.026456729607929</v>
      </c>
      <c r="K1197">
        <v>-60.678753499678329</v>
      </c>
      <c r="L1197">
        <v>167.74734461107229</v>
      </c>
      <c r="M1197">
        <v>167.06130391228811</v>
      </c>
      <c r="N1197">
        <v>164.57581193727989</v>
      </c>
      <c r="O1197">
        <v>172.97292696424921</v>
      </c>
      <c r="P1197">
        <v>5.9845193361996714</v>
      </c>
      <c r="Q1197">
        <v>6.0575275956181773</v>
      </c>
      <c r="R1197">
        <v>4.8553227128769594</v>
      </c>
      <c r="S1197">
        <v>6.8609785262127394</v>
      </c>
      <c r="T1197">
        <v>59.773683761887483</v>
      </c>
      <c r="U1197">
        <v>59.773588677427902</v>
      </c>
      <c r="V1197">
        <v>59.732877247423843</v>
      </c>
      <c r="W1197">
        <v>59.81409861597141</v>
      </c>
      <c r="X1197">
        <v>4073.9139739600369</v>
      </c>
      <c r="Y1197">
        <v>4087.892403041174</v>
      </c>
      <c r="Z1197">
        <v>3952.4014593139091</v>
      </c>
      <c r="AA1197">
        <v>4151.3147420034966</v>
      </c>
      <c r="AB1197">
        <v>782.13692817743856</v>
      </c>
      <c r="AC1197">
        <v>774.31509308017712</v>
      </c>
      <c r="AD1197">
        <v>656.36058073292975</v>
      </c>
      <c r="AE1197">
        <v>945.00858555216223</v>
      </c>
      <c r="AF1197">
        <v>64.722237459514716</v>
      </c>
      <c r="AG1197">
        <v>64.457460362454171</v>
      </c>
      <c r="AH1197">
        <v>63.499004362080314</v>
      </c>
      <c r="AI1197">
        <v>66.737746752999755</v>
      </c>
      <c r="AJ1197">
        <v>0.56708890264843748</v>
      </c>
      <c r="AK1197">
        <v>0.56708885739429071</v>
      </c>
      <c r="AL1197">
        <v>0.56708251901815732</v>
      </c>
      <c r="AM1197">
        <v>0.56709531280299663</v>
      </c>
      <c r="AN1197">
        <v>0.95917712652125653</v>
      </c>
      <c r="AO1197">
        <v>0.95917712652125686</v>
      </c>
      <c r="AP1197">
        <v>0.95917712652125686</v>
      </c>
      <c r="AQ1197">
        <v>0.95917712652125686</v>
      </c>
      <c r="AR1197">
        <v>13.527150664639899</v>
      </c>
      <c r="AS1197">
        <v>13.527150664639899</v>
      </c>
      <c r="AT1197">
        <v>13.527150664639899</v>
      </c>
      <c r="AU1197">
        <v>13.527150664639899</v>
      </c>
      <c r="AV1197" t="str">
        <f>VLOOKUP(Sheet1[[#This Row],[NPDES ID2]],Combined_Sheet__Major_Only___2[[NPDES ID2]:[ECHO BFR]],3,FALSE)</f>
        <v>IA</v>
      </c>
      <c r="AW1197" t="s">
        <v>41</v>
      </c>
      <c r="AX1197" t="str">
        <f>VLOOKUP(Sheet1[[#This Row],[NPDES ID2]],Combined_Sheet__Major_Only___2[[NPDES ID2]:[ECHO BFR]],27,FALSE)</f>
        <v>tempSludgeStore</v>
      </c>
      <c r="AY1197" t="str">
        <f>VLOOKUP(Sheet1[[#This Row],[NPDES ID2]],Combined_Sheet__Major_Only___2[[NPDES ID2]:[ECHO BFR]],28,FALSE)</f>
        <v>-</v>
      </c>
      <c r="AZ1197" t="str">
        <f>VLOOKUP(Sheet1[[#This Row],[NPDES ID2]],Combined_Sheet__Major_Only___2[[NPDES ID2]:[ECHO BFR]],29,FALSE)</f>
        <v>preliminaryOps, thickening</v>
      </c>
      <c r="BA1197">
        <f>VLOOKUP(Sheet1[[#This Row],[NPDES ID2]],Combined_Sheet__Major_Only___2[[NPDES ID2]:[ECHO BFR]],17,FALSE)</f>
        <v>41.566389000000001</v>
      </c>
      <c r="BB1197">
        <f>VLOOKUP(Sheet1[[#This Row],[NPDES ID2]],Combined_Sheet__Major_Only___2[[NPDES ID2]:[ECHO BFR]],18,FALSE)</f>
        <v>-91.248889000000005</v>
      </c>
      <c r="BC1197" t="str">
        <f>IF(ISNUMBER(SEARCH("aerobic",$AW1197)),"aerobic","")</f>
        <v>aerobic</v>
      </c>
      <c r="BD1197" t="str">
        <f>IF(ISNUMBER(SEARCH("anaer",$AW1197)),"anaer","")</f>
        <v/>
      </c>
      <c r="BE1197" t="str">
        <f>IF(ISNUMBER(SEARCH("thickening",$AZ1197)),"thickening","")</f>
        <v>thickening</v>
      </c>
      <c r="BF1197" s="3" t="str">
        <f>IF(ISNUMBER(SEARCH("airDry",$AW1197)),"airDry","")</f>
        <v/>
      </c>
      <c r="BG1197" s="3" t="str">
        <f>IF(ISNUMBER(SEARCH("heatDry",$AY1197)),"heatDry","")</f>
        <v/>
      </c>
      <c r="BH1197" s="3" t="str">
        <f>IF(AND(ISNUMBER(SEARCH("aerobic",$AW1197)),ISNUMBER(SEARCH("anaer",$AW1197))),"Combined Aer and Anaer.","")</f>
        <v/>
      </c>
    </row>
    <row r="1198" spans="1:60" x14ac:dyDescent="0.3">
      <c r="A1198" s="4">
        <v>1196</v>
      </c>
      <c r="B1198" t="s">
        <v>5736</v>
      </c>
      <c r="C1198">
        <v>253.91</v>
      </c>
      <c r="D1198">
        <v>503.43640378807072</v>
      </c>
      <c r="E1198">
        <v>504.75567617366778</v>
      </c>
      <c r="F1198">
        <v>378.41907804363223</v>
      </c>
      <c r="G1198">
        <v>630.72569568797337</v>
      </c>
      <c r="H1198">
        <v>-76.907318628161889</v>
      </c>
      <c r="I1198">
        <v>-78.110565433518047</v>
      </c>
      <c r="J1198">
        <v>-91.152640050093069</v>
      </c>
      <c r="K1198">
        <v>-61.017954428915523</v>
      </c>
      <c r="L1198">
        <v>165.63272358375181</v>
      </c>
      <c r="M1198">
        <v>164.93157787238451</v>
      </c>
      <c r="N1198">
        <v>162.39130779721791</v>
      </c>
      <c r="O1198">
        <v>170.9734635413102</v>
      </c>
      <c r="P1198">
        <v>5.9862696660435049</v>
      </c>
      <c r="Q1198">
        <v>6.0540436212557509</v>
      </c>
      <c r="R1198">
        <v>4.8677271213762392</v>
      </c>
      <c r="S1198">
        <v>6.8468426865842504</v>
      </c>
      <c r="T1198">
        <v>74.270790745729727</v>
      </c>
      <c r="U1198">
        <v>74.270673288337207</v>
      </c>
      <c r="V1198">
        <v>74.220382647413061</v>
      </c>
      <c r="W1198">
        <v>74.320715027793341</v>
      </c>
      <c r="X1198">
        <v>5124.876315043718</v>
      </c>
      <c r="Y1198">
        <v>5143.0993320815815</v>
      </c>
      <c r="Z1198">
        <v>4966.6429957473529</v>
      </c>
      <c r="AA1198">
        <v>5225.6884598364486</v>
      </c>
      <c r="AB1198">
        <v>964.7646898924279</v>
      </c>
      <c r="AC1198">
        <v>955.32763550056382</v>
      </c>
      <c r="AD1198">
        <v>812.12282576072187</v>
      </c>
      <c r="AE1198">
        <v>1161.168478334959</v>
      </c>
      <c r="AF1198">
        <v>63.929100202350782</v>
      </c>
      <c r="AG1198">
        <v>63.65839011725771</v>
      </c>
      <c r="AH1198">
        <v>62.678506326103552</v>
      </c>
      <c r="AI1198">
        <v>65.989699854517653</v>
      </c>
      <c r="AJ1198">
        <v>0.55739619680215835</v>
      </c>
      <c r="AK1198">
        <v>0.55739614691520278</v>
      </c>
      <c r="AL1198">
        <v>0.55738916023834384</v>
      </c>
      <c r="AM1198">
        <v>0.55740326261443673</v>
      </c>
      <c r="AN1198">
        <v>0.96676561853287879</v>
      </c>
      <c r="AO1198">
        <v>0.96676561853287901</v>
      </c>
      <c r="AP1198">
        <v>0.96676561853287901</v>
      </c>
      <c r="AQ1198">
        <v>0.96676561853287901</v>
      </c>
      <c r="AR1198">
        <v>13.50910396753536</v>
      </c>
      <c r="AS1198">
        <v>13.50910396753536</v>
      </c>
      <c r="AT1198">
        <v>13.50910396753536</v>
      </c>
      <c r="AU1198">
        <v>13.50910396753536</v>
      </c>
      <c r="AV1198" t="str">
        <f>VLOOKUP(Sheet1[[#This Row],[NPDES ID2]],Combined_Sheet__Major_Only___2[[NPDES ID2]:[ECHO BFR]],3,FALSE)</f>
        <v>KS</v>
      </c>
      <c r="AW1198" t="s">
        <v>12182</v>
      </c>
      <c r="AX1198" t="str">
        <f>VLOOKUP(Sheet1[[#This Row],[NPDES ID2]],Combined_Sheet__Major_Only___2[[NPDES ID2]:[ECHO BFR]],27,FALSE)</f>
        <v>tempSludgeStore</v>
      </c>
      <c r="AY1198" t="str">
        <f>VLOOKUP(Sheet1[[#This Row],[NPDES ID2]],Combined_Sheet__Major_Only___2[[NPDES ID2]:[ECHO BFR]],28,FALSE)</f>
        <v>-</v>
      </c>
      <c r="AZ1198" t="str">
        <f>VLOOKUP(Sheet1[[#This Row],[NPDES ID2]],Combined_Sheet__Major_Only___2[[NPDES ID2]:[ECHO BFR]],29,FALSE)</f>
        <v>thickening</v>
      </c>
      <c r="BA1198">
        <f>VLOOKUP(Sheet1[[#This Row],[NPDES ID2]],Combined_Sheet__Major_Only___2[[NPDES ID2]:[ECHO BFR]],17,FALSE)</f>
        <v>37.38597</v>
      </c>
      <c r="BB1198">
        <f>VLOOKUP(Sheet1[[#This Row],[NPDES ID2]],Combined_Sheet__Major_Only___2[[NPDES ID2]:[ECHO BFR]],18,FALSE)</f>
        <v>-94.710800000000006</v>
      </c>
      <c r="BC1198" t="str">
        <f>IF(ISNUMBER(SEARCH("aerobic",$AW1198)),"aerobic","")</f>
        <v>aerobic</v>
      </c>
      <c r="BD1198" t="str">
        <f>IF(ISNUMBER(SEARCH("anaer",$AW1198)),"anaer","")</f>
        <v>anaer</v>
      </c>
      <c r="BE1198" t="str">
        <f>IF(ISNUMBER(SEARCH("thickening",$AZ1198)),"thickening","")</f>
        <v>thickening</v>
      </c>
      <c r="BF1198" s="2" t="str">
        <f>IF(ISNUMBER(SEARCH("airDry",$AW1198)),"airDry","")</f>
        <v/>
      </c>
      <c r="BG1198" s="2" t="str">
        <f>IF(ISNUMBER(SEARCH("heatDry",$AY1198)),"heatDry","")</f>
        <v/>
      </c>
      <c r="BH1198" s="2" t="str">
        <f>IF(AND(ISNUMBER(SEARCH("aerobic",$AW1198)),ISNUMBER(SEARCH("anaer",$AW1198))),"Combined Aer and Anaer.","")</f>
        <v>Combined Aer and Anaer.</v>
      </c>
    </row>
    <row r="1199" spans="1:60" x14ac:dyDescent="0.3">
      <c r="A1199" s="4">
        <v>1197</v>
      </c>
      <c r="B1199" t="s">
        <v>5741</v>
      </c>
      <c r="C1199">
        <v>253.9</v>
      </c>
      <c r="D1199">
        <v>657.73008864458711</v>
      </c>
      <c r="E1199">
        <v>660.68630584860989</v>
      </c>
      <c r="F1199">
        <v>489.51850496738172</v>
      </c>
      <c r="G1199">
        <v>833.93267670532634</v>
      </c>
      <c r="H1199">
        <v>-78.061146293015938</v>
      </c>
      <c r="I1199">
        <v>-77.711491537515045</v>
      </c>
      <c r="J1199">
        <v>-90.324345545831065</v>
      </c>
      <c r="K1199">
        <v>-66.176586094362307</v>
      </c>
      <c r="L1199">
        <v>126.86241441933841</v>
      </c>
      <c r="M1199">
        <v>125.8725340595125</v>
      </c>
      <c r="N1199">
        <v>122.28621685485921</v>
      </c>
      <c r="O1199">
        <v>134.40240833645259</v>
      </c>
      <c r="P1199">
        <v>6.051930642962934</v>
      </c>
      <c r="Q1199">
        <v>6.0372555003884756</v>
      </c>
      <c r="R1199">
        <v>5.1906581225882649</v>
      </c>
      <c r="S1199">
        <v>6.8510996188594726</v>
      </c>
      <c r="T1199">
        <v>96.131324721065937</v>
      </c>
      <c r="U1199">
        <v>96.131173526993308</v>
      </c>
      <c r="V1199">
        <v>96.066438165063232</v>
      </c>
      <c r="W1199">
        <v>96.195588496772501</v>
      </c>
      <c r="X1199">
        <v>8665.8067254592279</v>
      </c>
      <c r="Y1199">
        <v>8721.969301142417</v>
      </c>
      <c r="Z1199">
        <v>8177.3549954046184</v>
      </c>
      <c r="AA1199">
        <v>8981.7736466845108</v>
      </c>
      <c r="AB1199">
        <v>2177.885004927407</v>
      </c>
      <c r="AC1199">
        <v>2120.504108306448</v>
      </c>
      <c r="AD1199">
        <v>1722.648698009649</v>
      </c>
      <c r="AE1199">
        <v>2888.878255383886</v>
      </c>
      <c r="AF1199">
        <v>48.967138231844771</v>
      </c>
      <c r="AG1199">
        <v>48.584965617424523</v>
      </c>
      <c r="AH1199">
        <v>47.201291959044127</v>
      </c>
      <c r="AI1199">
        <v>51.876661175621663</v>
      </c>
      <c r="AJ1199">
        <v>0.37510538058837228</v>
      </c>
      <c r="AK1199">
        <v>0.37510533505547528</v>
      </c>
      <c r="AL1199">
        <v>0.37509895990048953</v>
      </c>
      <c r="AM1199">
        <v>0.37511182799837839</v>
      </c>
      <c r="AN1199">
        <v>0.97404183120859655</v>
      </c>
      <c r="AO1199">
        <v>0.97404183120859655</v>
      </c>
      <c r="AP1199">
        <v>0.97404183120859655</v>
      </c>
      <c r="AQ1199">
        <v>0.97404183120859655</v>
      </c>
      <c r="AR1199">
        <v>8.8955420242275132</v>
      </c>
      <c r="AS1199">
        <v>8.8955420242275114</v>
      </c>
      <c r="AT1199">
        <v>8.8955420242275114</v>
      </c>
      <c r="AU1199">
        <v>8.8955420242275114</v>
      </c>
      <c r="AV1199" t="str">
        <f>VLOOKUP(Sheet1[[#This Row],[NPDES ID2]],Combined_Sheet__Major_Only___2[[NPDES ID2]:[ECHO BFR]],3,FALSE)</f>
        <v>RI</v>
      </c>
      <c r="AW1199" t="s">
        <v>54</v>
      </c>
      <c r="AX1199" t="str">
        <f>VLOOKUP(Sheet1[[#This Row],[NPDES ID2]],Combined_Sheet__Major_Only___2[[NPDES ID2]:[ECHO BFR]],27,FALSE)</f>
        <v>-</v>
      </c>
      <c r="AY1199" t="str">
        <f>VLOOKUP(Sheet1[[#This Row],[NPDES ID2]],Combined_Sheet__Major_Only___2[[NPDES ID2]:[ECHO BFR]],28,FALSE)</f>
        <v>-</v>
      </c>
      <c r="AZ1199" t="str">
        <f>VLOOKUP(Sheet1[[#This Row],[NPDES ID2]],Combined_Sheet__Major_Only___2[[NPDES ID2]:[ECHO BFR]],29,FALSE)</f>
        <v>thickening</v>
      </c>
      <c r="BA1199">
        <f>VLOOKUP(Sheet1[[#This Row],[NPDES ID2]],Combined_Sheet__Major_Only___2[[NPDES ID2]:[ECHO BFR]],17,FALSE)</f>
        <v>41.658470999999999</v>
      </c>
      <c r="BB1199">
        <f>VLOOKUP(Sheet1[[#This Row],[NPDES ID2]],Combined_Sheet__Major_Only___2[[NPDES ID2]:[ECHO BFR]],18,FALSE)</f>
        <v>-71.448077999999995</v>
      </c>
      <c r="BC1199" t="str">
        <f>IF(ISNUMBER(SEARCH("aerobic",$AW1199)),"aerobic","")</f>
        <v/>
      </c>
      <c r="BD1199" t="str">
        <f>IF(ISNUMBER(SEARCH("anaer",$AW1199)),"anaer","")</f>
        <v/>
      </c>
      <c r="BE1199" t="str">
        <f>IF(ISNUMBER(SEARCH("thickening",$AZ1199)),"thickening","")</f>
        <v>thickening</v>
      </c>
      <c r="BF1199" s="3" t="str">
        <f>IF(ISNUMBER(SEARCH("airDry",$AW1199)),"airDry","")</f>
        <v/>
      </c>
      <c r="BG1199" s="3" t="str">
        <f>IF(ISNUMBER(SEARCH("heatDry",$AY1199)),"heatDry","")</f>
        <v/>
      </c>
      <c r="BH1199" s="3" t="str">
        <f>IF(AND(ISNUMBER(SEARCH("aerobic",$AW1199)),ISNUMBER(SEARCH("anaer",$AW1199))),"Combined Aer and Anaer.","")</f>
        <v/>
      </c>
    </row>
    <row r="1200" spans="1:60" x14ac:dyDescent="0.3">
      <c r="A1200" s="4">
        <v>1198</v>
      </c>
      <c r="B1200" t="s">
        <v>5746</v>
      </c>
      <c r="C1200">
        <v>252</v>
      </c>
      <c r="D1200">
        <v>517.13480254301578</v>
      </c>
      <c r="E1200">
        <v>518.79682179410042</v>
      </c>
      <c r="F1200">
        <v>388.45112300650641</v>
      </c>
      <c r="G1200">
        <v>647.40144597708172</v>
      </c>
      <c r="H1200">
        <v>-77.02682521428261</v>
      </c>
      <c r="I1200">
        <v>-78.321482571580134</v>
      </c>
      <c r="J1200">
        <v>-91.248825745052997</v>
      </c>
      <c r="K1200">
        <v>-61.623217361993859</v>
      </c>
      <c r="L1200">
        <v>160.95521717657209</v>
      </c>
      <c r="M1200">
        <v>160.23370056265509</v>
      </c>
      <c r="N1200">
        <v>157.6197201565721</v>
      </c>
      <c r="O1200">
        <v>166.4509455585038</v>
      </c>
      <c r="P1200">
        <v>5.9476672018035712</v>
      </c>
      <c r="Q1200">
        <v>6.0103086474876157</v>
      </c>
      <c r="R1200">
        <v>4.8547021936256041</v>
      </c>
      <c r="S1200">
        <v>6.8122167237985289</v>
      </c>
      <c r="T1200">
        <v>58.887455927950043</v>
      </c>
      <c r="U1200">
        <v>58.887362211178228</v>
      </c>
      <c r="V1200">
        <v>58.84723637134428</v>
      </c>
      <c r="W1200">
        <v>58.927289457789783</v>
      </c>
      <c r="X1200">
        <v>4150.1552811715719</v>
      </c>
      <c r="Y1200">
        <v>4165.7834868762147</v>
      </c>
      <c r="Z1200">
        <v>4014.5109084379042</v>
      </c>
      <c r="AA1200">
        <v>4236.6425410386191</v>
      </c>
      <c r="AB1200">
        <v>760.77743908230445</v>
      </c>
      <c r="AC1200">
        <v>753.87846509743304</v>
      </c>
      <c r="AD1200">
        <v>642.96888856623025</v>
      </c>
      <c r="AE1200">
        <v>910.94410917903497</v>
      </c>
      <c r="AF1200">
        <v>62.594481212221048</v>
      </c>
      <c r="AG1200">
        <v>62.313810558908393</v>
      </c>
      <c r="AH1200">
        <v>61.297751905064906</v>
      </c>
      <c r="AI1200">
        <v>64.731077554787532</v>
      </c>
      <c r="AJ1200">
        <v>0.54109176807016912</v>
      </c>
      <c r="AK1200">
        <v>0.54109172534699379</v>
      </c>
      <c r="AL1200">
        <v>0.54108574142010635</v>
      </c>
      <c r="AM1200">
        <v>0.54109781976040638</v>
      </c>
      <c r="AN1200">
        <v>0.9585992431422794</v>
      </c>
      <c r="AO1200">
        <v>0.95859924314227973</v>
      </c>
      <c r="AP1200">
        <v>0.95859924314227973</v>
      </c>
      <c r="AQ1200">
        <v>0.95859924314227973</v>
      </c>
      <c r="AR1200">
        <v>13.42743993298329</v>
      </c>
      <c r="AS1200">
        <v>13.42743993298329</v>
      </c>
      <c r="AT1200">
        <v>13.42743993298329</v>
      </c>
      <c r="AU1200">
        <v>13.42743993298329</v>
      </c>
      <c r="AV1200" t="str">
        <f>VLOOKUP(Sheet1[[#This Row],[NPDES ID2]],Combined_Sheet__Major_Only___2[[NPDES ID2]:[ECHO BFR]],3,FALSE)</f>
        <v>NY</v>
      </c>
      <c r="AW1200" t="s">
        <v>12181</v>
      </c>
      <c r="AX1200" t="str">
        <f>VLOOKUP(Sheet1[[#This Row],[NPDES ID2]],Combined_Sheet__Major_Only___2[[NPDES ID2]:[ECHO BFR]],27,FALSE)</f>
        <v>methaneBioCaptureRecover</v>
      </c>
      <c r="AY1200" t="str">
        <f>VLOOKUP(Sheet1[[#This Row],[NPDES ID2]],Combined_Sheet__Major_Only___2[[NPDES ID2]:[ECHO BFR]],28,FALSE)</f>
        <v>-</v>
      </c>
      <c r="AZ1200" t="str">
        <f>VLOOKUP(Sheet1[[#This Row],[NPDES ID2]],Combined_Sheet__Major_Only___2[[NPDES ID2]:[ECHO BFR]],29,FALSE)</f>
        <v>thickening</v>
      </c>
      <c r="BA1200">
        <f>VLOOKUP(Sheet1[[#This Row],[NPDES ID2]],Combined_Sheet__Major_Only___2[[NPDES ID2]:[ECHO BFR]],17,FALSE)</f>
        <v>42.660350000000001</v>
      </c>
      <c r="BB1200">
        <f>VLOOKUP(Sheet1[[#This Row],[NPDES ID2]],Combined_Sheet__Major_Only___2[[NPDES ID2]:[ECHO BFR]],18,FALSE)</f>
        <v>-77.041330000000002</v>
      </c>
      <c r="BC1200" t="str">
        <f>IF(ISNUMBER(SEARCH("aerobic",$AW1200)),"aerobic","")</f>
        <v/>
      </c>
      <c r="BD1200" t="str">
        <f>IF(ISNUMBER(SEARCH("anaer",$AW1200)),"anaer","")</f>
        <v>anaer</v>
      </c>
      <c r="BE1200" t="str">
        <f>IF(ISNUMBER(SEARCH("thickening",$AZ1200)),"thickening","")</f>
        <v>thickening</v>
      </c>
      <c r="BF1200" s="2" t="str">
        <f>IF(ISNUMBER(SEARCH("airDry",$AW1200)),"airDry","")</f>
        <v/>
      </c>
      <c r="BG1200" s="2" t="str">
        <f>IF(ISNUMBER(SEARCH("heatDry",$AY1200)),"heatDry","")</f>
        <v/>
      </c>
      <c r="BH1200" s="2" t="str">
        <f>IF(AND(ISNUMBER(SEARCH("aerobic",$AW1200)),ISNUMBER(SEARCH("anaer",$AW1200))),"Combined Aer and Anaer.","")</f>
        <v/>
      </c>
    </row>
    <row r="1201" spans="1:60" x14ac:dyDescent="0.3">
      <c r="A1201" s="4">
        <v>1199</v>
      </c>
      <c r="B1201" t="s">
        <v>5751</v>
      </c>
      <c r="C1201">
        <v>252</v>
      </c>
      <c r="D1201">
        <v>483.23640939126329</v>
      </c>
      <c r="E1201">
        <v>483.63848604967728</v>
      </c>
      <c r="F1201">
        <v>363.02341602284997</v>
      </c>
      <c r="G1201">
        <v>606.63843910598268</v>
      </c>
      <c r="H1201">
        <v>-76.655980690632035</v>
      </c>
      <c r="I1201">
        <v>-77.906282981608939</v>
      </c>
      <c r="J1201">
        <v>-90.644908081698247</v>
      </c>
      <c r="K1201">
        <v>-59.697521818846049</v>
      </c>
      <c r="L1201">
        <v>172.22826949271129</v>
      </c>
      <c r="M1201">
        <v>171.5909969645632</v>
      </c>
      <c r="N1201">
        <v>169.2822167390791</v>
      </c>
      <c r="O1201">
        <v>177.0823317539197</v>
      </c>
      <c r="P1201">
        <v>5.9263169202536119</v>
      </c>
      <c r="Q1201">
        <v>6.0032359176756307</v>
      </c>
      <c r="R1201">
        <v>4.7721653435109737</v>
      </c>
      <c r="S1201">
        <v>6.8453854224184898</v>
      </c>
      <c r="T1201">
        <v>50.912246005579263</v>
      </c>
      <c r="U1201">
        <v>50.912164596700123</v>
      </c>
      <c r="V1201">
        <v>50.877308512967403</v>
      </c>
      <c r="W1201">
        <v>50.946848168604618</v>
      </c>
      <c r="X1201">
        <v>3352.9108842955138</v>
      </c>
      <c r="Y1201">
        <v>3363.2827197724591</v>
      </c>
      <c r="Z1201">
        <v>3262.4546239665979</v>
      </c>
      <c r="AA1201">
        <v>3410.5010838301482</v>
      </c>
      <c r="AB1201">
        <v>622.53885004156302</v>
      </c>
      <c r="AC1201">
        <v>617.28573155400034</v>
      </c>
      <c r="AD1201">
        <v>525.77429854381512</v>
      </c>
      <c r="AE1201">
        <v>747.7503921663847</v>
      </c>
      <c r="AF1201">
        <v>66.978411782594563</v>
      </c>
      <c r="AG1201">
        <v>66.730506736910684</v>
      </c>
      <c r="AH1201">
        <v>65.833119414895194</v>
      </c>
      <c r="AI1201">
        <v>68.8654979375804</v>
      </c>
      <c r="AJ1201">
        <v>0.59467382278555425</v>
      </c>
      <c r="AK1201">
        <v>0.59467378082054512</v>
      </c>
      <c r="AL1201">
        <v>0.59466790266336333</v>
      </c>
      <c r="AM1201">
        <v>0.59467976749714302</v>
      </c>
      <c r="AN1201">
        <v>0.95255528876081141</v>
      </c>
      <c r="AO1201">
        <v>0.95255528876081175</v>
      </c>
      <c r="AP1201">
        <v>0.95255528876081175</v>
      </c>
      <c r="AQ1201">
        <v>0.95255528876081175</v>
      </c>
      <c r="AR1201">
        <v>14.2641772465243</v>
      </c>
      <c r="AS1201">
        <v>14.2641772465243</v>
      </c>
      <c r="AT1201">
        <v>14.2641772465243</v>
      </c>
      <c r="AU1201">
        <v>14.2641772465243</v>
      </c>
      <c r="AV1201" t="str">
        <f>VLOOKUP(Sheet1[[#This Row],[NPDES ID2]],Combined_Sheet__Major_Only___2[[NPDES ID2]:[ECHO BFR]],3,FALSE)</f>
        <v>CA</v>
      </c>
      <c r="AW1201" t="s">
        <v>12181</v>
      </c>
      <c r="AX1201" t="str">
        <f>VLOOKUP(Sheet1[[#This Row],[NPDES ID2]],Combined_Sheet__Major_Only___2[[NPDES ID2]:[ECHO BFR]],27,FALSE)</f>
        <v>tempSludgeStore</v>
      </c>
      <c r="AY1201" t="str">
        <f>VLOOKUP(Sheet1[[#This Row],[NPDES ID2]],Combined_Sheet__Major_Only___2[[NPDES ID2]:[ECHO BFR]],28,FALSE)</f>
        <v>-</v>
      </c>
      <c r="AZ1201" t="str">
        <f>VLOOKUP(Sheet1[[#This Row],[NPDES ID2]],Combined_Sheet__Major_Only___2[[NPDES ID2]:[ECHO BFR]],29,FALSE)</f>
        <v>thickening</v>
      </c>
      <c r="BA1201">
        <f>VLOOKUP(Sheet1[[#This Row],[NPDES ID2]],Combined_Sheet__Major_Only___2[[NPDES ID2]:[ECHO BFR]],17,FALSE)</f>
        <v>35.141714</v>
      </c>
      <c r="BB1201">
        <f>VLOOKUP(Sheet1[[#This Row],[NPDES ID2]],Combined_Sheet__Major_Only___2[[NPDES ID2]:[ECHO BFR]],18,FALSE)</f>
        <v>-120.63287</v>
      </c>
      <c r="BC1201" t="str">
        <f>IF(ISNUMBER(SEARCH("aerobic",$AW1201)),"aerobic","")</f>
        <v/>
      </c>
      <c r="BD1201" t="str">
        <f>IF(ISNUMBER(SEARCH("anaer",$AW1201)),"anaer","")</f>
        <v>anaer</v>
      </c>
      <c r="BE1201" t="str">
        <f>IF(ISNUMBER(SEARCH("thickening",$AZ1201)),"thickening","")</f>
        <v>thickening</v>
      </c>
      <c r="BF1201" s="3" t="str">
        <f>IF(ISNUMBER(SEARCH("airDry",$AW1201)),"airDry","")</f>
        <v/>
      </c>
      <c r="BG1201" s="3" t="str">
        <f>IF(ISNUMBER(SEARCH("heatDry",$AY1201)),"heatDry","")</f>
        <v/>
      </c>
      <c r="BH1201" s="3" t="str">
        <f>IF(AND(ISNUMBER(SEARCH("aerobic",$AW1201)),ISNUMBER(SEARCH("anaer",$AW1201))),"Combined Aer and Anaer.","")</f>
        <v/>
      </c>
    </row>
    <row r="1202" spans="1:60" x14ac:dyDescent="0.3">
      <c r="A1202" s="4">
        <v>1200</v>
      </c>
      <c r="B1202" t="s">
        <v>5756</v>
      </c>
      <c r="C1202">
        <v>251.65</v>
      </c>
      <c r="D1202">
        <v>535.87020872638539</v>
      </c>
      <c r="E1202">
        <v>538.04775311748085</v>
      </c>
      <c r="F1202">
        <v>402.09313410217533</v>
      </c>
      <c r="G1202">
        <v>671.27668832890299</v>
      </c>
      <c r="H1202">
        <v>-77.198682151782791</v>
      </c>
      <c r="I1202">
        <v>-78.294838281087522</v>
      </c>
      <c r="J1202">
        <v>-90.967439536095</v>
      </c>
      <c r="K1202">
        <v>-62.251017693595827</v>
      </c>
      <c r="L1202">
        <v>155.28532232642229</v>
      </c>
      <c r="M1202">
        <v>154.52415544034051</v>
      </c>
      <c r="N1202">
        <v>151.7664945246419</v>
      </c>
      <c r="O1202">
        <v>161.08312447556079</v>
      </c>
      <c r="P1202">
        <v>5.949408588298895</v>
      </c>
      <c r="Q1202">
        <v>6.0002350571117429</v>
      </c>
      <c r="R1202">
        <v>4.885380855957755</v>
      </c>
      <c r="S1202">
        <v>6.8293359287438653</v>
      </c>
      <c r="T1202">
        <v>72.486115830812324</v>
      </c>
      <c r="U1202">
        <v>72.486001127652912</v>
      </c>
      <c r="V1202">
        <v>72.436889741145066</v>
      </c>
      <c r="W1202">
        <v>72.534869449129744</v>
      </c>
      <c r="X1202">
        <v>5288.0241232612643</v>
      </c>
      <c r="Y1202">
        <v>5309.8085624988498</v>
      </c>
      <c r="Z1202">
        <v>5099.1253602581164</v>
      </c>
      <c r="AA1202">
        <v>5408.616664195757</v>
      </c>
      <c r="AB1202">
        <v>927.92726483449951</v>
      </c>
      <c r="AC1202">
        <v>920.52971597390956</v>
      </c>
      <c r="AD1202">
        <v>789.23212685739247</v>
      </c>
      <c r="AE1202">
        <v>1104.158151584541</v>
      </c>
      <c r="AF1202">
        <v>60.473575050322722</v>
      </c>
      <c r="AG1202">
        <v>60.177066361174539</v>
      </c>
      <c r="AH1202">
        <v>59.103677442417798</v>
      </c>
      <c r="AI1202">
        <v>62.730730262917277</v>
      </c>
      <c r="AJ1202">
        <v>0.51519673936504706</v>
      </c>
      <c r="AK1202">
        <v>0.51519669387641864</v>
      </c>
      <c r="AL1202">
        <v>0.51519032312042068</v>
      </c>
      <c r="AM1202">
        <v>0.51520318227842188</v>
      </c>
      <c r="AN1202">
        <v>0.96598727538115559</v>
      </c>
      <c r="AO1202">
        <v>0.96598727538115547</v>
      </c>
      <c r="AP1202">
        <v>0.96598727538115547</v>
      </c>
      <c r="AQ1202">
        <v>0.96598727538115547</v>
      </c>
      <c r="AR1202">
        <v>13.30220725153743</v>
      </c>
      <c r="AS1202">
        <v>13.30220725153743</v>
      </c>
      <c r="AT1202">
        <v>13.30220725153743</v>
      </c>
      <c r="AU1202">
        <v>13.30220725153743</v>
      </c>
      <c r="AV1202" t="str">
        <f>VLOOKUP(Sheet1[[#This Row],[NPDES ID2]],Combined_Sheet__Major_Only___2[[NPDES ID2]:[ECHO BFR]],3,FALSE)</f>
        <v>CA</v>
      </c>
      <c r="AW1202" t="s">
        <v>4408</v>
      </c>
      <c r="AX1202" t="str">
        <f>VLOOKUP(Sheet1[[#This Row],[NPDES ID2]],Combined_Sheet__Major_Only___2[[NPDES ID2]:[ECHO BFR]],27,FALSE)</f>
        <v>-</v>
      </c>
      <c r="AY1202" t="str">
        <f>VLOOKUP(Sheet1[[#This Row],[NPDES ID2]],Combined_Sheet__Major_Only___2[[NPDES ID2]:[ECHO BFR]],28,FALSE)</f>
        <v>-</v>
      </c>
      <c r="AZ1202" t="str">
        <f>VLOOKUP(Sheet1[[#This Row],[NPDES ID2]],Combined_Sheet__Major_Only___2[[NPDES ID2]:[ECHO BFR]],29,FALSE)</f>
        <v>thickening</v>
      </c>
      <c r="BA1202">
        <f>VLOOKUP(Sheet1[[#This Row],[NPDES ID2]],Combined_Sheet__Major_Only___2[[NPDES ID2]:[ECHO BFR]],17,FALSE)</f>
        <v>37.780340000000002</v>
      </c>
      <c r="BB1202">
        <f>VLOOKUP(Sheet1[[#This Row],[NPDES ID2]],Combined_Sheet__Major_Only___2[[NPDES ID2]:[ECHO BFR]],18,FALSE)</f>
        <v>-121.51779000000001</v>
      </c>
      <c r="BC1202" t="str">
        <f>IF(ISNUMBER(SEARCH("aerobic",$AW1202)),"aerobic","")</f>
        <v>aerobic</v>
      </c>
      <c r="BD1202" t="str">
        <f>IF(ISNUMBER(SEARCH("anaer",$AW1202)),"anaer","")</f>
        <v/>
      </c>
      <c r="BE1202" t="str">
        <f>IF(ISNUMBER(SEARCH("thickening",$AZ1202)),"thickening","")</f>
        <v>thickening</v>
      </c>
      <c r="BF1202" s="2" t="str">
        <f>IF(ISNUMBER(SEARCH("airDry",$AW1202)),"airDry","")</f>
        <v/>
      </c>
      <c r="BG1202" s="2" t="str">
        <f>IF(ISNUMBER(SEARCH("heatDry",$AY1202)),"heatDry","")</f>
        <v/>
      </c>
      <c r="BH1202" s="2" t="str">
        <f>IF(AND(ISNUMBER(SEARCH("aerobic",$AW1202)),ISNUMBER(SEARCH("anaer",$AW1202))),"Combined Aer and Anaer.","")</f>
        <v/>
      </c>
    </row>
    <row r="1203" spans="1:60" x14ac:dyDescent="0.3">
      <c r="A1203" s="4">
        <v>1201</v>
      </c>
      <c r="B1203" t="s">
        <v>5761</v>
      </c>
      <c r="C1203">
        <v>251.3</v>
      </c>
      <c r="D1203">
        <v>498.75982180537011</v>
      </c>
      <c r="E1203">
        <v>499.75007110462462</v>
      </c>
      <c r="F1203">
        <v>374.58117352677772</v>
      </c>
      <c r="G1203">
        <v>625.41791812984422</v>
      </c>
      <c r="H1203">
        <v>-76.819911223045878</v>
      </c>
      <c r="I1203">
        <v>-78.072783882146297</v>
      </c>
      <c r="J1203">
        <v>-90.975103384695331</v>
      </c>
      <c r="K1203">
        <v>-60.543798444772698</v>
      </c>
      <c r="L1203">
        <v>166.7625649529044</v>
      </c>
      <c r="M1203">
        <v>166.08978170911939</v>
      </c>
      <c r="N1203">
        <v>163.65233014943249</v>
      </c>
      <c r="O1203">
        <v>171.88714718256219</v>
      </c>
      <c r="P1203">
        <v>5.9193919952739584</v>
      </c>
      <c r="Q1203">
        <v>5.9936433731970951</v>
      </c>
      <c r="R1203">
        <v>4.7973676678945214</v>
      </c>
      <c r="S1203">
        <v>6.7933510366121421</v>
      </c>
      <c r="T1203">
        <v>60.682603955911787</v>
      </c>
      <c r="U1203">
        <v>60.682507468744021</v>
      </c>
      <c r="V1203">
        <v>60.641195454205572</v>
      </c>
      <c r="W1203">
        <v>60.723615019372787</v>
      </c>
      <c r="X1203">
        <v>4116.0336959458446</v>
      </c>
      <c r="Y1203">
        <v>4129.9616699591534</v>
      </c>
      <c r="Z1203">
        <v>3994.9248498390771</v>
      </c>
      <c r="AA1203">
        <v>4193.1681799934713</v>
      </c>
      <c r="AB1203">
        <v>747.36946115187106</v>
      </c>
      <c r="AC1203">
        <v>740.90386280065513</v>
      </c>
      <c r="AD1203">
        <v>633.14099948158946</v>
      </c>
      <c r="AE1203">
        <v>893.735836380303</v>
      </c>
      <c r="AF1203">
        <v>65.033558372694685</v>
      </c>
      <c r="AG1203">
        <v>64.771109282447156</v>
      </c>
      <c r="AH1203">
        <v>63.821073565149852</v>
      </c>
      <c r="AI1203">
        <v>67.03135666746924</v>
      </c>
      <c r="AJ1203">
        <v>0.57089412349974655</v>
      </c>
      <c r="AK1203">
        <v>0.57089407914371804</v>
      </c>
      <c r="AL1203">
        <v>0.57088786644793055</v>
      </c>
      <c r="AM1203">
        <v>0.57090040654773766</v>
      </c>
      <c r="AN1203">
        <v>0.95975328600777299</v>
      </c>
      <c r="AO1203">
        <v>0.95975328600777343</v>
      </c>
      <c r="AP1203">
        <v>0.95975328600777343</v>
      </c>
      <c r="AQ1203">
        <v>0.95975328600777343</v>
      </c>
      <c r="AR1203">
        <v>14.026778239945569</v>
      </c>
      <c r="AS1203">
        <v>14.02677823994558</v>
      </c>
      <c r="AT1203">
        <v>14.02677823994558</v>
      </c>
      <c r="AU1203">
        <v>14.02677823994558</v>
      </c>
      <c r="AV1203" t="str">
        <f>VLOOKUP(Sheet1[[#This Row],[NPDES ID2]],Combined_Sheet__Major_Only___2[[NPDES ID2]:[ECHO BFR]],3,FALSE)</f>
        <v>PA</v>
      </c>
      <c r="AW1203" t="s">
        <v>41</v>
      </c>
      <c r="AX1203" t="str">
        <f>VLOOKUP(Sheet1[[#This Row],[NPDES ID2]],Combined_Sheet__Major_Only___2[[NPDES ID2]:[ECHO BFR]],27,FALSE)</f>
        <v>-</v>
      </c>
      <c r="AY1203" t="str">
        <f>VLOOKUP(Sheet1[[#This Row],[NPDES ID2]],Combined_Sheet__Major_Only___2[[NPDES ID2]:[ECHO BFR]],28,FALSE)</f>
        <v>-</v>
      </c>
      <c r="AZ1203" t="str">
        <f>VLOOKUP(Sheet1[[#This Row],[NPDES ID2]],Combined_Sheet__Major_Only___2[[NPDES ID2]:[ECHO BFR]],29,FALSE)</f>
        <v>preliminaryOps, thickening</v>
      </c>
      <c r="BA1203">
        <f>VLOOKUP(Sheet1[[#This Row],[NPDES ID2]],Combined_Sheet__Major_Only___2[[NPDES ID2]:[ECHO BFR]],17,FALSE)</f>
        <v>39.827520999999997</v>
      </c>
      <c r="BB1203">
        <f>VLOOKUP(Sheet1[[#This Row],[NPDES ID2]],Combined_Sheet__Major_Only___2[[NPDES ID2]:[ECHO BFR]],18,FALSE)</f>
        <v>-77.155787000000004</v>
      </c>
      <c r="BC1203" t="str">
        <f>IF(ISNUMBER(SEARCH("aerobic",$AW1203)),"aerobic","")</f>
        <v>aerobic</v>
      </c>
      <c r="BD1203" t="str">
        <f>IF(ISNUMBER(SEARCH("anaer",$AW1203)),"anaer","")</f>
        <v/>
      </c>
      <c r="BE1203" t="str">
        <f>IF(ISNUMBER(SEARCH("thickening",$AZ1203)),"thickening","")</f>
        <v>thickening</v>
      </c>
      <c r="BF1203" s="3" t="str">
        <f>IF(ISNUMBER(SEARCH("airDry",$AW1203)),"airDry","")</f>
        <v/>
      </c>
      <c r="BG1203" s="3" t="str">
        <f>IF(ISNUMBER(SEARCH("heatDry",$AY1203)),"heatDry","")</f>
        <v/>
      </c>
      <c r="BH1203" s="3" t="str">
        <f>IF(AND(ISNUMBER(SEARCH("aerobic",$AW1203)),ISNUMBER(SEARCH("anaer",$AW1203))),"Combined Aer and Anaer.","")</f>
        <v/>
      </c>
    </row>
    <row r="1204" spans="1:60" x14ac:dyDescent="0.3">
      <c r="A1204" s="4">
        <v>1202</v>
      </c>
      <c r="B1204" t="s">
        <v>5766</v>
      </c>
      <c r="C1204">
        <v>251.19900000000001</v>
      </c>
      <c r="D1204">
        <v>515.93050569875948</v>
      </c>
      <c r="E1204">
        <v>517.55170543338352</v>
      </c>
      <c r="F1204">
        <v>387.44390202525722</v>
      </c>
      <c r="G1204">
        <v>646.05834214605477</v>
      </c>
      <c r="H1204">
        <v>-77.002295624922056</v>
      </c>
      <c r="I1204">
        <v>-78.29156576417607</v>
      </c>
      <c r="J1204">
        <v>-91.287359241209728</v>
      </c>
      <c r="K1204">
        <v>-61.492500967115831</v>
      </c>
      <c r="L1204">
        <v>161.20547473151481</v>
      </c>
      <c r="M1204">
        <v>160.49194101592519</v>
      </c>
      <c r="N1204">
        <v>157.9068830879539</v>
      </c>
      <c r="O1204">
        <v>166.64039561380179</v>
      </c>
      <c r="P1204">
        <v>5.9273449967258944</v>
      </c>
      <c r="Q1204">
        <v>5.9885680458688384</v>
      </c>
      <c r="R1204">
        <v>4.8340432654580612</v>
      </c>
      <c r="S1204">
        <v>6.7868252436084537</v>
      </c>
      <c r="T1204">
        <v>59.852451285059857</v>
      </c>
      <c r="U1204">
        <v>59.852356079040817</v>
      </c>
      <c r="V1204">
        <v>59.811592602051178</v>
      </c>
      <c r="W1204">
        <v>59.892917806975817</v>
      </c>
      <c r="X1204">
        <v>4198.1969013794114</v>
      </c>
      <c r="Y1204">
        <v>4213.8058469060652</v>
      </c>
      <c r="Z1204">
        <v>4062.702277720166</v>
      </c>
      <c r="AA1204">
        <v>4284.5742615612598</v>
      </c>
      <c r="AB1204">
        <v>743.97277788015708</v>
      </c>
      <c r="AC1204">
        <v>737.73901740365818</v>
      </c>
      <c r="AD1204">
        <v>632.30296262292973</v>
      </c>
      <c r="AE1204">
        <v>885.49260405732457</v>
      </c>
      <c r="AF1204">
        <v>62.891702284221488</v>
      </c>
      <c r="AG1204">
        <v>62.613251782240681</v>
      </c>
      <c r="AH1204">
        <v>61.605232564848357</v>
      </c>
      <c r="AI1204">
        <v>65.011394482804775</v>
      </c>
      <c r="AJ1204">
        <v>0.54472216409572738</v>
      </c>
      <c r="AK1204">
        <v>0.54472212153997601</v>
      </c>
      <c r="AL1204">
        <v>0.54471616102052534</v>
      </c>
      <c r="AM1204">
        <v>0.54472819211232992</v>
      </c>
      <c r="AN1204">
        <v>0.95922770885271758</v>
      </c>
      <c r="AO1204">
        <v>0.95922770885271758</v>
      </c>
      <c r="AP1204">
        <v>0.95922770885271758</v>
      </c>
      <c r="AQ1204">
        <v>0.95922770885271758</v>
      </c>
      <c r="AR1204">
        <v>13.755663533234969</v>
      </c>
      <c r="AS1204">
        <v>13.755663533234969</v>
      </c>
      <c r="AT1204">
        <v>13.755663533234969</v>
      </c>
      <c r="AU1204">
        <v>13.755663533234969</v>
      </c>
      <c r="AV1204" t="str">
        <f>VLOOKUP(Sheet1[[#This Row],[NPDES ID2]],Combined_Sheet__Major_Only___2[[NPDES ID2]:[ECHO BFR]],3,FALSE)</f>
        <v>NC</v>
      </c>
      <c r="AW1204" t="s">
        <v>41</v>
      </c>
      <c r="AX1204" t="str">
        <f>VLOOKUP(Sheet1[[#This Row],[NPDES ID2]],Combined_Sheet__Major_Only___2[[NPDES ID2]:[ECHO BFR]],27,FALSE)</f>
        <v>-</v>
      </c>
      <c r="AY1204" t="str">
        <f>VLOOKUP(Sheet1[[#This Row],[NPDES ID2]],Combined_Sheet__Major_Only___2[[NPDES ID2]:[ECHO BFR]],28,FALSE)</f>
        <v>-</v>
      </c>
      <c r="AZ1204" t="str">
        <f>VLOOKUP(Sheet1[[#This Row],[NPDES ID2]],Combined_Sheet__Major_Only___2[[NPDES ID2]:[ECHO BFR]],29,FALSE)</f>
        <v>thickening</v>
      </c>
      <c r="BA1204">
        <f>VLOOKUP(Sheet1[[#This Row],[NPDES ID2]],Combined_Sheet__Major_Only___2[[NPDES ID2]:[ECHO BFR]],17,FALSE)</f>
        <v>35.358949000000003</v>
      </c>
      <c r="BB1204">
        <f>VLOOKUP(Sheet1[[#This Row],[NPDES ID2]],Combined_Sheet__Major_Only___2[[NPDES ID2]:[ECHO BFR]],18,FALSE)</f>
        <v>-77.416505999999998</v>
      </c>
      <c r="BC1204" t="str">
        <f>IF(ISNUMBER(SEARCH("aerobic",$AW1204)),"aerobic","")</f>
        <v>aerobic</v>
      </c>
      <c r="BD1204" t="str">
        <f>IF(ISNUMBER(SEARCH("anaer",$AW1204)),"anaer","")</f>
        <v/>
      </c>
      <c r="BE1204" t="str">
        <f>IF(ISNUMBER(SEARCH("thickening",$AZ1204)),"thickening","")</f>
        <v>thickening</v>
      </c>
      <c r="BF1204" s="2" t="str">
        <f>IF(ISNUMBER(SEARCH("airDry",$AW1204)),"airDry","")</f>
        <v/>
      </c>
      <c r="BG1204" s="2" t="str">
        <f>IF(ISNUMBER(SEARCH("heatDry",$AY1204)),"heatDry","")</f>
        <v/>
      </c>
      <c r="BH1204" s="2" t="str">
        <f>IF(AND(ISNUMBER(SEARCH("aerobic",$AW1204)),ISNUMBER(SEARCH("anaer",$AW1204))),"Combined Aer and Anaer.","")</f>
        <v/>
      </c>
    </row>
    <row r="1205" spans="1:60" x14ac:dyDescent="0.3">
      <c r="A1205" s="4">
        <v>1203</v>
      </c>
      <c r="B1205" t="s">
        <v>5771</v>
      </c>
      <c r="C1205">
        <v>249.1</v>
      </c>
      <c r="D1205">
        <v>689.11968985592466</v>
      </c>
      <c r="E1205">
        <v>691.84247610920511</v>
      </c>
      <c r="F1205">
        <v>511.67062270212432</v>
      </c>
      <c r="G1205">
        <v>876.82278994082844</v>
      </c>
      <c r="H1205">
        <v>-78.185350634996666</v>
      </c>
      <c r="I1205">
        <v>-77.616335193834317</v>
      </c>
      <c r="J1205">
        <v>-90.139000795866593</v>
      </c>
      <c r="K1205">
        <v>-66.926417839292583</v>
      </c>
      <c r="L1205">
        <v>120.5415446998166</v>
      </c>
      <c r="M1205">
        <v>119.5412419246361</v>
      </c>
      <c r="N1205">
        <v>115.91740401452461</v>
      </c>
      <c r="O1205">
        <v>128.16046674906161</v>
      </c>
      <c r="P1205">
        <v>5.9430667633111707</v>
      </c>
      <c r="Q1205">
        <v>5.9150118733603048</v>
      </c>
      <c r="R1205">
        <v>5.1373281073960593</v>
      </c>
      <c r="S1205">
        <v>6.7486550244081851</v>
      </c>
      <c r="T1205">
        <v>49.815266053288269</v>
      </c>
      <c r="U1205">
        <v>49.815186337344073</v>
      </c>
      <c r="V1205">
        <v>49.781055101841389</v>
      </c>
      <c r="W1205">
        <v>49.849148648481027</v>
      </c>
      <c r="X1205">
        <v>4637.3078779627131</v>
      </c>
      <c r="Y1205">
        <v>4669.0973988402002</v>
      </c>
      <c r="Z1205">
        <v>4359.9274157166747</v>
      </c>
      <c r="AA1205">
        <v>4817.2536438101897</v>
      </c>
      <c r="AB1205">
        <v>1086.040607798509</v>
      </c>
      <c r="AC1205">
        <v>1060.4210806363069</v>
      </c>
      <c r="AD1205">
        <v>871.29477998975665</v>
      </c>
      <c r="AE1205">
        <v>1413.1571076535729</v>
      </c>
      <c r="AF1205">
        <v>47.423676950428373</v>
      </c>
      <c r="AG1205">
        <v>47.030070567283232</v>
      </c>
      <c r="AH1205">
        <v>45.604794071983747</v>
      </c>
      <c r="AI1205">
        <v>50.420551503450341</v>
      </c>
      <c r="AJ1205">
        <v>0.35637716097742478</v>
      </c>
      <c r="AK1205">
        <v>0.35637712936287891</v>
      </c>
      <c r="AL1205">
        <v>0.35637270171034507</v>
      </c>
      <c r="AM1205">
        <v>0.35638163877949508</v>
      </c>
      <c r="AN1205">
        <v>0.9515830637962831</v>
      </c>
      <c r="AO1205">
        <v>0.95158306379628355</v>
      </c>
      <c r="AP1205">
        <v>0.95158306379628355</v>
      </c>
      <c r="AQ1205">
        <v>0.95158306379628355</v>
      </c>
      <c r="AR1205">
        <v>8.9205325681452781</v>
      </c>
      <c r="AS1205">
        <v>8.9205325681452798</v>
      </c>
      <c r="AT1205">
        <v>8.9205325681452798</v>
      </c>
      <c r="AU1205">
        <v>8.9205325681452798</v>
      </c>
      <c r="AV1205" t="str">
        <f>VLOOKUP(Sheet1[[#This Row],[NPDES ID2]],Combined_Sheet__Major_Only___2[[NPDES ID2]:[ECHO BFR]],3,FALSE)</f>
        <v>NJ</v>
      </c>
      <c r="AW1205" t="s">
        <v>54</v>
      </c>
      <c r="AX1205" t="str">
        <f>VLOOKUP(Sheet1[[#This Row],[NPDES ID2]],Combined_Sheet__Major_Only___2[[NPDES ID2]:[ECHO BFR]],27,FALSE)</f>
        <v>other</v>
      </c>
      <c r="AY1205" t="str">
        <f>VLOOKUP(Sheet1[[#This Row],[NPDES ID2]],Combined_Sheet__Major_Only___2[[NPDES ID2]:[ECHO BFR]],28,FALSE)</f>
        <v>-</v>
      </c>
      <c r="AZ1205" t="str">
        <f>VLOOKUP(Sheet1[[#This Row],[NPDES ID2]],Combined_Sheet__Major_Only___2[[NPDES ID2]:[ECHO BFR]],29,FALSE)</f>
        <v>preliminaryOps, thickening</v>
      </c>
      <c r="BA1205">
        <f>VLOOKUP(Sheet1[[#This Row],[NPDES ID2]],Combined_Sheet__Major_Only___2[[NPDES ID2]:[ECHO BFR]],17,FALSE)</f>
        <v>39.639085000000001</v>
      </c>
      <c r="BB1205">
        <f>VLOOKUP(Sheet1[[#This Row],[NPDES ID2]],Combined_Sheet__Major_Only___2[[NPDES ID2]:[ECHO BFR]],18,FALSE)</f>
        <v>-75.541673000000003</v>
      </c>
      <c r="BC1205" t="str">
        <f>IF(ISNUMBER(SEARCH("aerobic",$AW1205)),"aerobic","")</f>
        <v/>
      </c>
      <c r="BD1205" t="str">
        <f>IF(ISNUMBER(SEARCH("anaer",$AW1205)),"anaer","")</f>
        <v/>
      </c>
      <c r="BE1205" t="str">
        <f>IF(ISNUMBER(SEARCH("thickening",$AZ1205)),"thickening","")</f>
        <v>thickening</v>
      </c>
      <c r="BF1205" s="3" t="str">
        <f>IF(ISNUMBER(SEARCH("airDry",$AW1205)),"airDry","")</f>
        <v/>
      </c>
      <c r="BG1205" s="3" t="str">
        <f>IF(ISNUMBER(SEARCH("heatDry",$AY1205)),"heatDry","")</f>
        <v/>
      </c>
      <c r="BH1205" s="3" t="str">
        <f>IF(AND(ISNUMBER(SEARCH("aerobic",$AW1205)),ISNUMBER(SEARCH("anaer",$AW1205))),"Combined Aer and Anaer.","")</f>
        <v/>
      </c>
    </row>
    <row r="1206" spans="1:60" x14ac:dyDescent="0.3">
      <c r="A1206" s="4">
        <v>1204</v>
      </c>
      <c r="B1206" t="s">
        <v>5776</v>
      </c>
      <c r="C1206">
        <v>247.3</v>
      </c>
      <c r="D1206">
        <v>639.35296799171886</v>
      </c>
      <c r="E1206">
        <v>643.32523693301914</v>
      </c>
      <c r="F1206">
        <v>476.27865810782919</v>
      </c>
      <c r="G1206">
        <v>809.62486822944425</v>
      </c>
      <c r="H1206">
        <v>-77.815638516905111</v>
      </c>
      <c r="I1206">
        <v>-77.81459597691412</v>
      </c>
      <c r="J1206">
        <v>-90.547337110186419</v>
      </c>
      <c r="K1206">
        <v>-65.002598713980262</v>
      </c>
      <c r="L1206">
        <v>129.6620340997421</v>
      </c>
      <c r="M1206">
        <v>128.74329815432901</v>
      </c>
      <c r="N1206">
        <v>125.413901895333</v>
      </c>
      <c r="O1206">
        <v>136.6617176480984</v>
      </c>
      <c r="P1206">
        <v>5.885356898041457</v>
      </c>
      <c r="Q1206">
        <v>5.8636983057871674</v>
      </c>
      <c r="R1206">
        <v>4.9876256632784104</v>
      </c>
      <c r="S1206">
        <v>6.6980813496990326</v>
      </c>
      <c r="T1206">
        <v>290.84779871343659</v>
      </c>
      <c r="U1206">
        <v>290.84734701950418</v>
      </c>
      <c r="V1206">
        <v>290.65394942337372</v>
      </c>
      <c r="W1206">
        <v>291.03978744060782</v>
      </c>
      <c r="X1206">
        <v>24981.672854561089</v>
      </c>
      <c r="Y1206">
        <v>25129.601297678892</v>
      </c>
      <c r="Z1206">
        <v>23699.095900541859</v>
      </c>
      <c r="AA1206">
        <v>25808.110611025349</v>
      </c>
      <c r="AB1206">
        <v>6244.629704099917</v>
      </c>
      <c r="AC1206">
        <v>6095.0014527054009</v>
      </c>
      <c r="AD1206">
        <v>4956.6159035346664</v>
      </c>
      <c r="AE1206">
        <v>8237.1803939103957</v>
      </c>
      <c r="AF1206">
        <v>51.384430571900118</v>
      </c>
      <c r="AG1206">
        <v>51.020145616413799</v>
      </c>
      <c r="AH1206">
        <v>49.701975560625513</v>
      </c>
      <c r="AI1206">
        <v>54.156678093203013</v>
      </c>
      <c r="AJ1206">
        <v>0.40447117958459677</v>
      </c>
      <c r="AK1206">
        <v>0.4044710812550768</v>
      </c>
      <c r="AL1206">
        <v>0.40445732820315422</v>
      </c>
      <c r="AM1206">
        <v>0.4044850888904275</v>
      </c>
      <c r="AN1206">
        <v>0.99120095695580812</v>
      </c>
      <c r="AO1206">
        <v>0.99120095695580823</v>
      </c>
      <c r="AP1206">
        <v>0.99120095695580823</v>
      </c>
      <c r="AQ1206">
        <v>0.99120095695580823</v>
      </c>
      <c r="AR1206">
        <v>9.3587318115244944</v>
      </c>
      <c r="AS1206">
        <v>9.3587318115244926</v>
      </c>
      <c r="AT1206">
        <v>9.3587318115244926</v>
      </c>
      <c r="AU1206">
        <v>9.3587318115244926</v>
      </c>
      <c r="AV1206" t="str">
        <f>VLOOKUP(Sheet1[[#This Row],[NPDES ID2]],Combined_Sheet__Major_Only___2[[NPDES ID2]:[ECHO BFR]],3,FALSE)</f>
        <v>TN</v>
      </c>
      <c r="AW1206" t="s">
        <v>38</v>
      </c>
      <c r="AX1206" t="str">
        <f>VLOOKUP(Sheet1[[#This Row],[NPDES ID2]],Combined_Sheet__Major_Only___2[[NPDES ID2]:[ECHO BFR]],27,FALSE)</f>
        <v/>
      </c>
      <c r="AY1206" t="str">
        <f>VLOOKUP(Sheet1[[#This Row],[NPDES ID2]],Combined_Sheet__Major_Only___2[[NPDES ID2]:[ECHO BFR]],28,FALSE)</f>
        <v/>
      </c>
      <c r="AZ1206" t="str">
        <f>VLOOKUP(Sheet1[[#This Row],[NPDES ID2]],Combined_Sheet__Major_Only___2[[NPDES ID2]:[ECHO BFR]],29,FALSE)</f>
        <v/>
      </c>
      <c r="BA1206">
        <f>VLOOKUP(Sheet1[[#This Row],[NPDES ID2]],Combined_Sheet__Major_Only___2[[NPDES ID2]:[ECHO BFR]],17,FALSE)</f>
        <v>36.352885000000001</v>
      </c>
      <c r="BB1206">
        <f>VLOOKUP(Sheet1[[#This Row],[NPDES ID2]],Combined_Sheet__Major_Only___2[[NPDES ID2]:[ECHO BFR]],18,FALSE)</f>
        <v>-82.248467000000005</v>
      </c>
      <c r="BC1206" t="str">
        <f>IF(ISNUMBER(SEARCH("aerobic",$AW1206)),"aerobic","")</f>
        <v/>
      </c>
      <c r="BD1206" t="str">
        <f>IF(ISNUMBER(SEARCH("anaer",$AW1206)),"anaer","")</f>
        <v/>
      </c>
      <c r="BE1206" t="str">
        <f>IF(ISNUMBER(SEARCH("thickening",$AZ1206)),"thickening","")</f>
        <v/>
      </c>
      <c r="BF1206" s="2" t="str">
        <f>IF(ISNUMBER(SEARCH("airDry",$AW1206)),"airDry","")</f>
        <v/>
      </c>
      <c r="BG1206" s="2" t="str">
        <f>IF(ISNUMBER(SEARCH("heatDry",$AY1206)),"heatDry","")</f>
        <v/>
      </c>
      <c r="BH1206" s="2" t="str">
        <f>IF(AND(ISNUMBER(SEARCH("aerobic",$AW1206)),ISNUMBER(SEARCH("anaer",$AW1206))),"Combined Aer and Anaer.","")</f>
        <v/>
      </c>
    </row>
    <row r="1207" spans="1:60" x14ac:dyDescent="0.3">
      <c r="A1207" s="4">
        <v>1205</v>
      </c>
      <c r="B1207" t="s">
        <v>5779</v>
      </c>
      <c r="C1207">
        <v>245.18</v>
      </c>
      <c r="D1207">
        <v>560.73281229989652</v>
      </c>
      <c r="E1207">
        <v>563.55308370585965</v>
      </c>
      <c r="F1207">
        <v>419.85644777595229</v>
      </c>
      <c r="G1207">
        <v>704.71107194665819</v>
      </c>
      <c r="H1207">
        <v>-77.320022523375528</v>
      </c>
      <c r="I1207">
        <v>-78.347544730676447</v>
      </c>
      <c r="J1207">
        <v>-90.74636929482871</v>
      </c>
      <c r="K1207">
        <v>-62.657558548385367</v>
      </c>
      <c r="L1207">
        <v>147.48735172852349</v>
      </c>
      <c r="M1207">
        <v>146.7173676258937</v>
      </c>
      <c r="N1207">
        <v>143.92774486749471</v>
      </c>
      <c r="O1207">
        <v>153.35234865992709</v>
      </c>
      <c r="P1207">
        <v>5.803292432124846</v>
      </c>
      <c r="Q1207">
        <v>5.8536098182765768</v>
      </c>
      <c r="R1207">
        <v>4.7985111675185372</v>
      </c>
      <c r="S1207">
        <v>6.6770241412728248</v>
      </c>
      <c r="T1207">
        <v>84.573160326489102</v>
      </c>
      <c r="U1207">
        <v>84.573026969770979</v>
      </c>
      <c r="V1207">
        <v>84.51592886227435</v>
      </c>
      <c r="W1207">
        <v>84.629842483876203</v>
      </c>
      <c r="X1207">
        <v>6329.3077931802127</v>
      </c>
      <c r="Y1207">
        <v>6357.0640376541323</v>
      </c>
      <c r="Z1207">
        <v>6088.6378873736467</v>
      </c>
      <c r="AA1207">
        <v>6483.1250731528798</v>
      </c>
      <c r="AB1207">
        <v>1090.3328646729319</v>
      </c>
      <c r="AC1207">
        <v>1082.183571868532</v>
      </c>
      <c r="AD1207">
        <v>929.61957384479126</v>
      </c>
      <c r="AE1207">
        <v>1296.679410766448</v>
      </c>
      <c r="AF1207">
        <v>58.952514774320413</v>
      </c>
      <c r="AG1207">
        <v>58.64465556112043</v>
      </c>
      <c r="AH1207">
        <v>57.530173030247127</v>
      </c>
      <c r="AI1207">
        <v>61.296080583913707</v>
      </c>
      <c r="AJ1207">
        <v>0.49663760977116889</v>
      </c>
      <c r="AK1207">
        <v>0.49663756283671517</v>
      </c>
      <c r="AL1207">
        <v>0.49663098993910743</v>
      </c>
      <c r="AM1207">
        <v>0.49664425712493382</v>
      </c>
      <c r="AN1207">
        <v>0.97064363753828775</v>
      </c>
      <c r="AO1207">
        <v>0.97064363753828775</v>
      </c>
      <c r="AP1207">
        <v>0.97064363753828775</v>
      </c>
      <c r="AQ1207">
        <v>0.97064363753828775</v>
      </c>
      <c r="AR1207">
        <v>13.107754928648591</v>
      </c>
      <c r="AS1207">
        <v>13.107754928648591</v>
      </c>
      <c r="AT1207">
        <v>13.107754928648591</v>
      </c>
      <c r="AU1207">
        <v>13.107754928648591</v>
      </c>
      <c r="AV1207" t="str">
        <f>VLOOKUP(Sheet1[[#This Row],[NPDES ID2]],Combined_Sheet__Major_Only___2[[NPDES ID2]:[ECHO BFR]],3,FALSE)</f>
        <v>TX</v>
      </c>
      <c r="AW1207" t="s">
        <v>41</v>
      </c>
      <c r="AX1207" t="str">
        <f>VLOOKUP(Sheet1[[#This Row],[NPDES ID2]],Combined_Sheet__Major_Only___2[[NPDES ID2]:[ECHO BFR]],27,FALSE)</f>
        <v>-</v>
      </c>
      <c r="AY1207" t="str">
        <f>VLOOKUP(Sheet1[[#This Row],[NPDES ID2]],Combined_Sheet__Major_Only___2[[NPDES ID2]:[ECHO BFR]],28,FALSE)</f>
        <v>-</v>
      </c>
      <c r="AZ1207" t="str">
        <f>VLOOKUP(Sheet1[[#This Row],[NPDES ID2]],Combined_Sheet__Major_Only___2[[NPDES ID2]:[ECHO BFR]],29,FALSE)</f>
        <v>thickening</v>
      </c>
      <c r="BA1207">
        <f>VLOOKUP(Sheet1[[#This Row],[NPDES ID2]],Combined_Sheet__Major_Only___2[[NPDES ID2]:[ECHO BFR]],17,FALSE)</f>
        <v>29.791518</v>
      </c>
      <c r="BB1207">
        <f>VLOOKUP(Sheet1[[#This Row],[NPDES ID2]],Combined_Sheet__Major_Only___2[[NPDES ID2]:[ECHO BFR]],18,FALSE)</f>
        <v>-95.043481</v>
      </c>
      <c r="BC1207" t="str">
        <f>IF(ISNUMBER(SEARCH("aerobic",$AW1207)),"aerobic","")</f>
        <v>aerobic</v>
      </c>
      <c r="BD1207" t="str">
        <f>IF(ISNUMBER(SEARCH("anaer",$AW1207)),"anaer","")</f>
        <v/>
      </c>
      <c r="BE1207" t="str">
        <f>IF(ISNUMBER(SEARCH("thickening",$AZ1207)),"thickening","")</f>
        <v>thickening</v>
      </c>
      <c r="BF1207" s="3" t="str">
        <f>IF(ISNUMBER(SEARCH("airDry",$AW1207)),"airDry","")</f>
        <v/>
      </c>
      <c r="BG1207" s="3" t="str">
        <f>IF(ISNUMBER(SEARCH("heatDry",$AY1207)),"heatDry","")</f>
        <v/>
      </c>
      <c r="BH1207" s="3" t="str">
        <f>IF(AND(ISNUMBER(SEARCH("aerobic",$AW1207)),ISNUMBER(SEARCH("anaer",$AW1207))),"Combined Aer and Anaer.","")</f>
        <v/>
      </c>
    </row>
    <row r="1208" spans="1:60" x14ac:dyDescent="0.3">
      <c r="A1208" s="4">
        <v>1206</v>
      </c>
      <c r="B1208" t="s">
        <v>5784</v>
      </c>
      <c r="C1208">
        <v>245.15700000000001</v>
      </c>
      <c r="D1208">
        <v>544.63423490165439</v>
      </c>
      <c r="E1208">
        <v>546.98165289710141</v>
      </c>
      <c r="F1208">
        <v>408.12916893686912</v>
      </c>
      <c r="G1208">
        <v>683.39002765975044</v>
      </c>
      <c r="H1208">
        <v>-77.110340779089839</v>
      </c>
      <c r="I1208">
        <v>-78.241018076925968</v>
      </c>
      <c r="J1208">
        <v>-90.863793558930055</v>
      </c>
      <c r="K1208">
        <v>-62.096428137875698</v>
      </c>
      <c r="L1208">
        <v>151.8346104631479</v>
      </c>
      <c r="M1208">
        <v>151.097346687601</v>
      </c>
      <c r="N1208">
        <v>148.42551452422231</v>
      </c>
      <c r="O1208">
        <v>157.45182154995129</v>
      </c>
      <c r="P1208">
        <v>5.7947792678151364</v>
      </c>
      <c r="Q1208">
        <v>5.8463420195413596</v>
      </c>
      <c r="R1208">
        <v>4.7552000297361428</v>
      </c>
      <c r="S1208">
        <v>6.650392462217166</v>
      </c>
      <c r="T1208">
        <v>258.20209689306148</v>
      </c>
      <c r="U1208">
        <v>258.20169558022218</v>
      </c>
      <c r="V1208">
        <v>258.02986918886512</v>
      </c>
      <c r="W1208">
        <v>258.37267155805779</v>
      </c>
      <c r="X1208">
        <v>18767.32724942037</v>
      </c>
      <c r="Y1208">
        <v>18844.055158301631</v>
      </c>
      <c r="Z1208">
        <v>18102.782656459029</v>
      </c>
      <c r="AA1208">
        <v>19191.37592225711</v>
      </c>
      <c r="AB1208">
        <v>3324.5191550085078</v>
      </c>
      <c r="AC1208">
        <v>3297.340418324432</v>
      </c>
      <c r="AD1208">
        <v>2823.5299848678128</v>
      </c>
      <c r="AE1208">
        <v>3960.9757233494038</v>
      </c>
      <c r="AF1208">
        <v>60.696932473636217</v>
      </c>
      <c r="AG1208">
        <v>60.40201113795672</v>
      </c>
      <c r="AH1208">
        <v>59.335192798581858</v>
      </c>
      <c r="AI1208">
        <v>62.940785808475347</v>
      </c>
      <c r="AJ1208">
        <v>0.51792289230776378</v>
      </c>
      <c r="AK1208">
        <v>0.51792278576788653</v>
      </c>
      <c r="AL1208">
        <v>0.51790787961495621</v>
      </c>
      <c r="AM1208">
        <v>0.51793796768933054</v>
      </c>
      <c r="AN1208">
        <v>0.99010424280102594</v>
      </c>
      <c r="AO1208">
        <v>0.99010424280102605</v>
      </c>
      <c r="AP1208">
        <v>0.99010424280102605</v>
      </c>
      <c r="AQ1208">
        <v>0.99010424280102605</v>
      </c>
      <c r="AR1208">
        <v>13.27844755845094</v>
      </c>
      <c r="AS1208">
        <v>13.27844755845093</v>
      </c>
      <c r="AT1208">
        <v>13.27844755845093</v>
      </c>
      <c r="AU1208">
        <v>13.27844755845093</v>
      </c>
      <c r="AV1208" t="str">
        <f>VLOOKUP(Sheet1[[#This Row],[NPDES ID2]],Combined_Sheet__Major_Only___2[[NPDES ID2]:[ECHO BFR]],3,FALSE)</f>
        <v>IA</v>
      </c>
      <c r="AW1208" t="s">
        <v>41</v>
      </c>
      <c r="AX1208" t="str">
        <f>VLOOKUP(Sheet1[[#This Row],[NPDES ID2]],Combined_Sheet__Major_Only___2[[NPDES ID2]:[ECHO BFR]],27,FALSE)</f>
        <v>-</v>
      </c>
      <c r="AY1208" t="str">
        <f>VLOOKUP(Sheet1[[#This Row],[NPDES ID2]],Combined_Sheet__Major_Only___2[[NPDES ID2]:[ECHO BFR]],28,FALSE)</f>
        <v>-</v>
      </c>
      <c r="AZ1208" t="str">
        <f>VLOOKUP(Sheet1[[#This Row],[NPDES ID2]],Combined_Sheet__Major_Only___2[[NPDES ID2]:[ECHO BFR]],29,FALSE)</f>
        <v>-</v>
      </c>
      <c r="BA1208">
        <f>VLOOKUP(Sheet1[[#This Row],[NPDES ID2]],Combined_Sheet__Major_Only___2[[NPDES ID2]:[ECHO BFR]],17,FALSE)</f>
        <v>41.826943999999997</v>
      </c>
      <c r="BB1208">
        <f>VLOOKUP(Sheet1[[#This Row],[NPDES ID2]],Combined_Sheet__Major_Only___2[[NPDES ID2]:[ECHO BFR]],18,FALSE)</f>
        <v>-94.116639000000006</v>
      </c>
      <c r="BC1208" t="str">
        <f>IF(ISNUMBER(SEARCH("aerobic",$AW1208)),"aerobic","")</f>
        <v>aerobic</v>
      </c>
      <c r="BD1208" t="str">
        <f>IF(ISNUMBER(SEARCH("anaer",$AW1208)),"anaer","")</f>
        <v/>
      </c>
      <c r="BE1208" t="str">
        <f>IF(ISNUMBER(SEARCH("thickening",$AZ1208)),"thickening","")</f>
        <v/>
      </c>
      <c r="BF1208" s="2" t="str">
        <f>IF(ISNUMBER(SEARCH("airDry",$AW1208)),"airDry","")</f>
        <v/>
      </c>
      <c r="BG1208" s="2" t="str">
        <f>IF(ISNUMBER(SEARCH("heatDry",$AY1208)),"heatDry","")</f>
        <v/>
      </c>
      <c r="BH1208" s="2" t="str">
        <f>IF(AND(ISNUMBER(SEARCH("aerobic",$AW1208)),ISNUMBER(SEARCH("anaer",$AW1208))),"Combined Aer and Anaer.","")</f>
        <v/>
      </c>
    </row>
    <row r="1209" spans="1:60" x14ac:dyDescent="0.3">
      <c r="A1209" s="4">
        <v>1207</v>
      </c>
      <c r="B1209" t="s">
        <v>5789</v>
      </c>
      <c r="C1209">
        <v>244.9</v>
      </c>
      <c r="D1209">
        <v>699.1966474402775</v>
      </c>
      <c r="E1209">
        <v>702.13254162894179</v>
      </c>
      <c r="F1209">
        <v>518.71293988687864</v>
      </c>
      <c r="G1209">
        <v>890.81088170101611</v>
      </c>
      <c r="H1209">
        <v>-78.180009754609927</v>
      </c>
      <c r="I1209">
        <v>-77.610437369362245</v>
      </c>
      <c r="J1209">
        <v>-90.114788953703282</v>
      </c>
      <c r="K1209">
        <v>-66.955669156337095</v>
      </c>
      <c r="L1209">
        <v>118.32621629809709</v>
      </c>
      <c r="M1209">
        <v>117.3414381711213</v>
      </c>
      <c r="N1209">
        <v>113.77374082638831</v>
      </c>
      <c r="O1209">
        <v>125.82708780474179</v>
      </c>
      <c r="P1209">
        <v>5.8430970133473599</v>
      </c>
      <c r="Q1209">
        <v>5.8144247064460881</v>
      </c>
      <c r="R1209">
        <v>5.0527626623464714</v>
      </c>
      <c r="S1209">
        <v>6.6360853071607</v>
      </c>
      <c r="T1209">
        <v>70.16366399492378</v>
      </c>
      <c r="U1209">
        <v>70.163552875931842</v>
      </c>
      <c r="V1209">
        <v>70.115976089121176</v>
      </c>
      <c r="W1209">
        <v>70.210894192844691</v>
      </c>
      <c r="X1209">
        <v>6541.6786633417769</v>
      </c>
      <c r="Y1209">
        <v>6586.6744709027525</v>
      </c>
      <c r="Z1209">
        <v>6149.2354282088363</v>
      </c>
      <c r="AA1209">
        <v>6796.2757545328468</v>
      </c>
      <c r="AB1209">
        <v>2074.4428132660669</v>
      </c>
      <c r="AC1209">
        <v>1988.447151782653</v>
      </c>
      <c r="AD1209">
        <v>1542.765393429105</v>
      </c>
      <c r="AE1209">
        <v>2975.2398839372991</v>
      </c>
      <c r="AF1209">
        <v>47.35059962209283</v>
      </c>
      <c r="AG1209">
        <v>46.956444010915348</v>
      </c>
      <c r="AH1209">
        <v>45.529253334383682</v>
      </c>
      <c r="AI1209">
        <v>50.351545617755932</v>
      </c>
      <c r="AJ1209">
        <v>0.35549090508370529</v>
      </c>
      <c r="AK1209">
        <v>0.35549086791734502</v>
      </c>
      <c r="AL1209">
        <v>0.35548566343073101</v>
      </c>
      <c r="AM1209">
        <v>0.35549616853730592</v>
      </c>
      <c r="AN1209">
        <v>0.96491808664046785</v>
      </c>
      <c r="AO1209">
        <v>0.96491808664046796</v>
      </c>
      <c r="AP1209">
        <v>0.96491808664046796</v>
      </c>
      <c r="AQ1209">
        <v>0.96491808664046796</v>
      </c>
      <c r="AR1209">
        <v>7.7451655882105426</v>
      </c>
      <c r="AS1209">
        <v>7.7451655882105461</v>
      </c>
      <c r="AT1209">
        <v>7.7451655882105461</v>
      </c>
      <c r="AU1209">
        <v>7.7451655882105461</v>
      </c>
      <c r="AV1209" t="str">
        <f>VLOOKUP(Sheet1[[#This Row],[NPDES ID2]],Combined_Sheet__Major_Only___2[[NPDES ID2]:[ECHO BFR]],3,FALSE)</f>
        <v>NE</v>
      </c>
      <c r="AW1209" t="s">
        <v>87</v>
      </c>
      <c r="AX1209" t="str">
        <f>VLOOKUP(Sheet1[[#This Row],[NPDES ID2]],Combined_Sheet__Major_Only___2[[NPDES ID2]:[ECHO BFR]],27,FALSE)</f>
        <v>-</v>
      </c>
      <c r="AY1209" t="str">
        <f>VLOOKUP(Sheet1[[#This Row],[NPDES ID2]],Combined_Sheet__Major_Only___2[[NPDES ID2]:[ECHO BFR]],28,FALSE)</f>
        <v>-</v>
      </c>
      <c r="AZ1209" t="str">
        <f>VLOOKUP(Sheet1[[#This Row],[NPDES ID2]],Combined_Sheet__Major_Only___2[[NPDES ID2]:[ECHO BFR]],29,FALSE)</f>
        <v>thickening</v>
      </c>
      <c r="BA1209">
        <f>VLOOKUP(Sheet1[[#This Row],[NPDES ID2]],Combined_Sheet__Major_Only___2[[NPDES ID2]:[ECHO BFR]],17,FALSE)</f>
        <v>41.551974000000001</v>
      </c>
      <c r="BB1209">
        <f>VLOOKUP(Sheet1[[#This Row],[NPDES ID2]],Combined_Sheet__Major_Only___2[[NPDES ID2]:[ECHO BFR]],18,FALSE)</f>
        <v>-96.101399999999998</v>
      </c>
      <c r="BC1209" t="str">
        <f>IF(ISNUMBER(SEARCH("aerobic",$AW1209)),"aerobic","")</f>
        <v/>
      </c>
      <c r="BD1209" t="str">
        <f>IF(ISNUMBER(SEARCH("anaer",$AW1209)),"anaer","")</f>
        <v/>
      </c>
      <c r="BE1209" t="str">
        <f>IF(ISNUMBER(SEARCH("thickening",$AZ1209)),"thickening","")</f>
        <v>thickening</v>
      </c>
      <c r="BF1209" s="3" t="str">
        <f>IF(ISNUMBER(SEARCH("airDry",$AW1209)),"airDry","")</f>
        <v/>
      </c>
      <c r="BG1209" s="3" t="str">
        <f>IF(ISNUMBER(SEARCH("heatDry",$AY1209)),"heatDry","")</f>
        <v/>
      </c>
      <c r="BH1209" s="3" t="str">
        <f>IF(AND(ISNUMBER(SEARCH("aerobic",$AW1209)),ISNUMBER(SEARCH("anaer",$AW1209))),"Combined Aer and Anaer.","")</f>
        <v/>
      </c>
    </row>
    <row r="1210" spans="1:60" x14ac:dyDescent="0.3">
      <c r="A1210" s="4">
        <v>1208</v>
      </c>
      <c r="B1210" t="s">
        <v>5794</v>
      </c>
      <c r="C1210">
        <v>243.2</v>
      </c>
      <c r="D1210">
        <v>554.34900106652628</v>
      </c>
      <c r="E1210">
        <v>556.95250176548325</v>
      </c>
      <c r="F1210">
        <v>415.12032429611918</v>
      </c>
      <c r="G1210">
        <v>696.40688226686575</v>
      </c>
      <c r="H1210">
        <v>-77.264937855713839</v>
      </c>
      <c r="I1210">
        <v>-78.334585240401566</v>
      </c>
      <c r="J1210">
        <v>-90.957176596953133</v>
      </c>
      <c r="K1210">
        <v>-62.415873905294553</v>
      </c>
      <c r="L1210">
        <v>148.89653627548171</v>
      </c>
      <c r="M1210">
        <v>148.1521188475713</v>
      </c>
      <c r="N1210">
        <v>145.4554431384814</v>
      </c>
      <c r="O1210">
        <v>154.56617671154501</v>
      </c>
      <c r="P1210">
        <v>5.751808772583777</v>
      </c>
      <c r="Q1210">
        <v>5.7966226634009193</v>
      </c>
      <c r="R1210">
        <v>4.7297866420919012</v>
      </c>
      <c r="S1210">
        <v>6.6057287180350146</v>
      </c>
      <c r="T1210">
        <v>3.709316814131955</v>
      </c>
      <c r="U1210">
        <v>3.709308252060854</v>
      </c>
      <c r="V1210">
        <v>3.705642309593808</v>
      </c>
      <c r="W1210">
        <v>3.7129560508247219</v>
      </c>
      <c r="X1210">
        <v>272.74151536690471</v>
      </c>
      <c r="Y1210">
        <v>273.84785270295271</v>
      </c>
      <c r="Z1210">
        <v>262.88514332071668</v>
      </c>
      <c r="AA1210">
        <v>279.08132436167591</v>
      </c>
      <c r="AB1210">
        <v>49.429690084030703</v>
      </c>
      <c r="AC1210">
        <v>49.014232136288108</v>
      </c>
      <c r="AD1210">
        <v>41.813313895456872</v>
      </c>
      <c r="AE1210">
        <v>59.215477984737689</v>
      </c>
      <c r="AF1210">
        <v>59.999833966307143</v>
      </c>
      <c r="AG1210">
        <v>59.69982102653141</v>
      </c>
      <c r="AH1210">
        <v>58.613419527502487</v>
      </c>
      <c r="AI1210">
        <v>62.284148219493623</v>
      </c>
      <c r="AJ1210">
        <v>0.50941529431679899</v>
      </c>
      <c r="AK1210">
        <v>0.50941527256679586</v>
      </c>
      <c r="AL1210">
        <v>0.50941222525678465</v>
      </c>
      <c r="AM1210">
        <v>0.50941837611017826</v>
      </c>
      <c r="AN1210">
        <v>0.65100918939683694</v>
      </c>
      <c r="AO1210">
        <v>0.65100918939683694</v>
      </c>
      <c r="AP1210">
        <v>0.65100918939683694</v>
      </c>
      <c r="AQ1210">
        <v>0.65100918939683694</v>
      </c>
      <c r="AR1210">
        <v>12.9548065121761</v>
      </c>
      <c r="AS1210">
        <v>12.9548065121761</v>
      </c>
      <c r="AT1210">
        <v>12.9548065121761</v>
      </c>
      <c r="AU1210">
        <v>12.9548065121761</v>
      </c>
      <c r="AV1210" t="str">
        <f>VLOOKUP(Sheet1[[#This Row],[NPDES ID2]],Combined_Sheet__Major_Only___2[[NPDES ID2]:[ECHO BFR]],3,FALSE)</f>
        <v>MO</v>
      </c>
      <c r="AW1210" t="s">
        <v>118</v>
      </c>
      <c r="AX1210" t="str">
        <f>VLOOKUP(Sheet1[[#This Row],[NPDES ID2]],Combined_Sheet__Major_Only___2[[NPDES ID2]:[ECHO BFR]],27,FALSE)</f>
        <v>-</v>
      </c>
      <c r="AY1210" t="str">
        <f>VLOOKUP(Sheet1[[#This Row],[NPDES ID2]],Combined_Sheet__Major_Only___2[[NPDES ID2]:[ECHO BFR]],28,FALSE)</f>
        <v>-</v>
      </c>
      <c r="AZ1210" t="str">
        <f>VLOOKUP(Sheet1[[#This Row],[NPDES ID2]],Combined_Sheet__Major_Only___2[[NPDES ID2]:[ECHO BFR]],29,FALSE)</f>
        <v>thickening</v>
      </c>
      <c r="BA1210">
        <f>VLOOKUP(Sheet1[[#This Row],[NPDES ID2]],Combined_Sheet__Major_Only___2[[NPDES ID2]:[ECHO BFR]],17,FALSE)</f>
        <v>37.754610999999997</v>
      </c>
      <c r="BB1210">
        <f>VLOOKUP(Sheet1[[#This Row],[NPDES ID2]],Combined_Sheet__Major_Only___2[[NPDES ID2]:[ECHO BFR]],18,FALSE)</f>
        <v>-90.444889000000003</v>
      </c>
      <c r="BC1210" t="str">
        <f>IF(ISNUMBER(SEARCH("aerobic",$AW1210)),"aerobic","")</f>
        <v>aerobic</v>
      </c>
      <c r="BD1210" t="str">
        <f>IF(ISNUMBER(SEARCH("anaer",$AW1210)),"anaer","")</f>
        <v/>
      </c>
      <c r="BE1210" t="str">
        <f>IF(ISNUMBER(SEARCH("thickening",$AZ1210)),"thickening","")</f>
        <v>thickening</v>
      </c>
      <c r="BF1210" s="2" t="str">
        <f>IF(ISNUMBER(SEARCH("airDry",$AW1210)),"airDry","")</f>
        <v>airDry</v>
      </c>
      <c r="BG1210" s="2" t="str">
        <f>IF(ISNUMBER(SEARCH("heatDry",$AY1210)),"heatDry","")</f>
        <v/>
      </c>
      <c r="BH1210" s="2" t="str">
        <f>IF(AND(ISNUMBER(SEARCH("aerobic",$AW1210)),ISNUMBER(SEARCH("anaer",$AW1210))),"Combined Aer and Anaer.","")</f>
        <v/>
      </c>
    </row>
    <row r="1211" spans="1:60" x14ac:dyDescent="0.3">
      <c r="A1211" s="4">
        <v>1209</v>
      </c>
      <c r="B1211" t="s">
        <v>5797</v>
      </c>
      <c r="C1211">
        <v>242.93</v>
      </c>
      <c r="D1211">
        <v>533.24402534216927</v>
      </c>
      <c r="E1211">
        <v>535.19934714423403</v>
      </c>
      <c r="F1211">
        <v>399.3067173289611</v>
      </c>
      <c r="G1211">
        <v>668.52281126430751</v>
      </c>
      <c r="H1211">
        <v>-77.03762986076589</v>
      </c>
      <c r="I1211">
        <v>-78.336585696117425</v>
      </c>
      <c r="J1211">
        <v>-91.220773017019823</v>
      </c>
      <c r="K1211">
        <v>-61.691616068496977</v>
      </c>
      <c r="L1211">
        <v>154.7380263214198</v>
      </c>
      <c r="M1211">
        <v>154.03931684763049</v>
      </c>
      <c r="N1211">
        <v>151.5079302182838</v>
      </c>
      <c r="O1211">
        <v>160.06010024827839</v>
      </c>
      <c r="P1211">
        <v>5.7343804746914246</v>
      </c>
      <c r="Q1211">
        <v>5.7960646168730587</v>
      </c>
      <c r="R1211">
        <v>4.6828718017478339</v>
      </c>
      <c r="S1211">
        <v>6.5691083583163419</v>
      </c>
      <c r="T1211">
        <v>67.357604720823261</v>
      </c>
      <c r="U1211">
        <v>67.357497932335065</v>
      </c>
      <c r="V1211">
        <v>67.311775297092055</v>
      </c>
      <c r="W1211">
        <v>67.402994274358818</v>
      </c>
      <c r="X1211">
        <v>4760.1293453520157</v>
      </c>
      <c r="Y1211">
        <v>4778.1922873609747</v>
      </c>
      <c r="Z1211">
        <v>4603.4051503960864</v>
      </c>
      <c r="AA1211">
        <v>4860.0598990123863</v>
      </c>
      <c r="AB1211">
        <v>977.91178679939514</v>
      </c>
      <c r="AC1211">
        <v>966.30739660801555</v>
      </c>
      <c r="AD1211">
        <v>810.12294051960873</v>
      </c>
      <c r="AE1211">
        <v>1196.9017966164979</v>
      </c>
      <c r="AF1211">
        <v>62.423457274083283</v>
      </c>
      <c r="AG1211">
        <v>62.141505603875572</v>
      </c>
      <c r="AH1211">
        <v>61.120845539989958</v>
      </c>
      <c r="AI1211">
        <v>64.569752087195653</v>
      </c>
      <c r="AJ1211">
        <v>0.53900296549550886</v>
      </c>
      <c r="AK1211">
        <v>0.53900291990277904</v>
      </c>
      <c r="AL1211">
        <v>0.53899653436511719</v>
      </c>
      <c r="AM1211">
        <v>0.5390094233526036</v>
      </c>
      <c r="AN1211">
        <v>0.96353304583194532</v>
      </c>
      <c r="AO1211">
        <v>0.96353304583194521</v>
      </c>
      <c r="AP1211">
        <v>0.96353304583194521</v>
      </c>
      <c r="AQ1211">
        <v>0.96353304583194521</v>
      </c>
      <c r="AR1211">
        <v>12.57122863114164</v>
      </c>
      <c r="AS1211">
        <v>12.57122863114164</v>
      </c>
      <c r="AT1211">
        <v>12.57122863114164</v>
      </c>
      <c r="AU1211">
        <v>12.57122863114164</v>
      </c>
      <c r="AV1211" t="str">
        <f>VLOOKUP(Sheet1[[#This Row],[NPDES ID2]],Combined_Sheet__Major_Only___2[[NPDES ID2]:[ECHO BFR]],3,FALSE)</f>
        <v>TX</v>
      </c>
      <c r="AW1211" t="s">
        <v>41</v>
      </c>
      <c r="AX1211" t="str">
        <f>VLOOKUP(Sheet1[[#This Row],[NPDES ID2]],Combined_Sheet__Major_Only___2[[NPDES ID2]:[ECHO BFR]],27,FALSE)</f>
        <v>-</v>
      </c>
      <c r="AY1211" t="str">
        <f>VLOOKUP(Sheet1[[#This Row],[NPDES ID2]],Combined_Sheet__Major_Only___2[[NPDES ID2]:[ECHO BFR]],28,FALSE)</f>
        <v>-</v>
      </c>
      <c r="AZ1211" t="str">
        <f>VLOOKUP(Sheet1[[#This Row],[NPDES ID2]],Combined_Sheet__Major_Only___2[[NPDES ID2]:[ECHO BFR]],29,FALSE)</f>
        <v>thickening</v>
      </c>
      <c r="BA1211">
        <f>VLOOKUP(Sheet1[[#This Row],[NPDES ID2]],Combined_Sheet__Major_Only___2[[NPDES ID2]:[ECHO BFR]],17,FALSE)</f>
        <v>29.721579999999999</v>
      </c>
      <c r="BB1211">
        <f>VLOOKUP(Sheet1[[#This Row],[NPDES ID2]],Combined_Sheet__Major_Only___2[[NPDES ID2]:[ECHO BFR]],18,FALSE)</f>
        <v>-94.986767999999998</v>
      </c>
      <c r="BC1211" t="str">
        <f>IF(ISNUMBER(SEARCH("aerobic",$AW1211)),"aerobic","")</f>
        <v>aerobic</v>
      </c>
      <c r="BD1211" t="str">
        <f>IF(ISNUMBER(SEARCH("anaer",$AW1211)),"anaer","")</f>
        <v/>
      </c>
      <c r="BE1211" t="str">
        <f>IF(ISNUMBER(SEARCH("thickening",$AZ1211)),"thickening","")</f>
        <v>thickening</v>
      </c>
      <c r="BF1211" s="3" t="str">
        <f>IF(ISNUMBER(SEARCH("airDry",$AW1211)),"airDry","")</f>
        <v/>
      </c>
      <c r="BG1211" s="3" t="str">
        <f>IF(ISNUMBER(SEARCH("heatDry",$AY1211)),"heatDry","")</f>
        <v/>
      </c>
      <c r="BH1211" s="3" t="str">
        <f>IF(AND(ISNUMBER(SEARCH("aerobic",$AW1211)),ISNUMBER(SEARCH("anaer",$AW1211))),"Combined Aer and Anaer.","")</f>
        <v/>
      </c>
    </row>
    <row r="1212" spans="1:60" x14ac:dyDescent="0.3">
      <c r="A1212" s="4">
        <v>1210</v>
      </c>
      <c r="B1212" t="s">
        <v>5801</v>
      </c>
      <c r="C1212">
        <v>242.92</v>
      </c>
      <c r="D1212">
        <v>519.37986247068773</v>
      </c>
      <c r="E1212">
        <v>520.72734461761365</v>
      </c>
      <c r="F1212">
        <v>388.93944311324452</v>
      </c>
      <c r="G1212">
        <v>651.25682212609752</v>
      </c>
      <c r="H1212">
        <v>-76.835873023990246</v>
      </c>
      <c r="I1212">
        <v>-78.063428668841539</v>
      </c>
      <c r="J1212">
        <v>-91.01702189693043</v>
      </c>
      <c r="K1212">
        <v>-60.82459941952925</v>
      </c>
      <c r="L1212">
        <v>158.86008742624631</v>
      </c>
      <c r="M1212">
        <v>158.19234568138731</v>
      </c>
      <c r="N1212">
        <v>155.77246749545799</v>
      </c>
      <c r="O1212">
        <v>163.94759503201411</v>
      </c>
      <c r="P1212">
        <v>5.7263265538721866</v>
      </c>
      <c r="Q1212">
        <v>5.792192464483108</v>
      </c>
      <c r="R1212">
        <v>4.6541506698274189</v>
      </c>
      <c r="S1212">
        <v>6.5512098636773208</v>
      </c>
      <c r="T1212">
        <v>230.1359391154871</v>
      </c>
      <c r="U1212">
        <v>230.13558111627361</v>
      </c>
      <c r="V1212">
        <v>229.98229991778609</v>
      </c>
      <c r="W1212">
        <v>230.2881036862247</v>
      </c>
      <c r="X1212">
        <v>15840.283898669601</v>
      </c>
      <c r="Y1212">
        <v>15896.30743502579</v>
      </c>
      <c r="Z1212">
        <v>15354.365218372821</v>
      </c>
      <c r="AA1212">
        <v>16149.74719892497</v>
      </c>
      <c r="AB1212">
        <v>3136.7194077383938</v>
      </c>
      <c r="AC1212">
        <v>3102.2347719635259</v>
      </c>
      <c r="AD1212">
        <v>2617.5055406143119</v>
      </c>
      <c r="AE1212">
        <v>3812.3283351415339</v>
      </c>
      <c r="AF1212">
        <v>64.090026410613476</v>
      </c>
      <c r="AG1212">
        <v>63.820447971803489</v>
      </c>
      <c r="AH1212">
        <v>62.845392927093087</v>
      </c>
      <c r="AI1212">
        <v>66.140929462024616</v>
      </c>
      <c r="AJ1212">
        <v>0.55936263153006349</v>
      </c>
      <c r="AK1212">
        <v>0.55936252732146119</v>
      </c>
      <c r="AL1212">
        <v>0.55934794493095608</v>
      </c>
      <c r="AM1212">
        <v>0.55937737940950139</v>
      </c>
      <c r="AN1212">
        <v>0.9889165934886468</v>
      </c>
      <c r="AO1212">
        <v>0.98891659348864647</v>
      </c>
      <c r="AP1212">
        <v>0.98891659348864647</v>
      </c>
      <c r="AQ1212">
        <v>0.98891659348864647</v>
      </c>
      <c r="AR1212">
        <v>13.167665318671011</v>
      </c>
      <c r="AS1212">
        <v>13.167665318671011</v>
      </c>
      <c r="AT1212">
        <v>13.167665318671011</v>
      </c>
      <c r="AU1212">
        <v>13.167665318671011</v>
      </c>
      <c r="AV1212" t="str">
        <f>VLOOKUP(Sheet1[[#This Row],[NPDES ID2]],Combined_Sheet__Major_Only___2[[NPDES ID2]:[ECHO BFR]],3,FALSE)</f>
        <v>MO</v>
      </c>
      <c r="AW1212" t="s">
        <v>41</v>
      </c>
      <c r="AX1212" t="str">
        <f>VLOOKUP(Sheet1[[#This Row],[NPDES ID2]],Combined_Sheet__Major_Only___2[[NPDES ID2]:[ECHO BFR]],27,FALSE)</f>
        <v>-</v>
      </c>
      <c r="AY1212" t="str">
        <f>VLOOKUP(Sheet1[[#This Row],[NPDES ID2]],Combined_Sheet__Major_Only___2[[NPDES ID2]:[ECHO BFR]],28,FALSE)</f>
        <v>-</v>
      </c>
      <c r="AZ1212" t="str">
        <f>VLOOKUP(Sheet1[[#This Row],[NPDES ID2]],Combined_Sheet__Major_Only___2[[NPDES ID2]:[ECHO BFR]],29,FALSE)</f>
        <v>-</v>
      </c>
      <c r="BA1212">
        <f>VLOOKUP(Sheet1[[#This Row],[NPDES ID2]],Combined_Sheet__Major_Only___2[[NPDES ID2]:[ECHO BFR]],17,FALSE)</f>
        <v>37.131086000000003</v>
      </c>
      <c r="BB1212">
        <f>VLOOKUP(Sheet1[[#This Row],[NPDES ID2]],Combined_Sheet__Major_Only___2[[NPDES ID2]:[ECHO BFR]],18,FALSE)</f>
        <v>-93.488587999999993</v>
      </c>
      <c r="BC1212" t="str">
        <f>IF(ISNUMBER(SEARCH("aerobic",$AW1212)),"aerobic","")</f>
        <v>aerobic</v>
      </c>
      <c r="BD1212" t="str">
        <f>IF(ISNUMBER(SEARCH("anaer",$AW1212)),"anaer","")</f>
        <v/>
      </c>
      <c r="BE1212" t="str">
        <f>IF(ISNUMBER(SEARCH("thickening",$AZ1212)),"thickening","")</f>
        <v/>
      </c>
      <c r="BF1212" s="2" t="str">
        <f>IF(ISNUMBER(SEARCH("airDry",$AW1212)),"airDry","")</f>
        <v/>
      </c>
      <c r="BG1212" s="2" t="str">
        <f>IF(ISNUMBER(SEARCH("heatDry",$AY1212)),"heatDry","")</f>
        <v/>
      </c>
      <c r="BH1212" s="2" t="str">
        <f>IF(AND(ISNUMBER(SEARCH("aerobic",$AW1212)),ISNUMBER(SEARCH("anaer",$AW1212))),"Combined Aer and Anaer.","")</f>
        <v/>
      </c>
    </row>
    <row r="1213" spans="1:60" x14ac:dyDescent="0.3">
      <c r="A1213" s="4">
        <v>1211</v>
      </c>
      <c r="B1213" t="s">
        <v>5806</v>
      </c>
      <c r="C1213">
        <v>242.5</v>
      </c>
      <c r="D1213">
        <v>567.51539989578418</v>
      </c>
      <c r="E1213">
        <v>570.50175313580451</v>
      </c>
      <c r="F1213">
        <v>424.66768812318958</v>
      </c>
      <c r="G1213">
        <v>713.92873685318523</v>
      </c>
      <c r="H1213">
        <v>-77.338381059942847</v>
      </c>
      <c r="I1213">
        <v>-78.356587224581929</v>
      </c>
      <c r="J1213">
        <v>-90.717731897252364</v>
      </c>
      <c r="K1213">
        <v>-62.716410493548167</v>
      </c>
      <c r="L1213">
        <v>145.35055322758339</v>
      </c>
      <c r="M1213">
        <v>144.58507028413999</v>
      </c>
      <c r="N1213">
        <v>141.8117729419684</v>
      </c>
      <c r="O1213">
        <v>151.18123037566971</v>
      </c>
      <c r="P1213">
        <v>5.7407944720385613</v>
      </c>
      <c r="Q1213">
        <v>5.7889566134430002</v>
      </c>
      <c r="R1213">
        <v>4.7524430225143952</v>
      </c>
      <c r="S1213">
        <v>6.607544358181122</v>
      </c>
      <c r="T1213">
        <v>78.243463440685417</v>
      </c>
      <c r="U1213">
        <v>78.243339852391045</v>
      </c>
      <c r="V1213">
        <v>78.190424200166134</v>
      </c>
      <c r="W1213">
        <v>78.295993611284004</v>
      </c>
      <c r="X1213">
        <v>5876.7833467211576</v>
      </c>
      <c r="Y1213">
        <v>5902.7735478898949</v>
      </c>
      <c r="Z1213">
        <v>5651.391496345359</v>
      </c>
      <c r="AA1213">
        <v>6020.8657696233968</v>
      </c>
      <c r="AB1213">
        <v>1119.9987242239381</v>
      </c>
      <c r="AC1213">
        <v>1109.1587466670931</v>
      </c>
      <c r="AD1213">
        <v>939.07318720527496</v>
      </c>
      <c r="AE1213">
        <v>1357.652310146068</v>
      </c>
      <c r="AF1213">
        <v>58.740466188455621</v>
      </c>
      <c r="AG1213">
        <v>58.43102717738779</v>
      </c>
      <c r="AH1213">
        <v>57.310804054395263</v>
      </c>
      <c r="AI1213">
        <v>61.096090008345882</v>
      </c>
      <c r="AJ1213">
        <v>0.49405115540450029</v>
      </c>
      <c r="AK1213">
        <v>0.49405110983324119</v>
      </c>
      <c r="AL1213">
        <v>0.49404472771972469</v>
      </c>
      <c r="AM1213">
        <v>0.49405760980974278</v>
      </c>
      <c r="AN1213">
        <v>0.9683764989464565</v>
      </c>
      <c r="AO1213">
        <v>0.9683764989464565</v>
      </c>
      <c r="AP1213">
        <v>0.9683764989464565</v>
      </c>
      <c r="AQ1213">
        <v>0.9683764989464565</v>
      </c>
      <c r="AR1213">
        <v>12.327219939012259</v>
      </c>
      <c r="AS1213">
        <v>12.327219939012259</v>
      </c>
      <c r="AT1213">
        <v>12.327219939012259</v>
      </c>
      <c r="AU1213">
        <v>12.327219939012259</v>
      </c>
      <c r="AV1213" t="str">
        <f>VLOOKUP(Sheet1[[#This Row],[NPDES ID2]],Combined_Sheet__Major_Only___2[[NPDES ID2]:[ECHO BFR]],3,FALSE)</f>
        <v>MD</v>
      </c>
      <c r="AW1213" t="s">
        <v>41</v>
      </c>
      <c r="AX1213" t="str">
        <f>VLOOKUP(Sheet1[[#This Row],[NPDES ID2]],Combined_Sheet__Major_Only___2[[NPDES ID2]:[ECHO BFR]],27,FALSE)</f>
        <v>-</v>
      </c>
      <c r="AY1213" t="str">
        <f>VLOOKUP(Sheet1[[#This Row],[NPDES ID2]],Combined_Sheet__Major_Only___2[[NPDES ID2]:[ECHO BFR]],28,FALSE)</f>
        <v>-</v>
      </c>
      <c r="AZ1213" t="str">
        <f>VLOOKUP(Sheet1[[#This Row],[NPDES ID2]],Combined_Sheet__Major_Only___2[[NPDES ID2]:[ECHO BFR]],29,FALSE)</f>
        <v>thickening</v>
      </c>
      <c r="BA1213">
        <f>VLOOKUP(Sheet1[[#This Row],[NPDES ID2]],Combined_Sheet__Major_Only___2[[NPDES ID2]:[ECHO BFR]],17,FALSE)</f>
        <v>39.600267000000002</v>
      </c>
      <c r="BB1213">
        <f>VLOOKUP(Sheet1[[#This Row],[NPDES ID2]],Combined_Sheet__Major_Only___2[[NPDES ID2]:[ECHO BFR]],18,FALSE)</f>
        <v>-78.817457000000005</v>
      </c>
      <c r="BC1213" t="str">
        <f>IF(ISNUMBER(SEARCH("aerobic",$AW1213)),"aerobic","")</f>
        <v>aerobic</v>
      </c>
      <c r="BD1213" t="str">
        <f>IF(ISNUMBER(SEARCH("anaer",$AW1213)),"anaer","")</f>
        <v/>
      </c>
      <c r="BE1213" t="str">
        <f>IF(ISNUMBER(SEARCH("thickening",$AZ1213)),"thickening","")</f>
        <v>thickening</v>
      </c>
      <c r="BF1213" s="3" t="str">
        <f>IF(ISNUMBER(SEARCH("airDry",$AW1213)),"airDry","")</f>
        <v/>
      </c>
      <c r="BG1213" s="3" t="str">
        <f>IF(ISNUMBER(SEARCH("heatDry",$AY1213)),"heatDry","")</f>
        <v/>
      </c>
      <c r="BH1213" s="3" t="str">
        <f>IF(AND(ISNUMBER(SEARCH("aerobic",$AW1213)),ISNUMBER(SEARCH("anaer",$AW1213))),"Combined Aer and Anaer.","")</f>
        <v/>
      </c>
    </row>
    <row r="1214" spans="1:60" x14ac:dyDescent="0.3">
      <c r="A1214" s="4">
        <v>1212</v>
      </c>
      <c r="B1214" t="s">
        <v>5810</v>
      </c>
      <c r="C1214">
        <v>242</v>
      </c>
      <c r="D1214">
        <v>543.54946457775952</v>
      </c>
      <c r="E1214">
        <v>545.8261884598121</v>
      </c>
      <c r="F1214">
        <v>406.88163663051148</v>
      </c>
      <c r="G1214">
        <v>682.21073131604476</v>
      </c>
      <c r="H1214">
        <v>-77.134721620831044</v>
      </c>
      <c r="I1214">
        <v>-78.377604026397279</v>
      </c>
      <c r="J1214">
        <v>-91.117217128514426</v>
      </c>
      <c r="K1214">
        <v>-62.013827262597118</v>
      </c>
      <c r="L1214">
        <v>151.67286302488691</v>
      </c>
      <c r="M1214">
        <v>150.95834393780939</v>
      </c>
      <c r="N1214">
        <v>148.36983169733529</v>
      </c>
      <c r="O1214">
        <v>157.11506791455889</v>
      </c>
      <c r="P1214">
        <v>5.7170123638455381</v>
      </c>
      <c r="Q1214">
        <v>5.7733336196404883</v>
      </c>
      <c r="R1214">
        <v>4.6819271588873406</v>
      </c>
      <c r="S1214">
        <v>6.556057248670804</v>
      </c>
      <c r="T1214">
        <v>42.758950577589403</v>
      </c>
      <c r="U1214">
        <v>42.758881751436739</v>
      </c>
      <c r="V1214">
        <v>42.72941309684316</v>
      </c>
      <c r="W1214">
        <v>42.788204557990731</v>
      </c>
      <c r="X1214">
        <v>3071.1035412606038</v>
      </c>
      <c r="Y1214">
        <v>3083.2472345198262</v>
      </c>
      <c r="Z1214">
        <v>2965.6737635206218</v>
      </c>
      <c r="AA1214">
        <v>3138.3855472184782</v>
      </c>
      <c r="AB1214">
        <v>505.58572137868413</v>
      </c>
      <c r="AC1214">
        <v>502.1147934380557</v>
      </c>
      <c r="AD1214">
        <v>434.40932491905829</v>
      </c>
      <c r="AE1214">
        <v>594.21663025688542</v>
      </c>
      <c r="AF1214">
        <v>61.42186148673202</v>
      </c>
      <c r="AG1214">
        <v>61.132446910273487</v>
      </c>
      <c r="AH1214">
        <v>60.084591300954543</v>
      </c>
      <c r="AI1214">
        <v>63.625231997121993</v>
      </c>
      <c r="AJ1214">
        <v>0.52677240324586183</v>
      </c>
      <c r="AK1214">
        <v>0.52677236983053455</v>
      </c>
      <c r="AL1214">
        <v>0.52676768896613346</v>
      </c>
      <c r="AM1214">
        <v>0.52677713710095775</v>
      </c>
      <c r="AN1214">
        <v>0.9442321337998707</v>
      </c>
      <c r="AO1214">
        <v>0.94423213379987081</v>
      </c>
      <c r="AP1214">
        <v>0.94423213379987081</v>
      </c>
      <c r="AQ1214">
        <v>0.94423213379987081</v>
      </c>
      <c r="AR1214">
        <v>14.028100099038159</v>
      </c>
      <c r="AS1214">
        <v>14.028100099038159</v>
      </c>
      <c r="AT1214">
        <v>14.028100099038159</v>
      </c>
      <c r="AU1214">
        <v>14.028100099038159</v>
      </c>
      <c r="AV1214" t="str">
        <f>VLOOKUP(Sheet1[[#This Row],[NPDES ID2]],Combined_Sheet__Major_Only___2[[NPDES ID2]:[ECHO BFR]],3,FALSE)</f>
        <v>IN</v>
      </c>
      <c r="AW1214" t="s">
        <v>41</v>
      </c>
      <c r="AX1214" t="str">
        <f>VLOOKUP(Sheet1[[#This Row],[NPDES ID2]],Combined_Sheet__Major_Only___2[[NPDES ID2]:[ECHO BFR]],27,FALSE)</f>
        <v>-</v>
      </c>
      <c r="AY1214" t="str">
        <f>VLOOKUP(Sheet1[[#This Row],[NPDES ID2]],Combined_Sheet__Major_Only___2[[NPDES ID2]:[ECHO BFR]],28,FALSE)</f>
        <v>-</v>
      </c>
      <c r="AZ1214" t="str">
        <f>VLOOKUP(Sheet1[[#This Row],[NPDES ID2]],Combined_Sheet__Major_Only___2[[NPDES ID2]:[ECHO BFR]],29,FALSE)</f>
        <v>thickening</v>
      </c>
      <c r="BA1214">
        <f>VLOOKUP(Sheet1[[#This Row],[NPDES ID2]],Combined_Sheet__Major_Only___2[[NPDES ID2]:[ECHO BFR]],17,FALSE)</f>
        <v>41.144888999999999</v>
      </c>
      <c r="BB1214">
        <f>VLOOKUP(Sheet1[[#This Row],[NPDES ID2]],Combined_Sheet__Major_Only___2[[NPDES ID2]:[ECHO BFR]],18,FALSE)</f>
        <v>-85.490194000000002</v>
      </c>
      <c r="BC1214" t="str">
        <f>IF(ISNUMBER(SEARCH("aerobic",$AW1214)),"aerobic","")</f>
        <v>aerobic</v>
      </c>
      <c r="BD1214" t="str">
        <f>IF(ISNUMBER(SEARCH("anaer",$AW1214)),"anaer","")</f>
        <v/>
      </c>
      <c r="BE1214" t="str">
        <f>IF(ISNUMBER(SEARCH("thickening",$AZ1214)),"thickening","")</f>
        <v>thickening</v>
      </c>
      <c r="BF1214" s="2" t="str">
        <f>IF(ISNUMBER(SEARCH("airDry",$AW1214)),"airDry","")</f>
        <v/>
      </c>
      <c r="BG1214" s="2" t="str">
        <f>IF(ISNUMBER(SEARCH("heatDry",$AY1214)),"heatDry","")</f>
        <v/>
      </c>
      <c r="BH1214" s="2" t="str">
        <f>IF(AND(ISNUMBER(SEARCH("aerobic",$AW1214)),ISNUMBER(SEARCH("anaer",$AW1214))),"Combined Aer and Anaer.","")</f>
        <v/>
      </c>
    </row>
    <row r="1215" spans="1:60" x14ac:dyDescent="0.3">
      <c r="A1215" s="4">
        <v>1213</v>
      </c>
      <c r="B1215" t="s">
        <v>5815</v>
      </c>
      <c r="C1215">
        <v>241</v>
      </c>
      <c r="D1215">
        <v>515.86115246378711</v>
      </c>
      <c r="E1215">
        <v>516.93820197060722</v>
      </c>
      <c r="F1215">
        <v>386.05535158146489</v>
      </c>
      <c r="G1215">
        <v>647.27185992673196</v>
      </c>
      <c r="H1215">
        <v>-76.853109874469098</v>
      </c>
      <c r="I1215">
        <v>-78.085685125771775</v>
      </c>
      <c r="J1215">
        <v>-91.038687227274423</v>
      </c>
      <c r="K1215">
        <v>-60.644137753774253</v>
      </c>
      <c r="L1215">
        <v>159.64525959814421</v>
      </c>
      <c r="M1215">
        <v>158.99790425956959</v>
      </c>
      <c r="N1215">
        <v>156.6528319495176</v>
      </c>
      <c r="O1215">
        <v>164.5756678543145</v>
      </c>
      <c r="P1215">
        <v>5.6773478072750514</v>
      </c>
      <c r="Q1215">
        <v>5.7478344998564186</v>
      </c>
      <c r="R1215">
        <v>4.6035611883296683</v>
      </c>
      <c r="S1215">
        <v>6.5130514994255977</v>
      </c>
      <c r="T1215">
        <v>4.2342994837521877</v>
      </c>
      <c r="U1215">
        <v>4.2342901114917124</v>
      </c>
      <c r="V1215">
        <v>4.2302772777637214</v>
      </c>
      <c r="W1215">
        <v>4.2382830846614086</v>
      </c>
      <c r="X1215">
        <v>287.71625145021687</v>
      </c>
      <c r="Y1215">
        <v>288.66193624958078</v>
      </c>
      <c r="Z1215">
        <v>279.27954797032902</v>
      </c>
      <c r="AA1215">
        <v>293.1310849743528</v>
      </c>
      <c r="AB1215">
        <v>51.310662331696221</v>
      </c>
      <c r="AC1215">
        <v>50.884160031594128</v>
      </c>
      <c r="AD1215">
        <v>43.590407655459927</v>
      </c>
      <c r="AE1215">
        <v>61.165069491357102</v>
      </c>
      <c r="AF1215">
        <v>64.918385766788319</v>
      </c>
      <c r="AG1215">
        <v>64.655105183973689</v>
      </c>
      <c r="AH1215">
        <v>63.701755237562679</v>
      </c>
      <c r="AI1215">
        <v>66.922963275941896</v>
      </c>
      <c r="AJ1215">
        <v>0.56948634743598969</v>
      </c>
      <c r="AK1215">
        <v>0.56948632556945733</v>
      </c>
      <c r="AL1215">
        <v>0.56948326182042308</v>
      </c>
      <c r="AM1215">
        <v>0.56948944585142769</v>
      </c>
      <c r="AN1215">
        <v>0.6740497599730465</v>
      </c>
      <c r="AO1215">
        <v>0.6740497599730465</v>
      </c>
      <c r="AP1215">
        <v>0.6740497599730465</v>
      </c>
      <c r="AQ1215">
        <v>0.6740497599730465</v>
      </c>
      <c r="AR1215">
        <v>14.147282752965451</v>
      </c>
      <c r="AS1215">
        <v>14.147282752965451</v>
      </c>
      <c r="AT1215">
        <v>14.147282752965451</v>
      </c>
      <c r="AU1215">
        <v>14.147282752965451</v>
      </c>
      <c r="AV1215" t="str">
        <f>VLOOKUP(Sheet1[[#This Row],[NPDES ID2]],Combined_Sheet__Major_Only___2[[NPDES ID2]:[ECHO BFR]],3,FALSE)</f>
        <v>CA</v>
      </c>
      <c r="AW1215" t="s">
        <v>118</v>
      </c>
      <c r="AX1215" t="str">
        <f>VLOOKUP(Sheet1[[#This Row],[NPDES ID2]],Combined_Sheet__Major_Only___2[[NPDES ID2]:[ECHO BFR]],27,FALSE)</f>
        <v>tempSludgeStore</v>
      </c>
      <c r="AY1215" t="str">
        <f>VLOOKUP(Sheet1[[#This Row],[NPDES ID2]],Combined_Sheet__Major_Only___2[[NPDES ID2]:[ECHO BFR]],28,FALSE)</f>
        <v>-</v>
      </c>
      <c r="AZ1215" t="str">
        <f>VLOOKUP(Sheet1[[#This Row],[NPDES ID2]],Combined_Sheet__Major_Only___2[[NPDES ID2]:[ECHO BFR]],29,FALSE)</f>
        <v>-</v>
      </c>
      <c r="BA1215">
        <f>VLOOKUP(Sheet1[[#This Row],[NPDES ID2]],Combined_Sheet__Major_Only___2[[NPDES ID2]:[ECHO BFR]],17,FALSE)</f>
        <v>33.604073999999997</v>
      </c>
      <c r="BB1215">
        <f>VLOOKUP(Sheet1[[#This Row],[NPDES ID2]],Combined_Sheet__Major_Only___2[[NPDES ID2]:[ECHO BFR]],18,FALSE)</f>
        <v>-114.59937600000001</v>
      </c>
      <c r="BC1215" t="str">
        <f>IF(ISNUMBER(SEARCH("aerobic",$AW1215)),"aerobic","")</f>
        <v>aerobic</v>
      </c>
      <c r="BD1215" t="str">
        <f>IF(ISNUMBER(SEARCH("anaer",$AW1215)),"anaer","")</f>
        <v/>
      </c>
      <c r="BE1215" t="str">
        <f>IF(ISNUMBER(SEARCH("thickening",$AZ1215)),"thickening","")</f>
        <v/>
      </c>
      <c r="BF1215" s="3" t="str">
        <f>IF(ISNUMBER(SEARCH("airDry",$AW1215)),"airDry","")</f>
        <v>airDry</v>
      </c>
      <c r="BG1215" s="3" t="str">
        <f>IF(ISNUMBER(SEARCH("heatDry",$AY1215)),"heatDry","")</f>
        <v/>
      </c>
      <c r="BH1215" s="3" t="str">
        <f>IF(AND(ISNUMBER(SEARCH("aerobic",$AW1215)),ISNUMBER(SEARCH("anaer",$AW1215))),"Combined Aer and Anaer.","")</f>
        <v/>
      </c>
    </row>
    <row r="1216" spans="1:60" x14ac:dyDescent="0.3">
      <c r="A1216" s="4">
        <v>1214</v>
      </c>
      <c r="B1216" t="s">
        <v>5820</v>
      </c>
      <c r="C1216">
        <v>240.47</v>
      </c>
      <c r="D1216">
        <v>532.04300798113411</v>
      </c>
      <c r="E1216">
        <v>533.77955761571388</v>
      </c>
      <c r="F1216">
        <v>398.07456170579133</v>
      </c>
      <c r="G1216">
        <v>667.13864783670238</v>
      </c>
      <c r="H1216">
        <v>-76.992941181451073</v>
      </c>
      <c r="I1216">
        <v>-78.277528142720314</v>
      </c>
      <c r="J1216">
        <v>-91.315984008367224</v>
      </c>
      <c r="K1216">
        <v>-61.429808738118972</v>
      </c>
      <c r="L1216">
        <v>154.71796121484331</v>
      </c>
      <c r="M1216">
        <v>154.03786747135771</v>
      </c>
      <c r="N1216">
        <v>151.57400333360559</v>
      </c>
      <c r="O1216">
        <v>159.89808796025221</v>
      </c>
      <c r="P1216">
        <v>5.673446158943082</v>
      </c>
      <c r="Q1216">
        <v>5.7322033246974344</v>
      </c>
      <c r="R1216">
        <v>4.6248562828061832</v>
      </c>
      <c r="S1216">
        <v>6.4950003607589801</v>
      </c>
      <c r="T1216">
        <v>55.21428063397849</v>
      </c>
      <c r="U1216">
        <v>55.214192585903511</v>
      </c>
      <c r="V1216">
        <v>55.176493859349918</v>
      </c>
      <c r="W1216">
        <v>55.251704731649873</v>
      </c>
      <c r="X1216">
        <v>3862.8918141945919</v>
      </c>
      <c r="Y1216">
        <v>3877.150634213066</v>
      </c>
      <c r="Z1216">
        <v>3739.0837831137601</v>
      </c>
      <c r="AA1216">
        <v>3941.8160519478379</v>
      </c>
      <c r="AB1216">
        <v>664.78086308940431</v>
      </c>
      <c r="AC1216">
        <v>659.58718063418701</v>
      </c>
      <c r="AD1216">
        <v>567.64620798733324</v>
      </c>
      <c r="AE1216">
        <v>787.2497686624323</v>
      </c>
      <c r="AF1216">
        <v>63.053732592050928</v>
      </c>
      <c r="AG1216">
        <v>62.776497339937471</v>
      </c>
      <c r="AH1216">
        <v>61.772828800460857</v>
      </c>
      <c r="AI1216">
        <v>65.164245663162674</v>
      </c>
      <c r="AJ1216">
        <v>0.54670142819733003</v>
      </c>
      <c r="AK1216">
        <v>0.54670138944170865</v>
      </c>
      <c r="AL1216">
        <v>0.54669596084743621</v>
      </c>
      <c r="AM1216">
        <v>0.54670691825630791</v>
      </c>
      <c r="AN1216">
        <v>0.95601876413719322</v>
      </c>
      <c r="AO1216">
        <v>0.95601876413719333</v>
      </c>
      <c r="AP1216">
        <v>0.95601876413719333</v>
      </c>
      <c r="AQ1216">
        <v>0.95601876413719333</v>
      </c>
      <c r="AR1216">
        <v>14.02824205101482</v>
      </c>
      <c r="AS1216">
        <v>14.02824205101482</v>
      </c>
      <c r="AT1216">
        <v>14.02824205101482</v>
      </c>
      <c r="AU1216">
        <v>14.02824205101482</v>
      </c>
      <c r="AV1216" t="str">
        <f>VLOOKUP(Sheet1[[#This Row],[NPDES ID2]],Combined_Sheet__Major_Only___2[[NPDES ID2]:[ECHO BFR]],3,FALSE)</f>
        <v>CO</v>
      </c>
      <c r="AW1216" t="s">
        <v>41</v>
      </c>
      <c r="AX1216" t="str">
        <f>VLOOKUP(Sheet1[[#This Row],[NPDES ID2]],Combined_Sheet__Major_Only___2[[NPDES ID2]:[ECHO BFR]],27,FALSE)</f>
        <v>-</v>
      </c>
      <c r="AY1216" t="str">
        <f>VLOOKUP(Sheet1[[#This Row],[NPDES ID2]],Combined_Sheet__Major_Only___2[[NPDES ID2]:[ECHO BFR]],28,FALSE)</f>
        <v>-</v>
      </c>
      <c r="AZ1216" t="str">
        <f>VLOOKUP(Sheet1[[#This Row],[NPDES ID2]],Combined_Sheet__Major_Only___2[[NPDES ID2]:[ECHO BFR]],29,FALSE)</f>
        <v>thickening</v>
      </c>
      <c r="BA1216">
        <f>VLOOKUP(Sheet1[[#This Row],[NPDES ID2]],Combined_Sheet__Major_Only___2[[NPDES ID2]:[ECHO BFR]],17,FALSE)</f>
        <v>39.461500000000001</v>
      </c>
      <c r="BB1216">
        <f>VLOOKUP(Sheet1[[#This Row],[NPDES ID2]],Combined_Sheet__Major_Only___2[[NPDES ID2]:[ECHO BFR]],18,FALSE)</f>
        <v>-104.76519399999999</v>
      </c>
      <c r="BC1216" t="str">
        <f>IF(ISNUMBER(SEARCH("aerobic",$AW1216)),"aerobic","")</f>
        <v>aerobic</v>
      </c>
      <c r="BD1216" t="str">
        <f>IF(ISNUMBER(SEARCH("anaer",$AW1216)),"anaer","")</f>
        <v/>
      </c>
      <c r="BE1216" t="str">
        <f>IF(ISNUMBER(SEARCH("thickening",$AZ1216)),"thickening","")</f>
        <v>thickening</v>
      </c>
      <c r="BF1216" s="2" t="str">
        <f>IF(ISNUMBER(SEARCH("airDry",$AW1216)),"airDry","")</f>
        <v/>
      </c>
      <c r="BG1216" s="2" t="str">
        <f>IF(ISNUMBER(SEARCH("heatDry",$AY1216)),"heatDry","")</f>
        <v/>
      </c>
      <c r="BH1216" s="2" t="str">
        <f>IF(AND(ISNUMBER(SEARCH("aerobic",$AW1216)),ISNUMBER(SEARCH("anaer",$AW1216))),"Combined Aer and Anaer.","")</f>
        <v/>
      </c>
    </row>
    <row r="1217" spans="1:60" x14ac:dyDescent="0.3">
      <c r="A1217" s="4">
        <v>1215</v>
      </c>
      <c r="B1217" t="s">
        <v>5823</v>
      </c>
      <c r="C1217">
        <v>238.69</v>
      </c>
      <c r="D1217">
        <v>535.19717197671355</v>
      </c>
      <c r="E1217">
        <v>536.95228776845829</v>
      </c>
      <c r="F1217">
        <v>400.18662002355472</v>
      </c>
      <c r="G1217">
        <v>671.44575338650316</v>
      </c>
      <c r="H1217">
        <v>-76.995353773748249</v>
      </c>
      <c r="I1217">
        <v>-78.279573264468297</v>
      </c>
      <c r="J1217">
        <v>-91.317017710517092</v>
      </c>
      <c r="K1217">
        <v>-61.438152759967117</v>
      </c>
      <c r="L1217">
        <v>153.54287509334219</v>
      </c>
      <c r="M1217">
        <v>152.86759046369929</v>
      </c>
      <c r="N1217">
        <v>150.42116367539771</v>
      </c>
      <c r="O1217">
        <v>158.6863435802465</v>
      </c>
      <c r="P1217">
        <v>5.6315081842509578</v>
      </c>
      <c r="Q1217">
        <v>5.6898195911806484</v>
      </c>
      <c r="R1217">
        <v>4.5908309179719744</v>
      </c>
      <c r="S1217">
        <v>6.4470704999883894</v>
      </c>
      <c r="T1217">
        <v>52.808765498683549</v>
      </c>
      <c r="U1217">
        <v>52.80868116296503</v>
      </c>
      <c r="V1217">
        <v>52.772571921601703</v>
      </c>
      <c r="W1217">
        <v>52.844611690296951</v>
      </c>
      <c r="X1217">
        <v>3695.3166833218202</v>
      </c>
      <c r="Y1217">
        <v>3708.962388383221</v>
      </c>
      <c r="Z1217">
        <v>3576.8213414098091</v>
      </c>
      <c r="AA1217">
        <v>3770.856708087018</v>
      </c>
      <c r="AB1217">
        <v>630.21109791156607</v>
      </c>
      <c r="AC1217">
        <v>625.39669567778583</v>
      </c>
      <c r="AD1217">
        <v>538.88017791482616</v>
      </c>
      <c r="AE1217">
        <v>745.16234485136317</v>
      </c>
      <c r="AF1217">
        <v>63.041459111211907</v>
      </c>
      <c r="AG1217">
        <v>62.764133823796698</v>
      </c>
      <c r="AH1217">
        <v>61.760122217566192</v>
      </c>
      <c r="AI1217">
        <v>65.152682890150047</v>
      </c>
      <c r="AJ1217">
        <v>0.54655149916404333</v>
      </c>
      <c r="AK1217">
        <v>0.54655146166803092</v>
      </c>
      <c r="AL1217">
        <v>0.54654620940770915</v>
      </c>
      <c r="AM1217">
        <v>0.54655681088982555</v>
      </c>
      <c r="AN1217">
        <v>0.95414711178184575</v>
      </c>
      <c r="AO1217">
        <v>0.95414711178184575</v>
      </c>
      <c r="AP1217">
        <v>0.95414711178184575</v>
      </c>
      <c r="AQ1217">
        <v>0.95414711178184575</v>
      </c>
      <c r="AR1217">
        <v>14.10019063280302</v>
      </c>
      <c r="AS1217">
        <v>14.10019063280302</v>
      </c>
      <c r="AT1217">
        <v>14.10019063280302</v>
      </c>
      <c r="AU1217">
        <v>14.10019063280302</v>
      </c>
      <c r="AV1217" t="str">
        <f>VLOOKUP(Sheet1[[#This Row],[NPDES ID2]],Combined_Sheet__Major_Only___2[[NPDES ID2]:[ECHO BFR]],3,FALSE)</f>
        <v>TX</v>
      </c>
      <c r="AW1217" t="s">
        <v>544</v>
      </c>
      <c r="AX1217" t="str">
        <f>VLOOKUP(Sheet1[[#This Row],[NPDES ID2]],Combined_Sheet__Major_Only___2[[NPDES ID2]:[ECHO BFR]],27,FALSE)</f>
        <v>-</v>
      </c>
      <c r="AY1217" t="str">
        <f>VLOOKUP(Sheet1[[#This Row],[NPDES ID2]],Combined_Sheet__Major_Only___2[[NPDES ID2]:[ECHO BFR]],28,FALSE)</f>
        <v>-</v>
      </c>
      <c r="AZ1217" t="str">
        <f>VLOOKUP(Sheet1[[#This Row],[NPDES ID2]],Combined_Sheet__Major_Only___2[[NPDES ID2]:[ECHO BFR]],29,FALSE)</f>
        <v>thickening</v>
      </c>
      <c r="BA1217">
        <f>VLOOKUP(Sheet1[[#This Row],[NPDES ID2]],Combined_Sheet__Major_Only___2[[NPDES ID2]:[ECHO BFR]],17,FALSE)</f>
        <v>29.831904999999999</v>
      </c>
      <c r="BB1217">
        <f>VLOOKUP(Sheet1[[#This Row],[NPDES ID2]],Combined_Sheet__Major_Only___2[[NPDES ID2]:[ECHO BFR]],18,FALSE)</f>
        <v>-95.656912000000005</v>
      </c>
      <c r="BC1217" t="str">
        <f>IF(ISNUMBER(SEARCH("aerobic",$AW1217)),"aerobic","")</f>
        <v>aerobic</v>
      </c>
      <c r="BD1217" t="str">
        <f>IF(ISNUMBER(SEARCH("anaer",$AW1217)),"anaer","")</f>
        <v/>
      </c>
      <c r="BE1217" t="str">
        <f>IF(ISNUMBER(SEARCH("thickening",$AZ1217)),"thickening","")</f>
        <v>thickening</v>
      </c>
      <c r="BF1217" s="3" t="str">
        <f>IF(ISNUMBER(SEARCH("airDry",$AW1217)),"airDry","")</f>
        <v/>
      </c>
      <c r="BG1217" s="3" t="str">
        <f>IF(ISNUMBER(SEARCH("heatDry",$AY1217)),"heatDry","")</f>
        <v/>
      </c>
      <c r="BH1217" s="3" t="str">
        <f>IF(AND(ISNUMBER(SEARCH("aerobic",$AW1217)),ISNUMBER(SEARCH("anaer",$AW1217))),"Combined Aer and Anaer.","")</f>
        <v/>
      </c>
    </row>
    <row r="1218" spans="1:60" x14ac:dyDescent="0.3">
      <c r="A1218" s="4">
        <v>1216</v>
      </c>
      <c r="B1218" t="s">
        <v>5826</v>
      </c>
      <c r="C1218">
        <v>238.68</v>
      </c>
      <c r="D1218">
        <v>558.04775370275752</v>
      </c>
      <c r="E1218">
        <v>560.69812956792134</v>
      </c>
      <c r="F1218">
        <v>417.24148280989527</v>
      </c>
      <c r="G1218">
        <v>701.67195443195703</v>
      </c>
      <c r="H1218">
        <v>-77.22596583397133</v>
      </c>
      <c r="I1218">
        <v>-78.321053014173714</v>
      </c>
      <c r="J1218">
        <v>-91.017330247902848</v>
      </c>
      <c r="K1218">
        <v>-62.288985843874237</v>
      </c>
      <c r="L1218">
        <v>147.26538137880831</v>
      </c>
      <c r="M1218">
        <v>146.5432784465423</v>
      </c>
      <c r="N1218">
        <v>143.9274307515563</v>
      </c>
      <c r="O1218">
        <v>152.76508319819709</v>
      </c>
      <c r="P1218">
        <v>5.6428494002407046</v>
      </c>
      <c r="Q1218">
        <v>5.6909904200264947</v>
      </c>
      <c r="R1218">
        <v>4.6337787583268462</v>
      </c>
      <c r="S1218">
        <v>6.4774460178437474</v>
      </c>
      <c r="T1218">
        <v>3.9543573199687558</v>
      </c>
      <c r="U1218">
        <v>3.9543483797342871</v>
      </c>
      <c r="V1218">
        <v>3.9505205225699158</v>
      </c>
      <c r="W1218">
        <v>3.958157291837511</v>
      </c>
      <c r="X1218">
        <v>288.51163930985058</v>
      </c>
      <c r="Y1218">
        <v>289.6615683933739</v>
      </c>
      <c r="Z1218">
        <v>278.28027282400052</v>
      </c>
      <c r="AA1218">
        <v>295.08818681641998</v>
      </c>
      <c r="AB1218">
        <v>55.612054260144703</v>
      </c>
      <c r="AC1218">
        <v>55.063801220590079</v>
      </c>
      <c r="AD1218">
        <v>46.562048102966052</v>
      </c>
      <c r="AE1218">
        <v>67.338106192221233</v>
      </c>
      <c r="AF1218">
        <v>60.466342715397133</v>
      </c>
      <c r="AG1218">
        <v>60.16981035836487</v>
      </c>
      <c r="AH1218">
        <v>59.096023314844132</v>
      </c>
      <c r="AI1218">
        <v>62.72413991831688</v>
      </c>
      <c r="AJ1218">
        <v>0.51510847096672707</v>
      </c>
      <c r="AK1218">
        <v>0.51510844867647387</v>
      </c>
      <c r="AL1218">
        <v>0.51510532568949385</v>
      </c>
      <c r="AM1218">
        <v>0.51511162929384469</v>
      </c>
      <c r="AN1218">
        <v>0.66215601059038509</v>
      </c>
      <c r="AO1218">
        <v>0.66215601059038542</v>
      </c>
      <c r="AP1218">
        <v>0.66215601059038542</v>
      </c>
      <c r="AQ1218">
        <v>0.66215601059038542</v>
      </c>
      <c r="AR1218">
        <v>12.60948189432848</v>
      </c>
      <c r="AS1218">
        <v>12.609481894328489</v>
      </c>
      <c r="AT1218">
        <v>12.609481894328489</v>
      </c>
      <c r="AU1218">
        <v>12.609481894328489</v>
      </c>
      <c r="AV1218" t="str">
        <f>VLOOKUP(Sheet1[[#This Row],[NPDES ID2]],Combined_Sheet__Major_Only___2[[NPDES ID2]:[ECHO BFR]],3,FALSE)</f>
        <v>TX</v>
      </c>
      <c r="AW1218" t="s">
        <v>118</v>
      </c>
      <c r="AX1218" t="str">
        <f>VLOOKUP(Sheet1[[#This Row],[NPDES ID2]],Combined_Sheet__Major_Only___2[[NPDES ID2]:[ECHO BFR]],27,FALSE)</f>
        <v>-</v>
      </c>
      <c r="AY1218" t="str">
        <f>VLOOKUP(Sheet1[[#This Row],[NPDES ID2]],Combined_Sheet__Major_Only___2[[NPDES ID2]:[ECHO BFR]],28,FALSE)</f>
        <v>-</v>
      </c>
      <c r="AZ1218" t="str">
        <f>VLOOKUP(Sheet1[[#This Row],[NPDES ID2]],Combined_Sheet__Major_Only___2[[NPDES ID2]:[ECHO BFR]],29,FALSE)</f>
        <v>thickening</v>
      </c>
      <c r="BA1218">
        <f>VLOOKUP(Sheet1[[#This Row],[NPDES ID2]],Combined_Sheet__Major_Only___2[[NPDES ID2]:[ECHO BFR]],17,FALSE)</f>
        <v>32.583167000000003</v>
      </c>
      <c r="BB1218">
        <f>VLOOKUP(Sheet1[[#This Row],[NPDES ID2]],Combined_Sheet__Major_Only___2[[NPDES ID2]:[ECHO BFR]],18,FALSE)</f>
        <v>-95.845500000000001</v>
      </c>
      <c r="BC1218" t="str">
        <f>IF(ISNUMBER(SEARCH("aerobic",$AW1218)),"aerobic","")</f>
        <v>aerobic</v>
      </c>
      <c r="BD1218" t="str">
        <f>IF(ISNUMBER(SEARCH("anaer",$AW1218)),"anaer","")</f>
        <v/>
      </c>
      <c r="BE1218" t="str">
        <f>IF(ISNUMBER(SEARCH("thickening",$AZ1218)),"thickening","")</f>
        <v>thickening</v>
      </c>
      <c r="BF1218" s="2" t="str">
        <f>IF(ISNUMBER(SEARCH("airDry",$AW1218)),"airDry","")</f>
        <v>airDry</v>
      </c>
      <c r="BG1218" s="2" t="str">
        <f>IF(ISNUMBER(SEARCH("heatDry",$AY1218)),"heatDry","")</f>
        <v/>
      </c>
      <c r="BH1218" s="2" t="str">
        <f>IF(AND(ISNUMBER(SEARCH("aerobic",$AW1218)),ISNUMBER(SEARCH("anaer",$AW1218))),"Combined Aer and Anaer.","")</f>
        <v/>
      </c>
    </row>
    <row r="1219" spans="1:60" x14ac:dyDescent="0.3">
      <c r="A1219" s="4">
        <v>1217</v>
      </c>
      <c r="B1219" t="s">
        <v>5831</v>
      </c>
      <c r="C1219">
        <v>237.02</v>
      </c>
      <c r="D1219">
        <v>670.81862194223697</v>
      </c>
      <c r="E1219">
        <v>675.20959175578082</v>
      </c>
      <c r="F1219">
        <v>498.43630999814491</v>
      </c>
      <c r="G1219">
        <v>852.82885071718795</v>
      </c>
      <c r="H1219">
        <v>-77.990380592597688</v>
      </c>
      <c r="I1219">
        <v>-77.873794189272445</v>
      </c>
      <c r="J1219">
        <v>-90.601162062667839</v>
      </c>
      <c r="K1219">
        <v>-65.432013407941469</v>
      </c>
      <c r="L1219">
        <v>122.3699951200214</v>
      </c>
      <c r="M1219">
        <v>121.475132646018</v>
      </c>
      <c r="N1219">
        <v>118.2334846419235</v>
      </c>
      <c r="O1219">
        <v>129.18542023235219</v>
      </c>
      <c r="P1219">
        <v>5.6438054259669892</v>
      </c>
      <c r="Q1219">
        <v>5.6194086795733256</v>
      </c>
      <c r="R1219">
        <v>4.8010085910296301</v>
      </c>
      <c r="S1219">
        <v>6.4120151825217002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50.596383964624792</v>
      </c>
      <c r="AG1219">
        <v>50.226345277488761</v>
      </c>
      <c r="AH1219">
        <v>48.8862736385502</v>
      </c>
      <c r="AI1219">
        <v>53.41401702027796</v>
      </c>
      <c r="AJ1219">
        <v>0.39489342887730711</v>
      </c>
      <c r="AK1219">
        <v>0.39489340911691989</v>
      </c>
      <c r="AL1219">
        <v>0.39489064073821839</v>
      </c>
      <c r="AM1219">
        <v>0.39489622858760193</v>
      </c>
      <c r="AN1219">
        <v>0.16636096591746349</v>
      </c>
      <c r="AO1219">
        <v>0.16636096591746349</v>
      </c>
      <c r="AP1219">
        <v>0.16636096591746349</v>
      </c>
      <c r="AQ1219">
        <v>0.16636096591746349</v>
      </c>
      <c r="AR1219">
        <v>9.7805204816465139</v>
      </c>
      <c r="AS1219">
        <v>9.7805204816465139</v>
      </c>
      <c r="AT1219">
        <v>9.7805204816465139</v>
      </c>
      <c r="AU1219">
        <v>9.7805204816465139</v>
      </c>
      <c r="AV1219" t="str">
        <f>VLOOKUP(Sheet1[[#This Row],[NPDES ID2]],Combined_Sheet__Major_Only___2[[NPDES ID2]:[ECHO BFR]],3,FALSE)</f>
        <v>AR</v>
      </c>
      <c r="AW1219" t="s">
        <v>1420</v>
      </c>
      <c r="AX1219" t="str">
        <f>VLOOKUP(Sheet1[[#This Row],[NPDES ID2]],Combined_Sheet__Major_Only___2[[NPDES ID2]:[ECHO BFR]],27,FALSE)</f>
        <v>tempSludgeStore</v>
      </c>
      <c r="AY1219" t="str">
        <f>VLOOKUP(Sheet1[[#This Row],[NPDES ID2]],Combined_Sheet__Major_Only___2[[NPDES ID2]:[ECHO BFR]],28,FALSE)</f>
        <v>heatDry</v>
      </c>
      <c r="AZ1219" t="str">
        <f>VLOOKUP(Sheet1[[#This Row],[NPDES ID2]],Combined_Sheet__Major_Only___2[[NPDES ID2]:[ECHO BFR]],29,FALSE)</f>
        <v>thickening</v>
      </c>
      <c r="BA1219">
        <f>VLOOKUP(Sheet1[[#This Row],[NPDES ID2]],Combined_Sheet__Major_Only___2[[NPDES ID2]:[ECHO BFR]],17,FALSE)</f>
        <v>36.111400000000003</v>
      </c>
      <c r="BB1219">
        <f>VLOOKUP(Sheet1[[#This Row],[NPDES ID2]],Combined_Sheet__Major_Only___2[[NPDES ID2]:[ECHO BFR]],18,FALSE)</f>
        <v>-93.733599999999996</v>
      </c>
      <c r="BC1219" t="str">
        <f>IF(ISNUMBER(SEARCH("aerobic",$AW1219)),"aerobic","")</f>
        <v/>
      </c>
      <c r="BD1219" t="str">
        <f>IF(ISNUMBER(SEARCH("anaer",$AW1219)),"anaer","")</f>
        <v/>
      </c>
      <c r="BE1219" t="str">
        <f>IF(ISNUMBER(SEARCH("thickening",$AZ1219)),"thickening","")</f>
        <v>thickening</v>
      </c>
      <c r="BF1219" s="3" t="str">
        <f>IF(ISNUMBER(SEARCH("airDry",$AW1219)),"airDry","")</f>
        <v>airDry</v>
      </c>
      <c r="BG1219" s="3" t="str">
        <f>IF(ISNUMBER(SEARCH("heatDry",$AY1219)),"heatDry","")</f>
        <v>heatDry</v>
      </c>
      <c r="BH1219" s="3" t="str">
        <f>IF(AND(ISNUMBER(SEARCH("aerobic",$AW1219)),ISNUMBER(SEARCH("anaer",$AW1219))),"Combined Aer and Anaer.","")</f>
        <v/>
      </c>
    </row>
    <row r="1220" spans="1:60" x14ac:dyDescent="0.3">
      <c r="A1220" s="4">
        <v>1218</v>
      </c>
      <c r="B1220" t="s">
        <v>5836</v>
      </c>
      <c r="C1220">
        <v>235.4</v>
      </c>
      <c r="D1220">
        <v>525.7818526595172</v>
      </c>
      <c r="E1220">
        <v>526.91216398464258</v>
      </c>
      <c r="F1220">
        <v>392.7118353332724</v>
      </c>
      <c r="G1220">
        <v>659.94620959734391</v>
      </c>
      <c r="H1220">
        <v>-76.860262542961067</v>
      </c>
      <c r="I1220">
        <v>-78.086500588978296</v>
      </c>
      <c r="J1220">
        <v>-91.052778944165837</v>
      </c>
      <c r="K1220">
        <v>-60.674966714609361</v>
      </c>
      <c r="L1220">
        <v>155.79098220755611</v>
      </c>
      <c r="M1220">
        <v>155.1575848029334</v>
      </c>
      <c r="N1220">
        <v>152.86309629973459</v>
      </c>
      <c r="O1220">
        <v>160.61504412152749</v>
      </c>
      <c r="P1220">
        <v>5.5457034714660223</v>
      </c>
      <c r="Q1220">
        <v>5.614185711787183</v>
      </c>
      <c r="R1220">
        <v>4.4975918884975901</v>
      </c>
      <c r="S1220">
        <v>6.36075085672499</v>
      </c>
      <c r="T1220">
        <v>4.0479409774150437</v>
      </c>
      <c r="U1220">
        <v>4.0479318927558348</v>
      </c>
      <c r="V1220">
        <v>4.0440421985922379</v>
      </c>
      <c r="W1220">
        <v>4.0518023358108852</v>
      </c>
      <c r="X1220">
        <v>275.30918036326761</v>
      </c>
      <c r="Y1220">
        <v>276.21696829261907</v>
      </c>
      <c r="Z1220">
        <v>267.21820211669711</v>
      </c>
      <c r="AA1220">
        <v>280.5040950393431</v>
      </c>
      <c r="AB1220">
        <v>45.511021584238499</v>
      </c>
      <c r="AC1220">
        <v>45.195814432517601</v>
      </c>
      <c r="AD1220">
        <v>39.118898585383008</v>
      </c>
      <c r="AE1220">
        <v>53.552816176364217</v>
      </c>
      <c r="AF1220">
        <v>64.858121165570637</v>
      </c>
      <c r="AG1220">
        <v>64.59439256897069</v>
      </c>
      <c r="AH1220">
        <v>63.639395016608589</v>
      </c>
      <c r="AI1220">
        <v>66.866147218261645</v>
      </c>
      <c r="AJ1220">
        <v>0.56874974151071533</v>
      </c>
      <c r="AK1220">
        <v>0.56874972149009129</v>
      </c>
      <c r="AL1220">
        <v>0.56874691629706631</v>
      </c>
      <c r="AM1220">
        <v>0.56875257844254157</v>
      </c>
      <c r="AN1220">
        <v>0.6662274668358148</v>
      </c>
      <c r="AO1220">
        <v>0.6662274668358148</v>
      </c>
      <c r="AP1220">
        <v>0.6662274668358148</v>
      </c>
      <c r="AQ1220">
        <v>0.6662274668358148</v>
      </c>
      <c r="AR1220">
        <v>14.776749311717699</v>
      </c>
      <c r="AS1220">
        <v>14.776749311717699</v>
      </c>
      <c r="AT1220">
        <v>14.776749311717699</v>
      </c>
      <c r="AU1220">
        <v>14.776749311717699</v>
      </c>
      <c r="AV1220" t="str">
        <f>VLOOKUP(Sheet1[[#This Row],[NPDES ID2]],Combined_Sheet__Major_Only___2[[NPDES ID2]:[ECHO BFR]],3,FALSE)</f>
        <v>MD</v>
      </c>
      <c r="AW1220" t="s">
        <v>118</v>
      </c>
      <c r="AX1220" t="str">
        <f>VLOOKUP(Sheet1[[#This Row],[NPDES ID2]],Combined_Sheet__Major_Only___2[[NPDES ID2]:[ECHO BFR]],27,FALSE)</f>
        <v>-</v>
      </c>
      <c r="AY1220" t="str">
        <f>VLOOKUP(Sheet1[[#This Row],[NPDES ID2]],Combined_Sheet__Major_Only___2[[NPDES ID2]:[ECHO BFR]],28,FALSE)</f>
        <v>-</v>
      </c>
      <c r="AZ1220" t="str">
        <f>VLOOKUP(Sheet1[[#This Row],[NPDES ID2]],Combined_Sheet__Major_Only___2[[NPDES ID2]:[ECHO BFR]],29,FALSE)</f>
        <v>thickening, preliminaryOps</v>
      </c>
      <c r="BA1220">
        <f>VLOOKUP(Sheet1[[#This Row],[NPDES ID2]],Combined_Sheet__Major_Only___2[[NPDES ID2]:[ECHO BFR]],17,FALSE)</f>
        <v>38.196705999999999</v>
      </c>
      <c r="BB1220">
        <f>VLOOKUP(Sheet1[[#This Row],[NPDES ID2]],Combined_Sheet__Major_Only___2[[NPDES ID2]:[ECHO BFR]],18,FALSE)</f>
        <v>-75.696580999999995</v>
      </c>
      <c r="BC1220" t="str">
        <f>IF(ISNUMBER(SEARCH("aerobic",$AW1220)),"aerobic","")</f>
        <v>aerobic</v>
      </c>
      <c r="BD1220" t="str">
        <f>IF(ISNUMBER(SEARCH("anaer",$AW1220)),"anaer","")</f>
        <v/>
      </c>
      <c r="BE1220" t="str">
        <f>IF(ISNUMBER(SEARCH("thickening",$AZ1220)),"thickening","")</f>
        <v>thickening</v>
      </c>
      <c r="BF1220" s="2" t="str">
        <f>IF(ISNUMBER(SEARCH("airDry",$AW1220)),"airDry","")</f>
        <v>airDry</v>
      </c>
      <c r="BG1220" s="2" t="str">
        <f>IF(ISNUMBER(SEARCH("heatDry",$AY1220)),"heatDry","")</f>
        <v/>
      </c>
      <c r="BH1220" s="2" t="str">
        <f>IF(AND(ISNUMBER(SEARCH("aerobic",$AW1220)),ISNUMBER(SEARCH("anaer",$AW1220))),"Combined Aer and Anaer.","")</f>
        <v/>
      </c>
    </row>
    <row r="1221" spans="1:60" x14ac:dyDescent="0.3">
      <c r="A1221" s="4">
        <v>1219</v>
      </c>
      <c r="B1221" t="s">
        <v>5841</v>
      </c>
      <c r="C1221">
        <v>235</v>
      </c>
      <c r="D1221">
        <v>556.34633269059327</v>
      </c>
      <c r="E1221">
        <v>558.79470479351619</v>
      </c>
      <c r="F1221">
        <v>415.44588291648478</v>
      </c>
      <c r="G1221">
        <v>699.71209990880686</v>
      </c>
      <c r="H1221">
        <v>-77.126256328587701</v>
      </c>
      <c r="I1221">
        <v>-78.362892583588945</v>
      </c>
      <c r="J1221">
        <v>-91.089336067927135</v>
      </c>
      <c r="K1221">
        <v>-62.008693017740711</v>
      </c>
      <c r="L1221">
        <v>147.1890514465218</v>
      </c>
      <c r="M1221">
        <v>146.49449816973379</v>
      </c>
      <c r="N1221">
        <v>143.97819052399291</v>
      </c>
      <c r="O1221">
        <v>152.47942691526561</v>
      </c>
      <c r="P1221">
        <v>5.5518028805808326</v>
      </c>
      <c r="Q1221">
        <v>5.6062122777569368</v>
      </c>
      <c r="R1221">
        <v>4.5471285892030444</v>
      </c>
      <c r="S1221">
        <v>6.3668848416568053</v>
      </c>
      <c r="T1221">
        <v>80.880606029097933</v>
      </c>
      <c r="U1221">
        <v>80.88047837098371</v>
      </c>
      <c r="V1221">
        <v>80.825820181774773</v>
      </c>
      <c r="W1221">
        <v>80.934866042591722</v>
      </c>
      <c r="X1221">
        <v>5812.9580975040308</v>
      </c>
      <c r="Y1221">
        <v>5836.0196188451946</v>
      </c>
      <c r="Z1221">
        <v>5612.9898286453163</v>
      </c>
      <c r="AA1221">
        <v>5940.5328438031675</v>
      </c>
      <c r="AB1221">
        <v>909.2860532662969</v>
      </c>
      <c r="AC1221">
        <v>903.80567198008919</v>
      </c>
      <c r="AD1221">
        <v>787.11258040900657</v>
      </c>
      <c r="AE1221">
        <v>1060.1079284206471</v>
      </c>
      <c r="AF1221">
        <v>61.381781922101382</v>
      </c>
      <c r="AG1221">
        <v>61.092054303771619</v>
      </c>
      <c r="AH1221">
        <v>60.043207325171828</v>
      </c>
      <c r="AI1221">
        <v>63.587325750683377</v>
      </c>
      <c r="AJ1221">
        <v>0.52628307597164448</v>
      </c>
      <c r="AK1221">
        <v>0.52628303196875603</v>
      </c>
      <c r="AL1221">
        <v>0.52627686904660942</v>
      </c>
      <c r="AM1221">
        <v>0.52628930869062662</v>
      </c>
      <c r="AN1221">
        <v>0.96936228550559445</v>
      </c>
      <c r="AO1221">
        <v>0.96936228550559411</v>
      </c>
      <c r="AP1221">
        <v>0.96936228550559411</v>
      </c>
      <c r="AQ1221">
        <v>0.96936228550559411</v>
      </c>
      <c r="AR1221">
        <v>14.457828487277171</v>
      </c>
      <c r="AS1221">
        <v>14.457828487277171</v>
      </c>
      <c r="AT1221">
        <v>14.457828487277171</v>
      </c>
      <c r="AU1221">
        <v>14.457828487277171</v>
      </c>
      <c r="AV1221" t="str">
        <f>VLOOKUP(Sheet1[[#This Row],[NPDES ID2]],Combined_Sheet__Major_Only___2[[NPDES ID2]:[ECHO BFR]],3,FALSE)</f>
        <v>MS</v>
      </c>
      <c r="AW1221" t="s">
        <v>12181</v>
      </c>
      <c r="AX1221" t="str">
        <f>VLOOKUP(Sheet1[[#This Row],[NPDES ID2]],Combined_Sheet__Major_Only___2[[NPDES ID2]:[ECHO BFR]],27,FALSE)</f>
        <v>-</v>
      </c>
      <c r="AY1221" t="str">
        <f>VLOOKUP(Sheet1[[#This Row],[NPDES ID2]],Combined_Sheet__Major_Only___2[[NPDES ID2]:[ECHO BFR]],28,FALSE)</f>
        <v>-</v>
      </c>
      <c r="AZ1221" t="str">
        <f>VLOOKUP(Sheet1[[#This Row],[NPDES ID2]],Combined_Sheet__Major_Only___2[[NPDES ID2]:[ECHO BFR]],29,FALSE)</f>
        <v>thickening</v>
      </c>
      <c r="BA1221">
        <f>VLOOKUP(Sheet1[[#This Row],[NPDES ID2]],Combined_Sheet__Major_Only___2[[NPDES ID2]:[ECHO BFR]],17,FALSE)</f>
        <v>30.418537000000001</v>
      </c>
      <c r="BB1221">
        <f>VLOOKUP(Sheet1[[#This Row],[NPDES ID2]],Combined_Sheet__Major_Only___2[[NPDES ID2]:[ECHO BFR]],18,FALSE)</f>
        <v>-89.061823000000004</v>
      </c>
      <c r="BC1221" t="str">
        <f>IF(ISNUMBER(SEARCH("aerobic",$AW1221)),"aerobic","")</f>
        <v/>
      </c>
      <c r="BD1221" t="str">
        <f>IF(ISNUMBER(SEARCH("anaer",$AW1221)),"anaer","")</f>
        <v>anaer</v>
      </c>
      <c r="BE1221" t="str">
        <f>IF(ISNUMBER(SEARCH("thickening",$AZ1221)),"thickening","")</f>
        <v>thickening</v>
      </c>
      <c r="BF1221" s="3" t="str">
        <f>IF(ISNUMBER(SEARCH("airDry",$AW1221)),"airDry","")</f>
        <v/>
      </c>
      <c r="BG1221" s="3" t="str">
        <f>IF(ISNUMBER(SEARCH("heatDry",$AY1221)),"heatDry","")</f>
        <v/>
      </c>
      <c r="BH1221" s="3" t="str">
        <f>IF(AND(ISNUMBER(SEARCH("aerobic",$AW1221)),ISNUMBER(SEARCH("anaer",$AW1221))),"Combined Aer and Anaer.","")</f>
        <v/>
      </c>
    </row>
    <row r="1222" spans="1:60" x14ac:dyDescent="0.3">
      <c r="A1222" s="4">
        <v>1220</v>
      </c>
      <c r="B1222" t="s">
        <v>5845</v>
      </c>
      <c r="C1222">
        <v>233.07</v>
      </c>
      <c r="D1222">
        <v>704.94398561578942</v>
      </c>
      <c r="E1222">
        <v>709.07557797909249</v>
      </c>
      <c r="F1222">
        <v>522.55049485272002</v>
      </c>
      <c r="G1222">
        <v>899.39151630883873</v>
      </c>
      <c r="H1222">
        <v>-78.07573628080759</v>
      </c>
      <c r="I1222">
        <v>-77.694665239715022</v>
      </c>
      <c r="J1222">
        <v>-90.302087684411134</v>
      </c>
      <c r="K1222">
        <v>-66.263736460909513</v>
      </c>
      <c r="L1222">
        <v>116.01920986751919</v>
      </c>
      <c r="M1222">
        <v>115.1073047077018</v>
      </c>
      <c r="N1222">
        <v>111.80351237452069</v>
      </c>
      <c r="O1222">
        <v>122.9652180383754</v>
      </c>
      <c r="P1222">
        <v>5.5560591667868913</v>
      </c>
      <c r="Q1222">
        <v>5.5411938417153728</v>
      </c>
      <c r="R1222">
        <v>4.7697924206195568</v>
      </c>
      <c r="S1222">
        <v>6.2920514183578984</v>
      </c>
      <c r="T1222">
        <v>108.0037718617028</v>
      </c>
      <c r="U1222">
        <v>108.0036023452529</v>
      </c>
      <c r="V1222">
        <v>107.9310220611998</v>
      </c>
      <c r="W1222">
        <v>108.0758234105942</v>
      </c>
      <c r="X1222">
        <v>9772.7231704385486</v>
      </c>
      <c r="Y1222">
        <v>9836.5027716377263</v>
      </c>
      <c r="Z1222">
        <v>9217.9577424643794</v>
      </c>
      <c r="AA1222">
        <v>10131.688766583031</v>
      </c>
      <c r="AB1222">
        <v>2363.922732523748</v>
      </c>
      <c r="AC1222">
        <v>2305.5477014699582</v>
      </c>
      <c r="AD1222">
        <v>1885.6381381428951</v>
      </c>
      <c r="AE1222">
        <v>3101.681366895255</v>
      </c>
      <c r="AF1222">
        <v>48.784039747950928</v>
      </c>
      <c r="AG1222">
        <v>48.400509921196367</v>
      </c>
      <c r="AH1222">
        <v>47.01190067528232</v>
      </c>
      <c r="AI1222">
        <v>51.703927434459381</v>
      </c>
      <c r="AJ1222">
        <v>0.37288273900724073</v>
      </c>
      <c r="AK1222">
        <v>0.37288269492422599</v>
      </c>
      <c r="AL1222">
        <v>0.37287652260362869</v>
      </c>
      <c r="AM1222">
        <v>0.37288898127953818</v>
      </c>
      <c r="AN1222">
        <v>0.97680036560512395</v>
      </c>
      <c r="AO1222">
        <v>0.97680036560512351</v>
      </c>
      <c r="AP1222">
        <v>0.97680036560512351</v>
      </c>
      <c r="AQ1222">
        <v>0.97680036560512351</v>
      </c>
      <c r="AR1222">
        <v>9.0295837640119441</v>
      </c>
      <c r="AS1222">
        <v>9.0295837640119441</v>
      </c>
      <c r="AT1222">
        <v>9.0295837640119441</v>
      </c>
      <c r="AU1222">
        <v>9.0295837640119441</v>
      </c>
      <c r="AV1222" t="str">
        <f>VLOOKUP(Sheet1[[#This Row],[NPDES ID2]],Combined_Sheet__Major_Only___2[[NPDES ID2]:[ECHO BFR]],3,FALSE)</f>
        <v>MD</v>
      </c>
      <c r="AW1222" t="s">
        <v>87</v>
      </c>
      <c r="AX1222" t="str">
        <f>VLOOKUP(Sheet1[[#This Row],[NPDES ID2]],Combined_Sheet__Major_Only___2[[NPDES ID2]:[ECHO BFR]],27,FALSE)</f>
        <v>-</v>
      </c>
      <c r="AY1222" t="str">
        <f>VLOOKUP(Sheet1[[#This Row],[NPDES ID2]],Combined_Sheet__Major_Only___2[[NPDES ID2]:[ECHO BFR]],28,FALSE)</f>
        <v>-</v>
      </c>
      <c r="AZ1222" t="str">
        <f>VLOOKUP(Sheet1[[#This Row],[NPDES ID2]],Combined_Sheet__Major_Only___2[[NPDES ID2]:[ECHO BFR]],29,FALSE)</f>
        <v>thickening</v>
      </c>
      <c r="BA1222">
        <f>VLOOKUP(Sheet1[[#This Row],[NPDES ID2]],Combined_Sheet__Major_Only___2[[NPDES ID2]:[ECHO BFR]],17,FALSE)</f>
        <v>39.133085000000001</v>
      </c>
      <c r="BB1222">
        <f>VLOOKUP(Sheet1[[#This Row],[NPDES ID2]],Combined_Sheet__Major_Only___2[[NPDES ID2]:[ECHO BFR]],18,FALSE)</f>
        <v>-76.781056000000007</v>
      </c>
      <c r="BC1222" t="str">
        <f>IF(ISNUMBER(SEARCH("aerobic",$AW1222)),"aerobic","")</f>
        <v/>
      </c>
      <c r="BD1222" t="str">
        <f>IF(ISNUMBER(SEARCH("anaer",$AW1222)),"anaer","")</f>
        <v/>
      </c>
      <c r="BE1222" t="str">
        <f>IF(ISNUMBER(SEARCH("thickening",$AZ1222)),"thickening","")</f>
        <v>thickening</v>
      </c>
      <c r="BF1222" s="2" t="str">
        <f>IF(ISNUMBER(SEARCH("airDry",$AW1222)),"airDry","")</f>
        <v/>
      </c>
      <c r="BG1222" s="2" t="str">
        <f>IF(ISNUMBER(SEARCH("heatDry",$AY1222)),"heatDry","")</f>
        <v/>
      </c>
      <c r="BH1222" s="2" t="str">
        <f>IF(AND(ISNUMBER(SEARCH("aerobic",$AW1222)),ISNUMBER(SEARCH("anaer",$AW1222))),"Combined Aer and Anaer.","")</f>
        <v/>
      </c>
    </row>
    <row r="1223" spans="1:60" x14ac:dyDescent="0.3">
      <c r="A1223" s="4">
        <v>1221</v>
      </c>
      <c r="B1223" t="s">
        <v>5849</v>
      </c>
      <c r="C1223">
        <v>233</v>
      </c>
      <c r="D1223">
        <v>539.54074150135079</v>
      </c>
      <c r="E1223">
        <v>541.09374300093782</v>
      </c>
      <c r="F1223">
        <v>402.63822591029401</v>
      </c>
      <c r="G1223">
        <v>677.64180850203536</v>
      </c>
      <c r="H1223">
        <v>-76.939808222840668</v>
      </c>
      <c r="I1223">
        <v>-78.167084634526262</v>
      </c>
      <c r="J1223">
        <v>-91.216089592662343</v>
      </c>
      <c r="K1223">
        <v>-61.144217893454297</v>
      </c>
      <c r="L1223">
        <v>151.47180754877999</v>
      </c>
      <c r="M1223">
        <v>150.82449077534801</v>
      </c>
      <c r="N1223">
        <v>148.4793895930386</v>
      </c>
      <c r="O1223">
        <v>156.4022454464145</v>
      </c>
      <c r="P1223">
        <v>5.4942880528384777</v>
      </c>
      <c r="Q1223">
        <v>5.5551535590315293</v>
      </c>
      <c r="R1223">
        <v>4.4704763794975539</v>
      </c>
      <c r="S1223">
        <v>6.2855641351337406</v>
      </c>
      <c r="T1223">
        <v>55.798409749979079</v>
      </c>
      <c r="U1223">
        <v>55.79832080043586</v>
      </c>
      <c r="V1223">
        <v>55.76023610059719</v>
      </c>
      <c r="W1223">
        <v>55.836217009185077</v>
      </c>
      <c r="X1223">
        <v>3863.490779994896</v>
      </c>
      <c r="Y1223">
        <v>3877.3506887408989</v>
      </c>
      <c r="Z1223">
        <v>3743.0946431117568</v>
      </c>
      <c r="AA1223">
        <v>3940.215505890525</v>
      </c>
      <c r="AB1223">
        <v>626.2954202032887</v>
      </c>
      <c r="AC1223">
        <v>622.04484434392316</v>
      </c>
      <c r="AD1223">
        <v>539.74475703600763</v>
      </c>
      <c r="AE1223">
        <v>734.43832975160001</v>
      </c>
      <c r="AF1223">
        <v>63.709848659272851</v>
      </c>
      <c r="AG1223">
        <v>63.437517174445979</v>
      </c>
      <c r="AH1223">
        <v>62.451587728599129</v>
      </c>
      <c r="AI1223">
        <v>65.783051304438445</v>
      </c>
      <c r="AJ1223">
        <v>0.55471721639836158</v>
      </c>
      <c r="AK1223">
        <v>0.55471717935471965</v>
      </c>
      <c r="AL1223">
        <v>0.55471199037936647</v>
      </c>
      <c r="AM1223">
        <v>0.55472246412052195</v>
      </c>
      <c r="AN1223">
        <v>0.9564504254878069</v>
      </c>
      <c r="AO1223">
        <v>0.95645042548780723</v>
      </c>
      <c r="AP1223">
        <v>0.95645042548780723</v>
      </c>
      <c r="AQ1223">
        <v>0.95645042548780723</v>
      </c>
      <c r="AR1223">
        <v>14.685904327494219</v>
      </c>
      <c r="AS1223">
        <v>14.685904327494219</v>
      </c>
      <c r="AT1223">
        <v>14.685904327494219</v>
      </c>
      <c r="AU1223">
        <v>14.685904327494219</v>
      </c>
      <c r="AV1223" t="str">
        <f>VLOOKUP(Sheet1[[#This Row],[NPDES ID2]],Combined_Sheet__Major_Only___2[[NPDES ID2]:[ECHO BFR]],3,FALSE)</f>
        <v>NY</v>
      </c>
      <c r="AW1223" t="s">
        <v>41</v>
      </c>
      <c r="AX1223" t="str">
        <f>VLOOKUP(Sheet1[[#This Row],[NPDES ID2]],Combined_Sheet__Major_Only___2[[NPDES ID2]:[ECHO BFR]],27,FALSE)</f>
        <v>other</v>
      </c>
      <c r="AY1223" t="str">
        <f>VLOOKUP(Sheet1[[#This Row],[NPDES ID2]],Combined_Sheet__Major_Only___2[[NPDES ID2]:[ECHO BFR]],28,FALSE)</f>
        <v>-</v>
      </c>
      <c r="AZ1223" t="str">
        <f>VLOOKUP(Sheet1[[#This Row],[NPDES ID2]],Combined_Sheet__Major_Only___2[[NPDES ID2]:[ECHO BFR]],29,FALSE)</f>
        <v>preliminaryOps, thickening</v>
      </c>
      <c r="BA1223">
        <f>VLOOKUP(Sheet1[[#This Row],[NPDES ID2]],Combined_Sheet__Major_Only___2[[NPDES ID2]:[ECHO BFR]],17,FALSE)</f>
        <v>41.642333000000001</v>
      </c>
      <c r="BB1223">
        <f>VLOOKUP(Sheet1[[#This Row],[NPDES ID2]],Combined_Sheet__Major_Only___2[[NPDES ID2]:[ECHO BFR]],18,FALSE)</f>
        <v>-74.666416999999996</v>
      </c>
      <c r="BC1223" t="str">
        <f>IF(ISNUMBER(SEARCH("aerobic",$AW1223)),"aerobic","")</f>
        <v>aerobic</v>
      </c>
      <c r="BD1223" t="str">
        <f>IF(ISNUMBER(SEARCH("anaer",$AW1223)),"anaer","")</f>
        <v/>
      </c>
      <c r="BE1223" t="str">
        <f>IF(ISNUMBER(SEARCH("thickening",$AZ1223)),"thickening","")</f>
        <v>thickening</v>
      </c>
      <c r="BF1223" s="3" t="str">
        <f>IF(ISNUMBER(SEARCH("airDry",$AW1223)),"airDry","")</f>
        <v/>
      </c>
      <c r="BG1223" s="3" t="str">
        <f>IF(ISNUMBER(SEARCH("heatDry",$AY1223)),"heatDry","")</f>
        <v/>
      </c>
      <c r="BH1223" s="3" t="str">
        <f>IF(AND(ISNUMBER(SEARCH("aerobic",$AW1223)),ISNUMBER(SEARCH("anaer",$AW1223))),"Combined Aer and Anaer.","")</f>
        <v/>
      </c>
    </row>
    <row r="1224" spans="1:60" x14ac:dyDescent="0.3">
      <c r="A1224" s="4">
        <v>1222</v>
      </c>
      <c r="B1224" t="s">
        <v>5852</v>
      </c>
      <c r="C1224">
        <v>231.66499999999999</v>
      </c>
      <c r="D1224">
        <v>585.19494273386442</v>
      </c>
      <c r="E1224">
        <v>588.55516950752076</v>
      </c>
      <c r="F1224">
        <v>436.44352249137552</v>
      </c>
      <c r="G1224">
        <v>738.29428224074456</v>
      </c>
      <c r="H1224">
        <v>-77.32701676407504</v>
      </c>
      <c r="I1224">
        <v>-78.355948489111512</v>
      </c>
      <c r="J1224">
        <v>-90.776405898754859</v>
      </c>
      <c r="K1224">
        <v>-62.657557628130469</v>
      </c>
      <c r="L1224">
        <v>139.4950080758889</v>
      </c>
      <c r="M1224">
        <v>138.76847593485451</v>
      </c>
      <c r="N1224">
        <v>136.13639615656979</v>
      </c>
      <c r="O1224">
        <v>145.0288029779752</v>
      </c>
      <c r="P1224">
        <v>5.4831710658573067</v>
      </c>
      <c r="Q1224">
        <v>5.5309014705403623</v>
      </c>
      <c r="R1224">
        <v>4.5323435061860957</v>
      </c>
      <c r="S1224">
        <v>6.3080842144109504</v>
      </c>
      <c r="T1224">
        <v>66.102892428008232</v>
      </c>
      <c r="U1224">
        <v>66.102787575878381</v>
      </c>
      <c r="V1224">
        <v>66.057894013202116</v>
      </c>
      <c r="W1224">
        <v>66.147458948631296</v>
      </c>
      <c r="X1224">
        <v>4942.1367202494612</v>
      </c>
      <c r="Y1224">
        <v>4963.7487051556718</v>
      </c>
      <c r="Z1224">
        <v>4754.6797476884813</v>
      </c>
      <c r="AA1224">
        <v>5061.949511252511</v>
      </c>
      <c r="AB1224">
        <v>769.48596579954096</v>
      </c>
      <c r="AC1224">
        <v>765.0575953847565</v>
      </c>
      <c r="AD1224">
        <v>666.0684242451282</v>
      </c>
      <c r="AE1224">
        <v>899.73003584833054</v>
      </c>
      <c r="AF1224">
        <v>59.01052921874291</v>
      </c>
      <c r="AG1224">
        <v>58.7031151795196</v>
      </c>
      <c r="AH1224">
        <v>57.590116832570509</v>
      </c>
      <c r="AI1224">
        <v>61.350894461792187</v>
      </c>
      <c r="AJ1224">
        <v>0.49734527584380162</v>
      </c>
      <c r="AK1224">
        <v>0.49734523843431011</v>
      </c>
      <c r="AL1224">
        <v>0.49733999858946781</v>
      </c>
      <c r="AM1224">
        <v>0.4973505750213964</v>
      </c>
      <c r="AN1224">
        <v>0.96287771390983001</v>
      </c>
      <c r="AO1224">
        <v>0.96287771390983012</v>
      </c>
      <c r="AP1224">
        <v>0.96287771390983012</v>
      </c>
      <c r="AQ1224">
        <v>0.96287771390983012</v>
      </c>
      <c r="AR1224">
        <v>13.938447758153711</v>
      </c>
      <c r="AS1224">
        <v>13.938447758153711</v>
      </c>
      <c r="AT1224">
        <v>13.938447758153711</v>
      </c>
      <c r="AU1224">
        <v>13.938447758153711</v>
      </c>
      <c r="AV1224" t="str">
        <f>VLOOKUP(Sheet1[[#This Row],[NPDES ID2]],Combined_Sheet__Major_Only___2[[NPDES ID2]:[ECHO BFR]],3,FALSE)</f>
        <v>TX</v>
      </c>
      <c r="AW1224" t="s">
        <v>544</v>
      </c>
      <c r="AX1224" t="str">
        <f>VLOOKUP(Sheet1[[#This Row],[NPDES ID2]],Combined_Sheet__Major_Only___2[[NPDES ID2]:[ECHO BFR]],27,FALSE)</f>
        <v>-</v>
      </c>
      <c r="AY1224" t="str">
        <f>VLOOKUP(Sheet1[[#This Row],[NPDES ID2]],Combined_Sheet__Major_Only___2[[NPDES ID2]:[ECHO BFR]],28,FALSE)</f>
        <v>-</v>
      </c>
      <c r="AZ1224" t="str">
        <f>VLOOKUP(Sheet1[[#This Row],[NPDES ID2]],Combined_Sheet__Major_Only___2[[NPDES ID2]:[ECHO BFR]],29,FALSE)</f>
        <v>thickening</v>
      </c>
      <c r="BA1224">
        <f>VLOOKUP(Sheet1[[#This Row],[NPDES ID2]],Combined_Sheet__Major_Only___2[[NPDES ID2]:[ECHO BFR]],17,FALSE)</f>
        <v>29.689388999999998</v>
      </c>
      <c r="BB1224">
        <f>VLOOKUP(Sheet1[[#This Row],[NPDES ID2]],Combined_Sheet__Major_Only___2[[NPDES ID2]:[ECHO BFR]],18,FALSE)</f>
        <v>-95.679666999999995</v>
      </c>
      <c r="BC1224" t="str">
        <f>IF(ISNUMBER(SEARCH("aerobic",$AW1224)),"aerobic","")</f>
        <v>aerobic</v>
      </c>
      <c r="BD1224" t="str">
        <f>IF(ISNUMBER(SEARCH("anaer",$AW1224)),"anaer","")</f>
        <v/>
      </c>
      <c r="BE1224" t="str">
        <f>IF(ISNUMBER(SEARCH("thickening",$AZ1224)),"thickening","")</f>
        <v>thickening</v>
      </c>
      <c r="BF1224" s="2" t="str">
        <f>IF(ISNUMBER(SEARCH("airDry",$AW1224)),"airDry","")</f>
        <v/>
      </c>
      <c r="BG1224" s="2" t="str">
        <f>IF(ISNUMBER(SEARCH("heatDry",$AY1224)),"heatDry","")</f>
        <v/>
      </c>
      <c r="BH1224" s="2" t="str">
        <f>IF(AND(ISNUMBER(SEARCH("aerobic",$AW1224)),ISNUMBER(SEARCH("anaer",$AW1224))),"Combined Aer and Anaer.","")</f>
        <v/>
      </c>
    </row>
    <row r="1225" spans="1:60" x14ac:dyDescent="0.3">
      <c r="A1225" s="4">
        <v>1223</v>
      </c>
      <c r="B1225" t="s">
        <v>5856</v>
      </c>
      <c r="C1225">
        <v>231</v>
      </c>
      <c r="D1225">
        <v>733.93185394717545</v>
      </c>
      <c r="E1225">
        <v>737.67804632582352</v>
      </c>
      <c r="F1225">
        <v>542.9872017880565</v>
      </c>
      <c r="G1225">
        <v>939.05314466722314</v>
      </c>
      <c r="H1225">
        <v>-78.196981162601432</v>
      </c>
      <c r="I1225">
        <v>-77.618990648347079</v>
      </c>
      <c r="J1225">
        <v>-90.16212866763783</v>
      </c>
      <c r="K1225">
        <v>-67.036641150955987</v>
      </c>
      <c r="L1225">
        <v>111.229396100907</v>
      </c>
      <c r="M1225">
        <v>110.2976781785845</v>
      </c>
      <c r="N1225">
        <v>106.9222741828948</v>
      </c>
      <c r="O1225">
        <v>118.32599384021771</v>
      </c>
      <c r="P1225">
        <v>5.5119819059291606</v>
      </c>
      <c r="Q1225">
        <v>5.482674154441403</v>
      </c>
      <c r="R1225">
        <v>4.7703336660519486</v>
      </c>
      <c r="S1225">
        <v>6.2620620140210876</v>
      </c>
      <c r="T1225">
        <v>63.213576036782669</v>
      </c>
      <c r="U1225">
        <v>63.213475643644657</v>
      </c>
      <c r="V1225">
        <v>63.170491246097477</v>
      </c>
      <c r="W1225">
        <v>63.256247300223478</v>
      </c>
      <c r="X1225">
        <v>5913.9517937141527</v>
      </c>
      <c r="Y1225">
        <v>5954.8658374317583</v>
      </c>
      <c r="Z1225">
        <v>5556.9589690593421</v>
      </c>
      <c r="AA1225">
        <v>6145.6261060214138</v>
      </c>
      <c r="AB1225">
        <v>1839.4468682468371</v>
      </c>
      <c r="AC1225">
        <v>1765.784209510565</v>
      </c>
      <c r="AD1225">
        <v>1375.2614948903649</v>
      </c>
      <c r="AE1225">
        <v>2619.4556619814362</v>
      </c>
      <c r="AF1225">
        <v>47.188935596200707</v>
      </c>
      <c r="AG1225">
        <v>46.793586240991729</v>
      </c>
      <c r="AH1225">
        <v>45.362019689494907</v>
      </c>
      <c r="AI1225">
        <v>50.199049342761043</v>
      </c>
      <c r="AJ1225">
        <v>0.353530453965053</v>
      </c>
      <c r="AK1225">
        <v>0.35353042063754092</v>
      </c>
      <c r="AL1225">
        <v>0.3535257533037337</v>
      </c>
      <c r="AM1225">
        <v>0.35353517416901481</v>
      </c>
      <c r="AN1225">
        <v>0.96127519939826311</v>
      </c>
      <c r="AO1225">
        <v>0.96127519939826322</v>
      </c>
      <c r="AP1225">
        <v>0.96127519939826322</v>
      </c>
      <c r="AQ1225">
        <v>0.96127519939826322</v>
      </c>
      <c r="AR1225">
        <v>7.7820115685443216</v>
      </c>
      <c r="AS1225">
        <v>7.7820115685443199</v>
      </c>
      <c r="AT1225">
        <v>7.7820115685443199</v>
      </c>
      <c r="AU1225">
        <v>7.7820115685443199</v>
      </c>
      <c r="AV1225" t="str">
        <f>VLOOKUP(Sheet1[[#This Row],[NPDES ID2]],Combined_Sheet__Major_Only___2[[NPDES ID2]:[ECHO BFR]],3,FALSE)</f>
        <v>NH</v>
      </c>
      <c r="AW1225" t="s">
        <v>54</v>
      </c>
      <c r="AX1225" t="str">
        <f>VLOOKUP(Sheet1[[#This Row],[NPDES ID2]],Combined_Sheet__Major_Only___2[[NPDES ID2]:[ECHO BFR]],27,FALSE)</f>
        <v>other</v>
      </c>
      <c r="AY1225" t="str">
        <f>VLOOKUP(Sheet1[[#This Row],[NPDES ID2]],Combined_Sheet__Major_Only___2[[NPDES ID2]:[ECHO BFR]],28,FALSE)</f>
        <v>-</v>
      </c>
      <c r="AZ1225" t="str">
        <f>VLOOKUP(Sheet1[[#This Row],[NPDES ID2]],Combined_Sheet__Major_Only___2[[NPDES ID2]:[ECHO BFR]],29,FALSE)</f>
        <v>thickening</v>
      </c>
      <c r="BA1225">
        <f>VLOOKUP(Sheet1[[#This Row],[NPDES ID2]],Combined_Sheet__Major_Only___2[[NPDES ID2]:[ECHO BFR]],17,FALSE)</f>
        <v>43.071168</v>
      </c>
      <c r="BB1225">
        <f>VLOOKUP(Sheet1[[#This Row],[NPDES ID2]],Combined_Sheet__Major_Only___2[[NPDES ID2]:[ECHO BFR]],18,FALSE)</f>
        <v>-71.462755999999999</v>
      </c>
      <c r="BC1225" t="str">
        <f>IF(ISNUMBER(SEARCH("aerobic",$AW1225)),"aerobic","")</f>
        <v/>
      </c>
      <c r="BD1225" t="str">
        <f>IF(ISNUMBER(SEARCH("anaer",$AW1225)),"anaer","")</f>
        <v/>
      </c>
      <c r="BE1225" t="str">
        <f>IF(ISNUMBER(SEARCH("thickening",$AZ1225)),"thickening","")</f>
        <v>thickening</v>
      </c>
      <c r="BF1225" s="3" t="str">
        <f>IF(ISNUMBER(SEARCH("airDry",$AW1225)),"airDry","")</f>
        <v/>
      </c>
      <c r="BG1225" s="3" t="str">
        <f>IF(ISNUMBER(SEARCH("heatDry",$AY1225)),"heatDry","")</f>
        <v/>
      </c>
      <c r="BH1225" s="3" t="str">
        <f>IF(AND(ISNUMBER(SEARCH("aerobic",$AW1225)),ISNUMBER(SEARCH("anaer",$AW1225))),"Combined Aer and Anaer.","")</f>
        <v/>
      </c>
    </row>
    <row r="1226" spans="1:60" x14ac:dyDescent="0.3">
      <c r="A1226" s="4">
        <v>1224</v>
      </c>
      <c r="B1226" t="s">
        <v>5860</v>
      </c>
      <c r="C1226">
        <v>231</v>
      </c>
      <c r="D1226">
        <v>575.60148691951224</v>
      </c>
      <c r="E1226">
        <v>578.65063733719057</v>
      </c>
      <c r="F1226">
        <v>429.20361044540408</v>
      </c>
      <c r="G1226">
        <v>725.58234209318687</v>
      </c>
      <c r="H1226">
        <v>-77.243461228365916</v>
      </c>
      <c r="I1226">
        <v>-78.319599190406379</v>
      </c>
      <c r="J1226">
        <v>-90.952745385757098</v>
      </c>
      <c r="K1226">
        <v>-62.366757852319559</v>
      </c>
      <c r="L1226">
        <v>141.72367943917359</v>
      </c>
      <c r="M1226">
        <v>141.01883488105639</v>
      </c>
      <c r="N1226">
        <v>138.46539596007611</v>
      </c>
      <c r="O1226">
        <v>147.09214938515109</v>
      </c>
      <c r="P1226">
        <v>5.4627191400019361</v>
      </c>
      <c r="Q1226">
        <v>5.5063730229649863</v>
      </c>
      <c r="R1226">
        <v>4.4903771655897078</v>
      </c>
      <c r="S1226">
        <v>6.2729138158106901</v>
      </c>
      <c r="T1226">
        <v>42.702607539860317</v>
      </c>
      <c r="U1226">
        <v>42.702538800660122</v>
      </c>
      <c r="V1226">
        <v>42.673107375690563</v>
      </c>
      <c r="W1226">
        <v>42.731824561849201</v>
      </c>
      <c r="X1226">
        <v>3133.2906962282241</v>
      </c>
      <c r="Y1226">
        <v>3146.3673795849299</v>
      </c>
      <c r="Z1226">
        <v>3019.7827946391062</v>
      </c>
      <c r="AA1226">
        <v>3205.7921951279959</v>
      </c>
      <c r="AB1226">
        <v>516.57078292314361</v>
      </c>
      <c r="AC1226">
        <v>513.06869064105535</v>
      </c>
      <c r="AD1226">
        <v>443.57015726091061</v>
      </c>
      <c r="AE1226">
        <v>608.53004716904047</v>
      </c>
      <c r="AF1226">
        <v>60.12578585066958</v>
      </c>
      <c r="AG1226">
        <v>59.826700072940831</v>
      </c>
      <c r="AH1226">
        <v>58.743787658296107</v>
      </c>
      <c r="AI1226">
        <v>62.402846035776712</v>
      </c>
      <c r="AJ1226">
        <v>0.51095228915276714</v>
      </c>
      <c r="AK1226">
        <v>0.51095225769535524</v>
      </c>
      <c r="AL1226">
        <v>0.51094785102804974</v>
      </c>
      <c r="AM1226">
        <v>0.51095674570479566</v>
      </c>
      <c r="AN1226">
        <v>0.94416444480100026</v>
      </c>
      <c r="AO1226">
        <v>0.94416444480099992</v>
      </c>
      <c r="AP1226">
        <v>0.94416444480099992</v>
      </c>
      <c r="AQ1226">
        <v>0.94416444480099992</v>
      </c>
      <c r="AR1226">
        <v>13.720104536723481</v>
      </c>
      <c r="AS1226">
        <v>13.720104536723481</v>
      </c>
      <c r="AT1226">
        <v>13.720104536723481</v>
      </c>
      <c r="AU1226">
        <v>13.720104536723481</v>
      </c>
      <c r="AV1226" t="str">
        <f>VLOOKUP(Sheet1[[#This Row],[NPDES ID2]],Combined_Sheet__Major_Only___2[[NPDES ID2]:[ECHO BFR]],3,FALSE)</f>
        <v>TX</v>
      </c>
      <c r="AW1226" t="s">
        <v>41</v>
      </c>
      <c r="AX1226" t="str">
        <f>VLOOKUP(Sheet1[[#This Row],[NPDES ID2]],Combined_Sheet__Major_Only___2[[NPDES ID2]:[ECHO BFR]],27,FALSE)</f>
        <v>-</v>
      </c>
      <c r="AY1226" t="str">
        <f>VLOOKUP(Sheet1[[#This Row],[NPDES ID2]],Combined_Sheet__Major_Only___2[[NPDES ID2]:[ECHO BFR]],28,FALSE)</f>
        <v>-</v>
      </c>
      <c r="AZ1226" t="str">
        <f>VLOOKUP(Sheet1[[#This Row],[NPDES ID2]],Combined_Sheet__Major_Only___2[[NPDES ID2]:[ECHO BFR]],29,FALSE)</f>
        <v>thickening</v>
      </c>
      <c r="BA1226">
        <f>VLOOKUP(Sheet1[[#This Row],[NPDES ID2]],Combined_Sheet__Major_Only___2[[NPDES ID2]:[ECHO BFR]],17,FALSE)</f>
        <v>31.003254999999999</v>
      </c>
      <c r="BB1226">
        <f>VLOOKUP(Sheet1[[#This Row],[NPDES ID2]],Combined_Sheet__Major_Only___2[[NPDES ID2]:[ECHO BFR]],18,FALSE)</f>
        <v>-98.269212999999993</v>
      </c>
      <c r="BC1226" t="str">
        <f>IF(ISNUMBER(SEARCH("aerobic",$AW1226)),"aerobic","")</f>
        <v>aerobic</v>
      </c>
      <c r="BD1226" t="str">
        <f>IF(ISNUMBER(SEARCH("anaer",$AW1226)),"anaer","")</f>
        <v/>
      </c>
      <c r="BE1226" t="str">
        <f>IF(ISNUMBER(SEARCH("thickening",$AZ1226)),"thickening","")</f>
        <v>thickening</v>
      </c>
      <c r="BF1226" s="2" t="str">
        <f>IF(ISNUMBER(SEARCH("airDry",$AW1226)),"airDry","")</f>
        <v/>
      </c>
      <c r="BG1226" s="2" t="str">
        <f>IF(ISNUMBER(SEARCH("heatDry",$AY1226)),"heatDry","")</f>
        <v/>
      </c>
      <c r="BH1226" s="2" t="str">
        <f>IF(AND(ISNUMBER(SEARCH("aerobic",$AW1226)),ISNUMBER(SEARCH("anaer",$AW1226))),"Combined Aer and Anaer.","")</f>
        <v/>
      </c>
    </row>
    <row r="1227" spans="1:60" x14ac:dyDescent="0.3">
      <c r="A1227" s="4">
        <v>1225</v>
      </c>
      <c r="B1227" t="s">
        <v>5865</v>
      </c>
      <c r="C1227">
        <v>229.51</v>
      </c>
      <c r="D1227">
        <v>538.77299868348132</v>
      </c>
      <c r="E1227">
        <v>540.0501513504953</v>
      </c>
      <c r="F1227">
        <v>401.57807527062198</v>
      </c>
      <c r="G1227">
        <v>676.90946760182351</v>
      </c>
      <c r="H1227">
        <v>-76.867135004611086</v>
      </c>
      <c r="I1227">
        <v>-78.073428647920679</v>
      </c>
      <c r="J1227">
        <v>-91.069322511293706</v>
      </c>
      <c r="K1227">
        <v>-60.769375246964493</v>
      </c>
      <c r="L1227">
        <v>151.17523085357641</v>
      </c>
      <c r="M1227">
        <v>150.55234856426881</v>
      </c>
      <c r="N1227">
        <v>148.29574997333921</v>
      </c>
      <c r="O1227">
        <v>155.9195936583304</v>
      </c>
      <c r="P1227">
        <v>5.4082726416883187</v>
      </c>
      <c r="Q1227">
        <v>5.4732307806324014</v>
      </c>
      <c r="R1227">
        <v>4.3899458645755249</v>
      </c>
      <c r="S1227">
        <v>6.1968166480570153</v>
      </c>
      <c r="T1227">
        <v>62.507627985493571</v>
      </c>
      <c r="U1227">
        <v>62.50752868182316</v>
      </c>
      <c r="V1227">
        <v>62.46501075150212</v>
      </c>
      <c r="W1227">
        <v>62.54983617984351</v>
      </c>
      <c r="X1227">
        <v>4271.490253634759</v>
      </c>
      <c r="Y1227">
        <v>4286.2594728343884</v>
      </c>
      <c r="Z1227">
        <v>4143.1343421252805</v>
      </c>
      <c r="AA1227">
        <v>4353.2534584821879</v>
      </c>
      <c r="AB1227">
        <v>671.90084100046977</v>
      </c>
      <c r="AC1227">
        <v>667.71436371155062</v>
      </c>
      <c r="AD1227">
        <v>581.71284430306616</v>
      </c>
      <c r="AE1227">
        <v>784.26686725706588</v>
      </c>
      <c r="AF1227">
        <v>64.552016626310149</v>
      </c>
      <c r="AG1227">
        <v>64.285976123865382</v>
      </c>
      <c r="AH1227">
        <v>63.322853780889893</v>
      </c>
      <c r="AI1227">
        <v>66.577280524741496</v>
      </c>
      <c r="AJ1227">
        <v>0.56500847897989148</v>
      </c>
      <c r="AK1227">
        <v>0.56500844042766429</v>
      </c>
      <c r="AL1227">
        <v>0.56500304020073711</v>
      </c>
      <c r="AM1227">
        <v>0.56501394034708374</v>
      </c>
      <c r="AN1227">
        <v>0.96086239996668665</v>
      </c>
      <c r="AO1227">
        <v>0.96086239996668676</v>
      </c>
      <c r="AP1227">
        <v>0.96086239996668676</v>
      </c>
      <c r="AQ1227">
        <v>0.96086239996668676</v>
      </c>
      <c r="AR1227">
        <v>15.15334176351098</v>
      </c>
      <c r="AS1227">
        <v>15.153341763510969</v>
      </c>
      <c r="AT1227">
        <v>15.153341763510969</v>
      </c>
      <c r="AU1227">
        <v>15.153341763510969</v>
      </c>
      <c r="AV1227" t="str">
        <f>VLOOKUP(Sheet1[[#This Row],[NPDES ID2]],Combined_Sheet__Major_Only___2[[NPDES ID2]:[ECHO BFR]],3,FALSE)</f>
        <v>NJ</v>
      </c>
      <c r="AW1227" t="s">
        <v>41</v>
      </c>
      <c r="AX1227" t="str">
        <f>VLOOKUP(Sheet1[[#This Row],[NPDES ID2]],Combined_Sheet__Major_Only___2[[NPDES ID2]:[ECHO BFR]],27,FALSE)</f>
        <v>-</v>
      </c>
      <c r="AY1227" t="str">
        <f>VLOOKUP(Sheet1[[#This Row],[NPDES ID2]],Combined_Sheet__Major_Only___2[[NPDES ID2]:[ECHO BFR]],28,FALSE)</f>
        <v>-</v>
      </c>
      <c r="AZ1227" t="str">
        <f>VLOOKUP(Sheet1[[#This Row],[NPDES ID2]],Combined_Sheet__Major_Only___2[[NPDES ID2]:[ECHO BFR]],29,FALSE)</f>
        <v>thickening, preliminaryOps</v>
      </c>
      <c r="BA1227">
        <f>VLOOKUP(Sheet1[[#This Row],[NPDES ID2]],Combined_Sheet__Major_Only___2[[NPDES ID2]:[ECHO BFR]],17,FALSE)</f>
        <v>40.038871999999998</v>
      </c>
      <c r="BB1227">
        <f>VLOOKUP(Sheet1[[#This Row],[NPDES ID2]],Combined_Sheet__Major_Only___2[[NPDES ID2]:[ECHO BFR]],18,FALSE)</f>
        <v>-74.975640999999996</v>
      </c>
      <c r="BC1227" t="str">
        <f>IF(ISNUMBER(SEARCH("aerobic",$AW1227)),"aerobic","")</f>
        <v>aerobic</v>
      </c>
      <c r="BD1227" t="str">
        <f>IF(ISNUMBER(SEARCH("anaer",$AW1227)),"anaer","")</f>
        <v/>
      </c>
      <c r="BE1227" t="str">
        <f>IF(ISNUMBER(SEARCH("thickening",$AZ1227)),"thickening","")</f>
        <v>thickening</v>
      </c>
      <c r="BF1227" s="3" t="str">
        <f>IF(ISNUMBER(SEARCH("airDry",$AW1227)),"airDry","")</f>
        <v/>
      </c>
      <c r="BG1227" s="3" t="str">
        <f>IF(ISNUMBER(SEARCH("heatDry",$AY1227)),"heatDry","")</f>
        <v/>
      </c>
      <c r="BH1227" s="3" t="str">
        <f>IF(AND(ISNUMBER(SEARCH("aerobic",$AW1227)),ISNUMBER(SEARCH("anaer",$AW1227))),"Combined Aer and Anaer.","")</f>
        <v/>
      </c>
    </row>
    <row r="1228" spans="1:60" x14ac:dyDescent="0.3">
      <c r="A1228" s="4">
        <v>1226</v>
      </c>
      <c r="B1228" t="s">
        <v>5869</v>
      </c>
      <c r="C1228">
        <v>229.36293599999999</v>
      </c>
      <c r="D1228">
        <v>545.83694513318028</v>
      </c>
      <c r="E1228">
        <v>547.4055275646225</v>
      </c>
      <c r="F1228">
        <v>406.81441894522709</v>
      </c>
      <c r="G1228">
        <v>686.2543181145702</v>
      </c>
      <c r="H1228">
        <v>-76.939859900264665</v>
      </c>
      <c r="I1228">
        <v>-78.158468047489364</v>
      </c>
      <c r="J1228">
        <v>-91.215608949913772</v>
      </c>
      <c r="K1228">
        <v>-61.133800330815149</v>
      </c>
      <c r="L1228">
        <v>149.2006013833159</v>
      </c>
      <c r="M1228">
        <v>148.5640804466162</v>
      </c>
      <c r="N1228">
        <v>146.2581242700841</v>
      </c>
      <c r="O1228">
        <v>154.04874544372879</v>
      </c>
      <c r="P1228">
        <v>5.4083537063812308</v>
      </c>
      <c r="Q1228">
        <v>5.4685049921938962</v>
      </c>
      <c r="R1228">
        <v>4.4000612988139798</v>
      </c>
      <c r="S1228">
        <v>6.1869904291840667</v>
      </c>
      <c r="T1228">
        <v>51.772470708160697</v>
      </c>
      <c r="U1228">
        <v>51.772387971723603</v>
      </c>
      <c r="V1228">
        <v>51.736963479833712</v>
      </c>
      <c r="W1228">
        <v>51.807637138585378</v>
      </c>
      <c r="X1228">
        <v>3582.4908278473408</v>
      </c>
      <c r="Y1228">
        <v>3595.317304797516</v>
      </c>
      <c r="Z1228">
        <v>3471.0487794250471</v>
      </c>
      <c r="AA1228">
        <v>3653.5114374942309</v>
      </c>
      <c r="AB1228">
        <v>542.90790415135461</v>
      </c>
      <c r="AC1228">
        <v>539.7988870176697</v>
      </c>
      <c r="AD1228">
        <v>472.37995773127511</v>
      </c>
      <c r="AE1228">
        <v>630.0231762238858</v>
      </c>
      <c r="AF1228">
        <v>63.749625180132817</v>
      </c>
      <c r="AG1228">
        <v>63.477594882823958</v>
      </c>
      <c r="AH1228">
        <v>62.492715123907111</v>
      </c>
      <c r="AI1228">
        <v>65.820595119049429</v>
      </c>
      <c r="AJ1228">
        <v>0.55520322215546558</v>
      </c>
      <c r="AK1228">
        <v>0.55520318817873382</v>
      </c>
      <c r="AL1228">
        <v>0.55519842858103996</v>
      </c>
      <c r="AM1228">
        <v>0.55520803563275556</v>
      </c>
      <c r="AN1228">
        <v>0.95329079299585373</v>
      </c>
      <c r="AO1228">
        <v>0.95329079299585373</v>
      </c>
      <c r="AP1228">
        <v>0.95329079299585373</v>
      </c>
      <c r="AQ1228">
        <v>0.95329079299585373</v>
      </c>
      <c r="AR1228">
        <v>15.310613266920949</v>
      </c>
      <c r="AS1228">
        <v>15.310613266920949</v>
      </c>
      <c r="AT1228">
        <v>15.310613266920949</v>
      </c>
      <c r="AU1228">
        <v>15.310613266920949</v>
      </c>
      <c r="AV1228" t="str">
        <f>VLOOKUP(Sheet1[[#This Row],[NPDES ID2]],Combined_Sheet__Major_Only___2[[NPDES ID2]:[ECHO BFR]],3,FALSE)</f>
        <v>TX</v>
      </c>
      <c r="AW1228" t="s">
        <v>41</v>
      </c>
      <c r="AX1228" t="str">
        <f>VLOOKUP(Sheet1[[#This Row],[NPDES ID2]],Combined_Sheet__Major_Only___2[[NPDES ID2]:[ECHO BFR]],27,FALSE)</f>
        <v>-</v>
      </c>
      <c r="AY1228" t="str">
        <f>VLOOKUP(Sheet1[[#This Row],[NPDES ID2]],Combined_Sheet__Major_Only___2[[NPDES ID2]:[ECHO BFR]],28,FALSE)</f>
        <v>-</v>
      </c>
      <c r="AZ1228" t="str">
        <f>VLOOKUP(Sheet1[[#This Row],[NPDES ID2]],Combined_Sheet__Major_Only___2[[NPDES ID2]:[ECHO BFR]],29,FALSE)</f>
        <v>thickening</v>
      </c>
      <c r="BA1228">
        <f>VLOOKUP(Sheet1[[#This Row],[NPDES ID2]],Combined_Sheet__Major_Only___2[[NPDES ID2]:[ECHO BFR]],17,FALSE)</f>
        <v>29.617820999999999</v>
      </c>
      <c r="BB1228">
        <f>VLOOKUP(Sheet1[[#This Row],[NPDES ID2]],Combined_Sheet__Major_Only___2[[NPDES ID2]:[ECHO BFR]],18,FALSE)</f>
        <v>-95.607229000000004</v>
      </c>
      <c r="BC1228" t="str">
        <f>IF(ISNUMBER(SEARCH("aerobic",$AW1228)),"aerobic","")</f>
        <v>aerobic</v>
      </c>
      <c r="BD1228" t="str">
        <f>IF(ISNUMBER(SEARCH("anaer",$AW1228)),"anaer","")</f>
        <v/>
      </c>
      <c r="BE1228" t="str">
        <f>IF(ISNUMBER(SEARCH("thickening",$AZ1228)),"thickening","")</f>
        <v>thickening</v>
      </c>
      <c r="BF1228" s="2" t="str">
        <f>IF(ISNUMBER(SEARCH("airDry",$AW1228)),"airDry","")</f>
        <v/>
      </c>
      <c r="BG1228" s="2" t="str">
        <f>IF(ISNUMBER(SEARCH("heatDry",$AY1228)),"heatDry","")</f>
        <v/>
      </c>
      <c r="BH1228" s="2" t="str">
        <f>IF(AND(ISNUMBER(SEARCH("aerobic",$AW1228)),ISNUMBER(SEARCH("anaer",$AW1228))),"Combined Aer and Anaer.","")</f>
        <v/>
      </c>
    </row>
    <row r="1229" spans="1:60" x14ac:dyDescent="0.3">
      <c r="A1229" s="4">
        <v>1227</v>
      </c>
      <c r="B1229" t="s">
        <v>5873</v>
      </c>
      <c r="C1229">
        <v>229</v>
      </c>
      <c r="D1229">
        <v>520.92780468760157</v>
      </c>
      <c r="E1229">
        <v>521.4412012977831</v>
      </c>
      <c r="F1229">
        <v>388.2256447015198</v>
      </c>
      <c r="G1229">
        <v>654.94104418180029</v>
      </c>
      <c r="H1229">
        <v>-76.651660044005439</v>
      </c>
      <c r="I1229">
        <v>-77.903198838750711</v>
      </c>
      <c r="J1229">
        <v>-90.638008614274696</v>
      </c>
      <c r="K1229">
        <v>-59.713928160926272</v>
      </c>
      <c r="L1229">
        <v>156.26911389855491</v>
      </c>
      <c r="M1229">
        <v>155.68823140712061</v>
      </c>
      <c r="N1229">
        <v>153.5836113707374</v>
      </c>
      <c r="O1229">
        <v>160.69391724744841</v>
      </c>
      <c r="P1229">
        <v>5.3858649862554078</v>
      </c>
      <c r="Q1229">
        <v>5.4551378626962572</v>
      </c>
      <c r="R1229">
        <v>4.3382017892485196</v>
      </c>
      <c r="S1229">
        <v>6.2190172474805969</v>
      </c>
      <c r="T1229">
        <v>98.242292250678844</v>
      </c>
      <c r="U1229">
        <v>98.242137798815861</v>
      </c>
      <c r="V1229">
        <v>98.176007579054215</v>
      </c>
      <c r="W1229">
        <v>98.307940722912249</v>
      </c>
      <c r="X1229">
        <v>6479.8554337630103</v>
      </c>
      <c r="Y1229">
        <v>6500.0322447638546</v>
      </c>
      <c r="Z1229">
        <v>6304.1519471483889</v>
      </c>
      <c r="AA1229">
        <v>6591.6807569867306</v>
      </c>
      <c r="AB1229">
        <v>1214.106750124964</v>
      </c>
      <c r="AC1229">
        <v>1203.585436366272</v>
      </c>
      <c r="AD1229">
        <v>1023.806861322642</v>
      </c>
      <c r="AE1229">
        <v>1460.7451890147811</v>
      </c>
      <c r="AF1229">
        <v>66.875979328226464</v>
      </c>
      <c r="AG1229">
        <v>66.627291079755096</v>
      </c>
      <c r="AH1229">
        <v>65.727243629112621</v>
      </c>
      <c r="AI1229">
        <v>68.768768724943783</v>
      </c>
      <c r="AJ1229">
        <v>0.59342104151947161</v>
      </c>
      <c r="AK1229">
        <v>0.59342098639978791</v>
      </c>
      <c r="AL1229">
        <v>0.59341326710149178</v>
      </c>
      <c r="AM1229">
        <v>0.59342884825723363</v>
      </c>
      <c r="AN1229">
        <v>0.97457926706639952</v>
      </c>
      <c r="AO1229">
        <v>0.97457926706639919</v>
      </c>
      <c r="AP1229">
        <v>0.97457926706639919</v>
      </c>
      <c r="AQ1229">
        <v>0.97457926706639919</v>
      </c>
      <c r="AR1229">
        <v>14.169444430027619</v>
      </c>
      <c r="AS1229">
        <v>14.16944443002761</v>
      </c>
      <c r="AT1229">
        <v>14.16944443002761</v>
      </c>
      <c r="AU1229">
        <v>14.16944443002761</v>
      </c>
      <c r="AV1229" t="str">
        <f>VLOOKUP(Sheet1[[#This Row],[NPDES ID2]],Combined_Sheet__Major_Only___2[[NPDES ID2]:[ECHO BFR]],3,FALSE)</f>
        <v>SC</v>
      </c>
      <c r="AW1229" t="s">
        <v>41</v>
      </c>
      <c r="AX1229" t="str">
        <f>VLOOKUP(Sheet1[[#This Row],[NPDES ID2]],Combined_Sheet__Major_Only___2[[NPDES ID2]:[ECHO BFR]],27,FALSE)</f>
        <v>-</v>
      </c>
      <c r="AY1229" t="str">
        <f>VLOOKUP(Sheet1[[#This Row],[NPDES ID2]],Combined_Sheet__Major_Only___2[[NPDES ID2]:[ECHO BFR]],28,FALSE)</f>
        <v>-</v>
      </c>
      <c r="AZ1229" t="str">
        <f>VLOOKUP(Sheet1[[#This Row],[NPDES ID2]],Combined_Sheet__Major_Only___2[[NPDES ID2]:[ECHO BFR]],29,FALSE)</f>
        <v>thickening</v>
      </c>
      <c r="BA1229">
        <f>VLOOKUP(Sheet1[[#This Row],[NPDES ID2]],Combined_Sheet__Major_Only___2[[NPDES ID2]:[ECHO BFR]],17,FALSE)</f>
        <v>34.700836000000002</v>
      </c>
      <c r="BB1229">
        <f>VLOOKUP(Sheet1[[#This Row],[NPDES ID2]],Combined_Sheet__Major_Only___2[[NPDES ID2]:[ECHO BFR]],18,FALSE)</f>
        <v>-80.753820000000005</v>
      </c>
      <c r="BC1229" t="str">
        <f>IF(ISNUMBER(SEARCH("aerobic",$AW1229)),"aerobic","")</f>
        <v>aerobic</v>
      </c>
      <c r="BD1229" t="str">
        <f>IF(ISNUMBER(SEARCH("anaer",$AW1229)),"anaer","")</f>
        <v/>
      </c>
      <c r="BE1229" t="str">
        <f>IF(ISNUMBER(SEARCH("thickening",$AZ1229)),"thickening","")</f>
        <v>thickening</v>
      </c>
      <c r="BF1229" s="3" t="str">
        <f>IF(ISNUMBER(SEARCH("airDry",$AW1229)),"airDry","")</f>
        <v/>
      </c>
      <c r="BG1229" s="3" t="str">
        <f>IF(ISNUMBER(SEARCH("heatDry",$AY1229)),"heatDry","")</f>
        <v/>
      </c>
      <c r="BH1229" s="3" t="str">
        <f>IF(AND(ISNUMBER(SEARCH("aerobic",$AW1229)),ISNUMBER(SEARCH("anaer",$AW1229))),"Combined Aer and Anaer.","")</f>
        <v/>
      </c>
    </row>
    <row r="1230" spans="1:60" x14ac:dyDescent="0.3">
      <c r="A1230" s="4">
        <v>1228</v>
      </c>
      <c r="B1230" t="s">
        <v>5877</v>
      </c>
      <c r="C1230">
        <v>228</v>
      </c>
      <c r="D1230">
        <v>706.34504105132964</v>
      </c>
      <c r="E1230">
        <v>711.03755532603782</v>
      </c>
      <c r="F1230">
        <v>523.44901656771606</v>
      </c>
      <c r="G1230">
        <v>901.61068062886807</v>
      </c>
      <c r="H1230">
        <v>-78.044459353706912</v>
      </c>
      <c r="I1230">
        <v>-77.791241411218948</v>
      </c>
      <c r="J1230">
        <v>-90.429120365025156</v>
      </c>
      <c r="K1230">
        <v>-65.925337007013042</v>
      </c>
      <c r="L1230">
        <v>115.2184247813527</v>
      </c>
      <c r="M1230">
        <v>114.3391183648635</v>
      </c>
      <c r="N1230">
        <v>111.1536173855722</v>
      </c>
      <c r="O1230">
        <v>121.9157665341458</v>
      </c>
      <c r="P1230">
        <v>5.4327225837051163</v>
      </c>
      <c r="Q1230">
        <v>5.4216738913532332</v>
      </c>
      <c r="R1230">
        <v>4.646412077168848</v>
      </c>
      <c r="S1230">
        <v>6.1565507322941029</v>
      </c>
      <c r="T1230">
        <v>54.535033878986447</v>
      </c>
      <c r="U1230">
        <v>54.534946879171812</v>
      </c>
      <c r="V1230">
        <v>54.497696976507022</v>
      </c>
      <c r="W1230">
        <v>54.572012422375579</v>
      </c>
      <c r="X1230">
        <v>4860.5512537723534</v>
      </c>
      <c r="Y1230">
        <v>4891.3721262719482</v>
      </c>
      <c r="Z1230">
        <v>4592.4753896357024</v>
      </c>
      <c r="AA1230">
        <v>5033.8331136629049</v>
      </c>
      <c r="AB1230">
        <v>1359.373134394717</v>
      </c>
      <c r="AC1230">
        <v>1316.410246859934</v>
      </c>
      <c r="AD1230">
        <v>1048.4793576352549</v>
      </c>
      <c r="AE1230">
        <v>1863.4234619783861</v>
      </c>
      <c r="AF1230">
        <v>49.524379843006543</v>
      </c>
      <c r="AG1230">
        <v>49.146361509231241</v>
      </c>
      <c r="AH1230">
        <v>47.777559559809873</v>
      </c>
      <c r="AI1230">
        <v>52.402525735249817</v>
      </c>
      <c r="AJ1230">
        <v>0.38187126649536879</v>
      </c>
      <c r="AK1230">
        <v>0.38187123394410671</v>
      </c>
      <c r="AL1230">
        <v>0.38186667496837962</v>
      </c>
      <c r="AM1230">
        <v>0.38187587710447052</v>
      </c>
      <c r="AN1230">
        <v>0.95550592620804542</v>
      </c>
      <c r="AO1230">
        <v>0.9555059262080452</v>
      </c>
      <c r="AP1230">
        <v>0.9555059262080452</v>
      </c>
      <c r="AQ1230">
        <v>0.9555059262080452</v>
      </c>
      <c r="AR1230">
        <v>8.5566874082923441</v>
      </c>
      <c r="AS1230">
        <v>8.5566874082923441</v>
      </c>
      <c r="AT1230">
        <v>8.5566874082923441</v>
      </c>
      <c r="AU1230">
        <v>8.5566874082923441</v>
      </c>
      <c r="AV1230" t="str">
        <f>VLOOKUP(Sheet1[[#This Row],[NPDES ID2]],Combined_Sheet__Major_Only___2[[NPDES ID2]:[ECHO BFR]],3,FALSE)</f>
        <v>NY</v>
      </c>
      <c r="AW1230" t="s">
        <v>952</v>
      </c>
      <c r="AX1230" t="str">
        <f>VLOOKUP(Sheet1[[#This Row],[NPDES ID2]],Combined_Sheet__Major_Only___2[[NPDES ID2]:[ECHO BFR]],27,FALSE)</f>
        <v>-</v>
      </c>
      <c r="AY1230" t="str">
        <f>VLOOKUP(Sheet1[[#This Row],[NPDES ID2]],Combined_Sheet__Major_Only___2[[NPDES ID2]:[ECHO BFR]],28,FALSE)</f>
        <v>highTempCompost</v>
      </c>
      <c r="AZ1230" t="str">
        <f>VLOOKUP(Sheet1[[#This Row],[NPDES ID2]],Combined_Sheet__Major_Only___2[[NPDES ID2]:[ECHO BFR]],29,FALSE)</f>
        <v>thickening</v>
      </c>
      <c r="BA1230">
        <f>VLOOKUP(Sheet1[[#This Row],[NPDES ID2]],Combined_Sheet__Major_Only___2[[NPDES ID2]:[ECHO BFR]],17,FALSE)</f>
        <v>43.341670000000001</v>
      </c>
      <c r="BB1230">
        <f>VLOOKUP(Sheet1[[#This Row],[NPDES ID2]],Combined_Sheet__Major_Only___2[[NPDES ID2]:[ECHO BFR]],18,FALSE)</f>
        <v>-78.685940000000002</v>
      </c>
      <c r="BC1230" t="str">
        <f>IF(ISNUMBER(SEARCH("aerobic",$AW1230)),"aerobic","")</f>
        <v/>
      </c>
      <c r="BD1230" t="str">
        <f>IF(ISNUMBER(SEARCH("anaer",$AW1230)),"anaer","")</f>
        <v/>
      </c>
      <c r="BE1230" t="str">
        <f>IF(ISNUMBER(SEARCH("thickening",$AZ1230)),"thickening","")</f>
        <v>thickening</v>
      </c>
      <c r="BF1230" s="2" t="str">
        <f>IF(ISNUMBER(SEARCH("airDry",$AW1230)),"airDry","")</f>
        <v/>
      </c>
      <c r="BG1230" s="2" t="str">
        <f>IF(ISNUMBER(SEARCH("heatDry",$AY1230)),"heatDry","")</f>
        <v/>
      </c>
      <c r="BH1230" s="2" t="str">
        <f>IF(AND(ISNUMBER(SEARCH("aerobic",$AW1230)),ISNUMBER(SEARCH("anaer",$AW1230))),"Combined Aer and Anaer.","")</f>
        <v/>
      </c>
    </row>
    <row r="1231" spans="1:60" x14ac:dyDescent="0.3">
      <c r="A1231" s="4">
        <v>1229</v>
      </c>
      <c r="B1231" t="s">
        <v>5882</v>
      </c>
      <c r="C1231">
        <v>226.21100000000001</v>
      </c>
      <c r="D1231">
        <v>762.82108968210935</v>
      </c>
      <c r="E1231">
        <v>766.513966639974</v>
      </c>
      <c r="F1231">
        <v>563.25260973578611</v>
      </c>
      <c r="G1231">
        <v>978.89246110062629</v>
      </c>
      <c r="H1231">
        <v>-78.260257793656805</v>
      </c>
      <c r="I1231">
        <v>-77.452102356692635</v>
      </c>
      <c r="J1231">
        <v>-90.432715174672921</v>
      </c>
      <c r="K1231">
        <v>-67.53126899826843</v>
      </c>
      <c r="L1231">
        <v>106.5342343768739</v>
      </c>
      <c r="M1231">
        <v>105.60412810072</v>
      </c>
      <c r="N1231">
        <v>102.23454031255319</v>
      </c>
      <c r="O1231">
        <v>113.6186001445718</v>
      </c>
      <c r="P1231">
        <v>5.4008698491757983</v>
      </c>
      <c r="Q1231">
        <v>5.357949570516146</v>
      </c>
      <c r="R1231">
        <v>4.6985966245449022</v>
      </c>
      <c r="S1231">
        <v>6.148497653634819</v>
      </c>
      <c r="T1231">
        <v>77.437019045437822</v>
      </c>
      <c r="U1231">
        <v>77.436896701703944</v>
      </c>
      <c r="V1231">
        <v>77.384513921380034</v>
      </c>
      <c r="W1231">
        <v>77.489020226017615</v>
      </c>
      <c r="X1231">
        <v>7407.7740412783714</v>
      </c>
      <c r="Y1231">
        <v>7461.024976269985</v>
      </c>
      <c r="Z1231">
        <v>6942.3492796859773</v>
      </c>
      <c r="AA1231">
        <v>7710.3959918106266</v>
      </c>
      <c r="AB1231">
        <v>2051.9412910557912</v>
      </c>
      <c r="AC1231">
        <v>1985.0958983889391</v>
      </c>
      <c r="AD1231">
        <v>1580.453726708206</v>
      </c>
      <c r="AE1231">
        <v>2808.1722541332629</v>
      </c>
      <c r="AF1231">
        <v>46.153904410466097</v>
      </c>
      <c r="AG1231">
        <v>45.750882076481872</v>
      </c>
      <c r="AH1231">
        <v>44.291533506941583</v>
      </c>
      <c r="AI1231">
        <v>49.222435809713197</v>
      </c>
      <c r="AJ1231">
        <v>0.34098402252527599</v>
      </c>
      <c r="AK1231">
        <v>0.34098398842803068</v>
      </c>
      <c r="AL1231">
        <v>0.34097921353075639</v>
      </c>
      <c r="AM1231">
        <v>0.34098885151734948</v>
      </c>
      <c r="AN1231">
        <v>0.96806225158590553</v>
      </c>
      <c r="AO1231">
        <v>0.96806225158590553</v>
      </c>
      <c r="AP1231">
        <v>0.96806225158590553</v>
      </c>
      <c r="AQ1231">
        <v>0.96806225158590553</v>
      </c>
      <c r="AR1231">
        <v>8.010234402646816</v>
      </c>
      <c r="AS1231">
        <v>8.0102344026468177</v>
      </c>
      <c r="AT1231">
        <v>8.0102344026468177</v>
      </c>
      <c r="AU1231">
        <v>8.0102344026468177</v>
      </c>
      <c r="AV1231" t="str">
        <f>VLOOKUP(Sheet1[[#This Row],[NPDES ID2]],Combined_Sheet__Major_Only___2[[NPDES ID2]:[ECHO BFR]],3,FALSE)</f>
        <v>CT</v>
      </c>
      <c r="AW1231" t="s">
        <v>54</v>
      </c>
      <c r="AX1231" t="str">
        <f>VLOOKUP(Sheet1[[#This Row],[NPDES ID2]],Combined_Sheet__Major_Only___2[[NPDES ID2]:[ECHO BFR]],27,FALSE)</f>
        <v>-</v>
      </c>
      <c r="AY1231" t="str">
        <f>VLOOKUP(Sheet1[[#This Row],[NPDES ID2]],Combined_Sheet__Major_Only___2[[NPDES ID2]:[ECHO BFR]],28,FALSE)</f>
        <v>-</v>
      </c>
      <c r="AZ1231" t="str">
        <f>VLOOKUP(Sheet1[[#This Row],[NPDES ID2]],Combined_Sheet__Major_Only___2[[NPDES ID2]:[ECHO BFR]],29,FALSE)</f>
        <v>thickening</v>
      </c>
      <c r="BA1231">
        <f>VLOOKUP(Sheet1[[#This Row],[NPDES ID2]],Combined_Sheet__Major_Only___2[[NPDES ID2]:[ECHO BFR]],17,FALSE)</f>
        <v>41.719369999999998</v>
      </c>
      <c r="BB1231">
        <f>VLOOKUP(Sheet1[[#This Row],[NPDES ID2]],Combined_Sheet__Major_Only___2[[NPDES ID2]:[ECHO BFR]],18,FALSE)</f>
        <v>-71.917209999999997</v>
      </c>
      <c r="BC1231" t="str">
        <f>IF(ISNUMBER(SEARCH("aerobic",$AW1231)),"aerobic","")</f>
        <v/>
      </c>
      <c r="BD1231" t="str">
        <f>IF(ISNUMBER(SEARCH("anaer",$AW1231)),"anaer","")</f>
        <v/>
      </c>
      <c r="BE1231" t="str">
        <f>IF(ISNUMBER(SEARCH("thickening",$AZ1231)),"thickening","")</f>
        <v>thickening</v>
      </c>
      <c r="BF1231" s="3" t="str">
        <f>IF(ISNUMBER(SEARCH("airDry",$AW1231)),"airDry","")</f>
        <v/>
      </c>
      <c r="BG1231" s="3" t="str">
        <f>IF(ISNUMBER(SEARCH("heatDry",$AY1231)),"heatDry","")</f>
        <v/>
      </c>
      <c r="BH1231" s="3" t="str">
        <f>IF(AND(ISNUMBER(SEARCH("aerobic",$AW1231)),ISNUMBER(SEARCH("anaer",$AW1231))),"Combined Aer and Anaer.","")</f>
        <v/>
      </c>
    </row>
    <row r="1232" spans="1:60" x14ac:dyDescent="0.3">
      <c r="A1232" s="4">
        <v>1230</v>
      </c>
      <c r="B1232" t="s">
        <v>5885</v>
      </c>
      <c r="C1232">
        <v>226.07</v>
      </c>
      <c r="D1232">
        <v>581.47515387257238</v>
      </c>
      <c r="E1232">
        <v>584.40796027424722</v>
      </c>
      <c r="F1232">
        <v>432.83085217602218</v>
      </c>
      <c r="G1232">
        <v>733.77696845054811</v>
      </c>
      <c r="H1232">
        <v>-77.209158483061046</v>
      </c>
      <c r="I1232">
        <v>-78.31362080833722</v>
      </c>
      <c r="J1232">
        <v>-91.002391598487847</v>
      </c>
      <c r="K1232">
        <v>-62.256486169713988</v>
      </c>
      <c r="L1232">
        <v>139.6251603896018</v>
      </c>
      <c r="M1232">
        <v>138.94227188713569</v>
      </c>
      <c r="N1232">
        <v>136.46835771141431</v>
      </c>
      <c r="O1232">
        <v>144.8264308919569</v>
      </c>
      <c r="P1232">
        <v>5.3444523449761494</v>
      </c>
      <c r="Q1232">
        <v>5.3905649696369071</v>
      </c>
      <c r="R1232">
        <v>4.3879356720247271</v>
      </c>
      <c r="S1232">
        <v>6.1345419766044822</v>
      </c>
      <c r="T1232">
        <v>49.52070846435381</v>
      </c>
      <c r="U1232">
        <v>49.520629202991152</v>
      </c>
      <c r="V1232">
        <v>49.486692601443757</v>
      </c>
      <c r="W1232">
        <v>49.554397843466901</v>
      </c>
      <c r="X1232">
        <v>3609.4203112147738</v>
      </c>
      <c r="Y1232">
        <v>3624.24265526513</v>
      </c>
      <c r="Z1232">
        <v>3480.8006708662201</v>
      </c>
      <c r="AA1232">
        <v>3691.5429045288051</v>
      </c>
      <c r="AB1232">
        <v>584.26531702109878</v>
      </c>
      <c r="AC1232">
        <v>580.46484679272226</v>
      </c>
      <c r="AD1232">
        <v>503.12700145714263</v>
      </c>
      <c r="AE1232">
        <v>685.77186740083084</v>
      </c>
      <c r="AF1232">
        <v>60.527287182684077</v>
      </c>
      <c r="AG1232">
        <v>60.231196000184347</v>
      </c>
      <c r="AH1232">
        <v>59.159147786061567</v>
      </c>
      <c r="AI1232">
        <v>62.781516471595303</v>
      </c>
      <c r="AJ1232">
        <v>0.51585229542899191</v>
      </c>
      <c r="AK1232">
        <v>0.51585226268264073</v>
      </c>
      <c r="AL1232">
        <v>0.51584767553112032</v>
      </c>
      <c r="AM1232">
        <v>0.51585693451035897</v>
      </c>
      <c r="AN1232">
        <v>0.9513151814822608</v>
      </c>
      <c r="AO1232">
        <v>0.9513151814822608</v>
      </c>
      <c r="AP1232">
        <v>0.9513151814822608</v>
      </c>
      <c r="AQ1232">
        <v>0.9513151814822608</v>
      </c>
      <c r="AR1232">
        <v>13.96407461683641</v>
      </c>
      <c r="AS1232">
        <v>13.96407461683641</v>
      </c>
      <c r="AT1232">
        <v>13.96407461683641</v>
      </c>
      <c r="AU1232">
        <v>13.96407461683641</v>
      </c>
      <c r="AV1232" t="str">
        <f>VLOOKUP(Sheet1[[#This Row],[NPDES ID2]],Combined_Sheet__Major_Only___2[[NPDES ID2]:[ECHO BFR]],3,FALSE)</f>
        <v>MN</v>
      </c>
      <c r="AW1232" t="s">
        <v>41</v>
      </c>
      <c r="AX1232" t="str">
        <f>VLOOKUP(Sheet1[[#This Row],[NPDES ID2]],Combined_Sheet__Major_Only___2[[NPDES ID2]:[ECHO BFR]],27,FALSE)</f>
        <v>-</v>
      </c>
      <c r="AY1232" t="str">
        <f>VLOOKUP(Sheet1[[#This Row],[NPDES ID2]],Combined_Sheet__Major_Only___2[[NPDES ID2]:[ECHO BFR]],28,FALSE)</f>
        <v>-</v>
      </c>
      <c r="AZ1232" t="str">
        <f>VLOOKUP(Sheet1[[#This Row],[NPDES ID2]],Combined_Sheet__Major_Only___2[[NPDES ID2]:[ECHO BFR]],29,FALSE)</f>
        <v>thickening</v>
      </c>
      <c r="BA1232">
        <f>VLOOKUP(Sheet1[[#This Row],[NPDES ID2]],Combined_Sheet__Major_Only___2[[NPDES ID2]:[ECHO BFR]],17,FALSE)</f>
        <v>44.874870000000001</v>
      </c>
      <c r="BB1232">
        <f>VLOOKUP(Sheet1[[#This Row],[NPDES ID2]],Combined_Sheet__Major_Only___2[[NPDES ID2]:[ECHO BFR]],18,FALSE)</f>
        <v>-94.353629999999995</v>
      </c>
      <c r="BC1232" t="str">
        <f>IF(ISNUMBER(SEARCH("aerobic",$AW1232)),"aerobic","")</f>
        <v>aerobic</v>
      </c>
      <c r="BD1232" t="str">
        <f>IF(ISNUMBER(SEARCH("anaer",$AW1232)),"anaer","")</f>
        <v/>
      </c>
      <c r="BE1232" t="str">
        <f>IF(ISNUMBER(SEARCH("thickening",$AZ1232)),"thickening","")</f>
        <v>thickening</v>
      </c>
      <c r="BF1232" s="2" t="str">
        <f>IF(ISNUMBER(SEARCH("airDry",$AW1232)),"airDry","")</f>
        <v/>
      </c>
      <c r="BG1232" s="2" t="str">
        <f>IF(ISNUMBER(SEARCH("heatDry",$AY1232)),"heatDry","")</f>
        <v/>
      </c>
      <c r="BH1232" s="2" t="str">
        <f>IF(AND(ISNUMBER(SEARCH("aerobic",$AW1232)),ISNUMBER(SEARCH("anaer",$AW1232))),"Combined Aer and Anaer.","")</f>
        <v/>
      </c>
    </row>
    <row r="1233" spans="1:60" x14ac:dyDescent="0.3">
      <c r="A1233" s="4">
        <v>1231</v>
      </c>
      <c r="B1233" t="s">
        <v>5889</v>
      </c>
      <c r="C1233">
        <v>225.7</v>
      </c>
      <c r="D1233">
        <v>588.51962590532787</v>
      </c>
      <c r="E1233">
        <v>591.7593004253265</v>
      </c>
      <c r="F1233">
        <v>438.00777867529371</v>
      </c>
      <c r="G1233">
        <v>743.18252981482055</v>
      </c>
      <c r="H1233">
        <v>-77.247702825323188</v>
      </c>
      <c r="I1233">
        <v>-78.314883031882403</v>
      </c>
      <c r="J1233">
        <v>-90.888894657381712</v>
      </c>
      <c r="K1233">
        <v>-62.411542485166578</v>
      </c>
      <c r="L1233">
        <v>137.90758932049599</v>
      </c>
      <c r="M1233">
        <v>137.21472907334851</v>
      </c>
      <c r="N1233">
        <v>134.70454646399889</v>
      </c>
      <c r="O1233">
        <v>143.18508597324299</v>
      </c>
      <c r="P1233">
        <v>5.3383799927468933</v>
      </c>
      <c r="Q1233">
        <v>5.3789674962497651</v>
      </c>
      <c r="R1233">
        <v>4.3913337236909138</v>
      </c>
      <c r="S1233">
        <v>6.1321285669094534</v>
      </c>
      <c r="T1233">
        <v>90.049114574018063</v>
      </c>
      <c r="U1233">
        <v>90.04897276643058</v>
      </c>
      <c r="V1233">
        <v>89.988256328684741</v>
      </c>
      <c r="W1233">
        <v>90.109388702727088</v>
      </c>
      <c r="X1233">
        <v>6634.4195874726838</v>
      </c>
      <c r="Y1233">
        <v>6662.4363283965176</v>
      </c>
      <c r="Z1233">
        <v>6391.5447643666566</v>
      </c>
      <c r="AA1233">
        <v>6789.527030524464</v>
      </c>
      <c r="AB1233">
        <v>1095.0187138883609</v>
      </c>
      <c r="AC1233">
        <v>1087.5905853012259</v>
      </c>
      <c r="AD1233">
        <v>940.04630825942843</v>
      </c>
      <c r="AE1233">
        <v>1290.706511978083</v>
      </c>
      <c r="AF1233">
        <v>59.880964424692763</v>
      </c>
      <c r="AG1233">
        <v>59.580034262774383</v>
      </c>
      <c r="AH1233">
        <v>58.490622373322211</v>
      </c>
      <c r="AI1233">
        <v>62.171802709156871</v>
      </c>
      <c r="AJ1233">
        <v>0.50796478926452182</v>
      </c>
      <c r="AK1233">
        <v>0.50796474435635042</v>
      </c>
      <c r="AL1233">
        <v>0.50795845490041525</v>
      </c>
      <c r="AM1233">
        <v>0.5079711499571643</v>
      </c>
      <c r="AN1233">
        <v>0.97235804397981096</v>
      </c>
      <c r="AO1233">
        <v>0.97235804397981096</v>
      </c>
      <c r="AP1233">
        <v>0.97235804397981096</v>
      </c>
      <c r="AQ1233">
        <v>0.97235804397981096</v>
      </c>
      <c r="AR1233">
        <v>13.65503469636411</v>
      </c>
      <c r="AS1233">
        <v>13.65503469636411</v>
      </c>
      <c r="AT1233">
        <v>13.65503469636411</v>
      </c>
      <c r="AU1233">
        <v>13.65503469636411</v>
      </c>
      <c r="AV1233" t="str">
        <f>VLOOKUP(Sheet1[[#This Row],[NPDES ID2]],Combined_Sheet__Major_Only___2[[NPDES ID2]:[ECHO BFR]],3,FALSE)</f>
        <v>CA</v>
      </c>
      <c r="AW1233" t="s">
        <v>41</v>
      </c>
      <c r="AX1233" t="str">
        <f>VLOOKUP(Sheet1[[#This Row],[NPDES ID2]],Combined_Sheet__Major_Only___2[[NPDES ID2]:[ECHO BFR]],27,FALSE)</f>
        <v>-</v>
      </c>
      <c r="AY1233" t="str">
        <f>VLOOKUP(Sheet1[[#This Row],[NPDES ID2]],Combined_Sheet__Major_Only___2[[NPDES ID2]:[ECHO BFR]],28,FALSE)</f>
        <v>highTempCompost</v>
      </c>
      <c r="AZ1233" t="str">
        <f>VLOOKUP(Sheet1[[#This Row],[NPDES ID2]],Combined_Sheet__Major_Only___2[[NPDES ID2]:[ECHO BFR]],29,FALSE)</f>
        <v>preliminaryOps, thickening</v>
      </c>
      <c r="BA1233">
        <f>VLOOKUP(Sheet1[[#This Row],[NPDES ID2]],Combined_Sheet__Major_Only___2[[NPDES ID2]:[ECHO BFR]],17,FALSE)</f>
        <v>34.393168000000003</v>
      </c>
      <c r="BB1233">
        <f>VLOOKUP(Sheet1[[#This Row],[NPDES ID2]],Combined_Sheet__Major_Only___2[[NPDES ID2]:[ECHO BFR]],18,FALSE)</f>
        <v>-119.51585</v>
      </c>
      <c r="BC1233" t="str">
        <f>IF(ISNUMBER(SEARCH("aerobic",$AW1233)),"aerobic","")</f>
        <v>aerobic</v>
      </c>
      <c r="BD1233" t="str">
        <f>IF(ISNUMBER(SEARCH("anaer",$AW1233)),"anaer","")</f>
        <v/>
      </c>
      <c r="BE1233" t="str">
        <f>IF(ISNUMBER(SEARCH("thickening",$AZ1233)),"thickening","")</f>
        <v>thickening</v>
      </c>
      <c r="BF1233" s="3" t="str">
        <f>IF(ISNUMBER(SEARCH("airDry",$AW1233)),"airDry","")</f>
        <v/>
      </c>
      <c r="BG1233" s="3" t="str">
        <f>IF(ISNUMBER(SEARCH("heatDry",$AY1233)),"heatDry","")</f>
        <v/>
      </c>
      <c r="BH1233" s="3" t="str">
        <f>IF(AND(ISNUMBER(SEARCH("aerobic",$AW1233)),ISNUMBER(SEARCH("anaer",$AW1233))),"Combined Aer and Anaer.","")</f>
        <v/>
      </c>
    </row>
    <row r="1234" spans="1:60" x14ac:dyDescent="0.3">
      <c r="A1234" s="4">
        <v>1232</v>
      </c>
      <c r="B1234" t="s">
        <v>5894</v>
      </c>
      <c r="C1234">
        <v>225</v>
      </c>
      <c r="D1234">
        <v>553.33004399160689</v>
      </c>
      <c r="E1234">
        <v>554.90507514767398</v>
      </c>
      <c r="F1234">
        <v>411.76034790012818</v>
      </c>
      <c r="G1234">
        <v>696.5145809162284</v>
      </c>
      <c r="H1234">
        <v>-76.931354511188559</v>
      </c>
      <c r="I1234">
        <v>-78.137044364292052</v>
      </c>
      <c r="J1234">
        <v>-91.19880632317161</v>
      </c>
      <c r="K1234">
        <v>-61.093156752327552</v>
      </c>
      <c r="L1234">
        <v>146.5620423215077</v>
      </c>
      <c r="M1234">
        <v>145.93912108852939</v>
      </c>
      <c r="N1234">
        <v>143.6824255088259</v>
      </c>
      <c r="O1234">
        <v>151.30661728927919</v>
      </c>
      <c r="P1234">
        <v>5.3051001311641288</v>
      </c>
      <c r="Q1234">
        <v>5.3646143607192371</v>
      </c>
      <c r="R1234">
        <v>4.3149898325764857</v>
      </c>
      <c r="S1234">
        <v>6.0683180128375449</v>
      </c>
      <c r="T1234">
        <v>45.414047057538703</v>
      </c>
      <c r="U1234">
        <v>45.41397413385846</v>
      </c>
      <c r="V1234">
        <v>45.382751078940537</v>
      </c>
      <c r="W1234">
        <v>45.445042657753078</v>
      </c>
      <c r="X1234">
        <v>3138.223310135133</v>
      </c>
      <c r="Y1234">
        <v>3149.4116757592228</v>
      </c>
      <c r="Z1234">
        <v>3040.975481309606</v>
      </c>
      <c r="AA1234">
        <v>3200.2012575680619</v>
      </c>
      <c r="AB1234">
        <v>590.67796550148228</v>
      </c>
      <c r="AC1234">
        <v>584.90874987665893</v>
      </c>
      <c r="AD1234">
        <v>497.22017009522563</v>
      </c>
      <c r="AE1234">
        <v>710.89195419555472</v>
      </c>
      <c r="AF1234">
        <v>63.836544356001177</v>
      </c>
      <c r="AG1234">
        <v>63.565162570350147</v>
      </c>
      <c r="AH1234">
        <v>62.5826411572287</v>
      </c>
      <c r="AI1234">
        <v>65.902561762758552</v>
      </c>
      <c r="AJ1234">
        <v>0.55626525733053289</v>
      </c>
      <c r="AK1234">
        <v>0.55626522265909817</v>
      </c>
      <c r="AL1234">
        <v>0.55626036579158755</v>
      </c>
      <c r="AM1234">
        <v>0.55627016918000094</v>
      </c>
      <c r="AN1234">
        <v>0.9472458603580276</v>
      </c>
      <c r="AO1234">
        <v>0.94724586035802794</v>
      </c>
      <c r="AP1234">
        <v>0.94724586035802794</v>
      </c>
      <c r="AQ1234">
        <v>0.94724586035802794</v>
      </c>
      <c r="AR1234">
        <v>13.49078438251326</v>
      </c>
      <c r="AS1234">
        <v>13.49078438251326</v>
      </c>
      <c r="AT1234">
        <v>13.49078438251326</v>
      </c>
      <c r="AU1234">
        <v>13.49078438251326</v>
      </c>
      <c r="AV1234" t="str">
        <f>VLOOKUP(Sheet1[[#This Row],[NPDES ID2]],Combined_Sheet__Major_Only___2[[NPDES ID2]:[ECHO BFR]],3,FALSE)</f>
        <v>MS</v>
      </c>
      <c r="AW1234" t="s">
        <v>41</v>
      </c>
      <c r="AX1234" t="str">
        <f>VLOOKUP(Sheet1[[#This Row],[NPDES ID2]],Combined_Sheet__Major_Only___2[[NPDES ID2]:[ECHO BFR]],27,FALSE)</f>
        <v>-</v>
      </c>
      <c r="AY1234" t="str">
        <f>VLOOKUP(Sheet1[[#This Row],[NPDES ID2]],Combined_Sheet__Major_Only___2[[NPDES ID2]:[ECHO BFR]],28,FALSE)</f>
        <v>-</v>
      </c>
      <c r="AZ1234" t="str">
        <f>VLOOKUP(Sheet1[[#This Row],[NPDES ID2]],Combined_Sheet__Major_Only___2[[NPDES ID2]:[ECHO BFR]],29,FALSE)</f>
        <v>thickening</v>
      </c>
      <c r="BA1234">
        <f>VLOOKUP(Sheet1[[#This Row],[NPDES ID2]],Combined_Sheet__Major_Only___2[[NPDES ID2]:[ECHO BFR]],17,FALSE)</f>
        <v>30.405833000000001</v>
      </c>
      <c r="BB1234">
        <f>VLOOKUP(Sheet1[[#This Row],[NPDES ID2]],Combined_Sheet__Major_Only___2[[NPDES ID2]:[ECHO BFR]],18,FALSE)</f>
        <v>-88.897138999999996</v>
      </c>
      <c r="BC1234" t="str">
        <f>IF(ISNUMBER(SEARCH("aerobic",$AW1234)),"aerobic","")</f>
        <v>aerobic</v>
      </c>
      <c r="BD1234" t="str">
        <f>IF(ISNUMBER(SEARCH("anaer",$AW1234)),"anaer","")</f>
        <v/>
      </c>
      <c r="BE1234" t="str">
        <f>IF(ISNUMBER(SEARCH("thickening",$AZ1234)),"thickening","")</f>
        <v>thickening</v>
      </c>
      <c r="BF1234" s="2" t="str">
        <f>IF(ISNUMBER(SEARCH("airDry",$AW1234)),"airDry","")</f>
        <v/>
      </c>
      <c r="BG1234" s="2" t="str">
        <f>IF(ISNUMBER(SEARCH("heatDry",$AY1234)),"heatDry","")</f>
        <v/>
      </c>
      <c r="BH1234" s="2" t="str">
        <f>IF(AND(ISNUMBER(SEARCH("aerobic",$AW1234)),ISNUMBER(SEARCH("anaer",$AW1234))),"Combined Aer and Anaer.","")</f>
        <v/>
      </c>
    </row>
    <row r="1235" spans="1:60" x14ac:dyDescent="0.3">
      <c r="A1235" s="4">
        <v>1233</v>
      </c>
      <c r="B1235" t="s">
        <v>5898</v>
      </c>
      <c r="C1235">
        <v>224.25</v>
      </c>
      <c r="D1235">
        <v>727.44823859832559</v>
      </c>
      <c r="E1235">
        <v>732.16606831739341</v>
      </c>
      <c r="F1235">
        <v>538.30597464978541</v>
      </c>
      <c r="G1235">
        <v>930.57945275148404</v>
      </c>
      <c r="H1235">
        <v>-78.095720756734224</v>
      </c>
      <c r="I1235">
        <v>-77.704496654032937</v>
      </c>
      <c r="J1235">
        <v>-90.313669206860823</v>
      </c>
      <c r="K1235">
        <v>-66.303417075792765</v>
      </c>
      <c r="L1235">
        <v>111.4789675146363</v>
      </c>
      <c r="M1235">
        <v>110.600437661109</v>
      </c>
      <c r="N1235">
        <v>107.4177107810053</v>
      </c>
      <c r="O1235">
        <v>118.1704700306214</v>
      </c>
      <c r="P1235">
        <v>5.346039425367306</v>
      </c>
      <c r="Q1235">
        <v>5.3312610375473062</v>
      </c>
      <c r="R1235">
        <v>4.5910429884406989</v>
      </c>
      <c r="S1235">
        <v>6.0550282399640727</v>
      </c>
      <c r="T1235">
        <v>77.243763674876931</v>
      </c>
      <c r="U1235">
        <v>77.243641629388037</v>
      </c>
      <c r="V1235">
        <v>77.191386545849269</v>
      </c>
      <c r="W1235">
        <v>77.295638088921123</v>
      </c>
      <c r="X1235">
        <v>6998.8270168104646</v>
      </c>
      <c r="Y1235">
        <v>7044.5951946988635</v>
      </c>
      <c r="Z1235">
        <v>6600.55529913587</v>
      </c>
      <c r="AA1235">
        <v>7256.5797196653066</v>
      </c>
      <c r="AB1235">
        <v>1459.315272846083</v>
      </c>
      <c r="AC1235">
        <v>1431.8905387113559</v>
      </c>
      <c r="AD1235">
        <v>1200.2154558245049</v>
      </c>
      <c r="AE1235">
        <v>1842.235927338688</v>
      </c>
      <c r="AF1235">
        <v>48.718398272507663</v>
      </c>
      <c r="AG1235">
        <v>48.334393530250573</v>
      </c>
      <c r="AH1235">
        <v>46.943937362099078</v>
      </c>
      <c r="AI1235">
        <v>51.642090000213351</v>
      </c>
      <c r="AJ1235">
        <v>0.37208597457697262</v>
      </c>
      <c r="AK1235">
        <v>0.37208593986019789</v>
      </c>
      <c r="AL1235">
        <v>0.37208107792769718</v>
      </c>
      <c r="AM1235">
        <v>0.37209089158291703</v>
      </c>
      <c r="AN1235">
        <v>0.96798601585669819</v>
      </c>
      <c r="AO1235">
        <v>0.96798601585669797</v>
      </c>
      <c r="AP1235">
        <v>0.96798601585669797</v>
      </c>
      <c r="AQ1235">
        <v>0.96798601585669797</v>
      </c>
      <c r="AR1235">
        <v>9.7332746284549376</v>
      </c>
      <c r="AS1235">
        <v>9.7332746284549359</v>
      </c>
      <c r="AT1235">
        <v>9.7332746284549359</v>
      </c>
      <c r="AU1235">
        <v>9.7332746284549359</v>
      </c>
      <c r="AV1235" t="str">
        <f>VLOOKUP(Sheet1[[#This Row],[NPDES ID2]],Combined_Sheet__Major_Only___2[[NPDES ID2]:[ECHO BFR]],3,FALSE)</f>
        <v>LA</v>
      </c>
      <c r="AW1235" t="s">
        <v>87</v>
      </c>
      <c r="AX1235" t="str">
        <f>VLOOKUP(Sheet1[[#This Row],[NPDES ID2]],Combined_Sheet__Major_Only___2[[NPDES ID2]:[ECHO BFR]],27,FALSE)</f>
        <v>tempSludgeStore</v>
      </c>
      <c r="AY1235" t="str">
        <f>VLOOKUP(Sheet1[[#This Row],[NPDES ID2]],Combined_Sheet__Major_Only___2[[NPDES ID2]:[ECHO BFR]],28,FALSE)</f>
        <v>-</v>
      </c>
      <c r="AZ1235" t="str">
        <f>VLOOKUP(Sheet1[[#This Row],[NPDES ID2]],Combined_Sheet__Major_Only___2[[NPDES ID2]:[ECHO BFR]],29,FALSE)</f>
        <v>thickening</v>
      </c>
      <c r="BA1235">
        <f>VLOOKUP(Sheet1[[#This Row],[NPDES ID2]],Combined_Sheet__Major_Only___2[[NPDES ID2]:[ECHO BFR]],17,FALSE)</f>
        <v>29.995795999999999</v>
      </c>
      <c r="BB1235">
        <f>VLOOKUP(Sheet1[[#This Row],[NPDES ID2]],Combined_Sheet__Major_Only___2[[NPDES ID2]:[ECHO BFR]],18,FALSE)</f>
        <v>-91.755690000000001</v>
      </c>
      <c r="BC1235" t="str">
        <f>IF(ISNUMBER(SEARCH("aerobic",$AW1235)),"aerobic","")</f>
        <v/>
      </c>
      <c r="BD1235" t="str">
        <f>IF(ISNUMBER(SEARCH("anaer",$AW1235)),"anaer","")</f>
        <v/>
      </c>
      <c r="BE1235" t="str">
        <f>IF(ISNUMBER(SEARCH("thickening",$AZ1235)),"thickening","")</f>
        <v>thickening</v>
      </c>
      <c r="BF1235" s="3" t="str">
        <f>IF(ISNUMBER(SEARCH("airDry",$AW1235)),"airDry","")</f>
        <v/>
      </c>
      <c r="BG1235" s="3" t="str">
        <f>IF(ISNUMBER(SEARCH("heatDry",$AY1235)),"heatDry","")</f>
        <v/>
      </c>
      <c r="BH1235" s="3" t="str">
        <f>IF(AND(ISNUMBER(SEARCH("aerobic",$AW1235)),ISNUMBER(SEARCH("anaer",$AW1235))),"Combined Aer and Anaer.","")</f>
        <v/>
      </c>
    </row>
    <row r="1236" spans="1:60" x14ac:dyDescent="0.3">
      <c r="A1236" s="4">
        <v>1234</v>
      </c>
      <c r="B1236" t="s">
        <v>5902</v>
      </c>
      <c r="C1236">
        <v>224</v>
      </c>
      <c r="D1236">
        <v>581.436202089929</v>
      </c>
      <c r="E1236">
        <v>584.19829354224203</v>
      </c>
      <c r="F1236">
        <v>432.48773206657921</v>
      </c>
      <c r="G1236">
        <v>733.88516507577867</v>
      </c>
      <c r="H1236">
        <v>-77.172652415983336</v>
      </c>
      <c r="I1236">
        <v>-78.345321379558868</v>
      </c>
      <c r="J1236">
        <v>-91.058962063563825</v>
      </c>
      <c r="K1236">
        <v>-62.137021843563183</v>
      </c>
      <c r="L1236">
        <v>139.35412136848569</v>
      </c>
      <c r="M1236">
        <v>138.68500508664701</v>
      </c>
      <c r="N1236">
        <v>136.26097887400999</v>
      </c>
      <c r="O1236">
        <v>144.45050416577081</v>
      </c>
      <c r="P1236">
        <v>5.2936798992060066</v>
      </c>
      <c r="Q1236">
        <v>5.342736872452754</v>
      </c>
      <c r="R1236">
        <v>4.3407837751696734</v>
      </c>
      <c r="S1236">
        <v>6.0734718846507381</v>
      </c>
      <c r="T1236">
        <v>54.611873859057788</v>
      </c>
      <c r="U1236">
        <v>54.611786740658381</v>
      </c>
      <c r="V1236">
        <v>54.574486064665017</v>
      </c>
      <c r="W1236">
        <v>54.648902805900313</v>
      </c>
      <c r="X1236">
        <v>3951.67226998551</v>
      </c>
      <c r="Y1236">
        <v>3967.6093685570991</v>
      </c>
      <c r="Z1236">
        <v>3813.3993046492478</v>
      </c>
      <c r="AA1236">
        <v>4039.9267647811121</v>
      </c>
      <c r="AB1236">
        <v>597.43965851895439</v>
      </c>
      <c r="AC1236">
        <v>594.16502917153264</v>
      </c>
      <c r="AD1236">
        <v>519.56981416637268</v>
      </c>
      <c r="AE1236">
        <v>693.34808220116281</v>
      </c>
      <c r="AF1236">
        <v>60.968044318887017</v>
      </c>
      <c r="AG1236">
        <v>60.675242358159657</v>
      </c>
      <c r="AH1236">
        <v>59.615113427247493</v>
      </c>
      <c r="AI1236">
        <v>63.197216871866488</v>
      </c>
      <c r="AJ1236">
        <v>0.52123220421390026</v>
      </c>
      <c r="AK1236">
        <v>0.52123217107663011</v>
      </c>
      <c r="AL1236">
        <v>0.52122752916841242</v>
      </c>
      <c r="AM1236">
        <v>0.52123689867194956</v>
      </c>
      <c r="AN1236">
        <v>0.95556454030221472</v>
      </c>
      <c r="AO1236">
        <v>0.95556454030221472</v>
      </c>
      <c r="AP1236">
        <v>0.95556454030221472</v>
      </c>
      <c r="AQ1236">
        <v>0.95556454030221472</v>
      </c>
      <c r="AR1236">
        <v>14.663648516551641</v>
      </c>
      <c r="AS1236">
        <v>14.663648516551641</v>
      </c>
      <c r="AT1236">
        <v>14.663648516551641</v>
      </c>
      <c r="AU1236">
        <v>14.663648516551641</v>
      </c>
      <c r="AV1236" t="str">
        <f>VLOOKUP(Sheet1[[#This Row],[NPDES ID2]],Combined_Sheet__Major_Only___2[[NPDES ID2]:[ECHO BFR]],3,FALSE)</f>
        <v>PA</v>
      </c>
      <c r="AW1236" t="s">
        <v>41</v>
      </c>
      <c r="AX1236" t="str">
        <f>VLOOKUP(Sheet1[[#This Row],[NPDES ID2]],Combined_Sheet__Major_Only___2[[NPDES ID2]:[ECHO BFR]],27,FALSE)</f>
        <v>tempSludgeStore</v>
      </c>
      <c r="AY1236" t="str">
        <f>VLOOKUP(Sheet1[[#This Row],[NPDES ID2]],Combined_Sheet__Major_Only___2[[NPDES ID2]:[ECHO BFR]],28,FALSE)</f>
        <v>-</v>
      </c>
      <c r="AZ1236" t="str">
        <f>VLOOKUP(Sheet1[[#This Row],[NPDES ID2]],Combined_Sheet__Major_Only___2[[NPDES ID2]:[ECHO BFR]],29,FALSE)</f>
        <v>thickening, preliminaryOps</v>
      </c>
      <c r="BA1236">
        <f>VLOOKUP(Sheet1[[#This Row],[NPDES ID2]],Combined_Sheet__Major_Only___2[[NPDES ID2]:[ECHO BFR]],17,FALSE)</f>
        <v>41.025058000000001</v>
      </c>
      <c r="BB1236">
        <f>VLOOKUP(Sheet1[[#This Row],[NPDES ID2]],Combined_Sheet__Major_Only___2[[NPDES ID2]:[ECHO BFR]],18,FALSE)</f>
        <v>-78.400019999999998</v>
      </c>
      <c r="BC1236" t="str">
        <f>IF(ISNUMBER(SEARCH("aerobic",$AW1236)),"aerobic","")</f>
        <v>aerobic</v>
      </c>
      <c r="BD1236" t="str">
        <f>IF(ISNUMBER(SEARCH("anaer",$AW1236)),"anaer","")</f>
        <v/>
      </c>
      <c r="BE1236" t="str">
        <f>IF(ISNUMBER(SEARCH("thickening",$AZ1236)),"thickening","")</f>
        <v>thickening</v>
      </c>
      <c r="BF1236" s="2" t="str">
        <f>IF(ISNUMBER(SEARCH("airDry",$AW1236)),"airDry","")</f>
        <v/>
      </c>
      <c r="BG1236" s="2" t="str">
        <f>IF(ISNUMBER(SEARCH("heatDry",$AY1236)),"heatDry","")</f>
        <v/>
      </c>
      <c r="BH1236" s="2" t="str">
        <f>IF(AND(ISNUMBER(SEARCH("aerobic",$AW1236)),ISNUMBER(SEARCH("anaer",$AW1236))),"Combined Aer and Anaer.","")</f>
        <v/>
      </c>
    </row>
    <row r="1237" spans="1:60" x14ac:dyDescent="0.3">
      <c r="A1237" s="4">
        <v>1235</v>
      </c>
      <c r="B1237" t="s">
        <v>5907</v>
      </c>
      <c r="C1237">
        <v>221.11</v>
      </c>
      <c r="D1237">
        <v>772.3377157012734</v>
      </c>
      <c r="E1237">
        <v>776.49583263689078</v>
      </c>
      <c r="F1237">
        <v>569.88060753581601</v>
      </c>
      <c r="G1237">
        <v>992.2082806989971</v>
      </c>
      <c r="H1237">
        <v>-78.248851198858162</v>
      </c>
      <c r="I1237">
        <v>-77.495751519660672</v>
      </c>
      <c r="J1237">
        <v>-90.374387856192044</v>
      </c>
      <c r="K1237">
        <v>-67.412206427796477</v>
      </c>
      <c r="L1237">
        <v>104.70273621045141</v>
      </c>
      <c r="M1237">
        <v>103.7978265217828</v>
      </c>
      <c r="N1237">
        <v>100.51956488339439</v>
      </c>
      <c r="O1237">
        <v>111.59510173631701</v>
      </c>
      <c r="P1237">
        <v>5.278345136750322</v>
      </c>
      <c r="Q1237">
        <v>5.2397933229753404</v>
      </c>
      <c r="R1237">
        <v>4.5861725967963549</v>
      </c>
      <c r="S1237">
        <v>6.0059912192970533</v>
      </c>
      <c r="T1237">
        <v>62.977535048557812</v>
      </c>
      <c r="U1237">
        <v>62.977435019694482</v>
      </c>
      <c r="V1237">
        <v>62.934606590259733</v>
      </c>
      <c r="W1237">
        <v>63.020051480087638</v>
      </c>
      <c r="X1237">
        <v>5991.5695357483164</v>
      </c>
      <c r="Y1237">
        <v>6034.2289206771857</v>
      </c>
      <c r="Z1237">
        <v>5618.8049178095098</v>
      </c>
      <c r="AA1237">
        <v>6233.8367623681434</v>
      </c>
      <c r="AB1237">
        <v>2152.707013068235</v>
      </c>
      <c r="AC1237">
        <v>2039.35213611778</v>
      </c>
      <c r="AD1237">
        <v>1539.1339668225919</v>
      </c>
      <c r="AE1237">
        <v>3247.245588582216</v>
      </c>
      <c r="AF1237">
        <v>46.406847525995254</v>
      </c>
      <c r="AG1237">
        <v>46.005702824502613</v>
      </c>
      <c r="AH1237">
        <v>44.553121806497728</v>
      </c>
      <c r="AI1237">
        <v>49.461129406854162</v>
      </c>
      <c r="AJ1237">
        <v>0.34404931976136532</v>
      </c>
      <c r="AK1237">
        <v>0.34404928813277069</v>
      </c>
      <c r="AL1237">
        <v>0.34404485863447848</v>
      </c>
      <c r="AM1237">
        <v>0.34405379943333297</v>
      </c>
      <c r="AN1237">
        <v>0.96113814812568099</v>
      </c>
      <c r="AO1237">
        <v>0.96113814812568088</v>
      </c>
      <c r="AP1237">
        <v>0.96113814812568088</v>
      </c>
      <c r="AQ1237">
        <v>0.96113814812568088</v>
      </c>
      <c r="AR1237">
        <v>7.2202680765684626</v>
      </c>
      <c r="AS1237">
        <v>7.2202680765684653</v>
      </c>
      <c r="AT1237">
        <v>7.2202680765684653</v>
      </c>
      <c r="AU1237">
        <v>7.2202680765684653</v>
      </c>
      <c r="AV1237" t="str">
        <f>VLOOKUP(Sheet1[[#This Row],[NPDES ID2]],Combined_Sheet__Major_Only___2[[NPDES ID2]:[ECHO BFR]],3,FALSE)</f>
        <v>OR</v>
      </c>
      <c r="AW1237" t="s">
        <v>54</v>
      </c>
      <c r="AX1237" t="str">
        <f>VLOOKUP(Sheet1[[#This Row],[NPDES ID2]],Combined_Sheet__Major_Only___2[[NPDES ID2]:[ECHO BFR]],27,FALSE)</f>
        <v>-</v>
      </c>
      <c r="AY1237" t="str">
        <f>VLOOKUP(Sheet1[[#This Row],[NPDES ID2]],Combined_Sheet__Major_Only___2[[NPDES ID2]:[ECHO BFR]],28,FALSE)</f>
        <v>-</v>
      </c>
      <c r="AZ1237" t="str">
        <f>VLOOKUP(Sheet1[[#This Row],[NPDES ID2]],Combined_Sheet__Major_Only___2[[NPDES ID2]:[ECHO BFR]],29,FALSE)</f>
        <v>thickening, preliminaryOps</v>
      </c>
      <c r="BA1237">
        <f>VLOOKUP(Sheet1[[#This Row],[NPDES ID2]],Combined_Sheet__Major_Only___2[[NPDES ID2]:[ECHO BFR]],17,FALSE)</f>
        <v>44.400019</v>
      </c>
      <c r="BB1237">
        <f>VLOOKUP(Sheet1[[#This Row],[NPDES ID2]],Combined_Sheet__Major_Only___2[[NPDES ID2]:[ECHO BFR]],18,FALSE)</f>
        <v>-122.73797</v>
      </c>
      <c r="BC1237" t="str">
        <f>IF(ISNUMBER(SEARCH("aerobic",$AW1237)),"aerobic","")</f>
        <v/>
      </c>
      <c r="BD1237" t="str">
        <f>IF(ISNUMBER(SEARCH("anaer",$AW1237)),"anaer","")</f>
        <v/>
      </c>
      <c r="BE1237" t="str">
        <f>IF(ISNUMBER(SEARCH("thickening",$AZ1237)),"thickening","")</f>
        <v>thickening</v>
      </c>
      <c r="BF1237" s="3" t="str">
        <f>IF(ISNUMBER(SEARCH("airDry",$AW1237)),"airDry","")</f>
        <v/>
      </c>
      <c r="BG1237" s="3" t="str">
        <f>IF(ISNUMBER(SEARCH("heatDry",$AY1237)),"heatDry","")</f>
        <v/>
      </c>
      <c r="BH1237" s="3" t="str">
        <f>IF(AND(ISNUMBER(SEARCH("aerobic",$AW1237)),ISNUMBER(SEARCH("anaer",$AW1237))),"Combined Aer and Anaer.","")</f>
        <v/>
      </c>
    </row>
    <row r="1238" spans="1:60" x14ac:dyDescent="0.3">
      <c r="A1238" s="4">
        <v>1236</v>
      </c>
      <c r="B1238" t="s">
        <v>5911</v>
      </c>
      <c r="C1238">
        <v>219.92</v>
      </c>
      <c r="D1238">
        <v>565.71811363161214</v>
      </c>
      <c r="E1238">
        <v>567.44510000031005</v>
      </c>
      <c r="F1238">
        <v>420.20944258474589</v>
      </c>
      <c r="G1238">
        <v>713.32723854892038</v>
      </c>
      <c r="H1238">
        <v>-76.94183237102628</v>
      </c>
      <c r="I1238">
        <v>-78.198077996720173</v>
      </c>
      <c r="J1238">
        <v>-91.22194472437549</v>
      </c>
      <c r="K1238">
        <v>-61.185741347633403</v>
      </c>
      <c r="L1238">
        <v>142.65283689359569</v>
      </c>
      <c r="M1238">
        <v>142.0395137769726</v>
      </c>
      <c r="N1238">
        <v>139.8174727146131</v>
      </c>
      <c r="O1238">
        <v>147.32453107713999</v>
      </c>
      <c r="P1238">
        <v>5.1864321415642829</v>
      </c>
      <c r="Q1238">
        <v>5.243080980169001</v>
      </c>
      <c r="R1238">
        <v>4.2216623276433536</v>
      </c>
      <c r="S1238">
        <v>5.9342603307799013</v>
      </c>
      <c r="T1238">
        <v>80.283896272111747</v>
      </c>
      <c r="U1238">
        <v>80.28376953488106</v>
      </c>
      <c r="V1238">
        <v>80.229505631830477</v>
      </c>
      <c r="W1238">
        <v>80.337764871755482</v>
      </c>
      <c r="X1238">
        <v>5571.1926484298774</v>
      </c>
      <c r="Y1238">
        <v>5591.3199570604411</v>
      </c>
      <c r="Z1238">
        <v>5396.490194551302</v>
      </c>
      <c r="AA1238">
        <v>5682.5121416006023</v>
      </c>
      <c r="AB1238">
        <v>1116.3013260906009</v>
      </c>
      <c r="AC1238">
        <v>1103.690821447168</v>
      </c>
      <c r="AD1238">
        <v>929.38877183451586</v>
      </c>
      <c r="AE1238">
        <v>1359.7572684256199</v>
      </c>
      <c r="AF1238">
        <v>63.569306220106327</v>
      </c>
      <c r="AG1238">
        <v>63.295913374119081</v>
      </c>
      <c r="AH1238">
        <v>62.306256493902247</v>
      </c>
      <c r="AI1238">
        <v>65.650418751453827</v>
      </c>
      <c r="AJ1238">
        <v>0.55300006148552328</v>
      </c>
      <c r="AK1238">
        <v>0.55300001574596802</v>
      </c>
      <c r="AL1238">
        <v>0.55299360954189292</v>
      </c>
      <c r="AM1238">
        <v>0.55300654024036455</v>
      </c>
      <c r="AN1238">
        <v>0.96914464838583247</v>
      </c>
      <c r="AO1238">
        <v>0.96914464838583247</v>
      </c>
      <c r="AP1238">
        <v>0.96914464838583247</v>
      </c>
      <c r="AQ1238">
        <v>0.96914464838583247</v>
      </c>
      <c r="AR1238">
        <v>12.97664983076046</v>
      </c>
      <c r="AS1238">
        <v>12.97664983076047</v>
      </c>
      <c r="AT1238">
        <v>12.97664983076047</v>
      </c>
      <c r="AU1238">
        <v>12.97664983076047</v>
      </c>
      <c r="AV1238" t="str">
        <f>VLOOKUP(Sheet1[[#This Row],[NPDES ID2]],Combined_Sheet__Major_Only___2[[NPDES ID2]:[ECHO BFR]],3,FALSE)</f>
        <v>TX</v>
      </c>
      <c r="AW1238" t="s">
        <v>41</v>
      </c>
      <c r="AX1238" t="str">
        <f>VLOOKUP(Sheet1[[#This Row],[NPDES ID2]],Combined_Sheet__Major_Only___2[[NPDES ID2]:[ECHO BFR]],27,FALSE)</f>
        <v>-</v>
      </c>
      <c r="AY1238" t="str">
        <f>VLOOKUP(Sheet1[[#This Row],[NPDES ID2]],Combined_Sheet__Major_Only___2[[NPDES ID2]:[ECHO BFR]],28,FALSE)</f>
        <v>-</v>
      </c>
      <c r="AZ1238" t="str">
        <f>VLOOKUP(Sheet1[[#This Row],[NPDES ID2]],Combined_Sheet__Major_Only___2[[NPDES ID2]:[ECHO BFR]],29,FALSE)</f>
        <v>thickening</v>
      </c>
      <c r="BA1238">
        <f>VLOOKUP(Sheet1[[#This Row],[NPDES ID2]],Combined_Sheet__Major_Only___2[[NPDES ID2]:[ECHO BFR]],17,FALSE)</f>
        <v>29.67755</v>
      </c>
      <c r="BB1238">
        <f>VLOOKUP(Sheet1[[#This Row],[NPDES ID2]],Combined_Sheet__Major_Only___2[[NPDES ID2]:[ECHO BFR]],18,FALSE)</f>
        <v>-95.634169999999997</v>
      </c>
      <c r="BC1238" t="str">
        <f>IF(ISNUMBER(SEARCH("aerobic",$AW1238)),"aerobic","")</f>
        <v>aerobic</v>
      </c>
      <c r="BD1238" t="str">
        <f>IF(ISNUMBER(SEARCH("anaer",$AW1238)),"anaer","")</f>
        <v/>
      </c>
      <c r="BE1238" t="str">
        <f>IF(ISNUMBER(SEARCH("thickening",$AZ1238)),"thickening","")</f>
        <v>thickening</v>
      </c>
      <c r="BF1238" s="2" t="str">
        <f>IF(ISNUMBER(SEARCH("airDry",$AW1238)),"airDry","")</f>
        <v/>
      </c>
      <c r="BG1238" s="2" t="str">
        <f>IF(ISNUMBER(SEARCH("heatDry",$AY1238)),"heatDry","")</f>
        <v/>
      </c>
      <c r="BH1238" s="2" t="str">
        <f>IF(AND(ISNUMBER(SEARCH("aerobic",$AW1238)),ISNUMBER(SEARCH("anaer",$AW1238))),"Combined Aer and Anaer.","")</f>
        <v/>
      </c>
    </row>
    <row r="1239" spans="1:60" x14ac:dyDescent="0.3">
      <c r="A1239" s="4">
        <v>1237</v>
      </c>
      <c r="B1239" t="s">
        <v>5915</v>
      </c>
      <c r="C1239">
        <v>218.2</v>
      </c>
      <c r="D1239">
        <v>728.1049675445197</v>
      </c>
      <c r="E1239">
        <v>733.5691800577431</v>
      </c>
      <c r="F1239">
        <v>538.67498072787407</v>
      </c>
      <c r="G1239">
        <v>931.81159505463552</v>
      </c>
      <c r="H1239">
        <v>-78.030778519204517</v>
      </c>
      <c r="I1239">
        <v>-77.806645288644845</v>
      </c>
      <c r="J1239">
        <v>-90.457235146647932</v>
      </c>
      <c r="K1239">
        <v>-65.829774941971067</v>
      </c>
      <c r="L1239">
        <v>110.7219589940464</v>
      </c>
      <c r="M1239">
        <v>109.8838325718767</v>
      </c>
      <c r="N1239">
        <v>106.8475165924547</v>
      </c>
      <c r="O1239">
        <v>117.1056474783343</v>
      </c>
      <c r="P1239">
        <v>5.1985385898463834</v>
      </c>
      <c r="Q1239">
        <v>5.1869786073057051</v>
      </c>
      <c r="R1239">
        <v>4.4414880789290629</v>
      </c>
      <c r="S1239">
        <v>5.8940587383035066</v>
      </c>
      <c r="T1239">
        <v>67.079658793429218</v>
      </c>
      <c r="U1239">
        <v>67.079552433886292</v>
      </c>
      <c r="V1239">
        <v>67.03401345615967</v>
      </c>
      <c r="W1239">
        <v>67.124866027362543</v>
      </c>
      <c r="X1239">
        <v>5953.9157718529423</v>
      </c>
      <c r="Y1239">
        <v>5991.3971078552968</v>
      </c>
      <c r="Z1239">
        <v>5628.1063830590474</v>
      </c>
      <c r="AA1239">
        <v>6164.4330730773536</v>
      </c>
      <c r="AB1239">
        <v>1277.5756175860249</v>
      </c>
      <c r="AC1239">
        <v>1253.259208573844</v>
      </c>
      <c r="AD1239">
        <v>1045.7825540196161</v>
      </c>
      <c r="AE1239">
        <v>1623.503111050203</v>
      </c>
      <c r="AF1239">
        <v>49.729139415509323</v>
      </c>
      <c r="AG1239">
        <v>49.352641607341702</v>
      </c>
      <c r="AH1239">
        <v>47.989347747846942</v>
      </c>
      <c r="AI1239">
        <v>52.595705008483748</v>
      </c>
      <c r="AJ1239">
        <v>0.38435796352364482</v>
      </c>
      <c r="AK1239">
        <v>0.38435793093147502</v>
      </c>
      <c r="AL1239">
        <v>0.38435336620904742</v>
      </c>
      <c r="AM1239">
        <v>0.38436257994407153</v>
      </c>
      <c r="AN1239">
        <v>0.96338987849643165</v>
      </c>
      <c r="AO1239">
        <v>0.96338987849643165</v>
      </c>
      <c r="AP1239">
        <v>0.96338987849643165</v>
      </c>
      <c r="AQ1239">
        <v>0.96338987849643165</v>
      </c>
      <c r="AR1239">
        <v>9.7850977148750875</v>
      </c>
      <c r="AS1239">
        <v>9.7850977148750857</v>
      </c>
      <c r="AT1239">
        <v>9.7850977148750857</v>
      </c>
      <c r="AU1239">
        <v>9.7850977148750857</v>
      </c>
      <c r="AV1239" t="str">
        <f>VLOOKUP(Sheet1[[#This Row],[NPDES ID2]],Combined_Sheet__Major_Only___2[[NPDES ID2]:[ECHO BFR]],3,FALSE)</f>
        <v>CO</v>
      </c>
      <c r="AW1239" t="s">
        <v>54</v>
      </c>
      <c r="AX1239" t="str">
        <f>VLOOKUP(Sheet1[[#This Row],[NPDES ID2]],Combined_Sheet__Major_Only___2[[NPDES ID2]:[ECHO BFR]],27,FALSE)</f>
        <v>-</v>
      </c>
      <c r="AY1239" t="str">
        <f>VLOOKUP(Sheet1[[#This Row],[NPDES ID2]],Combined_Sheet__Major_Only___2[[NPDES ID2]:[ECHO BFR]],28,FALSE)</f>
        <v>-</v>
      </c>
      <c r="AZ1239" t="str">
        <f>VLOOKUP(Sheet1[[#This Row],[NPDES ID2]],Combined_Sheet__Major_Only___2[[NPDES ID2]:[ECHO BFR]],29,FALSE)</f>
        <v>thickening</v>
      </c>
      <c r="BA1239">
        <f>VLOOKUP(Sheet1[[#This Row],[NPDES ID2]],Combined_Sheet__Major_Only___2[[NPDES ID2]:[ECHO BFR]],17,FALSE)</f>
        <v>37.321944000000002</v>
      </c>
      <c r="BB1239">
        <f>VLOOKUP(Sheet1[[#This Row],[NPDES ID2]],Combined_Sheet__Major_Only___2[[NPDES ID2]:[ECHO BFR]],18,FALSE)</f>
        <v>-108.606111</v>
      </c>
      <c r="BC1239" t="str">
        <f>IF(ISNUMBER(SEARCH("aerobic",$AW1239)),"aerobic","")</f>
        <v/>
      </c>
      <c r="BD1239" t="str">
        <f>IF(ISNUMBER(SEARCH("anaer",$AW1239)),"anaer","")</f>
        <v/>
      </c>
      <c r="BE1239" t="str">
        <f>IF(ISNUMBER(SEARCH("thickening",$AZ1239)),"thickening","")</f>
        <v>thickening</v>
      </c>
      <c r="BF1239" s="3" t="str">
        <f>IF(ISNUMBER(SEARCH("airDry",$AW1239)),"airDry","")</f>
        <v/>
      </c>
      <c r="BG1239" s="3" t="str">
        <f>IF(ISNUMBER(SEARCH("heatDry",$AY1239)),"heatDry","")</f>
        <v/>
      </c>
      <c r="BH1239" s="3" t="str">
        <f>IF(AND(ISNUMBER(SEARCH("aerobic",$AW1239)),ISNUMBER(SEARCH("anaer",$AW1239))),"Combined Aer and Anaer.","")</f>
        <v/>
      </c>
    </row>
    <row r="1240" spans="1:60" x14ac:dyDescent="0.3">
      <c r="A1240" s="4">
        <v>1238</v>
      </c>
      <c r="B1240" t="s">
        <v>5920</v>
      </c>
      <c r="C1240">
        <v>218</v>
      </c>
      <c r="D1240">
        <v>600.28415753039189</v>
      </c>
      <c r="E1240">
        <v>603.43022387208453</v>
      </c>
      <c r="F1240">
        <v>445.53544117838788</v>
      </c>
      <c r="G1240">
        <v>759.44768988732346</v>
      </c>
      <c r="H1240">
        <v>-77.160866513019826</v>
      </c>
      <c r="I1240">
        <v>-78.25217884505517</v>
      </c>
      <c r="J1240">
        <v>-90.854148880650015</v>
      </c>
      <c r="K1240">
        <v>-62.222551206739112</v>
      </c>
      <c r="L1240">
        <v>134.2022490365477</v>
      </c>
      <c r="M1240">
        <v>133.54055807392379</v>
      </c>
      <c r="N1240">
        <v>131.14280489038941</v>
      </c>
      <c r="O1240">
        <v>139.24327915642951</v>
      </c>
      <c r="P1240">
        <v>5.154375200737829</v>
      </c>
      <c r="Q1240">
        <v>5.1972478230630532</v>
      </c>
      <c r="R1240">
        <v>4.2342714173565819</v>
      </c>
      <c r="S1240">
        <v>5.9176604709344129</v>
      </c>
      <c r="T1240">
        <v>244.08867403254209</v>
      </c>
      <c r="U1240">
        <v>244.08829450050811</v>
      </c>
      <c r="V1240">
        <v>243.92579379423671</v>
      </c>
      <c r="W1240">
        <v>244.24999094850011</v>
      </c>
      <c r="X1240">
        <v>17849.181314427158</v>
      </c>
      <c r="Y1240">
        <v>17923.259717001569</v>
      </c>
      <c r="Z1240">
        <v>17207.546681528311</v>
      </c>
      <c r="AA1240">
        <v>18258.72473067138</v>
      </c>
      <c r="AB1240">
        <v>2864.6268738207068</v>
      </c>
      <c r="AC1240">
        <v>2846.4487414950222</v>
      </c>
      <c r="AD1240">
        <v>2469.7715838506761</v>
      </c>
      <c r="AE1240">
        <v>3358.6958881522719</v>
      </c>
      <c r="AF1240">
        <v>60.331104382160582</v>
      </c>
      <c r="AG1240">
        <v>60.0334762201404</v>
      </c>
      <c r="AH1240">
        <v>58.956611985235057</v>
      </c>
      <c r="AI1240">
        <v>62.595928248895127</v>
      </c>
      <c r="AJ1240">
        <v>0.51345794745559237</v>
      </c>
      <c r="AK1240">
        <v>0.51345785888528994</v>
      </c>
      <c r="AL1240">
        <v>0.5134454633769735</v>
      </c>
      <c r="AM1240">
        <v>0.51347048359618053</v>
      </c>
      <c r="AN1240">
        <v>0.98954064504873318</v>
      </c>
      <c r="AO1240">
        <v>0.98954064504873318</v>
      </c>
      <c r="AP1240">
        <v>0.98954064504873318</v>
      </c>
      <c r="AQ1240">
        <v>0.98954064504873318</v>
      </c>
      <c r="AR1240">
        <v>13.990806297813769</v>
      </c>
      <c r="AS1240">
        <v>13.990806297813769</v>
      </c>
      <c r="AT1240">
        <v>13.990806297813769</v>
      </c>
      <c r="AU1240">
        <v>13.990806297813769</v>
      </c>
      <c r="AV1240" t="str">
        <f>VLOOKUP(Sheet1[[#This Row],[NPDES ID2]],Combined_Sheet__Major_Only___2[[NPDES ID2]:[ECHO BFR]],3,FALSE)</f>
        <v>SC</v>
      </c>
      <c r="AW1240" t="s">
        <v>41</v>
      </c>
      <c r="AX1240" t="str">
        <f>VLOOKUP(Sheet1[[#This Row],[NPDES ID2]],Combined_Sheet__Major_Only___2[[NPDES ID2]:[ECHO BFR]],27,FALSE)</f>
        <v>-</v>
      </c>
      <c r="AY1240" t="str">
        <f>VLOOKUP(Sheet1[[#This Row],[NPDES ID2]],Combined_Sheet__Major_Only___2[[NPDES ID2]:[ECHO BFR]],28,FALSE)</f>
        <v>-</v>
      </c>
      <c r="AZ1240" t="str">
        <f>VLOOKUP(Sheet1[[#This Row],[NPDES ID2]],Combined_Sheet__Major_Only___2[[NPDES ID2]:[ECHO BFR]],29,FALSE)</f>
        <v>-</v>
      </c>
      <c r="BA1240">
        <f>VLOOKUP(Sheet1[[#This Row],[NPDES ID2]],Combined_Sheet__Major_Only___2[[NPDES ID2]:[ECHO BFR]],17,FALSE)</f>
        <v>34.783611000000001</v>
      </c>
      <c r="BB1240">
        <f>VLOOKUP(Sheet1[[#This Row],[NPDES ID2]],Combined_Sheet__Major_Only___2[[NPDES ID2]:[ECHO BFR]],18,FALSE)</f>
        <v>-82.534443999999993</v>
      </c>
      <c r="BC1240" t="str">
        <f>IF(ISNUMBER(SEARCH("aerobic",$AW1240)),"aerobic","")</f>
        <v>aerobic</v>
      </c>
      <c r="BD1240" t="str">
        <f>IF(ISNUMBER(SEARCH("anaer",$AW1240)),"anaer","")</f>
        <v/>
      </c>
      <c r="BE1240" t="str">
        <f>IF(ISNUMBER(SEARCH("thickening",$AZ1240)),"thickening","")</f>
        <v/>
      </c>
      <c r="BF1240" s="2" t="str">
        <f>IF(ISNUMBER(SEARCH("airDry",$AW1240)),"airDry","")</f>
        <v/>
      </c>
      <c r="BG1240" s="2" t="str">
        <f>IF(ISNUMBER(SEARCH("heatDry",$AY1240)),"heatDry","")</f>
        <v/>
      </c>
      <c r="BH1240" s="2" t="str">
        <f>IF(AND(ISNUMBER(SEARCH("aerobic",$AW1240)),ISNUMBER(SEARCH("anaer",$AW1240))),"Combined Aer and Anaer.","")</f>
        <v/>
      </c>
    </row>
    <row r="1241" spans="1:60" x14ac:dyDescent="0.3">
      <c r="A1241" s="4">
        <v>1239</v>
      </c>
      <c r="B1241" t="s">
        <v>5924</v>
      </c>
      <c r="C1241">
        <v>217.88</v>
      </c>
      <c r="D1241">
        <v>561.7456258085333</v>
      </c>
      <c r="E1241">
        <v>563.14457564856184</v>
      </c>
      <c r="F1241">
        <v>416.96051226687661</v>
      </c>
      <c r="G1241">
        <v>708.22082621341542</v>
      </c>
      <c r="H1241">
        <v>-76.87374137071545</v>
      </c>
      <c r="I1241">
        <v>-78.073714014561773</v>
      </c>
      <c r="J1241">
        <v>-91.082644466845466</v>
      </c>
      <c r="K1241">
        <v>-60.799879537833867</v>
      </c>
      <c r="L1241">
        <v>143.37578614494831</v>
      </c>
      <c r="M1241">
        <v>142.78342681524359</v>
      </c>
      <c r="N1241">
        <v>140.63742400028099</v>
      </c>
      <c r="O1241">
        <v>147.8876309868661</v>
      </c>
      <c r="P1241">
        <v>5.1344833168243147</v>
      </c>
      <c r="Q1241">
        <v>5.1957974369796327</v>
      </c>
      <c r="R1241">
        <v>4.1684534396506541</v>
      </c>
      <c r="S1241">
        <v>5.8818812184234961</v>
      </c>
      <c r="T1241">
        <v>57.042067074962432</v>
      </c>
      <c r="U1241">
        <v>57.041976206121667</v>
      </c>
      <c r="V1241">
        <v>57.003069738474998</v>
      </c>
      <c r="W1241">
        <v>57.080690115536157</v>
      </c>
      <c r="X1241">
        <v>3901.780658018587</v>
      </c>
      <c r="Y1241">
        <v>3915.305630934457</v>
      </c>
      <c r="Z1241">
        <v>3784.222130281777</v>
      </c>
      <c r="AA1241">
        <v>3976.6716286176152</v>
      </c>
      <c r="AB1241">
        <v>706.51360876475417</v>
      </c>
      <c r="AC1241">
        <v>700.30315598399909</v>
      </c>
      <c r="AD1241">
        <v>598.69454373287681</v>
      </c>
      <c r="AE1241">
        <v>844.37765387807497</v>
      </c>
      <c r="AF1241">
        <v>64.489505907736032</v>
      </c>
      <c r="AG1241">
        <v>64.223000266175447</v>
      </c>
      <c r="AH1241">
        <v>63.258172317391178</v>
      </c>
      <c r="AI1241">
        <v>66.518342809891209</v>
      </c>
      <c r="AJ1241">
        <v>0.56424450630896306</v>
      </c>
      <c r="AK1241">
        <v>0.56424446930394456</v>
      </c>
      <c r="AL1241">
        <v>0.56423928568590109</v>
      </c>
      <c r="AM1241">
        <v>0.56424974861175503</v>
      </c>
      <c r="AN1241">
        <v>0.9573418199613325</v>
      </c>
      <c r="AO1241">
        <v>0.95734181996133272</v>
      </c>
      <c r="AP1241">
        <v>0.95734181996133272</v>
      </c>
      <c r="AQ1241">
        <v>0.95734181996133272</v>
      </c>
      <c r="AR1241">
        <v>13.931389882122261</v>
      </c>
      <c r="AS1241">
        <v>13.93138988212227</v>
      </c>
      <c r="AT1241">
        <v>13.93138988212227</v>
      </c>
      <c r="AU1241">
        <v>13.93138988212227</v>
      </c>
      <c r="AV1241" t="str">
        <f>VLOOKUP(Sheet1[[#This Row],[NPDES ID2]],Combined_Sheet__Major_Only___2[[NPDES ID2]:[ECHO BFR]],3,FALSE)</f>
        <v>NY</v>
      </c>
      <c r="AW1241" t="s">
        <v>41</v>
      </c>
      <c r="AX1241" t="str">
        <f>VLOOKUP(Sheet1[[#This Row],[NPDES ID2]],Combined_Sheet__Major_Only___2[[NPDES ID2]:[ECHO BFR]],27,FALSE)</f>
        <v>other</v>
      </c>
      <c r="AY1241" t="str">
        <f>VLOOKUP(Sheet1[[#This Row],[NPDES ID2]],Combined_Sheet__Major_Only___2[[NPDES ID2]:[ECHO BFR]],28,FALSE)</f>
        <v>-</v>
      </c>
      <c r="AZ1241" t="str">
        <f>VLOOKUP(Sheet1[[#This Row],[NPDES ID2]],Combined_Sheet__Major_Only___2[[NPDES ID2]:[ECHO BFR]],29,FALSE)</f>
        <v>thickening</v>
      </c>
      <c r="BA1241">
        <f>VLOOKUP(Sheet1[[#This Row],[NPDES ID2]],Combined_Sheet__Major_Only___2[[NPDES ID2]:[ECHO BFR]],17,FALSE)</f>
        <v>42.258833000000003</v>
      </c>
      <c r="BB1241">
        <f>VLOOKUP(Sheet1[[#This Row],[NPDES ID2]],Combined_Sheet__Major_Only___2[[NPDES ID2]:[ECHO BFR]],18,FALSE)</f>
        <v>-73.792889000000002</v>
      </c>
      <c r="BC1241" t="str">
        <f>IF(ISNUMBER(SEARCH("aerobic",$AW1241)),"aerobic","")</f>
        <v>aerobic</v>
      </c>
      <c r="BD1241" t="str">
        <f>IF(ISNUMBER(SEARCH("anaer",$AW1241)),"anaer","")</f>
        <v/>
      </c>
      <c r="BE1241" t="str">
        <f>IF(ISNUMBER(SEARCH("thickening",$AZ1241)),"thickening","")</f>
        <v>thickening</v>
      </c>
      <c r="BF1241" s="3" t="str">
        <f>IF(ISNUMBER(SEARCH("airDry",$AW1241)),"airDry","")</f>
        <v/>
      </c>
      <c r="BG1241" s="3" t="str">
        <f>IF(ISNUMBER(SEARCH("heatDry",$AY1241)),"heatDry","")</f>
        <v/>
      </c>
      <c r="BH1241" s="3" t="str">
        <f>IF(AND(ISNUMBER(SEARCH("aerobic",$AW1241)),ISNUMBER(SEARCH("anaer",$AW1241))),"Combined Aer and Anaer.","")</f>
        <v/>
      </c>
    </row>
    <row r="1242" spans="1:60" x14ac:dyDescent="0.3">
      <c r="A1242" s="4">
        <v>1240</v>
      </c>
      <c r="B1242" t="s">
        <v>5929</v>
      </c>
      <c r="C1242">
        <v>217.6</v>
      </c>
      <c r="D1242">
        <v>582.11993152064201</v>
      </c>
      <c r="E1242">
        <v>584.38824392773154</v>
      </c>
      <c r="F1242">
        <v>432.01626532586681</v>
      </c>
      <c r="G1242">
        <v>735.28608113973519</v>
      </c>
      <c r="H1242">
        <v>-77.076656266077691</v>
      </c>
      <c r="I1242">
        <v>-78.365662792565359</v>
      </c>
      <c r="J1242">
        <v>-91.258670575940897</v>
      </c>
      <c r="K1242">
        <v>-61.796485869921788</v>
      </c>
      <c r="L1242">
        <v>138.3281515297374</v>
      </c>
      <c r="M1242">
        <v>137.7001965613232</v>
      </c>
      <c r="N1242">
        <v>135.4254278548924</v>
      </c>
      <c r="O1242">
        <v>143.1107544501842</v>
      </c>
      <c r="P1242">
        <v>5.1370155869619216</v>
      </c>
      <c r="Q1242">
        <v>5.191711654165319</v>
      </c>
      <c r="R1242">
        <v>4.1965550256945399</v>
      </c>
      <c r="S1242">
        <v>5.8855178285765382</v>
      </c>
      <c r="T1242">
        <v>3.8333654783020972</v>
      </c>
      <c r="U1242">
        <v>3.833356724790562</v>
      </c>
      <c r="V1242">
        <v>3.829608815051027</v>
      </c>
      <c r="W1242">
        <v>3.8370860851495578</v>
      </c>
      <c r="X1242">
        <v>271.44253603678021</v>
      </c>
      <c r="Y1242">
        <v>272.44033190721171</v>
      </c>
      <c r="Z1242">
        <v>262.53393824967247</v>
      </c>
      <c r="AA1242">
        <v>277.16672170023799</v>
      </c>
      <c r="AB1242">
        <v>49.981539997867323</v>
      </c>
      <c r="AC1242">
        <v>49.533495344210081</v>
      </c>
      <c r="AD1242">
        <v>42.202873853412463</v>
      </c>
      <c r="AE1242">
        <v>59.897170850516382</v>
      </c>
      <c r="AF1242">
        <v>62.298891318066772</v>
      </c>
      <c r="AG1242">
        <v>62.016042907776452</v>
      </c>
      <c r="AH1242">
        <v>60.991789225137133</v>
      </c>
      <c r="AI1242">
        <v>64.452525889020706</v>
      </c>
      <c r="AJ1242">
        <v>0.53748165488813993</v>
      </c>
      <c r="AK1242">
        <v>0.53748163496649948</v>
      </c>
      <c r="AL1242">
        <v>0.53747884368705823</v>
      </c>
      <c r="AM1242">
        <v>0.53748447775014008</v>
      </c>
      <c r="AN1242">
        <v>0.65674254692866152</v>
      </c>
      <c r="AO1242">
        <v>0.65674254692866174</v>
      </c>
      <c r="AP1242">
        <v>0.65674254692866174</v>
      </c>
      <c r="AQ1242">
        <v>0.65674254692866174</v>
      </c>
      <c r="AR1242">
        <v>13.33015262322564</v>
      </c>
      <c r="AS1242">
        <v>13.330152623225651</v>
      </c>
      <c r="AT1242">
        <v>13.330152623225651</v>
      </c>
      <c r="AU1242">
        <v>13.330152623225651</v>
      </c>
      <c r="AV1242" t="str">
        <f>VLOOKUP(Sheet1[[#This Row],[NPDES ID2]],Combined_Sheet__Major_Only___2[[NPDES ID2]:[ECHO BFR]],3,FALSE)</f>
        <v>WA</v>
      </c>
      <c r="AW1242" t="s">
        <v>12183</v>
      </c>
      <c r="AX1242" t="str">
        <f>VLOOKUP(Sheet1[[#This Row],[NPDES ID2]],Combined_Sheet__Major_Only___2[[NPDES ID2]:[ECHO BFR]],27,FALSE)</f>
        <v>tempSludgeStore, methaneBioCaptureRecover</v>
      </c>
      <c r="AY1242" t="str">
        <f>VLOOKUP(Sheet1[[#This Row],[NPDES ID2]],Combined_Sheet__Major_Only___2[[NPDES ID2]:[ECHO BFR]],28,FALSE)</f>
        <v>-</v>
      </c>
      <c r="AZ1242" t="str">
        <f>VLOOKUP(Sheet1[[#This Row],[NPDES ID2]],Combined_Sheet__Major_Only___2[[NPDES ID2]:[ECHO BFR]],29,FALSE)</f>
        <v>thickening, preliminaryOps</v>
      </c>
      <c r="BA1242">
        <f>VLOOKUP(Sheet1[[#This Row],[NPDES ID2]],Combined_Sheet__Major_Only___2[[NPDES ID2]:[ECHO BFR]],17,FALSE)</f>
        <v>46.368668</v>
      </c>
      <c r="BB1242">
        <f>VLOOKUP(Sheet1[[#This Row],[NPDES ID2]],Combined_Sheet__Major_Only___2[[NPDES ID2]:[ECHO BFR]],18,FALSE)</f>
        <v>-120.284227</v>
      </c>
      <c r="BC1242" t="str">
        <f>IF(ISNUMBER(SEARCH("aerobic",$AW1242)),"aerobic","")</f>
        <v/>
      </c>
      <c r="BD1242" t="str">
        <f>IF(ISNUMBER(SEARCH("anaer",$AW1242)),"anaer","")</f>
        <v>anaer</v>
      </c>
      <c r="BE1242" t="str">
        <f>IF(ISNUMBER(SEARCH("thickening",$AZ1242)),"thickening","")</f>
        <v>thickening</v>
      </c>
      <c r="BF1242" s="2" t="str">
        <f>IF(ISNUMBER(SEARCH("airDry",$AW1242)),"airDry","")</f>
        <v>airDry</v>
      </c>
      <c r="BG1242" s="2" t="str">
        <f>IF(ISNUMBER(SEARCH("heatDry",$AY1242)),"heatDry","")</f>
        <v/>
      </c>
      <c r="BH1242" s="2" t="str">
        <f>IF(AND(ISNUMBER(SEARCH("aerobic",$AW1242)),ISNUMBER(SEARCH("anaer",$AW1242))),"Combined Aer and Anaer.","")</f>
        <v/>
      </c>
    </row>
    <row r="1243" spans="1:60" x14ac:dyDescent="0.3">
      <c r="A1243" s="4">
        <v>1241</v>
      </c>
      <c r="B1243" t="s">
        <v>5933</v>
      </c>
      <c r="C1243">
        <v>216.11</v>
      </c>
      <c r="D1243">
        <v>589.89327260082518</v>
      </c>
      <c r="E1243">
        <v>592.39031653087147</v>
      </c>
      <c r="F1243">
        <v>437.54287529278167</v>
      </c>
      <c r="G1243">
        <v>745.74193508644282</v>
      </c>
      <c r="H1243">
        <v>-77.105495814766087</v>
      </c>
      <c r="I1243">
        <v>-78.315526280434028</v>
      </c>
      <c r="J1243">
        <v>-91.174036603348071</v>
      </c>
      <c r="K1243">
        <v>-61.912169409291039</v>
      </c>
      <c r="L1243">
        <v>136.31104280681041</v>
      </c>
      <c r="M1243">
        <v>135.67941597586429</v>
      </c>
      <c r="N1243">
        <v>133.39123117624959</v>
      </c>
      <c r="O1243">
        <v>141.12183137945149</v>
      </c>
      <c r="P1243">
        <v>5.1038006208763216</v>
      </c>
      <c r="Q1243">
        <v>5.1555755401351089</v>
      </c>
      <c r="R1243">
        <v>4.1751243256435204</v>
      </c>
      <c r="S1243">
        <v>5.8504467711404207</v>
      </c>
      <c r="T1243">
        <v>45.185467330957678</v>
      </c>
      <c r="U1243">
        <v>45.185394760037411</v>
      </c>
      <c r="V1243">
        <v>45.15432274307593</v>
      </c>
      <c r="W1243">
        <v>45.216312993501759</v>
      </c>
      <c r="X1243">
        <v>3224.762761801082</v>
      </c>
      <c r="Y1243">
        <v>3237.3068009254712</v>
      </c>
      <c r="Z1243">
        <v>3115.8576802224829</v>
      </c>
      <c r="AA1243">
        <v>3294.243253169991</v>
      </c>
      <c r="AB1243">
        <v>524.79274751333116</v>
      </c>
      <c r="AC1243">
        <v>521.27601626307853</v>
      </c>
      <c r="AD1243">
        <v>451.74368079280453</v>
      </c>
      <c r="AE1243">
        <v>615.60023696364192</v>
      </c>
      <c r="AF1243">
        <v>61.81391029310187</v>
      </c>
      <c r="AG1243">
        <v>61.527426572148848</v>
      </c>
      <c r="AH1243">
        <v>60.490147997133683</v>
      </c>
      <c r="AI1243">
        <v>63.995018518181993</v>
      </c>
      <c r="AJ1243">
        <v>0.53155924100993968</v>
      </c>
      <c r="AK1243">
        <v>0.53155921048686416</v>
      </c>
      <c r="AL1243">
        <v>0.5315549345533529</v>
      </c>
      <c r="AM1243">
        <v>0.53156356534421068</v>
      </c>
      <c r="AN1243">
        <v>0.94699927970904074</v>
      </c>
      <c r="AO1243">
        <v>0.94699927970904074</v>
      </c>
      <c r="AP1243">
        <v>0.94699927970904074</v>
      </c>
      <c r="AQ1243">
        <v>0.94699927970904074</v>
      </c>
      <c r="AR1243">
        <v>14.21543884297065</v>
      </c>
      <c r="AS1243">
        <v>14.215438842970659</v>
      </c>
      <c r="AT1243">
        <v>14.215438842970659</v>
      </c>
      <c r="AU1243">
        <v>14.215438842970659</v>
      </c>
      <c r="AV1243" t="str">
        <f>VLOOKUP(Sheet1[[#This Row],[NPDES ID2]],Combined_Sheet__Major_Only___2[[NPDES ID2]:[ECHO BFR]],3,FALSE)</f>
        <v>TX</v>
      </c>
      <c r="AW1243" t="s">
        <v>41</v>
      </c>
      <c r="AX1243" t="str">
        <f>VLOOKUP(Sheet1[[#This Row],[NPDES ID2]],Combined_Sheet__Major_Only___2[[NPDES ID2]:[ECHO BFR]],27,FALSE)</f>
        <v>-</v>
      </c>
      <c r="AY1243" t="str">
        <f>VLOOKUP(Sheet1[[#This Row],[NPDES ID2]],Combined_Sheet__Major_Only___2[[NPDES ID2]:[ECHO BFR]],28,FALSE)</f>
        <v>-</v>
      </c>
      <c r="AZ1243" t="str">
        <f>VLOOKUP(Sheet1[[#This Row],[NPDES ID2]],Combined_Sheet__Major_Only___2[[NPDES ID2]:[ECHO BFR]],29,FALSE)</f>
        <v>thickening</v>
      </c>
      <c r="BA1243">
        <f>VLOOKUP(Sheet1[[#This Row],[NPDES ID2]],Combined_Sheet__Major_Only___2[[NPDES ID2]:[ECHO BFR]],17,FALSE)</f>
        <v>29.986068</v>
      </c>
      <c r="BB1243">
        <f>VLOOKUP(Sheet1[[#This Row],[NPDES ID2]],Combined_Sheet__Major_Only___2[[NPDES ID2]:[ECHO BFR]],18,FALSE)</f>
        <v>-95.578855000000004</v>
      </c>
      <c r="BC1243" t="str">
        <f>IF(ISNUMBER(SEARCH("aerobic",$AW1243)),"aerobic","")</f>
        <v>aerobic</v>
      </c>
      <c r="BD1243" t="str">
        <f>IF(ISNUMBER(SEARCH("anaer",$AW1243)),"anaer","")</f>
        <v/>
      </c>
      <c r="BE1243" t="str">
        <f>IF(ISNUMBER(SEARCH("thickening",$AZ1243)),"thickening","")</f>
        <v>thickening</v>
      </c>
      <c r="BF1243" s="3" t="str">
        <f>IF(ISNUMBER(SEARCH("airDry",$AW1243)),"airDry","")</f>
        <v/>
      </c>
      <c r="BG1243" s="3" t="str">
        <f>IF(ISNUMBER(SEARCH("heatDry",$AY1243)),"heatDry","")</f>
        <v/>
      </c>
      <c r="BH1243" s="3" t="str">
        <f>IF(AND(ISNUMBER(SEARCH("aerobic",$AW1243)),ISNUMBER(SEARCH("anaer",$AW1243))),"Combined Aer and Anaer.","")</f>
        <v/>
      </c>
    </row>
    <row r="1244" spans="1:60" x14ac:dyDescent="0.3">
      <c r="A1244" s="4">
        <v>1242</v>
      </c>
      <c r="B1244" t="s">
        <v>5937</v>
      </c>
      <c r="C1244">
        <v>216</v>
      </c>
      <c r="D1244">
        <v>617.57446435154679</v>
      </c>
      <c r="E1244">
        <v>621.38126688790794</v>
      </c>
      <c r="F1244">
        <v>458.01712462120332</v>
      </c>
      <c r="G1244">
        <v>782.69160056859914</v>
      </c>
      <c r="H1244">
        <v>-77.199848090319122</v>
      </c>
      <c r="I1244">
        <v>-78.196698002865787</v>
      </c>
      <c r="J1244">
        <v>-90.556715997712516</v>
      </c>
      <c r="K1244">
        <v>-62.475855516156528</v>
      </c>
      <c r="L1244">
        <v>130.1989799419521</v>
      </c>
      <c r="M1244">
        <v>129.52277036551129</v>
      </c>
      <c r="N1244">
        <v>127.0718160735441</v>
      </c>
      <c r="O1244">
        <v>135.35175223017001</v>
      </c>
      <c r="P1244">
        <v>5.1119854060986167</v>
      </c>
      <c r="Q1244">
        <v>5.156103270211096</v>
      </c>
      <c r="R1244">
        <v>4.2240846609502256</v>
      </c>
      <c r="S1244">
        <v>5.8802833090292292</v>
      </c>
      <c r="T1244">
        <v>436.39331763502292</v>
      </c>
      <c r="U1244">
        <v>436.39264132523158</v>
      </c>
      <c r="V1244">
        <v>436.10307204286221</v>
      </c>
      <c r="W1244">
        <v>436.6807774538741</v>
      </c>
      <c r="X1244">
        <v>32592.363968937279</v>
      </c>
      <c r="Y1244">
        <v>32734.82737526963</v>
      </c>
      <c r="Z1244">
        <v>31358.561147012781</v>
      </c>
      <c r="AA1244">
        <v>33380.613618501928</v>
      </c>
      <c r="AB1244">
        <v>5202.0055672956232</v>
      </c>
      <c r="AC1244">
        <v>5170.0883162987484</v>
      </c>
      <c r="AD1244">
        <v>4486.8818673930746</v>
      </c>
      <c r="AE1244">
        <v>6106.0976441347084</v>
      </c>
      <c r="AF1244">
        <v>59.074393294082121</v>
      </c>
      <c r="AG1244">
        <v>58.767321823526778</v>
      </c>
      <c r="AH1244">
        <v>57.656943400666421</v>
      </c>
      <c r="AI1244">
        <v>61.410111267647913</v>
      </c>
      <c r="AJ1244">
        <v>0.49812430897203258</v>
      </c>
      <c r="AK1244">
        <v>0.49812416901483431</v>
      </c>
      <c r="AL1244">
        <v>0.49810459992570177</v>
      </c>
      <c r="AM1244">
        <v>0.49814410056089481</v>
      </c>
      <c r="AN1244">
        <v>0.99411081787746758</v>
      </c>
      <c r="AO1244">
        <v>0.99411081787746736</v>
      </c>
      <c r="AP1244">
        <v>0.99411081787746736</v>
      </c>
      <c r="AQ1244">
        <v>0.99411081787746736</v>
      </c>
      <c r="AR1244">
        <v>13.74490678457755</v>
      </c>
      <c r="AS1244">
        <v>13.744906784577561</v>
      </c>
      <c r="AT1244">
        <v>13.744906784577561</v>
      </c>
      <c r="AU1244">
        <v>13.744906784577561</v>
      </c>
      <c r="AV1244" t="str">
        <f>VLOOKUP(Sheet1[[#This Row],[NPDES ID2]],Combined_Sheet__Major_Only___2[[NPDES ID2]:[ECHO BFR]],3,FALSE)</f>
        <v>PA</v>
      </c>
      <c r="AW1244" t="s">
        <v>12181</v>
      </c>
      <c r="AX1244" t="str">
        <f>VLOOKUP(Sheet1[[#This Row],[NPDES ID2]],Combined_Sheet__Major_Only___2[[NPDES ID2]:[ECHO BFR]],27,FALSE)</f>
        <v>-</v>
      </c>
      <c r="AY1244" t="str">
        <f>VLOOKUP(Sheet1[[#This Row],[NPDES ID2]],Combined_Sheet__Major_Only___2[[NPDES ID2]:[ECHO BFR]],28,FALSE)</f>
        <v>-</v>
      </c>
      <c r="AZ1244" t="str">
        <f>VLOOKUP(Sheet1[[#This Row],[NPDES ID2]],Combined_Sheet__Major_Only___2[[NPDES ID2]:[ECHO BFR]],29,FALSE)</f>
        <v>preliminaryOps</v>
      </c>
      <c r="BA1244">
        <f>VLOOKUP(Sheet1[[#This Row],[NPDES ID2]],Combined_Sheet__Major_Only___2[[NPDES ID2]:[ECHO BFR]],17,FALSE)</f>
        <v>40.286689000000003</v>
      </c>
      <c r="BB1244">
        <f>VLOOKUP(Sheet1[[#This Row],[NPDES ID2]],Combined_Sheet__Major_Only___2[[NPDES ID2]:[ECHO BFR]],18,FALSE)</f>
        <v>-79.990876999999998</v>
      </c>
      <c r="BC1244" t="str">
        <f>IF(ISNUMBER(SEARCH("aerobic",$AW1244)),"aerobic","")</f>
        <v/>
      </c>
      <c r="BD1244" t="str">
        <f>IF(ISNUMBER(SEARCH("anaer",$AW1244)),"anaer","")</f>
        <v>anaer</v>
      </c>
      <c r="BE1244" t="str">
        <f>IF(ISNUMBER(SEARCH("thickening",$AZ1244)),"thickening","")</f>
        <v/>
      </c>
      <c r="BF1244" s="2" t="str">
        <f>IF(ISNUMBER(SEARCH("airDry",$AW1244)),"airDry","")</f>
        <v/>
      </c>
      <c r="BG1244" s="2" t="str">
        <f>IF(ISNUMBER(SEARCH("heatDry",$AY1244)),"heatDry","")</f>
        <v/>
      </c>
      <c r="BH1244" s="2" t="str">
        <f>IF(AND(ISNUMBER(SEARCH("aerobic",$AW1244)),ISNUMBER(SEARCH("anaer",$AW1244))),"Combined Aer and Anaer.","")</f>
        <v/>
      </c>
    </row>
    <row r="1245" spans="1:60" x14ac:dyDescent="0.3">
      <c r="A1245" s="4">
        <v>1243</v>
      </c>
      <c r="B1245" t="s">
        <v>5942</v>
      </c>
      <c r="C1245">
        <v>215.22</v>
      </c>
      <c r="D1245">
        <v>625.78336556884642</v>
      </c>
      <c r="E1245">
        <v>629.92727239030955</v>
      </c>
      <c r="F1245">
        <v>463.9643647232939</v>
      </c>
      <c r="G1245">
        <v>793.73335809661057</v>
      </c>
      <c r="H1245">
        <v>-77.375161897711664</v>
      </c>
      <c r="I1245">
        <v>-78.368904357922574</v>
      </c>
      <c r="J1245">
        <v>-90.702093387360705</v>
      </c>
      <c r="K1245">
        <v>-62.809748170034069</v>
      </c>
      <c r="L1245">
        <v>128.397187937719</v>
      </c>
      <c r="M1245">
        <v>127.7133066835739</v>
      </c>
      <c r="N1245">
        <v>125.23578617051891</v>
      </c>
      <c r="O1245">
        <v>133.6060390389523</v>
      </c>
      <c r="P1245">
        <v>5.0960733993143688</v>
      </c>
      <c r="Q1245">
        <v>5.1369750598520021</v>
      </c>
      <c r="R1245">
        <v>4.2251584052629161</v>
      </c>
      <c r="S1245">
        <v>5.8682352080454514</v>
      </c>
      <c r="T1245">
        <v>61.988139294618122</v>
      </c>
      <c r="U1245">
        <v>61.98804079265841</v>
      </c>
      <c r="V1245">
        <v>61.945866123358073</v>
      </c>
      <c r="W1245">
        <v>62.030006728546169</v>
      </c>
      <c r="X1245">
        <v>4677.7439721796181</v>
      </c>
      <c r="Y1245">
        <v>4698.6512917337459</v>
      </c>
      <c r="Z1245">
        <v>4496.351865743396</v>
      </c>
      <c r="AA1245">
        <v>4793.737567690775</v>
      </c>
      <c r="AB1245">
        <v>747.02224608982249</v>
      </c>
      <c r="AC1245">
        <v>742.21053988378787</v>
      </c>
      <c r="AD1245">
        <v>644.15903846134347</v>
      </c>
      <c r="AE1245">
        <v>877.80962355853046</v>
      </c>
      <c r="AF1245">
        <v>58.466042689586857</v>
      </c>
      <c r="AG1245">
        <v>58.154572609511654</v>
      </c>
      <c r="AH1245">
        <v>57.026832460370088</v>
      </c>
      <c r="AI1245">
        <v>60.837370858411752</v>
      </c>
      <c r="AJ1245">
        <v>0.49070420059879938</v>
      </c>
      <c r="AK1245">
        <v>0.49070416692039581</v>
      </c>
      <c r="AL1245">
        <v>0.49069944941341881</v>
      </c>
      <c r="AM1245">
        <v>0.49070897151685378</v>
      </c>
      <c r="AN1245">
        <v>0.9605529662700536</v>
      </c>
      <c r="AO1245">
        <v>0.96055296627005327</v>
      </c>
      <c r="AP1245">
        <v>0.96055296627005327</v>
      </c>
      <c r="AQ1245">
        <v>0.96055296627005327</v>
      </c>
      <c r="AR1245">
        <v>13.598699287206321</v>
      </c>
      <c r="AS1245">
        <v>13.598699287206321</v>
      </c>
      <c r="AT1245">
        <v>13.598699287206321</v>
      </c>
      <c r="AU1245">
        <v>13.598699287206321</v>
      </c>
      <c r="AV1245" t="str">
        <f>VLOOKUP(Sheet1[[#This Row],[NPDES ID2]],Combined_Sheet__Major_Only___2[[NPDES ID2]:[ECHO BFR]],3,FALSE)</f>
        <v>IL</v>
      </c>
      <c r="AW1245" t="s">
        <v>41</v>
      </c>
      <c r="AX1245" t="str">
        <f>VLOOKUP(Sheet1[[#This Row],[NPDES ID2]],Combined_Sheet__Major_Only___2[[NPDES ID2]:[ECHO BFR]],27,FALSE)</f>
        <v>tempSludgeStore</v>
      </c>
      <c r="AY1245" t="str">
        <f>VLOOKUP(Sheet1[[#This Row],[NPDES ID2]],Combined_Sheet__Major_Only___2[[NPDES ID2]:[ECHO BFR]],28,FALSE)</f>
        <v>-</v>
      </c>
      <c r="AZ1245" t="str">
        <f>VLOOKUP(Sheet1[[#This Row],[NPDES ID2]],Combined_Sheet__Major_Only___2[[NPDES ID2]:[ECHO BFR]],29,FALSE)</f>
        <v>thickening</v>
      </c>
      <c r="BA1245">
        <f>VLOOKUP(Sheet1[[#This Row],[NPDES ID2]],Combined_Sheet__Major_Only___2[[NPDES ID2]:[ECHO BFR]],17,FALSE)</f>
        <v>41.653829999999999</v>
      </c>
      <c r="BB1245">
        <f>VLOOKUP(Sheet1[[#This Row],[NPDES ID2]],Combined_Sheet__Major_Only___2[[NPDES ID2]:[ECHO BFR]],18,FALSE)</f>
        <v>-88.531599999999997</v>
      </c>
      <c r="BC1245" t="str">
        <f>IF(ISNUMBER(SEARCH("aerobic",$AW1245)),"aerobic","")</f>
        <v>aerobic</v>
      </c>
      <c r="BD1245" t="str">
        <f>IF(ISNUMBER(SEARCH("anaer",$AW1245)),"anaer","")</f>
        <v/>
      </c>
      <c r="BE1245" t="str">
        <f>IF(ISNUMBER(SEARCH("thickening",$AZ1245)),"thickening","")</f>
        <v>thickening</v>
      </c>
      <c r="BF1245" s="3" t="str">
        <f>IF(ISNUMBER(SEARCH("airDry",$AW1245)),"airDry","")</f>
        <v/>
      </c>
      <c r="BG1245" s="3" t="str">
        <f>IF(ISNUMBER(SEARCH("heatDry",$AY1245)),"heatDry","")</f>
        <v/>
      </c>
      <c r="BH1245" s="3" t="str">
        <f>IF(AND(ISNUMBER(SEARCH("aerobic",$AW1245)),ISNUMBER(SEARCH("anaer",$AW1245))),"Combined Aer and Anaer.","")</f>
        <v/>
      </c>
    </row>
    <row r="1246" spans="1:60" x14ac:dyDescent="0.3">
      <c r="A1246" s="4">
        <v>1244</v>
      </c>
      <c r="B1246" t="s">
        <v>5946</v>
      </c>
      <c r="C1246">
        <v>214.74283349999999</v>
      </c>
      <c r="D1246">
        <v>569.28766759502764</v>
      </c>
      <c r="E1246">
        <v>570.76252907168646</v>
      </c>
      <c r="F1246">
        <v>422.07661684428979</v>
      </c>
      <c r="G1246">
        <v>718.4640213246787</v>
      </c>
      <c r="H1246">
        <v>-76.87308473129886</v>
      </c>
      <c r="I1246">
        <v>-78.066643030660487</v>
      </c>
      <c r="J1246">
        <v>-91.082867889648981</v>
      </c>
      <c r="K1246">
        <v>-60.829749971699208</v>
      </c>
      <c r="L1246">
        <v>141.0489164145086</v>
      </c>
      <c r="M1246">
        <v>140.46314074660779</v>
      </c>
      <c r="N1246">
        <v>138.34088418957339</v>
      </c>
      <c r="O1246">
        <v>145.51081671697429</v>
      </c>
      <c r="P1246">
        <v>5.0610343181710382</v>
      </c>
      <c r="Q1246">
        <v>5.1208036909683408</v>
      </c>
      <c r="R1246">
        <v>4.1102127921397136</v>
      </c>
      <c r="S1246">
        <v>5.7954389912600091</v>
      </c>
      <c r="T1246">
        <v>92.767159036481402</v>
      </c>
      <c r="U1246">
        <v>92.767013034220724</v>
      </c>
      <c r="V1246">
        <v>92.704500602196504</v>
      </c>
      <c r="W1246">
        <v>92.829216075952587</v>
      </c>
      <c r="X1246">
        <v>6357.2663798698086</v>
      </c>
      <c r="Y1246">
        <v>6379.4454996129971</v>
      </c>
      <c r="Z1246">
        <v>6164.6738278808216</v>
      </c>
      <c r="AA1246">
        <v>6479.9353527730254</v>
      </c>
      <c r="AB1246">
        <v>1117.1284694164351</v>
      </c>
      <c r="AC1246">
        <v>1107.9411912342421</v>
      </c>
      <c r="AD1246">
        <v>951.18188913382016</v>
      </c>
      <c r="AE1246">
        <v>1328.0043510372529</v>
      </c>
      <c r="AF1246">
        <v>64.369917873164937</v>
      </c>
      <c r="AG1246">
        <v>64.102505091705808</v>
      </c>
      <c r="AH1246">
        <v>63.134530046091747</v>
      </c>
      <c r="AI1246">
        <v>66.405458085092462</v>
      </c>
      <c r="AJ1246">
        <v>0.56278300615397991</v>
      </c>
      <c r="AK1246">
        <v>0.56278295883510954</v>
      </c>
      <c r="AL1246">
        <v>0.56277633151232431</v>
      </c>
      <c r="AM1246">
        <v>0.56278970853377452</v>
      </c>
      <c r="AN1246">
        <v>0.97313673835300907</v>
      </c>
      <c r="AO1246">
        <v>0.97313673835300918</v>
      </c>
      <c r="AP1246">
        <v>0.97313673835300918</v>
      </c>
      <c r="AQ1246">
        <v>0.97313673835300918</v>
      </c>
      <c r="AR1246">
        <v>14.14796425652534</v>
      </c>
      <c r="AS1246">
        <v>14.14796425652535</v>
      </c>
      <c r="AT1246">
        <v>14.14796425652535</v>
      </c>
      <c r="AU1246">
        <v>14.14796425652535</v>
      </c>
      <c r="AV1246" t="str">
        <f>VLOOKUP(Sheet1[[#This Row],[NPDES ID2]],Combined_Sheet__Major_Only___2[[NPDES ID2]:[ECHO BFR]],3,FALSE)</f>
        <v>TX</v>
      </c>
      <c r="AW1246" t="s">
        <v>41</v>
      </c>
      <c r="AX1246" t="str">
        <f>VLOOKUP(Sheet1[[#This Row],[NPDES ID2]],Combined_Sheet__Major_Only___2[[NPDES ID2]:[ECHO BFR]],27,FALSE)</f>
        <v>other</v>
      </c>
      <c r="AY1246" t="str">
        <f>VLOOKUP(Sheet1[[#This Row],[NPDES ID2]],Combined_Sheet__Major_Only___2[[NPDES ID2]:[ECHO BFR]],28,FALSE)</f>
        <v>-</v>
      </c>
      <c r="AZ1246" t="str">
        <f>VLOOKUP(Sheet1[[#This Row],[NPDES ID2]],Combined_Sheet__Major_Only___2[[NPDES ID2]:[ECHO BFR]],29,FALSE)</f>
        <v>thickening, preliminaryOps</v>
      </c>
      <c r="BA1246">
        <f>VLOOKUP(Sheet1[[#This Row],[NPDES ID2]],Combined_Sheet__Major_Only___2[[NPDES ID2]:[ECHO BFR]],17,FALSE)</f>
        <v>29.971699999999998</v>
      </c>
      <c r="BB1246">
        <f>VLOOKUP(Sheet1[[#This Row],[NPDES ID2]],Combined_Sheet__Major_Only___2[[NPDES ID2]:[ECHO BFR]],18,FALSE)</f>
        <v>-95.494901999999996</v>
      </c>
      <c r="BC1246" t="str">
        <f>IF(ISNUMBER(SEARCH("aerobic",$AW1246)),"aerobic","")</f>
        <v>aerobic</v>
      </c>
      <c r="BD1246" t="str">
        <f>IF(ISNUMBER(SEARCH("anaer",$AW1246)),"anaer","")</f>
        <v/>
      </c>
      <c r="BE1246" t="str">
        <f>IF(ISNUMBER(SEARCH("thickening",$AZ1246)),"thickening","")</f>
        <v>thickening</v>
      </c>
      <c r="BF1246" s="2" t="str">
        <f>IF(ISNUMBER(SEARCH("airDry",$AW1246)),"airDry","")</f>
        <v/>
      </c>
      <c r="BG1246" s="2" t="str">
        <f>IF(ISNUMBER(SEARCH("heatDry",$AY1246)),"heatDry","")</f>
        <v/>
      </c>
      <c r="BH1246" s="2" t="str">
        <f>IF(AND(ISNUMBER(SEARCH("aerobic",$AW1246)),ISNUMBER(SEARCH("anaer",$AW1246))),"Combined Aer and Anaer.","")</f>
        <v/>
      </c>
    </row>
    <row r="1247" spans="1:60" x14ac:dyDescent="0.3">
      <c r="A1247" s="4">
        <v>1245</v>
      </c>
      <c r="B1247" t="s">
        <v>5950</v>
      </c>
      <c r="C1247">
        <v>214</v>
      </c>
      <c r="D1247">
        <v>764.98173304056763</v>
      </c>
      <c r="E1247">
        <v>770.27387831394594</v>
      </c>
      <c r="F1247">
        <v>564.6308252580269</v>
      </c>
      <c r="G1247">
        <v>982.43714505148864</v>
      </c>
      <c r="H1247">
        <v>-78.128577832373864</v>
      </c>
      <c r="I1247">
        <v>-77.624552715966033</v>
      </c>
      <c r="J1247">
        <v>-90.210873455358183</v>
      </c>
      <c r="K1247">
        <v>-66.607595339213617</v>
      </c>
      <c r="L1247">
        <v>104.97146741198</v>
      </c>
      <c r="M1247">
        <v>104.12262944617891</v>
      </c>
      <c r="N1247">
        <v>101.04738154202759</v>
      </c>
      <c r="O1247">
        <v>111.436985815692</v>
      </c>
      <c r="P1247">
        <v>5.1036694702827319</v>
      </c>
      <c r="Q1247">
        <v>5.0850336818453474</v>
      </c>
      <c r="R1247">
        <v>4.3972784763889274</v>
      </c>
      <c r="S1247">
        <v>5.7879665265084084</v>
      </c>
      <c r="T1247">
        <v>105.1483449034061</v>
      </c>
      <c r="U1247">
        <v>105.1481797936475</v>
      </c>
      <c r="V1247">
        <v>105.07748628170221</v>
      </c>
      <c r="W1247">
        <v>105.21852342500721</v>
      </c>
      <c r="X1247">
        <v>9655.8110594385562</v>
      </c>
      <c r="Y1247">
        <v>9720.5157717818583</v>
      </c>
      <c r="Z1247">
        <v>9092.4031602072992</v>
      </c>
      <c r="AA1247">
        <v>10020.817180620899</v>
      </c>
      <c r="AB1247">
        <v>2950.6068283318809</v>
      </c>
      <c r="AC1247">
        <v>2837.0937820040331</v>
      </c>
      <c r="AD1247">
        <v>2219.3975176869908</v>
      </c>
      <c r="AE1247">
        <v>4172.908282094214</v>
      </c>
      <c r="AF1247">
        <v>48.071887845025842</v>
      </c>
      <c r="AG1247">
        <v>47.683078429700089</v>
      </c>
      <c r="AH1247">
        <v>46.275292712848653</v>
      </c>
      <c r="AI1247">
        <v>51.032060504026227</v>
      </c>
      <c r="AJ1247">
        <v>0.36424027237180989</v>
      </c>
      <c r="AK1247">
        <v>0.364240232220224</v>
      </c>
      <c r="AL1247">
        <v>0.36423460997870333</v>
      </c>
      <c r="AM1247">
        <v>0.36424595832073609</v>
      </c>
      <c r="AN1247">
        <v>0.97619186568401706</v>
      </c>
      <c r="AO1247">
        <v>0.97619186568401717</v>
      </c>
      <c r="AP1247">
        <v>0.97619186568401717</v>
      </c>
      <c r="AQ1247">
        <v>0.97619186568401717</v>
      </c>
      <c r="AR1247">
        <v>7.9873815837437556</v>
      </c>
      <c r="AS1247">
        <v>7.9873815837437556</v>
      </c>
      <c r="AT1247">
        <v>7.9873815837437556</v>
      </c>
      <c r="AU1247">
        <v>7.9873815837437556</v>
      </c>
      <c r="AV1247" t="str">
        <f>VLOOKUP(Sheet1[[#This Row],[NPDES ID2]],Combined_Sheet__Major_Only___2[[NPDES ID2]:[ECHO BFR]],3,FALSE)</f>
        <v>GU</v>
      </c>
      <c r="AW1247" t="s">
        <v>54</v>
      </c>
      <c r="AX1247" t="str">
        <f>VLOOKUP(Sheet1[[#This Row],[NPDES ID2]],Combined_Sheet__Major_Only___2[[NPDES ID2]:[ECHO BFR]],27,FALSE)</f>
        <v>-</v>
      </c>
      <c r="AY1247" t="str">
        <f>VLOOKUP(Sheet1[[#This Row],[NPDES ID2]],Combined_Sheet__Major_Only___2[[NPDES ID2]:[ECHO BFR]],28,FALSE)</f>
        <v>-</v>
      </c>
      <c r="AZ1247" t="str">
        <f>VLOOKUP(Sheet1[[#This Row],[NPDES ID2]],Combined_Sheet__Major_Only___2[[NPDES ID2]:[ECHO BFR]],29,FALSE)</f>
        <v>thickening, preliminaryOps</v>
      </c>
      <c r="BA1247">
        <f>VLOOKUP(Sheet1[[#This Row],[NPDES ID2]],Combined_Sheet__Major_Only___2[[NPDES ID2]:[ECHO BFR]],17,FALSE)</f>
        <v>13.4809</v>
      </c>
      <c r="BB1247">
        <f>VLOOKUP(Sheet1[[#This Row],[NPDES ID2]],Combined_Sheet__Major_Only___2[[NPDES ID2]:[ECHO BFR]],18,FALSE)</f>
        <v>144.7475</v>
      </c>
      <c r="BC1247" t="str">
        <f>IF(ISNUMBER(SEARCH("aerobic",$AW1247)),"aerobic","")</f>
        <v/>
      </c>
      <c r="BD1247" t="str">
        <f>IF(ISNUMBER(SEARCH("anaer",$AW1247)),"anaer","")</f>
        <v/>
      </c>
      <c r="BE1247" t="str">
        <f>IF(ISNUMBER(SEARCH("thickening",$AZ1247)),"thickening","")</f>
        <v>thickening</v>
      </c>
      <c r="BF1247" s="3" t="str">
        <f>IF(ISNUMBER(SEARCH("airDry",$AW1247)),"airDry","")</f>
        <v/>
      </c>
      <c r="BG1247" s="3" t="str">
        <f>IF(ISNUMBER(SEARCH("heatDry",$AY1247)),"heatDry","")</f>
        <v/>
      </c>
      <c r="BH1247" s="3" t="str">
        <f>IF(AND(ISNUMBER(SEARCH("aerobic",$AW1247)),ISNUMBER(SEARCH("anaer",$AW1247))),"Combined Aer and Anaer.","")</f>
        <v/>
      </c>
    </row>
    <row r="1248" spans="1:60" x14ac:dyDescent="0.3">
      <c r="A1248" s="4">
        <v>1246</v>
      </c>
      <c r="B1248" t="s">
        <v>5954</v>
      </c>
      <c r="C1248">
        <v>214</v>
      </c>
      <c r="D1248">
        <v>591.88919981751962</v>
      </c>
      <c r="E1248">
        <v>594.29740770514275</v>
      </c>
      <c r="F1248">
        <v>438.68971176876443</v>
      </c>
      <c r="G1248">
        <v>748.55855966785111</v>
      </c>
      <c r="H1248">
        <v>-77.07232259882565</v>
      </c>
      <c r="I1248">
        <v>-78.32985992677591</v>
      </c>
      <c r="J1248">
        <v>-91.189290469172789</v>
      </c>
      <c r="K1248">
        <v>-61.824378158596282</v>
      </c>
      <c r="L1248">
        <v>135.57384822374399</v>
      </c>
      <c r="M1248">
        <v>134.95283597528609</v>
      </c>
      <c r="N1248">
        <v>132.70300402733591</v>
      </c>
      <c r="O1248">
        <v>140.30398339803449</v>
      </c>
      <c r="P1248">
        <v>5.0528587823074469</v>
      </c>
      <c r="Q1248">
        <v>5.1049383640557604</v>
      </c>
      <c r="R1248">
        <v>4.1302661900111346</v>
      </c>
      <c r="S1248">
        <v>5.7904180581757601</v>
      </c>
      <c r="T1248">
        <v>73.006022934603877</v>
      </c>
      <c r="U1248">
        <v>73.005907429088055</v>
      </c>
      <c r="V1248">
        <v>72.956452505086006</v>
      </c>
      <c r="W1248">
        <v>73.055117587802627</v>
      </c>
      <c r="X1248">
        <v>5187.3849978784001</v>
      </c>
      <c r="Y1248">
        <v>5207.3572814690442</v>
      </c>
      <c r="Z1248">
        <v>5014.1391490016704</v>
      </c>
      <c r="AA1248">
        <v>5297.8678473730479</v>
      </c>
      <c r="AB1248">
        <v>921.75814115985088</v>
      </c>
      <c r="AC1248">
        <v>914.0442492289875</v>
      </c>
      <c r="AD1248">
        <v>782.84997022263053</v>
      </c>
      <c r="AE1248">
        <v>1097.4436238018691</v>
      </c>
      <c r="AF1248">
        <v>62.085956078650248</v>
      </c>
      <c r="AG1248">
        <v>61.801491495579469</v>
      </c>
      <c r="AH1248">
        <v>60.771652450906053</v>
      </c>
      <c r="AI1248">
        <v>64.251501495354745</v>
      </c>
      <c r="AJ1248">
        <v>0.53488124506295265</v>
      </c>
      <c r="AK1248">
        <v>0.53488120518341353</v>
      </c>
      <c r="AL1248">
        <v>0.5348756193342471</v>
      </c>
      <c r="AM1248">
        <v>0.53488689416197355</v>
      </c>
      <c r="AN1248">
        <v>0.96621775822617773</v>
      </c>
      <c r="AO1248">
        <v>0.96621775822617784</v>
      </c>
      <c r="AP1248">
        <v>0.96621775822617784</v>
      </c>
      <c r="AQ1248">
        <v>0.96621775822617784</v>
      </c>
      <c r="AR1248">
        <v>13.558192131492831</v>
      </c>
      <c r="AS1248">
        <v>13.558192131492831</v>
      </c>
      <c r="AT1248">
        <v>13.558192131492831</v>
      </c>
      <c r="AU1248">
        <v>13.558192131492831</v>
      </c>
      <c r="AV1248" t="str">
        <f>VLOOKUP(Sheet1[[#This Row],[NPDES ID2]],Combined_Sheet__Major_Only___2[[NPDES ID2]:[ECHO BFR]],3,FALSE)</f>
        <v>MN</v>
      </c>
      <c r="AW1248" t="s">
        <v>41</v>
      </c>
      <c r="AX1248" t="str">
        <f>VLOOKUP(Sheet1[[#This Row],[NPDES ID2]],Combined_Sheet__Major_Only___2[[NPDES ID2]:[ECHO BFR]],27,FALSE)</f>
        <v>methaneBioCaptureRecover, tempSludgeStore</v>
      </c>
      <c r="AY1248" t="str">
        <f>VLOOKUP(Sheet1[[#This Row],[NPDES ID2]],Combined_Sheet__Major_Only___2[[NPDES ID2]:[ECHO BFR]],28,FALSE)</f>
        <v>-</v>
      </c>
      <c r="AZ1248" t="str">
        <f>VLOOKUP(Sheet1[[#This Row],[NPDES ID2]],Combined_Sheet__Major_Only___2[[NPDES ID2]:[ECHO BFR]],29,FALSE)</f>
        <v>thickening, preliminaryOps</v>
      </c>
      <c r="BA1248">
        <f>VLOOKUP(Sheet1[[#This Row],[NPDES ID2]],Combined_Sheet__Major_Only___2[[NPDES ID2]:[ECHO BFR]],17,FALSE)</f>
        <v>47.501069999999999</v>
      </c>
      <c r="BB1248">
        <f>VLOOKUP(Sheet1[[#This Row],[NPDES ID2]],Combined_Sheet__Major_Only___2[[NPDES ID2]:[ECHO BFR]],18,FALSE)</f>
        <v>-92.552940000000007</v>
      </c>
      <c r="BC1248" t="str">
        <f>IF(ISNUMBER(SEARCH("aerobic",$AW1248)),"aerobic","")</f>
        <v>aerobic</v>
      </c>
      <c r="BD1248" t="str">
        <f>IF(ISNUMBER(SEARCH("anaer",$AW1248)),"anaer","")</f>
        <v/>
      </c>
      <c r="BE1248" t="str">
        <f>IF(ISNUMBER(SEARCH("thickening",$AZ1248)),"thickening","")</f>
        <v>thickening</v>
      </c>
      <c r="BF1248" s="2" t="str">
        <f>IF(ISNUMBER(SEARCH("airDry",$AW1248)),"airDry","")</f>
        <v/>
      </c>
      <c r="BG1248" s="2" t="str">
        <f>IF(ISNUMBER(SEARCH("heatDry",$AY1248)),"heatDry","")</f>
        <v/>
      </c>
      <c r="BH1248" s="2" t="str">
        <f>IF(AND(ISNUMBER(SEARCH("aerobic",$AW1248)),ISNUMBER(SEARCH("anaer",$AW1248))),"Combined Aer and Anaer.","")</f>
        <v/>
      </c>
    </row>
    <row r="1249" spans="1:60" x14ac:dyDescent="0.3">
      <c r="A1249" s="4">
        <v>1247</v>
      </c>
      <c r="B1249" t="s">
        <v>5958</v>
      </c>
      <c r="C1249">
        <v>213.21</v>
      </c>
      <c r="D1249">
        <v>585.20194363446421</v>
      </c>
      <c r="E1249">
        <v>587.24319400280058</v>
      </c>
      <c r="F1249">
        <v>433.6187229735508</v>
      </c>
      <c r="G1249">
        <v>739.71875686635349</v>
      </c>
      <c r="H1249">
        <v>-77.021340917859831</v>
      </c>
      <c r="I1249">
        <v>-78.297608678187004</v>
      </c>
      <c r="J1249">
        <v>-91.348312813527357</v>
      </c>
      <c r="K1249">
        <v>-61.509959703252143</v>
      </c>
      <c r="L1249">
        <v>137.01511657002081</v>
      </c>
      <c r="M1249">
        <v>136.4108639548393</v>
      </c>
      <c r="N1249">
        <v>134.22197176401161</v>
      </c>
      <c r="O1249">
        <v>141.6171704881134</v>
      </c>
      <c r="P1249">
        <v>5.0306335594215552</v>
      </c>
      <c r="Q1249">
        <v>5.0826728443093891</v>
      </c>
      <c r="R1249">
        <v>4.1017550369144358</v>
      </c>
      <c r="S1249">
        <v>5.7595324569227362</v>
      </c>
      <c r="T1249">
        <v>3.9217049484305111</v>
      </c>
      <c r="U1249">
        <v>3.9216960585874281</v>
      </c>
      <c r="V1249">
        <v>3.9178897770349601</v>
      </c>
      <c r="W1249">
        <v>3.925483501862066</v>
      </c>
      <c r="X1249">
        <v>274.69812719057722</v>
      </c>
      <c r="Y1249">
        <v>275.67869345853001</v>
      </c>
      <c r="Z1249">
        <v>265.93911247799463</v>
      </c>
      <c r="AA1249">
        <v>280.32436730913997</v>
      </c>
      <c r="AB1249">
        <v>46.526907037408883</v>
      </c>
      <c r="AC1249">
        <v>46.185684424282627</v>
      </c>
      <c r="AD1249">
        <v>39.822434517296728</v>
      </c>
      <c r="AE1249">
        <v>54.953299651679593</v>
      </c>
      <c r="AF1249">
        <v>62.978066747027917</v>
      </c>
      <c r="AG1249">
        <v>62.700292809087571</v>
      </c>
      <c r="AH1249">
        <v>61.694399814498652</v>
      </c>
      <c r="AI1249">
        <v>65.093086046820446</v>
      </c>
      <c r="AJ1249">
        <v>0.54577712797125599</v>
      </c>
      <c r="AK1249">
        <v>0.54577710952051994</v>
      </c>
      <c r="AL1249">
        <v>0.54577452426178819</v>
      </c>
      <c r="AM1249">
        <v>0.54577974247956762</v>
      </c>
      <c r="AN1249">
        <v>0.66071195988382481</v>
      </c>
      <c r="AO1249">
        <v>0.6607119598838247</v>
      </c>
      <c r="AP1249">
        <v>0.6607119598838247</v>
      </c>
      <c r="AQ1249">
        <v>0.6607119598838247</v>
      </c>
      <c r="AR1249">
        <v>14.143136860987729</v>
      </c>
      <c r="AS1249">
        <v>14.143136860987729</v>
      </c>
      <c r="AT1249">
        <v>14.143136860987729</v>
      </c>
      <c r="AU1249">
        <v>14.143136860987729</v>
      </c>
      <c r="AV1249" t="str">
        <f>VLOOKUP(Sheet1[[#This Row],[NPDES ID2]],Combined_Sheet__Major_Only___2[[NPDES ID2]:[ECHO BFR]],3,FALSE)</f>
        <v>IL</v>
      </c>
      <c r="AW1249" t="s">
        <v>118</v>
      </c>
      <c r="AX1249" t="str">
        <f>VLOOKUP(Sheet1[[#This Row],[NPDES ID2]],Combined_Sheet__Major_Only___2[[NPDES ID2]:[ECHO BFR]],27,FALSE)</f>
        <v>-</v>
      </c>
      <c r="AY1249" t="str">
        <f>VLOOKUP(Sheet1[[#This Row],[NPDES ID2]],Combined_Sheet__Major_Only___2[[NPDES ID2]:[ECHO BFR]],28,FALSE)</f>
        <v>-</v>
      </c>
      <c r="AZ1249" t="str">
        <f>VLOOKUP(Sheet1[[#This Row],[NPDES ID2]],Combined_Sheet__Major_Only___2[[NPDES ID2]:[ECHO BFR]],29,FALSE)</f>
        <v>thickening</v>
      </c>
      <c r="BA1249">
        <f>VLOOKUP(Sheet1[[#This Row],[NPDES ID2]],Combined_Sheet__Major_Only___2[[NPDES ID2]:[ECHO BFR]],17,FALSE)</f>
        <v>41.964677999999999</v>
      </c>
      <c r="BB1249">
        <f>VLOOKUP(Sheet1[[#This Row],[NPDES ID2]],Combined_Sheet__Major_Only___2[[NPDES ID2]:[ECHO BFR]],18,FALSE)</f>
        <v>-87.986618000000007</v>
      </c>
      <c r="BC1249" t="str">
        <f>IF(ISNUMBER(SEARCH("aerobic",$AW1249)),"aerobic","")</f>
        <v>aerobic</v>
      </c>
      <c r="BD1249" t="str">
        <f>IF(ISNUMBER(SEARCH("anaer",$AW1249)),"anaer","")</f>
        <v/>
      </c>
      <c r="BE1249" t="str">
        <f>IF(ISNUMBER(SEARCH("thickening",$AZ1249)),"thickening","")</f>
        <v>thickening</v>
      </c>
      <c r="BF1249" s="3" t="str">
        <f>IF(ISNUMBER(SEARCH("airDry",$AW1249)),"airDry","")</f>
        <v>airDry</v>
      </c>
      <c r="BG1249" s="3" t="str">
        <f>IF(ISNUMBER(SEARCH("heatDry",$AY1249)),"heatDry","")</f>
        <v/>
      </c>
      <c r="BH1249" s="3" t="str">
        <f>IF(AND(ISNUMBER(SEARCH("aerobic",$AW1249)),ISNUMBER(SEARCH("anaer",$AW1249))),"Combined Aer and Anaer.","")</f>
        <v/>
      </c>
    </row>
    <row r="1250" spans="1:60" x14ac:dyDescent="0.3">
      <c r="A1250" s="4">
        <v>1248</v>
      </c>
      <c r="B1250" t="s">
        <v>5963</v>
      </c>
      <c r="C1250">
        <v>213</v>
      </c>
      <c r="D1250">
        <v>790.36867589253688</v>
      </c>
      <c r="E1250">
        <v>795.26693633738296</v>
      </c>
      <c r="F1250">
        <v>582.46397743507362</v>
      </c>
      <c r="G1250">
        <v>1017.351076630265</v>
      </c>
      <c r="H1250">
        <v>-78.19289713501675</v>
      </c>
      <c r="I1250">
        <v>-77.517676767998694</v>
      </c>
      <c r="J1250">
        <v>-90.221913181825514</v>
      </c>
      <c r="K1250">
        <v>-67.249401634301449</v>
      </c>
      <c r="L1250">
        <v>101.51366427098429</v>
      </c>
      <c r="M1250">
        <v>100.6468231045942</v>
      </c>
      <c r="N1250">
        <v>97.506133671071467</v>
      </c>
      <c r="O1250">
        <v>108.1167309803688</v>
      </c>
      <c r="P1250">
        <v>5.0838343597769811</v>
      </c>
      <c r="Q1250">
        <v>5.0505632215591616</v>
      </c>
      <c r="R1250">
        <v>4.4104556036433538</v>
      </c>
      <c r="S1250">
        <v>5.7811532216391681</v>
      </c>
      <c r="T1250">
        <v>182.4880761836838</v>
      </c>
      <c r="U1250">
        <v>182.48779171793069</v>
      </c>
      <c r="V1250">
        <v>182.36599465827331</v>
      </c>
      <c r="W1250">
        <v>182.60898597224721</v>
      </c>
      <c r="X1250">
        <v>17249.742726327491</v>
      </c>
      <c r="Y1250">
        <v>17371.354175423519</v>
      </c>
      <c r="Z1250">
        <v>16188.66313319684</v>
      </c>
      <c r="AA1250">
        <v>17938.831595711021</v>
      </c>
      <c r="AB1250">
        <v>4626.5233400145526</v>
      </c>
      <c r="AC1250">
        <v>4485.2880414163901</v>
      </c>
      <c r="AD1250">
        <v>3594.6689339873769</v>
      </c>
      <c r="AE1250">
        <v>6265.3626365173386</v>
      </c>
      <c r="AF1250">
        <v>46.706946703764743</v>
      </c>
      <c r="AG1250">
        <v>46.307998268771598</v>
      </c>
      <c r="AH1250">
        <v>44.863660853528913</v>
      </c>
      <c r="AI1250">
        <v>49.744076551498161</v>
      </c>
      <c r="AJ1250">
        <v>0.3476867774027238</v>
      </c>
      <c r="AK1250">
        <v>0.34768672447567239</v>
      </c>
      <c r="AL1250">
        <v>0.34767931599854418</v>
      </c>
      <c r="AM1250">
        <v>0.34769426989814328</v>
      </c>
      <c r="AN1250">
        <v>0.98608047746534522</v>
      </c>
      <c r="AO1250">
        <v>0.98608047746534522</v>
      </c>
      <c r="AP1250">
        <v>0.98608047746534522</v>
      </c>
      <c r="AQ1250">
        <v>0.98608047746534522</v>
      </c>
      <c r="AR1250">
        <v>8.2274616619418115</v>
      </c>
      <c r="AS1250">
        <v>8.2274616619418097</v>
      </c>
      <c r="AT1250">
        <v>8.2274616619418097</v>
      </c>
      <c r="AU1250">
        <v>8.2274616619418097</v>
      </c>
      <c r="AV1250" t="str">
        <f>VLOOKUP(Sheet1[[#This Row],[NPDES ID2]],Combined_Sheet__Major_Only___2[[NPDES ID2]:[ECHO BFR]],3,FALSE)</f>
        <v>TN</v>
      </c>
      <c r="AW1250" t="s">
        <v>38</v>
      </c>
      <c r="AX1250" t="str">
        <f>VLOOKUP(Sheet1[[#This Row],[NPDES ID2]],Combined_Sheet__Major_Only___2[[NPDES ID2]:[ECHO BFR]],27,FALSE)</f>
        <v/>
      </c>
      <c r="AY1250" t="str">
        <f>VLOOKUP(Sheet1[[#This Row],[NPDES ID2]],Combined_Sheet__Major_Only___2[[NPDES ID2]:[ECHO BFR]],28,FALSE)</f>
        <v/>
      </c>
      <c r="AZ1250" t="str">
        <f>VLOOKUP(Sheet1[[#This Row],[NPDES ID2]],Combined_Sheet__Major_Only___2[[NPDES ID2]:[ECHO BFR]],29,FALSE)</f>
        <v/>
      </c>
      <c r="BA1250">
        <f>VLOOKUP(Sheet1[[#This Row],[NPDES ID2]],Combined_Sheet__Major_Only___2[[NPDES ID2]:[ECHO BFR]],17,FALSE)</f>
        <v>35.611742</v>
      </c>
      <c r="BB1250">
        <f>VLOOKUP(Sheet1[[#This Row],[NPDES ID2]],Combined_Sheet__Major_Only___2[[NPDES ID2]:[ECHO BFR]],18,FALSE)</f>
        <v>-84.458539000000002</v>
      </c>
      <c r="BC1250" t="str">
        <f>IF(ISNUMBER(SEARCH("aerobic",$AW1250)),"aerobic","")</f>
        <v/>
      </c>
      <c r="BD1250" t="str">
        <f>IF(ISNUMBER(SEARCH("anaer",$AW1250)),"anaer","")</f>
        <v/>
      </c>
      <c r="BE1250" t="str">
        <f>IF(ISNUMBER(SEARCH("thickening",$AZ1250)),"thickening","")</f>
        <v/>
      </c>
      <c r="BF1250" s="2" t="str">
        <f>IF(ISNUMBER(SEARCH("airDry",$AW1250)),"airDry","")</f>
        <v/>
      </c>
      <c r="BG1250" s="2" t="str">
        <f>IF(ISNUMBER(SEARCH("heatDry",$AY1250)),"heatDry","")</f>
        <v/>
      </c>
      <c r="BH1250" s="2" t="str">
        <f>IF(AND(ISNUMBER(SEARCH("aerobic",$AW1250)),ISNUMBER(SEARCH("anaer",$AW1250))),"Combined Aer and Anaer.","")</f>
        <v/>
      </c>
    </row>
    <row r="1251" spans="1:60" x14ac:dyDescent="0.3">
      <c r="A1251" s="4">
        <v>1249</v>
      </c>
      <c r="B1251" t="s">
        <v>5968</v>
      </c>
      <c r="C1251">
        <v>212.7</v>
      </c>
      <c r="D1251">
        <v>574.85551909445917</v>
      </c>
      <c r="E1251">
        <v>576.4044960725372</v>
      </c>
      <c r="F1251">
        <v>425.88600689548122</v>
      </c>
      <c r="G1251">
        <v>726.00986399767339</v>
      </c>
      <c r="H1251">
        <v>-76.901447203513484</v>
      </c>
      <c r="I1251">
        <v>-78.075413466477954</v>
      </c>
      <c r="J1251">
        <v>-91.137674918826619</v>
      </c>
      <c r="K1251">
        <v>-60.925964302772918</v>
      </c>
      <c r="L1251">
        <v>139.40796702059669</v>
      </c>
      <c r="M1251">
        <v>138.82550459848329</v>
      </c>
      <c r="N1251">
        <v>136.71541214892079</v>
      </c>
      <c r="O1251">
        <v>143.84432278151991</v>
      </c>
      <c r="P1251">
        <v>5.0134771124729021</v>
      </c>
      <c r="Q1251">
        <v>5.0719145841594493</v>
      </c>
      <c r="R1251">
        <v>4.0732112567605254</v>
      </c>
      <c r="S1251">
        <v>5.7383244795937722</v>
      </c>
      <c r="T1251">
        <v>46.833893185381797</v>
      </c>
      <c r="U1251">
        <v>46.833818070497337</v>
      </c>
      <c r="V1251">
        <v>46.80165682801222</v>
      </c>
      <c r="W1251">
        <v>46.865820138624777</v>
      </c>
      <c r="X1251">
        <v>3216.3904210254509</v>
      </c>
      <c r="Y1251">
        <v>3227.6604555117929</v>
      </c>
      <c r="Z1251">
        <v>3118.407058485072</v>
      </c>
      <c r="AA1251">
        <v>3278.8254813009562</v>
      </c>
      <c r="AB1251">
        <v>534.81761114481367</v>
      </c>
      <c r="AC1251">
        <v>530.94097735562377</v>
      </c>
      <c r="AD1251">
        <v>459.2464221389211</v>
      </c>
      <c r="AE1251">
        <v>629.81923547222959</v>
      </c>
      <c r="AF1251">
        <v>64.231796048593822</v>
      </c>
      <c r="AG1251">
        <v>63.963371657288597</v>
      </c>
      <c r="AH1251">
        <v>62.991520734370752</v>
      </c>
      <c r="AI1251">
        <v>66.275353010466816</v>
      </c>
      <c r="AJ1251">
        <v>0.56109507198220365</v>
      </c>
      <c r="AK1251">
        <v>0.56109504040403935</v>
      </c>
      <c r="AL1251">
        <v>0.56109061662145343</v>
      </c>
      <c r="AM1251">
        <v>0.56109954583795751</v>
      </c>
      <c r="AN1251">
        <v>0.94872757525854479</v>
      </c>
      <c r="AO1251">
        <v>0.9487275752585449</v>
      </c>
      <c r="AP1251">
        <v>0.9487275752585449</v>
      </c>
      <c r="AQ1251">
        <v>0.9487275752585449</v>
      </c>
      <c r="AR1251">
        <v>14.583141782124709</v>
      </c>
      <c r="AS1251">
        <v>14.583141782124709</v>
      </c>
      <c r="AT1251">
        <v>14.583141782124709</v>
      </c>
      <c r="AU1251">
        <v>14.583141782124709</v>
      </c>
      <c r="AV1251" t="str">
        <f>VLOOKUP(Sheet1[[#This Row],[NPDES ID2]],Combined_Sheet__Major_Only___2[[NPDES ID2]:[ECHO BFR]],3,FALSE)</f>
        <v>GA</v>
      </c>
      <c r="AW1251" t="s">
        <v>41</v>
      </c>
      <c r="AX1251" t="str">
        <f>VLOOKUP(Sheet1[[#This Row],[NPDES ID2]],Combined_Sheet__Major_Only___2[[NPDES ID2]:[ECHO BFR]],27,FALSE)</f>
        <v>-</v>
      </c>
      <c r="AY1251" t="str">
        <f>VLOOKUP(Sheet1[[#This Row],[NPDES ID2]],Combined_Sheet__Major_Only___2[[NPDES ID2]:[ECHO BFR]],28,FALSE)</f>
        <v>-</v>
      </c>
      <c r="AZ1251" t="str">
        <f>VLOOKUP(Sheet1[[#This Row],[NPDES ID2]],Combined_Sheet__Major_Only___2[[NPDES ID2]:[ECHO BFR]],29,FALSE)</f>
        <v>thickening</v>
      </c>
      <c r="BA1251">
        <f>VLOOKUP(Sheet1[[#This Row],[NPDES ID2]],Combined_Sheet__Major_Only___2[[NPDES ID2]:[ECHO BFR]],17,FALSE)</f>
        <v>33.480274999999999</v>
      </c>
      <c r="BB1251">
        <f>VLOOKUP(Sheet1[[#This Row],[NPDES ID2]],Combined_Sheet__Major_Only___2[[NPDES ID2]:[ECHO BFR]],18,FALSE)</f>
        <v>-84.130223000000001</v>
      </c>
      <c r="BC1251" t="str">
        <f>IF(ISNUMBER(SEARCH("aerobic",$AW1251)),"aerobic","")</f>
        <v>aerobic</v>
      </c>
      <c r="BD1251" t="str">
        <f>IF(ISNUMBER(SEARCH("anaer",$AW1251)),"anaer","")</f>
        <v/>
      </c>
      <c r="BE1251" t="str">
        <f>IF(ISNUMBER(SEARCH("thickening",$AZ1251)),"thickening","")</f>
        <v>thickening</v>
      </c>
      <c r="BF1251" s="3" t="str">
        <f>IF(ISNUMBER(SEARCH("airDry",$AW1251)),"airDry","")</f>
        <v/>
      </c>
      <c r="BG1251" s="3" t="str">
        <f>IF(ISNUMBER(SEARCH("heatDry",$AY1251)),"heatDry","")</f>
        <v/>
      </c>
      <c r="BH1251" s="3" t="str">
        <f>IF(AND(ISNUMBER(SEARCH("aerobic",$AW1251)),ISNUMBER(SEARCH("anaer",$AW1251))),"Combined Aer and Anaer.","")</f>
        <v/>
      </c>
    </row>
    <row r="1252" spans="1:60" x14ac:dyDescent="0.3">
      <c r="A1252" s="4">
        <v>1250</v>
      </c>
      <c r="B1252" t="s">
        <v>5972</v>
      </c>
      <c r="C1252">
        <v>212.05</v>
      </c>
      <c r="D1252">
        <v>560.85678111349898</v>
      </c>
      <c r="E1252">
        <v>561.77080983055089</v>
      </c>
      <c r="F1252">
        <v>415.4322412444215</v>
      </c>
      <c r="G1252">
        <v>707.49827728646414</v>
      </c>
      <c r="H1252">
        <v>-76.743912575441144</v>
      </c>
      <c r="I1252">
        <v>-78.060743397730235</v>
      </c>
      <c r="J1252">
        <v>-90.821153349932828</v>
      </c>
      <c r="K1252">
        <v>-60.133617717243062</v>
      </c>
      <c r="L1252">
        <v>142.79202858586319</v>
      </c>
      <c r="M1252">
        <v>142.23983367956171</v>
      </c>
      <c r="N1252">
        <v>140.23931730223001</v>
      </c>
      <c r="O1252">
        <v>146.99799258375359</v>
      </c>
      <c r="P1252">
        <v>4.9909067938890139</v>
      </c>
      <c r="Q1252">
        <v>5.0533226822449926</v>
      </c>
      <c r="R1252">
        <v>4.0300086991452657</v>
      </c>
      <c r="S1252">
        <v>5.7460775911176407</v>
      </c>
      <c r="T1252">
        <v>64.27370133435403</v>
      </c>
      <c r="U1252">
        <v>64.273599305157717</v>
      </c>
      <c r="V1252">
        <v>64.229914411722746</v>
      </c>
      <c r="W1252">
        <v>64.317067990687917</v>
      </c>
      <c r="X1252">
        <v>4296.1521504988268</v>
      </c>
      <c r="Y1252">
        <v>4310.0725048797549</v>
      </c>
      <c r="Z1252">
        <v>4174.986143985544</v>
      </c>
      <c r="AA1252">
        <v>4373.2984558252992</v>
      </c>
      <c r="AB1252">
        <v>768.16765922127831</v>
      </c>
      <c r="AC1252">
        <v>762.01795974146307</v>
      </c>
      <c r="AD1252">
        <v>652.57809718747797</v>
      </c>
      <c r="AE1252">
        <v>916.22018305717791</v>
      </c>
      <c r="AF1252">
        <v>65.992769475646497</v>
      </c>
      <c r="AG1252">
        <v>65.73749830101228</v>
      </c>
      <c r="AH1252">
        <v>64.813386608256138</v>
      </c>
      <c r="AI1252">
        <v>67.936016018349562</v>
      </c>
      <c r="AJ1252">
        <v>0.58262066563233084</v>
      </c>
      <c r="AK1252">
        <v>0.5826206268834706</v>
      </c>
      <c r="AL1252">
        <v>0.58261519903308889</v>
      </c>
      <c r="AM1252">
        <v>0.58262615493360126</v>
      </c>
      <c r="AN1252">
        <v>0.96187900013340755</v>
      </c>
      <c r="AO1252">
        <v>0.96187900013340755</v>
      </c>
      <c r="AP1252">
        <v>0.96187900013340755</v>
      </c>
      <c r="AQ1252">
        <v>0.96187900013340755</v>
      </c>
      <c r="AR1252">
        <v>14.359863539526019</v>
      </c>
      <c r="AS1252">
        <v>14.359863539526019</v>
      </c>
      <c r="AT1252">
        <v>14.359863539526019</v>
      </c>
      <c r="AU1252">
        <v>14.359863539526019</v>
      </c>
      <c r="AV1252" t="str">
        <f>VLOOKUP(Sheet1[[#This Row],[NPDES ID2]],Combined_Sheet__Major_Only___2[[NPDES ID2]:[ECHO BFR]],3,FALSE)</f>
        <v>TX</v>
      </c>
      <c r="AW1252" t="s">
        <v>41</v>
      </c>
      <c r="AX1252" t="str">
        <f>VLOOKUP(Sheet1[[#This Row],[NPDES ID2]],Combined_Sheet__Major_Only___2[[NPDES ID2]:[ECHO BFR]],27,FALSE)</f>
        <v>-</v>
      </c>
      <c r="AY1252" t="str">
        <f>VLOOKUP(Sheet1[[#This Row],[NPDES ID2]],Combined_Sheet__Major_Only___2[[NPDES ID2]:[ECHO BFR]],28,FALSE)</f>
        <v>-</v>
      </c>
      <c r="AZ1252" t="str">
        <f>VLOOKUP(Sheet1[[#This Row],[NPDES ID2]],Combined_Sheet__Major_Only___2[[NPDES ID2]:[ECHO BFR]],29,FALSE)</f>
        <v>thickening</v>
      </c>
      <c r="BA1252">
        <f>VLOOKUP(Sheet1[[#This Row],[NPDES ID2]],Combined_Sheet__Major_Only___2[[NPDES ID2]:[ECHO BFR]],17,FALSE)</f>
        <v>29.758168999999999</v>
      </c>
      <c r="BB1252">
        <f>VLOOKUP(Sheet1[[#This Row],[NPDES ID2]],Combined_Sheet__Major_Only___2[[NPDES ID2]:[ECHO BFR]],18,FALSE)</f>
        <v>-94.926222999999993</v>
      </c>
      <c r="BC1252" t="str">
        <f>IF(ISNUMBER(SEARCH("aerobic",$AW1252)),"aerobic","")</f>
        <v>aerobic</v>
      </c>
      <c r="BD1252" t="str">
        <f>IF(ISNUMBER(SEARCH("anaer",$AW1252)),"anaer","")</f>
        <v/>
      </c>
      <c r="BE1252" t="str">
        <f>IF(ISNUMBER(SEARCH("thickening",$AZ1252)),"thickening","")</f>
        <v>thickening</v>
      </c>
      <c r="BF1252" s="2" t="str">
        <f>IF(ISNUMBER(SEARCH("airDry",$AW1252)),"airDry","")</f>
        <v/>
      </c>
      <c r="BG1252" s="2" t="str">
        <f>IF(ISNUMBER(SEARCH("heatDry",$AY1252)),"heatDry","")</f>
        <v/>
      </c>
      <c r="BH1252" s="2" t="str">
        <f>IF(AND(ISNUMBER(SEARCH("aerobic",$AW1252)),ISNUMBER(SEARCH("anaer",$AW1252))),"Combined Aer and Anaer.","")</f>
        <v/>
      </c>
    </row>
    <row r="1253" spans="1:60" x14ac:dyDescent="0.3">
      <c r="A1253" s="4">
        <v>1251</v>
      </c>
      <c r="B1253" t="s">
        <v>5976</v>
      </c>
      <c r="C1253">
        <v>211.96</v>
      </c>
      <c r="D1253">
        <v>585.66984246426512</v>
      </c>
      <c r="E1253">
        <v>587.62683940633997</v>
      </c>
      <c r="F1253">
        <v>433.76981938207177</v>
      </c>
      <c r="G1253">
        <v>740.43595463899157</v>
      </c>
      <c r="H1253">
        <v>-76.975641071008312</v>
      </c>
      <c r="I1253">
        <v>-78.258833862852072</v>
      </c>
      <c r="J1253">
        <v>-91.289418550635503</v>
      </c>
      <c r="K1253">
        <v>-61.348471029431508</v>
      </c>
      <c r="L1253">
        <v>136.7395894494353</v>
      </c>
      <c r="M1253">
        <v>136.14285775325271</v>
      </c>
      <c r="N1253">
        <v>133.9809673085941</v>
      </c>
      <c r="O1253">
        <v>141.28482850761529</v>
      </c>
      <c r="P1253">
        <v>5.0001190127864454</v>
      </c>
      <c r="Q1253">
        <v>5.0528080612954627</v>
      </c>
      <c r="R1253">
        <v>4.0740214773933294</v>
      </c>
      <c r="S1253">
        <v>5.7231614614344846</v>
      </c>
      <c r="T1253">
        <v>84.860965865436427</v>
      </c>
      <c r="U1253">
        <v>84.860832064557002</v>
      </c>
      <c r="V1253">
        <v>84.80354378463737</v>
      </c>
      <c r="W1253">
        <v>84.917836809872412</v>
      </c>
      <c r="X1253">
        <v>5921.1591375759008</v>
      </c>
      <c r="Y1253">
        <v>5942.8776920050159</v>
      </c>
      <c r="Z1253">
        <v>5732.7011942243598</v>
      </c>
      <c r="AA1253">
        <v>6041.2613162520129</v>
      </c>
      <c r="AB1253">
        <v>929.02062518155003</v>
      </c>
      <c r="AC1253">
        <v>923.24244300770829</v>
      </c>
      <c r="AD1253">
        <v>804.30164097675913</v>
      </c>
      <c r="AE1253">
        <v>1083.742730164912</v>
      </c>
      <c r="AF1253">
        <v>63.222506179011127</v>
      </c>
      <c r="AG1253">
        <v>62.946527554233057</v>
      </c>
      <c r="AH1253">
        <v>61.947452956824748</v>
      </c>
      <c r="AI1253">
        <v>65.32338698267364</v>
      </c>
      <c r="AJ1253">
        <v>0.54876317593156987</v>
      </c>
      <c r="AK1253">
        <v>0.54876313403409993</v>
      </c>
      <c r="AL1253">
        <v>0.54875726562706895</v>
      </c>
      <c r="AM1253">
        <v>0.54876911079030644</v>
      </c>
      <c r="AN1253">
        <v>0.97073902102792275</v>
      </c>
      <c r="AO1253">
        <v>0.97073902102792298</v>
      </c>
      <c r="AP1253">
        <v>0.97073902102792298</v>
      </c>
      <c r="AQ1253">
        <v>0.97073902102792298</v>
      </c>
      <c r="AR1253">
        <v>14.864153011139731</v>
      </c>
      <c r="AS1253">
        <v>14.864153011139731</v>
      </c>
      <c r="AT1253">
        <v>14.864153011139731</v>
      </c>
      <c r="AU1253">
        <v>14.864153011139731</v>
      </c>
      <c r="AV1253" t="str">
        <f>VLOOKUP(Sheet1[[#This Row],[NPDES ID2]],Combined_Sheet__Major_Only___2[[NPDES ID2]:[ECHO BFR]],3,FALSE)</f>
        <v>MA</v>
      </c>
      <c r="AW1253" t="s">
        <v>41</v>
      </c>
      <c r="AX1253" t="str">
        <f>VLOOKUP(Sheet1[[#This Row],[NPDES ID2]],Combined_Sheet__Major_Only___2[[NPDES ID2]:[ECHO BFR]],27,FALSE)</f>
        <v>-</v>
      </c>
      <c r="AY1253" t="str">
        <f>VLOOKUP(Sheet1[[#This Row],[NPDES ID2]],Combined_Sheet__Major_Only___2[[NPDES ID2]:[ECHO BFR]],28,FALSE)</f>
        <v>-</v>
      </c>
      <c r="AZ1253" t="str">
        <f>VLOOKUP(Sheet1[[#This Row],[NPDES ID2]],Combined_Sheet__Major_Only___2[[NPDES ID2]:[ECHO BFR]],29,FALSE)</f>
        <v>thickening, preliminaryOps</v>
      </c>
      <c r="BA1253">
        <f>VLOOKUP(Sheet1[[#This Row],[NPDES ID2]],Combined_Sheet__Major_Only___2[[NPDES ID2]:[ECHO BFR]],17,FALSE)</f>
        <v>42.189427999999999</v>
      </c>
      <c r="BB1253">
        <f>VLOOKUP(Sheet1[[#This Row],[NPDES ID2]],Combined_Sheet__Major_Only___2[[NPDES ID2]:[ECHO BFR]],18,FALSE)</f>
        <v>-73.358981999999997</v>
      </c>
      <c r="BC1253" t="str">
        <f>IF(ISNUMBER(SEARCH("aerobic",$AW1253)),"aerobic","")</f>
        <v>aerobic</v>
      </c>
      <c r="BD1253" t="str">
        <f>IF(ISNUMBER(SEARCH("anaer",$AW1253)),"anaer","")</f>
        <v/>
      </c>
      <c r="BE1253" t="str">
        <f>IF(ISNUMBER(SEARCH("thickening",$AZ1253)),"thickening","")</f>
        <v>thickening</v>
      </c>
      <c r="BF1253" s="3" t="str">
        <f>IF(ISNUMBER(SEARCH("airDry",$AW1253)),"airDry","")</f>
        <v/>
      </c>
      <c r="BG1253" s="3" t="str">
        <f>IF(ISNUMBER(SEARCH("heatDry",$AY1253)),"heatDry","")</f>
        <v/>
      </c>
      <c r="BH1253" s="3" t="str">
        <f>IF(AND(ISNUMBER(SEARCH("aerobic",$AW1253)),ISNUMBER(SEARCH("anaer",$AW1253))),"Combined Aer and Anaer.","")</f>
        <v/>
      </c>
    </row>
    <row r="1254" spans="1:60" x14ac:dyDescent="0.3">
      <c r="A1254" s="4">
        <v>1252</v>
      </c>
      <c r="B1254" t="s">
        <v>5981</v>
      </c>
      <c r="C1254">
        <v>211</v>
      </c>
      <c r="D1254">
        <v>584.02701193481062</v>
      </c>
      <c r="E1254">
        <v>585.83164100062686</v>
      </c>
      <c r="F1254">
        <v>432.40538944751972</v>
      </c>
      <c r="G1254">
        <v>738.32411452795282</v>
      </c>
      <c r="H1254">
        <v>-76.935345080526346</v>
      </c>
      <c r="I1254">
        <v>-78.18335309173753</v>
      </c>
      <c r="J1254">
        <v>-91.208983568431279</v>
      </c>
      <c r="K1254">
        <v>-61.156195664823919</v>
      </c>
      <c r="L1254">
        <v>136.9956853210787</v>
      </c>
      <c r="M1254">
        <v>136.40820365936321</v>
      </c>
      <c r="N1254">
        <v>134.27977013255571</v>
      </c>
      <c r="O1254">
        <v>141.4705731066075</v>
      </c>
      <c r="P1254">
        <v>4.9758255359974548</v>
      </c>
      <c r="Q1254">
        <v>5.0305047908019311</v>
      </c>
      <c r="R1254">
        <v>4.0495414445506226</v>
      </c>
      <c r="S1254">
        <v>5.6929302600898657</v>
      </c>
      <c r="T1254">
        <v>92.452602414877347</v>
      </c>
      <c r="U1254">
        <v>92.452456898062081</v>
      </c>
      <c r="V1254">
        <v>92.390152314695399</v>
      </c>
      <c r="W1254">
        <v>92.514453119833505</v>
      </c>
      <c r="X1254">
        <v>6409.5789080600589</v>
      </c>
      <c r="Y1254">
        <v>6432.6807184870258</v>
      </c>
      <c r="Z1254">
        <v>6209.0898923423629</v>
      </c>
      <c r="AA1254">
        <v>6537.3189818360815</v>
      </c>
      <c r="AB1254">
        <v>1236.649477593106</v>
      </c>
      <c r="AC1254">
        <v>1223.8579009018069</v>
      </c>
      <c r="AD1254">
        <v>1036.5067198179599</v>
      </c>
      <c r="AE1254">
        <v>1495.2704419504689</v>
      </c>
      <c r="AF1254">
        <v>63.629189533487803</v>
      </c>
      <c r="AG1254">
        <v>63.356242201140482</v>
      </c>
      <c r="AH1254">
        <v>62.368218389571382</v>
      </c>
      <c r="AI1254">
        <v>65.706880662560664</v>
      </c>
      <c r="AJ1254">
        <v>0.55373170919665415</v>
      </c>
      <c r="AK1254">
        <v>0.55373166201761914</v>
      </c>
      <c r="AL1254">
        <v>0.55372505434299701</v>
      </c>
      <c r="AM1254">
        <v>0.5537383917074431</v>
      </c>
      <c r="AN1254">
        <v>0.97304887303811161</v>
      </c>
      <c r="AO1254">
        <v>0.97304887303811194</v>
      </c>
      <c r="AP1254">
        <v>0.97304887303811194</v>
      </c>
      <c r="AQ1254">
        <v>0.97304887303811194</v>
      </c>
      <c r="AR1254">
        <v>13.262153299946529</v>
      </c>
      <c r="AS1254">
        <v>13.262153299946529</v>
      </c>
      <c r="AT1254">
        <v>13.262153299946529</v>
      </c>
      <c r="AU1254">
        <v>13.262153299946529</v>
      </c>
      <c r="AV1254" t="str">
        <f>VLOOKUP(Sheet1[[#This Row],[NPDES ID2]],Combined_Sheet__Major_Only___2[[NPDES ID2]:[ECHO BFR]],3,FALSE)</f>
        <v>PA</v>
      </c>
      <c r="AW1254" t="s">
        <v>41</v>
      </c>
      <c r="AX1254" t="str">
        <f>VLOOKUP(Sheet1[[#This Row],[NPDES ID2]],Combined_Sheet__Major_Only___2[[NPDES ID2]:[ECHO BFR]],27,FALSE)</f>
        <v>-</v>
      </c>
      <c r="AY1254" t="str">
        <f>VLOOKUP(Sheet1[[#This Row],[NPDES ID2]],Combined_Sheet__Major_Only___2[[NPDES ID2]:[ECHO BFR]],28,FALSE)</f>
        <v>-</v>
      </c>
      <c r="AZ1254" t="str">
        <f>VLOOKUP(Sheet1[[#This Row],[NPDES ID2]],Combined_Sheet__Major_Only___2[[NPDES ID2]:[ECHO BFR]],29,FALSE)</f>
        <v>thickening, preliminaryOps</v>
      </c>
      <c r="BA1254">
        <f>VLOOKUP(Sheet1[[#This Row],[NPDES ID2]],Combined_Sheet__Major_Only___2[[NPDES ID2]:[ECHO BFR]],17,FALSE)</f>
        <v>40.387129999999999</v>
      </c>
      <c r="BB1254">
        <f>VLOOKUP(Sheet1[[#This Row],[NPDES ID2]],Combined_Sheet__Major_Only___2[[NPDES ID2]:[ECHO BFR]],18,FALSE)</f>
        <v>-75.501729999999995</v>
      </c>
      <c r="BC1254" t="str">
        <f>IF(ISNUMBER(SEARCH("aerobic",$AW1254)),"aerobic","")</f>
        <v>aerobic</v>
      </c>
      <c r="BD1254" t="str">
        <f>IF(ISNUMBER(SEARCH("anaer",$AW1254)),"anaer","")</f>
        <v/>
      </c>
      <c r="BE1254" t="str">
        <f>IF(ISNUMBER(SEARCH("thickening",$AZ1254)),"thickening","")</f>
        <v>thickening</v>
      </c>
      <c r="BF1254" s="2" t="str">
        <f>IF(ISNUMBER(SEARCH("airDry",$AW1254)),"airDry","")</f>
        <v/>
      </c>
      <c r="BG1254" s="2" t="str">
        <f>IF(ISNUMBER(SEARCH("heatDry",$AY1254)),"heatDry","")</f>
        <v/>
      </c>
      <c r="BH1254" s="2" t="str">
        <f>IF(AND(ISNUMBER(SEARCH("aerobic",$AW1254)),ISNUMBER(SEARCH("anaer",$AW1254))),"Combined Aer and Anaer.","")</f>
        <v/>
      </c>
    </row>
    <row r="1255" spans="1:60" x14ac:dyDescent="0.3">
      <c r="A1255" s="4">
        <v>1253</v>
      </c>
      <c r="B1255" t="s">
        <v>5986</v>
      </c>
      <c r="C1255">
        <v>210</v>
      </c>
      <c r="D1255">
        <v>631.40306741670054</v>
      </c>
      <c r="E1255">
        <v>635.32254144807439</v>
      </c>
      <c r="F1255">
        <v>467.24882993927702</v>
      </c>
      <c r="G1255">
        <v>801.63062610690622</v>
      </c>
      <c r="H1255">
        <v>-77.328170697485135</v>
      </c>
      <c r="I1255">
        <v>-78.359628844862016</v>
      </c>
      <c r="J1255">
        <v>-90.801578733256818</v>
      </c>
      <c r="K1255">
        <v>-62.647133231162847</v>
      </c>
      <c r="L1255">
        <v>126.61167172596321</v>
      </c>
      <c r="M1255">
        <v>125.95428205354131</v>
      </c>
      <c r="N1255">
        <v>123.5727615770009</v>
      </c>
      <c r="O1255">
        <v>131.61869306992031</v>
      </c>
      <c r="P1255">
        <v>4.9701134029831202</v>
      </c>
      <c r="Q1255">
        <v>5.0129778253830697</v>
      </c>
      <c r="R1255">
        <v>4.1065216510992224</v>
      </c>
      <c r="S1255">
        <v>5.7170991798957944</v>
      </c>
      <c r="T1255">
        <v>51.622008107222833</v>
      </c>
      <c r="U1255">
        <v>51.62192560298999</v>
      </c>
      <c r="V1255">
        <v>51.586600531832218</v>
      </c>
      <c r="W1255">
        <v>51.65707584117871</v>
      </c>
      <c r="X1255">
        <v>3854.533874449507</v>
      </c>
      <c r="Y1255">
        <v>3871.3285359289498</v>
      </c>
      <c r="Z1255">
        <v>3708.7998828136938</v>
      </c>
      <c r="AA1255">
        <v>3947.6844079108751</v>
      </c>
      <c r="AB1255">
        <v>660.48881358593439</v>
      </c>
      <c r="AC1255">
        <v>655.61143779046847</v>
      </c>
      <c r="AD1255">
        <v>563.62674150944326</v>
      </c>
      <c r="AE1255">
        <v>784.57187917960368</v>
      </c>
      <c r="AF1255">
        <v>59.086034470248421</v>
      </c>
      <c r="AG1255">
        <v>58.779191788447058</v>
      </c>
      <c r="AH1255">
        <v>57.66817893827114</v>
      </c>
      <c r="AI1255">
        <v>61.42217278096345</v>
      </c>
      <c r="AJ1255">
        <v>0.49826631974355201</v>
      </c>
      <c r="AK1255">
        <v>0.49826628857178579</v>
      </c>
      <c r="AL1255">
        <v>0.49826192195586261</v>
      </c>
      <c r="AM1255">
        <v>0.49827073579179032</v>
      </c>
      <c r="AN1255">
        <v>0.95316379533547957</v>
      </c>
      <c r="AO1255">
        <v>0.95316379533547935</v>
      </c>
      <c r="AP1255">
        <v>0.95316379533547935</v>
      </c>
      <c r="AQ1255">
        <v>0.95316379533547935</v>
      </c>
      <c r="AR1255">
        <v>13.178437955864901</v>
      </c>
      <c r="AS1255">
        <v>13.178437955864901</v>
      </c>
      <c r="AT1255">
        <v>13.178437955864901</v>
      </c>
      <c r="AU1255">
        <v>13.178437955864901</v>
      </c>
      <c r="AV1255" t="str">
        <f>VLOOKUP(Sheet1[[#This Row],[NPDES ID2]],Combined_Sheet__Major_Only___2[[NPDES ID2]:[ECHO BFR]],3,FALSE)</f>
        <v>SC</v>
      </c>
      <c r="AW1255" t="s">
        <v>41</v>
      </c>
      <c r="AX1255" t="str">
        <f>VLOOKUP(Sheet1[[#This Row],[NPDES ID2]],Combined_Sheet__Major_Only___2[[NPDES ID2]:[ECHO BFR]],27,FALSE)</f>
        <v>-</v>
      </c>
      <c r="AY1255" t="str">
        <f>VLOOKUP(Sheet1[[#This Row],[NPDES ID2]],Combined_Sheet__Major_Only___2[[NPDES ID2]:[ECHO BFR]],28,FALSE)</f>
        <v>-</v>
      </c>
      <c r="AZ1255" t="str">
        <f>VLOOKUP(Sheet1[[#This Row],[NPDES ID2]],Combined_Sheet__Major_Only___2[[NPDES ID2]:[ECHO BFR]],29,FALSE)</f>
        <v>thickening</v>
      </c>
      <c r="BA1255">
        <f>VLOOKUP(Sheet1[[#This Row],[NPDES ID2]],Combined_Sheet__Major_Only___2[[NPDES ID2]:[ECHO BFR]],17,FALSE)</f>
        <v>35.049999999999997</v>
      </c>
      <c r="BB1255">
        <f>VLOOKUP(Sheet1[[#This Row],[NPDES ID2]],Combined_Sheet__Major_Only___2[[NPDES ID2]:[ECHO BFR]],18,FALSE)</f>
        <v>-81.616665999999995</v>
      </c>
      <c r="BC1255" t="str">
        <f>IF(ISNUMBER(SEARCH("aerobic",$AW1255)),"aerobic","")</f>
        <v>aerobic</v>
      </c>
      <c r="BD1255" t="str">
        <f>IF(ISNUMBER(SEARCH("anaer",$AW1255)),"anaer","")</f>
        <v/>
      </c>
      <c r="BE1255" t="str">
        <f>IF(ISNUMBER(SEARCH("thickening",$AZ1255)),"thickening","")</f>
        <v>thickening</v>
      </c>
      <c r="BF1255" s="3" t="str">
        <f>IF(ISNUMBER(SEARCH("airDry",$AW1255)),"airDry","")</f>
        <v/>
      </c>
      <c r="BG1255" s="3" t="str">
        <f>IF(ISNUMBER(SEARCH("heatDry",$AY1255)),"heatDry","")</f>
        <v/>
      </c>
      <c r="BH1255" s="3" t="str">
        <f>IF(AND(ISNUMBER(SEARCH("aerobic",$AW1255)),ISNUMBER(SEARCH("anaer",$AW1255))),"Combined Aer and Anaer.","")</f>
        <v/>
      </c>
    </row>
    <row r="1256" spans="1:60" x14ac:dyDescent="0.3">
      <c r="A1256" s="4">
        <v>1254</v>
      </c>
      <c r="B1256" t="s">
        <v>5990</v>
      </c>
      <c r="C1256">
        <v>209.5</v>
      </c>
      <c r="D1256">
        <v>585.35522496782039</v>
      </c>
      <c r="E1256">
        <v>587.09160331391058</v>
      </c>
      <c r="F1256">
        <v>433.15257624187609</v>
      </c>
      <c r="G1256">
        <v>740.2031299799313</v>
      </c>
      <c r="H1256">
        <v>-76.925562065174674</v>
      </c>
      <c r="I1256">
        <v>-78.133560443600885</v>
      </c>
      <c r="J1256">
        <v>-91.187683033342054</v>
      </c>
      <c r="K1256">
        <v>-61.078187336246721</v>
      </c>
      <c r="L1256">
        <v>136.48616046852689</v>
      </c>
      <c r="M1256">
        <v>135.90631301916929</v>
      </c>
      <c r="N1256">
        <v>133.80561381629209</v>
      </c>
      <c r="O1256">
        <v>140.90275267694659</v>
      </c>
      <c r="P1256">
        <v>4.9395916164342779</v>
      </c>
      <c r="Q1256">
        <v>4.995059842793582</v>
      </c>
      <c r="R1256">
        <v>4.0175806375185363</v>
      </c>
      <c r="S1256">
        <v>5.6501745490871391</v>
      </c>
      <c r="T1256">
        <v>75.431894776005379</v>
      </c>
      <c r="U1256">
        <v>75.431775526717217</v>
      </c>
      <c r="V1256">
        <v>75.380717666483861</v>
      </c>
      <c r="W1256">
        <v>75.482580688314599</v>
      </c>
      <c r="X1256">
        <v>5211.7426030916658</v>
      </c>
      <c r="Y1256">
        <v>5230.3416721293524</v>
      </c>
      <c r="Z1256">
        <v>5050.2544782807781</v>
      </c>
      <c r="AA1256">
        <v>5314.6318050798227</v>
      </c>
      <c r="AB1256">
        <v>858.65526541213467</v>
      </c>
      <c r="AC1256">
        <v>852.57650456157842</v>
      </c>
      <c r="AD1256">
        <v>738.2561936425501</v>
      </c>
      <c r="AE1256">
        <v>1009.589535714674</v>
      </c>
      <c r="AF1256">
        <v>63.84627718805784</v>
      </c>
      <c r="AG1256">
        <v>63.574961691257663</v>
      </c>
      <c r="AH1256">
        <v>62.592746677536439</v>
      </c>
      <c r="AI1256">
        <v>65.911691794547664</v>
      </c>
      <c r="AJ1256">
        <v>0.55638418102541676</v>
      </c>
      <c r="AK1256">
        <v>0.55638414142558834</v>
      </c>
      <c r="AL1256">
        <v>0.55637859459461669</v>
      </c>
      <c r="AM1256">
        <v>0.55638979066017336</v>
      </c>
      <c r="AN1256">
        <v>0.96725315948779311</v>
      </c>
      <c r="AO1256">
        <v>0.96725315948779267</v>
      </c>
      <c r="AP1256">
        <v>0.96725315948779267</v>
      </c>
      <c r="AQ1256">
        <v>0.96725315948779267</v>
      </c>
      <c r="AR1256">
        <v>14.575314011884959</v>
      </c>
      <c r="AS1256">
        <v>14.575314011884959</v>
      </c>
      <c r="AT1256">
        <v>14.575314011884959</v>
      </c>
      <c r="AU1256">
        <v>14.575314011884959</v>
      </c>
      <c r="AV1256" t="str">
        <f>VLOOKUP(Sheet1[[#This Row],[NPDES ID2]],Combined_Sheet__Major_Only___2[[NPDES ID2]:[ECHO BFR]],3,FALSE)</f>
        <v>WA</v>
      </c>
      <c r="AW1256" t="s">
        <v>41</v>
      </c>
      <c r="AX1256" t="str">
        <f>VLOOKUP(Sheet1[[#This Row],[NPDES ID2]],Combined_Sheet__Major_Only___2[[NPDES ID2]:[ECHO BFR]],27,FALSE)</f>
        <v>-</v>
      </c>
      <c r="AY1256" t="str">
        <f>VLOOKUP(Sheet1[[#This Row],[NPDES ID2]],Combined_Sheet__Major_Only___2[[NPDES ID2]:[ECHO BFR]],28,FALSE)</f>
        <v>-</v>
      </c>
      <c r="AZ1256" t="str">
        <f>VLOOKUP(Sheet1[[#This Row],[NPDES ID2]],Combined_Sheet__Major_Only___2[[NPDES ID2]:[ECHO BFR]],29,FALSE)</f>
        <v>sludgeLagoon, thickening</v>
      </c>
      <c r="BA1256">
        <f>VLOOKUP(Sheet1[[#This Row],[NPDES ID2]],Combined_Sheet__Major_Only___2[[NPDES ID2]:[ECHO BFR]],17,FALSE)</f>
        <v>46.931927000000002</v>
      </c>
      <c r="BB1256">
        <f>VLOOKUP(Sheet1[[#This Row],[NPDES ID2]],Combined_Sheet__Major_Only___2[[NPDES ID2]:[ECHO BFR]],18,FALSE)</f>
        <v>-124.15660099999999</v>
      </c>
      <c r="BC1256" t="str">
        <f>IF(ISNUMBER(SEARCH("aerobic",$AW1256)),"aerobic","")</f>
        <v>aerobic</v>
      </c>
      <c r="BD1256" t="str">
        <f>IF(ISNUMBER(SEARCH("anaer",$AW1256)),"anaer","")</f>
        <v/>
      </c>
      <c r="BE1256" t="str">
        <f>IF(ISNUMBER(SEARCH("thickening",$AZ1256)),"thickening","")</f>
        <v>thickening</v>
      </c>
      <c r="BF1256" s="2" t="str">
        <f>IF(ISNUMBER(SEARCH("airDry",$AW1256)),"airDry","")</f>
        <v/>
      </c>
      <c r="BG1256" s="2" t="str">
        <f>IF(ISNUMBER(SEARCH("heatDry",$AY1256)),"heatDry","")</f>
        <v/>
      </c>
      <c r="BH1256" s="2" t="str">
        <f>IF(AND(ISNUMBER(SEARCH("aerobic",$AW1256)),ISNUMBER(SEARCH("anaer",$AW1256))),"Combined Aer and Anaer.","")</f>
        <v/>
      </c>
    </row>
    <row r="1257" spans="1:60" x14ac:dyDescent="0.3">
      <c r="A1257" s="4">
        <v>1255</v>
      </c>
      <c r="B1257" t="s">
        <v>5994</v>
      </c>
      <c r="C1257">
        <v>208</v>
      </c>
      <c r="D1257">
        <v>790.3764608116187</v>
      </c>
      <c r="E1257">
        <v>796.0080739831933</v>
      </c>
      <c r="F1257">
        <v>582.43282381412644</v>
      </c>
      <c r="G1257">
        <v>1017.551298587795</v>
      </c>
      <c r="H1257">
        <v>-78.167791700811634</v>
      </c>
      <c r="I1257">
        <v>-77.588852554154414</v>
      </c>
      <c r="J1257">
        <v>-90.154433849830198</v>
      </c>
      <c r="K1257">
        <v>-66.841043426809819</v>
      </c>
      <c r="L1257">
        <v>101.0157589371201</v>
      </c>
      <c r="M1257">
        <v>100.1831994806909</v>
      </c>
      <c r="N1257">
        <v>97.166994737599296</v>
      </c>
      <c r="O1257">
        <v>107.35715500956729</v>
      </c>
      <c r="P1257">
        <v>4.9619907689968423</v>
      </c>
      <c r="Q1257">
        <v>4.9406249441140471</v>
      </c>
      <c r="R1257">
        <v>4.2855502709223936</v>
      </c>
      <c r="S1257">
        <v>5.6326622731892533</v>
      </c>
      <c r="T1257">
        <v>95.251234884309724</v>
      </c>
      <c r="U1257">
        <v>95.251085048452282</v>
      </c>
      <c r="V1257">
        <v>95.18693122090589</v>
      </c>
      <c r="W1257">
        <v>95.314921362012768</v>
      </c>
      <c r="X1257">
        <v>8834.9729219294913</v>
      </c>
      <c r="Y1257">
        <v>8895.224862464609</v>
      </c>
      <c r="Z1257">
        <v>8309.8901323781738</v>
      </c>
      <c r="AA1257">
        <v>9175.4456453368548</v>
      </c>
      <c r="AB1257">
        <v>2088.8712188514301</v>
      </c>
      <c r="AC1257">
        <v>2038.802767728929</v>
      </c>
      <c r="AD1257">
        <v>1672.6581887196339</v>
      </c>
      <c r="AE1257">
        <v>2724.8932202836959</v>
      </c>
      <c r="AF1257">
        <v>47.594711351236192</v>
      </c>
      <c r="AG1257">
        <v>47.202368400196541</v>
      </c>
      <c r="AH1257">
        <v>45.781720157154027</v>
      </c>
      <c r="AI1257">
        <v>50.581887509647849</v>
      </c>
      <c r="AJ1257">
        <v>0.35845157064691208</v>
      </c>
      <c r="AK1257">
        <v>0.35845153519654771</v>
      </c>
      <c r="AL1257">
        <v>0.35844657076516051</v>
      </c>
      <c r="AM1257">
        <v>0.3584565913190943</v>
      </c>
      <c r="AN1257">
        <v>0.97381099548804018</v>
      </c>
      <c r="AO1257">
        <v>0.97381099548804018</v>
      </c>
      <c r="AP1257">
        <v>0.97381099548804018</v>
      </c>
      <c r="AQ1257">
        <v>0.97381099548804018</v>
      </c>
      <c r="AR1257">
        <v>8.9101218267522615</v>
      </c>
      <c r="AS1257">
        <v>8.9101218267522633</v>
      </c>
      <c r="AT1257">
        <v>8.9101218267522633</v>
      </c>
      <c r="AU1257">
        <v>8.9101218267522633</v>
      </c>
      <c r="AV1257" t="str">
        <f>VLOOKUP(Sheet1[[#This Row],[NPDES ID2]],Combined_Sheet__Major_Only___2[[NPDES ID2]:[ECHO BFR]],3,FALSE)</f>
        <v>NH</v>
      </c>
      <c r="AW1257" t="s">
        <v>54</v>
      </c>
      <c r="AX1257" t="str">
        <f>VLOOKUP(Sheet1[[#This Row],[NPDES ID2]],Combined_Sheet__Major_Only___2[[NPDES ID2]:[ECHO BFR]],27,FALSE)</f>
        <v>-</v>
      </c>
      <c r="AY1257" t="str">
        <f>VLOOKUP(Sheet1[[#This Row],[NPDES ID2]],Combined_Sheet__Major_Only___2[[NPDES ID2]:[ECHO BFR]],28,FALSE)</f>
        <v>-</v>
      </c>
      <c r="AZ1257" t="str">
        <f>VLOOKUP(Sheet1[[#This Row],[NPDES ID2]],Combined_Sheet__Major_Only___2[[NPDES ID2]:[ECHO BFR]],29,FALSE)</f>
        <v>preliminaryOps, thickening</v>
      </c>
      <c r="BA1257">
        <f>VLOOKUP(Sheet1[[#This Row],[NPDES ID2]],Combined_Sheet__Major_Only___2[[NPDES ID2]:[ECHO BFR]],17,FALSE)</f>
        <v>42.867322999999999</v>
      </c>
      <c r="BB1257">
        <f>VLOOKUP(Sheet1[[#This Row],[NPDES ID2]],Combined_Sheet__Major_Only___2[[NPDES ID2]:[ECHO BFR]],18,FALSE)</f>
        <v>-70.833770999999999</v>
      </c>
      <c r="BC1257" t="str">
        <f>IF(ISNUMBER(SEARCH("aerobic",$AW1257)),"aerobic","")</f>
        <v/>
      </c>
      <c r="BD1257" t="str">
        <f>IF(ISNUMBER(SEARCH("anaer",$AW1257)),"anaer","")</f>
        <v/>
      </c>
      <c r="BE1257" t="str">
        <f>IF(ISNUMBER(SEARCH("thickening",$AZ1257)),"thickening","")</f>
        <v>thickening</v>
      </c>
      <c r="BF1257" s="3" t="str">
        <f>IF(ISNUMBER(SEARCH("airDry",$AW1257)),"airDry","")</f>
        <v/>
      </c>
      <c r="BG1257" s="3" t="str">
        <f>IF(ISNUMBER(SEARCH("heatDry",$AY1257)),"heatDry","")</f>
        <v/>
      </c>
      <c r="BH1257" s="3" t="str">
        <f>IF(AND(ISNUMBER(SEARCH("aerobic",$AW1257)),ISNUMBER(SEARCH("anaer",$AW1257))),"Combined Aer and Anaer.","")</f>
        <v/>
      </c>
    </row>
    <row r="1258" spans="1:60" x14ac:dyDescent="0.3">
      <c r="A1258" s="4">
        <v>1256</v>
      </c>
      <c r="B1258" t="s">
        <v>5998</v>
      </c>
      <c r="C1258">
        <v>207.67</v>
      </c>
      <c r="D1258">
        <v>599.73149201151477</v>
      </c>
      <c r="E1258">
        <v>601.94151321072752</v>
      </c>
      <c r="F1258">
        <v>443.47976200433197</v>
      </c>
      <c r="G1258">
        <v>759.47585657237335</v>
      </c>
      <c r="H1258">
        <v>-77.023639549170312</v>
      </c>
      <c r="I1258">
        <v>-78.311020973540536</v>
      </c>
      <c r="J1258">
        <v>-91.28883205617872</v>
      </c>
      <c r="K1258">
        <v>-61.573717076310423</v>
      </c>
      <c r="L1258">
        <v>132.9829282814637</v>
      </c>
      <c r="M1258">
        <v>132.3908738569028</v>
      </c>
      <c r="N1258">
        <v>130.24601616465631</v>
      </c>
      <c r="O1258">
        <v>137.49237326293749</v>
      </c>
      <c r="P1258">
        <v>4.9007755411835099</v>
      </c>
      <c r="Q1258">
        <v>4.951352399050851</v>
      </c>
      <c r="R1258">
        <v>3.9983773019815931</v>
      </c>
      <c r="S1258">
        <v>5.6121888273197547</v>
      </c>
      <c r="T1258">
        <v>54.792707405905531</v>
      </c>
      <c r="U1258">
        <v>54.792620008431363</v>
      </c>
      <c r="V1258">
        <v>54.755199843584897</v>
      </c>
      <c r="W1258">
        <v>54.829854971144947</v>
      </c>
      <c r="X1258">
        <v>3851.632909145063</v>
      </c>
      <c r="Y1258">
        <v>3866.0335371321589</v>
      </c>
      <c r="Z1258">
        <v>3726.6115947525191</v>
      </c>
      <c r="AA1258">
        <v>3931.3433551348448</v>
      </c>
      <c r="AB1258">
        <v>673.52444565104554</v>
      </c>
      <c r="AC1258">
        <v>668.06840276255753</v>
      </c>
      <c r="AD1258">
        <v>573.61696866574152</v>
      </c>
      <c r="AE1258">
        <v>799.75968868141979</v>
      </c>
      <c r="AF1258">
        <v>62.755595798513397</v>
      </c>
      <c r="AG1258">
        <v>62.476140587242469</v>
      </c>
      <c r="AH1258">
        <v>61.464359597924428</v>
      </c>
      <c r="AI1258">
        <v>64.883120495248818</v>
      </c>
      <c r="AJ1258">
        <v>0.54305965226645347</v>
      </c>
      <c r="AK1258">
        <v>0.54305961882099818</v>
      </c>
      <c r="AL1258">
        <v>0.54305493366226365</v>
      </c>
      <c r="AM1258">
        <v>0.54306439046253507</v>
      </c>
      <c r="AN1258">
        <v>0.95570187396352124</v>
      </c>
      <c r="AO1258">
        <v>0.95570187396352102</v>
      </c>
      <c r="AP1258">
        <v>0.95570187396352102</v>
      </c>
      <c r="AQ1258">
        <v>0.95570187396352102</v>
      </c>
      <c r="AR1258">
        <v>13.8322875248458</v>
      </c>
      <c r="AS1258">
        <v>13.83228752484581</v>
      </c>
      <c r="AT1258">
        <v>13.83228752484581</v>
      </c>
      <c r="AU1258">
        <v>13.83228752484581</v>
      </c>
      <c r="AV1258" t="str">
        <f>VLOOKUP(Sheet1[[#This Row],[NPDES ID2]],Combined_Sheet__Major_Only___2[[NPDES ID2]:[ECHO BFR]],3,FALSE)</f>
        <v>PA</v>
      </c>
      <c r="AW1258" t="s">
        <v>41</v>
      </c>
      <c r="AX1258" t="str">
        <f>VLOOKUP(Sheet1[[#This Row],[NPDES ID2]],Combined_Sheet__Major_Only___2[[NPDES ID2]:[ECHO BFR]],27,FALSE)</f>
        <v>tempSludgeStore</v>
      </c>
      <c r="AY1258" t="str">
        <f>VLOOKUP(Sheet1[[#This Row],[NPDES ID2]],Combined_Sheet__Major_Only___2[[NPDES ID2]:[ECHO BFR]],28,FALSE)</f>
        <v>-</v>
      </c>
      <c r="AZ1258" t="str">
        <f>VLOOKUP(Sheet1[[#This Row],[NPDES ID2]],Combined_Sheet__Major_Only___2[[NPDES ID2]:[ECHO BFR]],29,FALSE)</f>
        <v>thickening</v>
      </c>
      <c r="BA1258">
        <f>VLOOKUP(Sheet1[[#This Row],[NPDES ID2]],Combined_Sheet__Major_Only___2[[NPDES ID2]:[ECHO BFR]],17,FALSE)</f>
        <v>40.550840000000001</v>
      </c>
      <c r="BB1258">
        <f>VLOOKUP(Sheet1[[#This Row],[NPDES ID2]],Combined_Sheet__Major_Only___2[[NPDES ID2]:[ECHO BFR]],18,FALSE)</f>
        <v>-75.394058999999999</v>
      </c>
      <c r="BC1258" t="str">
        <f>IF(ISNUMBER(SEARCH("aerobic",$AW1258)),"aerobic","")</f>
        <v>aerobic</v>
      </c>
      <c r="BD1258" t="str">
        <f>IF(ISNUMBER(SEARCH("anaer",$AW1258)),"anaer","")</f>
        <v/>
      </c>
      <c r="BE1258" t="str">
        <f>IF(ISNUMBER(SEARCH("thickening",$AZ1258)),"thickening","")</f>
        <v>thickening</v>
      </c>
      <c r="BF1258" s="2" t="str">
        <f>IF(ISNUMBER(SEARCH("airDry",$AW1258)),"airDry","")</f>
        <v/>
      </c>
      <c r="BG1258" s="2" t="str">
        <f>IF(ISNUMBER(SEARCH("heatDry",$AY1258)),"heatDry","")</f>
        <v/>
      </c>
      <c r="BH1258" s="2" t="str">
        <f>IF(AND(ISNUMBER(SEARCH("aerobic",$AW1258)),ISNUMBER(SEARCH("anaer",$AW1258))),"Combined Aer and Anaer.","")</f>
        <v/>
      </c>
    </row>
    <row r="1259" spans="1:60" x14ac:dyDescent="0.3">
      <c r="A1259" s="4">
        <v>1257</v>
      </c>
      <c r="B1259" t="s">
        <v>6003</v>
      </c>
      <c r="C1259">
        <v>207.44</v>
      </c>
      <c r="D1259">
        <v>598.8061341994752</v>
      </c>
      <c r="E1259">
        <v>600.95451855730266</v>
      </c>
      <c r="F1259">
        <v>442.75945764198042</v>
      </c>
      <c r="G1259">
        <v>758.26049809741119</v>
      </c>
      <c r="H1259">
        <v>-76.958299597152077</v>
      </c>
      <c r="I1259">
        <v>-78.26636992510393</v>
      </c>
      <c r="J1259">
        <v>-91.207791300072927</v>
      </c>
      <c r="K1259">
        <v>-61.394554445128968</v>
      </c>
      <c r="L1259">
        <v>133.1582781802052</v>
      </c>
      <c r="M1259">
        <v>132.5693630275982</v>
      </c>
      <c r="N1259">
        <v>130.43538288076721</v>
      </c>
      <c r="O1259">
        <v>137.64476230820171</v>
      </c>
      <c r="P1259">
        <v>4.8946741165726619</v>
      </c>
      <c r="Q1259">
        <v>4.9452377437591668</v>
      </c>
      <c r="R1259">
        <v>3.991608719868867</v>
      </c>
      <c r="S1259">
        <v>5.6043678179450556</v>
      </c>
      <c r="T1259">
        <v>222.46266857579161</v>
      </c>
      <c r="U1259">
        <v>222.46232241849719</v>
      </c>
      <c r="V1259">
        <v>222.31411146450949</v>
      </c>
      <c r="W1259">
        <v>222.60979983790801</v>
      </c>
      <c r="X1259">
        <v>15599.9796816988</v>
      </c>
      <c r="Y1259">
        <v>15658.055901925871</v>
      </c>
      <c r="Z1259">
        <v>15096.602907864</v>
      </c>
      <c r="AA1259">
        <v>15920.75015090829</v>
      </c>
      <c r="AB1259">
        <v>2515.1513858063049</v>
      </c>
      <c r="AC1259">
        <v>2498.465606303826</v>
      </c>
      <c r="AD1259">
        <v>2168.7678866024062</v>
      </c>
      <c r="AE1259">
        <v>2946.5240991529558</v>
      </c>
      <c r="AF1259">
        <v>62.908906410865811</v>
      </c>
      <c r="AG1259">
        <v>62.630532854828218</v>
      </c>
      <c r="AH1259">
        <v>61.623323773828609</v>
      </c>
      <c r="AI1259">
        <v>65.027227169478778</v>
      </c>
      <c r="AJ1259">
        <v>0.54493231232453609</v>
      </c>
      <c r="AK1259">
        <v>0.54493223024121173</v>
      </c>
      <c r="AL1259">
        <v>0.54492074045124295</v>
      </c>
      <c r="AM1259">
        <v>0.54494393241412487</v>
      </c>
      <c r="AN1259">
        <v>0.98854058362414887</v>
      </c>
      <c r="AO1259">
        <v>0.98854058362414932</v>
      </c>
      <c r="AP1259">
        <v>0.98854058362414932</v>
      </c>
      <c r="AQ1259">
        <v>0.98854058362414932</v>
      </c>
      <c r="AR1259">
        <v>14.548650269747061</v>
      </c>
      <c r="AS1259">
        <v>14.548650269747061</v>
      </c>
      <c r="AT1259">
        <v>14.548650269747061</v>
      </c>
      <c r="AU1259">
        <v>14.548650269747061</v>
      </c>
      <c r="AV1259" t="str">
        <f>VLOOKUP(Sheet1[[#This Row],[NPDES ID2]],Combined_Sheet__Major_Only___2[[NPDES ID2]:[ECHO BFR]],3,FALSE)</f>
        <v>IN</v>
      </c>
      <c r="AW1259" t="s">
        <v>41</v>
      </c>
      <c r="AX1259" t="str">
        <f>VLOOKUP(Sheet1[[#This Row],[NPDES ID2]],Combined_Sheet__Major_Only___2[[NPDES ID2]:[ECHO BFR]],27,FALSE)</f>
        <v>-</v>
      </c>
      <c r="AY1259" t="str">
        <f>VLOOKUP(Sheet1[[#This Row],[NPDES ID2]],Combined_Sheet__Major_Only___2[[NPDES ID2]:[ECHO BFR]],28,FALSE)</f>
        <v>-</v>
      </c>
      <c r="AZ1259" t="str">
        <f>VLOOKUP(Sheet1[[#This Row],[NPDES ID2]],Combined_Sheet__Major_Only___2[[NPDES ID2]:[ECHO BFR]],29,FALSE)</f>
        <v>-</v>
      </c>
      <c r="BA1259">
        <f>VLOOKUP(Sheet1[[#This Row],[NPDES ID2]],Combined_Sheet__Major_Only___2[[NPDES ID2]:[ECHO BFR]],17,FALSE)</f>
        <v>41.332500000000003</v>
      </c>
      <c r="BB1259">
        <f>VLOOKUP(Sheet1[[#This Row],[NPDES ID2]],Combined_Sheet__Major_Only___2[[NPDES ID2]:[ECHO BFR]],18,FALSE)</f>
        <v>-86.322221999999996</v>
      </c>
      <c r="BC1259" t="str">
        <f>IF(ISNUMBER(SEARCH("aerobic",$AW1259)),"aerobic","")</f>
        <v>aerobic</v>
      </c>
      <c r="BD1259" t="str">
        <f>IF(ISNUMBER(SEARCH("anaer",$AW1259)),"anaer","")</f>
        <v/>
      </c>
      <c r="BE1259" t="str">
        <f>IF(ISNUMBER(SEARCH("thickening",$AZ1259)),"thickening","")</f>
        <v/>
      </c>
      <c r="BF1259" s="3" t="str">
        <f>IF(ISNUMBER(SEARCH("airDry",$AW1259)),"airDry","")</f>
        <v/>
      </c>
      <c r="BG1259" s="3" t="str">
        <f>IF(ISNUMBER(SEARCH("heatDry",$AY1259)),"heatDry","")</f>
        <v/>
      </c>
      <c r="BH1259" s="3" t="str">
        <f>IF(AND(ISNUMBER(SEARCH("aerobic",$AW1259)),ISNUMBER(SEARCH("anaer",$AW1259))),"Combined Aer and Anaer.","")</f>
        <v/>
      </c>
    </row>
    <row r="1260" spans="1:60" x14ac:dyDescent="0.3">
      <c r="A1260" s="4">
        <v>1258</v>
      </c>
      <c r="B1260" t="s">
        <v>6007</v>
      </c>
      <c r="C1260">
        <v>207.4</v>
      </c>
      <c r="D1260">
        <v>562.16838336689023</v>
      </c>
      <c r="E1260">
        <v>562.77529409313411</v>
      </c>
      <c r="F1260">
        <v>415.70143933478039</v>
      </c>
      <c r="G1260">
        <v>709.59593165452827</v>
      </c>
      <c r="H1260">
        <v>-76.646776497824135</v>
      </c>
      <c r="I1260">
        <v>-77.902326238641706</v>
      </c>
      <c r="J1260">
        <v>-90.627271984434401</v>
      </c>
      <c r="K1260">
        <v>-59.669641344075423</v>
      </c>
      <c r="L1260">
        <v>141.81731284346279</v>
      </c>
      <c r="M1260">
        <v>141.29336512685299</v>
      </c>
      <c r="N1260">
        <v>139.39509071284451</v>
      </c>
      <c r="O1260">
        <v>145.80830188970421</v>
      </c>
      <c r="P1260">
        <v>4.8773078822200686</v>
      </c>
      <c r="Q1260">
        <v>4.9408014060830059</v>
      </c>
      <c r="R1260">
        <v>3.9270790597887419</v>
      </c>
      <c r="S1260">
        <v>5.6343246338025343</v>
      </c>
      <c r="T1260">
        <v>93.525575379658747</v>
      </c>
      <c r="U1260">
        <v>93.52542820695777</v>
      </c>
      <c r="V1260">
        <v>93.46241463838787</v>
      </c>
      <c r="W1260">
        <v>93.588129904980192</v>
      </c>
      <c r="X1260">
        <v>6156.2077685284576</v>
      </c>
      <c r="Y1260">
        <v>6175.2529811692057</v>
      </c>
      <c r="Z1260">
        <v>5990.309865845863</v>
      </c>
      <c r="AA1260">
        <v>6261.7920941141174</v>
      </c>
      <c r="AB1260">
        <v>1141.643416415438</v>
      </c>
      <c r="AC1260">
        <v>1132.0528986124809</v>
      </c>
      <c r="AD1260">
        <v>964.39828159519641</v>
      </c>
      <c r="AE1260">
        <v>1370.9596205563651</v>
      </c>
      <c r="AF1260">
        <v>67.011938642727756</v>
      </c>
      <c r="AG1260">
        <v>66.764276046662445</v>
      </c>
      <c r="AH1260">
        <v>65.867852371368855</v>
      </c>
      <c r="AI1260">
        <v>68.897052125910008</v>
      </c>
      <c r="AJ1260">
        <v>0.59508387439960608</v>
      </c>
      <c r="AK1260">
        <v>0.59508382607421217</v>
      </c>
      <c r="AL1260">
        <v>0.59507705761508511</v>
      </c>
      <c r="AM1260">
        <v>0.59509071950975811</v>
      </c>
      <c r="AN1260">
        <v>0.97334624977992124</v>
      </c>
      <c r="AO1260">
        <v>0.97334624977992124</v>
      </c>
      <c r="AP1260">
        <v>0.97334624977992124</v>
      </c>
      <c r="AQ1260">
        <v>0.97334624977992124</v>
      </c>
      <c r="AR1260">
        <v>14.28112930099393</v>
      </c>
      <c r="AS1260">
        <v>14.28112930099393</v>
      </c>
      <c r="AT1260">
        <v>14.28112930099393</v>
      </c>
      <c r="AU1260">
        <v>14.28112930099393</v>
      </c>
      <c r="AV1260" t="str">
        <f>VLOOKUP(Sheet1[[#This Row],[NPDES ID2]],Combined_Sheet__Major_Only___2[[NPDES ID2]:[ECHO BFR]],3,FALSE)</f>
        <v>IL</v>
      </c>
      <c r="AW1260" t="s">
        <v>12181</v>
      </c>
      <c r="AX1260" t="str">
        <f>VLOOKUP(Sheet1[[#This Row],[NPDES ID2]],Combined_Sheet__Major_Only___2[[NPDES ID2]:[ECHO BFR]],27,FALSE)</f>
        <v>-</v>
      </c>
      <c r="AY1260" t="str">
        <f>VLOOKUP(Sheet1[[#This Row],[NPDES ID2]],Combined_Sheet__Major_Only___2[[NPDES ID2]:[ECHO BFR]],28,FALSE)</f>
        <v>-</v>
      </c>
      <c r="AZ1260" t="str">
        <f>VLOOKUP(Sheet1[[#This Row],[NPDES ID2]],Combined_Sheet__Major_Only___2[[NPDES ID2]:[ECHO BFR]],29,FALSE)</f>
        <v>thickening, preliminaryOps</v>
      </c>
      <c r="BA1260">
        <f>VLOOKUP(Sheet1[[#This Row],[NPDES ID2]],Combined_Sheet__Major_Only___2[[NPDES ID2]:[ECHO BFR]],17,FALSE)</f>
        <v>40.877222000000003</v>
      </c>
      <c r="BB1260">
        <f>VLOOKUP(Sheet1[[#This Row],[NPDES ID2]],Combined_Sheet__Major_Only___2[[NPDES ID2]:[ECHO BFR]],18,FALSE)</f>
        <v>-88.646111000000005</v>
      </c>
      <c r="BC1260" t="str">
        <f>IF(ISNUMBER(SEARCH("aerobic",$AW1260)),"aerobic","")</f>
        <v/>
      </c>
      <c r="BD1260" t="str">
        <f>IF(ISNUMBER(SEARCH("anaer",$AW1260)),"anaer","")</f>
        <v>anaer</v>
      </c>
      <c r="BE1260" t="str">
        <f>IF(ISNUMBER(SEARCH("thickening",$AZ1260)),"thickening","")</f>
        <v>thickening</v>
      </c>
      <c r="BF1260" s="2" t="str">
        <f>IF(ISNUMBER(SEARCH("airDry",$AW1260)),"airDry","")</f>
        <v/>
      </c>
      <c r="BG1260" s="2" t="str">
        <f>IF(ISNUMBER(SEARCH("heatDry",$AY1260)),"heatDry","")</f>
        <v/>
      </c>
      <c r="BH1260" s="2" t="str">
        <f>IF(AND(ISNUMBER(SEARCH("aerobic",$AW1260)),ISNUMBER(SEARCH("anaer",$AW1260))),"Combined Aer and Anaer.","")</f>
        <v/>
      </c>
    </row>
    <row r="1261" spans="1:60" x14ac:dyDescent="0.3">
      <c r="A1261" s="4">
        <v>1259</v>
      </c>
      <c r="B1261" t="s">
        <v>6012</v>
      </c>
      <c r="C1261">
        <v>207.13</v>
      </c>
      <c r="D1261">
        <v>627.83045605613302</v>
      </c>
      <c r="E1261">
        <v>631.29492041264882</v>
      </c>
      <c r="F1261">
        <v>464.12954247418457</v>
      </c>
      <c r="G1261">
        <v>797.04616666061486</v>
      </c>
      <c r="H1261">
        <v>-77.251857397477622</v>
      </c>
      <c r="I1261">
        <v>-78.325489903890684</v>
      </c>
      <c r="J1261">
        <v>-90.954380663963292</v>
      </c>
      <c r="K1261">
        <v>-62.385835095699548</v>
      </c>
      <c r="L1261">
        <v>126.9752224414527</v>
      </c>
      <c r="M1261">
        <v>126.34243234673031</v>
      </c>
      <c r="N1261">
        <v>124.0500644145644</v>
      </c>
      <c r="O1261">
        <v>131.79481172146521</v>
      </c>
      <c r="P1261">
        <v>4.898431454443263</v>
      </c>
      <c r="Q1261">
        <v>4.9371939921876882</v>
      </c>
      <c r="R1261">
        <v>4.0271203301257072</v>
      </c>
      <c r="S1261">
        <v>5.625217035492259</v>
      </c>
      <c r="T1261">
        <v>45.494466395638682</v>
      </c>
      <c r="U1261">
        <v>45.494393347849801</v>
      </c>
      <c r="V1261">
        <v>45.463117154481381</v>
      </c>
      <c r="W1261">
        <v>45.525514747198898</v>
      </c>
      <c r="X1261">
        <v>3340.873262556323</v>
      </c>
      <c r="Y1261">
        <v>3354.8470032014552</v>
      </c>
      <c r="Z1261">
        <v>3219.595912244456</v>
      </c>
      <c r="AA1261">
        <v>3418.337142838187</v>
      </c>
      <c r="AB1261">
        <v>505.51131914928987</v>
      </c>
      <c r="AC1261">
        <v>502.77199267347657</v>
      </c>
      <c r="AD1261">
        <v>439.46283499361402</v>
      </c>
      <c r="AE1261">
        <v>587.50061012443325</v>
      </c>
      <c r="AF1261">
        <v>60.076665113286353</v>
      </c>
      <c r="AG1261">
        <v>59.777217547214093</v>
      </c>
      <c r="AH1261">
        <v>58.692945679406662</v>
      </c>
      <c r="AI1261">
        <v>62.356552919783397</v>
      </c>
      <c r="AJ1261">
        <v>0.5103528587833468</v>
      </c>
      <c r="AK1261">
        <v>0.51035283096406614</v>
      </c>
      <c r="AL1261">
        <v>0.51034893370430812</v>
      </c>
      <c r="AM1261">
        <v>0.51035680015495222</v>
      </c>
      <c r="AN1261">
        <v>0.94733206810007919</v>
      </c>
      <c r="AO1261">
        <v>0.94733206810007886</v>
      </c>
      <c r="AP1261">
        <v>0.94733206810007886</v>
      </c>
      <c r="AQ1261">
        <v>0.94733206810007886</v>
      </c>
      <c r="AR1261">
        <v>14.441782035253381</v>
      </c>
      <c r="AS1261">
        <v>14.441782035253381</v>
      </c>
      <c r="AT1261">
        <v>14.441782035253381</v>
      </c>
      <c r="AU1261">
        <v>14.441782035253381</v>
      </c>
      <c r="AV1261" t="str">
        <f>VLOOKUP(Sheet1[[#This Row],[NPDES ID2]],Combined_Sheet__Major_Only___2[[NPDES ID2]:[ECHO BFR]],3,FALSE)</f>
        <v>NY</v>
      </c>
      <c r="AW1261" t="s">
        <v>12181</v>
      </c>
      <c r="AX1261" t="str">
        <f>VLOOKUP(Sheet1[[#This Row],[NPDES ID2]],Combined_Sheet__Major_Only___2[[NPDES ID2]:[ECHO BFR]],27,FALSE)</f>
        <v>-</v>
      </c>
      <c r="AY1261" t="str">
        <f>VLOOKUP(Sheet1[[#This Row],[NPDES ID2]],Combined_Sheet__Major_Only___2[[NPDES ID2]:[ECHO BFR]],28,FALSE)</f>
        <v>-</v>
      </c>
      <c r="AZ1261" t="str">
        <f>VLOOKUP(Sheet1[[#This Row],[NPDES ID2]],Combined_Sheet__Major_Only___2[[NPDES ID2]:[ECHO BFR]],29,FALSE)</f>
        <v>thickening</v>
      </c>
      <c r="BA1261">
        <f>VLOOKUP(Sheet1[[#This Row],[NPDES ID2]],Combined_Sheet__Major_Only___2[[NPDES ID2]:[ECHO BFR]],17,FALSE)</f>
        <v>42.468693999999999</v>
      </c>
      <c r="BB1261">
        <f>VLOOKUP(Sheet1[[#This Row],[NPDES ID2]],Combined_Sheet__Major_Only___2[[NPDES ID2]:[ECHO BFR]],18,FALSE)</f>
        <v>-78.942610999999999</v>
      </c>
      <c r="BC1261" t="str">
        <f>IF(ISNUMBER(SEARCH("aerobic",$AW1261)),"aerobic","")</f>
        <v/>
      </c>
      <c r="BD1261" t="str">
        <f>IF(ISNUMBER(SEARCH("anaer",$AW1261)),"anaer","")</f>
        <v>anaer</v>
      </c>
      <c r="BE1261" t="str">
        <f>IF(ISNUMBER(SEARCH("thickening",$AZ1261)),"thickening","")</f>
        <v>thickening</v>
      </c>
      <c r="BF1261" s="3" t="str">
        <f>IF(ISNUMBER(SEARCH("airDry",$AW1261)),"airDry","")</f>
        <v/>
      </c>
      <c r="BG1261" s="3" t="str">
        <f>IF(ISNUMBER(SEARCH("heatDry",$AY1261)),"heatDry","")</f>
        <v/>
      </c>
      <c r="BH1261" s="3" t="str">
        <f>IF(AND(ISNUMBER(SEARCH("aerobic",$AW1261)),ISNUMBER(SEARCH("anaer",$AW1261))),"Combined Aer and Anaer.","")</f>
        <v/>
      </c>
    </row>
    <row r="1262" spans="1:60" x14ac:dyDescent="0.3">
      <c r="A1262" s="4">
        <v>1260</v>
      </c>
      <c r="B1262" t="s">
        <v>6017</v>
      </c>
      <c r="C1262">
        <v>207.11</v>
      </c>
      <c r="D1262">
        <v>603.16300937205131</v>
      </c>
      <c r="E1262">
        <v>605.47676314947512</v>
      </c>
      <c r="F1262">
        <v>445.92248042809558</v>
      </c>
      <c r="G1262">
        <v>764.09104467817576</v>
      </c>
      <c r="H1262">
        <v>-77.039533643903127</v>
      </c>
      <c r="I1262">
        <v>-78.332126347176313</v>
      </c>
      <c r="J1262">
        <v>-91.255272798346937</v>
      </c>
      <c r="K1262">
        <v>-61.666110391399641</v>
      </c>
      <c r="L1262">
        <v>132.15564055888299</v>
      </c>
      <c r="M1262">
        <v>131.56168620211631</v>
      </c>
      <c r="N1262">
        <v>129.409920620977</v>
      </c>
      <c r="O1262">
        <v>136.67960442248079</v>
      </c>
      <c r="P1262">
        <v>4.8884276630731298</v>
      </c>
      <c r="Q1262">
        <v>4.9403018822282014</v>
      </c>
      <c r="R1262">
        <v>3.990804928751313</v>
      </c>
      <c r="S1262">
        <v>5.5993528756716797</v>
      </c>
      <c r="T1262">
        <v>65.442135634323705</v>
      </c>
      <c r="U1262">
        <v>65.442031801919171</v>
      </c>
      <c r="V1262">
        <v>65.397574845574127</v>
      </c>
      <c r="W1262">
        <v>65.486268729219205</v>
      </c>
      <c r="X1262">
        <v>4616.571739146907</v>
      </c>
      <c r="Y1262">
        <v>4634.0054074766222</v>
      </c>
      <c r="Z1262">
        <v>4465.2886370609194</v>
      </c>
      <c r="AA1262">
        <v>4713.0285756770536</v>
      </c>
      <c r="AB1262">
        <v>779.0252799480985</v>
      </c>
      <c r="AC1262">
        <v>773.25730023345</v>
      </c>
      <c r="AD1262">
        <v>667.10363911293882</v>
      </c>
      <c r="AE1262">
        <v>919.39962270951764</v>
      </c>
      <c r="AF1262">
        <v>62.53386910548209</v>
      </c>
      <c r="AG1262">
        <v>62.252754656488847</v>
      </c>
      <c r="AH1262">
        <v>61.234996912914383</v>
      </c>
      <c r="AI1262">
        <v>64.673980546535375</v>
      </c>
      <c r="AJ1262">
        <v>0.54035146817891422</v>
      </c>
      <c r="AK1262">
        <v>0.54035143226358762</v>
      </c>
      <c r="AL1262">
        <v>0.54034640132622325</v>
      </c>
      <c r="AM1262">
        <v>0.54035655607350741</v>
      </c>
      <c r="AN1262">
        <v>0.96252304459293991</v>
      </c>
      <c r="AO1262">
        <v>0.96252304459293969</v>
      </c>
      <c r="AP1262">
        <v>0.96252304459293969</v>
      </c>
      <c r="AQ1262">
        <v>0.96252304459293969</v>
      </c>
      <c r="AR1262">
        <v>14.074213999824851</v>
      </c>
      <c r="AS1262">
        <v>14.074213999824851</v>
      </c>
      <c r="AT1262">
        <v>14.074213999824851</v>
      </c>
      <c r="AU1262">
        <v>14.074213999824851</v>
      </c>
      <c r="AV1262" t="str">
        <f>VLOOKUP(Sheet1[[#This Row],[NPDES ID2]],Combined_Sheet__Major_Only___2[[NPDES ID2]:[ECHO BFR]],3,FALSE)</f>
        <v>MO</v>
      </c>
      <c r="AW1262" t="s">
        <v>41</v>
      </c>
      <c r="AX1262" t="str">
        <f>VLOOKUP(Sheet1[[#This Row],[NPDES ID2]],Combined_Sheet__Major_Only___2[[NPDES ID2]:[ECHO BFR]],27,FALSE)</f>
        <v>-</v>
      </c>
      <c r="AY1262" t="str">
        <f>VLOOKUP(Sheet1[[#This Row],[NPDES ID2]],Combined_Sheet__Major_Only___2[[NPDES ID2]:[ECHO BFR]],28,FALSE)</f>
        <v>-</v>
      </c>
      <c r="AZ1262" t="str">
        <f>VLOOKUP(Sheet1[[#This Row],[NPDES ID2]],Combined_Sheet__Major_Only___2[[NPDES ID2]:[ECHO BFR]],29,FALSE)</f>
        <v>thickening</v>
      </c>
      <c r="BA1262">
        <f>VLOOKUP(Sheet1[[#This Row],[NPDES ID2]],Combined_Sheet__Major_Only___2[[NPDES ID2]:[ECHO BFR]],17,FALSE)</f>
        <v>38.978467999999999</v>
      </c>
      <c r="BB1262">
        <f>VLOOKUP(Sheet1[[#This Row],[NPDES ID2]],Combined_Sheet__Major_Only___2[[NPDES ID2]:[ECHO BFR]],18,FALSE)</f>
        <v>-92.721789999999999</v>
      </c>
      <c r="BC1262" t="str">
        <f>IF(ISNUMBER(SEARCH("aerobic",$AW1262)),"aerobic","")</f>
        <v>aerobic</v>
      </c>
      <c r="BD1262" t="str">
        <f>IF(ISNUMBER(SEARCH("anaer",$AW1262)),"anaer","")</f>
        <v/>
      </c>
      <c r="BE1262" t="str">
        <f>IF(ISNUMBER(SEARCH("thickening",$AZ1262)),"thickening","")</f>
        <v>thickening</v>
      </c>
      <c r="BF1262" s="2" t="str">
        <f>IF(ISNUMBER(SEARCH("airDry",$AW1262)),"airDry","")</f>
        <v/>
      </c>
      <c r="BG1262" s="2" t="str">
        <f>IF(ISNUMBER(SEARCH("heatDry",$AY1262)),"heatDry","")</f>
        <v/>
      </c>
      <c r="BH1262" s="2" t="str">
        <f>IF(AND(ISNUMBER(SEARCH("aerobic",$AW1262)),ISNUMBER(SEARCH("anaer",$AW1262))),"Combined Aer and Anaer.","")</f>
        <v/>
      </c>
    </row>
    <row r="1263" spans="1:60" x14ac:dyDescent="0.3">
      <c r="A1263" s="4">
        <v>1261</v>
      </c>
      <c r="B1263" t="s">
        <v>6022</v>
      </c>
      <c r="C1263">
        <v>205.8</v>
      </c>
      <c r="D1263">
        <v>605.76774699191492</v>
      </c>
      <c r="E1263">
        <v>608.08036675869266</v>
      </c>
      <c r="F1263">
        <v>447.63204574730258</v>
      </c>
      <c r="G1263">
        <v>767.65967062228538</v>
      </c>
      <c r="H1263">
        <v>-77.054153440000078</v>
      </c>
      <c r="I1263">
        <v>-78.33761071035471</v>
      </c>
      <c r="J1263">
        <v>-91.297024351301275</v>
      </c>
      <c r="K1263">
        <v>-61.684459587133603</v>
      </c>
      <c r="L1263">
        <v>131.4207283005961</v>
      </c>
      <c r="M1263">
        <v>130.8312590289633</v>
      </c>
      <c r="N1263">
        <v>128.69591554368051</v>
      </c>
      <c r="O1263">
        <v>135.91019766711131</v>
      </c>
      <c r="P1263">
        <v>4.8573456871418283</v>
      </c>
      <c r="Q1263">
        <v>4.9085836105248752</v>
      </c>
      <c r="R1263">
        <v>3.9649137980311711</v>
      </c>
      <c r="S1263">
        <v>5.5634485880469109</v>
      </c>
      <c r="T1263">
        <v>4.0667417400205439</v>
      </c>
      <c r="U1263">
        <v>4.0667326263467043</v>
      </c>
      <c r="V1263">
        <v>4.0628305092582666</v>
      </c>
      <c r="W1263">
        <v>4.0706154308423077</v>
      </c>
      <c r="X1263">
        <v>286.66470291359337</v>
      </c>
      <c r="Y1263">
        <v>287.70772215021611</v>
      </c>
      <c r="Z1263">
        <v>277.36456377683021</v>
      </c>
      <c r="AA1263">
        <v>292.63728192873538</v>
      </c>
      <c r="AB1263">
        <v>52.430718966783573</v>
      </c>
      <c r="AC1263">
        <v>51.96656188776376</v>
      </c>
      <c r="AD1263">
        <v>44.324835340613561</v>
      </c>
      <c r="AE1263">
        <v>62.758361008812152</v>
      </c>
      <c r="AF1263">
        <v>62.581645918729492</v>
      </c>
      <c r="AG1263">
        <v>62.300910579863611</v>
      </c>
      <c r="AH1263">
        <v>61.28429627686571</v>
      </c>
      <c r="AI1263">
        <v>64.719209836852997</v>
      </c>
      <c r="AJ1263">
        <v>0.5409350011012114</v>
      </c>
      <c r="AK1263">
        <v>0.5409349822548819</v>
      </c>
      <c r="AL1263">
        <v>0.54093234159019843</v>
      </c>
      <c r="AM1263">
        <v>0.5409376716429567</v>
      </c>
      <c r="AN1263">
        <v>0.66703360490475905</v>
      </c>
      <c r="AO1263">
        <v>0.66703360490475894</v>
      </c>
      <c r="AP1263">
        <v>0.66703360490475894</v>
      </c>
      <c r="AQ1263">
        <v>0.66703360490475894</v>
      </c>
      <c r="AR1263">
        <v>13.44198364628401</v>
      </c>
      <c r="AS1263">
        <v>13.44198364628401</v>
      </c>
      <c r="AT1263">
        <v>13.44198364628401</v>
      </c>
      <c r="AU1263">
        <v>13.44198364628401</v>
      </c>
      <c r="AV1263" t="str">
        <f>VLOOKUP(Sheet1[[#This Row],[NPDES ID2]],Combined_Sheet__Major_Only___2[[NPDES ID2]:[ECHO BFR]],3,FALSE)</f>
        <v>MO</v>
      </c>
      <c r="AW1263" t="s">
        <v>12183</v>
      </c>
      <c r="AX1263" t="str">
        <f>VLOOKUP(Sheet1[[#This Row],[NPDES ID2]],Combined_Sheet__Major_Only___2[[NPDES ID2]:[ECHO BFR]],27,FALSE)</f>
        <v>other</v>
      </c>
      <c r="AY1263" t="str">
        <f>VLOOKUP(Sheet1[[#This Row],[NPDES ID2]],Combined_Sheet__Major_Only___2[[NPDES ID2]:[ECHO BFR]],28,FALSE)</f>
        <v>-</v>
      </c>
      <c r="AZ1263" t="str">
        <f>VLOOKUP(Sheet1[[#This Row],[NPDES ID2]],Combined_Sheet__Major_Only___2[[NPDES ID2]:[ECHO BFR]],29,FALSE)</f>
        <v>thickening</v>
      </c>
      <c r="BA1263">
        <f>VLOOKUP(Sheet1[[#This Row],[NPDES ID2]],Combined_Sheet__Major_Only___2[[NPDES ID2]:[ECHO BFR]],17,FALSE)</f>
        <v>39.756331000000003</v>
      </c>
      <c r="BB1263">
        <f>VLOOKUP(Sheet1[[#This Row],[NPDES ID2]],Combined_Sheet__Major_Only___2[[NPDES ID2]:[ECHO BFR]],18,FALSE)</f>
        <v>-93.556556</v>
      </c>
      <c r="BC1263" t="str">
        <f>IF(ISNUMBER(SEARCH("aerobic",$AW1263)),"aerobic","")</f>
        <v/>
      </c>
      <c r="BD1263" t="str">
        <f>IF(ISNUMBER(SEARCH("anaer",$AW1263)),"anaer","")</f>
        <v>anaer</v>
      </c>
      <c r="BE1263" t="str">
        <f>IF(ISNUMBER(SEARCH("thickening",$AZ1263)),"thickening","")</f>
        <v>thickening</v>
      </c>
      <c r="BF1263" s="3" t="str">
        <f>IF(ISNUMBER(SEARCH("airDry",$AW1263)),"airDry","")</f>
        <v>airDry</v>
      </c>
      <c r="BG1263" s="3" t="str">
        <f>IF(ISNUMBER(SEARCH("heatDry",$AY1263)),"heatDry","")</f>
        <v/>
      </c>
      <c r="BH1263" s="3" t="str">
        <f>IF(AND(ISNUMBER(SEARCH("aerobic",$AW1263)),ISNUMBER(SEARCH("anaer",$AW1263))),"Combined Aer and Anaer.","")</f>
        <v/>
      </c>
    </row>
    <row r="1264" spans="1:60" x14ac:dyDescent="0.3">
      <c r="A1264" s="4">
        <v>1262</v>
      </c>
      <c r="B1264" t="s">
        <v>6026</v>
      </c>
      <c r="C1264">
        <v>205.27</v>
      </c>
      <c r="D1264">
        <v>572.96753621233859</v>
      </c>
      <c r="E1264">
        <v>573.83677415151271</v>
      </c>
      <c r="F1264">
        <v>423.34755047974119</v>
      </c>
      <c r="G1264">
        <v>724.0722752425803</v>
      </c>
      <c r="H1264">
        <v>-76.701810794717545</v>
      </c>
      <c r="I1264">
        <v>-78.010743085943943</v>
      </c>
      <c r="J1264">
        <v>-90.73873421089823</v>
      </c>
      <c r="K1264">
        <v>-59.966117792491723</v>
      </c>
      <c r="L1264">
        <v>138.86030541082829</v>
      </c>
      <c r="M1264">
        <v>138.330527391028</v>
      </c>
      <c r="N1264">
        <v>136.4110733619988</v>
      </c>
      <c r="O1264">
        <v>142.895812767156</v>
      </c>
      <c r="P1264">
        <v>4.8300935944560672</v>
      </c>
      <c r="Q1264">
        <v>4.8903738228786704</v>
      </c>
      <c r="R1264">
        <v>3.8968538627222031</v>
      </c>
      <c r="S1264">
        <v>5.566541792416281</v>
      </c>
      <c r="T1264">
        <v>116.6057509529044</v>
      </c>
      <c r="U1264">
        <v>116.6055681612885</v>
      </c>
      <c r="V1264">
        <v>116.52730397270631</v>
      </c>
      <c r="W1264">
        <v>116.6834450000364</v>
      </c>
      <c r="X1264">
        <v>7758.4815022037101</v>
      </c>
      <c r="Y1264">
        <v>7783.3053758166043</v>
      </c>
      <c r="Z1264">
        <v>7542.5340888429728</v>
      </c>
      <c r="AA1264">
        <v>7895.9287753471081</v>
      </c>
      <c r="AB1264">
        <v>1437.1419884839361</v>
      </c>
      <c r="AC1264">
        <v>1424.7486398438141</v>
      </c>
      <c r="AD1264">
        <v>1213.980844812352</v>
      </c>
      <c r="AE1264">
        <v>1725.2444052815281</v>
      </c>
      <c r="AF1264">
        <v>66.295667254581119</v>
      </c>
      <c r="AG1264">
        <v>66.042640070243522</v>
      </c>
      <c r="AH1264">
        <v>65.126870377573979</v>
      </c>
      <c r="AI1264">
        <v>68.221508551659369</v>
      </c>
      <c r="AJ1264">
        <v>0.5863243498671783</v>
      </c>
      <c r="AK1264">
        <v>0.58632429519713358</v>
      </c>
      <c r="AL1264">
        <v>0.58631663889240448</v>
      </c>
      <c r="AM1264">
        <v>0.58633209289844102</v>
      </c>
      <c r="AN1264">
        <v>0.97845892086385167</v>
      </c>
      <c r="AO1264">
        <v>0.97845892086385144</v>
      </c>
      <c r="AP1264">
        <v>0.97845892086385144</v>
      </c>
      <c r="AQ1264">
        <v>0.97845892086385144</v>
      </c>
      <c r="AR1264">
        <v>14.13757069633983</v>
      </c>
      <c r="AS1264">
        <v>14.13757069633983</v>
      </c>
      <c r="AT1264">
        <v>14.13757069633983</v>
      </c>
      <c r="AU1264">
        <v>14.13757069633983</v>
      </c>
      <c r="AV1264" t="str">
        <f>VLOOKUP(Sheet1[[#This Row],[NPDES ID2]],Combined_Sheet__Major_Only___2[[NPDES ID2]:[ECHO BFR]],3,FALSE)</f>
        <v>TX</v>
      </c>
      <c r="AW1264" t="s">
        <v>41</v>
      </c>
      <c r="AX1264" t="str">
        <f>VLOOKUP(Sheet1[[#This Row],[NPDES ID2]],Combined_Sheet__Major_Only___2[[NPDES ID2]:[ECHO BFR]],27,FALSE)</f>
        <v>-</v>
      </c>
      <c r="AY1264" t="str">
        <f>VLOOKUP(Sheet1[[#This Row],[NPDES ID2]],Combined_Sheet__Major_Only___2[[NPDES ID2]:[ECHO BFR]],28,FALSE)</f>
        <v>-</v>
      </c>
      <c r="AZ1264" t="str">
        <f>VLOOKUP(Sheet1[[#This Row],[NPDES ID2]],Combined_Sheet__Major_Only___2[[NPDES ID2]:[ECHO BFR]],29,FALSE)</f>
        <v>thickening</v>
      </c>
      <c r="BA1264">
        <f>VLOOKUP(Sheet1[[#This Row],[NPDES ID2]],Combined_Sheet__Major_Only___2[[NPDES ID2]:[ECHO BFR]],17,FALSE)</f>
        <v>30.072454</v>
      </c>
      <c r="BB1264">
        <f>VLOOKUP(Sheet1[[#This Row],[NPDES ID2]],Combined_Sheet__Major_Only___2[[NPDES ID2]:[ECHO BFR]],18,FALSE)</f>
        <v>-95.377182000000005</v>
      </c>
      <c r="BC1264" t="str">
        <f>IF(ISNUMBER(SEARCH("aerobic",$AW1264)),"aerobic","")</f>
        <v>aerobic</v>
      </c>
      <c r="BD1264" t="str">
        <f>IF(ISNUMBER(SEARCH("anaer",$AW1264)),"anaer","")</f>
        <v/>
      </c>
      <c r="BE1264" t="str">
        <f>IF(ISNUMBER(SEARCH("thickening",$AZ1264)),"thickening","")</f>
        <v>thickening</v>
      </c>
      <c r="BF1264" s="2" t="str">
        <f>IF(ISNUMBER(SEARCH("airDry",$AW1264)),"airDry","")</f>
        <v/>
      </c>
      <c r="BG1264" s="2" t="str">
        <f>IF(ISNUMBER(SEARCH("heatDry",$AY1264)),"heatDry","")</f>
        <v/>
      </c>
      <c r="BH1264" s="2" t="str">
        <f>IF(AND(ISNUMBER(SEARCH("aerobic",$AW1264)),ISNUMBER(SEARCH("anaer",$AW1264))),"Combined Aer and Anaer.","")</f>
        <v/>
      </c>
    </row>
    <row r="1265" spans="1:60" x14ac:dyDescent="0.3">
      <c r="A1265" s="4">
        <v>1263</v>
      </c>
      <c r="B1265" t="s">
        <v>6030</v>
      </c>
      <c r="C1265">
        <v>205</v>
      </c>
      <c r="D1265">
        <v>607.31724184877919</v>
      </c>
      <c r="E1265">
        <v>609.62661874542744</v>
      </c>
      <c r="F1265">
        <v>448.64445970844542</v>
      </c>
      <c r="G1265">
        <v>769.78466776863968</v>
      </c>
      <c r="H1265">
        <v>-77.034708266642383</v>
      </c>
      <c r="I1265">
        <v>-78.324549485369644</v>
      </c>
      <c r="J1265">
        <v>-91.270588591451315</v>
      </c>
      <c r="K1265">
        <v>-61.633903512032703</v>
      </c>
      <c r="L1265">
        <v>130.98397806235951</v>
      </c>
      <c r="M1265">
        <v>130.3973762116766</v>
      </c>
      <c r="N1265">
        <v>128.27226951461321</v>
      </c>
      <c r="O1265">
        <v>135.45189726694559</v>
      </c>
      <c r="P1265">
        <v>4.838304004234903</v>
      </c>
      <c r="Q1265">
        <v>4.8891153188875993</v>
      </c>
      <c r="R1265">
        <v>3.9489543353182128</v>
      </c>
      <c r="S1265">
        <v>5.5414519207791457</v>
      </c>
      <c r="T1265">
        <v>52.055331121183251</v>
      </c>
      <c r="U1265">
        <v>52.055247948216511</v>
      </c>
      <c r="V1265">
        <v>52.019636551480012</v>
      </c>
      <c r="W1265">
        <v>52.090683094884177</v>
      </c>
      <c r="X1265">
        <v>3667.3022968658802</v>
      </c>
      <c r="Y1265">
        <v>3681.093479578059</v>
      </c>
      <c r="Z1265">
        <v>3547.5676203604912</v>
      </c>
      <c r="AA1265">
        <v>3743.6500512727148</v>
      </c>
      <c r="AB1265">
        <v>725.53599367585355</v>
      </c>
      <c r="AC1265">
        <v>717.64305909747736</v>
      </c>
      <c r="AD1265">
        <v>605.2153622925066</v>
      </c>
      <c r="AE1265">
        <v>881.37287213289176</v>
      </c>
      <c r="AF1265">
        <v>62.617350518691062</v>
      </c>
      <c r="AG1265">
        <v>62.336862458194908</v>
      </c>
      <c r="AH1265">
        <v>61.321343647056651</v>
      </c>
      <c r="AI1265">
        <v>64.75273596299759</v>
      </c>
      <c r="AJ1265">
        <v>0.5413710920621444</v>
      </c>
      <c r="AK1265">
        <v>0.54137105837124389</v>
      </c>
      <c r="AL1265">
        <v>0.54136633885570995</v>
      </c>
      <c r="AM1265">
        <v>0.54137586500464518</v>
      </c>
      <c r="AN1265">
        <v>0.95352768583383196</v>
      </c>
      <c r="AO1265">
        <v>0.95352768583383207</v>
      </c>
      <c r="AP1265">
        <v>0.95352768583383207</v>
      </c>
      <c r="AQ1265">
        <v>0.95352768583383207</v>
      </c>
      <c r="AR1265">
        <v>12.871588924065341</v>
      </c>
      <c r="AS1265">
        <v>12.871588924065341</v>
      </c>
      <c r="AT1265">
        <v>12.871588924065341</v>
      </c>
      <c r="AU1265">
        <v>12.871588924065341</v>
      </c>
      <c r="AV1265" t="str">
        <f>VLOOKUP(Sheet1[[#This Row],[NPDES ID2]],Combined_Sheet__Major_Only___2[[NPDES ID2]:[ECHO BFR]],3,FALSE)</f>
        <v>NC</v>
      </c>
      <c r="AW1265" t="s">
        <v>41</v>
      </c>
      <c r="AX1265" t="str">
        <f>VLOOKUP(Sheet1[[#This Row],[NPDES ID2]],Combined_Sheet__Major_Only___2[[NPDES ID2]:[ECHO BFR]],27,FALSE)</f>
        <v>-</v>
      </c>
      <c r="AY1265" t="str">
        <f>VLOOKUP(Sheet1[[#This Row],[NPDES ID2]],Combined_Sheet__Major_Only___2[[NPDES ID2]:[ECHO BFR]],28,FALSE)</f>
        <v>-</v>
      </c>
      <c r="AZ1265" t="str">
        <f>VLOOKUP(Sheet1[[#This Row],[NPDES ID2]],Combined_Sheet__Major_Only___2[[NPDES ID2]:[ECHO BFR]],29,FALSE)</f>
        <v>thickening</v>
      </c>
      <c r="BA1265">
        <f>VLOOKUP(Sheet1[[#This Row],[NPDES ID2]],Combined_Sheet__Major_Only___2[[NPDES ID2]:[ECHO BFR]],17,FALSE)</f>
        <v>35.662649999598699</v>
      </c>
      <c r="BB1265">
        <f>VLOOKUP(Sheet1[[#This Row],[NPDES ID2]],Combined_Sheet__Major_Only___2[[NPDES ID2]:[ECHO BFR]],18,FALSE)</f>
        <v>-80.463892525618903</v>
      </c>
      <c r="BC1265" t="str">
        <f>IF(ISNUMBER(SEARCH("aerobic",$AW1265)),"aerobic","")</f>
        <v>aerobic</v>
      </c>
      <c r="BD1265" t="str">
        <f>IF(ISNUMBER(SEARCH("anaer",$AW1265)),"anaer","")</f>
        <v/>
      </c>
      <c r="BE1265" t="str">
        <f>IF(ISNUMBER(SEARCH("thickening",$AZ1265)),"thickening","")</f>
        <v>thickening</v>
      </c>
      <c r="BF1265" s="3" t="str">
        <f>IF(ISNUMBER(SEARCH("airDry",$AW1265)),"airDry","")</f>
        <v/>
      </c>
      <c r="BG1265" s="3" t="str">
        <f>IF(ISNUMBER(SEARCH("heatDry",$AY1265)),"heatDry","")</f>
        <v/>
      </c>
      <c r="BH1265" s="3" t="str">
        <f>IF(AND(ISNUMBER(SEARCH("aerobic",$AW1265)),ISNUMBER(SEARCH("anaer",$AW1265))),"Combined Aer and Anaer.","")</f>
        <v/>
      </c>
    </row>
    <row r="1266" spans="1:60" x14ac:dyDescent="0.3">
      <c r="A1266" s="4">
        <v>1264</v>
      </c>
      <c r="B1266" t="s">
        <v>6034</v>
      </c>
      <c r="C1266">
        <v>205</v>
      </c>
      <c r="D1266">
        <v>633.89625970525992</v>
      </c>
      <c r="E1266">
        <v>637.44409968502725</v>
      </c>
      <c r="F1266">
        <v>468.24343341727638</v>
      </c>
      <c r="G1266">
        <v>805.31791195318408</v>
      </c>
      <c r="H1266">
        <v>-77.247896859483461</v>
      </c>
      <c r="I1266">
        <v>-78.31910490575352</v>
      </c>
      <c r="J1266">
        <v>-90.923988658880305</v>
      </c>
      <c r="K1266">
        <v>-62.393319969293657</v>
      </c>
      <c r="L1266">
        <v>125.5019156846504</v>
      </c>
      <c r="M1266">
        <v>124.8743967709315</v>
      </c>
      <c r="N1266">
        <v>122.601029096483</v>
      </c>
      <c r="O1266">
        <v>130.28154038180321</v>
      </c>
      <c r="P1266">
        <v>4.8483476829890018</v>
      </c>
      <c r="Q1266">
        <v>4.8860995280953512</v>
      </c>
      <c r="R1266">
        <v>3.9868783393133631</v>
      </c>
      <c r="S1266">
        <v>5.5681786036708321</v>
      </c>
      <c r="T1266">
        <v>75.214252094437782</v>
      </c>
      <c r="U1266">
        <v>75.214133181030803</v>
      </c>
      <c r="V1266">
        <v>75.163219131914659</v>
      </c>
      <c r="W1266">
        <v>75.264795243269589</v>
      </c>
      <c r="X1266">
        <v>5530.7260461611531</v>
      </c>
      <c r="Y1266">
        <v>5553.9634988482176</v>
      </c>
      <c r="Z1266">
        <v>5329.2345676213154</v>
      </c>
      <c r="AA1266">
        <v>5659.401533120913</v>
      </c>
      <c r="AB1266">
        <v>906.0594701949102</v>
      </c>
      <c r="AC1266">
        <v>900.02029142447896</v>
      </c>
      <c r="AD1266">
        <v>778.72728673654933</v>
      </c>
      <c r="AE1266">
        <v>1066.4575949125431</v>
      </c>
      <c r="AF1266">
        <v>59.996724922298398</v>
      </c>
      <c r="AG1266">
        <v>59.696669245662633</v>
      </c>
      <c r="AH1266">
        <v>58.610314334654802</v>
      </c>
      <c r="AI1266">
        <v>62.281066967084257</v>
      </c>
      <c r="AJ1266">
        <v>0.50937735471590551</v>
      </c>
      <c r="AK1266">
        <v>0.50937731801560848</v>
      </c>
      <c r="AL1266">
        <v>0.5093721773665254</v>
      </c>
      <c r="AM1266">
        <v>0.50938255357081563</v>
      </c>
      <c r="AN1266">
        <v>0.96716286490440195</v>
      </c>
      <c r="AO1266">
        <v>0.96716286490440218</v>
      </c>
      <c r="AP1266">
        <v>0.96716286490440218</v>
      </c>
      <c r="AQ1266">
        <v>0.96716286490440218</v>
      </c>
      <c r="AR1266">
        <v>13.74258771028105</v>
      </c>
      <c r="AS1266">
        <v>13.74258771028105</v>
      </c>
      <c r="AT1266">
        <v>13.74258771028105</v>
      </c>
      <c r="AU1266">
        <v>13.74258771028105</v>
      </c>
      <c r="AV1266" t="str">
        <f>VLOOKUP(Sheet1[[#This Row],[NPDES ID2]],Combined_Sheet__Major_Only___2[[NPDES ID2]:[ECHO BFR]],3,FALSE)</f>
        <v>WA</v>
      </c>
      <c r="AW1266" t="s">
        <v>12181</v>
      </c>
      <c r="AX1266" t="str">
        <f>VLOOKUP(Sheet1[[#This Row],[NPDES ID2]],Combined_Sheet__Major_Only___2[[NPDES ID2]:[ECHO BFR]],27,FALSE)</f>
        <v>methaneBioCaptureRecover, tempSludgeStore</v>
      </c>
      <c r="AY1266" t="str">
        <f>VLOOKUP(Sheet1[[#This Row],[NPDES ID2]],Combined_Sheet__Major_Only___2[[NPDES ID2]:[ECHO BFR]],28,FALSE)</f>
        <v>-</v>
      </c>
      <c r="AZ1266" t="str">
        <f>VLOOKUP(Sheet1[[#This Row],[NPDES ID2]],Combined_Sheet__Major_Only___2[[NPDES ID2]:[ECHO BFR]],29,FALSE)</f>
        <v>thickening</v>
      </c>
      <c r="BA1266">
        <f>VLOOKUP(Sheet1[[#This Row],[NPDES ID2]],Combined_Sheet__Major_Only___2[[NPDES ID2]:[ECHO BFR]],17,FALSE)</f>
        <v>46.313889000000003</v>
      </c>
      <c r="BB1266">
        <f>VLOOKUP(Sheet1[[#This Row],[NPDES ID2]],Combined_Sheet__Major_Only___2[[NPDES ID2]:[ECHO BFR]],18,FALSE)</f>
        <v>-120.0175</v>
      </c>
      <c r="BC1266" t="str">
        <f>IF(ISNUMBER(SEARCH("aerobic",$AW1266)),"aerobic","")</f>
        <v/>
      </c>
      <c r="BD1266" t="str">
        <f>IF(ISNUMBER(SEARCH("anaer",$AW1266)),"anaer","")</f>
        <v>anaer</v>
      </c>
      <c r="BE1266" t="str">
        <f>IF(ISNUMBER(SEARCH("thickening",$AZ1266)),"thickening","")</f>
        <v>thickening</v>
      </c>
      <c r="BF1266" s="2" t="str">
        <f>IF(ISNUMBER(SEARCH("airDry",$AW1266)),"airDry","")</f>
        <v/>
      </c>
      <c r="BG1266" s="2" t="str">
        <f>IF(ISNUMBER(SEARCH("heatDry",$AY1266)),"heatDry","")</f>
        <v/>
      </c>
      <c r="BH1266" s="2" t="str">
        <f>IF(AND(ISNUMBER(SEARCH("aerobic",$AW1266)),ISNUMBER(SEARCH("anaer",$AW1266))),"Combined Aer and Anaer.","")</f>
        <v/>
      </c>
    </row>
    <row r="1267" spans="1:60" x14ac:dyDescent="0.3">
      <c r="A1267" s="4">
        <v>1265</v>
      </c>
      <c r="B1267" t="s">
        <v>6038</v>
      </c>
      <c r="C1267">
        <v>204.88</v>
      </c>
      <c r="D1267">
        <v>590.18055363125507</v>
      </c>
      <c r="E1267">
        <v>591.7306511922086</v>
      </c>
      <c r="F1267">
        <v>435.98544724385221</v>
      </c>
      <c r="G1267">
        <v>746.96623298695908</v>
      </c>
      <c r="H1267">
        <v>-76.857889596180428</v>
      </c>
      <c r="I1267">
        <v>-78.063035197273152</v>
      </c>
      <c r="J1267">
        <v>-91.053202623700784</v>
      </c>
      <c r="K1267">
        <v>-60.773148041080518</v>
      </c>
      <c r="L1267">
        <v>134.76517333342679</v>
      </c>
      <c r="M1267">
        <v>134.20776461765041</v>
      </c>
      <c r="N1267">
        <v>132.188212189323</v>
      </c>
      <c r="O1267">
        <v>139.0111324113993</v>
      </c>
      <c r="P1267">
        <v>4.8282108251217926</v>
      </c>
      <c r="Q1267">
        <v>4.8857298854558433</v>
      </c>
      <c r="R1267">
        <v>3.920081319435254</v>
      </c>
      <c r="S1267">
        <v>5.5305527649068571</v>
      </c>
      <c r="T1267">
        <v>124.060537717382</v>
      </c>
      <c r="U1267">
        <v>124.0603434210263</v>
      </c>
      <c r="V1267">
        <v>123.9771533548285</v>
      </c>
      <c r="W1267">
        <v>124.1431217579396</v>
      </c>
      <c r="X1267">
        <v>8489.4950015542854</v>
      </c>
      <c r="Y1267">
        <v>8519.0050020583894</v>
      </c>
      <c r="Z1267">
        <v>8233.3147239541067</v>
      </c>
      <c r="AA1267">
        <v>8652.643721272103</v>
      </c>
      <c r="AB1267">
        <v>1458.8089450805601</v>
      </c>
      <c r="AC1267">
        <v>1447.485938264952</v>
      </c>
      <c r="AD1267">
        <v>1246.5021024679861</v>
      </c>
      <c r="AE1267">
        <v>1727.520354193683</v>
      </c>
      <c r="AF1267">
        <v>64.463048526800662</v>
      </c>
      <c r="AG1267">
        <v>64.196322512889282</v>
      </c>
      <c r="AH1267">
        <v>63.230929840331221</v>
      </c>
      <c r="AI1267">
        <v>66.493218563106112</v>
      </c>
      <c r="AJ1267">
        <v>0.56392116193163389</v>
      </c>
      <c r="AK1267">
        <v>0.56392110756025748</v>
      </c>
      <c r="AL1267">
        <v>0.56391349328909057</v>
      </c>
      <c r="AM1267">
        <v>0.56392886245868068</v>
      </c>
      <c r="AN1267">
        <v>0.979715663786212</v>
      </c>
      <c r="AO1267">
        <v>0.97971566378621211</v>
      </c>
      <c r="AP1267">
        <v>0.97971566378621211</v>
      </c>
      <c r="AQ1267">
        <v>0.97971566378621211</v>
      </c>
      <c r="AR1267">
        <v>14.35444906079915</v>
      </c>
      <c r="AS1267">
        <v>14.35444906079915</v>
      </c>
      <c r="AT1267">
        <v>14.35444906079915</v>
      </c>
      <c r="AU1267">
        <v>14.35444906079915</v>
      </c>
      <c r="AV1267" t="str">
        <f>VLOOKUP(Sheet1[[#This Row],[NPDES ID2]],Combined_Sheet__Major_Only___2[[NPDES ID2]:[ECHO BFR]],3,FALSE)</f>
        <v>MO</v>
      </c>
      <c r="AW1267" t="s">
        <v>41</v>
      </c>
      <c r="AX1267" t="str">
        <f>VLOOKUP(Sheet1[[#This Row],[NPDES ID2]],Combined_Sheet__Major_Only___2[[NPDES ID2]:[ECHO BFR]],27,FALSE)</f>
        <v>-</v>
      </c>
      <c r="AY1267" t="str">
        <f>VLOOKUP(Sheet1[[#This Row],[NPDES ID2]],Combined_Sheet__Major_Only___2[[NPDES ID2]:[ECHO BFR]],28,FALSE)</f>
        <v>-</v>
      </c>
      <c r="AZ1267" t="str">
        <f>VLOOKUP(Sheet1[[#This Row],[NPDES ID2]],Combined_Sheet__Major_Only___2[[NPDES ID2]:[ECHO BFR]],29,FALSE)</f>
        <v>sludgeLagoon, thickening</v>
      </c>
      <c r="BA1267">
        <f>VLOOKUP(Sheet1[[#This Row],[NPDES ID2]],Combined_Sheet__Major_Only___2[[NPDES ID2]:[ECHO BFR]],17,FALSE)</f>
        <v>38.352687000000003</v>
      </c>
      <c r="BB1267">
        <f>VLOOKUP(Sheet1[[#This Row],[NPDES ID2]],Combined_Sheet__Major_Only___2[[NPDES ID2]:[ECHO BFR]],18,FALSE)</f>
        <v>-93.753184000000005</v>
      </c>
      <c r="BC1267" t="str">
        <f>IF(ISNUMBER(SEARCH("aerobic",$AW1267)),"aerobic","")</f>
        <v>aerobic</v>
      </c>
      <c r="BD1267" t="str">
        <f>IF(ISNUMBER(SEARCH("anaer",$AW1267)),"anaer","")</f>
        <v/>
      </c>
      <c r="BE1267" t="str">
        <f>IF(ISNUMBER(SEARCH("thickening",$AZ1267)),"thickening","")</f>
        <v>thickening</v>
      </c>
      <c r="BF1267" s="3" t="str">
        <f>IF(ISNUMBER(SEARCH("airDry",$AW1267)),"airDry","")</f>
        <v/>
      </c>
      <c r="BG1267" s="3" t="str">
        <f>IF(ISNUMBER(SEARCH("heatDry",$AY1267)),"heatDry","")</f>
        <v/>
      </c>
      <c r="BH1267" s="3" t="str">
        <f>IF(AND(ISNUMBER(SEARCH("aerobic",$AW1267)),ISNUMBER(SEARCH("anaer",$AW1267))),"Combined Aer and Anaer.","")</f>
        <v/>
      </c>
    </row>
    <row r="1268" spans="1:60" x14ac:dyDescent="0.3">
      <c r="A1268" s="4">
        <v>1266</v>
      </c>
      <c r="B1268" t="s">
        <v>6041</v>
      </c>
      <c r="C1268">
        <v>204.76</v>
      </c>
      <c r="D1268">
        <v>648.28655498962962</v>
      </c>
      <c r="E1268">
        <v>652.51887786726274</v>
      </c>
      <c r="F1268">
        <v>478.81007536019388</v>
      </c>
      <c r="G1268">
        <v>824.63683097526007</v>
      </c>
      <c r="H1268">
        <v>-77.350729371407482</v>
      </c>
      <c r="I1268">
        <v>-78.367173833759921</v>
      </c>
      <c r="J1268">
        <v>-90.734781009870233</v>
      </c>
      <c r="K1268">
        <v>-62.735660783834888</v>
      </c>
      <c r="L1268">
        <v>122.69311868055399</v>
      </c>
      <c r="M1268">
        <v>122.0464789644342</v>
      </c>
      <c r="N1268">
        <v>119.70383947781229</v>
      </c>
      <c r="O1268">
        <v>127.6183833367399</v>
      </c>
      <c r="P1268">
        <v>4.8474405294808358</v>
      </c>
      <c r="Q1268">
        <v>4.8879960581058084</v>
      </c>
      <c r="R1268">
        <v>4.0132822453175967</v>
      </c>
      <c r="S1268">
        <v>5.5794922381314862</v>
      </c>
      <c r="T1268">
        <v>79.510535928883698</v>
      </c>
      <c r="U1268">
        <v>79.510410385155922</v>
      </c>
      <c r="V1268">
        <v>79.456657493154182</v>
      </c>
      <c r="W1268">
        <v>79.563897240108162</v>
      </c>
      <c r="X1268">
        <v>5973.7414675429336</v>
      </c>
      <c r="Y1268">
        <v>6000.1789516408708</v>
      </c>
      <c r="Z1268">
        <v>5744.4694007733506</v>
      </c>
      <c r="AA1268">
        <v>6120.3060844688434</v>
      </c>
      <c r="AB1268">
        <v>958.49117409236521</v>
      </c>
      <c r="AC1268">
        <v>952.40341230942727</v>
      </c>
      <c r="AD1268">
        <v>826.006616875551</v>
      </c>
      <c r="AE1268">
        <v>1126.685734136676</v>
      </c>
      <c r="AF1268">
        <v>58.722740313794738</v>
      </c>
      <c r="AG1268">
        <v>58.413180480878438</v>
      </c>
      <c r="AH1268">
        <v>57.292402407326698</v>
      </c>
      <c r="AI1268">
        <v>61.079457657843918</v>
      </c>
      <c r="AJ1268">
        <v>0.49383495472299671</v>
      </c>
      <c r="AK1268">
        <v>0.49383491786070249</v>
      </c>
      <c r="AL1268">
        <v>0.49382975463498369</v>
      </c>
      <c r="AM1268">
        <v>0.49384017641320949</v>
      </c>
      <c r="AN1268">
        <v>0.96885793846377111</v>
      </c>
      <c r="AO1268">
        <v>0.96885793846377144</v>
      </c>
      <c r="AP1268">
        <v>0.96885793846377144</v>
      </c>
      <c r="AQ1268">
        <v>0.96885793846377144</v>
      </c>
      <c r="AR1268">
        <v>13.619674946837071</v>
      </c>
      <c r="AS1268">
        <v>13.619674946837071</v>
      </c>
      <c r="AT1268">
        <v>13.619674946837071</v>
      </c>
      <c r="AU1268">
        <v>13.619674946837071</v>
      </c>
      <c r="AV1268" t="str">
        <f>VLOOKUP(Sheet1[[#This Row],[NPDES ID2]],Combined_Sheet__Major_Only___2[[NPDES ID2]:[ECHO BFR]],3,FALSE)</f>
        <v>TX</v>
      </c>
      <c r="AW1268" t="s">
        <v>41</v>
      </c>
      <c r="AX1268" t="str">
        <f>VLOOKUP(Sheet1[[#This Row],[NPDES ID2]],Combined_Sheet__Major_Only___2[[NPDES ID2]:[ECHO BFR]],27,FALSE)</f>
        <v>other</v>
      </c>
      <c r="AY1268" t="str">
        <f>VLOOKUP(Sheet1[[#This Row],[NPDES ID2]],Combined_Sheet__Major_Only___2[[NPDES ID2]:[ECHO BFR]],28,FALSE)</f>
        <v>-</v>
      </c>
      <c r="AZ1268" t="str">
        <f>VLOOKUP(Sheet1[[#This Row],[NPDES ID2]],Combined_Sheet__Major_Only___2[[NPDES ID2]:[ECHO BFR]],29,FALSE)</f>
        <v>thickening</v>
      </c>
      <c r="BA1268">
        <f>VLOOKUP(Sheet1[[#This Row],[NPDES ID2]],Combined_Sheet__Major_Only___2[[NPDES ID2]:[ECHO BFR]],17,FALSE)</f>
        <v>29.815079000000001</v>
      </c>
      <c r="BB1268">
        <f>VLOOKUP(Sheet1[[#This Row],[NPDES ID2]],Combined_Sheet__Major_Only___2[[NPDES ID2]:[ECHO BFR]],18,FALSE)</f>
        <v>-95.704059999999998</v>
      </c>
      <c r="BC1268" t="str">
        <f>IF(ISNUMBER(SEARCH("aerobic",$AW1268)),"aerobic","")</f>
        <v>aerobic</v>
      </c>
      <c r="BD1268" t="str">
        <f>IF(ISNUMBER(SEARCH("anaer",$AW1268)),"anaer","")</f>
        <v/>
      </c>
      <c r="BE1268" t="str">
        <f>IF(ISNUMBER(SEARCH("thickening",$AZ1268)),"thickening","")</f>
        <v>thickening</v>
      </c>
      <c r="BF1268" s="2" t="str">
        <f>IF(ISNUMBER(SEARCH("airDry",$AW1268)),"airDry","")</f>
        <v/>
      </c>
      <c r="BG1268" s="2" t="str">
        <f>IF(ISNUMBER(SEARCH("heatDry",$AY1268)),"heatDry","")</f>
        <v/>
      </c>
      <c r="BH1268" s="2" t="str">
        <f>IF(AND(ISNUMBER(SEARCH("aerobic",$AW1268)),ISNUMBER(SEARCH("anaer",$AW1268))),"Combined Aer and Anaer.","")</f>
        <v/>
      </c>
    </row>
    <row r="1269" spans="1:60" x14ac:dyDescent="0.3">
      <c r="A1269" s="4">
        <v>1267</v>
      </c>
      <c r="B1269" t="s">
        <v>6045</v>
      </c>
      <c r="C1269">
        <v>204.62</v>
      </c>
      <c r="D1269">
        <v>617.38165728056663</v>
      </c>
      <c r="E1269">
        <v>620.11317335598915</v>
      </c>
      <c r="F1269">
        <v>456.00355405527318</v>
      </c>
      <c r="G1269">
        <v>783.24839048834724</v>
      </c>
      <c r="H1269">
        <v>-77.113291192011317</v>
      </c>
      <c r="I1269">
        <v>-78.334359783024198</v>
      </c>
      <c r="J1269">
        <v>-91.1539938298057</v>
      </c>
      <c r="K1269">
        <v>-61.942556959244811</v>
      </c>
      <c r="L1269">
        <v>128.8048189838517</v>
      </c>
      <c r="M1269">
        <v>128.2048438783182</v>
      </c>
      <c r="N1269">
        <v>126.0313040341547</v>
      </c>
      <c r="O1269">
        <v>133.37456901428209</v>
      </c>
      <c r="P1269">
        <v>4.832919087743222</v>
      </c>
      <c r="Q1269">
        <v>4.8818416340665722</v>
      </c>
      <c r="R1269">
        <v>3.9549128335492361</v>
      </c>
      <c r="S1269">
        <v>5.5406581367108663</v>
      </c>
      <c r="T1269">
        <v>48.176627602578932</v>
      </c>
      <c r="U1269">
        <v>48.176550415494333</v>
      </c>
      <c r="V1269">
        <v>48.143501938321187</v>
      </c>
      <c r="W1269">
        <v>48.209435327154438</v>
      </c>
      <c r="X1269">
        <v>3445.1570769835798</v>
      </c>
      <c r="Y1269">
        <v>3458.6317009853469</v>
      </c>
      <c r="Z1269">
        <v>3328.19626351432</v>
      </c>
      <c r="AA1269">
        <v>3519.779546315166</v>
      </c>
      <c r="AB1269">
        <v>699.03386249121718</v>
      </c>
      <c r="AC1269">
        <v>691.0252165340105</v>
      </c>
      <c r="AD1269">
        <v>580.24982409209429</v>
      </c>
      <c r="AE1269">
        <v>853.26016861910978</v>
      </c>
      <c r="AF1269">
        <v>61.689937224349251</v>
      </c>
      <c r="AG1269">
        <v>61.402525406207637</v>
      </c>
      <c r="AH1269">
        <v>60.361910470396907</v>
      </c>
      <c r="AI1269">
        <v>63.87807589315166</v>
      </c>
      <c r="AJ1269">
        <v>0.53004548431117726</v>
      </c>
      <c r="AK1269">
        <v>0.53004545190589347</v>
      </c>
      <c r="AL1269">
        <v>0.53004091244062557</v>
      </c>
      <c r="AM1269">
        <v>0.53005007516403646</v>
      </c>
      <c r="AN1269">
        <v>0.95005422328283384</v>
      </c>
      <c r="AO1269">
        <v>0.95005422328283384</v>
      </c>
      <c r="AP1269">
        <v>0.95005422328283384</v>
      </c>
      <c r="AQ1269">
        <v>0.95005422328283384</v>
      </c>
      <c r="AR1269">
        <v>12.50719843766538</v>
      </c>
      <c r="AS1269">
        <v>12.50719843766538</v>
      </c>
      <c r="AT1269">
        <v>12.50719843766538</v>
      </c>
      <c r="AU1269">
        <v>12.50719843766538</v>
      </c>
      <c r="AV1269" t="str">
        <f>VLOOKUP(Sheet1[[#This Row],[NPDES ID2]],Combined_Sheet__Major_Only___2[[NPDES ID2]:[ECHO BFR]],3,FALSE)</f>
        <v>OR</v>
      </c>
      <c r="AW1269" t="s">
        <v>41</v>
      </c>
      <c r="AX1269" t="str">
        <f>VLOOKUP(Sheet1[[#This Row],[NPDES ID2]],Combined_Sheet__Major_Only___2[[NPDES ID2]:[ECHO BFR]],27,FALSE)</f>
        <v>tempSludgeStore</v>
      </c>
      <c r="AY1269" t="str">
        <f>VLOOKUP(Sheet1[[#This Row],[NPDES ID2]],Combined_Sheet__Major_Only___2[[NPDES ID2]:[ECHO BFR]],28,FALSE)</f>
        <v>-</v>
      </c>
      <c r="AZ1269" t="str">
        <f>VLOOKUP(Sheet1[[#This Row],[NPDES ID2]],Combined_Sheet__Major_Only___2[[NPDES ID2]:[ECHO BFR]],29,FALSE)</f>
        <v>thickening</v>
      </c>
      <c r="BA1269">
        <f>VLOOKUP(Sheet1[[#This Row],[NPDES ID2]],Combined_Sheet__Major_Only___2[[NPDES ID2]:[ECHO BFR]],17,FALSE)</f>
        <v>45.423633000000002</v>
      </c>
      <c r="BB1269">
        <f>VLOOKUP(Sheet1[[#This Row],[NPDES ID2]],Combined_Sheet__Major_Only___2[[NPDES ID2]:[ECHO BFR]],18,FALSE)</f>
        <v>-122.652298</v>
      </c>
      <c r="BC1269" t="str">
        <f>IF(ISNUMBER(SEARCH("aerobic",$AW1269)),"aerobic","")</f>
        <v>aerobic</v>
      </c>
      <c r="BD1269" t="str">
        <f>IF(ISNUMBER(SEARCH("anaer",$AW1269)),"anaer","")</f>
        <v/>
      </c>
      <c r="BE1269" t="str">
        <f>IF(ISNUMBER(SEARCH("thickening",$AZ1269)),"thickening","")</f>
        <v>thickening</v>
      </c>
      <c r="BF1269" s="3" t="str">
        <f>IF(ISNUMBER(SEARCH("airDry",$AW1269)),"airDry","")</f>
        <v/>
      </c>
      <c r="BG1269" s="3" t="str">
        <f>IF(ISNUMBER(SEARCH("heatDry",$AY1269)),"heatDry","")</f>
        <v/>
      </c>
      <c r="BH1269" s="3" t="str">
        <f>IF(AND(ISNUMBER(SEARCH("aerobic",$AW1269)),ISNUMBER(SEARCH("anaer",$AW1269))),"Combined Aer and Anaer.","")</f>
        <v/>
      </c>
    </row>
    <row r="1270" spans="1:60" x14ac:dyDescent="0.3">
      <c r="A1270" s="4">
        <v>1268</v>
      </c>
      <c r="B1270" t="s">
        <v>6049</v>
      </c>
      <c r="C1270">
        <v>204.4</v>
      </c>
      <c r="D1270">
        <v>601.02910424549373</v>
      </c>
      <c r="E1270">
        <v>603.00556428924199</v>
      </c>
      <c r="F1270">
        <v>443.90959111864612</v>
      </c>
      <c r="G1270">
        <v>761.44461304869344</v>
      </c>
      <c r="H1270">
        <v>-76.968473827481859</v>
      </c>
      <c r="I1270">
        <v>-78.23783423560846</v>
      </c>
      <c r="J1270">
        <v>-91.273504100712003</v>
      </c>
      <c r="K1270">
        <v>-61.281256801196648</v>
      </c>
      <c r="L1270">
        <v>132.27476840516229</v>
      </c>
      <c r="M1270">
        <v>131.7023869389642</v>
      </c>
      <c r="N1270">
        <v>129.6288019026197</v>
      </c>
      <c r="O1270">
        <v>136.63436698403899</v>
      </c>
      <c r="P1270">
        <v>4.8210208874678866</v>
      </c>
      <c r="Q1270">
        <v>4.8728773724062258</v>
      </c>
      <c r="R1270">
        <v>3.925903101816604</v>
      </c>
      <c r="S1270">
        <v>5.5170087534182111</v>
      </c>
      <c r="T1270">
        <v>58.125189337681213</v>
      </c>
      <c r="U1270">
        <v>58.125096797291647</v>
      </c>
      <c r="V1270">
        <v>58.085474638119891</v>
      </c>
      <c r="W1270">
        <v>58.164522856087657</v>
      </c>
      <c r="X1270">
        <v>4043.014171734138</v>
      </c>
      <c r="Y1270">
        <v>4057.7041604015171</v>
      </c>
      <c r="Z1270">
        <v>3915.443943226634</v>
      </c>
      <c r="AA1270">
        <v>4124.3198492758811</v>
      </c>
      <c r="AB1270">
        <v>653.82472261622638</v>
      </c>
      <c r="AC1270">
        <v>649.42745446389335</v>
      </c>
      <c r="AD1270">
        <v>563.61895939161491</v>
      </c>
      <c r="AE1270">
        <v>766.39022584300255</v>
      </c>
      <c r="AF1270">
        <v>63.420014134020448</v>
      </c>
      <c r="AG1270">
        <v>63.145522515337511</v>
      </c>
      <c r="AH1270">
        <v>62.151715044488043</v>
      </c>
      <c r="AI1270">
        <v>65.509746602339916</v>
      </c>
      <c r="AJ1270">
        <v>0.55117608939960083</v>
      </c>
      <c r="AK1270">
        <v>0.55117605634895572</v>
      </c>
      <c r="AL1270">
        <v>0.55117142643246619</v>
      </c>
      <c r="AM1270">
        <v>0.55118077172637492</v>
      </c>
      <c r="AN1270">
        <v>0.95808894174338222</v>
      </c>
      <c r="AO1270">
        <v>0.95808894174338222</v>
      </c>
      <c r="AP1270">
        <v>0.95808894174338222</v>
      </c>
      <c r="AQ1270">
        <v>0.95808894174338222</v>
      </c>
      <c r="AR1270">
        <v>14.640187295075171</v>
      </c>
      <c r="AS1270">
        <v>14.640187295075171</v>
      </c>
      <c r="AT1270">
        <v>14.640187295075171</v>
      </c>
      <c r="AU1270">
        <v>14.640187295075171</v>
      </c>
      <c r="AV1270" t="str">
        <f>VLOOKUP(Sheet1[[#This Row],[NPDES ID2]],Combined_Sheet__Major_Only___2[[NPDES ID2]:[ECHO BFR]],3,FALSE)</f>
        <v>GA</v>
      </c>
      <c r="AW1270" t="s">
        <v>41</v>
      </c>
      <c r="AX1270" t="str">
        <f>VLOOKUP(Sheet1[[#This Row],[NPDES ID2]],Combined_Sheet__Major_Only___2[[NPDES ID2]:[ECHO BFR]],27,FALSE)</f>
        <v>-</v>
      </c>
      <c r="AY1270" t="str">
        <f>VLOOKUP(Sheet1[[#This Row],[NPDES ID2]],Combined_Sheet__Major_Only___2[[NPDES ID2]:[ECHO BFR]],28,FALSE)</f>
        <v>-</v>
      </c>
      <c r="AZ1270" t="str">
        <f>VLOOKUP(Sheet1[[#This Row],[NPDES ID2]],Combined_Sheet__Major_Only___2[[NPDES ID2]:[ECHO BFR]],29,FALSE)</f>
        <v>thickening</v>
      </c>
      <c r="BA1270">
        <f>VLOOKUP(Sheet1[[#This Row],[NPDES ID2]],Combined_Sheet__Major_Only___2[[NPDES ID2]:[ECHO BFR]],17,FALSE)</f>
        <v>32.990611000000001</v>
      </c>
      <c r="BB1270">
        <f>VLOOKUP(Sheet1[[#This Row],[NPDES ID2]],Combined_Sheet__Major_Only___2[[NPDES ID2]:[ECHO BFR]],18,FALSE)</f>
        <v>-82.842167000000003</v>
      </c>
      <c r="BC1270" t="str">
        <f>IF(ISNUMBER(SEARCH("aerobic",$AW1270)),"aerobic","")</f>
        <v>aerobic</v>
      </c>
      <c r="BD1270" t="str">
        <f>IF(ISNUMBER(SEARCH("anaer",$AW1270)),"anaer","")</f>
        <v/>
      </c>
      <c r="BE1270" t="str">
        <f>IF(ISNUMBER(SEARCH("thickening",$AZ1270)),"thickening","")</f>
        <v>thickening</v>
      </c>
      <c r="BF1270" s="2" t="str">
        <f>IF(ISNUMBER(SEARCH("airDry",$AW1270)),"airDry","")</f>
        <v/>
      </c>
      <c r="BG1270" s="2" t="str">
        <f>IF(ISNUMBER(SEARCH("heatDry",$AY1270)),"heatDry","")</f>
        <v/>
      </c>
      <c r="BH1270" s="2" t="str">
        <f>IF(AND(ISNUMBER(SEARCH("aerobic",$AW1270)),ISNUMBER(SEARCH("anaer",$AW1270))),"Combined Aer and Anaer.","")</f>
        <v/>
      </c>
    </row>
    <row r="1271" spans="1:60" x14ac:dyDescent="0.3">
      <c r="A1271" s="4">
        <v>1269</v>
      </c>
      <c r="B1271" t="s">
        <v>6054</v>
      </c>
      <c r="C1271">
        <v>203</v>
      </c>
      <c r="D1271">
        <v>616.09436324813066</v>
      </c>
      <c r="E1271">
        <v>618.61439457864196</v>
      </c>
      <c r="F1271">
        <v>454.78561188813842</v>
      </c>
      <c r="G1271">
        <v>781.64373532219258</v>
      </c>
      <c r="H1271">
        <v>-77.064108332210111</v>
      </c>
      <c r="I1271">
        <v>-78.34579135218496</v>
      </c>
      <c r="J1271">
        <v>-91.210391620910883</v>
      </c>
      <c r="K1271">
        <v>-61.793048562680291</v>
      </c>
      <c r="L1271">
        <v>128.87001142508259</v>
      </c>
      <c r="M1271">
        <v>128.28289510268979</v>
      </c>
      <c r="N1271">
        <v>126.1558848430146</v>
      </c>
      <c r="O1271">
        <v>133.34192548110721</v>
      </c>
      <c r="P1271">
        <v>4.7926456877483012</v>
      </c>
      <c r="Q1271">
        <v>4.843025366135528</v>
      </c>
      <c r="R1271">
        <v>3.9161523074213038</v>
      </c>
      <c r="S1271">
        <v>5.4914841075341734</v>
      </c>
      <c r="T1271">
        <v>71.742332754172324</v>
      </c>
      <c r="U1271">
        <v>71.742219198870131</v>
      </c>
      <c r="V1271">
        <v>71.693599279727309</v>
      </c>
      <c r="W1271">
        <v>71.790598485381821</v>
      </c>
      <c r="X1271">
        <v>5087.0980689646749</v>
      </c>
      <c r="Y1271">
        <v>5106.5770854851362</v>
      </c>
      <c r="Z1271">
        <v>4918.1169398078127</v>
      </c>
      <c r="AA1271">
        <v>5194.854009869895</v>
      </c>
      <c r="AB1271">
        <v>915.06800177818718</v>
      </c>
      <c r="AC1271">
        <v>907.16761718335556</v>
      </c>
      <c r="AD1271">
        <v>775.66678905645404</v>
      </c>
      <c r="AE1271">
        <v>1091.873568959385</v>
      </c>
      <c r="AF1271">
        <v>62.213803788192578</v>
      </c>
      <c r="AG1271">
        <v>61.9302967676648</v>
      </c>
      <c r="AH1271">
        <v>60.903896631286557</v>
      </c>
      <c r="AI1271">
        <v>64.372100547171513</v>
      </c>
      <c r="AJ1271">
        <v>0.53644252512038071</v>
      </c>
      <c r="AK1271">
        <v>0.53644248743406719</v>
      </c>
      <c r="AL1271">
        <v>0.53643720859158073</v>
      </c>
      <c r="AM1271">
        <v>0.53644786373125997</v>
      </c>
      <c r="AN1271">
        <v>0.9656520230204767</v>
      </c>
      <c r="AO1271">
        <v>0.96565202302047637</v>
      </c>
      <c r="AP1271">
        <v>0.96565202302047637</v>
      </c>
      <c r="AQ1271">
        <v>0.96565202302047637</v>
      </c>
      <c r="AR1271">
        <v>13.49075070702103</v>
      </c>
      <c r="AS1271">
        <v>13.49075070702103</v>
      </c>
      <c r="AT1271">
        <v>13.49075070702103</v>
      </c>
      <c r="AU1271">
        <v>13.49075070702103</v>
      </c>
      <c r="AV1271" t="str">
        <f>VLOOKUP(Sheet1[[#This Row],[NPDES ID2]],Combined_Sheet__Major_Only___2[[NPDES ID2]:[ECHO BFR]],3,FALSE)</f>
        <v>NV</v>
      </c>
      <c r="AW1271" t="s">
        <v>12181</v>
      </c>
      <c r="AX1271" t="str">
        <f>VLOOKUP(Sheet1[[#This Row],[NPDES ID2]],Combined_Sheet__Major_Only___2[[NPDES ID2]:[ECHO BFR]],27,FALSE)</f>
        <v>methaneBioCaptureRecover</v>
      </c>
      <c r="AY1271" t="str">
        <f>VLOOKUP(Sheet1[[#This Row],[NPDES ID2]],Combined_Sheet__Major_Only___2[[NPDES ID2]:[ECHO BFR]],28,FALSE)</f>
        <v>-</v>
      </c>
      <c r="AZ1271" t="str">
        <f>VLOOKUP(Sheet1[[#This Row],[NPDES ID2]],Combined_Sheet__Major_Only___2[[NPDES ID2]:[ECHO BFR]],29,FALSE)</f>
        <v>thickening</v>
      </c>
      <c r="BA1271">
        <f>VLOOKUP(Sheet1[[#This Row],[NPDES ID2]],Combined_Sheet__Major_Only___2[[NPDES ID2]:[ECHO BFR]],17,FALSE)</f>
        <v>38.957067565616597</v>
      </c>
      <c r="BB1271">
        <f>VLOOKUP(Sheet1[[#This Row],[NPDES ID2]],Combined_Sheet__Major_Only___2[[NPDES ID2]:[ECHO BFR]],18,FALSE)</f>
        <v>-119.77123283412701</v>
      </c>
      <c r="BC1271" t="str">
        <f>IF(ISNUMBER(SEARCH("aerobic",$AW1271)),"aerobic","")</f>
        <v/>
      </c>
      <c r="BD1271" t="str">
        <f>IF(ISNUMBER(SEARCH("anaer",$AW1271)),"anaer","")</f>
        <v>anaer</v>
      </c>
      <c r="BE1271" t="str">
        <f>IF(ISNUMBER(SEARCH("thickening",$AZ1271)),"thickening","")</f>
        <v>thickening</v>
      </c>
      <c r="BF1271" s="3" t="str">
        <f>IF(ISNUMBER(SEARCH("airDry",$AW1271)),"airDry","")</f>
        <v/>
      </c>
      <c r="BG1271" s="3" t="str">
        <f>IF(ISNUMBER(SEARCH("heatDry",$AY1271)),"heatDry","")</f>
        <v/>
      </c>
      <c r="BH1271" s="3" t="str">
        <f>IF(AND(ISNUMBER(SEARCH("aerobic",$AW1271)),ISNUMBER(SEARCH("anaer",$AW1271))),"Combined Aer and Anaer.","")</f>
        <v/>
      </c>
    </row>
    <row r="1272" spans="1:60" x14ac:dyDescent="0.3">
      <c r="A1272" s="4">
        <v>1270</v>
      </c>
      <c r="B1272" t="s">
        <v>6058</v>
      </c>
      <c r="C1272">
        <v>202.56</v>
      </c>
      <c r="D1272">
        <v>631.27287424990641</v>
      </c>
      <c r="E1272">
        <v>634.45332472813084</v>
      </c>
      <c r="F1272">
        <v>465.89518866802717</v>
      </c>
      <c r="G1272">
        <v>801.97203428569549</v>
      </c>
      <c r="H1272">
        <v>-77.180956067128434</v>
      </c>
      <c r="I1272">
        <v>-78.331809075285221</v>
      </c>
      <c r="J1272">
        <v>-91.035122020579209</v>
      </c>
      <c r="K1272">
        <v>-62.171022583122017</v>
      </c>
      <c r="L1272">
        <v>125.7231774835183</v>
      </c>
      <c r="M1272">
        <v>125.1159239447685</v>
      </c>
      <c r="N1272">
        <v>122.915984081673</v>
      </c>
      <c r="O1272">
        <v>130.3484262845553</v>
      </c>
      <c r="P1272">
        <v>4.7875296429818839</v>
      </c>
      <c r="Q1272">
        <v>4.8310232342176871</v>
      </c>
      <c r="R1272">
        <v>3.9273044336608511</v>
      </c>
      <c r="S1272">
        <v>5.4935774967293396</v>
      </c>
      <c r="T1272">
        <v>63.569482154532089</v>
      </c>
      <c r="U1272">
        <v>63.569381212135269</v>
      </c>
      <c r="V1272">
        <v>63.526161643545123</v>
      </c>
      <c r="W1272">
        <v>63.612386875834389</v>
      </c>
      <c r="X1272">
        <v>4610.5684254708112</v>
      </c>
      <c r="Y1272">
        <v>4629.2798978571482</v>
      </c>
      <c r="Z1272">
        <v>4448.2738534243981</v>
      </c>
      <c r="AA1272">
        <v>4714.1571948696064</v>
      </c>
      <c r="AB1272">
        <v>904.34703203742856</v>
      </c>
      <c r="AC1272">
        <v>894.85504288474112</v>
      </c>
      <c r="AD1272">
        <v>755.0078250593067</v>
      </c>
      <c r="AE1272">
        <v>1097.862563265589</v>
      </c>
      <c r="AF1272">
        <v>60.826449616055527</v>
      </c>
      <c r="AG1272">
        <v>60.532587539160431</v>
      </c>
      <c r="AH1272">
        <v>59.468651932318707</v>
      </c>
      <c r="AI1272">
        <v>63.063646356777816</v>
      </c>
      <c r="AJ1272">
        <v>0.51950379806023717</v>
      </c>
      <c r="AK1272">
        <v>0.51950376245630614</v>
      </c>
      <c r="AL1272">
        <v>0.51949877522663446</v>
      </c>
      <c r="AM1272">
        <v>0.5195088417546444</v>
      </c>
      <c r="AN1272">
        <v>0.96148002939425747</v>
      </c>
      <c r="AO1272">
        <v>0.96148002939425803</v>
      </c>
      <c r="AP1272">
        <v>0.96148002939425803</v>
      </c>
      <c r="AQ1272">
        <v>0.96148002939425803</v>
      </c>
      <c r="AR1272">
        <v>12.56267331030562</v>
      </c>
      <c r="AS1272">
        <v>12.56267331030562</v>
      </c>
      <c r="AT1272">
        <v>12.56267331030562</v>
      </c>
      <c r="AU1272">
        <v>12.56267331030562</v>
      </c>
      <c r="AV1272" t="str">
        <f>VLOOKUP(Sheet1[[#This Row],[NPDES ID2]],Combined_Sheet__Major_Only___2[[NPDES ID2]:[ECHO BFR]],3,FALSE)</f>
        <v>NC</v>
      </c>
      <c r="AW1272" t="s">
        <v>41</v>
      </c>
      <c r="AX1272" t="str">
        <f>VLOOKUP(Sheet1[[#This Row],[NPDES ID2]],Combined_Sheet__Major_Only___2[[NPDES ID2]:[ECHO BFR]],27,FALSE)</f>
        <v>-</v>
      </c>
      <c r="AY1272" t="str">
        <f>VLOOKUP(Sheet1[[#This Row],[NPDES ID2]],Combined_Sheet__Major_Only___2[[NPDES ID2]:[ECHO BFR]],28,FALSE)</f>
        <v>-</v>
      </c>
      <c r="AZ1272" t="str">
        <f>VLOOKUP(Sheet1[[#This Row],[NPDES ID2]],Combined_Sheet__Major_Only___2[[NPDES ID2]:[ECHO BFR]],29,FALSE)</f>
        <v>thickening, preliminaryOps</v>
      </c>
      <c r="BA1272">
        <f>VLOOKUP(Sheet1[[#This Row],[NPDES ID2]],Combined_Sheet__Major_Only___2[[NPDES ID2]:[ECHO BFR]],17,FALSE)</f>
        <v>34.734036000000003</v>
      </c>
      <c r="BB1272">
        <f>VLOOKUP(Sheet1[[#This Row],[NPDES ID2]],Combined_Sheet__Major_Only___2[[NPDES ID2]:[ECHO BFR]],18,FALSE)</f>
        <v>-76.736873000000003</v>
      </c>
      <c r="BC1272" t="str">
        <f>IF(ISNUMBER(SEARCH("aerobic",$AW1272)),"aerobic","")</f>
        <v>aerobic</v>
      </c>
      <c r="BD1272" t="str">
        <f>IF(ISNUMBER(SEARCH("anaer",$AW1272)),"anaer","")</f>
        <v/>
      </c>
      <c r="BE1272" t="str">
        <f>IF(ISNUMBER(SEARCH("thickening",$AZ1272)),"thickening","")</f>
        <v>thickening</v>
      </c>
      <c r="BF1272" s="2" t="str">
        <f>IF(ISNUMBER(SEARCH("airDry",$AW1272)),"airDry","")</f>
        <v/>
      </c>
      <c r="BG1272" s="2" t="str">
        <f>IF(ISNUMBER(SEARCH("heatDry",$AY1272)),"heatDry","")</f>
        <v/>
      </c>
      <c r="BH1272" s="2" t="str">
        <f>IF(AND(ISNUMBER(SEARCH("aerobic",$AW1272)),ISNUMBER(SEARCH("anaer",$AW1272))),"Combined Aer and Anaer.","")</f>
        <v/>
      </c>
    </row>
    <row r="1273" spans="1:60" x14ac:dyDescent="0.3">
      <c r="A1273" s="4">
        <v>1271</v>
      </c>
      <c r="B1273" t="s">
        <v>6063</v>
      </c>
      <c r="C1273">
        <v>202</v>
      </c>
      <c r="D1273">
        <v>618.48003564792236</v>
      </c>
      <c r="E1273">
        <v>621.01378027689032</v>
      </c>
      <c r="F1273">
        <v>456.37673482477732</v>
      </c>
      <c r="G1273">
        <v>784.90145613558843</v>
      </c>
      <c r="H1273">
        <v>-77.051515328101019</v>
      </c>
      <c r="I1273">
        <v>-78.33406736315699</v>
      </c>
      <c r="J1273">
        <v>-91.187890536005057</v>
      </c>
      <c r="K1273">
        <v>-61.774597379942279</v>
      </c>
      <c r="L1273">
        <v>128.24884290518241</v>
      </c>
      <c r="M1273">
        <v>127.664737506625</v>
      </c>
      <c r="N1273">
        <v>125.5485232440152</v>
      </c>
      <c r="O1273">
        <v>132.69803836551961</v>
      </c>
      <c r="P1273">
        <v>4.7689948193175029</v>
      </c>
      <c r="Q1273">
        <v>4.8191807395774813</v>
      </c>
      <c r="R1273">
        <v>3.896738800373738</v>
      </c>
      <c r="S1273">
        <v>5.4643606983724951</v>
      </c>
      <c r="T1273">
        <v>116.4483599028644</v>
      </c>
      <c r="U1273">
        <v>116.4481773541452</v>
      </c>
      <c r="V1273">
        <v>116.3700171643862</v>
      </c>
      <c r="W1273">
        <v>116.52595070878731</v>
      </c>
      <c r="X1273">
        <v>8256.2276250358427</v>
      </c>
      <c r="Y1273">
        <v>8287.8589318099203</v>
      </c>
      <c r="Z1273">
        <v>7981.9974354939404</v>
      </c>
      <c r="AA1273">
        <v>8431.0688496474577</v>
      </c>
      <c r="AB1273">
        <v>1334.504323463274</v>
      </c>
      <c r="AC1273">
        <v>1325.6621925002939</v>
      </c>
      <c r="AD1273">
        <v>1150.047881993213</v>
      </c>
      <c r="AE1273">
        <v>1563.8317040775951</v>
      </c>
      <c r="AF1273">
        <v>62.220635489695198</v>
      </c>
      <c r="AG1273">
        <v>61.937164957715062</v>
      </c>
      <c r="AH1273">
        <v>60.911046737433672</v>
      </c>
      <c r="AI1273">
        <v>64.378433035593417</v>
      </c>
      <c r="AJ1273">
        <v>0.53652595542433512</v>
      </c>
      <c r="AK1273">
        <v>0.53652590660833743</v>
      </c>
      <c r="AL1273">
        <v>0.53651907000602417</v>
      </c>
      <c r="AM1273">
        <v>0.53653286946453305</v>
      </c>
      <c r="AN1273">
        <v>0.97843070675289212</v>
      </c>
      <c r="AO1273">
        <v>0.97843070675289245</v>
      </c>
      <c r="AP1273">
        <v>0.97843070675289245</v>
      </c>
      <c r="AQ1273">
        <v>0.97843070675289245</v>
      </c>
      <c r="AR1273">
        <v>14.367532872057859</v>
      </c>
      <c r="AS1273">
        <v>14.367532872057859</v>
      </c>
      <c r="AT1273">
        <v>14.367532872057859</v>
      </c>
      <c r="AU1273">
        <v>14.367532872057859</v>
      </c>
      <c r="AV1273" t="str">
        <f>VLOOKUP(Sheet1[[#This Row],[NPDES ID2]],Combined_Sheet__Major_Only___2[[NPDES ID2]:[ECHO BFR]],3,FALSE)</f>
        <v>IL</v>
      </c>
      <c r="AW1273" t="s">
        <v>41</v>
      </c>
      <c r="AX1273" t="str">
        <f>VLOOKUP(Sheet1[[#This Row],[NPDES ID2]],Combined_Sheet__Major_Only___2[[NPDES ID2]:[ECHO BFR]],27,FALSE)</f>
        <v>other</v>
      </c>
      <c r="AY1273" t="str">
        <f>VLOOKUP(Sheet1[[#This Row],[NPDES ID2]],Combined_Sheet__Major_Only___2[[NPDES ID2]:[ECHO BFR]],28,FALSE)</f>
        <v>-</v>
      </c>
      <c r="AZ1273" t="str">
        <f>VLOOKUP(Sheet1[[#This Row],[NPDES ID2]],Combined_Sheet__Major_Only___2[[NPDES ID2]:[ECHO BFR]],29,FALSE)</f>
        <v>thickening</v>
      </c>
      <c r="BA1273">
        <f>VLOOKUP(Sheet1[[#This Row],[NPDES ID2]],Combined_Sheet__Major_Only___2[[NPDES ID2]:[ECHO BFR]],17,FALSE)</f>
        <v>41.718470000000003</v>
      </c>
      <c r="BB1273">
        <f>VLOOKUP(Sheet1[[#This Row],[NPDES ID2]],Combined_Sheet__Major_Only___2[[NPDES ID2]:[ECHO BFR]],18,FALSE)</f>
        <v>-88.071809999999999</v>
      </c>
      <c r="BC1273" t="str">
        <f>IF(ISNUMBER(SEARCH("aerobic",$AW1273)),"aerobic","")</f>
        <v>aerobic</v>
      </c>
      <c r="BD1273" t="str">
        <f>IF(ISNUMBER(SEARCH("anaer",$AW1273)),"anaer","")</f>
        <v/>
      </c>
      <c r="BE1273" t="str">
        <f>IF(ISNUMBER(SEARCH("thickening",$AZ1273)),"thickening","")</f>
        <v>thickening</v>
      </c>
      <c r="BF1273" s="3" t="str">
        <f>IF(ISNUMBER(SEARCH("airDry",$AW1273)),"airDry","")</f>
        <v/>
      </c>
      <c r="BG1273" s="3" t="str">
        <f>IF(ISNUMBER(SEARCH("heatDry",$AY1273)),"heatDry","")</f>
        <v/>
      </c>
      <c r="BH1273" s="3" t="str">
        <f>IF(AND(ISNUMBER(SEARCH("aerobic",$AW1273)),ISNUMBER(SEARCH("anaer",$AW1273))),"Combined Aer and Anaer.","")</f>
        <v/>
      </c>
    </row>
    <row r="1274" spans="1:60" x14ac:dyDescent="0.3">
      <c r="A1274" s="4">
        <v>1272</v>
      </c>
      <c r="B1274" t="s">
        <v>6068</v>
      </c>
      <c r="C1274">
        <v>200</v>
      </c>
      <c r="D1274">
        <v>600.92024233008044</v>
      </c>
      <c r="E1274">
        <v>602.49792315188802</v>
      </c>
      <c r="F1274">
        <v>443.1143183189813</v>
      </c>
      <c r="G1274">
        <v>761.61949578366307</v>
      </c>
      <c r="H1274">
        <v>-76.874892765434993</v>
      </c>
      <c r="I1274">
        <v>-78.077757990872357</v>
      </c>
      <c r="J1274">
        <v>-91.084073791150956</v>
      </c>
      <c r="K1274">
        <v>-60.786543045765633</v>
      </c>
      <c r="L1274">
        <v>131.7333571061117</v>
      </c>
      <c r="M1274">
        <v>131.19052316406919</v>
      </c>
      <c r="N1274">
        <v>129.22399816500771</v>
      </c>
      <c r="O1274">
        <v>135.86787091945851</v>
      </c>
      <c r="P1274">
        <v>4.7129044427518867</v>
      </c>
      <c r="Q1274">
        <v>4.7694980142767367</v>
      </c>
      <c r="R1274">
        <v>3.8255401006679701</v>
      </c>
      <c r="S1274">
        <v>5.4000175435434814</v>
      </c>
      <c r="T1274">
        <v>45.639720138131437</v>
      </c>
      <c r="U1274">
        <v>45.639646866176989</v>
      </c>
      <c r="V1274">
        <v>45.608274693918602</v>
      </c>
      <c r="W1274">
        <v>45.670863769391573</v>
      </c>
      <c r="X1274">
        <v>3118.90865624548</v>
      </c>
      <c r="Y1274">
        <v>3129.682911239569</v>
      </c>
      <c r="Z1274">
        <v>3025.201170087229</v>
      </c>
      <c r="AA1274">
        <v>3178.6128909627191</v>
      </c>
      <c r="AB1274">
        <v>581.05928598102389</v>
      </c>
      <c r="AC1274">
        <v>575.60820005631683</v>
      </c>
      <c r="AD1274">
        <v>490.08564862190309</v>
      </c>
      <c r="AE1274">
        <v>698.07275913506692</v>
      </c>
      <c r="AF1274">
        <v>64.549907820001835</v>
      </c>
      <c r="AG1274">
        <v>64.283861433286305</v>
      </c>
      <c r="AH1274">
        <v>63.320615982897998</v>
      </c>
      <c r="AI1274">
        <v>66.575366979992324</v>
      </c>
      <c r="AJ1274">
        <v>0.56498270639573267</v>
      </c>
      <c r="AK1274">
        <v>0.56498267541224423</v>
      </c>
      <c r="AL1274">
        <v>0.56497833488433691</v>
      </c>
      <c r="AM1274">
        <v>0.56498709605302344</v>
      </c>
      <c r="AN1274">
        <v>0.94748706494391388</v>
      </c>
      <c r="AO1274">
        <v>0.94748706494391377</v>
      </c>
      <c r="AP1274">
        <v>0.94748706494391377</v>
      </c>
      <c r="AQ1274">
        <v>0.94748706494391377</v>
      </c>
      <c r="AR1274">
        <v>13.720564534535921</v>
      </c>
      <c r="AS1274">
        <v>13.720564534535921</v>
      </c>
      <c r="AT1274">
        <v>13.720564534535921</v>
      </c>
      <c r="AU1274">
        <v>13.720564534535921</v>
      </c>
      <c r="AV1274" t="str">
        <f>VLOOKUP(Sheet1[[#This Row],[NPDES ID2]],Combined_Sheet__Major_Only___2[[NPDES ID2]:[ECHO BFR]],3,FALSE)</f>
        <v>PA</v>
      </c>
      <c r="AW1274" t="s">
        <v>41</v>
      </c>
      <c r="AX1274" t="str">
        <f>VLOOKUP(Sheet1[[#This Row],[NPDES ID2]],Combined_Sheet__Major_Only___2[[NPDES ID2]:[ECHO BFR]],27,FALSE)</f>
        <v>-</v>
      </c>
      <c r="AY1274" t="str">
        <f>VLOOKUP(Sheet1[[#This Row],[NPDES ID2]],Combined_Sheet__Major_Only___2[[NPDES ID2]:[ECHO BFR]],28,FALSE)</f>
        <v>-</v>
      </c>
      <c r="AZ1274" t="str">
        <f>VLOOKUP(Sheet1[[#This Row],[NPDES ID2]],Combined_Sheet__Major_Only___2[[NPDES ID2]:[ECHO BFR]],29,FALSE)</f>
        <v>thickening</v>
      </c>
      <c r="BA1274">
        <f>VLOOKUP(Sheet1[[#This Row],[NPDES ID2]],Combined_Sheet__Major_Only___2[[NPDES ID2]:[ECHO BFR]],17,FALSE)</f>
        <v>40.21931</v>
      </c>
      <c r="BB1274">
        <f>VLOOKUP(Sheet1[[#This Row],[NPDES ID2]],Combined_Sheet__Major_Only___2[[NPDES ID2]:[ECHO BFR]],18,FALSE)</f>
        <v>-75.159509999999997</v>
      </c>
      <c r="BC1274" t="str">
        <f>IF(ISNUMBER(SEARCH("aerobic",$AW1274)),"aerobic","")</f>
        <v>aerobic</v>
      </c>
      <c r="BD1274" t="str">
        <f>IF(ISNUMBER(SEARCH("anaer",$AW1274)),"anaer","")</f>
        <v/>
      </c>
      <c r="BE1274" t="str">
        <f>IF(ISNUMBER(SEARCH("thickening",$AZ1274)),"thickening","")</f>
        <v>thickening</v>
      </c>
      <c r="BF1274" s="2" t="str">
        <f>IF(ISNUMBER(SEARCH("airDry",$AW1274)),"airDry","")</f>
        <v/>
      </c>
      <c r="BG1274" s="2" t="str">
        <f>IF(ISNUMBER(SEARCH("heatDry",$AY1274)),"heatDry","")</f>
        <v/>
      </c>
      <c r="BH1274" s="2" t="str">
        <f>IF(AND(ISNUMBER(SEARCH("aerobic",$AW1274)),ISNUMBER(SEARCH("anaer",$AW1274))),"Combined Aer and Anaer.","")</f>
        <v/>
      </c>
    </row>
    <row r="1275" spans="1:60" x14ac:dyDescent="0.3">
      <c r="A1275" s="4">
        <v>1273</v>
      </c>
      <c r="B1275" t="s">
        <v>6072</v>
      </c>
      <c r="C1275">
        <v>200</v>
      </c>
      <c r="D1275">
        <v>644.30552196453345</v>
      </c>
      <c r="E1275">
        <v>647.8482821134096</v>
      </c>
      <c r="F1275">
        <v>475.05054296602168</v>
      </c>
      <c r="G1275">
        <v>819.61003239495926</v>
      </c>
      <c r="H1275">
        <v>-77.235785175451099</v>
      </c>
      <c r="I1275">
        <v>-78.315581593965675</v>
      </c>
      <c r="J1275">
        <v>-90.963123748309201</v>
      </c>
      <c r="K1275">
        <v>-62.343030648707433</v>
      </c>
      <c r="L1275">
        <v>122.8780340986828</v>
      </c>
      <c r="M1275">
        <v>122.2690745443153</v>
      </c>
      <c r="N1275">
        <v>120.0629946200452</v>
      </c>
      <c r="O1275">
        <v>127.5161995358189</v>
      </c>
      <c r="P1275">
        <v>4.7293123774567487</v>
      </c>
      <c r="Q1275">
        <v>4.7677435342609824</v>
      </c>
      <c r="R1275">
        <v>3.8865344272697211</v>
      </c>
      <c r="S1275">
        <v>5.4302524670172359</v>
      </c>
      <c r="T1275">
        <v>51.10143812265229</v>
      </c>
      <c r="U1275">
        <v>51.101356421798869</v>
      </c>
      <c r="V1275">
        <v>51.066375326145078</v>
      </c>
      <c r="W1275">
        <v>51.136164386907907</v>
      </c>
      <c r="X1275">
        <v>3744.24662047129</v>
      </c>
      <c r="Y1275">
        <v>3759.8265087874411</v>
      </c>
      <c r="Z1275">
        <v>3609.0644784718188</v>
      </c>
      <c r="AA1275">
        <v>3830.577481317177</v>
      </c>
      <c r="AB1275">
        <v>755.58004743020001</v>
      </c>
      <c r="AC1275">
        <v>747.14228565655867</v>
      </c>
      <c r="AD1275">
        <v>627.45323144833787</v>
      </c>
      <c r="AE1275">
        <v>923.61614377215039</v>
      </c>
      <c r="AF1275">
        <v>60.210830865302327</v>
      </c>
      <c r="AG1275">
        <v>59.912379295556789</v>
      </c>
      <c r="AH1275">
        <v>58.831768399097477</v>
      </c>
      <c r="AI1275">
        <v>62.483054863269167</v>
      </c>
      <c r="AJ1275">
        <v>0.51199013656141479</v>
      </c>
      <c r="AK1275">
        <v>0.51199010478263862</v>
      </c>
      <c r="AL1275">
        <v>0.51198565311661037</v>
      </c>
      <c r="AM1275">
        <v>0.51199463862207228</v>
      </c>
      <c r="AN1275">
        <v>0.95271903079495712</v>
      </c>
      <c r="AO1275">
        <v>0.95271903079495723</v>
      </c>
      <c r="AP1275">
        <v>0.95271903079495723</v>
      </c>
      <c r="AQ1275">
        <v>0.95271903079495723</v>
      </c>
      <c r="AR1275">
        <v>12.243588950029601</v>
      </c>
      <c r="AS1275">
        <v>12.243588950029601</v>
      </c>
      <c r="AT1275">
        <v>12.243588950029601</v>
      </c>
      <c r="AU1275">
        <v>12.243588950029601</v>
      </c>
      <c r="AV1275" t="str">
        <f>VLOOKUP(Sheet1[[#This Row],[NPDES ID2]],Combined_Sheet__Major_Only___2[[NPDES ID2]:[ECHO BFR]],3,FALSE)</f>
        <v>NC</v>
      </c>
      <c r="AW1275" t="s">
        <v>41</v>
      </c>
      <c r="AX1275" t="str">
        <f>VLOOKUP(Sheet1[[#This Row],[NPDES ID2]],Combined_Sheet__Major_Only___2[[NPDES ID2]:[ECHO BFR]],27,FALSE)</f>
        <v>-</v>
      </c>
      <c r="AY1275" t="str">
        <f>VLOOKUP(Sheet1[[#This Row],[NPDES ID2]],Combined_Sheet__Major_Only___2[[NPDES ID2]:[ECHO BFR]],28,FALSE)</f>
        <v>-</v>
      </c>
      <c r="AZ1275" t="str">
        <f>VLOOKUP(Sheet1[[#This Row],[NPDES ID2]],Combined_Sheet__Major_Only___2[[NPDES ID2]:[ECHO BFR]],29,FALSE)</f>
        <v>thickening</v>
      </c>
      <c r="BA1275">
        <f>VLOOKUP(Sheet1[[#This Row],[NPDES ID2]],Combined_Sheet__Major_Only___2[[NPDES ID2]:[ECHO BFR]],17,FALSE)</f>
        <v>35.773060999999998</v>
      </c>
      <c r="BB1275">
        <f>VLOOKUP(Sheet1[[#This Row],[NPDES ID2]],Combined_Sheet__Major_Only___2[[NPDES ID2]:[ECHO BFR]],18,FALSE)</f>
        <v>-80.788606999999999</v>
      </c>
      <c r="BC1275" t="str">
        <f>IF(ISNUMBER(SEARCH("aerobic",$AW1275)),"aerobic","")</f>
        <v>aerobic</v>
      </c>
      <c r="BD1275" t="str">
        <f>IF(ISNUMBER(SEARCH("anaer",$AW1275)),"anaer","")</f>
        <v/>
      </c>
      <c r="BE1275" t="str">
        <f>IF(ISNUMBER(SEARCH("thickening",$AZ1275)),"thickening","")</f>
        <v>thickening</v>
      </c>
      <c r="BF1275" s="3" t="str">
        <f>IF(ISNUMBER(SEARCH("airDry",$AW1275)),"airDry","")</f>
        <v/>
      </c>
      <c r="BG1275" s="3" t="str">
        <f>IF(ISNUMBER(SEARCH("heatDry",$AY1275)),"heatDry","")</f>
        <v/>
      </c>
      <c r="BH1275" s="3" t="str">
        <f>IF(AND(ISNUMBER(SEARCH("aerobic",$AW1275)),ISNUMBER(SEARCH("anaer",$AW1275))),"Combined Aer and Anaer.","")</f>
        <v/>
      </c>
    </row>
    <row r="1276" spans="1:60" x14ac:dyDescent="0.3">
      <c r="A1276" s="4">
        <v>1274</v>
      </c>
      <c r="B1276" t="s">
        <v>6076</v>
      </c>
      <c r="C1276">
        <v>199</v>
      </c>
      <c r="D1276">
        <v>635.84316993438279</v>
      </c>
      <c r="E1276">
        <v>638.88271161136845</v>
      </c>
      <c r="F1276">
        <v>468.65063094215651</v>
      </c>
      <c r="G1276">
        <v>808.33464161261463</v>
      </c>
      <c r="H1276">
        <v>-77.150833245924645</v>
      </c>
      <c r="I1276">
        <v>-78.368378389218805</v>
      </c>
      <c r="J1276">
        <v>-91.101445468895491</v>
      </c>
      <c r="K1276">
        <v>-62.061896248297238</v>
      </c>
      <c r="L1276">
        <v>124.3888988570616</v>
      </c>
      <c r="M1276">
        <v>123.7988438873855</v>
      </c>
      <c r="N1276">
        <v>121.66125845729751</v>
      </c>
      <c r="O1276">
        <v>128.88305977313979</v>
      </c>
      <c r="P1276">
        <v>4.7017957051949972</v>
      </c>
      <c r="Q1276">
        <v>4.7471195405428261</v>
      </c>
      <c r="R1276">
        <v>3.8523062623180482</v>
      </c>
      <c r="S1276">
        <v>5.3927671026373361</v>
      </c>
      <c r="T1276">
        <v>45.031857380659673</v>
      </c>
      <c r="U1276">
        <v>45.031785046800863</v>
      </c>
      <c r="V1276">
        <v>45.000814530236298</v>
      </c>
      <c r="W1276">
        <v>45.062602282220141</v>
      </c>
      <c r="X1276">
        <v>3243.0473995792772</v>
      </c>
      <c r="Y1276">
        <v>3255.961927250446</v>
      </c>
      <c r="Z1276">
        <v>3130.9440871215211</v>
      </c>
      <c r="AA1276">
        <v>3314.5933147872388</v>
      </c>
      <c r="AB1276">
        <v>680.65692879637243</v>
      </c>
      <c r="AC1276">
        <v>672.2449565714071</v>
      </c>
      <c r="AD1276">
        <v>561.35935441923937</v>
      </c>
      <c r="AE1276">
        <v>836.97339468113046</v>
      </c>
      <c r="AF1276">
        <v>61.257416661916551</v>
      </c>
      <c r="AG1276">
        <v>60.966777831461428</v>
      </c>
      <c r="AH1276">
        <v>59.914452862114999</v>
      </c>
      <c r="AI1276">
        <v>63.470162082526613</v>
      </c>
      <c r="AJ1276">
        <v>0.52476475921234489</v>
      </c>
      <c r="AK1276">
        <v>0.52476472839225807</v>
      </c>
      <c r="AL1276">
        <v>0.52476041089917624</v>
      </c>
      <c r="AM1276">
        <v>0.52476912557789623</v>
      </c>
      <c r="AN1276">
        <v>0.94683227367032952</v>
      </c>
      <c r="AO1276">
        <v>0.94683227367032985</v>
      </c>
      <c r="AP1276">
        <v>0.94683227367032985</v>
      </c>
      <c r="AQ1276">
        <v>0.94683227367032985</v>
      </c>
      <c r="AR1276">
        <v>12.19562931044308</v>
      </c>
      <c r="AS1276">
        <v>12.19562931044308</v>
      </c>
      <c r="AT1276">
        <v>12.19562931044308</v>
      </c>
      <c r="AU1276">
        <v>12.19562931044308</v>
      </c>
      <c r="AV1276" t="str">
        <f>VLOOKUP(Sheet1[[#This Row],[NPDES ID2]],Combined_Sheet__Major_Only___2[[NPDES ID2]:[ECHO BFR]],3,FALSE)</f>
        <v>CO</v>
      </c>
      <c r="AW1276" t="s">
        <v>41</v>
      </c>
      <c r="AX1276" t="str">
        <f>VLOOKUP(Sheet1[[#This Row],[NPDES ID2]],Combined_Sheet__Major_Only___2[[NPDES ID2]:[ECHO BFR]],27,FALSE)</f>
        <v>tempSludgeStore</v>
      </c>
      <c r="AY1276" t="str">
        <f>VLOOKUP(Sheet1[[#This Row],[NPDES ID2]],Combined_Sheet__Major_Only___2[[NPDES ID2]:[ECHO BFR]],28,FALSE)</f>
        <v>highTempCompost</v>
      </c>
      <c r="AZ1276" t="str">
        <f>VLOOKUP(Sheet1[[#This Row],[NPDES ID2]],Combined_Sheet__Major_Only___2[[NPDES ID2]:[ECHO BFR]],29,FALSE)</f>
        <v>thickening</v>
      </c>
      <c r="BA1276">
        <f>VLOOKUP(Sheet1[[#This Row],[NPDES ID2]],Combined_Sheet__Major_Only___2[[NPDES ID2]:[ECHO BFR]],17,FALSE)</f>
        <v>38.762790000000003</v>
      </c>
      <c r="BB1276">
        <f>VLOOKUP(Sheet1[[#This Row],[NPDES ID2]],Combined_Sheet__Major_Only___2[[NPDES ID2]:[ECHO BFR]],18,FALSE)</f>
        <v>-108.10172</v>
      </c>
      <c r="BC1276" t="str">
        <f>IF(ISNUMBER(SEARCH("aerobic",$AW1276)),"aerobic","")</f>
        <v>aerobic</v>
      </c>
      <c r="BD1276" t="str">
        <f>IF(ISNUMBER(SEARCH("anaer",$AW1276)),"anaer","")</f>
        <v/>
      </c>
      <c r="BE1276" t="str">
        <f>IF(ISNUMBER(SEARCH("thickening",$AZ1276)),"thickening","")</f>
        <v>thickening</v>
      </c>
      <c r="BF1276" s="2" t="str">
        <f>IF(ISNUMBER(SEARCH("airDry",$AW1276)),"airDry","")</f>
        <v/>
      </c>
      <c r="BG1276" s="2" t="str">
        <f>IF(ISNUMBER(SEARCH("heatDry",$AY1276)),"heatDry","")</f>
        <v/>
      </c>
      <c r="BH1276" s="2" t="str">
        <f>IF(AND(ISNUMBER(SEARCH("aerobic",$AW1276)),ISNUMBER(SEARCH("anaer",$AW1276))),"Combined Aer and Anaer.","")</f>
        <v/>
      </c>
    </row>
    <row r="1277" spans="1:60" x14ac:dyDescent="0.3">
      <c r="A1277" s="4">
        <v>1275</v>
      </c>
      <c r="B1277" t="s">
        <v>6080</v>
      </c>
      <c r="C1277">
        <v>197.42</v>
      </c>
      <c r="D1277">
        <v>617.87979668978858</v>
      </c>
      <c r="E1277">
        <v>619.95106652936124</v>
      </c>
      <c r="F1277">
        <v>455.16766224624172</v>
      </c>
      <c r="G1277">
        <v>784.4205602319347</v>
      </c>
      <c r="H1277">
        <v>-76.984662173220372</v>
      </c>
      <c r="I1277">
        <v>-78.237278782571423</v>
      </c>
      <c r="J1277">
        <v>-91.303577903862688</v>
      </c>
      <c r="K1277">
        <v>-61.309894355537978</v>
      </c>
      <c r="L1277">
        <v>127.80180921408839</v>
      </c>
      <c r="M1277">
        <v>127.2492788991953</v>
      </c>
      <c r="N1277">
        <v>125.24777026013589</v>
      </c>
      <c r="O1277">
        <v>132.00990086614331</v>
      </c>
      <c r="P1277">
        <v>4.656330354708353</v>
      </c>
      <c r="Q1277">
        <v>4.7065232116158384</v>
      </c>
      <c r="R1277">
        <v>3.7915767000391978</v>
      </c>
      <c r="S1277">
        <v>5.3284001535766121</v>
      </c>
      <c r="T1277">
        <v>4.1515632961986846</v>
      </c>
      <c r="U1277">
        <v>4.1515540516223854</v>
      </c>
      <c r="V1277">
        <v>4.1475958872427121</v>
      </c>
      <c r="W1277">
        <v>4.1554926260165956</v>
      </c>
      <c r="X1277">
        <v>288.67056118144529</v>
      </c>
      <c r="Y1277">
        <v>289.68201017398383</v>
      </c>
      <c r="Z1277">
        <v>279.64356276072698</v>
      </c>
      <c r="AA1277">
        <v>294.46585268589558</v>
      </c>
      <c r="AB1277">
        <v>45.812550461626323</v>
      </c>
      <c r="AC1277">
        <v>45.526081820946231</v>
      </c>
      <c r="AD1277">
        <v>39.59732143724338</v>
      </c>
      <c r="AE1277">
        <v>53.543562505601827</v>
      </c>
      <c r="AF1277">
        <v>63.441576339445731</v>
      </c>
      <c r="AG1277">
        <v>63.167267738050803</v>
      </c>
      <c r="AH1277">
        <v>62.173897094940521</v>
      </c>
      <c r="AI1277">
        <v>65.530249205093554</v>
      </c>
      <c r="AJ1277">
        <v>0.55143952052297618</v>
      </c>
      <c r="AK1277">
        <v>0.55143950427225086</v>
      </c>
      <c r="AL1277">
        <v>0.55143722718762445</v>
      </c>
      <c r="AM1277">
        <v>0.55144182336826386</v>
      </c>
      <c r="AN1277">
        <v>0.67062268615125609</v>
      </c>
      <c r="AO1277">
        <v>0.67062268615125586</v>
      </c>
      <c r="AP1277">
        <v>0.67062268615125586</v>
      </c>
      <c r="AQ1277">
        <v>0.67062268615125586</v>
      </c>
      <c r="AR1277">
        <v>14.81250554758938</v>
      </c>
      <c r="AS1277">
        <v>14.812505547589391</v>
      </c>
      <c r="AT1277">
        <v>14.812505547589391</v>
      </c>
      <c r="AU1277">
        <v>14.812505547589391</v>
      </c>
      <c r="AV1277" t="str">
        <f>VLOOKUP(Sheet1[[#This Row],[NPDES ID2]],Combined_Sheet__Major_Only___2[[NPDES ID2]:[ECHO BFR]],3,FALSE)</f>
        <v>TX</v>
      </c>
      <c r="AW1277" t="s">
        <v>118</v>
      </c>
      <c r="AX1277" t="str">
        <f>VLOOKUP(Sheet1[[#This Row],[NPDES ID2]],Combined_Sheet__Major_Only___2[[NPDES ID2]:[ECHO BFR]],27,FALSE)</f>
        <v>-</v>
      </c>
      <c r="AY1277" t="str">
        <f>VLOOKUP(Sheet1[[#This Row],[NPDES ID2]],Combined_Sheet__Major_Only___2[[NPDES ID2]:[ECHO BFR]],28,FALSE)</f>
        <v>-</v>
      </c>
      <c r="AZ1277" t="str">
        <f>VLOOKUP(Sheet1[[#This Row],[NPDES ID2]],Combined_Sheet__Major_Only___2[[NPDES ID2]:[ECHO BFR]],29,FALSE)</f>
        <v>sludgeLagoon</v>
      </c>
      <c r="BA1277">
        <f>VLOOKUP(Sheet1[[#This Row],[NPDES ID2]],Combined_Sheet__Major_Only___2[[NPDES ID2]:[ECHO BFR]],17,FALSE)</f>
        <v>31.412417000000001</v>
      </c>
      <c r="BB1277">
        <f>VLOOKUP(Sheet1[[#This Row],[NPDES ID2]],Combined_Sheet__Major_Only___2[[NPDES ID2]:[ECHO BFR]],18,FALSE)</f>
        <v>-97.395694000000006</v>
      </c>
      <c r="BC1277" t="str">
        <f>IF(ISNUMBER(SEARCH("aerobic",$AW1277)),"aerobic","")</f>
        <v>aerobic</v>
      </c>
      <c r="BD1277" t="str">
        <f>IF(ISNUMBER(SEARCH("anaer",$AW1277)),"anaer","")</f>
        <v/>
      </c>
      <c r="BE1277" t="str">
        <f>IF(ISNUMBER(SEARCH("thickening",$AZ1277)),"thickening","")</f>
        <v/>
      </c>
      <c r="BF1277" s="3" t="str">
        <f>IF(ISNUMBER(SEARCH("airDry",$AW1277)),"airDry","")</f>
        <v>airDry</v>
      </c>
      <c r="BG1277" s="3" t="str">
        <f>IF(ISNUMBER(SEARCH("heatDry",$AY1277)),"heatDry","")</f>
        <v/>
      </c>
      <c r="BH1277" s="3" t="str">
        <f>IF(AND(ISNUMBER(SEARCH("aerobic",$AW1277)),ISNUMBER(SEARCH("anaer",$AW1277))),"Combined Aer and Anaer.","")</f>
        <v/>
      </c>
    </row>
    <row r="1278" spans="1:60" x14ac:dyDescent="0.3">
      <c r="A1278" s="4">
        <v>1276</v>
      </c>
      <c r="B1278" t="s">
        <v>6085</v>
      </c>
      <c r="C1278">
        <v>195</v>
      </c>
      <c r="D1278">
        <v>856.12550504580975</v>
      </c>
      <c r="E1278">
        <v>862.48208853376764</v>
      </c>
      <c r="F1278">
        <v>628.45957370886333</v>
      </c>
      <c r="G1278">
        <v>1108.6384774792241</v>
      </c>
      <c r="H1278">
        <v>-78.167774522018718</v>
      </c>
      <c r="I1278">
        <v>-77.414402093125176</v>
      </c>
      <c r="J1278">
        <v>-90.231720070408613</v>
      </c>
      <c r="K1278">
        <v>-67.4218316879588</v>
      </c>
      <c r="L1278">
        <v>92.104038743904042</v>
      </c>
      <c r="M1278">
        <v>91.304357467401587</v>
      </c>
      <c r="N1278">
        <v>88.406573478156105</v>
      </c>
      <c r="O1278">
        <v>98.196339323511864</v>
      </c>
      <c r="P1278">
        <v>4.6552435883194487</v>
      </c>
      <c r="Q1278">
        <v>4.619824313211887</v>
      </c>
      <c r="R1278">
        <v>4.0470619750775452</v>
      </c>
      <c r="S1278">
        <v>5.2981090485169391</v>
      </c>
      <c r="T1278">
        <v>370.80524044045438</v>
      </c>
      <c r="U1278">
        <v>370.80466535069672</v>
      </c>
      <c r="V1278">
        <v>370.55843450998941</v>
      </c>
      <c r="W1278">
        <v>371.04967753090187</v>
      </c>
      <c r="X1278">
        <v>35368.0397430882</v>
      </c>
      <c r="Y1278">
        <v>35621.286548203148</v>
      </c>
      <c r="Z1278">
        <v>33156.873203360308</v>
      </c>
      <c r="AA1278">
        <v>36805.092341582662</v>
      </c>
      <c r="AB1278">
        <v>9808.8051218425098</v>
      </c>
      <c r="AC1278">
        <v>9489.0233070286813</v>
      </c>
      <c r="AD1278">
        <v>7553.9410299120791</v>
      </c>
      <c r="AE1278">
        <v>13428.32380235279</v>
      </c>
      <c r="AF1278">
        <v>46.289920882336453</v>
      </c>
      <c r="AG1278">
        <v>45.887844801995271</v>
      </c>
      <c r="AH1278">
        <v>44.432558840038467</v>
      </c>
      <c r="AI1278">
        <v>49.350307015343617</v>
      </c>
      <c r="AJ1278">
        <v>0.34263227150463071</v>
      </c>
      <c r="AK1278">
        <v>0.34263219048715338</v>
      </c>
      <c r="AL1278">
        <v>0.34262085817714349</v>
      </c>
      <c r="AM1278">
        <v>0.34264373254849062</v>
      </c>
      <c r="AN1278">
        <v>0.99307947829743837</v>
      </c>
      <c r="AO1278">
        <v>0.9930794782974387</v>
      </c>
      <c r="AP1278">
        <v>0.9930794782974387</v>
      </c>
      <c r="AQ1278">
        <v>0.9930794782974387</v>
      </c>
      <c r="AR1278">
        <v>8.0293456857353291</v>
      </c>
      <c r="AS1278">
        <v>8.0293456857353291</v>
      </c>
      <c r="AT1278">
        <v>8.0293456857353291</v>
      </c>
      <c r="AU1278">
        <v>8.0293456857353291</v>
      </c>
      <c r="AV1278" t="str">
        <f>VLOOKUP(Sheet1[[#This Row],[NPDES ID2]],Combined_Sheet__Major_Only___2[[NPDES ID2]:[ECHO BFR]],3,FALSE)</f>
        <v>MD</v>
      </c>
      <c r="AW1278" t="s">
        <v>54</v>
      </c>
      <c r="AX1278" t="str">
        <f>VLOOKUP(Sheet1[[#This Row],[NPDES ID2]],Combined_Sheet__Major_Only___2[[NPDES ID2]:[ECHO BFR]],27,FALSE)</f>
        <v>other</v>
      </c>
      <c r="AY1278" t="str">
        <f>VLOOKUP(Sheet1[[#This Row],[NPDES ID2]],Combined_Sheet__Major_Only___2[[NPDES ID2]:[ECHO BFR]],28,FALSE)</f>
        <v>-</v>
      </c>
      <c r="AZ1278" t="str">
        <f>VLOOKUP(Sheet1[[#This Row],[NPDES ID2]],Combined_Sheet__Major_Only___2[[NPDES ID2]:[ECHO BFR]],29,FALSE)</f>
        <v>-</v>
      </c>
      <c r="BA1278">
        <f>VLOOKUP(Sheet1[[#This Row],[NPDES ID2]],Combined_Sheet__Major_Only___2[[NPDES ID2]:[ECHO BFR]],17,FALSE)</f>
        <v>39.061259999999997</v>
      </c>
      <c r="BB1278">
        <f>VLOOKUP(Sheet1[[#This Row],[NPDES ID2]],Combined_Sheet__Major_Only___2[[NPDES ID2]:[ECHO BFR]],18,FALSE)</f>
        <v>-76.728039999999993</v>
      </c>
      <c r="BC1278" t="str">
        <f>IF(ISNUMBER(SEARCH("aerobic",$AW1278)),"aerobic","")</f>
        <v/>
      </c>
      <c r="BD1278" t="str">
        <f>IF(ISNUMBER(SEARCH("anaer",$AW1278)),"anaer","")</f>
        <v/>
      </c>
      <c r="BE1278" t="str">
        <f>IF(ISNUMBER(SEARCH("thickening",$AZ1278)),"thickening","")</f>
        <v/>
      </c>
      <c r="BF1278" s="2" t="str">
        <f>IF(ISNUMBER(SEARCH("airDry",$AW1278)),"airDry","")</f>
        <v/>
      </c>
      <c r="BG1278" s="2" t="str">
        <f>IF(ISNUMBER(SEARCH("heatDry",$AY1278)),"heatDry","")</f>
        <v/>
      </c>
      <c r="BH1278" s="2" t="str">
        <f>IF(AND(ISNUMBER(SEARCH("aerobic",$AW1278)),ISNUMBER(SEARCH("anaer",$AW1278))),"Combined Aer and Anaer.","")</f>
        <v/>
      </c>
    </row>
    <row r="1279" spans="1:60" x14ac:dyDescent="0.3">
      <c r="A1279" s="4">
        <v>1277</v>
      </c>
      <c r="B1279" t="s">
        <v>6089</v>
      </c>
      <c r="C1279">
        <v>194.7</v>
      </c>
      <c r="D1279">
        <v>644.06236115589923</v>
      </c>
      <c r="E1279">
        <v>647.04373043284295</v>
      </c>
      <c r="F1279">
        <v>473.94523597032219</v>
      </c>
      <c r="G1279">
        <v>819.63364164607742</v>
      </c>
      <c r="H1279">
        <v>-77.108729537983947</v>
      </c>
      <c r="I1279">
        <v>-78.339498396767823</v>
      </c>
      <c r="J1279">
        <v>-91.106310727153101</v>
      </c>
      <c r="K1279">
        <v>-61.957868080060237</v>
      </c>
      <c r="L1279">
        <v>122.2906565416378</v>
      </c>
      <c r="M1279">
        <v>121.7177756859128</v>
      </c>
      <c r="N1279">
        <v>119.64225170569701</v>
      </c>
      <c r="O1279">
        <v>126.6543079535207</v>
      </c>
      <c r="P1279">
        <v>4.5990942692777921</v>
      </c>
      <c r="Q1279">
        <v>4.6451896066804066</v>
      </c>
      <c r="R1279">
        <v>3.7649899609515929</v>
      </c>
      <c r="S1279">
        <v>5.2733572512929952</v>
      </c>
      <c r="T1279">
        <v>110.1345852687618</v>
      </c>
      <c r="U1279">
        <v>110.13441246389399</v>
      </c>
      <c r="V1279">
        <v>110.060424208507</v>
      </c>
      <c r="W1279">
        <v>110.20803453215269</v>
      </c>
      <c r="X1279">
        <v>7893.2291684935226</v>
      </c>
      <c r="Y1279">
        <v>7924.3320680915012</v>
      </c>
      <c r="Z1279">
        <v>7623.620973145149</v>
      </c>
      <c r="AA1279">
        <v>8065.196413960527</v>
      </c>
      <c r="AB1279">
        <v>1464.2062329537939</v>
      </c>
      <c r="AC1279">
        <v>1450.6712767898771</v>
      </c>
      <c r="AD1279">
        <v>1234.5710729344501</v>
      </c>
      <c r="AE1279">
        <v>1756.615233286318</v>
      </c>
      <c r="AF1279">
        <v>61.554453586960008</v>
      </c>
      <c r="AG1279">
        <v>61.26601178023536</v>
      </c>
      <c r="AH1279">
        <v>60.22185627329435</v>
      </c>
      <c r="AI1279">
        <v>63.75015498545411</v>
      </c>
      <c r="AJ1279">
        <v>0.52839125288699029</v>
      </c>
      <c r="AK1279">
        <v>0.52839120635079684</v>
      </c>
      <c r="AL1279">
        <v>0.52838468886923406</v>
      </c>
      <c r="AM1279">
        <v>0.5283978441874656</v>
      </c>
      <c r="AN1279">
        <v>0.97723456133756881</v>
      </c>
      <c r="AO1279">
        <v>0.9772345613375687</v>
      </c>
      <c r="AP1279">
        <v>0.9772345613375687</v>
      </c>
      <c r="AQ1279">
        <v>0.9772345613375687</v>
      </c>
      <c r="AR1279">
        <v>13.115640560371681</v>
      </c>
      <c r="AS1279">
        <v>13.115640560371681</v>
      </c>
      <c r="AT1279">
        <v>13.115640560371681</v>
      </c>
      <c r="AU1279">
        <v>13.115640560371681</v>
      </c>
      <c r="AV1279" t="str">
        <f>VLOOKUP(Sheet1[[#This Row],[NPDES ID2]],Combined_Sheet__Major_Only___2[[NPDES ID2]:[ECHO BFR]],3,FALSE)</f>
        <v>TX</v>
      </c>
      <c r="AW1279" t="s">
        <v>41</v>
      </c>
      <c r="AX1279" t="str">
        <f>VLOOKUP(Sheet1[[#This Row],[NPDES ID2]],Combined_Sheet__Major_Only___2[[NPDES ID2]:[ECHO BFR]],27,FALSE)</f>
        <v>-</v>
      </c>
      <c r="AY1279" t="str">
        <f>VLOOKUP(Sheet1[[#This Row],[NPDES ID2]],Combined_Sheet__Major_Only___2[[NPDES ID2]:[ECHO BFR]],28,FALSE)</f>
        <v>-</v>
      </c>
      <c r="AZ1279" t="str">
        <f>VLOOKUP(Sheet1[[#This Row],[NPDES ID2]],Combined_Sheet__Major_Only___2[[NPDES ID2]:[ECHO BFR]],29,FALSE)</f>
        <v>thickening</v>
      </c>
      <c r="BA1279">
        <f>VLOOKUP(Sheet1[[#This Row],[NPDES ID2]],Combined_Sheet__Major_Only___2[[NPDES ID2]:[ECHO BFR]],17,FALSE)</f>
        <v>30.009512999999998</v>
      </c>
      <c r="BB1279">
        <f>VLOOKUP(Sheet1[[#This Row],[NPDES ID2]],Combined_Sheet__Major_Only___2[[NPDES ID2]:[ECHO BFR]],18,FALSE)</f>
        <v>-95.499568999999994</v>
      </c>
      <c r="BC1279" t="str">
        <f>IF(ISNUMBER(SEARCH("aerobic",$AW1279)),"aerobic","")</f>
        <v>aerobic</v>
      </c>
      <c r="BD1279" t="str">
        <f>IF(ISNUMBER(SEARCH("anaer",$AW1279)),"anaer","")</f>
        <v/>
      </c>
      <c r="BE1279" t="str">
        <f>IF(ISNUMBER(SEARCH("thickening",$AZ1279)),"thickening","")</f>
        <v>thickening</v>
      </c>
      <c r="BF1279" s="3" t="str">
        <f>IF(ISNUMBER(SEARCH("airDry",$AW1279)),"airDry","")</f>
        <v/>
      </c>
      <c r="BG1279" s="3" t="str">
        <f>IF(ISNUMBER(SEARCH("heatDry",$AY1279)),"heatDry","")</f>
        <v/>
      </c>
      <c r="BH1279" s="3" t="str">
        <f>IF(AND(ISNUMBER(SEARCH("aerobic",$AW1279)),ISNUMBER(SEARCH("anaer",$AW1279))),"Combined Aer and Anaer.","")</f>
        <v/>
      </c>
    </row>
    <row r="1280" spans="1:60" x14ac:dyDescent="0.3">
      <c r="A1280" s="4">
        <v>1278</v>
      </c>
      <c r="B1280" t="s">
        <v>6093</v>
      </c>
      <c r="C1280">
        <v>194.09100000000001</v>
      </c>
      <c r="D1280">
        <v>640.44211623318961</v>
      </c>
      <c r="E1280">
        <v>643.19389698029272</v>
      </c>
      <c r="F1280">
        <v>471.17952695236198</v>
      </c>
      <c r="G1280">
        <v>814.82232329856652</v>
      </c>
      <c r="H1280">
        <v>-77.084864196718314</v>
      </c>
      <c r="I1280">
        <v>-78.332783814191686</v>
      </c>
      <c r="J1280">
        <v>-91.205109737759216</v>
      </c>
      <c r="K1280">
        <v>-61.845517876632989</v>
      </c>
      <c r="L1280">
        <v>122.9076528957292</v>
      </c>
      <c r="M1280">
        <v>122.34400318364941</v>
      </c>
      <c r="N1280">
        <v>120.3020756388496</v>
      </c>
      <c r="O1280">
        <v>127.20069803316009</v>
      </c>
      <c r="P1280">
        <v>4.5828893768557926</v>
      </c>
      <c r="Q1280">
        <v>4.6299235526644509</v>
      </c>
      <c r="R1280">
        <v>3.7464048630583919</v>
      </c>
      <c r="S1280">
        <v>5.2519848857994837</v>
      </c>
      <c r="T1280">
        <v>56.429161145438677</v>
      </c>
      <c r="U1280">
        <v>56.429071222476523</v>
      </c>
      <c r="V1280">
        <v>56.390569742885717</v>
      </c>
      <c r="W1280">
        <v>56.46738214822642</v>
      </c>
      <c r="X1280">
        <v>4011.2739723924578</v>
      </c>
      <c r="Y1280">
        <v>4026.7260792785132</v>
      </c>
      <c r="Z1280">
        <v>3877.175386510065</v>
      </c>
      <c r="AA1280">
        <v>4096.8038003203555</v>
      </c>
      <c r="AB1280">
        <v>662.92655413604268</v>
      </c>
      <c r="AC1280">
        <v>658.29243139378036</v>
      </c>
      <c r="AD1280">
        <v>569.38897949839475</v>
      </c>
      <c r="AE1280">
        <v>779.61931530223319</v>
      </c>
      <c r="AF1280">
        <v>62.058828651777503</v>
      </c>
      <c r="AG1280">
        <v>61.774173434576873</v>
      </c>
      <c r="AH1280">
        <v>60.743520877917099</v>
      </c>
      <c r="AI1280">
        <v>64.226007648479822</v>
      </c>
      <c r="AJ1280">
        <v>0.53454997330930809</v>
      </c>
      <c r="AK1280">
        <v>0.53454994256937594</v>
      </c>
      <c r="AL1280">
        <v>0.53454563625984275</v>
      </c>
      <c r="AM1280">
        <v>0.53455432836352013</v>
      </c>
      <c r="AN1280">
        <v>0.9569071250250909</v>
      </c>
      <c r="AO1280">
        <v>0.9569071250250909</v>
      </c>
      <c r="AP1280">
        <v>0.9569071250250909</v>
      </c>
      <c r="AQ1280">
        <v>0.9569071250250909</v>
      </c>
      <c r="AR1280">
        <v>14.1409320445904</v>
      </c>
      <c r="AS1280">
        <v>14.1409320445904</v>
      </c>
      <c r="AT1280">
        <v>14.1409320445904</v>
      </c>
      <c r="AU1280">
        <v>14.1409320445904</v>
      </c>
      <c r="AV1280" t="str">
        <f>VLOOKUP(Sheet1[[#This Row],[NPDES ID2]],Combined_Sheet__Major_Only___2[[NPDES ID2]:[ECHO BFR]],3,FALSE)</f>
        <v>IN</v>
      </c>
      <c r="AW1280" t="s">
        <v>41</v>
      </c>
      <c r="AX1280" t="str">
        <f>VLOOKUP(Sheet1[[#This Row],[NPDES ID2]],Combined_Sheet__Major_Only___2[[NPDES ID2]:[ECHO BFR]],27,FALSE)</f>
        <v>-</v>
      </c>
      <c r="AY1280" t="str">
        <f>VLOOKUP(Sheet1[[#This Row],[NPDES ID2]],Combined_Sheet__Major_Only___2[[NPDES ID2]:[ECHO BFR]],28,FALSE)</f>
        <v>-</v>
      </c>
      <c r="AZ1280" t="str">
        <f>VLOOKUP(Sheet1[[#This Row],[NPDES ID2]],Combined_Sheet__Major_Only___2[[NPDES ID2]:[ECHO BFR]],29,FALSE)</f>
        <v>thickening, preliminaryOps</v>
      </c>
      <c r="BA1280">
        <f>VLOOKUP(Sheet1[[#This Row],[NPDES ID2]],Combined_Sheet__Major_Only___2[[NPDES ID2]:[ECHO BFR]],17,FALSE)</f>
        <v>40.417110999999998</v>
      </c>
      <c r="BB1280">
        <f>VLOOKUP(Sheet1[[#This Row],[NPDES ID2]],Combined_Sheet__Major_Only___2[[NPDES ID2]:[ECHO BFR]],18,FALSE)</f>
        <v>-84.992889000000005</v>
      </c>
      <c r="BC1280" t="str">
        <f>IF(ISNUMBER(SEARCH("aerobic",$AW1280)),"aerobic","")</f>
        <v>aerobic</v>
      </c>
      <c r="BD1280" t="str">
        <f>IF(ISNUMBER(SEARCH("anaer",$AW1280)),"anaer","")</f>
        <v/>
      </c>
      <c r="BE1280" t="str">
        <f>IF(ISNUMBER(SEARCH("thickening",$AZ1280)),"thickening","")</f>
        <v>thickening</v>
      </c>
      <c r="BF1280" s="2" t="str">
        <f>IF(ISNUMBER(SEARCH("airDry",$AW1280)),"airDry","")</f>
        <v/>
      </c>
      <c r="BG1280" s="2" t="str">
        <f>IF(ISNUMBER(SEARCH("heatDry",$AY1280)),"heatDry","")</f>
        <v/>
      </c>
      <c r="BH1280" s="2" t="str">
        <f>IF(AND(ISNUMBER(SEARCH("aerobic",$AW1280)),ISNUMBER(SEARCH("anaer",$AW1280))),"Combined Aer and Anaer.","")</f>
        <v/>
      </c>
    </row>
    <row r="1281" spans="1:60" x14ac:dyDescent="0.3">
      <c r="A1281" s="4">
        <v>1279</v>
      </c>
      <c r="B1281" t="s">
        <v>6097</v>
      </c>
      <c r="C1281">
        <v>192.5</v>
      </c>
      <c r="D1281">
        <v>645.61620493000805</v>
      </c>
      <c r="E1281">
        <v>648.43934479428424</v>
      </c>
      <c r="F1281">
        <v>474.69886371671879</v>
      </c>
      <c r="G1281">
        <v>821.85974139821201</v>
      </c>
      <c r="H1281">
        <v>-77.074643480876688</v>
      </c>
      <c r="I1281">
        <v>-78.311267463219778</v>
      </c>
      <c r="J1281">
        <v>-91.162562396575368</v>
      </c>
      <c r="K1281">
        <v>-61.845251477613012</v>
      </c>
      <c r="L1281">
        <v>121.7353715375433</v>
      </c>
      <c r="M1281">
        <v>121.175133389531</v>
      </c>
      <c r="N1281">
        <v>119.1454203898693</v>
      </c>
      <c r="O1281">
        <v>126.0027096229845</v>
      </c>
      <c r="P1281">
        <v>4.5456056736522079</v>
      </c>
      <c r="Q1281">
        <v>4.5918423892708784</v>
      </c>
      <c r="R1281">
        <v>3.7167875836394351</v>
      </c>
      <c r="S1281">
        <v>5.2097331460984888</v>
      </c>
      <c r="T1281">
        <v>103.90833232112669</v>
      </c>
      <c r="U1281">
        <v>103.9081691250409</v>
      </c>
      <c r="V1281">
        <v>103.8382949725776</v>
      </c>
      <c r="W1281">
        <v>103.9776974521418</v>
      </c>
      <c r="X1281">
        <v>7396.3520318308074</v>
      </c>
      <c r="Y1281">
        <v>7424.9811872360588</v>
      </c>
      <c r="Z1281">
        <v>7148.1406337016024</v>
      </c>
      <c r="AA1281">
        <v>7554.6327109321974</v>
      </c>
      <c r="AB1281">
        <v>1518.4799856985931</v>
      </c>
      <c r="AC1281">
        <v>1500.5470430355199</v>
      </c>
      <c r="AD1281">
        <v>1257.877681277964</v>
      </c>
      <c r="AE1281">
        <v>1858.050190743802</v>
      </c>
      <c r="AF1281">
        <v>61.975215439100751</v>
      </c>
      <c r="AG1281">
        <v>61.689916291727563</v>
      </c>
      <c r="AH1281">
        <v>60.657133144734921</v>
      </c>
      <c r="AI1281">
        <v>64.146999972782325</v>
      </c>
      <c r="AJ1281">
        <v>0.5335289317793489</v>
      </c>
      <c r="AK1281">
        <v>0.53352888604350057</v>
      </c>
      <c r="AL1281">
        <v>0.53352248052336892</v>
      </c>
      <c r="AM1281">
        <v>0.53353540984687486</v>
      </c>
      <c r="AN1281">
        <v>0.97591755993487195</v>
      </c>
      <c r="AO1281">
        <v>0.97591755993487184</v>
      </c>
      <c r="AP1281">
        <v>0.97591755993487184</v>
      </c>
      <c r="AQ1281">
        <v>0.97591755993487184</v>
      </c>
      <c r="AR1281">
        <v>12.485443887874681</v>
      </c>
      <c r="AS1281">
        <v>12.485443887874681</v>
      </c>
      <c r="AT1281">
        <v>12.485443887874681</v>
      </c>
      <c r="AU1281">
        <v>12.485443887874681</v>
      </c>
      <c r="AV1281" t="str">
        <f>VLOOKUP(Sheet1[[#This Row],[NPDES ID2]],Combined_Sheet__Major_Only___2[[NPDES ID2]:[ECHO BFR]],3,FALSE)</f>
        <v>VA</v>
      </c>
      <c r="AW1281" t="s">
        <v>12182</v>
      </c>
      <c r="AX1281" t="str">
        <f>VLOOKUP(Sheet1[[#This Row],[NPDES ID2]],Combined_Sheet__Major_Only___2[[NPDES ID2]:[ECHO BFR]],27,FALSE)</f>
        <v>-</v>
      </c>
      <c r="AY1281" t="str">
        <f>VLOOKUP(Sheet1[[#This Row],[NPDES ID2]],Combined_Sheet__Major_Only___2[[NPDES ID2]:[ECHO BFR]],28,FALSE)</f>
        <v>-</v>
      </c>
      <c r="AZ1281" t="str">
        <f>VLOOKUP(Sheet1[[#This Row],[NPDES ID2]],Combined_Sheet__Major_Only___2[[NPDES ID2]:[ECHO BFR]],29,FALSE)</f>
        <v>thickening, sludgeLagoon</v>
      </c>
      <c r="BA1281">
        <f>VLOOKUP(Sheet1[[#This Row],[NPDES ID2]],Combined_Sheet__Major_Only___2[[NPDES ID2]:[ECHO BFR]],17,FALSE)</f>
        <v>37.3247</v>
      </c>
      <c r="BB1281">
        <f>VLOOKUP(Sheet1[[#This Row],[NPDES ID2]],Combined_Sheet__Major_Only___2[[NPDES ID2]:[ECHO BFR]],18,FALSE)</f>
        <v>-78.436999999999998</v>
      </c>
      <c r="BC1281" t="str">
        <f>IF(ISNUMBER(SEARCH("aerobic",$AW1281)),"aerobic","")</f>
        <v>aerobic</v>
      </c>
      <c r="BD1281" t="str">
        <f>IF(ISNUMBER(SEARCH("anaer",$AW1281)),"anaer","")</f>
        <v>anaer</v>
      </c>
      <c r="BE1281" t="str">
        <f>IF(ISNUMBER(SEARCH("thickening",$AZ1281)),"thickening","")</f>
        <v>thickening</v>
      </c>
      <c r="BF1281" s="3" t="str">
        <f>IF(ISNUMBER(SEARCH("airDry",$AW1281)),"airDry","")</f>
        <v/>
      </c>
      <c r="BG1281" s="3" t="str">
        <f>IF(ISNUMBER(SEARCH("heatDry",$AY1281)),"heatDry","")</f>
        <v/>
      </c>
      <c r="BH1281" s="3" t="str">
        <f>IF(AND(ISNUMBER(SEARCH("aerobic",$AW1281)),ISNUMBER(SEARCH("anaer",$AW1281))),"Combined Aer and Anaer.","")</f>
        <v>Combined Aer and Anaer.</v>
      </c>
    </row>
    <row r="1282" spans="1:60" x14ac:dyDescent="0.3">
      <c r="A1282" s="4">
        <v>1280</v>
      </c>
      <c r="B1282" t="s">
        <v>6101</v>
      </c>
      <c r="C1282">
        <v>191.9</v>
      </c>
      <c r="D1282">
        <v>596.62246707352688</v>
      </c>
      <c r="E1282">
        <v>597.29862083049329</v>
      </c>
      <c r="F1282">
        <v>438.62887382570142</v>
      </c>
      <c r="G1282">
        <v>756.48371926197183</v>
      </c>
      <c r="H1282">
        <v>-76.643238177140404</v>
      </c>
      <c r="I1282">
        <v>-77.902868583312639</v>
      </c>
      <c r="J1282">
        <v>-90.618171290823923</v>
      </c>
      <c r="K1282">
        <v>-59.60873403714087</v>
      </c>
      <c r="L1282">
        <v>131.63879015739451</v>
      </c>
      <c r="M1282">
        <v>131.1571224144692</v>
      </c>
      <c r="N1282">
        <v>129.41215799910759</v>
      </c>
      <c r="O1282">
        <v>135.3074795676352</v>
      </c>
      <c r="P1282">
        <v>4.5120119061822974</v>
      </c>
      <c r="Q1282">
        <v>4.5718592462528624</v>
      </c>
      <c r="R1282">
        <v>3.6307806243622172</v>
      </c>
      <c r="S1282">
        <v>5.2160237139341348</v>
      </c>
      <c r="T1282">
        <v>55.725509637835827</v>
      </c>
      <c r="U1282">
        <v>55.725420800797082</v>
      </c>
      <c r="V1282">
        <v>55.687384270951988</v>
      </c>
      <c r="W1282">
        <v>55.763269077958562</v>
      </c>
      <c r="X1282">
        <v>3656.3417504867662</v>
      </c>
      <c r="Y1282">
        <v>3667.5242877524852</v>
      </c>
      <c r="Z1282">
        <v>3558.797510283252</v>
      </c>
      <c r="AA1282">
        <v>3718.4384306054012</v>
      </c>
      <c r="AB1282">
        <v>669.74713163613933</v>
      </c>
      <c r="AC1282">
        <v>664.33926928359961</v>
      </c>
      <c r="AD1282">
        <v>566.95371584759062</v>
      </c>
      <c r="AE1282">
        <v>802.48133743320977</v>
      </c>
      <c r="AF1282">
        <v>67.226241106157516</v>
      </c>
      <c r="AG1282">
        <v>66.980200896832571</v>
      </c>
      <c r="AH1282">
        <v>66.089451644087646</v>
      </c>
      <c r="AI1282">
        <v>69.099298031889731</v>
      </c>
      <c r="AJ1282">
        <v>0.59770500541709792</v>
      </c>
      <c r="AK1282">
        <v>0.5977049721307317</v>
      </c>
      <c r="AL1282">
        <v>0.59770030902281168</v>
      </c>
      <c r="AM1282">
        <v>0.59770972130650601</v>
      </c>
      <c r="AN1282">
        <v>0.95639701687705136</v>
      </c>
      <c r="AO1282">
        <v>0.95639701687705148</v>
      </c>
      <c r="AP1282">
        <v>0.95639701687705148</v>
      </c>
      <c r="AQ1282">
        <v>0.95639701687705148</v>
      </c>
      <c r="AR1282">
        <v>14.427437617716731</v>
      </c>
      <c r="AS1282">
        <v>14.427437617716731</v>
      </c>
      <c r="AT1282">
        <v>14.427437617716731</v>
      </c>
      <c r="AU1282">
        <v>14.427437617716731</v>
      </c>
      <c r="AV1282" t="str">
        <f>VLOOKUP(Sheet1[[#This Row],[NPDES ID2]],Combined_Sheet__Major_Only___2[[NPDES ID2]:[ECHO BFR]],3,FALSE)</f>
        <v>CA</v>
      </c>
      <c r="AW1282" t="s">
        <v>12181</v>
      </c>
      <c r="AX1282" t="str">
        <f>VLOOKUP(Sheet1[[#This Row],[NPDES ID2]],Combined_Sheet__Major_Only___2[[NPDES ID2]:[ECHO BFR]],27,FALSE)</f>
        <v>-</v>
      </c>
      <c r="AY1282" t="str">
        <f>VLOOKUP(Sheet1[[#This Row],[NPDES ID2]],Combined_Sheet__Major_Only___2[[NPDES ID2]:[ECHO BFR]],28,FALSE)</f>
        <v>-</v>
      </c>
      <c r="AZ1282" t="str">
        <f>VLOOKUP(Sheet1[[#This Row],[NPDES ID2]],Combined_Sheet__Major_Only___2[[NPDES ID2]:[ECHO BFR]],29,FALSE)</f>
        <v>preliminaryOps, thickening</v>
      </c>
      <c r="BA1282">
        <f>VLOOKUP(Sheet1[[#This Row],[NPDES ID2]],Combined_Sheet__Major_Only___2[[NPDES ID2]:[ECHO BFR]],17,FALSE)</f>
        <v>38.7203710500848</v>
      </c>
      <c r="BB1282">
        <f>VLOOKUP(Sheet1[[#This Row],[NPDES ID2]],Combined_Sheet__Major_Only___2[[NPDES ID2]:[ECHO BFR]],18,FALSE)</f>
        <v>-120.819203059473</v>
      </c>
      <c r="BC1282" t="str">
        <f>IF(ISNUMBER(SEARCH("aerobic",$AW1282)),"aerobic","")</f>
        <v/>
      </c>
      <c r="BD1282" t="str">
        <f>IF(ISNUMBER(SEARCH("anaer",$AW1282)),"anaer","")</f>
        <v>anaer</v>
      </c>
      <c r="BE1282" t="str">
        <f>IF(ISNUMBER(SEARCH("thickening",$AZ1282)),"thickening","")</f>
        <v>thickening</v>
      </c>
      <c r="BF1282" s="2" t="str">
        <f>IF(ISNUMBER(SEARCH("airDry",$AW1282)),"airDry","")</f>
        <v/>
      </c>
      <c r="BG1282" s="2" t="str">
        <f>IF(ISNUMBER(SEARCH("heatDry",$AY1282)),"heatDry","")</f>
        <v/>
      </c>
      <c r="BH1282" s="2" t="str">
        <f>IF(AND(ISNUMBER(SEARCH("aerobic",$AW1282)),ISNUMBER(SEARCH("anaer",$AW1282))),"Combined Aer and Anaer.","")</f>
        <v/>
      </c>
    </row>
    <row r="1283" spans="1:60" x14ac:dyDescent="0.3">
      <c r="A1283" s="4">
        <v>1281</v>
      </c>
      <c r="B1283" t="s">
        <v>6106</v>
      </c>
      <c r="C1283">
        <v>191.36</v>
      </c>
      <c r="D1283">
        <v>852.30521798184566</v>
      </c>
      <c r="E1283">
        <v>859.37606650332418</v>
      </c>
      <c r="F1283">
        <v>625.80458261181616</v>
      </c>
      <c r="G1283">
        <v>1103.391680843152</v>
      </c>
      <c r="H1283">
        <v>-78.208294776674705</v>
      </c>
      <c r="I1283">
        <v>-77.631467937942858</v>
      </c>
      <c r="J1283">
        <v>-90.181313096893817</v>
      </c>
      <c r="K1283">
        <v>-67.033524405341339</v>
      </c>
      <c r="L1283">
        <v>92.18388488339437</v>
      </c>
      <c r="M1283">
        <v>91.412344952923974</v>
      </c>
      <c r="N1283">
        <v>88.617330943953334</v>
      </c>
      <c r="O1283">
        <v>98.060263270243567</v>
      </c>
      <c r="P1283">
        <v>4.566074867797556</v>
      </c>
      <c r="Q1283">
        <v>4.542047047611641</v>
      </c>
      <c r="R1283">
        <v>3.951291556423846</v>
      </c>
      <c r="S1283">
        <v>5.1872313215881123</v>
      </c>
      <c r="T1283">
        <v>61.01569837986326</v>
      </c>
      <c r="U1283">
        <v>61.015601378641257</v>
      </c>
      <c r="V1283">
        <v>60.974069266275933</v>
      </c>
      <c r="W1283">
        <v>61.056927937775512</v>
      </c>
      <c r="X1283">
        <v>5705.7401196623559</v>
      </c>
      <c r="Y1283">
        <v>5745.1809427259232</v>
      </c>
      <c r="Z1283">
        <v>5361.607194457778</v>
      </c>
      <c r="AA1283">
        <v>5929.0630093258969</v>
      </c>
      <c r="AB1283">
        <v>1363.4755461026041</v>
      </c>
      <c r="AC1283">
        <v>1330.0244000921571</v>
      </c>
      <c r="AD1283">
        <v>1088.8375781644811</v>
      </c>
      <c r="AE1283">
        <v>1784.150349082588</v>
      </c>
      <c r="AF1283">
        <v>47.210112648637789</v>
      </c>
      <c r="AG1283">
        <v>46.814929656935547</v>
      </c>
      <c r="AH1283">
        <v>45.383869466055941</v>
      </c>
      <c r="AI1283">
        <v>50.219101740874933</v>
      </c>
      <c r="AJ1283">
        <v>0.35378725012526502</v>
      </c>
      <c r="AK1283">
        <v>0.3537872239007997</v>
      </c>
      <c r="AL1283">
        <v>0.35378355067757977</v>
      </c>
      <c r="AM1283">
        <v>0.35379096494087542</v>
      </c>
      <c r="AN1283">
        <v>0.95996038151947916</v>
      </c>
      <c r="AO1283">
        <v>0.95996038151947893</v>
      </c>
      <c r="AP1283">
        <v>0.95996038151947893</v>
      </c>
      <c r="AQ1283">
        <v>0.95996038151947893</v>
      </c>
      <c r="AR1283">
        <v>8.7912980737773072</v>
      </c>
      <c r="AS1283">
        <v>8.7912980737773072</v>
      </c>
      <c r="AT1283">
        <v>8.7912980737773072</v>
      </c>
      <c r="AU1283">
        <v>8.7912980737773072</v>
      </c>
      <c r="AV1283" t="str">
        <f>VLOOKUP(Sheet1[[#This Row],[NPDES ID2]],Combined_Sheet__Major_Only___2[[NPDES ID2]:[ECHO BFR]],3,FALSE)</f>
        <v>NV</v>
      </c>
      <c r="AW1283" t="s">
        <v>54</v>
      </c>
      <c r="AX1283" t="str">
        <f>VLOOKUP(Sheet1[[#This Row],[NPDES ID2]],Combined_Sheet__Major_Only___2[[NPDES ID2]:[ECHO BFR]],27,FALSE)</f>
        <v>-</v>
      </c>
      <c r="AY1283" t="str">
        <f>VLOOKUP(Sheet1[[#This Row],[NPDES ID2]],Combined_Sheet__Major_Only___2[[NPDES ID2]:[ECHO BFR]],28,FALSE)</f>
        <v>-</v>
      </c>
      <c r="AZ1283" t="str">
        <f>VLOOKUP(Sheet1[[#This Row],[NPDES ID2]],Combined_Sheet__Major_Only___2[[NPDES ID2]:[ECHO BFR]],29,FALSE)</f>
        <v>thickening</v>
      </c>
      <c r="BA1283">
        <f>VLOOKUP(Sheet1[[#This Row],[NPDES ID2]],Combined_Sheet__Major_Only___2[[NPDES ID2]:[ECHO BFR]],17,FALSE)</f>
        <v>35.15663</v>
      </c>
      <c r="BB1283">
        <f>VLOOKUP(Sheet1[[#This Row],[NPDES ID2]],Combined_Sheet__Major_Only___2[[NPDES ID2]:[ECHO BFR]],18,FALSE)</f>
        <v>-114.58884999999999</v>
      </c>
      <c r="BC1283" t="str">
        <f>IF(ISNUMBER(SEARCH("aerobic",$AW1283)),"aerobic","")</f>
        <v/>
      </c>
      <c r="BD1283" t="str">
        <f>IF(ISNUMBER(SEARCH("anaer",$AW1283)),"anaer","")</f>
        <v/>
      </c>
      <c r="BE1283" t="str">
        <f>IF(ISNUMBER(SEARCH("thickening",$AZ1283)),"thickening","")</f>
        <v>thickening</v>
      </c>
      <c r="BF1283" s="3" t="str">
        <f>IF(ISNUMBER(SEARCH("airDry",$AW1283)),"airDry","")</f>
        <v/>
      </c>
      <c r="BG1283" s="3" t="str">
        <f>IF(ISNUMBER(SEARCH("heatDry",$AY1283)),"heatDry","")</f>
        <v/>
      </c>
      <c r="BH1283" s="3" t="str">
        <f>IF(AND(ISNUMBER(SEARCH("aerobic",$AW1283)),ISNUMBER(SEARCH("anaer",$AW1283))),"Combined Aer and Anaer.","")</f>
        <v/>
      </c>
    </row>
    <row r="1284" spans="1:60" x14ac:dyDescent="0.3">
      <c r="A1284" s="4">
        <v>1282</v>
      </c>
      <c r="B1284" t="s">
        <v>6111</v>
      </c>
      <c r="C1284">
        <v>191</v>
      </c>
      <c r="D1284">
        <v>793.26997073569919</v>
      </c>
      <c r="E1284">
        <v>801.44814583379286</v>
      </c>
      <c r="F1284">
        <v>582.64818916092042</v>
      </c>
      <c r="G1284">
        <v>1022.101547000928</v>
      </c>
      <c r="H1284">
        <v>-77.963016603907931</v>
      </c>
      <c r="I1284">
        <v>-77.888621103072467</v>
      </c>
      <c r="J1284">
        <v>-90.608082648017387</v>
      </c>
      <c r="K1284">
        <v>-65.335443982887952</v>
      </c>
      <c r="L1284">
        <v>98.982582972051134</v>
      </c>
      <c r="M1284">
        <v>98.264249351604889</v>
      </c>
      <c r="N1284">
        <v>95.661964003655186</v>
      </c>
      <c r="O1284">
        <v>104.4537549758434</v>
      </c>
      <c r="P1284">
        <v>4.5474164794919112</v>
      </c>
      <c r="Q1284">
        <v>4.527137423141868</v>
      </c>
      <c r="R1284">
        <v>3.8646776855171709</v>
      </c>
      <c r="S1284">
        <v>5.1685864590439961</v>
      </c>
      <c r="T1284">
        <v>65.575985224930946</v>
      </c>
      <c r="U1284">
        <v>65.575881185960554</v>
      </c>
      <c r="V1284">
        <v>65.531335786213546</v>
      </c>
      <c r="W1284">
        <v>65.620206118933098</v>
      </c>
      <c r="X1284">
        <v>5698.7538832406026</v>
      </c>
      <c r="Y1284">
        <v>5733.2230235718316</v>
      </c>
      <c r="Z1284">
        <v>5399.4416417415723</v>
      </c>
      <c r="AA1284">
        <v>5891.8391411653774</v>
      </c>
      <c r="AB1284">
        <v>1199.1259374170229</v>
      </c>
      <c r="AC1284">
        <v>1178.0556910198291</v>
      </c>
      <c r="AD1284">
        <v>986.14598741749603</v>
      </c>
      <c r="AE1284">
        <v>1514.6802189547591</v>
      </c>
      <c r="AF1284">
        <v>50.787460994735703</v>
      </c>
      <c r="AG1284">
        <v>50.418830231302202</v>
      </c>
      <c r="AH1284">
        <v>49.083980968214867</v>
      </c>
      <c r="AI1284">
        <v>53.594190687068</v>
      </c>
      <c r="AJ1284">
        <v>0.39721536066603091</v>
      </c>
      <c r="AK1284">
        <v>0.3972153318344866</v>
      </c>
      <c r="AL1284">
        <v>0.39721129338829703</v>
      </c>
      <c r="AM1284">
        <v>0.39721944483866778</v>
      </c>
      <c r="AN1284">
        <v>0.96259543631509148</v>
      </c>
      <c r="AO1284">
        <v>0.96259543631509137</v>
      </c>
      <c r="AP1284">
        <v>0.96259543631509137</v>
      </c>
      <c r="AQ1284">
        <v>0.96259543631509137</v>
      </c>
      <c r="AR1284">
        <v>10.097431586541679</v>
      </c>
      <c r="AS1284">
        <v>10.097431586541679</v>
      </c>
      <c r="AT1284">
        <v>10.097431586541679</v>
      </c>
      <c r="AU1284">
        <v>10.097431586541679</v>
      </c>
      <c r="AV1284" t="str">
        <f>VLOOKUP(Sheet1[[#This Row],[NPDES ID2]],Combined_Sheet__Major_Only___2[[NPDES ID2]:[ECHO BFR]],3,FALSE)</f>
        <v>CT</v>
      </c>
      <c r="AW1284" t="s">
        <v>54</v>
      </c>
      <c r="AX1284" t="str">
        <f>VLOOKUP(Sheet1[[#This Row],[NPDES ID2]],Combined_Sheet__Major_Only___2[[NPDES ID2]:[ECHO BFR]],27,FALSE)</f>
        <v>other</v>
      </c>
      <c r="AY1284" t="str">
        <f>VLOOKUP(Sheet1[[#This Row],[NPDES ID2]],Combined_Sheet__Major_Only___2[[NPDES ID2]:[ECHO BFR]],28,FALSE)</f>
        <v>-</v>
      </c>
      <c r="AZ1284" t="str">
        <f>VLOOKUP(Sheet1[[#This Row],[NPDES ID2]],Combined_Sheet__Major_Only___2[[NPDES ID2]:[ECHO BFR]],29,FALSE)</f>
        <v>thickening</v>
      </c>
      <c r="BA1284">
        <f>VLOOKUP(Sheet1[[#This Row],[NPDES ID2]],Combined_Sheet__Major_Only___2[[NPDES ID2]:[ECHO BFR]],17,FALSE)</f>
        <v>41.668987000000001</v>
      </c>
      <c r="BB1284">
        <f>VLOOKUP(Sheet1[[#This Row],[NPDES ID2]],Combined_Sheet__Major_Only___2[[NPDES ID2]:[ECHO BFR]],18,FALSE)</f>
        <v>-72.991771</v>
      </c>
      <c r="BC1284" t="str">
        <f>IF(ISNUMBER(SEARCH("aerobic",$AW1284)),"aerobic","")</f>
        <v/>
      </c>
      <c r="BD1284" t="str">
        <f>IF(ISNUMBER(SEARCH("anaer",$AW1284)),"anaer","")</f>
        <v/>
      </c>
      <c r="BE1284" t="str">
        <f>IF(ISNUMBER(SEARCH("thickening",$AZ1284)),"thickening","")</f>
        <v>thickening</v>
      </c>
      <c r="BF1284" s="2" t="str">
        <f>IF(ISNUMBER(SEARCH("airDry",$AW1284)),"airDry","")</f>
        <v/>
      </c>
      <c r="BG1284" s="2" t="str">
        <f>IF(ISNUMBER(SEARCH("heatDry",$AY1284)),"heatDry","")</f>
        <v/>
      </c>
      <c r="BH1284" s="2" t="str">
        <f>IF(AND(ISNUMBER(SEARCH("aerobic",$AW1284)),ISNUMBER(SEARCH("anaer",$AW1284))),"Combined Aer and Anaer.","")</f>
        <v/>
      </c>
    </row>
    <row r="1285" spans="1:60" x14ac:dyDescent="0.3">
      <c r="A1285" s="4">
        <v>1283</v>
      </c>
      <c r="B1285" t="s">
        <v>6115</v>
      </c>
      <c r="C1285">
        <v>190.73</v>
      </c>
      <c r="D1285">
        <v>668.71767807142521</v>
      </c>
      <c r="E1285">
        <v>672.43307377695169</v>
      </c>
      <c r="F1285">
        <v>491.3294983423043</v>
      </c>
      <c r="G1285">
        <v>852.98759258674738</v>
      </c>
      <c r="H1285">
        <v>-77.212670626639579</v>
      </c>
      <c r="I1285">
        <v>-78.29742850542624</v>
      </c>
      <c r="J1285">
        <v>-90.941770811512356</v>
      </c>
      <c r="K1285">
        <v>-62.29938575379817</v>
      </c>
      <c r="L1285">
        <v>117.3348758398328</v>
      </c>
      <c r="M1285">
        <v>116.755298851761</v>
      </c>
      <c r="N1285">
        <v>114.6555206998477</v>
      </c>
      <c r="O1285">
        <v>121.74952127534461</v>
      </c>
      <c r="P1285">
        <v>4.509811956027308</v>
      </c>
      <c r="Q1285">
        <v>4.5470218156281543</v>
      </c>
      <c r="R1285">
        <v>3.7052726056549852</v>
      </c>
      <c r="S1285">
        <v>5.1778154902622813</v>
      </c>
      <c r="T1285">
        <v>113.9815441387308</v>
      </c>
      <c r="U1285">
        <v>113.9813653969714</v>
      </c>
      <c r="V1285">
        <v>113.9048351978395</v>
      </c>
      <c r="W1285">
        <v>114.0575168282339</v>
      </c>
      <c r="X1285">
        <v>8340.6703694035186</v>
      </c>
      <c r="Y1285">
        <v>8375.3168620211109</v>
      </c>
      <c r="Z1285">
        <v>8040.4011955054066</v>
      </c>
      <c r="AA1285">
        <v>8532.3599644272053</v>
      </c>
      <c r="AB1285">
        <v>1626.247502455356</v>
      </c>
      <c r="AC1285">
        <v>1609.5009088454001</v>
      </c>
      <c r="AD1285">
        <v>1358.868833984485</v>
      </c>
      <c r="AE1285">
        <v>1974.0033613777739</v>
      </c>
      <c r="AF1285">
        <v>60.289321267004738</v>
      </c>
      <c r="AG1285">
        <v>59.991436666630918</v>
      </c>
      <c r="AH1285">
        <v>58.913072819811717</v>
      </c>
      <c r="AI1285">
        <v>62.556941655621792</v>
      </c>
      <c r="AJ1285">
        <v>0.51294802260352945</v>
      </c>
      <c r="AK1285">
        <v>0.5129479764609457</v>
      </c>
      <c r="AL1285">
        <v>0.51294151420913037</v>
      </c>
      <c r="AM1285">
        <v>0.51295455805146983</v>
      </c>
      <c r="AN1285">
        <v>0.97797864301322701</v>
      </c>
      <c r="AO1285">
        <v>0.9779786430132269</v>
      </c>
      <c r="AP1285">
        <v>0.9779786430132269</v>
      </c>
      <c r="AQ1285">
        <v>0.9779786430132269</v>
      </c>
      <c r="AR1285">
        <v>12.492872515098551</v>
      </c>
      <c r="AS1285">
        <v>12.49287251509856</v>
      </c>
      <c r="AT1285">
        <v>12.49287251509856</v>
      </c>
      <c r="AU1285">
        <v>12.49287251509856</v>
      </c>
      <c r="AV1285" t="str">
        <f>VLOOKUP(Sheet1[[#This Row],[NPDES ID2]],Combined_Sheet__Major_Only___2[[NPDES ID2]:[ECHO BFR]],3,FALSE)</f>
        <v>TX</v>
      </c>
      <c r="AW1285" t="s">
        <v>41</v>
      </c>
      <c r="AX1285" t="str">
        <f>VLOOKUP(Sheet1[[#This Row],[NPDES ID2]],Combined_Sheet__Major_Only___2[[NPDES ID2]:[ECHO BFR]],27,FALSE)</f>
        <v>other</v>
      </c>
      <c r="AY1285" t="str">
        <f>VLOOKUP(Sheet1[[#This Row],[NPDES ID2]],Combined_Sheet__Major_Only___2[[NPDES ID2]:[ECHO BFR]],28,FALSE)</f>
        <v>highTempCompost</v>
      </c>
      <c r="AZ1285" t="str">
        <f>VLOOKUP(Sheet1[[#This Row],[NPDES ID2]],Combined_Sheet__Major_Only___2[[NPDES ID2]:[ECHO BFR]],29,FALSE)</f>
        <v>thickening</v>
      </c>
      <c r="BA1285">
        <f>VLOOKUP(Sheet1[[#This Row],[NPDES ID2]],Combined_Sheet__Major_Only___2[[NPDES ID2]:[ECHO BFR]],17,FALSE)</f>
        <v>31.127185000000001</v>
      </c>
      <c r="BB1285">
        <f>VLOOKUP(Sheet1[[#This Row],[NPDES ID2]],Combined_Sheet__Major_Only___2[[NPDES ID2]:[ECHO BFR]],18,FALSE)</f>
        <v>-97.887619999999998</v>
      </c>
      <c r="BC1285" t="str">
        <f>IF(ISNUMBER(SEARCH("aerobic",$AW1285)),"aerobic","")</f>
        <v>aerobic</v>
      </c>
      <c r="BD1285" t="str">
        <f>IF(ISNUMBER(SEARCH("anaer",$AW1285)),"anaer","")</f>
        <v/>
      </c>
      <c r="BE1285" t="str">
        <f>IF(ISNUMBER(SEARCH("thickening",$AZ1285)),"thickening","")</f>
        <v>thickening</v>
      </c>
      <c r="BF1285" s="3" t="str">
        <f>IF(ISNUMBER(SEARCH("airDry",$AW1285)),"airDry","")</f>
        <v/>
      </c>
      <c r="BG1285" s="3" t="str">
        <f>IF(ISNUMBER(SEARCH("heatDry",$AY1285)),"heatDry","")</f>
        <v/>
      </c>
      <c r="BH1285" s="3" t="str">
        <f>IF(AND(ISNUMBER(SEARCH("aerobic",$AW1285)),ISNUMBER(SEARCH("anaer",$AW1285))),"Combined Aer and Anaer.","")</f>
        <v/>
      </c>
    </row>
    <row r="1286" spans="1:60" x14ac:dyDescent="0.3">
      <c r="A1286" s="4">
        <v>1284</v>
      </c>
      <c r="B1286" t="s">
        <v>6120</v>
      </c>
      <c r="C1286">
        <v>190</v>
      </c>
      <c r="D1286">
        <v>639.42962643801184</v>
      </c>
      <c r="E1286">
        <v>641.71429638783934</v>
      </c>
      <c r="F1286">
        <v>469.71947150809831</v>
      </c>
      <c r="G1286">
        <v>813.73494041535071</v>
      </c>
      <c r="H1286">
        <v>-77.003577208233523</v>
      </c>
      <c r="I1286">
        <v>-78.273320638362776</v>
      </c>
      <c r="J1286">
        <v>-91.341539935328854</v>
      </c>
      <c r="K1286">
        <v>-61.402517618317333</v>
      </c>
      <c r="L1286">
        <v>122.6117757294121</v>
      </c>
      <c r="M1286">
        <v>122.0771215007054</v>
      </c>
      <c r="N1286">
        <v>120.1403851588844</v>
      </c>
      <c r="O1286">
        <v>126.6836894149195</v>
      </c>
      <c r="P1286">
        <v>4.4820489678516902</v>
      </c>
      <c r="Q1286">
        <v>4.529370818721504</v>
      </c>
      <c r="R1286">
        <v>3.6517313939942029</v>
      </c>
      <c r="S1286">
        <v>5.1300357159192531</v>
      </c>
      <c r="T1286">
        <v>4.261050959531099</v>
      </c>
      <c r="U1286">
        <v>4.2610415459859041</v>
      </c>
      <c r="V1286">
        <v>4.2570110357636173</v>
      </c>
      <c r="W1286">
        <v>4.2650521081643289</v>
      </c>
      <c r="X1286">
        <v>297.21927697670492</v>
      </c>
      <c r="Y1286">
        <v>298.27109988910718</v>
      </c>
      <c r="Z1286">
        <v>287.84257076544532</v>
      </c>
      <c r="AA1286">
        <v>303.23806766904482</v>
      </c>
      <c r="AB1286">
        <v>43.216701527972234</v>
      </c>
      <c r="AC1286">
        <v>43.002665149059659</v>
      </c>
      <c r="AD1286">
        <v>37.804578733812889</v>
      </c>
      <c r="AE1286">
        <v>49.847064909580922</v>
      </c>
      <c r="AF1286">
        <v>63.24212727939863</v>
      </c>
      <c r="AG1286">
        <v>62.966331111983671</v>
      </c>
      <c r="AH1286">
        <v>61.967547513615592</v>
      </c>
      <c r="AI1286">
        <v>65.342165285483745</v>
      </c>
      <c r="AJ1286">
        <v>0.54900287715937091</v>
      </c>
      <c r="AK1286">
        <v>0.54900286274845067</v>
      </c>
      <c r="AL1286">
        <v>0.54900084340545507</v>
      </c>
      <c r="AM1286">
        <v>0.54900491934572071</v>
      </c>
      <c r="AN1286">
        <v>0.67514264561345572</v>
      </c>
      <c r="AO1286">
        <v>0.67514264561345538</v>
      </c>
      <c r="AP1286">
        <v>0.67514264561345538</v>
      </c>
      <c r="AQ1286">
        <v>0.67514264561345538</v>
      </c>
      <c r="AR1286">
        <v>15.58492355958143</v>
      </c>
      <c r="AS1286">
        <v>15.58492355958143</v>
      </c>
      <c r="AT1286">
        <v>15.58492355958143</v>
      </c>
      <c r="AU1286">
        <v>15.58492355958143</v>
      </c>
      <c r="AV1286" t="str">
        <f>VLOOKUP(Sheet1[[#This Row],[NPDES ID2]],Combined_Sheet__Major_Only___2[[NPDES ID2]:[ECHO BFR]],3,FALSE)</f>
        <v>UT</v>
      </c>
      <c r="AW1286" t="s">
        <v>12183</v>
      </c>
      <c r="AX1286" t="str">
        <f>VLOOKUP(Sheet1[[#This Row],[NPDES ID2]],Combined_Sheet__Major_Only___2[[NPDES ID2]:[ECHO BFR]],27,FALSE)</f>
        <v>tempSludgeStore</v>
      </c>
      <c r="AY1286" t="str">
        <f>VLOOKUP(Sheet1[[#This Row],[NPDES ID2]],Combined_Sheet__Major_Only___2[[NPDES ID2]:[ECHO BFR]],28,FALSE)</f>
        <v>-</v>
      </c>
      <c r="AZ1286" t="str">
        <f>VLOOKUP(Sheet1[[#This Row],[NPDES ID2]],Combined_Sheet__Major_Only___2[[NPDES ID2]:[ECHO BFR]],29,FALSE)</f>
        <v>sludgeLagoon</v>
      </c>
      <c r="BA1286">
        <f>VLOOKUP(Sheet1[[#This Row],[NPDES ID2]],Combined_Sheet__Major_Only___2[[NPDES ID2]:[ECHO BFR]],17,FALSE)</f>
        <v>39.596269999999997</v>
      </c>
      <c r="BB1286">
        <f>VLOOKUP(Sheet1[[#This Row],[NPDES ID2]],Combined_Sheet__Major_Only___2[[NPDES ID2]:[ECHO BFR]],18,FALSE)</f>
        <v>-110.83351999999999</v>
      </c>
      <c r="BC1286" t="str">
        <f>IF(ISNUMBER(SEARCH("aerobic",$AW1286)),"aerobic","")</f>
        <v/>
      </c>
      <c r="BD1286" t="str">
        <f>IF(ISNUMBER(SEARCH("anaer",$AW1286)),"anaer","")</f>
        <v>anaer</v>
      </c>
      <c r="BE1286" t="str">
        <f>IF(ISNUMBER(SEARCH("thickening",$AZ1286)),"thickening","")</f>
        <v/>
      </c>
      <c r="BF1286" s="2" t="str">
        <f>IF(ISNUMBER(SEARCH("airDry",$AW1286)),"airDry","")</f>
        <v>airDry</v>
      </c>
      <c r="BG1286" s="2" t="str">
        <f>IF(ISNUMBER(SEARCH("heatDry",$AY1286)),"heatDry","")</f>
        <v/>
      </c>
      <c r="BH1286" s="2" t="str">
        <f>IF(AND(ISNUMBER(SEARCH("aerobic",$AW1286)),ISNUMBER(SEARCH("anaer",$AW1286))),"Combined Aer and Anaer.","")</f>
        <v/>
      </c>
    </row>
    <row r="1287" spans="1:60" x14ac:dyDescent="0.3">
      <c r="A1287" s="4">
        <v>1285</v>
      </c>
      <c r="B1287" t="s">
        <v>6124</v>
      </c>
      <c r="C1287">
        <v>189.16</v>
      </c>
      <c r="D1287">
        <v>643.95204150706036</v>
      </c>
      <c r="E1287">
        <v>646.34992789128546</v>
      </c>
      <c r="F1287">
        <v>472.88732904110941</v>
      </c>
      <c r="G1287">
        <v>819.84590450271628</v>
      </c>
      <c r="H1287">
        <v>-76.986911392609969</v>
      </c>
      <c r="I1287">
        <v>-78.276084836747913</v>
      </c>
      <c r="J1287">
        <v>-91.29592377714792</v>
      </c>
      <c r="K1287">
        <v>-61.424006321149953</v>
      </c>
      <c r="L1287">
        <v>121.65242416620529</v>
      </c>
      <c r="M1287">
        <v>121.1170615618931</v>
      </c>
      <c r="N1287">
        <v>119.1774592662981</v>
      </c>
      <c r="O1287">
        <v>125.7303080472926</v>
      </c>
      <c r="P1287">
        <v>4.4629688342022744</v>
      </c>
      <c r="Q1287">
        <v>4.5091677635872713</v>
      </c>
      <c r="R1287">
        <v>3.6383765157128312</v>
      </c>
      <c r="S1287">
        <v>5.1093934304925899</v>
      </c>
      <c r="T1287">
        <v>122.69388071883451</v>
      </c>
      <c r="U1287">
        <v>122.6936885315979</v>
      </c>
      <c r="V1287">
        <v>122.61140150734229</v>
      </c>
      <c r="W1287">
        <v>122.77556829595881</v>
      </c>
      <c r="X1287">
        <v>8587.6176583250453</v>
      </c>
      <c r="Y1287">
        <v>8619.4032165290446</v>
      </c>
      <c r="Z1287">
        <v>8311.9581666730101</v>
      </c>
      <c r="AA1287">
        <v>8763.2893805404638</v>
      </c>
      <c r="AB1287">
        <v>1277.9629820686121</v>
      </c>
      <c r="AC1287">
        <v>1271.0386672253919</v>
      </c>
      <c r="AD1287">
        <v>1114.4762297399441</v>
      </c>
      <c r="AE1287">
        <v>1478.8676084358431</v>
      </c>
      <c r="AF1287">
        <v>63.026537929421032</v>
      </c>
      <c r="AG1287">
        <v>62.749089035151563</v>
      </c>
      <c r="AH1287">
        <v>61.744754949305509</v>
      </c>
      <c r="AI1287">
        <v>65.138517922241661</v>
      </c>
      <c r="AJ1287">
        <v>0.54636922692653989</v>
      </c>
      <c r="AK1287">
        <v>0.54636918012041313</v>
      </c>
      <c r="AL1287">
        <v>0.54636262469967634</v>
      </c>
      <c r="AM1287">
        <v>0.54637585659232668</v>
      </c>
      <c r="AN1287">
        <v>0.97949636605644697</v>
      </c>
      <c r="AO1287">
        <v>0.97949636605644685</v>
      </c>
      <c r="AP1287">
        <v>0.97949636605644685</v>
      </c>
      <c r="AQ1287">
        <v>0.97949636605644685</v>
      </c>
      <c r="AR1287">
        <v>15.308361274048581</v>
      </c>
      <c r="AS1287">
        <v>15.308361274048581</v>
      </c>
      <c r="AT1287">
        <v>15.308361274048581</v>
      </c>
      <c r="AU1287">
        <v>15.308361274048581</v>
      </c>
      <c r="AV1287" t="str">
        <f>VLOOKUP(Sheet1[[#This Row],[NPDES ID2]],Combined_Sheet__Major_Only___2[[NPDES ID2]:[ECHO BFR]],3,FALSE)</f>
        <v>HI</v>
      </c>
      <c r="AW1287" t="s">
        <v>12181</v>
      </c>
      <c r="AX1287" t="str">
        <f>VLOOKUP(Sheet1[[#This Row],[NPDES ID2]],Combined_Sheet__Major_Only___2[[NPDES ID2]:[ECHO BFR]],27,FALSE)</f>
        <v>other</v>
      </c>
      <c r="AY1287" t="str">
        <f>VLOOKUP(Sheet1[[#This Row],[NPDES ID2]],Combined_Sheet__Major_Only___2[[NPDES ID2]:[ECHO BFR]],28,FALSE)</f>
        <v>-</v>
      </c>
      <c r="AZ1287" t="str">
        <f>VLOOKUP(Sheet1[[#This Row],[NPDES ID2]],Combined_Sheet__Major_Only___2[[NPDES ID2]:[ECHO BFR]],29,FALSE)</f>
        <v>thickening</v>
      </c>
      <c r="BA1287">
        <f>VLOOKUP(Sheet1[[#This Row],[NPDES ID2]],Combined_Sheet__Major_Only___2[[NPDES ID2]:[ECHO BFR]],17,FALSE)</f>
        <v>21.4987321099998</v>
      </c>
      <c r="BB1287">
        <f>VLOOKUP(Sheet1[[#This Row],[NPDES ID2]],Combined_Sheet__Major_Only___2[[NPDES ID2]:[ECHO BFR]],18,FALSE)</f>
        <v>-158.03367267485399</v>
      </c>
      <c r="BC1287" t="str">
        <f>IF(ISNUMBER(SEARCH("aerobic",$AW1287)),"aerobic","")</f>
        <v/>
      </c>
      <c r="BD1287" t="str">
        <f>IF(ISNUMBER(SEARCH("anaer",$AW1287)),"anaer","")</f>
        <v>anaer</v>
      </c>
      <c r="BE1287" t="str">
        <f>IF(ISNUMBER(SEARCH("thickening",$AZ1287)),"thickening","")</f>
        <v>thickening</v>
      </c>
      <c r="BF1287" s="3" t="str">
        <f>IF(ISNUMBER(SEARCH("airDry",$AW1287)),"airDry","")</f>
        <v/>
      </c>
      <c r="BG1287" s="3" t="str">
        <f>IF(ISNUMBER(SEARCH("heatDry",$AY1287)),"heatDry","")</f>
        <v/>
      </c>
      <c r="BH1287" s="3" t="str">
        <f>IF(AND(ISNUMBER(SEARCH("aerobic",$AW1287)),ISNUMBER(SEARCH("anaer",$AW1287))),"Combined Aer and Anaer.","")</f>
        <v/>
      </c>
    </row>
    <row r="1288" spans="1:60" x14ac:dyDescent="0.3">
      <c r="A1288" s="4">
        <v>1286</v>
      </c>
      <c r="B1288" t="s">
        <v>6128</v>
      </c>
      <c r="C1288">
        <v>188.8</v>
      </c>
      <c r="D1288">
        <v>653.02271608329977</v>
      </c>
      <c r="E1288">
        <v>655.79052910591713</v>
      </c>
      <c r="F1288">
        <v>479.47263110302038</v>
      </c>
      <c r="G1288">
        <v>832.02688811406324</v>
      </c>
      <c r="H1288">
        <v>-77.057369522554865</v>
      </c>
      <c r="I1288">
        <v>-78.345068582017518</v>
      </c>
      <c r="J1288">
        <v>-91.207787901943718</v>
      </c>
      <c r="K1288">
        <v>-61.778380902552968</v>
      </c>
      <c r="L1288">
        <v>119.9234320030001</v>
      </c>
      <c r="M1288">
        <v>119.3778972359822</v>
      </c>
      <c r="N1288">
        <v>117.4014969827347</v>
      </c>
      <c r="O1288">
        <v>124.0786914652009</v>
      </c>
      <c r="P1288">
        <v>4.4572660442119014</v>
      </c>
      <c r="Q1288">
        <v>4.5043736309575433</v>
      </c>
      <c r="R1288">
        <v>3.6417403693216661</v>
      </c>
      <c r="S1288">
        <v>5.1070165285476801</v>
      </c>
      <c r="T1288">
        <v>93.728337007536467</v>
      </c>
      <c r="U1288">
        <v>93.728189521919802</v>
      </c>
      <c r="V1288">
        <v>93.665041975142927</v>
      </c>
      <c r="W1288">
        <v>93.791024535056167</v>
      </c>
      <c r="X1288">
        <v>6642.306139884362</v>
      </c>
      <c r="Y1288">
        <v>6667.7145755256297</v>
      </c>
      <c r="Z1288">
        <v>6421.9672755609372</v>
      </c>
      <c r="AA1288">
        <v>6782.7947664360972</v>
      </c>
      <c r="AB1288">
        <v>1213.0847687262169</v>
      </c>
      <c r="AC1288">
        <v>1202.2129454829669</v>
      </c>
      <c r="AD1288">
        <v>1025.745765373797</v>
      </c>
      <c r="AE1288">
        <v>1451.4344663387619</v>
      </c>
      <c r="AF1288">
        <v>62.249148914947718</v>
      </c>
      <c r="AG1288">
        <v>61.965901400910653</v>
      </c>
      <c r="AH1288">
        <v>60.940486993620077</v>
      </c>
      <c r="AI1288">
        <v>64.405401775405764</v>
      </c>
      <c r="AJ1288">
        <v>0.53687417262168224</v>
      </c>
      <c r="AK1288">
        <v>0.53687413153470542</v>
      </c>
      <c r="AL1288">
        <v>0.53686837665903497</v>
      </c>
      <c r="AM1288">
        <v>0.53687999266370656</v>
      </c>
      <c r="AN1288">
        <v>0.9734017098963943</v>
      </c>
      <c r="AO1288">
        <v>0.97340170989639418</v>
      </c>
      <c r="AP1288">
        <v>0.97340170989639418</v>
      </c>
      <c r="AQ1288">
        <v>0.97340170989639418</v>
      </c>
      <c r="AR1288">
        <v>13.381765494377101</v>
      </c>
      <c r="AS1288">
        <v>13.381765494377101</v>
      </c>
      <c r="AT1288">
        <v>13.381765494377101</v>
      </c>
      <c r="AU1288">
        <v>13.381765494377101</v>
      </c>
      <c r="AV1288" t="str">
        <f>VLOOKUP(Sheet1[[#This Row],[NPDES ID2]],Combined_Sheet__Major_Only___2[[NPDES ID2]:[ECHO BFR]],3,FALSE)</f>
        <v>TX</v>
      </c>
      <c r="AW1288" t="s">
        <v>41</v>
      </c>
      <c r="AX1288" t="str">
        <f>VLOOKUP(Sheet1[[#This Row],[NPDES ID2]],Combined_Sheet__Major_Only___2[[NPDES ID2]:[ECHO BFR]],27,FALSE)</f>
        <v>-</v>
      </c>
      <c r="AY1288" t="str">
        <f>VLOOKUP(Sheet1[[#This Row],[NPDES ID2]],Combined_Sheet__Major_Only___2[[NPDES ID2]:[ECHO BFR]],28,FALSE)</f>
        <v>-</v>
      </c>
      <c r="AZ1288" t="str">
        <f>VLOOKUP(Sheet1[[#This Row],[NPDES ID2]],Combined_Sheet__Major_Only___2[[NPDES ID2]:[ECHO BFR]],29,FALSE)</f>
        <v>thickening</v>
      </c>
      <c r="BA1288">
        <f>VLOOKUP(Sheet1[[#This Row],[NPDES ID2]],Combined_Sheet__Major_Only___2[[NPDES ID2]:[ECHO BFR]],17,FALSE)</f>
        <v>29.542833000000002</v>
      </c>
      <c r="BB1288">
        <f>VLOOKUP(Sheet1[[#This Row],[NPDES ID2]],Combined_Sheet__Major_Only___2[[NPDES ID2]:[ECHO BFR]],18,FALSE)</f>
        <v>-95.344583</v>
      </c>
      <c r="BC1288" t="str">
        <f>IF(ISNUMBER(SEARCH("aerobic",$AW1288)),"aerobic","")</f>
        <v>aerobic</v>
      </c>
      <c r="BD1288" t="str">
        <f>IF(ISNUMBER(SEARCH("anaer",$AW1288)),"anaer","")</f>
        <v/>
      </c>
      <c r="BE1288" t="str">
        <f>IF(ISNUMBER(SEARCH("thickening",$AZ1288)),"thickening","")</f>
        <v>thickening</v>
      </c>
      <c r="BF1288" s="2" t="str">
        <f>IF(ISNUMBER(SEARCH("airDry",$AW1288)),"airDry","")</f>
        <v/>
      </c>
      <c r="BG1288" s="2" t="str">
        <f>IF(ISNUMBER(SEARCH("heatDry",$AY1288)),"heatDry","")</f>
        <v/>
      </c>
      <c r="BH1288" s="2" t="str">
        <f>IF(AND(ISNUMBER(SEARCH("aerobic",$AW1288)),ISNUMBER(SEARCH("anaer",$AW1288))),"Combined Aer and Anaer.","")</f>
        <v/>
      </c>
    </row>
    <row r="1289" spans="1:60" x14ac:dyDescent="0.3">
      <c r="A1289" s="4">
        <v>1287</v>
      </c>
      <c r="B1289" t="s">
        <v>6132</v>
      </c>
      <c r="C1289">
        <v>188.6</v>
      </c>
      <c r="D1289">
        <v>663.65132952534168</v>
      </c>
      <c r="E1289">
        <v>666.887485484227</v>
      </c>
      <c r="F1289">
        <v>487.22640081255071</v>
      </c>
      <c r="G1289">
        <v>846.30649702708797</v>
      </c>
      <c r="H1289">
        <v>-77.149039181847868</v>
      </c>
      <c r="I1289">
        <v>-78.374145062207276</v>
      </c>
      <c r="J1289">
        <v>-91.111477102877004</v>
      </c>
      <c r="K1289">
        <v>-62.05142087100019</v>
      </c>
      <c r="L1289">
        <v>117.98326416000999</v>
      </c>
      <c r="M1289">
        <v>117.4247536712429</v>
      </c>
      <c r="N1289">
        <v>115.40146004056091</v>
      </c>
      <c r="O1289">
        <v>122.23713551366539</v>
      </c>
      <c r="P1289">
        <v>4.4559017840261728</v>
      </c>
      <c r="Q1289">
        <v>4.4991383314670426</v>
      </c>
      <c r="R1289">
        <v>3.6503329284322201</v>
      </c>
      <c r="S1289">
        <v>5.110471137577635</v>
      </c>
      <c r="T1289">
        <v>54.826823741011587</v>
      </c>
      <c r="U1289">
        <v>54.826736290886757</v>
      </c>
      <c r="V1289">
        <v>54.789293583089467</v>
      </c>
      <c r="W1289">
        <v>54.863993684980237</v>
      </c>
      <c r="X1289">
        <v>3945.2609728980492</v>
      </c>
      <c r="Y1289">
        <v>3960.9480165509631</v>
      </c>
      <c r="Z1289">
        <v>3809.147787722221</v>
      </c>
      <c r="AA1289">
        <v>4032.1174300288171</v>
      </c>
      <c r="AB1289">
        <v>649.81583505974402</v>
      </c>
      <c r="AC1289">
        <v>645.35234387602225</v>
      </c>
      <c r="AD1289">
        <v>558.27349916215201</v>
      </c>
      <c r="AE1289">
        <v>763.92747839383662</v>
      </c>
      <c r="AF1289">
        <v>61.306796865267273</v>
      </c>
      <c r="AG1289">
        <v>61.01652885110213</v>
      </c>
      <c r="AH1289">
        <v>59.965524544002442</v>
      </c>
      <c r="AI1289">
        <v>63.516751582867123</v>
      </c>
      <c r="AJ1289">
        <v>0.52536761122792475</v>
      </c>
      <c r="AK1289">
        <v>0.52536758207792511</v>
      </c>
      <c r="AL1289">
        <v>0.52536349842903063</v>
      </c>
      <c r="AM1289">
        <v>0.52537174109924945</v>
      </c>
      <c r="AN1289">
        <v>0.95572768841435052</v>
      </c>
      <c r="AO1289">
        <v>0.95572768841435018</v>
      </c>
      <c r="AP1289">
        <v>0.95572768841435018</v>
      </c>
      <c r="AQ1289">
        <v>0.95572768841435018</v>
      </c>
      <c r="AR1289">
        <v>13.997689171210361</v>
      </c>
      <c r="AS1289">
        <v>13.997689171210361</v>
      </c>
      <c r="AT1289">
        <v>13.997689171210361</v>
      </c>
      <c r="AU1289">
        <v>13.997689171210361</v>
      </c>
      <c r="AV1289" t="str">
        <f>VLOOKUP(Sheet1[[#This Row],[NPDES ID2]],Combined_Sheet__Major_Only___2[[NPDES ID2]:[ECHO BFR]],3,FALSE)</f>
        <v>IN</v>
      </c>
      <c r="AW1289" t="s">
        <v>41</v>
      </c>
      <c r="AX1289" t="str">
        <f>VLOOKUP(Sheet1[[#This Row],[NPDES ID2]],Combined_Sheet__Major_Only___2[[NPDES ID2]:[ECHO BFR]],27,FALSE)</f>
        <v>-</v>
      </c>
      <c r="AY1289" t="str">
        <f>VLOOKUP(Sheet1[[#This Row],[NPDES ID2]],Combined_Sheet__Major_Only___2[[NPDES ID2]:[ECHO BFR]],28,FALSE)</f>
        <v>thermoAerobicDigest</v>
      </c>
      <c r="AZ1289" t="str">
        <f>VLOOKUP(Sheet1[[#This Row],[NPDES ID2]],Combined_Sheet__Major_Only___2[[NPDES ID2]:[ECHO BFR]],29,FALSE)</f>
        <v>thickening</v>
      </c>
      <c r="BA1289">
        <f>VLOOKUP(Sheet1[[#This Row],[NPDES ID2]],Combined_Sheet__Major_Only___2[[NPDES ID2]:[ECHO BFR]],17,FALSE)</f>
        <v>40.848056</v>
      </c>
      <c r="BB1289">
        <f>VLOOKUP(Sheet1[[#This Row],[NPDES ID2]],Combined_Sheet__Major_Only___2[[NPDES ID2]:[ECHO BFR]],18,FALSE)</f>
        <v>-84.929638999999995</v>
      </c>
      <c r="BC1289" t="str">
        <f>IF(ISNUMBER(SEARCH("aerobic",$AW1289)),"aerobic","")</f>
        <v>aerobic</v>
      </c>
      <c r="BD1289" t="str">
        <f>IF(ISNUMBER(SEARCH("anaer",$AW1289)),"anaer","")</f>
        <v/>
      </c>
      <c r="BE1289" t="str">
        <f>IF(ISNUMBER(SEARCH("thickening",$AZ1289)),"thickening","")</f>
        <v>thickening</v>
      </c>
      <c r="BF1289" s="3" t="str">
        <f>IF(ISNUMBER(SEARCH("airDry",$AW1289)),"airDry","")</f>
        <v/>
      </c>
      <c r="BG1289" s="3" t="str">
        <f>IF(ISNUMBER(SEARCH("heatDry",$AY1289)),"heatDry","")</f>
        <v/>
      </c>
      <c r="BH1289" s="3" t="str">
        <f>IF(AND(ISNUMBER(SEARCH("aerobic",$AW1289)),ISNUMBER(SEARCH("anaer",$AW1289))),"Combined Aer and Anaer.","")</f>
        <v/>
      </c>
    </row>
    <row r="1290" spans="1:60" x14ac:dyDescent="0.3">
      <c r="A1290" s="4">
        <v>1288</v>
      </c>
      <c r="B1290" t="s">
        <v>6136</v>
      </c>
      <c r="C1290">
        <v>188</v>
      </c>
      <c r="D1290">
        <v>783.50918865670621</v>
      </c>
      <c r="E1290">
        <v>791.674788850205</v>
      </c>
      <c r="F1290">
        <v>574.8664606884538</v>
      </c>
      <c r="G1290">
        <v>1008.829342871465</v>
      </c>
      <c r="H1290">
        <v>-77.868090006780591</v>
      </c>
      <c r="I1290">
        <v>-77.940023544125069</v>
      </c>
      <c r="J1290">
        <v>-90.777553686162648</v>
      </c>
      <c r="K1290">
        <v>-64.724213037875131</v>
      </c>
      <c r="L1290">
        <v>99.916886836753378</v>
      </c>
      <c r="M1290">
        <v>99.228338522882225</v>
      </c>
      <c r="N1290">
        <v>96.733944057306459</v>
      </c>
      <c r="O1290">
        <v>105.1612215191799</v>
      </c>
      <c r="P1290">
        <v>4.4721281479764796</v>
      </c>
      <c r="Q1290">
        <v>4.4633410448845678</v>
      </c>
      <c r="R1290">
        <v>3.784302826834137</v>
      </c>
      <c r="S1290">
        <v>5.0977872339334276</v>
      </c>
      <c r="T1290">
        <v>66.786279810180048</v>
      </c>
      <c r="U1290">
        <v>66.786173903399757</v>
      </c>
      <c r="V1290">
        <v>66.740828780844566</v>
      </c>
      <c r="W1290">
        <v>66.831294601144236</v>
      </c>
      <c r="X1290">
        <v>5658.9093522559842</v>
      </c>
      <c r="Y1290">
        <v>5691.4858078060806</v>
      </c>
      <c r="Z1290">
        <v>5376.306940706103</v>
      </c>
      <c r="AA1290">
        <v>5840.8787310843181</v>
      </c>
      <c r="AB1290">
        <v>1326.0211887550749</v>
      </c>
      <c r="AC1290">
        <v>1298.705940742416</v>
      </c>
      <c r="AD1290">
        <v>1067.7273304327241</v>
      </c>
      <c r="AE1290">
        <v>1714.146652041019</v>
      </c>
      <c r="AF1290">
        <v>52.08493803898935</v>
      </c>
      <c r="AG1290">
        <v>51.725950586983359</v>
      </c>
      <c r="AH1290">
        <v>50.42604781652178</v>
      </c>
      <c r="AI1290">
        <v>54.818204185029138</v>
      </c>
      <c r="AJ1290">
        <v>0.41298839054496272</v>
      </c>
      <c r="AK1290">
        <v>0.41298836044522702</v>
      </c>
      <c r="AL1290">
        <v>0.41298414437372222</v>
      </c>
      <c r="AM1290">
        <v>0.41299265435441262</v>
      </c>
      <c r="AN1290">
        <v>0.96323753716960747</v>
      </c>
      <c r="AO1290">
        <v>0.96323753716960736</v>
      </c>
      <c r="AP1290">
        <v>0.96323753716960736</v>
      </c>
      <c r="AQ1290">
        <v>0.96323753716960736</v>
      </c>
      <c r="AR1290">
        <v>9.7942118490040997</v>
      </c>
      <c r="AS1290">
        <v>9.7942118490040997</v>
      </c>
      <c r="AT1290">
        <v>9.7942118490040997</v>
      </c>
      <c r="AU1290">
        <v>9.7942118490040997</v>
      </c>
      <c r="AV1290" t="str">
        <f>VLOOKUP(Sheet1[[#This Row],[NPDES ID2]],Combined_Sheet__Major_Only___2[[NPDES ID2]:[ECHO BFR]],3,FALSE)</f>
        <v>IL</v>
      </c>
      <c r="AW1290" t="s">
        <v>87</v>
      </c>
      <c r="AX1290" t="str">
        <f>VLOOKUP(Sheet1[[#This Row],[NPDES ID2]],Combined_Sheet__Major_Only___2[[NPDES ID2]:[ECHO BFR]],27,FALSE)</f>
        <v>-</v>
      </c>
      <c r="AY1290" t="str">
        <f>VLOOKUP(Sheet1[[#This Row],[NPDES ID2]],Combined_Sheet__Major_Only___2[[NPDES ID2]:[ECHO BFR]],28,FALSE)</f>
        <v>-</v>
      </c>
      <c r="AZ1290" t="str">
        <f>VLOOKUP(Sheet1[[#This Row],[NPDES ID2]],Combined_Sheet__Major_Only___2[[NPDES ID2]:[ECHO BFR]],29,FALSE)</f>
        <v>thickening</v>
      </c>
      <c r="BA1290">
        <f>VLOOKUP(Sheet1[[#This Row],[NPDES ID2]],Combined_Sheet__Major_Only___2[[NPDES ID2]:[ECHO BFR]],17,FALSE)</f>
        <v>40.010672999999997</v>
      </c>
      <c r="BB1290">
        <f>VLOOKUP(Sheet1[[#This Row],[NPDES ID2]],Combined_Sheet__Major_Only___2[[NPDES ID2]:[ECHO BFR]],18,FALSE)</f>
        <v>-90.440742999999998</v>
      </c>
      <c r="BC1290" t="str">
        <f>IF(ISNUMBER(SEARCH("aerobic",$AW1290)),"aerobic","")</f>
        <v/>
      </c>
      <c r="BD1290" t="str">
        <f>IF(ISNUMBER(SEARCH("anaer",$AW1290)),"anaer","")</f>
        <v/>
      </c>
      <c r="BE1290" t="str">
        <f>IF(ISNUMBER(SEARCH("thickening",$AZ1290)),"thickening","")</f>
        <v>thickening</v>
      </c>
      <c r="BF1290" s="2" t="str">
        <f>IF(ISNUMBER(SEARCH("airDry",$AW1290)),"airDry","")</f>
        <v/>
      </c>
      <c r="BG1290" s="2" t="str">
        <f>IF(ISNUMBER(SEARCH("heatDry",$AY1290)),"heatDry","")</f>
        <v/>
      </c>
      <c r="BH1290" s="2" t="str">
        <f>IF(AND(ISNUMBER(SEARCH("aerobic",$AW1290)),ISNUMBER(SEARCH("anaer",$AW1290))),"Combined Aer and Anaer.","")</f>
        <v/>
      </c>
    </row>
    <row r="1291" spans="1:60" x14ac:dyDescent="0.3">
      <c r="A1291" s="4">
        <v>1289</v>
      </c>
      <c r="B1291" t="s">
        <v>6141</v>
      </c>
      <c r="C1291">
        <v>187.1</v>
      </c>
      <c r="D1291">
        <v>674.95484166843573</v>
      </c>
      <c r="E1291">
        <v>678.55404495017024</v>
      </c>
      <c r="F1291">
        <v>495.23131982219991</v>
      </c>
      <c r="G1291">
        <v>861.59330136900394</v>
      </c>
      <c r="H1291">
        <v>-77.192094935778215</v>
      </c>
      <c r="I1291">
        <v>-78.319697117438622</v>
      </c>
      <c r="J1291">
        <v>-91.013005388729283</v>
      </c>
      <c r="K1291">
        <v>-62.209804264020867</v>
      </c>
      <c r="L1291">
        <v>115.8413209009117</v>
      </c>
      <c r="M1291">
        <v>115.2782799752804</v>
      </c>
      <c r="N1291">
        <v>113.2385009045028</v>
      </c>
      <c r="O1291">
        <v>120.1298386536246</v>
      </c>
      <c r="P1291">
        <v>4.4226506269922714</v>
      </c>
      <c r="Q1291">
        <v>4.4618567610558966</v>
      </c>
      <c r="R1291">
        <v>3.6295148405995699</v>
      </c>
      <c r="S1291">
        <v>5.0756825453471439</v>
      </c>
      <c r="T1291">
        <v>83.571791417545938</v>
      </c>
      <c r="U1291">
        <v>83.571659606209238</v>
      </c>
      <c r="V1291">
        <v>83.515223170313575</v>
      </c>
      <c r="W1291">
        <v>83.627816723498384</v>
      </c>
      <c r="X1291">
        <v>6076.3027365461694</v>
      </c>
      <c r="Y1291">
        <v>6101.130004076269</v>
      </c>
      <c r="Z1291">
        <v>5861.0530524797887</v>
      </c>
      <c r="AA1291">
        <v>6213.690904183788</v>
      </c>
      <c r="AB1291">
        <v>1072.432508036879</v>
      </c>
      <c r="AC1291">
        <v>1063.7359695432251</v>
      </c>
      <c r="AD1291">
        <v>911.35642670921902</v>
      </c>
      <c r="AE1291">
        <v>1276.9545053324771</v>
      </c>
      <c r="AF1291">
        <v>60.676524420205503</v>
      </c>
      <c r="AG1291">
        <v>60.381541772881477</v>
      </c>
      <c r="AH1291">
        <v>59.313563321137863</v>
      </c>
      <c r="AI1291">
        <v>62.92223115167296</v>
      </c>
      <c r="AJ1291">
        <v>0.51767379913668832</v>
      </c>
      <c r="AK1291">
        <v>0.51767376234328855</v>
      </c>
      <c r="AL1291">
        <v>0.5176686086102773</v>
      </c>
      <c r="AM1291">
        <v>0.51767901122253224</v>
      </c>
      <c r="AN1291">
        <v>0.97030686602521643</v>
      </c>
      <c r="AO1291">
        <v>0.97030686602521632</v>
      </c>
      <c r="AP1291">
        <v>0.97030686602521632</v>
      </c>
      <c r="AQ1291">
        <v>0.97030686602521632</v>
      </c>
      <c r="AR1291">
        <v>13.30222558335025</v>
      </c>
      <c r="AS1291">
        <v>13.302225583350239</v>
      </c>
      <c r="AT1291">
        <v>13.302225583350239</v>
      </c>
      <c r="AU1291">
        <v>13.302225583350239</v>
      </c>
      <c r="AV1291" t="str">
        <f>VLOOKUP(Sheet1[[#This Row],[NPDES ID2]],Combined_Sheet__Major_Only___2[[NPDES ID2]:[ECHO BFR]],3,FALSE)</f>
        <v>CO</v>
      </c>
      <c r="AW1291" t="s">
        <v>41</v>
      </c>
      <c r="AX1291" t="str">
        <f>VLOOKUP(Sheet1[[#This Row],[NPDES ID2]],Combined_Sheet__Major_Only___2[[NPDES ID2]:[ECHO BFR]],27,FALSE)</f>
        <v>-</v>
      </c>
      <c r="AY1291" t="str">
        <f>VLOOKUP(Sheet1[[#This Row],[NPDES ID2]],Combined_Sheet__Major_Only___2[[NPDES ID2]:[ECHO BFR]],28,FALSE)</f>
        <v>-</v>
      </c>
      <c r="AZ1291" t="str">
        <f>VLOOKUP(Sheet1[[#This Row],[NPDES ID2]],Combined_Sheet__Major_Only___2[[NPDES ID2]:[ECHO BFR]],29,FALSE)</f>
        <v>thickening</v>
      </c>
      <c r="BA1291">
        <f>VLOOKUP(Sheet1[[#This Row],[NPDES ID2]],Combined_Sheet__Major_Only___2[[NPDES ID2]:[ECHO BFR]],17,FALSE)</f>
        <v>37.948611</v>
      </c>
      <c r="BB1291">
        <f>VLOOKUP(Sheet1[[#This Row],[NPDES ID2]],Combined_Sheet__Major_Only___2[[NPDES ID2]:[ECHO BFR]],18,FALSE)</f>
        <v>-107.873333</v>
      </c>
      <c r="BC1291" t="str">
        <f>IF(ISNUMBER(SEARCH("aerobic",$AW1291)),"aerobic","")</f>
        <v>aerobic</v>
      </c>
      <c r="BD1291" t="str">
        <f>IF(ISNUMBER(SEARCH("anaer",$AW1291)),"anaer","")</f>
        <v/>
      </c>
      <c r="BE1291" t="str">
        <f>IF(ISNUMBER(SEARCH("thickening",$AZ1291)),"thickening","")</f>
        <v>thickening</v>
      </c>
      <c r="BF1291" s="3" t="str">
        <f>IF(ISNUMBER(SEARCH("airDry",$AW1291)),"airDry","")</f>
        <v/>
      </c>
      <c r="BG1291" s="3" t="str">
        <f>IF(ISNUMBER(SEARCH("heatDry",$AY1291)),"heatDry","")</f>
        <v/>
      </c>
      <c r="BH1291" s="3" t="str">
        <f>IF(AND(ISNUMBER(SEARCH("aerobic",$AW1291)),ISNUMBER(SEARCH("anaer",$AW1291))),"Combined Aer and Anaer.","")</f>
        <v/>
      </c>
    </row>
    <row r="1292" spans="1:60" x14ac:dyDescent="0.3">
      <c r="A1292" s="4">
        <v>1290</v>
      </c>
      <c r="B1292" t="s">
        <v>6146</v>
      </c>
      <c r="C1292">
        <v>186.64</v>
      </c>
      <c r="D1292">
        <v>868.21627236461779</v>
      </c>
      <c r="E1292">
        <v>875.79449183161455</v>
      </c>
      <c r="F1292">
        <v>636.46951752341852</v>
      </c>
      <c r="G1292">
        <v>1124.444578689855</v>
      </c>
      <c r="H1292">
        <v>-78.218889599215316</v>
      </c>
      <c r="I1292">
        <v>-77.657180133587076</v>
      </c>
      <c r="J1292">
        <v>-90.189607404161293</v>
      </c>
      <c r="K1292">
        <v>-66.998900768536473</v>
      </c>
      <c r="L1292">
        <v>90.081307483469715</v>
      </c>
      <c r="M1292">
        <v>89.330047378157161</v>
      </c>
      <c r="N1292">
        <v>86.608632848603733</v>
      </c>
      <c r="O1292">
        <v>95.802970333577974</v>
      </c>
      <c r="P1292">
        <v>4.4532374892237048</v>
      </c>
      <c r="Q1292">
        <v>4.4308242118962973</v>
      </c>
      <c r="R1292">
        <v>3.851920491603821</v>
      </c>
      <c r="S1292">
        <v>5.0581602460090647</v>
      </c>
      <c r="T1292">
        <v>3.889221974983506</v>
      </c>
      <c r="U1292">
        <v>3.8892131352703831</v>
      </c>
      <c r="V1292">
        <v>3.885428317397138</v>
      </c>
      <c r="W1292">
        <v>3.8929792210951311</v>
      </c>
      <c r="X1292">
        <v>362.99745735469219</v>
      </c>
      <c r="Y1292">
        <v>365.42739482298413</v>
      </c>
      <c r="Z1292">
        <v>341.27558720358053</v>
      </c>
      <c r="AA1292">
        <v>377.15339972849688</v>
      </c>
      <c r="AB1292">
        <v>111.4547395856672</v>
      </c>
      <c r="AC1292">
        <v>107.0893354891693</v>
      </c>
      <c r="AD1292">
        <v>83.660248026288784</v>
      </c>
      <c r="AE1292">
        <v>157.98087977491161</v>
      </c>
      <c r="AF1292">
        <v>47.299796481998101</v>
      </c>
      <c r="AG1292">
        <v>46.905291094494231</v>
      </c>
      <c r="AH1292">
        <v>45.476555633564487</v>
      </c>
      <c r="AI1292">
        <v>50.303816990204687</v>
      </c>
      <c r="AJ1292">
        <v>0.35487480897022139</v>
      </c>
      <c r="AK1292">
        <v>0.35487479231189589</v>
      </c>
      <c r="AL1292">
        <v>0.35487245846212351</v>
      </c>
      <c r="AM1292">
        <v>0.35487716923209223</v>
      </c>
      <c r="AN1292">
        <v>0.65926309975113906</v>
      </c>
      <c r="AO1292">
        <v>0.65926309975113906</v>
      </c>
      <c r="AP1292">
        <v>0.65926309975113906</v>
      </c>
      <c r="AQ1292">
        <v>0.65926309975113906</v>
      </c>
      <c r="AR1292">
        <v>7.8433402804181069</v>
      </c>
      <c r="AS1292">
        <v>7.8433402804181078</v>
      </c>
      <c r="AT1292">
        <v>7.8433402804181078</v>
      </c>
      <c r="AU1292">
        <v>7.8433402804181078</v>
      </c>
      <c r="AV1292" t="str">
        <f>VLOOKUP(Sheet1[[#This Row],[NPDES ID2]],Combined_Sheet__Major_Only___2[[NPDES ID2]:[ECHO BFR]],3,FALSE)</f>
        <v>AL</v>
      </c>
      <c r="AW1292" t="s">
        <v>1420</v>
      </c>
      <c r="AX1292" t="str">
        <f>VLOOKUP(Sheet1[[#This Row],[NPDES ID2]],Combined_Sheet__Major_Only___2[[NPDES ID2]:[ECHO BFR]],27,FALSE)</f>
        <v>-</v>
      </c>
      <c r="AY1292" t="str">
        <f>VLOOKUP(Sheet1[[#This Row],[NPDES ID2]],Combined_Sheet__Major_Only___2[[NPDES ID2]:[ECHO BFR]],28,FALSE)</f>
        <v>-</v>
      </c>
      <c r="AZ1292" t="str">
        <f>VLOOKUP(Sheet1[[#This Row],[NPDES ID2]],Combined_Sheet__Major_Only___2[[NPDES ID2]:[ECHO BFR]],29,FALSE)</f>
        <v>thickening</v>
      </c>
      <c r="BA1292">
        <f>VLOOKUP(Sheet1[[#This Row],[NPDES ID2]],Combined_Sheet__Major_Only___2[[NPDES ID2]:[ECHO BFR]],17,FALSE)</f>
        <v>31.339700000000001</v>
      </c>
      <c r="BB1292">
        <f>VLOOKUP(Sheet1[[#This Row],[NPDES ID2]],Combined_Sheet__Major_Only___2[[NPDES ID2]:[ECHO BFR]],18,FALSE)</f>
        <v>-85.811099999999996</v>
      </c>
      <c r="BC1292" t="str">
        <f>IF(ISNUMBER(SEARCH("aerobic",$AW1292)),"aerobic","")</f>
        <v/>
      </c>
      <c r="BD1292" t="str">
        <f>IF(ISNUMBER(SEARCH("anaer",$AW1292)),"anaer","")</f>
        <v/>
      </c>
      <c r="BE1292" t="str">
        <f>IF(ISNUMBER(SEARCH("thickening",$AZ1292)),"thickening","")</f>
        <v>thickening</v>
      </c>
      <c r="BF1292" s="2" t="str">
        <f>IF(ISNUMBER(SEARCH("airDry",$AW1292)),"airDry","")</f>
        <v>airDry</v>
      </c>
      <c r="BG1292" s="2" t="str">
        <f>IF(ISNUMBER(SEARCH("heatDry",$AY1292)),"heatDry","")</f>
        <v/>
      </c>
      <c r="BH1292" s="2" t="str">
        <f>IF(AND(ISNUMBER(SEARCH("aerobic",$AW1292)),ISNUMBER(SEARCH("anaer",$AW1292))),"Combined Aer and Anaer.","")</f>
        <v/>
      </c>
    </row>
    <row r="1293" spans="1:60" x14ac:dyDescent="0.3">
      <c r="A1293" s="4">
        <v>1291</v>
      </c>
      <c r="B1293" t="s">
        <v>6151</v>
      </c>
      <c r="C1293">
        <v>185.86</v>
      </c>
      <c r="D1293">
        <v>613.63272072123482</v>
      </c>
      <c r="E1293">
        <v>614.42459401438975</v>
      </c>
      <c r="F1293">
        <v>450.09437217454172</v>
      </c>
      <c r="G1293">
        <v>779.5562378168961</v>
      </c>
      <c r="H1293">
        <v>-76.658590156273249</v>
      </c>
      <c r="I1293">
        <v>-77.908713935585098</v>
      </c>
      <c r="J1293">
        <v>-90.648376867195964</v>
      </c>
      <c r="K1293">
        <v>-59.674286136143209</v>
      </c>
      <c r="L1293">
        <v>127.24374664976919</v>
      </c>
      <c r="M1293">
        <v>126.77535182833761</v>
      </c>
      <c r="N1293">
        <v>125.0785037668802</v>
      </c>
      <c r="O1293">
        <v>130.8112800603829</v>
      </c>
      <c r="P1293">
        <v>4.3704878935549409</v>
      </c>
      <c r="Q1293">
        <v>4.4277892526495544</v>
      </c>
      <c r="R1293">
        <v>3.5182075205497561</v>
      </c>
      <c r="S1293">
        <v>5.0501913109927807</v>
      </c>
      <c r="T1293">
        <v>51.347211029533533</v>
      </c>
      <c r="U1293">
        <v>51.347128949386423</v>
      </c>
      <c r="V1293">
        <v>51.311985455088809</v>
      </c>
      <c r="W1293">
        <v>51.382098509386132</v>
      </c>
      <c r="X1293">
        <v>3375.7405220896908</v>
      </c>
      <c r="Y1293">
        <v>3386.1264535354162</v>
      </c>
      <c r="Z1293">
        <v>3285.1441248010569</v>
      </c>
      <c r="AA1293">
        <v>3433.4187805153229</v>
      </c>
      <c r="AB1293">
        <v>560.38248210901281</v>
      </c>
      <c r="AC1293">
        <v>556.84852191949983</v>
      </c>
      <c r="AD1293">
        <v>481.71655678558631</v>
      </c>
      <c r="AE1293">
        <v>660.02616737937365</v>
      </c>
      <c r="AF1293">
        <v>67.093432795739488</v>
      </c>
      <c r="AG1293">
        <v>66.846404184920843</v>
      </c>
      <c r="AH1293">
        <v>65.952024381884314</v>
      </c>
      <c r="AI1293">
        <v>68.97409138057543</v>
      </c>
      <c r="AJ1293">
        <v>0.5960806100945194</v>
      </c>
      <c r="AK1293">
        <v>0.5960805805592071</v>
      </c>
      <c r="AL1293">
        <v>0.59607644272163129</v>
      </c>
      <c r="AM1293">
        <v>0.59608479476231002</v>
      </c>
      <c r="AN1293">
        <v>0.95293006214029319</v>
      </c>
      <c r="AO1293">
        <v>0.95293006214029274</v>
      </c>
      <c r="AP1293">
        <v>0.95293006214029274</v>
      </c>
      <c r="AQ1293">
        <v>0.95293006214029274</v>
      </c>
      <c r="AR1293">
        <v>15.24810252386766</v>
      </c>
      <c r="AS1293">
        <v>15.24810252386767</v>
      </c>
      <c r="AT1293">
        <v>15.24810252386767</v>
      </c>
      <c r="AU1293">
        <v>15.24810252386767</v>
      </c>
      <c r="AV1293" t="str">
        <f>VLOOKUP(Sheet1[[#This Row],[NPDES ID2]],Combined_Sheet__Major_Only___2[[NPDES ID2]:[ECHO BFR]],3,FALSE)</f>
        <v>WA</v>
      </c>
      <c r="AW1293" t="s">
        <v>12181</v>
      </c>
      <c r="AX1293" t="str">
        <f>VLOOKUP(Sheet1[[#This Row],[NPDES ID2]],Combined_Sheet__Major_Only___2[[NPDES ID2]:[ECHO BFR]],27,FALSE)</f>
        <v>methaneBioCaptureRecover</v>
      </c>
      <c r="AY1293" t="str">
        <f>VLOOKUP(Sheet1[[#This Row],[NPDES ID2]],Combined_Sheet__Major_Only___2[[NPDES ID2]:[ECHO BFR]],28,FALSE)</f>
        <v>-</v>
      </c>
      <c r="AZ1293" t="str">
        <f>VLOOKUP(Sheet1[[#This Row],[NPDES ID2]],Combined_Sheet__Major_Only___2[[NPDES ID2]:[ECHO BFR]],29,FALSE)</f>
        <v>preliminaryOps, thickening</v>
      </c>
      <c r="BA1293">
        <f>VLOOKUP(Sheet1[[#This Row],[NPDES ID2]],Combined_Sheet__Major_Only___2[[NPDES ID2]:[ECHO BFR]],17,FALSE)</f>
        <v>47.341287000000001</v>
      </c>
      <c r="BB1293">
        <f>VLOOKUP(Sheet1[[#This Row],[NPDES ID2]],Combined_Sheet__Major_Only___2[[NPDES ID2]:[ECHO BFR]],18,FALSE)</f>
        <v>-122.33028299999999</v>
      </c>
      <c r="BC1293" t="str">
        <f>IF(ISNUMBER(SEARCH("aerobic",$AW1293)),"aerobic","")</f>
        <v/>
      </c>
      <c r="BD1293" t="str">
        <f>IF(ISNUMBER(SEARCH("anaer",$AW1293)),"anaer","")</f>
        <v>anaer</v>
      </c>
      <c r="BE1293" t="str">
        <f>IF(ISNUMBER(SEARCH("thickening",$AZ1293)),"thickening","")</f>
        <v>thickening</v>
      </c>
      <c r="BF1293" s="3" t="str">
        <f>IF(ISNUMBER(SEARCH("airDry",$AW1293)),"airDry","")</f>
        <v/>
      </c>
      <c r="BG1293" s="3" t="str">
        <f>IF(ISNUMBER(SEARCH("heatDry",$AY1293)),"heatDry","")</f>
        <v/>
      </c>
      <c r="BH1293" s="3" t="str">
        <f>IF(AND(ISNUMBER(SEARCH("aerobic",$AW1293)),ISNUMBER(SEARCH("anaer",$AW1293))),"Combined Aer and Anaer.","")</f>
        <v/>
      </c>
    </row>
    <row r="1294" spans="1:60" x14ac:dyDescent="0.3">
      <c r="A1294" s="4">
        <v>1292</v>
      </c>
      <c r="B1294" t="s">
        <v>6154</v>
      </c>
      <c r="C1294">
        <v>185.04</v>
      </c>
      <c r="D1294">
        <v>653.27347149881427</v>
      </c>
      <c r="E1294">
        <v>655.64585883000893</v>
      </c>
      <c r="F1294">
        <v>478.9788579821236</v>
      </c>
      <c r="G1294">
        <v>832.59810186514289</v>
      </c>
      <c r="H1294">
        <v>-76.975980210175621</v>
      </c>
      <c r="I1294">
        <v>-78.257029348816047</v>
      </c>
      <c r="J1294">
        <v>-91.289655702149432</v>
      </c>
      <c r="K1294">
        <v>-61.340106952607201</v>
      </c>
      <c r="L1294">
        <v>119.43839726574021</v>
      </c>
      <c r="M1294">
        <v>118.9179381263976</v>
      </c>
      <c r="N1294">
        <v>117.03240216217441</v>
      </c>
      <c r="O1294">
        <v>123.40262348508971</v>
      </c>
      <c r="P1294">
        <v>4.3649602058760539</v>
      </c>
      <c r="Q1294">
        <v>4.4111232277454144</v>
      </c>
      <c r="R1294">
        <v>3.556157644689748</v>
      </c>
      <c r="S1294">
        <v>4.995970270445131</v>
      </c>
      <c r="T1294">
        <v>91.635907545391632</v>
      </c>
      <c r="U1294">
        <v>91.63576328895607</v>
      </c>
      <c r="V1294">
        <v>91.573998350666216</v>
      </c>
      <c r="W1294">
        <v>91.697222536494579</v>
      </c>
      <c r="X1294">
        <v>6390.3712381319583</v>
      </c>
      <c r="Y1294">
        <v>6413.7784894277738</v>
      </c>
      <c r="Z1294">
        <v>6187.2750974292931</v>
      </c>
      <c r="AA1294">
        <v>6519.7964352765039</v>
      </c>
      <c r="AB1294">
        <v>1034.152183790143</v>
      </c>
      <c r="AC1294">
        <v>1027.194329255758</v>
      </c>
      <c r="AD1294">
        <v>891.34052305426678</v>
      </c>
      <c r="AE1294">
        <v>1212.3001370682621</v>
      </c>
      <c r="AF1294">
        <v>63.257103500786947</v>
      </c>
      <c r="AG1294">
        <v>62.981387354197977</v>
      </c>
      <c r="AH1294">
        <v>61.98322195086407</v>
      </c>
      <c r="AI1294">
        <v>65.356046805451271</v>
      </c>
      <c r="AJ1294">
        <v>0.54918583303848001</v>
      </c>
      <c r="AK1294">
        <v>0.54918579422885117</v>
      </c>
      <c r="AL1294">
        <v>0.54918035805928611</v>
      </c>
      <c r="AM1294">
        <v>0.54919133075824689</v>
      </c>
      <c r="AN1294">
        <v>0.97281803864657046</v>
      </c>
      <c r="AO1294">
        <v>0.97281803864657079</v>
      </c>
      <c r="AP1294">
        <v>0.97281803864657079</v>
      </c>
      <c r="AQ1294">
        <v>0.97281803864657079</v>
      </c>
      <c r="AR1294">
        <v>14.59645591083769</v>
      </c>
      <c r="AS1294">
        <v>14.59645591083769</v>
      </c>
      <c r="AT1294">
        <v>14.59645591083769</v>
      </c>
      <c r="AU1294">
        <v>14.59645591083769</v>
      </c>
      <c r="AV1294" t="str">
        <f>VLOOKUP(Sheet1[[#This Row],[NPDES ID2]],Combined_Sheet__Major_Only___2[[NPDES ID2]:[ECHO BFR]],3,FALSE)</f>
        <v>TX</v>
      </c>
      <c r="AW1294" t="s">
        <v>41</v>
      </c>
      <c r="AX1294" t="str">
        <f>VLOOKUP(Sheet1[[#This Row],[NPDES ID2]],Combined_Sheet__Major_Only___2[[NPDES ID2]:[ECHO BFR]],27,FALSE)</f>
        <v>-</v>
      </c>
      <c r="AY1294" t="str">
        <f>VLOOKUP(Sheet1[[#This Row],[NPDES ID2]],Combined_Sheet__Major_Only___2[[NPDES ID2]:[ECHO BFR]],28,FALSE)</f>
        <v>-</v>
      </c>
      <c r="AZ1294" t="str">
        <f>VLOOKUP(Sheet1[[#This Row],[NPDES ID2]],Combined_Sheet__Major_Only___2[[NPDES ID2]:[ECHO BFR]],29,FALSE)</f>
        <v>preliminaryOps, thickening</v>
      </c>
      <c r="BA1294">
        <f>VLOOKUP(Sheet1[[#This Row],[NPDES ID2]],Combined_Sheet__Major_Only___2[[NPDES ID2]:[ECHO BFR]],17,FALSE)</f>
        <v>30.767416999999998</v>
      </c>
      <c r="BB1294">
        <f>VLOOKUP(Sheet1[[#This Row],[NPDES ID2]],Combined_Sheet__Major_Only___2[[NPDES ID2]:[ECHO BFR]],18,FALSE)</f>
        <v>-94.410194000000004</v>
      </c>
      <c r="BC1294" t="str">
        <f>IF(ISNUMBER(SEARCH("aerobic",$AW1294)),"aerobic","")</f>
        <v>aerobic</v>
      </c>
      <c r="BD1294" t="str">
        <f>IF(ISNUMBER(SEARCH("anaer",$AW1294)),"anaer","")</f>
        <v/>
      </c>
      <c r="BE1294" t="str">
        <f>IF(ISNUMBER(SEARCH("thickening",$AZ1294)),"thickening","")</f>
        <v>thickening</v>
      </c>
      <c r="BF1294" s="2" t="str">
        <f>IF(ISNUMBER(SEARCH("airDry",$AW1294)),"airDry","")</f>
        <v/>
      </c>
      <c r="BG1294" s="2" t="str">
        <f>IF(ISNUMBER(SEARCH("heatDry",$AY1294)),"heatDry","")</f>
        <v/>
      </c>
      <c r="BH1294" s="2" t="str">
        <f>IF(AND(ISNUMBER(SEARCH("aerobic",$AW1294)),ISNUMBER(SEARCH("anaer",$AW1294))),"Combined Aer and Anaer.","")</f>
        <v/>
      </c>
    </row>
    <row r="1295" spans="1:60" x14ac:dyDescent="0.3">
      <c r="A1295" s="4">
        <v>1293</v>
      </c>
      <c r="B1295" t="s">
        <v>6159</v>
      </c>
      <c r="C1295">
        <v>184</v>
      </c>
      <c r="D1295">
        <v>657.62570868674675</v>
      </c>
      <c r="E1295">
        <v>660.07737505324474</v>
      </c>
      <c r="F1295">
        <v>481.97509343335417</v>
      </c>
      <c r="G1295">
        <v>838.47447468267342</v>
      </c>
      <c r="H1295">
        <v>-76.926942203058658</v>
      </c>
      <c r="I1295">
        <v>-78.236910541824244</v>
      </c>
      <c r="J1295">
        <v>-91.199196784446968</v>
      </c>
      <c r="K1295">
        <v>-61.269224147195587</v>
      </c>
      <c r="L1295">
        <v>118.5288886096032</v>
      </c>
      <c r="M1295">
        <v>118.00964982599019</v>
      </c>
      <c r="N1295">
        <v>116.12803643198509</v>
      </c>
      <c r="O1295">
        <v>122.48477582336641</v>
      </c>
      <c r="P1295">
        <v>4.3407990334745286</v>
      </c>
      <c r="Q1295">
        <v>4.38611110075892</v>
      </c>
      <c r="R1295">
        <v>3.5376799545870168</v>
      </c>
      <c r="S1295">
        <v>4.9690402312962449</v>
      </c>
      <c r="T1295">
        <v>304.5918203513711</v>
      </c>
      <c r="U1295">
        <v>304.59134744671888</v>
      </c>
      <c r="V1295">
        <v>304.38886825366649</v>
      </c>
      <c r="W1295">
        <v>304.79282451755807</v>
      </c>
      <c r="X1295">
        <v>21283.9369984359</v>
      </c>
      <c r="Y1295">
        <v>21362.43648633542</v>
      </c>
      <c r="Z1295">
        <v>20603.57636201783</v>
      </c>
      <c r="AA1295">
        <v>21717.418999257279</v>
      </c>
      <c r="AB1295">
        <v>3311.6376888547738</v>
      </c>
      <c r="AC1295">
        <v>3291.5108814088921</v>
      </c>
      <c r="AD1295">
        <v>2870.3680928065969</v>
      </c>
      <c r="AE1295">
        <v>3858.1531085266361</v>
      </c>
      <c r="AF1295">
        <v>63.131244384183191</v>
      </c>
      <c r="AG1295">
        <v>62.854515627413953</v>
      </c>
      <c r="AH1295">
        <v>61.853429012826169</v>
      </c>
      <c r="AI1295">
        <v>65.236795695253718</v>
      </c>
      <c r="AJ1295">
        <v>0.54764829985696784</v>
      </c>
      <c r="AK1295">
        <v>0.54764820550455484</v>
      </c>
      <c r="AL1295">
        <v>0.54763500075994076</v>
      </c>
      <c r="AM1295">
        <v>0.54766165441434944</v>
      </c>
      <c r="AN1295">
        <v>0.99159320664724815</v>
      </c>
      <c r="AO1295">
        <v>0.9915932066472477</v>
      </c>
      <c r="AP1295">
        <v>0.9915932066472477</v>
      </c>
      <c r="AQ1295">
        <v>0.9915932066472477</v>
      </c>
      <c r="AR1295">
        <v>14.918493776193539</v>
      </c>
      <c r="AS1295">
        <v>14.918493776193539</v>
      </c>
      <c r="AT1295">
        <v>14.918493776193539</v>
      </c>
      <c r="AU1295">
        <v>14.918493776193539</v>
      </c>
      <c r="AV1295" t="str">
        <f>VLOOKUP(Sheet1[[#This Row],[NPDES ID2]],Combined_Sheet__Major_Only___2[[NPDES ID2]:[ECHO BFR]],3,FALSE)</f>
        <v>MN</v>
      </c>
      <c r="AW1295" t="s">
        <v>41</v>
      </c>
      <c r="AX1295" t="str">
        <f>VLOOKUP(Sheet1[[#This Row],[NPDES ID2]],Combined_Sheet__Major_Only___2[[NPDES ID2]:[ECHO BFR]],27,FALSE)</f>
        <v>-</v>
      </c>
      <c r="AY1295" t="str">
        <f>VLOOKUP(Sheet1[[#This Row],[NPDES ID2]],Combined_Sheet__Major_Only___2[[NPDES ID2]:[ECHO BFR]],28,FALSE)</f>
        <v>-</v>
      </c>
      <c r="AZ1295" t="str">
        <f>VLOOKUP(Sheet1[[#This Row],[NPDES ID2]],Combined_Sheet__Major_Only___2[[NPDES ID2]:[ECHO BFR]],29,FALSE)</f>
        <v>-</v>
      </c>
      <c r="BA1295">
        <f>VLOOKUP(Sheet1[[#This Row],[NPDES ID2]],Combined_Sheet__Major_Only___2[[NPDES ID2]:[ECHO BFR]],17,FALSE)</f>
        <v>43.86074</v>
      </c>
      <c r="BB1295">
        <f>VLOOKUP(Sheet1[[#This Row],[NPDES ID2]],Combined_Sheet__Major_Only___2[[NPDES ID2]:[ECHO BFR]],18,FALSE)</f>
        <v>-95.108969999999999</v>
      </c>
      <c r="BC1295" t="str">
        <f>IF(ISNUMBER(SEARCH("aerobic",$AW1295)),"aerobic","")</f>
        <v>aerobic</v>
      </c>
      <c r="BD1295" t="str">
        <f>IF(ISNUMBER(SEARCH("anaer",$AW1295)),"anaer","")</f>
        <v/>
      </c>
      <c r="BE1295" t="str">
        <f>IF(ISNUMBER(SEARCH("thickening",$AZ1295)),"thickening","")</f>
        <v/>
      </c>
      <c r="BF1295" s="3" t="str">
        <f>IF(ISNUMBER(SEARCH("airDry",$AW1295)),"airDry","")</f>
        <v/>
      </c>
      <c r="BG1295" s="3" t="str">
        <f>IF(ISNUMBER(SEARCH("heatDry",$AY1295)),"heatDry","")</f>
        <v/>
      </c>
      <c r="BH1295" s="3" t="str">
        <f>IF(AND(ISNUMBER(SEARCH("aerobic",$AW1295)),ISNUMBER(SEARCH("anaer",$AW1295))),"Combined Aer and Anaer.","")</f>
        <v/>
      </c>
    </row>
    <row r="1296" spans="1:60" x14ac:dyDescent="0.3">
      <c r="A1296" s="4">
        <v>1294</v>
      </c>
      <c r="B1296" t="s">
        <v>6163</v>
      </c>
      <c r="C1296">
        <v>183.24</v>
      </c>
      <c r="D1296">
        <v>800.95952731513239</v>
      </c>
      <c r="E1296">
        <v>809.24923686825423</v>
      </c>
      <c r="F1296">
        <v>586.59435418647968</v>
      </c>
      <c r="G1296">
        <v>1031.5523765057039</v>
      </c>
      <c r="H1296">
        <v>-77.891406048416513</v>
      </c>
      <c r="I1296">
        <v>-77.957758213857346</v>
      </c>
      <c r="J1296">
        <v>-90.796973734700742</v>
      </c>
      <c r="K1296">
        <v>-64.758166800996435</v>
      </c>
      <c r="L1296">
        <v>97.290853319635019</v>
      </c>
      <c r="M1296">
        <v>96.618999680700611</v>
      </c>
      <c r="N1296">
        <v>94.185240440913518</v>
      </c>
      <c r="O1296">
        <v>102.40773371081021</v>
      </c>
      <c r="P1296">
        <v>4.3590722947848288</v>
      </c>
      <c r="Q1296">
        <v>4.3501176013467582</v>
      </c>
      <c r="R1296">
        <v>3.689035956945514</v>
      </c>
      <c r="S1296">
        <v>4.9683610738869444</v>
      </c>
      <c r="T1296">
        <v>4.1919101659695253</v>
      </c>
      <c r="U1296">
        <v>4.1919008591271592</v>
      </c>
      <c r="V1296">
        <v>4.1879160348645224</v>
      </c>
      <c r="W1296">
        <v>4.1958659614576357</v>
      </c>
      <c r="X1296">
        <v>355.53955469179863</v>
      </c>
      <c r="Y1296">
        <v>357.53294192074998</v>
      </c>
      <c r="Z1296">
        <v>337.83672661197971</v>
      </c>
      <c r="AA1296">
        <v>366.99407691513801</v>
      </c>
      <c r="AB1296">
        <v>82.653368313938117</v>
      </c>
      <c r="AC1296">
        <v>80.964472590122369</v>
      </c>
      <c r="AD1296">
        <v>66.681910874457699</v>
      </c>
      <c r="AE1296">
        <v>106.6513264647523</v>
      </c>
      <c r="AF1296">
        <v>52.033211013855272</v>
      </c>
      <c r="AG1296">
        <v>51.673856285668897</v>
      </c>
      <c r="AH1296">
        <v>50.372444157311349</v>
      </c>
      <c r="AI1296">
        <v>54.769538809634533</v>
      </c>
      <c r="AJ1296">
        <v>0.41235935521863082</v>
      </c>
      <c r="AK1296">
        <v>0.4123593383648409</v>
      </c>
      <c r="AL1296">
        <v>0.41235697700778989</v>
      </c>
      <c r="AM1296">
        <v>0.41236174329582692</v>
      </c>
      <c r="AN1296">
        <v>0.67230287896122787</v>
      </c>
      <c r="AO1296">
        <v>0.67230287896122787</v>
      </c>
      <c r="AP1296">
        <v>0.67230287896122787</v>
      </c>
      <c r="AQ1296">
        <v>0.67230287896122787</v>
      </c>
      <c r="AR1296">
        <v>9.8237135399674553</v>
      </c>
      <c r="AS1296">
        <v>9.8237135399674536</v>
      </c>
      <c r="AT1296">
        <v>9.8237135399674536</v>
      </c>
      <c r="AU1296">
        <v>9.8237135399674536</v>
      </c>
      <c r="AV1296" t="str">
        <f>VLOOKUP(Sheet1[[#This Row],[NPDES ID2]],Combined_Sheet__Major_Only___2[[NPDES ID2]:[ECHO BFR]],3,FALSE)</f>
        <v>CA</v>
      </c>
      <c r="AW1296" t="s">
        <v>1420</v>
      </c>
      <c r="AX1296" t="str">
        <f>VLOOKUP(Sheet1[[#This Row],[NPDES ID2]],Combined_Sheet__Major_Only___2[[NPDES ID2]:[ECHO BFR]],27,FALSE)</f>
        <v>methaneBioCaptureRecover, tempSludgeStore</v>
      </c>
      <c r="AY1296" t="str">
        <f>VLOOKUP(Sheet1[[#This Row],[NPDES ID2]],Combined_Sheet__Major_Only___2[[NPDES ID2]:[ECHO BFR]],28,FALSE)</f>
        <v>-</v>
      </c>
      <c r="AZ1296" t="str">
        <f>VLOOKUP(Sheet1[[#This Row],[NPDES ID2]],Combined_Sheet__Major_Only___2[[NPDES ID2]:[ECHO BFR]],29,FALSE)</f>
        <v>-</v>
      </c>
      <c r="BA1296">
        <f>VLOOKUP(Sheet1[[#This Row],[NPDES ID2]],Combined_Sheet__Major_Only___2[[NPDES ID2]:[ECHO BFR]],17,FALSE)</f>
        <v>33.885675171073203</v>
      </c>
      <c r="BB1296">
        <f>VLOOKUP(Sheet1[[#This Row],[NPDES ID2]],Combined_Sheet__Major_Only___2[[NPDES ID2]:[ECHO BFR]],18,FALSE)</f>
        <v>-117.26789163828801</v>
      </c>
      <c r="BC1296" t="str">
        <f>IF(ISNUMBER(SEARCH("aerobic",$AW1296)),"aerobic","")</f>
        <v/>
      </c>
      <c r="BD1296" t="str">
        <f>IF(ISNUMBER(SEARCH("anaer",$AW1296)),"anaer","")</f>
        <v/>
      </c>
      <c r="BE1296" t="str">
        <f>IF(ISNUMBER(SEARCH("thickening",$AZ1296)),"thickening","")</f>
        <v/>
      </c>
      <c r="BF1296" s="2" t="str">
        <f>IF(ISNUMBER(SEARCH("airDry",$AW1296)),"airDry","")</f>
        <v>airDry</v>
      </c>
      <c r="BG1296" s="2" t="str">
        <f>IF(ISNUMBER(SEARCH("heatDry",$AY1296)),"heatDry","")</f>
        <v/>
      </c>
      <c r="BH1296" s="2" t="str">
        <f>IF(AND(ISNUMBER(SEARCH("aerobic",$AW1296)),ISNUMBER(SEARCH("anaer",$AW1296))),"Combined Aer and Anaer.","")</f>
        <v/>
      </c>
    </row>
    <row r="1297" spans="1:60" x14ac:dyDescent="0.3">
      <c r="A1297" s="4">
        <v>1295</v>
      </c>
      <c r="B1297" t="s">
        <v>6167</v>
      </c>
      <c r="C1297">
        <v>183.08</v>
      </c>
      <c r="D1297">
        <v>684.40392111148719</v>
      </c>
      <c r="E1297">
        <v>687.97914418105779</v>
      </c>
      <c r="F1297">
        <v>501.39235833261853</v>
      </c>
      <c r="G1297">
        <v>874.13701225692341</v>
      </c>
      <c r="H1297">
        <v>-77.177720143155128</v>
      </c>
      <c r="I1297">
        <v>-78.342174784831897</v>
      </c>
      <c r="J1297">
        <v>-91.053840651307397</v>
      </c>
      <c r="K1297">
        <v>-62.152532213875539</v>
      </c>
      <c r="L1297">
        <v>113.7972063587935</v>
      </c>
      <c r="M1297">
        <v>113.24957641959131</v>
      </c>
      <c r="N1297">
        <v>111.265670320147</v>
      </c>
      <c r="O1297">
        <v>117.968262146697</v>
      </c>
      <c r="P1297">
        <v>4.3268216336417424</v>
      </c>
      <c r="Q1297">
        <v>4.3666203568833568</v>
      </c>
      <c r="R1297">
        <v>3.5485009570638741</v>
      </c>
      <c r="S1297">
        <v>4.9644653590849934</v>
      </c>
      <c r="T1297">
        <v>68.02495915111578</v>
      </c>
      <c r="U1297">
        <v>68.024851332720289</v>
      </c>
      <c r="V1297">
        <v>67.978687731645067</v>
      </c>
      <c r="W1297">
        <v>68.070786458121646</v>
      </c>
      <c r="X1297">
        <v>4926.5616148109066</v>
      </c>
      <c r="Y1297">
        <v>4946.4847804625142</v>
      </c>
      <c r="Z1297">
        <v>4753.7729867838207</v>
      </c>
      <c r="AA1297">
        <v>5036.8386329132054</v>
      </c>
      <c r="AB1297">
        <v>871.97073850237325</v>
      </c>
      <c r="AC1297">
        <v>864.83231677100594</v>
      </c>
      <c r="AD1297">
        <v>740.72960907882134</v>
      </c>
      <c r="AE1297">
        <v>1038.3536742813731</v>
      </c>
      <c r="AF1297">
        <v>60.914551813906193</v>
      </c>
      <c r="AG1297">
        <v>60.621351694160687</v>
      </c>
      <c r="AH1297">
        <v>59.559768958576512</v>
      </c>
      <c r="AI1297">
        <v>63.146773704390867</v>
      </c>
      <c r="AJ1297">
        <v>0.52057922632310316</v>
      </c>
      <c r="AK1297">
        <v>0.52057919404861552</v>
      </c>
      <c r="AL1297">
        <v>0.52057467293905746</v>
      </c>
      <c r="AM1297">
        <v>0.52058379861334492</v>
      </c>
      <c r="AN1297">
        <v>0.96387226450097674</v>
      </c>
      <c r="AO1297">
        <v>0.96387226450097674</v>
      </c>
      <c r="AP1297">
        <v>0.96387226450097674</v>
      </c>
      <c r="AQ1297">
        <v>0.96387226450097674</v>
      </c>
      <c r="AR1297">
        <v>13.33260772842018</v>
      </c>
      <c r="AS1297">
        <v>13.33260772842018</v>
      </c>
      <c r="AT1297">
        <v>13.33260772842018</v>
      </c>
      <c r="AU1297">
        <v>13.33260772842018</v>
      </c>
      <c r="AV1297" t="str">
        <f>VLOOKUP(Sheet1[[#This Row],[NPDES ID2]],Combined_Sheet__Major_Only___2[[NPDES ID2]:[ECHO BFR]],3,FALSE)</f>
        <v>TX</v>
      </c>
      <c r="AW1297" t="s">
        <v>41</v>
      </c>
      <c r="AX1297" t="str">
        <f>VLOOKUP(Sheet1[[#This Row],[NPDES ID2]],Combined_Sheet__Major_Only___2[[NPDES ID2]:[ECHO BFR]],27,FALSE)</f>
        <v>-</v>
      </c>
      <c r="AY1297" t="str">
        <f>VLOOKUP(Sheet1[[#This Row],[NPDES ID2]],Combined_Sheet__Major_Only___2[[NPDES ID2]:[ECHO BFR]],28,FALSE)</f>
        <v>-</v>
      </c>
      <c r="AZ1297" t="str">
        <f>VLOOKUP(Sheet1[[#This Row],[NPDES ID2]],Combined_Sheet__Major_Only___2[[NPDES ID2]:[ECHO BFR]],29,FALSE)</f>
        <v>preliminaryOps, thickening</v>
      </c>
      <c r="BA1297">
        <f>VLOOKUP(Sheet1[[#This Row],[NPDES ID2]],Combined_Sheet__Major_Only___2[[NPDES ID2]:[ECHO BFR]],17,FALSE)</f>
        <v>29.746805999999999</v>
      </c>
      <c r="BB1297">
        <f>VLOOKUP(Sheet1[[#This Row],[NPDES ID2]],Combined_Sheet__Major_Only___2[[NPDES ID2]:[ECHO BFR]],18,FALSE)</f>
        <v>-95.507166999999995</v>
      </c>
      <c r="BC1297" t="str">
        <f>IF(ISNUMBER(SEARCH("aerobic",$AW1297)),"aerobic","")</f>
        <v>aerobic</v>
      </c>
      <c r="BD1297" t="str">
        <f>IF(ISNUMBER(SEARCH("anaer",$AW1297)),"anaer","")</f>
        <v/>
      </c>
      <c r="BE1297" t="str">
        <f>IF(ISNUMBER(SEARCH("thickening",$AZ1297)),"thickening","")</f>
        <v>thickening</v>
      </c>
      <c r="BF1297" s="3" t="str">
        <f>IF(ISNUMBER(SEARCH("airDry",$AW1297)),"airDry","")</f>
        <v/>
      </c>
      <c r="BG1297" s="3" t="str">
        <f>IF(ISNUMBER(SEARCH("heatDry",$AY1297)),"heatDry","")</f>
        <v/>
      </c>
      <c r="BH1297" s="3" t="str">
        <f>IF(AND(ISNUMBER(SEARCH("aerobic",$AW1297)),ISNUMBER(SEARCH("anaer",$AW1297))),"Combined Aer and Anaer.","")</f>
        <v/>
      </c>
    </row>
    <row r="1298" spans="1:60" x14ac:dyDescent="0.3">
      <c r="A1298" s="4">
        <v>1296</v>
      </c>
      <c r="B1298" t="s">
        <v>6171</v>
      </c>
      <c r="C1298">
        <v>183</v>
      </c>
      <c r="D1298">
        <v>673.19042846661762</v>
      </c>
      <c r="E1298">
        <v>676.23287090268559</v>
      </c>
      <c r="F1298">
        <v>493.17666690988739</v>
      </c>
      <c r="G1298">
        <v>859.11395343959578</v>
      </c>
      <c r="H1298">
        <v>-77.024217625597146</v>
      </c>
      <c r="I1298">
        <v>-78.256742966013277</v>
      </c>
      <c r="J1298">
        <v>-91.060002121341213</v>
      </c>
      <c r="K1298">
        <v>-61.781265085694272</v>
      </c>
      <c r="L1298">
        <v>115.6801404408592</v>
      </c>
      <c r="M1298">
        <v>115.1472599866009</v>
      </c>
      <c r="N1298">
        <v>113.216232085809</v>
      </c>
      <c r="O1298">
        <v>119.7399203131439</v>
      </c>
      <c r="P1298">
        <v>4.3213013849768638</v>
      </c>
      <c r="Q1298">
        <v>4.3652302986974814</v>
      </c>
      <c r="R1298">
        <v>3.533577891999121</v>
      </c>
      <c r="S1298">
        <v>4.9528429929123527</v>
      </c>
      <c r="T1298">
        <v>297.76700785911942</v>
      </c>
      <c r="U1298">
        <v>297.7665454869873</v>
      </c>
      <c r="V1298">
        <v>297.56857590529569</v>
      </c>
      <c r="W1298">
        <v>297.96353526570567</v>
      </c>
      <c r="X1298">
        <v>21204.225026158481</v>
      </c>
      <c r="Y1298">
        <v>21286.479400119639</v>
      </c>
      <c r="Z1298">
        <v>20491.672421239749</v>
      </c>
      <c r="AA1298">
        <v>21658.523624081441</v>
      </c>
      <c r="AB1298">
        <v>4169.5403151155469</v>
      </c>
      <c r="AC1298">
        <v>4125.0892680274364</v>
      </c>
      <c r="AD1298">
        <v>3480.97027705242</v>
      </c>
      <c r="AE1298">
        <v>5058.2717147677813</v>
      </c>
      <c r="AF1298">
        <v>61.95063849430003</v>
      </c>
      <c r="AG1298">
        <v>61.665094555002767</v>
      </c>
      <c r="AH1298">
        <v>60.632056330028902</v>
      </c>
      <c r="AI1298">
        <v>64.123353712411244</v>
      </c>
      <c r="AJ1298">
        <v>0.53322881425662072</v>
      </c>
      <c r="AK1298">
        <v>0.53322872154591794</v>
      </c>
      <c r="AL1298">
        <v>0.53321574673550087</v>
      </c>
      <c r="AM1298">
        <v>0.53324193627575778</v>
      </c>
      <c r="AN1298">
        <v>0.99140289906684997</v>
      </c>
      <c r="AO1298">
        <v>0.99140289906684964</v>
      </c>
      <c r="AP1298">
        <v>0.99140289906684964</v>
      </c>
      <c r="AQ1298">
        <v>0.99140289906684964</v>
      </c>
      <c r="AR1298">
        <v>12.7772761068658</v>
      </c>
      <c r="AS1298">
        <v>12.7772761068658</v>
      </c>
      <c r="AT1298">
        <v>12.7772761068658</v>
      </c>
      <c r="AU1298">
        <v>12.7772761068658</v>
      </c>
      <c r="AV1298" t="str">
        <f>VLOOKUP(Sheet1[[#This Row],[NPDES ID2]],Combined_Sheet__Major_Only___2[[NPDES ID2]:[ECHO BFR]],3,FALSE)</f>
        <v>MN</v>
      </c>
      <c r="AW1298" t="s">
        <v>12181</v>
      </c>
      <c r="AX1298" t="str">
        <f>VLOOKUP(Sheet1[[#This Row],[NPDES ID2]],Combined_Sheet__Major_Only___2[[NPDES ID2]:[ECHO BFR]],27,FALSE)</f>
        <v>-</v>
      </c>
      <c r="AY1298" t="str">
        <f>VLOOKUP(Sheet1[[#This Row],[NPDES ID2]],Combined_Sheet__Major_Only___2[[NPDES ID2]:[ECHO BFR]],28,FALSE)</f>
        <v>-</v>
      </c>
      <c r="AZ1298" t="str">
        <f>VLOOKUP(Sheet1[[#This Row],[NPDES ID2]],Combined_Sheet__Major_Only___2[[NPDES ID2]:[ECHO BFR]],29,FALSE)</f>
        <v>preliminaryOps</v>
      </c>
      <c r="BA1298">
        <f>VLOOKUP(Sheet1[[#This Row],[NPDES ID2]],Combined_Sheet__Major_Only___2[[NPDES ID2]:[ECHO BFR]],17,FALSE)</f>
        <v>45.458939999999998</v>
      </c>
      <c r="BB1298">
        <f>VLOOKUP(Sheet1[[#This Row],[NPDES ID2]],Combined_Sheet__Major_Only___2[[NPDES ID2]:[ECHO BFR]],18,FALSE)</f>
        <v>-94.418109999999999</v>
      </c>
      <c r="BC1298" t="str">
        <f>IF(ISNUMBER(SEARCH("aerobic",$AW1298)),"aerobic","")</f>
        <v/>
      </c>
      <c r="BD1298" t="str">
        <f>IF(ISNUMBER(SEARCH("anaer",$AW1298)),"anaer","")</f>
        <v>anaer</v>
      </c>
      <c r="BE1298" t="str">
        <f>IF(ISNUMBER(SEARCH("thickening",$AZ1298)),"thickening","")</f>
        <v/>
      </c>
      <c r="BF1298" s="2" t="str">
        <f>IF(ISNUMBER(SEARCH("airDry",$AW1298)),"airDry","")</f>
        <v/>
      </c>
      <c r="BG1298" s="2" t="str">
        <f>IF(ISNUMBER(SEARCH("heatDry",$AY1298)),"heatDry","")</f>
        <v/>
      </c>
      <c r="BH1298" s="2" t="str">
        <f>IF(AND(ISNUMBER(SEARCH("aerobic",$AW1298)),ISNUMBER(SEARCH("anaer",$AW1298))),"Combined Aer and Anaer.","")</f>
        <v/>
      </c>
    </row>
    <row r="1299" spans="1:60" x14ac:dyDescent="0.3">
      <c r="A1299" s="4">
        <v>1297</v>
      </c>
      <c r="B1299" t="s">
        <v>6175</v>
      </c>
      <c r="C1299">
        <v>182.61</v>
      </c>
      <c r="D1299">
        <v>639.8832545225722</v>
      </c>
      <c r="E1299">
        <v>641.42083476403604</v>
      </c>
      <c r="F1299">
        <v>468.74442866616971</v>
      </c>
      <c r="G1299">
        <v>814.60324250489737</v>
      </c>
      <c r="H1299">
        <v>-76.803175721997192</v>
      </c>
      <c r="I1299">
        <v>-78.076945318688161</v>
      </c>
      <c r="J1299">
        <v>-90.940676147173136</v>
      </c>
      <c r="K1299">
        <v>-60.443344185655057</v>
      </c>
      <c r="L1299">
        <v>121.6449604384534</v>
      </c>
      <c r="M1299">
        <v>121.1595452224345</v>
      </c>
      <c r="N1299">
        <v>119.40095189940121</v>
      </c>
      <c r="O1299">
        <v>125.3422942651258</v>
      </c>
      <c r="P1299">
        <v>4.3005149030971994</v>
      </c>
      <c r="Q1299">
        <v>4.3545694135212294</v>
      </c>
      <c r="R1299">
        <v>3.4808837877079379</v>
      </c>
      <c r="S1299">
        <v>4.9395542369094638</v>
      </c>
      <c r="T1299">
        <v>90.392352021737494</v>
      </c>
      <c r="U1299">
        <v>90.392209684442378</v>
      </c>
      <c r="V1299">
        <v>90.331266446693547</v>
      </c>
      <c r="W1299">
        <v>90.452851298249641</v>
      </c>
      <c r="X1299">
        <v>6107.7404819669</v>
      </c>
      <c r="Y1299">
        <v>6128.1953700281274</v>
      </c>
      <c r="Z1299">
        <v>5929.9521824046305</v>
      </c>
      <c r="AA1299">
        <v>6220.9434663313232</v>
      </c>
      <c r="AB1299">
        <v>1075.199362310183</v>
      </c>
      <c r="AC1299">
        <v>1066.6590768285539</v>
      </c>
      <c r="AD1299">
        <v>915.48359087439519</v>
      </c>
      <c r="AE1299">
        <v>1278.751283345819</v>
      </c>
      <c r="AF1299">
        <v>65.283054098546586</v>
      </c>
      <c r="AG1299">
        <v>65.022475481029574</v>
      </c>
      <c r="AH1299">
        <v>64.079157534116035</v>
      </c>
      <c r="AI1299">
        <v>67.266692623234775</v>
      </c>
      <c r="AJ1299">
        <v>0.57394392913236236</v>
      </c>
      <c r="AK1299">
        <v>0.57394388904135041</v>
      </c>
      <c r="AL1299">
        <v>0.57393827334585257</v>
      </c>
      <c r="AM1299">
        <v>0.57394960840967812</v>
      </c>
      <c r="AN1299">
        <v>0.97245885971440993</v>
      </c>
      <c r="AO1299">
        <v>0.97245885971441026</v>
      </c>
      <c r="AP1299">
        <v>0.97245885971441026</v>
      </c>
      <c r="AQ1299">
        <v>0.97245885971441026</v>
      </c>
      <c r="AR1299">
        <v>14.33385949864731</v>
      </c>
      <c r="AS1299">
        <v>14.33385949864731</v>
      </c>
      <c r="AT1299">
        <v>14.33385949864731</v>
      </c>
      <c r="AU1299">
        <v>14.33385949864731</v>
      </c>
      <c r="AV1299" t="str">
        <f>VLOOKUP(Sheet1[[#This Row],[NPDES ID2]],Combined_Sheet__Major_Only___2[[NPDES ID2]:[ECHO BFR]],3,FALSE)</f>
        <v>KS</v>
      </c>
      <c r="AW1299" t="s">
        <v>41</v>
      </c>
      <c r="AX1299" t="str">
        <f>VLOOKUP(Sheet1[[#This Row],[NPDES ID2]],Combined_Sheet__Major_Only___2[[NPDES ID2]:[ECHO BFR]],27,FALSE)</f>
        <v>tempSludgeStore</v>
      </c>
      <c r="AY1299" t="str">
        <f>VLOOKUP(Sheet1[[#This Row],[NPDES ID2]],Combined_Sheet__Major_Only___2[[NPDES ID2]:[ECHO BFR]],28,FALSE)</f>
        <v>-</v>
      </c>
      <c r="AZ1299" t="str">
        <f>VLOOKUP(Sheet1[[#This Row],[NPDES ID2]],Combined_Sheet__Major_Only___2[[NPDES ID2]:[ECHO BFR]],29,FALSE)</f>
        <v>thickening</v>
      </c>
      <c r="BA1299">
        <f>VLOOKUP(Sheet1[[#This Row],[NPDES ID2]],Combined_Sheet__Major_Only___2[[NPDES ID2]:[ECHO BFR]],17,FALSE)</f>
        <v>37.340380000000003</v>
      </c>
      <c r="BB1299">
        <f>VLOOKUP(Sheet1[[#This Row],[NPDES ID2]],Combined_Sheet__Major_Only___2[[NPDES ID2]:[ECHO BFR]],18,FALSE)</f>
        <v>-95.260791999999995</v>
      </c>
      <c r="BC1299" t="str">
        <f>IF(ISNUMBER(SEARCH("aerobic",$AW1299)),"aerobic","")</f>
        <v>aerobic</v>
      </c>
      <c r="BD1299" t="str">
        <f>IF(ISNUMBER(SEARCH("anaer",$AW1299)),"anaer","")</f>
        <v/>
      </c>
      <c r="BE1299" t="str">
        <f>IF(ISNUMBER(SEARCH("thickening",$AZ1299)),"thickening","")</f>
        <v>thickening</v>
      </c>
      <c r="BF1299" s="3" t="str">
        <f>IF(ISNUMBER(SEARCH("airDry",$AW1299)),"airDry","")</f>
        <v/>
      </c>
      <c r="BG1299" s="3" t="str">
        <f>IF(ISNUMBER(SEARCH("heatDry",$AY1299)),"heatDry","")</f>
        <v/>
      </c>
      <c r="BH1299" s="3" t="str">
        <f>IF(AND(ISNUMBER(SEARCH("aerobic",$AW1299)),ISNUMBER(SEARCH("anaer",$AW1299))),"Combined Aer and Anaer.","")</f>
        <v/>
      </c>
    </row>
    <row r="1300" spans="1:60" x14ac:dyDescent="0.3">
      <c r="A1300" s="4">
        <v>1298</v>
      </c>
      <c r="B1300" t="s">
        <v>6180</v>
      </c>
      <c r="C1300">
        <v>180.947</v>
      </c>
      <c r="D1300">
        <v>695.97219942369384</v>
      </c>
      <c r="E1300">
        <v>699.79405384994539</v>
      </c>
      <c r="F1300">
        <v>509.44012903016539</v>
      </c>
      <c r="G1300">
        <v>889.26490448808818</v>
      </c>
      <c r="H1300">
        <v>-77.217885246164968</v>
      </c>
      <c r="I1300">
        <v>-78.315620796630867</v>
      </c>
      <c r="J1300">
        <v>-91.006515607763305</v>
      </c>
      <c r="K1300">
        <v>-62.275169758358523</v>
      </c>
      <c r="L1300">
        <v>111.6762415455002</v>
      </c>
      <c r="M1300">
        <v>111.1290519182556</v>
      </c>
      <c r="N1300">
        <v>109.14677877134331</v>
      </c>
      <c r="O1300">
        <v>115.843871134164</v>
      </c>
      <c r="P1300">
        <v>4.2778648754331252</v>
      </c>
      <c r="Q1300">
        <v>4.3144797336533909</v>
      </c>
      <c r="R1300">
        <v>3.5126965517220188</v>
      </c>
      <c r="S1300">
        <v>4.9104937783299754</v>
      </c>
      <c r="T1300">
        <v>58.643760486002748</v>
      </c>
      <c r="U1300">
        <v>58.643667145318517</v>
      </c>
      <c r="V1300">
        <v>58.603702331407959</v>
      </c>
      <c r="W1300">
        <v>58.683434162965867</v>
      </c>
      <c r="X1300">
        <v>4277.4441120843139</v>
      </c>
      <c r="Y1300">
        <v>4295.0486097187659</v>
      </c>
      <c r="Z1300">
        <v>4124.732135141342</v>
      </c>
      <c r="AA1300">
        <v>4374.9438566719527</v>
      </c>
      <c r="AB1300">
        <v>683.56399433169315</v>
      </c>
      <c r="AC1300">
        <v>679.262425478105</v>
      </c>
      <c r="AD1300">
        <v>589.7368882328592</v>
      </c>
      <c r="AE1300">
        <v>800.72045680949736</v>
      </c>
      <c r="AF1300">
        <v>60.483827591488669</v>
      </c>
      <c r="AG1300">
        <v>60.187417903219419</v>
      </c>
      <c r="AH1300">
        <v>59.114155813754167</v>
      </c>
      <c r="AI1300">
        <v>62.740571435446498</v>
      </c>
      <c r="AJ1300">
        <v>0.51532187126823603</v>
      </c>
      <c r="AK1300">
        <v>0.51532184299207118</v>
      </c>
      <c r="AL1300">
        <v>0.51531788173867143</v>
      </c>
      <c r="AM1300">
        <v>0.51532587735813096</v>
      </c>
      <c r="AN1300">
        <v>0.95843745720744711</v>
      </c>
      <c r="AO1300">
        <v>0.95843745720744677</v>
      </c>
      <c r="AP1300">
        <v>0.95843745720744677</v>
      </c>
      <c r="AQ1300">
        <v>0.95843745720744677</v>
      </c>
      <c r="AR1300">
        <v>14.06244995791851</v>
      </c>
      <c r="AS1300">
        <v>14.06244995791851</v>
      </c>
      <c r="AT1300">
        <v>14.06244995791851</v>
      </c>
      <c r="AU1300">
        <v>14.06244995791851</v>
      </c>
      <c r="AV1300" t="str">
        <f>VLOOKUP(Sheet1[[#This Row],[NPDES ID2]],Combined_Sheet__Major_Only___2[[NPDES ID2]:[ECHO BFR]],3,FALSE)</f>
        <v>NJ</v>
      </c>
      <c r="AW1300" t="s">
        <v>41</v>
      </c>
      <c r="AX1300" t="str">
        <f>VLOOKUP(Sheet1[[#This Row],[NPDES ID2]],Combined_Sheet__Major_Only___2[[NPDES ID2]:[ECHO BFR]],27,FALSE)</f>
        <v>methaneBioCaptureRecover</v>
      </c>
      <c r="AY1300" t="str">
        <f>VLOOKUP(Sheet1[[#This Row],[NPDES ID2]],Combined_Sheet__Major_Only___2[[NPDES ID2]:[ECHO BFR]],28,FALSE)</f>
        <v>highTempCompost</v>
      </c>
      <c r="AZ1300" t="str">
        <f>VLOOKUP(Sheet1[[#This Row],[NPDES ID2]],Combined_Sheet__Major_Only___2[[NPDES ID2]:[ECHO BFR]],29,FALSE)</f>
        <v>thickening</v>
      </c>
      <c r="BA1300">
        <f>VLOOKUP(Sheet1[[#This Row],[NPDES ID2]],Combined_Sheet__Major_Only___2[[NPDES ID2]:[ECHO BFR]],17,FALSE)</f>
        <v>39.962609999999998</v>
      </c>
      <c r="BB1300">
        <f>VLOOKUP(Sheet1[[#This Row],[NPDES ID2]],Combined_Sheet__Major_Only___2[[NPDES ID2]:[ECHO BFR]],18,FALSE)</f>
        <v>-74.987425000000002</v>
      </c>
      <c r="BC1300" t="str">
        <f>IF(ISNUMBER(SEARCH("aerobic",$AW1300)),"aerobic","")</f>
        <v>aerobic</v>
      </c>
      <c r="BD1300" t="str">
        <f>IF(ISNUMBER(SEARCH("anaer",$AW1300)),"anaer","")</f>
        <v/>
      </c>
      <c r="BE1300" t="str">
        <f>IF(ISNUMBER(SEARCH("thickening",$AZ1300)),"thickening","")</f>
        <v>thickening</v>
      </c>
      <c r="BF1300" s="2" t="str">
        <f>IF(ISNUMBER(SEARCH("airDry",$AW1300)),"airDry","")</f>
        <v/>
      </c>
      <c r="BG1300" s="2" t="str">
        <f>IF(ISNUMBER(SEARCH("heatDry",$AY1300)),"heatDry","")</f>
        <v/>
      </c>
      <c r="BH1300" s="2" t="str">
        <f>IF(AND(ISNUMBER(SEARCH("aerobic",$AW1300)),ISNUMBER(SEARCH("anaer",$AW1300))),"Combined Aer and Anaer.","")</f>
        <v/>
      </c>
    </row>
    <row r="1301" spans="1:60" x14ac:dyDescent="0.3">
      <c r="A1301" s="4">
        <v>1299</v>
      </c>
      <c r="B1301" t="s">
        <v>6185</v>
      </c>
      <c r="C1301">
        <v>180.49</v>
      </c>
      <c r="D1301">
        <v>678.01307451603077</v>
      </c>
      <c r="E1301">
        <v>680.98370944828264</v>
      </c>
      <c r="F1301">
        <v>496.2314963534597</v>
      </c>
      <c r="G1301">
        <v>865.13972695790414</v>
      </c>
      <c r="H1301">
        <v>-77.064672727035287</v>
      </c>
      <c r="I1301">
        <v>-78.345998717166225</v>
      </c>
      <c r="J1301">
        <v>-91.211434541523133</v>
      </c>
      <c r="K1301">
        <v>-61.794139870877189</v>
      </c>
      <c r="L1301">
        <v>114.5774874481988</v>
      </c>
      <c r="M1301">
        <v>114.0554546517548</v>
      </c>
      <c r="N1301">
        <v>112.1642349044095</v>
      </c>
      <c r="O1301">
        <v>118.5536667937684</v>
      </c>
      <c r="P1301">
        <v>4.2612105371484086</v>
      </c>
      <c r="Q1301">
        <v>4.3059941633618557</v>
      </c>
      <c r="R1301">
        <v>3.4819219676009459</v>
      </c>
      <c r="S1301">
        <v>4.8825642949081924</v>
      </c>
      <c r="T1301">
        <v>81.428677663387077</v>
      </c>
      <c r="U1301">
        <v>81.428549159450966</v>
      </c>
      <c r="V1301">
        <v>81.373528822553524</v>
      </c>
      <c r="W1301">
        <v>81.483297186384334</v>
      </c>
      <c r="X1301">
        <v>5774.0653499922182</v>
      </c>
      <c r="Y1301">
        <v>5796.1814768647137</v>
      </c>
      <c r="Z1301">
        <v>5582.2430386325404</v>
      </c>
      <c r="AA1301">
        <v>5896.3805557728983</v>
      </c>
      <c r="AB1301">
        <v>1156.659683840875</v>
      </c>
      <c r="AC1301">
        <v>1143.740199078926</v>
      </c>
      <c r="AD1301">
        <v>962.54604091508577</v>
      </c>
      <c r="AE1301">
        <v>1408.4192726894751</v>
      </c>
      <c r="AF1301">
        <v>62.212406276390197</v>
      </c>
      <c r="AG1301">
        <v>61.928889593551439</v>
      </c>
      <c r="AH1301">
        <v>60.90244648302231</v>
      </c>
      <c r="AI1301">
        <v>64.370788407100662</v>
      </c>
      <c r="AJ1301">
        <v>0.53642545832809529</v>
      </c>
      <c r="AK1301">
        <v>0.5364254212344608</v>
      </c>
      <c r="AL1301">
        <v>0.53642022536147238</v>
      </c>
      <c r="AM1301">
        <v>0.53643071302877554</v>
      </c>
      <c r="AN1301">
        <v>0.96955949531113261</v>
      </c>
      <c r="AO1301">
        <v>0.96955949531113261</v>
      </c>
      <c r="AP1301">
        <v>0.96955949531113261</v>
      </c>
      <c r="AQ1301">
        <v>0.96955949531113261</v>
      </c>
      <c r="AR1301">
        <v>12.701390942790701</v>
      </c>
      <c r="AS1301">
        <v>12.701390942790701</v>
      </c>
      <c r="AT1301">
        <v>12.701390942790701</v>
      </c>
      <c r="AU1301">
        <v>12.701390942790701</v>
      </c>
      <c r="AV1301" t="str">
        <f>VLOOKUP(Sheet1[[#This Row],[NPDES ID2]],Combined_Sheet__Major_Only___2[[NPDES ID2]:[ECHO BFR]],3,FALSE)</f>
        <v>KS</v>
      </c>
      <c r="AW1301" t="s">
        <v>12182</v>
      </c>
      <c r="AX1301" t="str">
        <f>VLOOKUP(Sheet1[[#This Row],[NPDES ID2]],Combined_Sheet__Major_Only___2[[NPDES ID2]:[ECHO BFR]],27,FALSE)</f>
        <v>-</v>
      </c>
      <c r="AY1301" t="str">
        <f>VLOOKUP(Sheet1[[#This Row],[NPDES ID2]],Combined_Sheet__Major_Only___2[[NPDES ID2]:[ECHO BFR]],28,FALSE)</f>
        <v>-</v>
      </c>
      <c r="AZ1301" t="str">
        <f>VLOOKUP(Sheet1[[#This Row],[NPDES ID2]],Combined_Sheet__Major_Only___2[[NPDES ID2]:[ECHO BFR]],29,FALSE)</f>
        <v>thickening</v>
      </c>
      <c r="BA1301">
        <f>VLOOKUP(Sheet1[[#This Row],[NPDES ID2]],Combined_Sheet__Major_Only___2[[NPDES ID2]:[ECHO BFR]],17,FALSE)</f>
        <v>37.006500000000003</v>
      </c>
      <c r="BB1301">
        <f>VLOOKUP(Sheet1[[#This Row],[NPDES ID2]],Combined_Sheet__Major_Only___2[[NPDES ID2]:[ECHO BFR]],18,FALSE)</f>
        <v>-95.609700000000004</v>
      </c>
      <c r="BC1301" t="str">
        <f>IF(ISNUMBER(SEARCH("aerobic",$AW1301)),"aerobic","")</f>
        <v>aerobic</v>
      </c>
      <c r="BD1301" t="str">
        <f>IF(ISNUMBER(SEARCH("anaer",$AW1301)),"anaer","")</f>
        <v>anaer</v>
      </c>
      <c r="BE1301" t="str">
        <f>IF(ISNUMBER(SEARCH("thickening",$AZ1301)),"thickening","")</f>
        <v>thickening</v>
      </c>
      <c r="BF1301" s="3" t="str">
        <f>IF(ISNUMBER(SEARCH("airDry",$AW1301)),"airDry","")</f>
        <v/>
      </c>
      <c r="BG1301" s="3" t="str">
        <f>IF(ISNUMBER(SEARCH("heatDry",$AY1301)),"heatDry","")</f>
        <v/>
      </c>
      <c r="BH1301" s="3" t="str">
        <f>IF(AND(ISNUMBER(SEARCH("aerobic",$AW1301)),ISNUMBER(SEARCH("anaer",$AW1301))),"Combined Aer and Anaer.","")</f>
        <v>Combined Aer and Anaer.</v>
      </c>
    </row>
    <row r="1302" spans="1:60" x14ac:dyDescent="0.3">
      <c r="A1302" s="4">
        <v>1300</v>
      </c>
      <c r="B1302" t="s">
        <v>6189</v>
      </c>
      <c r="C1302">
        <v>179.93</v>
      </c>
      <c r="D1302">
        <v>887.60116627573052</v>
      </c>
      <c r="E1302">
        <v>895.62955694930201</v>
      </c>
      <c r="F1302">
        <v>649.01712204524711</v>
      </c>
      <c r="G1302">
        <v>1149.158064812561</v>
      </c>
      <c r="H1302">
        <v>-78.121226849286018</v>
      </c>
      <c r="I1302">
        <v>-77.547592649879306</v>
      </c>
      <c r="J1302">
        <v>-90.111741709762953</v>
      </c>
      <c r="K1302">
        <v>-66.778493292408811</v>
      </c>
      <c r="L1302">
        <v>87.540352848607995</v>
      </c>
      <c r="M1302">
        <v>86.821359839522472</v>
      </c>
      <c r="N1302">
        <v>84.216267543649352</v>
      </c>
      <c r="O1302">
        <v>93.017352052613745</v>
      </c>
      <c r="P1302">
        <v>4.2920976038358427</v>
      </c>
      <c r="Q1302">
        <v>4.2741103287543574</v>
      </c>
      <c r="R1302">
        <v>3.7053275376027961</v>
      </c>
      <c r="S1302">
        <v>4.8713395767491194</v>
      </c>
      <c r="T1302">
        <v>265.22638901142932</v>
      </c>
      <c r="U1302">
        <v>265.22597685821921</v>
      </c>
      <c r="V1302">
        <v>265.04950904593301</v>
      </c>
      <c r="W1302">
        <v>265.40157128538402</v>
      </c>
      <c r="X1302">
        <v>24556.66545986633</v>
      </c>
      <c r="Y1302">
        <v>24723.72876968974</v>
      </c>
      <c r="Z1302">
        <v>23101.770821355411</v>
      </c>
      <c r="AA1302">
        <v>25499.77315340413</v>
      </c>
      <c r="AB1302">
        <v>5774.3472132073939</v>
      </c>
      <c r="AC1302">
        <v>5637.4696671880283</v>
      </c>
      <c r="AD1302">
        <v>4629.6785324668153</v>
      </c>
      <c r="AE1302">
        <v>7520.92725595497</v>
      </c>
      <c r="AF1302">
        <v>47.680655937802094</v>
      </c>
      <c r="AG1302">
        <v>47.288918755406037</v>
      </c>
      <c r="AH1302">
        <v>45.870791299590422</v>
      </c>
      <c r="AI1302">
        <v>50.662735993266892</v>
      </c>
      <c r="AJ1302">
        <v>0.35949404528345191</v>
      </c>
      <c r="AK1302">
        <v>0.35949398569741498</v>
      </c>
      <c r="AL1302">
        <v>0.35948564608847899</v>
      </c>
      <c r="AM1302">
        <v>0.35950247949602809</v>
      </c>
      <c r="AN1302">
        <v>0.99036270075704447</v>
      </c>
      <c r="AO1302">
        <v>0.99036270075704413</v>
      </c>
      <c r="AP1302">
        <v>0.99036270075704413</v>
      </c>
      <c r="AQ1302">
        <v>0.99036270075704413</v>
      </c>
      <c r="AR1302">
        <v>8.9506739268183271</v>
      </c>
      <c r="AS1302">
        <v>8.9506739268183271</v>
      </c>
      <c r="AT1302">
        <v>8.9506739268183271</v>
      </c>
      <c r="AU1302">
        <v>8.9506739268183271</v>
      </c>
      <c r="AV1302" t="str">
        <f>VLOOKUP(Sheet1[[#This Row],[NPDES ID2]],Combined_Sheet__Major_Only___2[[NPDES ID2]:[ECHO BFR]],3,FALSE)</f>
        <v>TN</v>
      </c>
      <c r="AW1302" t="s">
        <v>38</v>
      </c>
      <c r="AX1302" t="str">
        <f>VLOOKUP(Sheet1[[#This Row],[NPDES ID2]],Combined_Sheet__Major_Only___2[[NPDES ID2]:[ECHO BFR]],27,FALSE)</f>
        <v/>
      </c>
      <c r="AY1302" t="str">
        <f>VLOOKUP(Sheet1[[#This Row],[NPDES ID2]],Combined_Sheet__Major_Only___2[[NPDES ID2]:[ECHO BFR]],28,FALSE)</f>
        <v/>
      </c>
      <c r="AZ1302" t="str">
        <f>VLOOKUP(Sheet1[[#This Row],[NPDES ID2]],Combined_Sheet__Major_Only___2[[NPDES ID2]:[ECHO BFR]],29,FALSE)</f>
        <v/>
      </c>
      <c r="BA1302">
        <f>VLOOKUP(Sheet1[[#This Row],[NPDES ID2]],Combined_Sheet__Major_Only___2[[NPDES ID2]:[ECHO BFR]],17,FALSE)</f>
        <v>35.241667</v>
      </c>
      <c r="BB1302">
        <f>VLOOKUP(Sheet1[[#This Row],[NPDES ID2]],Combined_Sheet__Major_Only___2[[NPDES ID2]:[ECHO BFR]],18,FALSE)</f>
        <v>-87.353055999999995</v>
      </c>
      <c r="BC1302" t="str">
        <f>IF(ISNUMBER(SEARCH("aerobic",$AW1302)),"aerobic","")</f>
        <v/>
      </c>
      <c r="BD1302" t="str">
        <f>IF(ISNUMBER(SEARCH("anaer",$AW1302)),"anaer","")</f>
        <v/>
      </c>
      <c r="BE1302" t="str">
        <f>IF(ISNUMBER(SEARCH("thickening",$AZ1302)),"thickening","")</f>
        <v/>
      </c>
      <c r="BF1302" s="2" t="str">
        <f>IF(ISNUMBER(SEARCH("airDry",$AW1302)),"airDry","")</f>
        <v/>
      </c>
      <c r="BG1302" s="2" t="str">
        <f>IF(ISNUMBER(SEARCH("heatDry",$AY1302)),"heatDry","")</f>
        <v/>
      </c>
      <c r="BH1302" s="2" t="str">
        <f>IF(AND(ISNUMBER(SEARCH("aerobic",$AW1302)),ISNUMBER(SEARCH("anaer",$AW1302))),"Combined Aer and Anaer.","")</f>
        <v/>
      </c>
    </row>
    <row r="1303" spans="1:60" x14ac:dyDescent="0.3">
      <c r="A1303" s="4">
        <v>1301</v>
      </c>
      <c r="B1303" t="s">
        <v>6193</v>
      </c>
      <c r="C1303">
        <v>179.5</v>
      </c>
      <c r="D1303">
        <v>833.56019946444712</v>
      </c>
      <c r="E1303">
        <v>842.77516201357093</v>
      </c>
      <c r="F1303">
        <v>609.54216013820826</v>
      </c>
      <c r="G1303">
        <v>1075.037414870618</v>
      </c>
      <c r="H1303">
        <v>-77.950286776031561</v>
      </c>
      <c r="I1303">
        <v>-77.885229964648147</v>
      </c>
      <c r="J1303">
        <v>-90.607554027942967</v>
      </c>
      <c r="K1303">
        <v>-65.297709481136437</v>
      </c>
      <c r="L1303">
        <v>93.154643099265684</v>
      </c>
      <c r="M1303">
        <v>92.4805476386924</v>
      </c>
      <c r="N1303">
        <v>90.038464028803432</v>
      </c>
      <c r="O1303">
        <v>98.288988586128156</v>
      </c>
      <c r="P1303">
        <v>4.2734093726689233</v>
      </c>
      <c r="Q1303">
        <v>4.2544674207200117</v>
      </c>
      <c r="R1303">
        <v>3.6305081453016208</v>
      </c>
      <c r="S1303">
        <v>4.8579259683324461</v>
      </c>
      <c r="T1303">
        <v>98.777941820440503</v>
      </c>
      <c r="U1303">
        <v>98.777786541926247</v>
      </c>
      <c r="V1303">
        <v>98.711302382567283</v>
      </c>
      <c r="W1303">
        <v>98.84394165388079</v>
      </c>
      <c r="X1303">
        <v>8571.9264995331068</v>
      </c>
      <c r="Y1303">
        <v>8623.667816552741</v>
      </c>
      <c r="Z1303">
        <v>8122.9109144542836</v>
      </c>
      <c r="AA1303">
        <v>8861.52231692237</v>
      </c>
      <c r="AB1303">
        <v>1938.9709460070869</v>
      </c>
      <c r="AC1303">
        <v>1899.930885913024</v>
      </c>
      <c r="AD1303">
        <v>1571.877363173583</v>
      </c>
      <c r="AE1303">
        <v>2493.3667075118929</v>
      </c>
      <c r="AF1303">
        <v>50.859487885159147</v>
      </c>
      <c r="AG1303">
        <v>50.49138590227755</v>
      </c>
      <c r="AH1303">
        <v>49.158518587706482</v>
      </c>
      <c r="AI1303">
        <v>53.662092160551282</v>
      </c>
      <c r="AJ1303">
        <v>0.39809068107113399</v>
      </c>
      <c r="AK1303">
        <v>0.39809064731078952</v>
      </c>
      <c r="AL1303">
        <v>0.39808591897912549</v>
      </c>
      <c r="AM1303">
        <v>0.39809546295377179</v>
      </c>
      <c r="AN1303">
        <v>0.97471211789045853</v>
      </c>
      <c r="AO1303">
        <v>0.9747121178904582</v>
      </c>
      <c r="AP1303">
        <v>0.9747121178904582</v>
      </c>
      <c r="AQ1303">
        <v>0.9747121178904582</v>
      </c>
      <c r="AR1303">
        <v>9.7368208301891155</v>
      </c>
      <c r="AS1303">
        <v>9.7368208301891155</v>
      </c>
      <c r="AT1303">
        <v>9.7368208301891155</v>
      </c>
      <c r="AU1303">
        <v>9.7368208301891155</v>
      </c>
      <c r="AV1303" t="str">
        <f>VLOOKUP(Sheet1[[#This Row],[NPDES ID2]],Combined_Sheet__Major_Only___2[[NPDES ID2]:[ECHO BFR]],3,FALSE)</f>
        <v>MO</v>
      </c>
      <c r="AW1303" t="s">
        <v>87</v>
      </c>
      <c r="AX1303" t="str">
        <f>VLOOKUP(Sheet1[[#This Row],[NPDES ID2]],Combined_Sheet__Major_Only___2[[NPDES ID2]:[ECHO BFR]],27,FALSE)</f>
        <v>-</v>
      </c>
      <c r="AY1303" t="str">
        <f>VLOOKUP(Sheet1[[#This Row],[NPDES ID2]],Combined_Sheet__Major_Only___2[[NPDES ID2]:[ECHO BFR]],28,FALSE)</f>
        <v>-</v>
      </c>
      <c r="AZ1303" t="str">
        <f>VLOOKUP(Sheet1[[#This Row],[NPDES ID2]],Combined_Sheet__Major_Only___2[[NPDES ID2]:[ECHO BFR]],29,FALSE)</f>
        <v>thickening</v>
      </c>
      <c r="BA1303">
        <f>VLOOKUP(Sheet1[[#This Row],[NPDES ID2]],Combined_Sheet__Major_Only___2[[NPDES ID2]:[ECHO BFR]],17,FALSE)</f>
        <v>37.725296</v>
      </c>
      <c r="BB1303">
        <f>VLOOKUP(Sheet1[[#This Row],[NPDES ID2]],Combined_Sheet__Major_Only___2[[NPDES ID2]:[ECHO BFR]],18,FALSE)</f>
        <v>-89.821511000000001</v>
      </c>
      <c r="BC1303" t="str">
        <f>IF(ISNUMBER(SEARCH("aerobic",$AW1303)),"aerobic","")</f>
        <v/>
      </c>
      <c r="BD1303" t="str">
        <f>IF(ISNUMBER(SEARCH("anaer",$AW1303)),"anaer","")</f>
        <v/>
      </c>
      <c r="BE1303" t="str">
        <f>IF(ISNUMBER(SEARCH("thickening",$AZ1303)),"thickening","")</f>
        <v>thickening</v>
      </c>
      <c r="BF1303" s="3" t="str">
        <f>IF(ISNUMBER(SEARCH("airDry",$AW1303)),"airDry","")</f>
        <v/>
      </c>
      <c r="BG1303" s="3" t="str">
        <f>IF(ISNUMBER(SEARCH("heatDry",$AY1303)),"heatDry","")</f>
        <v/>
      </c>
      <c r="BH1303" s="3" t="str">
        <f>IF(AND(ISNUMBER(SEARCH("aerobic",$AW1303)),ISNUMBER(SEARCH("anaer",$AW1303))),"Combined Aer and Anaer.","")</f>
        <v/>
      </c>
    </row>
    <row r="1304" spans="1:60" x14ac:dyDescent="0.3">
      <c r="A1304" s="4">
        <v>1302</v>
      </c>
      <c r="B1304" t="s">
        <v>6198</v>
      </c>
      <c r="C1304">
        <v>178.8</v>
      </c>
      <c r="D1304">
        <v>655.23354726208186</v>
      </c>
      <c r="E1304">
        <v>657.00914442832322</v>
      </c>
      <c r="F1304">
        <v>479.27656744042861</v>
      </c>
      <c r="G1304">
        <v>834.45703291543259</v>
      </c>
      <c r="H1304">
        <v>-76.850445157371894</v>
      </c>
      <c r="I1304">
        <v>-78.081559269832368</v>
      </c>
      <c r="J1304">
        <v>-91.034326399253032</v>
      </c>
      <c r="K1304">
        <v>-60.65048812112871</v>
      </c>
      <c r="L1304">
        <v>118.3585659072601</v>
      </c>
      <c r="M1304">
        <v>117.8776699869785</v>
      </c>
      <c r="N1304">
        <v>116.1355519896877</v>
      </c>
      <c r="O1304">
        <v>122.0212804127566</v>
      </c>
      <c r="P1304">
        <v>4.2122248094830939</v>
      </c>
      <c r="Q1304">
        <v>4.2643095034350953</v>
      </c>
      <c r="R1304">
        <v>3.415984896996521</v>
      </c>
      <c r="S1304">
        <v>4.8315313990038193</v>
      </c>
      <c r="T1304">
        <v>44.645120759127991</v>
      </c>
      <c r="U1304">
        <v>44.645049022107727</v>
      </c>
      <c r="V1304">
        <v>44.614334048367851</v>
      </c>
      <c r="W1304">
        <v>44.675611979450288</v>
      </c>
      <c r="X1304">
        <v>3035.7369856991691</v>
      </c>
      <c r="Y1304">
        <v>3046.0728559838599</v>
      </c>
      <c r="Z1304">
        <v>2945.8067023849048</v>
      </c>
      <c r="AA1304">
        <v>3093.0289919179399</v>
      </c>
      <c r="AB1304">
        <v>592.24325180915559</v>
      </c>
      <c r="AC1304">
        <v>586.12578928518451</v>
      </c>
      <c r="AD1304">
        <v>495.6471912988917</v>
      </c>
      <c r="AE1304">
        <v>717.8069789960349</v>
      </c>
      <c r="AF1304">
        <v>64.872653192926933</v>
      </c>
      <c r="AG1304">
        <v>64.609022730710365</v>
      </c>
      <c r="AH1304">
        <v>63.654488646130453</v>
      </c>
      <c r="AI1304">
        <v>66.879772267388049</v>
      </c>
      <c r="AJ1304">
        <v>0.56892736285723755</v>
      </c>
      <c r="AK1304">
        <v>0.56892733480741231</v>
      </c>
      <c r="AL1304">
        <v>0.56892340507531558</v>
      </c>
      <c r="AM1304">
        <v>0.56893133706408361</v>
      </c>
      <c r="AN1304">
        <v>0.94640711258249444</v>
      </c>
      <c r="AO1304">
        <v>0.94640711258249444</v>
      </c>
      <c r="AP1304">
        <v>0.94640711258249444</v>
      </c>
      <c r="AQ1304">
        <v>0.94640711258249444</v>
      </c>
      <c r="AR1304">
        <v>13.43843692275879</v>
      </c>
      <c r="AS1304">
        <v>13.43843692275879</v>
      </c>
      <c r="AT1304">
        <v>13.43843692275879</v>
      </c>
      <c r="AU1304">
        <v>13.43843692275879</v>
      </c>
      <c r="AV1304" t="str">
        <f>VLOOKUP(Sheet1[[#This Row],[NPDES ID2]],Combined_Sheet__Major_Only___2[[NPDES ID2]:[ECHO BFR]],3,FALSE)</f>
        <v>MO</v>
      </c>
      <c r="AW1304" t="s">
        <v>41</v>
      </c>
      <c r="AX1304" t="str">
        <f>VLOOKUP(Sheet1[[#This Row],[NPDES ID2]],Combined_Sheet__Major_Only___2[[NPDES ID2]:[ECHO BFR]],27,FALSE)</f>
        <v>-</v>
      </c>
      <c r="AY1304" t="str">
        <f>VLOOKUP(Sheet1[[#This Row],[NPDES ID2]],Combined_Sheet__Major_Only___2[[NPDES ID2]:[ECHO BFR]],28,FALSE)</f>
        <v>-</v>
      </c>
      <c r="AZ1304" t="str">
        <f>VLOOKUP(Sheet1[[#This Row],[NPDES ID2]],Combined_Sheet__Major_Only___2[[NPDES ID2]:[ECHO BFR]],29,FALSE)</f>
        <v>thickening, preliminaryOps</v>
      </c>
      <c r="BA1304">
        <f>VLOOKUP(Sheet1[[#This Row],[NPDES ID2]],Combined_Sheet__Major_Only___2[[NPDES ID2]:[ECHO BFR]],17,FALSE)</f>
        <v>39.786459999999998</v>
      </c>
      <c r="BB1304">
        <f>VLOOKUP(Sheet1[[#This Row],[NPDES ID2]],Combined_Sheet__Major_Only___2[[NPDES ID2]:[ECHO BFR]],18,FALSE)</f>
        <v>-93.075419999999994</v>
      </c>
      <c r="BC1304" t="str">
        <f>IF(ISNUMBER(SEARCH("aerobic",$AW1304)),"aerobic","")</f>
        <v>aerobic</v>
      </c>
      <c r="BD1304" t="str">
        <f>IF(ISNUMBER(SEARCH("anaer",$AW1304)),"anaer","")</f>
        <v/>
      </c>
      <c r="BE1304" t="str">
        <f>IF(ISNUMBER(SEARCH("thickening",$AZ1304)),"thickening","")</f>
        <v>thickening</v>
      </c>
      <c r="BF1304" s="2" t="str">
        <f>IF(ISNUMBER(SEARCH("airDry",$AW1304)),"airDry","")</f>
        <v/>
      </c>
      <c r="BG1304" s="2" t="str">
        <f>IF(ISNUMBER(SEARCH("heatDry",$AY1304)),"heatDry","")</f>
        <v/>
      </c>
      <c r="BH1304" s="2" t="str">
        <f>IF(AND(ISNUMBER(SEARCH("aerobic",$AW1304)),ISNUMBER(SEARCH("anaer",$AW1304))),"Combined Aer and Anaer.","")</f>
        <v/>
      </c>
    </row>
    <row r="1305" spans="1:60" x14ac:dyDescent="0.3">
      <c r="A1305" s="4">
        <v>1303</v>
      </c>
      <c r="B1305" t="s">
        <v>6202</v>
      </c>
      <c r="C1305">
        <v>178</v>
      </c>
      <c r="D1305">
        <v>654.98093299380571</v>
      </c>
      <c r="E1305">
        <v>656.65779922180855</v>
      </c>
      <c r="F1305">
        <v>478.94537412155529</v>
      </c>
      <c r="G1305">
        <v>833.9929196468828</v>
      </c>
      <c r="H1305">
        <v>-76.808396282413298</v>
      </c>
      <c r="I1305">
        <v>-78.071981023583533</v>
      </c>
      <c r="J1305">
        <v>-90.952137731068603</v>
      </c>
      <c r="K1305">
        <v>-60.49189425509045</v>
      </c>
      <c r="L1305">
        <v>118.31170764145099</v>
      </c>
      <c r="M1305">
        <v>117.8365947797934</v>
      </c>
      <c r="N1305">
        <v>116.1152679059893</v>
      </c>
      <c r="O1305">
        <v>121.9306804076619</v>
      </c>
      <c r="P1305">
        <v>4.1924384288852403</v>
      </c>
      <c r="Q1305">
        <v>4.2451907611519086</v>
      </c>
      <c r="R1305">
        <v>3.3959232105692569</v>
      </c>
      <c r="S1305">
        <v>4.8131111504622952</v>
      </c>
      <c r="T1305">
        <v>122.70524614062531</v>
      </c>
      <c r="U1305">
        <v>122.7050539358487</v>
      </c>
      <c r="V1305">
        <v>122.6227594016966</v>
      </c>
      <c r="W1305">
        <v>122.7869411729376</v>
      </c>
      <c r="X1305">
        <v>8309.5061325674524</v>
      </c>
      <c r="Y1305">
        <v>8337.5307650226969</v>
      </c>
      <c r="Z1305">
        <v>8066.0563907002033</v>
      </c>
      <c r="AA1305">
        <v>8464.5090210471062</v>
      </c>
      <c r="AB1305">
        <v>1396.1634619292049</v>
      </c>
      <c r="AC1305">
        <v>1386.2102391876199</v>
      </c>
      <c r="AD1305">
        <v>1197.329417875673</v>
      </c>
      <c r="AE1305">
        <v>1647.2468526470279</v>
      </c>
      <c r="AF1305">
        <v>65.138757816105169</v>
      </c>
      <c r="AG1305">
        <v>64.877091537708282</v>
      </c>
      <c r="AH1305">
        <v>63.929927420150179</v>
      </c>
      <c r="AI1305">
        <v>67.130541211112657</v>
      </c>
      <c r="AJ1305">
        <v>0.57218004017461399</v>
      </c>
      <c r="AK1305">
        <v>0.5721799931295305</v>
      </c>
      <c r="AL1305">
        <v>0.57217340404779449</v>
      </c>
      <c r="AM1305">
        <v>0.57218670387748649</v>
      </c>
      <c r="AN1305">
        <v>0.97949820933579868</v>
      </c>
      <c r="AO1305">
        <v>0.9794982093357989</v>
      </c>
      <c r="AP1305">
        <v>0.9794982093357989</v>
      </c>
      <c r="AQ1305">
        <v>0.9794982093357989</v>
      </c>
      <c r="AR1305">
        <v>14.698059435350739</v>
      </c>
      <c r="AS1305">
        <v>14.698059435350739</v>
      </c>
      <c r="AT1305">
        <v>14.698059435350739</v>
      </c>
      <c r="AU1305">
        <v>14.698059435350739</v>
      </c>
      <c r="AV1305" t="str">
        <f>VLOOKUP(Sheet1[[#This Row],[NPDES ID2]],Combined_Sheet__Major_Only___2[[NPDES ID2]:[ECHO BFR]],3,FALSE)</f>
        <v>TX</v>
      </c>
      <c r="AW1305" t="s">
        <v>41</v>
      </c>
      <c r="AX1305" t="str">
        <f>VLOOKUP(Sheet1[[#This Row],[NPDES ID2]],Combined_Sheet__Major_Only___2[[NPDES ID2]:[ECHO BFR]],27,FALSE)</f>
        <v>tempSludgeStore</v>
      </c>
      <c r="AY1305" t="str">
        <f>VLOOKUP(Sheet1[[#This Row],[NPDES ID2]],Combined_Sheet__Major_Only___2[[NPDES ID2]:[ECHO BFR]],28,FALSE)</f>
        <v>-</v>
      </c>
      <c r="AZ1305" t="str">
        <f>VLOOKUP(Sheet1[[#This Row],[NPDES ID2]],Combined_Sheet__Major_Only___2[[NPDES ID2]:[ECHO BFR]],29,FALSE)</f>
        <v>thickening</v>
      </c>
      <c r="BA1305">
        <f>VLOOKUP(Sheet1[[#This Row],[NPDES ID2]],Combined_Sheet__Major_Only___2[[NPDES ID2]:[ECHO BFR]],17,FALSE)</f>
        <v>30.756679999999999</v>
      </c>
      <c r="BB1305">
        <f>VLOOKUP(Sheet1[[#This Row],[NPDES ID2]],Combined_Sheet__Major_Only___2[[NPDES ID2]:[ECHO BFR]],18,FALSE)</f>
        <v>-98.226569999999995</v>
      </c>
      <c r="BC1305" t="str">
        <f>IF(ISNUMBER(SEARCH("aerobic",$AW1305)),"aerobic","")</f>
        <v>aerobic</v>
      </c>
      <c r="BD1305" t="str">
        <f>IF(ISNUMBER(SEARCH("anaer",$AW1305)),"anaer","")</f>
        <v/>
      </c>
      <c r="BE1305" t="str">
        <f>IF(ISNUMBER(SEARCH("thickening",$AZ1305)),"thickening","")</f>
        <v>thickening</v>
      </c>
      <c r="BF1305" s="3" t="str">
        <f>IF(ISNUMBER(SEARCH("airDry",$AW1305)),"airDry","")</f>
        <v/>
      </c>
      <c r="BG1305" s="3" t="str">
        <f>IF(ISNUMBER(SEARCH("heatDry",$AY1305)),"heatDry","")</f>
        <v/>
      </c>
      <c r="BH1305" s="3" t="str">
        <f>IF(AND(ISNUMBER(SEARCH("aerobic",$AW1305)),ISNUMBER(SEARCH("anaer",$AW1305))),"Combined Aer and Anaer.","")</f>
        <v/>
      </c>
    </row>
    <row r="1306" spans="1:60" x14ac:dyDescent="0.3">
      <c r="A1306" s="4">
        <v>1304</v>
      </c>
      <c r="B1306" t="s">
        <v>6207</v>
      </c>
      <c r="C1306">
        <v>178</v>
      </c>
      <c r="D1306">
        <v>721.62749583873892</v>
      </c>
      <c r="E1306">
        <v>726.03573327085053</v>
      </c>
      <c r="F1306">
        <v>527.59146660048634</v>
      </c>
      <c r="G1306">
        <v>923.14352541744722</v>
      </c>
      <c r="H1306">
        <v>-77.322446804207928</v>
      </c>
      <c r="I1306">
        <v>-78.356112394583761</v>
      </c>
      <c r="J1306">
        <v>-90.804989600939692</v>
      </c>
      <c r="K1306">
        <v>-62.631912786785563</v>
      </c>
      <c r="L1306">
        <v>107.40377428295351</v>
      </c>
      <c r="M1306">
        <v>106.8471968360393</v>
      </c>
      <c r="N1306">
        <v>104.83087289898521</v>
      </c>
      <c r="O1306">
        <v>111.6429863634314</v>
      </c>
      <c r="P1306">
        <v>4.2126081841742993</v>
      </c>
      <c r="Q1306">
        <v>4.2487272047239966</v>
      </c>
      <c r="R1306">
        <v>3.4797270235230271</v>
      </c>
      <c r="S1306">
        <v>4.8453482027801664</v>
      </c>
      <c r="T1306">
        <v>78.116862684864174</v>
      </c>
      <c r="U1306">
        <v>78.116739291948804</v>
      </c>
      <c r="V1306">
        <v>78.063907293334509</v>
      </c>
      <c r="W1306">
        <v>78.169309811254621</v>
      </c>
      <c r="X1306">
        <v>5828.220670461159</v>
      </c>
      <c r="Y1306">
        <v>5853.5882714488471</v>
      </c>
      <c r="Z1306">
        <v>5608.2429681820549</v>
      </c>
      <c r="AA1306">
        <v>5968.7961205857973</v>
      </c>
      <c r="AB1306">
        <v>1014.058648026647</v>
      </c>
      <c r="AC1306">
        <v>1006.265830043056</v>
      </c>
      <c r="AD1306">
        <v>863.28399428532271</v>
      </c>
      <c r="AE1306">
        <v>1207.6951203535109</v>
      </c>
      <c r="AF1306">
        <v>59.13303244715329</v>
      </c>
      <c r="AG1306">
        <v>58.826538260510283</v>
      </c>
      <c r="AH1306">
        <v>57.716809121736382</v>
      </c>
      <c r="AI1306">
        <v>61.466485153380063</v>
      </c>
      <c r="AJ1306">
        <v>0.49883963338052439</v>
      </c>
      <c r="AK1306">
        <v>0.49883960061941979</v>
      </c>
      <c r="AL1306">
        <v>0.49883501148722698</v>
      </c>
      <c r="AM1306">
        <v>0.49884427446727092</v>
      </c>
      <c r="AN1306">
        <v>0.96832757623566279</v>
      </c>
      <c r="AO1306">
        <v>0.96832757623566279</v>
      </c>
      <c r="AP1306">
        <v>0.96832757623566279</v>
      </c>
      <c r="AQ1306">
        <v>0.96832757623566279</v>
      </c>
      <c r="AR1306">
        <v>13.071703314345211</v>
      </c>
      <c r="AS1306">
        <v>13.071703314345211</v>
      </c>
      <c r="AT1306">
        <v>13.071703314345211</v>
      </c>
      <c r="AU1306">
        <v>13.071703314345211</v>
      </c>
      <c r="AV1306" t="str">
        <f>VLOOKUP(Sheet1[[#This Row],[NPDES ID2]],Combined_Sheet__Major_Only___2[[NPDES ID2]:[ECHO BFR]],3,FALSE)</f>
        <v>PA</v>
      </c>
      <c r="AW1306" t="s">
        <v>41</v>
      </c>
      <c r="AX1306" t="str">
        <f>VLOOKUP(Sheet1[[#This Row],[NPDES ID2]],Combined_Sheet__Major_Only___2[[NPDES ID2]:[ECHO BFR]],27,FALSE)</f>
        <v>-</v>
      </c>
      <c r="AY1306" t="str">
        <f>VLOOKUP(Sheet1[[#This Row],[NPDES ID2]],Combined_Sheet__Major_Only___2[[NPDES ID2]:[ECHO BFR]],28,FALSE)</f>
        <v>-</v>
      </c>
      <c r="AZ1306" t="str">
        <f>VLOOKUP(Sheet1[[#This Row],[NPDES ID2]],Combined_Sheet__Major_Only___2[[NPDES ID2]:[ECHO BFR]],29,FALSE)</f>
        <v>thickening</v>
      </c>
      <c r="BA1306">
        <f>VLOOKUP(Sheet1[[#This Row],[NPDES ID2]],Combined_Sheet__Major_Only___2[[NPDES ID2]:[ECHO BFR]],17,FALSE)</f>
        <v>40.941401999999997</v>
      </c>
      <c r="BB1306">
        <f>VLOOKUP(Sheet1[[#This Row],[NPDES ID2]],Combined_Sheet__Major_Only___2[[NPDES ID2]:[ECHO BFR]],18,FALSE)</f>
        <v>-79.001564000000002</v>
      </c>
      <c r="BC1306" t="str">
        <f>IF(ISNUMBER(SEARCH("aerobic",$AW1306)),"aerobic","")</f>
        <v>aerobic</v>
      </c>
      <c r="BD1306" t="str">
        <f>IF(ISNUMBER(SEARCH("anaer",$AW1306)),"anaer","")</f>
        <v/>
      </c>
      <c r="BE1306" t="str">
        <f>IF(ISNUMBER(SEARCH("thickening",$AZ1306)),"thickening","")</f>
        <v>thickening</v>
      </c>
      <c r="BF1306" s="2" t="str">
        <f>IF(ISNUMBER(SEARCH("airDry",$AW1306)),"airDry","")</f>
        <v/>
      </c>
      <c r="BG1306" s="2" t="str">
        <f>IF(ISNUMBER(SEARCH("heatDry",$AY1306)),"heatDry","")</f>
        <v/>
      </c>
      <c r="BH1306" s="2" t="str">
        <f>IF(AND(ISNUMBER(SEARCH("aerobic",$AW1306)),ISNUMBER(SEARCH("anaer",$AW1306))),"Combined Aer and Anaer.","")</f>
        <v/>
      </c>
    </row>
    <row r="1307" spans="1:60" x14ac:dyDescent="0.3">
      <c r="A1307" s="4">
        <v>1305</v>
      </c>
      <c r="B1307" t="s">
        <v>6211</v>
      </c>
      <c r="C1307">
        <v>177.19</v>
      </c>
      <c r="D1307">
        <v>720.03738143075975</v>
      </c>
      <c r="E1307">
        <v>724.29287593883669</v>
      </c>
      <c r="F1307">
        <v>526.26903866150144</v>
      </c>
      <c r="G1307">
        <v>920.84882389023005</v>
      </c>
      <c r="H1307">
        <v>-77.299027234713819</v>
      </c>
      <c r="I1307">
        <v>-78.347425270712165</v>
      </c>
      <c r="J1307">
        <v>-90.867102621457164</v>
      </c>
      <c r="K1307">
        <v>-62.543700588780041</v>
      </c>
      <c r="L1307">
        <v>107.5551456080639</v>
      </c>
      <c r="M1307">
        <v>107.00586957273789</v>
      </c>
      <c r="N1307">
        <v>105.0160375566437</v>
      </c>
      <c r="O1307">
        <v>111.7386673294113</v>
      </c>
      <c r="P1307">
        <v>4.1922982320668822</v>
      </c>
      <c r="Q1307">
        <v>4.2265382958903128</v>
      </c>
      <c r="R1307">
        <v>3.456114653915912</v>
      </c>
      <c r="S1307">
        <v>4.8190346911147168</v>
      </c>
      <c r="T1307">
        <v>60.32110505142078</v>
      </c>
      <c r="U1307">
        <v>60.32100912214301</v>
      </c>
      <c r="V1307">
        <v>60.279935974176837</v>
      </c>
      <c r="W1307">
        <v>60.3618789884123</v>
      </c>
      <c r="X1307">
        <v>4473.6595296037067</v>
      </c>
      <c r="Y1307">
        <v>4492.8430559850594</v>
      </c>
      <c r="Z1307">
        <v>4307.2530293494838</v>
      </c>
      <c r="AA1307">
        <v>4579.9811174043671</v>
      </c>
      <c r="AB1307">
        <v>760.18617492935107</v>
      </c>
      <c r="AC1307">
        <v>754.66062553414167</v>
      </c>
      <c r="AD1307">
        <v>649.63198368750204</v>
      </c>
      <c r="AE1307">
        <v>901.05679375790828</v>
      </c>
      <c r="AF1307">
        <v>59.486984697855732</v>
      </c>
      <c r="AG1307">
        <v>59.183136668704279</v>
      </c>
      <c r="AH1307">
        <v>58.082933359381258</v>
      </c>
      <c r="AI1307">
        <v>61.800372775232091</v>
      </c>
      <c r="AJ1307">
        <v>0.50315771496562856</v>
      </c>
      <c r="AK1307">
        <v>0.50315768657788973</v>
      </c>
      <c r="AL1307">
        <v>0.50315370974649942</v>
      </c>
      <c r="AM1307">
        <v>0.50316173681123466</v>
      </c>
      <c r="AN1307">
        <v>0.95952609271207434</v>
      </c>
      <c r="AO1307">
        <v>0.95952609271207434</v>
      </c>
      <c r="AP1307">
        <v>0.95952609271207434</v>
      </c>
      <c r="AQ1307">
        <v>0.95952609271207434</v>
      </c>
      <c r="AR1307">
        <v>13.333337131955121</v>
      </c>
      <c r="AS1307">
        <v>13.333337131955121</v>
      </c>
      <c r="AT1307">
        <v>13.333337131955121</v>
      </c>
      <c r="AU1307">
        <v>13.333337131955121</v>
      </c>
      <c r="AV1307" t="str">
        <f>VLOOKUP(Sheet1[[#This Row],[NPDES ID2]],Combined_Sheet__Major_Only___2[[NPDES ID2]:[ECHO BFR]],3,FALSE)</f>
        <v>TX</v>
      </c>
      <c r="AW1307" t="s">
        <v>41</v>
      </c>
      <c r="AX1307" t="str">
        <f>VLOOKUP(Sheet1[[#This Row],[NPDES ID2]],Combined_Sheet__Major_Only___2[[NPDES ID2]:[ECHO BFR]],27,FALSE)</f>
        <v>-</v>
      </c>
      <c r="AY1307" t="str">
        <f>VLOOKUP(Sheet1[[#This Row],[NPDES ID2]],Combined_Sheet__Major_Only___2[[NPDES ID2]:[ECHO BFR]],28,FALSE)</f>
        <v>-</v>
      </c>
      <c r="AZ1307" t="str">
        <f>VLOOKUP(Sheet1[[#This Row],[NPDES ID2]],Combined_Sheet__Major_Only___2[[NPDES ID2]:[ECHO BFR]],29,FALSE)</f>
        <v>thickening</v>
      </c>
      <c r="BA1307">
        <f>VLOOKUP(Sheet1[[#This Row],[NPDES ID2]],Combined_Sheet__Major_Only___2[[NPDES ID2]:[ECHO BFR]],17,FALSE)</f>
        <v>30.071361</v>
      </c>
      <c r="BB1307">
        <f>VLOOKUP(Sheet1[[#This Row],[NPDES ID2]],Combined_Sheet__Major_Only___2[[NPDES ID2]:[ECHO BFR]],18,FALSE)</f>
        <v>-95.471722</v>
      </c>
      <c r="BC1307" t="str">
        <f>IF(ISNUMBER(SEARCH("aerobic",$AW1307)),"aerobic","")</f>
        <v>aerobic</v>
      </c>
      <c r="BD1307" t="str">
        <f>IF(ISNUMBER(SEARCH("anaer",$AW1307)),"anaer","")</f>
        <v/>
      </c>
      <c r="BE1307" t="str">
        <f>IF(ISNUMBER(SEARCH("thickening",$AZ1307)),"thickening","")</f>
        <v>thickening</v>
      </c>
      <c r="BF1307" s="3" t="str">
        <f>IF(ISNUMBER(SEARCH("airDry",$AW1307)),"airDry","")</f>
        <v/>
      </c>
      <c r="BG1307" s="3" t="str">
        <f>IF(ISNUMBER(SEARCH("heatDry",$AY1307)),"heatDry","")</f>
        <v/>
      </c>
      <c r="BH1307" s="3" t="str">
        <f>IF(AND(ISNUMBER(SEARCH("aerobic",$AW1307)),ISNUMBER(SEARCH("anaer",$AW1307))),"Combined Aer and Anaer.","")</f>
        <v/>
      </c>
    </row>
    <row r="1308" spans="1:60" x14ac:dyDescent="0.3">
      <c r="A1308" s="4">
        <v>1306</v>
      </c>
      <c r="B1308" t="s">
        <v>6214</v>
      </c>
      <c r="C1308">
        <v>176.83</v>
      </c>
      <c r="D1308">
        <v>685.37855978654761</v>
      </c>
      <c r="E1308">
        <v>688.24713570780557</v>
      </c>
      <c r="F1308">
        <v>500.91348680152538</v>
      </c>
      <c r="G1308">
        <v>874.35056530026827</v>
      </c>
      <c r="H1308">
        <v>-77.026689580261717</v>
      </c>
      <c r="I1308">
        <v>-78.321543714210208</v>
      </c>
      <c r="J1308">
        <v>-91.248373725539793</v>
      </c>
      <c r="K1308">
        <v>-61.622807947725228</v>
      </c>
      <c r="L1308">
        <v>112.9436360839946</v>
      </c>
      <c r="M1308">
        <v>112.4373461295402</v>
      </c>
      <c r="N1308">
        <v>110.6031076855573</v>
      </c>
      <c r="O1308">
        <v>116.800005954371</v>
      </c>
      <c r="P1308">
        <v>4.1735149059218353</v>
      </c>
      <c r="Q1308">
        <v>4.217469761892132</v>
      </c>
      <c r="R1308">
        <v>3.4065725072500759</v>
      </c>
      <c r="S1308">
        <v>4.7801739783347514</v>
      </c>
      <c r="T1308">
        <v>113.2218708948581</v>
      </c>
      <c r="U1308">
        <v>113.2216933254787</v>
      </c>
      <c r="V1308">
        <v>113.1456650934111</v>
      </c>
      <c r="W1308">
        <v>113.2973452740426</v>
      </c>
      <c r="X1308">
        <v>7979.4063417348116</v>
      </c>
      <c r="Y1308">
        <v>8009.4907201457372</v>
      </c>
      <c r="Z1308">
        <v>7718.534919995408</v>
      </c>
      <c r="AA1308">
        <v>8145.6964024716799</v>
      </c>
      <c r="AB1308">
        <v>1379.47651015972</v>
      </c>
      <c r="AC1308">
        <v>1368.6220393826061</v>
      </c>
      <c r="AD1308">
        <v>1176.9040780937239</v>
      </c>
      <c r="AE1308">
        <v>1634.750645878019</v>
      </c>
      <c r="AF1308">
        <v>62.594673016658533</v>
      </c>
      <c r="AG1308">
        <v>62.314003487326993</v>
      </c>
      <c r="AH1308">
        <v>61.297952084866402</v>
      </c>
      <c r="AI1308">
        <v>64.731256099198418</v>
      </c>
      <c r="AJ1308">
        <v>0.54109411073112756</v>
      </c>
      <c r="AK1308">
        <v>0.54109406777157198</v>
      </c>
      <c r="AL1308">
        <v>0.5410880507590522</v>
      </c>
      <c r="AM1308">
        <v>0.54110019588226188</v>
      </c>
      <c r="AN1308">
        <v>0.9778355856771036</v>
      </c>
      <c r="AO1308">
        <v>0.9778355856771036</v>
      </c>
      <c r="AP1308">
        <v>0.9778355856771036</v>
      </c>
      <c r="AQ1308">
        <v>0.9778355856771036</v>
      </c>
      <c r="AR1308">
        <v>13.889035185979621</v>
      </c>
      <c r="AS1308">
        <v>13.88903518597963</v>
      </c>
      <c r="AT1308">
        <v>13.88903518597963</v>
      </c>
      <c r="AU1308">
        <v>13.88903518597963</v>
      </c>
      <c r="AV1308" t="str">
        <f>VLOOKUP(Sheet1[[#This Row],[NPDES ID2]],Combined_Sheet__Major_Only___2[[NPDES ID2]:[ECHO BFR]],3,FALSE)</f>
        <v>TX</v>
      </c>
      <c r="AW1308" t="s">
        <v>41</v>
      </c>
      <c r="AX1308" t="str">
        <f>VLOOKUP(Sheet1[[#This Row],[NPDES ID2]],Combined_Sheet__Major_Only___2[[NPDES ID2]:[ECHO BFR]],27,FALSE)</f>
        <v>-</v>
      </c>
      <c r="AY1308" t="str">
        <f>VLOOKUP(Sheet1[[#This Row],[NPDES ID2]],Combined_Sheet__Major_Only___2[[NPDES ID2]:[ECHO BFR]],28,FALSE)</f>
        <v>-</v>
      </c>
      <c r="AZ1308" t="str">
        <f>VLOOKUP(Sheet1[[#This Row],[NPDES ID2]],Combined_Sheet__Major_Only___2[[NPDES ID2]:[ECHO BFR]],29,FALSE)</f>
        <v>thickening</v>
      </c>
      <c r="BA1308">
        <f>VLOOKUP(Sheet1[[#This Row],[NPDES ID2]],Combined_Sheet__Major_Only___2[[NPDES ID2]:[ECHO BFR]],17,FALSE)</f>
        <v>29.918009999999999</v>
      </c>
      <c r="BB1308">
        <f>VLOOKUP(Sheet1[[#This Row],[NPDES ID2]],Combined_Sheet__Major_Only___2[[NPDES ID2]:[ECHO BFR]],18,FALSE)</f>
        <v>-95.668499999999995</v>
      </c>
      <c r="BC1308" t="str">
        <f>IF(ISNUMBER(SEARCH("aerobic",$AW1308)),"aerobic","")</f>
        <v>aerobic</v>
      </c>
      <c r="BD1308" t="str">
        <f>IF(ISNUMBER(SEARCH("anaer",$AW1308)),"anaer","")</f>
        <v/>
      </c>
      <c r="BE1308" t="str">
        <f>IF(ISNUMBER(SEARCH("thickening",$AZ1308)),"thickening","")</f>
        <v>thickening</v>
      </c>
      <c r="BF1308" s="2" t="str">
        <f>IF(ISNUMBER(SEARCH("airDry",$AW1308)),"airDry","")</f>
        <v/>
      </c>
      <c r="BG1308" s="2" t="str">
        <f>IF(ISNUMBER(SEARCH("heatDry",$AY1308)),"heatDry","")</f>
        <v/>
      </c>
      <c r="BH1308" s="2" t="str">
        <f>IF(AND(ISNUMBER(SEARCH("aerobic",$AW1308)),ISNUMBER(SEARCH("anaer",$AW1308))),"Combined Aer and Anaer.","")</f>
        <v/>
      </c>
    </row>
    <row r="1309" spans="1:60" x14ac:dyDescent="0.3">
      <c r="A1309" s="4">
        <v>1307</v>
      </c>
      <c r="B1309" t="s">
        <v>6218</v>
      </c>
      <c r="C1309">
        <v>176.5</v>
      </c>
      <c r="D1309">
        <v>727.85019240059512</v>
      </c>
      <c r="E1309">
        <v>732.3080308158078</v>
      </c>
      <c r="F1309">
        <v>531.82795170859015</v>
      </c>
      <c r="G1309">
        <v>931.20701436288482</v>
      </c>
      <c r="H1309">
        <v>-77.33988262822507</v>
      </c>
      <c r="I1309">
        <v>-78.368587583862563</v>
      </c>
      <c r="J1309">
        <v>-90.809599144508965</v>
      </c>
      <c r="K1309">
        <v>-62.670273402403403</v>
      </c>
      <c r="L1309">
        <v>106.33120152246271</v>
      </c>
      <c r="M1309">
        <v>105.7780535119155</v>
      </c>
      <c r="N1309">
        <v>103.77423117955961</v>
      </c>
      <c r="O1309">
        <v>110.5441439059655</v>
      </c>
      <c r="P1309">
        <v>4.1774191934829066</v>
      </c>
      <c r="Q1309">
        <v>4.213655162707175</v>
      </c>
      <c r="R1309">
        <v>3.4524483367464689</v>
      </c>
      <c r="S1309">
        <v>4.8056572473480754</v>
      </c>
      <c r="T1309">
        <v>45.968923123240828</v>
      </c>
      <c r="U1309">
        <v>45.968849343237693</v>
      </c>
      <c r="V1309">
        <v>45.93725964448705</v>
      </c>
      <c r="W1309">
        <v>46.000282696349302</v>
      </c>
      <c r="X1309">
        <v>3435.1081591129059</v>
      </c>
      <c r="Y1309">
        <v>3450.0982980654471</v>
      </c>
      <c r="Z1309">
        <v>3304.9986487897618</v>
      </c>
      <c r="AA1309">
        <v>3518.2804166516748</v>
      </c>
      <c r="AB1309">
        <v>569.5437331880978</v>
      </c>
      <c r="AC1309">
        <v>565.68038232728009</v>
      </c>
      <c r="AD1309">
        <v>488.47738553340707</v>
      </c>
      <c r="AE1309">
        <v>672.7861641420767</v>
      </c>
      <c r="AF1309">
        <v>59.03988357544624</v>
      </c>
      <c r="AG1309">
        <v>58.732705312533987</v>
      </c>
      <c r="AH1309">
        <v>57.6203876082348</v>
      </c>
      <c r="AI1309">
        <v>61.378709537167268</v>
      </c>
      <c r="AJ1309">
        <v>0.49770334963124868</v>
      </c>
      <c r="AK1309">
        <v>0.49770332508876591</v>
      </c>
      <c r="AL1309">
        <v>0.49769988672954002</v>
      </c>
      <c r="AM1309">
        <v>0.49770682690411749</v>
      </c>
      <c r="AN1309">
        <v>0.94783499526218562</v>
      </c>
      <c r="AO1309">
        <v>0.9478349952621854</v>
      </c>
      <c r="AP1309">
        <v>0.9478349952621854</v>
      </c>
      <c r="AQ1309">
        <v>0.9478349952621854</v>
      </c>
      <c r="AR1309">
        <v>13.42686913588677</v>
      </c>
      <c r="AS1309">
        <v>13.42686913588677</v>
      </c>
      <c r="AT1309">
        <v>13.42686913588677</v>
      </c>
      <c r="AU1309">
        <v>13.42686913588677</v>
      </c>
      <c r="AV1309" t="str">
        <f>VLOOKUP(Sheet1[[#This Row],[NPDES ID2]],Combined_Sheet__Major_Only___2[[NPDES ID2]:[ECHO BFR]],3,FALSE)</f>
        <v>CT</v>
      </c>
      <c r="AW1309" t="s">
        <v>41</v>
      </c>
      <c r="AX1309" t="str">
        <f>VLOOKUP(Sheet1[[#This Row],[NPDES ID2]],Combined_Sheet__Major_Only___2[[NPDES ID2]:[ECHO BFR]],27,FALSE)</f>
        <v>-</v>
      </c>
      <c r="AY1309" t="str">
        <f>VLOOKUP(Sheet1[[#This Row],[NPDES ID2]],Combined_Sheet__Major_Only___2[[NPDES ID2]:[ECHO BFR]],28,FALSE)</f>
        <v>-</v>
      </c>
      <c r="AZ1309" t="str">
        <f>VLOOKUP(Sheet1[[#This Row],[NPDES ID2]],Combined_Sheet__Major_Only___2[[NPDES ID2]:[ECHO BFR]],29,FALSE)</f>
        <v>thickening</v>
      </c>
      <c r="BA1309">
        <f>VLOOKUP(Sheet1[[#This Row],[NPDES ID2]],Combined_Sheet__Major_Only___2[[NPDES ID2]:[ECHO BFR]],17,FALSE)</f>
        <v>41.919038999999998</v>
      </c>
      <c r="BB1309">
        <f>VLOOKUP(Sheet1[[#This Row],[NPDES ID2]],Combined_Sheet__Major_Only___2[[NPDES ID2]:[ECHO BFR]],18,FALSE)</f>
        <v>-72.619763000000006</v>
      </c>
      <c r="BC1309" t="str">
        <f>IF(ISNUMBER(SEARCH("aerobic",$AW1309)),"aerobic","")</f>
        <v>aerobic</v>
      </c>
      <c r="BD1309" t="str">
        <f>IF(ISNUMBER(SEARCH("anaer",$AW1309)),"anaer","")</f>
        <v/>
      </c>
      <c r="BE1309" t="str">
        <f>IF(ISNUMBER(SEARCH("thickening",$AZ1309)),"thickening","")</f>
        <v>thickening</v>
      </c>
      <c r="BF1309" s="3" t="str">
        <f>IF(ISNUMBER(SEARCH("airDry",$AW1309)),"airDry","")</f>
        <v/>
      </c>
      <c r="BG1309" s="3" t="str">
        <f>IF(ISNUMBER(SEARCH("heatDry",$AY1309)),"heatDry","")</f>
        <v/>
      </c>
      <c r="BH1309" s="3" t="str">
        <f>IF(AND(ISNUMBER(SEARCH("aerobic",$AW1309)),ISNUMBER(SEARCH("anaer",$AW1309))),"Combined Aer and Anaer.","")</f>
        <v/>
      </c>
    </row>
    <row r="1310" spans="1:60" x14ac:dyDescent="0.3">
      <c r="A1310" s="4">
        <v>1308</v>
      </c>
      <c r="B1310" t="s">
        <v>6223</v>
      </c>
      <c r="C1310">
        <v>176.45</v>
      </c>
      <c r="D1310">
        <v>686.32502358430111</v>
      </c>
      <c r="E1310">
        <v>689.1903770479056</v>
      </c>
      <c r="F1310">
        <v>501.53119930153281</v>
      </c>
      <c r="G1310">
        <v>875.54777064819586</v>
      </c>
      <c r="H1310">
        <v>-77.04279571469425</v>
      </c>
      <c r="I1310">
        <v>-78.329157456587055</v>
      </c>
      <c r="J1310">
        <v>-91.28630182028401</v>
      </c>
      <c r="K1310">
        <v>-61.650358349077209</v>
      </c>
      <c r="L1310">
        <v>112.7462702876943</v>
      </c>
      <c r="M1310">
        <v>112.241385272594</v>
      </c>
      <c r="N1310">
        <v>110.41238193168429</v>
      </c>
      <c r="O1310">
        <v>116.5916604563195</v>
      </c>
      <c r="P1310">
        <v>4.1644833329945898</v>
      </c>
      <c r="Q1310">
        <v>4.2082056630072673</v>
      </c>
      <c r="R1310">
        <v>3.3989777059258279</v>
      </c>
      <c r="S1310">
        <v>4.7696855508323566</v>
      </c>
      <c r="T1310">
        <v>45.057550798438363</v>
      </c>
      <c r="U1310">
        <v>45.057478424927687</v>
      </c>
      <c r="V1310">
        <v>45.026490930998733</v>
      </c>
      <c r="W1310">
        <v>45.088312553685988</v>
      </c>
      <c r="X1310">
        <v>3174.1894631210798</v>
      </c>
      <c r="Y1310">
        <v>3186.11937011391</v>
      </c>
      <c r="Z1310">
        <v>3070.5767845334522</v>
      </c>
      <c r="AA1310">
        <v>3240.263391582268</v>
      </c>
      <c r="AB1310">
        <v>573.85628910060962</v>
      </c>
      <c r="AC1310">
        <v>568.82283641479285</v>
      </c>
      <c r="AD1310">
        <v>486.10361448897339</v>
      </c>
      <c r="AE1310">
        <v>685.40960239134404</v>
      </c>
      <c r="AF1310">
        <v>62.619551377515009</v>
      </c>
      <c r="AG1310">
        <v>62.339089402013073</v>
      </c>
      <c r="AH1310">
        <v>61.323565630663801</v>
      </c>
      <c r="AI1310">
        <v>64.754885153566548</v>
      </c>
      <c r="AJ1310">
        <v>0.54139797361594943</v>
      </c>
      <c r="AK1310">
        <v>0.54139794731380519</v>
      </c>
      <c r="AL1310">
        <v>0.54139426240608424</v>
      </c>
      <c r="AM1310">
        <v>0.54140170022701684</v>
      </c>
      <c r="AN1310">
        <v>0.94686028103114839</v>
      </c>
      <c r="AO1310">
        <v>0.94686028103114839</v>
      </c>
      <c r="AP1310">
        <v>0.94686028103114839</v>
      </c>
      <c r="AQ1310">
        <v>0.94686028103114839</v>
      </c>
      <c r="AR1310">
        <v>13.53960523148635</v>
      </c>
      <c r="AS1310">
        <v>13.539605231486339</v>
      </c>
      <c r="AT1310">
        <v>13.539605231486339</v>
      </c>
      <c r="AU1310">
        <v>13.539605231486339</v>
      </c>
      <c r="AV1310" t="str">
        <f>VLOOKUP(Sheet1[[#This Row],[NPDES ID2]],Combined_Sheet__Major_Only___2[[NPDES ID2]:[ECHO BFR]],3,FALSE)</f>
        <v>KY</v>
      </c>
      <c r="AW1310" t="s">
        <v>41</v>
      </c>
      <c r="AX1310" t="str">
        <f>VLOOKUP(Sheet1[[#This Row],[NPDES ID2]],Combined_Sheet__Major_Only___2[[NPDES ID2]:[ECHO BFR]],27,FALSE)</f>
        <v>-</v>
      </c>
      <c r="AY1310" t="str">
        <f>VLOOKUP(Sheet1[[#This Row],[NPDES ID2]],Combined_Sheet__Major_Only___2[[NPDES ID2]:[ECHO BFR]],28,FALSE)</f>
        <v>-</v>
      </c>
      <c r="AZ1310" t="str">
        <f>VLOOKUP(Sheet1[[#This Row],[NPDES ID2]],Combined_Sheet__Major_Only___2[[NPDES ID2]:[ECHO BFR]],29,FALSE)</f>
        <v>thickening, preliminaryOps</v>
      </c>
      <c r="BA1310">
        <f>VLOOKUP(Sheet1[[#This Row],[NPDES ID2]],Combined_Sheet__Major_Only___2[[NPDES ID2]:[ECHO BFR]],17,FALSE)</f>
        <v>37.491857000000003</v>
      </c>
      <c r="BB1310">
        <f>VLOOKUP(Sheet1[[#This Row],[NPDES ID2]],Combined_Sheet__Major_Only___2[[NPDES ID2]:[ECHO BFR]],18,FALSE)</f>
        <v>-82.539703000000003</v>
      </c>
      <c r="BC1310" t="str">
        <f>IF(ISNUMBER(SEARCH("aerobic",$AW1310)),"aerobic","")</f>
        <v>aerobic</v>
      </c>
      <c r="BD1310" t="str">
        <f>IF(ISNUMBER(SEARCH("anaer",$AW1310)),"anaer","")</f>
        <v/>
      </c>
      <c r="BE1310" t="str">
        <f>IF(ISNUMBER(SEARCH("thickening",$AZ1310)),"thickening","")</f>
        <v>thickening</v>
      </c>
      <c r="BF1310" s="2" t="str">
        <f>IF(ISNUMBER(SEARCH("airDry",$AW1310)),"airDry","")</f>
        <v/>
      </c>
      <c r="BG1310" s="2" t="str">
        <f>IF(ISNUMBER(SEARCH("heatDry",$AY1310)),"heatDry","")</f>
        <v/>
      </c>
      <c r="BH1310" s="2" t="str">
        <f>IF(AND(ISNUMBER(SEARCH("aerobic",$AW1310)),ISNUMBER(SEARCH("anaer",$AW1310))),"Combined Aer and Anaer.","")</f>
        <v/>
      </c>
    </row>
    <row r="1311" spans="1:60" x14ac:dyDescent="0.3">
      <c r="A1311" s="4">
        <v>1309</v>
      </c>
      <c r="B1311" t="s">
        <v>6228</v>
      </c>
      <c r="C1311">
        <v>176.4</v>
      </c>
      <c r="D1311">
        <v>652.86721982847541</v>
      </c>
      <c r="E1311">
        <v>654.2803486691555</v>
      </c>
      <c r="F1311">
        <v>477.10913616210911</v>
      </c>
      <c r="G1311">
        <v>830.92269898500774</v>
      </c>
      <c r="H1311">
        <v>-76.764279738447584</v>
      </c>
      <c r="I1311">
        <v>-78.077940448231374</v>
      </c>
      <c r="J1311">
        <v>-90.861167236694058</v>
      </c>
      <c r="K1311">
        <v>-60.216657970077357</v>
      </c>
      <c r="L1311">
        <v>118.5089292323774</v>
      </c>
      <c r="M1311">
        <v>118.047491771666</v>
      </c>
      <c r="N1311">
        <v>116.37583385458019</v>
      </c>
      <c r="O1311">
        <v>122.02349915758261</v>
      </c>
      <c r="P1311">
        <v>4.1523696742409886</v>
      </c>
      <c r="Q1311">
        <v>4.2043531915220349</v>
      </c>
      <c r="R1311">
        <v>3.354356936967124</v>
      </c>
      <c r="S1311">
        <v>4.7782128196297942</v>
      </c>
      <c r="T1311">
        <v>61.286038742047879</v>
      </c>
      <c r="U1311">
        <v>61.285941323618033</v>
      </c>
      <c r="V1311">
        <v>61.244230579243393</v>
      </c>
      <c r="W1311">
        <v>61.327445630665281</v>
      </c>
      <c r="X1311">
        <v>4106.0331558941352</v>
      </c>
      <c r="Y1311">
        <v>4119.429242529468</v>
      </c>
      <c r="Z1311">
        <v>3989.4396126194588</v>
      </c>
      <c r="AA1311">
        <v>4180.273406902309</v>
      </c>
      <c r="AB1311">
        <v>750.31182045141384</v>
      </c>
      <c r="AC1311">
        <v>743.93313488704803</v>
      </c>
      <c r="AD1311">
        <v>635.13458850505356</v>
      </c>
      <c r="AE1311">
        <v>898.4113482791272</v>
      </c>
      <c r="AF1311">
        <v>65.838864423481468</v>
      </c>
      <c r="AG1311">
        <v>65.582451856362127</v>
      </c>
      <c r="AH1311">
        <v>64.654110353930221</v>
      </c>
      <c r="AI1311">
        <v>67.790944386977458</v>
      </c>
      <c r="AJ1311">
        <v>0.58073891849319159</v>
      </c>
      <c r="AK1311">
        <v>0.5807388868497052</v>
      </c>
      <c r="AL1311">
        <v>0.58073445384831546</v>
      </c>
      <c r="AM1311">
        <v>0.58074340167029637</v>
      </c>
      <c r="AN1311">
        <v>0.96012690051567806</v>
      </c>
      <c r="AO1311">
        <v>0.96012690051567784</v>
      </c>
      <c r="AP1311">
        <v>0.96012690051567784</v>
      </c>
      <c r="AQ1311">
        <v>0.96012690051567784</v>
      </c>
      <c r="AR1311">
        <v>14.149023866282841</v>
      </c>
      <c r="AS1311">
        <v>14.149023866282841</v>
      </c>
      <c r="AT1311">
        <v>14.149023866282841</v>
      </c>
      <c r="AU1311">
        <v>14.149023866282841</v>
      </c>
      <c r="AV1311" t="str">
        <f>VLOOKUP(Sheet1[[#This Row],[NPDES ID2]],Combined_Sheet__Major_Only___2[[NPDES ID2]:[ECHO BFR]],3,FALSE)</f>
        <v>IL</v>
      </c>
      <c r="AW1311" t="s">
        <v>41</v>
      </c>
      <c r="AX1311" t="str">
        <f>VLOOKUP(Sheet1[[#This Row],[NPDES ID2]],Combined_Sheet__Major_Only___2[[NPDES ID2]:[ECHO BFR]],27,FALSE)</f>
        <v>-</v>
      </c>
      <c r="AY1311" t="str">
        <f>VLOOKUP(Sheet1[[#This Row],[NPDES ID2]],Combined_Sheet__Major_Only___2[[NPDES ID2]:[ECHO BFR]],28,FALSE)</f>
        <v>-</v>
      </c>
      <c r="AZ1311" t="str">
        <f>VLOOKUP(Sheet1[[#This Row],[NPDES ID2]],Combined_Sheet__Major_Only___2[[NPDES ID2]:[ECHO BFR]],29,FALSE)</f>
        <v>thickening, preliminaryOps</v>
      </c>
      <c r="BA1311">
        <f>VLOOKUP(Sheet1[[#This Row],[NPDES ID2]],Combined_Sheet__Major_Only___2[[NPDES ID2]:[ECHO BFR]],17,FALSE)</f>
        <v>41.780332999999999</v>
      </c>
      <c r="BB1311">
        <f>VLOOKUP(Sheet1[[#This Row],[NPDES ID2]],Combined_Sheet__Major_Only___2[[NPDES ID2]:[ECHO BFR]],18,FALSE)</f>
        <v>-89.706138999999993</v>
      </c>
      <c r="BC1311" t="str">
        <f>IF(ISNUMBER(SEARCH("aerobic",$AW1311)),"aerobic","")</f>
        <v>aerobic</v>
      </c>
      <c r="BD1311" t="str">
        <f>IF(ISNUMBER(SEARCH("anaer",$AW1311)),"anaer","")</f>
        <v/>
      </c>
      <c r="BE1311" t="str">
        <f>IF(ISNUMBER(SEARCH("thickening",$AZ1311)),"thickening","")</f>
        <v>thickening</v>
      </c>
      <c r="BF1311" s="3" t="str">
        <f>IF(ISNUMBER(SEARCH("airDry",$AW1311)),"airDry","")</f>
        <v/>
      </c>
      <c r="BG1311" s="3" t="str">
        <f>IF(ISNUMBER(SEARCH("heatDry",$AY1311)),"heatDry","")</f>
        <v/>
      </c>
      <c r="BH1311" s="3" t="str">
        <f>IF(AND(ISNUMBER(SEARCH("aerobic",$AW1311)),ISNUMBER(SEARCH("anaer",$AW1311))),"Combined Aer and Anaer.","")</f>
        <v/>
      </c>
    </row>
    <row r="1312" spans="1:60" x14ac:dyDescent="0.3">
      <c r="A1312" s="4">
        <v>1310</v>
      </c>
      <c r="B1312" t="s">
        <v>6233</v>
      </c>
      <c r="C1312">
        <v>176.12100000000001</v>
      </c>
      <c r="D1312">
        <v>741.74803964337025</v>
      </c>
      <c r="E1312">
        <v>746.67468662189447</v>
      </c>
      <c r="F1312">
        <v>541.88302433985189</v>
      </c>
      <c r="G1312">
        <v>949.82101887679778</v>
      </c>
      <c r="H1312">
        <v>-77.415040210228597</v>
      </c>
      <c r="I1312">
        <v>-78.35056450157046</v>
      </c>
      <c r="J1312">
        <v>-90.645354874396219</v>
      </c>
      <c r="K1312">
        <v>-62.931969871412129</v>
      </c>
      <c r="L1312">
        <v>104.304513809561</v>
      </c>
      <c r="M1312">
        <v>103.7391493104154</v>
      </c>
      <c r="N1312">
        <v>101.6910286967192</v>
      </c>
      <c r="O1312">
        <v>108.6105834545837</v>
      </c>
      <c r="P1312">
        <v>4.171630652334831</v>
      </c>
      <c r="Q1312">
        <v>4.2027514454445596</v>
      </c>
      <c r="R1312">
        <v>3.4669106460279191</v>
      </c>
      <c r="S1312">
        <v>4.8007075127031396</v>
      </c>
      <c r="T1312">
        <v>70.737810491631876</v>
      </c>
      <c r="U1312">
        <v>70.737698486577557</v>
      </c>
      <c r="V1312">
        <v>70.689742322667954</v>
      </c>
      <c r="W1312">
        <v>70.785417302953391</v>
      </c>
      <c r="X1312">
        <v>5377.334451127811</v>
      </c>
      <c r="Y1312">
        <v>5401.7889215828372</v>
      </c>
      <c r="Z1312">
        <v>5165.1715995170061</v>
      </c>
      <c r="AA1312">
        <v>5513.0497013837194</v>
      </c>
      <c r="AB1312">
        <v>830.79839713711624</v>
      </c>
      <c r="AC1312">
        <v>825.64912032164841</v>
      </c>
      <c r="AD1312">
        <v>719.71930749717797</v>
      </c>
      <c r="AE1312">
        <v>971.7496437400406</v>
      </c>
      <c r="AF1312">
        <v>58.039299375769822</v>
      </c>
      <c r="AG1312">
        <v>57.724653248853507</v>
      </c>
      <c r="AH1312">
        <v>56.58534604638696</v>
      </c>
      <c r="AI1312">
        <v>60.434907697809237</v>
      </c>
      <c r="AJ1312">
        <v>0.48550021871490101</v>
      </c>
      <c r="AK1312">
        <v>0.48550018970886633</v>
      </c>
      <c r="AL1312">
        <v>0.48549612637607897</v>
      </c>
      <c r="AM1312">
        <v>0.48550432804408838</v>
      </c>
      <c r="AN1312">
        <v>0.96518861343018092</v>
      </c>
      <c r="AO1312">
        <v>0.9651886134301807</v>
      </c>
      <c r="AP1312">
        <v>0.9651886134301807</v>
      </c>
      <c r="AQ1312">
        <v>0.9651886134301807</v>
      </c>
      <c r="AR1312">
        <v>13.77386655933598</v>
      </c>
      <c r="AS1312">
        <v>13.77386655933598</v>
      </c>
      <c r="AT1312">
        <v>13.77386655933598</v>
      </c>
      <c r="AU1312">
        <v>13.77386655933598</v>
      </c>
      <c r="AV1312" t="str">
        <f>VLOOKUP(Sheet1[[#This Row],[NPDES ID2]],Combined_Sheet__Major_Only___2[[NPDES ID2]:[ECHO BFR]],3,FALSE)</f>
        <v>IN</v>
      </c>
      <c r="AW1312" t="s">
        <v>41</v>
      </c>
      <c r="AX1312" t="str">
        <f>VLOOKUP(Sheet1[[#This Row],[NPDES ID2]],Combined_Sheet__Major_Only___2[[NPDES ID2]:[ECHO BFR]],27,FALSE)</f>
        <v>-</v>
      </c>
      <c r="AY1312" t="str">
        <f>VLOOKUP(Sheet1[[#This Row],[NPDES ID2]],Combined_Sheet__Major_Only___2[[NPDES ID2]:[ECHO BFR]],28,FALSE)</f>
        <v>-</v>
      </c>
      <c r="AZ1312" t="str">
        <f>VLOOKUP(Sheet1[[#This Row],[NPDES ID2]],Combined_Sheet__Major_Only___2[[NPDES ID2]:[ECHO BFR]],29,FALSE)</f>
        <v>thickening</v>
      </c>
      <c r="BA1312">
        <f>VLOOKUP(Sheet1[[#This Row],[NPDES ID2]],Combined_Sheet__Major_Only___2[[NPDES ID2]:[ECHO BFR]],17,FALSE)</f>
        <v>37.957278000000002</v>
      </c>
      <c r="BB1312">
        <f>VLOOKUP(Sheet1[[#This Row],[NPDES ID2]],Combined_Sheet__Major_Only___2[[NPDES ID2]:[ECHO BFR]],18,FALSE)</f>
        <v>-86.774666999999994</v>
      </c>
      <c r="BC1312" t="str">
        <f>IF(ISNUMBER(SEARCH("aerobic",$AW1312)),"aerobic","")</f>
        <v>aerobic</v>
      </c>
      <c r="BD1312" t="str">
        <f>IF(ISNUMBER(SEARCH("anaer",$AW1312)),"anaer","")</f>
        <v/>
      </c>
      <c r="BE1312" t="str">
        <f>IF(ISNUMBER(SEARCH("thickening",$AZ1312)),"thickening","")</f>
        <v>thickening</v>
      </c>
      <c r="BF1312" s="2" t="str">
        <f>IF(ISNUMBER(SEARCH("airDry",$AW1312)),"airDry","")</f>
        <v/>
      </c>
      <c r="BG1312" s="2" t="str">
        <f>IF(ISNUMBER(SEARCH("heatDry",$AY1312)),"heatDry","")</f>
        <v/>
      </c>
      <c r="BH1312" s="2" t="str">
        <f>IF(AND(ISNUMBER(SEARCH("aerobic",$AW1312)),ISNUMBER(SEARCH("anaer",$AW1312))),"Combined Aer and Anaer.","")</f>
        <v/>
      </c>
    </row>
    <row r="1313" spans="1:60" x14ac:dyDescent="0.3">
      <c r="A1313" s="4">
        <v>1311</v>
      </c>
      <c r="B1313" t="s">
        <v>6237</v>
      </c>
      <c r="C1313">
        <v>175.82</v>
      </c>
      <c r="D1313">
        <v>690.9062212721193</v>
      </c>
      <c r="E1313">
        <v>693.90235346769055</v>
      </c>
      <c r="F1313">
        <v>504.75150452185511</v>
      </c>
      <c r="G1313">
        <v>881.55838698566038</v>
      </c>
      <c r="H1313">
        <v>-77.074775039301642</v>
      </c>
      <c r="I1313">
        <v>-78.35979179852022</v>
      </c>
      <c r="J1313">
        <v>-91.280861301181019</v>
      </c>
      <c r="K1313">
        <v>-61.779115644406502</v>
      </c>
      <c r="L1313">
        <v>111.9310390674833</v>
      </c>
      <c r="M1313">
        <v>111.4248599055871</v>
      </c>
      <c r="N1313">
        <v>109.5912685655456</v>
      </c>
      <c r="O1313">
        <v>115.786093773103</v>
      </c>
      <c r="P1313">
        <v>4.1503952056659088</v>
      </c>
      <c r="Q1313">
        <v>4.1951870452936557</v>
      </c>
      <c r="R1313">
        <v>3.3896984405171531</v>
      </c>
      <c r="S1313">
        <v>4.7546831396173932</v>
      </c>
      <c r="T1313">
        <v>3.7085640829839321</v>
      </c>
      <c r="U1313">
        <v>3.708555522074497</v>
      </c>
      <c r="V1313">
        <v>3.704890076987406</v>
      </c>
      <c r="W1313">
        <v>3.712202825920071</v>
      </c>
      <c r="X1313">
        <v>262.22363970741731</v>
      </c>
      <c r="Y1313">
        <v>263.18237355671857</v>
      </c>
      <c r="Z1313">
        <v>253.65340409538311</v>
      </c>
      <c r="AA1313">
        <v>267.73181508815031</v>
      </c>
      <c r="AB1313">
        <v>43.332693428411787</v>
      </c>
      <c r="AC1313">
        <v>43.03667946056251</v>
      </c>
      <c r="AD1313">
        <v>37.220010783978758</v>
      </c>
      <c r="AE1313">
        <v>50.96701930467259</v>
      </c>
      <c r="AF1313">
        <v>62.389318349753978</v>
      </c>
      <c r="AG1313">
        <v>62.107151859584519</v>
      </c>
      <c r="AH1313">
        <v>61.085300005324648</v>
      </c>
      <c r="AI1313">
        <v>64.537860555742796</v>
      </c>
      <c r="AJ1313">
        <v>0.53858602528736599</v>
      </c>
      <c r="AK1313">
        <v>0.5385860104297675</v>
      </c>
      <c r="AL1313">
        <v>0.53858392851936254</v>
      </c>
      <c r="AM1313">
        <v>0.5385881307495366</v>
      </c>
      <c r="AN1313">
        <v>0.65097381452656056</v>
      </c>
      <c r="AO1313">
        <v>0.65097381452656056</v>
      </c>
      <c r="AP1313">
        <v>0.65097381452656056</v>
      </c>
      <c r="AQ1313">
        <v>0.65097381452656056</v>
      </c>
      <c r="AR1313">
        <v>14.21704152345171</v>
      </c>
      <c r="AS1313">
        <v>14.21704152345171</v>
      </c>
      <c r="AT1313">
        <v>14.21704152345171</v>
      </c>
      <c r="AU1313">
        <v>14.21704152345171</v>
      </c>
      <c r="AV1313" t="str">
        <f>VLOOKUP(Sheet1[[#This Row],[NPDES ID2]],Combined_Sheet__Major_Only___2[[NPDES ID2]:[ECHO BFR]],3,FALSE)</f>
        <v>TX</v>
      </c>
      <c r="AW1313" t="s">
        <v>118</v>
      </c>
      <c r="AX1313" t="str">
        <f>VLOOKUP(Sheet1[[#This Row],[NPDES ID2]],Combined_Sheet__Major_Only___2[[NPDES ID2]:[ECHO BFR]],27,FALSE)</f>
        <v>-</v>
      </c>
      <c r="AY1313" t="str">
        <f>VLOOKUP(Sheet1[[#This Row],[NPDES ID2]],Combined_Sheet__Major_Only___2[[NPDES ID2]:[ECHO BFR]],28,FALSE)</f>
        <v>-</v>
      </c>
      <c r="AZ1313" t="str">
        <f>VLOOKUP(Sheet1[[#This Row],[NPDES ID2]],Combined_Sheet__Major_Only___2[[NPDES ID2]:[ECHO BFR]],29,FALSE)</f>
        <v>thickening</v>
      </c>
      <c r="BA1313">
        <f>VLOOKUP(Sheet1[[#This Row],[NPDES ID2]],Combined_Sheet__Major_Only___2[[NPDES ID2]:[ECHO BFR]],17,FALSE)</f>
        <v>29.337716</v>
      </c>
      <c r="BB1313">
        <f>VLOOKUP(Sheet1[[#This Row],[NPDES ID2]],Combined_Sheet__Major_Only___2[[NPDES ID2]:[ECHO BFR]],18,FALSE)</f>
        <v>-99.128837000000004</v>
      </c>
      <c r="BC1313" t="str">
        <f>IF(ISNUMBER(SEARCH("aerobic",$AW1313)),"aerobic","")</f>
        <v>aerobic</v>
      </c>
      <c r="BD1313" t="str">
        <f>IF(ISNUMBER(SEARCH("anaer",$AW1313)),"anaer","")</f>
        <v/>
      </c>
      <c r="BE1313" t="str">
        <f>IF(ISNUMBER(SEARCH("thickening",$AZ1313)),"thickening","")</f>
        <v>thickening</v>
      </c>
      <c r="BF1313" s="3" t="str">
        <f>IF(ISNUMBER(SEARCH("airDry",$AW1313)),"airDry","")</f>
        <v>airDry</v>
      </c>
      <c r="BG1313" s="3" t="str">
        <f>IF(ISNUMBER(SEARCH("heatDry",$AY1313)),"heatDry","")</f>
        <v/>
      </c>
      <c r="BH1313" s="3" t="str">
        <f>IF(AND(ISNUMBER(SEARCH("aerobic",$AW1313)),ISNUMBER(SEARCH("anaer",$AW1313))),"Combined Aer and Anaer.","")</f>
        <v/>
      </c>
    </row>
    <row r="1314" spans="1:60" x14ac:dyDescent="0.3">
      <c r="A1314" s="4">
        <v>1312</v>
      </c>
      <c r="B1314" t="s">
        <v>6242</v>
      </c>
      <c r="C1314">
        <v>175.81</v>
      </c>
      <c r="D1314">
        <v>677.44452201140393</v>
      </c>
      <c r="E1314">
        <v>679.83740249883908</v>
      </c>
      <c r="F1314">
        <v>494.9307812789018</v>
      </c>
      <c r="G1314">
        <v>863.57538980150582</v>
      </c>
      <c r="H1314">
        <v>-76.951878134651125</v>
      </c>
      <c r="I1314">
        <v>-78.187470386119543</v>
      </c>
      <c r="J1314">
        <v>-91.239862804771505</v>
      </c>
      <c r="K1314">
        <v>-61.190874346123458</v>
      </c>
      <c r="L1314">
        <v>114.1502831708119</v>
      </c>
      <c r="M1314">
        <v>113.6607781768634</v>
      </c>
      <c r="N1314">
        <v>111.8874429356754</v>
      </c>
      <c r="O1314">
        <v>117.8786249759183</v>
      </c>
      <c r="P1314">
        <v>4.1459858693754947</v>
      </c>
      <c r="Q1314">
        <v>4.1915479056146037</v>
      </c>
      <c r="R1314">
        <v>3.374187063535115</v>
      </c>
      <c r="S1314">
        <v>4.743473084444588</v>
      </c>
      <c r="T1314">
        <v>64.458118699189683</v>
      </c>
      <c r="U1314">
        <v>64.458016385387808</v>
      </c>
      <c r="V1314">
        <v>64.414209635030829</v>
      </c>
      <c r="W1314">
        <v>64.50160632473839</v>
      </c>
      <c r="X1314">
        <v>4468.6772186602329</v>
      </c>
      <c r="Y1314">
        <v>4484.769758806563</v>
      </c>
      <c r="Z1314">
        <v>4328.9340869828466</v>
      </c>
      <c r="AA1314">
        <v>4557.7275378232744</v>
      </c>
      <c r="AB1314">
        <v>832.1368629249273</v>
      </c>
      <c r="AC1314">
        <v>824.22341056741766</v>
      </c>
      <c r="AD1314">
        <v>701.69227297449265</v>
      </c>
      <c r="AE1314">
        <v>999.45614073200602</v>
      </c>
      <c r="AF1314">
        <v>63.630224726812521</v>
      </c>
      <c r="AG1314">
        <v>63.357305231349159</v>
      </c>
      <c r="AH1314">
        <v>62.369175036272779</v>
      </c>
      <c r="AI1314">
        <v>65.708010127057634</v>
      </c>
      <c r="AJ1314">
        <v>0.553744357948451</v>
      </c>
      <c r="AK1314">
        <v>0.55374432617450542</v>
      </c>
      <c r="AL1314">
        <v>0.5537398750068282</v>
      </c>
      <c r="AM1314">
        <v>0.55374885950038155</v>
      </c>
      <c r="AN1314">
        <v>0.96198211872465256</v>
      </c>
      <c r="AO1314">
        <v>0.96198211872465278</v>
      </c>
      <c r="AP1314">
        <v>0.96198211872465278</v>
      </c>
      <c r="AQ1314">
        <v>0.96198211872465278</v>
      </c>
      <c r="AR1314">
        <v>13.528600716764471</v>
      </c>
      <c r="AS1314">
        <v>13.528600716764471</v>
      </c>
      <c r="AT1314">
        <v>13.528600716764471</v>
      </c>
      <c r="AU1314">
        <v>13.528600716764471</v>
      </c>
      <c r="AV1314" t="str">
        <f>VLOOKUP(Sheet1[[#This Row],[NPDES ID2]],Combined_Sheet__Major_Only___2[[NPDES ID2]:[ECHO BFR]],3,FALSE)</f>
        <v>CO</v>
      </c>
      <c r="AW1314" t="s">
        <v>41</v>
      </c>
      <c r="AX1314" t="str">
        <f>VLOOKUP(Sheet1[[#This Row],[NPDES ID2]],Combined_Sheet__Major_Only___2[[NPDES ID2]:[ECHO BFR]],27,FALSE)</f>
        <v>-</v>
      </c>
      <c r="AY1314" t="str">
        <f>VLOOKUP(Sheet1[[#This Row],[NPDES ID2]],Combined_Sheet__Major_Only___2[[NPDES ID2]:[ECHO BFR]],28,FALSE)</f>
        <v>-</v>
      </c>
      <c r="AZ1314" t="str">
        <f>VLOOKUP(Sheet1[[#This Row],[NPDES ID2]],Combined_Sheet__Major_Only___2[[NPDES ID2]:[ECHO BFR]],29,FALSE)</f>
        <v>thickening</v>
      </c>
      <c r="BA1314">
        <f>VLOOKUP(Sheet1[[#This Row],[NPDES ID2]],Combined_Sheet__Major_Only___2[[NPDES ID2]:[ECHO BFR]],17,FALSE)</f>
        <v>40.3733</v>
      </c>
      <c r="BB1314">
        <f>VLOOKUP(Sheet1[[#This Row],[NPDES ID2]],Combined_Sheet__Major_Only___2[[NPDES ID2]:[ECHO BFR]],18,FALSE)</f>
        <v>-105.48397</v>
      </c>
      <c r="BC1314" t="str">
        <f>IF(ISNUMBER(SEARCH("aerobic",$AW1314)),"aerobic","")</f>
        <v>aerobic</v>
      </c>
      <c r="BD1314" t="str">
        <f>IF(ISNUMBER(SEARCH("anaer",$AW1314)),"anaer","")</f>
        <v/>
      </c>
      <c r="BE1314" t="str">
        <f>IF(ISNUMBER(SEARCH("thickening",$AZ1314)),"thickening","")</f>
        <v>thickening</v>
      </c>
      <c r="BF1314" s="2" t="str">
        <f>IF(ISNUMBER(SEARCH("airDry",$AW1314)),"airDry","")</f>
        <v/>
      </c>
      <c r="BG1314" s="2" t="str">
        <f>IF(ISNUMBER(SEARCH("heatDry",$AY1314)),"heatDry","")</f>
        <v/>
      </c>
      <c r="BH1314" s="2" t="str">
        <f>IF(AND(ISNUMBER(SEARCH("aerobic",$AW1314)),ISNUMBER(SEARCH("anaer",$AW1314))),"Combined Aer and Anaer.","")</f>
        <v/>
      </c>
    </row>
    <row r="1315" spans="1:60" x14ac:dyDescent="0.3">
      <c r="A1315" s="4">
        <v>1313</v>
      </c>
      <c r="B1315" t="s">
        <v>6247</v>
      </c>
      <c r="C1315">
        <v>175.77</v>
      </c>
      <c r="D1315">
        <v>907.98037222734706</v>
      </c>
      <c r="E1315">
        <v>916.07171500935965</v>
      </c>
      <c r="F1315">
        <v>662.83406081818998</v>
      </c>
      <c r="G1315">
        <v>1175.885922347371</v>
      </c>
      <c r="H1315">
        <v>-78.175463357869504</v>
      </c>
      <c r="I1315">
        <v>-77.600836933219853</v>
      </c>
      <c r="J1315">
        <v>-90.148181296484935</v>
      </c>
      <c r="K1315">
        <v>-66.877410720124601</v>
      </c>
      <c r="L1315">
        <v>85.232462120894837</v>
      </c>
      <c r="M1315">
        <v>84.527936567056344</v>
      </c>
      <c r="N1315">
        <v>81.975597278443999</v>
      </c>
      <c r="O1315">
        <v>90.598612011811895</v>
      </c>
      <c r="P1315">
        <v>4.1933036198648423</v>
      </c>
      <c r="Q1315">
        <v>4.1745524073236551</v>
      </c>
      <c r="R1315">
        <v>3.6229916560866968</v>
      </c>
      <c r="S1315">
        <v>4.7607739952924364</v>
      </c>
      <c r="T1315">
        <v>116.3480918344834</v>
      </c>
      <c r="U1315">
        <v>116.34790944050479</v>
      </c>
      <c r="V1315">
        <v>116.2698155045836</v>
      </c>
      <c r="W1315">
        <v>116.4256168692164</v>
      </c>
      <c r="X1315">
        <v>10808.414238104369</v>
      </c>
      <c r="Y1315">
        <v>10882.34020153225</v>
      </c>
      <c r="Z1315">
        <v>10164.214917680411</v>
      </c>
      <c r="AA1315">
        <v>11226.164913016641</v>
      </c>
      <c r="AB1315">
        <v>2733.459220440006</v>
      </c>
      <c r="AC1315">
        <v>2659.1648429245088</v>
      </c>
      <c r="AD1315">
        <v>2155.7764575835909</v>
      </c>
      <c r="AE1315">
        <v>3634.9545863775279</v>
      </c>
      <c r="AF1315">
        <v>47.521796526213208</v>
      </c>
      <c r="AG1315">
        <v>47.128915164442724</v>
      </c>
      <c r="AH1315">
        <v>45.706292227592883</v>
      </c>
      <c r="AI1315">
        <v>50.513109148818387</v>
      </c>
      <c r="AJ1315">
        <v>0.35756718677279031</v>
      </c>
      <c r="AK1315">
        <v>0.35756715313203258</v>
      </c>
      <c r="AL1315">
        <v>0.35756244192234748</v>
      </c>
      <c r="AM1315">
        <v>0.3575719513494417</v>
      </c>
      <c r="AN1315">
        <v>0.97841269400473208</v>
      </c>
      <c r="AO1315">
        <v>0.9784126940047323</v>
      </c>
      <c r="AP1315">
        <v>0.9784126940047323</v>
      </c>
      <c r="AQ1315">
        <v>0.9784126940047323</v>
      </c>
      <c r="AR1315">
        <v>8.6071013109928014</v>
      </c>
      <c r="AS1315">
        <v>8.6071013109928014</v>
      </c>
      <c r="AT1315">
        <v>8.6071013109928014</v>
      </c>
      <c r="AU1315">
        <v>8.6071013109928014</v>
      </c>
      <c r="AV1315" t="str">
        <f>VLOOKUP(Sheet1[[#This Row],[NPDES ID2]],Combined_Sheet__Major_Only___2[[NPDES ID2]:[ECHO BFR]],3,FALSE)</f>
        <v>FL</v>
      </c>
      <c r="AW1315" t="s">
        <v>54</v>
      </c>
      <c r="AX1315" t="str">
        <f>VLOOKUP(Sheet1[[#This Row],[NPDES ID2]],Combined_Sheet__Major_Only___2[[NPDES ID2]:[ECHO BFR]],27,FALSE)</f>
        <v>other</v>
      </c>
      <c r="AY1315" t="str">
        <f>VLOOKUP(Sheet1[[#This Row],[NPDES ID2]],Combined_Sheet__Major_Only___2[[NPDES ID2]:[ECHO BFR]],28,FALSE)</f>
        <v>-</v>
      </c>
      <c r="AZ1315" t="str">
        <f>VLOOKUP(Sheet1[[#This Row],[NPDES ID2]],Combined_Sheet__Major_Only___2[[NPDES ID2]:[ECHO BFR]],29,FALSE)</f>
        <v>thickening</v>
      </c>
      <c r="BA1315">
        <f>VLOOKUP(Sheet1[[#This Row],[NPDES ID2]],Combined_Sheet__Major_Only___2[[NPDES ID2]:[ECHO BFR]],17,FALSE)</f>
        <v>29.7990799997431</v>
      </c>
      <c r="BB1315">
        <f>VLOOKUP(Sheet1[[#This Row],[NPDES ID2]],Combined_Sheet__Major_Only___2[[NPDES ID2]:[ECHO BFR]],18,FALSE)</f>
        <v>-82.494260000198196</v>
      </c>
      <c r="BC1315" t="str">
        <f>IF(ISNUMBER(SEARCH("aerobic",$AW1315)),"aerobic","")</f>
        <v/>
      </c>
      <c r="BD1315" t="str">
        <f>IF(ISNUMBER(SEARCH("anaer",$AW1315)),"anaer","")</f>
        <v/>
      </c>
      <c r="BE1315" t="str">
        <f>IF(ISNUMBER(SEARCH("thickening",$AZ1315)),"thickening","")</f>
        <v>thickening</v>
      </c>
      <c r="BF1315" s="3" t="str">
        <f>IF(ISNUMBER(SEARCH("airDry",$AW1315)),"airDry","")</f>
        <v/>
      </c>
      <c r="BG1315" s="3" t="str">
        <f>IF(ISNUMBER(SEARCH("heatDry",$AY1315)),"heatDry","")</f>
        <v/>
      </c>
      <c r="BH1315" s="3" t="str">
        <f>IF(AND(ISNUMBER(SEARCH("aerobic",$AW1315)),ISNUMBER(SEARCH("anaer",$AW1315))),"Combined Aer and Anaer.","")</f>
        <v/>
      </c>
    </row>
    <row r="1316" spans="1:60" x14ac:dyDescent="0.3">
      <c r="A1316" s="4">
        <v>1314</v>
      </c>
      <c r="B1316" t="s">
        <v>6252</v>
      </c>
      <c r="C1316">
        <v>175.58</v>
      </c>
      <c r="D1316">
        <v>659.699545250347</v>
      </c>
      <c r="E1316">
        <v>661.30538802785236</v>
      </c>
      <c r="F1316">
        <v>481.94284646447869</v>
      </c>
      <c r="G1316">
        <v>839.88447048776493</v>
      </c>
      <c r="H1316">
        <v>-76.734357827733049</v>
      </c>
      <c r="I1316">
        <v>-78.024702007085011</v>
      </c>
      <c r="J1316">
        <v>-90.810221915800454</v>
      </c>
      <c r="K1316">
        <v>-60.264277875770787</v>
      </c>
      <c r="L1316">
        <v>117.1895166601758</v>
      </c>
      <c r="M1316">
        <v>116.72455827265421</v>
      </c>
      <c r="N1316">
        <v>115.0396167942219</v>
      </c>
      <c r="O1316">
        <v>120.73191666317339</v>
      </c>
      <c r="P1316">
        <v>4.1344556477240602</v>
      </c>
      <c r="Q1316">
        <v>4.1864021700858522</v>
      </c>
      <c r="R1316">
        <v>3.3442693616846002</v>
      </c>
      <c r="S1316">
        <v>4.750880671416251</v>
      </c>
      <c r="T1316">
        <v>307.04995064556829</v>
      </c>
      <c r="U1316">
        <v>307.0494739473603</v>
      </c>
      <c r="V1316">
        <v>306.84537050275321</v>
      </c>
      <c r="W1316">
        <v>307.25256723091059</v>
      </c>
      <c r="X1316">
        <v>20706.780833239649</v>
      </c>
      <c r="Y1316">
        <v>20775.838346258559</v>
      </c>
      <c r="Z1316">
        <v>20107.155203974089</v>
      </c>
      <c r="AA1316">
        <v>21088.451976016251</v>
      </c>
      <c r="AB1316">
        <v>3735.4774450434161</v>
      </c>
      <c r="AC1316">
        <v>3704.1920858660378</v>
      </c>
      <c r="AD1316">
        <v>3168.2694795770972</v>
      </c>
      <c r="AE1316">
        <v>4462.1252892881694</v>
      </c>
      <c r="AF1316">
        <v>65.411084403169895</v>
      </c>
      <c r="AG1316">
        <v>65.15138945382526</v>
      </c>
      <c r="AH1316">
        <v>64.212028611656862</v>
      </c>
      <c r="AI1316">
        <v>67.386875545962738</v>
      </c>
      <c r="AJ1316">
        <v>0.57550904344731901</v>
      </c>
      <c r="AK1316">
        <v>0.57550894705263711</v>
      </c>
      <c r="AL1316">
        <v>0.57549545593894091</v>
      </c>
      <c r="AM1316">
        <v>0.5755226876081101</v>
      </c>
      <c r="AN1316">
        <v>0.99165970329288655</v>
      </c>
      <c r="AO1316">
        <v>0.99165970329288655</v>
      </c>
      <c r="AP1316">
        <v>0.99165970329288655</v>
      </c>
      <c r="AQ1316">
        <v>0.99165970329288655</v>
      </c>
      <c r="AR1316">
        <v>14.16082141045416</v>
      </c>
      <c r="AS1316">
        <v>14.16082141045416</v>
      </c>
      <c r="AT1316">
        <v>14.16082141045416</v>
      </c>
      <c r="AU1316">
        <v>14.16082141045416</v>
      </c>
      <c r="AV1316" t="str">
        <f>VLOOKUP(Sheet1[[#This Row],[NPDES ID2]],Combined_Sheet__Major_Only___2[[NPDES ID2]:[ECHO BFR]],3,FALSE)</f>
        <v>IA</v>
      </c>
      <c r="AW1316" t="s">
        <v>12181</v>
      </c>
      <c r="AX1316" t="str">
        <f>VLOOKUP(Sheet1[[#This Row],[NPDES ID2]],Combined_Sheet__Major_Only___2[[NPDES ID2]:[ECHO BFR]],27,FALSE)</f>
        <v>methaneBioCaptureRecover</v>
      </c>
      <c r="AY1316" t="str">
        <f>VLOOKUP(Sheet1[[#This Row],[NPDES ID2]],Combined_Sheet__Major_Only___2[[NPDES ID2]:[ECHO BFR]],28,FALSE)</f>
        <v>-</v>
      </c>
      <c r="AZ1316" t="str">
        <f>VLOOKUP(Sheet1[[#This Row],[NPDES ID2]],Combined_Sheet__Major_Only___2[[NPDES ID2]:[ECHO BFR]],29,FALSE)</f>
        <v>preliminaryOps</v>
      </c>
      <c r="BA1316">
        <f>VLOOKUP(Sheet1[[#This Row],[NPDES ID2]],Combined_Sheet__Major_Only___2[[NPDES ID2]:[ECHO BFR]],17,FALSE)</f>
        <v>41.0169</v>
      </c>
      <c r="BB1316">
        <f>VLOOKUP(Sheet1[[#This Row],[NPDES ID2]],Combined_Sheet__Major_Only___2[[NPDES ID2]:[ECHO BFR]],18,FALSE)</f>
        <v>-93.748500000000007</v>
      </c>
      <c r="BC1316" t="str">
        <f>IF(ISNUMBER(SEARCH("aerobic",$AW1316)),"aerobic","")</f>
        <v/>
      </c>
      <c r="BD1316" t="str">
        <f>IF(ISNUMBER(SEARCH("anaer",$AW1316)),"anaer","")</f>
        <v>anaer</v>
      </c>
      <c r="BE1316" t="str">
        <f>IF(ISNUMBER(SEARCH("thickening",$AZ1316)),"thickening","")</f>
        <v/>
      </c>
      <c r="BF1316" s="2" t="str">
        <f>IF(ISNUMBER(SEARCH("airDry",$AW1316)),"airDry","")</f>
        <v/>
      </c>
      <c r="BG1316" s="2" t="str">
        <f>IF(ISNUMBER(SEARCH("heatDry",$AY1316)),"heatDry","")</f>
        <v/>
      </c>
      <c r="BH1316" s="2" t="str">
        <f>IF(AND(ISNUMBER(SEARCH("aerobic",$AW1316)),ISNUMBER(SEARCH("anaer",$AW1316))),"Combined Aer and Anaer.","")</f>
        <v/>
      </c>
    </row>
    <row r="1317" spans="1:60" x14ac:dyDescent="0.3">
      <c r="A1317" s="4">
        <v>1315</v>
      </c>
      <c r="B1317" t="s">
        <v>6257</v>
      </c>
      <c r="C1317">
        <v>175</v>
      </c>
      <c r="D1317">
        <v>862.7195840809494</v>
      </c>
      <c r="E1317">
        <v>872.26024190371845</v>
      </c>
      <c r="F1317">
        <v>629.73012276565476</v>
      </c>
      <c r="G1317">
        <v>1113.614460256555</v>
      </c>
      <c r="H1317">
        <v>-78.013277114016105</v>
      </c>
      <c r="I1317">
        <v>-77.824624654089803</v>
      </c>
      <c r="J1317">
        <v>-90.538504251200436</v>
      </c>
      <c r="K1317">
        <v>-65.621356828843361</v>
      </c>
      <c r="L1317">
        <v>89.618541924540793</v>
      </c>
      <c r="M1317">
        <v>88.952407070789135</v>
      </c>
      <c r="N1317">
        <v>86.53928325200981</v>
      </c>
      <c r="O1317">
        <v>94.692022827963754</v>
      </c>
      <c r="P1317">
        <v>4.1681121896152504</v>
      </c>
      <c r="Q1317">
        <v>4.1548152670324292</v>
      </c>
      <c r="R1317">
        <v>3.552852600224925</v>
      </c>
      <c r="S1317">
        <v>4.730971434990817</v>
      </c>
      <c r="T1317">
        <v>42.561692633407603</v>
      </c>
      <c r="U1317">
        <v>42.56162411167697</v>
      </c>
      <c r="V1317">
        <v>42.532285798637417</v>
      </c>
      <c r="W1317">
        <v>42.590817221771218</v>
      </c>
      <c r="X1317">
        <v>3743.143480719938</v>
      </c>
      <c r="Y1317">
        <v>3766.2793338099932</v>
      </c>
      <c r="Z1317">
        <v>3541.949983287047</v>
      </c>
      <c r="AA1317">
        <v>3873.072448579363</v>
      </c>
      <c r="AB1317">
        <v>1082.5309763935111</v>
      </c>
      <c r="AC1317">
        <v>1046.829847575322</v>
      </c>
      <c r="AD1317">
        <v>828.38122965236369</v>
      </c>
      <c r="AE1317">
        <v>1500.1298901388341</v>
      </c>
      <c r="AF1317">
        <v>50.1868618390506</v>
      </c>
      <c r="AG1317">
        <v>49.81377589588547</v>
      </c>
      <c r="AH1317">
        <v>48.462715626730251</v>
      </c>
      <c r="AI1317">
        <v>53.027628792342803</v>
      </c>
      <c r="AJ1317">
        <v>0.38991782453758889</v>
      </c>
      <c r="AK1317">
        <v>0.38991780115866981</v>
      </c>
      <c r="AL1317">
        <v>0.3899145261106991</v>
      </c>
      <c r="AM1317">
        <v>0.38992113665883671</v>
      </c>
      <c r="AN1317">
        <v>0.94399443187231435</v>
      </c>
      <c r="AO1317">
        <v>0.94399443187231458</v>
      </c>
      <c r="AP1317">
        <v>0.94399443187231458</v>
      </c>
      <c r="AQ1317">
        <v>0.94399443187231458</v>
      </c>
      <c r="AR1317">
        <v>8.5413159170469282</v>
      </c>
      <c r="AS1317">
        <v>8.5413159170469246</v>
      </c>
      <c r="AT1317">
        <v>8.5413159170469246</v>
      </c>
      <c r="AU1317">
        <v>8.5413159170469246</v>
      </c>
      <c r="AV1317" t="str">
        <f>VLOOKUP(Sheet1[[#This Row],[NPDES ID2]],Combined_Sheet__Major_Only___2[[NPDES ID2]:[ECHO BFR]],3,FALSE)</f>
        <v>IN</v>
      </c>
      <c r="AW1317" t="s">
        <v>54</v>
      </c>
      <c r="AX1317" t="str">
        <f>VLOOKUP(Sheet1[[#This Row],[NPDES ID2]],Combined_Sheet__Major_Only___2[[NPDES ID2]:[ECHO BFR]],27,FALSE)</f>
        <v>-</v>
      </c>
      <c r="AY1317" t="str">
        <f>VLOOKUP(Sheet1[[#This Row],[NPDES ID2]],Combined_Sheet__Major_Only___2[[NPDES ID2]:[ECHO BFR]],28,FALSE)</f>
        <v>-</v>
      </c>
      <c r="AZ1317" t="str">
        <f>VLOOKUP(Sheet1[[#This Row],[NPDES ID2]],Combined_Sheet__Major_Only___2[[NPDES ID2]:[ECHO BFR]],29,FALSE)</f>
        <v>thickening</v>
      </c>
      <c r="BA1317">
        <f>VLOOKUP(Sheet1[[#This Row],[NPDES ID2]],Combined_Sheet__Major_Only___2[[NPDES ID2]:[ECHO BFR]],17,FALSE)</f>
        <v>40.435471999999997</v>
      </c>
      <c r="BB1317">
        <f>VLOOKUP(Sheet1[[#This Row],[NPDES ID2]],Combined_Sheet__Major_Only___2[[NPDES ID2]:[ECHO BFR]],18,FALSE)</f>
        <v>-85.385499999999993</v>
      </c>
      <c r="BC1317" t="str">
        <f>IF(ISNUMBER(SEARCH("aerobic",$AW1317)),"aerobic","")</f>
        <v/>
      </c>
      <c r="BD1317" t="str">
        <f>IF(ISNUMBER(SEARCH("anaer",$AW1317)),"anaer","")</f>
        <v/>
      </c>
      <c r="BE1317" t="str">
        <f>IF(ISNUMBER(SEARCH("thickening",$AZ1317)),"thickening","")</f>
        <v>thickening</v>
      </c>
      <c r="BF1317" s="3" t="str">
        <f>IF(ISNUMBER(SEARCH("airDry",$AW1317)),"airDry","")</f>
        <v/>
      </c>
      <c r="BG1317" s="3" t="str">
        <f>IF(ISNUMBER(SEARCH("heatDry",$AY1317)),"heatDry","")</f>
        <v/>
      </c>
      <c r="BH1317" s="3" t="str">
        <f>IF(AND(ISNUMBER(SEARCH("aerobic",$AW1317)),ISNUMBER(SEARCH("anaer",$AW1317))),"Combined Aer and Anaer.","")</f>
        <v/>
      </c>
    </row>
    <row r="1318" spans="1:60" x14ac:dyDescent="0.3">
      <c r="A1318" s="4">
        <v>1316</v>
      </c>
      <c r="B1318" t="s">
        <v>6262</v>
      </c>
      <c r="C1318">
        <v>174.4</v>
      </c>
      <c r="D1318">
        <v>681.4392428032769</v>
      </c>
      <c r="E1318">
        <v>683.83958431609244</v>
      </c>
      <c r="F1318">
        <v>497.57500584388782</v>
      </c>
      <c r="G1318">
        <v>868.6599576117402</v>
      </c>
      <c r="H1318">
        <v>-76.944511954784161</v>
      </c>
      <c r="I1318">
        <v>-78.174396924226173</v>
      </c>
      <c r="J1318">
        <v>-91.225367849097026</v>
      </c>
      <c r="K1318">
        <v>-61.161738060858561</v>
      </c>
      <c r="L1318">
        <v>113.3259567783263</v>
      </c>
      <c r="M1318">
        <v>112.8410623354013</v>
      </c>
      <c r="N1318">
        <v>111.084405118113</v>
      </c>
      <c r="O1318">
        <v>117.0192293725617</v>
      </c>
      <c r="P1318">
        <v>4.1125602789362699</v>
      </c>
      <c r="Q1318">
        <v>4.1579893750787047</v>
      </c>
      <c r="R1318">
        <v>3.3464931950999208</v>
      </c>
      <c r="S1318">
        <v>4.7049802445277802</v>
      </c>
      <c r="T1318">
        <v>78.96110056889556</v>
      </c>
      <c r="U1318">
        <v>78.960975873094199</v>
      </c>
      <c r="V1318">
        <v>78.907586029886005</v>
      </c>
      <c r="W1318">
        <v>79.014101476075851</v>
      </c>
      <c r="X1318">
        <v>5469.7127896157526</v>
      </c>
      <c r="Y1318">
        <v>5489.3751875335774</v>
      </c>
      <c r="Z1318">
        <v>5299.0233935625347</v>
      </c>
      <c r="AA1318">
        <v>5578.4705886712118</v>
      </c>
      <c r="AB1318">
        <v>971.96499869441595</v>
      </c>
      <c r="AC1318">
        <v>963.69839161917253</v>
      </c>
      <c r="AD1318">
        <v>825.92809409025676</v>
      </c>
      <c r="AE1318">
        <v>1157.570673022602</v>
      </c>
      <c r="AF1318">
        <v>63.681503811371023</v>
      </c>
      <c r="AG1318">
        <v>63.408963621631138</v>
      </c>
      <c r="AH1318">
        <v>62.42224659804539</v>
      </c>
      <c r="AI1318">
        <v>65.756342575486755</v>
      </c>
      <c r="AJ1318">
        <v>0.55437089149703345</v>
      </c>
      <c r="AK1318">
        <v>0.55437085680390785</v>
      </c>
      <c r="AL1318">
        <v>0.55436599690832167</v>
      </c>
      <c r="AM1318">
        <v>0.55437580640913398</v>
      </c>
      <c r="AN1318">
        <v>0.96865098589679954</v>
      </c>
      <c r="AO1318">
        <v>0.96865098589679965</v>
      </c>
      <c r="AP1318">
        <v>0.96865098589679965</v>
      </c>
      <c r="AQ1318">
        <v>0.96865098589679965</v>
      </c>
      <c r="AR1318">
        <v>13.90639456619215</v>
      </c>
      <c r="AS1318">
        <v>13.90639456619215</v>
      </c>
      <c r="AT1318">
        <v>13.90639456619215</v>
      </c>
      <c r="AU1318">
        <v>13.90639456619215</v>
      </c>
      <c r="AV1318" t="str">
        <f>VLOOKUP(Sheet1[[#This Row],[NPDES ID2]],Combined_Sheet__Major_Only___2[[NPDES ID2]:[ECHO BFR]],3,FALSE)</f>
        <v>VT</v>
      </c>
      <c r="AW1318" t="s">
        <v>12181</v>
      </c>
      <c r="AX1318" t="str">
        <f>VLOOKUP(Sheet1[[#This Row],[NPDES ID2]],Combined_Sheet__Major_Only___2[[NPDES ID2]:[ECHO BFR]],27,FALSE)</f>
        <v>methaneBioCaptureRecover</v>
      </c>
      <c r="AY1318" t="str">
        <f>VLOOKUP(Sheet1[[#This Row],[NPDES ID2]],Combined_Sheet__Major_Only___2[[NPDES ID2]:[ECHO BFR]],28,FALSE)</f>
        <v>highTempCompost</v>
      </c>
      <c r="AZ1318" t="str">
        <f>VLOOKUP(Sheet1[[#This Row],[NPDES ID2]],Combined_Sheet__Major_Only___2[[NPDES ID2]:[ECHO BFR]],29,FALSE)</f>
        <v>preliminaryOps, thickening</v>
      </c>
      <c r="BA1318">
        <f>VLOOKUP(Sheet1[[#This Row],[NPDES ID2]],Combined_Sheet__Major_Only___2[[NPDES ID2]:[ECHO BFR]],17,FALSE)</f>
        <v>42.914957000000001</v>
      </c>
      <c r="BB1318">
        <f>VLOOKUP(Sheet1[[#This Row],[NPDES ID2]],Combined_Sheet__Major_Only___2[[NPDES ID2]:[ECHO BFR]],18,FALSE)</f>
        <v>-73.256878999999998</v>
      </c>
      <c r="BC1318" t="str">
        <f>IF(ISNUMBER(SEARCH("aerobic",$AW1318)),"aerobic","")</f>
        <v/>
      </c>
      <c r="BD1318" t="str">
        <f>IF(ISNUMBER(SEARCH("anaer",$AW1318)),"anaer","")</f>
        <v>anaer</v>
      </c>
      <c r="BE1318" t="str">
        <f>IF(ISNUMBER(SEARCH("thickening",$AZ1318)),"thickening","")</f>
        <v>thickening</v>
      </c>
      <c r="BF1318" s="2" t="str">
        <f>IF(ISNUMBER(SEARCH("airDry",$AW1318)),"airDry","")</f>
        <v/>
      </c>
      <c r="BG1318" s="2" t="str">
        <f>IF(ISNUMBER(SEARCH("heatDry",$AY1318)),"heatDry","")</f>
        <v/>
      </c>
      <c r="BH1318" s="2" t="str">
        <f>IF(AND(ISNUMBER(SEARCH("aerobic",$AW1318)),ISNUMBER(SEARCH("anaer",$AW1318))),"Combined Aer and Anaer.","")</f>
        <v/>
      </c>
    </row>
    <row r="1319" spans="1:60" x14ac:dyDescent="0.3">
      <c r="A1319" s="4">
        <v>1317</v>
      </c>
      <c r="B1319" t="s">
        <v>6267</v>
      </c>
      <c r="C1319">
        <v>174</v>
      </c>
      <c r="D1319">
        <v>672.44998142536292</v>
      </c>
      <c r="E1319">
        <v>674.41376976789002</v>
      </c>
      <c r="F1319">
        <v>490.94557870343152</v>
      </c>
      <c r="G1319">
        <v>856.60185330196464</v>
      </c>
      <c r="H1319">
        <v>-76.867638161666903</v>
      </c>
      <c r="I1319">
        <v>-78.079428115218477</v>
      </c>
      <c r="J1319">
        <v>-91.069055255583564</v>
      </c>
      <c r="K1319">
        <v>-60.743740053471022</v>
      </c>
      <c r="L1319">
        <v>114.7935566769018</v>
      </c>
      <c r="M1319">
        <v>114.3226760387529</v>
      </c>
      <c r="N1319">
        <v>112.6168269392611</v>
      </c>
      <c r="O1319">
        <v>118.38001528369411</v>
      </c>
      <c r="P1319">
        <v>4.0998773886971449</v>
      </c>
      <c r="Q1319">
        <v>4.1495833179159192</v>
      </c>
      <c r="R1319">
        <v>3.3269456136002962</v>
      </c>
      <c r="S1319">
        <v>4.6992494154665581</v>
      </c>
      <c r="T1319">
        <v>62.966613443891319</v>
      </c>
      <c r="U1319">
        <v>62.966513431882959</v>
      </c>
      <c r="V1319">
        <v>62.923692219084941</v>
      </c>
      <c r="W1319">
        <v>63.009122711356412</v>
      </c>
      <c r="X1319">
        <v>4296.0220441793899</v>
      </c>
      <c r="Y1319">
        <v>4310.8081766809737</v>
      </c>
      <c r="Z1319">
        <v>4167.5057912494412</v>
      </c>
      <c r="AA1319">
        <v>4377.8841081439687</v>
      </c>
      <c r="AB1319">
        <v>691.18640680418321</v>
      </c>
      <c r="AC1319">
        <v>686.65445742454267</v>
      </c>
      <c r="AD1319">
        <v>596.48998067689126</v>
      </c>
      <c r="AE1319">
        <v>809.66994868273355</v>
      </c>
      <c r="AF1319">
        <v>64.654380944614161</v>
      </c>
      <c r="AG1319">
        <v>64.38911704191284</v>
      </c>
      <c r="AH1319">
        <v>63.42868821850908</v>
      </c>
      <c r="AI1319">
        <v>66.673907194599281</v>
      </c>
      <c r="AJ1319">
        <v>0.56625955385323146</v>
      </c>
      <c r="AK1319">
        <v>0.56625952418135039</v>
      </c>
      <c r="AL1319">
        <v>0.56625536731202297</v>
      </c>
      <c r="AM1319">
        <v>0.56626375777085469</v>
      </c>
      <c r="AN1319">
        <v>0.96113178328516813</v>
      </c>
      <c r="AO1319">
        <v>0.96113178328516813</v>
      </c>
      <c r="AP1319">
        <v>0.96113178328516813</v>
      </c>
      <c r="AQ1319">
        <v>0.96113178328516813</v>
      </c>
      <c r="AR1319">
        <v>14.97139218598052</v>
      </c>
      <c r="AS1319">
        <v>14.97139218598052</v>
      </c>
      <c r="AT1319">
        <v>14.97139218598052</v>
      </c>
      <c r="AU1319">
        <v>14.97139218598052</v>
      </c>
      <c r="AV1319" t="str">
        <f>VLOOKUP(Sheet1[[#This Row],[NPDES ID2]],Combined_Sheet__Major_Only___2[[NPDES ID2]:[ECHO BFR]],3,FALSE)</f>
        <v>CO</v>
      </c>
      <c r="AW1319" t="s">
        <v>41</v>
      </c>
      <c r="AX1319" t="str">
        <f>VLOOKUP(Sheet1[[#This Row],[NPDES ID2]],Combined_Sheet__Major_Only___2[[NPDES ID2]:[ECHO BFR]],27,FALSE)</f>
        <v>-</v>
      </c>
      <c r="AY1319" t="str">
        <f>VLOOKUP(Sheet1[[#This Row],[NPDES ID2]],Combined_Sheet__Major_Only___2[[NPDES ID2]:[ECHO BFR]],28,FALSE)</f>
        <v>-</v>
      </c>
      <c r="AZ1319" t="str">
        <f>VLOOKUP(Sheet1[[#This Row],[NPDES ID2]],Combined_Sheet__Major_Only___2[[NPDES ID2]:[ECHO BFR]],29,FALSE)</f>
        <v>thickening</v>
      </c>
      <c r="BA1319">
        <f>VLOOKUP(Sheet1[[#This Row],[NPDES ID2]],Combined_Sheet__Major_Only___2[[NPDES ID2]:[ECHO BFR]],17,FALSE)</f>
        <v>39.574860000000001</v>
      </c>
      <c r="BB1319">
        <f>VLOOKUP(Sheet1[[#This Row],[NPDES ID2]],Combined_Sheet__Major_Only___2[[NPDES ID2]:[ECHO BFR]],18,FALSE)</f>
        <v>-106.09134</v>
      </c>
      <c r="BC1319" t="str">
        <f>IF(ISNUMBER(SEARCH("aerobic",$AW1319)),"aerobic","")</f>
        <v>aerobic</v>
      </c>
      <c r="BD1319" t="str">
        <f>IF(ISNUMBER(SEARCH("anaer",$AW1319)),"anaer","")</f>
        <v/>
      </c>
      <c r="BE1319" t="str">
        <f>IF(ISNUMBER(SEARCH("thickening",$AZ1319)),"thickening","")</f>
        <v>thickening</v>
      </c>
      <c r="BF1319" s="3" t="str">
        <f>IF(ISNUMBER(SEARCH("airDry",$AW1319)),"airDry","")</f>
        <v/>
      </c>
      <c r="BG1319" s="3" t="str">
        <f>IF(ISNUMBER(SEARCH("heatDry",$AY1319)),"heatDry","")</f>
        <v/>
      </c>
      <c r="BH1319" s="3" t="str">
        <f>IF(AND(ISNUMBER(SEARCH("aerobic",$AW1319)),ISNUMBER(SEARCH("anaer",$AW1319))),"Combined Aer and Anaer.","")</f>
        <v/>
      </c>
    </row>
    <row r="1320" spans="1:60" x14ac:dyDescent="0.3">
      <c r="A1320" s="4">
        <v>1318</v>
      </c>
      <c r="B1320" t="s">
        <v>6272</v>
      </c>
      <c r="C1320">
        <v>172.76</v>
      </c>
      <c r="D1320">
        <v>868.74373686529498</v>
      </c>
      <c r="E1320">
        <v>878.47639089708241</v>
      </c>
      <c r="F1320">
        <v>633.57783698511219</v>
      </c>
      <c r="G1320">
        <v>1121.194137517708</v>
      </c>
      <c r="H1320">
        <v>-78.011219508803819</v>
      </c>
      <c r="I1320">
        <v>-77.843711962018773</v>
      </c>
      <c r="J1320">
        <v>-90.578589479037888</v>
      </c>
      <c r="K1320">
        <v>-65.538600182472337</v>
      </c>
      <c r="L1320">
        <v>88.802910406193746</v>
      </c>
      <c r="M1320">
        <v>88.14775207277583</v>
      </c>
      <c r="N1320">
        <v>85.774474482188282</v>
      </c>
      <c r="O1320">
        <v>93.7926313666906</v>
      </c>
      <c r="P1320">
        <v>4.1142741321417482</v>
      </c>
      <c r="Q1320">
        <v>4.099013967909344</v>
      </c>
      <c r="R1320">
        <v>3.5037225603789368</v>
      </c>
      <c r="S1320">
        <v>4.6719759724114018</v>
      </c>
      <c r="T1320">
        <v>4.2345326787778141</v>
      </c>
      <c r="U1320">
        <v>4.2345233061574543</v>
      </c>
      <c r="V1320">
        <v>4.23051031834187</v>
      </c>
      <c r="W1320">
        <v>4.2385164326521272</v>
      </c>
      <c r="X1320">
        <v>371.01663295048718</v>
      </c>
      <c r="Y1320">
        <v>373.23227638381729</v>
      </c>
      <c r="Z1320">
        <v>351.30644836382152</v>
      </c>
      <c r="AA1320">
        <v>383.7971324293859</v>
      </c>
      <c r="AB1320">
        <v>105.2022800720739</v>
      </c>
      <c r="AC1320">
        <v>101.8688660303489</v>
      </c>
      <c r="AD1320">
        <v>80.945081160404683</v>
      </c>
      <c r="AE1320">
        <v>144.82397319696489</v>
      </c>
      <c r="AF1320">
        <v>50.374755214478931</v>
      </c>
      <c r="AG1320">
        <v>50.00307441914326</v>
      </c>
      <c r="AH1320">
        <v>48.657007953099793</v>
      </c>
      <c r="AI1320">
        <v>53.20496300016702</v>
      </c>
      <c r="AJ1320">
        <v>0.39220054643849389</v>
      </c>
      <c r="AK1320">
        <v>0.3922005301429668</v>
      </c>
      <c r="AL1320">
        <v>0.39219824701642197</v>
      </c>
      <c r="AM1320">
        <v>0.39220285540031069</v>
      </c>
      <c r="AN1320">
        <v>0.67405931852538503</v>
      </c>
      <c r="AO1320">
        <v>0.67405931852538503</v>
      </c>
      <c r="AP1320">
        <v>0.67405931852538503</v>
      </c>
      <c r="AQ1320">
        <v>0.67405931852538503</v>
      </c>
      <c r="AR1320">
        <v>8.649360512542442</v>
      </c>
      <c r="AS1320">
        <v>8.649360512542442</v>
      </c>
      <c r="AT1320">
        <v>8.649360512542442</v>
      </c>
      <c r="AU1320">
        <v>8.649360512542442</v>
      </c>
      <c r="AV1320" t="str">
        <f>VLOOKUP(Sheet1[[#This Row],[NPDES ID2]],Combined_Sheet__Major_Only___2[[NPDES ID2]:[ECHO BFR]],3,FALSE)</f>
        <v>CA</v>
      </c>
      <c r="AW1320" t="s">
        <v>1420</v>
      </c>
      <c r="AX1320" t="str">
        <f>VLOOKUP(Sheet1[[#This Row],[NPDES ID2]],Combined_Sheet__Major_Only___2[[NPDES ID2]:[ECHO BFR]],27,FALSE)</f>
        <v>-</v>
      </c>
      <c r="AY1320" t="str">
        <f>VLOOKUP(Sheet1[[#This Row],[NPDES ID2]],Combined_Sheet__Major_Only___2[[NPDES ID2]:[ECHO BFR]],28,FALSE)</f>
        <v>highTempCompost</v>
      </c>
      <c r="AZ1320" t="str">
        <f>VLOOKUP(Sheet1[[#This Row],[NPDES ID2]],Combined_Sheet__Major_Only___2[[NPDES ID2]:[ECHO BFR]],29,FALSE)</f>
        <v>-</v>
      </c>
      <c r="BA1320">
        <f>VLOOKUP(Sheet1[[#This Row],[NPDES ID2]],Combined_Sheet__Major_Only___2[[NPDES ID2]:[ECHO BFR]],17,FALSE)</f>
        <v>34.171610999999999</v>
      </c>
      <c r="BB1320">
        <f>VLOOKUP(Sheet1[[#This Row],[NPDES ID2]],Combined_Sheet__Major_Only___2[[NPDES ID2]:[ECHO BFR]],18,FALSE)</f>
        <v>-119.053056</v>
      </c>
      <c r="BC1320" t="str">
        <f>IF(ISNUMBER(SEARCH("aerobic",$AW1320)),"aerobic","")</f>
        <v/>
      </c>
      <c r="BD1320" t="str">
        <f>IF(ISNUMBER(SEARCH("anaer",$AW1320)),"anaer","")</f>
        <v/>
      </c>
      <c r="BE1320" t="str">
        <f>IF(ISNUMBER(SEARCH("thickening",$AZ1320)),"thickening","")</f>
        <v/>
      </c>
      <c r="BF1320" s="2" t="str">
        <f>IF(ISNUMBER(SEARCH("airDry",$AW1320)),"airDry","")</f>
        <v>airDry</v>
      </c>
      <c r="BG1320" s="2" t="str">
        <f>IF(ISNUMBER(SEARCH("heatDry",$AY1320)),"heatDry","")</f>
        <v/>
      </c>
      <c r="BH1320" s="2" t="str">
        <f>IF(AND(ISNUMBER(SEARCH("aerobic",$AW1320)),ISNUMBER(SEARCH("anaer",$AW1320))),"Combined Aer and Anaer.","")</f>
        <v/>
      </c>
    </row>
    <row r="1321" spans="1:60" x14ac:dyDescent="0.3">
      <c r="A1321" s="4">
        <v>1319</v>
      </c>
      <c r="B1321" t="s">
        <v>6275</v>
      </c>
      <c r="C1321">
        <v>172</v>
      </c>
      <c r="D1321">
        <v>696.10763143132147</v>
      </c>
      <c r="E1321">
        <v>698.86307506238961</v>
      </c>
      <c r="F1321">
        <v>507.79843759776702</v>
      </c>
      <c r="G1321">
        <v>887.80892359542474</v>
      </c>
      <c r="H1321">
        <v>-77.007518391219151</v>
      </c>
      <c r="I1321">
        <v>-78.285339056943769</v>
      </c>
      <c r="J1321">
        <v>-91.346254826066101</v>
      </c>
      <c r="K1321">
        <v>-61.458048936714953</v>
      </c>
      <c r="L1321">
        <v>110.68192626920241</v>
      </c>
      <c r="M1321">
        <v>110.1955909659191</v>
      </c>
      <c r="N1321">
        <v>108.43379900174359</v>
      </c>
      <c r="O1321">
        <v>114.3860101577483</v>
      </c>
      <c r="P1321">
        <v>4.0580076549378896</v>
      </c>
      <c r="Q1321">
        <v>4.1000492529125676</v>
      </c>
      <c r="R1321">
        <v>3.3079124646649571</v>
      </c>
      <c r="S1321">
        <v>4.6455720010033899</v>
      </c>
      <c r="T1321">
        <v>48.25884059549913</v>
      </c>
      <c r="U1321">
        <v>48.258763281537782</v>
      </c>
      <c r="V1321">
        <v>48.225660480726113</v>
      </c>
      <c r="W1321">
        <v>48.291702247974612</v>
      </c>
      <c r="X1321">
        <v>3375.7437512067199</v>
      </c>
      <c r="Y1321">
        <v>3388.1933710680119</v>
      </c>
      <c r="Z1321">
        <v>3267.6074802310018</v>
      </c>
      <c r="AA1321">
        <v>3444.6833489677952</v>
      </c>
      <c r="AB1321">
        <v>521.62589220687664</v>
      </c>
      <c r="AC1321">
        <v>518.51295305187443</v>
      </c>
      <c r="AD1321">
        <v>452.55053878846189</v>
      </c>
      <c r="AE1321">
        <v>607.05327616648503</v>
      </c>
      <c r="AF1321">
        <v>63.0634110156739</v>
      </c>
      <c r="AG1321">
        <v>62.786266402874247</v>
      </c>
      <c r="AH1321">
        <v>61.7827370875643</v>
      </c>
      <c r="AI1321">
        <v>65.173513296800664</v>
      </c>
      <c r="AJ1321">
        <v>0.5468196579749296</v>
      </c>
      <c r="AK1321">
        <v>0.546819633271038</v>
      </c>
      <c r="AL1321">
        <v>0.54681617217643663</v>
      </c>
      <c r="AM1321">
        <v>0.54682315823723526</v>
      </c>
      <c r="AN1321">
        <v>0.95013322444555781</v>
      </c>
      <c r="AO1321">
        <v>0.95013322444555792</v>
      </c>
      <c r="AP1321">
        <v>0.95013322444555792</v>
      </c>
      <c r="AQ1321">
        <v>0.95013322444555792</v>
      </c>
      <c r="AR1321">
        <v>14.96559239609123</v>
      </c>
      <c r="AS1321">
        <v>14.96559239609123</v>
      </c>
      <c r="AT1321">
        <v>14.96559239609123</v>
      </c>
      <c r="AU1321">
        <v>14.96559239609123</v>
      </c>
      <c r="AV1321" t="str">
        <f>VLOOKUP(Sheet1[[#This Row],[NPDES ID2]],Combined_Sheet__Major_Only___2[[NPDES ID2]:[ECHO BFR]],3,FALSE)</f>
        <v>TX</v>
      </c>
      <c r="AW1321" t="s">
        <v>41</v>
      </c>
      <c r="AX1321" t="str">
        <f>VLOOKUP(Sheet1[[#This Row],[NPDES ID2]],Combined_Sheet__Major_Only___2[[NPDES ID2]:[ECHO BFR]],27,FALSE)</f>
        <v>-</v>
      </c>
      <c r="AY1321" t="str">
        <f>VLOOKUP(Sheet1[[#This Row],[NPDES ID2]],Combined_Sheet__Major_Only___2[[NPDES ID2]:[ECHO BFR]],28,FALSE)</f>
        <v>-</v>
      </c>
      <c r="AZ1321" t="str">
        <f>VLOOKUP(Sheet1[[#This Row],[NPDES ID2]],Combined_Sheet__Major_Only___2[[NPDES ID2]:[ECHO BFR]],29,FALSE)</f>
        <v>thickening</v>
      </c>
      <c r="BA1321">
        <f>VLOOKUP(Sheet1[[#This Row],[NPDES ID2]],Combined_Sheet__Major_Only___2[[NPDES ID2]:[ECHO BFR]],17,FALSE)</f>
        <v>29.270882</v>
      </c>
      <c r="BB1321">
        <f>VLOOKUP(Sheet1[[#This Row],[NPDES ID2]],Combined_Sheet__Major_Only___2[[NPDES ID2]:[ECHO BFR]],18,FALSE)</f>
        <v>-94.848427999999998</v>
      </c>
      <c r="BC1321" t="str">
        <f>IF(ISNUMBER(SEARCH("aerobic",$AW1321)),"aerobic","")</f>
        <v>aerobic</v>
      </c>
      <c r="BD1321" t="str">
        <f>IF(ISNUMBER(SEARCH("anaer",$AW1321)),"anaer","")</f>
        <v/>
      </c>
      <c r="BE1321" t="str">
        <f>IF(ISNUMBER(SEARCH("thickening",$AZ1321)),"thickening","")</f>
        <v>thickening</v>
      </c>
      <c r="BF1321" s="3" t="str">
        <f>IF(ISNUMBER(SEARCH("airDry",$AW1321)),"airDry","")</f>
        <v/>
      </c>
      <c r="BG1321" s="3" t="str">
        <f>IF(ISNUMBER(SEARCH("heatDry",$AY1321)),"heatDry","")</f>
        <v/>
      </c>
      <c r="BH1321" s="3" t="str">
        <f>IF(AND(ISNUMBER(SEARCH("aerobic",$AW1321)),ISNUMBER(SEARCH("anaer",$AW1321))),"Combined Aer and Anaer.","")</f>
        <v/>
      </c>
    </row>
    <row r="1322" spans="1:60" x14ac:dyDescent="0.3">
      <c r="A1322" s="4">
        <v>1320</v>
      </c>
      <c r="B1322" t="s">
        <v>6279</v>
      </c>
      <c r="C1322">
        <v>171.9</v>
      </c>
      <c r="D1322">
        <v>709.49092315997393</v>
      </c>
      <c r="E1322">
        <v>712.76341416353853</v>
      </c>
      <c r="F1322">
        <v>517.52469144841211</v>
      </c>
      <c r="G1322">
        <v>905.68184940840194</v>
      </c>
      <c r="H1322">
        <v>-77.094166261258408</v>
      </c>
      <c r="I1322">
        <v>-78.310957918718529</v>
      </c>
      <c r="J1322">
        <v>-91.179548935321662</v>
      </c>
      <c r="K1322">
        <v>-61.882464417110889</v>
      </c>
      <c r="L1322">
        <v>108.58714213885951</v>
      </c>
      <c r="M1322">
        <v>108.08593784974479</v>
      </c>
      <c r="N1322">
        <v>106.2702069924364</v>
      </c>
      <c r="O1322">
        <v>112.40461630842969</v>
      </c>
      <c r="P1322">
        <v>4.0594056136023244</v>
      </c>
      <c r="Q1322">
        <v>4.100650143681456</v>
      </c>
      <c r="R1322">
        <v>3.3198987907550999</v>
      </c>
      <c r="S1322">
        <v>4.6528201497372779</v>
      </c>
      <c r="T1322">
        <v>74.90930948257855</v>
      </c>
      <c r="U1322">
        <v>74.909191039779984</v>
      </c>
      <c r="V1322">
        <v>74.858478486700321</v>
      </c>
      <c r="W1322">
        <v>74.959652603238624</v>
      </c>
      <c r="X1322">
        <v>5338.1077793662052</v>
      </c>
      <c r="Y1322">
        <v>5358.8183046172426</v>
      </c>
      <c r="Z1322">
        <v>5158.4742509394318</v>
      </c>
      <c r="AA1322">
        <v>5452.6755124432848</v>
      </c>
      <c r="AB1322">
        <v>1058.2782866426439</v>
      </c>
      <c r="AC1322">
        <v>1046.773562331997</v>
      </c>
      <c r="AD1322">
        <v>882.21515425636665</v>
      </c>
      <c r="AE1322">
        <v>1285.879889475483</v>
      </c>
      <c r="AF1322">
        <v>61.906028708120083</v>
      </c>
      <c r="AG1322">
        <v>61.620228920258057</v>
      </c>
      <c r="AH1322">
        <v>60.585467746184086</v>
      </c>
      <c r="AI1322">
        <v>64.081869194244362</v>
      </c>
      <c r="AJ1322">
        <v>0.53268408227768027</v>
      </c>
      <c r="AK1322">
        <v>0.53268404877571895</v>
      </c>
      <c r="AL1322">
        <v>0.53267935575377678</v>
      </c>
      <c r="AM1322">
        <v>0.5326888284273732</v>
      </c>
      <c r="AN1322">
        <v>0.96703551087480055</v>
      </c>
      <c r="AO1322">
        <v>0.96703551087480066</v>
      </c>
      <c r="AP1322">
        <v>0.96703551087480066</v>
      </c>
      <c r="AQ1322">
        <v>0.96703551087480066</v>
      </c>
      <c r="AR1322">
        <v>12.71088622893028</v>
      </c>
      <c r="AS1322">
        <v>12.71088622893028</v>
      </c>
      <c r="AT1322">
        <v>12.71088622893028</v>
      </c>
      <c r="AU1322">
        <v>12.71088622893028</v>
      </c>
      <c r="AV1322" t="str">
        <f>VLOOKUP(Sheet1[[#This Row],[NPDES ID2]],Combined_Sheet__Major_Only___2[[NPDES ID2]:[ECHO BFR]],3,FALSE)</f>
        <v>GA</v>
      </c>
      <c r="AW1322" t="s">
        <v>41</v>
      </c>
      <c r="AX1322" t="str">
        <f>VLOOKUP(Sheet1[[#This Row],[NPDES ID2]],Combined_Sheet__Major_Only___2[[NPDES ID2]:[ECHO BFR]],27,FALSE)</f>
        <v>-</v>
      </c>
      <c r="AY1322" t="str">
        <f>VLOOKUP(Sheet1[[#This Row],[NPDES ID2]],Combined_Sheet__Major_Only___2[[NPDES ID2]:[ECHO BFR]],28,FALSE)</f>
        <v>-</v>
      </c>
      <c r="AZ1322" t="str">
        <f>VLOOKUP(Sheet1[[#This Row],[NPDES ID2]],Combined_Sheet__Major_Only___2[[NPDES ID2]:[ECHO BFR]],29,FALSE)</f>
        <v>thickening</v>
      </c>
      <c r="BA1322">
        <f>VLOOKUP(Sheet1[[#This Row],[NPDES ID2]],Combined_Sheet__Major_Only___2[[NPDES ID2]:[ECHO BFR]],17,FALSE)</f>
        <v>33.550770999999997</v>
      </c>
      <c r="BB1322">
        <f>VLOOKUP(Sheet1[[#This Row],[NPDES ID2]],Combined_Sheet__Major_Only___2[[NPDES ID2]:[ECHO BFR]],18,FALSE)</f>
        <v>-84.226581999999993</v>
      </c>
      <c r="BC1322" t="str">
        <f>IF(ISNUMBER(SEARCH("aerobic",$AW1322)),"aerobic","")</f>
        <v>aerobic</v>
      </c>
      <c r="BD1322" t="str">
        <f>IF(ISNUMBER(SEARCH("anaer",$AW1322)),"anaer","")</f>
        <v/>
      </c>
      <c r="BE1322" t="str">
        <f>IF(ISNUMBER(SEARCH("thickening",$AZ1322)),"thickening","")</f>
        <v>thickening</v>
      </c>
      <c r="BF1322" s="2" t="str">
        <f>IF(ISNUMBER(SEARCH("airDry",$AW1322)),"airDry","")</f>
        <v/>
      </c>
      <c r="BG1322" s="2" t="str">
        <f>IF(ISNUMBER(SEARCH("heatDry",$AY1322)),"heatDry","")</f>
        <v/>
      </c>
      <c r="BH1322" s="2" t="str">
        <f>IF(AND(ISNUMBER(SEARCH("aerobic",$AW1322)),ISNUMBER(SEARCH("anaer",$AW1322))),"Combined Aer and Anaer.","")</f>
        <v/>
      </c>
    </row>
    <row r="1323" spans="1:60" x14ac:dyDescent="0.3">
      <c r="A1323" s="4">
        <v>1321</v>
      </c>
      <c r="B1323" t="s">
        <v>6283</v>
      </c>
      <c r="C1323">
        <v>171.66</v>
      </c>
      <c r="D1323">
        <v>690.90830760628069</v>
      </c>
      <c r="E1323">
        <v>693.39073244220367</v>
      </c>
      <c r="F1323">
        <v>503.94541631105551</v>
      </c>
      <c r="G1323">
        <v>880.80419783731463</v>
      </c>
      <c r="H1323">
        <v>-76.944174069621837</v>
      </c>
      <c r="I1323">
        <v>-78.182904190755664</v>
      </c>
      <c r="J1323">
        <v>-91.225257927334269</v>
      </c>
      <c r="K1323">
        <v>-61.17140740332821</v>
      </c>
      <c r="L1323">
        <v>111.4763677524427</v>
      </c>
      <c r="M1323">
        <v>110.9985792842045</v>
      </c>
      <c r="N1323">
        <v>109.26763730671109</v>
      </c>
      <c r="O1323">
        <v>115.1155703335512</v>
      </c>
      <c r="P1323">
        <v>4.0480733956026924</v>
      </c>
      <c r="Q1323">
        <v>4.0926139041634819</v>
      </c>
      <c r="R1323">
        <v>3.2943843810807119</v>
      </c>
      <c r="S1323">
        <v>4.6313995032286899</v>
      </c>
      <c r="T1323">
        <v>94.078405410962873</v>
      </c>
      <c r="U1323">
        <v>94.078257385096592</v>
      </c>
      <c r="V1323">
        <v>94.014878524646107</v>
      </c>
      <c r="W1323">
        <v>94.14132256707498</v>
      </c>
      <c r="X1323">
        <v>6520.9504891972501</v>
      </c>
      <c r="Y1323">
        <v>6544.4401088266377</v>
      </c>
      <c r="Z1323">
        <v>6317.0942511269632</v>
      </c>
      <c r="AA1323">
        <v>6650.8347316863874</v>
      </c>
      <c r="AB1323">
        <v>1177.3538349701521</v>
      </c>
      <c r="AC1323">
        <v>1166.9518841747631</v>
      </c>
      <c r="AD1323">
        <v>997.8780775098453</v>
      </c>
      <c r="AE1323">
        <v>1406.147240064673</v>
      </c>
      <c r="AF1323">
        <v>63.642103238427218</v>
      </c>
      <c r="AG1323">
        <v>63.369264260420962</v>
      </c>
      <c r="AH1323">
        <v>62.381510528547047</v>
      </c>
      <c r="AI1323">
        <v>65.719150099282487</v>
      </c>
      <c r="AJ1323">
        <v>0.55388948972756402</v>
      </c>
      <c r="AK1323">
        <v>0.55388945164874137</v>
      </c>
      <c r="AL1323">
        <v>0.55388411775773116</v>
      </c>
      <c r="AM1323">
        <v>0.55389488400842091</v>
      </c>
      <c r="AN1323">
        <v>0.97349692063526116</v>
      </c>
      <c r="AO1323">
        <v>0.97349692063526161</v>
      </c>
      <c r="AP1323">
        <v>0.97349692063526161</v>
      </c>
      <c r="AQ1323">
        <v>0.97349692063526161</v>
      </c>
      <c r="AR1323">
        <v>13.77118212089889</v>
      </c>
      <c r="AS1323">
        <v>13.771182120898899</v>
      </c>
      <c r="AT1323">
        <v>13.771182120898899</v>
      </c>
      <c r="AU1323">
        <v>13.771182120898899</v>
      </c>
      <c r="AV1323" t="str">
        <f>VLOOKUP(Sheet1[[#This Row],[NPDES ID2]],Combined_Sheet__Major_Only___2[[NPDES ID2]:[ECHO BFR]],3,FALSE)</f>
        <v>TX</v>
      </c>
      <c r="AW1323" t="s">
        <v>41</v>
      </c>
      <c r="AX1323" t="str">
        <f>VLOOKUP(Sheet1[[#This Row],[NPDES ID2]],Combined_Sheet__Major_Only___2[[NPDES ID2]:[ECHO BFR]],27,FALSE)</f>
        <v>-</v>
      </c>
      <c r="AY1323" t="str">
        <f>VLOOKUP(Sheet1[[#This Row],[NPDES ID2]],Combined_Sheet__Major_Only___2[[NPDES ID2]:[ECHO BFR]],28,FALSE)</f>
        <v>-</v>
      </c>
      <c r="AZ1323" t="str">
        <f>VLOOKUP(Sheet1[[#This Row],[NPDES ID2]],Combined_Sheet__Major_Only___2[[NPDES ID2]:[ECHO BFR]],29,FALSE)</f>
        <v>thickening</v>
      </c>
      <c r="BA1323">
        <f>VLOOKUP(Sheet1[[#This Row],[NPDES ID2]],Combined_Sheet__Major_Only___2[[NPDES ID2]:[ECHO BFR]],17,FALSE)</f>
        <v>29.755844</v>
      </c>
      <c r="BB1323">
        <f>VLOOKUP(Sheet1[[#This Row],[NPDES ID2]],Combined_Sheet__Major_Only___2[[NPDES ID2]:[ECHO BFR]],18,FALSE)</f>
        <v>-95.366590000000002</v>
      </c>
      <c r="BC1323" t="str">
        <f>IF(ISNUMBER(SEARCH("aerobic",$AW1323)),"aerobic","")</f>
        <v>aerobic</v>
      </c>
      <c r="BD1323" t="str">
        <f>IF(ISNUMBER(SEARCH("anaer",$AW1323)),"anaer","")</f>
        <v/>
      </c>
      <c r="BE1323" t="str">
        <f>IF(ISNUMBER(SEARCH("thickening",$AZ1323)),"thickening","")</f>
        <v>thickening</v>
      </c>
      <c r="BF1323" s="3" t="str">
        <f>IF(ISNUMBER(SEARCH("airDry",$AW1323)),"airDry","")</f>
        <v/>
      </c>
      <c r="BG1323" s="3" t="str">
        <f>IF(ISNUMBER(SEARCH("heatDry",$AY1323)),"heatDry","")</f>
        <v/>
      </c>
      <c r="BH1323" s="3" t="str">
        <f>IF(AND(ISNUMBER(SEARCH("aerobic",$AW1323)),ISNUMBER(SEARCH("anaer",$AW1323))),"Combined Aer and Anaer.","")</f>
        <v/>
      </c>
    </row>
    <row r="1324" spans="1:60" x14ac:dyDescent="0.3">
      <c r="A1324" s="4">
        <v>1322</v>
      </c>
      <c r="B1324" t="s">
        <v>6286</v>
      </c>
      <c r="C1324">
        <v>171.31</v>
      </c>
      <c r="D1324">
        <v>714.67814337362915</v>
      </c>
      <c r="E1324">
        <v>718.05807499978459</v>
      </c>
      <c r="F1324">
        <v>521.18311731946505</v>
      </c>
      <c r="G1324">
        <v>912.50845694481222</v>
      </c>
      <c r="H1324">
        <v>-77.116291747001483</v>
      </c>
      <c r="I1324">
        <v>-78.342134921278827</v>
      </c>
      <c r="J1324">
        <v>-91.143261956443354</v>
      </c>
      <c r="K1324">
        <v>-61.955460338232427</v>
      </c>
      <c r="L1324">
        <v>107.7382244620882</v>
      </c>
      <c r="M1324">
        <v>107.2351856692359</v>
      </c>
      <c r="N1324">
        <v>105.4128045943218</v>
      </c>
      <c r="O1324">
        <v>111.56967958400701</v>
      </c>
      <c r="P1324">
        <v>4.046349537031543</v>
      </c>
      <c r="Q1324">
        <v>4.0872698923296467</v>
      </c>
      <c r="R1324">
        <v>3.3117655000517008</v>
      </c>
      <c r="S1324">
        <v>4.6391773482816543</v>
      </c>
      <c r="T1324">
        <v>81.292383649331384</v>
      </c>
      <c r="U1324">
        <v>81.292255355733573</v>
      </c>
      <c r="V1324">
        <v>81.237325077432615</v>
      </c>
      <c r="W1324">
        <v>81.346913769793915</v>
      </c>
      <c r="X1324">
        <v>5818.6215229965001</v>
      </c>
      <c r="Y1324">
        <v>5841.4612795847916</v>
      </c>
      <c r="Z1324">
        <v>5620.5601883153386</v>
      </c>
      <c r="AA1324">
        <v>5944.9594778033515</v>
      </c>
      <c r="AB1324">
        <v>1068.9466037301379</v>
      </c>
      <c r="AC1324">
        <v>1059.286783474322</v>
      </c>
      <c r="AD1324">
        <v>902.78672728632262</v>
      </c>
      <c r="AE1324">
        <v>1280.169355255008</v>
      </c>
      <c r="AF1324">
        <v>61.633611130049488</v>
      </c>
      <c r="AG1324">
        <v>61.34577664058142</v>
      </c>
      <c r="AH1324">
        <v>60.303652667450613</v>
      </c>
      <c r="AI1324">
        <v>63.824936213610023</v>
      </c>
      <c r="AJ1324">
        <v>0.52935774337262032</v>
      </c>
      <c r="AK1324">
        <v>0.52935770933769777</v>
      </c>
      <c r="AL1324">
        <v>0.52935294171456271</v>
      </c>
      <c r="AM1324">
        <v>0.52936256496955114</v>
      </c>
      <c r="AN1324">
        <v>0.96951069088839914</v>
      </c>
      <c r="AO1324">
        <v>0.96951069088839947</v>
      </c>
      <c r="AP1324">
        <v>0.96951069088839947</v>
      </c>
      <c r="AQ1324">
        <v>0.96951069088839947</v>
      </c>
      <c r="AR1324">
        <v>13.20495780399655</v>
      </c>
      <c r="AS1324">
        <v>13.204957803996541</v>
      </c>
      <c r="AT1324">
        <v>13.204957803996541</v>
      </c>
      <c r="AU1324">
        <v>13.204957803996541</v>
      </c>
      <c r="AV1324" t="str">
        <f>VLOOKUP(Sheet1[[#This Row],[NPDES ID2]],Combined_Sheet__Major_Only___2[[NPDES ID2]:[ECHO BFR]],3,FALSE)</f>
        <v>TX</v>
      </c>
      <c r="AW1324" t="s">
        <v>41</v>
      </c>
      <c r="AX1324" t="str">
        <f>VLOOKUP(Sheet1[[#This Row],[NPDES ID2]],Combined_Sheet__Major_Only___2[[NPDES ID2]:[ECHO BFR]],27,FALSE)</f>
        <v>-</v>
      </c>
      <c r="AY1324" t="str">
        <f>VLOOKUP(Sheet1[[#This Row],[NPDES ID2]],Combined_Sheet__Major_Only___2[[NPDES ID2]:[ECHO BFR]],28,FALSE)</f>
        <v>-</v>
      </c>
      <c r="AZ1324" t="str">
        <f>VLOOKUP(Sheet1[[#This Row],[NPDES ID2]],Combined_Sheet__Major_Only___2[[NPDES ID2]:[ECHO BFR]],29,FALSE)</f>
        <v>thickening</v>
      </c>
      <c r="BA1324">
        <f>VLOOKUP(Sheet1[[#This Row],[NPDES ID2]],Combined_Sheet__Major_Only___2[[NPDES ID2]:[ECHO BFR]],17,FALSE)</f>
        <v>29.941624999999998</v>
      </c>
      <c r="BB1324">
        <f>VLOOKUP(Sheet1[[#This Row],[NPDES ID2]],Combined_Sheet__Major_Only___2[[NPDES ID2]:[ECHO BFR]],18,FALSE)</f>
        <v>-95.466628999999998</v>
      </c>
      <c r="BC1324" t="str">
        <f>IF(ISNUMBER(SEARCH("aerobic",$AW1324)),"aerobic","")</f>
        <v>aerobic</v>
      </c>
      <c r="BD1324" t="str">
        <f>IF(ISNUMBER(SEARCH("anaer",$AW1324)),"anaer","")</f>
        <v/>
      </c>
      <c r="BE1324" t="str">
        <f>IF(ISNUMBER(SEARCH("thickening",$AZ1324)),"thickening","")</f>
        <v>thickening</v>
      </c>
      <c r="BF1324" s="2" t="str">
        <f>IF(ISNUMBER(SEARCH("airDry",$AW1324)),"airDry","")</f>
        <v/>
      </c>
      <c r="BG1324" s="2" t="str">
        <f>IF(ISNUMBER(SEARCH("heatDry",$AY1324)),"heatDry","")</f>
        <v/>
      </c>
      <c r="BH1324" s="2" t="str">
        <f>IF(AND(ISNUMBER(SEARCH("aerobic",$AW1324)),ISNUMBER(SEARCH("anaer",$AW1324))),"Combined Aer and Anaer.","")</f>
        <v/>
      </c>
    </row>
    <row r="1325" spans="1:60" x14ac:dyDescent="0.3">
      <c r="A1325" s="4">
        <v>1323</v>
      </c>
      <c r="B1325" t="s">
        <v>6290</v>
      </c>
      <c r="C1325">
        <v>171</v>
      </c>
      <c r="D1325">
        <v>667.47085030955441</v>
      </c>
      <c r="E1325">
        <v>668.87767171406904</v>
      </c>
      <c r="F1325">
        <v>486.7505596709301</v>
      </c>
      <c r="G1325">
        <v>849.45743460532196</v>
      </c>
      <c r="H1325">
        <v>-76.738507474731264</v>
      </c>
      <c r="I1325">
        <v>-78.058485665565513</v>
      </c>
      <c r="J1325">
        <v>-90.809770786977992</v>
      </c>
      <c r="K1325">
        <v>-60.098181836686649</v>
      </c>
      <c r="L1325">
        <v>115.310146783295</v>
      </c>
      <c r="M1325">
        <v>114.8660483287636</v>
      </c>
      <c r="N1325">
        <v>113.2571652091767</v>
      </c>
      <c r="O1325">
        <v>118.6927287510118</v>
      </c>
      <c r="P1325">
        <v>4.0244299282913021</v>
      </c>
      <c r="Q1325">
        <v>4.0747246499453063</v>
      </c>
      <c r="R1325">
        <v>3.2487741991804029</v>
      </c>
      <c r="S1325">
        <v>4.6347797412218412</v>
      </c>
      <c r="T1325">
        <v>91.82600790201019</v>
      </c>
      <c r="U1325">
        <v>91.825863352198695</v>
      </c>
      <c r="V1325">
        <v>91.763972801852987</v>
      </c>
      <c r="W1325">
        <v>91.887447590106305</v>
      </c>
      <c r="X1325">
        <v>6129.2242658691112</v>
      </c>
      <c r="Y1325">
        <v>6149.0163478394106</v>
      </c>
      <c r="Z1325">
        <v>5957.0356606503856</v>
      </c>
      <c r="AA1325">
        <v>6238.8354462439074</v>
      </c>
      <c r="AB1325">
        <v>949.48047400369455</v>
      </c>
      <c r="AC1325">
        <v>944.22180498468663</v>
      </c>
      <c r="AD1325">
        <v>824.15730136949958</v>
      </c>
      <c r="AE1325">
        <v>1105.8756614114409</v>
      </c>
      <c r="AF1325">
        <v>66.084836504363238</v>
      </c>
      <c r="AG1325">
        <v>65.830256485680479</v>
      </c>
      <c r="AH1325">
        <v>64.908619412342873</v>
      </c>
      <c r="AI1325">
        <v>68.022862202328739</v>
      </c>
      <c r="AJ1325">
        <v>0.58374638088244768</v>
      </c>
      <c r="AK1325">
        <v>0.58374634427933647</v>
      </c>
      <c r="AL1325">
        <v>0.58374121683382374</v>
      </c>
      <c r="AM1325">
        <v>0.58375156637341996</v>
      </c>
      <c r="AN1325">
        <v>0.97287212186326133</v>
      </c>
      <c r="AO1325">
        <v>0.97287212186326133</v>
      </c>
      <c r="AP1325">
        <v>0.97287212186326133</v>
      </c>
      <c r="AQ1325">
        <v>0.97287212186326133</v>
      </c>
      <c r="AR1325">
        <v>15.658818474116639</v>
      </c>
      <c r="AS1325">
        <v>15.658818474116639</v>
      </c>
      <c r="AT1325">
        <v>15.658818474116639</v>
      </c>
      <c r="AU1325">
        <v>15.658818474116639</v>
      </c>
      <c r="AV1325" t="str">
        <f>VLOOKUP(Sheet1[[#This Row],[NPDES ID2]],Combined_Sheet__Major_Only___2[[NPDES ID2]:[ECHO BFR]],3,FALSE)</f>
        <v>NH</v>
      </c>
      <c r="AW1325" t="s">
        <v>12181</v>
      </c>
      <c r="AX1325" t="str">
        <f>VLOOKUP(Sheet1[[#This Row],[NPDES ID2]],Combined_Sheet__Major_Only___2[[NPDES ID2]:[ECHO BFR]],27,FALSE)</f>
        <v>-</v>
      </c>
      <c r="AY1325" t="str">
        <f>VLOOKUP(Sheet1[[#This Row],[NPDES ID2]],Combined_Sheet__Major_Only___2[[NPDES ID2]:[ECHO BFR]],28,FALSE)</f>
        <v>-</v>
      </c>
      <c r="AZ1325" t="str">
        <f>VLOOKUP(Sheet1[[#This Row],[NPDES ID2]],Combined_Sheet__Major_Only___2[[NPDES ID2]:[ECHO BFR]],29,FALSE)</f>
        <v>thickening, preliminaryOps</v>
      </c>
      <c r="BA1325">
        <f>VLOOKUP(Sheet1[[#This Row],[NPDES ID2]],Combined_Sheet__Major_Only___2[[NPDES ID2]:[ECHO BFR]],17,FALSE)</f>
        <v>43.691940000000002</v>
      </c>
      <c r="BB1325">
        <f>VLOOKUP(Sheet1[[#This Row],[NPDES ID2]],Combined_Sheet__Major_Only___2[[NPDES ID2]:[ECHO BFR]],18,FALSE)</f>
        <v>-72.290760000000006</v>
      </c>
      <c r="BC1325" t="str">
        <f>IF(ISNUMBER(SEARCH("aerobic",$AW1325)),"aerobic","")</f>
        <v/>
      </c>
      <c r="BD1325" t="str">
        <f>IF(ISNUMBER(SEARCH("anaer",$AW1325)),"anaer","")</f>
        <v>anaer</v>
      </c>
      <c r="BE1325" t="str">
        <f>IF(ISNUMBER(SEARCH("thickening",$AZ1325)),"thickening","")</f>
        <v>thickening</v>
      </c>
      <c r="BF1325" s="3" t="str">
        <f>IF(ISNUMBER(SEARCH("airDry",$AW1325)),"airDry","")</f>
        <v/>
      </c>
      <c r="BG1325" s="3" t="str">
        <f>IF(ISNUMBER(SEARCH("heatDry",$AY1325)),"heatDry","")</f>
        <v/>
      </c>
      <c r="BH1325" s="3" t="str">
        <f>IF(AND(ISNUMBER(SEARCH("aerobic",$AW1325)),ISNUMBER(SEARCH("anaer",$AW1325))),"Combined Aer and Anaer.","")</f>
        <v/>
      </c>
    </row>
    <row r="1326" spans="1:60" x14ac:dyDescent="0.3">
      <c r="A1326" s="4">
        <v>1324</v>
      </c>
      <c r="B1326" t="s">
        <v>6294</v>
      </c>
      <c r="C1326">
        <v>171</v>
      </c>
      <c r="D1326">
        <v>863.5331926944757</v>
      </c>
      <c r="E1326">
        <v>872.77554250672256</v>
      </c>
      <c r="F1326">
        <v>629.37098212336787</v>
      </c>
      <c r="G1326">
        <v>1113.567631485666</v>
      </c>
      <c r="H1326">
        <v>-77.945803833667384</v>
      </c>
      <c r="I1326">
        <v>-77.917406073329545</v>
      </c>
      <c r="J1326">
        <v>-90.658912121351008</v>
      </c>
      <c r="K1326">
        <v>-65.186231214020211</v>
      </c>
      <c r="L1326">
        <v>89.182036434470561</v>
      </c>
      <c r="M1326">
        <v>88.5431065111988</v>
      </c>
      <c r="N1326">
        <v>86.228518096444319</v>
      </c>
      <c r="O1326">
        <v>94.048348143235543</v>
      </c>
      <c r="P1326">
        <v>4.0703895113847093</v>
      </c>
      <c r="Q1326">
        <v>4.0527527852233209</v>
      </c>
      <c r="R1326">
        <v>3.4537488978818511</v>
      </c>
      <c r="S1326">
        <v>4.6297529520977534</v>
      </c>
      <c r="T1326">
        <v>59.290042327550879</v>
      </c>
      <c r="U1326">
        <v>59.289947989480027</v>
      </c>
      <c r="V1326">
        <v>59.249556133809968</v>
      </c>
      <c r="W1326">
        <v>59.330139935346089</v>
      </c>
      <c r="X1326">
        <v>5119.790539692096</v>
      </c>
      <c r="Y1326">
        <v>5150.3735775042969</v>
      </c>
      <c r="Z1326">
        <v>4854.251024760496</v>
      </c>
      <c r="AA1326">
        <v>5291.0142289548166</v>
      </c>
      <c r="AB1326">
        <v>1113.901163006075</v>
      </c>
      <c r="AC1326">
        <v>1093.294072866003</v>
      </c>
      <c r="AD1326">
        <v>910.33171562411428</v>
      </c>
      <c r="AE1326">
        <v>1417.175074087681</v>
      </c>
      <c r="AF1326">
        <v>51.110680299649367</v>
      </c>
      <c r="AG1326">
        <v>50.744456566204583</v>
      </c>
      <c r="AH1326">
        <v>49.418274754001317</v>
      </c>
      <c r="AI1326">
        <v>53.899154953209298</v>
      </c>
      <c r="AJ1326">
        <v>0.40114361489324268</v>
      </c>
      <c r="AK1326">
        <v>0.40114358984341603</v>
      </c>
      <c r="AL1326">
        <v>0.40114008080004382</v>
      </c>
      <c r="AM1326">
        <v>0.40114716366068109</v>
      </c>
      <c r="AN1326">
        <v>0.95886377306256276</v>
      </c>
      <c r="AO1326">
        <v>0.95886377306256299</v>
      </c>
      <c r="AP1326">
        <v>0.95886377306256299</v>
      </c>
      <c r="AQ1326">
        <v>0.95886377306256299</v>
      </c>
      <c r="AR1326">
        <v>9.98410602910009</v>
      </c>
      <c r="AS1326">
        <v>9.9841060291000918</v>
      </c>
      <c r="AT1326">
        <v>9.9841060291000918</v>
      </c>
      <c r="AU1326">
        <v>9.9841060291000918</v>
      </c>
      <c r="AV1326" t="str">
        <f>VLOOKUP(Sheet1[[#This Row],[NPDES ID2]],Combined_Sheet__Major_Only___2[[NPDES ID2]:[ECHO BFR]],3,FALSE)</f>
        <v>AR</v>
      </c>
      <c r="AW1326" t="s">
        <v>54</v>
      </c>
      <c r="AX1326" t="str">
        <f>VLOOKUP(Sheet1[[#This Row],[NPDES ID2]],Combined_Sheet__Major_Only___2[[NPDES ID2]:[ECHO BFR]],27,FALSE)</f>
        <v>-</v>
      </c>
      <c r="AY1326" t="str">
        <f>VLOOKUP(Sheet1[[#This Row],[NPDES ID2]],Combined_Sheet__Major_Only___2[[NPDES ID2]:[ECHO BFR]],28,FALSE)</f>
        <v>-</v>
      </c>
      <c r="AZ1326" t="str">
        <f>VLOOKUP(Sheet1[[#This Row],[NPDES ID2]],Combined_Sheet__Major_Only___2[[NPDES ID2]:[ECHO BFR]],29,FALSE)</f>
        <v>preliminaryOps, thickening</v>
      </c>
      <c r="BA1326">
        <f>VLOOKUP(Sheet1[[#This Row],[NPDES ID2]],Combined_Sheet__Major_Only___2[[NPDES ID2]:[ECHO BFR]],17,FALSE)</f>
        <v>36.357199999999999</v>
      </c>
      <c r="BB1326">
        <f>VLOOKUP(Sheet1[[#This Row],[NPDES ID2]],Combined_Sheet__Major_Only___2[[NPDES ID2]:[ECHO BFR]],18,FALSE)</f>
        <v>-93.578800000000001</v>
      </c>
      <c r="BC1326" t="str">
        <f>IF(ISNUMBER(SEARCH("aerobic",$AW1326)),"aerobic","")</f>
        <v/>
      </c>
      <c r="BD1326" t="str">
        <f>IF(ISNUMBER(SEARCH("anaer",$AW1326)),"anaer","")</f>
        <v/>
      </c>
      <c r="BE1326" t="str">
        <f>IF(ISNUMBER(SEARCH("thickening",$AZ1326)),"thickening","")</f>
        <v>thickening</v>
      </c>
      <c r="BF1326" s="2" t="str">
        <f>IF(ISNUMBER(SEARCH("airDry",$AW1326)),"airDry","")</f>
        <v/>
      </c>
      <c r="BG1326" s="2" t="str">
        <f>IF(ISNUMBER(SEARCH("heatDry",$AY1326)),"heatDry","")</f>
        <v/>
      </c>
      <c r="BH1326" s="2" t="str">
        <f>IF(AND(ISNUMBER(SEARCH("aerobic",$AW1326)),ISNUMBER(SEARCH("anaer",$AW1326))),"Combined Aer and Anaer.","")</f>
        <v/>
      </c>
    </row>
    <row r="1327" spans="1:60" x14ac:dyDescent="0.3">
      <c r="A1327" s="4">
        <v>1325</v>
      </c>
      <c r="B1327" t="s">
        <v>6299</v>
      </c>
      <c r="C1327">
        <v>170.95</v>
      </c>
      <c r="D1327">
        <v>936.56688261362217</v>
      </c>
      <c r="E1327">
        <v>944.61465532430816</v>
      </c>
      <c r="F1327">
        <v>682.38631797076312</v>
      </c>
      <c r="G1327">
        <v>1213.613684124457</v>
      </c>
      <c r="H1327">
        <v>-78.179087795360871</v>
      </c>
      <c r="I1327">
        <v>-77.598635852064405</v>
      </c>
      <c r="J1327">
        <v>-90.132258963534639</v>
      </c>
      <c r="K1327">
        <v>-67.044036050533137</v>
      </c>
      <c r="L1327">
        <v>82.248442899378404</v>
      </c>
      <c r="M1327">
        <v>81.558463389885873</v>
      </c>
      <c r="N1327">
        <v>79.058674233356882</v>
      </c>
      <c r="O1327">
        <v>87.504082930636343</v>
      </c>
      <c r="P1327">
        <v>4.0791725957825653</v>
      </c>
      <c r="Q1327">
        <v>4.057085908975532</v>
      </c>
      <c r="R1327">
        <v>3.5309627349595512</v>
      </c>
      <c r="S1327">
        <v>4.634597877826871</v>
      </c>
      <c r="T1327">
        <v>192.91621588736879</v>
      </c>
      <c r="U1327">
        <v>192.91591532819299</v>
      </c>
      <c r="V1327">
        <v>192.7872276972073</v>
      </c>
      <c r="W1327">
        <v>193.0439660506072</v>
      </c>
      <c r="X1327">
        <v>18062.86201958152</v>
      </c>
      <c r="Y1327">
        <v>18188.15115603965</v>
      </c>
      <c r="Z1327">
        <v>16970.67698791709</v>
      </c>
      <c r="AA1327">
        <v>18771.557381199222</v>
      </c>
      <c r="AB1327">
        <v>5304.1173194179673</v>
      </c>
      <c r="AC1327">
        <v>5113.2118569337999</v>
      </c>
      <c r="AD1327">
        <v>4028.5563466214921</v>
      </c>
      <c r="AE1327">
        <v>7399.8853282426271</v>
      </c>
      <c r="AF1327">
        <v>47.151276059085802</v>
      </c>
      <c r="AG1327">
        <v>46.755632119862021</v>
      </c>
      <c r="AH1327">
        <v>45.323156708598383</v>
      </c>
      <c r="AI1327">
        <v>50.16339934808915</v>
      </c>
      <c r="AJ1327">
        <v>0.35307379767835528</v>
      </c>
      <c r="AK1327">
        <v>0.35307375267168761</v>
      </c>
      <c r="AL1327">
        <v>0.35306745152221369</v>
      </c>
      <c r="AM1327">
        <v>0.35308017025276878</v>
      </c>
      <c r="AN1327">
        <v>0.9868186760025246</v>
      </c>
      <c r="AO1327">
        <v>0.98681867600252426</v>
      </c>
      <c r="AP1327">
        <v>0.98681867600252426</v>
      </c>
      <c r="AQ1327">
        <v>0.98681867600252426</v>
      </c>
      <c r="AR1327">
        <v>7.9716167088021157</v>
      </c>
      <c r="AS1327">
        <v>7.9716167088021157</v>
      </c>
      <c r="AT1327">
        <v>7.9716167088021157</v>
      </c>
      <c r="AU1327">
        <v>7.9716167088021157</v>
      </c>
      <c r="AV1327" t="str">
        <f>VLOOKUP(Sheet1[[#This Row],[NPDES ID2]],Combined_Sheet__Major_Only___2[[NPDES ID2]:[ECHO BFR]],3,FALSE)</f>
        <v>TN</v>
      </c>
      <c r="AW1327" t="s">
        <v>38</v>
      </c>
      <c r="AX1327" t="str">
        <f>VLOOKUP(Sheet1[[#This Row],[NPDES ID2]],Combined_Sheet__Major_Only___2[[NPDES ID2]:[ECHO BFR]],27,FALSE)</f>
        <v/>
      </c>
      <c r="AY1327" t="str">
        <f>VLOOKUP(Sheet1[[#This Row],[NPDES ID2]],Combined_Sheet__Major_Only___2[[NPDES ID2]:[ECHO BFR]],28,FALSE)</f>
        <v/>
      </c>
      <c r="AZ1327" t="str">
        <f>VLOOKUP(Sheet1[[#This Row],[NPDES ID2]],Combined_Sheet__Major_Only___2[[NPDES ID2]:[ECHO BFR]],29,FALSE)</f>
        <v/>
      </c>
      <c r="BA1327">
        <f>VLOOKUP(Sheet1[[#This Row],[NPDES ID2]],Combined_Sheet__Major_Only___2[[NPDES ID2]:[ECHO BFR]],17,FALSE)</f>
        <v>36.108409999999999</v>
      </c>
      <c r="BB1327">
        <f>VLOOKUP(Sheet1[[#This Row],[NPDES ID2]],Combined_Sheet__Major_Only___2[[NPDES ID2]:[ECHO BFR]],18,FALSE)</f>
        <v>-82.837050000000005</v>
      </c>
      <c r="BC1327" t="str">
        <f>IF(ISNUMBER(SEARCH("aerobic",$AW1327)),"aerobic","")</f>
        <v/>
      </c>
      <c r="BD1327" t="str">
        <f>IF(ISNUMBER(SEARCH("anaer",$AW1327)),"anaer","")</f>
        <v/>
      </c>
      <c r="BE1327" t="str">
        <f>IF(ISNUMBER(SEARCH("thickening",$AZ1327)),"thickening","")</f>
        <v/>
      </c>
      <c r="BF1327" s="3" t="str">
        <f>IF(ISNUMBER(SEARCH("airDry",$AW1327)),"airDry","")</f>
        <v/>
      </c>
      <c r="BG1327" s="3" t="str">
        <f>IF(ISNUMBER(SEARCH("heatDry",$AY1327)),"heatDry","")</f>
        <v/>
      </c>
      <c r="BH1327" s="3" t="str">
        <f>IF(AND(ISNUMBER(SEARCH("aerobic",$AW1327)),ISNUMBER(SEARCH("anaer",$AW1327))),"Combined Aer and Anaer.","")</f>
        <v/>
      </c>
    </row>
    <row r="1328" spans="1:60" x14ac:dyDescent="0.3">
      <c r="A1328" s="4">
        <v>1326</v>
      </c>
      <c r="B1328" t="s">
        <v>6304</v>
      </c>
      <c r="C1328">
        <v>170.66</v>
      </c>
      <c r="D1328">
        <v>708.63791987212085</v>
      </c>
      <c r="E1328">
        <v>711.73902653810092</v>
      </c>
      <c r="F1328">
        <v>516.65607020935681</v>
      </c>
      <c r="G1328">
        <v>904.30057779881054</v>
      </c>
      <c r="H1328">
        <v>-77.046243437410013</v>
      </c>
      <c r="I1328">
        <v>-78.3456460644354</v>
      </c>
      <c r="J1328">
        <v>-91.21672997342111</v>
      </c>
      <c r="K1328">
        <v>-61.727733043508167</v>
      </c>
      <c r="L1328">
        <v>108.58578573146529</v>
      </c>
      <c r="M1328">
        <v>108.0940479645509</v>
      </c>
      <c r="N1328">
        <v>106.3125277574884</v>
      </c>
      <c r="O1328">
        <v>112.3313183504917</v>
      </c>
      <c r="P1328">
        <v>4.0286647672959637</v>
      </c>
      <c r="Q1328">
        <v>4.0719282946522828</v>
      </c>
      <c r="R1328">
        <v>3.2905689500204338</v>
      </c>
      <c r="S1328">
        <v>4.6154265411338304</v>
      </c>
      <c r="T1328">
        <v>122.82863765536329</v>
      </c>
      <c r="U1328">
        <v>122.82844526016051</v>
      </c>
      <c r="V1328">
        <v>122.7460691929585</v>
      </c>
      <c r="W1328">
        <v>122.9104136267709</v>
      </c>
      <c r="X1328">
        <v>8689.7484926753241</v>
      </c>
      <c r="Y1328">
        <v>8722.8516098842156</v>
      </c>
      <c r="Z1328">
        <v>8402.7537499278951</v>
      </c>
      <c r="AA1328">
        <v>8872.7114750206711</v>
      </c>
      <c r="AB1328">
        <v>1466.0031467481231</v>
      </c>
      <c r="AC1328">
        <v>1455.171243292277</v>
      </c>
      <c r="AD1328">
        <v>1255.3594701858131</v>
      </c>
      <c r="AE1328">
        <v>1730.0391483118331</v>
      </c>
      <c r="AF1328">
        <v>62.355228316812152</v>
      </c>
      <c r="AG1328">
        <v>62.072770032996623</v>
      </c>
      <c r="AH1328">
        <v>61.050244790699281</v>
      </c>
      <c r="AI1328">
        <v>64.505425796036562</v>
      </c>
      <c r="AJ1328">
        <v>0.5381696840996828</v>
      </c>
      <c r="AK1328">
        <v>0.53816964074840157</v>
      </c>
      <c r="AL1328">
        <v>0.53816356893000394</v>
      </c>
      <c r="AM1328">
        <v>0.53817582467893077</v>
      </c>
      <c r="AN1328">
        <v>0.97951820004384216</v>
      </c>
      <c r="AO1328">
        <v>0.97951820004384249</v>
      </c>
      <c r="AP1328">
        <v>0.97951820004384249</v>
      </c>
      <c r="AQ1328">
        <v>0.97951820004384249</v>
      </c>
      <c r="AR1328">
        <v>14.035982983832261</v>
      </c>
      <c r="AS1328">
        <v>14.03598298383225</v>
      </c>
      <c r="AT1328">
        <v>14.03598298383225</v>
      </c>
      <c r="AU1328">
        <v>14.03598298383225</v>
      </c>
      <c r="AV1328" t="str">
        <f>VLOOKUP(Sheet1[[#This Row],[NPDES ID2]],Combined_Sheet__Major_Only___2[[NPDES ID2]:[ECHO BFR]],3,FALSE)</f>
        <v>NC</v>
      </c>
      <c r="AW1328" t="s">
        <v>41</v>
      </c>
      <c r="AX1328" t="str">
        <f>VLOOKUP(Sheet1[[#This Row],[NPDES ID2]],Combined_Sheet__Major_Only___2[[NPDES ID2]:[ECHO BFR]],27,FALSE)</f>
        <v>-</v>
      </c>
      <c r="AY1328" t="str">
        <f>VLOOKUP(Sheet1[[#This Row],[NPDES ID2]],Combined_Sheet__Major_Only___2[[NPDES ID2]:[ECHO BFR]],28,FALSE)</f>
        <v>-</v>
      </c>
      <c r="AZ1328" t="str">
        <f>VLOOKUP(Sheet1[[#This Row],[NPDES ID2]],Combined_Sheet__Major_Only___2[[NPDES ID2]:[ECHO BFR]],29,FALSE)</f>
        <v>thickening</v>
      </c>
      <c r="BA1328">
        <f>VLOOKUP(Sheet1[[#This Row],[NPDES ID2]],Combined_Sheet__Major_Only___2[[NPDES ID2]:[ECHO BFR]],17,FALSE)</f>
        <v>34.887658000000002</v>
      </c>
      <c r="BB1328">
        <f>VLOOKUP(Sheet1[[#This Row],[NPDES ID2]],Combined_Sheet__Major_Only___2[[NPDES ID2]:[ECHO BFR]],18,FALSE)</f>
        <v>-76.909441000000001</v>
      </c>
      <c r="BC1328" t="str">
        <f>IF(ISNUMBER(SEARCH("aerobic",$AW1328)),"aerobic","")</f>
        <v>aerobic</v>
      </c>
      <c r="BD1328" t="str">
        <f>IF(ISNUMBER(SEARCH("anaer",$AW1328)),"anaer","")</f>
        <v/>
      </c>
      <c r="BE1328" t="str">
        <f>IF(ISNUMBER(SEARCH("thickening",$AZ1328)),"thickening","")</f>
        <v>thickening</v>
      </c>
      <c r="BF1328" s="2" t="str">
        <f>IF(ISNUMBER(SEARCH("airDry",$AW1328)),"airDry","")</f>
        <v/>
      </c>
      <c r="BG1328" s="2" t="str">
        <f>IF(ISNUMBER(SEARCH("heatDry",$AY1328)),"heatDry","")</f>
        <v/>
      </c>
      <c r="BH1328" s="2" t="str">
        <f>IF(AND(ISNUMBER(SEARCH("aerobic",$AW1328)),ISNUMBER(SEARCH("anaer",$AW1328))),"Combined Aer and Anaer.","")</f>
        <v/>
      </c>
    </row>
    <row r="1329" spans="1:60" x14ac:dyDescent="0.3">
      <c r="A1329" s="4">
        <v>1327</v>
      </c>
      <c r="B1329" t="s">
        <v>6309</v>
      </c>
      <c r="C1329">
        <v>170.6</v>
      </c>
      <c r="D1329">
        <v>717.23586734108903</v>
      </c>
      <c r="E1329">
        <v>720.61961497614334</v>
      </c>
      <c r="F1329">
        <v>522.90173221541545</v>
      </c>
      <c r="G1329">
        <v>915.79123981226962</v>
      </c>
      <c r="H1329">
        <v>-77.126805896928062</v>
      </c>
      <c r="I1329">
        <v>-78.354823309846168</v>
      </c>
      <c r="J1329">
        <v>-91.161045140636475</v>
      </c>
      <c r="K1329">
        <v>-61.97063964714895</v>
      </c>
      <c r="L1329">
        <v>107.2801545178578</v>
      </c>
      <c r="M1329">
        <v>106.7791031461672</v>
      </c>
      <c r="N1329">
        <v>104.9639972706174</v>
      </c>
      <c r="O1329">
        <v>111.09632779866649</v>
      </c>
      <c r="P1329">
        <v>4.0296116362790908</v>
      </c>
      <c r="Q1329">
        <v>4.070359330237876</v>
      </c>
      <c r="R1329">
        <v>3.2981379896337391</v>
      </c>
      <c r="S1329">
        <v>4.6200097869431573</v>
      </c>
      <c r="T1329">
        <v>48.572481692019203</v>
      </c>
      <c r="U1329">
        <v>48.572403894025349</v>
      </c>
      <c r="V1329">
        <v>48.539093849504972</v>
      </c>
      <c r="W1329">
        <v>48.605549078467838</v>
      </c>
      <c r="X1329">
        <v>3477.0213612402922</v>
      </c>
      <c r="Y1329">
        <v>3490.6567811111672</v>
      </c>
      <c r="Z1329">
        <v>3358.6675052291989</v>
      </c>
      <c r="AA1329">
        <v>3552.535307778071</v>
      </c>
      <c r="AB1329">
        <v>589.11317771246888</v>
      </c>
      <c r="AC1329">
        <v>584.75284538662765</v>
      </c>
      <c r="AD1329">
        <v>504.0119345075567</v>
      </c>
      <c r="AE1329">
        <v>695.6144752857615</v>
      </c>
      <c r="AF1329">
        <v>61.626817350446998</v>
      </c>
      <c r="AG1329">
        <v>61.338943551575142</v>
      </c>
      <c r="AH1329">
        <v>60.296559544147989</v>
      </c>
      <c r="AI1329">
        <v>63.818615687093391</v>
      </c>
      <c r="AJ1329">
        <v>0.5292747927443463</v>
      </c>
      <c r="AK1329">
        <v>0.52927476744814683</v>
      </c>
      <c r="AL1329">
        <v>0.52927122344855904</v>
      </c>
      <c r="AM1329">
        <v>0.52927837685194223</v>
      </c>
      <c r="AN1329">
        <v>0.95043233085118961</v>
      </c>
      <c r="AO1329">
        <v>0.95043233085118983</v>
      </c>
      <c r="AP1329">
        <v>0.95043233085118983</v>
      </c>
      <c r="AQ1329">
        <v>0.95043233085118983</v>
      </c>
      <c r="AR1329">
        <v>13.836884630937989</v>
      </c>
      <c r="AS1329">
        <v>13.836884630938</v>
      </c>
      <c r="AT1329">
        <v>13.836884630938</v>
      </c>
      <c r="AU1329">
        <v>13.836884630938</v>
      </c>
      <c r="AV1329" t="str">
        <f>VLOOKUP(Sheet1[[#This Row],[NPDES ID2]],Combined_Sheet__Major_Only___2[[NPDES ID2]:[ECHO BFR]],3,FALSE)</f>
        <v>VA</v>
      </c>
      <c r="AW1329" t="s">
        <v>41</v>
      </c>
      <c r="AX1329" t="str">
        <f>VLOOKUP(Sheet1[[#This Row],[NPDES ID2]],Combined_Sheet__Major_Only___2[[NPDES ID2]:[ECHO BFR]],27,FALSE)</f>
        <v>-</v>
      </c>
      <c r="AY1329" t="str">
        <f>VLOOKUP(Sheet1[[#This Row],[NPDES ID2]],Combined_Sheet__Major_Only___2[[NPDES ID2]:[ECHO BFR]],28,FALSE)</f>
        <v>-</v>
      </c>
      <c r="AZ1329" t="str">
        <f>VLOOKUP(Sheet1[[#This Row],[NPDES ID2]],Combined_Sheet__Major_Only___2[[NPDES ID2]:[ECHO BFR]],29,FALSE)</f>
        <v>preliminaryOps, thickening</v>
      </c>
      <c r="BA1329">
        <f>VLOOKUP(Sheet1[[#This Row],[NPDES ID2]],Combined_Sheet__Major_Only___2[[NPDES ID2]:[ECHO BFR]],17,FALSE)</f>
        <v>39.134639999999997</v>
      </c>
      <c r="BB1329">
        <f>VLOOKUP(Sheet1[[#This Row],[NPDES ID2]],Combined_Sheet__Major_Only___2[[NPDES ID2]:[ECHO BFR]],18,FALSE)</f>
        <v>-77.71611</v>
      </c>
      <c r="BC1329" t="str">
        <f>IF(ISNUMBER(SEARCH("aerobic",$AW1329)),"aerobic","")</f>
        <v>aerobic</v>
      </c>
      <c r="BD1329" t="str">
        <f>IF(ISNUMBER(SEARCH("anaer",$AW1329)),"anaer","")</f>
        <v/>
      </c>
      <c r="BE1329" t="str">
        <f>IF(ISNUMBER(SEARCH("thickening",$AZ1329)),"thickening","")</f>
        <v>thickening</v>
      </c>
      <c r="BF1329" s="3" t="str">
        <f>IF(ISNUMBER(SEARCH("airDry",$AW1329)),"airDry","")</f>
        <v/>
      </c>
      <c r="BG1329" s="3" t="str">
        <f>IF(ISNUMBER(SEARCH("heatDry",$AY1329)),"heatDry","")</f>
        <v/>
      </c>
      <c r="BH1329" s="3" t="str">
        <f>IF(AND(ISNUMBER(SEARCH("aerobic",$AW1329)),ISNUMBER(SEARCH("anaer",$AW1329))),"Combined Aer and Anaer.","")</f>
        <v/>
      </c>
    </row>
    <row r="1330" spans="1:60" x14ac:dyDescent="0.3">
      <c r="A1330" s="4">
        <v>1328</v>
      </c>
      <c r="B1330" t="s">
        <v>6314</v>
      </c>
      <c r="C1330">
        <v>170.39</v>
      </c>
      <c r="D1330">
        <v>706.65039792532048</v>
      </c>
      <c r="E1330">
        <v>709.65448069310446</v>
      </c>
      <c r="F1330">
        <v>515.15574843920649</v>
      </c>
      <c r="G1330">
        <v>901.59070318777697</v>
      </c>
      <c r="H1330">
        <v>-77.046922481969034</v>
      </c>
      <c r="I1330">
        <v>-78.332120049148386</v>
      </c>
      <c r="J1330">
        <v>-91.29168740990562</v>
      </c>
      <c r="K1330">
        <v>-61.660851602575327</v>
      </c>
      <c r="L1330">
        <v>108.8618908928689</v>
      </c>
      <c r="M1330">
        <v>108.3742506092394</v>
      </c>
      <c r="N1330">
        <v>106.6077435509207</v>
      </c>
      <c r="O1330">
        <v>112.5758903450615</v>
      </c>
      <c r="P1330">
        <v>4.0214847226101664</v>
      </c>
      <c r="Q1330">
        <v>4.0637429544316603</v>
      </c>
      <c r="R1330">
        <v>3.2823334688846479</v>
      </c>
      <c r="S1330">
        <v>4.6059364768282931</v>
      </c>
      <c r="T1330">
        <v>44.493914730123549</v>
      </c>
      <c r="U1330">
        <v>44.493843226454842</v>
      </c>
      <c r="V1330">
        <v>44.463228164679862</v>
      </c>
      <c r="W1330">
        <v>44.524306766322802</v>
      </c>
      <c r="X1330">
        <v>3134.8351914315681</v>
      </c>
      <c r="Y1330">
        <v>3146.620106468311</v>
      </c>
      <c r="Z1330">
        <v>3032.4781360571292</v>
      </c>
      <c r="AA1330">
        <v>3200.109284402562</v>
      </c>
      <c r="AB1330">
        <v>478.20418722589812</v>
      </c>
      <c r="AC1330">
        <v>475.45974011202298</v>
      </c>
      <c r="AD1330">
        <v>415.56803239629397</v>
      </c>
      <c r="AE1330">
        <v>555.39534732212178</v>
      </c>
      <c r="AF1330">
        <v>62.612467454376016</v>
      </c>
      <c r="AG1330">
        <v>62.331956491409109</v>
      </c>
      <c r="AH1330">
        <v>61.316214876246718</v>
      </c>
      <c r="AI1330">
        <v>64.748234011905083</v>
      </c>
      <c r="AJ1330">
        <v>0.54131145110061718</v>
      </c>
      <c r="AK1330">
        <v>0.54131142780005503</v>
      </c>
      <c r="AL1330">
        <v>0.54130816325689457</v>
      </c>
      <c r="AM1330">
        <v>0.54131475258561512</v>
      </c>
      <c r="AN1330">
        <v>0.94623902859689168</v>
      </c>
      <c r="AO1330">
        <v>0.94623902859689157</v>
      </c>
      <c r="AP1330">
        <v>0.94623902859689157</v>
      </c>
      <c r="AQ1330">
        <v>0.94623902859689157</v>
      </c>
      <c r="AR1330">
        <v>14.97648345844058</v>
      </c>
      <c r="AS1330">
        <v>14.97648345844058</v>
      </c>
      <c r="AT1330">
        <v>14.97648345844058</v>
      </c>
      <c r="AU1330">
        <v>14.97648345844058</v>
      </c>
      <c r="AV1330" t="str">
        <f>VLOOKUP(Sheet1[[#This Row],[NPDES ID2]],Combined_Sheet__Major_Only___2[[NPDES ID2]:[ECHO BFR]],3,FALSE)</f>
        <v>MO</v>
      </c>
      <c r="AW1330" t="s">
        <v>41</v>
      </c>
      <c r="AX1330" t="str">
        <f>VLOOKUP(Sheet1[[#This Row],[NPDES ID2]],Combined_Sheet__Major_Only___2[[NPDES ID2]:[ECHO BFR]],27,FALSE)</f>
        <v>-</v>
      </c>
      <c r="AY1330" t="str">
        <f>VLOOKUP(Sheet1[[#This Row],[NPDES ID2]],Combined_Sheet__Major_Only___2[[NPDES ID2]:[ECHO BFR]],28,FALSE)</f>
        <v>-</v>
      </c>
      <c r="AZ1330" t="str">
        <f>VLOOKUP(Sheet1[[#This Row],[NPDES ID2]],Combined_Sheet__Major_Only___2[[NPDES ID2]:[ECHO BFR]],29,FALSE)</f>
        <v>thickening</v>
      </c>
      <c r="BA1330">
        <f>VLOOKUP(Sheet1[[#This Row],[NPDES ID2]],Combined_Sheet__Major_Only___2[[NPDES ID2]:[ECHO BFR]],17,FALSE)</f>
        <v>38.965746000000003</v>
      </c>
      <c r="BB1330">
        <f>VLOOKUP(Sheet1[[#This Row],[NPDES ID2]],Combined_Sheet__Major_Only___2[[NPDES ID2]:[ECHO BFR]],18,FALSE)</f>
        <v>-90.934115000000006</v>
      </c>
      <c r="BC1330" t="str">
        <f>IF(ISNUMBER(SEARCH("aerobic",$AW1330)),"aerobic","")</f>
        <v>aerobic</v>
      </c>
      <c r="BD1330" t="str">
        <f>IF(ISNUMBER(SEARCH("anaer",$AW1330)),"anaer","")</f>
        <v/>
      </c>
      <c r="BE1330" t="str">
        <f>IF(ISNUMBER(SEARCH("thickening",$AZ1330)),"thickening","")</f>
        <v>thickening</v>
      </c>
      <c r="BF1330" s="2" t="str">
        <f>IF(ISNUMBER(SEARCH("airDry",$AW1330)),"airDry","")</f>
        <v/>
      </c>
      <c r="BG1330" s="2" t="str">
        <f>IF(ISNUMBER(SEARCH("heatDry",$AY1330)),"heatDry","")</f>
        <v/>
      </c>
      <c r="BH1330" s="2" t="str">
        <f>IF(AND(ISNUMBER(SEARCH("aerobic",$AW1330)),ISNUMBER(SEARCH("anaer",$AW1330))),"Combined Aer and Anaer.","")</f>
        <v/>
      </c>
    </row>
    <row r="1331" spans="1:60" x14ac:dyDescent="0.3">
      <c r="A1331" s="4">
        <v>1329</v>
      </c>
      <c r="B1331" t="s">
        <v>6318</v>
      </c>
      <c r="C1331">
        <v>170</v>
      </c>
      <c r="D1331">
        <v>692.00753356786549</v>
      </c>
      <c r="E1331">
        <v>694.33181398876673</v>
      </c>
      <c r="F1331">
        <v>504.42145584800562</v>
      </c>
      <c r="G1331">
        <v>881.96539683984292</v>
      </c>
      <c r="H1331">
        <v>-76.874515400032834</v>
      </c>
      <c r="I1331">
        <v>-78.075161671428134</v>
      </c>
      <c r="J1331">
        <v>-91.089558094978386</v>
      </c>
      <c r="K1331">
        <v>-60.9145811978522</v>
      </c>
      <c r="L1331">
        <v>111.11907789414209</v>
      </c>
      <c r="M1331">
        <v>110.6513338584946</v>
      </c>
      <c r="N1331">
        <v>108.9565153553804</v>
      </c>
      <c r="O1331">
        <v>114.6822838379794</v>
      </c>
      <c r="P1331">
        <v>4.0075336242246076</v>
      </c>
      <c r="Q1331">
        <v>4.053482008271315</v>
      </c>
      <c r="R1331">
        <v>3.2575045213588232</v>
      </c>
      <c r="S1331">
        <v>4.5843131032306026</v>
      </c>
      <c r="T1331">
        <v>224.23136885776009</v>
      </c>
      <c r="U1331">
        <v>224.23101997088571</v>
      </c>
      <c r="V1331">
        <v>224.08164031799311</v>
      </c>
      <c r="W1331">
        <v>224.3796603050063</v>
      </c>
      <c r="X1331">
        <v>15441.412479856979</v>
      </c>
      <c r="Y1331">
        <v>15496.09196371092</v>
      </c>
      <c r="Z1331">
        <v>14967.119057907859</v>
      </c>
      <c r="AA1331">
        <v>15743.480505221891</v>
      </c>
      <c r="AB1331">
        <v>2845.6566279260278</v>
      </c>
      <c r="AC1331">
        <v>2819.1584113927338</v>
      </c>
      <c r="AD1331">
        <v>2404.091187056551</v>
      </c>
      <c r="AE1331">
        <v>3411.5736863835582</v>
      </c>
      <c r="AF1331">
        <v>64.058166180861917</v>
      </c>
      <c r="AG1331">
        <v>63.788393441759233</v>
      </c>
      <c r="AH1331">
        <v>62.812183510515709</v>
      </c>
      <c r="AI1331">
        <v>66.111215645883334</v>
      </c>
      <c r="AJ1331">
        <v>0.55897330917874488</v>
      </c>
      <c r="AK1331">
        <v>0.55897323855914594</v>
      </c>
      <c r="AL1331">
        <v>0.55896335138080933</v>
      </c>
      <c r="AM1331">
        <v>0.55898330842792299</v>
      </c>
      <c r="AN1331">
        <v>0.98862949949626677</v>
      </c>
      <c r="AO1331">
        <v>0.98862949949626688</v>
      </c>
      <c r="AP1331">
        <v>0.98862949949626688</v>
      </c>
      <c r="AQ1331">
        <v>0.98862949949626688</v>
      </c>
      <c r="AR1331">
        <v>13.700139327157279</v>
      </c>
      <c r="AS1331">
        <v>13.700139327157279</v>
      </c>
      <c r="AT1331">
        <v>13.700139327157279</v>
      </c>
      <c r="AU1331">
        <v>13.700139327157279</v>
      </c>
      <c r="AV1331" t="str">
        <f>VLOOKUP(Sheet1[[#This Row],[NPDES ID2]],Combined_Sheet__Major_Only___2[[NPDES ID2]:[ECHO BFR]],3,FALSE)</f>
        <v>NC</v>
      </c>
      <c r="AW1331" t="s">
        <v>41</v>
      </c>
      <c r="AX1331" t="str">
        <f>VLOOKUP(Sheet1[[#This Row],[NPDES ID2]],Combined_Sheet__Major_Only___2[[NPDES ID2]:[ECHO BFR]],27,FALSE)</f>
        <v>-</v>
      </c>
      <c r="AY1331" t="str">
        <f>VLOOKUP(Sheet1[[#This Row],[NPDES ID2]],Combined_Sheet__Major_Only___2[[NPDES ID2]:[ECHO BFR]],28,FALSE)</f>
        <v>-</v>
      </c>
      <c r="AZ1331" t="str">
        <f>VLOOKUP(Sheet1[[#This Row],[NPDES ID2]],Combined_Sheet__Major_Only___2[[NPDES ID2]:[ECHO BFR]],29,FALSE)</f>
        <v>sludgeLagoon</v>
      </c>
      <c r="BA1331">
        <f>VLOOKUP(Sheet1[[#This Row],[NPDES ID2]],Combined_Sheet__Major_Only___2[[NPDES ID2]:[ECHO BFR]],17,FALSE)</f>
        <v>34.032138000000003</v>
      </c>
      <c r="BB1331">
        <f>VLOOKUP(Sheet1[[#This Row],[NPDES ID2]],Combined_Sheet__Major_Only___2[[NPDES ID2]:[ECHO BFR]],18,FALSE)</f>
        <v>-77.912471999999994</v>
      </c>
      <c r="BC1331" t="str">
        <f>IF(ISNUMBER(SEARCH("aerobic",$AW1331)),"aerobic","")</f>
        <v>aerobic</v>
      </c>
      <c r="BD1331" t="str">
        <f>IF(ISNUMBER(SEARCH("anaer",$AW1331)),"anaer","")</f>
        <v/>
      </c>
      <c r="BE1331" t="str">
        <f>IF(ISNUMBER(SEARCH("thickening",$AZ1331)),"thickening","")</f>
        <v/>
      </c>
      <c r="BF1331" s="3" t="str">
        <f>IF(ISNUMBER(SEARCH("airDry",$AW1331)),"airDry","")</f>
        <v/>
      </c>
      <c r="BG1331" s="3" t="str">
        <f>IF(ISNUMBER(SEARCH("heatDry",$AY1331)),"heatDry","")</f>
        <v/>
      </c>
      <c r="BH1331" s="3" t="str">
        <f>IF(AND(ISNUMBER(SEARCH("aerobic",$AW1331)),ISNUMBER(SEARCH("anaer",$AW1331))),"Combined Aer and Anaer.","")</f>
        <v/>
      </c>
    </row>
    <row r="1332" spans="1:60" x14ac:dyDescent="0.3">
      <c r="A1332" s="4">
        <v>1330</v>
      </c>
      <c r="B1332" t="s">
        <v>6322</v>
      </c>
      <c r="C1332">
        <v>169.14</v>
      </c>
      <c r="D1332">
        <v>693.17590697973571</v>
      </c>
      <c r="E1332">
        <v>695.44359582140419</v>
      </c>
      <c r="F1332">
        <v>505.10332394850792</v>
      </c>
      <c r="G1332">
        <v>883.36317433366446</v>
      </c>
      <c r="H1332">
        <v>-76.894892352726558</v>
      </c>
      <c r="I1332">
        <v>-78.070979029382556</v>
      </c>
      <c r="J1332">
        <v>-91.125560034938317</v>
      </c>
      <c r="K1332">
        <v>-60.914956533402972</v>
      </c>
      <c r="L1332">
        <v>110.8388394140328</v>
      </c>
      <c r="M1332">
        <v>110.3755291403271</v>
      </c>
      <c r="N1332">
        <v>108.6970335982994</v>
      </c>
      <c r="O1332">
        <v>114.36777541355571</v>
      </c>
      <c r="P1332">
        <v>3.986767115971793</v>
      </c>
      <c r="Q1332">
        <v>4.0331903760231391</v>
      </c>
      <c r="R1332">
        <v>3.2391522989398172</v>
      </c>
      <c r="S1332">
        <v>4.5630121236438761</v>
      </c>
      <c r="T1332">
        <v>99.481383427221061</v>
      </c>
      <c r="U1332">
        <v>99.48122706310734</v>
      </c>
      <c r="V1332">
        <v>99.41427809269824</v>
      </c>
      <c r="W1332">
        <v>99.547844685641209</v>
      </c>
      <c r="X1332">
        <v>6833.2119098584799</v>
      </c>
      <c r="Y1332">
        <v>6857.2108782125133</v>
      </c>
      <c r="Z1332">
        <v>6624.8575941361269</v>
      </c>
      <c r="AA1332">
        <v>6965.925376763229</v>
      </c>
      <c r="AB1332">
        <v>1175.151932738255</v>
      </c>
      <c r="AC1332">
        <v>1165.9113950673261</v>
      </c>
      <c r="AD1332">
        <v>1003.925805542206</v>
      </c>
      <c r="AE1332">
        <v>1391.7484372984561</v>
      </c>
      <c r="AF1332">
        <v>64.220912401025004</v>
      </c>
      <c r="AG1332">
        <v>63.95239750420194</v>
      </c>
      <c r="AH1332">
        <v>62.980313350492708</v>
      </c>
      <c r="AI1332">
        <v>66.265018796759918</v>
      </c>
      <c r="AJ1332">
        <v>0.56096206979624474</v>
      </c>
      <c r="AK1332">
        <v>0.56096203118533328</v>
      </c>
      <c r="AL1332">
        <v>0.56095662276573222</v>
      </c>
      <c r="AM1332">
        <v>0.56096753944959876</v>
      </c>
      <c r="AN1332">
        <v>0.97488448940125705</v>
      </c>
      <c r="AO1332">
        <v>0.97488448940125694</v>
      </c>
      <c r="AP1332">
        <v>0.97488448940125694</v>
      </c>
      <c r="AQ1332">
        <v>0.97488448940125694</v>
      </c>
      <c r="AR1332">
        <v>14.29371650323589</v>
      </c>
      <c r="AS1332">
        <v>14.293716503235901</v>
      </c>
      <c r="AT1332">
        <v>14.293716503235901</v>
      </c>
      <c r="AU1332">
        <v>14.293716503235901</v>
      </c>
      <c r="AV1332" t="str">
        <f>VLOOKUP(Sheet1[[#This Row],[NPDES ID2]],Combined_Sheet__Major_Only___2[[NPDES ID2]:[ECHO BFR]],3,FALSE)</f>
        <v>TX</v>
      </c>
      <c r="AW1332" t="s">
        <v>41</v>
      </c>
      <c r="AX1332" t="str">
        <f>VLOOKUP(Sheet1[[#This Row],[NPDES ID2]],Combined_Sheet__Major_Only___2[[NPDES ID2]:[ECHO BFR]],27,FALSE)</f>
        <v>-</v>
      </c>
      <c r="AY1332" t="str">
        <f>VLOOKUP(Sheet1[[#This Row],[NPDES ID2]],Combined_Sheet__Major_Only___2[[NPDES ID2]:[ECHO BFR]],28,FALSE)</f>
        <v>-</v>
      </c>
      <c r="AZ1332" t="str">
        <f>VLOOKUP(Sheet1[[#This Row],[NPDES ID2]],Combined_Sheet__Major_Only___2[[NPDES ID2]:[ECHO BFR]],29,FALSE)</f>
        <v>thickening</v>
      </c>
      <c r="BA1332">
        <f>VLOOKUP(Sheet1[[#This Row],[NPDES ID2]],Combined_Sheet__Major_Only___2[[NPDES ID2]:[ECHO BFR]],17,FALSE)</f>
        <v>29.015528</v>
      </c>
      <c r="BB1332">
        <f>VLOOKUP(Sheet1[[#This Row],[NPDES ID2]],Combined_Sheet__Major_Only___2[[NPDES ID2]:[ECHO BFR]],18,FALSE)</f>
        <v>-95.390666999999993</v>
      </c>
      <c r="BC1332" t="str">
        <f>IF(ISNUMBER(SEARCH("aerobic",$AW1332)),"aerobic","")</f>
        <v>aerobic</v>
      </c>
      <c r="BD1332" t="str">
        <f>IF(ISNUMBER(SEARCH("anaer",$AW1332)),"anaer","")</f>
        <v/>
      </c>
      <c r="BE1332" t="str">
        <f>IF(ISNUMBER(SEARCH("thickening",$AZ1332)),"thickening","")</f>
        <v>thickening</v>
      </c>
      <c r="BF1332" s="2" t="str">
        <f>IF(ISNUMBER(SEARCH("airDry",$AW1332)),"airDry","")</f>
        <v/>
      </c>
      <c r="BG1332" s="2" t="str">
        <f>IF(ISNUMBER(SEARCH("heatDry",$AY1332)),"heatDry","")</f>
        <v/>
      </c>
      <c r="BH1332" s="2" t="str">
        <f>IF(AND(ISNUMBER(SEARCH("aerobic",$AW1332)),ISNUMBER(SEARCH("anaer",$AW1332))),"Combined Aer and Anaer.","")</f>
        <v/>
      </c>
    </row>
    <row r="1333" spans="1:60" x14ac:dyDescent="0.3">
      <c r="A1333" s="4">
        <v>1331</v>
      </c>
      <c r="B1333" t="s">
        <v>6327</v>
      </c>
      <c r="C1333">
        <v>169</v>
      </c>
      <c r="D1333">
        <v>717.77439854221598</v>
      </c>
      <c r="E1333">
        <v>720.98777786456503</v>
      </c>
      <c r="F1333">
        <v>522.96973594378869</v>
      </c>
      <c r="G1333">
        <v>916.19209585169472</v>
      </c>
      <c r="H1333">
        <v>-77.086540682520294</v>
      </c>
      <c r="I1333">
        <v>-78.335188369597461</v>
      </c>
      <c r="J1333">
        <v>-91.210456425780279</v>
      </c>
      <c r="K1333">
        <v>-61.846561032514721</v>
      </c>
      <c r="L1333">
        <v>107.0320535513723</v>
      </c>
      <c r="M1333">
        <v>106.5413653908349</v>
      </c>
      <c r="N1333">
        <v>104.76377229933949</v>
      </c>
      <c r="O1333">
        <v>110.7693526356442</v>
      </c>
      <c r="P1333">
        <v>3.9904171939834261</v>
      </c>
      <c r="Q1333">
        <v>4.0314192226020484</v>
      </c>
      <c r="R1333">
        <v>3.2620044266117079</v>
      </c>
      <c r="S1333">
        <v>4.572973729719414</v>
      </c>
      <c r="T1333">
        <v>65.102949580782692</v>
      </c>
      <c r="U1333">
        <v>65.102846271833442</v>
      </c>
      <c r="V1333">
        <v>65.058613438463524</v>
      </c>
      <c r="W1333">
        <v>65.146860185401252</v>
      </c>
      <c r="X1333">
        <v>4627.2789582322857</v>
      </c>
      <c r="Y1333">
        <v>4645.1042169402981</v>
      </c>
      <c r="Z1333">
        <v>4472.625246202344</v>
      </c>
      <c r="AA1333">
        <v>4725.9116233139148</v>
      </c>
      <c r="AB1333">
        <v>754.77033664189423</v>
      </c>
      <c r="AC1333">
        <v>749.66327785586259</v>
      </c>
      <c r="AD1333">
        <v>649.54249540651688</v>
      </c>
      <c r="AE1333">
        <v>885.74078397784285</v>
      </c>
      <c r="AF1333">
        <v>62.066453801620362</v>
      </c>
      <c r="AG1333">
        <v>61.781858221588109</v>
      </c>
      <c r="AH1333">
        <v>60.75139386617446</v>
      </c>
      <c r="AI1333">
        <v>64.233219742244586</v>
      </c>
      <c r="AJ1333">
        <v>0.53464308919859749</v>
      </c>
      <c r="AK1333">
        <v>0.53464306052482558</v>
      </c>
      <c r="AL1333">
        <v>0.53463904352746627</v>
      </c>
      <c r="AM1333">
        <v>0.53464715166227572</v>
      </c>
      <c r="AN1333">
        <v>0.96233833700040194</v>
      </c>
      <c r="AO1333">
        <v>0.96233833700040217</v>
      </c>
      <c r="AP1333">
        <v>0.96233833700040217</v>
      </c>
      <c r="AQ1333">
        <v>0.96233833700040217</v>
      </c>
      <c r="AR1333">
        <v>14.25387518913378</v>
      </c>
      <c r="AS1333">
        <v>14.25387518913378</v>
      </c>
      <c r="AT1333">
        <v>14.25387518913378</v>
      </c>
      <c r="AU1333">
        <v>14.25387518913378</v>
      </c>
      <c r="AV1333" t="str">
        <f>VLOOKUP(Sheet1[[#This Row],[NPDES ID2]],Combined_Sheet__Major_Only___2[[NPDES ID2]:[ECHO BFR]],3,FALSE)</f>
        <v>CO</v>
      </c>
      <c r="AW1333" t="s">
        <v>41</v>
      </c>
      <c r="AX1333" t="str">
        <f>VLOOKUP(Sheet1[[#This Row],[NPDES ID2]],Combined_Sheet__Major_Only___2[[NPDES ID2]:[ECHO BFR]],27,FALSE)</f>
        <v>-</v>
      </c>
      <c r="AY1333" t="str">
        <f>VLOOKUP(Sheet1[[#This Row],[NPDES ID2]],Combined_Sheet__Major_Only___2[[NPDES ID2]:[ECHO BFR]],28,FALSE)</f>
        <v>-</v>
      </c>
      <c r="AZ1333" t="str">
        <f>VLOOKUP(Sheet1[[#This Row],[NPDES ID2]],Combined_Sheet__Major_Only___2[[NPDES ID2]:[ECHO BFR]],29,FALSE)</f>
        <v>thickening</v>
      </c>
      <c r="BA1333">
        <f>VLOOKUP(Sheet1[[#This Row],[NPDES ID2]],Combined_Sheet__Major_Only___2[[NPDES ID2]:[ECHO BFR]],17,FALSE)</f>
        <v>39.524279999999997</v>
      </c>
      <c r="BB1333">
        <f>VLOOKUP(Sheet1[[#This Row],[NPDES ID2]],Combined_Sheet__Major_Only___2[[NPDES ID2]:[ECHO BFR]],18,FALSE)</f>
        <v>-107.81247999999999</v>
      </c>
      <c r="BC1333" t="str">
        <f>IF(ISNUMBER(SEARCH("aerobic",$AW1333)),"aerobic","")</f>
        <v>aerobic</v>
      </c>
      <c r="BD1333" t="str">
        <f>IF(ISNUMBER(SEARCH("anaer",$AW1333)),"anaer","")</f>
        <v/>
      </c>
      <c r="BE1333" t="str">
        <f>IF(ISNUMBER(SEARCH("thickening",$AZ1333)),"thickening","")</f>
        <v>thickening</v>
      </c>
      <c r="BF1333" s="3" t="str">
        <f>IF(ISNUMBER(SEARCH("airDry",$AW1333)),"airDry","")</f>
        <v/>
      </c>
      <c r="BG1333" s="3" t="str">
        <f>IF(ISNUMBER(SEARCH("heatDry",$AY1333)),"heatDry","")</f>
        <v/>
      </c>
      <c r="BH1333" s="3" t="str">
        <f>IF(AND(ISNUMBER(SEARCH("aerobic",$AW1333)),ISNUMBER(SEARCH("anaer",$AW1333))),"Combined Aer and Anaer.","")</f>
        <v/>
      </c>
    </row>
    <row r="1334" spans="1:60" x14ac:dyDescent="0.3">
      <c r="A1334" s="4">
        <v>1332</v>
      </c>
      <c r="B1334" t="s">
        <v>6332</v>
      </c>
      <c r="C1334">
        <v>167.7</v>
      </c>
      <c r="D1334">
        <v>717.68887308517162</v>
      </c>
      <c r="E1334">
        <v>720.74574303376244</v>
      </c>
      <c r="F1334">
        <v>522.64375080958223</v>
      </c>
      <c r="G1334">
        <v>915.8161632441446</v>
      </c>
      <c r="H1334">
        <v>-77.055887653907263</v>
      </c>
      <c r="I1334">
        <v>-78.344638165085826</v>
      </c>
      <c r="J1334">
        <v>-91.269382742363746</v>
      </c>
      <c r="K1334">
        <v>-61.716187339217683</v>
      </c>
      <c r="L1334">
        <v>106.9086578208604</v>
      </c>
      <c r="M1334">
        <v>106.42696692839139</v>
      </c>
      <c r="N1334">
        <v>104.6819929831809</v>
      </c>
      <c r="O1334">
        <v>110.57738141670821</v>
      </c>
      <c r="P1334">
        <v>3.9584291676198222</v>
      </c>
      <c r="Q1334">
        <v>4.0007378967971672</v>
      </c>
      <c r="R1334">
        <v>3.232118936356688</v>
      </c>
      <c r="S1334">
        <v>4.5343704994264273</v>
      </c>
      <c r="T1334">
        <v>55.37720345440637</v>
      </c>
      <c r="U1334">
        <v>55.377115154897687</v>
      </c>
      <c r="V1334">
        <v>55.339308774309252</v>
      </c>
      <c r="W1334">
        <v>55.414734421871081</v>
      </c>
      <c r="X1334">
        <v>3910.1969358767469</v>
      </c>
      <c r="Y1334">
        <v>3924.9932555784071</v>
      </c>
      <c r="Z1334">
        <v>3781.759449768108</v>
      </c>
      <c r="AA1334">
        <v>3992.0975564619339</v>
      </c>
      <c r="AB1334">
        <v>601.58859216713608</v>
      </c>
      <c r="AC1334">
        <v>598.06396145309554</v>
      </c>
      <c r="AD1334">
        <v>522.15134616632952</v>
      </c>
      <c r="AE1334">
        <v>699.58508076207897</v>
      </c>
      <c r="AF1334">
        <v>62.475417259604463</v>
      </c>
      <c r="AG1334">
        <v>62.193879749409788</v>
      </c>
      <c r="AH1334">
        <v>61.174450687741462</v>
      </c>
      <c r="AI1334">
        <v>64.61895585458808</v>
      </c>
      <c r="AJ1334">
        <v>0.53963756755196313</v>
      </c>
      <c r="AK1334">
        <v>0.53963754195916658</v>
      </c>
      <c r="AL1334">
        <v>0.539633956395008</v>
      </c>
      <c r="AM1334">
        <v>0.53964119369422292</v>
      </c>
      <c r="AN1334">
        <v>0.95614001944246707</v>
      </c>
      <c r="AO1334">
        <v>0.95614001944246696</v>
      </c>
      <c r="AP1334">
        <v>0.95614001944246696</v>
      </c>
      <c r="AQ1334">
        <v>0.95614001944246696</v>
      </c>
      <c r="AR1334">
        <v>14.86557534880704</v>
      </c>
      <c r="AS1334">
        <v>14.865575348807051</v>
      </c>
      <c r="AT1334">
        <v>14.865575348807051</v>
      </c>
      <c r="AU1334">
        <v>14.865575348807051</v>
      </c>
      <c r="AV1334" t="str">
        <f>VLOOKUP(Sheet1[[#This Row],[NPDES ID2]],Combined_Sheet__Major_Only___2[[NPDES ID2]:[ECHO BFR]],3,FALSE)</f>
        <v>TN</v>
      </c>
      <c r="AW1334" t="s">
        <v>41</v>
      </c>
      <c r="AX1334" t="str">
        <f>VLOOKUP(Sheet1[[#This Row],[NPDES ID2]],Combined_Sheet__Major_Only___2[[NPDES ID2]:[ECHO BFR]],27,FALSE)</f>
        <v>-</v>
      </c>
      <c r="AY1334" t="str">
        <f>VLOOKUP(Sheet1[[#This Row],[NPDES ID2]],Combined_Sheet__Major_Only___2[[NPDES ID2]:[ECHO BFR]],28,FALSE)</f>
        <v>-</v>
      </c>
      <c r="AZ1334" t="str">
        <f>VLOOKUP(Sheet1[[#This Row],[NPDES ID2]],Combined_Sheet__Major_Only___2[[NPDES ID2]:[ECHO BFR]],29,FALSE)</f>
        <v>thickening</v>
      </c>
      <c r="BA1334">
        <f>VLOOKUP(Sheet1[[#This Row],[NPDES ID2]],Combined_Sheet__Major_Only___2[[NPDES ID2]:[ECHO BFR]],17,FALSE)</f>
        <v>35.892752000000002</v>
      </c>
      <c r="BB1334">
        <f>VLOOKUP(Sheet1[[#This Row],[NPDES ID2]],Combined_Sheet__Major_Only___2[[NPDES ID2]:[ECHO BFR]],18,FALSE)</f>
        <v>-84.531959000000001</v>
      </c>
      <c r="BC1334" t="str">
        <f>IF(ISNUMBER(SEARCH("aerobic",$AW1334)),"aerobic","")</f>
        <v>aerobic</v>
      </c>
      <c r="BD1334" t="str">
        <f>IF(ISNUMBER(SEARCH("anaer",$AW1334)),"anaer","")</f>
        <v/>
      </c>
      <c r="BE1334" t="str">
        <f>IF(ISNUMBER(SEARCH("thickening",$AZ1334)),"thickening","")</f>
        <v>thickening</v>
      </c>
      <c r="BF1334" s="2" t="str">
        <f>IF(ISNUMBER(SEARCH("airDry",$AW1334)),"airDry","")</f>
        <v/>
      </c>
      <c r="BG1334" s="2" t="str">
        <f>IF(ISNUMBER(SEARCH("heatDry",$AY1334)),"heatDry","")</f>
        <v/>
      </c>
      <c r="BH1334" s="2" t="str">
        <f>IF(AND(ISNUMBER(SEARCH("aerobic",$AW1334)),ISNUMBER(SEARCH("anaer",$AW1334))),"Combined Aer and Anaer.","")</f>
        <v/>
      </c>
    </row>
    <row r="1335" spans="1:60" x14ac:dyDescent="0.3">
      <c r="A1335" s="4">
        <v>1333</v>
      </c>
      <c r="B1335" t="s">
        <v>6336</v>
      </c>
      <c r="C1335">
        <v>167.29</v>
      </c>
      <c r="D1335">
        <v>755.49217106741639</v>
      </c>
      <c r="E1335">
        <v>759.80488902460206</v>
      </c>
      <c r="F1335">
        <v>550.03375827824709</v>
      </c>
      <c r="G1335">
        <v>966.38702848763546</v>
      </c>
      <c r="H1335">
        <v>-77.301287654531777</v>
      </c>
      <c r="I1335">
        <v>-78.349085196222802</v>
      </c>
      <c r="J1335">
        <v>-90.86859434704688</v>
      </c>
      <c r="K1335">
        <v>-62.548468769801637</v>
      </c>
      <c r="L1335">
        <v>101.52842789250521</v>
      </c>
      <c r="M1335">
        <v>101.00970973921071</v>
      </c>
      <c r="N1335">
        <v>99.130590123020582</v>
      </c>
      <c r="O1335">
        <v>105.4791845719995</v>
      </c>
      <c r="P1335">
        <v>3.9580981449589059</v>
      </c>
      <c r="Q1335">
        <v>3.9905031796376278</v>
      </c>
      <c r="R1335">
        <v>3.2632262622406558</v>
      </c>
      <c r="S1335">
        <v>4.5499040847983387</v>
      </c>
      <c r="T1335">
        <v>56.590122336935067</v>
      </c>
      <c r="U1335">
        <v>56.590032165566512</v>
      </c>
      <c r="V1335">
        <v>56.551424328120653</v>
      </c>
      <c r="W1335">
        <v>56.628448922778759</v>
      </c>
      <c r="X1335">
        <v>4197.6741379026589</v>
      </c>
      <c r="Y1335">
        <v>4215.6790032961526</v>
      </c>
      <c r="Z1335">
        <v>4041.4738869273369</v>
      </c>
      <c r="AA1335">
        <v>4297.4784986744626</v>
      </c>
      <c r="AB1335">
        <v>800.05267103370397</v>
      </c>
      <c r="AC1335">
        <v>792.31887471115942</v>
      </c>
      <c r="AD1335">
        <v>670.97957348635509</v>
      </c>
      <c r="AE1335">
        <v>968.40138273231105</v>
      </c>
      <c r="AF1335">
        <v>59.476782467067551</v>
      </c>
      <c r="AG1335">
        <v>59.172860100287721</v>
      </c>
      <c r="AH1335">
        <v>58.072369236815959</v>
      </c>
      <c r="AI1335">
        <v>61.790763699067703</v>
      </c>
      <c r="AJ1335">
        <v>0.50303324367662183</v>
      </c>
      <c r="AK1335">
        <v>0.50303321664656897</v>
      </c>
      <c r="AL1335">
        <v>0.50302942992621591</v>
      </c>
      <c r="AM1335">
        <v>0.50303707325699543</v>
      </c>
      <c r="AN1335">
        <v>0.95702214000300212</v>
      </c>
      <c r="AO1335">
        <v>0.95702214000300223</v>
      </c>
      <c r="AP1335">
        <v>0.95702214000300223</v>
      </c>
      <c r="AQ1335">
        <v>0.95702214000300223</v>
      </c>
      <c r="AR1335">
        <v>12.481261089660871</v>
      </c>
      <c r="AS1335">
        <v>12.481261089660871</v>
      </c>
      <c r="AT1335">
        <v>12.481261089660871</v>
      </c>
      <c r="AU1335">
        <v>12.481261089660871</v>
      </c>
      <c r="AV1335" t="str">
        <f>VLOOKUP(Sheet1[[#This Row],[NPDES ID2]],Combined_Sheet__Major_Only___2[[NPDES ID2]:[ECHO BFR]],3,FALSE)</f>
        <v>VA</v>
      </c>
      <c r="AW1335" t="s">
        <v>41</v>
      </c>
      <c r="AX1335" t="str">
        <f>VLOOKUP(Sheet1[[#This Row],[NPDES ID2]],Combined_Sheet__Major_Only___2[[NPDES ID2]:[ECHO BFR]],27,FALSE)</f>
        <v>-</v>
      </c>
      <c r="AY1335" t="str">
        <f>VLOOKUP(Sheet1[[#This Row],[NPDES ID2]],Combined_Sheet__Major_Only___2[[NPDES ID2]:[ECHO BFR]],28,FALSE)</f>
        <v>-</v>
      </c>
      <c r="AZ1335" t="str">
        <f>VLOOKUP(Sheet1[[#This Row],[NPDES ID2]],Combined_Sheet__Major_Only___2[[NPDES ID2]:[ECHO BFR]],29,FALSE)</f>
        <v>thickening</v>
      </c>
      <c r="BA1335">
        <f>VLOOKUP(Sheet1[[#This Row],[NPDES ID2]],Combined_Sheet__Major_Only___2[[NPDES ID2]:[ECHO BFR]],17,FALSE)</f>
        <v>36.680480000000003</v>
      </c>
      <c r="BB1335">
        <f>VLOOKUP(Sheet1[[#This Row],[NPDES ID2]],Combined_Sheet__Major_Only___2[[NPDES ID2]:[ECHO BFR]],18,FALSE)</f>
        <v>-77.541619999999995</v>
      </c>
      <c r="BC1335" t="str">
        <f>IF(ISNUMBER(SEARCH("aerobic",$AW1335)),"aerobic","")</f>
        <v>aerobic</v>
      </c>
      <c r="BD1335" t="str">
        <f>IF(ISNUMBER(SEARCH("anaer",$AW1335)),"anaer","")</f>
        <v/>
      </c>
      <c r="BE1335" t="str">
        <f>IF(ISNUMBER(SEARCH("thickening",$AZ1335)),"thickening","")</f>
        <v>thickening</v>
      </c>
      <c r="BF1335" s="3" t="str">
        <f>IF(ISNUMBER(SEARCH("airDry",$AW1335)),"airDry","")</f>
        <v/>
      </c>
      <c r="BG1335" s="3" t="str">
        <f>IF(ISNUMBER(SEARCH("heatDry",$AY1335)),"heatDry","")</f>
        <v/>
      </c>
      <c r="BH1335" s="3" t="str">
        <f>IF(AND(ISNUMBER(SEARCH("aerobic",$AW1335)),ISNUMBER(SEARCH("anaer",$AW1335))),"Combined Aer and Anaer.","")</f>
        <v/>
      </c>
    </row>
    <row r="1336" spans="1:60" x14ac:dyDescent="0.3">
      <c r="A1336" s="4">
        <v>1334</v>
      </c>
      <c r="B1336" t="s">
        <v>6340</v>
      </c>
      <c r="C1336">
        <v>167</v>
      </c>
      <c r="D1336">
        <v>864.14928790575925</v>
      </c>
      <c r="E1336">
        <v>872.7618760626674</v>
      </c>
      <c r="F1336">
        <v>628.8599839631629</v>
      </c>
      <c r="G1336">
        <v>1113.2309727690399</v>
      </c>
      <c r="H1336">
        <v>-77.878918468391504</v>
      </c>
      <c r="I1336">
        <v>-77.950468312919952</v>
      </c>
      <c r="J1336">
        <v>-90.793627386493114</v>
      </c>
      <c r="K1336">
        <v>-64.726570195862763</v>
      </c>
      <c r="L1336">
        <v>88.767961131102197</v>
      </c>
      <c r="M1336">
        <v>88.156402081543092</v>
      </c>
      <c r="N1336">
        <v>85.940997645810626</v>
      </c>
      <c r="O1336">
        <v>93.425748605643591</v>
      </c>
      <c r="P1336">
        <v>3.9725751263867579</v>
      </c>
      <c r="Q1336">
        <v>3.964823129116088</v>
      </c>
      <c r="R1336">
        <v>3.3615303987830729</v>
      </c>
      <c r="S1336">
        <v>4.528426527275772</v>
      </c>
      <c r="T1336">
        <v>43.642734206223693</v>
      </c>
      <c r="U1336">
        <v>43.642664016155322</v>
      </c>
      <c r="V1336">
        <v>43.612611386442033</v>
      </c>
      <c r="W1336">
        <v>43.672567907584209</v>
      </c>
      <c r="X1336">
        <v>3697.4178241289319</v>
      </c>
      <c r="Y1336">
        <v>3718.6735104269842</v>
      </c>
      <c r="Z1336">
        <v>3512.8565662152059</v>
      </c>
      <c r="AA1336">
        <v>3816.2780264377611</v>
      </c>
      <c r="AB1336">
        <v>845.89502134129145</v>
      </c>
      <c r="AC1336">
        <v>829.27274908867059</v>
      </c>
      <c r="AD1336">
        <v>684.55991847639064</v>
      </c>
      <c r="AE1336">
        <v>1086.6460381862601</v>
      </c>
      <c r="AF1336">
        <v>52.091828085683261</v>
      </c>
      <c r="AG1336">
        <v>51.732901925522867</v>
      </c>
      <c r="AH1336">
        <v>50.433117512472528</v>
      </c>
      <c r="AI1336">
        <v>54.824780695725558</v>
      </c>
      <c r="AJ1336">
        <v>0.41307217985806433</v>
      </c>
      <c r="AK1336">
        <v>0.41307215742795489</v>
      </c>
      <c r="AL1336">
        <v>0.41306901514255601</v>
      </c>
      <c r="AM1336">
        <v>0.41307535770984588</v>
      </c>
      <c r="AN1336">
        <v>0.94527281111273398</v>
      </c>
      <c r="AO1336">
        <v>0.94527281111273442</v>
      </c>
      <c r="AP1336">
        <v>0.94527281111273442</v>
      </c>
      <c r="AQ1336">
        <v>0.94527281111273442</v>
      </c>
      <c r="AR1336">
        <v>9.915029850283819</v>
      </c>
      <c r="AS1336">
        <v>9.915029850283819</v>
      </c>
      <c r="AT1336">
        <v>9.915029850283819</v>
      </c>
      <c r="AU1336">
        <v>9.915029850283819</v>
      </c>
      <c r="AV1336" t="str">
        <f>VLOOKUP(Sheet1[[#This Row],[NPDES ID2]],Combined_Sheet__Major_Only___2[[NPDES ID2]:[ECHO BFR]],3,FALSE)</f>
        <v>MO</v>
      </c>
      <c r="AW1336" t="s">
        <v>87</v>
      </c>
      <c r="AX1336" t="str">
        <f>VLOOKUP(Sheet1[[#This Row],[NPDES ID2]],Combined_Sheet__Major_Only___2[[NPDES ID2]:[ECHO BFR]],27,FALSE)</f>
        <v>tempSludgeStore</v>
      </c>
      <c r="AY1336" t="str">
        <f>VLOOKUP(Sheet1[[#This Row],[NPDES ID2]],Combined_Sheet__Major_Only___2[[NPDES ID2]:[ECHO BFR]],28,FALSE)</f>
        <v>-</v>
      </c>
      <c r="AZ1336" t="str">
        <f>VLOOKUP(Sheet1[[#This Row],[NPDES ID2]],Combined_Sheet__Major_Only___2[[NPDES ID2]:[ECHO BFR]],29,FALSE)</f>
        <v>thickening</v>
      </c>
      <c r="BA1336">
        <f>VLOOKUP(Sheet1[[#This Row],[NPDES ID2]],Combined_Sheet__Major_Only___2[[NPDES ID2]:[ECHO BFR]],17,FALSE)</f>
        <v>40.060440999999997</v>
      </c>
      <c r="BB1336">
        <f>VLOOKUP(Sheet1[[#This Row],[NPDES ID2]],Combined_Sheet__Major_Only___2[[NPDES ID2]:[ECHO BFR]],18,FALSE)</f>
        <v>-93.592861999999997</v>
      </c>
      <c r="BC1336" t="str">
        <f>IF(ISNUMBER(SEARCH("aerobic",$AW1336)),"aerobic","")</f>
        <v/>
      </c>
      <c r="BD1336" t="str">
        <f>IF(ISNUMBER(SEARCH("anaer",$AW1336)),"anaer","")</f>
        <v/>
      </c>
      <c r="BE1336" t="str">
        <f>IF(ISNUMBER(SEARCH("thickening",$AZ1336)),"thickening","")</f>
        <v>thickening</v>
      </c>
      <c r="BF1336" s="2" t="str">
        <f>IF(ISNUMBER(SEARCH("airDry",$AW1336)),"airDry","")</f>
        <v/>
      </c>
      <c r="BG1336" s="2" t="str">
        <f>IF(ISNUMBER(SEARCH("heatDry",$AY1336)),"heatDry","")</f>
        <v/>
      </c>
      <c r="BH1336" s="2" t="str">
        <f>IF(AND(ISNUMBER(SEARCH("aerobic",$AW1336)),ISNUMBER(SEARCH("anaer",$AW1336))),"Combined Aer and Anaer.","")</f>
        <v/>
      </c>
    </row>
    <row r="1337" spans="1:60" x14ac:dyDescent="0.3">
      <c r="A1337" s="4">
        <v>1335</v>
      </c>
      <c r="B1337" t="s">
        <v>6344</v>
      </c>
      <c r="C1337">
        <v>166.8</v>
      </c>
      <c r="D1337">
        <v>717.26435684460967</v>
      </c>
      <c r="E1337">
        <v>720.20065310587688</v>
      </c>
      <c r="F1337">
        <v>522.15215957828786</v>
      </c>
      <c r="G1337">
        <v>915.06745194516668</v>
      </c>
      <c r="H1337">
        <v>-77.010839539255173</v>
      </c>
      <c r="I1337">
        <v>-78.301662412487417</v>
      </c>
      <c r="J1337">
        <v>-91.275734867522942</v>
      </c>
      <c r="K1337">
        <v>-61.536304381279507</v>
      </c>
      <c r="L1337">
        <v>106.8776251168465</v>
      </c>
      <c r="M1337">
        <v>106.40259278752841</v>
      </c>
      <c r="N1337">
        <v>104.6816039021126</v>
      </c>
      <c r="O1337">
        <v>110.4958961147282</v>
      </c>
      <c r="P1337">
        <v>3.936156557040503</v>
      </c>
      <c r="Q1337">
        <v>3.976747886080358</v>
      </c>
      <c r="R1337">
        <v>3.211014455587867</v>
      </c>
      <c r="S1337">
        <v>4.507367918431175</v>
      </c>
      <c r="T1337">
        <v>118.3249413243387</v>
      </c>
      <c r="U1337">
        <v>118.3247558795499</v>
      </c>
      <c r="V1337">
        <v>118.24535570658141</v>
      </c>
      <c r="W1337">
        <v>118.4037630804018</v>
      </c>
      <c r="X1337">
        <v>8312.4562935649992</v>
      </c>
      <c r="Y1337">
        <v>8343.5302666670996</v>
      </c>
      <c r="Z1337">
        <v>8042.988870240647</v>
      </c>
      <c r="AA1337">
        <v>8484.2049646505366</v>
      </c>
      <c r="AB1337">
        <v>1476.7091800907281</v>
      </c>
      <c r="AC1337">
        <v>1464.264167868072</v>
      </c>
      <c r="AD1337">
        <v>1254.522650887234</v>
      </c>
      <c r="AE1337">
        <v>1758.3396224988301</v>
      </c>
      <c r="AF1337">
        <v>62.794582643555508</v>
      </c>
      <c r="AG1337">
        <v>62.515407262268234</v>
      </c>
      <c r="AH1337">
        <v>61.50475699458832</v>
      </c>
      <c r="AI1337">
        <v>64.919803170686365</v>
      </c>
      <c r="AJ1337">
        <v>0.543535860334734</v>
      </c>
      <c r="AK1337">
        <v>0.54353581818329033</v>
      </c>
      <c r="AL1337">
        <v>0.54352991426381436</v>
      </c>
      <c r="AM1337">
        <v>0.54354183110965426</v>
      </c>
      <c r="AN1337">
        <v>0.97876236623682533</v>
      </c>
      <c r="AO1337">
        <v>0.97876236623682544</v>
      </c>
      <c r="AP1337">
        <v>0.97876236623682544</v>
      </c>
      <c r="AQ1337">
        <v>0.97876236623682544</v>
      </c>
      <c r="AR1337">
        <v>13.71485952970056</v>
      </c>
      <c r="AS1337">
        <v>13.71485952970056</v>
      </c>
      <c r="AT1337">
        <v>13.71485952970056</v>
      </c>
      <c r="AU1337">
        <v>13.71485952970056</v>
      </c>
      <c r="AV1337" t="str">
        <f>VLOOKUP(Sheet1[[#This Row],[NPDES ID2]],Combined_Sheet__Major_Only___2[[NPDES ID2]:[ECHO BFR]],3,FALSE)</f>
        <v>IA</v>
      </c>
      <c r="AW1337" t="s">
        <v>41</v>
      </c>
      <c r="AX1337" t="str">
        <f>VLOOKUP(Sheet1[[#This Row],[NPDES ID2]],Combined_Sheet__Major_Only___2[[NPDES ID2]:[ECHO BFR]],27,FALSE)</f>
        <v>-</v>
      </c>
      <c r="AY1337" t="str">
        <f>VLOOKUP(Sheet1[[#This Row],[NPDES ID2]],Combined_Sheet__Major_Only___2[[NPDES ID2]:[ECHO BFR]],28,FALSE)</f>
        <v>-</v>
      </c>
      <c r="AZ1337" t="str">
        <f>VLOOKUP(Sheet1[[#This Row],[NPDES ID2]],Combined_Sheet__Major_Only___2[[NPDES ID2]:[ECHO BFR]],29,FALSE)</f>
        <v>thickening, preliminaryOps</v>
      </c>
      <c r="BA1337">
        <f>VLOOKUP(Sheet1[[#This Row],[NPDES ID2]],Combined_Sheet__Major_Only___2[[NPDES ID2]:[ECHO BFR]],17,FALSE)</f>
        <v>43.056699999999999</v>
      </c>
      <c r="BB1337">
        <f>VLOOKUP(Sheet1[[#This Row],[NPDES ID2]],Combined_Sheet__Major_Only___2[[NPDES ID2]:[ECHO BFR]],18,FALSE)</f>
        <v>-96.150300000000001</v>
      </c>
      <c r="BC1337" t="str">
        <f>IF(ISNUMBER(SEARCH("aerobic",$AW1337)),"aerobic","")</f>
        <v>aerobic</v>
      </c>
      <c r="BD1337" t="str">
        <f>IF(ISNUMBER(SEARCH("anaer",$AW1337)),"anaer","")</f>
        <v/>
      </c>
      <c r="BE1337" t="str">
        <f>IF(ISNUMBER(SEARCH("thickening",$AZ1337)),"thickening","")</f>
        <v>thickening</v>
      </c>
      <c r="BF1337" s="3" t="str">
        <f>IF(ISNUMBER(SEARCH("airDry",$AW1337)),"airDry","")</f>
        <v/>
      </c>
      <c r="BG1337" s="3" t="str">
        <f>IF(ISNUMBER(SEARCH("heatDry",$AY1337)),"heatDry","")</f>
        <v/>
      </c>
      <c r="BH1337" s="3" t="str">
        <f>IF(AND(ISNUMBER(SEARCH("aerobic",$AW1337)),ISNUMBER(SEARCH("anaer",$AW1337))),"Combined Aer and Anaer.","")</f>
        <v/>
      </c>
    </row>
    <row r="1338" spans="1:60" x14ac:dyDescent="0.3">
      <c r="A1338" s="4">
        <v>1336</v>
      </c>
      <c r="B1338" t="s">
        <v>6349</v>
      </c>
      <c r="C1338">
        <v>166.74</v>
      </c>
      <c r="D1338">
        <v>684.82481501527366</v>
      </c>
      <c r="E1338">
        <v>686.4412831360022</v>
      </c>
      <c r="F1338">
        <v>498.56031531778638</v>
      </c>
      <c r="G1338">
        <v>871.7935207372127</v>
      </c>
      <c r="H1338">
        <v>-76.730890398280835</v>
      </c>
      <c r="I1338">
        <v>-78.036687012657325</v>
      </c>
      <c r="J1338">
        <v>-90.799148676265759</v>
      </c>
      <c r="K1338">
        <v>-60.159918371153637</v>
      </c>
      <c r="L1338">
        <v>111.92542950268999</v>
      </c>
      <c r="M1338">
        <v>111.48860371212621</v>
      </c>
      <c r="N1338">
        <v>109.90581806992</v>
      </c>
      <c r="O1338">
        <v>115.25309671874039</v>
      </c>
      <c r="P1338">
        <v>3.9251145746537781</v>
      </c>
      <c r="Q1338">
        <v>3.9742885022364072</v>
      </c>
      <c r="R1338">
        <v>3.1712400812850441</v>
      </c>
      <c r="S1338">
        <v>4.5159132565906974</v>
      </c>
      <c r="T1338">
        <v>218.50857439436791</v>
      </c>
      <c r="U1338">
        <v>218.50823433930361</v>
      </c>
      <c r="V1338">
        <v>218.3626361205466</v>
      </c>
      <c r="W1338">
        <v>218.65311195459</v>
      </c>
      <c r="X1338">
        <v>14651.88142530513</v>
      </c>
      <c r="Y1338">
        <v>14699.90828980924</v>
      </c>
      <c r="Z1338">
        <v>14234.59096562275</v>
      </c>
      <c r="AA1338">
        <v>14917.47713965368</v>
      </c>
      <c r="AB1338">
        <v>2533.7238716683478</v>
      </c>
      <c r="AC1338">
        <v>2514.8944219522832</v>
      </c>
      <c r="AD1338">
        <v>2163.7215616491221</v>
      </c>
      <c r="AE1338">
        <v>3004.331896870423</v>
      </c>
      <c r="AF1338">
        <v>65.784454063643793</v>
      </c>
      <c r="AG1338">
        <v>65.527585820700324</v>
      </c>
      <c r="AH1338">
        <v>64.598097772929023</v>
      </c>
      <c r="AI1338">
        <v>67.739259354459648</v>
      </c>
      <c r="AJ1338">
        <v>0.58007367944456345</v>
      </c>
      <c r="AK1338">
        <v>0.58007361029905657</v>
      </c>
      <c r="AL1338">
        <v>0.58006392891326108</v>
      </c>
      <c r="AM1338">
        <v>0.58008347055289267</v>
      </c>
      <c r="AN1338">
        <v>0.98833668491160909</v>
      </c>
      <c r="AO1338">
        <v>0.98833668491160886</v>
      </c>
      <c r="AP1338">
        <v>0.98833668491160886</v>
      </c>
      <c r="AQ1338">
        <v>0.98833668491160886</v>
      </c>
      <c r="AR1338">
        <v>14.59462023286147</v>
      </c>
      <c r="AS1338">
        <v>14.59462023286148</v>
      </c>
      <c r="AT1338">
        <v>14.59462023286148</v>
      </c>
      <c r="AU1338">
        <v>14.59462023286148</v>
      </c>
      <c r="AV1338" t="str">
        <f>VLOOKUP(Sheet1[[#This Row],[NPDES ID2]],Combined_Sheet__Major_Only___2[[NPDES ID2]:[ECHO BFR]],3,FALSE)</f>
        <v>IL</v>
      </c>
      <c r="AW1338" t="s">
        <v>41</v>
      </c>
      <c r="AX1338" t="str">
        <f>VLOOKUP(Sheet1[[#This Row],[NPDES ID2]],Combined_Sheet__Major_Only___2[[NPDES ID2]:[ECHO BFR]],27,FALSE)</f>
        <v>-</v>
      </c>
      <c r="AY1338" t="str">
        <f>VLOOKUP(Sheet1[[#This Row],[NPDES ID2]],Combined_Sheet__Major_Only___2[[NPDES ID2]:[ECHO BFR]],28,FALSE)</f>
        <v>-</v>
      </c>
      <c r="AZ1338" t="str">
        <f>VLOOKUP(Sheet1[[#This Row],[NPDES ID2]],Combined_Sheet__Major_Only___2[[NPDES ID2]:[ECHO BFR]],29,FALSE)</f>
        <v>-</v>
      </c>
      <c r="BA1338">
        <f>VLOOKUP(Sheet1[[#This Row],[NPDES ID2]],Combined_Sheet__Major_Only___2[[NPDES ID2]:[ECHO BFR]],17,FALSE)</f>
        <v>42.089829999999999</v>
      </c>
      <c r="BB1338">
        <f>VLOOKUP(Sheet1[[#This Row],[NPDES ID2]],Combined_Sheet__Major_Only___2[[NPDES ID2]:[ECHO BFR]],18,FALSE)</f>
        <v>-88.273229999999998</v>
      </c>
      <c r="BC1338" t="str">
        <f>IF(ISNUMBER(SEARCH("aerobic",$AW1338)),"aerobic","")</f>
        <v>aerobic</v>
      </c>
      <c r="BD1338" t="str">
        <f>IF(ISNUMBER(SEARCH("anaer",$AW1338)),"anaer","")</f>
        <v/>
      </c>
      <c r="BE1338" t="str">
        <f>IF(ISNUMBER(SEARCH("thickening",$AZ1338)),"thickening","")</f>
        <v/>
      </c>
      <c r="BF1338" s="2" t="str">
        <f>IF(ISNUMBER(SEARCH("airDry",$AW1338)),"airDry","")</f>
        <v/>
      </c>
      <c r="BG1338" s="2" t="str">
        <f>IF(ISNUMBER(SEARCH("heatDry",$AY1338)),"heatDry","")</f>
        <v/>
      </c>
      <c r="BH1338" s="2" t="str">
        <f>IF(AND(ISNUMBER(SEARCH("aerobic",$AW1338)),ISNUMBER(SEARCH("anaer",$AW1338))),"Combined Aer and Anaer.","")</f>
        <v/>
      </c>
    </row>
    <row r="1339" spans="1:60" x14ac:dyDescent="0.3">
      <c r="A1339" s="4">
        <v>1337</v>
      </c>
      <c r="B1339" t="s">
        <v>6353</v>
      </c>
      <c r="C1339">
        <v>166.47</v>
      </c>
      <c r="D1339">
        <v>742.09437414302113</v>
      </c>
      <c r="E1339">
        <v>745.82925035079711</v>
      </c>
      <c r="F1339">
        <v>540.12625946576247</v>
      </c>
      <c r="G1339">
        <v>948.22988876821455</v>
      </c>
      <c r="H1339">
        <v>-77.189501322771406</v>
      </c>
      <c r="I1339">
        <v>-78.335876803701154</v>
      </c>
      <c r="J1339">
        <v>-91.04267280586123</v>
      </c>
      <c r="K1339">
        <v>-62.186959414784127</v>
      </c>
      <c r="L1339">
        <v>103.27465865873199</v>
      </c>
      <c r="M1339">
        <v>102.7752306062272</v>
      </c>
      <c r="N1339">
        <v>100.965961986827</v>
      </c>
      <c r="O1339">
        <v>107.0785514752456</v>
      </c>
      <c r="P1339">
        <v>3.9346331512047881</v>
      </c>
      <c r="Q1339">
        <v>3.9702324088386942</v>
      </c>
      <c r="R1339">
        <v>3.2279216752371549</v>
      </c>
      <c r="S1339">
        <v>4.5150277443374938</v>
      </c>
      <c r="T1339">
        <v>74.657300201503844</v>
      </c>
      <c r="U1339">
        <v>74.657182147623331</v>
      </c>
      <c r="V1339">
        <v>74.606636113978197</v>
      </c>
      <c r="W1339">
        <v>74.707478015795459</v>
      </c>
      <c r="X1339">
        <v>5417.2929483060416</v>
      </c>
      <c r="Y1339">
        <v>5439.311233321052</v>
      </c>
      <c r="Z1339">
        <v>5226.3626384448771</v>
      </c>
      <c r="AA1339">
        <v>5539.1535826759391</v>
      </c>
      <c r="AB1339">
        <v>924.04000058982308</v>
      </c>
      <c r="AC1339">
        <v>917.1475794243255</v>
      </c>
      <c r="AD1339">
        <v>789.51602739848363</v>
      </c>
      <c r="AE1339">
        <v>1093.5532835621821</v>
      </c>
      <c r="AF1339">
        <v>60.797806626752063</v>
      </c>
      <c r="AG1339">
        <v>60.503737516658553</v>
      </c>
      <c r="AH1339">
        <v>59.438982349353502</v>
      </c>
      <c r="AI1339">
        <v>63.036682980634318</v>
      </c>
      <c r="AJ1339">
        <v>0.51915417212997428</v>
      </c>
      <c r="AK1339">
        <v>0.51915414169919294</v>
      </c>
      <c r="AL1339">
        <v>0.51914987873852592</v>
      </c>
      <c r="AM1339">
        <v>0.5191584833457118</v>
      </c>
      <c r="AN1339">
        <v>0.96692951562396656</v>
      </c>
      <c r="AO1339">
        <v>0.96692951562396678</v>
      </c>
      <c r="AP1339">
        <v>0.96692951562396678</v>
      </c>
      <c r="AQ1339">
        <v>0.96692951562396678</v>
      </c>
      <c r="AR1339">
        <v>13.596822876157381</v>
      </c>
      <c r="AS1339">
        <v>13.596822876157381</v>
      </c>
      <c r="AT1339">
        <v>13.596822876157381</v>
      </c>
      <c r="AU1339">
        <v>13.596822876157381</v>
      </c>
      <c r="AV1339" t="str">
        <f>VLOOKUP(Sheet1[[#This Row],[NPDES ID2]],Combined_Sheet__Major_Only___2[[NPDES ID2]:[ECHO BFR]],3,FALSE)</f>
        <v>TX</v>
      </c>
      <c r="AW1339" t="s">
        <v>41</v>
      </c>
      <c r="AX1339" t="str">
        <f>VLOOKUP(Sheet1[[#This Row],[NPDES ID2]],Combined_Sheet__Major_Only___2[[NPDES ID2]:[ECHO BFR]],27,FALSE)</f>
        <v>-</v>
      </c>
      <c r="AY1339" t="str">
        <f>VLOOKUP(Sheet1[[#This Row],[NPDES ID2]],Combined_Sheet__Major_Only___2[[NPDES ID2]:[ECHO BFR]],28,FALSE)</f>
        <v>-</v>
      </c>
      <c r="AZ1339" t="str">
        <f>VLOOKUP(Sheet1[[#This Row],[NPDES ID2]],Combined_Sheet__Major_Only___2[[NPDES ID2]:[ECHO BFR]],29,FALSE)</f>
        <v>thickening</v>
      </c>
      <c r="BA1339">
        <f>VLOOKUP(Sheet1[[#This Row],[NPDES ID2]],Combined_Sheet__Major_Only___2[[NPDES ID2]:[ECHO BFR]],17,FALSE)</f>
        <v>26.182831</v>
      </c>
      <c r="BB1339">
        <f>VLOOKUP(Sheet1[[#This Row],[NPDES ID2]],Combined_Sheet__Major_Only___2[[NPDES ID2]:[ECHO BFR]],18,FALSE)</f>
        <v>-97.996643000000006</v>
      </c>
      <c r="BC1339" t="str">
        <f>IF(ISNUMBER(SEARCH("aerobic",$AW1339)),"aerobic","")</f>
        <v>aerobic</v>
      </c>
      <c r="BD1339" t="str">
        <f>IF(ISNUMBER(SEARCH("anaer",$AW1339)),"anaer","")</f>
        <v/>
      </c>
      <c r="BE1339" t="str">
        <f>IF(ISNUMBER(SEARCH("thickening",$AZ1339)),"thickening","")</f>
        <v>thickening</v>
      </c>
      <c r="BF1339" s="3" t="str">
        <f>IF(ISNUMBER(SEARCH("airDry",$AW1339)),"airDry","")</f>
        <v/>
      </c>
      <c r="BG1339" s="3" t="str">
        <f>IF(ISNUMBER(SEARCH("heatDry",$AY1339)),"heatDry","")</f>
        <v/>
      </c>
      <c r="BH1339" s="3" t="str">
        <f>IF(AND(ISNUMBER(SEARCH("aerobic",$AW1339)),ISNUMBER(SEARCH("anaer",$AW1339))),"Combined Aer and Anaer.","")</f>
        <v/>
      </c>
    </row>
    <row r="1340" spans="1:60" x14ac:dyDescent="0.3">
      <c r="A1340" s="4">
        <v>1338</v>
      </c>
      <c r="B1340" t="s">
        <v>6358</v>
      </c>
      <c r="C1340">
        <v>165.67</v>
      </c>
      <c r="D1340">
        <v>748.51878036110202</v>
      </c>
      <c r="E1340">
        <v>752.37566473734103</v>
      </c>
      <c r="F1340">
        <v>544.62397653884739</v>
      </c>
      <c r="G1340">
        <v>956.66721825624438</v>
      </c>
      <c r="H1340">
        <v>-77.218394736001812</v>
      </c>
      <c r="I1340">
        <v>-78.321858013076621</v>
      </c>
      <c r="J1340">
        <v>-91.018346607094173</v>
      </c>
      <c r="K1340">
        <v>-62.270117434707522</v>
      </c>
      <c r="L1340">
        <v>102.30975700197941</v>
      </c>
      <c r="M1340">
        <v>101.8092249688776</v>
      </c>
      <c r="N1340">
        <v>99.996003356387959</v>
      </c>
      <c r="O1340">
        <v>106.12196932696961</v>
      </c>
      <c r="P1340">
        <v>3.9165843536699918</v>
      </c>
      <c r="Q1340">
        <v>3.950334675625264</v>
      </c>
      <c r="R1340">
        <v>3.2156902605471678</v>
      </c>
      <c r="S1340">
        <v>4.4956098931792061</v>
      </c>
      <c r="T1340">
        <v>49.034386411064268</v>
      </c>
      <c r="U1340">
        <v>49.034307900227262</v>
      </c>
      <c r="V1340">
        <v>49.000692644278587</v>
      </c>
      <c r="W1340">
        <v>49.067756785527273</v>
      </c>
      <c r="X1340">
        <v>3574.3659373074461</v>
      </c>
      <c r="Y1340">
        <v>3589.0475050933392</v>
      </c>
      <c r="Z1340">
        <v>3446.9629572762569</v>
      </c>
      <c r="AA1340">
        <v>3655.7127221588721</v>
      </c>
      <c r="AB1340">
        <v>649.99575544384493</v>
      </c>
      <c r="AC1340">
        <v>644.33372836354192</v>
      </c>
      <c r="AD1340">
        <v>549.6643718114334</v>
      </c>
      <c r="AE1340">
        <v>778.32893578606763</v>
      </c>
      <c r="AF1340">
        <v>60.520514270008597</v>
      </c>
      <c r="AG1340">
        <v>60.224382602640922</v>
      </c>
      <c r="AH1340">
        <v>59.152084022779597</v>
      </c>
      <c r="AI1340">
        <v>62.775205182752323</v>
      </c>
      <c r="AJ1340">
        <v>0.51576963184621127</v>
      </c>
      <c r="AK1340">
        <v>0.51576960680123751</v>
      </c>
      <c r="AL1340">
        <v>0.51576609802129825</v>
      </c>
      <c r="AM1340">
        <v>0.51577318033618058</v>
      </c>
      <c r="AN1340">
        <v>0.9508663539619594</v>
      </c>
      <c r="AO1340">
        <v>0.95086635396195929</v>
      </c>
      <c r="AP1340">
        <v>0.95086635396195929</v>
      </c>
      <c r="AQ1340">
        <v>0.95086635396195929</v>
      </c>
      <c r="AR1340">
        <v>13.041912876660859</v>
      </c>
      <c r="AS1340">
        <v>13.041912876660859</v>
      </c>
      <c r="AT1340">
        <v>13.041912876660859</v>
      </c>
      <c r="AU1340">
        <v>13.041912876660859</v>
      </c>
      <c r="AV1340" t="str">
        <f>VLOOKUP(Sheet1[[#This Row],[NPDES ID2]],Combined_Sheet__Major_Only___2[[NPDES ID2]:[ECHO BFR]],3,FALSE)</f>
        <v>WA</v>
      </c>
      <c r="AW1340" t="s">
        <v>41</v>
      </c>
      <c r="AX1340" t="str">
        <f>VLOOKUP(Sheet1[[#This Row],[NPDES ID2]],Combined_Sheet__Major_Only___2[[NPDES ID2]:[ECHO BFR]],27,FALSE)</f>
        <v>-</v>
      </c>
      <c r="AY1340" t="str">
        <f>VLOOKUP(Sheet1[[#This Row],[NPDES ID2]],Combined_Sheet__Major_Only___2[[NPDES ID2]:[ECHO BFR]],28,FALSE)</f>
        <v>-</v>
      </c>
      <c r="AZ1340" t="str">
        <f>VLOOKUP(Sheet1[[#This Row],[NPDES ID2]],Combined_Sheet__Major_Only___2[[NPDES ID2]:[ECHO BFR]],29,FALSE)</f>
        <v>thickening</v>
      </c>
      <c r="BA1340">
        <f>VLOOKUP(Sheet1[[#This Row],[NPDES ID2]],Combined_Sheet__Major_Only___2[[NPDES ID2]:[ECHO BFR]],17,FALSE)</f>
        <v>48.495550000000001</v>
      </c>
      <c r="BB1340">
        <f>VLOOKUP(Sheet1[[#This Row],[NPDES ID2]],Combined_Sheet__Major_Only___2[[NPDES ID2]:[ECHO BFR]],18,FALSE)</f>
        <v>-122.23531699999999</v>
      </c>
      <c r="BC1340" t="str">
        <f>IF(ISNUMBER(SEARCH("aerobic",$AW1340)),"aerobic","")</f>
        <v>aerobic</v>
      </c>
      <c r="BD1340" t="str">
        <f>IF(ISNUMBER(SEARCH("anaer",$AW1340)),"anaer","")</f>
        <v/>
      </c>
      <c r="BE1340" t="str">
        <f>IF(ISNUMBER(SEARCH("thickening",$AZ1340)),"thickening","")</f>
        <v>thickening</v>
      </c>
      <c r="BF1340" s="2" t="str">
        <f>IF(ISNUMBER(SEARCH("airDry",$AW1340)),"airDry","")</f>
        <v/>
      </c>
      <c r="BG1340" s="2" t="str">
        <f>IF(ISNUMBER(SEARCH("heatDry",$AY1340)),"heatDry","")</f>
        <v/>
      </c>
      <c r="BH1340" s="2" t="str">
        <f>IF(AND(ISNUMBER(SEARCH("aerobic",$AW1340)),ISNUMBER(SEARCH("anaer",$AW1340))),"Combined Aer and Anaer.","")</f>
        <v/>
      </c>
    </row>
    <row r="1341" spans="1:60" x14ac:dyDescent="0.3">
      <c r="A1341" s="4">
        <v>1339</v>
      </c>
      <c r="B1341" t="s">
        <v>6363</v>
      </c>
      <c r="C1341">
        <v>164.9</v>
      </c>
      <c r="D1341">
        <v>744.04230944268352</v>
      </c>
      <c r="E1341">
        <v>747.64605777911152</v>
      </c>
      <c r="F1341">
        <v>541.21052806590228</v>
      </c>
      <c r="G1341">
        <v>950.49763603413453</v>
      </c>
      <c r="H1341">
        <v>-77.160218940496975</v>
      </c>
      <c r="I1341">
        <v>-78.356802517934028</v>
      </c>
      <c r="J1341">
        <v>-91.080086572443065</v>
      </c>
      <c r="K1341">
        <v>-62.09591144245681</v>
      </c>
      <c r="L1341">
        <v>102.8464559810611</v>
      </c>
      <c r="M1341">
        <v>102.3558145654042</v>
      </c>
      <c r="N1341">
        <v>100.5783585294878</v>
      </c>
      <c r="O1341">
        <v>106.583461051356</v>
      </c>
      <c r="P1341">
        <v>3.896525571869538</v>
      </c>
      <c r="Q1341">
        <v>3.9334086576444802</v>
      </c>
      <c r="R1341">
        <v>3.1937408552923778</v>
      </c>
      <c r="S1341">
        <v>4.4697881918935227</v>
      </c>
      <c r="T1341">
        <v>83.018801531237642</v>
      </c>
      <c r="U1341">
        <v>83.018670573312988</v>
      </c>
      <c r="V1341">
        <v>82.962599534924834</v>
      </c>
      <c r="W1341">
        <v>83.07446410154202</v>
      </c>
      <c r="X1341">
        <v>5991.9953799581117</v>
      </c>
      <c r="Y1341">
        <v>6016.0269456671413</v>
      </c>
      <c r="Z1341">
        <v>5783.6284223662487</v>
      </c>
      <c r="AA1341">
        <v>6124.9501910251274</v>
      </c>
      <c r="AB1341">
        <v>1067.6940969660041</v>
      </c>
      <c r="AC1341">
        <v>1058.7853977645559</v>
      </c>
      <c r="AD1341">
        <v>906.08241972154974</v>
      </c>
      <c r="AE1341">
        <v>1272.475978218974</v>
      </c>
      <c r="AF1341">
        <v>61.122210906540538</v>
      </c>
      <c r="AG1341">
        <v>60.830560427726169</v>
      </c>
      <c r="AH1341">
        <v>59.774595230612427</v>
      </c>
      <c r="AI1341">
        <v>63.342624874022157</v>
      </c>
      <c r="AJ1341">
        <v>0.52311417036160812</v>
      </c>
      <c r="AK1341">
        <v>0.52311413775124072</v>
      </c>
      <c r="AL1341">
        <v>0.52310956960393407</v>
      </c>
      <c r="AM1341">
        <v>0.52311879022243757</v>
      </c>
      <c r="AN1341">
        <v>0.97011755657322052</v>
      </c>
      <c r="AO1341">
        <v>0.97011755657322074</v>
      </c>
      <c r="AP1341">
        <v>0.97011755657322074</v>
      </c>
      <c r="AQ1341">
        <v>0.97011755657322074</v>
      </c>
      <c r="AR1341">
        <v>13.32629122392316</v>
      </c>
      <c r="AS1341">
        <v>13.32629122392316</v>
      </c>
      <c r="AT1341">
        <v>13.32629122392316</v>
      </c>
      <c r="AU1341">
        <v>13.32629122392316</v>
      </c>
      <c r="AV1341" t="str">
        <f>VLOOKUP(Sheet1[[#This Row],[NPDES ID2]],Combined_Sheet__Major_Only___2[[NPDES ID2]:[ECHO BFR]],3,FALSE)</f>
        <v>NC</v>
      </c>
      <c r="AW1341" t="s">
        <v>41</v>
      </c>
      <c r="AX1341" t="str">
        <f>VLOOKUP(Sheet1[[#This Row],[NPDES ID2]],Combined_Sheet__Major_Only___2[[NPDES ID2]:[ECHO BFR]],27,FALSE)</f>
        <v>-</v>
      </c>
      <c r="AY1341" t="str">
        <f>VLOOKUP(Sheet1[[#This Row],[NPDES ID2]],Combined_Sheet__Major_Only___2[[NPDES ID2]:[ECHO BFR]],28,FALSE)</f>
        <v>-</v>
      </c>
      <c r="AZ1341" t="str">
        <f>VLOOKUP(Sheet1[[#This Row],[NPDES ID2]],Combined_Sheet__Major_Only___2[[NPDES ID2]:[ECHO BFR]],29,FALSE)</f>
        <v>thickening</v>
      </c>
      <c r="BA1341">
        <f>VLOOKUP(Sheet1[[#This Row],[NPDES ID2]],Combined_Sheet__Major_Only___2[[NPDES ID2]:[ECHO BFR]],17,FALSE)</f>
        <v>36.070540000000001</v>
      </c>
      <c r="BB1341">
        <f>VLOOKUP(Sheet1[[#This Row],[NPDES ID2]],Combined_Sheet__Major_Only___2[[NPDES ID2]:[ECHO BFR]],18,FALSE)</f>
        <v>-78.426609999999997</v>
      </c>
      <c r="BC1341" t="str">
        <f>IF(ISNUMBER(SEARCH("aerobic",$AW1341)),"aerobic","")</f>
        <v>aerobic</v>
      </c>
      <c r="BD1341" t="str">
        <f>IF(ISNUMBER(SEARCH("anaer",$AW1341)),"anaer","")</f>
        <v/>
      </c>
      <c r="BE1341" t="str">
        <f>IF(ISNUMBER(SEARCH("thickening",$AZ1341)),"thickening","")</f>
        <v>thickening</v>
      </c>
      <c r="BF1341" s="3" t="str">
        <f>IF(ISNUMBER(SEARCH("airDry",$AW1341)),"airDry","")</f>
        <v/>
      </c>
      <c r="BG1341" s="3" t="str">
        <f>IF(ISNUMBER(SEARCH("heatDry",$AY1341)),"heatDry","")</f>
        <v/>
      </c>
      <c r="BH1341" s="3" t="str">
        <f>IF(AND(ISNUMBER(SEARCH("aerobic",$AW1341)),ISNUMBER(SEARCH("anaer",$AW1341))),"Combined Aer and Anaer.","")</f>
        <v/>
      </c>
    </row>
    <row r="1342" spans="1:60" x14ac:dyDescent="0.3">
      <c r="A1342" s="4">
        <v>1340</v>
      </c>
      <c r="B1342" t="s">
        <v>6368</v>
      </c>
      <c r="C1342">
        <v>164.9</v>
      </c>
      <c r="D1342">
        <v>721.08939361962712</v>
      </c>
      <c r="E1342">
        <v>723.9246759191883</v>
      </c>
      <c r="F1342">
        <v>524.54321608460964</v>
      </c>
      <c r="G1342">
        <v>919.79050827332981</v>
      </c>
      <c r="H1342">
        <v>-77.007612837380023</v>
      </c>
      <c r="I1342">
        <v>-78.285076871315852</v>
      </c>
      <c r="J1342">
        <v>-91.34708528141546</v>
      </c>
      <c r="K1342">
        <v>-61.458222848807679</v>
      </c>
      <c r="L1342">
        <v>106.1141226405656</v>
      </c>
      <c r="M1342">
        <v>105.6478701417316</v>
      </c>
      <c r="N1342">
        <v>103.9588329462356</v>
      </c>
      <c r="O1342">
        <v>109.6652436502979</v>
      </c>
      <c r="P1342">
        <v>3.8904953773676771</v>
      </c>
      <c r="Q1342">
        <v>3.9308041026906611</v>
      </c>
      <c r="R1342">
        <v>3.171358528741532</v>
      </c>
      <c r="S1342">
        <v>4.4538021174178866</v>
      </c>
      <c r="T1342">
        <v>42.268864275342622</v>
      </c>
      <c r="U1342">
        <v>42.268796205524851</v>
      </c>
      <c r="V1342">
        <v>42.239651383821773</v>
      </c>
      <c r="W1342">
        <v>42.297796781921598</v>
      </c>
      <c r="X1342">
        <v>2956.7110849907972</v>
      </c>
      <c r="Y1342">
        <v>2967.6101308462448</v>
      </c>
      <c r="Z1342">
        <v>2862.0101578905769</v>
      </c>
      <c r="AA1342">
        <v>3017.0909536083918</v>
      </c>
      <c r="AB1342">
        <v>549.63712447282376</v>
      </c>
      <c r="AC1342">
        <v>544.46043171116708</v>
      </c>
      <c r="AD1342">
        <v>463.51939622405439</v>
      </c>
      <c r="AE1342">
        <v>659.87418947773949</v>
      </c>
      <c r="AF1342">
        <v>63.064024107486823</v>
      </c>
      <c r="AG1342">
        <v>62.786884569784</v>
      </c>
      <c r="AH1342">
        <v>61.783368530184873</v>
      </c>
      <c r="AI1342">
        <v>65.174095287651681</v>
      </c>
      <c r="AJ1342">
        <v>0.54682714737548077</v>
      </c>
      <c r="AK1342">
        <v>0.54682712305103431</v>
      </c>
      <c r="AL1342">
        <v>0.54682371509766692</v>
      </c>
      <c r="AM1342">
        <v>0.54683059389463917</v>
      </c>
      <c r="AN1342">
        <v>0.94363780405882391</v>
      </c>
      <c r="AO1342">
        <v>0.94363780405882391</v>
      </c>
      <c r="AP1342">
        <v>0.94363780405882391</v>
      </c>
      <c r="AQ1342">
        <v>0.94363780405882391</v>
      </c>
      <c r="AR1342">
        <v>13.42126902785183</v>
      </c>
      <c r="AS1342">
        <v>13.42126902785183</v>
      </c>
      <c r="AT1342">
        <v>13.42126902785183</v>
      </c>
      <c r="AU1342">
        <v>13.42126902785183</v>
      </c>
      <c r="AV1342" t="str">
        <f>VLOOKUP(Sheet1[[#This Row],[NPDES ID2]],Combined_Sheet__Major_Only___2[[NPDES ID2]:[ECHO BFR]],3,FALSE)</f>
        <v>IA</v>
      </c>
      <c r="AW1342" t="s">
        <v>41</v>
      </c>
      <c r="AX1342" t="str">
        <f>VLOOKUP(Sheet1[[#This Row],[NPDES ID2]],Combined_Sheet__Major_Only___2[[NPDES ID2]:[ECHO BFR]],27,FALSE)</f>
        <v>-</v>
      </c>
      <c r="AY1342" t="str">
        <f>VLOOKUP(Sheet1[[#This Row],[NPDES ID2]],Combined_Sheet__Major_Only___2[[NPDES ID2]:[ECHO BFR]],28,FALSE)</f>
        <v>-</v>
      </c>
      <c r="AZ1342" t="str">
        <f>VLOOKUP(Sheet1[[#This Row],[NPDES ID2]],Combined_Sheet__Major_Only___2[[NPDES ID2]:[ECHO BFR]],29,FALSE)</f>
        <v>thickening</v>
      </c>
      <c r="BA1342">
        <f>VLOOKUP(Sheet1[[#This Row],[NPDES ID2]],Combined_Sheet__Major_Only___2[[NPDES ID2]:[ECHO BFR]],17,FALSE)</f>
        <v>40.979039999999998</v>
      </c>
      <c r="BB1342">
        <f>VLOOKUP(Sheet1[[#This Row],[NPDES ID2]],Combined_Sheet__Major_Only___2[[NPDES ID2]:[ECHO BFR]],18,FALSE)</f>
        <v>-91.944940000000003</v>
      </c>
      <c r="BC1342" t="str">
        <f>IF(ISNUMBER(SEARCH("aerobic",$AW1342)),"aerobic","")</f>
        <v>aerobic</v>
      </c>
      <c r="BD1342" t="str">
        <f>IF(ISNUMBER(SEARCH("anaer",$AW1342)),"anaer","")</f>
        <v/>
      </c>
      <c r="BE1342" t="str">
        <f>IF(ISNUMBER(SEARCH("thickening",$AZ1342)),"thickening","")</f>
        <v>thickening</v>
      </c>
      <c r="BF1342" s="2" t="str">
        <f>IF(ISNUMBER(SEARCH("airDry",$AW1342)),"airDry","")</f>
        <v/>
      </c>
      <c r="BG1342" s="2" t="str">
        <f>IF(ISNUMBER(SEARCH("heatDry",$AY1342)),"heatDry","")</f>
        <v/>
      </c>
      <c r="BH1342" s="2" t="str">
        <f>IF(AND(ISNUMBER(SEARCH("aerobic",$AW1342)),ISNUMBER(SEARCH("anaer",$AW1342))),"Combined Aer and Anaer.","")</f>
        <v/>
      </c>
    </row>
    <row r="1343" spans="1:60" x14ac:dyDescent="0.3">
      <c r="A1343" s="4">
        <v>1341</v>
      </c>
      <c r="B1343" t="s">
        <v>6373</v>
      </c>
      <c r="C1343">
        <v>164.34</v>
      </c>
      <c r="D1343">
        <v>719.10781873183851</v>
      </c>
      <c r="E1343">
        <v>721.81176297863522</v>
      </c>
      <c r="F1343">
        <v>522.98948005123646</v>
      </c>
      <c r="G1343">
        <v>917.02910938510513</v>
      </c>
      <c r="H1343">
        <v>-76.970137187969399</v>
      </c>
      <c r="I1343">
        <v>-78.238608149620561</v>
      </c>
      <c r="J1343">
        <v>-91.276662547460859</v>
      </c>
      <c r="K1343">
        <v>-61.285239779499832</v>
      </c>
      <c r="L1343">
        <v>106.3477167993326</v>
      </c>
      <c r="M1343">
        <v>105.88749310352171</v>
      </c>
      <c r="N1343">
        <v>104.2202372882244</v>
      </c>
      <c r="O1343">
        <v>109.85303266541599</v>
      </c>
      <c r="P1343">
        <v>3.8761642577781661</v>
      </c>
      <c r="Q1343">
        <v>3.9178501318562828</v>
      </c>
      <c r="R1343">
        <v>3.156494031519641</v>
      </c>
      <c r="S1343">
        <v>4.4357538558502618</v>
      </c>
      <c r="T1343">
        <v>78.433340879237946</v>
      </c>
      <c r="U1343">
        <v>78.433216997911671</v>
      </c>
      <c r="V1343">
        <v>78.380175880927837</v>
      </c>
      <c r="W1343">
        <v>78.485995600605804</v>
      </c>
      <c r="X1343">
        <v>5455.7297245604541</v>
      </c>
      <c r="Y1343">
        <v>5475.5676874860674</v>
      </c>
      <c r="Z1343">
        <v>5283.5447035544603</v>
      </c>
      <c r="AA1343">
        <v>5565.4545242008071</v>
      </c>
      <c r="AB1343">
        <v>897.73745893404168</v>
      </c>
      <c r="AC1343">
        <v>891.42941244127246</v>
      </c>
      <c r="AD1343">
        <v>771.90073196783976</v>
      </c>
      <c r="AE1343">
        <v>1055.2543056689731</v>
      </c>
      <c r="AF1343">
        <v>63.418347595479517</v>
      </c>
      <c r="AG1343">
        <v>63.143845423905873</v>
      </c>
      <c r="AH1343">
        <v>62.149980173456747</v>
      </c>
      <c r="AI1343">
        <v>65.508189332386152</v>
      </c>
      <c r="AJ1343">
        <v>0.55115572907135002</v>
      </c>
      <c r="AK1343">
        <v>0.55115569747414994</v>
      </c>
      <c r="AL1343">
        <v>0.55115127106456607</v>
      </c>
      <c r="AM1343">
        <v>0.55116020558489109</v>
      </c>
      <c r="AN1343">
        <v>0.96844959118630147</v>
      </c>
      <c r="AO1343">
        <v>0.96844959118630181</v>
      </c>
      <c r="AP1343">
        <v>0.96844959118630181</v>
      </c>
      <c r="AQ1343">
        <v>0.96844959118630181</v>
      </c>
      <c r="AR1343">
        <v>14.48832029397323</v>
      </c>
      <c r="AS1343">
        <v>14.48832029397323</v>
      </c>
      <c r="AT1343">
        <v>14.48832029397323</v>
      </c>
      <c r="AU1343">
        <v>14.48832029397323</v>
      </c>
      <c r="AV1343" t="str">
        <f>VLOOKUP(Sheet1[[#This Row],[NPDES ID2]],Combined_Sheet__Major_Only___2[[NPDES ID2]:[ECHO BFR]],3,FALSE)</f>
        <v>NC</v>
      </c>
      <c r="AW1343" t="s">
        <v>41</v>
      </c>
      <c r="AX1343" t="str">
        <f>VLOOKUP(Sheet1[[#This Row],[NPDES ID2]],Combined_Sheet__Major_Only___2[[NPDES ID2]:[ECHO BFR]],27,FALSE)</f>
        <v>-</v>
      </c>
      <c r="AY1343" t="str">
        <f>VLOOKUP(Sheet1[[#This Row],[NPDES ID2]],Combined_Sheet__Major_Only___2[[NPDES ID2]:[ECHO BFR]],28,FALSE)</f>
        <v>-</v>
      </c>
      <c r="AZ1343" t="str">
        <f>VLOOKUP(Sheet1[[#This Row],[NPDES ID2]],Combined_Sheet__Major_Only___2[[NPDES ID2]:[ECHO BFR]],29,FALSE)</f>
        <v>thickening</v>
      </c>
      <c r="BA1343">
        <f>VLOOKUP(Sheet1[[#This Row],[NPDES ID2]],Combined_Sheet__Major_Only___2[[NPDES ID2]:[ECHO BFR]],17,FALSE)</f>
        <v>36.087400000000002</v>
      </c>
      <c r="BB1343">
        <f>VLOOKUP(Sheet1[[#This Row],[NPDES ID2]],Combined_Sheet__Major_Only___2[[NPDES ID2]:[ECHO BFR]],18,FALSE)</f>
        <v>-78.292199999999994</v>
      </c>
      <c r="BC1343" t="str">
        <f>IF(ISNUMBER(SEARCH("aerobic",$AW1343)),"aerobic","")</f>
        <v>aerobic</v>
      </c>
      <c r="BD1343" t="str">
        <f>IF(ISNUMBER(SEARCH("anaer",$AW1343)),"anaer","")</f>
        <v/>
      </c>
      <c r="BE1343" t="str">
        <f>IF(ISNUMBER(SEARCH("thickening",$AZ1343)),"thickening","")</f>
        <v>thickening</v>
      </c>
      <c r="BF1343" s="3" t="str">
        <f>IF(ISNUMBER(SEARCH("airDry",$AW1343)),"airDry","")</f>
        <v/>
      </c>
      <c r="BG1343" s="3" t="str">
        <f>IF(ISNUMBER(SEARCH("heatDry",$AY1343)),"heatDry","")</f>
        <v/>
      </c>
      <c r="BH1343" s="3" t="str">
        <f>IF(AND(ISNUMBER(SEARCH("aerobic",$AW1343)),ISNUMBER(SEARCH("anaer",$AW1343))),"Combined Aer and Anaer.","")</f>
        <v/>
      </c>
    </row>
    <row r="1344" spans="1:60" x14ac:dyDescent="0.3">
      <c r="A1344" s="4">
        <v>1342</v>
      </c>
      <c r="B1344" t="s">
        <v>6377</v>
      </c>
      <c r="C1344">
        <v>164</v>
      </c>
      <c r="D1344">
        <v>761.96054839218743</v>
      </c>
      <c r="E1344">
        <v>766.07258035979839</v>
      </c>
      <c r="F1344">
        <v>554.02489665745611</v>
      </c>
      <c r="G1344">
        <v>974.32168417034234</v>
      </c>
      <c r="H1344">
        <v>-77.277068492989514</v>
      </c>
      <c r="I1344">
        <v>-78.344230873504358</v>
      </c>
      <c r="J1344">
        <v>-90.968423604953259</v>
      </c>
      <c r="K1344">
        <v>-62.438226450346427</v>
      </c>
      <c r="L1344">
        <v>100.3440675719058</v>
      </c>
      <c r="M1344">
        <v>99.841594628508233</v>
      </c>
      <c r="N1344">
        <v>98.021436360588538</v>
      </c>
      <c r="O1344">
        <v>104.1708812676228</v>
      </c>
      <c r="P1344">
        <v>3.8788105664107668</v>
      </c>
      <c r="Q1344">
        <v>3.9087979397079442</v>
      </c>
      <c r="R1344">
        <v>3.189960639723699</v>
      </c>
      <c r="S1344">
        <v>4.4549122957436751</v>
      </c>
      <c r="T1344">
        <v>3.6984548561751671</v>
      </c>
      <c r="U1344">
        <v>3.6984463108669861</v>
      </c>
      <c r="V1344">
        <v>3.6947875456240848</v>
      </c>
      <c r="W1344">
        <v>3.702086967928659</v>
      </c>
      <c r="X1344">
        <v>272.11428000156752</v>
      </c>
      <c r="Y1344">
        <v>273.21968952544472</v>
      </c>
      <c r="Z1344">
        <v>262.26554561511841</v>
      </c>
      <c r="AA1344">
        <v>278.44943870829479</v>
      </c>
      <c r="AB1344">
        <v>46.426959064784327</v>
      </c>
      <c r="AC1344">
        <v>46.092628468617718</v>
      </c>
      <c r="AD1344">
        <v>39.653410666816143</v>
      </c>
      <c r="AE1344">
        <v>55.030504222602602</v>
      </c>
      <c r="AF1344">
        <v>59.961962926164389</v>
      </c>
      <c r="AG1344">
        <v>59.661677415136353</v>
      </c>
      <c r="AH1344">
        <v>58.574185416494068</v>
      </c>
      <c r="AI1344">
        <v>62.248505489204561</v>
      </c>
      <c r="AJ1344">
        <v>0.50895316695101167</v>
      </c>
      <c r="AK1344">
        <v>0.50895315285984366</v>
      </c>
      <c r="AL1344">
        <v>0.50895117834665393</v>
      </c>
      <c r="AM1344">
        <v>0.50895516380107286</v>
      </c>
      <c r="AN1344">
        <v>0.65049803194012779</v>
      </c>
      <c r="AO1344">
        <v>0.65049803194012779</v>
      </c>
      <c r="AP1344">
        <v>0.65049803194012779</v>
      </c>
      <c r="AQ1344">
        <v>0.65049803194012779</v>
      </c>
      <c r="AR1344">
        <v>13.40782406437671</v>
      </c>
      <c r="AS1344">
        <v>13.407824064376721</v>
      </c>
      <c r="AT1344">
        <v>13.407824064376721</v>
      </c>
      <c r="AU1344">
        <v>13.407824064376721</v>
      </c>
      <c r="AV1344" t="str">
        <f>VLOOKUP(Sheet1[[#This Row],[NPDES ID2]],Combined_Sheet__Major_Only___2[[NPDES ID2]:[ECHO BFR]],3,FALSE)</f>
        <v>IA</v>
      </c>
      <c r="AW1344" t="s">
        <v>118</v>
      </c>
      <c r="AX1344" t="str">
        <f>VLOOKUP(Sheet1[[#This Row],[NPDES ID2]],Combined_Sheet__Major_Only___2[[NPDES ID2]:[ECHO BFR]],27,FALSE)</f>
        <v>-</v>
      </c>
      <c r="AY1344" t="str">
        <f>VLOOKUP(Sheet1[[#This Row],[NPDES ID2]],Combined_Sheet__Major_Only___2[[NPDES ID2]:[ECHO BFR]],28,FALSE)</f>
        <v>-</v>
      </c>
      <c r="AZ1344" t="str">
        <f>VLOOKUP(Sheet1[[#This Row],[NPDES ID2]],Combined_Sheet__Major_Only___2[[NPDES ID2]:[ECHO BFR]],29,FALSE)</f>
        <v>thickening</v>
      </c>
      <c r="BA1344">
        <f>VLOOKUP(Sheet1[[#This Row],[NPDES ID2]],Combined_Sheet__Major_Only___2[[NPDES ID2]:[ECHO BFR]],17,FALSE)</f>
        <v>43.182369999999999</v>
      </c>
      <c r="BB1344">
        <f>VLOOKUP(Sheet1[[#This Row],[NPDES ID2]],Combined_Sheet__Major_Only___2[[NPDES ID2]:[ECHO BFR]],18,FALSE)</f>
        <v>-95.865489999999994</v>
      </c>
      <c r="BC1344" t="str">
        <f>IF(ISNUMBER(SEARCH("aerobic",$AW1344)),"aerobic","")</f>
        <v>aerobic</v>
      </c>
      <c r="BD1344" t="str">
        <f>IF(ISNUMBER(SEARCH("anaer",$AW1344)),"anaer","")</f>
        <v/>
      </c>
      <c r="BE1344" t="str">
        <f>IF(ISNUMBER(SEARCH("thickening",$AZ1344)),"thickening","")</f>
        <v>thickening</v>
      </c>
      <c r="BF1344" s="2" t="str">
        <f>IF(ISNUMBER(SEARCH("airDry",$AW1344)),"airDry","")</f>
        <v>airDry</v>
      </c>
      <c r="BG1344" s="2" t="str">
        <f>IF(ISNUMBER(SEARCH("heatDry",$AY1344)),"heatDry","")</f>
        <v/>
      </c>
      <c r="BH1344" s="2" t="str">
        <f>IF(AND(ISNUMBER(SEARCH("aerobic",$AW1344)),ISNUMBER(SEARCH("anaer",$AW1344))),"Combined Aer and Anaer.","")</f>
        <v/>
      </c>
    </row>
    <row r="1345" spans="1:60" x14ac:dyDescent="0.3">
      <c r="A1345" s="4">
        <v>1343</v>
      </c>
      <c r="B1345" t="s">
        <v>6382</v>
      </c>
      <c r="C1345">
        <v>163.69</v>
      </c>
      <c r="D1345">
        <v>732.93358182780082</v>
      </c>
      <c r="E1345">
        <v>736.01096514517621</v>
      </c>
      <c r="F1345">
        <v>532.89234683225106</v>
      </c>
      <c r="G1345">
        <v>935.36693882161205</v>
      </c>
      <c r="H1345">
        <v>-77.06273412900687</v>
      </c>
      <c r="I1345">
        <v>-78.350943991722659</v>
      </c>
      <c r="J1345">
        <v>-91.269651949404533</v>
      </c>
      <c r="K1345">
        <v>-61.742372916363102</v>
      </c>
      <c r="L1345">
        <v>104.2786669129449</v>
      </c>
      <c r="M1345">
        <v>103.80794090245951</v>
      </c>
      <c r="N1345">
        <v>102.1027113035816</v>
      </c>
      <c r="O1345">
        <v>107.863834172482</v>
      </c>
      <c r="P1345">
        <v>3.8639161797013619</v>
      </c>
      <c r="Q1345">
        <v>3.9054385716843378</v>
      </c>
      <c r="R1345">
        <v>3.155344144715821</v>
      </c>
      <c r="S1345">
        <v>4.4263075815501516</v>
      </c>
      <c r="T1345">
        <v>48.34294301871283</v>
      </c>
      <c r="U1345">
        <v>48.342865574958843</v>
      </c>
      <c r="V1345">
        <v>48.309707202035312</v>
      </c>
      <c r="W1345">
        <v>48.375859838466681</v>
      </c>
      <c r="X1345">
        <v>3415.9200186585558</v>
      </c>
      <c r="Y1345">
        <v>3428.865181909202</v>
      </c>
      <c r="Z1345">
        <v>3303.519127071303</v>
      </c>
      <c r="AA1345">
        <v>3487.6022488415279</v>
      </c>
      <c r="AB1345">
        <v>501.51807917225602</v>
      </c>
      <c r="AC1345">
        <v>498.91883148981759</v>
      </c>
      <c r="AD1345">
        <v>438.07861560928092</v>
      </c>
      <c r="AE1345">
        <v>579.16560236441001</v>
      </c>
      <c r="AF1345">
        <v>62.431290851493721</v>
      </c>
      <c r="AG1345">
        <v>62.149427479013013</v>
      </c>
      <c r="AH1345">
        <v>61.128780123816853</v>
      </c>
      <c r="AI1345">
        <v>64.577367168122791</v>
      </c>
      <c r="AJ1345">
        <v>0.53909863945327952</v>
      </c>
      <c r="AK1345">
        <v>0.53909861668126224</v>
      </c>
      <c r="AL1345">
        <v>0.53909542616835693</v>
      </c>
      <c r="AM1345">
        <v>0.53910186606970778</v>
      </c>
      <c r="AN1345">
        <v>0.95021378304174975</v>
      </c>
      <c r="AO1345">
        <v>0.95021378304174975</v>
      </c>
      <c r="AP1345">
        <v>0.95021378304174975</v>
      </c>
      <c r="AQ1345">
        <v>0.95021378304174975</v>
      </c>
      <c r="AR1345">
        <v>15.2919773270443</v>
      </c>
      <c r="AS1345">
        <v>15.2919773270443</v>
      </c>
      <c r="AT1345">
        <v>15.2919773270443</v>
      </c>
      <c r="AU1345">
        <v>15.2919773270443</v>
      </c>
      <c r="AV1345" t="str">
        <f>VLOOKUP(Sheet1[[#This Row],[NPDES ID2]],Combined_Sheet__Major_Only___2[[NPDES ID2]:[ECHO BFR]],3,FALSE)</f>
        <v>VA</v>
      </c>
      <c r="AW1345" t="s">
        <v>12181</v>
      </c>
      <c r="AX1345" t="str">
        <f>VLOOKUP(Sheet1[[#This Row],[NPDES ID2]],Combined_Sheet__Major_Only___2[[NPDES ID2]:[ECHO BFR]],27,FALSE)</f>
        <v>-</v>
      </c>
      <c r="AY1345" t="str">
        <f>VLOOKUP(Sheet1[[#This Row],[NPDES ID2]],Combined_Sheet__Major_Only___2[[NPDES ID2]:[ECHO BFR]],28,FALSE)</f>
        <v>-</v>
      </c>
      <c r="AZ1345" t="str">
        <f>VLOOKUP(Sheet1[[#This Row],[NPDES ID2]],Combined_Sheet__Major_Only___2[[NPDES ID2]:[ECHO BFR]],29,FALSE)</f>
        <v>thickening, preliminaryOps</v>
      </c>
      <c r="BA1345">
        <f>VLOOKUP(Sheet1[[#This Row],[NPDES ID2]],Combined_Sheet__Major_Only___2[[NPDES ID2]:[ECHO BFR]],17,FALSE)</f>
        <v>36.687060000000002</v>
      </c>
      <c r="BB1345">
        <f>VLOOKUP(Sheet1[[#This Row],[NPDES ID2]],Combined_Sheet__Major_Only___2[[NPDES ID2]:[ECHO BFR]],18,FALSE)</f>
        <v>-81.982190000000003</v>
      </c>
      <c r="BC1345" t="str">
        <f>IF(ISNUMBER(SEARCH("aerobic",$AW1345)),"aerobic","")</f>
        <v/>
      </c>
      <c r="BD1345" t="str">
        <f>IF(ISNUMBER(SEARCH("anaer",$AW1345)),"anaer","")</f>
        <v>anaer</v>
      </c>
      <c r="BE1345" t="str">
        <f>IF(ISNUMBER(SEARCH("thickening",$AZ1345)),"thickening","")</f>
        <v>thickening</v>
      </c>
      <c r="BF1345" s="3" t="str">
        <f>IF(ISNUMBER(SEARCH("airDry",$AW1345)),"airDry","")</f>
        <v/>
      </c>
      <c r="BG1345" s="3" t="str">
        <f>IF(ISNUMBER(SEARCH("heatDry",$AY1345)),"heatDry","")</f>
        <v/>
      </c>
      <c r="BH1345" s="3" t="str">
        <f>IF(AND(ISNUMBER(SEARCH("aerobic",$AW1345)),ISNUMBER(SEARCH("anaer",$AW1345))),"Combined Aer and Anaer.","")</f>
        <v/>
      </c>
    </row>
    <row r="1346" spans="1:60" x14ac:dyDescent="0.3">
      <c r="A1346" s="4">
        <v>1344</v>
      </c>
      <c r="B1346" t="s">
        <v>6386</v>
      </c>
      <c r="C1346">
        <v>163.36000000000001</v>
      </c>
      <c r="D1346">
        <v>749.81896746918426</v>
      </c>
      <c r="E1346">
        <v>753.42410923854573</v>
      </c>
      <c r="F1346">
        <v>545.07691426146152</v>
      </c>
      <c r="G1346">
        <v>957.89512336566975</v>
      </c>
      <c r="H1346">
        <v>-77.164006935661178</v>
      </c>
      <c r="I1346">
        <v>-78.361997008297166</v>
      </c>
      <c r="J1346">
        <v>-91.089513190894706</v>
      </c>
      <c r="K1346">
        <v>-62.09939360874241</v>
      </c>
      <c r="L1346">
        <v>101.9017137440095</v>
      </c>
      <c r="M1346">
        <v>101.4157671897664</v>
      </c>
      <c r="N1346">
        <v>99.655350918856186</v>
      </c>
      <c r="O1346">
        <v>105.60289944354651</v>
      </c>
      <c r="P1346">
        <v>3.860111802575231</v>
      </c>
      <c r="Q1346">
        <v>3.8966962538974701</v>
      </c>
      <c r="R1346">
        <v>3.1638148721495378</v>
      </c>
      <c r="S1346">
        <v>4.4279695659236813</v>
      </c>
      <c r="T1346">
        <v>74.105855578579934</v>
      </c>
      <c r="U1346">
        <v>74.10573837572673</v>
      </c>
      <c r="V1346">
        <v>74.055556718529914</v>
      </c>
      <c r="W1346">
        <v>74.15567167084437</v>
      </c>
      <c r="X1346">
        <v>5347.8636897018669</v>
      </c>
      <c r="Y1346">
        <v>5369.2987358094406</v>
      </c>
      <c r="Z1346">
        <v>5161.9789115173226</v>
      </c>
      <c r="AA1346">
        <v>5466.4774794071964</v>
      </c>
      <c r="AB1346">
        <v>826.10069316153488</v>
      </c>
      <c r="AC1346">
        <v>821.2954880280796</v>
      </c>
      <c r="AD1346">
        <v>716.31873433468718</v>
      </c>
      <c r="AE1346">
        <v>961.617997850856</v>
      </c>
      <c r="AF1346">
        <v>61.131583029514701</v>
      </c>
      <c r="AG1346">
        <v>60.840007463367847</v>
      </c>
      <c r="AH1346">
        <v>59.784262573485059</v>
      </c>
      <c r="AI1346">
        <v>63.351501938183659</v>
      </c>
      <c r="AJ1346">
        <v>0.52322858267420702</v>
      </c>
      <c r="AK1346">
        <v>0.52322855385424338</v>
      </c>
      <c r="AL1346">
        <v>0.52322451642644507</v>
      </c>
      <c r="AM1346">
        <v>0.52323266580089323</v>
      </c>
      <c r="AN1346">
        <v>0.96669518314977831</v>
      </c>
      <c r="AO1346">
        <v>0.96669518314977854</v>
      </c>
      <c r="AP1346">
        <v>0.96669518314977854</v>
      </c>
      <c r="AQ1346">
        <v>0.96669518314977854</v>
      </c>
      <c r="AR1346">
        <v>14.509726171960329</v>
      </c>
      <c r="AS1346">
        <v>14.509726171960329</v>
      </c>
      <c r="AT1346">
        <v>14.509726171960329</v>
      </c>
      <c r="AU1346">
        <v>14.509726171960329</v>
      </c>
      <c r="AV1346" t="str">
        <f>VLOOKUP(Sheet1[[#This Row],[NPDES ID2]],Combined_Sheet__Major_Only___2[[NPDES ID2]:[ECHO BFR]],3,FALSE)</f>
        <v>TX</v>
      </c>
      <c r="AW1346" t="s">
        <v>41</v>
      </c>
      <c r="AX1346" t="str">
        <f>VLOOKUP(Sheet1[[#This Row],[NPDES ID2]],Combined_Sheet__Major_Only___2[[NPDES ID2]:[ECHO BFR]],27,FALSE)</f>
        <v>-</v>
      </c>
      <c r="AY1346" t="str">
        <f>VLOOKUP(Sheet1[[#This Row],[NPDES ID2]],Combined_Sheet__Major_Only___2[[NPDES ID2]:[ECHO BFR]],28,FALSE)</f>
        <v>-</v>
      </c>
      <c r="AZ1346" t="str">
        <f>VLOOKUP(Sheet1[[#This Row],[NPDES ID2]],Combined_Sheet__Major_Only___2[[NPDES ID2]:[ECHO BFR]],29,FALSE)</f>
        <v>preliminaryOps, thickening</v>
      </c>
      <c r="BA1346">
        <f>VLOOKUP(Sheet1[[#This Row],[NPDES ID2]],Combined_Sheet__Major_Only___2[[NPDES ID2]:[ECHO BFR]],17,FALSE)</f>
        <v>30.040236</v>
      </c>
      <c r="BB1346">
        <f>VLOOKUP(Sheet1[[#This Row],[NPDES ID2]],Combined_Sheet__Major_Only___2[[NPDES ID2]:[ECHO BFR]],18,FALSE)</f>
        <v>-93.817693000000006</v>
      </c>
      <c r="BC1346" t="str">
        <f>IF(ISNUMBER(SEARCH("aerobic",$AW1346)),"aerobic","")</f>
        <v>aerobic</v>
      </c>
      <c r="BD1346" t="str">
        <f>IF(ISNUMBER(SEARCH("anaer",$AW1346)),"anaer","")</f>
        <v/>
      </c>
      <c r="BE1346" t="str">
        <f>IF(ISNUMBER(SEARCH("thickening",$AZ1346)),"thickening","")</f>
        <v>thickening</v>
      </c>
      <c r="BF1346" s="2" t="str">
        <f>IF(ISNUMBER(SEARCH("airDry",$AW1346)),"airDry","")</f>
        <v/>
      </c>
      <c r="BG1346" s="2" t="str">
        <f>IF(ISNUMBER(SEARCH("heatDry",$AY1346)),"heatDry","")</f>
        <v/>
      </c>
      <c r="BH1346" s="2" t="str">
        <f>IF(AND(ISNUMBER(SEARCH("aerobic",$AW1346)),ISNUMBER(SEARCH("anaer",$AW1346))),"Combined Aer and Anaer.","")</f>
        <v/>
      </c>
    </row>
    <row r="1347" spans="1:60" x14ac:dyDescent="0.3">
      <c r="A1347" s="4">
        <v>1345</v>
      </c>
      <c r="B1347" t="s">
        <v>6391</v>
      </c>
      <c r="C1347">
        <v>163.3176</v>
      </c>
      <c r="D1347">
        <v>694.9495217497041</v>
      </c>
      <c r="E1347">
        <v>696.55885835209006</v>
      </c>
      <c r="F1347">
        <v>505.24279921365201</v>
      </c>
      <c r="G1347">
        <v>884.62440738126452</v>
      </c>
      <c r="H1347">
        <v>-76.749855783748842</v>
      </c>
      <c r="I1347">
        <v>-78.066416809281662</v>
      </c>
      <c r="J1347">
        <v>-90.832694314491761</v>
      </c>
      <c r="K1347">
        <v>-60.153665418875882</v>
      </c>
      <c r="L1347">
        <v>109.9287151858327</v>
      </c>
      <c r="M1347">
        <v>109.5030643527429</v>
      </c>
      <c r="N1347">
        <v>107.96102438386799</v>
      </c>
      <c r="O1347">
        <v>113.1707654140672</v>
      </c>
      <c r="P1347">
        <v>3.844013267067441</v>
      </c>
      <c r="Q1347">
        <v>3.8920945972562948</v>
      </c>
      <c r="R1347">
        <v>3.1041749687271909</v>
      </c>
      <c r="S1347">
        <v>4.4252262989501956</v>
      </c>
      <c r="T1347">
        <v>82.841102716664693</v>
      </c>
      <c r="U1347">
        <v>82.840972032977078</v>
      </c>
      <c r="V1347">
        <v>82.785018412114141</v>
      </c>
      <c r="W1347">
        <v>82.896648724810746</v>
      </c>
      <c r="X1347">
        <v>5539.6202158526403</v>
      </c>
      <c r="Y1347">
        <v>5557.6036837395186</v>
      </c>
      <c r="Z1347">
        <v>5383.1651444196496</v>
      </c>
      <c r="AA1347">
        <v>5639.2232798038794</v>
      </c>
      <c r="AB1347">
        <v>1056.391501192533</v>
      </c>
      <c r="AC1347">
        <v>1046.47803344147</v>
      </c>
      <c r="AD1347">
        <v>887.90396300393411</v>
      </c>
      <c r="AE1347">
        <v>1275.017850656373</v>
      </c>
      <c r="AF1347">
        <v>65.964216910629787</v>
      </c>
      <c r="AG1347">
        <v>65.708736908172085</v>
      </c>
      <c r="AH1347">
        <v>64.783820908180758</v>
      </c>
      <c r="AI1347">
        <v>67.909124574273548</v>
      </c>
      <c r="AJ1347">
        <v>0.58227155626489269</v>
      </c>
      <c r="AK1347">
        <v>0.58227152107946023</v>
      </c>
      <c r="AL1347">
        <v>0.58226659212972653</v>
      </c>
      <c r="AM1347">
        <v>0.58227654101046189</v>
      </c>
      <c r="AN1347">
        <v>0.97005620999113473</v>
      </c>
      <c r="AO1347">
        <v>0.97005620999113507</v>
      </c>
      <c r="AP1347">
        <v>0.97005620999113507</v>
      </c>
      <c r="AQ1347">
        <v>0.97005620999113507</v>
      </c>
      <c r="AR1347">
        <v>13.838689179595891</v>
      </c>
      <c r="AS1347">
        <v>13.8386891795959</v>
      </c>
      <c r="AT1347">
        <v>13.8386891795959</v>
      </c>
      <c r="AU1347">
        <v>13.8386891795959</v>
      </c>
      <c r="AV1347" t="str">
        <f>VLOOKUP(Sheet1[[#This Row],[NPDES ID2]],Combined_Sheet__Major_Only___2[[NPDES ID2]:[ECHO BFR]],3,FALSE)</f>
        <v>IL</v>
      </c>
      <c r="AW1347" t="s">
        <v>41</v>
      </c>
      <c r="AX1347" t="str">
        <f>VLOOKUP(Sheet1[[#This Row],[NPDES ID2]],Combined_Sheet__Major_Only___2[[NPDES ID2]:[ECHO BFR]],27,FALSE)</f>
        <v>tempSludgeStore</v>
      </c>
      <c r="AY1347" t="str">
        <f>VLOOKUP(Sheet1[[#This Row],[NPDES ID2]],Combined_Sheet__Major_Only___2[[NPDES ID2]:[ECHO BFR]],28,FALSE)</f>
        <v>-</v>
      </c>
      <c r="AZ1347" t="str">
        <f>VLOOKUP(Sheet1[[#This Row],[NPDES ID2]],Combined_Sheet__Major_Only___2[[NPDES ID2]:[ECHO BFR]],29,FALSE)</f>
        <v>thickening</v>
      </c>
      <c r="BA1347">
        <f>VLOOKUP(Sheet1[[#This Row],[NPDES ID2]],Combined_Sheet__Major_Only___2[[NPDES ID2]:[ECHO BFR]],17,FALSE)</f>
        <v>42.099730000000001</v>
      </c>
      <c r="BB1347">
        <f>VLOOKUP(Sheet1[[#This Row],[NPDES ID2]],Combined_Sheet__Major_Only___2[[NPDES ID2]:[ECHO BFR]],18,FALSE)</f>
        <v>-88.535049999999998</v>
      </c>
      <c r="BC1347" t="str">
        <f>IF(ISNUMBER(SEARCH("aerobic",$AW1347)),"aerobic","")</f>
        <v>aerobic</v>
      </c>
      <c r="BD1347" t="str">
        <f>IF(ISNUMBER(SEARCH("anaer",$AW1347)),"anaer","")</f>
        <v/>
      </c>
      <c r="BE1347" t="str">
        <f>IF(ISNUMBER(SEARCH("thickening",$AZ1347)),"thickening","")</f>
        <v>thickening</v>
      </c>
      <c r="BF1347" s="3" t="str">
        <f>IF(ISNUMBER(SEARCH("airDry",$AW1347)),"airDry","")</f>
        <v/>
      </c>
      <c r="BG1347" s="3" t="str">
        <f>IF(ISNUMBER(SEARCH("heatDry",$AY1347)),"heatDry","")</f>
        <v/>
      </c>
      <c r="BH1347" s="3" t="str">
        <f>IF(AND(ISNUMBER(SEARCH("aerobic",$AW1347)),ISNUMBER(SEARCH("anaer",$AW1347))),"Combined Aer and Anaer.","")</f>
        <v/>
      </c>
    </row>
    <row r="1348" spans="1:60" x14ac:dyDescent="0.3">
      <c r="A1348" s="4">
        <v>1346</v>
      </c>
      <c r="B1348" t="s">
        <v>6396</v>
      </c>
      <c r="C1348">
        <v>163.30000000000001</v>
      </c>
      <c r="D1348">
        <v>759.91214588247476</v>
      </c>
      <c r="E1348">
        <v>763.85942653459892</v>
      </c>
      <c r="F1348">
        <v>552.3874469953405</v>
      </c>
      <c r="G1348">
        <v>971.41161536246261</v>
      </c>
      <c r="H1348">
        <v>-77.245379124609457</v>
      </c>
      <c r="I1348">
        <v>-78.328761948785029</v>
      </c>
      <c r="J1348">
        <v>-91.01773950756747</v>
      </c>
      <c r="K1348">
        <v>-62.335305760559329</v>
      </c>
      <c r="L1348">
        <v>100.54496331927</v>
      </c>
      <c r="M1348">
        <v>100.04933074611949</v>
      </c>
      <c r="N1348">
        <v>98.253946527979792</v>
      </c>
      <c r="O1348">
        <v>104.3196896709247</v>
      </c>
      <c r="P1348">
        <v>3.861115350366032</v>
      </c>
      <c r="Q1348">
        <v>3.8932789938777028</v>
      </c>
      <c r="R1348">
        <v>3.1718583766779189</v>
      </c>
      <c r="S1348">
        <v>4.4327641049620548</v>
      </c>
      <c r="T1348">
        <v>3.739302020290729</v>
      </c>
      <c r="U1348">
        <v>3.7392934119443941</v>
      </c>
      <c r="V1348">
        <v>3.7356076562405001</v>
      </c>
      <c r="W1348">
        <v>3.7429609258842449</v>
      </c>
      <c r="X1348">
        <v>273.39474042553212</v>
      </c>
      <c r="Y1348">
        <v>274.48805807325618</v>
      </c>
      <c r="Z1348">
        <v>263.65278342028711</v>
      </c>
      <c r="AA1348">
        <v>279.65966048348122</v>
      </c>
      <c r="AB1348">
        <v>49.411136274167703</v>
      </c>
      <c r="AC1348">
        <v>48.996994967063962</v>
      </c>
      <c r="AD1348">
        <v>41.821326233011263</v>
      </c>
      <c r="AE1348">
        <v>59.126831768760248</v>
      </c>
      <c r="AF1348">
        <v>60.339565145660927</v>
      </c>
      <c r="AG1348">
        <v>60.042096698489168</v>
      </c>
      <c r="AH1348">
        <v>58.964815541343377</v>
      </c>
      <c r="AI1348">
        <v>62.604644041729699</v>
      </c>
      <c r="AJ1348">
        <v>0.51356120831213037</v>
      </c>
      <c r="AK1348">
        <v>0.5135611937005512</v>
      </c>
      <c r="AL1348">
        <v>0.51355914627858057</v>
      </c>
      <c r="AM1348">
        <v>0.51356327889611575</v>
      </c>
      <c r="AN1348">
        <v>0.65241254615005773</v>
      </c>
      <c r="AO1348">
        <v>0.65241254615005773</v>
      </c>
      <c r="AP1348">
        <v>0.65241254615005773</v>
      </c>
      <c r="AQ1348">
        <v>0.65241254615005773</v>
      </c>
      <c r="AR1348">
        <v>13.048836105538379</v>
      </c>
      <c r="AS1348">
        <v>13.048836105538379</v>
      </c>
      <c r="AT1348">
        <v>13.048836105538379</v>
      </c>
      <c r="AU1348">
        <v>13.048836105538379</v>
      </c>
      <c r="AV1348" t="str">
        <f>VLOOKUP(Sheet1[[#This Row],[NPDES ID2]],Combined_Sheet__Major_Only___2[[NPDES ID2]:[ECHO BFR]],3,FALSE)</f>
        <v>WA</v>
      </c>
      <c r="AW1348" t="s">
        <v>12183</v>
      </c>
      <c r="AX1348" t="str">
        <f>VLOOKUP(Sheet1[[#This Row],[NPDES ID2]],Combined_Sheet__Major_Only___2[[NPDES ID2]:[ECHO BFR]],27,FALSE)</f>
        <v>tempSludgeStore</v>
      </c>
      <c r="AY1348" t="str">
        <f>VLOOKUP(Sheet1[[#This Row],[NPDES ID2]],Combined_Sheet__Major_Only___2[[NPDES ID2]:[ECHO BFR]],28,FALSE)</f>
        <v>-</v>
      </c>
      <c r="AZ1348" t="str">
        <f>VLOOKUP(Sheet1[[#This Row],[NPDES ID2]],Combined_Sheet__Major_Only___2[[NPDES ID2]:[ECHO BFR]],29,FALSE)</f>
        <v>thickening</v>
      </c>
      <c r="BA1348">
        <f>VLOOKUP(Sheet1[[#This Row],[NPDES ID2]],Combined_Sheet__Major_Only___2[[NPDES ID2]:[ECHO BFR]],17,FALSE)</f>
        <v>46.213994999999997</v>
      </c>
      <c r="BB1348">
        <f>VLOOKUP(Sheet1[[#This Row],[NPDES ID2]],Combined_Sheet__Major_Only___2[[NPDES ID2]:[ECHO BFR]],18,FALSE)</f>
        <v>-119.76342200000001</v>
      </c>
      <c r="BC1348" t="str">
        <f>IF(ISNUMBER(SEARCH("aerobic",$AW1348)),"aerobic","")</f>
        <v/>
      </c>
      <c r="BD1348" t="str">
        <f>IF(ISNUMBER(SEARCH("anaer",$AW1348)),"anaer","")</f>
        <v>anaer</v>
      </c>
      <c r="BE1348" t="str">
        <f>IF(ISNUMBER(SEARCH("thickening",$AZ1348)),"thickening","")</f>
        <v>thickening</v>
      </c>
      <c r="BF1348" s="2" t="str">
        <f>IF(ISNUMBER(SEARCH("airDry",$AW1348)),"airDry","")</f>
        <v>airDry</v>
      </c>
      <c r="BG1348" s="2" t="str">
        <f>IF(ISNUMBER(SEARCH("heatDry",$AY1348)),"heatDry","")</f>
        <v/>
      </c>
      <c r="BH1348" s="2" t="str">
        <f>IF(AND(ISNUMBER(SEARCH("aerobic",$AW1348)),ISNUMBER(SEARCH("anaer",$AW1348))),"Combined Aer and Anaer.","")</f>
        <v/>
      </c>
    </row>
    <row r="1349" spans="1:60" x14ac:dyDescent="0.3">
      <c r="A1349" s="4">
        <v>1347</v>
      </c>
      <c r="B1349" t="s">
        <v>6400</v>
      </c>
      <c r="C1349">
        <v>162.88</v>
      </c>
      <c r="D1349">
        <v>749.9613715166048</v>
      </c>
      <c r="E1349">
        <v>753.5093721621879</v>
      </c>
      <c r="F1349">
        <v>545.07765493503996</v>
      </c>
      <c r="G1349">
        <v>957.97913488698271</v>
      </c>
      <c r="H1349">
        <v>-77.107184651028177</v>
      </c>
      <c r="I1349">
        <v>-78.326863523326608</v>
      </c>
      <c r="J1349">
        <v>-91.022130182578337</v>
      </c>
      <c r="K1349">
        <v>-62.000570834640108</v>
      </c>
      <c r="L1349">
        <v>101.83447750539641</v>
      </c>
      <c r="M1349">
        <v>101.351741186799</v>
      </c>
      <c r="N1349">
        <v>99.602624755175299</v>
      </c>
      <c r="O1349">
        <v>105.5118451801915</v>
      </c>
      <c r="P1349">
        <v>3.848295882681295</v>
      </c>
      <c r="Q1349">
        <v>3.8854700236624748</v>
      </c>
      <c r="R1349">
        <v>3.1528459173363368</v>
      </c>
      <c r="S1349">
        <v>4.4138129395123942</v>
      </c>
      <c r="T1349">
        <v>246.17308430852489</v>
      </c>
      <c r="U1349">
        <v>246.17270155968549</v>
      </c>
      <c r="V1349">
        <v>246.00882354374119</v>
      </c>
      <c r="W1349">
        <v>246.33576850068641</v>
      </c>
      <c r="X1349">
        <v>17724.553213565519</v>
      </c>
      <c r="Y1349">
        <v>17795.286934006432</v>
      </c>
      <c r="Z1349">
        <v>17111.818625048028</v>
      </c>
      <c r="AA1349">
        <v>18115.39235623393</v>
      </c>
      <c r="AB1349">
        <v>3068.0901373053848</v>
      </c>
      <c r="AC1349">
        <v>3044.2259784612488</v>
      </c>
      <c r="AD1349">
        <v>2615.858749149671</v>
      </c>
      <c r="AE1349">
        <v>3637.1892792166159</v>
      </c>
      <c r="AF1349">
        <v>61.272016551449852</v>
      </c>
      <c r="AG1349">
        <v>60.981437375910353</v>
      </c>
      <c r="AH1349">
        <v>59.929837013443382</v>
      </c>
      <c r="AI1349">
        <v>63.483556035573628</v>
      </c>
      <c r="AJ1349">
        <v>0.52494299718672255</v>
      </c>
      <c r="AK1349">
        <v>0.52494292857512614</v>
      </c>
      <c r="AL1349">
        <v>0.5249333228871581</v>
      </c>
      <c r="AM1349">
        <v>0.52495271176434777</v>
      </c>
      <c r="AN1349">
        <v>0.98962788957820524</v>
      </c>
      <c r="AO1349">
        <v>0.98962788957820536</v>
      </c>
      <c r="AP1349">
        <v>0.98962788957820536</v>
      </c>
      <c r="AQ1349">
        <v>0.98962788957820536</v>
      </c>
      <c r="AR1349">
        <v>13.58541884194269</v>
      </c>
      <c r="AS1349">
        <v>13.58541884194269</v>
      </c>
      <c r="AT1349">
        <v>13.58541884194269</v>
      </c>
      <c r="AU1349">
        <v>13.58541884194269</v>
      </c>
      <c r="AV1349" t="str">
        <f>VLOOKUP(Sheet1[[#This Row],[NPDES ID2]],Combined_Sheet__Major_Only___2[[NPDES ID2]:[ECHO BFR]],3,FALSE)</f>
        <v>TX</v>
      </c>
      <c r="AW1349" t="s">
        <v>41</v>
      </c>
      <c r="AX1349" t="str">
        <f>VLOOKUP(Sheet1[[#This Row],[NPDES ID2]],Combined_Sheet__Major_Only___2[[NPDES ID2]:[ECHO BFR]],27,FALSE)</f>
        <v>-</v>
      </c>
      <c r="AY1349" t="str">
        <f>VLOOKUP(Sheet1[[#This Row],[NPDES ID2]],Combined_Sheet__Major_Only___2[[NPDES ID2]:[ECHO BFR]],28,FALSE)</f>
        <v>-</v>
      </c>
      <c r="AZ1349" t="str">
        <f>VLOOKUP(Sheet1[[#This Row],[NPDES ID2]],Combined_Sheet__Major_Only___2[[NPDES ID2]:[ECHO BFR]],29,FALSE)</f>
        <v>-</v>
      </c>
      <c r="BA1349">
        <f>VLOOKUP(Sheet1[[#This Row],[NPDES ID2]],Combined_Sheet__Major_Only___2[[NPDES ID2]:[ECHO BFR]],17,FALSE)</f>
        <v>29.689944000000001</v>
      </c>
      <c r="BB1349">
        <f>VLOOKUP(Sheet1[[#This Row],[NPDES ID2]],Combined_Sheet__Major_Only___2[[NPDES ID2]:[ECHO BFR]],18,FALSE)</f>
        <v>-95.723832999999999</v>
      </c>
      <c r="BC1349" t="str">
        <f>IF(ISNUMBER(SEARCH("aerobic",$AW1349)),"aerobic","")</f>
        <v>aerobic</v>
      </c>
      <c r="BD1349" t="str">
        <f>IF(ISNUMBER(SEARCH("anaer",$AW1349)),"anaer","")</f>
        <v/>
      </c>
      <c r="BE1349" t="str">
        <f>IF(ISNUMBER(SEARCH("thickening",$AZ1349)),"thickening","")</f>
        <v/>
      </c>
      <c r="BF1349" s="3" t="str">
        <f>IF(ISNUMBER(SEARCH("airDry",$AW1349)),"airDry","")</f>
        <v/>
      </c>
      <c r="BG1349" s="3" t="str">
        <f>IF(ISNUMBER(SEARCH("heatDry",$AY1349)),"heatDry","")</f>
        <v/>
      </c>
      <c r="BH1349" s="3" t="str">
        <f>IF(AND(ISNUMBER(SEARCH("aerobic",$AW1349)),ISNUMBER(SEARCH("anaer",$AW1349))),"Combined Aer and Anaer.","")</f>
        <v/>
      </c>
    </row>
    <row r="1350" spans="1:60" x14ac:dyDescent="0.3">
      <c r="A1350" s="4">
        <v>1348</v>
      </c>
      <c r="B1350" t="s">
        <v>6404</v>
      </c>
      <c r="C1350">
        <v>162.69999999999999</v>
      </c>
      <c r="D1350">
        <v>772.20251279974138</v>
      </c>
      <c r="E1350">
        <v>776.5043916569939</v>
      </c>
      <c r="F1350">
        <v>561.17227810929762</v>
      </c>
      <c r="G1350">
        <v>987.76716764961884</v>
      </c>
      <c r="H1350">
        <v>-77.297284426283667</v>
      </c>
      <c r="I1350">
        <v>-78.348567892438567</v>
      </c>
      <c r="J1350">
        <v>-90.887726266440978</v>
      </c>
      <c r="K1350">
        <v>-62.528962096063033</v>
      </c>
      <c r="L1350">
        <v>98.88971112786831</v>
      </c>
      <c r="M1350">
        <v>98.386318002745199</v>
      </c>
      <c r="N1350">
        <v>96.562738816739923</v>
      </c>
      <c r="O1350">
        <v>102.7237011124018</v>
      </c>
      <c r="P1350">
        <v>3.8492378965315122</v>
      </c>
      <c r="Q1350">
        <v>3.8801002602696451</v>
      </c>
      <c r="R1350">
        <v>3.171908193561892</v>
      </c>
      <c r="S1350">
        <v>4.4240910865070502</v>
      </c>
      <c r="T1350">
        <v>44.689700569699347</v>
      </c>
      <c r="U1350">
        <v>44.689628763880457</v>
      </c>
      <c r="V1350">
        <v>44.658884333269711</v>
      </c>
      <c r="W1350">
        <v>44.720221032304153</v>
      </c>
      <c r="X1350">
        <v>3310.0030917090712</v>
      </c>
      <c r="Y1350">
        <v>3324.1403662003199</v>
      </c>
      <c r="Z1350">
        <v>3187.2977786136298</v>
      </c>
      <c r="AA1350">
        <v>3388.410498348806</v>
      </c>
      <c r="AB1350">
        <v>671.99525203294002</v>
      </c>
      <c r="AC1350">
        <v>664.42664837575126</v>
      </c>
      <c r="AD1350">
        <v>557.29426009693873</v>
      </c>
      <c r="AE1350">
        <v>823.56976656475854</v>
      </c>
      <c r="AF1350">
        <v>59.565248347008371</v>
      </c>
      <c r="AG1350">
        <v>59.261989572644183</v>
      </c>
      <c r="AH1350">
        <v>58.163865275677743</v>
      </c>
      <c r="AI1350">
        <v>61.87423078886296</v>
      </c>
      <c r="AJ1350">
        <v>0.50411257926640707</v>
      </c>
      <c r="AK1350">
        <v>0.50411255498679597</v>
      </c>
      <c r="AL1350">
        <v>0.50410915342207074</v>
      </c>
      <c r="AM1350">
        <v>0.50411601932746719</v>
      </c>
      <c r="AN1350">
        <v>0.94645646805981998</v>
      </c>
      <c r="AO1350">
        <v>0.94645646805982009</v>
      </c>
      <c r="AP1350">
        <v>0.94645646805982009</v>
      </c>
      <c r="AQ1350">
        <v>0.94645646805982009</v>
      </c>
      <c r="AR1350">
        <v>12.07266303732003</v>
      </c>
      <c r="AS1350">
        <v>12.07266303732003</v>
      </c>
      <c r="AT1350">
        <v>12.07266303732003</v>
      </c>
      <c r="AU1350">
        <v>12.07266303732003</v>
      </c>
      <c r="AV1350" t="str">
        <f>VLOOKUP(Sheet1[[#This Row],[NPDES ID2]],Combined_Sheet__Major_Only___2[[NPDES ID2]:[ECHO BFR]],3,FALSE)</f>
        <v>WA</v>
      </c>
      <c r="AW1350" t="s">
        <v>41</v>
      </c>
      <c r="AX1350" t="str">
        <f>VLOOKUP(Sheet1[[#This Row],[NPDES ID2]],Combined_Sheet__Major_Only___2[[NPDES ID2]:[ECHO BFR]],27,FALSE)</f>
        <v>other</v>
      </c>
      <c r="AY1350" t="str">
        <f>VLOOKUP(Sheet1[[#This Row],[NPDES ID2]],Combined_Sheet__Major_Only___2[[NPDES ID2]:[ECHO BFR]],28,FALSE)</f>
        <v>-</v>
      </c>
      <c r="AZ1350" t="str">
        <f>VLOOKUP(Sheet1[[#This Row],[NPDES ID2]],Combined_Sheet__Major_Only___2[[NPDES ID2]:[ECHO BFR]],29,FALSE)</f>
        <v>thickening</v>
      </c>
      <c r="BA1350">
        <f>VLOOKUP(Sheet1[[#This Row],[NPDES ID2]],Combined_Sheet__Major_Only___2[[NPDES ID2]:[ECHO BFR]],17,FALSE)</f>
        <v>47.499118000000003</v>
      </c>
      <c r="BB1350">
        <f>VLOOKUP(Sheet1[[#This Row],[NPDES ID2]],Combined_Sheet__Major_Only___2[[NPDES ID2]:[ECHO BFR]],18,FALSE)</f>
        <v>-121.78581</v>
      </c>
      <c r="BC1350" t="str">
        <f>IF(ISNUMBER(SEARCH("aerobic",$AW1350)),"aerobic","")</f>
        <v>aerobic</v>
      </c>
      <c r="BD1350" t="str">
        <f>IF(ISNUMBER(SEARCH("anaer",$AW1350)),"anaer","")</f>
        <v/>
      </c>
      <c r="BE1350" t="str">
        <f>IF(ISNUMBER(SEARCH("thickening",$AZ1350)),"thickening","")</f>
        <v>thickening</v>
      </c>
      <c r="BF1350" s="2" t="str">
        <f>IF(ISNUMBER(SEARCH("airDry",$AW1350)),"airDry","")</f>
        <v/>
      </c>
      <c r="BG1350" s="2" t="str">
        <f>IF(ISNUMBER(SEARCH("heatDry",$AY1350)),"heatDry","")</f>
        <v/>
      </c>
      <c r="BH1350" s="2" t="str">
        <f>IF(AND(ISNUMBER(SEARCH("aerobic",$AW1350)),ISNUMBER(SEARCH("anaer",$AW1350))),"Combined Aer and Anaer.","")</f>
        <v/>
      </c>
    </row>
    <row r="1351" spans="1:60" x14ac:dyDescent="0.3">
      <c r="A1351" s="4">
        <v>1349</v>
      </c>
      <c r="B1351" t="s">
        <v>6409</v>
      </c>
      <c r="C1351">
        <v>162.32</v>
      </c>
      <c r="D1351">
        <v>924.35354476557836</v>
      </c>
      <c r="E1351">
        <v>934.36406395515178</v>
      </c>
      <c r="F1351">
        <v>671.32036544657763</v>
      </c>
      <c r="G1351">
        <v>1193.8780083414099</v>
      </c>
      <c r="H1351">
        <v>-78.017919393869931</v>
      </c>
      <c r="I1351">
        <v>-77.805399406589345</v>
      </c>
      <c r="J1351">
        <v>-90.47538573301614</v>
      </c>
      <c r="K1351">
        <v>-65.755925024212942</v>
      </c>
      <c r="L1351">
        <v>82.622529147970241</v>
      </c>
      <c r="M1351">
        <v>82.000945827048326</v>
      </c>
      <c r="N1351">
        <v>79.749095546499476</v>
      </c>
      <c r="O1351">
        <v>87.356918788427365</v>
      </c>
      <c r="P1351">
        <v>3.8668355623306661</v>
      </c>
      <c r="Q1351">
        <v>3.857680860713542</v>
      </c>
      <c r="R1351">
        <v>3.301114147414324</v>
      </c>
      <c r="S1351">
        <v>4.3858081091618644</v>
      </c>
      <c r="T1351">
        <v>122.89541235200549</v>
      </c>
      <c r="U1351">
        <v>122.8952198537514</v>
      </c>
      <c r="V1351">
        <v>122.8127996640287</v>
      </c>
      <c r="W1351">
        <v>122.9772321245087</v>
      </c>
      <c r="X1351">
        <v>10874.154220919259</v>
      </c>
      <c r="Y1351">
        <v>10942.272710016199</v>
      </c>
      <c r="Z1351">
        <v>10282.566522154289</v>
      </c>
      <c r="AA1351">
        <v>11256.255139456949</v>
      </c>
      <c r="AB1351">
        <v>2550.665469845861</v>
      </c>
      <c r="AC1351">
        <v>2493.5683768698009</v>
      </c>
      <c r="AD1351">
        <v>2050.3394542977562</v>
      </c>
      <c r="AE1351">
        <v>3316.8182344093038</v>
      </c>
      <c r="AF1351">
        <v>49.883691933073287</v>
      </c>
      <c r="AG1351">
        <v>49.508340234954183</v>
      </c>
      <c r="AH1351">
        <v>48.149215694335602</v>
      </c>
      <c r="AI1351">
        <v>52.741502829707393</v>
      </c>
      <c r="AJ1351">
        <v>0.38623511798205401</v>
      </c>
      <c r="AK1351">
        <v>0.38623508406179602</v>
      </c>
      <c r="AL1351">
        <v>0.38623033345567898</v>
      </c>
      <c r="AM1351">
        <v>0.38623992239466509</v>
      </c>
      <c r="AN1351">
        <v>0.97952900199043957</v>
      </c>
      <c r="AO1351">
        <v>0.97952900199043957</v>
      </c>
      <c r="AP1351">
        <v>0.97952900199043957</v>
      </c>
      <c r="AQ1351">
        <v>0.97952900199043957</v>
      </c>
      <c r="AR1351">
        <v>9.3756776770579773</v>
      </c>
      <c r="AS1351">
        <v>9.3756776770579755</v>
      </c>
      <c r="AT1351">
        <v>9.3756776770579755</v>
      </c>
      <c r="AU1351">
        <v>9.3756776770579755</v>
      </c>
      <c r="AV1351" t="str">
        <f>VLOOKUP(Sheet1[[#This Row],[NPDES ID2]],Combined_Sheet__Major_Only___2[[NPDES ID2]:[ECHO BFR]],3,FALSE)</f>
        <v>KS</v>
      </c>
      <c r="AW1351" t="s">
        <v>54</v>
      </c>
      <c r="AX1351" t="str">
        <f>VLOOKUP(Sheet1[[#This Row],[NPDES ID2]],Combined_Sheet__Major_Only___2[[NPDES ID2]:[ECHO BFR]],27,FALSE)</f>
        <v>other</v>
      </c>
      <c r="AY1351" t="str">
        <f>VLOOKUP(Sheet1[[#This Row],[NPDES ID2]],Combined_Sheet__Major_Only___2[[NPDES ID2]:[ECHO BFR]],28,FALSE)</f>
        <v>-</v>
      </c>
      <c r="AZ1351" t="str">
        <f>VLOOKUP(Sheet1[[#This Row],[NPDES ID2]],Combined_Sheet__Major_Only___2[[NPDES ID2]:[ECHO BFR]],29,FALSE)</f>
        <v>thickening</v>
      </c>
      <c r="BA1351">
        <f>VLOOKUP(Sheet1[[#This Row],[NPDES ID2]],Combined_Sheet__Major_Only___2[[NPDES ID2]:[ECHO BFR]],17,FALSE)</f>
        <v>37.679360000000003</v>
      </c>
      <c r="BB1351">
        <f>VLOOKUP(Sheet1[[#This Row],[NPDES ID2]],Combined_Sheet__Major_Only___2[[NPDES ID2]:[ECHO BFR]],18,FALSE)</f>
        <v>-96.978920000000002</v>
      </c>
      <c r="BC1351" t="str">
        <f>IF(ISNUMBER(SEARCH("aerobic",$AW1351)),"aerobic","")</f>
        <v/>
      </c>
      <c r="BD1351" t="str">
        <f>IF(ISNUMBER(SEARCH("anaer",$AW1351)),"anaer","")</f>
        <v/>
      </c>
      <c r="BE1351" t="str">
        <f>IF(ISNUMBER(SEARCH("thickening",$AZ1351)),"thickening","")</f>
        <v>thickening</v>
      </c>
      <c r="BF1351" s="3" t="str">
        <f>IF(ISNUMBER(SEARCH("airDry",$AW1351)),"airDry","")</f>
        <v/>
      </c>
      <c r="BG1351" s="3" t="str">
        <f>IF(ISNUMBER(SEARCH("heatDry",$AY1351)),"heatDry","")</f>
        <v/>
      </c>
      <c r="BH1351" s="3" t="str">
        <f>IF(AND(ISNUMBER(SEARCH("aerobic",$AW1351)),ISNUMBER(SEARCH("anaer",$AW1351))),"Combined Aer and Anaer.","")</f>
        <v/>
      </c>
    </row>
    <row r="1352" spans="1:60" x14ac:dyDescent="0.3">
      <c r="A1352" s="4">
        <v>1350</v>
      </c>
      <c r="B1352" t="s">
        <v>6413</v>
      </c>
      <c r="C1352">
        <v>162</v>
      </c>
      <c r="D1352">
        <v>987.67077516118877</v>
      </c>
      <c r="E1352">
        <v>995.83481384116499</v>
      </c>
      <c r="F1352">
        <v>717.03669423076349</v>
      </c>
      <c r="G1352">
        <v>1280.6781145470311</v>
      </c>
      <c r="H1352">
        <v>-78.199265666572316</v>
      </c>
      <c r="I1352">
        <v>-77.53617459327387</v>
      </c>
      <c r="J1352">
        <v>-90.224755773269166</v>
      </c>
      <c r="K1352">
        <v>-67.221995763557501</v>
      </c>
      <c r="L1352">
        <v>77.321304263893026</v>
      </c>
      <c r="M1352">
        <v>76.662848263096933</v>
      </c>
      <c r="N1352">
        <v>74.277243079404258</v>
      </c>
      <c r="O1352">
        <v>82.336875669703673</v>
      </c>
      <c r="P1352">
        <v>3.866438334128635</v>
      </c>
      <c r="Q1352">
        <v>3.8418125559949279</v>
      </c>
      <c r="R1352">
        <v>3.3531596045270171</v>
      </c>
      <c r="S1352">
        <v>4.3961845173782041</v>
      </c>
      <c r="T1352">
        <v>224.76077370295951</v>
      </c>
      <c r="U1352">
        <v>224.76042399907101</v>
      </c>
      <c r="V1352">
        <v>224.61069453288951</v>
      </c>
      <c r="W1352">
        <v>224.90941241516359</v>
      </c>
      <c r="X1352">
        <v>21214.20614303527</v>
      </c>
      <c r="Y1352">
        <v>21363.410903227079</v>
      </c>
      <c r="Z1352">
        <v>19912.712581265721</v>
      </c>
      <c r="AA1352">
        <v>22059.301208522691</v>
      </c>
      <c r="AB1352">
        <v>6158.6442521576218</v>
      </c>
      <c r="AC1352">
        <v>5940.9574968658508</v>
      </c>
      <c r="AD1352">
        <v>4689.6756661605496</v>
      </c>
      <c r="AE1352">
        <v>8559.446462071317</v>
      </c>
      <c r="AF1352">
        <v>46.775614825087338</v>
      </c>
      <c r="AG1352">
        <v>46.377183402548518</v>
      </c>
      <c r="AH1352">
        <v>44.934636236054907</v>
      </c>
      <c r="AI1352">
        <v>49.808929278782863</v>
      </c>
      <c r="AJ1352">
        <v>0.34851919953604171</v>
      </c>
      <c r="AK1352">
        <v>0.34851915269707318</v>
      </c>
      <c r="AL1352">
        <v>0.34851259540390772</v>
      </c>
      <c r="AM1352">
        <v>0.34852583116787822</v>
      </c>
      <c r="AN1352">
        <v>0.98865584597469836</v>
      </c>
      <c r="AO1352">
        <v>0.98865584597469802</v>
      </c>
      <c r="AP1352">
        <v>0.98865584597469802</v>
      </c>
      <c r="AQ1352">
        <v>0.98865584597469802</v>
      </c>
      <c r="AR1352">
        <v>7.9483141580968546</v>
      </c>
      <c r="AS1352">
        <v>7.9483141580968546</v>
      </c>
      <c r="AT1352">
        <v>7.9483141580968546</v>
      </c>
      <c r="AU1352">
        <v>7.9483141580968546</v>
      </c>
      <c r="AV1352" t="str">
        <f>VLOOKUP(Sheet1[[#This Row],[NPDES ID2]],Combined_Sheet__Major_Only___2[[NPDES ID2]:[ECHO BFR]],3,FALSE)</f>
        <v>AR</v>
      </c>
      <c r="AW1352" t="s">
        <v>54</v>
      </c>
      <c r="AX1352" t="str">
        <f>VLOOKUP(Sheet1[[#This Row],[NPDES ID2]],Combined_Sheet__Major_Only___2[[NPDES ID2]:[ECHO BFR]],27,FALSE)</f>
        <v>-</v>
      </c>
      <c r="AY1352" t="str">
        <f>VLOOKUP(Sheet1[[#This Row],[NPDES ID2]],Combined_Sheet__Major_Only___2[[NPDES ID2]:[ECHO BFR]],28,FALSE)</f>
        <v>-</v>
      </c>
      <c r="AZ1352" t="str">
        <f>VLOOKUP(Sheet1[[#This Row],[NPDES ID2]],Combined_Sheet__Major_Only___2[[NPDES ID2]:[ECHO BFR]],29,FALSE)</f>
        <v>sludgeLagoon</v>
      </c>
      <c r="BA1352">
        <f>VLOOKUP(Sheet1[[#This Row],[NPDES ID2]],Combined_Sheet__Major_Only___2[[NPDES ID2]:[ECHO BFR]],17,FALSE)</f>
        <v>34.031571999999997</v>
      </c>
      <c r="BB1352">
        <f>VLOOKUP(Sheet1[[#This Row],[NPDES ID2]],Combined_Sheet__Major_Only___2[[NPDES ID2]:[ECHO BFR]],18,FALSE)</f>
        <v>-94.347329999999999</v>
      </c>
      <c r="BC1352" t="str">
        <f>IF(ISNUMBER(SEARCH("aerobic",$AW1352)),"aerobic","")</f>
        <v/>
      </c>
      <c r="BD1352" t="str">
        <f>IF(ISNUMBER(SEARCH("anaer",$AW1352)),"anaer","")</f>
        <v/>
      </c>
      <c r="BE1352" t="str">
        <f>IF(ISNUMBER(SEARCH("thickening",$AZ1352)),"thickening","")</f>
        <v/>
      </c>
      <c r="BF1352" s="2" t="str">
        <f>IF(ISNUMBER(SEARCH("airDry",$AW1352)),"airDry","")</f>
        <v/>
      </c>
      <c r="BG1352" s="2" t="str">
        <f>IF(ISNUMBER(SEARCH("heatDry",$AY1352)),"heatDry","")</f>
        <v/>
      </c>
      <c r="BH1352" s="2" t="str">
        <f>IF(AND(ISNUMBER(SEARCH("aerobic",$AW1352)),ISNUMBER(SEARCH("anaer",$AW1352))),"Combined Aer and Anaer.","")</f>
        <v/>
      </c>
    </row>
    <row r="1353" spans="1:60" x14ac:dyDescent="0.3">
      <c r="A1353" s="4">
        <v>1351</v>
      </c>
      <c r="B1353" t="s">
        <v>6418</v>
      </c>
      <c r="C1353">
        <v>161.91</v>
      </c>
      <c r="D1353">
        <v>790.94843167740157</v>
      </c>
      <c r="E1353">
        <v>795.82132761001128</v>
      </c>
      <c r="F1353">
        <v>574.58955359198671</v>
      </c>
      <c r="G1353">
        <v>1012.773652652565</v>
      </c>
      <c r="H1353">
        <v>-77.393987673640865</v>
      </c>
      <c r="I1353">
        <v>-78.379092066314684</v>
      </c>
      <c r="J1353">
        <v>-90.715536841928014</v>
      </c>
      <c r="K1353">
        <v>-62.846586725268502</v>
      </c>
      <c r="L1353">
        <v>96.476113055476148</v>
      </c>
      <c r="M1353">
        <v>95.9607417428752</v>
      </c>
      <c r="N1353">
        <v>94.093784208506975</v>
      </c>
      <c r="O1353">
        <v>100.40130655434579</v>
      </c>
      <c r="P1353">
        <v>3.8339973016160309</v>
      </c>
      <c r="Q1353">
        <v>3.8644099778554519</v>
      </c>
      <c r="R1353">
        <v>3.180021478494679</v>
      </c>
      <c r="S1353">
        <v>4.413796665351672</v>
      </c>
      <c r="T1353">
        <v>46.305057141097002</v>
      </c>
      <c r="U1353">
        <v>46.304982842348721</v>
      </c>
      <c r="V1353">
        <v>46.273171037307627</v>
      </c>
      <c r="W1353">
        <v>46.336637202488959</v>
      </c>
      <c r="X1353">
        <v>3498.5180953219001</v>
      </c>
      <c r="Y1353">
        <v>3514.187980240225</v>
      </c>
      <c r="Z1353">
        <v>3362.4872100413281</v>
      </c>
      <c r="AA1353">
        <v>3585.5229077172389</v>
      </c>
      <c r="AB1353">
        <v>603.78734129622489</v>
      </c>
      <c r="AC1353">
        <v>599.05001090479209</v>
      </c>
      <c r="AD1353">
        <v>514.5463897607076</v>
      </c>
      <c r="AE1353">
        <v>719.01386609373981</v>
      </c>
      <c r="AF1353">
        <v>58.394965955266031</v>
      </c>
      <c r="AG1353">
        <v>58.082980104326822</v>
      </c>
      <c r="AH1353">
        <v>56.953224633469091</v>
      </c>
      <c r="AI1353">
        <v>60.770439434863007</v>
      </c>
      <c r="AJ1353">
        <v>0.48983738520075132</v>
      </c>
      <c r="AK1353">
        <v>0.48983736243827602</v>
      </c>
      <c r="AL1353">
        <v>0.48983417337754642</v>
      </c>
      <c r="AM1353">
        <v>0.48984061035163068</v>
      </c>
      <c r="AN1353">
        <v>0.94818552573593895</v>
      </c>
      <c r="AO1353">
        <v>0.94818552573593906</v>
      </c>
      <c r="AP1353">
        <v>0.94818552573593906</v>
      </c>
      <c r="AQ1353">
        <v>0.94818552573593906</v>
      </c>
      <c r="AR1353">
        <v>12.96980750179647</v>
      </c>
      <c r="AS1353">
        <v>12.96980750179647</v>
      </c>
      <c r="AT1353">
        <v>12.96980750179647</v>
      </c>
      <c r="AU1353">
        <v>12.96980750179647</v>
      </c>
      <c r="AV1353" t="str">
        <f>VLOOKUP(Sheet1[[#This Row],[NPDES ID2]],Combined_Sheet__Major_Only___2[[NPDES ID2]:[ECHO BFR]],3,FALSE)</f>
        <v>MN</v>
      </c>
      <c r="AW1353" t="s">
        <v>41</v>
      </c>
      <c r="AX1353" t="str">
        <f>VLOOKUP(Sheet1[[#This Row],[NPDES ID2]],Combined_Sheet__Major_Only___2[[NPDES ID2]:[ECHO BFR]],27,FALSE)</f>
        <v>other</v>
      </c>
      <c r="AY1353" t="str">
        <f>VLOOKUP(Sheet1[[#This Row],[NPDES ID2]],Combined_Sheet__Major_Only___2[[NPDES ID2]:[ECHO BFR]],28,FALSE)</f>
        <v>-</v>
      </c>
      <c r="AZ1353" t="str">
        <f>VLOOKUP(Sheet1[[#This Row],[NPDES ID2]],Combined_Sheet__Major_Only___2[[NPDES ID2]:[ECHO BFR]],29,FALSE)</f>
        <v>thickening</v>
      </c>
      <c r="BA1353">
        <f>VLOOKUP(Sheet1[[#This Row],[NPDES ID2]],Combined_Sheet__Major_Only___2[[NPDES ID2]:[ECHO BFR]],17,FALSE)</f>
        <v>44.437939999999998</v>
      </c>
      <c r="BB1353">
        <f>VLOOKUP(Sheet1[[#This Row],[NPDES ID2]],Combined_Sheet__Major_Only___2[[NPDES ID2]:[ECHO BFR]],18,FALSE)</f>
        <v>-92.26285</v>
      </c>
      <c r="BC1353" t="str">
        <f>IF(ISNUMBER(SEARCH("aerobic",$AW1353)),"aerobic","")</f>
        <v>aerobic</v>
      </c>
      <c r="BD1353" t="str">
        <f>IF(ISNUMBER(SEARCH("anaer",$AW1353)),"anaer","")</f>
        <v/>
      </c>
      <c r="BE1353" t="str">
        <f>IF(ISNUMBER(SEARCH("thickening",$AZ1353)),"thickening","")</f>
        <v>thickening</v>
      </c>
      <c r="BF1353" s="3" t="str">
        <f>IF(ISNUMBER(SEARCH("airDry",$AW1353)),"airDry","")</f>
        <v/>
      </c>
      <c r="BG1353" s="3" t="str">
        <f>IF(ISNUMBER(SEARCH("heatDry",$AY1353)),"heatDry","")</f>
        <v/>
      </c>
      <c r="BH1353" s="3" t="str">
        <f>IF(AND(ISNUMBER(SEARCH("aerobic",$AW1353)),ISNUMBER(SEARCH("anaer",$AW1353))),"Combined Aer and Anaer.","")</f>
        <v/>
      </c>
    </row>
    <row r="1354" spans="1:60" x14ac:dyDescent="0.3">
      <c r="A1354" s="4">
        <v>1352</v>
      </c>
      <c r="B1354" t="s">
        <v>6422</v>
      </c>
      <c r="C1354">
        <v>161.15</v>
      </c>
      <c r="D1354">
        <v>755.0955254869981</v>
      </c>
      <c r="E1354">
        <v>758.5936618207686</v>
      </c>
      <c r="F1354">
        <v>548.4306854365102</v>
      </c>
      <c r="G1354">
        <v>964.46178491025307</v>
      </c>
      <c r="H1354">
        <v>-77.144678408825115</v>
      </c>
      <c r="I1354">
        <v>-78.384931570713292</v>
      </c>
      <c r="J1354">
        <v>-91.131561124933725</v>
      </c>
      <c r="K1354">
        <v>-62.030129493131327</v>
      </c>
      <c r="L1354">
        <v>100.9719971117227</v>
      </c>
      <c r="M1354">
        <v>100.49597131867731</v>
      </c>
      <c r="N1354">
        <v>98.771520114971594</v>
      </c>
      <c r="O1354">
        <v>104.59757277266129</v>
      </c>
      <c r="P1354">
        <v>3.807071862566517</v>
      </c>
      <c r="Q1354">
        <v>3.8444910233062859</v>
      </c>
      <c r="R1354">
        <v>3.1179480005853581</v>
      </c>
      <c r="S1354">
        <v>4.3658791469198199</v>
      </c>
      <c r="T1354">
        <v>52.039181976037327</v>
      </c>
      <c r="U1354">
        <v>52.039098827993072</v>
      </c>
      <c r="V1354">
        <v>52.003498102079902</v>
      </c>
      <c r="W1354">
        <v>52.07452335665009</v>
      </c>
      <c r="X1354">
        <v>3738.6945142114569</v>
      </c>
      <c r="Y1354">
        <v>3753.497024156788</v>
      </c>
      <c r="Z1354">
        <v>3610.2382973438398</v>
      </c>
      <c r="AA1354">
        <v>3820.662213562347</v>
      </c>
      <c r="AB1354">
        <v>707.07559939255032</v>
      </c>
      <c r="AC1354">
        <v>700.23912111103891</v>
      </c>
      <c r="AD1354">
        <v>594.20118077397001</v>
      </c>
      <c r="AE1354">
        <v>851.46749578764525</v>
      </c>
      <c r="AF1354">
        <v>61.404482814199909</v>
      </c>
      <c r="AG1354">
        <v>61.114948619446992</v>
      </c>
      <c r="AH1354">
        <v>60.066555386756129</v>
      </c>
      <c r="AI1354">
        <v>63.608918508334938</v>
      </c>
      <c r="AJ1354">
        <v>0.52656022858263629</v>
      </c>
      <c r="AK1354">
        <v>0.52656020291749794</v>
      </c>
      <c r="AL1354">
        <v>0.52655660725862929</v>
      </c>
      <c r="AM1354">
        <v>0.52656386493492191</v>
      </c>
      <c r="AN1354">
        <v>0.9535142257776722</v>
      </c>
      <c r="AO1354">
        <v>0.95351422577767253</v>
      </c>
      <c r="AP1354">
        <v>0.95351422577767253</v>
      </c>
      <c r="AQ1354">
        <v>0.95351422577767253</v>
      </c>
      <c r="AR1354">
        <v>12.941880365276379</v>
      </c>
      <c r="AS1354">
        <v>12.941880365276379</v>
      </c>
      <c r="AT1354">
        <v>12.941880365276379</v>
      </c>
      <c r="AU1354">
        <v>12.941880365276379</v>
      </c>
      <c r="AV1354" t="str">
        <f>VLOOKUP(Sheet1[[#This Row],[NPDES ID2]],Combined_Sheet__Major_Only___2[[NPDES ID2]:[ECHO BFR]],3,FALSE)</f>
        <v>MN</v>
      </c>
      <c r="AW1354" t="s">
        <v>41</v>
      </c>
      <c r="AX1354" t="str">
        <f>VLOOKUP(Sheet1[[#This Row],[NPDES ID2]],Combined_Sheet__Major_Only___2[[NPDES ID2]:[ECHO BFR]],27,FALSE)</f>
        <v>-</v>
      </c>
      <c r="AY1354" t="str">
        <f>VLOOKUP(Sheet1[[#This Row],[NPDES ID2]],Combined_Sheet__Major_Only___2[[NPDES ID2]:[ECHO BFR]],28,FALSE)</f>
        <v>-</v>
      </c>
      <c r="AZ1354" t="str">
        <f>VLOOKUP(Sheet1[[#This Row],[NPDES ID2]],Combined_Sheet__Major_Only___2[[NPDES ID2]:[ECHO BFR]],29,FALSE)</f>
        <v>thickening</v>
      </c>
      <c r="BA1354">
        <f>VLOOKUP(Sheet1[[#This Row],[NPDES ID2]],Combined_Sheet__Major_Only___2[[NPDES ID2]:[ECHO BFR]],17,FALSE)</f>
        <v>45.223880000000001</v>
      </c>
      <c r="BB1354">
        <f>VLOOKUP(Sheet1[[#This Row],[NPDES ID2]],Combined_Sheet__Major_Only___2[[NPDES ID2]:[ECHO BFR]],18,FALSE)</f>
        <v>-93.992590000000007</v>
      </c>
      <c r="BC1354" t="str">
        <f>IF(ISNUMBER(SEARCH("aerobic",$AW1354)),"aerobic","")</f>
        <v>aerobic</v>
      </c>
      <c r="BD1354" t="str">
        <f>IF(ISNUMBER(SEARCH("anaer",$AW1354)),"anaer","")</f>
        <v/>
      </c>
      <c r="BE1354" t="str">
        <f>IF(ISNUMBER(SEARCH("thickening",$AZ1354)),"thickening","")</f>
        <v>thickening</v>
      </c>
      <c r="BF1354" s="2" t="str">
        <f>IF(ISNUMBER(SEARCH("airDry",$AW1354)),"airDry","")</f>
        <v/>
      </c>
      <c r="BG1354" s="2" t="str">
        <f>IF(ISNUMBER(SEARCH("heatDry",$AY1354)),"heatDry","")</f>
        <v/>
      </c>
      <c r="BH1354" s="2" t="str">
        <f>IF(AND(ISNUMBER(SEARCH("aerobic",$AW1354)),ISNUMBER(SEARCH("anaer",$AW1354))),"Combined Aer and Anaer.","")</f>
        <v/>
      </c>
    </row>
    <row r="1355" spans="1:60" x14ac:dyDescent="0.3">
      <c r="A1355" s="4">
        <v>1353</v>
      </c>
      <c r="B1355" t="s">
        <v>6425</v>
      </c>
      <c r="C1355">
        <v>161.13</v>
      </c>
      <c r="D1355">
        <v>746.54754297043439</v>
      </c>
      <c r="E1355">
        <v>749.75508404118614</v>
      </c>
      <c r="F1355">
        <v>542.2288498745462</v>
      </c>
      <c r="G1355">
        <v>953.01546902093082</v>
      </c>
      <c r="H1355">
        <v>-77.084587463790854</v>
      </c>
      <c r="I1355">
        <v>-78.342098081873559</v>
      </c>
      <c r="J1355">
        <v>-91.220644129384524</v>
      </c>
      <c r="K1355">
        <v>-61.836766962690312</v>
      </c>
      <c r="L1355">
        <v>102.1239778680704</v>
      </c>
      <c r="M1355">
        <v>101.65670661692469</v>
      </c>
      <c r="N1355">
        <v>99.963961143727715</v>
      </c>
      <c r="O1355">
        <v>105.6828921450244</v>
      </c>
      <c r="P1355">
        <v>3.8044527993913948</v>
      </c>
      <c r="Q1355">
        <v>3.8438261769323692</v>
      </c>
      <c r="R1355">
        <v>3.1095810527643728</v>
      </c>
      <c r="S1355">
        <v>4.3596471298853618</v>
      </c>
      <c r="T1355">
        <v>52.003175036510697</v>
      </c>
      <c r="U1355">
        <v>52.003091944034843</v>
      </c>
      <c r="V1355">
        <v>51.967515010321627</v>
      </c>
      <c r="W1355">
        <v>52.038492798245677</v>
      </c>
      <c r="X1355">
        <v>3693.4325188538601</v>
      </c>
      <c r="Y1355">
        <v>3707.624236986524</v>
      </c>
      <c r="Z1355">
        <v>3570.2472074847451</v>
      </c>
      <c r="AA1355">
        <v>3772.0029519133168</v>
      </c>
      <c r="AB1355">
        <v>760.46204181259657</v>
      </c>
      <c r="AC1355">
        <v>751.41230190363808</v>
      </c>
      <c r="AD1355">
        <v>629.64757458906524</v>
      </c>
      <c r="AE1355">
        <v>931.10334851784501</v>
      </c>
      <c r="AF1355">
        <v>62.112760244033673</v>
      </c>
      <c r="AG1355">
        <v>61.82851309673768</v>
      </c>
      <c r="AH1355">
        <v>60.799283520143177</v>
      </c>
      <c r="AI1355">
        <v>64.276913047448232</v>
      </c>
      <c r="AJ1355">
        <v>0.53520857333379857</v>
      </c>
      <c r="AK1355">
        <v>0.53520854668754991</v>
      </c>
      <c r="AL1355">
        <v>0.53520481360954186</v>
      </c>
      <c r="AM1355">
        <v>0.53521234866133283</v>
      </c>
      <c r="AN1355">
        <v>0.9534841864737621</v>
      </c>
      <c r="AO1355">
        <v>0.95348418647376221</v>
      </c>
      <c r="AP1355">
        <v>0.95348418647376221</v>
      </c>
      <c r="AQ1355">
        <v>0.95348418647376221</v>
      </c>
      <c r="AR1355">
        <v>12.49366713697372</v>
      </c>
      <c r="AS1355">
        <v>12.49366713697372</v>
      </c>
      <c r="AT1355">
        <v>12.49366713697372</v>
      </c>
      <c r="AU1355">
        <v>12.49366713697372</v>
      </c>
      <c r="AV1355" t="str">
        <f>VLOOKUP(Sheet1[[#This Row],[NPDES ID2]],Combined_Sheet__Major_Only___2[[NPDES ID2]:[ECHO BFR]],3,FALSE)</f>
        <v>TX</v>
      </c>
      <c r="AW1355" t="s">
        <v>41</v>
      </c>
      <c r="AX1355" t="str">
        <f>VLOOKUP(Sheet1[[#This Row],[NPDES ID2]],Combined_Sheet__Major_Only___2[[NPDES ID2]:[ECHO BFR]],27,FALSE)</f>
        <v>-</v>
      </c>
      <c r="AY1355" t="str">
        <f>VLOOKUP(Sheet1[[#This Row],[NPDES ID2]],Combined_Sheet__Major_Only___2[[NPDES ID2]:[ECHO BFR]],28,FALSE)</f>
        <v>-</v>
      </c>
      <c r="AZ1355" t="str">
        <f>VLOOKUP(Sheet1[[#This Row],[NPDES ID2]],Combined_Sheet__Major_Only___2[[NPDES ID2]:[ECHO BFR]],29,FALSE)</f>
        <v>thickening</v>
      </c>
      <c r="BA1355">
        <f>VLOOKUP(Sheet1[[#This Row],[NPDES ID2]],Combined_Sheet__Major_Only___2[[NPDES ID2]:[ECHO BFR]],17,FALSE)</f>
        <v>29.578278000000001</v>
      </c>
      <c r="BB1355">
        <f>VLOOKUP(Sheet1[[#This Row],[NPDES ID2]],Combined_Sheet__Major_Only___2[[NPDES ID2]:[ECHO BFR]],18,FALSE)</f>
        <v>-95.696055999999999</v>
      </c>
      <c r="BC1355" t="str">
        <f>IF(ISNUMBER(SEARCH("aerobic",$AW1355)),"aerobic","")</f>
        <v>aerobic</v>
      </c>
      <c r="BD1355" t="str">
        <f>IF(ISNUMBER(SEARCH("anaer",$AW1355)),"anaer","")</f>
        <v/>
      </c>
      <c r="BE1355" t="str">
        <f>IF(ISNUMBER(SEARCH("thickening",$AZ1355)),"thickening","")</f>
        <v>thickening</v>
      </c>
      <c r="BF1355" s="3" t="str">
        <f>IF(ISNUMBER(SEARCH("airDry",$AW1355)),"airDry","")</f>
        <v/>
      </c>
      <c r="BG1355" s="3" t="str">
        <f>IF(ISNUMBER(SEARCH("heatDry",$AY1355)),"heatDry","")</f>
        <v/>
      </c>
      <c r="BH1355" s="3" t="str">
        <f>IF(AND(ISNUMBER(SEARCH("aerobic",$AW1355)),ISNUMBER(SEARCH("anaer",$AW1355))),"Combined Aer and Anaer.","")</f>
        <v/>
      </c>
    </row>
    <row r="1356" spans="1:60" x14ac:dyDescent="0.3">
      <c r="A1356" s="4">
        <v>1354</v>
      </c>
      <c r="B1356" t="s">
        <v>6428</v>
      </c>
      <c r="C1356">
        <v>161</v>
      </c>
      <c r="D1356">
        <v>773.99389344808776</v>
      </c>
      <c r="E1356">
        <v>778.12735597848905</v>
      </c>
      <c r="F1356">
        <v>562.09757339132511</v>
      </c>
      <c r="G1356">
        <v>989.76415643604321</v>
      </c>
      <c r="H1356">
        <v>-77.26569811007306</v>
      </c>
      <c r="I1356">
        <v>-78.333729063044899</v>
      </c>
      <c r="J1356">
        <v>-90.944897650753148</v>
      </c>
      <c r="K1356">
        <v>-62.423963480685437</v>
      </c>
      <c r="L1356">
        <v>98.496879082855443</v>
      </c>
      <c r="M1356">
        <v>98.003523934397293</v>
      </c>
      <c r="N1356">
        <v>96.216307249183998</v>
      </c>
      <c r="O1356">
        <v>102.2544184311643</v>
      </c>
      <c r="P1356">
        <v>3.8078649204031509</v>
      </c>
      <c r="Q1356">
        <v>3.8372627399310022</v>
      </c>
      <c r="R1356">
        <v>3.1316689258989618</v>
      </c>
      <c r="S1356">
        <v>4.3734749427186701</v>
      </c>
      <c r="T1356">
        <v>55.068229291159113</v>
      </c>
      <c r="U1356">
        <v>55.068141468480633</v>
      </c>
      <c r="V1356">
        <v>55.030539247845041</v>
      </c>
      <c r="W1356">
        <v>55.105557585941867</v>
      </c>
      <c r="X1356">
        <v>4052.132032462674</v>
      </c>
      <c r="Y1356">
        <v>4069.174191849499</v>
      </c>
      <c r="Z1356">
        <v>3904.281094541057</v>
      </c>
      <c r="AA1356">
        <v>4146.5679411727097</v>
      </c>
      <c r="AB1356">
        <v>656.46326276356569</v>
      </c>
      <c r="AC1356">
        <v>652.2144506969787</v>
      </c>
      <c r="AD1356">
        <v>565.13579568817522</v>
      </c>
      <c r="AE1356">
        <v>771.31709549952086</v>
      </c>
      <c r="AF1356">
        <v>59.95507843217419</v>
      </c>
      <c r="AG1356">
        <v>59.654728124907528</v>
      </c>
      <c r="AH1356">
        <v>58.567139818635212</v>
      </c>
      <c r="AI1356">
        <v>62.241909889420192</v>
      </c>
      <c r="AJ1356">
        <v>0.50886915794842147</v>
      </c>
      <c r="AK1356">
        <v>0.50886913358682129</v>
      </c>
      <c r="AL1356">
        <v>0.50886572052699441</v>
      </c>
      <c r="AM1356">
        <v>0.50887260963445191</v>
      </c>
      <c r="AN1356">
        <v>0.95590949411508863</v>
      </c>
      <c r="AO1356">
        <v>0.95590949411508852</v>
      </c>
      <c r="AP1356">
        <v>0.95590949411508852</v>
      </c>
      <c r="AQ1356">
        <v>0.95590949411508852</v>
      </c>
      <c r="AR1356">
        <v>13.82522124890107</v>
      </c>
      <c r="AS1356">
        <v>13.82522124890107</v>
      </c>
      <c r="AT1356">
        <v>13.82522124890107</v>
      </c>
      <c r="AU1356">
        <v>13.82522124890107</v>
      </c>
      <c r="AV1356" t="str">
        <f>VLOOKUP(Sheet1[[#This Row],[NPDES ID2]],Combined_Sheet__Major_Only___2[[NPDES ID2]:[ECHO BFR]],3,FALSE)</f>
        <v>TX</v>
      </c>
      <c r="AW1356" t="s">
        <v>41</v>
      </c>
      <c r="AX1356" t="str">
        <f>VLOOKUP(Sheet1[[#This Row],[NPDES ID2]],Combined_Sheet__Major_Only___2[[NPDES ID2]:[ECHO BFR]],27,FALSE)</f>
        <v>-</v>
      </c>
      <c r="AY1356" t="str">
        <f>VLOOKUP(Sheet1[[#This Row],[NPDES ID2]],Combined_Sheet__Major_Only___2[[NPDES ID2]:[ECHO BFR]],28,FALSE)</f>
        <v>-</v>
      </c>
      <c r="AZ1356" t="str">
        <f>VLOOKUP(Sheet1[[#This Row],[NPDES ID2]],Combined_Sheet__Major_Only___2[[NPDES ID2]:[ECHO BFR]],29,FALSE)</f>
        <v>preliminaryOps, thickening</v>
      </c>
      <c r="BA1356">
        <f>VLOOKUP(Sheet1[[#This Row],[NPDES ID2]],Combined_Sheet__Major_Only___2[[NPDES ID2]:[ECHO BFR]],17,FALSE)</f>
        <v>29.913129999999999</v>
      </c>
      <c r="BB1356">
        <f>VLOOKUP(Sheet1[[#This Row],[NPDES ID2]],Combined_Sheet__Major_Only___2[[NPDES ID2]:[ECHO BFR]],18,FALSE)</f>
        <v>-93.894850000000005</v>
      </c>
      <c r="BC1356" t="str">
        <f>IF(ISNUMBER(SEARCH("aerobic",$AW1356)),"aerobic","")</f>
        <v>aerobic</v>
      </c>
      <c r="BD1356" t="str">
        <f>IF(ISNUMBER(SEARCH("anaer",$AW1356)),"anaer","")</f>
        <v/>
      </c>
      <c r="BE1356" t="str">
        <f>IF(ISNUMBER(SEARCH("thickening",$AZ1356)),"thickening","")</f>
        <v>thickening</v>
      </c>
      <c r="BF1356" s="2" t="str">
        <f>IF(ISNUMBER(SEARCH("airDry",$AW1356)),"airDry","")</f>
        <v/>
      </c>
      <c r="BG1356" s="2" t="str">
        <f>IF(ISNUMBER(SEARCH("heatDry",$AY1356)),"heatDry","")</f>
        <v/>
      </c>
      <c r="BH1356" s="2" t="str">
        <f>IF(AND(ISNUMBER(SEARCH("aerobic",$AW1356)),ISNUMBER(SEARCH("anaer",$AW1356))),"Combined Aer and Anaer.","")</f>
        <v/>
      </c>
    </row>
    <row r="1357" spans="1:60" x14ac:dyDescent="0.3">
      <c r="A1357" s="4">
        <v>1355</v>
      </c>
      <c r="B1357" t="s">
        <v>6432</v>
      </c>
      <c r="C1357">
        <v>160.74</v>
      </c>
      <c r="D1357">
        <v>749.94109542628348</v>
      </c>
      <c r="E1357">
        <v>753.2118215638543</v>
      </c>
      <c r="F1357">
        <v>544.60588038847789</v>
      </c>
      <c r="G1357">
        <v>957.46808603816442</v>
      </c>
      <c r="H1357">
        <v>-77.101160852204515</v>
      </c>
      <c r="I1357">
        <v>-78.324771519759764</v>
      </c>
      <c r="J1357">
        <v>-91.207502631130367</v>
      </c>
      <c r="K1357">
        <v>-61.883460469835782</v>
      </c>
      <c r="L1357">
        <v>101.62384622421411</v>
      </c>
      <c r="M1357">
        <v>101.1558134673993</v>
      </c>
      <c r="N1357">
        <v>99.460334796609317</v>
      </c>
      <c r="O1357">
        <v>105.1885116146892</v>
      </c>
      <c r="P1357">
        <v>3.7957155672693439</v>
      </c>
      <c r="Q1357">
        <v>3.8343168811461972</v>
      </c>
      <c r="R1357">
        <v>3.1037948782959659</v>
      </c>
      <c r="S1357">
        <v>4.3503335720766492</v>
      </c>
      <c r="T1357">
        <v>45.058734346002893</v>
      </c>
      <c r="U1357">
        <v>45.058661970665682</v>
      </c>
      <c r="V1357">
        <v>45.027673694687458</v>
      </c>
      <c r="W1357">
        <v>45.08949687760267</v>
      </c>
      <c r="X1357">
        <v>3208.195079097874</v>
      </c>
      <c r="Y1357">
        <v>3220.5978588816852</v>
      </c>
      <c r="Z1357">
        <v>3100.5079461767</v>
      </c>
      <c r="AA1357">
        <v>3276.8928804298562</v>
      </c>
      <c r="AB1357">
        <v>563.89345635659049</v>
      </c>
      <c r="AC1357">
        <v>559.30636394621172</v>
      </c>
      <c r="AD1357">
        <v>479.72850331823531</v>
      </c>
      <c r="AE1357">
        <v>670.07267259551634</v>
      </c>
      <c r="AF1357">
        <v>61.958484050620939</v>
      </c>
      <c r="AG1357">
        <v>61.67308899769408</v>
      </c>
      <c r="AH1357">
        <v>60.639659260600958</v>
      </c>
      <c r="AI1357">
        <v>64.131441191838803</v>
      </c>
      <c r="AJ1357">
        <v>0.53332462139905479</v>
      </c>
      <c r="AK1357">
        <v>0.5333245978932255</v>
      </c>
      <c r="AL1357">
        <v>0.53332130461992633</v>
      </c>
      <c r="AM1357">
        <v>0.5333279519400731</v>
      </c>
      <c r="AN1357">
        <v>0.94686157045782371</v>
      </c>
      <c r="AO1357">
        <v>0.9468615704578236</v>
      </c>
      <c r="AP1357">
        <v>0.9468615704578236</v>
      </c>
      <c r="AQ1357">
        <v>0.9468615704578236</v>
      </c>
      <c r="AR1357">
        <v>13.61592069587347</v>
      </c>
      <c r="AS1357">
        <v>13.61592069587347</v>
      </c>
      <c r="AT1357">
        <v>13.61592069587347</v>
      </c>
      <c r="AU1357">
        <v>13.61592069587347</v>
      </c>
      <c r="AV1357" t="str">
        <f>VLOOKUP(Sheet1[[#This Row],[NPDES ID2]],Combined_Sheet__Major_Only___2[[NPDES ID2]:[ECHO BFR]],3,FALSE)</f>
        <v>TX</v>
      </c>
      <c r="AW1357" t="s">
        <v>41</v>
      </c>
      <c r="AX1357" t="str">
        <f>VLOOKUP(Sheet1[[#This Row],[NPDES ID2]],Combined_Sheet__Major_Only___2[[NPDES ID2]:[ECHO BFR]],27,FALSE)</f>
        <v>-</v>
      </c>
      <c r="AY1357" t="str">
        <f>VLOOKUP(Sheet1[[#This Row],[NPDES ID2]],Combined_Sheet__Major_Only___2[[NPDES ID2]:[ECHO BFR]],28,FALSE)</f>
        <v>-</v>
      </c>
      <c r="AZ1357" t="str">
        <f>VLOOKUP(Sheet1[[#This Row],[NPDES ID2]],Combined_Sheet__Major_Only___2[[NPDES ID2]:[ECHO BFR]],29,FALSE)</f>
        <v>thickening</v>
      </c>
      <c r="BA1357">
        <f>VLOOKUP(Sheet1[[#This Row],[NPDES ID2]],Combined_Sheet__Major_Only___2[[NPDES ID2]:[ECHO BFR]],17,FALSE)</f>
        <v>30.0669</v>
      </c>
      <c r="BB1357">
        <f>VLOOKUP(Sheet1[[#This Row],[NPDES ID2]],Combined_Sheet__Major_Only___2[[NPDES ID2]:[ECHO BFR]],18,FALSE)</f>
        <v>-95.614699999999999</v>
      </c>
      <c r="BC1357" t="str">
        <f>IF(ISNUMBER(SEARCH("aerobic",$AW1357)),"aerobic","")</f>
        <v>aerobic</v>
      </c>
      <c r="BD1357" t="str">
        <f>IF(ISNUMBER(SEARCH("anaer",$AW1357)),"anaer","")</f>
        <v/>
      </c>
      <c r="BE1357" t="str">
        <f>IF(ISNUMBER(SEARCH("thickening",$AZ1357)),"thickening","")</f>
        <v>thickening</v>
      </c>
      <c r="BF1357" s="3" t="str">
        <f>IF(ISNUMBER(SEARCH("airDry",$AW1357)),"airDry","")</f>
        <v/>
      </c>
      <c r="BG1357" s="3" t="str">
        <f>IF(ISNUMBER(SEARCH("heatDry",$AY1357)),"heatDry","")</f>
        <v/>
      </c>
      <c r="BH1357" s="3" t="str">
        <f>IF(AND(ISNUMBER(SEARCH("aerobic",$AW1357)),ISNUMBER(SEARCH("anaer",$AW1357))),"Combined Aer and Anaer.","")</f>
        <v/>
      </c>
    </row>
    <row r="1358" spans="1:60" x14ac:dyDescent="0.3">
      <c r="A1358" s="4">
        <v>1356</v>
      </c>
      <c r="B1358" t="s">
        <v>6437</v>
      </c>
      <c r="C1358">
        <v>160.44999999999999</v>
      </c>
      <c r="D1358">
        <v>946.04480491359925</v>
      </c>
      <c r="E1358">
        <v>955.79895024330369</v>
      </c>
      <c r="F1358">
        <v>686.52512822355845</v>
      </c>
      <c r="G1358">
        <v>1222.9032643613009</v>
      </c>
      <c r="H1358">
        <v>-78.077786267054748</v>
      </c>
      <c r="I1358">
        <v>-77.774038369159285</v>
      </c>
      <c r="J1358">
        <v>-90.40450849367771</v>
      </c>
      <c r="K1358">
        <v>-66.074128320980165</v>
      </c>
      <c r="L1358">
        <v>80.58571597859283</v>
      </c>
      <c r="M1358">
        <v>79.963222474866498</v>
      </c>
      <c r="N1358">
        <v>77.708175540574373</v>
      </c>
      <c r="O1358">
        <v>85.326844584092967</v>
      </c>
      <c r="P1358">
        <v>3.823898951331465</v>
      </c>
      <c r="Q1358">
        <v>3.8159639638900229</v>
      </c>
      <c r="R1358">
        <v>3.2755104617711059</v>
      </c>
      <c r="S1358">
        <v>4.3302321802265036</v>
      </c>
      <c r="T1358">
        <v>65.138119067766027</v>
      </c>
      <c r="U1358">
        <v>65.138015704540805</v>
      </c>
      <c r="V1358">
        <v>65.093759632331967</v>
      </c>
      <c r="W1358">
        <v>65.182052741932466</v>
      </c>
      <c r="X1358">
        <v>5841.484512399682</v>
      </c>
      <c r="Y1358">
        <v>5878.964097361426</v>
      </c>
      <c r="Z1358">
        <v>5515.4889815067472</v>
      </c>
      <c r="AA1358">
        <v>6052.296634615067</v>
      </c>
      <c r="AB1358">
        <v>1765.6442480746571</v>
      </c>
      <c r="AC1358">
        <v>1700.4697011490989</v>
      </c>
      <c r="AD1358">
        <v>1333.885670955267</v>
      </c>
      <c r="AE1358">
        <v>2485.812770504253</v>
      </c>
      <c r="AF1358">
        <v>49.220829365171767</v>
      </c>
      <c r="AG1358">
        <v>48.840567492858902</v>
      </c>
      <c r="AH1358">
        <v>47.46353256400603</v>
      </c>
      <c r="AI1358">
        <v>52.11621840464084</v>
      </c>
      <c r="AJ1358">
        <v>0.37818535638276851</v>
      </c>
      <c r="AK1358">
        <v>0.37818533170871532</v>
      </c>
      <c r="AL1358">
        <v>0.37818187538725517</v>
      </c>
      <c r="AM1358">
        <v>0.37818885183364997</v>
      </c>
      <c r="AN1358">
        <v>0.96235757350246043</v>
      </c>
      <c r="AO1358">
        <v>0.96235757350246054</v>
      </c>
      <c r="AP1358">
        <v>0.96235757350246054</v>
      </c>
      <c r="AQ1358">
        <v>0.96235757350246054</v>
      </c>
      <c r="AR1358">
        <v>8.2164462164479062</v>
      </c>
      <c r="AS1358">
        <v>8.2164462164479026</v>
      </c>
      <c r="AT1358">
        <v>8.2164462164479026</v>
      </c>
      <c r="AU1358">
        <v>8.2164462164479026</v>
      </c>
      <c r="AV1358" t="str">
        <f>VLOOKUP(Sheet1[[#This Row],[NPDES ID2]],Combined_Sheet__Major_Only___2[[NPDES ID2]:[ECHO BFR]],3,FALSE)</f>
        <v>NY</v>
      </c>
      <c r="AW1358" t="s">
        <v>54</v>
      </c>
      <c r="AX1358" t="str">
        <f>VLOOKUP(Sheet1[[#This Row],[NPDES ID2]],Combined_Sheet__Major_Only___2[[NPDES ID2]:[ECHO BFR]],27,FALSE)</f>
        <v>-</v>
      </c>
      <c r="AY1358" t="str">
        <f>VLOOKUP(Sheet1[[#This Row],[NPDES ID2]],Combined_Sheet__Major_Only___2[[NPDES ID2]:[ECHO BFR]],28,FALSE)</f>
        <v>-</v>
      </c>
      <c r="AZ1358" t="str">
        <f>VLOOKUP(Sheet1[[#This Row],[NPDES ID2]],Combined_Sheet__Major_Only___2[[NPDES ID2]:[ECHO BFR]],29,FALSE)</f>
        <v>preliminaryOps, thickening</v>
      </c>
      <c r="BA1358">
        <f>VLOOKUP(Sheet1[[#This Row],[NPDES ID2]],Combined_Sheet__Major_Only___2[[NPDES ID2]:[ECHO BFR]],17,FALSE)</f>
        <v>42.803899999999999</v>
      </c>
      <c r="BB1358">
        <f>VLOOKUP(Sheet1[[#This Row],[NPDES ID2]],Combined_Sheet__Major_Only___2[[NPDES ID2]:[ECHO BFR]],18,FALSE)</f>
        <v>-73.988939999999999</v>
      </c>
      <c r="BC1358" t="str">
        <f>IF(ISNUMBER(SEARCH("aerobic",$AW1358)),"aerobic","")</f>
        <v/>
      </c>
      <c r="BD1358" t="str">
        <f>IF(ISNUMBER(SEARCH("anaer",$AW1358)),"anaer","")</f>
        <v/>
      </c>
      <c r="BE1358" t="str">
        <f>IF(ISNUMBER(SEARCH("thickening",$AZ1358)),"thickening","")</f>
        <v>thickening</v>
      </c>
      <c r="BF1358" s="2" t="str">
        <f>IF(ISNUMBER(SEARCH("airDry",$AW1358)),"airDry","")</f>
        <v/>
      </c>
      <c r="BG1358" s="2" t="str">
        <f>IF(ISNUMBER(SEARCH("heatDry",$AY1358)),"heatDry","")</f>
        <v/>
      </c>
      <c r="BH1358" s="2" t="str">
        <f>IF(AND(ISNUMBER(SEARCH("aerobic",$AW1358)),ISNUMBER(SEARCH("anaer",$AW1358))),"Combined Aer and Anaer.","")</f>
        <v/>
      </c>
    </row>
    <row r="1359" spans="1:60" x14ac:dyDescent="0.3">
      <c r="A1359" s="4">
        <v>1357</v>
      </c>
      <c r="B1359" t="s">
        <v>6441</v>
      </c>
      <c r="C1359">
        <v>160</v>
      </c>
      <c r="D1359">
        <v>767.39867000230345</v>
      </c>
      <c r="E1359">
        <v>771.16554507343108</v>
      </c>
      <c r="F1359">
        <v>557.09840434824173</v>
      </c>
      <c r="G1359">
        <v>980.67750799405133</v>
      </c>
      <c r="H1359">
        <v>-77.209159074239636</v>
      </c>
      <c r="I1359">
        <v>-78.353951791112621</v>
      </c>
      <c r="J1359">
        <v>-91.077070153751791</v>
      </c>
      <c r="K1359">
        <v>-62.215127277035457</v>
      </c>
      <c r="L1359">
        <v>99.244283331530283</v>
      </c>
      <c r="M1359">
        <v>98.764122491335868</v>
      </c>
      <c r="N1359">
        <v>97.024788121944212</v>
      </c>
      <c r="O1359">
        <v>102.901167910499</v>
      </c>
      <c r="P1359">
        <v>3.7817602894933331</v>
      </c>
      <c r="Q1359">
        <v>3.8159232760941029</v>
      </c>
      <c r="R1359">
        <v>3.1026130643270138</v>
      </c>
      <c r="S1359">
        <v>4.3396335454993329</v>
      </c>
      <c r="T1359">
        <v>3.8681783965721439</v>
      </c>
      <c r="U1359">
        <v>3.8681695893349182</v>
      </c>
      <c r="V1359">
        <v>3.8643986763653442</v>
      </c>
      <c r="W1359">
        <v>3.8719218390749819</v>
      </c>
      <c r="X1359">
        <v>280.73000834107671</v>
      </c>
      <c r="Y1359">
        <v>281.83267833463719</v>
      </c>
      <c r="Z1359">
        <v>270.90910244636763</v>
      </c>
      <c r="AA1359">
        <v>287.04293873808882</v>
      </c>
      <c r="AB1359">
        <v>48.746753322938083</v>
      </c>
      <c r="AC1359">
        <v>48.37535961151486</v>
      </c>
      <c r="AD1359">
        <v>41.531209659296351</v>
      </c>
      <c r="AE1359">
        <v>57.873993186532992</v>
      </c>
      <c r="AF1359">
        <v>60.787384310685091</v>
      </c>
      <c r="AG1359">
        <v>60.493258879623852</v>
      </c>
      <c r="AH1359">
        <v>59.428078398877147</v>
      </c>
      <c r="AI1359">
        <v>63.027016690252488</v>
      </c>
      <c r="AJ1359">
        <v>0.51902695543921962</v>
      </c>
      <c r="AK1359">
        <v>0.51902694143847206</v>
      </c>
      <c r="AL1359">
        <v>0.51902497958342686</v>
      </c>
      <c r="AM1359">
        <v>0.51902893948762296</v>
      </c>
      <c r="AN1359">
        <v>0.65831785557371958</v>
      </c>
      <c r="AO1359">
        <v>0.6583178555737198</v>
      </c>
      <c r="AP1359">
        <v>0.6583178555737198</v>
      </c>
      <c r="AQ1359">
        <v>0.6583178555737198</v>
      </c>
      <c r="AR1359">
        <v>13.45325597758678</v>
      </c>
      <c r="AS1359">
        <v>13.453255977586769</v>
      </c>
      <c r="AT1359">
        <v>13.453255977586769</v>
      </c>
      <c r="AU1359">
        <v>13.453255977586769</v>
      </c>
      <c r="AV1359" t="str">
        <f>VLOOKUP(Sheet1[[#This Row],[NPDES ID2]],Combined_Sheet__Major_Only___2[[NPDES ID2]:[ECHO BFR]],3,FALSE)</f>
        <v>MN</v>
      </c>
      <c r="AW1359" t="s">
        <v>12187</v>
      </c>
      <c r="AX1359" t="str">
        <f>VLOOKUP(Sheet1[[#This Row],[NPDES ID2]],Combined_Sheet__Major_Only___2[[NPDES ID2]:[ECHO BFR]],27,FALSE)</f>
        <v>tempSludgeStore</v>
      </c>
      <c r="AY1359" t="str">
        <f>VLOOKUP(Sheet1[[#This Row],[NPDES ID2]],Combined_Sheet__Major_Only___2[[NPDES ID2]:[ECHO BFR]],28,FALSE)</f>
        <v>-</v>
      </c>
      <c r="AZ1359" t="str">
        <f>VLOOKUP(Sheet1[[#This Row],[NPDES ID2]],Combined_Sheet__Major_Only___2[[NPDES ID2]:[ECHO BFR]],29,FALSE)</f>
        <v>preliminaryOps, thickening</v>
      </c>
      <c r="BA1359">
        <f>VLOOKUP(Sheet1[[#This Row],[NPDES ID2]],Combined_Sheet__Major_Only___2[[NPDES ID2]:[ECHO BFR]],17,FALSE)</f>
        <v>47.486859000000003</v>
      </c>
      <c r="BB1359">
        <f>VLOOKUP(Sheet1[[#This Row],[NPDES ID2]],Combined_Sheet__Major_Only___2[[NPDES ID2]:[ECHO BFR]],18,FALSE)</f>
        <v>-92.868300000000005</v>
      </c>
      <c r="BC1359" t="str">
        <f>IF(ISNUMBER(SEARCH("aerobic",$AW1359)),"aerobic","")</f>
        <v>aerobic</v>
      </c>
      <c r="BD1359" t="str">
        <f>IF(ISNUMBER(SEARCH("anaer",$AW1359)),"anaer","")</f>
        <v>anaer</v>
      </c>
      <c r="BE1359" t="str">
        <f>IF(ISNUMBER(SEARCH("thickening",$AZ1359)),"thickening","")</f>
        <v>thickening</v>
      </c>
      <c r="BF1359" s="3" t="str">
        <f>IF(ISNUMBER(SEARCH("airDry",$AW1359)),"airDry","")</f>
        <v>airDry</v>
      </c>
      <c r="BG1359" s="3" t="str">
        <f>IF(ISNUMBER(SEARCH("heatDry",$AY1359)),"heatDry","")</f>
        <v/>
      </c>
      <c r="BH1359" s="3" t="str">
        <f>IF(AND(ISNUMBER(SEARCH("aerobic",$AW1359)),ISNUMBER(SEARCH("anaer",$AW1359))),"Combined Aer and Anaer.","")</f>
        <v>Combined Aer and Anaer.</v>
      </c>
    </row>
    <row r="1360" spans="1:60" x14ac:dyDescent="0.3">
      <c r="A1360" s="4">
        <v>1358</v>
      </c>
      <c r="B1360" t="s">
        <v>6446</v>
      </c>
      <c r="C1360">
        <v>159.80000000000001</v>
      </c>
      <c r="D1360">
        <v>753.64100455477126</v>
      </c>
      <c r="E1360">
        <v>756.9131262927491</v>
      </c>
      <c r="F1360">
        <v>547.08538703046725</v>
      </c>
      <c r="G1360">
        <v>962.20597713291818</v>
      </c>
      <c r="H1360">
        <v>-77.047469989040096</v>
      </c>
      <c r="I1360">
        <v>-78.2829663802368</v>
      </c>
      <c r="J1360">
        <v>-91.107068291364428</v>
      </c>
      <c r="K1360">
        <v>-61.810867459112643</v>
      </c>
      <c r="L1360">
        <v>101.0327111983749</v>
      </c>
      <c r="M1360">
        <v>100.567495983462</v>
      </c>
      <c r="N1360">
        <v>98.881842961744397</v>
      </c>
      <c r="O1360">
        <v>104.57664840210739</v>
      </c>
      <c r="P1360">
        <v>3.7734564372878721</v>
      </c>
      <c r="Q1360">
        <v>3.8118262576975508</v>
      </c>
      <c r="R1360">
        <v>3.0855255272488229</v>
      </c>
      <c r="S1360">
        <v>4.3248609516185583</v>
      </c>
      <c r="T1360">
        <v>253.5051237225311</v>
      </c>
      <c r="U1360">
        <v>253.50472965838421</v>
      </c>
      <c r="V1360">
        <v>253.33600687223159</v>
      </c>
      <c r="W1360">
        <v>253.6726173915649</v>
      </c>
      <c r="X1360">
        <v>18049.074067021149</v>
      </c>
      <c r="Y1360">
        <v>18119.04432402008</v>
      </c>
      <c r="Z1360">
        <v>17442.864067796891</v>
      </c>
      <c r="AA1360">
        <v>18435.578983355921</v>
      </c>
      <c r="AB1360">
        <v>3575.211188802492</v>
      </c>
      <c r="AC1360">
        <v>3536.4094409751879</v>
      </c>
      <c r="AD1360">
        <v>2980.9224255487288</v>
      </c>
      <c r="AE1360">
        <v>4343.4815444812211</v>
      </c>
      <c r="AF1360">
        <v>61.961298242965498</v>
      </c>
      <c r="AG1360">
        <v>61.675862060799567</v>
      </c>
      <c r="AH1360">
        <v>60.6429238845936</v>
      </c>
      <c r="AI1360">
        <v>64.133621859915692</v>
      </c>
      <c r="AJ1360">
        <v>0.53335898386150238</v>
      </c>
      <c r="AK1360">
        <v>0.53335891274751457</v>
      </c>
      <c r="AL1360">
        <v>0.53334895694564732</v>
      </c>
      <c r="AM1360">
        <v>0.53336905252783329</v>
      </c>
      <c r="AN1360">
        <v>0.9899235428906844</v>
      </c>
      <c r="AO1360">
        <v>0.98992354289068474</v>
      </c>
      <c r="AP1360">
        <v>0.98992354289068474</v>
      </c>
      <c r="AQ1360">
        <v>0.98992354289068474</v>
      </c>
      <c r="AR1360">
        <v>12.728115929234139</v>
      </c>
      <c r="AS1360">
        <v>12.728115929234139</v>
      </c>
      <c r="AT1360">
        <v>12.728115929234139</v>
      </c>
      <c r="AU1360">
        <v>12.728115929234139</v>
      </c>
      <c r="AV1360" t="str">
        <f>VLOOKUP(Sheet1[[#This Row],[NPDES ID2]],Combined_Sheet__Major_Only___2[[NPDES ID2]:[ECHO BFR]],3,FALSE)</f>
        <v>GA</v>
      </c>
      <c r="AW1360" t="s">
        <v>41</v>
      </c>
      <c r="AX1360" t="str">
        <f>VLOOKUP(Sheet1[[#This Row],[NPDES ID2]],Combined_Sheet__Major_Only___2[[NPDES ID2]:[ECHO BFR]],27,FALSE)</f>
        <v>-</v>
      </c>
      <c r="AY1360" t="str">
        <f>VLOOKUP(Sheet1[[#This Row],[NPDES ID2]],Combined_Sheet__Major_Only___2[[NPDES ID2]:[ECHO BFR]],28,FALSE)</f>
        <v>-</v>
      </c>
      <c r="AZ1360" t="str">
        <f>VLOOKUP(Sheet1[[#This Row],[NPDES ID2]],Combined_Sheet__Major_Only___2[[NPDES ID2]:[ECHO BFR]],29,FALSE)</f>
        <v>preliminaryOps</v>
      </c>
      <c r="BA1360">
        <f>VLOOKUP(Sheet1[[#This Row],[NPDES ID2]],Combined_Sheet__Major_Only___2[[NPDES ID2]:[ECHO BFR]],17,FALSE)</f>
        <v>34.023111</v>
      </c>
      <c r="BB1360">
        <f>VLOOKUP(Sheet1[[#This Row],[NPDES ID2]],Combined_Sheet__Major_Only___2[[NPDES ID2]:[ECHO BFR]],18,FALSE)</f>
        <v>-85.272361000000004</v>
      </c>
      <c r="BC1360" t="str">
        <f>IF(ISNUMBER(SEARCH("aerobic",$AW1360)),"aerobic","")</f>
        <v>aerobic</v>
      </c>
      <c r="BD1360" t="str">
        <f>IF(ISNUMBER(SEARCH("anaer",$AW1360)),"anaer","")</f>
        <v/>
      </c>
      <c r="BE1360" t="str">
        <f>IF(ISNUMBER(SEARCH("thickening",$AZ1360)),"thickening","")</f>
        <v/>
      </c>
      <c r="BF1360" s="2" t="str">
        <f>IF(ISNUMBER(SEARCH("airDry",$AW1360)),"airDry","")</f>
        <v/>
      </c>
      <c r="BG1360" s="2" t="str">
        <f>IF(ISNUMBER(SEARCH("heatDry",$AY1360)),"heatDry","")</f>
        <v/>
      </c>
      <c r="BH1360" s="2" t="str">
        <f>IF(AND(ISNUMBER(SEARCH("aerobic",$AW1360)),ISNUMBER(SEARCH("anaer",$AW1360))),"Combined Aer and Anaer.","")</f>
        <v/>
      </c>
    </row>
    <row r="1361" spans="1:60" x14ac:dyDescent="0.3">
      <c r="A1361" s="4">
        <v>1359</v>
      </c>
      <c r="B1361" t="s">
        <v>6451</v>
      </c>
      <c r="C1361">
        <v>159.78</v>
      </c>
      <c r="D1361">
        <v>748.42593299691839</v>
      </c>
      <c r="E1361">
        <v>751.52195900245533</v>
      </c>
      <c r="F1361">
        <v>543.30211592628541</v>
      </c>
      <c r="G1361">
        <v>955.22399354925631</v>
      </c>
      <c r="H1361">
        <v>-77.058825071449959</v>
      </c>
      <c r="I1361">
        <v>-78.350135428359579</v>
      </c>
      <c r="J1361">
        <v>-91.253383883245775</v>
      </c>
      <c r="K1361">
        <v>-61.743122922421563</v>
      </c>
      <c r="L1361">
        <v>101.7334436125316</v>
      </c>
      <c r="M1361">
        <v>101.2735624815149</v>
      </c>
      <c r="N1361">
        <v>99.607573754710458</v>
      </c>
      <c r="O1361">
        <v>105.2361003868624</v>
      </c>
      <c r="P1361">
        <v>3.7717144545105281</v>
      </c>
      <c r="Q1361">
        <v>3.8124111253102</v>
      </c>
      <c r="R1361">
        <v>3.0803350060454591</v>
      </c>
      <c r="S1361">
        <v>4.320842468860735</v>
      </c>
      <c r="T1361">
        <v>63.278882793186149</v>
      </c>
      <c r="U1361">
        <v>63.278782299262261</v>
      </c>
      <c r="V1361">
        <v>63.23575474916094</v>
      </c>
      <c r="W1361">
        <v>63.321596894822022</v>
      </c>
      <c r="X1361">
        <v>4473.6889751804802</v>
      </c>
      <c r="Y1361">
        <v>4490.6796098569303</v>
      </c>
      <c r="Z1361">
        <v>4326.248431581871</v>
      </c>
      <c r="AA1361">
        <v>4567.7046633172922</v>
      </c>
      <c r="AB1361">
        <v>862.46925426771224</v>
      </c>
      <c r="AC1361">
        <v>853.65736098322441</v>
      </c>
      <c r="AD1361">
        <v>722.66292594323977</v>
      </c>
      <c r="AE1361">
        <v>1042.4168878122391</v>
      </c>
      <c r="AF1361">
        <v>62.398055382191117</v>
      </c>
      <c r="AG1361">
        <v>62.115936345232143</v>
      </c>
      <c r="AH1361">
        <v>61.094439806047333</v>
      </c>
      <c r="AI1361">
        <v>64.545965088526899</v>
      </c>
      <c r="AJ1361">
        <v>0.53869273031868092</v>
      </c>
      <c r="AK1361">
        <v>0.53869270183630036</v>
      </c>
      <c r="AL1361">
        <v>0.53868871162569709</v>
      </c>
      <c r="AM1361">
        <v>0.53869676569173097</v>
      </c>
      <c r="AN1361">
        <v>0.96131294756914842</v>
      </c>
      <c r="AO1361">
        <v>0.96131294756914809</v>
      </c>
      <c r="AP1361">
        <v>0.96131294756914809</v>
      </c>
      <c r="AQ1361">
        <v>0.96131294756914809</v>
      </c>
      <c r="AR1361">
        <v>13.01116679516814</v>
      </c>
      <c r="AS1361">
        <v>13.011166795168149</v>
      </c>
      <c r="AT1361">
        <v>13.011166795168149</v>
      </c>
      <c r="AU1361">
        <v>13.011166795168149</v>
      </c>
      <c r="AV1361" t="str">
        <f>VLOOKUP(Sheet1[[#This Row],[NPDES ID2]],Combined_Sheet__Major_Only___2[[NPDES ID2]:[ECHO BFR]],3,FALSE)</f>
        <v>IL</v>
      </c>
      <c r="AW1361" t="s">
        <v>41</v>
      </c>
      <c r="AX1361" t="str">
        <f>VLOOKUP(Sheet1[[#This Row],[NPDES ID2]],Combined_Sheet__Major_Only___2[[NPDES ID2]:[ECHO BFR]],27,FALSE)</f>
        <v>-</v>
      </c>
      <c r="AY1361" t="str">
        <f>VLOOKUP(Sheet1[[#This Row],[NPDES ID2]],Combined_Sheet__Major_Only___2[[NPDES ID2]:[ECHO BFR]],28,FALSE)</f>
        <v>thermoAerobicDigest</v>
      </c>
      <c r="AZ1361" t="str">
        <f>VLOOKUP(Sheet1[[#This Row],[NPDES ID2]],Combined_Sheet__Major_Only___2[[NPDES ID2]:[ECHO BFR]],29,FALSE)</f>
        <v>thickening</v>
      </c>
      <c r="BA1361">
        <f>VLOOKUP(Sheet1[[#This Row],[NPDES ID2]],Combined_Sheet__Major_Only___2[[NPDES ID2]:[ECHO BFR]],17,FALSE)</f>
        <v>41.996043</v>
      </c>
      <c r="BB1361">
        <f>VLOOKUP(Sheet1[[#This Row],[NPDES ID2]],Combined_Sheet__Major_Only___2[[NPDES ID2]:[ECHO BFR]],18,FALSE)</f>
        <v>-88.693241</v>
      </c>
      <c r="BC1361" t="str">
        <f>IF(ISNUMBER(SEARCH("aerobic",$AW1361)),"aerobic","")</f>
        <v>aerobic</v>
      </c>
      <c r="BD1361" t="str">
        <f>IF(ISNUMBER(SEARCH("anaer",$AW1361)),"anaer","")</f>
        <v/>
      </c>
      <c r="BE1361" t="str">
        <f>IF(ISNUMBER(SEARCH("thickening",$AZ1361)),"thickening","")</f>
        <v>thickening</v>
      </c>
      <c r="BF1361" s="3" t="str">
        <f>IF(ISNUMBER(SEARCH("airDry",$AW1361)),"airDry","")</f>
        <v/>
      </c>
      <c r="BG1361" s="3" t="str">
        <f>IF(ISNUMBER(SEARCH("heatDry",$AY1361)),"heatDry","")</f>
        <v/>
      </c>
      <c r="BH1361" s="3" t="str">
        <f>IF(AND(ISNUMBER(SEARCH("aerobic",$AW1361)),ISNUMBER(SEARCH("anaer",$AW1361))),"Combined Aer and Anaer.","")</f>
        <v/>
      </c>
    </row>
    <row r="1362" spans="1:60" x14ac:dyDescent="0.3">
      <c r="A1362" s="4">
        <v>1360</v>
      </c>
      <c r="B1362" t="s">
        <v>6456</v>
      </c>
      <c r="C1362">
        <v>159</v>
      </c>
      <c r="D1362">
        <v>916.46634094508352</v>
      </c>
      <c r="E1362">
        <v>926.00130448116465</v>
      </c>
      <c r="F1362">
        <v>664.76111399614695</v>
      </c>
      <c r="G1362">
        <v>1181.9617866028011</v>
      </c>
      <c r="H1362">
        <v>-77.937385440192514</v>
      </c>
      <c r="I1362">
        <v>-77.920350530007653</v>
      </c>
      <c r="J1362">
        <v>-90.666660010042804</v>
      </c>
      <c r="K1362">
        <v>-65.145885973075366</v>
      </c>
      <c r="L1362">
        <v>83.05811623244864</v>
      </c>
      <c r="M1362">
        <v>82.465025309433258</v>
      </c>
      <c r="N1362">
        <v>80.316477009018158</v>
      </c>
      <c r="O1362">
        <v>87.575333573794182</v>
      </c>
      <c r="P1362">
        <v>3.7845386199309581</v>
      </c>
      <c r="Q1362">
        <v>3.7684109996228301</v>
      </c>
      <c r="R1362">
        <v>3.2098825521609449</v>
      </c>
      <c r="S1362">
        <v>4.3054163125442866</v>
      </c>
      <c r="T1362">
        <v>76.338724170891922</v>
      </c>
      <c r="U1362">
        <v>76.338603522122241</v>
      </c>
      <c r="V1362">
        <v>76.286946458885708</v>
      </c>
      <c r="W1362">
        <v>76.390004921111242</v>
      </c>
      <c r="X1362">
        <v>6581.2658908455269</v>
      </c>
      <c r="Y1362">
        <v>6620.4752108451721</v>
      </c>
      <c r="Z1362">
        <v>6240.9952658178381</v>
      </c>
      <c r="AA1362">
        <v>6800.6332749880721</v>
      </c>
      <c r="AB1362">
        <v>1570.123978069691</v>
      </c>
      <c r="AC1362">
        <v>1535.5173819238271</v>
      </c>
      <c r="AD1362">
        <v>1258.9781615223619</v>
      </c>
      <c r="AE1362">
        <v>2045.625032136031</v>
      </c>
      <c r="AF1362">
        <v>51.193591622401037</v>
      </c>
      <c r="AG1362">
        <v>50.827982058082902</v>
      </c>
      <c r="AH1362">
        <v>49.504046193144262</v>
      </c>
      <c r="AI1362">
        <v>53.977357542075353</v>
      </c>
      <c r="AJ1362">
        <v>0.40215139074871897</v>
      </c>
      <c r="AK1362">
        <v>0.40215136412030411</v>
      </c>
      <c r="AL1362">
        <v>0.40214763406439041</v>
      </c>
      <c r="AM1362">
        <v>0.40215516303385612</v>
      </c>
      <c r="AN1362">
        <v>0.96762409623602652</v>
      </c>
      <c r="AO1362">
        <v>0.96762409623602674</v>
      </c>
      <c r="AP1362">
        <v>0.96762409623602674</v>
      </c>
      <c r="AQ1362">
        <v>0.96762409623602674</v>
      </c>
      <c r="AR1362">
        <v>9.5404183070330504</v>
      </c>
      <c r="AS1362">
        <v>9.5404183070330504</v>
      </c>
      <c r="AT1362">
        <v>9.5404183070330504</v>
      </c>
      <c r="AU1362">
        <v>9.5404183070330504</v>
      </c>
      <c r="AV1362" t="str">
        <f>VLOOKUP(Sheet1[[#This Row],[NPDES ID2]],Combined_Sheet__Major_Only___2[[NPDES ID2]:[ECHO BFR]],3,FALSE)</f>
        <v>GA</v>
      </c>
      <c r="AW1362" t="s">
        <v>54</v>
      </c>
      <c r="AX1362" t="str">
        <f>VLOOKUP(Sheet1[[#This Row],[NPDES ID2]],Combined_Sheet__Major_Only___2[[NPDES ID2]:[ECHO BFR]],27,FALSE)</f>
        <v>other</v>
      </c>
      <c r="AY1362" t="str">
        <f>VLOOKUP(Sheet1[[#This Row],[NPDES ID2]],Combined_Sheet__Major_Only___2[[NPDES ID2]:[ECHO BFR]],28,FALSE)</f>
        <v>-</v>
      </c>
      <c r="AZ1362" t="str">
        <f>VLOOKUP(Sheet1[[#This Row],[NPDES ID2]],Combined_Sheet__Major_Only___2[[NPDES ID2]:[ECHO BFR]],29,FALSE)</f>
        <v>thickening</v>
      </c>
      <c r="BA1362">
        <f>VLOOKUP(Sheet1[[#This Row],[NPDES ID2]],Combined_Sheet__Major_Only___2[[NPDES ID2]:[ECHO BFR]],17,FALSE)</f>
        <v>34.221730000000001</v>
      </c>
      <c r="BB1362">
        <f>VLOOKUP(Sheet1[[#This Row],[NPDES ID2]],Combined_Sheet__Major_Only___2[[NPDES ID2]:[ECHO BFR]],18,FALSE)</f>
        <v>-85.307569000000001</v>
      </c>
      <c r="BC1362" t="str">
        <f>IF(ISNUMBER(SEARCH("aerobic",$AW1362)),"aerobic","")</f>
        <v/>
      </c>
      <c r="BD1362" t="str">
        <f>IF(ISNUMBER(SEARCH("anaer",$AW1362)),"anaer","")</f>
        <v/>
      </c>
      <c r="BE1362" t="str">
        <f>IF(ISNUMBER(SEARCH("thickening",$AZ1362)),"thickening","")</f>
        <v>thickening</v>
      </c>
      <c r="BF1362" s="2" t="str">
        <f>IF(ISNUMBER(SEARCH("airDry",$AW1362)),"airDry","")</f>
        <v/>
      </c>
      <c r="BG1362" s="2" t="str">
        <f>IF(ISNUMBER(SEARCH("heatDry",$AY1362)),"heatDry","")</f>
        <v/>
      </c>
      <c r="BH1362" s="2" t="str">
        <f>IF(AND(ISNUMBER(SEARCH("aerobic",$AW1362)),ISNUMBER(SEARCH("anaer",$AW1362))),"Combined Aer and Anaer.","")</f>
        <v/>
      </c>
    </row>
    <row r="1363" spans="1:60" x14ac:dyDescent="0.3">
      <c r="A1363" s="4">
        <v>1361</v>
      </c>
      <c r="B1363" t="s">
        <v>6461</v>
      </c>
      <c r="C1363">
        <v>158.84</v>
      </c>
      <c r="D1363">
        <v>739.28795027357239</v>
      </c>
      <c r="E1363">
        <v>741.9656640673569</v>
      </c>
      <c r="F1363">
        <v>536.48048061255611</v>
      </c>
      <c r="G1363">
        <v>942.80258781845987</v>
      </c>
      <c r="H1363">
        <v>-76.972023542880208</v>
      </c>
      <c r="I1363">
        <v>-78.22480487601058</v>
      </c>
      <c r="J1363">
        <v>-91.279482671403983</v>
      </c>
      <c r="K1363">
        <v>-61.272256255333858</v>
      </c>
      <c r="L1363">
        <v>102.8939145253659</v>
      </c>
      <c r="M1363">
        <v>102.4498721609494</v>
      </c>
      <c r="N1363">
        <v>100.8412908126606</v>
      </c>
      <c r="O1363">
        <v>106.2758804889809</v>
      </c>
      <c r="P1363">
        <v>3.74625053406338</v>
      </c>
      <c r="Q1363">
        <v>3.7868076801538439</v>
      </c>
      <c r="R1363">
        <v>3.050144886757312</v>
      </c>
      <c r="S1363">
        <v>4.2867854473837994</v>
      </c>
      <c r="T1363">
        <v>45.62796239387135</v>
      </c>
      <c r="U1363">
        <v>45.627889140062251</v>
      </c>
      <c r="V1363">
        <v>45.596524736934093</v>
      </c>
      <c r="W1363">
        <v>45.65909831259804</v>
      </c>
      <c r="X1363">
        <v>3170.5717881152109</v>
      </c>
      <c r="Y1363">
        <v>3182.0512596907161</v>
      </c>
      <c r="Z1363">
        <v>3070.8196193814078</v>
      </c>
      <c r="AA1363">
        <v>3234.1558731934292</v>
      </c>
      <c r="AB1363">
        <v>603.95363244857901</v>
      </c>
      <c r="AC1363">
        <v>597.90182782885699</v>
      </c>
      <c r="AD1363">
        <v>507.29807988419441</v>
      </c>
      <c r="AE1363">
        <v>728.45957573356236</v>
      </c>
      <c r="AF1363">
        <v>63.483221647920303</v>
      </c>
      <c r="AG1363">
        <v>63.20921333692452</v>
      </c>
      <c r="AH1363">
        <v>62.21704202255345</v>
      </c>
      <c r="AI1363">
        <v>65.569442663665868</v>
      </c>
      <c r="AJ1363">
        <v>0.55194831542394163</v>
      </c>
      <c r="AK1363">
        <v>0.55194829087909936</v>
      </c>
      <c r="AL1363">
        <v>0.55194485204698618</v>
      </c>
      <c r="AM1363">
        <v>0.55195179317127185</v>
      </c>
      <c r="AN1363">
        <v>0.94747455247447765</v>
      </c>
      <c r="AO1363">
        <v>0.94747455247447743</v>
      </c>
      <c r="AP1363">
        <v>0.94747455247447743</v>
      </c>
      <c r="AQ1363">
        <v>0.94747455247447743</v>
      </c>
      <c r="AR1363">
        <v>13.326347958398779</v>
      </c>
      <c r="AS1363">
        <v>13.32634795839877</v>
      </c>
      <c r="AT1363">
        <v>13.32634795839877</v>
      </c>
      <c r="AU1363">
        <v>13.32634795839877</v>
      </c>
      <c r="AV1363" t="str">
        <f>VLOOKUP(Sheet1[[#This Row],[NPDES ID2]],Combined_Sheet__Major_Only___2[[NPDES ID2]:[ECHO BFR]],3,FALSE)</f>
        <v>CO</v>
      </c>
      <c r="AW1363" t="s">
        <v>41</v>
      </c>
      <c r="AX1363" t="str">
        <f>VLOOKUP(Sheet1[[#This Row],[NPDES ID2]],Combined_Sheet__Major_Only___2[[NPDES ID2]:[ECHO BFR]],27,FALSE)</f>
        <v>tempSludgeStore</v>
      </c>
      <c r="AY1363" t="str">
        <f>VLOOKUP(Sheet1[[#This Row],[NPDES ID2]],Combined_Sheet__Major_Only___2[[NPDES ID2]:[ECHO BFR]],28,FALSE)</f>
        <v>-</v>
      </c>
      <c r="AZ1363" t="str">
        <f>VLOOKUP(Sheet1[[#This Row],[NPDES ID2]],Combined_Sheet__Major_Only___2[[NPDES ID2]:[ECHO BFR]],29,FALSE)</f>
        <v>thickening</v>
      </c>
      <c r="BA1363">
        <f>VLOOKUP(Sheet1[[#This Row],[NPDES ID2]],Combined_Sheet__Major_Only___2[[NPDES ID2]:[ECHO BFR]],17,FALSE)</f>
        <v>39.557271</v>
      </c>
      <c r="BB1363">
        <f>VLOOKUP(Sheet1[[#This Row],[NPDES ID2]],Combined_Sheet__Major_Only___2[[NPDES ID2]:[ECHO BFR]],18,FALSE)</f>
        <v>-107.353458</v>
      </c>
      <c r="BC1363" t="str">
        <f>IF(ISNUMBER(SEARCH("aerobic",$AW1363)),"aerobic","")</f>
        <v>aerobic</v>
      </c>
      <c r="BD1363" t="str">
        <f>IF(ISNUMBER(SEARCH("anaer",$AW1363)),"anaer","")</f>
        <v/>
      </c>
      <c r="BE1363" t="str">
        <f>IF(ISNUMBER(SEARCH("thickening",$AZ1363)),"thickening","")</f>
        <v>thickening</v>
      </c>
      <c r="BF1363" s="3" t="str">
        <f>IF(ISNUMBER(SEARCH("airDry",$AW1363)),"airDry","")</f>
        <v/>
      </c>
      <c r="BG1363" s="3" t="str">
        <f>IF(ISNUMBER(SEARCH("heatDry",$AY1363)),"heatDry","")</f>
        <v/>
      </c>
      <c r="BH1363" s="3" t="str">
        <f>IF(AND(ISNUMBER(SEARCH("aerobic",$AW1363)),ISNUMBER(SEARCH("anaer",$AW1363))),"Combined Aer and Anaer.","")</f>
        <v/>
      </c>
    </row>
    <row r="1364" spans="1:60" x14ac:dyDescent="0.3">
      <c r="A1364" s="4">
        <v>1362</v>
      </c>
      <c r="B1364" t="s">
        <v>6466</v>
      </c>
      <c r="C1364">
        <v>158.80000000000001</v>
      </c>
      <c r="D1364">
        <v>721.47962624310048</v>
      </c>
      <c r="E1364">
        <v>723.59182628579993</v>
      </c>
      <c r="F1364">
        <v>523.5686732942761</v>
      </c>
      <c r="G1364">
        <v>919.04141159378537</v>
      </c>
      <c r="H1364">
        <v>-76.826889997490795</v>
      </c>
      <c r="I1364">
        <v>-78.078381161836816</v>
      </c>
      <c r="J1364">
        <v>-90.98791377275721</v>
      </c>
      <c r="K1364">
        <v>-60.551340850475647</v>
      </c>
      <c r="L1364">
        <v>105.42537852893921</v>
      </c>
      <c r="M1364">
        <v>105.000569226576</v>
      </c>
      <c r="N1364">
        <v>103.46158001080281</v>
      </c>
      <c r="O1364">
        <v>108.661015184563</v>
      </c>
      <c r="P1364">
        <v>3.7404700893174789</v>
      </c>
      <c r="Q1364">
        <v>3.787504215495916</v>
      </c>
      <c r="R1364">
        <v>3.0310246940221659</v>
      </c>
      <c r="S1364">
        <v>4.2931213231908716</v>
      </c>
      <c r="T1364">
        <v>87.115422354320984</v>
      </c>
      <c r="U1364">
        <v>87.115285074209197</v>
      </c>
      <c r="V1364">
        <v>87.056507123678657</v>
      </c>
      <c r="W1364">
        <v>87.173772117368046</v>
      </c>
      <c r="X1364">
        <v>5906.3734408533892</v>
      </c>
      <c r="Y1364">
        <v>5926.3501501732289</v>
      </c>
      <c r="Z1364">
        <v>5732.7708727839008</v>
      </c>
      <c r="AA1364">
        <v>6016.9212820883122</v>
      </c>
      <c r="AB1364">
        <v>1165.8785795390461</v>
      </c>
      <c r="AC1364">
        <v>1153.5858295216999</v>
      </c>
      <c r="AD1364">
        <v>973.77540118049853</v>
      </c>
      <c r="AE1364">
        <v>1416.356481981001</v>
      </c>
      <c r="AF1364">
        <v>65.061638928787318</v>
      </c>
      <c r="AG1364">
        <v>64.799411693734385</v>
      </c>
      <c r="AH1364">
        <v>63.850056202941957</v>
      </c>
      <c r="AI1364">
        <v>67.057930022052176</v>
      </c>
      <c r="AJ1364">
        <v>0.57123736560672345</v>
      </c>
      <c r="AK1364">
        <v>0.57123733042584723</v>
      </c>
      <c r="AL1364">
        <v>0.57123240216315385</v>
      </c>
      <c r="AM1364">
        <v>0.57124234965877108</v>
      </c>
      <c r="AN1364">
        <v>0.97146527311913178</v>
      </c>
      <c r="AO1364">
        <v>0.97146527311913167</v>
      </c>
      <c r="AP1364">
        <v>0.97146527311913167</v>
      </c>
      <c r="AQ1364">
        <v>0.97146527311913167</v>
      </c>
      <c r="AR1364">
        <v>13.390663518509889</v>
      </c>
      <c r="AS1364">
        <v>13.390663518509889</v>
      </c>
      <c r="AT1364">
        <v>13.390663518509889</v>
      </c>
      <c r="AU1364">
        <v>13.390663518509889</v>
      </c>
      <c r="AV1364" t="str">
        <f>VLOOKUP(Sheet1[[#This Row],[NPDES ID2]],Combined_Sheet__Major_Only___2[[NPDES ID2]:[ECHO BFR]],3,FALSE)</f>
        <v>MS</v>
      </c>
      <c r="AW1364" t="s">
        <v>41</v>
      </c>
      <c r="AX1364" t="str">
        <f>VLOOKUP(Sheet1[[#This Row],[NPDES ID2]],Combined_Sheet__Major_Only___2[[NPDES ID2]:[ECHO BFR]],27,FALSE)</f>
        <v>-</v>
      </c>
      <c r="AY1364" t="str">
        <f>VLOOKUP(Sheet1[[#This Row],[NPDES ID2]],Combined_Sheet__Major_Only___2[[NPDES ID2]:[ECHO BFR]],28,FALSE)</f>
        <v>-</v>
      </c>
      <c r="AZ1364" t="str">
        <f>VLOOKUP(Sheet1[[#This Row],[NPDES ID2]],Combined_Sheet__Major_Only___2[[NPDES ID2]:[ECHO BFR]],29,FALSE)</f>
        <v>thickening</v>
      </c>
      <c r="BA1364">
        <f>VLOOKUP(Sheet1[[#This Row],[NPDES ID2]],Combined_Sheet__Major_Only___2[[NPDES ID2]:[ECHO BFR]],17,FALSE)</f>
        <v>30.535806000000001</v>
      </c>
      <c r="BB1364">
        <f>VLOOKUP(Sheet1[[#This Row],[NPDES ID2]],Combined_Sheet__Major_Only___2[[NPDES ID2]:[ECHO BFR]],18,FALSE)</f>
        <v>-89.705805999999995</v>
      </c>
      <c r="BC1364" t="str">
        <f>IF(ISNUMBER(SEARCH("aerobic",$AW1364)),"aerobic","")</f>
        <v>aerobic</v>
      </c>
      <c r="BD1364" t="str">
        <f>IF(ISNUMBER(SEARCH("anaer",$AW1364)),"anaer","")</f>
        <v/>
      </c>
      <c r="BE1364" t="str">
        <f>IF(ISNUMBER(SEARCH("thickening",$AZ1364)),"thickening","")</f>
        <v>thickening</v>
      </c>
      <c r="BF1364" s="2" t="str">
        <f>IF(ISNUMBER(SEARCH("airDry",$AW1364)),"airDry","")</f>
        <v/>
      </c>
      <c r="BG1364" s="2" t="str">
        <f>IF(ISNUMBER(SEARCH("heatDry",$AY1364)),"heatDry","")</f>
        <v/>
      </c>
      <c r="BH1364" s="2" t="str">
        <f>IF(AND(ISNUMBER(SEARCH("aerobic",$AW1364)),ISNUMBER(SEARCH("anaer",$AW1364))),"Combined Aer and Anaer.","")</f>
        <v/>
      </c>
    </row>
    <row r="1365" spans="1:60" x14ac:dyDescent="0.3">
      <c r="A1365" s="4">
        <v>1363</v>
      </c>
      <c r="B1365" t="s">
        <v>6471</v>
      </c>
      <c r="C1365">
        <v>158.19999999999999</v>
      </c>
      <c r="D1365">
        <v>749.10223309098899</v>
      </c>
      <c r="E1365">
        <v>752.01567388102421</v>
      </c>
      <c r="F1365">
        <v>543.45300175845148</v>
      </c>
      <c r="G1365">
        <v>955.77014895480363</v>
      </c>
      <c r="H1365">
        <v>-76.973609843962791</v>
      </c>
      <c r="I1365">
        <v>-78.276189625571163</v>
      </c>
      <c r="J1365">
        <v>-91.226849034701431</v>
      </c>
      <c r="K1365">
        <v>-61.43835348353565</v>
      </c>
      <c r="L1365">
        <v>101.4844900497057</v>
      </c>
      <c r="M1365">
        <v>101.0348587603909</v>
      </c>
      <c r="N1365">
        <v>99.405676655105808</v>
      </c>
      <c r="O1365">
        <v>104.9097027602878</v>
      </c>
      <c r="P1365">
        <v>3.732962604748018</v>
      </c>
      <c r="Q1365">
        <v>3.7715009753479829</v>
      </c>
      <c r="R1365">
        <v>3.0445977145327809</v>
      </c>
      <c r="S1365">
        <v>4.2743881145627789</v>
      </c>
      <c r="T1365">
        <v>246.17950132441021</v>
      </c>
      <c r="U1365">
        <v>246.17911856566769</v>
      </c>
      <c r="V1365">
        <v>246.01523630957061</v>
      </c>
      <c r="W1365">
        <v>246.34218972583579</v>
      </c>
      <c r="X1365">
        <v>17274.349653205369</v>
      </c>
      <c r="Y1365">
        <v>17338.77372301001</v>
      </c>
      <c r="Z1365">
        <v>16715.977098865242</v>
      </c>
      <c r="AA1365">
        <v>17630.169697281581</v>
      </c>
      <c r="AB1365">
        <v>3529.3427847911212</v>
      </c>
      <c r="AC1365">
        <v>3487.8439275904761</v>
      </c>
      <c r="AD1365">
        <v>2927.2481063746982</v>
      </c>
      <c r="AE1365">
        <v>4315.3285807235388</v>
      </c>
      <c r="AF1365">
        <v>62.867787115304161</v>
      </c>
      <c r="AG1365">
        <v>62.589121862775571</v>
      </c>
      <c r="AH1365">
        <v>61.580697105659063</v>
      </c>
      <c r="AI1365">
        <v>64.988564446735012</v>
      </c>
      <c r="AJ1365">
        <v>0.5444300385310058</v>
      </c>
      <c r="AK1365">
        <v>0.54442996828767987</v>
      </c>
      <c r="AL1365">
        <v>0.54442013401500322</v>
      </c>
      <c r="AM1365">
        <v>0.54443998428082008</v>
      </c>
      <c r="AN1365">
        <v>0.98962815591991993</v>
      </c>
      <c r="AO1365">
        <v>0.98962815591992004</v>
      </c>
      <c r="AP1365">
        <v>0.98962815591992004</v>
      </c>
      <c r="AQ1365">
        <v>0.98962815591992004</v>
      </c>
      <c r="AR1365">
        <v>12.698366382187571</v>
      </c>
      <c r="AS1365">
        <v>12.698366382187579</v>
      </c>
      <c r="AT1365">
        <v>12.698366382187579</v>
      </c>
      <c r="AU1365">
        <v>12.698366382187579</v>
      </c>
      <c r="AV1365" t="str">
        <f>VLOOKUP(Sheet1[[#This Row],[NPDES ID2]],Combined_Sheet__Major_Only___2[[NPDES ID2]:[ECHO BFR]],3,FALSE)</f>
        <v>PA</v>
      </c>
      <c r="AW1365" t="s">
        <v>41</v>
      </c>
      <c r="AX1365" t="str">
        <f>VLOOKUP(Sheet1[[#This Row],[NPDES ID2]],Combined_Sheet__Major_Only___2[[NPDES ID2]:[ECHO BFR]],27,FALSE)</f>
        <v>longTermSludgeStore</v>
      </c>
      <c r="AY1365" t="str">
        <f>VLOOKUP(Sheet1[[#This Row],[NPDES ID2]],Combined_Sheet__Major_Only___2[[NPDES ID2]:[ECHO BFR]],28,FALSE)</f>
        <v>-</v>
      </c>
      <c r="AZ1365" t="str">
        <f>VLOOKUP(Sheet1[[#This Row],[NPDES ID2]],Combined_Sheet__Major_Only___2[[NPDES ID2]:[ECHO BFR]],29,FALSE)</f>
        <v>-</v>
      </c>
      <c r="BA1365">
        <f>VLOOKUP(Sheet1[[#This Row],[NPDES ID2]],Combined_Sheet__Major_Only___2[[NPDES ID2]:[ECHO BFR]],17,FALSE)</f>
        <v>40.349443999999998</v>
      </c>
      <c r="BB1365">
        <f>VLOOKUP(Sheet1[[#This Row],[NPDES ID2]],Combined_Sheet__Major_Only___2[[NPDES ID2]:[ECHO BFR]],18,FALSE)</f>
        <v>-76.084444000000005</v>
      </c>
      <c r="BC1365" t="str">
        <f>IF(ISNUMBER(SEARCH("aerobic",$AW1365)),"aerobic","")</f>
        <v>aerobic</v>
      </c>
      <c r="BD1365" t="str">
        <f>IF(ISNUMBER(SEARCH("anaer",$AW1365)),"anaer","")</f>
        <v/>
      </c>
      <c r="BE1365" t="str">
        <f>IF(ISNUMBER(SEARCH("thickening",$AZ1365)),"thickening","")</f>
        <v/>
      </c>
      <c r="BF1365" s="3" t="str">
        <f>IF(ISNUMBER(SEARCH("airDry",$AW1365)),"airDry","")</f>
        <v/>
      </c>
      <c r="BG1365" s="3" t="str">
        <f>IF(ISNUMBER(SEARCH("heatDry",$AY1365)),"heatDry","")</f>
        <v/>
      </c>
      <c r="BH1365" s="3" t="str">
        <f>IF(AND(ISNUMBER(SEARCH("aerobic",$AW1365)),ISNUMBER(SEARCH("anaer",$AW1365))),"Combined Aer and Anaer.","")</f>
        <v/>
      </c>
    </row>
    <row r="1366" spans="1:60" x14ac:dyDescent="0.3">
      <c r="A1366" s="4">
        <v>1364</v>
      </c>
      <c r="B1366" t="s">
        <v>6476</v>
      </c>
      <c r="C1366">
        <v>158</v>
      </c>
      <c r="D1366">
        <v>973.16613547705322</v>
      </c>
      <c r="E1366">
        <v>982.61734206217625</v>
      </c>
      <c r="F1366">
        <v>705.46883716932757</v>
      </c>
      <c r="G1366">
        <v>1259.163082612879</v>
      </c>
      <c r="H1366">
        <v>-78.12028371079235</v>
      </c>
      <c r="I1366">
        <v>-77.688171329953235</v>
      </c>
      <c r="J1366">
        <v>-90.291913057146971</v>
      </c>
      <c r="K1366">
        <v>-66.422910809144781</v>
      </c>
      <c r="L1366">
        <v>78.158331798014601</v>
      </c>
      <c r="M1366">
        <v>77.536468522452168</v>
      </c>
      <c r="N1366">
        <v>75.283648056028369</v>
      </c>
      <c r="O1366">
        <v>82.894769312588423</v>
      </c>
      <c r="P1366">
        <v>3.7672229887034199</v>
      </c>
      <c r="Q1366">
        <v>3.7555730576708899</v>
      </c>
      <c r="R1366">
        <v>3.2391421268850218</v>
      </c>
      <c r="S1366">
        <v>4.2688829790549674</v>
      </c>
      <c r="T1366">
        <v>111.1086198156993</v>
      </c>
      <c r="U1366">
        <v>111.1084455076343</v>
      </c>
      <c r="V1366">
        <v>111.0338136422927</v>
      </c>
      <c r="W1366">
        <v>111.1827080004546</v>
      </c>
      <c r="X1366">
        <v>10117.18574517259</v>
      </c>
      <c r="Y1366">
        <v>10183.97257542202</v>
      </c>
      <c r="Z1366">
        <v>9536.0667195496899</v>
      </c>
      <c r="AA1366">
        <v>10493.39867090426</v>
      </c>
      <c r="AB1366">
        <v>2103.3457503871091</v>
      </c>
      <c r="AC1366">
        <v>2063.9285122791339</v>
      </c>
      <c r="AD1366">
        <v>1730.513017242306</v>
      </c>
      <c r="AE1366">
        <v>2653.632489700552</v>
      </c>
      <c r="AF1366">
        <v>48.478567799514082</v>
      </c>
      <c r="AG1366">
        <v>48.092790016614941</v>
      </c>
      <c r="AH1366">
        <v>46.695840714392162</v>
      </c>
      <c r="AI1366">
        <v>51.415866929379227</v>
      </c>
      <c r="AJ1366">
        <v>0.36917515371524617</v>
      </c>
      <c r="AK1366">
        <v>0.3691751242409943</v>
      </c>
      <c r="AL1366">
        <v>0.36917099602628972</v>
      </c>
      <c r="AM1366">
        <v>0.36917932867961789</v>
      </c>
      <c r="AN1366">
        <v>0.97742767352038595</v>
      </c>
      <c r="AO1366">
        <v>0.97742767352038606</v>
      </c>
      <c r="AP1366">
        <v>0.97742767352038606</v>
      </c>
      <c r="AQ1366">
        <v>0.97742767352038606</v>
      </c>
      <c r="AR1366">
        <v>9.700550145938351</v>
      </c>
      <c r="AS1366">
        <v>9.700550145938351</v>
      </c>
      <c r="AT1366">
        <v>9.700550145938351</v>
      </c>
      <c r="AU1366">
        <v>9.700550145938351</v>
      </c>
      <c r="AV1366" t="str">
        <f>VLOOKUP(Sheet1[[#This Row],[NPDES ID2]],Combined_Sheet__Major_Only___2[[NPDES ID2]:[ECHO BFR]],3,FALSE)</f>
        <v>CT</v>
      </c>
      <c r="AW1366" t="s">
        <v>54</v>
      </c>
      <c r="AX1366" t="str">
        <f>VLOOKUP(Sheet1[[#This Row],[NPDES ID2]],Combined_Sheet__Major_Only___2[[NPDES ID2]:[ECHO BFR]],27,FALSE)</f>
        <v>-</v>
      </c>
      <c r="AY1366" t="str">
        <f>VLOOKUP(Sheet1[[#This Row],[NPDES ID2]],Combined_Sheet__Major_Only___2[[NPDES ID2]:[ECHO BFR]],28,FALSE)</f>
        <v>-</v>
      </c>
      <c r="AZ1366" t="str">
        <f>VLOOKUP(Sheet1[[#This Row],[NPDES ID2]],Combined_Sheet__Major_Only___2[[NPDES ID2]:[ECHO BFR]],29,FALSE)</f>
        <v>thickening</v>
      </c>
      <c r="BA1366">
        <f>VLOOKUP(Sheet1[[#This Row],[NPDES ID2]],Combined_Sheet__Major_Only___2[[NPDES ID2]:[ECHO BFR]],17,FALSE)</f>
        <v>41.290159000000003</v>
      </c>
      <c r="BB1366">
        <f>VLOOKUP(Sheet1[[#This Row],[NPDES ID2]],Combined_Sheet__Major_Only___2[[NPDES ID2]:[ECHO BFR]],18,FALSE)</f>
        <v>-73.490437999999997</v>
      </c>
      <c r="BC1366" t="str">
        <f>IF(ISNUMBER(SEARCH("aerobic",$AW1366)),"aerobic","")</f>
        <v/>
      </c>
      <c r="BD1366" t="str">
        <f>IF(ISNUMBER(SEARCH("anaer",$AW1366)),"anaer","")</f>
        <v/>
      </c>
      <c r="BE1366" t="str">
        <f>IF(ISNUMBER(SEARCH("thickening",$AZ1366)),"thickening","")</f>
        <v>thickening</v>
      </c>
      <c r="BF1366" s="2" t="str">
        <f>IF(ISNUMBER(SEARCH("airDry",$AW1366)),"airDry","")</f>
        <v/>
      </c>
      <c r="BG1366" s="2" t="str">
        <f>IF(ISNUMBER(SEARCH("heatDry",$AY1366)),"heatDry","")</f>
        <v/>
      </c>
      <c r="BH1366" s="2" t="str">
        <f>IF(AND(ISNUMBER(SEARCH("aerobic",$AW1366)),ISNUMBER(SEARCH("anaer",$AW1366))),"Combined Aer and Anaer.","")</f>
        <v/>
      </c>
    </row>
    <row r="1367" spans="1:60" x14ac:dyDescent="0.3">
      <c r="A1367" s="4">
        <v>1365</v>
      </c>
      <c r="B1367" t="s">
        <v>6481</v>
      </c>
      <c r="C1367">
        <v>158</v>
      </c>
      <c r="D1367">
        <v>738.30536411176649</v>
      </c>
      <c r="E1367">
        <v>740.84531759775268</v>
      </c>
      <c r="F1367">
        <v>535.5905890158599</v>
      </c>
      <c r="G1367">
        <v>941.30484550838526</v>
      </c>
      <c r="H1367">
        <v>-76.942493178749956</v>
      </c>
      <c r="I1367">
        <v>-78.136409054436513</v>
      </c>
      <c r="J1367">
        <v>-91.219389084799658</v>
      </c>
      <c r="K1367">
        <v>-61.112378203161413</v>
      </c>
      <c r="L1367">
        <v>102.9458774455321</v>
      </c>
      <c r="M1367">
        <v>102.5086349901723</v>
      </c>
      <c r="N1367">
        <v>100.92469790183701</v>
      </c>
      <c r="O1367">
        <v>106.27603203462721</v>
      </c>
      <c r="P1367">
        <v>3.7253219276948171</v>
      </c>
      <c r="Q1367">
        <v>3.7671794196622299</v>
      </c>
      <c r="R1367">
        <v>3.029920261759329</v>
      </c>
      <c r="S1367">
        <v>4.2611797456688194</v>
      </c>
      <c r="T1367">
        <v>43.03047787823855</v>
      </c>
      <c r="U1367">
        <v>43.030408633046278</v>
      </c>
      <c r="V1367">
        <v>43.000760562153559</v>
      </c>
      <c r="W1367">
        <v>43.059909967921492</v>
      </c>
      <c r="X1367">
        <v>2972.738824852192</v>
      </c>
      <c r="Y1367">
        <v>2983.326942257002</v>
      </c>
      <c r="Z1367">
        <v>2880.6908777767749</v>
      </c>
      <c r="AA1367">
        <v>3031.4049340801648</v>
      </c>
      <c r="AB1367">
        <v>519.61959818121488</v>
      </c>
      <c r="AC1367">
        <v>515.36881429289292</v>
      </c>
      <c r="AD1367">
        <v>442.7286092680593</v>
      </c>
      <c r="AE1367">
        <v>617.08126257576566</v>
      </c>
      <c r="AF1367">
        <v>63.852926672235363</v>
      </c>
      <c r="AG1367">
        <v>63.581682471033247</v>
      </c>
      <c r="AH1367">
        <v>62.599502920066982</v>
      </c>
      <c r="AI1367">
        <v>65.918127599324109</v>
      </c>
      <c r="AJ1367">
        <v>0.5564654310380307</v>
      </c>
      <c r="AK1367">
        <v>0.55646540799769517</v>
      </c>
      <c r="AL1367">
        <v>0.55646217986851376</v>
      </c>
      <c r="AM1367">
        <v>0.5564686956957845</v>
      </c>
      <c r="AN1367">
        <v>0.94455605147565036</v>
      </c>
      <c r="AO1367">
        <v>0.94455605147565047</v>
      </c>
      <c r="AP1367">
        <v>0.94455605147565047</v>
      </c>
      <c r="AQ1367">
        <v>0.94455605147565047</v>
      </c>
      <c r="AR1367">
        <v>14.07761288071058</v>
      </c>
      <c r="AS1367">
        <v>14.07761288071058</v>
      </c>
      <c r="AT1367">
        <v>14.07761288071058</v>
      </c>
      <c r="AU1367">
        <v>14.07761288071058</v>
      </c>
      <c r="AV1367" t="str">
        <f>VLOOKUP(Sheet1[[#This Row],[NPDES ID2]],Combined_Sheet__Major_Only___2[[NPDES ID2]:[ECHO BFR]],3,FALSE)</f>
        <v>IN</v>
      </c>
      <c r="AW1367" t="s">
        <v>41</v>
      </c>
      <c r="AX1367" t="str">
        <f>VLOOKUP(Sheet1[[#This Row],[NPDES ID2]],Combined_Sheet__Major_Only___2[[NPDES ID2]:[ECHO BFR]],27,FALSE)</f>
        <v>tempSludgeStore</v>
      </c>
      <c r="AY1367" t="str">
        <f>VLOOKUP(Sheet1[[#This Row],[NPDES ID2]],Combined_Sheet__Major_Only___2[[NPDES ID2]:[ECHO BFR]],28,FALSE)</f>
        <v>-</v>
      </c>
      <c r="AZ1367" t="str">
        <f>VLOOKUP(Sheet1[[#This Row],[NPDES ID2]],Combined_Sheet__Major_Only___2[[NPDES ID2]:[ECHO BFR]],29,FALSE)</f>
        <v>thickening</v>
      </c>
      <c r="BA1367">
        <f>VLOOKUP(Sheet1[[#This Row],[NPDES ID2]],Combined_Sheet__Major_Only___2[[NPDES ID2]:[ECHO BFR]],17,FALSE)</f>
        <v>39.031999999999996</v>
      </c>
      <c r="BB1367">
        <f>VLOOKUP(Sheet1[[#This Row],[NPDES ID2]],Combined_Sheet__Major_Only___2[[NPDES ID2]:[ECHO BFR]],18,FALSE)</f>
        <v>-87.146528000000004</v>
      </c>
      <c r="BC1367" t="str">
        <f>IF(ISNUMBER(SEARCH("aerobic",$AW1367)),"aerobic","")</f>
        <v>aerobic</v>
      </c>
      <c r="BD1367" t="str">
        <f>IF(ISNUMBER(SEARCH("anaer",$AW1367)),"anaer","")</f>
        <v/>
      </c>
      <c r="BE1367" t="str">
        <f>IF(ISNUMBER(SEARCH("thickening",$AZ1367)),"thickening","")</f>
        <v>thickening</v>
      </c>
      <c r="BF1367" s="3" t="str">
        <f>IF(ISNUMBER(SEARCH("airDry",$AW1367)),"airDry","")</f>
        <v/>
      </c>
      <c r="BG1367" s="3" t="str">
        <f>IF(ISNUMBER(SEARCH("heatDry",$AY1367)),"heatDry","")</f>
        <v/>
      </c>
      <c r="BH1367" s="3" t="str">
        <f>IF(AND(ISNUMBER(SEARCH("aerobic",$AW1367)),ISNUMBER(SEARCH("anaer",$AW1367))),"Combined Aer and Anaer.","")</f>
        <v/>
      </c>
    </row>
    <row r="1368" spans="1:60" x14ac:dyDescent="0.3">
      <c r="A1368" s="4">
        <v>1366</v>
      </c>
      <c r="B1368" t="s">
        <v>6486</v>
      </c>
      <c r="C1368">
        <v>157.91</v>
      </c>
      <c r="D1368">
        <v>751.79958336168363</v>
      </c>
      <c r="E1368">
        <v>754.76346604055038</v>
      </c>
      <c r="F1368">
        <v>545.34408997399078</v>
      </c>
      <c r="G1368">
        <v>959.3087750567521</v>
      </c>
      <c r="H1368">
        <v>-76.991176158453058</v>
      </c>
      <c r="I1368">
        <v>-78.293922130866548</v>
      </c>
      <c r="J1368">
        <v>-91.222030472577146</v>
      </c>
      <c r="K1368">
        <v>-61.509038701918293</v>
      </c>
      <c r="L1368">
        <v>101.0922757564436</v>
      </c>
      <c r="M1368">
        <v>100.6419224084275</v>
      </c>
      <c r="N1368">
        <v>99.01016811044579</v>
      </c>
      <c r="O1368">
        <v>104.522904434678</v>
      </c>
      <c r="P1368">
        <v>3.7265097937693121</v>
      </c>
      <c r="Q1368">
        <v>3.7650478265926308</v>
      </c>
      <c r="R1368">
        <v>3.0404426478512949</v>
      </c>
      <c r="S1368">
        <v>4.2675665016477193</v>
      </c>
      <c r="T1368">
        <v>232.21404105949031</v>
      </c>
      <c r="U1368">
        <v>232.21367985320691</v>
      </c>
      <c r="V1368">
        <v>232.0590255133846</v>
      </c>
      <c r="W1368">
        <v>232.36756876845899</v>
      </c>
      <c r="X1368">
        <v>16327.68365174704</v>
      </c>
      <c r="Y1368">
        <v>16388.90926749806</v>
      </c>
      <c r="Z1368">
        <v>15797.043761391729</v>
      </c>
      <c r="AA1368">
        <v>16665.857969433499</v>
      </c>
      <c r="AB1368">
        <v>2667.2718079363422</v>
      </c>
      <c r="AC1368">
        <v>2649.0095850977109</v>
      </c>
      <c r="AD1368">
        <v>2295.3870571301482</v>
      </c>
      <c r="AE1368">
        <v>3131.2453008599159</v>
      </c>
      <c r="AF1368">
        <v>62.739727813585027</v>
      </c>
      <c r="AG1368">
        <v>62.460113407924723</v>
      </c>
      <c r="AH1368">
        <v>61.448175072303208</v>
      </c>
      <c r="AI1368">
        <v>64.86784514553969</v>
      </c>
      <c r="AJ1368">
        <v>0.54286583152283707</v>
      </c>
      <c r="AK1368">
        <v>0.54286576690553257</v>
      </c>
      <c r="AL1368">
        <v>0.54285671952130798</v>
      </c>
      <c r="AM1368">
        <v>0.54287498144388313</v>
      </c>
      <c r="AN1368">
        <v>0.98901421692620028</v>
      </c>
      <c r="AO1368">
        <v>0.98901421692620062</v>
      </c>
      <c r="AP1368">
        <v>0.98901421692620062</v>
      </c>
      <c r="AQ1368">
        <v>0.98901421692620062</v>
      </c>
      <c r="AR1368">
        <v>14.39558067869004</v>
      </c>
      <c r="AS1368">
        <v>14.39558067869004</v>
      </c>
      <c r="AT1368">
        <v>14.39558067869004</v>
      </c>
      <c r="AU1368">
        <v>14.39558067869004</v>
      </c>
      <c r="AV1368" t="str">
        <f>VLOOKUP(Sheet1[[#This Row],[NPDES ID2]],Combined_Sheet__Major_Only___2[[NPDES ID2]:[ECHO BFR]],3,FALSE)</f>
        <v>NC</v>
      </c>
      <c r="AW1368" t="s">
        <v>41</v>
      </c>
      <c r="AX1368" t="str">
        <f>VLOOKUP(Sheet1[[#This Row],[NPDES ID2]],Combined_Sheet__Major_Only___2[[NPDES ID2]:[ECHO BFR]],27,FALSE)</f>
        <v>-</v>
      </c>
      <c r="AY1368" t="str">
        <f>VLOOKUP(Sheet1[[#This Row],[NPDES ID2]],Combined_Sheet__Major_Only___2[[NPDES ID2]:[ECHO BFR]],28,FALSE)</f>
        <v>-</v>
      </c>
      <c r="AZ1368" t="str">
        <f>VLOOKUP(Sheet1[[#This Row],[NPDES ID2]],Combined_Sheet__Major_Only___2[[NPDES ID2]:[ECHO BFR]],29,FALSE)</f>
        <v>-</v>
      </c>
      <c r="BA1368">
        <f>VLOOKUP(Sheet1[[#This Row],[NPDES ID2]],Combined_Sheet__Major_Only___2[[NPDES ID2]:[ECHO BFR]],17,FALSE)</f>
        <v>34.855387999999998</v>
      </c>
      <c r="BB1368">
        <f>VLOOKUP(Sheet1[[#This Row],[NPDES ID2]],Combined_Sheet__Major_Only___2[[NPDES ID2]:[ECHO BFR]],18,FALSE)</f>
        <v>-79.724997999999999</v>
      </c>
      <c r="BC1368" t="str">
        <f>IF(ISNUMBER(SEARCH("aerobic",$AW1368)),"aerobic","")</f>
        <v>aerobic</v>
      </c>
      <c r="BD1368" t="str">
        <f>IF(ISNUMBER(SEARCH("anaer",$AW1368)),"anaer","")</f>
        <v/>
      </c>
      <c r="BE1368" t="str">
        <f>IF(ISNUMBER(SEARCH("thickening",$AZ1368)),"thickening","")</f>
        <v/>
      </c>
      <c r="BF1368" s="2" t="str">
        <f>IF(ISNUMBER(SEARCH("airDry",$AW1368)),"airDry","")</f>
        <v/>
      </c>
      <c r="BG1368" s="2" t="str">
        <f>IF(ISNUMBER(SEARCH("heatDry",$AY1368)),"heatDry","")</f>
        <v/>
      </c>
      <c r="BH1368" s="2" t="str">
        <f>IF(AND(ISNUMBER(SEARCH("aerobic",$AW1368)),ISNUMBER(SEARCH("anaer",$AW1368))),"Combined Aer and Anaer.","")</f>
        <v/>
      </c>
    </row>
    <row r="1369" spans="1:60" x14ac:dyDescent="0.3">
      <c r="A1369" s="4">
        <v>1367</v>
      </c>
      <c r="B1369" t="s">
        <v>6491</v>
      </c>
      <c r="C1369">
        <v>155.6</v>
      </c>
      <c r="D1369">
        <v>812.87356399143948</v>
      </c>
      <c r="E1369">
        <v>817.62482066225937</v>
      </c>
      <c r="F1369">
        <v>589.02216683331619</v>
      </c>
      <c r="G1369">
        <v>1040.617541726351</v>
      </c>
      <c r="H1369">
        <v>-77.358541089498516</v>
      </c>
      <c r="I1369">
        <v>-78.375593176412423</v>
      </c>
      <c r="J1369">
        <v>-90.761861742158942</v>
      </c>
      <c r="K1369">
        <v>-62.739997760653672</v>
      </c>
      <c r="L1369">
        <v>93.299436200760155</v>
      </c>
      <c r="M1369">
        <v>92.808505222066586</v>
      </c>
      <c r="N1369">
        <v>91.030044481770105</v>
      </c>
      <c r="O1369">
        <v>97.038561946732912</v>
      </c>
      <c r="P1369">
        <v>3.6835374107488081</v>
      </c>
      <c r="Q1369">
        <v>3.7145505453321972</v>
      </c>
      <c r="R1369">
        <v>3.0489889737202418</v>
      </c>
      <c r="S1369">
        <v>4.2395357361712076</v>
      </c>
      <c r="T1369">
        <v>68.916814953427604</v>
      </c>
      <c r="U1369">
        <v>68.916705758658907</v>
      </c>
      <c r="V1369">
        <v>68.869952848637411</v>
      </c>
      <c r="W1369">
        <v>68.963227276363199</v>
      </c>
      <c r="X1369">
        <v>5174.3047169002557</v>
      </c>
      <c r="Y1369">
        <v>5197.160942730332</v>
      </c>
      <c r="Z1369">
        <v>4976.0504132248543</v>
      </c>
      <c r="AA1369">
        <v>5301.0433667035368</v>
      </c>
      <c r="AB1369">
        <v>999.82743249096097</v>
      </c>
      <c r="AC1369">
        <v>989.84101774899614</v>
      </c>
      <c r="AD1369">
        <v>836.30885102178331</v>
      </c>
      <c r="AE1369">
        <v>1215.2169016479099</v>
      </c>
      <c r="AF1369">
        <v>58.762374864787681</v>
      </c>
      <c r="AG1369">
        <v>58.453122917015399</v>
      </c>
      <c r="AH1369">
        <v>57.333333468596493</v>
      </c>
      <c r="AI1369">
        <v>61.116934618469891</v>
      </c>
      <c r="AJ1369">
        <v>0.49431837673530249</v>
      </c>
      <c r="AK1369">
        <v>0.49431834926654672</v>
      </c>
      <c r="AL1369">
        <v>0.49431450114733227</v>
      </c>
      <c r="AM1369">
        <v>0.49432226841108229</v>
      </c>
      <c r="AN1369">
        <v>0.96431586650979173</v>
      </c>
      <c r="AO1369">
        <v>0.96431586650979173</v>
      </c>
      <c r="AP1369">
        <v>0.96431586650979173</v>
      </c>
      <c r="AQ1369">
        <v>0.96431586650979173</v>
      </c>
      <c r="AR1369">
        <v>12.23735114708335</v>
      </c>
      <c r="AS1369">
        <v>12.23735114708335</v>
      </c>
      <c r="AT1369">
        <v>12.23735114708335</v>
      </c>
      <c r="AU1369">
        <v>12.23735114708335</v>
      </c>
      <c r="AV1369" t="str">
        <f>VLOOKUP(Sheet1[[#This Row],[NPDES ID2]],Combined_Sheet__Major_Only___2[[NPDES ID2]:[ECHO BFR]],3,FALSE)</f>
        <v>IN</v>
      </c>
      <c r="AW1369" t="s">
        <v>41</v>
      </c>
      <c r="AX1369" t="str">
        <f>VLOOKUP(Sheet1[[#This Row],[NPDES ID2]],Combined_Sheet__Major_Only___2[[NPDES ID2]:[ECHO BFR]],27,FALSE)</f>
        <v>-</v>
      </c>
      <c r="AY1369" t="str">
        <f>VLOOKUP(Sheet1[[#This Row],[NPDES ID2]],Combined_Sheet__Major_Only___2[[NPDES ID2]:[ECHO BFR]],28,FALSE)</f>
        <v>-</v>
      </c>
      <c r="AZ1369" t="str">
        <f>VLOOKUP(Sheet1[[#This Row],[NPDES ID2]],Combined_Sheet__Major_Only___2[[NPDES ID2]:[ECHO BFR]],29,FALSE)</f>
        <v>thickening</v>
      </c>
      <c r="BA1369">
        <f>VLOOKUP(Sheet1[[#This Row],[NPDES ID2]],Combined_Sheet__Major_Only___2[[NPDES ID2]:[ECHO BFR]],17,FALSE)</f>
        <v>41.651806000000001</v>
      </c>
      <c r="BB1369">
        <f>VLOOKUP(Sheet1[[#This Row],[NPDES ID2]],Combined_Sheet__Major_Only___2[[NPDES ID2]:[ECHO BFR]],18,FALSE)</f>
        <v>-85.413694000000007</v>
      </c>
      <c r="BC1369" t="str">
        <f>IF(ISNUMBER(SEARCH("aerobic",$AW1369)),"aerobic","")</f>
        <v>aerobic</v>
      </c>
      <c r="BD1369" t="str">
        <f>IF(ISNUMBER(SEARCH("anaer",$AW1369)),"anaer","")</f>
        <v/>
      </c>
      <c r="BE1369" t="str">
        <f>IF(ISNUMBER(SEARCH("thickening",$AZ1369)),"thickening","")</f>
        <v>thickening</v>
      </c>
      <c r="BF1369" s="3" t="str">
        <f>IF(ISNUMBER(SEARCH("airDry",$AW1369)),"airDry","")</f>
        <v/>
      </c>
      <c r="BG1369" s="3" t="str">
        <f>IF(ISNUMBER(SEARCH("heatDry",$AY1369)),"heatDry","")</f>
        <v/>
      </c>
      <c r="BH1369" s="3" t="str">
        <f>IF(AND(ISNUMBER(SEARCH("aerobic",$AW1369)),ISNUMBER(SEARCH("anaer",$AW1369))),"Combined Aer and Anaer.","")</f>
        <v/>
      </c>
    </row>
    <row r="1370" spans="1:60" x14ac:dyDescent="0.3">
      <c r="A1370" s="4">
        <v>1368</v>
      </c>
      <c r="B1370" t="s">
        <v>6496</v>
      </c>
      <c r="C1370">
        <v>155.44999999999999</v>
      </c>
      <c r="D1370">
        <v>811.29104862880627</v>
      </c>
      <c r="E1370">
        <v>815.9622157439552</v>
      </c>
      <c r="F1370">
        <v>587.84303757722057</v>
      </c>
      <c r="G1370">
        <v>1038.448666196065</v>
      </c>
      <c r="H1370">
        <v>-77.349676804224345</v>
      </c>
      <c r="I1370">
        <v>-78.373383464555616</v>
      </c>
      <c r="J1370">
        <v>-90.793277438954135</v>
      </c>
      <c r="K1370">
        <v>-62.701842208649872</v>
      </c>
      <c r="L1370">
        <v>93.467252848313194</v>
      </c>
      <c r="M1370">
        <v>92.978713452670604</v>
      </c>
      <c r="N1370">
        <v>91.208943566059872</v>
      </c>
      <c r="O1370">
        <v>97.188111444000398</v>
      </c>
      <c r="P1370">
        <v>3.679531623596024</v>
      </c>
      <c r="Q1370">
        <v>3.711303925370276</v>
      </c>
      <c r="R1370">
        <v>3.042917430218441</v>
      </c>
      <c r="S1370">
        <v>4.2337369483587164</v>
      </c>
      <c r="T1370">
        <v>62.416866305104968</v>
      </c>
      <c r="U1370">
        <v>62.416767141504238</v>
      </c>
      <c r="V1370">
        <v>62.374309183512921</v>
      </c>
      <c r="W1370">
        <v>62.459014964013548</v>
      </c>
      <c r="X1370">
        <v>4673.3360432121453</v>
      </c>
      <c r="Y1370">
        <v>4693.839974096285</v>
      </c>
      <c r="Z1370">
        <v>4495.4651913624739</v>
      </c>
      <c r="AA1370">
        <v>4787.033117430793</v>
      </c>
      <c r="AB1370">
        <v>720.71694178138364</v>
      </c>
      <c r="AC1370">
        <v>716.66688198834288</v>
      </c>
      <c r="AD1370">
        <v>624.68291560121395</v>
      </c>
      <c r="AE1370">
        <v>841.55335378358734</v>
      </c>
      <c r="AF1370">
        <v>58.924811054718951</v>
      </c>
      <c r="AG1370">
        <v>58.616774882478623</v>
      </c>
      <c r="AH1370">
        <v>57.501345475136013</v>
      </c>
      <c r="AI1370">
        <v>61.270176657053803</v>
      </c>
      <c r="AJ1370">
        <v>0.49629968385810203</v>
      </c>
      <c r="AK1370">
        <v>0.49629965962967021</v>
      </c>
      <c r="AL1370">
        <v>0.4962962652541214</v>
      </c>
      <c r="AM1370">
        <v>0.4963031166491283</v>
      </c>
      <c r="AN1370">
        <v>0.96080868819411991</v>
      </c>
      <c r="AO1370">
        <v>0.96080868819411958</v>
      </c>
      <c r="AP1370">
        <v>0.96080868819411958</v>
      </c>
      <c r="AQ1370">
        <v>0.96080868819411958</v>
      </c>
      <c r="AR1370">
        <v>13.99976386367449</v>
      </c>
      <c r="AS1370">
        <v>13.99976386367449</v>
      </c>
      <c r="AT1370">
        <v>13.99976386367449</v>
      </c>
      <c r="AU1370">
        <v>13.99976386367449</v>
      </c>
      <c r="AV1370" t="str">
        <f>VLOOKUP(Sheet1[[#This Row],[NPDES ID2]],Combined_Sheet__Major_Only___2[[NPDES ID2]:[ECHO BFR]],3,FALSE)</f>
        <v>NY</v>
      </c>
      <c r="AW1370" t="s">
        <v>41</v>
      </c>
      <c r="AX1370" t="str">
        <f>VLOOKUP(Sheet1[[#This Row],[NPDES ID2]],Combined_Sheet__Major_Only___2[[NPDES ID2]:[ECHO BFR]],27,FALSE)</f>
        <v>-</v>
      </c>
      <c r="AY1370" t="str">
        <f>VLOOKUP(Sheet1[[#This Row],[NPDES ID2]],Combined_Sheet__Major_Only___2[[NPDES ID2]:[ECHO BFR]],28,FALSE)</f>
        <v>-</v>
      </c>
      <c r="AZ1370" t="str">
        <f>VLOOKUP(Sheet1[[#This Row],[NPDES ID2]],Combined_Sheet__Major_Only___2[[NPDES ID2]:[ECHO BFR]],29,FALSE)</f>
        <v>thickening</v>
      </c>
      <c r="BA1370">
        <f>VLOOKUP(Sheet1[[#This Row],[NPDES ID2]],Combined_Sheet__Major_Only___2[[NPDES ID2]:[ECHO BFR]],17,FALSE)</f>
        <v>42.788611000000003</v>
      </c>
      <c r="BB1370">
        <f>VLOOKUP(Sheet1[[#This Row],[NPDES ID2]],Combined_Sheet__Major_Only___2[[NPDES ID2]:[ECHO BFR]],18,FALSE)</f>
        <v>-73.685028000000003</v>
      </c>
      <c r="BC1370" t="str">
        <f>IF(ISNUMBER(SEARCH("aerobic",$AW1370)),"aerobic","")</f>
        <v>aerobic</v>
      </c>
      <c r="BD1370" t="str">
        <f>IF(ISNUMBER(SEARCH("anaer",$AW1370)),"anaer","")</f>
        <v/>
      </c>
      <c r="BE1370" t="str">
        <f>IF(ISNUMBER(SEARCH("thickening",$AZ1370)),"thickening","")</f>
        <v>thickening</v>
      </c>
      <c r="BF1370" s="2" t="str">
        <f>IF(ISNUMBER(SEARCH("airDry",$AW1370)),"airDry","")</f>
        <v/>
      </c>
      <c r="BG1370" s="2" t="str">
        <f>IF(ISNUMBER(SEARCH("heatDry",$AY1370)),"heatDry","")</f>
        <v/>
      </c>
      <c r="BH1370" s="2" t="str">
        <f>IF(AND(ISNUMBER(SEARCH("aerobic",$AW1370)),ISNUMBER(SEARCH("anaer",$AW1370))),"Combined Aer and Anaer.","")</f>
        <v/>
      </c>
    </row>
    <row r="1371" spans="1:60" x14ac:dyDescent="0.3">
      <c r="A1371" s="4">
        <v>1369</v>
      </c>
      <c r="B1371" t="s">
        <v>6500</v>
      </c>
      <c r="C1371">
        <v>154.53</v>
      </c>
      <c r="D1371">
        <v>734.37977120085486</v>
      </c>
      <c r="E1371">
        <v>736.35919359361503</v>
      </c>
      <c r="F1371">
        <v>532.01277218464713</v>
      </c>
      <c r="G1371">
        <v>935.3020171770786</v>
      </c>
      <c r="H1371">
        <v>-76.806291761861132</v>
      </c>
      <c r="I1371">
        <v>-78.08592141026908</v>
      </c>
      <c r="J1371">
        <v>-90.945033354860868</v>
      </c>
      <c r="K1371">
        <v>-60.41635736261788</v>
      </c>
      <c r="L1371">
        <v>103.1441365587345</v>
      </c>
      <c r="M1371">
        <v>102.73487786662599</v>
      </c>
      <c r="N1371">
        <v>101.2522890741333</v>
      </c>
      <c r="O1371">
        <v>106.2612063978486</v>
      </c>
      <c r="P1371">
        <v>3.6388486294877942</v>
      </c>
      <c r="Q1371">
        <v>3.6845393099689181</v>
      </c>
      <c r="R1371">
        <v>2.9433634953585499</v>
      </c>
      <c r="S1371">
        <v>4.1813593855084799</v>
      </c>
      <c r="T1371">
        <v>52.546467941285897</v>
      </c>
      <c r="U1371">
        <v>52.546384010363013</v>
      </c>
      <c r="V1371">
        <v>52.510448086588411</v>
      </c>
      <c r="W1371">
        <v>52.582142077900031</v>
      </c>
      <c r="X1371">
        <v>3543.472306002966</v>
      </c>
      <c r="Y1371">
        <v>3555.253546824053</v>
      </c>
      <c r="Z1371">
        <v>3440.9487094703331</v>
      </c>
      <c r="AA1371">
        <v>3608.768044694938</v>
      </c>
      <c r="AB1371">
        <v>689.0259865083832</v>
      </c>
      <c r="AC1371">
        <v>682.10506928871155</v>
      </c>
      <c r="AD1371">
        <v>577.08195391413369</v>
      </c>
      <c r="AE1371">
        <v>834.6586963426214</v>
      </c>
      <c r="AF1371">
        <v>65.41253163616912</v>
      </c>
      <c r="AG1371">
        <v>65.152939022248319</v>
      </c>
      <c r="AH1371">
        <v>64.213005536828021</v>
      </c>
      <c r="AI1371">
        <v>67.388937636653466</v>
      </c>
      <c r="AJ1371">
        <v>0.57552673902599694</v>
      </c>
      <c r="AK1371">
        <v>0.57552671284035628</v>
      </c>
      <c r="AL1371">
        <v>0.57552304415797784</v>
      </c>
      <c r="AM1371">
        <v>0.57553044922552776</v>
      </c>
      <c r="AN1371">
        <v>0.95393334976307476</v>
      </c>
      <c r="AO1371">
        <v>0.95393334976307465</v>
      </c>
      <c r="AP1371">
        <v>0.95393334976307465</v>
      </c>
      <c r="AQ1371">
        <v>0.95393334976307465</v>
      </c>
      <c r="AR1371">
        <v>13.57498458931671</v>
      </c>
      <c r="AS1371">
        <v>13.57498458931671</v>
      </c>
      <c r="AT1371">
        <v>13.57498458931671</v>
      </c>
      <c r="AU1371">
        <v>13.57498458931671</v>
      </c>
      <c r="AV1371" t="str">
        <f>VLOOKUP(Sheet1[[#This Row],[NPDES ID2]],Combined_Sheet__Major_Only___2[[NPDES ID2]:[ECHO BFR]],3,FALSE)</f>
        <v>TX</v>
      </c>
      <c r="AW1371" t="s">
        <v>41</v>
      </c>
      <c r="AX1371" t="str">
        <f>VLOOKUP(Sheet1[[#This Row],[NPDES ID2]],Combined_Sheet__Major_Only___2[[NPDES ID2]:[ECHO BFR]],27,FALSE)</f>
        <v>-</v>
      </c>
      <c r="AY1371" t="str">
        <f>VLOOKUP(Sheet1[[#This Row],[NPDES ID2]],Combined_Sheet__Major_Only___2[[NPDES ID2]:[ECHO BFR]],28,FALSE)</f>
        <v>-</v>
      </c>
      <c r="AZ1371" t="str">
        <f>VLOOKUP(Sheet1[[#This Row],[NPDES ID2]],Combined_Sheet__Major_Only___2[[NPDES ID2]:[ECHO BFR]],29,FALSE)</f>
        <v>thickening</v>
      </c>
      <c r="BA1371">
        <f>VLOOKUP(Sheet1[[#This Row],[NPDES ID2]],Combined_Sheet__Major_Only___2[[NPDES ID2]:[ECHO BFR]],17,FALSE)</f>
        <v>29.800194000000001</v>
      </c>
      <c r="BB1371">
        <f>VLOOKUP(Sheet1[[#This Row],[NPDES ID2]],Combined_Sheet__Major_Only___2[[NPDES ID2]:[ECHO BFR]],18,FALSE)</f>
        <v>-95.050250000000005</v>
      </c>
      <c r="BC1371" t="str">
        <f>IF(ISNUMBER(SEARCH("aerobic",$AW1371)),"aerobic","")</f>
        <v>aerobic</v>
      </c>
      <c r="BD1371" t="str">
        <f>IF(ISNUMBER(SEARCH("anaer",$AW1371)),"anaer","")</f>
        <v/>
      </c>
      <c r="BE1371" t="str">
        <f>IF(ISNUMBER(SEARCH("thickening",$AZ1371)),"thickening","")</f>
        <v>thickening</v>
      </c>
      <c r="BF1371" s="3" t="str">
        <f>IF(ISNUMBER(SEARCH("airDry",$AW1371)),"airDry","")</f>
        <v/>
      </c>
      <c r="BG1371" s="3" t="str">
        <f>IF(ISNUMBER(SEARCH("heatDry",$AY1371)),"heatDry","")</f>
        <v/>
      </c>
      <c r="BH1371" s="3" t="str">
        <f>IF(AND(ISNUMBER(SEARCH("aerobic",$AW1371)),ISNUMBER(SEARCH("anaer",$AW1371))),"Combined Aer and Anaer.","")</f>
        <v/>
      </c>
    </row>
    <row r="1372" spans="1:60" x14ac:dyDescent="0.3">
      <c r="A1372" s="4">
        <v>1370</v>
      </c>
      <c r="B1372" t="s">
        <v>6505</v>
      </c>
      <c r="C1372">
        <v>154.06</v>
      </c>
      <c r="D1372">
        <v>734.14269892546656</v>
      </c>
      <c r="E1372">
        <v>736.0556609772716</v>
      </c>
      <c r="F1372">
        <v>531.74150492061756</v>
      </c>
      <c r="G1372">
        <v>934.88188626955468</v>
      </c>
      <c r="H1372">
        <v>-76.79456482001649</v>
      </c>
      <c r="I1372">
        <v>-78.089703099718861</v>
      </c>
      <c r="J1372">
        <v>-90.920651789101285</v>
      </c>
      <c r="K1372">
        <v>-60.34193490798252</v>
      </c>
      <c r="L1372">
        <v>103.12991325153919</v>
      </c>
      <c r="M1372">
        <v>102.7241334829349</v>
      </c>
      <c r="N1372">
        <v>101.2541775957752</v>
      </c>
      <c r="O1372">
        <v>106.22042859809051</v>
      </c>
      <c r="P1372">
        <v>3.627214734295412</v>
      </c>
      <c r="Q1372">
        <v>3.6726964096746428</v>
      </c>
      <c r="R1372">
        <v>2.9320574570171081</v>
      </c>
      <c r="S1372">
        <v>4.1706290449291874</v>
      </c>
      <c r="T1372">
        <v>42.497526886758408</v>
      </c>
      <c r="U1372">
        <v>42.497458464052762</v>
      </c>
      <c r="V1372">
        <v>42.468162549625681</v>
      </c>
      <c r="W1372">
        <v>42.526609385376311</v>
      </c>
      <c r="X1372">
        <v>2857.4879726488662</v>
      </c>
      <c r="Y1372">
        <v>2866.8993039938259</v>
      </c>
      <c r="Z1372">
        <v>2775.5201162534349</v>
      </c>
      <c r="AA1372">
        <v>2909.697597322433</v>
      </c>
      <c r="AB1372">
        <v>467.32635880983929</v>
      </c>
      <c r="AC1372">
        <v>464.277592374204</v>
      </c>
      <c r="AD1372">
        <v>402.44450917668797</v>
      </c>
      <c r="AE1372">
        <v>548.95926123252434</v>
      </c>
      <c r="AF1372">
        <v>65.602963195866934</v>
      </c>
      <c r="AG1372">
        <v>65.34479969906144</v>
      </c>
      <c r="AH1372">
        <v>64.409985528819917</v>
      </c>
      <c r="AI1372">
        <v>67.56857026337677</v>
      </c>
      <c r="AJ1372">
        <v>0.577854799037267</v>
      </c>
      <c r="AK1372">
        <v>0.57785477710127675</v>
      </c>
      <c r="AL1372">
        <v>0.57785170360895877</v>
      </c>
      <c r="AM1372">
        <v>0.57785790730593023</v>
      </c>
      <c r="AN1372">
        <v>0.94391667277753355</v>
      </c>
      <c r="AO1372">
        <v>0.94391667277753388</v>
      </c>
      <c r="AP1372">
        <v>0.94391667277753388</v>
      </c>
      <c r="AQ1372">
        <v>0.94391667277753388</v>
      </c>
      <c r="AR1372">
        <v>15.042567014040941</v>
      </c>
      <c r="AS1372">
        <v>15.042567014040941</v>
      </c>
      <c r="AT1372">
        <v>15.042567014040941</v>
      </c>
      <c r="AU1372">
        <v>15.042567014040941</v>
      </c>
      <c r="AV1372" t="str">
        <f>VLOOKUP(Sheet1[[#This Row],[NPDES ID2]],Combined_Sheet__Major_Only___2[[NPDES ID2]:[ECHO BFR]],3,FALSE)</f>
        <v>CO</v>
      </c>
      <c r="AW1372" t="s">
        <v>41</v>
      </c>
      <c r="AX1372" t="str">
        <f>VLOOKUP(Sheet1[[#This Row],[NPDES ID2]],Combined_Sheet__Major_Only___2[[NPDES ID2]:[ECHO BFR]],27,FALSE)</f>
        <v>-</v>
      </c>
      <c r="AY1372" t="str">
        <f>VLOOKUP(Sheet1[[#This Row],[NPDES ID2]],Combined_Sheet__Major_Only___2[[NPDES ID2]:[ECHO BFR]],28,FALSE)</f>
        <v>-</v>
      </c>
      <c r="AZ1372" t="str">
        <f>VLOOKUP(Sheet1[[#This Row],[NPDES ID2]],Combined_Sheet__Major_Only___2[[NPDES ID2]:[ECHO BFR]],29,FALSE)</f>
        <v>thickening</v>
      </c>
      <c r="BA1372">
        <f>VLOOKUP(Sheet1[[#This Row],[NPDES ID2]],Combined_Sheet__Major_Only___2[[NPDES ID2]:[ECHO BFR]],17,FALSE)</f>
        <v>39.962221999999997</v>
      </c>
      <c r="BB1372">
        <f>VLOOKUP(Sheet1[[#This Row],[NPDES ID2]],Combined_Sheet__Major_Only___2[[NPDES ID2]:[ECHO BFR]],18,FALSE)</f>
        <v>-105.815556</v>
      </c>
      <c r="BC1372" t="str">
        <f>IF(ISNUMBER(SEARCH("aerobic",$AW1372)),"aerobic","")</f>
        <v>aerobic</v>
      </c>
      <c r="BD1372" t="str">
        <f>IF(ISNUMBER(SEARCH("anaer",$AW1372)),"anaer","")</f>
        <v/>
      </c>
      <c r="BE1372" t="str">
        <f>IF(ISNUMBER(SEARCH("thickening",$AZ1372)),"thickening","")</f>
        <v>thickening</v>
      </c>
      <c r="BF1372" s="2" t="str">
        <f>IF(ISNUMBER(SEARCH("airDry",$AW1372)),"airDry","")</f>
        <v/>
      </c>
      <c r="BG1372" s="2" t="str">
        <f>IF(ISNUMBER(SEARCH("heatDry",$AY1372)),"heatDry","")</f>
        <v/>
      </c>
      <c r="BH1372" s="2" t="str">
        <f>IF(AND(ISNUMBER(SEARCH("aerobic",$AW1372)),ISNUMBER(SEARCH("anaer",$AW1372))),"Combined Aer and Anaer.","")</f>
        <v/>
      </c>
    </row>
    <row r="1373" spans="1:60" x14ac:dyDescent="0.3">
      <c r="A1373" s="4">
        <v>1371</v>
      </c>
      <c r="B1373" t="s">
        <v>6510</v>
      </c>
      <c r="C1373">
        <v>154</v>
      </c>
      <c r="D1373">
        <v>816.6440096280578</v>
      </c>
      <c r="E1373">
        <v>821.28882918226554</v>
      </c>
      <c r="F1373">
        <v>591.37430475665008</v>
      </c>
      <c r="G1373">
        <v>1045.2491445217199</v>
      </c>
      <c r="H1373">
        <v>-77.329452896403723</v>
      </c>
      <c r="I1373">
        <v>-78.357946828931659</v>
      </c>
      <c r="J1373">
        <v>-90.780671434401896</v>
      </c>
      <c r="K1373">
        <v>-62.661713758311521</v>
      </c>
      <c r="L1373">
        <v>92.723678747783595</v>
      </c>
      <c r="M1373">
        <v>92.240666574939183</v>
      </c>
      <c r="N1373">
        <v>90.490828609004694</v>
      </c>
      <c r="O1373">
        <v>96.402614757962397</v>
      </c>
      <c r="P1373">
        <v>3.6449677563694491</v>
      </c>
      <c r="Q1373">
        <v>3.6767124564538731</v>
      </c>
      <c r="R1373">
        <v>3.0129642752619188</v>
      </c>
      <c r="S1373">
        <v>4.1933633391119978</v>
      </c>
      <c r="T1373">
        <v>107.94465529082581</v>
      </c>
      <c r="U1373">
        <v>107.9444858656086</v>
      </c>
      <c r="V1373">
        <v>107.8719446438389</v>
      </c>
      <c r="W1373">
        <v>108.016668061996</v>
      </c>
      <c r="X1373">
        <v>8070.9341597066668</v>
      </c>
      <c r="Y1373">
        <v>8106.2602339475561</v>
      </c>
      <c r="Z1373">
        <v>7764.7010001622057</v>
      </c>
      <c r="AA1373">
        <v>8266.6325851590009</v>
      </c>
      <c r="AB1373">
        <v>1580.035892104604</v>
      </c>
      <c r="AC1373">
        <v>1563.8062496726241</v>
      </c>
      <c r="AD1373">
        <v>1318.705007478603</v>
      </c>
      <c r="AE1373">
        <v>1924.433966023325</v>
      </c>
      <c r="AF1373">
        <v>59.006641971656833</v>
      </c>
      <c r="AG1373">
        <v>58.699201781628531</v>
      </c>
      <c r="AH1373">
        <v>57.586079395669522</v>
      </c>
      <c r="AI1373">
        <v>61.347249699585987</v>
      </c>
      <c r="AJ1373">
        <v>0.49729785845568941</v>
      </c>
      <c r="AK1373">
        <v>0.49729782322238569</v>
      </c>
      <c r="AL1373">
        <v>0.49729288800600668</v>
      </c>
      <c r="AM1373">
        <v>0.49730284955050769</v>
      </c>
      <c r="AN1373">
        <v>0.97678808317373012</v>
      </c>
      <c r="AO1373">
        <v>0.97678808317373012</v>
      </c>
      <c r="AP1373">
        <v>0.97678808317373012</v>
      </c>
      <c r="AQ1373">
        <v>0.97678808317373012</v>
      </c>
      <c r="AR1373">
        <v>12.19974262551032</v>
      </c>
      <c r="AS1373">
        <v>12.19974262551033</v>
      </c>
      <c r="AT1373">
        <v>12.19974262551033</v>
      </c>
      <c r="AU1373">
        <v>12.19974262551033</v>
      </c>
      <c r="AV1373" t="str">
        <f>VLOOKUP(Sheet1[[#This Row],[NPDES ID2]],Combined_Sheet__Major_Only___2[[NPDES ID2]:[ECHO BFR]],3,FALSE)</f>
        <v>SC</v>
      </c>
      <c r="AW1373" t="s">
        <v>41</v>
      </c>
      <c r="AX1373" t="str">
        <f>VLOOKUP(Sheet1[[#This Row],[NPDES ID2]],Combined_Sheet__Major_Only___2[[NPDES ID2]:[ECHO BFR]],27,FALSE)</f>
        <v>-</v>
      </c>
      <c r="AY1373" t="str">
        <f>VLOOKUP(Sheet1[[#This Row],[NPDES ID2]],Combined_Sheet__Major_Only___2[[NPDES ID2]:[ECHO BFR]],28,FALSE)</f>
        <v>-</v>
      </c>
      <c r="AZ1373" t="str">
        <f>VLOOKUP(Sheet1[[#This Row],[NPDES ID2]],Combined_Sheet__Major_Only___2[[NPDES ID2]:[ECHO BFR]],29,FALSE)</f>
        <v>thickening</v>
      </c>
      <c r="BA1373">
        <f>VLOOKUP(Sheet1[[#This Row],[NPDES ID2]],Combined_Sheet__Major_Only___2[[NPDES ID2]:[ECHO BFR]],17,FALSE)</f>
        <v>34.685000000000002</v>
      </c>
      <c r="BB1373">
        <f>VLOOKUP(Sheet1[[#This Row],[NPDES ID2]],Combined_Sheet__Major_Only___2[[NPDES ID2]:[ECHO BFR]],18,FALSE)</f>
        <v>-82.833332999999996</v>
      </c>
      <c r="BC1373" t="str">
        <f>IF(ISNUMBER(SEARCH("aerobic",$AW1373)),"aerobic","")</f>
        <v>aerobic</v>
      </c>
      <c r="BD1373" t="str">
        <f>IF(ISNUMBER(SEARCH("anaer",$AW1373)),"anaer","")</f>
        <v/>
      </c>
      <c r="BE1373" t="str">
        <f>IF(ISNUMBER(SEARCH("thickening",$AZ1373)),"thickening","")</f>
        <v>thickening</v>
      </c>
      <c r="BF1373" s="3" t="str">
        <f>IF(ISNUMBER(SEARCH("airDry",$AW1373)),"airDry","")</f>
        <v/>
      </c>
      <c r="BG1373" s="3" t="str">
        <f>IF(ISNUMBER(SEARCH("heatDry",$AY1373)),"heatDry","")</f>
        <v/>
      </c>
      <c r="BH1373" s="3" t="str">
        <f>IF(AND(ISNUMBER(SEARCH("aerobic",$AW1373)),ISNUMBER(SEARCH("anaer",$AW1373))),"Combined Aer and Anaer.","")</f>
        <v/>
      </c>
    </row>
    <row r="1374" spans="1:60" x14ac:dyDescent="0.3">
      <c r="A1374" s="4">
        <v>1372</v>
      </c>
      <c r="B1374" t="s">
        <v>6514</v>
      </c>
      <c r="C1374">
        <v>153.72</v>
      </c>
      <c r="D1374">
        <v>944.68329245895632</v>
      </c>
      <c r="E1374">
        <v>954.46984662893806</v>
      </c>
      <c r="F1374">
        <v>683.75758515278505</v>
      </c>
      <c r="G1374">
        <v>1218.5674037375229</v>
      </c>
      <c r="H1374">
        <v>-77.856055569102907</v>
      </c>
      <c r="I1374">
        <v>-77.818255036630106</v>
      </c>
      <c r="J1374">
        <v>-90.538876490316156</v>
      </c>
      <c r="K1374">
        <v>-65.141810801058469</v>
      </c>
      <c r="L1374">
        <v>80.165749157678277</v>
      </c>
      <c r="M1374">
        <v>79.591442562370247</v>
      </c>
      <c r="N1374">
        <v>77.510364485195396</v>
      </c>
      <c r="O1374">
        <v>84.541009430198329</v>
      </c>
      <c r="P1374">
        <v>3.658984552142674</v>
      </c>
      <c r="Q1374">
        <v>3.6430824157512451</v>
      </c>
      <c r="R1374">
        <v>3.1046123903045002</v>
      </c>
      <c r="S1374">
        <v>4.161718167908818</v>
      </c>
      <c r="T1374">
        <v>430.82614023655537</v>
      </c>
      <c r="U1374">
        <v>430.82547251841538</v>
      </c>
      <c r="V1374">
        <v>430.53958184354951</v>
      </c>
      <c r="W1374">
        <v>431.10994824594019</v>
      </c>
      <c r="X1374">
        <v>37204.487368685353</v>
      </c>
      <c r="Y1374">
        <v>37427.15118535138</v>
      </c>
      <c r="Z1374">
        <v>35273.876141373818</v>
      </c>
      <c r="AA1374">
        <v>38448.963586767728</v>
      </c>
      <c r="AB1374">
        <v>10497.99257344692</v>
      </c>
      <c r="AC1374">
        <v>10177.138504780271</v>
      </c>
      <c r="AD1374">
        <v>8092.0127530710888</v>
      </c>
      <c r="AE1374">
        <v>14386.78985273933</v>
      </c>
      <c r="AF1374">
        <v>51.109184991731233</v>
      </c>
      <c r="AG1374">
        <v>50.742873202265329</v>
      </c>
      <c r="AH1374">
        <v>49.41716546580485</v>
      </c>
      <c r="AI1374">
        <v>53.897157849069778</v>
      </c>
      <c r="AJ1374">
        <v>0.40112543720694122</v>
      </c>
      <c r="AK1374">
        <v>0.40112535343692263</v>
      </c>
      <c r="AL1374">
        <v>0.40111363336127648</v>
      </c>
      <c r="AM1374">
        <v>0.40113729034818879</v>
      </c>
      <c r="AN1374">
        <v>0.99403536832960682</v>
      </c>
      <c r="AO1374">
        <v>0.99403536832960659</v>
      </c>
      <c r="AP1374">
        <v>0.99403536832960659</v>
      </c>
      <c r="AQ1374">
        <v>0.99403536832960659</v>
      </c>
      <c r="AR1374">
        <v>8.7946312319843507</v>
      </c>
      <c r="AS1374">
        <v>8.7946312319843489</v>
      </c>
      <c r="AT1374">
        <v>8.7946312319843489</v>
      </c>
      <c r="AU1374">
        <v>8.7946312319843489</v>
      </c>
      <c r="AV1374" t="str">
        <f>VLOOKUP(Sheet1[[#This Row],[NPDES ID2]],Combined_Sheet__Major_Only___2[[NPDES ID2]:[ECHO BFR]],3,FALSE)</f>
        <v>TX</v>
      </c>
      <c r="AW1374" t="s">
        <v>87</v>
      </c>
      <c r="AX1374" t="str">
        <f>VLOOKUP(Sheet1[[#This Row],[NPDES ID2]],Combined_Sheet__Major_Only___2[[NPDES ID2]:[ECHO BFR]],27,FALSE)</f>
        <v>-</v>
      </c>
      <c r="AY1374" t="str">
        <f>VLOOKUP(Sheet1[[#This Row],[NPDES ID2]],Combined_Sheet__Major_Only___2[[NPDES ID2]:[ECHO BFR]],28,FALSE)</f>
        <v>-</v>
      </c>
      <c r="AZ1374" t="str">
        <f>VLOOKUP(Sheet1[[#This Row],[NPDES ID2]],Combined_Sheet__Major_Only___2[[NPDES ID2]:[ECHO BFR]],29,FALSE)</f>
        <v>-</v>
      </c>
      <c r="BA1374">
        <f>VLOOKUP(Sheet1[[#This Row],[NPDES ID2]],Combined_Sheet__Major_Only___2[[NPDES ID2]:[ECHO BFR]],17,FALSE)</f>
        <v>29.799199999999999</v>
      </c>
      <c r="BB1374">
        <f>VLOOKUP(Sheet1[[#This Row],[NPDES ID2]],Combined_Sheet__Major_Only___2[[NPDES ID2]:[ECHO BFR]],18,FALSE)</f>
        <v>-95.769420999999994</v>
      </c>
      <c r="BC1374" t="str">
        <f>IF(ISNUMBER(SEARCH("aerobic",$AW1374)),"aerobic","")</f>
        <v/>
      </c>
      <c r="BD1374" t="str">
        <f>IF(ISNUMBER(SEARCH("anaer",$AW1374)),"anaer","")</f>
        <v/>
      </c>
      <c r="BE1374" t="str">
        <f>IF(ISNUMBER(SEARCH("thickening",$AZ1374)),"thickening","")</f>
        <v/>
      </c>
      <c r="BF1374" s="2" t="str">
        <f>IF(ISNUMBER(SEARCH("airDry",$AW1374)),"airDry","")</f>
        <v/>
      </c>
      <c r="BG1374" s="2" t="str">
        <f>IF(ISNUMBER(SEARCH("heatDry",$AY1374)),"heatDry","")</f>
        <v/>
      </c>
      <c r="BH1374" s="2" t="str">
        <f>IF(AND(ISNUMBER(SEARCH("aerobic",$AW1374)),ISNUMBER(SEARCH("anaer",$AW1374))),"Combined Aer and Anaer.","")</f>
        <v/>
      </c>
    </row>
    <row r="1375" spans="1:60" x14ac:dyDescent="0.3">
      <c r="A1375" s="4">
        <v>1373</v>
      </c>
      <c r="B1375" t="s">
        <v>6518</v>
      </c>
      <c r="C1375">
        <v>152.1</v>
      </c>
      <c r="D1375">
        <v>807.01188912342957</v>
      </c>
      <c r="E1375">
        <v>811.02732032533322</v>
      </c>
      <c r="F1375">
        <v>583.97234695515681</v>
      </c>
      <c r="G1375">
        <v>1031.792855010825</v>
      </c>
      <c r="H1375">
        <v>-77.234437388717396</v>
      </c>
      <c r="I1375">
        <v>-78.318977238566447</v>
      </c>
      <c r="J1375">
        <v>-90.997712358042421</v>
      </c>
      <c r="K1375">
        <v>-62.320107150473341</v>
      </c>
      <c r="L1375">
        <v>93.653061268244699</v>
      </c>
      <c r="M1375">
        <v>93.191462799221284</v>
      </c>
      <c r="N1375">
        <v>91.519290755062926</v>
      </c>
      <c r="O1375">
        <v>97.168725292488716</v>
      </c>
      <c r="P1375">
        <v>3.5962810205525408</v>
      </c>
      <c r="Q1375">
        <v>3.6262547559273699</v>
      </c>
      <c r="R1375">
        <v>2.9542681990172559</v>
      </c>
      <c r="S1375">
        <v>4.1287183958174518</v>
      </c>
      <c r="T1375">
        <v>55.526183131097731</v>
      </c>
      <c r="U1375">
        <v>55.526094601673357</v>
      </c>
      <c r="V1375">
        <v>55.488189780220303</v>
      </c>
      <c r="W1375">
        <v>55.563811822301901</v>
      </c>
      <c r="X1375">
        <v>4059.5591516982372</v>
      </c>
      <c r="Y1375">
        <v>4076.3624844156352</v>
      </c>
      <c r="Z1375">
        <v>3913.7819544488279</v>
      </c>
      <c r="AA1375">
        <v>4152.643463746017</v>
      </c>
      <c r="AB1375">
        <v>706.19607746033785</v>
      </c>
      <c r="AC1375">
        <v>700.69385980737479</v>
      </c>
      <c r="AD1375">
        <v>601.44669046716433</v>
      </c>
      <c r="AE1375">
        <v>839.2291060970482</v>
      </c>
      <c r="AF1375">
        <v>60.342326504299002</v>
      </c>
      <c r="AG1375">
        <v>60.044866548060227</v>
      </c>
      <c r="AH1375">
        <v>58.967741037064393</v>
      </c>
      <c r="AI1375">
        <v>62.607156137957332</v>
      </c>
      <c r="AJ1375">
        <v>0.51359490824044263</v>
      </c>
      <c r="AK1375">
        <v>0.51359488435930123</v>
      </c>
      <c r="AL1375">
        <v>0.51359153857240913</v>
      </c>
      <c r="AM1375">
        <v>0.51359829189115414</v>
      </c>
      <c r="AN1375">
        <v>0.95625031381909098</v>
      </c>
      <c r="AO1375">
        <v>0.95625031381909076</v>
      </c>
      <c r="AP1375">
        <v>0.95625031381909076</v>
      </c>
      <c r="AQ1375">
        <v>0.95625031381909076</v>
      </c>
      <c r="AR1375">
        <v>13.34057109109307</v>
      </c>
      <c r="AS1375">
        <v>13.340571091093061</v>
      </c>
      <c r="AT1375">
        <v>13.340571091093061</v>
      </c>
      <c r="AU1375">
        <v>13.340571091093061</v>
      </c>
      <c r="AV1375" t="str">
        <f>VLOOKUP(Sheet1[[#This Row],[NPDES ID2]],Combined_Sheet__Major_Only___2[[NPDES ID2]:[ECHO BFR]],3,FALSE)</f>
        <v>NY</v>
      </c>
      <c r="AW1375" t="s">
        <v>41</v>
      </c>
      <c r="AX1375" t="str">
        <f>VLOOKUP(Sheet1[[#This Row],[NPDES ID2]],Combined_Sheet__Major_Only___2[[NPDES ID2]:[ECHO BFR]],27,FALSE)</f>
        <v>other</v>
      </c>
      <c r="AY1375" t="str">
        <f>VLOOKUP(Sheet1[[#This Row],[NPDES ID2]],Combined_Sheet__Major_Only___2[[NPDES ID2]:[ECHO BFR]],28,FALSE)</f>
        <v>-</v>
      </c>
      <c r="AZ1375" t="str">
        <f>VLOOKUP(Sheet1[[#This Row],[NPDES ID2]],Combined_Sheet__Major_Only___2[[NPDES ID2]:[ECHO BFR]],29,FALSE)</f>
        <v>thickening</v>
      </c>
      <c r="BA1375">
        <f>VLOOKUP(Sheet1[[#This Row],[NPDES ID2]],Combined_Sheet__Major_Only___2[[NPDES ID2]:[ECHO BFR]],17,FALSE)</f>
        <v>42.762549999999997</v>
      </c>
      <c r="BB1375">
        <f>VLOOKUP(Sheet1[[#This Row],[NPDES ID2]],Combined_Sheet__Major_Only___2[[NPDES ID2]:[ECHO BFR]],18,FALSE)</f>
        <v>-78.632940000000005</v>
      </c>
      <c r="BC1375" t="str">
        <f>IF(ISNUMBER(SEARCH("aerobic",$AW1375)),"aerobic","")</f>
        <v>aerobic</v>
      </c>
      <c r="BD1375" t="str">
        <f>IF(ISNUMBER(SEARCH("anaer",$AW1375)),"anaer","")</f>
        <v/>
      </c>
      <c r="BE1375" t="str">
        <f>IF(ISNUMBER(SEARCH("thickening",$AZ1375)),"thickening","")</f>
        <v>thickening</v>
      </c>
      <c r="BF1375" s="3" t="str">
        <f>IF(ISNUMBER(SEARCH("airDry",$AW1375)),"airDry","")</f>
        <v/>
      </c>
      <c r="BG1375" s="3" t="str">
        <f>IF(ISNUMBER(SEARCH("heatDry",$AY1375)),"heatDry","")</f>
        <v/>
      </c>
      <c r="BH1375" s="3" t="str">
        <f>IF(AND(ISNUMBER(SEARCH("aerobic",$AW1375)),ISNUMBER(SEARCH("anaer",$AW1375))),"Combined Aer and Anaer.","")</f>
        <v/>
      </c>
    </row>
    <row r="1376" spans="1:60" x14ac:dyDescent="0.3">
      <c r="A1376" s="4">
        <v>1374</v>
      </c>
      <c r="B1376" t="s">
        <v>6521</v>
      </c>
      <c r="C1376">
        <v>150.18799999999999</v>
      </c>
      <c r="D1376">
        <v>809.99898134199054</v>
      </c>
      <c r="E1376">
        <v>813.82926469280426</v>
      </c>
      <c r="F1376">
        <v>585.68293385027857</v>
      </c>
      <c r="G1376">
        <v>1035.2764909063401</v>
      </c>
      <c r="H1376">
        <v>-77.199391243051593</v>
      </c>
      <c r="I1376">
        <v>-78.341670180960179</v>
      </c>
      <c r="J1376">
        <v>-91.053778855453544</v>
      </c>
      <c r="K1376">
        <v>-62.204471461064678</v>
      </c>
      <c r="L1376">
        <v>93.133273861096711</v>
      </c>
      <c r="M1376">
        <v>92.682384652137245</v>
      </c>
      <c r="N1376">
        <v>91.049008443343439</v>
      </c>
      <c r="O1376">
        <v>96.567371565397281</v>
      </c>
      <c r="P1376">
        <v>3.5498780373277321</v>
      </c>
      <c r="Q1376">
        <v>3.5818742494525591</v>
      </c>
      <c r="R1376">
        <v>2.9124960874350321</v>
      </c>
      <c r="S1376">
        <v>4.0736231147334472</v>
      </c>
      <c r="T1376">
        <v>58.59597811232684</v>
      </c>
      <c r="U1376">
        <v>58.595884845383651</v>
      </c>
      <c r="V1376">
        <v>58.555951604492193</v>
      </c>
      <c r="W1376">
        <v>58.63562044627497</v>
      </c>
      <c r="X1376">
        <v>4253.6949588008983</v>
      </c>
      <c r="Y1376">
        <v>4270.9935560855329</v>
      </c>
      <c r="Z1376">
        <v>4103.6305262077931</v>
      </c>
      <c r="AA1376">
        <v>4349.4851574060276</v>
      </c>
      <c r="AB1376">
        <v>694.61922131936387</v>
      </c>
      <c r="AC1376">
        <v>689.98076001278628</v>
      </c>
      <c r="AD1376">
        <v>597.42451923330805</v>
      </c>
      <c r="AE1376">
        <v>816.14193100211992</v>
      </c>
      <c r="AF1376">
        <v>60.771348400782223</v>
      </c>
      <c r="AG1376">
        <v>60.477090536759498</v>
      </c>
      <c r="AH1376">
        <v>59.411561710035429</v>
      </c>
      <c r="AI1376">
        <v>63.011795181175117</v>
      </c>
      <c r="AJ1376">
        <v>0.51883121742138283</v>
      </c>
      <c r="AK1376">
        <v>0.51883119367064645</v>
      </c>
      <c r="AL1376">
        <v>0.51882786613319742</v>
      </c>
      <c r="AM1376">
        <v>0.5188345826155808</v>
      </c>
      <c r="AN1376">
        <v>0.95840558678662191</v>
      </c>
      <c r="AO1376">
        <v>0.95840558678662158</v>
      </c>
      <c r="AP1376">
        <v>0.95840558678662158</v>
      </c>
      <c r="AQ1376">
        <v>0.95840558678662158</v>
      </c>
      <c r="AR1376">
        <v>13.94686473096175</v>
      </c>
      <c r="AS1376">
        <v>13.94686473096175</v>
      </c>
      <c r="AT1376">
        <v>13.94686473096175</v>
      </c>
      <c r="AU1376">
        <v>13.94686473096175</v>
      </c>
      <c r="AV1376" t="str">
        <f>VLOOKUP(Sheet1[[#This Row],[NPDES ID2]],Combined_Sheet__Major_Only___2[[NPDES ID2]:[ECHO BFR]],3,FALSE)</f>
        <v>TX</v>
      </c>
      <c r="AW1376" t="s">
        <v>41</v>
      </c>
      <c r="AX1376" t="str">
        <f>VLOOKUP(Sheet1[[#This Row],[NPDES ID2]],Combined_Sheet__Major_Only___2[[NPDES ID2]:[ECHO BFR]],27,FALSE)</f>
        <v>-</v>
      </c>
      <c r="AY1376" t="str">
        <f>VLOOKUP(Sheet1[[#This Row],[NPDES ID2]],Combined_Sheet__Major_Only___2[[NPDES ID2]:[ECHO BFR]],28,FALSE)</f>
        <v>-</v>
      </c>
      <c r="AZ1376" t="str">
        <f>VLOOKUP(Sheet1[[#This Row],[NPDES ID2]],Combined_Sheet__Major_Only___2[[NPDES ID2]:[ECHO BFR]],29,FALSE)</f>
        <v>thickening</v>
      </c>
      <c r="BA1376">
        <f>VLOOKUP(Sheet1[[#This Row],[NPDES ID2]],Combined_Sheet__Major_Only___2[[NPDES ID2]:[ECHO BFR]],17,FALSE)</f>
        <v>30.082194000000001</v>
      </c>
      <c r="BB1376">
        <f>VLOOKUP(Sheet1[[#This Row],[NPDES ID2]],Combined_Sheet__Major_Only___2[[NPDES ID2]:[ECHO BFR]],18,FALSE)</f>
        <v>-97.796666999999999</v>
      </c>
      <c r="BC1376" t="str">
        <f>IF(ISNUMBER(SEARCH("aerobic",$AW1376)),"aerobic","")</f>
        <v>aerobic</v>
      </c>
      <c r="BD1376" t="str">
        <f>IF(ISNUMBER(SEARCH("anaer",$AW1376)),"anaer","")</f>
        <v/>
      </c>
      <c r="BE1376" t="str">
        <f>IF(ISNUMBER(SEARCH("thickening",$AZ1376)),"thickening","")</f>
        <v>thickening</v>
      </c>
      <c r="BF1376" s="2" t="str">
        <f>IF(ISNUMBER(SEARCH("airDry",$AW1376)),"airDry","")</f>
        <v/>
      </c>
      <c r="BG1376" s="2" t="str">
        <f>IF(ISNUMBER(SEARCH("heatDry",$AY1376)),"heatDry","")</f>
        <v/>
      </c>
      <c r="BH1376" s="2" t="str">
        <f>IF(AND(ISNUMBER(SEARCH("aerobic",$AW1376)),ISNUMBER(SEARCH("anaer",$AW1376))),"Combined Aer and Anaer.","")</f>
        <v/>
      </c>
    </row>
    <row r="1377" spans="1:60" x14ac:dyDescent="0.3">
      <c r="A1377" s="4">
        <v>1375</v>
      </c>
      <c r="B1377" t="s">
        <v>6525</v>
      </c>
      <c r="C1377">
        <v>150</v>
      </c>
      <c r="D1377">
        <v>1012.180276241276</v>
      </c>
      <c r="E1377">
        <v>1022.211481295631</v>
      </c>
      <c r="F1377">
        <v>731.37580547758205</v>
      </c>
      <c r="G1377">
        <v>1309.400990945559</v>
      </c>
      <c r="H1377">
        <v>-78.105118594971273</v>
      </c>
      <c r="I1377">
        <v>-77.713783359524655</v>
      </c>
      <c r="J1377">
        <v>-90.325643340865</v>
      </c>
      <c r="K1377">
        <v>-66.309525036829214</v>
      </c>
      <c r="L1377">
        <v>74.562976260072844</v>
      </c>
      <c r="M1377">
        <v>73.975285425923914</v>
      </c>
      <c r="N1377">
        <v>71.846267290472298</v>
      </c>
      <c r="O1377">
        <v>79.039126879354811</v>
      </c>
      <c r="P1377">
        <v>3.575962108884402</v>
      </c>
      <c r="Q1377">
        <v>3.5660629942076589</v>
      </c>
      <c r="R1377">
        <v>3.0710053170608802</v>
      </c>
      <c r="S1377">
        <v>4.0502407146899371</v>
      </c>
      <c r="T1377">
        <v>113.1279479186348</v>
      </c>
      <c r="U1377">
        <v>113.1277704942038</v>
      </c>
      <c r="V1377">
        <v>113.0518043233461</v>
      </c>
      <c r="W1377">
        <v>113.2033606887148</v>
      </c>
      <c r="X1377">
        <v>10250.861423925189</v>
      </c>
      <c r="Y1377">
        <v>10317.93936970972</v>
      </c>
      <c r="Z1377">
        <v>9667.4185382571468</v>
      </c>
      <c r="AA1377">
        <v>10628.42587188833</v>
      </c>
      <c r="AB1377">
        <v>2436.434599025979</v>
      </c>
      <c r="AC1377">
        <v>2378.056499591421</v>
      </c>
      <c r="AD1377">
        <v>1950.8429066535721</v>
      </c>
      <c r="AE1377">
        <v>3181.326515117581</v>
      </c>
      <c r="AF1377">
        <v>48.7150812156573</v>
      </c>
      <c r="AG1377">
        <v>48.331059370014962</v>
      </c>
      <c r="AH1377">
        <v>46.940463782712868</v>
      </c>
      <c r="AI1377">
        <v>51.639017727903109</v>
      </c>
      <c r="AJ1377">
        <v>0.37204571282797549</v>
      </c>
      <c r="AK1377">
        <v>0.37204568383501341</v>
      </c>
      <c r="AL1377">
        <v>0.3720416229643278</v>
      </c>
      <c r="AM1377">
        <v>0.37204981968393741</v>
      </c>
      <c r="AN1377">
        <v>0.97781776942755483</v>
      </c>
      <c r="AO1377">
        <v>0.97781776942755472</v>
      </c>
      <c r="AP1377">
        <v>0.97781776942755472</v>
      </c>
      <c r="AQ1377">
        <v>0.97781776942755472</v>
      </c>
      <c r="AR1377">
        <v>9.0957718097384923</v>
      </c>
      <c r="AS1377">
        <v>9.0957718097384905</v>
      </c>
      <c r="AT1377">
        <v>9.0957718097384905</v>
      </c>
      <c r="AU1377">
        <v>9.0957718097384905</v>
      </c>
      <c r="AV1377" t="str">
        <f>VLOOKUP(Sheet1[[#This Row],[NPDES ID2]],Combined_Sheet__Major_Only___2[[NPDES ID2]:[ECHO BFR]],3,FALSE)</f>
        <v>NC</v>
      </c>
      <c r="AW1377" t="s">
        <v>87</v>
      </c>
      <c r="AX1377" t="str">
        <f>VLOOKUP(Sheet1[[#This Row],[NPDES ID2]],Combined_Sheet__Major_Only___2[[NPDES ID2]:[ECHO BFR]],27,FALSE)</f>
        <v>-</v>
      </c>
      <c r="AY1377" t="str">
        <f>VLOOKUP(Sheet1[[#This Row],[NPDES ID2]],Combined_Sheet__Major_Only___2[[NPDES ID2]:[ECHO BFR]],28,FALSE)</f>
        <v>-</v>
      </c>
      <c r="AZ1377" t="str">
        <f>VLOOKUP(Sheet1[[#This Row],[NPDES ID2]],Combined_Sheet__Major_Only___2[[NPDES ID2]:[ECHO BFR]],29,FALSE)</f>
        <v>thickening</v>
      </c>
      <c r="BA1377">
        <f>VLOOKUP(Sheet1[[#This Row],[NPDES ID2]],Combined_Sheet__Major_Only___2[[NPDES ID2]:[ECHO BFR]],17,FALSE)</f>
        <v>35.517809999999997</v>
      </c>
      <c r="BB1377">
        <f>VLOOKUP(Sheet1[[#This Row],[NPDES ID2]],Combined_Sheet__Major_Only___2[[NPDES ID2]:[ECHO BFR]],18,FALSE)</f>
        <v>-83.094809999999995</v>
      </c>
      <c r="BC1377" t="str">
        <f>IF(ISNUMBER(SEARCH("aerobic",$AW1377)),"aerobic","")</f>
        <v/>
      </c>
      <c r="BD1377" t="str">
        <f>IF(ISNUMBER(SEARCH("anaer",$AW1377)),"anaer","")</f>
        <v/>
      </c>
      <c r="BE1377" t="str">
        <f>IF(ISNUMBER(SEARCH("thickening",$AZ1377)),"thickening","")</f>
        <v>thickening</v>
      </c>
      <c r="BF1377" s="3" t="str">
        <f>IF(ISNUMBER(SEARCH("airDry",$AW1377)),"airDry","")</f>
        <v/>
      </c>
      <c r="BG1377" s="3" t="str">
        <f>IF(ISNUMBER(SEARCH("heatDry",$AY1377)),"heatDry","")</f>
        <v/>
      </c>
      <c r="BH1377" s="3" t="str">
        <f>IF(AND(ISNUMBER(SEARCH("aerobic",$AW1377)),ISNUMBER(SEARCH("anaer",$AW1377))),"Combined Aer and Anaer.","")</f>
        <v/>
      </c>
    </row>
    <row r="1378" spans="1:60" x14ac:dyDescent="0.3">
      <c r="A1378" s="4">
        <v>1376</v>
      </c>
      <c r="B1378" t="s">
        <v>6530</v>
      </c>
      <c r="C1378">
        <v>150</v>
      </c>
      <c r="D1378">
        <v>1031.0885858022541</v>
      </c>
      <c r="E1378">
        <v>1040.5484286491651</v>
      </c>
      <c r="F1378">
        <v>744.986093288338</v>
      </c>
      <c r="G1378">
        <v>1335.3610421504809</v>
      </c>
      <c r="H1378">
        <v>-78.191924355130382</v>
      </c>
      <c r="I1378">
        <v>-77.648509039397709</v>
      </c>
      <c r="J1378">
        <v>-90.239068052331504</v>
      </c>
      <c r="K1378">
        <v>-66.751038968139184</v>
      </c>
      <c r="L1378">
        <v>73.200942495347093</v>
      </c>
      <c r="M1378">
        <v>72.603119446626934</v>
      </c>
      <c r="N1378">
        <v>70.437573258599826</v>
      </c>
      <c r="O1378">
        <v>77.75392336647721</v>
      </c>
      <c r="P1378">
        <v>3.5779086277210181</v>
      </c>
      <c r="Q1378">
        <v>3.5636431316849468</v>
      </c>
      <c r="R1378">
        <v>3.0865920314129389</v>
      </c>
      <c r="S1378">
        <v>4.0596808412330194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47.824877095804098</v>
      </c>
      <c r="AG1378">
        <v>47.434271661274487</v>
      </c>
      <c r="AH1378">
        <v>46.019604870237792</v>
      </c>
      <c r="AI1378">
        <v>50.799282664270223</v>
      </c>
      <c r="AJ1378">
        <v>0.36124352664664328</v>
      </c>
      <c r="AK1378">
        <v>0.36124351423175871</v>
      </c>
      <c r="AL1378">
        <v>0.36124177470577629</v>
      </c>
      <c r="AM1378">
        <v>0.36124528585381882</v>
      </c>
      <c r="AN1378">
        <v>0.1697620204813291</v>
      </c>
      <c r="AO1378">
        <v>0.1697620204813291</v>
      </c>
      <c r="AP1378">
        <v>0.1697620204813291</v>
      </c>
      <c r="AQ1378">
        <v>0.1697620204813291</v>
      </c>
      <c r="AR1378">
        <v>8.5620819545517843</v>
      </c>
      <c r="AS1378">
        <v>8.5620819545517843</v>
      </c>
      <c r="AT1378">
        <v>8.5620819545517843</v>
      </c>
      <c r="AU1378">
        <v>8.5620819545517843</v>
      </c>
      <c r="AV1378" t="str">
        <f>VLOOKUP(Sheet1[[#This Row],[NPDES ID2]],Combined_Sheet__Major_Only___2[[NPDES ID2]:[ECHO BFR]],3,FALSE)</f>
        <v>MN</v>
      </c>
      <c r="AW1378" t="s">
        <v>54</v>
      </c>
      <c r="AX1378" t="str">
        <f>VLOOKUP(Sheet1[[#This Row],[NPDES ID2]],Combined_Sheet__Major_Only___2[[NPDES ID2]:[ECHO BFR]],27,FALSE)</f>
        <v>tempSludgeStore</v>
      </c>
      <c r="AY1378" t="str">
        <f>VLOOKUP(Sheet1[[#This Row],[NPDES ID2]],Combined_Sheet__Major_Only___2[[NPDES ID2]:[ECHO BFR]],28,FALSE)</f>
        <v>heatDry</v>
      </c>
      <c r="AZ1378" t="str">
        <f>VLOOKUP(Sheet1[[#This Row],[NPDES ID2]],Combined_Sheet__Major_Only___2[[NPDES ID2]:[ECHO BFR]],29,FALSE)</f>
        <v>thickening</v>
      </c>
      <c r="BA1378">
        <f>VLOOKUP(Sheet1[[#This Row],[NPDES ID2]],Combined_Sheet__Major_Only___2[[NPDES ID2]:[ECHO BFR]],17,FALSE)</f>
        <v>44.559699999999999</v>
      </c>
      <c r="BB1378">
        <f>VLOOKUP(Sheet1[[#This Row],[NPDES ID2]],Combined_Sheet__Major_Only___2[[NPDES ID2]:[ECHO BFR]],18,FALSE)</f>
        <v>-93.566995000000006</v>
      </c>
      <c r="BC1378" t="str">
        <f>IF(ISNUMBER(SEARCH("aerobic",$AW1378)),"aerobic","")</f>
        <v/>
      </c>
      <c r="BD1378" t="str">
        <f>IF(ISNUMBER(SEARCH("anaer",$AW1378)),"anaer","")</f>
        <v/>
      </c>
      <c r="BE1378" t="str">
        <f>IF(ISNUMBER(SEARCH("thickening",$AZ1378)),"thickening","")</f>
        <v>thickening</v>
      </c>
      <c r="BF1378" s="2" t="str">
        <f>IF(ISNUMBER(SEARCH("airDry",$AW1378)),"airDry","")</f>
        <v/>
      </c>
      <c r="BG1378" s="2" t="str">
        <f>IF(ISNUMBER(SEARCH("heatDry",$AY1378)),"heatDry","")</f>
        <v>heatDry</v>
      </c>
      <c r="BH1378" s="2" t="str">
        <f>IF(AND(ISNUMBER(SEARCH("aerobic",$AW1378)),ISNUMBER(SEARCH("anaer",$AW1378))),"Combined Aer and Anaer.","")</f>
        <v/>
      </c>
    </row>
    <row r="1379" spans="1:60" x14ac:dyDescent="0.3">
      <c r="A1379" s="4">
        <v>1377</v>
      </c>
      <c r="B1379" t="s">
        <v>6534</v>
      </c>
      <c r="C1379">
        <v>149.88999999999999</v>
      </c>
      <c r="D1379">
        <v>773.58194839207863</v>
      </c>
      <c r="E1379">
        <v>776.16480401592867</v>
      </c>
      <c r="F1379">
        <v>559.32859599162418</v>
      </c>
      <c r="G1379">
        <v>986.47828304279756</v>
      </c>
      <c r="H1379">
        <v>-76.94802065494828</v>
      </c>
      <c r="I1379">
        <v>-78.163570349811266</v>
      </c>
      <c r="J1379">
        <v>-91.23134704310624</v>
      </c>
      <c r="K1379">
        <v>-61.155234914141587</v>
      </c>
      <c r="L1379">
        <v>97.480969576255163</v>
      </c>
      <c r="M1379">
        <v>97.064824028397979</v>
      </c>
      <c r="N1379">
        <v>95.557282893177316</v>
      </c>
      <c r="O1379">
        <v>100.6504998729074</v>
      </c>
      <c r="P1379">
        <v>3.5344399012699599</v>
      </c>
      <c r="Q1379">
        <v>3.573690465682489</v>
      </c>
      <c r="R1379">
        <v>2.8756326759140172</v>
      </c>
      <c r="S1379">
        <v>4.0433468510797628</v>
      </c>
      <c r="T1379">
        <v>61.173500369579443</v>
      </c>
      <c r="U1379">
        <v>61.173403124826578</v>
      </c>
      <c r="V1379">
        <v>61.131766742102677</v>
      </c>
      <c r="W1379">
        <v>61.214833438258218</v>
      </c>
      <c r="X1379">
        <v>4233.9900879468742</v>
      </c>
      <c r="Y1379">
        <v>4249.1655562706774</v>
      </c>
      <c r="Z1379">
        <v>4102.1856408508911</v>
      </c>
      <c r="AA1379">
        <v>4317.9799368946224</v>
      </c>
      <c r="AB1379">
        <v>846.3071856364279</v>
      </c>
      <c r="AC1379">
        <v>836.78744704213477</v>
      </c>
      <c r="AD1379">
        <v>704.95249797095278</v>
      </c>
      <c r="AE1379">
        <v>1030.412670999468</v>
      </c>
      <c r="AF1379">
        <v>63.734799167902302</v>
      </c>
      <c r="AG1379">
        <v>63.462667142125731</v>
      </c>
      <c r="AH1379">
        <v>62.47732570032619</v>
      </c>
      <c r="AI1379">
        <v>65.806681578968664</v>
      </c>
      <c r="AJ1379">
        <v>0.55502207155663863</v>
      </c>
      <c r="AK1379">
        <v>0.55502204450776949</v>
      </c>
      <c r="AL1379">
        <v>0.55501825498946966</v>
      </c>
      <c r="AM1379">
        <v>0.55502590396232954</v>
      </c>
      <c r="AN1379">
        <v>0.96005774988916759</v>
      </c>
      <c r="AO1379">
        <v>0.96005774988916748</v>
      </c>
      <c r="AP1379">
        <v>0.96005774988916748</v>
      </c>
      <c r="AQ1379">
        <v>0.96005774988916748</v>
      </c>
      <c r="AR1379">
        <v>13.027708725800791</v>
      </c>
      <c r="AS1379">
        <v>13.027708725800791</v>
      </c>
      <c r="AT1379">
        <v>13.027708725800791</v>
      </c>
      <c r="AU1379">
        <v>13.027708725800791</v>
      </c>
      <c r="AV1379" t="str">
        <f>VLOOKUP(Sheet1[[#This Row],[NPDES ID2]],Combined_Sheet__Major_Only___2[[NPDES ID2]:[ECHO BFR]],3,FALSE)</f>
        <v>PA</v>
      </c>
      <c r="AW1379" t="s">
        <v>41</v>
      </c>
      <c r="AX1379" t="str">
        <f>VLOOKUP(Sheet1[[#This Row],[NPDES ID2]],Combined_Sheet__Major_Only___2[[NPDES ID2]:[ECHO BFR]],27,FALSE)</f>
        <v>-</v>
      </c>
      <c r="AY1379" t="str">
        <f>VLOOKUP(Sheet1[[#This Row],[NPDES ID2]],Combined_Sheet__Major_Only___2[[NPDES ID2]:[ECHO BFR]],28,FALSE)</f>
        <v>-</v>
      </c>
      <c r="AZ1379" t="str">
        <f>VLOOKUP(Sheet1[[#This Row],[NPDES ID2]],Combined_Sheet__Major_Only___2[[NPDES ID2]:[ECHO BFR]],29,FALSE)</f>
        <v>thickening, preliminaryOps</v>
      </c>
      <c r="BA1379">
        <f>VLOOKUP(Sheet1[[#This Row],[NPDES ID2]],Combined_Sheet__Major_Only___2[[NPDES ID2]:[ECHO BFR]],17,FALSE)</f>
        <v>40.321179999999998</v>
      </c>
      <c r="BB1379">
        <f>VLOOKUP(Sheet1[[#This Row],[NPDES ID2]],Combined_Sheet__Major_Only___2[[NPDES ID2]:[ECHO BFR]],18,FALSE)</f>
        <v>-75.339020000000005</v>
      </c>
      <c r="BC1379" t="str">
        <f>IF(ISNUMBER(SEARCH("aerobic",$AW1379)),"aerobic","")</f>
        <v>aerobic</v>
      </c>
      <c r="BD1379" t="str">
        <f>IF(ISNUMBER(SEARCH("anaer",$AW1379)),"anaer","")</f>
        <v/>
      </c>
      <c r="BE1379" t="str">
        <f>IF(ISNUMBER(SEARCH("thickening",$AZ1379)),"thickening","")</f>
        <v>thickening</v>
      </c>
      <c r="BF1379" s="3" t="str">
        <f>IF(ISNUMBER(SEARCH("airDry",$AW1379)),"airDry","")</f>
        <v/>
      </c>
      <c r="BG1379" s="3" t="str">
        <f>IF(ISNUMBER(SEARCH("heatDry",$AY1379)),"heatDry","")</f>
        <v/>
      </c>
      <c r="BH1379" s="3" t="str">
        <f>IF(AND(ISNUMBER(SEARCH("aerobic",$AW1379)),ISNUMBER(SEARCH("anaer",$AW1379))),"Combined Aer and Anaer.","")</f>
        <v/>
      </c>
    </row>
    <row r="1380" spans="1:60" x14ac:dyDescent="0.3">
      <c r="A1380" s="4">
        <v>1378</v>
      </c>
      <c r="B1380" t="s">
        <v>6539</v>
      </c>
      <c r="C1380">
        <v>149.32</v>
      </c>
      <c r="D1380">
        <v>825.59300743673987</v>
      </c>
      <c r="E1380">
        <v>829.83137204094635</v>
      </c>
      <c r="F1380">
        <v>596.72947855137988</v>
      </c>
      <c r="G1380">
        <v>1055.9541596246611</v>
      </c>
      <c r="H1380">
        <v>-77.256134077519476</v>
      </c>
      <c r="I1380">
        <v>-78.32392506376172</v>
      </c>
      <c r="J1380">
        <v>-90.916722973971247</v>
      </c>
      <c r="K1380">
        <v>-62.416401350976777</v>
      </c>
      <c r="L1380">
        <v>91.299726154630264</v>
      </c>
      <c r="M1380">
        <v>90.841790089277694</v>
      </c>
      <c r="N1380">
        <v>89.18279875143628</v>
      </c>
      <c r="O1380">
        <v>94.787662487683733</v>
      </c>
      <c r="P1380">
        <v>3.5316981198516348</v>
      </c>
      <c r="Q1380">
        <v>3.558775904143904</v>
      </c>
      <c r="R1380">
        <v>2.9048236099141191</v>
      </c>
      <c r="S1380">
        <v>4.0565261476492314</v>
      </c>
      <c r="T1380">
        <v>118.2607585971177</v>
      </c>
      <c r="U1380">
        <v>118.26057325138019</v>
      </c>
      <c r="V1380">
        <v>118.18121548824431</v>
      </c>
      <c r="W1380">
        <v>118.33953825229661</v>
      </c>
      <c r="X1380">
        <v>8707.0032000822466</v>
      </c>
      <c r="Y1380">
        <v>8743.7225477899137</v>
      </c>
      <c r="Z1380">
        <v>8388.7664857500822</v>
      </c>
      <c r="AA1380">
        <v>8910.2183290205685</v>
      </c>
      <c r="AB1380">
        <v>1378.901630779158</v>
      </c>
      <c r="AC1380">
        <v>1370.484316668186</v>
      </c>
      <c r="AD1380">
        <v>1190.999745406607</v>
      </c>
      <c r="AE1380">
        <v>1614.316831927059</v>
      </c>
      <c r="AF1380">
        <v>59.921450233052447</v>
      </c>
      <c r="AG1380">
        <v>59.62083516099004</v>
      </c>
      <c r="AH1380">
        <v>58.53243053372087</v>
      </c>
      <c r="AI1380">
        <v>62.21008708170254</v>
      </c>
      <c r="AJ1380">
        <v>0.5084588101219808</v>
      </c>
      <c r="AK1380">
        <v>0.50845877516729643</v>
      </c>
      <c r="AL1380">
        <v>0.5084538788898415</v>
      </c>
      <c r="AM1380">
        <v>0.50846376183465836</v>
      </c>
      <c r="AN1380">
        <v>0.9787511913831497</v>
      </c>
      <c r="AO1380">
        <v>0.97875119138314925</v>
      </c>
      <c r="AP1380">
        <v>0.97875119138314925</v>
      </c>
      <c r="AQ1380">
        <v>0.97875119138314925</v>
      </c>
      <c r="AR1380">
        <v>14.00815280296214</v>
      </c>
      <c r="AS1380">
        <v>14.00815280296214</v>
      </c>
      <c r="AT1380">
        <v>14.00815280296214</v>
      </c>
      <c r="AU1380">
        <v>14.00815280296214</v>
      </c>
      <c r="AV1380" t="str">
        <f>VLOOKUP(Sheet1[[#This Row],[NPDES ID2]],Combined_Sheet__Major_Only___2[[NPDES ID2]:[ECHO BFR]],3,FALSE)</f>
        <v>NC</v>
      </c>
      <c r="AW1380" t="s">
        <v>41</v>
      </c>
      <c r="AX1380" t="str">
        <f>VLOOKUP(Sheet1[[#This Row],[NPDES ID2]],Combined_Sheet__Major_Only___2[[NPDES ID2]:[ECHO BFR]],27,FALSE)</f>
        <v>-</v>
      </c>
      <c r="AY1380" t="str">
        <f>VLOOKUP(Sheet1[[#This Row],[NPDES ID2]],Combined_Sheet__Major_Only___2[[NPDES ID2]:[ECHO BFR]],28,FALSE)</f>
        <v>-</v>
      </c>
      <c r="AZ1380" t="str">
        <f>VLOOKUP(Sheet1[[#This Row],[NPDES ID2]],Combined_Sheet__Major_Only___2[[NPDES ID2]:[ECHO BFR]],29,FALSE)</f>
        <v>thickening</v>
      </c>
      <c r="BA1380">
        <f>VLOOKUP(Sheet1[[#This Row],[NPDES ID2]],Combined_Sheet__Major_Only___2[[NPDES ID2]:[ECHO BFR]],17,FALSE)</f>
        <v>34.480350000000001</v>
      </c>
      <c r="BB1380">
        <f>VLOOKUP(Sheet1[[#This Row],[NPDES ID2]],Combined_Sheet__Major_Only___2[[NPDES ID2]:[ECHO BFR]],18,FALSE)</f>
        <v>-77.552859999999995</v>
      </c>
      <c r="BC1380" t="str">
        <f>IF(ISNUMBER(SEARCH("aerobic",$AW1380)),"aerobic","")</f>
        <v>aerobic</v>
      </c>
      <c r="BD1380" t="str">
        <f>IF(ISNUMBER(SEARCH("anaer",$AW1380)),"anaer","")</f>
        <v/>
      </c>
      <c r="BE1380" t="str">
        <f>IF(ISNUMBER(SEARCH("thickening",$AZ1380)),"thickening","")</f>
        <v>thickening</v>
      </c>
      <c r="BF1380" s="2" t="str">
        <f>IF(ISNUMBER(SEARCH("airDry",$AW1380)),"airDry","")</f>
        <v/>
      </c>
      <c r="BG1380" s="2" t="str">
        <f>IF(ISNUMBER(SEARCH("heatDry",$AY1380)),"heatDry","")</f>
        <v/>
      </c>
      <c r="BH1380" s="2" t="str">
        <f>IF(AND(ISNUMBER(SEARCH("aerobic",$AW1380)),ISNUMBER(SEARCH("anaer",$AW1380))),"Combined Aer and Anaer.","")</f>
        <v/>
      </c>
    </row>
    <row r="1381" spans="1:60" x14ac:dyDescent="0.3">
      <c r="A1381" s="4">
        <v>1379</v>
      </c>
      <c r="B1381" t="s">
        <v>6543</v>
      </c>
      <c r="C1381">
        <v>148.87</v>
      </c>
      <c r="D1381">
        <v>808.9427775321584</v>
      </c>
      <c r="E1381">
        <v>812.53696632651122</v>
      </c>
      <c r="F1381">
        <v>584.61173837861963</v>
      </c>
      <c r="G1381">
        <v>1033.499584177981</v>
      </c>
      <c r="H1381">
        <v>-77.082305180459684</v>
      </c>
      <c r="I1381">
        <v>-78.308101649584913</v>
      </c>
      <c r="J1381">
        <v>-90.987133985947793</v>
      </c>
      <c r="K1381">
        <v>-61.961158627967627</v>
      </c>
      <c r="L1381">
        <v>93.133974315217117</v>
      </c>
      <c r="M1381">
        <v>92.693219506957291</v>
      </c>
      <c r="N1381">
        <v>91.096075121635209</v>
      </c>
      <c r="O1381">
        <v>96.491807790764199</v>
      </c>
      <c r="P1381">
        <v>3.5171592544564518</v>
      </c>
      <c r="Q1381">
        <v>3.5513136951286861</v>
      </c>
      <c r="R1381">
        <v>2.8812185991956718</v>
      </c>
      <c r="S1381">
        <v>4.0338697545048214</v>
      </c>
      <c r="T1381">
        <v>359.97477962232108</v>
      </c>
      <c r="U1381">
        <v>359.97422124687569</v>
      </c>
      <c r="V1381">
        <v>359.73514681804102</v>
      </c>
      <c r="W1381">
        <v>360.21211243415269</v>
      </c>
      <c r="X1381">
        <v>25901.949354848959</v>
      </c>
      <c r="Y1381">
        <v>26005.176039905051</v>
      </c>
      <c r="Z1381">
        <v>25007.900366272112</v>
      </c>
      <c r="AA1381">
        <v>26472.188521702668</v>
      </c>
      <c r="AB1381">
        <v>5120.0130011061201</v>
      </c>
      <c r="AC1381">
        <v>5065.0471843806154</v>
      </c>
      <c r="AD1381">
        <v>4269.4575467201767</v>
      </c>
      <c r="AE1381">
        <v>6219.1798201257134</v>
      </c>
      <c r="AF1381">
        <v>61.311011644773231</v>
      </c>
      <c r="AG1381">
        <v>61.020699236513011</v>
      </c>
      <c r="AH1381">
        <v>59.97031603279909</v>
      </c>
      <c r="AI1381">
        <v>63.520148742243357</v>
      </c>
      <c r="AJ1381">
        <v>0.52541906449105158</v>
      </c>
      <c r="AK1381">
        <v>0.5254189772173139</v>
      </c>
      <c r="AL1381">
        <v>0.52540676249906693</v>
      </c>
      <c r="AM1381">
        <v>0.52543141777274538</v>
      </c>
      <c r="AN1381">
        <v>0.99287339078286774</v>
      </c>
      <c r="AO1381">
        <v>0.99287339078286785</v>
      </c>
      <c r="AP1381">
        <v>0.99287339078286785</v>
      </c>
      <c r="AQ1381">
        <v>0.99287339078286785</v>
      </c>
      <c r="AR1381">
        <v>12.608990747258879</v>
      </c>
      <c r="AS1381">
        <v>12.608990747258879</v>
      </c>
      <c r="AT1381">
        <v>12.608990747258879</v>
      </c>
      <c r="AU1381">
        <v>12.608990747258879</v>
      </c>
      <c r="AV1381" t="str">
        <f>VLOOKUP(Sheet1[[#This Row],[NPDES ID2]],Combined_Sheet__Major_Only___2[[NPDES ID2]:[ECHO BFR]],3,FALSE)</f>
        <v>TX</v>
      </c>
      <c r="AW1381" t="s">
        <v>41</v>
      </c>
      <c r="AX1381" t="str">
        <f>VLOOKUP(Sheet1[[#This Row],[NPDES ID2]],Combined_Sheet__Major_Only___2[[NPDES ID2]:[ECHO BFR]],27,FALSE)</f>
        <v>-</v>
      </c>
      <c r="AY1381" t="str">
        <f>VLOOKUP(Sheet1[[#This Row],[NPDES ID2]],Combined_Sheet__Major_Only___2[[NPDES ID2]:[ECHO BFR]],28,FALSE)</f>
        <v>-</v>
      </c>
      <c r="AZ1381" t="str">
        <f>VLOOKUP(Sheet1[[#This Row],[NPDES ID2]],Combined_Sheet__Major_Only___2[[NPDES ID2]:[ECHO BFR]],29,FALSE)</f>
        <v>-</v>
      </c>
      <c r="BA1381">
        <f>VLOOKUP(Sheet1[[#This Row],[NPDES ID2]],Combined_Sheet__Major_Only___2[[NPDES ID2]:[ECHO BFR]],17,FALSE)</f>
        <v>30.001415000000001</v>
      </c>
      <c r="BB1381">
        <f>VLOOKUP(Sheet1[[#This Row],[NPDES ID2]],Combined_Sheet__Major_Only___2[[NPDES ID2]:[ECHO BFR]],18,FALSE)</f>
        <v>-95.572052999999997</v>
      </c>
      <c r="BC1381" t="str">
        <f>IF(ISNUMBER(SEARCH("aerobic",$AW1381)),"aerobic","")</f>
        <v>aerobic</v>
      </c>
      <c r="BD1381" t="str">
        <f>IF(ISNUMBER(SEARCH("anaer",$AW1381)),"anaer","")</f>
        <v/>
      </c>
      <c r="BE1381" t="str">
        <f>IF(ISNUMBER(SEARCH("thickening",$AZ1381)),"thickening","")</f>
        <v/>
      </c>
      <c r="BF1381" s="3" t="str">
        <f>IF(ISNUMBER(SEARCH("airDry",$AW1381)),"airDry","")</f>
        <v/>
      </c>
      <c r="BG1381" s="3" t="str">
        <f>IF(ISNUMBER(SEARCH("heatDry",$AY1381)),"heatDry","")</f>
        <v/>
      </c>
      <c r="BH1381" s="3" t="str">
        <f>IF(AND(ISNUMBER(SEARCH("aerobic",$AW1381)),ISNUMBER(SEARCH("anaer",$AW1381))),"Combined Aer and Anaer.","")</f>
        <v/>
      </c>
    </row>
    <row r="1382" spans="1:60" x14ac:dyDescent="0.3">
      <c r="A1382" s="4">
        <v>1380</v>
      </c>
      <c r="B1382" t="s">
        <v>6546</v>
      </c>
      <c r="C1382">
        <v>148.80000000000001</v>
      </c>
      <c r="D1382">
        <v>1005.491995645099</v>
      </c>
      <c r="E1382">
        <v>1015.991579302085</v>
      </c>
      <c r="F1382">
        <v>726.22068533803429</v>
      </c>
      <c r="G1382">
        <v>1299.7166795609789</v>
      </c>
      <c r="H1382">
        <v>-78.086784963996394</v>
      </c>
      <c r="I1382">
        <v>-77.810933831778939</v>
      </c>
      <c r="J1382">
        <v>-90.451290848448082</v>
      </c>
      <c r="K1382">
        <v>-66.012089223227022</v>
      </c>
      <c r="L1382">
        <v>74.967732784791579</v>
      </c>
      <c r="M1382">
        <v>74.39215032508038</v>
      </c>
      <c r="N1382">
        <v>72.307167048717346</v>
      </c>
      <c r="O1382">
        <v>79.351332824121499</v>
      </c>
      <c r="P1382">
        <v>3.5459300517029169</v>
      </c>
      <c r="Q1382">
        <v>3.5392318201898552</v>
      </c>
      <c r="R1382">
        <v>3.0350531654545381</v>
      </c>
      <c r="S1382">
        <v>4.0169499995089826</v>
      </c>
      <c r="T1382">
        <v>4.1993375697158859</v>
      </c>
      <c r="U1382">
        <v>4.1993282514110399</v>
      </c>
      <c r="V1382">
        <v>4.1953385193645838</v>
      </c>
      <c r="W1382">
        <v>4.2032982372354359</v>
      </c>
      <c r="X1382">
        <v>375.41430332621519</v>
      </c>
      <c r="Y1382">
        <v>377.74133658629302</v>
      </c>
      <c r="Z1382">
        <v>354.67996007636191</v>
      </c>
      <c r="AA1382">
        <v>388.87868821399832</v>
      </c>
      <c r="AB1382">
        <v>81.61406998282024</v>
      </c>
      <c r="AC1382">
        <v>79.990180044202759</v>
      </c>
      <c r="AD1382">
        <v>66.62664674208925</v>
      </c>
      <c r="AE1382">
        <v>104.07609861228821</v>
      </c>
      <c r="AF1382">
        <v>49.374173617223377</v>
      </c>
      <c r="AG1382">
        <v>48.995065932224357</v>
      </c>
      <c r="AH1382">
        <v>47.622050339564922</v>
      </c>
      <c r="AI1382">
        <v>52.261011442810428</v>
      </c>
      <c r="AJ1382">
        <v>0.38004728159425871</v>
      </c>
      <c r="AK1382">
        <v>0.3800472688343034</v>
      </c>
      <c r="AL1382">
        <v>0.38004548094621199</v>
      </c>
      <c r="AM1382">
        <v>0.38004908971039603</v>
      </c>
      <c r="AN1382">
        <v>0.67261031700900942</v>
      </c>
      <c r="AO1382">
        <v>0.67261031700900953</v>
      </c>
      <c r="AP1382">
        <v>0.67261031700900953</v>
      </c>
      <c r="AQ1382">
        <v>0.67261031700900953</v>
      </c>
      <c r="AR1382">
        <v>9.6488888365551837</v>
      </c>
      <c r="AS1382">
        <v>9.6488888365551801</v>
      </c>
      <c r="AT1382">
        <v>9.6488888365551801</v>
      </c>
      <c r="AU1382">
        <v>9.6488888365551801</v>
      </c>
      <c r="AV1382" t="str">
        <f>VLOOKUP(Sheet1[[#This Row],[NPDES ID2]],Combined_Sheet__Major_Only___2[[NPDES ID2]:[ECHO BFR]],3,FALSE)</f>
        <v>TX</v>
      </c>
      <c r="AW1382" t="s">
        <v>1420</v>
      </c>
      <c r="AX1382" t="str">
        <f>VLOOKUP(Sheet1[[#This Row],[NPDES ID2]],Combined_Sheet__Major_Only___2[[NPDES ID2]:[ECHO BFR]],27,FALSE)</f>
        <v>-</v>
      </c>
      <c r="AY1382" t="str">
        <f>VLOOKUP(Sheet1[[#This Row],[NPDES ID2]],Combined_Sheet__Major_Only___2[[NPDES ID2]:[ECHO BFR]],28,FALSE)</f>
        <v>-</v>
      </c>
      <c r="AZ1382" t="str">
        <f>VLOOKUP(Sheet1[[#This Row],[NPDES ID2]],Combined_Sheet__Major_Only___2[[NPDES ID2]:[ECHO BFR]],29,FALSE)</f>
        <v>-</v>
      </c>
      <c r="BA1382">
        <f>VLOOKUP(Sheet1[[#This Row],[NPDES ID2]],Combined_Sheet__Major_Only___2[[NPDES ID2]:[ECHO BFR]],17,FALSE)</f>
        <v>28.882999999999999</v>
      </c>
      <c r="BB1382">
        <f>VLOOKUP(Sheet1[[#This Row],[NPDES ID2]],Combined_Sheet__Major_Only___2[[NPDES ID2]:[ECHO BFR]],18,FALSE)</f>
        <v>-99.112166999999999</v>
      </c>
      <c r="BC1382" t="str">
        <f>IF(ISNUMBER(SEARCH("aerobic",$AW1382)),"aerobic","")</f>
        <v/>
      </c>
      <c r="BD1382" t="str">
        <f>IF(ISNUMBER(SEARCH("anaer",$AW1382)),"anaer","")</f>
        <v/>
      </c>
      <c r="BE1382" t="str">
        <f>IF(ISNUMBER(SEARCH("thickening",$AZ1382)),"thickening","")</f>
        <v/>
      </c>
      <c r="BF1382" s="2" t="str">
        <f>IF(ISNUMBER(SEARCH("airDry",$AW1382)),"airDry","")</f>
        <v>airDry</v>
      </c>
      <c r="BG1382" s="2" t="str">
        <f>IF(ISNUMBER(SEARCH("heatDry",$AY1382)),"heatDry","")</f>
        <v/>
      </c>
      <c r="BH1382" s="2" t="str">
        <f>IF(AND(ISNUMBER(SEARCH("aerobic",$AW1382)),ISNUMBER(SEARCH("anaer",$AW1382))),"Combined Aer and Anaer.","")</f>
        <v/>
      </c>
    </row>
    <row r="1383" spans="1:60" x14ac:dyDescent="0.3">
      <c r="A1383" s="4">
        <v>1381</v>
      </c>
      <c r="B1383" t="s">
        <v>6551</v>
      </c>
      <c r="C1383">
        <v>147.88</v>
      </c>
      <c r="D1383">
        <v>1045.030382634983</v>
      </c>
      <c r="E1383">
        <v>1054.5666637928121</v>
      </c>
      <c r="F1383">
        <v>754.39722223421279</v>
      </c>
      <c r="G1383">
        <v>1353.5565558958299</v>
      </c>
      <c r="H1383">
        <v>-78.184067611380257</v>
      </c>
      <c r="I1383">
        <v>-77.629586985423856</v>
      </c>
      <c r="J1383">
        <v>-90.214972850234517</v>
      </c>
      <c r="K1383">
        <v>-66.773552640886066</v>
      </c>
      <c r="L1383">
        <v>72.07618285921653</v>
      </c>
      <c r="M1383">
        <v>71.486151397414915</v>
      </c>
      <c r="N1383">
        <v>69.348753910476191</v>
      </c>
      <c r="O1383">
        <v>76.569968640840116</v>
      </c>
      <c r="P1383">
        <v>3.5274546852153601</v>
      </c>
      <c r="Q1383">
        <v>3.5130987062640928</v>
      </c>
      <c r="R1383">
        <v>3.043974113250342</v>
      </c>
      <c r="S1383">
        <v>4.0028973453403482</v>
      </c>
      <c r="T1383">
        <v>52.687066815191223</v>
      </c>
      <c r="U1383">
        <v>52.6869826672865</v>
      </c>
      <c r="V1383">
        <v>52.650953840405798</v>
      </c>
      <c r="W1383">
        <v>52.722833178127964</v>
      </c>
      <c r="X1383">
        <v>4869.407037389391</v>
      </c>
      <c r="Y1383">
        <v>4902.3740388649976</v>
      </c>
      <c r="Z1383">
        <v>4581.9632260123681</v>
      </c>
      <c r="AA1383">
        <v>5055.7638590822389</v>
      </c>
      <c r="AB1383">
        <v>1158.0499753079689</v>
      </c>
      <c r="AC1383">
        <v>1130.0239424411591</v>
      </c>
      <c r="AD1383">
        <v>926.27962088433958</v>
      </c>
      <c r="AE1383">
        <v>1512.989518394076</v>
      </c>
      <c r="AF1383">
        <v>47.765257648112311</v>
      </c>
      <c r="AG1383">
        <v>47.374200801128708</v>
      </c>
      <c r="AH1383">
        <v>45.957993395191423</v>
      </c>
      <c r="AI1383">
        <v>50.742961266790623</v>
      </c>
      <c r="AJ1383">
        <v>0.36052029108724709</v>
      </c>
      <c r="AK1383">
        <v>0.36052027170148659</v>
      </c>
      <c r="AL1383">
        <v>0.36051755589362439</v>
      </c>
      <c r="AM1383">
        <v>0.36052303763402238</v>
      </c>
      <c r="AN1383">
        <v>0.95404817944557507</v>
      </c>
      <c r="AO1383">
        <v>0.95404817944557496</v>
      </c>
      <c r="AP1383">
        <v>0.95404817944557496</v>
      </c>
      <c r="AQ1383">
        <v>0.95404817944557496</v>
      </c>
      <c r="AR1383">
        <v>8.9158963953545616</v>
      </c>
      <c r="AS1383">
        <v>8.915896395354558</v>
      </c>
      <c r="AT1383">
        <v>8.915896395354558</v>
      </c>
      <c r="AU1383">
        <v>8.915896395354558</v>
      </c>
      <c r="AV1383" t="str">
        <f>VLOOKUP(Sheet1[[#This Row],[NPDES ID2]],Combined_Sheet__Major_Only___2[[NPDES ID2]:[ECHO BFR]],3,FALSE)</f>
        <v>NC</v>
      </c>
      <c r="AW1383" t="s">
        <v>87</v>
      </c>
      <c r="AX1383" t="str">
        <f>VLOOKUP(Sheet1[[#This Row],[NPDES ID2]],Combined_Sheet__Major_Only___2[[NPDES ID2]:[ECHO BFR]],27,FALSE)</f>
        <v>-</v>
      </c>
      <c r="AY1383" t="str">
        <f>VLOOKUP(Sheet1[[#This Row],[NPDES ID2]],Combined_Sheet__Major_Only___2[[NPDES ID2]:[ECHO BFR]],28,FALSE)</f>
        <v>-</v>
      </c>
      <c r="AZ1383" t="str">
        <f>VLOOKUP(Sheet1[[#This Row],[NPDES ID2]],Combined_Sheet__Major_Only___2[[NPDES ID2]:[ECHO BFR]],29,FALSE)</f>
        <v>preliminaryOps, thickening</v>
      </c>
      <c r="BA1383">
        <f>VLOOKUP(Sheet1[[#This Row],[NPDES ID2]],Combined_Sheet__Major_Only___2[[NPDES ID2]:[ECHO BFR]],17,FALSE)</f>
        <v>34.730915000000003</v>
      </c>
      <c r="BB1383">
        <f>VLOOKUP(Sheet1[[#This Row],[NPDES ID2]],Combined_Sheet__Major_Only___2[[NPDES ID2]:[ECHO BFR]],18,FALSE)</f>
        <v>-77.983317999999997</v>
      </c>
      <c r="BC1383" t="str">
        <f>IF(ISNUMBER(SEARCH("aerobic",$AW1383)),"aerobic","")</f>
        <v/>
      </c>
      <c r="BD1383" t="str">
        <f>IF(ISNUMBER(SEARCH("anaer",$AW1383)),"anaer","")</f>
        <v/>
      </c>
      <c r="BE1383" t="str">
        <f>IF(ISNUMBER(SEARCH("thickening",$AZ1383)),"thickening","")</f>
        <v>thickening</v>
      </c>
      <c r="BF1383" s="3" t="str">
        <f>IF(ISNUMBER(SEARCH("airDry",$AW1383)),"airDry","")</f>
        <v/>
      </c>
      <c r="BG1383" s="3" t="str">
        <f>IF(ISNUMBER(SEARCH("heatDry",$AY1383)),"heatDry","")</f>
        <v/>
      </c>
      <c r="BH1383" s="3" t="str">
        <f>IF(AND(ISNUMBER(SEARCH("aerobic",$AW1383)),ISNUMBER(SEARCH("anaer",$AW1383))),"Combined Aer and Anaer.","")</f>
        <v/>
      </c>
    </row>
    <row r="1384" spans="1:60" x14ac:dyDescent="0.3">
      <c r="A1384" s="4">
        <v>1382</v>
      </c>
      <c r="B1384" t="s">
        <v>6556</v>
      </c>
      <c r="C1384">
        <v>147.85</v>
      </c>
      <c r="D1384">
        <v>806.64690755259426</v>
      </c>
      <c r="E1384">
        <v>810.00965213570998</v>
      </c>
      <c r="F1384">
        <v>582.71726742696478</v>
      </c>
      <c r="G1384">
        <v>1030.142651420731</v>
      </c>
      <c r="H1384">
        <v>-77.101104989584968</v>
      </c>
      <c r="I1384">
        <v>-78.308098844456495</v>
      </c>
      <c r="J1384">
        <v>-91.175706603812685</v>
      </c>
      <c r="K1384">
        <v>-61.901317359020481</v>
      </c>
      <c r="L1384">
        <v>93.305029278134953</v>
      </c>
      <c r="M1384">
        <v>92.873272810935177</v>
      </c>
      <c r="N1384">
        <v>91.309146663065931</v>
      </c>
      <c r="O1384">
        <v>96.59352090372181</v>
      </c>
      <c r="P1384">
        <v>3.4916346985696118</v>
      </c>
      <c r="Q1384">
        <v>3.5270746618823678</v>
      </c>
      <c r="R1384">
        <v>2.8560422431752839</v>
      </c>
      <c r="S1384">
        <v>4.0022990614378617</v>
      </c>
      <c r="T1384">
        <v>87.412408560343252</v>
      </c>
      <c r="U1384">
        <v>87.412270821901927</v>
      </c>
      <c r="V1384">
        <v>87.353296632665888</v>
      </c>
      <c r="W1384">
        <v>87.470953132529871</v>
      </c>
      <c r="X1384">
        <v>6235.1103910986722</v>
      </c>
      <c r="Y1384">
        <v>6259.3687889739103</v>
      </c>
      <c r="Z1384">
        <v>6024.7523522396696</v>
      </c>
      <c r="AA1384">
        <v>6369.2709785046409</v>
      </c>
      <c r="AB1384">
        <v>1286.2262935356309</v>
      </c>
      <c r="AC1384">
        <v>1270.8781731387651</v>
      </c>
      <c r="AD1384">
        <v>1064.4848607413639</v>
      </c>
      <c r="AE1384">
        <v>1575.34395546924</v>
      </c>
      <c r="AF1384">
        <v>61.846327044788538</v>
      </c>
      <c r="AG1384">
        <v>61.560083854915121</v>
      </c>
      <c r="AH1384">
        <v>60.523692118617362</v>
      </c>
      <c r="AI1384">
        <v>64.025580453604249</v>
      </c>
      <c r="AJ1384">
        <v>0.53195507202674519</v>
      </c>
      <c r="AK1384">
        <v>0.53195504034472962</v>
      </c>
      <c r="AL1384">
        <v>0.5319506021379925</v>
      </c>
      <c r="AM1384">
        <v>0.53195956047321868</v>
      </c>
      <c r="AN1384">
        <v>0.97155826585757021</v>
      </c>
      <c r="AO1384">
        <v>0.97155826585757044</v>
      </c>
      <c r="AP1384">
        <v>0.97155826585757044</v>
      </c>
      <c r="AQ1384">
        <v>0.97155826585757044</v>
      </c>
      <c r="AR1384">
        <v>12.427346857673809</v>
      </c>
      <c r="AS1384">
        <v>12.427346857673809</v>
      </c>
      <c r="AT1384">
        <v>12.427346857673809</v>
      </c>
      <c r="AU1384">
        <v>12.427346857673809</v>
      </c>
      <c r="AV1384" t="str">
        <f>VLOOKUP(Sheet1[[#This Row],[NPDES ID2]],Combined_Sheet__Major_Only___2[[NPDES ID2]:[ECHO BFR]],3,FALSE)</f>
        <v>NC</v>
      </c>
      <c r="AW1384" t="s">
        <v>41</v>
      </c>
      <c r="AX1384" t="str">
        <f>VLOOKUP(Sheet1[[#This Row],[NPDES ID2]],Combined_Sheet__Major_Only___2[[NPDES ID2]:[ECHO BFR]],27,FALSE)</f>
        <v>-</v>
      </c>
      <c r="AY1384" t="str">
        <f>VLOOKUP(Sheet1[[#This Row],[NPDES ID2]],Combined_Sheet__Major_Only___2[[NPDES ID2]:[ECHO BFR]],28,FALSE)</f>
        <v>-</v>
      </c>
      <c r="AZ1384" t="str">
        <f>VLOOKUP(Sheet1[[#This Row],[NPDES ID2]],Combined_Sheet__Major_Only___2[[NPDES ID2]:[ECHO BFR]],29,FALSE)</f>
        <v>thickening</v>
      </c>
      <c r="BA1384">
        <f>VLOOKUP(Sheet1[[#This Row],[NPDES ID2]],Combined_Sheet__Major_Only___2[[NPDES ID2]:[ECHO BFR]],17,FALSE)</f>
        <v>36.379798999999998</v>
      </c>
      <c r="BB1384">
        <f>VLOOKUP(Sheet1[[#This Row],[NPDES ID2]],Combined_Sheet__Major_Only___2[[NPDES ID2]:[ECHO BFR]],18,FALSE)</f>
        <v>-78.168333000000004</v>
      </c>
      <c r="BC1384" t="str">
        <f>IF(ISNUMBER(SEARCH("aerobic",$AW1384)),"aerobic","")</f>
        <v>aerobic</v>
      </c>
      <c r="BD1384" t="str">
        <f>IF(ISNUMBER(SEARCH("anaer",$AW1384)),"anaer","")</f>
        <v/>
      </c>
      <c r="BE1384" t="str">
        <f>IF(ISNUMBER(SEARCH("thickening",$AZ1384)),"thickening","")</f>
        <v>thickening</v>
      </c>
      <c r="BF1384" s="2" t="str">
        <f>IF(ISNUMBER(SEARCH("airDry",$AW1384)),"airDry","")</f>
        <v/>
      </c>
      <c r="BG1384" s="2" t="str">
        <f>IF(ISNUMBER(SEARCH("heatDry",$AY1384)),"heatDry","")</f>
        <v/>
      </c>
      <c r="BH1384" s="2" t="str">
        <f>IF(AND(ISNUMBER(SEARCH("aerobic",$AW1384)),ISNUMBER(SEARCH("anaer",$AW1384))),"Combined Aer and Anaer.","")</f>
        <v/>
      </c>
    </row>
    <row r="1385" spans="1:60" x14ac:dyDescent="0.3">
      <c r="A1385" s="4">
        <v>1383</v>
      </c>
      <c r="B1385" t="s">
        <v>6560</v>
      </c>
      <c r="C1385">
        <v>147.76</v>
      </c>
      <c r="D1385">
        <v>773.40056380431542</v>
      </c>
      <c r="E1385">
        <v>775.67980111194947</v>
      </c>
      <c r="F1385">
        <v>558.71857190399453</v>
      </c>
      <c r="G1385">
        <v>985.69994217118119</v>
      </c>
      <c r="H1385">
        <v>-76.882774190181095</v>
      </c>
      <c r="I1385">
        <v>-78.081447958510751</v>
      </c>
      <c r="J1385">
        <v>-91.099003727878042</v>
      </c>
      <c r="K1385">
        <v>-60.807447144318253</v>
      </c>
      <c r="L1385">
        <v>97.300317074818267</v>
      </c>
      <c r="M1385">
        <v>96.899083438858696</v>
      </c>
      <c r="N1385">
        <v>95.445577052980568</v>
      </c>
      <c r="O1385">
        <v>100.3562446165208</v>
      </c>
      <c r="P1385">
        <v>3.4819460663083039</v>
      </c>
      <c r="Q1385">
        <v>3.5236945758953579</v>
      </c>
      <c r="R1385">
        <v>2.8264870977908032</v>
      </c>
      <c r="S1385">
        <v>3.9893736352575888</v>
      </c>
      <c r="T1385">
        <v>56.286061064511287</v>
      </c>
      <c r="U1385">
        <v>56.28597136239101</v>
      </c>
      <c r="V1385">
        <v>56.247564438621552</v>
      </c>
      <c r="W1385">
        <v>56.324188200300938</v>
      </c>
      <c r="X1385">
        <v>3847.415514736811</v>
      </c>
      <c r="Y1385">
        <v>3860.7245666843678</v>
      </c>
      <c r="Z1385">
        <v>3731.7222241421919</v>
      </c>
      <c r="AA1385">
        <v>3921.1178429661459</v>
      </c>
      <c r="AB1385">
        <v>690.14331856504714</v>
      </c>
      <c r="AC1385">
        <v>684.22042027162729</v>
      </c>
      <c r="AD1385">
        <v>585.7246492638061</v>
      </c>
      <c r="AE1385">
        <v>823.42647976685021</v>
      </c>
      <c r="AF1385">
        <v>64.533688239668038</v>
      </c>
      <c r="AG1385">
        <v>64.267528650314546</v>
      </c>
      <c r="AH1385">
        <v>63.303790588696479</v>
      </c>
      <c r="AI1385">
        <v>66.560131536351392</v>
      </c>
      <c r="AJ1385">
        <v>0.56478447830849854</v>
      </c>
      <c r="AK1385">
        <v>0.56478445346351425</v>
      </c>
      <c r="AL1385">
        <v>0.56478097256602444</v>
      </c>
      <c r="AM1385">
        <v>0.5647879985968558</v>
      </c>
      <c r="AN1385">
        <v>0.9568043545693693</v>
      </c>
      <c r="AO1385">
        <v>0.9568043545693693</v>
      </c>
      <c r="AP1385">
        <v>0.9568043545693693</v>
      </c>
      <c r="AQ1385">
        <v>0.9568043545693693</v>
      </c>
      <c r="AR1385">
        <v>14.0164024150539</v>
      </c>
      <c r="AS1385">
        <v>14.0164024150539</v>
      </c>
      <c r="AT1385">
        <v>14.0164024150539</v>
      </c>
      <c r="AU1385">
        <v>14.0164024150539</v>
      </c>
      <c r="AV1385" t="str">
        <f>VLOOKUP(Sheet1[[#This Row],[NPDES ID2]],Combined_Sheet__Major_Only___2[[NPDES ID2]:[ECHO BFR]],3,FALSE)</f>
        <v>CO</v>
      </c>
      <c r="AW1385" t="s">
        <v>41</v>
      </c>
      <c r="AX1385" t="str">
        <f>VLOOKUP(Sheet1[[#This Row],[NPDES ID2]],Combined_Sheet__Major_Only___2[[NPDES ID2]:[ECHO BFR]],27,FALSE)</f>
        <v>tempSludgeStore</v>
      </c>
      <c r="AY1385" t="str">
        <f>VLOOKUP(Sheet1[[#This Row],[NPDES ID2]],Combined_Sheet__Major_Only___2[[NPDES ID2]:[ECHO BFR]],28,FALSE)</f>
        <v>highTempCompost</v>
      </c>
      <c r="AZ1385" t="str">
        <f>VLOOKUP(Sheet1[[#This Row],[NPDES ID2]],Combined_Sheet__Major_Only___2[[NPDES ID2]:[ECHO BFR]],29,FALSE)</f>
        <v>thickening</v>
      </c>
      <c r="BA1385">
        <f>VLOOKUP(Sheet1[[#This Row],[NPDES ID2]],Combined_Sheet__Major_Only___2[[NPDES ID2]:[ECHO BFR]],17,FALSE)</f>
        <v>38.515810999999999</v>
      </c>
      <c r="BB1385">
        <f>VLOOKUP(Sheet1[[#This Row],[NPDES ID2]],Combined_Sheet__Major_Only___2[[NPDES ID2]:[ECHO BFR]],18,FALSE)</f>
        <v>-106.995525</v>
      </c>
      <c r="BC1385" t="str">
        <f>IF(ISNUMBER(SEARCH("aerobic",$AW1385)),"aerobic","")</f>
        <v>aerobic</v>
      </c>
      <c r="BD1385" t="str">
        <f>IF(ISNUMBER(SEARCH("anaer",$AW1385)),"anaer","")</f>
        <v/>
      </c>
      <c r="BE1385" t="str">
        <f>IF(ISNUMBER(SEARCH("thickening",$AZ1385)),"thickening","")</f>
        <v>thickening</v>
      </c>
      <c r="BF1385" s="3" t="str">
        <f>IF(ISNUMBER(SEARCH("airDry",$AW1385)),"airDry","")</f>
        <v/>
      </c>
      <c r="BG1385" s="3" t="str">
        <f>IF(ISNUMBER(SEARCH("heatDry",$AY1385)),"heatDry","")</f>
        <v/>
      </c>
      <c r="BH1385" s="3" t="str">
        <f>IF(AND(ISNUMBER(SEARCH("aerobic",$AW1385)),ISNUMBER(SEARCH("anaer",$AW1385))),"Combined Aer and Anaer.","")</f>
        <v/>
      </c>
    </row>
    <row r="1386" spans="1:60" x14ac:dyDescent="0.3">
      <c r="A1386" s="4">
        <v>1384</v>
      </c>
      <c r="B1386" t="s">
        <v>6565</v>
      </c>
      <c r="C1386">
        <v>147.6</v>
      </c>
      <c r="D1386">
        <v>800.11428547079686</v>
      </c>
      <c r="E1386">
        <v>803.22337206853194</v>
      </c>
      <c r="F1386">
        <v>577.94821696601286</v>
      </c>
      <c r="G1386">
        <v>1021.333489096277</v>
      </c>
      <c r="H1386">
        <v>-77.057500020854292</v>
      </c>
      <c r="I1386">
        <v>-78.347299557053958</v>
      </c>
      <c r="J1386">
        <v>-91.262681007378035</v>
      </c>
      <c r="K1386">
        <v>-61.728931680782303</v>
      </c>
      <c r="L1386">
        <v>94.042347708783964</v>
      </c>
      <c r="M1386">
        <v>93.617999355614941</v>
      </c>
      <c r="N1386">
        <v>92.080746819183517</v>
      </c>
      <c r="O1386">
        <v>97.274345632400326</v>
      </c>
      <c r="P1386">
        <v>3.484080573250294</v>
      </c>
      <c r="Q1386">
        <v>3.521479115945009</v>
      </c>
      <c r="R1386">
        <v>2.8450858721973642</v>
      </c>
      <c r="S1386">
        <v>3.9911522831279789</v>
      </c>
      <c r="T1386">
        <v>70.84223608711028</v>
      </c>
      <c r="U1386">
        <v>70.842123920899212</v>
      </c>
      <c r="V1386">
        <v>70.79409875599471</v>
      </c>
      <c r="W1386">
        <v>70.889911396766024</v>
      </c>
      <c r="X1386">
        <v>5004.9873271544584</v>
      </c>
      <c r="Y1386">
        <v>5023.9658753125468</v>
      </c>
      <c r="Z1386">
        <v>4840.3239727114978</v>
      </c>
      <c r="AA1386">
        <v>5109.9772274607594</v>
      </c>
      <c r="AB1386">
        <v>841.4991739745501</v>
      </c>
      <c r="AC1386">
        <v>835.32869057767425</v>
      </c>
      <c r="AD1386">
        <v>720.98116810975478</v>
      </c>
      <c r="AE1386">
        <v>992.50935067525268</v>
      </c>
      <c r="AF1386">
        <v>62.440531923089168</v>
      </c>
      <c r="AG1386">
        <v>62.15873249525405</v>
      </c>
      <c r="AH1386">
        <v>61.138369010813562</v>
      </c>
      <c r="AI1386">
        <v>64.586044037477706</v>
      </c>
      <c r="AJ1386">
        <v>0.53921150241012139</v>
      </c>
      <c r="AK1386">
        <v>0.53921147575643424</v>
      </c>
      <c r="AL1386">
        <v>0.5392077416249319</v>
      </c>
      <c r="AM1386">
        <v>0.53921527880277154</v>
      </c>
      <c r="AN1386">
        <v>0.96523736896080903</v>
      </c>
      <c r="AO1386">
        <v>0.96523736896080914</v>
      </c>
      <c r="AP1386">
        <v>0.96523736896080914</v>
      </c>
      <c r="AQ1386">
        <v>0.96523736896080914</v>
      </c>
      <c r="AR1386">
        <v>14.083467561579081</v>
      </c>
      <c r="AS1386">
        <v>14.083467561579081</v>
      </c>
      <c r="AT1386">
        <v>14.083467561579081</v>
      </c>
      <c r="AU1386">
        <v>14.083467561579081</v>
      </c>
      <c r="AV1386" t="str">
        <f>VLOOKUP(Sheet1[[#This Row],[NPDES ID2]],Combined_Sheet__Major_Only___2[[NPDES ID2]:[ECHO BFR]],3,FALSE)</f>
        <v>IA</v>
      </c>
      <c r="AW1386" t="s">
        <v>544</v>
      </c>
      <c r="AX1386" t="str">
        <f>VLOOKUP(Sheet1[[#This Row],[NPDES ID2]],Combined_Sheet__Major_Only___2[[NPDES ID2]:[ECHO BFR]],27,FALSE)</f>
        <v>-</v>
      </c>
      <c r="AY1386" t="str">
        <f>VLOOKUP(Sheet1[[#This Row],[NPDES ID2]],Combined_Sheet__Major_Only___2[[NPDES ID2]:[ECHO BFR]],28,FALSE)</f>
        <v>-</v>
      </c>
      <c r="AZ1386" t="str">
        <f>VLOOKUP(Sheet1[[#This Row],[NPDES ID2]],Combined_Sheet__Major_Only___2[[NPDES ID2]:[ECHO BFR]],29,FALSE)</f>
        <v>preliminaryOps, thickening</v>
      </c>
      <c r="BA1386">
        <f>VLOOKUP(Sheet1[[#This Row],[NPDES ID2]],Combined_Sheet__Major_Only___2[[NPDES ID2]:[ECHO BFR]],17,FALSE)</f>
        <v>40.978332999999999</v>
      </c>
      <c r="BB1386">
        <f>VLOOKUP(Sheet1[[#This Row],[NPDES ID2]],Combined_Sheet__Major_Only___2[[NPDES ID2]:[ECHO BFR]],18,FALSE)</f>
        <v>-91.553888999999998</v>
      </c>
      <c r="BC1386" t="str">
        <f>IF(ISNUMBER(SEARCH("aerobic",$AW1386)),"aerobic","")</f>
        <v>aerobic</v>
      </c>
      <c r="BD1386" t="str">
        <f>IF(ISNUMBER(SEARCH("anaer",$AW1386)),"anaer","")</f>
        <v/>
      </c>
      <c r="BE1386" t="str">
        <f>IF(ISNUMBER(SEARCH("thickening",$AZ1386)),"thickening","")</f>
        <v>thickening</v>
      </c>
      <c r="BF1386" s="2" t="str">
        <f>IF(ISNUMBER(SEARCH("airDry",$AW1386)),"airDry","")</f>
        <v/>
      </c>
      <c r="BG1386" s="2" t="str">
        <f>IF(ISNUMBER(SEARCH("heatDry",$AY1386)),"heatDry","")</f>
        <v/>
      </c>
      <c r="BH1386" s="2" t="str">
        <f>IF(AND(ISNUMBER(SEARCH("aerobic",$AW1386)),ISNUMBER(SEARCH("anaer",$AW1386))),"Combined Aer and Anaer.","")</f>
        <v/>
      </c>
    </row>
    <row r="1387" spans="1:60" x14ac:dyDescent="0.3">
      <c r="A1387" s="4">
        <v>1385</v>
      </c>
      <c r="B1387" t="s">
        <v>6570</v>
      </c>
      <c r="C1387">
        <v>147</v>
      </c>
      <c r="D1387">
        <v>1084.715154307499</v>
      </c>
      <c r="E1387">
        <v>1093.1919847608749</v>
      </c>
      <c r="F1387">
        <v>782.65739408952879</v>
      </c>
      <c r="G1387">
        <v>1407.7877069422041</v>
      </c>
      <c r="H1387">
        <v>-78.272298396908639</v>
      </c>
      <c r="I1387">
        <v>-77.482481648428134</v>
      </c>
      <c r="J1387">
        <v>-90.441206905914896</v>
      </c>
      <c r="K1387">
        <v>-67.490476728573597</v>
      </c>
      <c r="L1387">
        <v>69.389343935330842</v>
      </c>
      <c r="M1387">
        <v>68.786092587002202</v>
      </c>
      <c r="N1387">
        <v>66.600750520831468</v>
      </c>
      <c r="O1387">
        <v>73.983921409212726</v>
      </c>
      <c r="P1387">
        <v>3.5094885816355128</v>
      </c>
      <c r="Q1387">
        <v>3.4825513725564439</v>
      </c>
      <c r="R1387">
        <v>3.0515373676811728</v>
      </c>
      <c r="S1387">
        <v>3.9944709229635138</v>
      </c>
      <c r="T1387">
        <v>92.98400375605587</v>
      </c>
      <c r="U1387">
        <v>92.98385741914548</v>
      </c>
      <c r="V1387">
        <v>92.921201703271038</v>
      </c>
      <c r="W1387">
        <v>93.046203035578529</v>
      </c>
      <c r="X1387">
        <v>8874.4848942506887</v>
      </c>
      <c r="Y1387">
        <v>8938.0491438313438</v>
      </c>
      <c r="Z1387">
        <v>8319.18321615282</v>
      </c>
      <c r="AA1387">
        <v>9235.4580867316035</v>
      </c>
      <c r="AB1387">
        <v>2140.2868358638589</v>
      </c>
      <c r="AC1387">
        <v>2086.4205603289602</v>
      </c>
      <c r="AD1387">
        <v>1704.0007148580839</v>
      </c>
      <c r="AE1387">
        <v>2808.6991997546029</v>
      </c>
      <c r="AF1387">
        <v>46.260075347346188</v>
      </c>
      <c r="AG1387">
        <v>45.857853188245159</v>
      </c>
      <c r="AH1387">
        <v>44.401264260913003</v>
      </c>
      <c r="AI1387">
        <v>49.322718126290347</v>
      </c>
      <c r="AJ1387">
        <v>0.34227059175966879</v>
      </c>
      <c r="AK1387">
        <v>0.34227056789306032</v>
      </c>
      <c r="AL1387">
        <v>0.34226722480595989</v>
      </c>
      <c r="AM1387">
        <v>0.34227397269765297</v>
      </c>
      <c r="AN1387">
        <v>0.97319697687952622</v>
      </c>
      <c r="AO1387">
        <v>0.97319697687952644</v>
      </c>
      <c r="AP1387">
        <v>0.97319697687952644</v>
      </c>
      <c r="AQ1387">
        <v>0.97319697687952644</v>
      </c>
      <c r="AR1387">
        <v>8.5753004966389028</v>
      </c>
      <c r="AS1387">
        <v>8.5753004966389046</v>
      </c>
      <c r="AT1387">
        <v>8.5753004966389046</v>
      </c>
      <c r="AU1387">
        <v>8.5753004966389046</v>
      </c>
      <c r="AV1387" t="str">
        <f>VLOOKUP(Sheet1[[#This Row],[NPDES ID2]],Combined_Sheet__Major_Only___2[[NPDES ID2]:[ECHO BFR]],3,FALSE)</f>
        <v>CA</v>
      </c>
      <c r="AW1387" t="s">
        <v>54</v>
      </c>
      <c r="AX1387" t="str">
        <f>VLOOKUP(Sheet1[[#This Row],[NPDES ID2]],Combined_Sheet__Major_Only___2[[NPDES ID2]:[ECHO BFR]],27,FALSE)</f>
        <v>other</v>
      </c>
      <c r="AY1387" t="str">
        <f>VLOOKUP(Sheet1[[#This Row],[NPDES ID2]],Combined_Sheet__Major_Only___2[[NPDES ID2]:[ECHO BFR]],28,FALSE)</f>
        <v>-</v>
      </c>
      <c r="AZ1387" t="str">
        <f>VLOOKUP(Sheet1[[#This Row],[NPDES ID2]],Combined_Sheet__Major_Only___2[[NPDES ID2]:[ECHO BFR]],29,FALSE)</f>
        <v>thickening</v>
      </c>
      <c r="BA1387">
        <f>VLOOKUP(Sheet1[[#This Row],[NPDES ID2]],Combined_Sheet__Major_Only___2[[NPDES ID2]:[ECHO BFR]],17,FALSE)</f>
        <v>38.795833000000002</v>
      </c>
      <c r="BB1387">
        <f>VLOOKUP(Sheet1[[#This Row],[NPDES ID2]],Combined_Sheet__Major_Only___2[[NPDES ID2]:[ECHO BFR]],18,FALSE)</f>
        <v>-123.009444</v>
      </c>
      <c r="BC1387" t="str">
        <f>IF(ISNUMBER(SEARCH("aerobic",$AW1387)),"aerobic","")</f>
        <v/>
      </c>
      <c r="BD1387" t="str">
        <f>IF(ISNUMBER(SEARCH("anaer",$AW1387)),"anaer","")</f>
        <v/>
      </c>
      <c r="BE1387" t="str">
        <f>IF(ISNUMBER(SEARCH("thickening",$AZ1387)),"thickening","")</f>
        <v>thickening</v>
      </c>
      <c r="BF1387" s="3" t="str">
        <f>IF(ISNUMBER(SEARCH("airDry",$AW1387)),"airDry","")</f>
        <v/>
      </c>
      <c r="BG1387" s="3" t="str">
        <f>IF(ISNUMBER(SEARCH("heatDry",$AY1387)),"heatDry","")</f>
        <v/>
      </c>
      <c r="BH1387" s="3" t="str">
        <f>IF(AND(ISNUMBER(SEARCH("aerobic",$AW1387)),ISNUMBER(SEARCH("anaer",$AW1387))),"Combined Aer and Anaer.","")</f>
        <v/>
      </c>
    </row>
    <row r="1388" spans="1:60" x14ac:dyDescent="0.3">
      <c r="A1388" s="4">
        <v>1386</v>
      </c>
      <c r="B1388" t="s">
        <v>6575</v>
      </c>
      <c r="C1388">
        <v>146.869</v>
      </c>
      <c r="D1388">
        <v>733.03304983521195</v>
      </c>
      <c r="E1388">
        <v>733.9406259397756</v>
      </c>
      <c r="F1388">
        <v>529.40403172777269</v>
      </c>
      <c r="G1388">
        <v>931.79127330911979</v>
      </c>
      <c r="H1388">
        <v>-76.545567715580574</v>
      </c>
      <c r="I1388">
        <v>-77.66728258289757</v>
      </c>
      <c r="J1388">
        <v>-90.421505782467051</v>
      </c>
      <c r="K1388">
        <v>-59.101728557107762</v>
      </c>
      <c r="L1388">
        <v>102.5610756105953</v>
      </c>
      <c r="M1388">
        <v>102.2059857376457</v>
      </c>
      <c r="N1388">
        <v>100.91962693935569</v>
      </c>
      <c r="O1388">
        <v>105.2655808356911</v>
      </c>
      <c r="P1388">
        <v>3.4497236341306392</v>
      </c>
      <c r="Q1388">
        <v>3.4959991970919049</v>
      </c>
      <c r="R1388">
        <v>2.7665590286641741</v>
      </c>
      <c r="S1388">
        <v>4.0039778193591911</v>
      </c>
      <c r="T1388">
        <v>57.088324596426311</v>
      </c>
      <c r="U1388">
        <v>57.088233656197751</v>
      </c>
      <c r="V1388">
        <v>57.049296623104112</v>
      </c>
      <c r="W1388">
        <v>57.126977979782858</v>
      </c>
      <c r="X1388">
        <v>3679.486443640958</v>
      </c>
      <c r="Y1388">
        <v>3690.1085192072292</v>
      </c>
      <c r="Z1388">
        <v>3586.6325552289859</v>
      </c>
      <c r="AA1388">
        <v>3738.5904583934862</v>
      </c>
      <c r="AB1388">
        <v>660.27696232616086</v>
      </c>
      <c r="AC1388">
        <v>655.47399191660634</v>
      </c>
      <c r="AD1388">
        <v>561.00134160953291</v>
      </c>
      <c r="AE1388">
        <v>788.34350343134338</v>
      </c>
      <c r="AF1388">
        <v>68.435496003388295</v>
      </c>
      <c r="AG1388">
        <v>68.198511400766705</v>
      </c>
      <c r="AH1388">
        <v>67.340462915008288</v>
      </c>
      <c r="AI1388">
        <v>70.239737909956972</v>
      </c>
      <c r="AJ1388">
        <v>0.6124983661554636</v>
      </c>
      <c r="AK1388">
        <v>0.61249834030659955</v>
      </c>
      <c r="AL1388">
        <v>0.61249471870556449</v>
      </c>
      <c r="AM1388">
        <v>0.61250202873813997</v>
      </c>
      <c r="AN1388">
        <v>0.95737427181127388</v>
      </c>
      <c r="AO1388">
        <v>0.95737427181127388</v>
      </c>
      <c r="AP1388">
        <v>0.95737427181127388</v>
      </c>
      <c r="AQ1388">
        <v>0.95737427181127388</v>
      </c>
      <c r="AR1388">
        <v>14.860704223974411</v>
      </c>
      <c r="AS1388">
        <v>14.860704223974411</v>
      </c>
      <c r="AT1388">
        <v>14.860704223974411</v>
      </c>
      <c r="AU1388">
        <v>14.860704223974411</v>
      </c>
      <c r="AV1388" t="str">
        <f>VLOOKUP(Sheet1[[#This Row],[NPDES ID2]],Combined_Sheet__Major_Only___2[[NPDES ID2]:[ECHO BFR]],3,FALSE)</f>
        <v>PA</v>
      </c>
      <c r="AW1388" t="s">
        <v>12181</v>
      </c>
      <c r="AX1388" t="str">
        <f>VLOOKUP(Sheet1[[#This Row],[NPDES ID2]],Combined_Sheet__Major_Only___2[[NPDES ID2]:[ECHO BFR]],27,FALSE)</f>
        <v>methaneBioCaptureRecover</v>
      </c>
      <c r="AY1388" t="str">
        <f>VLOOKUP(Sheet1[[#This Row],[NPDES ID2]],Combined_Sheet__Major_Only___2[[NPDES ID2]:[ECHO BFR]],28,FALSE)</f>
        <v>-</v>
      </c>
      <c r="AZ1388" t="str">
        <f>VLOOKUP(Sheet1[[#This Row],[NPDES ID2]],Combined_Sheet__Major_Only___2[[NPDES ID2]:[ECHO BFR]],29,FALSE)</f>
        <v>thickening</v>
      </c>
      <c r="BA1388">
        <f>VLOOKUP(Sheet1[[#This Row],[NPDES ID2]],Combined_Sheet__Major_Only___2[[NPDES ID2]:[ECHO BFR]],17,FALSE)</f>
        <v>40.781111000000003</v>
      </c>
      <c r="BB1388">
        <f>VLOOKUP(Sheet1[[#This Row],[NPDES ID2]],Combined_Sheet__Major_Only___2[[NPDES ID2]:[ECHO BFR]],18,FALSE)</f>
        <v>-76.863332999999997</v>
      </c>
      <c r="BC1388" t="str">
        <f>IF(ISNUMBER(SEARCH("aerobic",$AW1388)),"aerobic","")</f>
        <v/>
      </c>
      <c r="BD1388" t="str">
        <f>IF(ISNUMBER(SEARCH("anaer",$AW1388)),"anaer","")</f>
        <v>anaer</v>
      </c>
      <c r="BE1388" t="str">
        <f>IF(ISNUMBER(SEARCH("thickening",$AZ1388)),"thickening","")</f>
        <v>thickening</v>
      </c>
      <c r="BF1388" s="2" t="str">
        <f>IF(ISNUMBER(SEARCH("airDry",$AW1388)),"airDry","")</f>
        <v/>
      </c>
      <c r="BG1388" s="2" t="str">
        <f>IF(ISNUMBER(SEARCH("heatDry",$AY1388)),"heatDry","")</f>
        <v/>
      </c>
      <c r="BH1388" s="2" t="str">
        <f>IF(AND(ISNUMBER(SEARCH("aerobic",$AW1388)),ISNUMBER(SEARCH("anaer",$AW1388))),"Combined Aer and Anaer.","")</f>
        <v/>
      </c>
    </row>
    <row r="1389" spans="1:60" x14ac:dyDescent="0.3">
      <c r="A1389" s="4">
        <v>1387</v>
      </c>
      <c r="B1389" t="s">
        <v>6579</v>
      </c>
      <c r="C1389">
        <v>146.4</v>
      </c>
      <c r="D1389">
        <v>830.21972651912949</v>
      </c>
      <c r="E1389">
        <v>834.15648841163693</v>
      </c>
      <c r="F1389">
        <v>599.36511760247208</v>
      </c>
      <c r="G1389">
        <v>1061.315270488667</v>
      </c>
      <c r="H1389">
        <v>-77.206105834904946</v>
      </c>
      <c r="I1389">
        <v>-78.322241202565067</v>
      </c>
      <c r="J1389">
        <v>-91.018444011474031</v>
      </c>
      <c r="K1389">
        <v>-62.240515648377119</v>
      </c>
      <c r="L1389">
        <v>90.531688370365771</v>
      </c>
      <c r="M1389">
        <v>90.090293041699468</v>
      </c>
      <c r="N1389">
        <v>88.491262832389907</v>
      </c>
      <c r="O1389">
        <v>93.893566720834116</v>
      </c>
      <c r="P1389">
        <v>3.4607971439796512</v>
      </c>
      <c r="Q1389">
        <v>3.4910693061331419</v>
      </c>
      <c r="R1389">
        <v>2.8407749049274171</v>
      </c>
      <c r="S1389">
        <v>3.972105393485684</v>
      </c>
      <c r="T1389">
        <v>88.191581214498967</v>
      </c>
      <c r="U1389">
        <v>88.191442273584784</v>
      </c>
      <c r="V1389">
        <v>88.13195323271627</v>
      </c>
      <c r="W1389">
        <v>88.250636887710527</v>
      </c>
      <c r="X1389">
        <v>6420.0433656230989</v>
      </c>
      <c r="Y1389">
        <v>6446.3573664648602</v>
      </c>
      <c r="Z1389">
        <v>6191.9166286812097</v>
      </c>
      <c r="AA1389">
        <v>6565.6559145871679</v>
      </c>
      <c r="AB1389">
        <v>1160.2249948240451</v>
      </c>
      <c r="AC1389">
        <v>1150.25679766945</v>
      </c>
      <c r="AD1389">
        <v>982.16982937536727</v>
      </c>
      <c r="AE1389">
        <v>1387.516487372108</v>
      </c>
      <c r="AF1389">
        <v>60.602370204923957</v>
      </c>
      <c r="AG1389">
        <v>60.306843148080318</v>
      </c>
      <c r="AH1389">
        <v>59.236799559350921</v>
      </c>
      <c r="AI1389">
        <v>62.852360640126598</v>
      </c>
      <c r="AJ1389">
        <v>0.5167687035463765</v>
      </c>
      <c r="AK1389">
        <v>0.51676867367496149</v>
      </c>
      <c r="AL1389">
        <v>0.51676448904529648</v>
      </c>
      <c r="AM1389">
        <v>0.51677293554366466</v>
      </c>
      <c r="AN1389">
        <v>0.97179938479625472</v>
      </c>
      <c r="AO1389">
        <v>0.97179938479625483</v>
      </c>
      <c r="AP1389">
        <v>0.97179938479625483</v>
      </c>
      <c r="AQ1389">
        <v>0.97179938479625483</v>
      </c>
      <c r="AR1389">
        <v>13.106204790562449</v>
      </c>
      <c r="AS1389">
        <v>13.106204790562449</v>
      </c>
      <c r="AT1389">
        <v>13.106204790562449</v>
      </c>
      <c r="AU1389">
        <v>13.106204790562449</v>
      </c>
      <c r="AV1389" t="str">
        <f>VLOOKUP(Sheet1[[#This Row],[NPDES ID2]],Combined_Sheet__Major_Only___2[[NPDES ID2]:[ECHO BFR]],3,FALSE)</f>
        <v>TX</v>
      </c>
      <c r="AW1389" t="s">
        <v>41</v>
      </c>
      <c r="AX1389" t="str">
        <f>VLOOKUP(Sheet1[[#This Row],[NPDES ID2]],Combined_Sheet__Major_Only___2[[NPDES ID2]:[ECHO BFR]],27,FALSE)</f>
        <v>-</v>
      </c>
      <c r="AY1389" t="str">
        <f>VLOOKUP(Sheet1[[#This Row],[NPDES ID2]],Combined_Sheet__Major_Only___2[[NPDES ID2]:[ECHO BFR]],28,FALSE)</f>
        <v>-</v>
      </c>
      <c r="AZ1389" t="str">
        <f>VLOOKUP(Sheet1[[#This Row],[NPDES ID2]],Combined_Sheet__Major_Only___2[[NPDES ID2]:[ECHO BFR]],29,FALSE)</f>
        <v>thickening</v>
      </c>
      <c r="BA1389">
        <f>VLOOKUP(Sheet1[[#This Row],[NPDES ID2]],Combined_Sheet__Major_Only___2[[NPDES ID2]:[ECHO BFR]],17,FALSE)</f>
        <v>30.34937</v>
      </c>
      <c r="BB1389">
        <f>VLOOKUP(Sheet1[[#This Row],[NPDES ID2]],Combined_Sheet__Major_Only___2[[NPDES ID2]:[ECHO BFR]],18,FALSE)</f>
        <v>-97.540030000000002</v>
      </c>
      <c r="BC1389" t="str">
        <f>IF(ISNUMBER(SEARCH("aerobic",$AW1389)),"aerobic","")</f>
        <v>aerobic</v>
      </c>
      <c r="BD1389" t="str">
        <f>IF(ISNUMBER(SEARCH("anaer",$AW1389)),"anaer","")</f>
        <v/>
      </c>
      <c r="BE1389" t="str">
        <f>IF(ISNUMBER(SEARCH("thickening",$AZ1389)),"thickening","")</f>
        <v>thickening</v>
      </c>
      <c r="BF1389" s="3" t="str">
        <f>IF(ISNUMBER(SEARCH("airDry",$AW1389)),"airDry","")</f>
        <v/>
      </c>
      <c r="BG1389" s="3" t="str">
        <f>IF(ISNUMBER(SEARCH("heatDry",$AY1389)),"heatDry","")</f>
        <v/>
      </c>
      <c r="BH1389" s="3" t="str">
        <f>IF(AND(ISNUMBER(SEARCH("aerobic",$AW1389)),ISNUMBER(SEARCH("anaer",$AW1389))),"Combined Aer and Anaer.","")</f>
        <v/>
      </c>
    </row>
    <row r="1390" spans="1:60" x14ac:dyDescent="0.3">
      <c r="A1390" s="4">
        <v>1388</v>
      </c>
      <c r="B1390" t="s">
        <v>6584</v>
      </c>
      <c r="C1390">
        <v>146.19999999999999</v>
      </c>
      <c r="D1390">
        <v>852.34455456134685</v>
      </c>
      <c r="E1390">
        <v>857.02685053223172</v>
      </c>
      <c r="F1390">
        <v>615.25648121379277</v>
      </c>
      <c r="G1390">
        <v>1090.9623317514099</v>
      </c>
      <c r="H1390">
        <v>-77.339196630221309</v>
      </c>
      <c r="I1390">
        <v>-78.370140568651095</v>
      </c>
      <c r="J1390">
        <v>-90.826786504666913</v>
      </c>
      <c r="K1390">
        <v>-62.659495529250009</v>
      </c>
      <c r="L1390">
        <v>88.169139670580122</v>
      </c>
      <c r="M1390">
        <v>87.711633054476152</v>
      </c>
      <c r="N1390">
        <v>86.054307437730259</v>
      </c>
      <c r="O1390">
        <v>91.653594142502328</v>
      </c>
      <c r="P1390">
        <v>3.4601158160352208</v>
      </c>
      <c r="Q1390">
        <v>3.4899023834462479</v>
      </c>
      <c r="R1390">
        <v>2.858646426660143</v>
      </c>
      <c r="S1390">
        <v>3.980057596027347</v>
      </c>
      <c r="T1390">
        <v>48.74561340351395</v>
      </c>
      <c r="U1390">
        <v>48.745535338331308</v>
      </c>
      <c r="V1390">
        <v>48.712110894077028</v>
      </c>
      <c r="W1390">
        <v>48.778794356313647</v>
      </c>
      <c r="X1390">
        <v>3638.7942754607689</v>
      </c>
      <c r="Y1390">
        <v>3654.6358899039078</v>
      </c>
      <c r="Z1390">
        <v>3501.3116935432058</v>
      </c>
      <c r="AA1390">
        <v>3726.6724646597991</v>
      </c>
      <c r="AB1390">
        <v>607.53058715655413</v>
      </c>
      <c r="AC1390">
        <v>603.33053830449785</v>
      </c>
      <c r="AD1390">
        <v>520.51777410819022</v>
      </c>
      <c r="AE1390">
        <v>718.42812774559388</v>
      </c>
      <c r="AF1390">
        <v>59.10145957053016</v>
      </c>
      <c r="AG1390">
        <v>58.794745333872427</v>
      </c>
      <c r="AH1390">
        <v>57.684059761787282</v>
      </c>
      <c r="AI1390">
        <v>61.436823645326697</v>
      </c>
      <c r="AJ1390">
        <v>0.49845448511419649</v>
      </c>
      <c r="AK1390">
        <v>0.49845446418050449</v>
      </c>
      <c r="AL1390">
        <v>0.49845153122323332</v>
      </c>
      <c r="AM1390">
        <v>0.49845745126035501</v>
      </c>
      <c r="AN1390">
        <v>0.95059590738932043</v>
      </c>
      <c r="AO1390">
        <v>0.95059590738932065</v>
      </c>
      <c r="AP1390">
        <v>0.95059590738932065</v>
      </c>
      <c r="AQ1390">
        <v>0.95059590738932065</v>
      </c>
      <c r="AR1390">
        <v>13.38540719850138</v>
      </c>
      <c r="AS1390">
        <v>13.38540719850138</v>
      </c>
      <c r="AT1390">
        <v>13.38540719850138</v>
      </c>
      <c r="AU1390">
        <v>13.38540719850138</v>
      </c>
      <c r="AV1390" t="str">
        <f>VLOOKUP(Sheet1[[#This Row],[NPDES ID2]],Combined_Sheet__Major_Only___2[[NPDES ID2]:[ECHO BFR]],3,FALSE)</f>
        <v>IN</v>
      </c>
      <c r="AW1390" t="s">
        <v>41</v>
      </c>
      <c r="AX1390" t="str">
        <f>VLOOKUP(Sheet1[[#This Row],[NPDES ID2]],Combined_Sheet__Major_Only___2[[NPDES ID2]:[ECHO BFR]],27,FALSE)</f>
        <v>tempSludgeStore</v>
      </c>
      <c r="AY1390" t="str">
        <f>VLOOKUP(Sheet1[[#This Row],[NPDES ID2]],Combined_Sheet__Major_Only___2[[NPDES ID2]:[ECHO BFR]],28,FALSE)</f>
        <v>highTempCompost</v>
      </c>
      <c r="AZ1390" t="str">
        <f>VLOOKUP(Sheet1[[#This Row],[NPDES ID2]],Combined_Sheet__Major_Only___2[[NPDES ID2]:[ECHO BFR]],29,FALSE)</f>
        <v>preliminaryOps, thickening</v>
      </c>
      <c r="BA1390">
        <f>VLOOKUP(Sheet1[[#This Row],[NPDES ID2]],Combined_Sheet__Major_Only___2[[NPDES ID2]:[ECHO BFR]],17,FALSE)</f>
        <v>41.627389000000001</v>
      </c>
      <c r="BB1390">
        <f>VLOOKUP(Sheet1[[#This Row],[NPDES ID2]],Combined_Sheet__Major_Only___2[[NPDES ID2]:[ECHO BFR]],18,FALSE)</f>
        <v>-84.982360999999997</v>
      </c>
      <c r="BC1390" t="str">
        <f>IF(ISNUMBER(SEARCH("aerobic",$AW1390)),"aerobic","")</f>
        <v>aerobic</v>
      </c>
      <c r="BD1390" t="str">
        <f>IF(ISNUMBER(SEARCH("anaer",$AW1390)),"anaer","")</f>
        <v/>
      </c>
      <c r="BE1390" t="str">
        <f>IF(ISNUMBER(SEARCH("thickening",$AZ1390)),"thickening","")</f>
        <v>thickening</v>
      </c>
      <c r="BF1390" s="2" t="str">
        <f>IF(ISNUMBER(SEARCH("airDry",$AW1390)),"airDry","")</f>
        <v/>
      </c>
      <c r="BG1390" s="2" t="str">
        <f>IF(ISNUMBER(SEARCH("heatDry",$AY1390)),"heatDry","")</f>
        <v/>
      </c>
      <c r="BH1390" s="2" t="str">
        <f>IF(AND(ISNUMBER(SEARCH("aerobic",$AW1390)),ISNUMBER(SEARCH("anaer",$AW1390))),"Combined Aer and Anaer.","")</f>
        <v/>
      </c>
    </row>
    <row r="1391" spans="1:60" x14ac:dyDescent="0.3">
      <c r="A1391" s="4">
        <v>1389</v>
      </c>
      <c r="B1391" t="s">
        <v>6588</v>
      </c>
      <c r="C1391">
        <v>145.61000000000001</v>
      </c>
      <c r="D1391">
        <v>822.17757847650205</v>
      </c>
      <c r="E1391">
        <v>825.7153297111322</v>
      </c>
      <c r="F1391">
        <v>593.38106333728183</v>
      </c>
      <c r="G1391">
        <v>1050.3072594065561</v>
      </c>
      <c r="H1391">
        <v>-77.127574826268244</v>
      </c>
      <c r="I1391">
        <v>-78.367339852597354</v>
      </c>
      <c r="J1391">
        <v>-91.120424982252132</v>
      </c>
      <c r="K1391">
        <v>-61.995397072540463</v>
      </c>
      <c r="L1391">
        <v>91.344549141099577</v>
      </c>
      <c r="M1391">
        <v>90.915255291731455</v>
      </c>
      <c r="N1391">
        <v>89.360024028671887</v>
      </c>
      <c r="O1391">
        <v>94.614334906620812</v>
      </c>
      <c r="P1391">
        <v>3.4397372103948061</v>
      </c>
      <c r="Q1391">
        <v>3.4738741970528988</v>
      </c>
      <c r="R1391">
        <v>2.8165107338841722</v>
      </c>
      <c r="S1391">
        <v>3.944331917195063</v>
      </c>
      <c r="T1391">
        <v>110.63554055425119</v>
      </c>
      <c r="U1391">
        <v>110.6353669762748</v>
      </c>
      <c r="V1391">
        <v>110.56104770613111</v>
      </c>
      <c r="W1391">
        <v>110.709318421012</v>
      </c>
      <c r="X1391">
        <v>7938.9392209693042</v>
      </c>
      <c r="Y1391">
        <v>7970.3210583936398</v>
      </c>
      <c r="Z1391">
        <v>7666.9122510754187</v>
      </c>
      <c r="AA1391">
        <v>8112.4580590408514</v>
      </c>
      <c r="AB1391">
        <v>1557.7295244124889</v>
      </c>
      <c r="AC1391">
        <v>1541.2619392203981</v>
      </c>
      <c r="AD1391">
        <v>1300.7477177477169</v>
      </c>
      <c r="AE1391">
        <v>1888.8001391948601</v>
      </c>
      <c r="AF1391">
        <v>61.478340056279059</v>
      </c>
      <c r="AG1391">
        <v>61.189344651278418</v>
      </c>
      <c r="AH1391">
        <v>60.143032892443209</v>
      </c>
      <c r="AI1391">
        <v>63.678480611818287</v>
      </c>
      <c r="AJ1391">
        <v>0.52746195507326687</v>
      </c>
      <c r="AK1391">
        <v>0.52746191975974666</v>
      </c>
      <c r="AL1391">
        <v>0.52745697314248585</v>
      </c>
      <c r="AM1391">
        <v>0.52746695769367713</v>
      </c>
      <c r="AN1391">
        <v>0.9773342916657306</v>
      </c>
      <c r="AO1391">
        <v>0.97733429166573094</v>
      </c>
      <c r="AP1391">
        <v>0.97733429166573094</v>
      </c>
      <c r="AQ1391">
        <v>0.97733429166573094</v>
      </c>
      <c r="AR1391">
        <v>12.694925474867651</v>
      </c>
      <c r="AS1391">
        <v>12.694925474867651</v>
      </c>
      <c r="AT1391">
        <v>12.694925474867651</v>
      </c>
      <c r="AU1391">
        <v>12.694925474867651</v>
      </c>
      <c r="AV1391" t="str">
        <f>VLOOKUP(Sheet1[[#This Row],[NPDES ID2]],Combined_Sheet__Major_Only___2[[NPDES ID2]:[ECHO BFR]],3,FALSE)</f>
        <v>PA</v>
      </c>
      <c r="AW1391" t="s">
        <v>41</v>
      </c>
      <c r="AX1391" t="str">
        <f>VLOOKUP(Sheet1[[#This Row],[NPDES ID2]],Combined_Sheet__Major_Only___2[[NPDES ID2]:[ECHO BFR]],27,FALSE)</f>
        <v>longTermSludgeStore</v>
      </c>
      <c r="AY1391" t="str">
        <f>VLOOKUP(Sheet1[[#This Row],[NPDES ID2]],Combined_Sheet__Major_Only___2[[NPDES ID2]:[ECHO BFR]],28,FALSE)</f>
        <v>-</v>
      </c>
      <c r="AZ1391" t="str">
        <f>VLOOKUP(Sheet1[[#This Row],[NPDES ID2]],Combined_Sheet__Major_Only___2[[NPDES ID2]:[ECHO BFR]],29,FALSE)</f>
        <v>thickening, preliminaryOps</v>
      </c>
      <c r="BA1391">
        <f>VLOOKUP(Sheet1[[#This Row],[NPDES ID2]],Combined_Sheet__Major_Only___2[[NPDES ID2]:[ECHO BFR]],17,FALSE)</f>
        <v>40.736330000000002</v>
      </c>
      <c r="BB1391">
        <f>VLOOKUP(Sheet1[[#This Row],[NPDES ID2]],Combined_Sheet__Major_Only___2[[NPDES ID2]:[ECHO BFR]],18,FALSE)</f>
        <v>-75.285700000000006</v>
      </c>
      <c r="BC1391" t="str">
        <f>IF(ISNUMBER(SEARCH("aerobic",$AW1391)),"aerobic","")</f>
        <v>aerobic</v>
      </c>
      <c r="BD1391" t="str">
        <f>IF(ISNUMBER(SEARCH("anaer",$AW1391)),"anaer","")</f>
        <v/>
      </c>
      <c r="BE1391" t="str">
        <f>IF(ISNUMBER(SEARCH("thickening",$AZ1391)),"thickening","")</f>
        <v>thickening</v>
      </c>
      <c r="BF1391" s="3" t="str">
        <f>IF(ISNUMBER(SEARCH("airDry",$AW1391)),"airDry","")</f>
        <v/>
      </c>
      <c r="BG1391" s="3" t="str">
        <f>IF(ISNUMBER(SEARCH("heatDry",$AY1391)),"heatDry","")</f>
        <v/>
      </c>
      <c r="BH1391" s="3" t="str">
        <f>IF(AND(ISNUMBER(SEARCH("aerobic",$AW1391)),ISNUMBER(SEARCH("anaer",$AW1391))),"Combined Aer and Anaer.","")</f>
        <v/>
      </c>
    </row>
    <row r="1392" spans="1:60" x14ac:dyDescent="0.3">
      <c r="A1392" s="4">
        <v>1390</v>
      </c>
      <c r="B1392" t="s">
        <v>6593</v>
      </c>
      <c r="C1392">
        <v>145</v>
      </c>
      <c r="D1392">
        <v>828.29342894981778</v>
      </c>
      <c r="E1392">
        <v>831.9410598914742</v>
      </c>
      <c r="F1392">
        <v>597.64004401524357</v>
      </c>
      <c r="G1392">
        <v>1058.322163185517</v>
      </c>
      <c r="H1392">
        <v>-77.171580708335625</v>
      </c>
      <c r="I1392">
        <v>-78.387169014222806</v>
      </c>
      <c r="J1392">
        <v>-91.136862523635259</v>
      </c>
      <c r="K1392">
        <v>-62.091740437487928</v>
      </c>
      <c r="L1392">
        <v>90.617023913223747</v>
      </c>
      <c r="M1392">
        <v>90.186930252489731</v>
      </c>
      <c r="N1392">
        <v>88.628961818120644</v>
      </c>
      <c r="O1392">
        <v>93.892593953123026</v>
      </c>
      <c r="P1392">
        <v>3.4259834238864868</v>
      </c>
      <c r="Q1392">
        <v>3.45895124171264</v>
      </c>
      <c r="R1392">
        <v>2.8071130145707812</v>
      </c>
      <c r="S1392">
        <v>3.9294969566565778</v>
      </c>
      <c r="T1392">
        <v>3.990120071830209</v>
      </c>
      <c r="U1392">
        <v>3.9901110764042</v>
      </c>
      <c r="V1392">
        <v>3.9862595883910301</v>
      </c>
      <c r="W1392">
        <v>3.9939435024010042</v>
      </c>
      <c r="X1392">
        <v>287.41287403157088</v>
      </c>
      <c r="Y1392">
        <v>288.5209615551654</v>
      </c>
      <c r="Z1392">
        <v>277.54669987201191</v>
      </c>
      <c r="AA1392">
        <v>293.75235719003558</v>
      </c>
      <c r="AB1392">
        <v>55.494657703382188</v>
      </c>
      <c r="AC1392">
        <v>54.940961305881324</v>
      </c>
      <c r="AD1392">
        <v>46.462998056658563</v>
      </c>
      <c r="AE1392">
        <v>67.117864773479781</v>
      </c>
      <c r="AF1392">
        <v>61.244862277340033</v>
      </c>
      <c r="AG1392">
        <v>60.95415218995339</v>
      </c>
      <c r="AH1392">
        <v>59.901337572291787</v>
      </c>
      <c r="AI1392">
        <v>63.458492593089119</v>
      </c>
      <c r="AJ1392">
        <v>0.52461149310428201</v>
      </c>
      <c r="AK1392">
        <v>0.52461147947664344</v>
      </c>
      <c r="AL1392">
        <v>0.52460956988721308</v>
      </c>
      <c r="AM1392">
        <v>0.52461342429538638</v>
      </c>
      <c r="AN1392">
        <v>0.66372357902132495</v>
      </c>
      <c r="AO1392">
        <v>0.66372357902132484</v>
      </c>
      <c r="AP1392">
        <v>0.66372357902132484</v>
      </c>
      <c r="AQ1392">
        <v>0.66372357902132484</v>
      </c>
      <c r="AR1392">
        <v>12.75977940900488</v>
      </c>
      <c r="AS1392">
        <v>12.759779409004871</v>
      </c>
      <c r="AT1392">
        <v>12.759779409004871</v>
      </c>
      <c r="AU1392">
        <v>12.759779409004871</v>
      </c>
      <c r="AV1392" t="str">
        <f>VLOOKUP(Sheet1[[#This Row],[NPDES ID2]],Combined_Sheet__Major_Only___2[[NPDES ID2]:[ECHO BFR]],3,FALSE)</f>
        <v>IL</v>
      </c>
      <c r="AW1392" t="s">
        <v>118</v>
      </c>
      <c r="AX1392" t="str">
        <f>VLOOKUP(Sheet1[[#This Row],[NPDES ID2]],Combined_Sheet__Major_Only___2[[NPDES ID2]:[ECHO BFR]],27,FALSE)</f>
        <v>-</v>
      </c>
      <c r="AY1392" t="str">
        <f>VLOOKUP(Sheet1[[#This Row],[NPDES ID2]],Combined_Sheet__Major_Only___2[[NPDES ID2]:[ECHO BFR]],28,FALSE)</f>
        <v>-</v>
      </c>
      <c r="AZ1392" t="str">
        <f>VLOOKUP(Sheet1[[#This Row],[NPDES ID2]],Combined_Sheet__Major_Only___2[[NPDES ID2]:[ECHO BFR]],29,FALSE)</f>
        <v>thickening</v>
      </c>
      <c r="BA1392">
        <f>VLOOKUP(Sheet1[[#This Row],[NPDES ID2]],Combined_Sheet__Major_Only___2[[NPDES ID2]:[ECHO BFR]],17,FALSE)</f>
        <v>41.656750000000002</v>
      </c>
      <c r="BB1392">
        <f>VLOOKUP(Sheet1[[#This Row],[NPDES ID2]],Combined_Sheet__Major_Only___2[[NPDES ID2]:[ECHO BFR]],18,FALSE)</f>
        <v>-88.637389999999996</v>
      </c>
      <c r="BC1392" t="str">
        <f>IF(ISNUMBER(SEARCH("aerobic",$AW1392)),"aerobic","")</f>
        <v>aerobic</v>
      </c>
      <c r="BD1392" t="str">
        <f>IF(ISNUMBER(SEARCH("anaer",$AW1392)),"anaer","")</f>
        <v/>
      </c>
      <c r="BE1392" t="str">
        <f>IF(ISNUMBER(SEARCH("thickening",$AZ1392)),"thickening","")</f>
        <v>thickening</v>
      </c>
      <c r="BF1392" s="2" t="str">
        <f>IF(ISNUMBER(SEARCH("airDry",$AW1392)),"airDry","")</f>
        <v>airDry</v>
      </c>
      <c r="BG1392" s="2" t="str">
        <f>IF(ISNUMBER(SEARCH("heatDry",$AY1392)),"heatDry","")</f>
        <v/>
      </c>
      <c r="BH1392" s="2" t="str">
        <f>IF(AND(ISNUMBER(SEARCH("aerobic",$AW1392)),ISNUMBER(SEARCH("anaer",$AW1392))),"Combined Aer and Anaer.","")</f>
        <v/>
      </c>
    </row>
    <row r="1393" spans="1:60" x14ac:dyDescent="0.3">
      <c r="A1393" s="4">
        <v>1391</v>
      </c>
      <c r="B1393" t="s">
        <v>6597</v>
      </c>
      <c r="C1393">
        <v>144.43</v>
      </c>
      <c r="D1393">
        <v>807.81160692157403</v>
      </c>
      <c r="E1393">
        <v>810.69326996699181</v>
      </c>
      <c r="F1393">
        <v>582.75281821808881</v>
      </c>
      <c r="G1393">
        <v>1030.7521874826441</v>
      </c>
      <c r="H1393">
        <v>-77.015347380222181</v>
      </c>
      <c r="I1393">
        <v>-78.292615817571402</v>
      </c>
      <c r="J1393">
        <v>-91.345391935751763</v>
      </c>
      <c r="K1393">
        <v>-61.489491222790157</v>
      </c>
      <c r="L1393">
        <v>92.858333432252024</v>
      </c>
      <c r="M1393">
        <v>92.44933515294926</v>
      </c>
      <c r="N1393">
        <v>90.967724812040174</v>
      </c>
      <c r="O1393">
        <v>95.973352747834312</v>
      </c>
      <c r="P1393">
        <v>3.407703526407531</v>
      </c>
      <c r="Q1393">
        <v>3.4429710224905898</v>
      </c>
      <c r="R1393">
        <v>2.7782555063821128</v>
      </c>
      <c r="S1393">
        <v>3.9013353545746039</v>
      </c>
      <c r="T1393">
        <v>47.441956758070461</v>
      </c>
      <c r="U1393">
        <v>47.441880704780459</v>
      </c>
      <c r="V1393">
        <v>47.409317673909413</v>
      </c>
      <c r="W1393">
        <v>47.474282572738552</v>
      </c>
      <c r="X1393">
        <v>3321.548381973304</v>
      </c>
      <c r="Y1393">
        <v>3333.826944148203</v>
      </c>
      <c r="Z1393">
        <v>3214.8963862964511</v>
      </c>
      <c r="AA1393">
        <v>3389.544460532597</v>
      </c>
      <c r="AB1393">
        <v>572.7335040075352</v>
      </c>
      <c r="AC1393">
        <v>568.2388312680896</v>
      </c>
      <c r="AD1393">
        <v>488.89299860335677</v>
      </c>
      <c r="AE1393">
        <v>678.46376356693236</v>
      </c>
      <c r="AF1393">
        <v>63.007506030787717</v>
      </c>
      <c r="AG1393">
        <v>62.729947786853202</v>
      </c>
      <c r="AH1393">
        <v>61.724879409891429</v>
      </c>
      <c r="AI1393">
        <v>65.120818656688286</v>
      </c>
      <c r="AJ1393">
        <v>0.54613674262508172</v>
      </c>
      <c r="AK1393">
        <v>0.5461367209545962</v>
      </c>
      <c r="AL1393">
        <v>0.54613368470721013</v>
      </c>
      <c r="AM1393">
        <v>0.5461398132285733</v>
      </c>
      <c r="AN1393">
        <v>0.94933698146221446</v>
      </c>
      <c r="AO1393">
        <v>0.94933698146221457</v>
      </c>
      <c r="AP1393">
        <v>0.94933698146221457</v>
      </c>
      <c r="AQ1393">
        <v>0.94933698146221457</v>
      </c>
      <c r="AR1393">
        <v>14.00198267763033</v>
      </c>
      <c r="AS1393">
        <v>14.00198267763033</v>
      </c>
      <c r="AT1393">
        <v>14.00198267763033</v>
      </c>
      <c r="AU1393">
        <v>14.00198267763033</v>
      </c>
      <c r="AV1393" t="str">
        <f>VLOOKUP(Sheet1[[#This Row],[NPDES ID2]],Combined_Sheet__Major_Only___2[[NPDES ID2]:[ECHO BFR]],3,FALSE)</f>
        <v>TX</v>
      </c>
      <c r="AW1393" t="s">
        <v>41</v>
      </c>
      <c r="AX1393" t="str">
        <f>VLOOKUP(Sheet1[[#This Row],[NPDES ID2]],Combined_Sheet__Major_Only___2[[NPDES ID2]:[ECHO BFR]],27,FALSE)</f>
        <v>-</v>
      </c>
      <c r="AY1393" t="str">
        <f>VLOOKUP(Sheet1[[#This Row],[NPDES ID2]],Combined_Sheet__Major_Only___2[[NPDES ID2]:[ECHO BFR]],28,FALSE)</f>
        <v>-</v>
      </c>
      <c r="AZ1393" t="str">
        <f>VLOOKUP(Sheet1[[#This Row],[NPDES ID2]],Combined_Sheet__Major_Only___2[[NPDES ID2]:[ECHO BFR]],29,FALSE)</f>
        <v>thickening</v>
      </c>
      <c r="BA1393">
        <f>VLOOKUP(Sheet1[[#This Row],[NPDES ID2]],Combined_Sheet__Major_Only___2[[NPDES ID2]:[ECHO BFR]],17,FALSE)</f>
        <v>30.54025</v>
      </c>
      <c r="BB1393">
        <f>VLOOKUP(Sheet1[[#This Row],[NPDES ID2]],Combined_Sheet__Major_Only___2[[NPDES ID2]:[ECHO BFR]],18,FALSE)</f>
        <v>-97.539582999999993</v>
      </c>
      <c r="BC1393" t="str">
        <f>IF(ISNUMBER(SEARCH("aerobic",$AW1393)),"aerobic","")</f>
        <v>aerobic</v>
      </c>
      <c r="BD1393" t="str">
        <f>IF(ISNUMBER(SEARCH("anaer",$AW1393)),"anaer","")</f>
        <v/>
      </c>
      <c r="BE1393" t="str">
        <f>IF(ISNUMBER(SEARCH("thickening",$AZ1393)),"thickening","")</f>
        <v>thickening</v>
      </c>
      <c r="BF1393" s="3" t="str">
        <f>IF(ISNUMBER(SEARCH("airDry",$AW1393)),"airDry","")</f>
        <v/>
      </c>
      <c r="BG1393" s="3" t="str">
        <f>IF(ISNUMBER(SEARCH("heatDry",$AY1393)),"heatDry","")</f>
        <v/>
      </c>
      <c r="BH1393" s="3" t="str">
        <f>IF(AND(ISNUMBER(SEARCH("aerobic",$AW1393)),ISNUMBER(SEARCH("anaer",$AW1393))),"Combined Aer and Anaer.","")</f>
        <v/>
      </c>
    </row>
    <row r="1394" spans="1:60" x14ac:dyDescent="0.3">
      <c r="A1394" s="4">
        <v>1392</v>
      </c>
      <c r="B1394" t="s">
        <v>6601</v>
      </c>
      <c r="C1394">
        <v>144</v>
      </c>
      <c r="D1394">
        <v>826.68551063738846</v>
      </c>
      <c r="E1394">
        <v>830.11971447136978</v>
      </c>
      <c r="F1394">
        <v>596.24091610768301</v>
      </c>
      <c r="G1394">
        <v>1055.8760984737301</v>
      </c>
      <c r="H1394">
        <v>-77.104370081937674</v>
      </c>
      <c r="I1394">
        <v>-78.320845609164707</v>
      </c>
      <c r="J1394">
        <v>-91.148157236157132</v>
      </c>
      <c r="K1394">
        <v>-61.92415168390972</v>
      </c>
      <c r="L1394">
        <v>90.703746853682006</v>
      </c>
      <c r="M1394">
        <v>90.281958280352654</v>
      </c>
      <c r="N1394">
        <v>88.753900312985323</v>
      </c>
      <c r="O1394">
        <v>93.916399229472333</v>
      </c>
      <c r="P1394">
        <v>3.401022856599877</v>
      </c>
      <c r="Q1394">
        <v>3.4354734330628149</v>
      </c>
      <c r="R1394">
        <v>2.7828361794331729</v>
      </c>
      <c r="S1394">
        <v>3.898916399807359</v>
      </c>
      <c r="T1394">
        <v>125.6898915820497</v>
      </c>
      <c r="U1394">
        <v>125.68969477116291</v>
      </c>
      <c r="V1394">
        <v>125.60542808158441</v>
      </c>
      <c r="W1394">
        <v>125.7735444029679</v>
      </c>
      <c r="X1394">
        <v>8982.4292411728584</v>
      </c>
      <c r="Y1394">
        <v>9017.5678245860909</v>
      </c>
      <c r="Z1394">
        <v>8677.8558870106626</v>
      </c>
      <c r="AA1394">
        <v>9176.671110291958</v>
      </c>
      <c r="AB1394">
        <v>1654.016021771225</v>
      </c>
      <c r="AC1394">
        <v>1638.966312506964</v>
      </c>
      <c r="AD1394">
        <v>1396.4212723492869</v>
      </c>
      <c r="AE1394">
        <v>1981.728827576155</v>
      </c>
      <c r="AF1394">
        <v>61.729633663084812</v>
      </c>
      <c r="AG1394">
        <v>61.442511495540771</v>
      </c>
      <c r="AH1394">
        <v>60.403015153742167</v>
      </c>
      <c r="AI1394">
        <v>63.915463872800672</v>
      </c>
      <c r="AJ1394">
        <v>0.53053018508657079</v>
      </c>
      <c r="AK1394">
        <v>0.53053014752254057</v>
      </c>
      <c r="AL1394">
        <v>0.53052488583351087</v>
      </c>
      <c r="AM1394">
        <v>0.53053550635043656</v>
      </c>
      <c r="AN1394">
        <v>0.97997106156337732</v>
      </c>
      <c r="AO1394">
        <v>0.97997106156337743</v>
      </c>
      <c r="AP1394">
        <v>0.97997106156337743</v>
      </c>
      <c r="AQ1394">
        <v>0.97997106156337743</v>
      </c>
      <c r="AR1394">
        <v>13.20806854614087</v>
      </c>
      <c r="AS1394">
        <v>13.208068546140881</v>
      </c>
      <c r="AT1394">
        <v>13.208068546140881</v>
      </c>
      <c r="AU1394">
        <v>13.208068546140881</v>
      </c>
      <c r="AV1394" t="str">
        <f>VLOOKUP(Sheet1[[#This Row],[NPDES ID2]],Combined_Sheet__Major_Only___2[[NPDES ID2]:[ECHO BFR]],3,FALSE)</f>
        <v>CT</v>
      </c>
      <c r="AW1394" t="s">
        <v>12181</v>
      </c>
      <c r="AX1394" t="str">
        <f>VLOOKUP(Sheet1[[#This Row],[NPDES ID2]],Combined_Sheet__Major_Only___2[[NPDES ID2]:[ECHO BFR]],27,FALSE)</f>
        <v>methaneBioCaptureRecover</v>
      </c>
      <c r="AY1394" t="str">
        <f>VLOOKUP(Sheet1[[#This Row],[NPDES ID2]],Combined_Sheet__Major_Only___2[[NPDES ID2]:[ECHO BFR]],28,FALSE)</f>
        <v>-</v>
      </c>
      <c r="AZ1394" t="str">
        <f>VLOOKUP(Sheet1[[#This Row],[NPDES ID2]],Combined_Sheet__Major_Only___2[[NPDES ID2]:[ECHO BFR]],29,FALSE)</f>
        <v>thickening</v>
      </c>
      <c r="BA1394">
        <f>VLOOKUP(Sheet1[[#This Row],[NPDES ID2]],Combined_Sheet__Major_Only___2[[NPDES ID2]:[ECHO BFR]],17,FALSE)</f>
        <v>41.941792</v>
      </c>
      <c r="BB1394">
        <f>VLOOKUP(Sheet1[[#This Row],[NPDES ID2]],Combined_Sheet__Major_Only___2[[NPDES ID2]:[ECHO BFR]],18,FALSE)</f>
        <v>-73.053825000000003</v>
      </c>
      <c r="BC1394" t="str">
        <f>IF(ISNUMBER(SEARCH("aerobic",$AW1394)),"aerobic","")</f>
        <v/>
      </c>
      <c r="BD1394" t="str">
        <f>IF(ISNUMBER(SEARCH("anaer",$AW1394)),"anaer","")</f>
        <v>anaer</v>
      </c>
      <c r="BE1394" t="str">
        <f>IF(ISNUMBER(SEARCH("thickening",$AZ1394)),"thickening","")</f>
        <v>thickening</v>
      </c>
      <c r="BF1394" s="2" t="str">
        <f>IF(ISNUMBER(SEARCH("airDry",$AW1394)),"airDry","")</f>
        <v/>
      </c>
      <c r="BG1394" s="2" t="str">
        <f>IF(ISNUMBER(SEARCH("heatDry",$AY1394)),"heatDry","")</f>
        <v/>
      </c>
      <c r="BH1394" s="2" t="str">
        <f>IF(AND(ISNUMBER(SEARCH("aerobic",$AW1394)),ISNUMBER(SEARCH("anaer",$AW1394))),"Combined Aer and Anaer.","")</f>
        <v/>
      </c>
    </row>
    <row r="1395" spans="1:60" x14ac:dyDescent="0.3">
      <c r="A1395" s="4">
        <v>1393</v>
      </c>
      <c r="B1395" t="s">
        <v>6604</v>
      </c>
      <c r="C1395">
        <v>143.27000000000001</v>
      </c>
      <c r="D1395">
        <v>887.75760616822447</v>
      </c>
      <c r="E1395">
        <v>893.22294651726099</v>
      </c>
      <c r="F1395">
        <v>640.00920106443118</v>
      </c>
      <c r="G1395">
        <v>1137.673401793031</v>
      </c>
      <c r="H1395">
        <v>-77.43890403065366</v>
      </c>
      <c r="I1395">
        <v>-78.326056426949734</v>
      </c>
      <c r="J1395">
        <v>-90.648072323525824</v>
      </c>
      <c r="K1395">
        <v>-63.011791514101773</v>
      </c>
      <c r="L1395">
        <v>84.415778021777044</v>
      </c>
      <c r="M1395">
        <v>83.952637500532134</v>
      </c>
      <c r="N1395">
        <v>82.274840851536112</v>
      </c>
      <c r="O1395">
        <v>87.943260668985161</v>
      </c>
      <c r="P1395">
        <v>3.3942780165229611</v>
      </c>
      <c r="Q1395">
        <v>3.4182639895841191</v>
      </c>
      <c r="R1395">
        <v>2.8255200292789251</v>
      </c>
      <c r="S1395">
        <v>3.9073489109560882</v>
      </c>
      <c r="T1395">
        <v>99.094231725016414</v>
      </c>
      <c r="U1395">
        <v>99.094075958381836</v>
      </c>
      <c r="V1395">
        <v>99.027382805069038</v>
      </c>
      <c r="W1395">
        <v>99.16043902992476</v>
      </c>
      <c r="X1395">
        <v>7571.6784092106454</v>
      </c>
      <c r="Y1395">
        <v>7606.5417946170201</v>
      </c>
      <c r="Z1395">
        <v>7269.3097784845113</v>
      </c>
      <c r="AA1395">
        <v>7765.1271546187436</v>
      </c>
      <c r="AB1395">
        <v>1191.5310623257849</v>
      </c>
      <c r="AC1395">
        <v>1183.5772727175879</v>
      </c>
      <c r="AD1395">
        <v>1029.4218976563341</v>
      </c>
      <c r="AE1395">
        <v>1398.485640682786</v>
      </c>
      <c r="AF1395">
        <v>57.742896614492473</v>
      </c>
      <c r="AG1395">
        <v>57.42604087198135</v>
      </c>
      <c r="AH1395">
        <v>56.278727091735597</v>
      </c>
      <c r="AI1395">
        <v>60.155336685405842</v>
      </c>
      <c r="AJ1395">
        <v>0.48188621104763829</v>
      </c>
      <c r="AK1395">
        <v>0.48188618226724439</v>
      </c>
      <c r="AL1395">
        <v>0.48188215054280192</v>
      </c>
      <c r="AM1395">
        <v>0.48189028841066017</v>
      </c>
      <c r="AN1395">
        <v>0.97478991350040989</v>
      </c>
      <c r="AO1395">
        <v>0.97478991350040967</v>
      </c>
      <c r="AP1395">
        <v>0.97478991350040967</v>
      </c>
      <c r="AQ1395">
        <v>0.97478991350040967</v>
      </c>
      <c r="AR1395">
        <v>13.55059375381507</v>
      </c>
      <c r="AS1395">
        <v>13.55059375381507</v>
      </c>
      <c r="AT1395">
        <v>13.55059375381507</v>
      </c>
      <c r="AU1395">
        <v>13.55059375381507</v>
      </c>
      <c r="AV1395" t="str">
        <f>VLOOKUP(Sheet1[[#This Row],[NPDES ID2]],Combined_Sheet__Major_Only___2[[NPDES ID2]:[ECHO BFR]],3,FALSE)</f>
        <v>TX</v>
      </c>
      <c r="AW1395" t="s">
        <v>41</v>
      </c>
      <c r="AX1395" t="str">
        <f>VLOOKUP(Sheet1[[#This Row],[NPDES ID2]],Combined_Sheet__Major_Only___2[[NPDES ID2]:[ECHO BFR]],27,FALSE)</f>
        <v>-</v>
      </c>
      <c r="AY1395" t="str">
        <f>VLOOKUP(Sheet1[[#This Row],[NPDES ID2]],Combined_Sheet__Major_Only___2[[NPDES ID2]:[ECHO BFR]],28,FALSE)</f>
        <v>-</v>
      </c>
      <c r="AZ1395" t="str">
        <f>VLOOKUP(Sheet1[[#This Row],[NPDES ID2]],Combined_Sheet__Major_Only___2[[NPDES ID2]:[ECHO BFR]],29,FALSE)</f>
        <v>thickening</v>
      </c>
      <c r="BA1395">
        <f>VLOOKUP(Sheet1[[#This Row],[NPDES ID2]],Combined_Sheet__Major_Only___2[[NPDES ID2]:[ECHO BFR]],17,FALSE)</f>
        <v>30.033010000000001</v>
      </c>
      <c r="BB1395">
        <f>VLOOKUP(Sheet1[[#This Row],[NPDES ID2]],Combined_Sheet__Major_Only___2[[NPDES ID2]:[ECHO BFR]],18,FALSE)</f>
        <v>-95.438294999999997</v>
      </c>
      <c r="BC1395" t="str">
        <f>IF(ISNUMBER(SEARCH("aerobic",$AW1395)),"aerobic","")</f>
        <v>aerobic</v>
      </c>
      <c r="BD1395" t="str">
        <f>IF(ISNUMBER(SEARCH("anaer",$AW1395)),"anaer","")</f>
        <v/>
      </c>
      <c r="BE1395" t="str">
        <f>IF(ISNUMBER(SEARCH("thickening",$AZ1395)),"thickening","")</f>
        <v>thickening</v>
      </c>
      <c r="BF1395" s="3" t="str">
        <f>IF(ISNUMBER(SEARCH("airDry",$AW1395)),"airDry","")</f>
        <v/>
      </c>
      <c r="BG1395" s="3" t="str">
        <f>IF(ISNUMBER(SEARCH("heatDry",$AY1395)),"heatDry","")</f>
        <v/>
      </c>
      <c r="BH1395" s="3" t="str">
        <f>IF(AND(ISNUMBER(SEARCH("aerobic",$AW1395)),ISNUMBER(SEARCH("anaer",$AW1395))),"Combined Aer and Anaer.","")</f>
        <v/>
      </c>
    </row>
    <row r="1396" spans="1:60" x14ac:dyDescent="0.3">
      <c r="A1396" s="4">
        <v>1394</v>
      </c>
      <c r="B1396" t="s">
        <v>6608</v>
      </c>
      <c r="C1396">
        <v>142.88999999999999</v>
      </c>
      <c r="D1396">
        <v>873.19619446299475</v>
      </c>
      <c r="E1396">
        <v>878.06018028866993</v>
      </c>
      <c r="F1396">
        <v>629.43759756661962</v>
      </c>
      <c r="G1396">
        <v>1117.944628124726</v>
      </c>
      <c r="H1396">
        <v>-77.351159007735689</v>
      </c>
      <c r="I1396">
        <v>-78.371637697808737</v>
      </c>
      <c r="J1396">
        <v>-90.769988228300875</v>
      </c>
      <c r="K1396">
        <v>-62.717804207284608</v>
      </c>
      <c r="L1396">
        <v>85.788179129184115</v>
      </c>
      <c r="M1396">
        <v>85.338169679384123</v>
      </c>
      <c r="N1396">
        <v>83.707941924782887</v>
      </c>
      <c r="O1396">
        <v>89.215650420360333</v>
      </c>
      <c r="P1396">
        <v>3.3824551854214859</v>
      </c>
      <c r="Q1396">
        <v>3.4112709507223071</v>
      </c>
      <c r="R1396">
        <v>2.7985993150901591</v>
      </c>
      <c r="S1396">
        <v>3.8924988677971251</v>
      </c>
      <c r="T1396">
        <v>96.956455962626222</v>
      </c>
      <c r="U1396">
        <v>96.956303495154316</v>
      </c>
      <c r="V1396">
        <v>96.89102291367054</v>
      </c>
      <c r="W1396">
        <v>97.021260986053747</v>
      </c>
      <c r="X1396">
        <v>7270.1977040720203</v>
      </c>
      <c r="Y1396">
        <v>7302.2318448990718</v>
      </c>
      <c r="Z1396">
        <v>6992.4559353997092</v>
      </c>
      <c r="AA1396">
        <v>7447.7193305468763</v>
      </c>
      <c r="AB1396">
        <v>1144.473667450605</v>
      </c>
      <c r="AC1396">
        <v>1137.629208846042</v>
      </c>
      <c r="AD1396">
        <v>989.05278133397906</v>
      </c>
      <c r="AE1396">
        <v>1340.9001759895759</v>
      </c>
      <c r="AF1396">
        <v>58.837703023720088</v>
      </c>
      <c r="AG1396">
        <v>58.529011117141451</v>
      </c>
      <c r="AH1396">
        <v>57.411268651213867</v>
      </c>
      <c r="AI1396">
        <v>61.187970553101259</v>
      </c>
      <c r="AJ1396">
        <v>0.49523717257206051</v>
      </c>
      <c r="AK1396">
        <v>0.49523714373540412</v>
      </c>
      <c r="AL1396">
        <v>0.49523310407772769</v>
      </c>
      <c r="AM1396">
        <v>0.495241257956748</v>
      </c>
      <c r="AN1396">
        <v>0.97425458628150807</v>
      </c>
      <c r="AO1396">
        <v>0.97425458628150818</v>
      </c>
      <c r="AP1396">
        <v>0.97425458628150818</v>
      </c>
      <c r="AQ1396">
        <v>0.97425458628150818</v>
      </c>
      <c r="AR1396">
        <v>13.804842141028161</v>
      </c>
      <c r="AS1396">
        <v>13.804842141028161</v>
      </c>
      <c r="AT1396">
        <v>13.804842141028161</v>
      </c>
      <c r="AU1396">
        <v>13.804842141028161</v>
      </c>
      <c r="AV1396" t="str">
        <f>VLOOKUP(Sheet1[[#This Row],[NPDES ID2]],Combined_Sheet__Major_Only___2[[NPDES ID2]:[ECHO BFR]],3,FALSE)</f>
        <v>IL</v>
      </c>
      <c r="AW1396" t="s">
        <v>41</v>
      </c>
      <c r="AX1396" t="str">
        <f>VLOOKUP(Sheet1[[#This Row],[NPDES ID2]],Combined_Sheet__Major_Only___2[[NPDES ID2]:[ECHO BFR]],27,FALSE)</f>
        <v>-</v>
      </c>
      <c r="AY1396" t="str">
        <f>VLOOKUP(Sheet1[[#This Row],[NPDES ID2]],Combined_Sheet__Major_Only___2[[NPDES ID2]:[ECHO BFR]],28,FALSE)</f>
        <v>-</v>
      </c>
      <c r="AZ1396" t="str">
        <f>VLOOKUP(Sheet1[[#This Row],[NPDES ID2]],Combined_Sheet__Major_Only___2[[NPDES ID2]:[ECHO BFR]],29,FALSE)</f>
        <v>preliminaryOps, thickening</v>
      </c>
      <c r="BA1396">
        <f>VLOOKUP(Sheet1[[#This Row],[NPDES ID2]],Combined_Sheet__Major_Only___2[[NPDES ID2]:[ECHO BFR]],17,FALSE)</f>
        <v>41.971553</v>
      </c>
      <c r="BB1396">
        <f>VLOOKUP(Sheet1[[#This Row],[NPDES ID2]],Combined_Sheet__Major_Only___2[[NPDES ID2]:[ECHO BFR]],18,FALSE)</f>
        <v>-88.075107000000003</v>
      </c>
      <c r="BC1396" t="str">
        <f>IF(ISNUMBER(SEARCH("aerobic",$AW1396)),"aerobic","")</f>
        <v>aerobic</v>
      </c>
      <c r="BD1396" t="str">
        <f>IF(ISNUMBER(SEARCH("anaer",$AW1396)),"anaer","")</f>
        <v/>
      </c>
      <c r="BE1396" t="str">
        <f>IF(ISNUMBER(SEARCH("thickening",$AZ1396)),"thickening","")</f>
        <v>thickening</v>
      </c>
      <c r="BF1396" s="2" t="str">
        <f>IF(ISNUMBER(SEARCH("airDry",$AW1396)),"airDry","")</f>
        <v/>
      </c>
      <c r="BG1396" s="2" t="str">
        <f>IF(ISNUMBER(SEARCH("heatDry",$AY1396)),"heatDry","")</f>
        <v/>
      </c>
      <c r="BH1396" s="2" t="str">
        <f>IF(AND(ISNUMBER(SEARCH("aerobic",$AW1396)),ISNUMBER(SEARCH("anaer",$AW1396))),"Combined Aer and Anaer.","")</f>
        <v/>
      </c>
    </row>
    <row r="1397" spans="1:60" x14ac:dyDescent="0.3">
      <c r="A1397" s="4">
        <v>1395</v>
      </c>
      <c r="B1397" t="s">
        <v>6613</v>
      </c>
      <c r="C1397">
        <v>142</v>
      </c>
      <c r="D1397">
        <v>791.29751908084097</v>
      </c>
      <c r="E1397">
        <v>793.10160289816326</v>
      </c>
      <c r="F1397">
        <v>570.29457072456421</v>
      </c>
      <c r="G1397">
        <v>1008.04980476284</v>
      </c>
      <c r="H1397">
        <v>-76.818424226951009</v>
      </c>
      <c r="I1397">
        <v>-78.084796581492711</v>
      </c>
      <c r="J1397">
        <v>-90.969536608366838</v>
      </c>
      <c r="K1397">
        <v>-60.480371820103379</v>
      </c>
      <c r="L1397">
        <v>94.567213065979018</v>
      </c>
      <c r="M1397">
        <v>94.189543365973435</v>
      </c>
      <c r="N1397">
        <v>92.821386593903881</v>
      </c>
      <c r="O1397">
        <v>97.443694694923934</v>
      </c>
      <c r="P1397">
        <v>3.3442001375027579</v>
      </c>
      <c r="Q1397">
        <v>3.3862346630815918</v>
      </c>
      <c r="R1397">
        <v>2.7070812269619542</v>
      </c>
      <c r="S1397">
        <v>3.840899036756638</v>
      </c>
      <c r="T1397">
        <v>65.402983718618657</v>
      </c>
      <c r="U1397">
        <v>65.402879946636062</v>
      </c>
      <c r="V1397">
        <v>65.358448860587671</v>
      </c>
      <c r="W1397">
        <v>65.447091131678263</v>
      </c>
      <c r="X1397">
        <v>4420.4240565933296</v>
      </c>
      <c r="Y1397">
        <v>4435.228546245301</v>
      </c>
      <c r="Z1397">
        <v>4291.675569297483</v>
      </c>
      <c r="AA1397">
        <v>4502.4149795521034</v>
      </c>
      <c r="AB1397">
        <v>848.72611665312468</v>
      </c>
      <c r="AC1397">
        <v>840.40789186946517</v>
      </c>
      <c r="AD1397">
        <v>712.36342431257651</v>
      </c>
      <c r="AE1397">
        <v>1025.5773160981289</v>
      </c>
      <c r="AF1397">
        <v>65.265178486824496</v>
      </c>
      <c r="AG1397">
        <v>65.00448377785807</v>
      </c>
      <c r="AH1397">
        <v>64.06056465319422</v>
      </c>
      <c r="AI1397">
        <v>67.249968139899849</v>
      </c>
      <c r="AJ1397">
        <v>0.5737254127446999</v>
      </c>
      <c r="AK1397">
        <v>0.57372538608994039</v>
      </c>
      <c r="AL1397">
        <v>0.57372165171337308</v>
      </c>
      <c r="AM1397">
        <v>0.57372918938267092</v>
      </c>
      <c r="AN1397">
        <v>0.96250181652276312</v>
      </c>
      <c r="AO1397">
        <v>0.96250181652276312</v>
      </c>
      <c r="AP1397">
        <v>0.96250181652276312</v>
      </c>
      <c r="AQ1397">
        <v>0.96250181652276312</v>
      </c>
      <c r="AR1397">
        <v>13.640067438074089</v>
      </c>
      <c r="AS1397">
        <v>13.6400674380741</v>
      </c>
      <c r="AT1397">
        <v>13.6400674380741</v>
      </c>
      <c r="AU1397">
        <v>13.6400674380741</v>
      </c>
      <c r="AV1397" t="str">
        <f>VLOOKUP(Sheet1[[#This Row],[NPDES ID2]],Combined_Sheet__Major_Only___2[[NPDES ID2]:[ECHO BFR]],3,FALSE)</f>
        <v>VT</v>
      </c>
      <c r="AW1397" t="s">
        <v>41</v>
      </c>
      <c r="AX1397" t="str">
        <f>VLOOKUP(Sheet1[[#This Row],[NPDES ID2]],Combined_Sheet__Major_Only___2[[NPDES ID2]:[ECHO BFR]],27,FALSE)</f>
        <v>-</v>
      </c>
      <c r="AY1397" t="str">
        <f>VLOOKUP(Sheet1[[#This Row],[NPDES ID2]],Combined_Sheet__Major_Only___2[[NPDES ID2]:[ECHO BFR]],28,FALSE)</f>
        <v>-</v>
      </c>
      <c r="AZ1397" t="str">
        <f>VLOOKUP(Sheet1[[#This Row],[NPDES ID2]],Combined_Sheet__Major_Only___2[[NPDES ID2]:[ECHO BFR]],29,FALSE)</f>
        <v>thickening</v>
      </c>
      <c r="BA1397">
        <f>VLOOKUP(Sheet1[[#This Row],[NPDES ID2]],Combined_Sheet__Major_Only___2[[NPDES ID2]:[ECHO BFR]],17,FALSE)</f>
        <v>44.490788000000002</v>
      </c>
      <c r="BB1397">
        <f>VLOOKUP(Sheet1[[#This Row],[NPDES ID2]],Combined_Sheet__Major_Only___2[[NPDES ID2]:[ECHO BFR]],18,FALSE)</f>
        <v>-73.197732999999999</v>
      </c>
      <c r="BC1397" t="str">
        <f>IF(ISNUMBER(SEARCH("aerobic",$AW1397)),"aerobic","")</f>
        <v>aerobic</v>
      </c>
      <c r="BD1397" t="str">
        <f>IF(ISNUMBER(SEARCH("anaer",$AW1397)),"anaer","")</f>
        <v/>
      </c>
      <c r="BE1397" t="str">
        <f>IF(ISNUMBER(SEARCH("thickening",$AZ1397)),"thickening","")</f>
        <v>thickening</v>
      </c>
      <c r="BF1397" s="3" t="str">
        <f>IF(ISNUMBER(SEARCH("airDry",$AW1397)),"airDry","")</f>
        <v/>
      </c>
      <c r="BG1397" s="3" t="str">
        <f>IF(ISNUMBER(SEARCH("heatDry",$AY1397)),"heatDry","")</f>
        <v/>
      </c>
      <c r="BH1397" s="3" t="str">
        <f>IF(AND(ISNUMBER(SEARCH("aerobic",$AW1397)),ISNUMBER(SEARCH("anaer",$AW1397))),"Combined Aer and Anaer.","")</f>
        <v/>
      </c>
    </row>
    <row r="1398" spans="1:60" x14ac:dyDescent="0.3">
      <c r="A1398" s="4">
        <v>1396</v>
      </c>
      <c r="B1398" t="s">
        <v>6617</v>
      </c>
      <c r="C1398">
        <v>142</v>
      </c>
      <c r="D1398">
        <v>819.28076267252629</v>
      </c>
      <c r="E1398">
        <v>822.03478057061932</v>
      </c>
      <c r="F1398">
        <v>590.43046313111051</v>
      </c>
      <c r="G1398">
        <v>1045.388238182765</v>
      </c>
      <c r="H1398">
        <v>-77.007070324750387</v>
      </c>
      <c r="I1398">
        <v>-78.286157410971754</v>
      </c>
      <c r="J1398">
        <v>-91.338949898143952</v>
      </c>
      <c r="K1398">
        <v>-61.463506311281968</v>
      </c>
      <c r="L1398">
        <v>91.342375445443395</v>
      </c>
      <c r="M1398">
        <v>90.940610035031426</v>
      </c>
      <c r="N1398">
        <v>89.485165597451683</v>
      </c>
      <c r="O1398">
        <v>94.402375583014589</v>
      </c>
      <c r="P1398">
        <v>3.3502780226321351</v>
      </c>
      <c r="Q1398">
        <v>3.3849687558508572</v>
      </c>
      <c r="R1398">
        <v>2.731184697469625</v>
      </c>
      <c r="S1398">
        <v>3.8354670159189039</v>
      </c>
      <c r="T1398">
        <v>72.484031234973514</v>
      </c>
      <c r="U1398">
        <v>72.483916535031199</v>
      </c>
      <c r="V1398">
        <v>72.434806525955622</v>
      </c>
      <c r="W1398">
        <v>72.532783485893006</v>
      </c>
      <c r="X1398">
        <v>5072.2365064191408</v>
      </c>
      <c r="Y1398">
        <v>5090.9819780278895</v>
      </c>
      <c r="Z1398">
        <v>4909.5504658705941</v>
      </c>
      <c r="AA1398">
        <v>5175.9312641832021</v>
      </c>
      <c r="AB1398">
        <v>908.48387905812115</v>
      </c>
      <c r="AC1398">
        <v>900.65590734702255</v>
      </c>
      <c r="AD1398">
        <v>770.84019569464476</v>
      </c>
      <c r="AE1398">
        <v>1083.3588980772729</v>
      </c>
      <c r="AF1398">
        <v>63.039594962867177</v>
      </c>
      <c r="AG1398">
        <v>62.762269766809382</v>
      </c>
      <c r="AH1398">
        <v>61.758114019529287</v>
      </c>
      <c r="AI1398">
        <v>65.151031579031368</v>
      </c>
      <c r="AJ1398">
        <v>0.54652872787173801</v>
      </c>
      <c r="AK1398">
        <v>0.5465287011121791</v>
      </c>
      <c r="AL1398">
        <v>0.5465249521332507</v>
      </c>
      <c r="AM1398">
        <v>0.54653251927945201</v>
      </c>
      <c r="AN1398">
        <v>0.96598634491718938</v>
      </c>
      <c r="AO1398">
        <v>0.96598634491718971</v>
      </c>
      <c r="AP1398">
        <v>0.96598634491718971</v>
      </c>
      <c r="AQ1398">
        <v>0.96598634491718971</v>
      </c>
      <c r="AR1398">
        <v>13.70364856577579</v>
      </c>
      <c r="AS1398">
        <v>13.703648565775779</v>
      </c>
      <c r="AT1398">
        <v>13.703648565775779</v>
      </c>
      <c r="AU1398">
        <v>13.703648565775779</v>
      </c>
      <c r="AV1398" t="str">
        <f>VLOOKUP(Sheet1[[#This Row],[NPDES ID2]],Combined_Sheet__Major_Only___2[[NPDES ID2]:[ECHO BFR]],3,FALSE)</f>
        <v>TX</v>
      </c>
      <c r="AW1398" t="s">
        <v>41</v>
      </c>
      <c r="AX1398" t="str">
        <f>VLOOKUP(Sheet1[[#This Row],[NPDES ID2]],Combined_Sheet__Major_Only___2[[NPDES ID2]:[ECHO BFR]],27,FALSE)</f>
        <v>-</v>
      </c>
      <c r="AY1398" t="str">
        <f>VLOOKUP(Sheet1[[#This Row],[NPDES ID2]],Combined_Sheet__Major_Only___2[[NPDES ID2]:[ECHO BFR]],28,FALSE)</f>
        <v>-</v>
      </c>
      <c r="AZ1398" t="str">
        <f>VLOOKUP(Sheet1[[#This Row],[NPDES ID2]],Combined_Sheet__Major_Only___2[[NPDES ID2]:[ECHO BFR]],29,FALSE)</f>
        <v>thickening</v>
      </c>
      <c r="BA1398">
        <f>VLOOKUP(Sheet1[[#This Row],[NPDES ID2]],Combined_Sheet__Major_Only___2[[NPDES ID2]:[ECHO BFR]],17,FALSE)</f>
        <v>29.7361</v>
      </c>
      <c r="BB1398">
        <f>VLOOKUP(Sheet1[[#This Row],[NPDES ID2]],Combined_Sheet__Major_Only___2[[NPDES ID2]:[ECHO BFR]],18,FALSE)</f>
        <v>-95.230478000000005</v>
      </c>
      <c r="BC1398" t="str">
        <f>IF(ISNUMBER(SEARCH("aerobic",$AW1398)),"aerobic","")</f>
        <v>aerobic</v>
      </c>
      <c r="BD1398" t="str">
        <f>IF(ISNUMBER(SEARCH("anaer",$AW1398)),"anaer","")</f>
        <v/>
      </c>
      <c r="BE1398" t="str">
        <f>IF(ISNUMBER(SEARCH("thickening",$AZ1398)),"thickening","")</f>
        <v>thickening</v>
      </c>
      <c r="BF1398" s="2" t="str">
        <f>IF(ISNUMBER(SEARCH("airDry",$AW1398)),"airDry","")</f>
        <v/>
      </c>
      <c r="BG1398" s="2" t="str">
        <f>IF(ISNUMBER(SEARCH("heatDry",$AY1398)),"heatDry","")</f>
        <v/>
      </c>
      <c r="BH1398" s="2" t="str">
        <f>IF(AND(ISNUMBER(SEARCH("aerobic",$AW1398)),ISNUMBER(SEARCH("anaer",$AW1398))),"Combined Aer and Anaer.","")</f>
        <v/>
      </c>
    </row>
    <row r="1399" spans="1:60" x14ac:dyDescent="0.3">
      <c r="A1399" s="4">
        <v>1397</v>
      </c>
      <c r="B1399" t="s">
        <v>6622</v>
      </c>
      <c r="C1399">
        <v>141.38999999999999</v>
      </c>
      <c r="D1399">
        <v>846.98833933551646</v>
      </c>
      <c r="E1399">
        <v>850.59711588690061</v>
      </c>
      <c r="F1399">
        <v>610.21166824180636</v>
      </c>
      <c r="G1399">
        <v>1082.2834778777501</v>
      </c>
      <c r="H1399">
        <v>-77.124885971754964</v>
      </c>
      <c r="I1399">
        <v>-78.334695586070978</v>
      </c>
      <c r="J1399">
        <v>-91.037466965785981</v>
      </c>
      <c r="K1399">
        <v>-62.034609909979871</v>
      </c>
      <c r="L1399">
        <v>88.306686682266516</v>
      </c>
      <c r="M1399">
        <v>87.886942953366002</v>
      </c>
      <c r="N1399">
        <v>86.366149446881181</v>
      </c>
      <c r="O1399">
        <v>91.504039580074661</v>
      </c>
      <c r="P1399">
        <v>3.3407410515208031</v>
      </c>
      <c r="Q1399">
        <v>3.3727357174110182</v>
      </c>
      <c r="R1399">
        <v>2.7375165981156071</v>
      </c>
      <c r="S1399">
        <v>3.8319168113570998</v>
      </c>
      <c r="T1399">
        <v>236.24514405611771</v>
      </c>
      <c r="U1399">
        <v>236.24477662875881</v>
      </c>
      <c r="V1399">
        <v>236.0874586688164</v>
      </c>
      <c r="W1399">
        <v>236.40131598118199</v>
      </c>
      <c r="X1399">
        <v>17027.488813189451</v>
      </c>
      <c r="Y1399">
        <v>17095.617649054759</v>
      </c>
      <c r="Z1399">
        <v>16437.299290943531</v>
      </c>
      <c r="AA1399">
        <v>17403.966507131299</v>
      </c>
      <c r="AB1399">
        <v>2958.179114142707</v>
      </c>
      <c r="AC1399">
        <v>2934.9707902915711</v>
      </c>
      <c r="AD1399">
        <v>2520.651698636435</v>
      </c>
      <c r="AE1399">
        <v>3509.4594322071989</v>
      </c>
      <c r="AF1399">
        <v>61.208051268012653</v>
      </c>
      <c r="AG1399">
        <v>60.917008982417379</v>
      </c>
      <c r="AH1399">
        <v>59.86358275801814</v>
      </c>
      <c r="AI1399">
        <v>63.423336913285247</v>
      </c>
      <c r="AJ1399">
        <v>0.52416209721919349</v>
      </c>
      <c r="AK1399">
        <v>0.52416203964205987</v>
      </c>
      <c r="AL1399">
        <v>0.52415397735474623</v>
      </c>
      <c r="AM1399">
        <v>0.52417025086213842</v>
      </c>
      <c r="AN1399">
        <v>0.9891987657429564</v>
      </c>
      <c r="AO1399">
        <v>0.9891987657429564</v>
      </c>
      <c r="AP1399">
        <v>0.9891987657429564</v>
      </c>
      <c r="AQ1399">
        <v>0.9891987657429564</v>
      </c>
      <c r="AR1399">
        <v>13.542436167170219</v>
      </c>
      <c r="AS1399">
        <v>13.54243616717021</v>
      </c>
      <c r="AT1399">
        <v>13.54243616717021</v>
      </c>
      <c r="AU1399">
        <v>13.54243616717021</v>
      </c>
      <c r="AV1399" t="str">
        <f>VLOOKUP(Sheet1[[#This Row],[NPDES ID2]],Combined_Sheet__Major_Only___2[[NPDES ID2]:[ECHO BFR]],3,FALSE)</f>
        <v>GA</v>
      </c>
      <c r="AW1399" t="s">
        <v>41</v>
      </c>
      <c r="AX1399" t="str">
        <f>VLOOKUP(Sheet1[[#This Row],[NPDES ID2]],Combined_Sheet__Major_Only___2[[NPDES ID2]:[ECHO BFR]],27,FALSE)</f>
        <v>-</v>
      </c>
      <c r="AY1399" t="str">
        <f>VLOOKUP(Sheet1[[#This Row],[NPDES ID2]],Combined_Sheet__Major_Only___2[[NPDES ID2]:[ECHO BFR]],28,FALSE)</f>
        <v>-</v>
      </c>
      <c r="AZ1399" t="str">
        <f>VLOOKUP(Sheet1[[#This Row],[NPDES ID2]],Combined_Sheet__Major_Only___2[[NPDES ID2]:[ECHO BFR]],29,FALSE)</f>
        <v>-</v>
      </c>
      <c r="BA1399">
        <f>VLOOKUP(Sheet1[[#This Row],[NPDES ID2]],Combined_Sheet__Major_Only___2[[NPDES ID2]:[ECHO BFR]],17,FALSE)</f>
        <v>32.098649999999999</v>
      </c>
      <c r="BB1399">
        <f>VLOOKUP(Sheet1[[#This Row],[NPDES ID2]],Combined_Sheet__Major_Only___2[[NPDES ID2]:[ECHO BFR]],18,FALSE)</f>
        <v>-83.77713</v>
      </c>
      <c r="BC1399" t="str">
        <f>IF(ISNUMBER(SEARCH("aerobic",$AW1399)),"aerobic","")</f>
        <v>aerobic</v>
      </c>
      <c r="BD1399" t="str">
        <f>IF(ISNUMBER(SEARCH("anaer",$AW1399)),"anaer","")</f>
        <v/>
      </c>
      <c r="BE1399" t="str">
        <f>IF(ISNUMBER(SEARCH("thickening",$AZ1399)),"thickening","")</f>
        <v/>
      </c>
      <c r="BF1399" s="3" t="str">
        <f>IF(ISNUMBER(SEARCH("airDry",$AW1399)),"airDry","")</f>
        <v/>
      </c>
      <c r="BG1399" s="3" t="str">
        <f>IF(ISNUMBER(SEARCH("heatDry",$AY1399)),"heatDry","")</f>
        <v/>
      </c>
      <c r="BH1399" s="3" t="str">
        <f>IF(AND(ISNUMBER(SEARCH("aerobic",$AW1399)),ISNUMBER(SEARCH("anaer",$AW1399))),"Combined Aer and Anaer.","")</f>
        <v/>
      </c>
    </row>
    <row r="1400" spans="1:60" x14ac:dyDescent="0.3">
      <c r="A1400" s="4">
        <v>1398</v>
      </c>
      <c r="B1400" t="s">
        <v>6627</v>
      </c>
      <c r="C1400">
        <v>141</v>
      </c>
      <c r="D1400">
        <v>1023.315341411984</v>
      </c>
      <c r="E1400">
        <v>1033.888024889766</v>
      </c>
      <c r="F1400">
        <v>736.78041095786352</v>
      </c>
      <c r="G1400">
        <v>1320.64217562913</v>
      </c>
      <c r="H1400">
        <v>-77.973025498103567</v>
      </c>
      <c r="I1400">
        <v>-77.902383092663172</v>
      </c>
      <c r="J1400">
        <v>-90.625939760809814</v>
      </c>
      <c r="K1400">
        <v>-65.331939931715681</v>
      </c>
      <c r="L1400">
        <v>73.098511572214534</v>
      </c>
      <c r="M1400">
        <v>72.568417940889191</v>
      </c>
      <c r="N1400">
        <v>70.648134194822347</v>
      </c>
      <c r="O1400">
        <v>77.135822711223867</v>
      </c>
      <c r="P1400">
        <v>3.3569616106695239</v>
      </c>
      <c r="Q1400">
        <v>3.3420216209651579</v>
      </c>
      <c r="R1400">
        <v>2.8526960377301198</v>
      </c>
      <c r="S1400">
        <v>3.81568932376637</v>
      </c>
      <c r="T1400">
        <v>62.989684183445803</v>
      </c>
      <c r="U1400">
        <v>62.989584135833098</v>
      </c>
      <c r="V1400">
        <v>62.946747678650077</v>
      </c>
      <c r="W1400">
        <v>63.032208584243122</v>
      </c>
      <c r="X1400">
        <v>5471.9230070501008</v>
      </c>
      <c r="Y1400">
        <v>5504.9940514828031</v>
      </c>
      <c r="Z1400">
        <v>5184.745706273</v>
      </c>
      <c r="AA1400">
        <v>5657.1778075986877</v>
      </c>
      <c r="AB1400">
        <v>1273.9357750485431</v>
      </c>
      <c r="AC1400">
        <v>1246.7657320775891</v>
      </c>
      <c r="AD1400">
        <v>1026.5072595423101</v>
      </c>
      <c r="AE1400">
        <v>1650.9783284825189</v>
      </c>
      <c r="AF1400">
        <v>50.806491312449687</v>
      </c>
      <c r="AG1400">
        <v>50.438011798307393</v>
      </c>
      <c r="AH1400">
        <v>49.10360902697456</v>
      </c>
      <c r="AI1400">
        <v>53.612219011645657</v>
      </c>
      <c r="AJ1400">
        <v>0.39744662726414642</v>
      </c>
      <c r="AK1400">
        <v>0.39744660592722542</v>
      </c>
      <c r="AL1400">
        <v>0.39744361677334339</v>
      </c>
      <c r="AM1400">
        <v>0.39744965025075391</v>
      </c>
      <c r="AN1400">
        <v>0.96114522589168427</v>
      </c>
      <c r="AO1400">
        <v>0.96114522589168461</v>
      </c>
      <c r="AP1400">
        <v>0.96114522589168461</v>
      </c>
      <c r="AQ1400">
        <v>0.96114522589168461</v>
      </c>
      <c r="AR1400">
        <v>9.5851166526970388</v>
      </c>
      <c r="AS1400">
        <v>9.5851166526970388</v>
      </c>
      <c r="AT1400">
        <v>9.5851166526970388</v>
      </c>
      <c r="AU1400">
        <v>9.5851166526970388</v>
      </c>
      <c r="AV1400" t="str">
        <f>VLOOKUP(Sheet1[[#This Row],[NPDES ID2]],Combined_Sheet__Major_Only___2[[NPDES ID2]:[ECHO BFR]],3,FALSE)</f>
        <v>FL</v>
      </c>
      <c r="AW1400" t="s">
        <v>54</v>
      </c>
      <c r="AX1400" t="str">
        <f>VLOOKUP(Sheet1[[#This Row],[NPDES ID2]],Combined_Sheet__Major_Only___2[[NPDES ID2]:[ECHO BFR]],27,FALSE)</f>
        <v>-</v>
      </c>
      <c r="AY1400" t="str">
        <f>VLOOKUP(Sheet1[[#This Row],[NPDES ID2]],Combined_Sheet__Major_Only___2[[NPDES ID2]:[ECHO BFR]],28,FALSE)</f>
        <v>-</v>
      </c>
      <c r="AZ1400" t="str">
        <f>VLOOKUP(Sheet1[[#This Row],[NPDES ID2]],Combined_Sheet__Major_Only___2[[NPDES ID2]:[ECHO BFR]],29,FALSE)</f>
        <v>thickening</v>
      </c>
      <c r="BA1400">
        <f>VLOOKUP(Sheet1[[#This Row],[NPDES ID2]],Combined_Sheet__Major_Only___2[[NPDES ID2]:[ECHO BFR]],17,FALSE)</f>
        <v>28.062977</v>
      </c>
      <c r="BB1400">
        <f>VLOOKUP(Sheet1[[#This Row],[NPDES ID2]],Combined_Sheet__Major_Only___2[[NPDES ID2]:[ECHO BFR]],18,FALSE)</f>
        <v>-81.507829999999998</v>
      </c>
      <c r="BC1400" t="str">
        <f>IF(ISNUMBER(SEARCH("aerobic",$AW1400)),"aerobic","")</f>
        <v/>
      </c>
      <c r="BD1400" t="str">
        <f>IF(ISNUMBER(SEARCH("anaer",$AW1400)),"anaer","")</f>
        <v/>
      </c>
      <c r="BE1400" t="str">
        <f>IF(ISNUMBER(SEARCH("thickening",$AZ1400)),"thickening","")</f>
        <v>thickening</v>
      </c>
      <c r="BF1400" s="2" t="str">
        <f>IF(ISNUMBER(SEARCH("airDry",$AW1400)),"airDry","")</f>
        <v/>
      </c>
      <c r="BG1400" s="2" t="str">
        <f>IF(ISNUMBER(SEARCH("heatDry",$AY1400)),"heatDry","")</f>
        <v/>
      </c>
      <c r="BH1400" s="2" t="str">
        <f>IF(AND(ISNUMBER(SEARCH("aerobic",$AW1400)),ISNUMBER(SEARCH("anaer",$AW1400))),"Combined Aer and Anaer.","")</f>
        <v/>
      </c>
    </row>
    <row r="1401" spans="1:60" x14ac:dyDescent="0.3">
      <c r="A1401" s="4">
        <v>1399</v>
      </c>
      <c r="B1401" t="s">
        <v>6631</v>
      </c>
      <c r="C1401">
        <v>140.72</v>
      </c>
      <c r="D1401">
        <v>827.94711348901285</v>
      </c>
      <c r="E1401">
        <v>830.71765938339752</v>
      </c>
      <c r="F1401">
        <v>596.35483181077791</v>
      </c>
      <c r="G1401">
        <v>1056.5957147721131</v>
      </c>
      <c r="H1401">
        <v>-77.010675821838134</v>
      </c>
      <c r="I1401">
        <v>-78.297669883128492</v>
      </c>
      <c r="J1401">
        <v>-91.296597856376835</v>
      </c>
      <c r="K1401">
        <v>-61.516070281191737</v>
      </c>
      <c r="L1401">
        <v>90.274325781612461</v>
      </c>
      <c r="M1401">
        <v>89.874364675231277</v>
      </c>
      <c r="N1401">
        <v>88.425387793043825</v>
      </c>
      <c r="O1401">
        <v>93.320715524116594</v>
      </c>
      <c r="P1401">
        <v>3.320524395932253</v>
      </c>
      <c r="Q1401">
        <v>3.3548099619234022</v>
      </c>
      <c r="R1401">
        <v>2.708227938620495</v>
      </c>
      <c r="S1401">
        <v>3.8020925145699822</v>
      </c>
      <c r="T1401">
        <v>127.631232846129</v>
      </c>
      <c r="U1401">
        <v>127.6310330392308</v>
      </c>
      <c r="V1401">
        <v>127.5454835752714</v>
      </c>
      <c r="W1401">
        <v>127.7161590966325</v>
      </c>
      <c r="X1401">
        <v>8955.5349007897366</v>
      </c>
      <c r="Y1401">
        <v>8988.9075371023628</v>
      </c>
      <c r="Z1401">
        <v>8666.1398220878727</v>
      </c>
      <c r="AA1401">
        <v>9139.9740134505282</v>
      </c>
      <c r="AB1401">
        <v>1469.729286945277</v>
      </c>
      <c r="AC1401">
        <v>1459.5294754092879</v>
      </c>
      <c r="AD1401">
        <v>1264.0001942463409</v>
      </c>
      <c r="AE1401">
        <v>1726.709503278332</v>
      </c>
      <c r="AF1401">
        <v>62.869377537148047</v>
      </c>
      <c r="AG1401">
        <v>62.590767891291243</v>
      </c>
      <c r="AH1401">
        <v>61.582093829350967</v>
      </c>
      <c r="AI1401">
        <v>64.99039757247472</v>
      </c>
      <c r="AJ1401">
        <v>0.54444946711804709</v>
      </c>
      <c r="AK1401">
        <v>0.54444943038991522</v>
      </c>
      <c r="AL1401">
        <v>0.54444428564025726</v>
      </c>
      <c r="AM1401">
        <v>0.54445467011460591</v>
      </c>
      <c r="AN1401">
        <v>0.98026709032701487</v>
      </c>
      <c r="AO1401">
        <v>0.98026709032701476</v>
      </c>
      <c r="AP1401">
        <v>0.98026709032701476</v>
      </c>
      <c r="AQ1401">
        <v>0.98026709032701476</v>
      </c>
      <c r="AR1401">
        <v>14.385600681926091</v>
      </c>
      <c r="AS1401">
        <v>14.385600681926091</v>
      </c>
      <c r="AT1401">
        <v>14.385600681926091</v>
      </c>
      <c r="AU1401">
        <v>14.385600681926091</v>
      </c>
      <c r="AV1401" t="str">
        <f>VLOOKUP(Sheet1[[#This Row],[NPDES ID2]],Combined_Sheet__Major_Only___2[[NPDES ID2]:[ECHO BFR]],3,FALSE)</f>
        <v>PA</v>
      </c>
      <c r="AW1401" t="s">
        <v>41</v>
      </c>
      <c r="AX1401" t="str">
        <f>VLOOKUP(Sheet1[[#This Row],[NPDES ID2]],Combined_Sheet__Major_Only___2[[NPDES ID2]:[ECHO BFR]],27,FALSE)</f>
        <v>-</v>
      </c>
      <c r="AY1401" t="str">
        <f>VLOOKUP(Sheet1[[#This Row],[NPDES ID2]],Combined_Sheet__Major_Only___2[[NPDES ID2]:[ECHO BFR]],28,FALSE)</f>
        <v>-</v>
      </c>
      <c r="AZ1401" t="str">
        <f>VLOOKUP(Sheet1[[#This Row],[NPDES ID2]],Combined_Sheet__Major_Only___2[[NPDES ID2]:[ECHO BFR]],29,FALSE)</f>
        <v>thickening</v>
      </c>
      <c r="BA1401">
        <f>VLOOKUP(Sheet1[[#This Row],[NPDES ID2]],Combined_Sheet__Major_Only___2[[NPDES ID2]:[ECHO BFR]],17,FALSE)</f>
        <v>40.292243999999997</v>
      </c>
      <c r="BB1401">
        <f>VLOOKUP(Sheet1[[#This Row],[NPDES ID2]],Combined_Sheet__Major_Only___2[[NPDES ID2]:[ECHO BFR]],18,FALSE)</f>
        <v>-80.108379999999997</v>
      </c>
      <c r="BC1401" t="str">
        <f>IF(ISNUMBER(SEARCH("aerobic",$AW1401)),"aerobic","")</f>
        <v>aerobic</v>
      </c>
      <c r="BD1401" t="str">
        <f>IF(ISNUMBER(SEARCH("anaer",$AW1401)),"anaer","")</f>
        <v/>
      </c>
      <c r="BE1401" t="str">
        <f>IF(ISNUMBER(SEARCH("thickening",$AZ1401)),"thickening","")</f>
        <v>thickening</v>
      </c>
      <c r="BF1401" s="3" t="str">
        <f>IF(ISNUMBER(SEARCH("airDry",$AW1401)),"airDry","")</f>
        <v/>
      </c>
      <c r="BG1401" s="3" t="str">
        <f>IF(ISNUMBER(SEARCH("heatDry",$AY1401)),"heatDry","")</f>
        <v/>
      </c>
      <c r="BH1401" s="3" t="str">
        <f>IF(AND(ISNUMBER(SEARCH("aerobic",$AW1401)),ISNUMBER(SEARCH("anaer",$AW1401))),"Combined Aer and Anaer.","")</f>
        <v/>
      </c>
    </row>
    <row r="1402" spans="1:60" x14ac:dyDescent="0.3">
      <c r="A1402" s="4">
        <v>1400</v>
      </c>
      <c r="B1402" t="s">
        <v>6636</v>
      </c>
      <c r="C1402">
        <v>140.32</v>
      </c>
      <c r="D1402">
        <v>840.33203506202392</v>
      </c>
      <c r="E1402">
        <v>843.44924803540675</v>
      </c>
      <c r="F1402">
        <v>605.16163187216739</v>
      </c>
      <c r="G1402">
        <v>1073.038835771496</v>
      </c>
      <c r="H1402">
        <v>-77.091780530054564</v>
      </c>
      <c r="I1402">
        <v>-78.343748635765905</v>
      </c>
      <c r="J1402">
        <v>-91.229039360998527</v>
      </c>
      <c r="K1402">
        <v>-61.848900707789383</v>
      </c>
      <c r="L1402">
        <v>88.911251763833221</v>
      </c>
      <c r="M1402">
        <v>88.504149029143974</v>
      </c>
      <c r="N1402">
        <v>87.029405915470747</v>
      </c>
      <c r="O1402">
        <v>92.011833190214091</v>
      </c>
      <c r="P1402">
        <v>3.313154633765115</v>
      </c>
      <c r="Q1402">
        <v>3.347355381695817</v>
      </c>
      <c r="R1402">
        <v>2.7081465798294948</v>
      </c>
      <c r="S1402">
        <v>3.7967129761220271</v>
      </c>
      <c r="T1402">
        <v>54.444800879853709</v>
      </c>
      <c r="U1402">
        <v>54.444714019292832</v>
      </c>
      <c r="V1402">
        <v>54.407523739622583</v>
      </c>
      <c r="W1402">
        <v>54.481720234591769</v>
      </c>
      <c r="X1402">
        <v>3867.862995581906</v>
      </c>
      <c r="Y1402">
        <v>3882.7368557830332</v>
      </c>
      <c r="Z1402">
        <v>3738.768560665721</v>
      </c>
      <c r="AA1402">
        <v>3950.2011339272649</v>
      </c>
      <c r="AB1402">
        <v>629.08650973337444</v>
      </c>
      <c r="AC1402">
        <v>624.85961087917667</v>
      </c>
      <c r="AD1402">
        <v>541.61627398178928</v>
      </c>
      <c r="AE1402">
        <v>737.90960619969201</v>
      </c>
      <c r="AF1402">
        <v>62.096342948015369</v>
      </c>
      <c r="AG1402">
        <v>61.81197968195513</v>
      </c>
      <c r="AH1402">
        <v>60.782262764638347</v>
      </c>
      <c r="AI1402">
        <v>64.261478698325348</v>
      </c>
      <c r="AJ1402">
        <v>0.53500808816559742</v>
      </c>
      <c r="AK1402">
        <v>0.53500806647663735</v>
      </c>
      <c r="AL1402">
        <v>0.5350050276631404</v>
      </c>
      <c r="AM1402">
        <v>0.53501116136482918</v>
      </c>
      <c r="AN1402">
        <v>0.95543689810442733</v>
      </c>
      <c r="AO1402">
        <v>0.95543689810442756</v>
      </c>
      <c r="AP1402">
        <v>0.95543689810442756</v>
      </c>
      <c r="AQ1402">
        <v>0.95543689810442756</v>
      </c>
      <c r="AR1402">
        <v>14.285364161477171</v>
      </c>
      <c r="AS1402">
        <v>14.285364161477171</v>
      </c>
      <c r="AT1402">
        <v>14.285364161477171</v>
      </c>
      <c r="AU1402">
        <v>14.285364161477171</v>
      </c>
      <c r="AV1402" t="str">
        <f>VLOOKUP(Sheet1[[#This Row],[NPDES ID2]],Combined_Sheet__Major_Only___2[[NPDES ID2]:[ECHO BFR]],3,FALSE)</f>
        <v>PA</v>
      </c>
      <c r="AW1402" t="s">
        <v>41</v>
      </c>
      <c r="AX1402" t="str">
        <f>VLOOKUP(Sheet1[[#This Row],[NPDES ID2]],Combined_Sheet__Major_Only___2[[NPDES ID2]:[ECHO BFR]],27,FALSE)</f>
        <v>-</v>
      </c>
      <c r="AY1402" t="str">
        <f>VLOOKUP(Sheet1[[#This Row],[NPDES ID2]],Combined_Sheet__Major_Only___2[[NPDES ID2]:[ECHO BFR]],28,FALSE)</f>
        <v>thermoAerobicDigest</v>
      </c>
      <c r="AZ1402" t="str">
        <f>VLOOKUP(Sheet1[[#This Row],[NPDES ID2]],Combined_Sheet__Major_Only___2[[NPDES ID2]:[ECHO BFR]],29,FALSE)</f>
        <v>preliminaryOps, thickening</v>
      </c>
      <c r="BA1402">
        <f>VLOOKUP(Sheet1[[#This Row],[NPDES ID2]],Combined_Sheet__Major_Only___2[[NPDES ID2]:[ECHO BFR]],17,FALSE)</f>
        <v>40.191291</v>
      </c>
      <c r="BB1402">
        <f>VLOOKUP(Sheet1[[#This Row],[NPDES ID2]],Combined_Sheet__Major_Only___2[[NPDES ID2]:[ECHO BFR]],18,FALSE)</f>
        <v>-76.738591</v>
      </c>
      <c r="BC1402" t="str">
        <f>IF(ISNUMBER(SEARCH("aerobic",$AW1402)),"aerobic","")</f>
        <v>aerobic</v>
      </c>
      <c r="BD1402" t="str">
        <f>IF(ISNUMBER(SEARCH("anaer",$AW1402)),"anaer","")</f>
        <v/>
      </c>
      <c r="BE1402" t="str">
        <f>IF(ISNUMBER(SEARCH("thickening",$AZ1402)),"thickening","")</f>
        <v>thickening</v>
      </c>
      <c r="BF1402" s="2" t="str">
        <f>IF(ISNUMBER(SEARCH("airDry",$AW1402)),"airDry","")</f>
        <v/>
      </c>
      <c r="BG1402" s="2" t="str">
        <f>IF(ISNUMBER(SEARCH("heatDry",$AY1402)),"heatDry","")</f>
        <v/>
      </c>
      <c r="BH1402" s="2" t="str">
        <f>IF(AND(ISNUMBER(SEARCH("aerobic",$AW1402)),ISNUMBER(SEARCH("anaer",$AW1402))),"Combined Aer and Anaer.","")</f>
        <v/>
      </c>
    </row>
    <row r="1403" spans="1:60" x14ac:dyDescent="0.3">
      <c r="A1403" s="4">
        <v>1401</v>
      </c>
      <c r="B1403" t="s">
        <v>6640</v>
      </c>
      <c r="C1403">
        <v>140</v>
      </c>
      <c r="D1403">
        <v>1070.4276210212499</v>
      </c>
      <c r="E1403">
        <v>1081.1881515082221</v>
      </c>
      <c r="F1403">
        <v>770.27429556389109</v>
      </c>
      <c r="G1403">
        <v>1384.6257585886799</v>
      </c>
      <c r="H1403">
        <v>-78.10332437056725</v>
      </c>
      <c r="I1403">
        <v>-77.740375062398698</v>
      </c>
      <c r="J1403">
        <v>-90.360190810163942</v>
      </c>
      <c r="K1403">
        <v>-66.236888534739634</v>
      </c>
      <c r="L1403">
        <v>69.823146445319338</v>
      </c>
      <c r="M1403">
        <v>69.276341281158665</v>
      </c>
      <c r="N1403">
        <v>67.295495245160581</v>
      </c>
      <c r="O1403">
        <v>73.987782944317729</v>
      </c>
      <c r="P1403">
        <v>3.3372412235257349</v>
      </c>
      <c r="Q1403">
        <v>3.328743999963093</v>
      </c>
      <c r="R1403">
        <v>2.8636506790042979</v>
      </c>
      <c r="S1403">
        <v>3.778647503667385</v>
      </c>
      <c r="T1403">
        <v>80.985505494159341</v>
      </c>
      <c r="U1403">
        <v>80.985377674157036</v>
      </c>
      <c r="V1403">
        <v>80.930650170835804</v>
      </c>
      <c r="W1403">
        <v>81.039834316823743</v>
      </c>
      <c r="X1403">
        <v>7313.9694417741148</v>
      </c>
      <c r="Y1403">
        <v>7361.5219039738686</v>
      </c>
      <c r="Z1403">
        <v>6900.3095850866712</v>
      </c>
      <c r="AA1403">
        <v>7581.6079891827867</v>
      </c>
      <c r="AB1403">
        <v>2089.0821318292592</v>
      </c>
      <c r="AC1403">
        <v>2018.971352314094</v>
      </c>
      <c r="AD1403">
        <v>1601.5024434646359</v>
      </c>
      <c r="AE1403">
        <v>2884.6955781464649</v>
      </c>
      <c r="AF1403">
        <v>48.876687617004571</v>
      </c>
      <c r="AG1403">
        <v>48.493872702866817</v>
      </c>
      <c r="AH1403">
        <v>47.107572411577621</v>
      </c>
      <c r="AI1403">
        <v>51.791545706631787</v>
      </c>
      <c r="AJ1403">
        <v>0.37400736627552023</v>
      </c>
      <c r="AK1403">
        <v>0.37400734292395499</v>
      </c>
      <c r="AL1403">
        <v>0.37400407177708372</v>
      </c>
      <c r="AM1403">
        <v>0.3740106744533469</v>
      </c>
      <c r="AN1403">
        <v>0.96940022842896512</v>
      </c>
      <c r="AO1403">
        <v>0.96940022842896501</v>
      </c>
      <c r="AP1403">
        <v>0.96940022842896501</v>
      </c>
      <c r="AQ1403">
        <v>0.96940022842896501</v>
      </c>
      <c r="AR1403">
        <v>8.3650472092122374</v>
      </c>
      <c r="AS1403">
        <v>8.365047209212241</v>
      </c>
      <c r="AT1403">
        <v>8.365047209212241</v>
      </c>
      <c r="AU1403">
        <v>8.365047209212241</v>
      </c>
      <c r="AV1403" t="str">
        <f>VLOOKUP(Sheet1[[#This Row],[NPDES ID2]],Combined_Sheet__Major_Only___2[[NPDES ID2]:[ECHO BFR]],3,FALSE)</f>
        <v>CT</v>
      </c>
      <c r="AW1403" t="s">
        <v>54</v>
      </c>
      <c r="AX1403" t="str">
        <f>VLOOKUP(Sheet1[[#This Row],[NPDES ID2]],Combined_Sheet__Major_Only___2[[NPDES ID2]:[ECHO BFR]],27,FALSE)</f>
        <v>-</v>
      </c>
      <c r="AY1403" t="str">
        <f>VLOOKUP(Sheet1[[#This Row],[NPDES ID2]],Combined_Sheet__Major_Only___2[[NPDES ID2]:[ECHO BFR]],28,FALSE)</f>
        <v>-</v>
      </c>
      <c r="AZ1403" t="str">
        <f>VLOOKUP(Sheet1[[#This Row],[NPDES ID2]],Combined_Sheet__Major_Only___2[[NPDES ID2]:[ECHO BFR]],29,FALSE)</f>
        <v>thickening</v>
      </c>
      <c r="BA1403">
        <f>VLOOKUP(Sheet1[[#This Row],[NPDES ID2]],Combined_Sheet__Major_Only___2[[NPDES ID2]:[ECHO BFR]],17,FALSE)</f>
        <v>41.646386</v>
      </c>
      <c r="BB1403">
        <f>VLOOKUP(Sheet1[[#This Row],[NPDES ID2]],Combined_Sheet__Major_Only___2[[NPDES ID2]:[ECHO BFR]],18,FALSE)</f>
        <v>-73.078757999999993</v>
      </c>
      <c r="BC1403" t="str">
        <f>IF(ISNUMBER(SEARCH("aerobic",$AW1403)),"aerobic","")</f>
        <v/>
      </c>
      <c r="BD1403" t="str">
        <f>IF(ISNUMBER(SEARCH("anaer",$AW1403)),"anaer","")</f>
        <v/>
      </c>
      <c r="BE1403" t="str">
        <f>IF(ISNUMBER(SEARCH("thickening",$AZ1403)),"thickening","")</f>
        <v>thickening</v>
      </c>
      <c r="BF1403" s="3" t="str">
        <f>IF(ISNUMBER(SEARCH("airDry",$AW1403)),"airDry","")</f>
        <v/>
      </c>
      <c r="BG1403" s="3" t="str">
        <f>IF(ISNUMBER(SEARCH("heatDry",$AY1403)),"heatDry","")</f>
        <v/>
      </c>
      <c r="BH1403" s="3" t="str">
        <f>IF(AND(ISNUMBER(SEARCH("aerobic",$AW1403)),ISNUMBER(SEARCH("anaer",$AW1403))),"Combined Aer and Anaer.","")</f>
        <v/>
      </c>
    </row>
    <row r="1404" spans="1:60" x14ac:dyDescent="0.3">
      <c r="A1404" s="4">
        <v>1402</v>
      </c>
      <c r="B1404" t="s">
        <v>6644</v>
      </c>
      <c r="C1404">
        <v>139.84</v>
      </c>
      <c r="D1404">
        <v>854.76573712600259</v>
      </c>
      <c r="E1404">
        <v>858.29243901418431</v>
      </c>
      <c r="F1404">
        <v>615.41662162081332</v>
      </c>
      <c r="G1404">
        <v>1092.218328187379</v>
      </c>
      <c r="H1404">
        <v>-77.099687859421962</v>
      </c>
      <c r="I1404">
        <v>-78.313205441685113</v>
      </c>
      <c r="J1404">
        <v>-90.997477260821753</v>
      </c>
      <c r="K1404">
        <v>-61.997281003942447</v>
      </c>
      <c r="L1404">
        <v>87.371413126530527</v>
      </c>
      <c r="M1404">
        <v>86.956536908462439</v>
      </c>
      <c r="N1404">
        <v>85.453236933726188</v>
      </c>
      <c r="O1404">
        <v>90.53196104117697</v>
      </c>
      <c r="P1404">
        <v>3.3040368910350089</v>
      </c>
      <c r="Q1404">
        <v>3.335781864837986</v>
      </c>
      <c r="R1404">
        <v>2.7072457733676201</v>
      </c>
      <c r="S1404">
        <v>3.7897430471043259</v>
      </c>
      <c r="T1404">
        <v>336.4534962827625</v>
      </c>
      <c r="U1404">
        <v>336.45297420697977</v>
      </c>
      <c r="V1404">
        <v>336.22944186764431</v>
      </c>
      <c r="W1404">
        <v>336.67540022660302</v>
      </c>
      <c r="X1404">
        <v>24240.937833624561</v>
      </c>
      <c r="Y1404">
        <v>24337.860235518969</v>
      </c>
      <c r="Z1404">
        <v>23401.464755193469</v>
      </c>
      <c r="AA1404">
        <v>24776.400607071118</v>
      </c>
      <c r="AB1404">
        <v>4956.9140378295306</v>
      </c>
      <c r="AC1404">
        <v>4899.2833006960054</v>
      </c>
      <c r="AD1404">
        <v>4108.0038730709484</v>
      </c>
      <c r="AE1404">
        <v>6062.9563819985306</v>
      </c>
      <c r="AF1404">
        <v>61.231404863769839</v>
      </c>
      <c r="AG1404">
        <v>60.9405108451732</v>
      </c>
      <c r="AH1404">
        <v>59.887890368400008</v>
      </c>
      <c r="AI1404">
        <v>63.44516422669426</v>
      </c>
      <c r="AJ1404">
        <v>0.52444719941328544</v>
      </c>
      <c r="AK1404">
        <v>0.5244471218562019</v>
      </c>
      <c r="AL1404">
        <v>0.5244362653822976</v>
      </c>
      <c r="AM1404">
        <v>0.52445817899795377</v>
      </c>
      <c r="AN1404">
        <v>0.99238061804888034</v>
      </c>
      <c r="AO1404">
        <v>0.99238061804887989</v>
      </c>
      <c r="AP1404">
        <v>0.99238061804887989</v>
      </c>
      <c r="AQ1404">
        <v>0.99238061804887989</v>
      </c>
      <c r="AR1404">
        <v>12.36214240597608</v>
      </c>
      <c r="AS1404">
        <v>12.362142405976069</v>
      </c>
      <c r="AT1404">
        <v>12.362142405976069</v>
      </c>
      <c r="AU1404">
        <v>12.362142405976069</v>
      </c>
      <c r="AV1404" t="str">
        <f>VLOOKUP(Sheet1[[#This Row],[NPDES ID2]],Combined_Sheet__Major_Only___2[[NPDES ID2]:[ECHO BFR]],3,FALSE)</f>
        <v>TX</v>
      </c>
      <c r="AW1404" t="s">
        <v>41</v>
      </c>
      <c r="AX1404" t="str">
        <f>VLOOKUP(Sheet1[[#This Row],[NPDES ID2]],Combined_Sheet__Major_Only___2[[NPDES ID2]:[ECHO BFR]],27,FALSE)</f>
        <v>-</v>
      </c>
      <c r="AY1404" t="str">
        <f>VLOOKUP(Sheet1[[#This Row],[NPDES ID2]],Combined_Sheet__Major_Only___2[[NPDES ID2]:[ECHO BFR]],28,FALSE)</f>
        <v>-</v>
      </c>
      <c r="AZ1404" t="str">
        <f>VLOOKUP(Sheet1[[#This Row],[NPDES ID2]],Combined_Sheet__Major_Only___2[[NPDES ID2]:[ECHO BFR]],29,FALSE)</f>
        <v>-</v>
      </c>
      <c r="BA1404">
        <f>VLOOKUP(Sheet1[[#This Row],[NPDES ID2]],Combined_Sheet__Major_Only___2[[NPDES ID2]:[ECHO BFR]],17,FALSE)</f>
        <v>29.143415999999998</v>
      </c>
      <c r="BB1404">
        <f>VLOOKUP(Sheet1[[#This Row],[NPDES ID2]],Combined_Sheet__Major_Only___2[[NPDES ID2]:[ECHO BFR]],18,FALSE)</f>
        <v>-95.642166000000003</v>
      </c>
      <c r="BC1404" t="str">
        <f>IF(ISNUMBER(SEARCH("aerobic",$AW1404)),"aerobic","")</f>
        <v>aerobic</v>
      </c>
      <c r="BD1404" t="str">
        <f>IF(ISNUMBER(SEARCH("anaer",$AW1404)),"anaer","")</f>
        <v/>
      </c>
      <c r="BE1404" t="str">
        <f>IF(ISNUMBER(SEARCH("thickening",$AZ1404)),"thickening","")</f>
        <v/>
      </c>
      <c r="BF1404" s="2" t="str">
        <f>IF(ISNUMBER(SEARCH("airDry",$AW1404)),"airDry","")</f>
        <v/>
      </c>
      <c r="BG1404" s="2" t="str">
        <f>IF(ISNUMBER(SEARCH("heatDry",$AY1404)),"heatDry","")</f>
        <v/>
      </c>
      <c r="BH1404" s="2" t="str">
        <f>IF(AND(ISNUMBER(SEARCH("aerobic",$AW1404)),ISNUMBER(SEARCH("anaer",$AW1404))),"Combined Aer and Anaer.","")</f>
        <v/>
      </c>
    </row>
    <row r="1405" spans="1:60" x14ac:dyDescent="0.3">
      <c r="A1405" s="4">
        <v>1403</v>
      </c>
      <c r="B1405" t="s">
        <v>6649</v>
      </c>
      <c r="C1405">
        <v>139.19999999999999</v>
      </c>
      <c r="D1405">
        <v>853.52270427372832</v>
      </c>
      <c r="E1405">
        <v>856.8507354918529</v>
      </c>
      <c r="F1405">
        <v>614.36348875450972</v>
      </c>
      <c r="G1405">
        <v>1090.3481735745199</v>
      </c>
      <c r="H1405">
        <v>-77.133709241187063</v>
      </c>
      <c r="I1405">
        <v>-78.367894557531628</v>
      </c>
      <c r="J1405">
        <v>-91.156011215647808</v>
      </c>
      <c r="K1405">
        <v>-61.990226652678217</v>
      </c>
      <c r="L1405">
        <v>87.443345872056653</v>
      </c>
      <c r="M1405">
        <v>87.033833503018883</v>
      </c>
      <c r="N1405">
        <v>85.550347097841325</v>
      </c>
      <c r="O1405">
        <v>90.562307070317914</v>
      </c>
      <c r="P1405">
        <v>3.2881057009515118</v>
      </c>
      <c r="Q1405">
        <v>3.3210929532878222</v>
      </c>
      <c r="R1405">
        <v>2.6917225113851799</v>
      </c>
      <c r="S1405">
        <v>3.7701138700797809</v>
      </c>
      <c r="T1405">
        <v>60.082879442767947</v>
      </c>
      <c r="U1405">
        <v>60.082783881136322</v>
      </c>
      <c r="V1405">
        <v>60.041868144807843</v>
      </c>
      <c r="W1405">
        <v>60.12349711483909</v>
      </c>
      <c r="X1405">
        <v>4305.4784545341836</v>
      </c>
      <c r="Y1405">
        <v>4322.4180060289509</v>
      </c>
      <c r="Z1405">
        <v>4158.5114541156299</v>
      </c>
      <c r="AA1405">
        <v>4399.2413387455963</v>
      </c>
      <c r="AB1405">
        <v>814.66501711118497</v>
      </c>
      <c r="AC1405">
        <v>806.76531725099017</v>
      </c>
      <c r="AD1405">
        <v>684.59941274944458</v>
      </c>
      <c r="AE1405">
        <v>980.96201510128492</v>
      </c>
      <c r="AF1405">
        <v>61.562565941780107</v>
      </c>
      <c r="AG1405">
        <v>61.274214434443593</v>
      </c>
      <c r="AH1405">
        <v>60.230079530227243</v>
      </c>
      <c r="AI1405">
        <v>63.758032655012947</v>
      </c>
      <c r="AJ1405">
        <v>0.52849030219387971</v>
      </c>
      <c r="AK1405">
        <v>0.52849027842512397</v>
      </c>
      <c r="AL1405">
        <v>0.52848694834028309</v>
      </c>
      <c r="AM1405">
        <v>0.52849366996369129</v>
      </c>
      <c r="AN1405">
        <v>0.95937496633275843</v>
      </c>
      <c r="AO1405">
        <v>0.95937496633275854</v>
      </c>
      <c r="AP1405">
        <v>0.95937496633275854</v>
      </c>
      <c r="AQ1405">
        <v>0.95937496633275854</v>
      </c>
      <c r="AR1405">
        <v>12.971656236435139</v>
      </c>
      <c r="AS1405">
        <v>12.971656236435139</v>
      </c>
      <c r="AT1405">
        <v>12.971656236435139</v>
      </c>
      <c r="AU1405">
        <v>12.971656236435139</v>
      </c>
      <c r="AV1405" t="str">
        <f>VLOOKUP(Sheet1[[#This Row],[NPDES ID2]],Combined_Sheet__Major_Only___2[[NPDES ID2]:[ECHO BFR]],3,FALSE)</f>
        <v>IL</v>
      </c>
      <c r="AW1405" t="s">
        <v>41</v>
      </c>
      <c r="AX1405" t="str">
        <f>VLOOKUP(Sheet1[[#This Row],[NPDES ID2]],Combined_Sheet__Major_Only___2[[NPDES ID2]:[ECHO BFR]],27,FALSE)</f>
        <v>-</v>
      </c>
      <c r="AY1405" t="str">
        <f>VLOOKUP(Sheet1[[#This Row],[NPDES ID2]],Combined_Sheet__Major_Only___2[[NPDES ID2]:[ECHO BFR]],28,FALSE)</f>
        <v>-</v>
      </c>
      <c r="AZ1405" t="str">
        <f>VLOOKUP(Sheet1[[#This Row],[NPDES ID2]],Combined_Sheet__Major_Only___2[[NPDES ID2]:[ECHO BFR]],29,FALSE)</f>
        <v>thickening</v>
      </c>
      <c r="BA1405">
        <f>VLOOKUP(Sheet1[[#This Row],[NPDES ID2]],Combined_Sheet__Major_Only___2[[NPDES ID2]:[ECHO BFR]],17,FALSE)</f>
        <v>41.320010000000003</v>
      </c>
      <c r="BB1405">
        <f>VLOOKUP(Sheet1[[#This Row],[NPDES ID2]],Combined_Sheet__Major_Only___2[[NPDES ID2]:[ECHO BFR]],18,FALSE)</f>
        <v>-88.142179999999996</v>
      </c>
      <c r="BC1405" t="str">
        <f>IF(ISNUMBER(SEARCH("aerobic",$AW1405)),"aerobic","")</f>
        <v>aerobic</v>
      </c>
      <c r="BD1405" t="str">
        <f>IF(ISNUMBER(SEARCH("anaer",$AW1405)),"anaer","")</f>
        <v/>
      </c>
      <c r="BE1405" t="str">
        <f>IF(ISNUMBER(SEARCH("thickening",$AZ1405)),"thickening","")</f>
        <v>thickening</v>
      </c>
      <c r="BF1405" s="3" t="str">
        <f>IF(ISNUMBER(SEARCH("airDry",$AW1405)),"airDry","")</f>
        <v/>
      </c>
      <c r="BG1405" s="3" t="str">
        <f>IF(ISNUMBER(SEARCH("heatDry",$AY1405)),"heatDry","")</f>
        <v/>
      </c>
      <c r="BH1405" s="3" t="str">
        <f>IF(AND(ISNUMBER(SEARCH("aerobic",$AW1405)),ISNUMBER(SEARCH("anaer",$AW1405))),"Combined Aer and Anaer.","")</f>
        <v/>
      </c>
    </row>
    <row r="1406" spans="1:60" x14ac:dyDescent="0.3">
      <c r="A1406" s="4">
        <v>1404</v>
      </c>
      <c r="B1406" t="s">
        <v>6653</v>
      </c>
      <c r="C1406">
        <v>139.01300000000001</v>
      </c>
      <c r="D1406">
        <v>871.00331666349734</v>
      </c>
      <c r="E1406">
        <v>874.92919563745772</v>
      </c>
      <c r="F1406">
        <v>626.87461506926638</v>
      </c>
      <c r="G1406">
        <v>1113.719698424298</v>
      </c>
      <c r="H1406">
        <v>-77.228907742634178</v>
      </c>
      <c r="I1406">
        <v>-78.315935621512494</v>
      </c>
      <c r="J1406">
        <v>-91.004007438394638</v>
      </c>
      <c r="K1406">
        <v>-62.303674311939112</v>
      </c>
      <c r="L1406">
        <v>85.676010421450712</v>
      </c>
      <c r="M1406">
        <v>85.254734241206506</v>
      </c>
      <c r="N1406">
        <v>83.728628753496935</v>
      </c>
      <c r="O1406">
        <v>88.884575615747693</v>
      </c>
      <c r="P1406">
        <v>3.286701936874262</v>
      </c>
      <c r="Q1406">
        <v>3.3143933973676192</v>
      </c>
      <c r="R1406">
        <v>2.699497871195085</v>
      </c>
      <c r="S1406">
        <v>3.773081275544329</v>
      </c>
      <c r="T1406">
        <v>61.378342656017011</v>
      </c>
      <c r="U1406">
        <v>61.37824509513743</v>
      </c>
      <c r="V1406">
        <v>61.336473359375908</v>
      </c>
      <c r="W1406">
        <v>61.419810091709323</v>
      </c>
      <c r="X1406">
        <v>4483.1615923338013</v>
      </c>
      <c r="Y1406">
        <v>4501.6788709051816</v>
      </c>
      <c r="Z1406">
        <v>4322.5437778813557</v>
      </c>
      <c r="AA1406">
        <v>4585.712960241849</v>
      </c>
      <c r="AB1406">
        <v>947.65916801617686</v>
      </c>
      <c r="AC1406">
        <v>935.8268613509199</v>
      </c>
      <c r="AD1406">
        <v>780.23971868903243</v>
      </c>
      <c r="AE1406">
        <v>1169.166636686007</v>
      </c>
      <c r="AF1406">
        <v>60.399475837456812</v>
      </c>
      <c r="AG1406">
        <v>60.102441710660273</v>
      </c>
      <c r="AH1406">
        <v>59.026865469149371</v>
      </c>
      <c r="AI1406">
        <v>62.661052447757129</v>
      </c>
      <c r="AJ1406">
        <v>0.51429238193931082</v>
      </c>
      <c r="AK1406">
        <v>0.51429235754938474</v>
      </c>
      <c r="AL1406">
        <v>0.51428894050794693</v>
      </c>
      <c r="AM1406">
        <v>0.51429583765166431</v>
      </c>
      <c r="AN1406">
        <v>0.96018343934634298</v>
      </c>
      <c r="AO1406">
        <v>0.96018343934634354</v>
      </c>
      <c r="AP1406">
        <v>0.96018343934634354</v>
      </c>
      <c r="AQ1406">
        <v>0.96018343934634354</v>
      </c>
      <c r="AR1406">
        <v>11.979318617372581</v>
      </c>
      <c r="AS1406">
        <v>11.979318617372581</v>
      </c>
      <c r="AT1406">
        <v>11.979318617372581</v>
      </c>
      <c r="AU1406">
        <v>11.979318617372581</v>
      </c>
      <c r="AV1406" t="str">
        <f>VLOOKUP(Sheet1[[#This Row],[NPDES ID2]],Combined_Sheet__Major_Only___2[[NPDES ID2]:[ECHO BFR]],3,FALSE)</f>
        <v>PA</v>
      </c>
      <c r="AW1406" t="s">
        <v>41</v>
      </c>
      <c r="AX1406" t="str">
        <f>VLOOKUP(Sheet1[[#This Row],[NPDES ID2]],Combined_Sheet__Major_Only___2[[NPDES ID2]:[ECHO BFR]],27,FALSE)</f>
        <v>other</v>
      </c>
      <c r="AY1406" t="str">
        <f>VLOOKUP(Sheet1[[#This Row],[NPDES ID2]],Combined_Sheet__Major_Only___2[[NPDES ID2]:[ECHO BFR]],28,FALSE)</f>
        <v>-</v>
      </c>
      <c r="AZ1406" t="str">
        <f>VLOOKUP(Sheet1[[#This Row],[NPDES ID2]],Combined_Sheet__Major_Only___2[[NPDES ID2]:[ECHO BFR]],29,FALSE)</f>
        <v>thickening</v>
      </c>
      <c r="BA1406">
        <f>VLOOKUP(Sheet1[[#This Row],[NPDES ID2]],Combined_Sheet__Major_Only___2[[NPDES ID2]:[ECHO BFR]],17,FALSE)</f>
        <v>40.425623999999999</v>
      </c>
      <c r="BB1406">
        <f>VLOOKUP(Sheet1[[#This Row],[NPDES ID2]],Combined_Sheet__Major_Only___2[[NPDES ID2]:[ECHO BFR]],18,FALSE)</f>
        <v>-80.111722</v>
      </c>
      <c r="BC1406" t="str">
        <f>IF(ISNUMBER(SEARCH("aerobic",$AW1406)),"aerobic","")</f>
        <v>aerobic</v>
      </c>
      <c r="BD1406" t="str">
        <f>IF(ISNUMBER(SEARCH("anaer",$AW1406)),"anaer","")</f>
        <v/>
      </c>
      <c r="BE1406" t="str">
        <f>IF(ISNUMBER(SEARCH("thickening",$AZ1406)),"thickening","")</f>
        <v>thickening</v>
      </c>
      <c r="BF1406" s="2" t="str">
        <f>IF(ISNUMBER(SEARCH("airDry",$AW1406)),"airDry","")</f>
        <v/>
      </c>
      <c r="BG1406" s="2" t="str">
        <f>IF(ISNUMBER(SEARCH("heatDry",$AY1406)),"heatDry","")</f>
        <v/>
      </c>
      <c r="BH1406" s="2" t="str">
        <f>IF(AND(ISNUMBER(SEARCH("aerobic",$AW1406)),ISNUMBER(SEARCH("anaer",$AW1406))),"Combined Aer and Anaer.","")</f>
        <v/>
      </c>
    </row>
    <row r="1407" spans="1:60" x14ac:dyDescent="0.3">
      <c r="A1407" s="4">
        <v>1405</v>
      </c>
      <c r="B1407" t="s">
        <v>6657</v>
      </c>
      <c r="C1407">
        <v>139</v>
      </c>
      <c r="D1407">
        <v>884.49585375035417</v>
      </c>
      <c r="E1407">
        <v>888.9294752235113</v>
      </c>
      <c r="F1407">
        <v>636.56279227134405</v>
      </c>
      <c r="G1407">
        <v>1131.8304861843681</v>
      </c>
      <c r="H1407">
        <v>-77.30914093126998</v>
      </c>
      <c r="I1407">
        <v>-78.356481064592231</v>
      </c>
      <c r="J1407">
        <v>-90.885403193119529</v>
      </c>
      <c r="K1407">
        <v>-62.55769517364066</v>
      </c>
      <c r="L1407">
        <v>84.370654553319</v>
      </c>
      <c r="M1407">
        <v>83.939733196410856</v>
      </c>
      <c r="N1407">
        <v>82.378720069883215</v>
      </c>
      <c r="O1407">
        <v>87.652617485861498</v>
      </c>
      <c r="P1407">
        <v>3.2887410206716878</v>
      </c>
      <c r="Q1407">
        <v>3.315617815057315</v>
      </c>
      <c r="R1407">
        <v>2.7112564401888699</v>
      </c>
      <c r="S1407">
        <v>3.7804194918051852</v>
      </c>
      <c r="T1407">
        <v>47.415555027261952</v>
      </c>
      <c r="U1407">
        <v>47.415479014716908</v>
      </c>
      <c r="V1407">
        <v>47.382933429240197</v>
      </c>
      <c r="W1407">
        <v>47.447863523622459</v>
      </c>
      <c r="X1407">
        <v>3516.6558961094161</v>
      </c>
      <c r="Y1407">
        <v>3531.7275380912438</v>
      </c>
      <c r="Z1407">
        <v>3385.8553574784869</v>
      </c>
      <c r="AA1407">
        <v>3600.238500856668</v>
      </c>
      <c r="AB1407">
        <v>603.94524394988571</v>
      </c>
      <c r="AC1407">
        <v>599.43666022818161</v>
      </c>
      <c r="AD1407">
        <v>515.26136262667569</v>
      </c>
      <c r="AE1407">
        <v>717.18183640502798</v>
      </c>
      <c r="AF1407">
        <v>59.484722093648813</v>
      </c>
      <c r="AG1407">
        <v>59.180868169377767</v>
      </c>
      <c r="AH1407">
        <v>58.080530281123309</v>
      </c>
      <c r="AI1407">
        <v>61.79832242580742</v>
      </c>
      <c r="AJ1407">
        <v>0.50313011064309809</v>
      </c>
      <c r="AK1407">
        <v>0.50313009065802472</v>
      </c>
      <c r="AL1407">
        <v>0.50312729055440875</v>
      </c>
      <c r="AM1407">
        <v>0.50313294243080442</v>
      </c>
      <c r="AN1407">
        <v>0.94931082243008125</v>
      </c>
      <c r="AO1407">
        <v>0.94931082243008102</v>
      </c>
      <c r="AP1407">
        <v>0.94931082243008102</v>
      </c>
      <c r="AQ1407">
        <v>0.94931082243008102</v>
      </c>
      <c r="AR1407">
        <v>13.249966456043531</v>
      </c>
      <c r="AS1407">
        <v>13.24996645604354</v>
      </c>
      <c r="AT1407">
        <v>13.24996645604354</v>
      </c>
      <c r="AU1407">
        <v>13.24996645604354</v>
      </c>
      <c r="AV1407" t="str">
        <f>VLOOKUP(Sheet1[[#This Row],[NPDES ID2]],Combined_Sheet__Major_Only___2[[NPDES ID2]:[ECHO BFR]],3,FALSE)</f>
        <v>MN</v>
      </c>
      <c r="AW1407" t="s">
        <v>41</v>
      </c>
      <c r="AX1407" t="str">
        <f>VLOOKUP(Sheet1[[#This Row],[NPDES ID2]],Combined_Sheet__Major_Only___2[[NPDES ID2]:[ECHO BFR]],27,FALSE)</f>
        <v>-</v>
      </c>
      <c r="AY1407" t="str">
        <f>VLOOKUP(Sheet1[[#This Row],[NPDES ID2]],Combined_Sheet__Major_Only___2[[NPDES ID2]:[ECHO BFR]],28,FALSE)</f>
        <v>-</v>
      </c>
      <c r="AZ1407" t="str">
        <f>VLOOKUP(Sheet1[[#This Row],[NPDES ID2]],Combined_Sheet__Major_Only___2[[NPDES ID2]:[ECHO BFR]],29,FALSE)</f>
        <v>thickening</v>
      </c>
      <c r="BA1407">
        <f>VLOOKUP(Sheet1[[#This Row],[NPDES ID2]],Combined_Sheet__Major_Only___2[[NPDES ID2]:[ECHO BFR]],17,FALSE)</f>
        <v>44.14425</v>
      </c>
      <c r="BB1407">
        <f>VLOOKUP(Sheet1[[#This Row],[NPDES ID2]],Combined_Sheet__Major_Only___2[[NPDES ID2]:[ECHO BFR]],18,FALSE)</f>
        <v>-92.139360999999994</v>
      </c>
      <c r="BC1407" t="str">
        <f>IF(ISNUMBER(SEARCH("aerobic",$AW1407)),"aerobic","")</f>
        <v>aerobic</v>
      </c>
      <c r="BD1407" t="str">
        <f>IF(ISNUMBER(SEARCH("anaer",$AW1407)),"anaer","")</f>
        <v/>
      </c>
      <c r="BE1407" t="str">
        <f>IF(ISNUMBER(SEARCH("thickening",$AZ1407)),"thickening","")</f>
        <v>thickening</v>
      </c>
      <c r="BF1407" s="3" t="str">
        <f>IF(ISNUMBER(SEARCH("airDry",$AW1407)),"airDry","")</f>
        <v/>
      </c>
      <c r="BG1407" s="3" t="str">
        <f>IF(ISNUMBER(SEARCH("heatDry",$AY1407)),"heatDry","")</f>
        <v/>
      </c>
      <c r="BH1407" s="3" t="str">
        <f>IF(AND(ISNUMBER(SEARCH("aerobic",$AW1407)),ISNUMBER(SEARCH("anaer",$AW1407))),"Combined Aer and Anaer.","")</f>
        <v/>
      </c>
    </row>
    <row r="1408" spans="1:60" x14ac:dyDescent="0.3">
      <c r="A1408" s="4">
        <v>1406</v>
      </c>
      <c r="B1408" t="s">
        <v>6662</v>
      </c>
      <c r="C1408">
        <v>138.34567000000001</v>
      </c>
      <c r="D1408">
        <v>828.48701796287958</v>
      </c>
      <c r="E1408">
        <v>830.73673468284881</v>
      </c>
      <c r="F1408">
        <v>596.164791711774</v>
      </c>
      <c r="G1408">
        <v>1056.607455904011</v>
      </c>
      <c r="H1408">
        <v>-76.951101786043111</v>
      </c>
      <c r="I1408">
        <v>-78.159471249169627</v>
      </c>
      <c r="J1408">
        <v>-91.236740915114041</v>
      </c>
      <c r="K1408">
        <v>-61.155692705290718</v>
      </c>
      <c r="L1408">
        <v>90.005370242761202</v>
      </c>
      <c r="M1408">
        <v>89.621512140121666</v>
      </c>
      <c r="N1408">
        <v>88.23096670784706</v>
      </c>
      <c r="O1408">
        <v>92.928928480406782</v>
      </c>
      <c r="P1408">
        <v>3.2621658763376589</v>
      </c>
      <c r="Q1408">
        <v>3.2984744604740168</v>
      </c>
      <c r="R1408">
        <v>2.6539411898354248</v>
      </c>
      <c r="S1408">
        <v>3.7317759999318199</v>
      </c>
      <c r="T1408">
        <v>53.695361446027157</v>
      </c>
      <c r="U1408">
        <v>53.695275742052793</v>
      </c>
      <c r="V1408">
        <v>53.658580667282138</v>
      </c>
      <c r="W1408">
        <v>53.731789203350033</v>
      </c>
      <c r="X1408">
        <v>3715.0731243578998</v>
      </c>
      <c r="Y1408">
        <v>3728.3703646548502</v>
      </c>
      <c r="Z1408">
        <v>3599.5467224966078</v>
      </c>
      <c r="AA1408">
        <v>3788.6949556824052</v>
      </c>
      <c r="AB1408">
        <v>664.23263115925772</v>
      </c>
      <c r="AC1408">
        <v>658.49603898126929</v>
      </c>
      <c r="AD1408">
        <v>563.8891652296569</v>
      </c>
      <c r="AE1408">
        <v>791.94481522394028</v>
      </c>
      <c r="AF1408">
        <v>63.757565691313658</v>
      </c>
      <c r="AG1408">
        <v>63.485609687773689</v>
      </c>
      <c r="AH1408">
        <v>62.500844757299546</v>
      </c>
      <c r="AI1408">
        <v>65.828197866690459</v>
      </c>
      <c r="AJ1408">
        <v>0.55530024383119592</v>
      </c>
      <c r="AK1408">
        <v>0.55530022132047596</v>
      </c>
      <c r="AL1408">
        <v>0.55529706737117823</v>
      </c>
      <c r="AM1408">
        <v>0.55530343346904798</v>
      </c>
      <c r="AN1408">
        <v>0.95485519320894585</v>
      </c>
      <c r="AO1408">
        <v>0.95485519320894596</v>
      </c>
      <c r="AP1408">
        <v>0.95485519320894596</v>
      </c>
      <c r="AQ1408">
        <v>0.95485519320894596</v>
      </c>
      <c r="AR1408">
        <v>13.87381449643914</v>
      </c>
      <c r="AS1408">
        <v>13.87381449643914</v>
      </c>
      <c r="AT1408">
        <v>13.87381449643914</v>
      </c>
      <c r="AU1408">
        <v>13.87381449643914</v>
      </c>
      <c r="AV1408" t="str">
        <f>VLOOKUP(Sheet1[[#This Row],[NPDES ID2]],Combined_Sheet__Major_Only___2[[NPDES ID2]:[ECHO BFR]],3,FALSE)</f>
        <v>CT</v>
      </c>
      <c r="AW1408" t="s">
        <v>12181</v>
      </c>
      <c r="AX1408" t="str">
        <f>VLOOKUP(Sheet1[[#This Row],[NPDES ID2]],Combined_Sheet__Major_Only___2[[NPDES ID2]:[ECHO BFR]],27,FALSE)</f>
        <v>other</v>
      </c>
      <c r="AY1408" t="str">
        <f>VLOOKUP(Sheet1[[#This Row],[NPDES ID2]],Combined_Sheet__Major_Only___2[[NPDES ID2]:[ECHO BFR]],28,FALSE)</f>
        <v>-</v>
      </c>
      <c r="AZ1408" t="str">
        <f>VLOOKUP(Sheet1[[#This Row],[NPDES ID2]],Combined_Sheet__Major_Only___2[[NPDES ID2]:[ECHO BFR]],29,FALSE)</f>
        <v>thickening</v>
      </c>
      <c r="BA1408">
        <f>VLOOKUP(Sheet1[[#This Row],[NPDES ID2]],Combined_Sheet__Major_Only___2[[NPDES ID2]:[ECHO BFR]],17,FALSE)</f>
        <v>41.351928999999998</v>
      </c>
      <c r="BB1408">
        <f>VLOOKUP(Sheet1[[#This Row],[NPDES ID2]],Combined_Sheet__Major_Only___2[[NPDES ID2]:[ECHO BFR]],18,FALSE)</f>
        <v>-71.835051000000007</v>
      </c>
      <c r="BC1408" t="str">
        <f>IF(ISNUMBER(SEARCH("aerobic",$AW1408)),"aerobic","")</f>
        <v/>
      </c>
      <c r="BD1408" t="str">
        <f>IF(ISNUMBER(SEARCH("anaer",$AW1408)),"anaer","")</f>
        <v>anaer</v>
      </c>
      <c r="BE1408" t="str">
        <f>IF(ISNUMBER(SEARCH("thickening",$AZ1408)),"thickening","")</f>
        <v>thickening</v>
      </c>
      <c r="BF1408" s="2" t="str">
        <f>IF(ISNUMBER(SEARCH("airDry",$AW1408)),"airDry","")</f>
        <v/>
      </c>
      <c r="BG1408" s="2" t="str">
        <f>IF(ISNUMBER(SEARCH("heatDry",$AY1408)),"heatDry","")</f>
        <v/>
      </c>
      <c r="BH1408" s="2" t="str">
        <f>IF(AND(ISNUMBER(SEARCH("aerobic",$AW1408)),ISNUMBER(SEARCH("anaer",$AW1408))),"Combined Aer and Anaer.","")</f>
        <v/>
      </c>
    </row>
    <row r="1409" spans="1:60" x14ac:dyDescent="0.3">
      <c r="A1409" s="4">
        <v>1407</v>
      </c>
      <c r="B1409" t="s">
        <v>6667</v>
      </c>
      <c r="C1409">
        <v>138</v>
      </c>
      <c r="D1409">
        <v>846.58977636170584</v>
      </c>
      <c r="E1409">
        <v>849.38522483221493</v>
      </c>
      <c r="F1409">
        <v>609.08333350621194</v>
      </c>
      <c r="G1409">
        <v>1080.690841829944</v>
      </c>
      <c r="H1409">
        <v>-77.046385105607229</v>
      </c>
      <c r="I1409">
        <v>-78.336292915382714</v>
      </c>
      <c r="J1409">
        <v>-91.267364525982984</v>
      </c>
      <c r="K1409">
        <v>-61.681084074781758</v>
      </c>
      <c r="L1409">
        <v>88.054140114364685</v>
      </c>
      <c r="M1409">
        <v>87.658353714394707</v>
      </c>
      <c r="N1409">
        <v>86.22454725649709</v>
      </c>
      <c r="O1409">
        <v>91.068643492241137</v>
      </c>
      <c r="P1409">
        <v>3.257232074021438</v>
      </c>
      <c r="Q1409">
        <v>3.291805349948997</v>
      </c>
      <c r="R1409">
        <v>2.6591532005839231</v>
      </c>
      <c r="S1409">
        <v>3.7309349223052348</v>
      </c>
      <c r="T1409">
        <v>101.874303998307</v>
      </c>
      <c r="U1409">
        <v>101.8741439412736</v>
      </c>
      <c r="V1409">
        <v>101.8056138077476</v>
      </c>
      <c r="W1409">
        <v>101.94233490133681</v>
      </c>
      <c r="X1409">
        <v>7186.8858553617147</v>
      </c>
      <c r="Y1409">
        <v>7214.0496558973136</v>
      </c>
      <c r="Z1409">
        <v>6951.3128429457747</v>
      </c>
      <c r="AA1409">
        <v>7337.0601044495888</v>
      </c>
      <c r="AB1409">
        <v>1089.049297008238</v>
      </c>
      <c r="AC1409">
        <v>1082.9037279149679</v>
      </c>
      <c r="AD1409">
        <v>947.25447246855151</v>
      </c>
      <c r="AE1409">
        <v>1263.556965711663</v>
      </c>
      <c r="AF1409">
        <v>62.531753139803683</v>
      </c>
      <c r="AG1409">
        <v>62.25063059861526</v>
      </c>
      <c r="AH1409">
        <v>61.232764064318253</v>
      </c>
      <c r="AI1409">
        <v>64.672043680426839</v>
      </c>
      <c r="AJ1409">
        <v>0.54032562489273017</v>
      </c>
      <c r="AK1409">
        <v>0.54032559488318888</v>
      </c>
      <c r="AL1409">
        <v>0.5403213908223331</v>
      </c>
      <c r="AM1409">
        <v>0.54032987653899966</v>
      </c>
      <c r="AN1409">
        <v>0.97545365686002572</v>
      </c>
      <c r="AO1409">
        <v>0.97545365686002539</v>
      </c>
      <c r="AP1409">
        <v>0.97545365686002539</v>
      </c>
      <c r="AQ1409">
        <v>0.97545365686002539</v>
      </c>
      <c r="AR1409">
        <v>15.018707446820409</v>
      </c>
      <c r="AS1409">
        <v>15.018707446820409</v>
      </c>
      <c r="AT1409">
        <v>15.018707446820409</v>
      </c>
      <c r="AU1409">
        <v>15.018707446820409</v>
      </c>
      <c r="AV1409" t="str">
        <f>VLOOKUP(Sheet1[[#This Row],[NPDES ID2]],Combined_Sheet__Major_Only___2[[NPDES ID2]:[ECHO BFR]],3,FALSE)</f>
        <v>PA</v>
      </c>
      <c r="AW1409" t="s">
        <v>41</v>
      </c>
      <c r="AX1409" t="str">
        <f>VLOOKUP(Sheet1[[#This Row],[NPDES ID2]],Combined_Sheet__Major_Only___2[[NPDES ID2]:[ECHO BFR]],27,FALSE)</f>
        <v>-</v>
      </c>
      <c r="AY1409" t="str">
        <f>VLOOKUP(Sheet1[[#This Row],[NPDES ID2]],Combined_Sheet__Major_Only___2[[NPDES ID2]:[ECHO BFR]],28,FALSE)</f>
        <v>-</v>
      </c>
      <c r="AZ1409" t="str">
        <f>VLOOKUP(Sheet1[[#This Row],[NPDES ID2]],Combined_Sheet__Major_Only___2[[NPDES ID2]:[ECHO BFR]],29,FALSE)</f>
        <v>thickening</v>
      </c>
      <c r="BA1409">
        <f>VLOOKUP(Sheet1[[#This Row],[NPDES ID2]],Combined_Sheet__Major_Only___2[[NPDES ID2]:[ECHO BFR]],17,FALSE)</f>
        <v>40.430073</v>
      </c>
      <c r="BB1409">
        <f>VLOOKUP(Sheet1[[#This Row],[NPDES ID2]],Combined_Sheet__Major_Only___2[[NPDES ID2]:[ECHO BFR]],18,FALSE)</f>
        <v>-78.361124000000004</v>
      </c>
      <c r="BC1409" t="str">
        <f>IF(ISNUMBER(SEARCH("aerobic",$AW1409)),"aerobic","")</f>
        <v>aerobic</v>
      </c>
      <c r="BD1409" t="str">
        <f>IF(ISNUMBER(SEARCH("anaer",$AW1409)),"anaer","")</f>
        <v/>
      </c>
      <c r="BE1409" t="str">
        <f>IF(ISNUMBER(SEARCH("thickening",$AZ1409)),"thickening","")</f>
        <v>thickening</v>
      </c>
      <c r="BF1409" s="3" t="str">
        <f>IF(ISNUMBER(SEARCH("airDry",$AW1409)),"airDry","")</f>
        <v/>
      </c>
      <c r="BG1409" s="3" t="str">
        <f>IF(ISNUMBER(SEARCH("heatDry",$AY1409)),"heatDry","")</f>
        <v/>
      </c>
      <c r="BH1409" s="3" t="str">
        <f>IF(AND(ISNUMBER(SEARCH("aerobic",$AW1409)),ISNUMBER(SEARCH("anaer",$AW1409))),"Combined Aer and Anaer.","")</f>
        <v/>
      </c>
    </row>
    <row r="1410" spans="1:60" x14ac:dyDescent="0.3">
      <c r="A1410" s="4">
        <v>1408</v>
      </c>
      <c r="B1410" t="s">
        <v>6672</v>
      </c>
      <c r="C1410">
        <v>137.47999999999999</v>
      </c>
      <c r="D1410">
        <v>819.12792202919093</v>
      </c>
      <c r="E1410">
        <v>820.86886492518011</v>
      </c>
      <c r="F1410">
        <v>589.23126441721604</v>
      </c>
      <c r="G1410">
        <v>1043.8645968024809</v>
      </c>
      <c r="H1410">
        <v>-76.859646464547623</v>
      </c>
      <c r="I1410">
        <v>-78.084896429940329</v>
      </c>
      <c r="J1410">
        <v>-91.05188762397637</v>
      </c>
      <c r="K1410">
        <v>-60.67949362551105</v>
      </c>
      <c r="L1410">
        <v>90.95468963828398</v>
      </c>
      <c r="M1410">
        <v>90.584535433451293</v>
      </c>
      <c r="N1410">
        <v>89.243632240570335</v>
      </c>
      <c r="O1410">
        <v>93.773877132077189</v>
      </c>
      <c r="P1410">
        <v>3.238898959608953</v>
      </c>
      <c r="Q1410">
        <v>3.278815287625453</v>
      </c>
      <c r="R1410">
        <v>2.626928667394715</v>
      </c>
      <c r="S1410">
        <v>3.7146414889550479</v>
      </c>
      <c r="T1410">
        <v>57.056676903027473</v>
      </c>
      <c r="U1410">
        <v>57.056586011639808</v>
      </c>
      <c r="V1410">
        <v>57.017669890299842</v>
      </c>
      <c r="W1410">
        <v>57.095309526968947</v>
      </c>
      <c r="X1410">
        <v>3881.8931444495711</v>
      </c>
      <c r="Y1410">
        <v>3895.1421121166691</v>
      </c>
      <c r="Z1410">
        <v>3766.6908230647159</v>
      </c>
      <c r="AA1410">
        <v>3955.273970192573</v>
      </c>
      <c r="AB1410">
        <v>636.36090026048203</v>
      </c>
      <c r="AC1410">
        <v>632.02844658313916</v>
      </c>
      <c r="AD1410">
        <v>547.69991741256194</v>
      </c>
      <c r="AE1410">
        <v>747.72095053020541</v>
      </c>
      <c r="AF1410">
        <v>64.835725964348981</v>
      </c>
      <c r="AG1410">
        <v>64.571826792297472</v>
      </c>
      <c r="AH1410">
        <v>63.616244312178402</v>
      </c>
      <c r="AI1410">
        <v>66.845002372948088</v>
      </c>
      <c r="AJ1410">
        <v>0.56847601139267201</v>
      </c>
      <c r="AK1410">
        <v>0.56847598892494955</v>
      </c>
      <c r="AL1410">
        <v>0.56847284097264705</v>
      </c>
      <c r="AM1410">
        <v>0.56847919496494437</v>
      </c>
      <c r="AN1410">
        <v>0.95735207478747331</v>
      </c>
      <c r="AO1410">
        <v>0.95735207478747331</v>
      </c>
      <c r="AP1410">
        <v>0.95735207478747331</v>
      </c>
      <c r="AQ1410">
        <v>0.95735207478747331</v>
      </c>
      <c r="AR1410">
        <v>14.84562891961188</v>
      </c>
      <c r="AS1410">
        <v>14.84562891961188</v>
      </c>
      <c r="AT1410">
        <v>14.84562891961188</v>
      </c>
      <c r="AU1410">
        <v>14.84562891961188</v>
      </c>
      <c r="AV1410" t="str">
        <f>VLOOKUP(Sheet1[[#This Row],[NPDES ID2]],Combined_Sheet__Major_Only___2[[NPDES ID2]:[ECHO BFR]],3,FALSE)</f>
        <v>PA</v>
      </c>
      <c r="AW1410" t="s">
        <v>41</v>
      </c>
      <c r="AX1410" t="str">
        <f>VLOOKUP(Sheet1[[#This Row],[NPDES ID2]],Combined_Sheet__Major_Only___2[[NPDES ID2]:[ECHO BFR]],27,FALSE)</f>
        <v>-</v>
      </c>
      <c r="AY1410" t="str">
        <f>VLOOKUP(Sheet1[[#This Row],[NPDES ID2]],Combined_Sheet__Major_Only___2[[NPDES ID2]:[ECHO BFR]],28,FALSE)</f>
        <v>-</v>
      </c>
      <c r="AZ1410" t="str">
        <f>VLOOKUP(Sheet1[[#This Row],[NPDES ID2]],Combined_Sheet__Major_Only___2[[NPDES ID2]:[ECHO BFR]],29,FALSE)</f>
        <v>thickening, preliminaryOps</v>
      </c>
      <c r="BA1410">
        <f>VLOOKUP(Sheet1[[#This Row],[NPDES ID2]],Combined_Sheet__Major_Only___2[[NPDES ID2]:[ECHO BFR]],17,FALSE)</f>
        <v>40.543089999999999</v>
      </c>
      <c r="BB1410">
        <f>VLOOKUP(Sheet1[[#This Row],[NPDES ID2]],Combined_Sheet__Major_Only___2[[NPDES ID2]:[ECHO BFR]],18,FALSE)</f>
        <v>-80.217410000000001</v>
      </c>
      <c r="BC1410" t="str">
        <f>IF(ISNUMBER(SEARCH("aerobic",$AW1410)),"aerobic","")</f>
        <v>aerobic</v>
      </c>
      <c r="BD1410" t="str">
        <f>IF(ISNUMBER(SEARCH("anaer",$AW1410)),"anaer","")</f>
        <v/>
      </c>
      <c r="BE1410" t="str">
        <f>IF(ISNUMBER(SEARCH("thickening",$AZ1410)),"thickening","")</f>
        <v>thickening</v>
      </c>
      <c r="BF1410" s="2" t="str">
        <f>IF(ISNUMBER(SEARCH("airDry",$AW1410)),"airDry","")</f>
        <v/>
      </c>
      <c r="BG1410" s="2" t="str">
        <f>IF(ISNUMBER(SEARCH("heatDry",$AY1410)),"heatDry","")</f>
        <v/>
      </c>
      <c r="BH1410" s="2" t="str">
        <f>IF(AND(ISNUMBER(SEARCH("aerobic",$AW1410)),ISNUMBER(SEARCH("anaer",$AW1410))),"Combined Aer and Anaer.","")</f>
        <v/>
      </c>
    </row>
    <row r="1411" spans="1:60" x14ac:dyDescent="0.3">
      <c r="A1411" s="4">
        <v>1409</v>
      </c>
      <c r="B1411" t="s">
        <v>6676</v>
      </c>
      <c r="C1411">
        <v>137</v>
      </c>
      <c r="D1411">
        <v>1057.0556644780249</v>
      </c>
      <c r="E1411">
        <v>1068.1811016998349</v>
      </c>
      <c r="F1411">
        <v>759.77929467859292</v>
      </c>
      <c r="G1411">
        <v>1364.83320928694</v>
      </c>
      <c r="H1411">
        <v>-77.999836876816829</v>
      </c>
      <c r="I1411">
        <v>-77.846586023511747</v>
      </c>
      <c r="J1411">
        <v>-90.574994173411469</v>
      </c>
      <c r="K1411">
        <v>-65.510767605377737</v>
      </c>
      <c r="L1411">
        <v>70.492544504368055</v>
      </c>
      <c r="M1411">
        <v>69.973534491334789</v>
      </c>
      <c r="N1411">
        <v>68.093401129519137</v>
      </c>
      <c r="O1411">
        <v>74.445441200157205</v>
      </c>
      <c r="P1411">
        <v>3.262536620561284</v>
      </c>
      <c r="Q1411">
        <v>3.2499730224026879</v>
      </c>
      <c r="R1411">
        <v>2.7776757472349138</v>
      </c>
      <c r="S1411">
        <v>3.7052002574165082</v>
      </c>
      <c r="T1411">
        <v>64.625190259481911</v>
      </c>
      <c r="U1411">
        <v>64.625087687843703</v>
      </c>
      <c r="V1411">
        <v>64.581170542101162</v>
      </c>
      <c r="W1411">
        <v>64.668787476204344</v>
      </c>
      <c r="X1411">
        <v>5656.5261873821009</v>
      </c>
      <c r="Y1411">
        <v>5691.2111626481037</v>
      </c>
      <c r="Z1411">
        <v>5355.2422914781146</v>
      </c>
      <c r="AA1411">
        <v>5850.9900233248773</v>
      </c>
      <c r="AB1411">
        <v>1529.378013841666</v>
      </c>
      <c r="AC1411">
        <v>1485.3511942347909</v>
      </c>
      <c r="AD1411">
        <v>1190.6554248622369</v>
      </c>
      <c r="AE1411">
        <v>2072.894970091877</v>
      </c>
      <c r="AF1411">
        <v>50.425758623920842</v>
      </c>
      <c r="AG1411">
        <v>50.054450177738467</v>
      </c>
      <c r="AH1411">
        <v>48.709800210121188</v>
      </c>
      <c r="AI1411">
        <v>53.253030564742147</v>
      </c>
      <c r="AJ1411">
        <v>0.39282022957200952</v>
      </c>
      <c r="AK1411">
        <v>0.3928202082655301</v>
      </c>
      <c r="AL1411">
        <v>0.39281722339048308</v>
      </c>
      <c r="AM1411">
        <v>0.39282324823172748</v>
      </c>
      <c r="AN1411">
        <v>0.96207505779676639</v>
      </c>
      <c r="AO1411">
        <v>0.96207505779676605</v>
      </c>
      <c r="AP1411">
        <v>0.96207505779676605</v>
      </c>
      <c r="AQ1411">
        <v>0.96207505779676605</v>
      </c>
      <c r="AR1411">
        <v>8.848518322853451</v>
      </c>
      <c r="AS1411">
        <v>8.848518322853451</v>
      </c>
      <c r="AT1411">
        <v>8.848518322853451</v>
      </c>
      <c r="AU1411">
        <v>8.848518322853451</v>
      </c>
      <c r="AV1411" t="str">
        <f>VLOOKUP(Sheet1[[#This Row],[NPDES ID2]],Combined_Sheet__Major_Only___2[[NPDES ID2]:[ECHO BFR]],3,FALSE)</f>
        <v>IL</v>
      </c>
      <c r="AW1411" t="s">
        <v>54</v>
      </c>
      <c r="AX1411" t="str">
        <f>VLOOKUP(Sheet1[[#This Row],[NPDES ID2]],Combined_Sheet__Major_Only___2[[NPDES ID2]:[ECHO BFR]],27,FALSE)</f>
        <v>-</v>
      </c>
      <c r="AY1411" t="str">
        <f>VLOOKUP(Sheet1[[#This Row],[NPDES ID2]],Combined_Sheet__Major_Only___2[[NPDES ID2]:[ECHO BFR]],28,FALSE)</f>
        <v>-</v>
      </c>
      <c r="AZ1411" t="str">
        <f>VLOOKUP(Sheet1[[#This Row],[NPDES ID2]],Combined_Sheet__Major_Only___2[[NPDES ID2]:[ECHO BFR]],29,FALSE)</f>
        <v>thickening</v>
      </c>
      <c r="BA1411">
        <f>VLOOKUP(Sheet1[[#This Row],[NPDES ID2]],Combined_Sheet__Major_Only___2[[NPDES ID2]:[ECHO BFR]],17,FALSE)</f>
        <v>39.174242</v>
      </c>
      <c r="BB1411">
        <f>VLOOKUP(Sheet1[[#This Row],[NPDES ID2]],Combined_Sheet__Major_Only___2[[NPDES ID2]:[ECHO BFR]],18,FALSE)</f>
        <v>-89.637479999999996</v>
      </c>
      <c r="BC1411" t="str">
        <f>IF(ISNUMBER(SEARCH("aerobic",$AW1411)),"aerobic","")</f>
        <v/>
      </c>
      <c r="BD1411" t="str">
        <f>IF(ISNUMBER(SEARCH("anaer",$AW1411)),"anaer","")</f>
        <v/>
      </c>
      <c r="BE1411" t="str">
        <f>IF(ISNUMBER(SEARCH("thickening",$AZ1411)),"thickening","")</f>
        <v>thickening</v>
      </c>
      <c r="BF1411" s="3" t="str">
        <f>IF(ISNUMBER(SEARCH("airDry",$AW1411)),"airDry","")</f>
        <v/>
      </c>
      <c r="BG1411" s="3" t="str">
        <f>IF(ISNUMBER(SEARCH("heatDry",$AY1411)),"heatDry","")</f>
        <v/>
      </c>
      <c r="BH1411" s="3" t="str">
        <f>IF(AND(ISNUMBER(SEARCH("aerobic",$AW1411)),ISNUMBER(SEARCH("anaer",$AW1411))),"Combined Aer and Anaer.","")</f>
        <v/>
      </c>
    </row>
    <row r="1412" spans="1:60" x14ac:dyDescent="0.3">
      <c r="A1412" s="4">
        <v>1410</v>
      </c>
      <c r="B1412" t="s">
        <v>6679</v>
      </c>
      <c r="C1412">
        <v>136.6</v>
      </c>
      <c r="D1412">
        <v>920.11698666048164</v>
      </c>
      <c r="E1412">
        <v>925.31037138704187</v>
      </c>
      <c r="F1412">
        <v>661.4979237846851</v>
      </c>
      <c r="G1412">
        <v>1178.890131267515</v>
      </c>
      <c r="H1412">
        <v>-77.419164573677932</v>
      </c>
      <c r="I1412">
        <v>-78.357143897555289</v>
      </c>
      <c r="J1412">
        <v>-90.657902537884965</v>
      </c>
      <c r="K1412">
        <v>-62.93524236480549</v>
      </c>
      <c r="L1412">
        <v>80.919700601674279</v>
      </c>
      <c r="M1412">
        <v>80.481352119691621</v>
      </c>
      <c r="N1412">
        <v>78.893400333058864</v>
      </c>
      <c r="O1412">
        <v>84.258294785677776</v>
      </c>
      <c r="P1412">
        <v>3.2354981666123672</v>
      </c>
      <c r="Q1412">
        <v>3.2596997337043909</v>
      </c>
      <c r="R1412">
        <v>2.688697239075458</v>
      </c>
      <c r="S1412">
        <v>3.7233336690373759</v>
      </c>
      <c r="T1412">
        <v>77.308959546278189</v>
      </c>
      <c r="U1412">
        <v>77.308837400174525</v>
      </c>
      <c r="V1412">
        <v>77.256539237350793</v>
      </c>
      <c r="W1412">
        <v>77.360876725782035</v>
      </c>
      <c r="X1412">
        <v>5875.3456562104366</v>
      </c>
      <c r="Y1412">
        <v>5902.0524925211994</v>
      </c>
      <c r="Z1412">
        <v>5643.6672661252614</v>
      </c>
      <c r="AA1412">
        <v>6023.5380873459371</v>
      </c>
      <c r="AB1412">
        <v>1015.692181203094</v>
      </c>
      <c r="AC1412">
        <v>1007.446384008659</v>
      </c>
      <c r="AD1412">
        <v>865.24459659563456</v>
      </c>
      <c r="AE1412">
        <v>1210.6422071321001</v>
      </c>
      <c r="AF1412">
        <v>58.054131165315617</v>
      </c>
      <c r="AG1412">
        <v>57.739601493602919</v>
      </c>
      <c r="AH1412">
        <v>56.600655645171187</v>
      </c>
      <c r="AI1412">
        <v>60.448942000023187</v>
      </c>
      <c r="AJ1412">
        <v>0.48568107259841459</v>
      </c>
      <c r="AK1412">
        <v>0.48568104807752771</v>
      </c>
      <c r="AL1412">
        <v>0.48567761277837312</v>
      </c>
      <c r="AM1412">
        <v>0.48568454677749617</v>
      </c>
      <c r="AN1412">
        <v>0.96801177508966196</v>
      </c>
      <c r="AO1412">
        <v>0.96801177508966163</v>
      </c>
      <c r="AP1412">
        <v>0.96801177508966163</v>
      </c>
      <c r="AQ1412">
        <v>0.96801177508966163</v>
      </c>
      <c r="AR1412">
        <v>12.881434866895241</v>
      </c>
      <c r="AS1412">
        <v>12.881434866895241</v>
      </c>
      <c r="AT1412">
        <v>12.881434866895241</v>
      </c>
      <c r="AU1412">
        <v>12.881434866895241</v>
      </c>
      <c r="AV1412" t="str">
        <f>VLOOKUP(Sheet1[[#This Row],[NPDES ID2]],Combined_Sheet__Major_Only___2[[NPDES ID2]:[ECHO BFR]],3,FALSE)</f>
        <v>MN</v>
      </c>
      <c r="AW1412" t="s">
        <v>41</v>
      </c>
      <c r="AX1412" t="str">
        <f>VLOOKUP(Sheet1[[#This Row],[NPDES ID2]],Combined_Sheet__Major_Only___2[[NPDES ID2]:[ECHO BFR]],27,FALSE)</f>
        <v>-</v>
      </c>
      <c r="AY1412" t="str">
        <f>VLOOKUP(Sheet1[[#This Row],[NPDES ID2]],Combined_Sheet__Major_Only___2[[NPDES ID2]:[ECHO BFR]],28,FALSE)</f>
        <v>-</v>
      </c>
      <c r="AZ1412" t="str">
        <f>VLOOKUP(Sheet1[[#This Row],[NPDES ID2]],Combined_Sheet__Major_Only___2[[NPDES ID2]:[ECHO BFR]],29,FALSE)</f>
        <v>preliminaryOps, thickening</v>
      </c>
      <c r="BA1412">
        <f>VLOOKUP(Sheet1[[#This Row],[NPDES ID2]],Combined_Sheet__Major_Only___2[[NPDES ID2]:[ECHO BFR]],17,FALSE)</f>
        <v>45.966079999999998</v>
      </c>
      <c r="BB1412">
        <f>VLOOKUP(Sheet1[[#This Row],[NPDES ID2]],Combined_Sheet__Major_Only___2[[NPDES ID2]:[ECHO BFR]],18,FALSE)</f>
        <v>-94.367810000000006</v>
      </c>
      <c r="BC1412" t="str">
        <f>IF(ISNUMBER(SEARCH("aerobic",$AW1412)),"aerobic","")</f>
        <v>aerobic</v>
      </c>
      <c r="BD1412" t="str">
        <f>IF(ISNUMBER(SEARCH("anaer",$AW1412)),"anaer","")</f>
        <v/>
      </c>
      <c r="BE1412" t="str">
        <f>IF(ISNUMBER(SEARCH("thickening",$AZ1412)),"thickening","")</f>
        <v>thickening</v>
      </c>
      <c r="BF1412" s="2" t="str">
        <f>IF(ISNUMBER(SEARCH("airDry",$AW1412)),"airDry","")</f>
        <v/>
      </c>
      <c r="BG1412" s="2" t="str">
        <f>IF(ISNUMBER(SEARCH("heatDry",$AY1412)),"heatDry","")</f>
        <v/>
      </c>
      <c r="BH1412" s="2" t="str">
        <f>IF(AND(ISNUMBER(SEARCH("aerobic",$AW1412)),ISNUMBER(SEARCH("anaer",$AW1412))),"Combined Aer and Anaer.","")</f>
        <v/>
      </c>
    </row>
    <row r="1413" spans="1:60" x14ac:dyDescent="0.3">
      <c r="A1413" s="4">
        <v>1411</v>
      </c>
      <c r="B1413" t="s">
        <v>6682</v>
      </c>
      <c r="C1413">
        <v>135.61000000000001</v>
      </c>
      <c r="D1413">
        <v>891.47522284061893</v>
      </c>
      <c r="E1413">
        <v>895.30359987148393</v>
      </c>
      <c r="F1413">
        <v>640.68927671126573</v>
      </c>
      <c r="G1413">
        <v>1140.0287241645331</v>
      </c>
      <c r="H1413">
        <v>-77.213318165069182</v>
      </c>
      <c r="I1413">
        <v>-78.298230724844785</v>
      </c>
      <c r="J1413">
        <v>-90.943731281884794</v>
      </c>
      <c r="K1413">
        <v>-62.299298751921413</v>
      </c>
      <c r="L1413">
        <v>83.43238334218637</v>
      </c>
      <c r="M1413">
        <v>83.020350459589565</v>
      </c>
      <c r="N1413">
        <v>81.527580248875495</v>
      </c>
      <c r="O1413">
        <v>86.570835266229537</v>
      </c>
      <c r="P1413">
        <v>3.206487719447022</v>
      </c>
      <c r="Q1413">
        <v>3.2329685333815799</v>
      </c>
      <c r="R1413">
        <v>2.634420994088889</v>
      </c>
      <c r="S1413">
        <v>3.681420865236702</v>
      </c>
      <c r="T1413">
        <v>189.83363657839311</v>
      </c>
      <c r="U1413">
        <v>189.8333407764658</v>
      </c>
      <c r="V1413">
        <v>189.70669001238139</v>
      </c>
      <c r="W1413">
        <v>189.95936471296321</v>
      </c>
      <c r="X1413">
        <v>13890.078535598101</v>
      </c>
      <c r="Y1413">
        <v>13947.79261177543</v>
      </c>
      <c r="Z1413">
        <v>13390.072969176401</v>
      </c>
      <c r="AA1413">
        <v>14209.245650137531</v>
      </c>
      <c r="AB1413">
        <v>2348.5687035459409</v>
      </c>
      <c r="AC1413">
        <v>2331.5301980902218</v>
      </c>
      <c r="AD1413">
        <v>2009.063319013389</v>
      </c>
      <c r="AE1413">
        <v>2777.5956462020981</v>
      </c>
      <c r="AF1413">
        <v>60.294144865389498</v>
      </c>
      <c r="AG1413">
        <v>59.996297023502237</v>
      </c>
      <c r="AH1413">
        <v>58.918058467544398</v>
      </c>
      <c r="AI1413">
        <v>62.561496929185601</v>
      </c>
      <c r="AJ1413">
        <v>0.51300689009729328</v>
      </c>
      <c r="AK1413">
        <v>0.51300684453807377</v>
      </c>
      <c r="AL1413">
        <v>0.51300046392371434</v>
      </c>
      <c r="AM1413">
        <v>0.51301334298143308</v>
      </c>
      <c r="AN1413">
        <v>0.98660874452833425</v>
      </c>
      <c r="AO1413">
        <v>0.98660874452833391</v>
      </c>
      <c r="AP1413">
        <v>0.98660874452833391</v>
      </c>
      <c r="AQ1413">
        <v>0.98660874452833391</v>
      </c>
      <c r="AR1413">
        <v>13.553965505112799</v>
      </c>
      <c r="AS1413">
        <v>13.553965505112799</v>
      </c>
      <c r="AT1413">
        <v>13.553965505112799</v>
      </c>
      <c r="AU1413">
        <v>13.553965505112799</v>
      </c>
      <c r="AV1413" t="str">
        <f>VLOOKUP(Sheet1[[#This Row],[NPDES ID2]],Combined_Sheet__Major_Only___2[[NPDES ID2]:[ECHO BFR]],3,FALSE)</f>
        <v>TX</v>
      </c>
      <c r="AW1413" t="s">
        <v>41</v>
      </c>
      <c r="AX1413" t="str">
        <f>VLOOKUP(Sheet1[[#This Row],[NPDES ID2]],Combined_Sheet__Major_Only___2[[NPDES ID2]:[ECHO BFR]],27,FALSE)</f>
        <v>-</v>
      </c>
      <c r="AY1413" t="str">
        <f>VLOOKUP(Sheet1[[#This Row],[NPDES ID2]],Combined_Sheet__Major_Only___2[[NPDES ID2]:[ECHO BFR]],28,FALSE)</f>
        <v>-</v>
      </c>
      <c r="AZ1413" t="str">
        <f>VLOOKUP(Sheet1[[#This Row],[NPDES ID2]],Combined_Sheet__Major_Only___2[[NPDES ID2]:[ECHO BFR]],29,FALSE)</f>
        <v>-</v>
      </c>
      <c r="BA1413">
        <f>VLOOKUP(Sheet1[[#This Row],[NPDES ID2]],Combined_Sheet__Major_Only___2[[NPDES ID2]:[ECHO BFR]],17,FALSE)</f>
        <v>29.838282</v>
      </c>
      <c r="BB1413">
        <f>VLOOKUP(Sheet1[[#This Row],[NPDES ID2]],Combined_Sheet__Major_Only___2[[NPDES ID2]:[ECHO BFR]],18,FALSE)</f>
        <v>-95.666777999999994</v>
      </c>
      <c r="BC1413" t="str">
        <f>IF(ISNUMBER(SEARCH("aerobic",$AW1413)),"aerobic","")</f>
        <v>aerobic</v>
      </c>
      <c r="BD1413" t="str">
        <f>IF(ISNUMBER(SEARCH("anaer",$AW1413)),"anaer","")</f>
        <v/>
      </c>
      <c r="BE1413" t="str">
        <f>IF(ISNUMBER(SEARCH("thickening",$AZ1413)),"thickening","")</f>
        <v/>
      </c>
      <c r="BF1413" s="3" t="str">
        <f>IF(ISNUMBER(SEARCH("airDry",$AW1413)),"airDry","")</f>
        <v/>
      </c>
      <c r="BG1413" s="3" t="str">
        <f>IF(ISNUMBER(SEARCH("heatDry",$AY1413)),"heatDry","")</f>
        <v/>
      </c>
      <c r="BH1413" s="3" t="str">
        <f>IF(AND(ISNUMBER(SEARCH("aerobic",$AW1413)),ISNUMBER(SEARCH("anaer",$AW1413))),"Combined Aer and Anaer.","")</f>
        <v/>
      </c>
    </row>
    <row r="1414" spans="1:60" x14ac:dyDescent="0.3">
      <c r="A1414" s="4">
        <v>1412</v>
      </c>
      <c r="B1414" t="s">
        <v>6685</v>
      </c>
      <c r="C1414">
        <v>135</v>
      </c>
      <c r="D1414">
        <v>896.30201554174926</v>
      </c>
      <c r="E1414">
        <v>900.15107893930644</v>
      </c>
      <c r="F1414">
        <v>643.99087556935569</v>
      </c>
      <c r="G1414">
        <v>1146.2897324165369</v>
      </c>
      <c r="H1414">
        <v>-77.259612823143144</v>
      </c>
      <c r="I1414">
        <v>-78.336912796782215</v>
      </c>
      <c r="J1414">
        <v>-91.006013882672079</v>
      </c>
      <c r="K1414">
        <v>-62.376052167489703</v>
      </c>
      <c r="L1414">
        <v>82.934133454218099</v>
      </c>
      <c r="M1414">
        <v>82.523001184815797</v>
      </c>
      <c r="N1414">
        <v>81.033730345606514</v>
      </c>
      <c r="O1414">
        <v>86.065271617977771</v>
      </c>
      <c r="P1414">
        <v>3.1923218778756421</v>
      </c>
      <c r="Q1414">
        <v>3.2182290799467599</v>
      </c>
      <c r="R1414">
        <v>2.623506395153361</v>
      </c>
      <c r="S1414">
        <v>3.6654679227098921</v>
      </c>
      <c r="T1414">
        <v>4.1662376267496084</v>
      </c>
      <c r="U1414">
        <v>4.1662283595268708</v>
      </c>
      <c r="V1414">
        <v>4.1622604988327812</v>
      </c>
      <c r="W1414">
        <v>4.1701765822459151</v>
      </c>
      <c r="X1414">
        <v>305.29526628880029</v>
      </c>
      <c r="Y1414">
        <v>306.52793104671969</v>
      </c>
      <c r="Z1414">
        <v>294.34587723074549</v>
      </c>
      <c r="AA1414">
        <v>312.3316051427949</v>
      </c>
      <c r="AB1414">
        <v>53.889663604365587</v>
      </c>
      <c r="AC1414">
        <v>53.46369898409435</v>
      </c>
      <c r="AD1414">
        <v>45.785087162037698</v>
      </c>
      <c r="AE1414">
        <v>64.228291541443696</v>
      </c>
      <c r="AF1414">
        <v>60.204261417711379</v>
      </c>
      <c r="AG1414">
        <v>59.905786721543564</v>
      </c>
      <c r="AH1414">
        <v>58.824825119694182</v>
      </c>
      <c r="AI1414">
        <v>62.477056094008887</v>
      </c>
      <c r="AJ1414">
        <v>0.51190996607540917</v>
      </c>
      <c r="AK1414">
        <v>0.51190995410992179</v>
      </c>
      <c r="AL1414">
        <v>0.51190827739413336</v>
      </c>
      <c r="AM1414">
        <v>0.51191166175756608</v>
      </c>
      <c r="AN1414">
        <v>0.67123576948095065</v>
      </c>
      <c r="AO1414">
        <v>0.67123576948095076</v>
      </c>
      <c r="AP1414">
        <v>0.67123576948095076</v>
      </c>
      <c r="AQ1414">
        <v>0.67123576948095076</v>
      </c>
      <c r="AR1414">
        <v>13.197697639139079</v>
      </c>
      <c r="AS1414">
        <v>13.19769763913907</v>
      </c>
      <c r="AT1414">
        <v>13.19769763913907</v>
      </c>
      <c r="AU1414">
        <v>13.19769763913907</v>
      </c>
      <c r="AV1414" t="str">
        <f>VLOOKUP(Sheet1[[#This Row],[NPDES ID2]],Combined_Sheet__Major_Only___2[[NPDES ID2]:[ECHO BFR]],3,FALSE)</f>
        <v>TX</v>
      </c>
      <c r="AW1414" t="s">
        <v>118</v>
      </c>
      <c r="AX1414" t="str">
        <f>VLOOKUP(Sheet1[[#This Row],[NPDES ID2]],Combined_Sheet__Major_Only___2[[NPDES ID2]:[ECHO BFR]],27,FALSE)</f>
        <v>-</v>
      </c>
      <c r="AY1414" t="str">
        <f>VLOOKUP(Sheet1[[#This Row],[NPDES ID2]],Combined_Sheet__Major_Only___2[[NPDES ID2]:[ECHO BFR]],28,FALSE)</f>
        <v>-</v>
      </c>
      <c r="AZ1414" t="str">
        <f>VLOOKUP(Sheet1[[#This Row],[NPDES ID2]],Combined_Sheet__Major_Only___2[[NPDES ID2]:[ECHO BFR]],29,FALSE)</f>
        <v>-</v>
      </c>
      <c r="BA1414">
        <f>VLOOKUP(Sheet1[[#This Row],[NPDES ID2]],Combined_Sheet__Major_Only___2[[NPDES ID2]:[ECHO BFR]],17,FALSE)</f>
        <v>31.694889</v>
      </c>
      <c r="BB1414">
        <f>VLOOKUP(Sheet1[[#This Row],[NPDES ID2]],Combined_Sheet__Major_Only___2[[NPDES ID2]:[ECHO BFR]],18,FALSE)</f>
        <v>-96.142167000000001</v>
      </c>
      <c r="BC1414" t="str">
        <f>IF(ISNUMBER(SEARCH("aerobic",$AW1414)),"aerobic","")</f>
        <v>aerobic</v>
      </c>
      <c r="BD1414" t="str">
        <f>IF(ISNUMBER(SEARCH("anaer",$AW1414)),"anaer","")</f>
        <v/>
      </c>
      <c r="BE1414" t="str">
        <f>IF(ISNUMBER(SEARCH("thickening",$AZ1414)),"thickening","")</f>
        <v/>
      </c>
      <c r="BF1414" s="2" t="str">
        <f>IF(ISNUMBER(SEARCH("airDry",$AW1414)),"airDry","")</f>
        <v>airDry</v>
      </c>
      <c r="BG1414" s="2" t="str">
        <f>IF(ISNUMBER(SEARCH("heatDry",$AY1414)),"heatDry","")</f>
        <v/>
      </c>
      <c r="BH1414" s="2" t="str">
        <f>IF(AND(ISNUMBER(SEARCH("aerobic",$AW1414)),ISNUMBER(SEARCH("anaer",$AW1414))),"Combined Aer and Anaer.","")</f>
        <v/>
      </c>
    </row>
    <row r="1415" spans="1:60" x14ac:dyDescent="0.3">
      <c r="A1415" s="4">
        <v>1413</v>
      </c>
      <c r="B1415" t="s">
        <v>6689</v>
      </c>
      <c r="C1415">
        <v>134.53</v>
      </c>
      <c r="D1415">
        <v>873.07267503028925</v>
      </c>
      <c r="E1415">
        <v>875.95794015511206</v>
      </c>
      <c r="F1415">
        <v>627.20957460513443</v>
      </c>
      <c r="G1415">
        <v>1114.995207956792</v>
      </c>
      <c r="H1415">
        <v>-77.018015288304099</v>
      </c>
      <c r="I1415">
        <v>-78.258244170870242</v>
      </c>
      <c r="J1415">
        <v>-91.058249817909712</v>
      </c>
      <c r="K1415">
        <v>-61.76451624399445</v>
      </c>
      <c r="L1415">
        <v>85.096989879303422</v>
      </c>
      <c r="M1415">
        <v>84.705673592284484</v>
      </c>
      <c r="N1415">
        <v>83.287616185538653</v>
      </c>
      <c r="O1415">
        <v>88.078299790461742</v>
      </c>
      <c r="P1415">
        <v>3.1766395856488958</v>
      </c>
      <c r="Q1415">
        <v>3.2089543938520579</v>
      </c>
      <c r="R1415">
        <v>2.5972709486618148</v>
      </c>
      <c r="S1415">
        <v>3.6407399608208602</v>
      </c>
      <c r="T1415">
        <v>454.1671680552501</v>
      </c>
      <c r="U1415">
        <v>454.16646431562998</v>
      </c>
      <c r="V1415">
        <v>453.8651506581777</v>
      </c>
      <c r="W1415">
        <v>454.4662866933873</v>
      </c>
      <c r="X1415">
        <v>32320.177584539251</v>
      </c>
      <c r="Y1415">
        <v>32445.35766753049</v>
      </c>
      <c r="Z1415">
        <v>31235.903642783171</v>
      </c>
      <c r="AA1415">
        <v>33011.430315206519</v>
      </c>
      <c r="AB1415">
        <v>5277.640207171753</v>
      </c>
      <c r="AC1415">
        <v>5241.8881430688016</v>
      </c>
      <c r="AD1415">
        <v>4540.9938265654901</v>
      </c>
      <c r="AE1415">
        <v>6194.4894553106669</v>
      </c>
      <c r="AF1415">
        <v>61.991701787782901</v>
      </c>
      <c r="AG1415">
        <v>61.706459978050233</v>
      </c>
      <c r="AH1415">
        <v>60.674562394735908</v>
      </c>
      <c r="AI1415">
        <v>64.162047736518531</v>
      </c>
      <c r="AJ1415">
        <v>0.53373024969020111</v>
      </c>
      <c r="AK1415">
        <v>0.53373015353353492</v>
      </c>
      <c r="AL1415">
        <v>0.53371669718395898</v>
      </c>
      <c r="AM1415">
        <v>0.53374385873108199</v>
      </c>
      <c r="AN1415">
        <v>0.99433942007394649</v>
      </c>
      <c r="AO1415">
        <v>0.99433942007394649</v>
      </c>
      <c r="AP1415">
        <v>0.99433942007394649</v>
      </c>
      <c r="AQ1415">
        <v>0.99433942007394649</v>
      </c>
      <c r="AR1415">
        <v>14.22734024197457</v>
      </c>
      <c r="AS1415">
        <v>14.22734024197457</v>
      </c>
      <c r="AT1415">
        <v>14.22734024197457</v>
      </c>
      <c r="AU1415">
        <v>14.22734024197457</v>
      </c>
      <c r="AV1415" t="str">
        <f>VLOOKUP(Sheet1[[#This Row],[NPDES ID2]],Combined_Sheet__Major_Only___2[[NPDES ID2]:[ECHO BFR]],3,FALSE)</f>
        <v>MO</v>
      </c>
      <c r="AW1415" t="s">
        <v>41</v>
      </c>
      <c r="AX1415" t="str">
        <f>VLOOKUP(Sheet1[[#This Row],[NPDES ID2]],Combined_Sheet__Major_Only___2[[NPDES ID2]:[ECHO BFR]],27,FALSE)</f>
        <v>tempSludgeStore</v>
      </c>
      <c r="AY1415" t="str">
        <f>VLOOKUP(Sheet1[[#This Row],[NPDES ID2]],Combined_Sheet__Major_Only___2[[NPDES ID2]:[ECHO BFR]],28,FALSE)</f>
        <v>-</v>
      </c>
      <c r="AZ1415" t="str">
        <f>VLOOKUP(Sheet1[[#This Row],[NPDES ID2]],Combined_Sheet__Major_Only___2[[NPDES ID2]:[ECHO BFR]],29,FALSE)</f>
        <v>-</v>
      </c>
      <c r="BA1415">
        <f>VLOOKUP(Sheet1[[#This Row],[NPDES ID2]],Combined_Sheet__Major_Only___2[[NPDES ID2]:[ECHO BFR]],17,FALSE)</f>
        <v>38.210833000000001</v>
      </c>
      <c r="BB1415">
        <f>VLOOKUP(Sheet1[[#This Row],[NPDES ID2]],Combined_Sheet__Major_Only___2[[NPDES ID2]:[ECHO BFR]],18,FALSE)</f>
        <v>-90.381621999999993</v>
      </c>
      <c r="BC1415" t="str">
        <f>IF(ISNUMBER(SEARCH("aerobic",$AW1415)),"aerobic","")</f>
        <v>aerobic</v>
      </c>
      <c r="BD1415" t="str">
        <f>IF(ISNUMBER(SEARCH("anaer",$AW1415)),"anaer","")</f>
        <v/>
      </c>
      <c r="BE1415" t="str">
        <f>IF(ISNUMBER(SEARCH("thickening",$AZ1415)),"thickening","")</f>
        <v/>
      </c>
      <c r="BF1415" s="3" t="str">
        <f>IF(ISNUMBER(SEARCH("airDry",$AW1415)),"airDry","")</f>
        <v/>
      </c>
      <c r="BG1415" s="3" t="str">
        <f>IF(ISNUMBER(SEARCH("heatDry",$AY1415)),"heatDry","")</f>
        <v/>
      </c>
      <c r="BH1415" s="3" t="str">
        <f>IF(AND(ISNUMBER(SEARCH("aerobic",$AW1415)),ISNUMBER(SEARCH("anaer",$AW1415))),"Combined Aer and Anaer.","")</f>
        <v/>
      </c>
    </row>
    <row r="1416" spans="1:60" x14ac:dyDescent="0.3">
      <c r="A1416" s="4">
        <v>1414</v>
      </c>
      <c r="B1416" t="s">
        <v>6694</v>
      </c>
      <c r="C1416">
        <v>134.30000000000001</v>
      </c>
      <c r="D1416">
        <v>874.86752965816765</v>
      </c>
      <c r="E1416">
        <v>877.75806467488087</v>
      </c>
      <c r="F1416">
        <v>628.43779795315584</v>
      </c>
      <c r="G1416">
        <v>1117.3176289713269</v>
      </c>
      <c r="H1416">
        <v>-77.10419486450968</v>
      </c>
      <c r="I1416">
        <v>-78.326009524864716</v>
      </c>
      <c r="J1416">
        <v>-91.212544256863524</v>
      </c>
      <c r="K1416">
        <v>-61.888112725385113</v>
      </c>
      <c r="L1416">
        <v>84.903509687505661</v>
      </c>
      <c r="M1416">
        <v>84.512428523581477</v>
      </c>
      <c r="N1416">
        <v>83.095729303903695</v>
      </c>
      <c r="O1416">
        <v>87.882057392786663</v>
      </c>
      <c r="P1416">
        <v>3.1713717200331621</v>
      </c>
      <c r="Q1416">
        <v>3.2036222066546931</v>
      </c>
      <c r="R1416">
        <v>2.5932879638785589</v>
      </c>
      <c r="S1416">
        <v>3.6347723449907141</v>
      </c>
      <c r="T1416">
        <v>47.91805545634039</v>
      </c>
      <c r="U1416">
        <v>47.917978668302133</v>
      </c>
      <c r="V1416">
        <v>47.885101047088703</v>
      </c>
      <c r="W1416">
        <v>47.950693569613129</v>
      </c>
      <c r="X1416">
        <v>3411.9529776564409</v>
      </c>
      <c r="Y1416">
        <v>3425.1476457324411</v>
      </c>
      <c r="Z1416">
        <v>3297.4067366201311</v>
      </c>
      <c r="AA1416">
        <v>3485.0237210194268</v>
      </c>
      <c r="AB1416">
        <v>659.09495057990443</v>
      </c>
      <c r="AC1416">
        <v>652.35669120775879</v>
      </c>
      <c r="AD1416">
        <v>551.97286077353215</v>
      </c>
      <c r="AE1416">
        <v>796.83093584890514</v>
      </c>
      <c r="AF1416">
        <v>61.955293137620878</v>
      </c>
      <c r="AG1416">
        <v>61.669877627978209</v>
      </c>
      <c r="AH1416">
        <v>60.636339059328861</v>
      </c>
      <c r="AI1416">
        <v>64.128457405597544</v>
      </c>
      <c r="AJ1416">
        <v>0.53328565656499638</v>
      </c>
      <c r="AK1416">
        <v>0.53328563563880937</v>
      </c>
      <c r="AL1416">
        <v>0.53328270366394848</v>
      </c>
      <c r="AM1416">
        <v>0.53328862171579372</v>
      </c>
      <c r="AN1416">
        <v>0.94980411296342926</v>
      </c>
      <c r="AO1416">
        <v>0.9498041129634287</v>
      </c>
      <c r="AP1416">
        <v>0.9498041129634287</v>
      </c>
      <c r="AQ1416">
        <v>0.9498041129634287</v>
      </c>
      <c r="AR1416">
        <v>12.9045042885105</v>
      </c>
      <c r="AS1416">
        <v>12.9045042885105</v>
      </c>
      <c r="AT1416">
        <v>12.9045042885105</v>
      </c>
      <c r="AU1416">
        <v>12.9045042885105</v>
      </c>
      <c r="AV1416" t="str">
        <f>VLOOKUP(Sheet1[[#This Row],[NPDES ID2]],Combined_Sheet__Major_Only___2[[NPDES ID2]:[ECHO BFR]],3,FALSE)</f>
        <v>WV</v>
      </c>
      <c r="AW1416" t="s">
        <v>544</v>
      </c>
      <c r="AX1416" t="str">
        <f>VLOOKUP(Sheet1[[#This Row],[NPDES ID2]],Combined_Sheet__Major_Only___2[[NPDES ID2]:[ECHO BFR]],27,FALSE)</f>
        <v>-</v>
      </c>
      <c r="AY1416" t="str">
        <f>VLOOKUP(Sheet1[[#This Row],[NPDES ID2]],Combined_Sheet__Major_Only___2[[NPDES ID2]:[ECHO BFR]],28,FALSE)</f>
        <v>-</v>
      </c>
      <c r="AZ1416" t="str">
        <f>VLOOKUP(Sheet1[[#This Row],[NPDES ID2]],Combined_Sheet__Major_Only___2[[NPDES ID2]:[ECHO BFR]],29,FALSE)</f>
        <v>thickening</v>
      </c>
      <c r="BA1416">
        <f>VLOOKUP(Sheet1[[#This Row],[NPDES ID2]],Combined_Sheet__Major_Only___2[[NPDES ID2]:[ECHO BFR]],17,FALSE)</f>
        <v>38.436950000000003</v>
      </c>
      <c r="BB1416">
        <f>VLOOKUP(Sheet1[[#This Row],[NPDES ID2]],Combined_Sheet__Major_Only___2[[NPDES ID2]:[ECHO BFR]],18,FALSE)</f>
        <v>-81.834029999999998</v>
      </c>
      <c r="BC1416" t="str">
        <f>IF(ISNUMBER(SEARCH("aerobic",$AW1416)),"aerobic","")</f>
        <v>aerobic</v>
      </c>
      <c r="BD1416" t="str">
        <f>IF(ISNUMBER(SEARCH("anaer",$AW1416)),"anaer","")</f>
        <v/>
      </c>
      <c r="BE1416" t="str">
        <f>IF(ISNUMBER(SEARCH("thickening",$AZ1416)),"thickening","")</f>
        <v>thickening</v>
      </c>
      <c r="BF1416" s="2" t="str">
        <f>IF(ISNUMBER(SEARCH("airDry",$AW1416)),"airDry","")</f>
        <v/>
      </c>
      <c r="BG1416" s="2" t="str">
        <f>IF(ISNUMBER(SEARCH("heatDry",$AY1416)),"heatDry","")</f>
        <v/>
      </c>
      <c r="BH1416" s="2" t="str">
        <f>IF(AND(ISNUMBER(SEARCH("aerobic",$AW1416)),ISNUMBER(SEARCH("anaer",$AW1416))),"Combined Aer and Anaer.","")</f>
        <v/>
      </c>
    </row>
    <row r="1417" spans="1:60" x14ac:dyDescent="0.3">
      <c r="A1417" s="4">
        <v>1415</v>
      </c>
      <c r="B1417" t="s">
        <v>6699</v>
      </c>
      <c r="C1417">
        <v>133.85</v>
      </c>
      <c r="D1417">
        <v>915.0999523588672</v>
      </c>
      <c r="E1417">
        <v>919.34998043231462</v>
      </c>
      <c r="F1417">
        <v>657.16024729967535</v>
      </c>
      <c r="G1417">
        <v>1171.1163179692539</v>
      </c>
      <c r="H1417">
        <v>-77.313067560314948</v>
      </c>
      <c r="I1417">
        <v>-78.357385238721363</v>
      </c>
      <c r="J1417">
        <v>-90.87023268584278</v>
      </c>
      <c r="K1417">
        <v>-62.575009196149963</v>
      </c>
      <c r="L1417">
        <v>81.1419764350034</v>
      </c>
      <c r="M1417">
        <v>80.726256590575218</v>
      </c>
      <c r="N1417">
        <v>79.220297843704429</v>
      </c>
      <c r="O1417">
        <v>84.308187501482422</v>
      </c>
      <c r="P1417">
        <v>3.1670743259434921</v>
      </c>
      <c r="Q1417">
        <v>3.1932937727706041</v>
      </c>
      <c r="R1417">
        <v>2.6120505743292579</v>
      </c>
      <c r="S1417">
        <v>3.641036301180578</v>
      </c>
      <c r="T1417">
        <v>62.104264383832408</v>
      </c>
      <c r="U1417">
        <v>62.104165702660453</v>
      </c>
      <c r="V1417">
        <v>62.061914301725047</v>
      </c>
      <c r="W1417">
        <v>62.146207990418468</v>
      </c>
      <c r="X1417">
        <v>4611.9113014904669</v>
      </c>
      <c r="Y1417">
        <v>4631.7508284581763</v>
      </c>
      <c r="Z1417">
        <v>4439.8181282162068</v>
      </c>
      <c r="AA1417">
        <v>4721.8718024687932</v>
      </c>
      <c r="AB1417">
        <v>793.78540972012979</v>
      </c>
      <c r="AC1417">
        <v>787.8295450344358</v>
      </c>
      <c r="AD1417">
        <v>676.97685254770261</v>
      </c>
      <c r="AE1417">
        <v>943.09919353295197</v>
      </c>
      <c r="AF1417">
        <v>59.4095529109917</v>
      </c>
      <c r="AG1417">
        <v>59.105135790202709</v>
      </c>
      <c r="AH1417">
        <v>58.002782813152699</v>
      </c>
      <c r="AI1417">
        <v>61.727405460731191</v>
      </c>
      <c r="AJ1417">
        <v>0.50221302799261514</v>
      </c>
      <c r="AK1417">
        <v>0.50221300616056208</v>
      </c>
      <c r="AL1417">
        <v>0.50220994737515834</v>
      </c>
      <c r="AM1417">
        <v>0.50221612139178118</v>
      </c>
      <c r="AN1417">
        <v>0.96062256011884661</v>
      </c>
      <c r="AO1417">
        <v>0.9606225601188465</v>
      </c>
      <c r="AP1417">
        <v>0.9606225601188465</v>
      </c>
      <c r="AQ1417">
        <v>0.9606225601188465</v>
      </c>
      <c r="AR1417">
        <v>13.21619552250819</v>
      </c>
      <c r="AS1417">
        <v>13.216195522508199</v>
      </c>
      <c r="AT1417">
        <v>13.216195522508199</v>
      </c>
      <c r="AU1417">
        <v>13.216195522508199</v>
      </c>
      <c r="AV1417" t="str">
        <f>VLOOKUP(Sheet1[[#This Row],[NPDES ID2]],Combined_Sheet__Major_Only___2[[NPDES ID2]:[ECHO BFR]],3,FALSE)</f>
        <v>MN</v>
      </c>
      <c r="AW1417" t="s">
        <v>41</v>
      </c>
      <c r="AX1417" t="str">
        <f>VLOOKUP(Sheet1[[#This Row],[NPDES ID2]],Combined_Sheet__Major_Only___2[[NPDES ID2]:[ECHO BFR]],27,FALSE)</f>
        <v>-</v>
      </c>
      <c r="AY1417" t="str">
        <f>VLOOKUP(Sheet1[[#This Row],[NPDES ID2]],Combined_Sheet__Major_Only___2[[NPDES ID2]:[ECHO BFR]],28,FALSE)</f>
        <v>-</v>
      </c>
      <c r="AZ1417" t="str">
        <f>VLOOKUP(Sheet1[[#This Row],[NPDES ID2]],Combined_Sheet__Major_Only___2[[NPDES ID2]:[ECHO BFR]],29,FALSE)</f>
        <v>thickening</v>
      </c>
      <c r="BA1417">
        <f>VLOOKUP(Sheet1[[#This Row],[NPDES ID2]],Combined_Sheet__Major_Only___2[[NPDES ID2]:[ECHO BFR]],17,FALSE)</f>
        <v>44.933300000000003</v>
      </c>
      <c r="BB1417">
        <f>VLOOKUP(Sheet1[[#This Row],[NPDES ID2]],Combined_Sheet__Major_Only___2[[NPDES ID2]:[ECHO BFR]],18,FALSE)</f>
        <v>-95.716700000000003</v>
      </c>
      <c r="BC1417" t="str">
        <f>IF(ISNUMBER(SEARCH("aerobic",$AW1417)),"aerobic","")</f>
        <v>aerobic</v>
      </c>
      <c r="BD1417" t="str">
        <f>IF(ISNUMBER(SEARCH("anaer",$AW1417)),"anaer","")</f>
        <v/>
      </c>
      <c r="BE1417" t="str">
        <f>IF(ISNUMBER(SEARCH("thickening",$AZ1417)),"thickening","")</f>
        <v>thickening</v>
      </c>
      <c r="BF1417" s="3" t="str">
        <f>IF(ISNUMBER(SEARCH("airDry",$AW1417)),"airDry","")</f>
        <v/>
      </c>
      <c r="BG1417" s="3" t="str">
        <f>IF(ISNUMBER(SEARCH("heatDry",$AY1417)),"heatDry","")</f>
        <v/>
      </c>
      <c r="BH1417" s="3" t="str">
        <f>IF(AND(ISNUMBER(SEARCH("aerobic",$AW1417)),ISNUMBER(SEARCH("anaer",$AW1417))),"Combined Aer and Anaer.","")</f>
        <v/>
      </c>
    </row>
    <row r="1418" spans="1:60" x14ac:dyDescent="0.3">
      <c r="A1418" s="4">
        <v>1416</v>
      </c>
      <c r="B1418" t="s">
        <v>6702</v>
      </c>
      <c r="C1418">
        <v>133.44</v>
      </c>
      <c r="D1418">
        <v>891.40761642065991</v>
      </c>
      <c r="E1418">
        <v>894.67020479282723</v>
      </c>
      <c r="F1418">
        <v>640.07063491217139</v>
      </c>
      <c r="G1418">
        <v>1139.1739182794729</v>
      </c>
      <c r="H1418">
        <v>-77.131253351825436</v>
      </c>
      <c r="I1418">
        <v>-78.331901153900063</v>
      </c>
      <c r="J1418">
        <v>-91.032785660044524</v>
      </c>
      <c r="K1418">
        <v>-62.052714945179012</v>
      </c>
      <c r="L1418">
        <v>83.260540453879628</v>
      </c>
      <c r="M1418">
        <v>82.863792645981533</v>
      </c>
      <c r="N1418">
        <v>81.426326676467113</v>
      </c>
      <c r="O1418">
        <v>86.282705363602702</v>
      </c>
      <c r="P1418">
        <v>3.1530491829005518</v>
      </c>
      <c r="Q1418">
        <v>3.1830048152292938</v>
      </c>
      <c r="R1418">
        <v>2.5841489462395542</v>
      </c>
      <c r="S1418">
        <v>3.6168524561314812</v>
      </c>
      <c r="T1418">
        <v>244.50083204371799</v>
      </c>
      <c r="U1418">
        <v>244.50045187561341</v>
      </c>
      <c r="V1418">
        <v>244.33767882890021</v>
      </c>
      <c r="W1418">
        <v>244.66241931616361</v>
      </c>
      <c r="X1418">
        <v>17639.67198273999</v>
      </c>
      <c r="Y1418">
        <v>17710.426743474709</v>
      </c>
      <c r="Z1418">
        <v>17026.747427044091</v>
      </c>
      <c r="AA1418">
        <v>18030.66640162321</v>
      </c>
      <c r="AB1418">
        <v>3198.6605196676228</v>
      </c>
      <c r="AC1418">
        <v>3170.7913553259968</v>
      </c>
      <c r="AD1418">
        <v>2706.797485392874</v>
      </c>
      <c r="AE1418">
        <v>3823.9198941893742</v>
      </c>
      <c r="AF1418">
        <v>61.148621266710613</v>
      </c>
      <c r="AG1418">
        <v>60.857137226159963</v>
      </c>
      <c r="AH1418">
        <v>59.802091445765591</v>
      </c>
      <c r="AI1418">
        <v>63.367299841408219</v>
      </c>
      <c r="AJ1418">
        <v>0.52343658011926031</v>
      </c>
      <c r="AK1418">
        <v>0.52343652398887297</v>
      </c>
      <c r="AL1418">
        <v>0.52342866410825351</v>
      </c>
      <c r="AM1418">
        <v>0.52344452905734185</v>
      </c>
      <c r="AN1418">
        <v>0.98955801244783359</v>
      </c>
      <c r="AO1418">
        <v>0.98955801244783403</v>
      </c>
      <c r="AP1418">
        <v>0.98955801244783403</v>
      </c>
      <c r="AQ1418">
        <v>0.98955801244783403</v>
      </c>
      <c r="AR1418">
        <v>13.19871897438901</v>
      </c>
      <c r="AS1418">
        <v>13.198718974388999</v>
      </c>
      <c r="AT1418">
        <v>13.198718974388999</v>
      </c>
      <c r="AU1418">
        <v>13.198718974388999</v>
      </c>
      <c r="AV1418" t="str">
        <f>VLOOKUP(Sheet1[[#This Row],[NPDES ID2]],Combined_Sheet__Major_Only___2[[NPDES ID2]:[ECHO BFR]],3,FALSE)</f>
        <v>TX</v>
      </c>
      <c r="AW1418" t="s">
        <v>41</v>
      </c>
      <c r="AX1418" t="str">
        <f>VLOOKUP(Sheet1[[#This Row],[NPDES ID2]],Combined_Sheet__Major_Only___2[[NPDES ID2]:[ECHO BFR]],27,FALSE)</f>
        <v>-</v>
      </c>
      <c r="AY1418" t="str">
        <f>VLOOKUP(Sheet1[[#This Row],[NPDES ID2]],Combined_Sheet__Major_Only___2[[NPDES ID2]:[ECHO BFR]],28,FALSE)</f>
        <v>-</v>
      </c>
      <c r="AZ1418" t="str">
        <f>VLOOKUP(Sheet1[[#This Row],[NPDES ID2]],Combined_Sheet__Major_Only___2[[NPDES ID2]:[ECHO BFR]],29,FALSE)</f>
        <v>-</v>
      </c>
      <c r="BA1418">
        <f>VLOOKUP(Sheet1[[#This Row],[NPDES ID2]],Combined_Sheet__Major_Only___2[[NPDES ID2]:[ECHO BFR]],17,FALSE)</f>
        <v>30.039313</v>
      </c>
      <c r="BB1418">
        <f>VLOOKUP(Sheet1[[#This Row],[NPDES ID2]],Combined_Sheet__Major_Only___2[[NPDES ID2]:[ECHO BFR]],18,FALSE)</f>
        <v>-95.434684000000004</v>
      </c>
      <c r="BC1418" t="str">
        <f>IF(ISNUMBER(SEARCH("aerobic",$AW1418)),"aerobic","")</f>
        <v>aerobic</v>
      </c>
      <c r="BD1418" t="str">
        <f>IF(ISNUMBER(SEARCH("anaer",$AW1418)),"anaer","")</f>
        <v/>
      </c>
      <c r="BE1418" t="str">
        <f>IF(ISNUMBER(SEARCH("thickening",$AZ1418)),"thickening","")</f>
        <v/>
      </c>
      <c r="BF1418" s="2" t="str">
        <f>IF(ISNUMBER(SEARCH("airDry",$AW1418)),"airDry","")</f>
        <v/>
      </c>
      <c r="BG1418" s="2" t="str">
        <f>IF(ISNUMBER(SEARCH("heatDry",$AY1418)),"heatDry","")</f>
        <v/>
      </c>
      <c r="BH1418" s="2" t="str">
        <f>IF(AND(ISNUMBER(SEARCH("aerobic",$AW1418)),ISNUMBER(SEARCH("anaer",$AW1418))),"Combined Aer and Anaer.","")</f>
        <v/>
      </c>
    </row>
    <row r="1419" spans="1:60" x14ac:dyDescent="0.3">
      <c r="A1419" s="4">
        <v>1417</v>
      </c>
      <c r="B1419" t="s">
        <v>6705</v>
      </c>
      <c r="C1419">
        <v>133.22</v>
      </c>
      <c r="D1419">
        <v>908.70133425325253</v>
      </c>
      <c r="E1419">
        <v>912.54027200817973</v>
      </c>
      <c r="F1419">
        <v>652.40572809043408</v>
      </c>
      <c r="G1419">
        <v>1162.289278410208</v>
      </c>
      <c r="H1419">
        <v>-77.260941452943158</v>
      </c>
      <c r="I1419">
        <v>-78.333528418635154</v>
      </c>
      <c r="J1419">
        <v>-90.970780503787907</v>
      </c>
      <c r="K1419">
        <v>-62.398825323475343</v>
      </c>
      <c r="L1419">
        <v>81.66140689264283</v>
      </c>
      <c r="M1419">
        <v>81.254366648370336</v>
      </c>
      <c r="N1419">
        <v>79.779861542815226</v>
      </c>
      <c r="O1419">
        <v>84.761490159072395</v>
      </c>
      <c r="P1419">
        <v>3.1505464126245188</v>
      </c>
      <c r="Q1419">
        <v>3.1754567080262111</v>
      </c>
      <c r="R1419">
        <v>2.5901784023605821</v>
      </c>
      <c r="S1419">
        <v>3.618004565430355</v>
      </c>
      <c r="T1419">
        <v>53.581532649923972</v>
      </c>
      <c r="U1419">
        <v>53.581447121618041</v>
      </c>
      <c r="V1419">
        <v>53.54482726116759</v>
      </c>
      <c r="W1419">
        <v>53.617885740850333</v>
      </c>
      <c r="X1419">
        <v>3935.0038632998248</v>
      </c>
      <c r="Y1419">
        <v>3951.4721712290461</v>
      </c>
      <c r="Z1419">
        <v>3792.1229077953858</v>
      </c>
      <c r="AA1419">
        <v>4026.2586665015961</v>
      </c>
      <c r="AB1419">
        <v>656.10111200403787</v>
      </c>
      <c r="AC1419">
        <v>651.52234049164167</v>
      </c>
      <c r="AD1419">
        <v>562.41698422114723</v>
      </c>
      <c r="AE1419">
        <v>774.41717624055957</v>
      </c>
      <c r="AF1419">
        <v>60.072572772552533</v>
      </c>
      <c r="AG1419">
        <v>59.773104682767993</v>
      </c>
      <c r="AH1419">
        <v>58.688655261759557</v>
      </c>
      <c r="AI1419">
        <v>62.352769436175826</v>
      </c>
      <c r="AJ1419">
        <v>0.51030291995958665</v>
      </c>
      <c r="AK1419">
        <v>0.51030289980142074</v>
      </c>
      <c r="AL1419">
        <v>0.51030007544055711</v>
      </c>
      <c r="AM1419">
        <v>0.51030577627887863</v>
      </c>
      <c r="AN1419">
        <v>0.95476550969662755</v>
      </c>
      <c r="AO1419">
        <v>0.95476550969662743</v>
      </c>
      <c r="AP1419">
        <v>0.95476550969662743</v>
      </c>
      <c r="AQ1419">
        <v>0.95476550969662743</v>
      </c>
      <c r="AR1419">
        <v>13.616326215252091</v>
      </c>
      <c r="AS1419">
        <v>13.616326215252091</v>
      </c>
      <c r="AT1419">
        <v>13.616326215252091</v>
      </c>
      <c r="AU1419">
        <v>13.616326215252091</v>
      </c>
      <c r="AV1419" t="str">
        <f>VLOOKUP(Sheet1[[#This Row],[NPDES ID2]],Combined_Sheet__Major_Only___2[[NPDES ID2]:[ECHO BFR]],3,FALSE)</f>
        <v>TX</v>
      </c>
      <c r="AW1419" t="s">
        <v>41</v>
      </c>
      <c r="AX1419" t="str">
        <f>VLOOKUP(Sheet1[[#This Row],[NPDES ID2]],Combined_Sheet__Major_Only___2[[NPDES ID2]:[ECHO BFR]],27,FALSE)</f>
        <v>-</v>
      </c>
      <c r="AY1419" t="str">
        <f>VLOOKUP(Sheet1[[#This Row],[NPDES ID2]],Combined_Sheet__Major_Only___2[[NPDES ID2]:[ECHO BFR]],28,FALSE)</f>
        <v>-</v>
      </c>
      <c r="AZ1419" t="str">
        <f>VLOOKUP(Sheet1[[#This Row],[NPDES ID2]],Combined_Sheet__Major_Only___2[[NPDES ID2]:[ECHO BFR]],29,FALSE)</f>
        <v>thickening</v>
      </c>
      <c r="BA1419">
        <f>VLOOKUP(Sheet1[[#This Row],[NPDES ID2]],Combined_Sheet__Major_Only___2[[NPDES ID2]:[ECHO BFR]],17,FALSE)</f>
        <v>32.465221999999997</v>
      </c>
      <c r="BB1419">
        <f>VLOOKUP(Sheet1[[#This Row],[NPDES ID2]],Combined_Sheet__Major_Only___2[[NPDES ID2]:[ECHO BFR]],18,FALSE)</f>
        <v>-95.403278</v>
      </c>
      <c r="BC1419" t="str">
        <f>IF(ISNUMBER(SEARCH("aerobic",$AW1419)),"aerobic","")</f>
        <v>aerobic</v>
      </c>
      <c r="BD1419" t="str">
        <f>IF(ISNUMBER(SEARCH("anaer",$AW1419)),"anaer","")</f>
        <v/>
      </c>
      <c r="BE1419" t="str">
        <f>IF(ISNUMBER(SEARCH("thickening",$AZ1419)),"thickening","")</f>
        <v>thickening</v>
      </c>
      <c r="BF1419" s="3" t="str">
        <f>IF(ISNUMBER(SEARCH("airDry",$AW1419)),"airDry","")</f>
        <v/>
      </c>
      <c r="BG1419" s="3" t="str">
        <f>IF(ISNUMBER(SEARCH("heatDry",$AY1419)),"heatDry","")</f>
        <v/>
      </c>
      <c r="BH1419" s="3" t="str">
        <f>IF(AND(ISNUMBER(SEARCH("aerobic",$AW1419)),ISNUMBER(SEARCH("anaer",$AW1419))),"Combined Aer and Anaer.","")</f>
        <v/>
      </c>
    </row>
    <row r="1420" spans="1:60" x14ac:dyDescent="0.3">
      <c r="A1420" s="4">
        <v>1418</v>
      </c>
      <c r="B1420" t="s">
        <v>6710</v>
      </c>
      <c r="C1420">
        <v>133</v>
      </c>
      <c r="D1420">
        <v>873.02843047498231</v>
      </c>
      <c r="E1420">
        <v>875.52742510822247</v>
      </c>
      <c r="F1420">
        <v>626.78332686929252</v>
      </c>
      <c r="G1420">
        <v>1114.4157546165161</v>
      </c>
      <c r="H1420">
        <v>-77.048897735571742</v>
      </c>
      <c r="I1420">
        <v>-78.332884026289804</v>
      </c>
      <c r="J1420">
        <v>-91.29598945473434</v>
      </c>
      <c r="K1420">
        <v>-61.665260603561393</v>
      </c>
      <c r="L1420">
        <v>84.973258547829204</v>
      </c>
      <c r="M1420">
        <v>84.592621236349146</v>
      </c>
      <c r="N1420">
        <v>83.213752815694903</v>
      </c>
      <c r="O1420">
        <v>87.872268217011779</v>
      </c>
      <c r="P1420">
        <v>3.139021561824983</v>
      </c>
      <c r="Q1420">
        <v>3.1720074858629892</v>
      </c>
      <c r="R1420">
        <v>2.562070588544652</v>
      </c>
      <c r="S1420">
        <v>3.5952217851189312</v>
      </c>
      <c r="T1420">
        <v>48.48433110271737</v>
      </c>
      <c r="U1420">
        <v>48.484253440763567</v>
      </c>
      <c r="V1420">
        <v>48.451001643249903</v>
      </c>
      <c r="W1420">
        <v>48.517340666478951</v>
      </c>
      <c r="X1420">
        <v>3415.9904311131522</v>
      </c>
      <c r="Y1420">
        <v>3428.8358433332191</v>
      </c>
      <c r="Z1420">
        <v>3304.4457544920788</v>
      </c>
      <c r="AA1420">
        <v>3487.1194972233361</v>
      </c>
      <c r="AB1420">
        <v>678.43691687509943</v>
      </c>
      <c r="AC1420">
        <v>670.98786992014436</v>
      </c>
      <c r="AD1420">
        <v>565.53588640801547</v>
      </c>
      <c r="AE1420">
        <v>824.78308364581812</v>
      </c>
      <c r="AF1420">
        <v>62.612264792082946</v>
      </c>
      <c r="AG1420">
        <v>62.331755049222053</v>
      </c>
      <c r="AH1420">
        <v>61.315989675076906</v>
      </c>
      <c r="AI1420">
        <v>64.748063706573305</v>
      </c>
      <c r="AJ1420">
        <v>0.54130897589887783</v>
      </c>
      <c r="AK1420">
        <v>0.54130895469149598</v>
      </c>
      <c r="AL1420">
        <v>0.54130598331673652</v>
      </c>
      <c r="AM1420">
        <v>0.54131198089535015</v>
      </c>
      <c r="AN1420">
        <v>0.95034862844687817</v>
      </c>
      <c r="AO1420">
        <v>0.9503486284468784</v>
      </c>
      <c r="AP1420">
        <v>0.9503486284468784</v>
      </c>
      <c r="AQ1420">
        <v>0.9503486284468784</v>
      </c>
      <c r="AR1420">
        <v>12.843246636592861</v>
      </c>
      <c r="AS1420">
        <v>12.843246636592861</v>
      </c>
      <c r="AT1420">
        <v>12.843246636592861</v>
      </c>
      <c r="AU1420">
        <v>12.843246636592861</v>
      </c>
      <c r="AV1420" t="str">
        <f>VLOOKUP(Sheet1[[#This Row],[NPDES ID2]],Combined_Sheet__Major_Only___2[[NPDES ID2]:[ECHO BFR]],3,FALSE)</f>
        <v>IA</v>
      </c>
      <c r="AW1420" t="s">
        <v>41</v>
      </c>
      <c r="AX1420" t="str">
        <f>VLOOKUP(Sheet1[[#This Row],[NPDES ID2]],Combined_Sheet__Major_Only___2[[NPDES ID2]:[ECHO BFR]],27,FALSE)</f>
        <v>tempSludgeStore</v>
      </c>
      <c r="AY1420" t="str">
        <f>VLOOKUP(Sheet1[[#This Row],[NPDES ID2]],Combined_Sheet__Major_Only___2[[NPDES ID2]:[ECHO BFR]],28,FALSE)</f>
        <v>-</v>
      </c>
      <c r="AZ1420" t="str">
        <f>VLOOKUP(Sheet1[[#This Row],[NPDES ID2]],Combined_Sheet__Major_Only___2[[NPDES ID2]:[ECHO BFR]],29,FALSE)</f>
        <v>thickening</v>
      </c>
      <c r="BA1420">
        <f>VLOOKUP(Sheet1[[#This Row],[NPDES ID2]],Combined_Sheet__Major_Only___2[[NPDES ID2]:[ECHO BFR]],17,FALSE)</f>
        <v>42.105187000000001</v>
      </c>
      <c r="BB1420">
        <f>VLOOKUP(Sheet1[[#This Row],[NPDES ID2]],Combined_Sheet__Major_Only___2[[NPDES ID2]:[ECHO BFR]],18,FALSE)</f>
        <v>-91.287251999999995</v>
      </c>
      <c r="BC1420" t="str">
        <f>IF(ISNUMBER(SEARCH("aerobic",$AW1420)),"aerobic","")</f>
        <v>aerobic</v>
      </c>
      <c r="BD1420" t="str">
        <f>IF(ISNUMBER(SEARCH("anaer",$AW1420)),"anaer","")</f>
        <v/>
      </c>
      <c r="BE1420" t="str">
        <f>IF(ISNUMBER(SEARCH("thickening",$AZ1420)),"thickening","")</f>
        <v>thickening</v>
      </c>
      <c r="BF1420" s="2" t="str">
        <f>IF(ISNUMBER(SEARCH("airDry",$AW1420)),"airDry","")</f>
        <v/>
      </c>
      <c r="BG1420" s="2" t="str">
        <f>IF(ISNUMBER(SEARCH("heatDry",$AY1420)),"heatDry","")</f>
        <v/>
      </c>
      <c r="BH1420" s="2" t="str">
        <f>IF(AND(ISNUMBER(SEARCH("aerobic",$AW1420)),ISNUMBER(SEARCH("anaer",$AW1420))),"Combined Aer and Anaer.","")</f>
        <v/>
      </c>
    </row>
    <row r="1421" spans="1:60" x14ac:dyDescent="0.3">
      <c r="A1421" s="4">
        <v>1419</v>
      </c>
      <c r="B1421" t="s">
        <v>6715</v>
      </c>
      <c r="C1421">
        <v>133</v>
      </c>
      <c r="D1421">
        <v>1083.077642595611</v>
      </c>
      <c r="E1421">
        <v>1094.349362954762</v>
      </c>
      <c r="F1421">
        <v>777.17314721998935</v>
      </c>
      <c r="G1421">
        <v>1398.358224211963</v>
      </c>
      <c r="H1421">
        <v>-77.99889604829697</v>
      </c>
      <c r="I1421">
        <v>-77.859856505541828</v>
      </c>
      <c r="J1421">
        <v>-90.590022823154911</v>
      </c>
      <c r="K1421">
        <v>-65.479224251170109</v>
      </c>
      <c r="L1421">
        <v>68.531565460497234</v>
      </c>
      <c r="M1421">
        <v>68.028427633637548</v>
      </c>
      <c r="N1421">
        <v>66.20581518487927</v>
      </c>
      <c r="O1421">
        <v>72.363531188445052</v>
      </c>
      <c r="P1421">
        <v>3.1671366016120022</v>
      </c>
      <c r="Q1421">
        <v>3.1543143537187079</v>
      </c>
      <c r="R1421">
        <v>2.6955039160986041</v>
      </c>
      <c r="S1421">
        <v>3.59743611343051</v>
      </c>
      <c r="T1421">
        <v>51.74486656544331</v>
      </c>
      <c r="U1421">
        <v>51.744783871606828</v>
      </c>
      <c r="V1421">
        <v>51.709377619625492</v>
      </c>
      <c r="W1421">
        <v>51.780014888834138</v>
      </c>
      <c r="X1421">
        <v>4522.6900394192444</v>
      </c>
      <c r="Y1421">
        <v>4550.3335712086009</v>
      </c>
      <c r="Z1421">
        <v>4282.4858357754947</v>
      </c>
      <c r="AA1421">
        <v>4677.7257275223692</v>
      </c>
      <c r="AB1421">
        <v>1136.429340344765</v>
      </c>
      <c r="AC1421">
        <v>1108.055663912045</v>
      </c>
      <c r="AD1421">
        <v>900.23489671103482</v>
      </c>
      <c r="AE1421">
        <v>1506.23195327388</v>
      </c>
      <c r="AF1421">
        <v>50.497324504798428</v>
      </c>
      <c r="AG1421">
        <v>50.126551180525517</v>
      </c>
      <c r="AH1421">
        <v>48.783804362261122</v>
      </c>
      <c r="AI1421">
        <v>53.320573189170133</v>
      </c>
      <c r="AJ1421">
        <v>0.39368977365873459</v>
      </c>
      <c r="AK1421">
        <v>0.39368975494947728</v>
      </c>
      <c r="AL1421">
        <v>0.39368713377494458</v>
      </c>
      <c r="AM1421">
        <v>0.39369242449735592</v>
      </c>
      <c r="AN1421">
        <v>0.95326754538554004</v>
      </c>
      <c r="AO1421">
        <v>0.95326754538554015</v>
      </c>
      <c r="AP1421">
        <v>0.95326754538554015</v>
      </c>
      <c r="AQ1421">
        <v>0.95326754538554015</v>
      </c>
      <c r="AR1421">
        <v>9.1741099886024635</v>
      </c>
      <c r="AS1421">
        <v>9.1741099886024617</v>
      </c>
      <c r="AT1421">
        <v>9.1741099886024617</v>
      </c>
      <c r="AU1421">
        <v>9.1741099886024617</v>
      </c>
      <c r="AV1421" t="str">
        <f>VLOOKUP(Sheet1[[#This Row],[NPDES ID2]],Combined_Sheet__Major_Only___2[[NPDES ID2]:[ECHO BFR]],3,FALSE)</f>
        <v>MN</v>
      </c>
      <c r="AW1421" t="s">
        <v>87</v>
      </c>
      <c r="AX1421" t="str">
        <f>VLOOKUP(Sheet1[[#This Row],[NPDES ID2]],Combined_Sheet__Major_Only___2[[NPDES ID2]:[ECHO BFR]],27,FALSE)</f>
        <v>tempSludgeStore</v>
      </c>
      <c r="AY1421" t="str">
        <f>VLOOKUP(Sheet1[[#This Row],[NPDES ID2]],Combined_Sheet__Major_Only___2[[NPDES ID2]:[ECHO BFR]],28,FALSE)</f>
        <v>-</v>
      </c>
      <c r="AZ1421" t="str">
        <f>VLOOKUP(Sheet1[[#This Row],[NPDES ID2]],Combined_Sheet__Major_Only___2[[NPDES ID2]:[ECHO BFR]],29,FALSE)</f>
        <v>preliminaryOps, thickening</v>
      </c>
      <c r="BA1421">
        <f>VLOOKUP(Sheet1[[#This Row],[NPDES ID2]],Combined_Sheet__Major_Only___2[[NPDES ID2]:[ECHO BFR]],17,FALSE)</f>
        <v>47.016455999999998</v>
      </c>
      <c r="BB1421">
        <f>VLOOKUP(Sheet1[[#This Row],[NPDES ID2]],Combined_Sheet__Major_Only___2[[NPDES ID2]:[ECHO BFR]],18,FALSE)</f>
        <v>-91.665121999999997</v>
      </c>
      <c r="BC1421" t="str">
        <f>IF(ISNUMBER(SEARCH("aerobic",$AW1421)),"aerobic","")</f>
        <v/>
      </c>
      <c r="BD1421" t="str">
        <f>IF(ISNUMBER(SEARCH("anaer",$AW1421)),"anaer","")</f>
        <v/>
      </c>
      <c r="BE1421" t="str">
        <f>IF(ISNUMBER(SEARCH("thickening",$AZ1421)),"thickening","")</f>
        <v>thickening</v>
      </c>
      <c r="BF1421" s="3" t="str">
        <f>IF(ISNUMBER(SEARCH("airDry",$AW1421)),"airDry","")</f>
        <v/>
      </c>
      <c r="BG1421" s="3" t="str">
        <f>IF(ISNUMBER(SEARCH("heatDry",$AY1421)),"heatDry","")</f>
        <v/>
      </c>
      <c r="BH1421" s="3" t="str">
        <f>IF(AND(ISNUMBER(SEARCH("aerobic",$AW1421)),ISNUMBER(SEARCH("anaer",$AW1421))),"Combined Aer and Anaer.","")</f>
        <v/>
      </c>
    </row>
    <row r="1422" spans="1:60" x14ac:dyDescent="0.3">
      <c r="A1422" s="4">
        <v>1420</v>
      </c>
      <c r="B1422" t="s">
        <v>6718</v>
      </c>
      <c r="C1422">
        <v>132.88</v>
      </c>
      <c r="D1422">
        <v>895.65349057822459</v>
      </c>
      <c r="E1422">
        <v>898.92339220600184</v>
      </c>
      <c r="F1422">
        <v>642.96541338959935</v>
      </c>
      <c r="G1422">
        <v>1144.6659043294119</v>
      </c>
      <c r="H1422">
        <v>-77.115582465914486</v>
      </c>
      <c r="I1422">
        <v>-78.305870046828801</v>
      </c>
      <c r="J1422">
        <v>-90.983204405978611</v>
      </c>
      <c r="K1422">
        <v>-62.041867029532547</v>
      </c>
      <c r="L1422">
        <v>82.82090668671151</v>
      </c>
      <c r="M1422">
        <v>82.425169751633433</v>
      </c>
      <c r="N1422">
        <v>80.991237609618452</v>
      </c>
      <c r="O1422">
        <v>85.835618327317633</v>
      </c>
      <c r="P1422">
        <v>3.1399630100106242</v>
      </c>
      <c r="Q1422">
        <v>3.169528901675096</v>
      </c>
      <c r="R1422">
        <v>2.573888670390406</v>
      </c>
      <c r="S1422">
        <v>3.6021076972135391</v>
      </c>
      <c r="T1422">
        <v>355.72719975151591</v>
      </c>
      <c r="U1422">
        <v>355.72664793122777</v>
      </c>
      <c r="V1422">
        <v>355.49038016330343</v>
      </c>
      <c r="W1422">
        <v>355.96174634849001</v>
      </c>
      <c r="X1422">
        <v>25692.176981681288</v>
      </c>
      <c r="Y1422">
        <v>25795.5444352251</v>
      </c>
      <c r="Z1422">
        <v>24796.910855027068</v>
      </c>
      <c r="AA1422">
        <v>26263.283119685791</v>
      </c>
      <c r="AB1422">
        <v>4129.6205940242098</v>
      </c>
      <c r="AC1422">
        <v>4103.0331747464979</v>
      </c>
      <c r="AD1422">
        <v>3560.4350745167262</v>
      </c>
      <c r="AE1422">
        <v>4837.3799093560056</v>
      </c>
      <c r="AF1422">
        <v>61.08243670004984</v>
      </c>
      <c r="AG1422">
        <v>60.790433832934163</v>
      </c>
      <c r="AH1422">
        <v>59.733764125306571</v>
      </c>
      <c r="AI1422">
        <v>63.3046889791067</v>
      </c>
      <c r="AJ1422">
        <v>0.52262862066105398</v>
      </c>
      <c r="AK1422">
        <v>0.52262854554742488</v>
      </c>
      <c r="AL1422">
        <v>0.52261803073632496</v>
      </c>
      <c r="AM1422">
        <v>0.52263925469860406</v>
      </c>
      <c r="AN1422">
        <v>0.99278917520978283</v>
      </c>
      <c r="AO1422">
        <v>0.99278917520978316</v>
      </c>
      <c r="AP1422">
        <v>0.99278917520978316</v>
      </c>
      <c r="AQ1422">
        <v>0.99278917520978316</v>
      </c>
      <c r="AR1422">
        <v>14.152163809589901</v>
      </c>
      <c r="AS1422">
        <v>14.152163809589901</v>
      </c>
      <c r="AT1422">
        <v>14.152163809589901</v>
      </c>
      <c r="AU1422">
        <v>14.152163809589901</v>
      </c>
      <c r="AV1422" t="str">
        <f>VLOOKUP(Sheet1[[#This Row],[NPDES ID2]],Combined_Sheet__Major_Only___2[[NPDES ID2]:[ECHO BFR]],3,FALSE)</f>
        <v>TX</v>
      </c>
      <c r="AW1422" t="s">
        <v>41</v>
      </c>
      <c r="AX1422" t="str">
        <f>VLOOKUP(Sheet1[[#This Row],[NPDES ID2]],Combined_Sheet__Major_Only___2[[NPDES ID2]:[ECHO BFR]],27,FALSE)</f>
        <v>-</v>
      </c>
      <c r="AY1422" t="str">
        <f>VLOOKUP(Sheet1[[#This Row],[NPDES ID2]],Combined_Sheet__Major_Only___2[[NPDES ID2]:[ECHO BFR]],28,FALSE)</f>
        <v>-</v>
      </c>
      <c r="AZ1422" t="str">
        <f>VLOOKUP(Sheet1[[#This Row],[NPDES ID2]],Combined_Sheet__Major_Only___2[[NPDES ID2]:[ECHO BFR]],29,FALSE)</f>
        <v>-</v>
      </c>
      <c r="BA1422">
        <f>VLOOKUP(Sheet1[[#This Row],[NPDES ID2]],Combined_Sheet__Major_Only___2[[NPDES ID2]:[ECHO BFR]],17,FALSE)</f>
        <v>30.027044</v>
      </c>
      <c r="BB1422">
        <f>VLOOKUP(Sheet1[[#This Row],[NPDES ID2]],Combined_Sheet__Major_Only___2[[NPDES ID2]:[ECHO BFR]],18,FALSE)</f>
        <v>-95.302245999999997</v>
      </c>
      <c r="BC1422" t="str">
        <f>IF(ISNUMBER(SEARCH("aerobic",$AW1422)),"aerobic","")</f>
        <v>aerobic</v>
      </c>
      <c r="BD1422" t="str">
        <f>IF(ISNUMBER(SEARCH("anaer",$AW1422)),"anaer","")</f>
        <v/>
      </c>
      <c r="BE1422" t="str">
        <f>IF(ISNUMBER(SEARCH("thickening",$AZ1422)),"thickening","")</f>
        <v/>
      </c>
      <c r="BF1422" s="2" t="str">
        <f>IF(ISNUMBER(SEARCH("airDry",$AW1422)),"airDry","")</f>
        <v/>
      </c>
      <c r="BG1422" s="2" t="str">
        <f>IF(ISNUMBER(SEARCH("heatDry",$AY1422)),"heatDry","")</f>
        <v/>
      </c>
      <c r="BH1422" s="2" t="str">
        <f>IF(AND(ISNUMBER(SEARCH("aerobic",$AW1422)),ISNUMBER(SEARCH("anaer",$AW1422))),"Combined Aer and Anaer.","")</f>
        <v/>
      </c>
    </row>
    <row r="1423" spans="1:60" x14ac:dyDescent="0.3">
      <c r="A1423" s="4">
        <v>1421</v>
      </c>
      <c r="B1423" t="s">
        <v>6722</v>
      </c>
      <c r="C1423">
        <v>132.69999999999999</v>
      </c>
      <c r="D1423">
        <v>875.63571452039935</v>
      </c>
      <c r="E1423">
        <v>878.14997670060984</v>
      </c>
      <c r="F1423">
        <v>628.57366414870205</v>
      </c>
      <c r="G1423">
        <v>1117.80261734741</v>
      </c>
      <c r="H1423">
        <v>-76.965923403561277</v>
      </c>
      <c r="I1423">
        <v>-78.289784459952841</v>
      </c>
      <c r="J1423">
        <v>-91.120051518404267</v>
      </c>
      <c r="K1423">
        <v>-61.505905661769603</v>
      </c>
      <c r="L1423">
        <v>84.695684253469778</v>
      </c>
      <c r="M1423">
        <v>84.315342873900221</v>
      </c>
      <c r="N1423">
        <v>82.937018336285576</v>
      </c>
      <c r="O1423">
        <v>87.593453019330951</v>
      </c>
      <c r="P1423">
        <v>3.132022876569355</v>
      </c>
      <c r="Q1423">
        <v>3.1651948209751501</v>
      </c>
      <c r="R1423">
        <v>2.556746691978899</v>
      </c>
      <c r="S1423">
        <v>3.587510456320103</v>
      </c>
      <c r="T1423">
        <v>481.84152441592249</v>
      </c>
      <c r="U1423">
        <v>481.84077796733169</v>
      </c>
      <c r="V1423">
        <v>481.52117800648432</v>
      </c>
      <c r="W1423">
        <v>482.1587961448102</v>
      </c>
      <c r="X1423">
        <v>33982.900619676257</v>
      </c>
      <c r="Y1423">
        <v>34111.434091169838</v>
      </c>
      <c r="Z1423">
        <v>32869.383232250868</v>
      </c>
      <c r="AA1423">
        <v>34692.558372611493</v>
      </c>
      <c r="AB1423">
        <v>5933.9697208366888</v>
      </c>
      <c r="AC1423">
        <v>5886.1874073524104</v>
      </c>
      <c r="AD1423">
        <v>5054.5499193041487</v>
      </c>
      <c r="AE1423">
        <v>7044.2015415560181</v>
      </c>
      <c r="AF1423">
        <v>62.550302566063081</v>
      </c>
      <c r="AG1423">
        <v>62.269225008806004</v>
      </c>
      <c r="AH1423">
        <v>61.252485685937913</v>
      </c>
      <c r="AI1423">
        <v>64.688825309746491</v>
      </c>
      <c r="AJ1423">
        <v>0.54055217743744799</v>
      </c>
      <c r="AK1423">
        <v>0.54055207570490715</v>
      </c>
      <c r="AL1423">
        <v>0.54053784003177208</v>
      </c>
      <c r="AM1423">
        <v>0.54056657467090741</v>
      </c>
      <c r="AN1423">
        <v>0.99466204388769763</v>
      </c>
      <c r="AO1423">
        <v>0.99466204388769763</v>
      </c>
      <c r="AP1423">
        <v>0.99466204388769763</v>
      </c>
      <c r="AQ1423">
        <v>0.99466204388769763</v>
      </c>
      <c r="AR1423">
        <v>13.798540470117111</v>
      </c>
      <c r="AS1423">
        <v>13.7985404701171</v>
      </c>
      <c r="AT1423">
        <v>13.7985404701171</v>
      </c>
      <c r="AU1423">
        <v>13.7985404701171</v>
      </c>
      <c r="AV1423" t="str">
        <f>VLOOKUP(Sheet1[[#This Row],[NPDES ID2]],Combined_Sheet__Major_Only___2[[NPDES ID2]:[ECHO BFR]],3,FALSE)</f>
        <v>NY</v>
      </c>
      <c r="AW1423" t="s">
        <v>12181</v>
      </c>
      <c r="AX1423" t="str">
        <f>VLOOKUP(Sheet1[[#This Row],[NPDES ID2]],Combined_Sheet__Major_Only___2[[NPDES ID2]:[ECHO BFR]],27,FALSE)</f>
        <v>methaneBioCaptureRecover</v>
      </c>
      <c r="AY1423" t="str">
        <f>VLOOKUP(Sheet1[[#This Row],[NPDES ID2]],Combined_Sheet__Major_Only___2[[NPDES ID2]:[ECHO BFR]],28,FALSE)</f>
        <v>-</v>
      </c>
      <c r="AZ1423" t="str">
        <f>VLOOKUP(Sheet1[[#This Row],[NPDES ID2]],Combined_Sheet__Major_Only___2[[NPDES ID2]:[ECHO BFR]],29,FALSE)</f>
        <v>-</v>
      </c>
      <c r="BA1423">
        <f>VLOOKUP(Sheet1[[#This Row],[NPDES ID2]],Combined_Sheet__Major_Only___2[[NPDES ID2]:[ECHO BFR]],17,FALSE)</f>
        <v>44.679471999999997</v>
      </c>
      <c r="BB1423">
        <f>VLOOKUP(Sheet1[[#This Row],[NPDES ID2]],Combined_Sheet__Major_Only___2[[NPDES ID2]:[ECHO BFR]],18,FALSE)</f>
        <v>-74.993667000000002</v>
      </c>
      <c r="BC1423" t="str">
        <f>IF(ISNUMBER(SEARCH("aerobic",$AW1423)),"aerobic","")</f>
        <v/>
      </c>
      <c r="BD1423" t="str">
        <f>IF(ISNUMBER(SEARCH("anaer",$AW1423)),"anaer","")</f>
        <v>anaer</v>
      </c>
      <c r="BE1423" t="str">
        <f>IF(ISNUMBER(SEARCH("thickening",$AZ1423)),"thickening","")</f>
        <v/>
      </c>
      <c r="BF1423" s="3" t="str">
        <f>IF(ISNUMBER(SEARCH("airDry",$AW1423)),"airDry","")</f>
        <v/>
      </c>
      <c r="BG1423" s="3" t="str">
        <f>IF(ISNUMBER(SEARCH("heatDry",$AY1423)),"heatDry","")</f>
        <v/>
      </c>
      <c r="BH1423" s="3" t="str">
        <f>IF(AND(ISNUMBER(SEARCH("aerobic",$AW1423)),ISNUMBER(SEARCH("anaer",$AW1423))),"Combined Aer and Anaer.","")</f>
        <v/>
      </c>
    </row>
    <row r="1424" spans="1:60" x14ac:dyDescent="0.3">
      <c r="A1424" s="4">
        <v>1422</v>
      </c>
      <c r="B1424" t="s">
        <v>6727</v>
      </c>
      <c r="C1424">
        <v>132</v>
      </c>
      <c r="D1424">
        <v>880.70739397693001</v>
      </c>
      <c r="E1424">
        <v>883.21905833705478</v>
      </c>
      <c r="F1424">
        <v>632.02598069026715</v>
      </c>
      <c r="G1424">
        <v>1124.342569671104</v>
      </c>
      <c r="H1424">
        <v>-77.063884990924493</v>
      </c>
      <c r="I1424">
        <v>-78.348984365530811</v>
      </c>
      <c r="J1424">
        <v>-91.284954736636081</v>
      </c>
      <c r="K1424">
        <v>-61.733038686722793</v>
      </c>
      <c r="L1424">
        <v>84.150831714520208</v>
      </c>
      <c r="M1424">
        <v>83.771682753786365</v>
      </c>
      <c r="N1424">
        <v>82.39822583015993</v>
      </c>
      <c r="O1424">
        <v>87.038467629284341</v>
      </c>
      <c r="P1424">
        <v>3.1157636659589198</v>
      </c>
      <c r="Q1424">
        <v>3.1490631599127439</v>
      </c>
      <c r="R1424">
        <v>2.544071118628747</v>
      </c>
      <c r="S1424">
        <v>3.5690907441727799</v>
      </c>
      <c r="T1424">
        <v>42.391045085096003</v>
      </c>
      <c r="U1424">
        <v>42.390976826720397</v>
      </c>
      <c r="V1424">
        <v>42.361751271961523</v>
      </c>
      <c r="W1424">
        <v>42.420057736604051</v>
      </c>
      <c r="X1424">
        <v>2993.2091161936441</v>
      </c>
      <c r="Y1424">
        <v>3004.5255356209741</v>
      </c>
      <c r="Z1424">
        <v>2894.914414115261</v>
      </c>
      <c r="AA1424">
        <v>3055.8995001823332</v>
      </c>
      <c r="AB1424">
        <v>483.79703086402901</v>
      </c>
      <c r="AC1424">
        <v>480.58409081982938</v>
      </c>
      <c r="AD1424">
        <v>416.96030224943257</v>
      </c>
      <c r="AE1424">
        <v>566.9568497584869</v>
      </c>
      <c r="AF1424">
        <v>62.475952176551509</v>
      </c>
      <c r="AG1424">
        <v>62.194428344008116</v>
      </c>
      <c r="AH1424">
        <v>61.174949017828197</v>
      </c>
      <c r="AI1424">
        <v>64.619534128252795</v>
      </c>
      <c r="AJ1424">
        <v>0.53964410105244753</v>
      </c>
      <c r="AK1424">
        <v>0.53964408287323118</v>
      </c>
      <c r="AL1424">
        <v>0.53964153565637674</v>
      </c>
      <c r="AM1424">
        <v>0.53964667708840763</v>
      </c>
      <c r="AN1424">
        <v>0.94378715550513048</v>
      </c>
      <c r="AO1424">
        <v>0.94378715550513004</v>
      </c>
      <c r="AP1424">
        <v>0.94378715550513004</v>
      </c>
      <c r="AQ1424">
        <v>0.94378715550513004</v>
      </c>
      <c r="AR1424">
        <v>14.42675817495569</v>
      </c>
      <c r="AS1424">
        <v>14.42675817495568</v>
      </c>
      <c r="AT1424">
        <v>14.42675817495568</v>
      </c>
      <c r="AU1424">
        <v>14.42675817495568</v>
      </c>
      <c r="AV1424" t="str">
        <f>VLOOKUP(Sheet1[[#This Row],[NPDES ID2]],Combined_Sheet__Major_Only___2[[NPDES ID2]:[ECHO BFR]],3,FALSE)</f>
        <v>SD</v>
      </c>
      <c r="AW1424" t="s">
        <v>41</v>
      </c>
      <c r="AX1424" t="str">
        <f>VLOOKUP(Sheet1[[#This Row],[NPDES ID2]],Combined_Sheet__Major_Only___2[[NPDES ID2]:[ECHO BFR]],27,FALSE)</f>
        <v>tempSludgeStore</v>
      </c>
      <c r="AY1424" t="str">
        <f>VLOOKUP(Sheet1[[#This Row],[NPDES ID2]],Combined_Sheet__Major_Only___2[[NPDES ID2]:[ECHO BFR]],28,FALSE)</f>
        <v>-</v>
      </c>
      <c r="AZ1424" t="str">
        <f>VLOOKUP(Sheet1[[#This Row],[NPDES ID2]],Combined_Sheet__Major_Only___2[[NPDES ID2]:[ECHO BFR]],29,FALSE)</f>
        <v>thickening</v>
      </c>
      <c r="BA1424">
        <f>VLOOKUP(Sheet1[[#This Row],[NPDES ID2]],Combined_Sheet__Major_Only___2[[NPDES ID2]:[ECHO BFR]],17,FALSE)</f>
        <v>44.386625000000002</v>
      </c>
      <c r="BB1424">
        <f>VLOOKUP(Sheet1[[#This Row],[NPDES ID2]],Combined_Sheet__Major_Only___2[[NPDES ID2]:[ECHO BFR]],18,FALSE)</f>
        <v>-103.71223999999999</v>
      </c>
      <c r="BC1424" t="str">
        <f>IF(ISNUMBER(SEARCH("aerobic",$AW1424)),"aerobic","")</f>
        <v>aerobic</v>
      </c>
      <c r="BD1424" t="str">
        <f>IF(ISNUMBER(SEARCH("anaer",$AW1424)),"anaer","")</f>
        <v/>
      </c>
      <c r="BE1424" t="str">
        <f>IF(ISNUMBER(SEARCH("thickening",$AZ1424)),"thickening","")</f>
        <v>thickening</v>
      </c>
      <c r="BF1424" s="2" t="str">
        <f>IF(ISNUMBER(SEARCH("airDry",$AW1424)),"airDry","")</f>
        <v/>
      </c>
      <c r="BG1424" s="2" t="str">
        <f>IF(ISNUMBER(SEARCH("heatDry",$AY1424)),"heatDry","")</f>
        <v/>
      </c>
      <c r="BH1424" s="2" t="str">
        <f>IF(AND(ISNUMBER(SEARCH("aerobic",$AW1424)),ISNUMBER(SEARCH("anaer",$AW1424))),"Combined Aer and Anaer.","")</f>
        <v/>
      </c>
    </row>
    <row r="1425" spans="1:60" x14ac:dyDescent="0.3">
      <c r="A1425" s="4">
        <v>1423</v>
      </c>
      <c r="B1425" t="s">
        <v>6731</v>
      </c>
      <c r="C1425">
        <v>131.69999999999999</v>
      </c>
      <c r="D1425">
        <v>859.26123390117039</v>
      </c>
      <c r="E1425">
        <v>860.97086368710723</v>
      </c>
      <c r="F1425">
        <v>616.58375080258497</v>
      </c>
      <c r="G1425">
        <v>1095.5899782401621</v>
      </c>
      <c r="H1425">
        <v>-76.915817771099654</v>
      </c>
      <c r="I1425">
        <v>-78.079738788740869</v>
      </c>
      <c r="J1425">
        <v>-91.165443678374686</v>
      </c>
      <c r="K1425">
        <v>-60.975282562192859</v>
      </c>
      <c r="L1425">
        <v>86.222036325530638</v>
      </c>
      <c r="M1425">
        <v>85.86065512372619</v>
      </c>
      <c r="N1425">
        <v>84.551524458055709</v>
      </c>
      <c r="O1425">
        <v>88.974422062770728</v>
      </c>
      <c r="P1425">
        <v>3.1044442996188319</v>
      </c>
      <c r="Q1425">
        <v>3.1403805750251532</v>
      </c>
      <c r="R1425">
        <v>2.5227374774430289</v>
      </c>
      <c r="S1425">
        <v>3.552424535506316</v>
      </c>
      <c r="T1425">
        <v>73.760757087327704</v>
      </c>
      <c r="U1425">
        <v>73.760640417054219</v>
      </c>
      <c r="V1425">
        <v>73.710686789576684</v>
      </c>
      <c r="W1425">
        <v>73.81034681103101</v>
      </c>
      <c r="X1425">
        <v>5071.3338068616358</v>
      </c>
      <c r="Y1425">
        <v>5089.1818499139681</v>
      </c>
      <c r="Z1425">
        <v>4916.3162536365926</v>
      </c>
      <c r="AA1425">
        <v>5170.0884414309476</v>
      </c>
      <c r="AB1425">
        <v>771.77843963242879</v>
      </c>
      <c r="AC1425">
        <v>767.28307473748828</v>
      </c>
      <c r="AD1425">
        <v>671.20869413891103</v>
      </c>
      <c r="AE1425">
        <v>896.23471585935499</v>
      </c>
      <c r="AF1425">
        <v>64.159580971783683</v>
      </c>
      <c r="AG1425">
        <v>63.890627014001687</v>
      </c>
      <c r="AH1425">
        <v>62.916754240956969</v>
      </c>
      <c r="AI1425">
        <v>66.207324077815315</v>
      </c>
      <c r="AJ1425">
        <v>0.5602125883158765</v>
      </c>
      <c r="AK1425">
        <v>0.56021256444461498</v>
      </c>
      <c r="AL1425">
        <v>0.56020921993076289</v>
      </c>
      <c r="AM1425">
        <v>0.56021597067619189</v>
      </c>
      <c r="AN1425">
        <v>0.96654683906409344</v>
      </c>
      <c r="AO1425">
        <v>0.96654683906409333</v>
      </c>
      <c r="AP1425">
        <v>0.96654683906409333</v>
      </c>
      <c r="AQ1425">
        <v>0.96654683906409333</v>
      </c>
      <c r="AR1425">
        <v>15.36912544943633</v>
      </c>
      <c r="AS1425">
        <v>15.36912544943633</v>
      </c>
      <c r="AT1425">
        <v>15.36912544943633</v>
      </c>
      <c r="AU1425">
        <v>15.36912544943633</v>
      </c>
      <c r="AV1425" t="str">
        <f>VLOOKUP(Sheet1[[#This Row],[NPDES ID2]],Combined_Sheet__Major_Only___2[[NPDES ID2]:[ECHO BFR]],3,FALSE)</f>
        <v>TX</v>
      </c>
      <c r="AW1425" t="s">
        <v>41</v>
      </c>
      <c r="AX1425" t="str">
        <f>VLOOKUP(Sheet1[[#This Row],[NPDES ID2]],Combined_Sheet__Major_Only___2[[NPDES ID2]:[ECHO BFR]],27,FALSE)</f>
        <v>other</v>
      </c>
      <c r="AY1425" t="str">
        <f>VLOOKUP(Sheet1[[#This Row],[NPDES ID2]],Combined_Sheet__Major_Only___2[[NPDES ID2]:[ECHO BFR]],28,FALSE)</f>
        <v>-</v>
      </c>
      <c r="AZ1425" t="str">
        <f>VLOOKUP(Sheet1[[#This Row],[NPDES ID2]],Combined_Sheet__Major_Only___2[[NPDES ID2]:[ECHO BFR]],29,FALSE)</f>
        <v>thickening</v>
      </c>
      <c r="BA1425">
        <f>VLOOKUP(Sheet1[[#This Row],[NPDES ID2]],Combined_Sheet__Major_Only___2[[NPDES ID2]:[ECHO BFR]],17,FALSE)</f>
        <v>29.917694000000001</v>
      </c>
      <c r="BB1425">
        <f>VLOOKUP(Sheet1[[#This Row],[NPDES ID2]],Combined_Sheet__Major_Only___2[[NPDES ID2]:[ECHO BFR]],18,FALSE)</f>
        <v>-95.587110999999993</v>
      </c>
      <c r="BC1425" t="str">
        <f>IF(ISNUMBER(SEARCH("aerobic",$AW1425)),"aerobic","")</f>
        <v>aerobic</v>
      </c>
      <c r="BD1425" t="str">
        <f>IF(ISNUMBER(SEARCH("anaer",$AW1425)),"anaer","")</f>
        <v/>
      </c>
      <c r="BE1425" t="str">
        <f>IF(ISNUMBER(SEARCH("thickening",$AZ1425)),"thickening","")</f>
        <v>thickening</v>
      </c>
      <c r="BF1425" s="3" t="str">
        <f>IF(ISNUMBER(SEARCH("airDry",$AW1425)),"airDry","")</f>
        <v/>
      </c>
      <c r="BG1425" s="3" t="str">
        <f>IF(ISNUMBER(SEARCH("heatDry",$AY1425)),"heatDry","")</f>
        <v/>
      </c>
      <c r="BH1425" s="3" t="str">
        <f>IF(AND(ISNUMBER(SEARCH("aerobic",$AW1425)),ISNUMBER(SEARCH("anaer",$AW1425))),"Combined Aer and Anaer.","")</f>
        <v/>
      </c>
    </row>
    <row r="1426" spans="1:60" x14ac:dyDescent="0.3">
      <c r="A1426" s="4">
        <v>1424</v>
      </c>
      <c r="B1426" t="s">
        <v>6735</v>
      </c>
      <c r="C1426">
        <v>131.5</v>
      </c>
      <c r="D1426">
        <v>1052.9410049448679</v>
      </c>
      <c r="E1426">
        <v>1062.2792224698981</v>
      </c>
      <c r="F1426">
        <v>755.15917328400326</v>
      </c>
      <c r="G1426">
        <v>1356.5019995975979</v>
      </c>
      <c r="H1426">
        <v>-77.857289343370496</v>
      </c>
      <c r="I1426">
        <v>-77.956241234422379</v>
      </c>
      <c r="J1426">
        <v>-90.846939775810654</v>
      </c>
      <c r="K1426">
        <v>-64.559565555170352</v>
      </c>
      <c r="L1426">
        <v>70.38148593574698</v>
      </c>
      <c r="M1426">
        <v>69.903519407749258</v>
      </c>
      <c r="N1426">
        <v>68.17208771581528</v>
      </c>
      <c r="O1426">
        <v>74.021747473313866</v>
      </c>
      <c r="P1426">
        <v>3.1273439851106022</v>
      </c>
      <c r="Q1426">
        <v>3.1232375162005761</v>
      </c>
      <c r="R1426">
        <v>2.6442799098088572</v>
      </c>
      <c r="S1426">
        <v>3.5678021374263049</v>
      </c>
      <c r="T1426">
        <v>57.491380065157543</v>
      </c>
      <c r="U1426">
        <v>57.491288502906038</v>
      </c>
      <c r="V1426">
        <v>57.452085144030882</v>
      </c>
      <c r="W1426">
        <v>57.530297834157103</v>
      </c>
      <c r="X1426">
        <v>4837.1279718372862</v>
      </c>
      <c r="Y1426">
        <v>4864.5745959602782</v>
      </c>
      <c r="Z1426">
        <v>4599.0163071379557</v>
      </c>
      <c r="AA1426">
        <v>4990.3829437687882</v>
      </c>
      <c r="AB1426">
        <v>983.20156731027043</v>
      </c>
      <c r="AC1426">
        <v>968.12717623481024</v>
      </c>
      <c r="AD1426">
        <v>814.19778101837335</v>
      </c>
      <c r="AE1426">
        <v>1226.105767742559</v>
      </c>
      <c r="AF1426">
        <v>52.451986572230027</v>
      </c>
      <c r="AG1426">
        <v>52.0957430174942</v>
      </c>
      <c r="AH1426">
        <v>50.805632617895263</v>
      </c>
      <c r="AI1426">
        <v>55.16457310141962</v>
      </c>
      <c r="AJ1426">
        <v>0.41745243142939109</v>
      </c>
      <c r="AK1426">
        <v>0.4174524121630061</v>
      </c>
      <c r="AL1426">
        <v>0.41744971290301802</v>
      </c>
      <c r="AM1426">
        <v>0.41745516123632909</v>
      </c>
      <c r="AN1426">
        <v>0.957654958718967</v>
      </c>
      <c r="AO1426">
        <v>0.95765495871896722</v>
      </c>
      <c r="AP1426">
        <v>0.95765495871896722</v>
      </c>
      <c r="AQ1426">
        <v>0.95765495871896722</v>
      </c>
      <c r="AR1426">
        <v>10.623962551112919</v>
      </c>
      <c r="AS1426">
        <v>10.623962551112919</v>
      </c>
      <c r="AT1426">
        <v>10.623962551112919</v>
      </c>
      <c r="AU1426">
        <v>10.623962551112919</v>
      </c>
      <c r="AV1426" t="str">
        <f>VLOOKUP(Sheet1[[#This Row],[NPDES ID2]],Combined_Sheet__Major_Only___2[[NPDES ID2]:[ECHO BFR]],3,FALSE)</f>
        <v>CO</v>
      </c>
      <c r="AW1426" t="s">
        <v>54</v>
      </c>
      <c r="AX1426" t="str">
        <f>VLOOKUP(Sheet1[[#This Row],[NPDES ID2]],Combined_Sheet__Major_Only___2[[NPDES ID2]:[ECHO BFR]],27,FALSE)</f>
        <v>tempSludgeStore</v>
      </c>
      <c r="AY1426" t="str">
        <f>VLOOKUP(Sheet1[[#This Row],[NPDES ID2]],Combined_Sheet__Major_Only___2[[NPDES ID2]:[ECHO BFR]],28,FALSE)</f>
        <v>-</v>
      </c>
      <c r="AZ1426" t="str">
        <f>VLOOKUP(Sheet1[[#This Row],[NPDES ID2]],Combined_Sheet__Major_Only___2[[NPDES ID2]:[ECHO BFR]],29,FALSE)</f>
        <v>preliminaryOps, thickening</v>
      </c>
      <c r="BA1426">
        <f>VLOOKUP(Sheet1[[#This Row],[NPDES ID2]],Combined_Sheet__Major_Only___2[[NPDES ID2]:[ECHO BFR]],17,FALSE)</f>
        <v>38.799999999999997</v>
      </c>
      <c r="BB1426">
        <f>VLOOKUP(Sheet1[[#This Row],[NPDES ID2]],Combined_Sheet__Major_Only___2[[NPDES ID2]:[ECHO BFR]],18,FALSE)</f>
        <v>-106.104444</v>
      </c>
      <c r="BC1426" t="str">
        <f>IF(ISNUMBER(SEARCH("aerobic",$AW1426)),"aerobic","")</f>
        <v/>
      </c>
      <c r="BD1426" t="str">
        <f>IF(ISNUMBER(SEARCH("anaer",$AW1426)),"anaer","")</f>
        <v/>
      </c>
      <c r="BE1426" t="str">
        <f>IF(ISNUMBER(SEARCH("thickening",$AZ1426)),"thickening","")</f>
        <v>thickening</v>
      </c>
      <c r="BF1426" s="2" t="str">
        <f>IF(ISNUMBER(SEARCH("airDry",$AW1426)),"airDry","")</f>
        <v/>
      </c>
      <c r="BG1426" s="2" t="str">
        <f>IF(ISNUMBER(SEARCH("heatDry",$AY1426)),"heatDry","")</f>
        <v/>
      </c>
      <c r="BH1426" s="2" t="str">
        <f>IF(AND(ISNUMBER(SEARCH("aerobic",$AW1426)),ISNUMBER(SEARCH("anaer",$AW1426))),"Combined Aer and Anaer.","")</f>
        <v/>
      </c>
    </row>
    <row r="1427" spans="1:60" x14ac:dyDescent="0.3">
      <c r="A1427" s="4">
        <v>1425</v>
      </c>
      <c r="B1427" t="s">
        <v>6740</v>
      </c>
      <c r="C1427">
        <v>131</v>
      </c>
      <c r="D1427">
        <v>853.97307832400384</v>
      </c>
      <c r="E1427">
        <v>855.33846801269601</v>
      </c>
      <c r="F1427">
        <v>612.61700294054174</v>
      </c>
      <c r="G1427">
        <v>1088.3068901497991</v>
      </c>
      <c r="H1427">
        <v>-76.858991169474578</v>
      </c>
      <c r="I1427">
        <v>-78.085650151849791</v>
      </c>
      <c r="J1427">
        <v>-91.050475341691239</v>
      </c>
      <c r="K1427">
        <v>-60.672752359778613</v>
      </c>
      <c r="L1427">
        <v>86.695412496394255</v>
      </c>
      <c r="M1427">
        <v>86.34291179891369</v>
      </c>
      <c r="N1427">
        <v>85.065966736528281</v>
      </c>
      <c r="O1427">
        <v>89.38013231608376</v>
      </c>
      <c r="P1427">
        <v>3.086184667334587</v>
      </c>
      <c r="Q1427">
        <v>3.1242896654296408</v>
      </c>
      <c r="R1427">
        <v>2.5029211841259369</v>
      </c>
      <c r="S1427">
        <v>3.539740122178348</v>
      </c>
      <c r="T1427">
        <v>51.464567662441588</v>
      </c>
      <c r="U1427">
        <v>51.464485401181662</v>
      </c>
      <c r="V1427">
        <v>51.429264361485458</v>
      </c>
      <c r="W1427">
        <v>51.499532122787613</v>
      </c>
      <c r="X1427">
        <v>3500.3057599719568</v>
      </c>
      <c r="Y1427">
        <v>3512.2374424105519</v>
      </c>
      <c r="Z1427">
        <v>3396.529892725121</v>
      </c>
      <c r="AA1427">
        <v>3566.412121476782</v>
      </c>
      <c r="AB1427">
        <v>635.76707670217922</v>
      </c>
      <c r="AC1427">
        <v>630.2199448688923</v>
      </c>
      <c r="AD1427">
        <v>538.5385613072998</v>
      </c>
      <c r="AE1427">
        <v>760.29383754819753</v>
      </c>
      <c r="AF1427">
        <v>64.856495855153369</v>
      </c>
      <c r="AG1427">
        <v>64.592753478673984</v>
      </c>
      <c r="AH1427">
        <v>63.637722838824168</v>
      </c>
      <c r="AI1427">
        <v>66.864601980720622</v>
      </c>
      <c r="AJ1427">
        <v>0.56872987569188549</v>
      </c>
      <c r="AK1427">
        <v>0.5687298544206445</v>
      </c>
      <c r="AL1427">
        <v>0.56872687405329747</v>
      </c>
      <c r="AM1427">
        <v>0.56873288978149694</v>
      </c>
      <c r="AN1427">
        <v>0.95303016655983852</v>
      </c>
      <c r="AO1427">
        <v>0.95303016655983852</v>
      </c>
      <c r="AP1427">
        <v>0.95303016655983852</v>
      </c>
      <c r="AQ1427">
        <v>0.95303016655983852</v>
      </c>
      <c r="AR1427">
        <v>13.986084040557669</v>
      </c>
      <c r="AS1427">
        <v>13.986084040557669</v>
      </c>
      <c r="AT1427">
        <v>13.986084040557669</v>
      </c>
      <c r="AU1427">
        <v>13.986084040557669</v>
      </c>
      <c r="AV1427" t="str">
        <f>VLOOKUP(Sheet1[[#This Row],[NPDES ID2]],Combined_Sheet__Major_Only___2[[NPDES ID2]:[ECHO BFR]],3,FALSE)</f>
        <v>AL</v>
      </c>
      <c r="AW1427" t="s">
        <v>41</v>
      </c>
      <c r="AX1427" t="str">
        <f>VLOOKUP(Sheet1[[#This Row],[NPDES ID2]],Combined_Sheet__Major_Only___2[[NPDES ID2]:[ECHO BFR]],27,FALSE)</f>
        <v>tempSludgeStore</v>
      </c>
      <c r="AY1427" t="str">
        <f>VLOOKUP(Sheet1[[#This Row],[NPDES ID2]],Combined_Sheet__Major_Only___2[[NPDES ID2]:[ECHO BFR]],28,FALSE)</f>
        <v>-</v>
      </c>
      <c r="AZ1427" t="str">
        <f>VLOOKUP(Sheet1[[#This Row],[NPDES ID2]],Combined_Sheet__Major_Only___2[[NPDES ID2]:[ECHO BFR]],29,FALSE)</f>
        <v>thickening</v>
      </c>
      <c r="BA1427">
        <f>VLOOKUP(Sheet1[[#This Row],[NPDES ID2]],Combined_Sheet__Major_Only___2[[NPDES ID2]:[ECHO BFR]],17,FALSE)</f>
        <v>32.901400000000002</v>
      </c>
      <c r="BB1427">
        <f>VLOOKUP(Sheet1[[#This Row],[NPDES ID2]],Combined_Sheet__Major_Only___2[[NPDES ID2]:[ECHO BFR]],18,FALSE)</f>
        <v>-85.951400000000007</v>
      </c>
      <c r="BC1427" t="str">
        <f>IF(ISNUMBER(SEARCH("aerobic",$AW1427)),"aerobic","")</f>
        <v>aerobic</v>
      </c>
      <c r="BD1427" t="str">
        <f>IF(ISNUMBER(SEARCH("anaer",$AW1427)),"anaer","")</f>
        <v/>
      </c>
      <c r="BE1427" t="str">
        <f>IF(ISNUMBER(SEARCH("thickening",$AZ1427)),"thickening","")</f>
        <v>thickening</v>
      </c>
      <c r="BF1427" s="3" t="str">
        <f>IF(ISNUMBER(SEARCH("airDry",$AW1427)),"airDry","")</f>
        <v/>
      </c>
      <c r="BG1427" s="3" t="str">
        <f>IF(ISNUMBER(SEARCH("heatDry",$AY1427)),"heatDry","")</f>
        <v/>
      </c>
      <c r="BH1427" s="3" t="str">
        <f>IF(AND(ISNUMBER(SEARCH("aerobic",$AW1427)),ISNUMBER(SEARCH("anaer",$AW1427))),"Combined Aer and Anaer.","")</f>
        <v/>
      </c>
    </row>
    <row r="1428" spans="1:60" x14ac:dyDescent="0.3">
      <c r="A1428" s="4">
        <v>1426</v>
      </c>
      <c r="B1428" t="s">
        <v>6745</v>
      </c>
      <c r="C1428">
        <v>130.5</v>
      </c>
      <c r="D1428">
        <v>870.03176201191809</v>
      </c>
      <c r="E1428">
        <v>871.80034888320461</v>
      </c>
      <c r="F1428">
        <v>623.98959504151151</v>
      </c>
      <c r="G1428">
        <v>1109.5627409680151</v>
      </c>
      <c r="H1428">
        <v>-76.937942091794412</v>
      </c>
      <c r="I1428">
        <v>-78.130771148828487</v>
      </c>
      <c r="J1428">
        <v>-91.210461555936277</v>
      </c>
      <c r="K1428">
        <v>-61.097093294251508</v>
      </c>
      <c r="L1428">
        <v>85.05596663318731</v>
      </c>
      <c r="M1428">
        <v>84.695037501648699</v>
      </c>
      <c r="N1428">
        <v>83.387532154812561</v>
      </c>
      <c r="O1428">
        <v>87.80493294647448</v>
      </c>
      <c r="P1428">
        <v>3.0768722326361422</v>
      </c>
      <c r="Q1428">
        <v>3.111515763862045</v>
      </c>
      <c r="R1428">
        <v>2.5023644695549061</v>
      </c>
      <c r="S1428">
        <v>3.5193804783561018</v>
      </c>
      <c r="T1428">
        <v>86.940103449963104</v>
      </c>
      <c r="U1428">
        <v>86.939966440415532</v>
      </c>
      <c r="V1428">
        <v>86.881304334843918</v>
      </c>
      <c r="W1428">
        <v>86.998338211962292</v>
      </c>
      <c r="X1428">
        <v>6004.241145213251</v>
      </c>
      <c r="Y1428">
        <v>6025.6469248156391</v>
      </c>
      <c r="Z1428">
        <v>5818.4131915819107</v>
      </c>
      <c r="AA1428">
        <v>6122.6301823027416</v>
      </c>
      <c r="AB1428">
        <v>895.33351970882666</v>
      </c>
      <c r="AC1428">
        <v>890.40016855771387</v>
      </c>
      <c r="AD1428">
        <v>780.76785726482103</v>
      </c>
      <c r="AE1428">
        <v>1036.51578508483</v>
      </c>
      <c r="AF1428">
        <v>63.873918393341853</v>
      </c>
      <c r="AG1428">
        <v>63.602827325386727</v>
      </c>
      <c r="AH1428">
        <v>62.621240689792693</v>
      </c>
      <c r="AI1428">
        <v>65.937896612383057</v>
      </c>
      <c r="AJ1428">
        <v>0.55672192722374658</v>
      </c>
      <c r="AK1428">
        <v>0.55672190134122634</v>
      </c>
      <c r="AL1428">
        <v>0.55671827515767891</v>
      </c>
      <c r="AM1428">
        <v>0.55672559444431868</v>
      </c>
      <c r="AN1428">
        <v>0.97141009102131859</v>
      </c>
      <c r="AO1428">
        <v>0.9714100910213187</v>
      </c>
      <c r="AP1428">
        <v>0.9714100910213187</v>
      </c>
      <c r="AQ1428">
        <v>0.9714100910213187</v>
      </c>
      <c r="AR1428">
        <v>15.494728523873469</v>
      </c>
      <c r="AS1428">
        <v>15.494728523873469</v>
      </c>
      <c r="AT1428">
        <v>15.494728523873469</v>
      </c>
      <c r="AU1428">
        <v>15.494728523873469</v>
      </c>
      <c r="AV1428" t="str">
        <f>VLOOKUP(Sheet1[[#This Row],[NPDES ID2]],Combined_Sheet__Major_Only___2[[NPDES ID2]:[ECHO BFR]],3,FALSE)</f>
        <v>MN</v>
      </c>
      <c r="AW1428" t="s">
        <v>41</v>
      </c>
      <c r="AX1428" t="str">
        <f>VLOOKUP(Sheet1[[#This Row],[NPDES ID2]],Combined_Sheet__Major_Only___2[[NPDES ID2]:[ECHO BFR]],27,FALSE)</f>
        <v>other</v>
      </c>
      <c r="AY1428" t="str">
        <f>VLOOKUP(Sheet1[[#This Row],[NPDES ID2]],Combined_Sheet__Major_Only___2[[NPDES ID2]:[ECHO BFR]],28,FALSE)</f>
        <v>-</v>
      </c>
      <c r="AZ1428" t="str">
        <f>VLOOKUP(Sheet1[[#This Row],[NPDES ID2]],Combined_Sheet__Major_Only___2[[NPDES ID2]:[ECHO BFR]],29,FALSE)</f>
        <v>thickening</v>
      </c>
      <c r="BA1428">
        <f>VLOOKUP(Sheet1[[#This Row],[NPDES ID2]],Combined_Sheet__Major_Only___2[[NPDES ID2]:[ECHO BFR]],17,FALSE)</f>
        <v>45.974980000000002</v>
      </c>
      <c r="BB1428">
        <f>VLOOKUP(Sheet1[[#This Row],[NPDES ID2]],Combined_Sheet__Major_Only___2[[NPDES ID2]:[ECHO BFR]],18,FALSE)</f>
        <v>-94.860519999999994</v>
      </c>
      <c r="BC1428" t="str">
        <f>IF(ISNUMBER(SEARCH("aerobic",$AW1428)),"aerobic","")</f>
        <v>aerobic</v>
      </c>
      <c r="BD1428" t="str">
        <f>IF(ISNUMBER(SEARCH("anaer",$AW1428)),"anaer","")</f>
        <v/>
      </c>
      <c r="BE1428" t="str">
        <f>IF(ISNUMBER(SEARCH("thickening",$AZ1428)),"thickening","")</f>
        <v>thickening</v>
      </c>
      <c r="BF1428" s="2" t="str">
        <f>IF(ISNUMBER(SEARCH("airDry",$AW1428)),"airDry","")</f>
        <v/>
      </c>
      <c r="BG1428" s="2" t="str">
        <f>IF(ISNUMBER(SEARCH("heatDry",$AY1428)),"heatDry","")</f>
        <v/>
      </c>
      <c r="BH1428" s="2" t="str">
        <f>IF(AND(ISNUMBER(SEARCH("aerobic",$AW1428)),ISNUMBER(SEARCH("anaer",$AW1428))),"Combined Aer and Anaer.","")</f>
        <v/>
      </c>
    </row>
    <row r="1429" spans="1:60" x14ac:dyDescent="0.3">
      <c r="A1429" s="4">
        <v>1427</v>
      </c>
      <c r="B1429" t="s">
        <v>6749</v>
      </c>
      <c r="C1429">
        <v>129.91</v>
      </c>
      <c r="D1429">
        <v>1064.0608745818979</v>
      </c>
      <c r="E1429">
        <v>1073.356502243442</v>
      </c>
      <c r="F1429">
        <v>762.61833505380525</v>
      </c>
      <c r="G1429">
        <v>1370.83208288323</v>
      </c>
      <c r="H1429">
        <v>-77.866798319186358</v>
      </c>
      <c r="I1429">
        <v>-77.965314905794088</v>
      </c>
      <c r="J1429">
        <v>-90.86114198283137</v>
      </c>
      <c r="K1429">
        <v>-64.561524939966858</v>
      </c>
      <c r="L1429">
        <v>69.538355905579905</v>
      </c>
      <c r="M1429">
        <v>69.066218566008345</v>
      </c>
      <c r="N1429">
        <v>67.355960229655807</v>
      </c>
      <c r="O1429">
        <v>73.134111693223616</v>
      </c>
      <c r="P1429">
        <v>3.089526399668812</v>
      </c>
      <c r="Q1429">
        <v>3.0855048419355362</v>
      </c>
      <c r="R1429">
        <v>2.612269627964702</v>
      </c>
      <c r="S1429">
        <v>3.5247115855028248</v>
      </c>
      <c r="T1429">
        <v>4.1526095599433397</v>
      </c>
      <c r="U1429">
        <v>4.152600313752373</v>
      </c>
      <c r="V1429">
        <v>4.14864145803607</v>
      </c>
      <c r="W1429">
        <v>4.1565395760616077</v>
      </c>
      <c r="X1429">
        <v>349.34659583625029</v>
      </c>
      <c r="Y1429">
        <v>351.27318180817241</v>
      </c>
      <c r="Z1429">
        <v>332.24021201356021</v>
      </c>
      <c r="AA1429">
        <v>360.41004727787652</v>
      </c>
      <c r="AB1429">
        <v>87.94585714764311</v>
      </c>
      <c r="AC1429">
        <v>85.87676747233624</v>
      </c>
      <c r="AD1429">
        <v>69.703900555257846</v>
      </c>
      <c r="AE1429">
        <v>115.8099399206526</v>
      </c>
      <c r="AF1429">
        <v>52.457785312509579</v>
      </c>
      <c r="AG1429">
        <v>52.101593978412041</v>
      </c>
      <c r="AH1429">
        <v>50.811579015260193</v>
      </c>
      <c r="AI1429">
        <v>55.170112697094417</v>
      </c>
      <c r="AJ1429">
        <v>0.4175229626810294</v>
      </c>
      <c r="AK1429">
        <v>0.4175229503473975</v>
      </c>
      <c r="AL1429">
        <v>0.4175212221348954</v>
      </c>
      <c r="AM1429">
        <v>0.41752471044482953</v>
      </c>
      <c r="AN1429">
        <v>0.67066647401617774</v>
      </c>
      <c r="AO1429">
        <v>0.67066647401617774</v>
      </c>
      <c r="AP1429">
        <v>0.67066647401617774</v>
      </c>
      <c r="AQ1429">
        <v>0.67066647401617774</v>
      </c>
      <c r="AR1429">
        <v>9.5213764618027756</v>
      </c>
      <c r="AS1429">
        <v>9.5213764618027774</v>
      </c>
      <c r="AT1429">
        <v>9.5213764618027774</v>
      </c>
      <c r="AU1429">
        <v>9.5213764618027774</v>
      </c>
      <c r="AV1429" t="str">
        <f>VLOOKUP(Sheet1[[#This Row],[NPDES ID2]],Combined_Sheet__Major_Only___2[[NPDES ID2]:[ECHO BFR]],3,FALSE)</f>
        <v>CA</v>
      </c>
      <c r="AW1429" t="s">
        <v>1420</v>
      </c>
      <c r="AX1429" t="str">
        <f>VLOOKUP(Sheet1[[#This Row],[NPDES ID2]],Combined_Sheet__Major_Only___2[[NPDES ID2]:[ECHO BFR]],27,FALSE)</f>
        <v>-</v>
      </c>
      <c r="AY1429" t="str">
        <f>VLOOKUP(Sheet1[[#This Row],[NPDES ID2]],Combined_Sheet__Major_Only___2[[NPDES ID2]:[ECHO BFR]],28,FALSE)</f>
        <v>-</v>
      </c>
      <c r="AZ1429" t="str">
        <f>VLOOKUP(Sheet1[[#This Row],[NPDES ID2]],Combined_Sheet__Major_Only___2[[NPDES ID2]:[ECHO BFR]],29,FALSE)</f>
        <v>sludgeLagoon</v>
      </c>
      <c r="BA1429">
        <f>VLOOKUP(Sheet1[[#This Row],[NPDES ID2]],Combined_Sheet__Major_Only___2[[NPDES ID2]:[ECHO BFR]],17,FALSE)</f>
        <v>39.916111000000001</v>
      </c>
      <c r="BB1429">
        <f>VLOOKUP(Sheet1[[#This Row],[NPDES ID2]],Combined_Sheet__Major_Only___2[[NPDES ID2]:[ECHO BFR]],18,FALSE)</f>
        <v>-122.104444</v>
      </c>
      <c r="BC1429" t="str">
        <f>IF(ISNUMBER(SEARCH("aerobic",$AW1429)),"aerobic","")</f>
        <v/>
      </c>
      <c r="BD1429" t="str">
        <f>IF(ISNUMBER(SEARCH("anaer",$AW1429)),"anaer","")</f>
        <v/>
      </c>
      <c r="BE1429" t="str">
        <f>IF(ISNUMBER(SEARCH("thickening",$AZ1429)),"thickening","")</f>
        <v/>
      </c>
      <c r="BF1429" s="3" t="str">
        <f>IF(ISNUMBER(SEARCH("airDry",$AW1429)),"airDry","")</f>
        <v>airDry</v>
      </c>
      <c r="BG1429" s="3" t="str">
        <f>IF(ISNUMBER(SEARCH("heatDry",$AY1429)),"heatDry","")</f>
        <v/>
      </c>
      <c r="BH1429" s="3" t="str">
        <f>IF(AND(ISNUMBER(SEARCH("aerobic",$AW1429)),ISNUMBER(SEARCH("anaer",$AW1429))),"Combined Aer and Anaer.","")</f>
        <v/>
      </c>
    </row>
    <row r="1430" spans="1:60" x14ac:dyDescent="0.3">
      <c r="A1430" s="4">
        <v>1428</v>
      </c>
      <c r="B1430" t="s">
        <v>6754</v>
      </c>
      <c r="C1430">
        <v>129.54</v>
      </c>
      <c r="D1430">
        <v>837.60266508412303</v>
      </c>
      <c r="E1430">
        <v>838.10269405672761</v>
      </c>
      <c r="F1430">
        <v>600.52476136793962</v>
      </c>
      <c r="G1430">
        <v>1066.041444664053</v>
      </c>
      <c r="H1430">
        <v>-76.695411043108635</v>
      </c>
      <c r="I1430">
        <v>-77.940415231092686</v>
      </c>
      <c r="J1430">
        <v>-90.721171164528883</v>
      </c>
      <c r="K1430">
        <v>-59.832756255827739</v>
      </c>
      <c r="L1430">
        <v>88.260546367624443</v>
      </c>
      <c r="M1430">
        <v>87.93089761957232</v>
      </c>
      <c r="N1430">
        <v>86.736737763442946</v>
      </c>
      <c r="O1430">
        <v>90.771214533702093</v>
      </c>
      <c r="P1430">
        <v>3.0469533724113238</v>
      </c>
      <c r="Q1430">
        <v>3.085771119210754</v>
      </c>
      <c r="R1430">
        <v>2.45498652126025</v>
      </c>
      <c r="S1430">
        <v>3.5170578607364802</v>
      </c>
      <c r="T1430">
        <v>46.227108078933078</v>
      </c>
      <c r="U1430">
        <v>46.227033900481132</v>
      </c>
      <c r="V1430">
        <v>46.195273601613543</v>
      </c>
      <c r="W1430">
        <v>46.258637009365323</v>
      </c>
      <c r="X1430">
        <v>3053.7913816935061</v>
      </c>
      <c r="Y1430">
        <v>3063.325271092282</v>
      </c>
      <c r="Z1430">
        <v>2970.642505530524</v>
      </c>
      <c r="AA1430">
        <v>3106.73545881874</v>
      </c>
      <c r="AB1430">
        <v>552.94862667247037</v>
      </c>
      <c r="AC1430">
        <v>548.52741071288369</v>
      </c>
      <c r="AD1430">
        <v>468.9006110780154</v>
      </c>
      <c r="AE1430">
        <v>661.09525493032868</v>
      </c>
      <c r="AF1430">
        <v>66.771505449586144</v>
      </c>
      <c r="AG1430">
        <v>66.522081235930244</v>
      </c>
      <c r="AH1430">
        <v>65.61890071533297</v>
      </c>
      <c r="AI1430">
        <v>68.670590208201105</v>
      </c>
      <c r="AJ1430">
        <v>0.5921433335830415</v>
      </c>
      <c r="AK1430">
        <v>0.59214331323326519</v>
      </c>
      <c r="AL1430">
        <v>0.59214046190066949</v>
      </c>
      <c r="AM1430">
        <v>0.5921462171759353</v>
      </c>
      <c r="AN1430">
        <v>0.94810465836358904</v>
      </c>
      <c r="AO1430">
        <v>0.94810465836358904</v>
      </c>
      <c r="AP1430">
        <v>0.94810465836358904</v>
      </c>
      <c r="AQ1430">
        <v>0.94810465836358904</v>
      </c>
      <c r="AR1430">
        <v>14.424690074115061</v>
      </c>
      <c r="AS1430">
        <v>14.42469007411507</v>
      </c>
      <c r="AT1430">
        <v>14.42469007411507</v>
      </c>
      <c r="AU1430">
        <v>14.42469007411507</v>
      </c>
      <c r="AV1430" t="str">
        <f>VLOOKUP(Sheet1[[#This Row],[NPDES ID2]],Combined_Sheet__Major_Only___2[[NPDES ID2]:[ECHO BFR]],3,FALSE)</f>
        <v>NY</v>
      </c>
      <c r="AW1430" t="s">
        <v>41</v>
      </c>
      <c r="AX1430" t="str">
        <f>VLOOKUP(Sheet1[[#This Row],[NPDES ID2]],Combined_Sheet__Major_Only___2[[NPDES ID2]:[ECHO BFR]],27,FALSE)</f>
        <v>-</v>
      </c>
      <c r="AY1430" t="str">
        <f>VLOOKUP(Sheet1[[#This Row],[NPDES ID2]],Combined_Sheet__Major_Only___2[[NPDES ID2]:[ECHO BFR]],28,FALSE)</f>
        <v>-</v>
      </c>
      <c r="AZ1430" t="str">
        <f>VLOOKUP(Sheet1[[#This Row],[NPDES ID2]],Combined_Sheet__Major_Only___2[[NPDES ID2]:[ECHO BFR]],29,FALSE)</f>
        <v>thickening</v>
      </c>
      <c r="BA1430">
        <f>VLOOKUP(Sheet1[[#This Row],[NPDES ID2]],Combined_Sheet__Major_Only___2[[NPDES ID2]:[ECHO BFR]],17,FALSE)</f>
        <v>42.854559999999999</v>
      </c>
      <c r="BB1430">
        <f>VLOOKUP(Sheet1[[#This Row],[NPDES ID2]],Combined_Sheet__Major_Only___2[[NPDES ID2]:[ECHO BFR]],18,FALSE)</f>
        <v>-74.593869999999995</v>
      </c>
      <c r="BC1430" t="str">
        <f>IF(ISNUMBER(SEARCH("aerobic",$AW1430)),"aerobic","")</f>
        <v>aerobic</v>
      </c>
      <c r="BD1430" t="str">
        <f>IF(ISNUMBER(SEARCH("anaer",$AW1430)),"anaer","")</f>
        <v/>
      </c>
      <c r="BE1430" t="str">
        <f>IF(ISNUMBER(SEARCH("thickening",$AZ1430)),"thickening","")</f>
        <v>thickening</v>
      </c>
      <c r="BF1430" s="2" t="str">
        <f>IF(ISNUMBER(SEARCH("airDry",$AW1430)),"airDry","")</f>
        <v/>
      </c>
      <c r="BG1430" s="2" t="str">
        <f>IF(ISNUMBER(SEARCH("heatDry",$AY1430)),"heatDry","")</f>
        <v/>
      </c>
      <c r="BH1430" s="2" t="str">
        <f>IF(AND(ISNUMBER(SEARCH("aerobic",$AW1430)),ISNUMBER(SEARCH("anaer",$AW1430))),"Combined Aer and Anaer.","")</f>
        <v/>
      </c>
    </row>
    <row r="1431" spans="1:60" x14ac:dyDescent="0.3">
      <c r="A1431" s="4">
        <v>1429</v>
      </c>
      <c r="B1431" t="s">
        <v>6759</v>
      </c>
      <c r="C1431">
        <v>129</v>
      </c>
      <c r="D1431">
        <v>870.69530860603106</v>
      </c>
      <c r="E1431">
        <v>872.1077275196817</v>
      </c>
      <c r="F1431">
        <v>624.07548992883062</v>
      </c>
      <c r="G1431">
        <v>1109.9365237017851</v>
      </c>
      <c r="H1431">
        <v>-76.888739684945506</v>
      </c>
      <c r="I1431">
        <v>-78.081472241848672</v>
      </c>
      <c r="J1431">
        <v>-91.110959556219498</v>
      </c>
      <c r="K1431">
        <v>-60.836172264090379</v>
      </c>
      <c r="L1431">
        <v>84.865949941799968</v>
      </c>
      <c r="M1431">
        <v>84.515053048861802</v>
      </c>
      <c r="N1431">
        <v>83.243900803960869</v>
      </c>
      <c r="O1431">
        <v>87.538487489010663</v>
      </c>
      <c r="P1431">
        <v>3.0400225415906572</v>
      </c>
      <c r="Q1431">
        <v>3.0762655581834419</v>
      </c>
      <c r="R1431">
        <v>2.4681864669192519</v>
      </c>
      <c r="S1431">
        <v>3.482334640756148</v>
      </c>
      <c r="T1431">
        <v>67.886597421856933</v>
      </c>
      <c r="U1431">
        <v>67.886489816990803</v>
      </c>
      <c r="V1431">
        <v>67.840417640790164</v>
      </c>
      <c r="W1431">
        <v>67.932333970003057</v>
      </c>
      <c r="X1431">
        <v>4644.7943299013496</v>
      </c>
      <c r="Y1431">
        <v>4660.9135107624988</v>
      </c>
      <c r="Z1431">
        <v>4504.7340092751974</v>
      </c>
      <c r="AA1431">
        <v>4734.0125912087997</v>
      </c>
      <c r="AB1431">
        <v>854.97143982421301</v>
      </c>
      <c r="AC1431">
        <v>847.15009480096955</v>
      </c>
      <c r="AD1431">
        <v>722.54412377100641</v>
      </c>
      <c r="AE1431">
        <v>1024.848495722212</v>
      </c>
      <c r="AF1431">
        <v>64.472245141918535</v>
      </c>
      <c r="AG1431">
        <v>64.205627337071618</v>
      </c>
      <c r="AH1431">
        <v>63.240219648531117</v>
      </c>
      <c r="AI1431">
        <v>66.502192605069737</v>
      </c>
      <c r="AJ1431">
        <v>0.56403355767157737</v>
      </c>
      <c r="AK1431">
        <v>0.56403353356271824</v>
      </c>
      <c r="AL1431">
        <v>0.56403015576379223</v>
      </c>
      <c r="AM1431">
        <v>0.5640369736937213</v>
      </c>
      <c r="AN1431">
        <v>0.96380245431212852</v>
      </c>
      <c r="AO1431">
        <v>0.96380245431212841</v>
      </c>
      <c r="AP1431">
        <v>0.96380245431212841</v>
      </c>
      <c r="AQ1431">
        <v>0.96380245431212841</v>
      </c>
      <c r="AR1431">
        <v>13.79792176710918</v>
      </c>
      <c r="AS1431">
        <v>13.79792176710918</v>
      </c>
      <c r="AT1431">
        <v>13.79792176710918</v>
      </c>
      <c r="AU1431">
        <v>13.79792176710918</v>
      </c>
      <c r="AV1431" t="str">
        <f>VLOOKUP(Sheet1[[#This Row],[NPDES ID2]],Combined_Sheet__Major_Only___2[[NPDES ID2]:[ECHO BFR]],3,FALSE)</f>
        <v>NC</v>
      </c>
      <c r="AW1431" t="s">
        <v>12181</v>
      </c>
      <c r="AX1431" t="str">
        <f>VLOOKUP(Sheet1[[#This Row],[NPDES ID2]],Combined_Sheet__Major_Only___2[[NPDES ID2]:[ECHO BFR]],27,FALSE)</f>
        <v>-</v>
      </c>
      <c r="AY1431" t="str">
        <f>VLOOKUP(Sheet1[[#This Row],[NPDES ID2]],Combined_Sheet__Major_Only___2[[NPDES ID2]:[ECHO BFR]],28,FALSE)</f>
        <v>-</v>
      </c>
      <c r="AZ1431" t="str">
        <f>VLOOKUP(Sheet1[[#This Row],[NPDES ID2]],Combined_Sheet__Major_Only___2[[NPDES ID2]:[ECHO BFR]],29,FALSE)</f>
        <v>thickening</v>
      </c>
      <c r="BA1431">
        <f>VLOOKUP(Sheet1[[#This Row],[NPDES ID2]],Combined_Sheet__Major_Only___2[[NPDES ID2]:[ECHO BFR]],17,FALSE)</f>
        <v>35.99597</v>
      </c>
      <c r="BB1431">
        <f>VLOOKUP(Sheet1[[#This Row],[NPDES ID2]],Combined_Sheet__Major_Only___2[[NPDES ID2]:[ECHO BFR]],18,FALSE)</f>
        <v>-78.899600000000007</v>
      </c>
      <c r="BC1431" t="str">
        <f>IF(ISNUMBER(SEARCH("aerobic",$AW1431)),"aerobic","")</f>
        <v/>
      </c>
      <c r="BD1431" t="str">
        <f>IF(ISNUMBER(SEARCH("anaer",$AW1431)),"anaer","")</f>
        <v>anaer</v>
      </c>
      <c r="BE1431" t="str">
        <f>IF(ISNUMBER(SEARCH("thickening",$AZ1431)),"thickening","")</f>
        <v>thickening</v>
      </c>
      <c r="BF1431" s="3" t="str">
        <f>IF(ISNUMBER(SEARCH("airDry",$AW1431)),"airDry","")</f>
        <v/>
      </c>
      <c r="BG1431" s="3" t="str">
        <f>IF(ISNUMBER(SEARCH("heatDry",$AY1431)),"heatDry","")</f>
        <v/>
      </c>
      <c r="BH1431" s="3" t="str">
        <f>IF(AND(ISNUMBER(SEARCH("aerobic",$AW1431)),ISNUMBER(SEARCH("anaer",$AW1431))),"Combined Aer and Anaer.","")</f>
        <v/>
      </c>
    </row>
    <row r="1432" spans="1:60" x14ac:dyDescent="0.3">
      <c r="A1432" s="4">
        <v>1430</v>
      </c>
      <c r="B1432" t="s">
        <v>6763</v>
      </c>
      <c r="C1432">
        <v>129</v>
      </c>
      <c r="D1432">
        <v>943.41051051555814</v>
      </c>
      <c r="E1432">
        <v>947.37050844834471</v>
      </c>
      <c r="F1432">
        <v>676.09847429998945</v>
      </c>
      <c r="G1432">
        <v>1207.2814218483829</v>
      </c>
      <c r="H1432">
        <v>-77.30793795929803</v>
      </c>
      <c r="I1432">
        <v>-78.356330191888304</v>
      </c>
      <c r="J1432">
        <v>-90.891421669479996</v>
      </c>
      <c r="K1432">
        <v>-62.551805979999457</v>
      </c>
      <c r="L1432">
        <v>78.336401508832679</v>
      </c>
      <c r="M1432">
        <v>77.936746157138046</v>
      </c>
      <c r="N1432">
        <v>76.489000492208774</v>
      </c>
      <c r="O1432">
        <v>81.380225634934348</v>
      </c>
      <c r="P1432">
        <v>3.0520780085793149</v>
      </c>
      <c r="Q1432">
        <v>3.0768630173547482</v>
      </c>
      <c r="R1432">
        <v>2.5157702436654761</v>
      </c>
      <c r="S1432">
        <v>3.508210869591732</v>
      </c>
      <c r="T1432">
        <v>46.601926435411947</v>
      </c>
      <c r="U1432">
        <v>46.601851678514542</v>
      </c>
      <c r="V1432">
        <v>46.569843712019363</v>
      </c>
      <c r="W1432">
        <v>46.633701229254783</v>
      </c>
      <c r="X1432">
        <v>3454.7389167564411</v>
      </c>
      <c r="Y1432">
        <v>3469.5280908063301</v>
      </c>
      <c r="Z1432">
        <v>3326.3851129765872</v>
      </c>
      <c r="AA1432">
        <v>3536.7571372809712</v>
      </c>
      <c r="AB1432">
        <v>649.62525529470429</v>
      </c>
      <c r="AC1432">
        <v>643.54748300913707</v>
      </c>
      <c r="AD1432">
        <v>546.09121167187436</v>
      </c>
      <c r="AE1432">
        <v>784.23249363330808</v>
      </c>
      <c r="AF1432">
        <v>59.511733044671978</v>
      </c>
      <c r="AG1432">
        <v>59.208081842874712</v>
      </c>
      <c r="AH1432">
        <v>58.108465774030748</v>
      </c>
      <c r="AI1432">
        <v>61.823807982183133</v>
      </c>
      <c r="AJ1432">
        <v>0.50345965726937525</v>
      </c>
      <c r="AK1432">
        <v>0.50345963820966444</v>
      </c>
      <c r="AL1432">
        <v>0.5034569677157984</v>
      </c>
      <c r="AM1432">
        <v>0.50346235797962524</v>
      </c>
      <c r="AN1432">
        <v>0.94849121532288749</v>
      </c>
      <c r="AO1432">
        <v>0.94849121532288738</v>
      </c>
      <c r="AP1432">
        <v>0.94849121532288738</v>
      </c>
      <c r="AQ1432">
        <v>0.94849121532288738</v>
      </c>
      <c r="AR1432">
        <v>12.583466805020249</v>
      </c>
      <c r="AS1432">
        <v>12.583466805020249</v>
      </c>
      <c r="AT1432">
        <v>12.583466805020249</v>
      </c>
      <c r="AU1432">
        <v>12.583466805020249</v>
      </c>
      <c r="AV1432" t="str">
        <f>VLOOKUP(Sheet1[[#This Row],[NPDES ID2]],Combined_Sheet__Major_Only___2[[NPDES ID2]:[ECHO BFR]],3,FALSE)</f>
        <v>IL</v>
      </c>
      <c r="AW1432" t="s">
        <v>41</v>
      </c>
      <c r="AX1432" t="str">
        <f>VLOOKUP(Sheet1[[#This Row],[NPDES ID2]],Combined_Sheet__Major_Only___2[[NPDES ID2]:[ECHO BFR]],27,FALSE)</f>
        <v>-</v>
      </c>
      <c r="AY1432" t="str">
        <f>VLOOKUP(Sheet1[[#This Row],[NPDES ID2]],Combined_Sheet__Major_Only___2[[NPDES ID2]:[ECHO BFR]],28,FALSE)</f>
        <v>-</v>
      </c>
      <c r="AZ1432" t="str">
        <f>VLOOKUP(Sheet1[[#This Row],[NPDES ID2]],Combined_Sheet__Major_Only___2[[NPDES ID2]:[ECHO BFR]],29,FALSE)</f>
        <v>thickening</v>
      </c>
      <c r="BA1432">
        <f>VLOOKUP(Sheet1[[#This Row],[NPDES ID2]],Combined_Sheet__Major_Only___2[[NPDES ID2]:[ECHO BFR]],17,FALSE)</f>
        <v>42.289340000000003</v>
      </c>
      <c r="BB1432">
        <f>VLOOKUP(Sheet1[[#This Row],[NPDES ID2]],Combined_Sheet__Major_Only___2[[NPDES ID2]:[ECHO BFR]],18,FALSE)</f>
        <v>-88.438109999999995</v>
      </c>
      <c r="BC1432" t="str">
        <f>IF(ISNUMBER(SEARCH("aerobic",$AW1432)),"aerobic","")</f>
        <v>aerobic</v>
      </c>
      <c r="BD1432" t="str">
        <f>IF(ISNUMBER(SEARCH("anaer",$AW1432)),"anaer","")</f>
        <v/>
      </c>
      <c r="BE1432" t="str">
        <f>IF(ISNUMBER(SEARCH("thickening",$AZ1432)),"thickening","")</f>
        <v>thickening</v>
      </c>
      <c r="BF1432" s="2" t="str">
        <f>IF(ISNUMBER(SEARCH("airDry",$AW1432)),"airDry","")</f>
        <v/>
      </c>
      <c r="BG1432" s="2" t="str">
        <f>IF(ISNUMBER(SEARCH("heatDry",$AY1432)),"heatDry","")</f>
        <v/>
      </c>
      <c r="BH1432" s="2" t="str">
        <f>IF(AND(ISNUMBER(SEARCH("aerobic",$AW1432)),ISNUMBER(SEARCH("anaer",$AW1432))),"Combined Aer and Anaer.","")</f>
        <v/>
      </c>
    </row>
    <row r="1433" spans="1:60" x14ac:dyDescent="0.3">
      <c r="A1433" s="4">
        <v>1431</v>
      </c>
      <c r="B1433" t="s">
        <v>6767</v>
      </c>
      <c r="C1433">
        <v>129</v>
      </c>
      <c r="D1433">
        <v>874.86837748614528</v>
      </c>
      <c r="E1433">
        <v>876.41726972581819</v>
      </c>
      <c r="F1433">
        <v>627.06192863412514</v>
      </c>
      <c r="G1433">
        <v>1115.50380125795</v>
      </c>
      <c r="H1433">
        <v>-76.915278126468479</v>
      </c>
      <c r="I1433">
        <v>-78.079671259213256</v>
      </c>
      <c r="J1433">
        <v>-91.164564520743042</v>
      </c>
      <c r="K1433">
        <v>-60.97285511931436</v>
      </c>
      <c r="L1433">
        <v>84.461801593734904</v>
      </c>
      <c r="M1433">
        <v>84.107884253723086</v>
      </c>
      <c r="N1433">
        <v>82.825793800463828</v>
      </c>
      <c r="O1433">
        <v>87.157336888955498</v>
      </c>
      <c r="P1433">
        <v>3.040785943829166</v>
      </c>
      <c r="Q1433">
        <v>3.076004240848921</v>
      </c>
      <c r="R1433">
        <v>2.4709679397855391</v>
      </c>
      <c r="S1433">
        <v>3.4796452510529101</v>
      </c>
      <c r="T1433">
        <v>61.807611038248837</v>
      </c>
      <c r="U1433">
        <v>61.807512814892739</v>
      </c>
      <c r="V1433">
        <v>61.7654574327196</v>
      </c>
      <c r="W1433">
        <v>61.849360054036339</v>
      </c>
      <c r="X1433">
        <v>4249.135711233952</v>
      </c>
      <c r="Y1433">
        <v>4264.0801063950148</v>
      </c>
      <c r="Z1433">
        <v>4119.294919329157</v>
      </c>
      <c r="AA1433">
        <v>4331.8584479168467</v>
      </c>
      <c r="AB1433">
        <v>855.18231784512489</v>
      </c>
      <c r="AC1433">
        <v>845.43585744072982</v>
      </c>
      <c r="AD1433">
        <v>711.57704267357303</v>
      </c>
      <c r="AE1433">
        <v>1042.7365648620471</v>
      </c>
      <c r="AF1433">
        <v>64.165208862537426</v>
      </c>
      <c r="AG1433">
        <v>63.896297342813838</v>
      </c>
      <c r="AH1433">
        <v>62.922574325962053</v>
      </c>
      <c r="AI1433">
        <v>66.212634636387889</v>
      </c>
      <c r="AJ1433">
        <v>0.56028136166249753</v>
      </c>
      <c r="AK1433">
        <v>0.56028133808559777</v>
      </c>
      <c r="AL1433">
        <v>0.5602780347987063</v>
      </c>
      <c r="AM1433">
        <v>0.56028470232893079</v>
      </c>
      <c r="AN1433">
        <v>0.96044428574298213</v>
      </c>
      <c r="AO1433">
        <v>0.96044428574298246</v>
      </c>
      <c r="AP1433">
        <v>0.96044428574298246</v>
      </c>
      <c r="AQ1433">
        <v>0.96044428574298246</v>
      </c>
      <c r="AR1433">
        <v>13.066683155402149</v>
      </c>
      <c r="AS1433">
        <v>13.066683155402149</v>
      </c>
      <c r="AT1433">
        <v>13.066683155402149</v>
      </c>
      <c r="AU1433">
        <v>13.066683155402149</v>
      </c>
      <c r="AV1433" t="str">
        <f>VLOOKUP(Sheet1[[#This Row],[NPDES ID2]],Combined_Sheet__Major_Only___2[[NPDES ID2]:[ECHO BFR]],3,FALSE)</f>
        <v>NM</v>
      </c>
      <c r="AW1433" t="s">
        <v>41</v>
      </c>
      <c r="AX1433" t="str">
        <f>VLOOKUP(Sheet1[[#This Row],[NPDES ID2]],Combined_Sheet__Major_Only___2[[NPDES ID2]:[ECHO BFR]],27,FALSE)</f>
        <v>longTermSludgeStore</v>
      </c>
      <c r="AY1433" t="str">
        <f>VLOOKUP(Sheet1[[#This Row],[NPDES ID2]],Combined_Sheet__Major_Only___2[[NPDES ID2]:[ECHO BFR]],28,FALSE)</f>
        <v>-</v>
      </c>
      <c r="AZ1433" t="str">
        <f>VLOOKUP(Sheet1[[#This Row],[NPDES ID2]],Combined_Sheet__Major_Only___2[[NPDES ID2]:[ECHO BFR]],29,FALSE)</f>
        <v>thickening</v>
      </c>
      <c r="BA1433">
        <f>VLOOKUP(Sheet1[[#This Row],[NPDES ID2]],Combined_Sheet__Major_Only___2[[NPDES ID2]:[ECHO BFR]],17,FALSE)</f>
        <v>34.053426999999999</v>
      </c>
      <c r="BB1433">
        <f>VLOOKUP(Sheet1[[#This Row],[NPDES ID2]],Combined_Sheet__Major_Only___2[[NPDES ID2]:[ECHO BFR]],18,FALSE)</f>
        <v>-106.888943</v>
      </c>
      <c r="BC1433" t="str">
        <f>IF(ISNUMBER(SEARCH("aerobic",$AW1433)),"aerobic","")</f>
        <v>aerobic</v>
      </c>
      <c r="BD1433" t="str">
        <f>IF(ISNUMBER(SEARCH("anaer",$AW1433)),"anaer","")</f>
        <v/>
      </c>
      <c r="BE1433" t="str">
        <f>IF(ISNUMBER(SEARCH("thickening",$AZ1433)),"thickening","")</f>
        <v>thickening</v>
      </c>
      <c r="BF1433" s="3" t="str">
        <f>IF(ISNUMBER(SEARCH("airDry",$AW1433)),"airDry","")</f>
        <v/>
      </c>
      <c r="BG1433" s="3" t="str">
        <f>IF(ISNUMBER(SEARCH("heatDry",$AY1433)),"heatDry","")</f>
        <v/>
      </c>
      <c r="BH1433" s="3" t="str">
        <f>IF(AND(ISNUMBER(SEARCH("aerobic",$AW1433)),ISNUMBER(SEARCH("anaer",$AW1433))),"Combined Aer and Anaer.","")</f>
        <v/>
      </c>
    </row>
    <row r="1434" spans="1:60" x14ac:dyDescent="0.3">
      <c r="A1434" s="4">
        <v>1432</v>
      </c>
      <c r="B1434" t="s">
        <v>6772</v>
      </c>
      <c r="C1434">
        <v>128.77000000000001</v>
      </c>
      <c r="D1434">
        <v>860.93199536085365</v>
      </c>
      <c r="E1434">
        <v>861.97272937843923</v>
      </c>
      <c r="F1434">
        <v>617.02886916130103</v>
      </c>
      <c r="G1434">
        <v>1096.8434317423751</v>
      </c>
      <c r="H1434">
        <v>-76.820301162778492</v>
      </c>
      <c r="I1434">
        <v>-78.088049512466526</v>
      </c>
      <c r="J1434">
        <v>-90.972553148276049</v>
      </c>
      <c r="K1434">
        <v>-60.474254947204813</v>
      </c>
      <c r="L1434">
        <v>85.807428627004541</v>
      </c>
      <c r="M1434">
        <v>85.465322406859343</v>
      </c>
      <c r="N1434">
        <v>84.226028722603417</v>
      </c>
      <c r="O1434">
        <v>88.412987545033033</v>
      </c>
      <c r="P1434">
        <v>3.0325317558771689</v>
      </c>
      <c r="Q1434">
        <v>3.0706368152613579</v>
      </c>
      <c r="R1434">
        <v>2.454302077180083</v>
      </c>
      <c r="S1434">
        <v>3.4833858119484131</v>
      </c>
      <c r="T1434">
        <v>54.159238493882732</v>
      </c>
      <c r="U1434">
        <v>54.159152074021378</v>
      </c>
      <c r="V1434">
        <v>54.122150484572508</v>
      </c>
      <c r="W1434">
        <v>54.195970532975949</v>
      </c>
      <c r="X1434">
        <v>3658.310933893124</v>
      </c>
      <c r="Y1434">
        <v>3670.5348136802322</v>
      </c>
      <c r="Z1434">
        <v>3551.9553753592072</v>
      </c>
      <c r="AA1434">
        <v>3726.0482051046602</v>
      </c>
      <c r="AB1434">
        <v>676.64601268977026</v>
      </c>
      <c r="AC1434">
        <v>670.59031917511595</v>
      </c>
      <c r="AD1434">
        <v>571.53620834818707</v>
      </c>
      <c r="AE1434">
        <v>811.92984198624106</v>
      </c>
      <c r="AF1434">
        <v>65.30386354211322</v>
      </c>
      <c r="AG1434">
        <v>65.043464488436086</v>
      </c>
      <c r="AH1434">
        <v>64.100549429016311</v>
      </c>
      <c r="AI1434">
        <v>67.286500429296339</v>
      </c>
      <c r="AJ1434">
        <v>0.5741983126418162</v>
      </c>
      <c r="AK1434">
        <v>0.57419829095647912</v>
      </c>
      <c r="AL1434">
        <v>0.57419525257855963</v>
      </c>
      <c r="AM1434">
        <v>0.57420138539862975</v>
      </c>
      <c r="AN1434">
        <v>0.95521702489124838</v>
      </c>
      <c r="AO1434">
        <v>0.95521702489124827</v>
      </c>
      <c r="AP1434">
        <v>0.95521702489124827</v>
      </c>
      <c r="AQ1434">
        <v>0.95521702489124827</v>
      </c>
      <c r="AR1434">
        <v>13.93770776556897</v>
      </c>
      <c r="AS1434">
        <v>13.93770776556897</v>
      </c>
      <c r="AT1434">
        <v>13.93770776556897</v>
      </c>
      <c r="AU1434">
        <v>13.93770776556897</v>
      </c>
      <c r="AV1434" t="str">
        <f>VLOOKUP(Sheet1[[#This Row],[NPDES ID2]],Combined_Sheet__Major_Only___2[[NPDES ID2]:[ECHO BFR]],3,FALSE)</f>
        <v>IL</v>
      </c>
      <c r="AW1434" t="s">
        <v>41</v>
      </c>
      <c r="AX1434" t="str">
        <f>VLOOKUP(Sheet1[[#This Row],[NPDES ID2]],Combined_Sheet__Major_Only___2[[NPDES ID2]:[ECHO BFR]],27,FALSE)</f>
        <v>-</v>
      </c>
      <c r="AY1434" t="str">
        <f>VLOOKUP(Sheet1[[#This Row],[NPDES ID2]],Combined_Sheet__Major_Only___2[[NPDES ID2]:[ECHO BFR]],28,FALSE)</f>
        <v>-</v>
      </c>
      <c r="AZ1434" t="str">
        <f>VLOOKUP(Sheet1[[#This Row],[NPDES ID2]],Combined_Sheet__Major_Only___2[[NPDES ID2]:[ECHO BFR]],29,FALSE)</f>
        <v>thickening</v>
      </c>
      <c r="BA1434">
        <f>VLOOKUP(Sheet1[[#This Row],[NPDES ID2]],Combined_Sheet__Major_Only___2[[NPDES ID2]:[ECHO BFR]],17,FALSE)</f>
        <v>42.191555000000001</v>
      </c>
      <c r="BB1434">
        <f>VLOOKUP(Sheet1[[#This Row],[NPDES ID2]],Combined_Sheet__Major_Only___2[[NPDES ID2]:[ECHO BFR]],18,FALSE)</f>
        <v>-88.233818999999997</v>
      </c>
      <c r="BC1434" t="str">
        <f>IF(ISNUMBER(SEARCH("aerobic",$AW1434)),"aerobic","")</f>
        <v>aerobic</v>
      </c>
      <c r="BD1434" t="str">
        <f>IF(ISNUMBER(SEARCH("anaer",$AW1434)),"anaer","")</f>
        <v/>
      </c>
      <c r="BE1434" t="str">
        <f>IF(ISNUMBER(SEARCH("thickening",$AZ1434)),"thickening","")</f>
        <v>thickening</v>
      </c>
      <c r="BF1434" s="2" t="str">
        <f>IF(ISNUMBER(SEARCH("airDry",$AW1434)),"airDry","")</f>
        <v/>
      </c>
      <c r="BG1434" s="2" t="str">
        <f>IF(ISNUMBER(SEARCH("heatDry",$AY1434)),"heatDry","")</f>
        <v/>
      </c>
      <c r="BH1434" s="2" t="str">
        <f>IF(AND(ISNUMBER(SEARCH("aerobic",$AW1434)),ISNUMBER(SEARCH("anaer",$AW1434))),"Combined Aer and Anaer.","")</f>
        <v/>
      </c>
    </row>
    <row r="1435" spans="1:60" x14ac:dyDescent="0.3">
      <c r="A1435" s="4">
        <v>1433</v>
      </c>
      <c r="B1435" t="s">
        <v>6777</v>
      </c>
      <c r="C1435">
        <v>128.47999999999999</v>
      </c>
      <c r="D1435">
        <v>950.35876030686109</v>
      </c>
      <c r="E1435">
        <v>954.42878886079166</v>
      </c>
      <c r="F1435">
        <v>680.92138665222649</v>
      </c>
      <c r="G1435">
        <v>1216.4084240539321</v>
      </c>
      <c r="H1435">
        <v>-77.317399546669407</v>
      </c>
      <c r="I1435">
        <v>-78.356947433213264</v>
      </c>
      <c r="J1435">
        <v>-90.841629563967459</v>
      </c>
      <c r="K1435">
        <v>-62.600613024449963</v>
      </c>
      <c r="L1435">
        <v>77.72498114277569</v>
      </c>
      <c r="M1435">
        <v>77.32473898387326</v>
      </c>
      <c r="N1435">
        <v>75.874816648343113</v>
      </c>
      <c r="O1435">
        <v>80.773372292649896</v>
      </c>
      <c r="P1435">
        <v>3.0402976316878978</v>
      </c>
      <c r="Q1435">
        <v>3.065867428276523</v>
      </c>
      <c r="R1435">
        <v>2.509217661287833</v>
      </c>
      <c r="S1435">
        <v>3.496030217035853</v>
      </c>
      <c r="T1435">
        <v>92.205363634449171</v>
      </c>
      <c r="U1435">
        <v>92.205218499189812</v>
      </c>
      <c r="V1435">
        <v>92.14307728306791</v>
      </c>
      <c r="W1435">
        <v>92.267052162263454</v>
      </c>
      <c r="X1435">
        <v>6861.5083073990463</v>
      </c>
      <c r="Y1435">
        <v>6891.1945680448607</v>
      </c>
      <c r="Z1435">
        <v>6604.1355881999534</v>
      </c>
      <c r="AA1435">
        <v>7025.9516819041164</v>
      </c>
      <c r="AB1435">
        <v>1270.317872848459</v>
      </c>
      <c r="AC1435">
        <v>1258.8980594696859</v>
      </c>
      <c r="AD1435">
        <v>1070.595679522374</v>
      </c>
      <c r="AE1435">
        <v>1529.68650846482</v>
      </c>
      <c r="AF1435">
        <v>59.286365813387583</v>
      </c>
      <c r="AG1435">
        <v>58.981023599072401</v>
      </c>
      <c r="AH1435">
        <v>57.875382880588717</v>
      </c>
      <c r="AI1435">
        <v>61.611170147582207</v>
      </c>
      <c r="AJ1435">
        <v>0.50071017091336789</v>
      </c>
      <c r="AK1435">
        <v>0.50071014440026818</v>
      </c>
      <c r="AL1435">
        <v>0.50070643007656779</v>
      </c>
      <c r="AM1435">
        <v>0.5007139272770067</v>
      </c>
      <c r="AN1435">
        <v>0.97297940718694576</v>
      </c>
      <c r="AO1435">
        <v>0.97297940718694598</v>
      </c>
      <c r="AP1435">
        <v>0.97297940718694598</v>
      </c>
      <c r="AQ1435">
        <v>0.97297940718694598</v>
      </c>
      <c r="AR1435">
        <v>12.646340481283341</v>
      </c>
      <c r="AS1435">
        <v>12.646340481283341</v>
      </c>
      <c r="AT1435">
        <v>12.646340481283341</v>
      </c>
      <c r="AU1435">
        <v>12.646340481283341</v>
      </c>
      <c r="AV1435" t="str">
        <f>VLOOKUP(Sheet1[[#This Row],[NPDES ID2]],Combined_Sheet__Major_Only___2[[NPDES ID2]:[ECHO BFR]],3,FALSE)</f>
        <v>CA</v>
      </c>
      <c r="AW1435" t="s">
        <v>41</v>
      </c>
      <c r="AX1435" t="str">
        <f>VLOOKUP(Sheet1[[#This Row],[NPDES ID2]],Combined_Sheet__Major_Only___2[[NPDES ID2]:[ECHO BFR]],27,FALSE)</f>
        <v>other</v>
      </c>
      <c r="AY1435" t="str">
        <f>VLOOKUP(Sheet1[[#This Row],[NPDES ID2]],Combined_Sheet__Major_Only___2[[NPDES ID2]:[ECHO BFR]],28,FALSE)</f>
        <v>-</v>
      </c>
      <c r="AZ1435" t="str">
        <f>VLOOKUP(Sheet1[[#This Row],[NPDES ID2]],Combined_Sheet__Major_Only___2[[NPDES ID2]:[ECHO BFR]],29,FALSE)</f>
        <v>thickening</v>
      </c>
      <c r="BA1435">
        <f>VLOOKUP(Sheet1[[#This Row],[NPDES ID2]],Combined_Sheet__Major_Only___2[[NPDES ID2]:[ECHO BFR]],17,FALSE)</f>
        <v>41.743333</v>
      </c>
      <c r="BB1435">
        <f>VLOOKUP(Sheet1[[#This Row],[NPDES ID2]],Combined_Sheet__Major_Only___2[[NPDES ID2]:[ECHO BFR]],18,FALSE)</f>
        <v>-122.630944</v>
      </c>
      <c r="BC1435" t="str">
        <f>IF(ISNUMBER(SEARCH("aerobic",$AW1435)),"aerobic","")</f>
        <v>aerobic</v>
      </c>
      <c r="BD1435" t="str">
        <f>IF(ISNUMBER(SEARCH("anaer",$AW1435)),"anaer","")</f>
        <v/>
      </c>
      <c r="BE1435" t="str">
        <f>IF(ISNUMBER(SEARCH("thickening",$AZ1435)),"thickening","")</f>
        <v>thickening</v>
      </c>
      <c r="BF1435" s="3" t="str">
        <f>IF(ISNUMBER(SEARCH("airDry",$AW1435)),"airDry","")</f>
        <v/>
      </c>
      <c r="BG1435" s="3" t="str">
        <f>IF(ISNUMBER(SEARCH("heatDry",$AY1435)),"heatDry","")</f>
        <v/>
      </c>
      <c r="BH1435" s="3" t="str">
        <f>IF(AND(ISNUMBER(SEARCH("aerobic",$AW1435)),ISNUMBER(SEARCH("anaer",$AW1435))),"Combined Aer and Anaer.","")</f>
        <v/>
      </c>
    </row>
    <row r="1436" spans="1:60" x14ac:dyDescent="0.3">
      <c r="A1436" s="4">
        <v>1434</v>
      </c>
      <c r="B1436" t="s">
        <v>6782</v>
      </c>
      <c r="C1436">
        <v>125.7</v>
      </c>
      <c r="D1436">
        <v>917.76107891269771</v>
      </c>
      <c r="E1436">
        <v>919.86775697537632</v>
      </c>
      <c r="F1436">
        <v>656.84960471470424</v>
      </c>
      <c r="G1436">
        <v>1171.6012262042821</v>
      </c>
      <c r="H1436">
        <v>-77.052995311170349</v>
      </c>
      <c r="I1436">
        <v>-78.337634183131087</v>
      </c>
      <c r="J1436">
        <v>-91.292126714967864</v>
      </c>
      <c r="K1436">
        <v>-61.684007307517717</v>
      </c>
      <c r="L1436">
        <v>80.259817907030168</v>
      </c>
      <c r="M1436">
        <v>79.899702623872713</v>
      </c>
      <c r="N1436">
        <v>78.59517885147109</v>
      </c>
      <c r="O1436">
        <v>83.00252182100904</v>
      </c>
      <c r="P1436">
        <v>2.9668218158984092</v>
      </c>
      <c r="Q1436">
        <v>2.9981486710374292</v>
      </c>
      <c r="R1436">
        <v>2.4217860450029809</v>
      </c>
      <c r="S1436">
        <v>3.3981329170638199</v>
      </c>
      <c r="T1436">
        <v>64.582342299372783</v>
      </c>
      <c r="U1436">
        <v>64.582239793860495</v>
      </c>
      <c r="V1436">
        <v>64.538350960639065</v>
      </c>
      <c r="W1436">
        <v>64.625911409826074</v>
      </c>
      <c r="X1436">
        <v>4552.9953617412657</v>
      </c>
      <c r="Y1436">
        <v>4570.1578625768543</v>
      </c>
      <c r="Z1436">
        <v>4404.0536706235252</v>
      </c>
      <c r="AA1436">
        <v>4647.9582652057697</v>
      </c>
      <c r="AB1436">
        <v>691.12245966273474</v>
      </c>
      <c r="AC1436">
        <v>687.20431666079321</v>
      </c>
      <c r="AD1436">
        <v>601.00157173273954</v>
      </c>
      <c r="AE1436">
        <v>802.08002263550952</v>
      </c>
      <c r="AF1436">
        <v>62.573667985451401</v>
      </c>
      <c r="AG1436">
        <v>62.292870619748598</v>
      </c>
      <c r="AH1436">
        <v>61.27605683145589</v>
      </c>
      <c r="AI1436">
        <v>64.711667043179304</v>
      </c>
      <c r="AJ1436">
        <v>0.54083756020599938</v>
      </c>
      <c r="AK1436">
        <v>0.54083753948900326</v>
      </c>
      <c r="AL1436">
        <v>0.54083463680073596</v>
      </c>
      <c r="AM1436">
        <v>0.54084049573820292</v>
      </c>
      <c r="AN1436">
        <v>0.96205126555623555</v>
      </c>
      <c r="AO1436">
        <v>0.96205126555623532</v>
      </c>
      <c r="AP1436">
        <v>0.96205126555623532</v>
      </c>
      <c r="AQ1436">
        <v>0.96205126555623532</v>
      </c>
      <c r="AR1436">
        <v>15.01274713043941</v>
      </c>
      <c r="AS1436">
        <v>15.01274713043941</v>
      </c>
      <c r="AT1436">
        <v>15.01274713043941</v>
      </c>
      <c r="AU1436">
        <v>15.01274713043941</v>
      </c>
      <c r="AV1436" t="str">
        <f>VLOOKUP(Sheet1[[#This Row],[NPDES ID2]],Combined_Sheet__Major_Only___2[[NPDES ID2]:[ECHO BFR]],3,FALSE)</f>
        <v>NH</v>
      </c>
      <c r="AW1436" t="s">
        <v>41</v>
      </c>
      <c r="AX1436" t="str">
        <f>VLOOKUP(Sheet1[[#This Row],[NPDES ID2]],Combined_Sheet__Major_Only___2[[NPDES ID2]:[ECHO BFR]],27,FALSE)</f>
        <v>-</v>
      </c>
      <c r="AY1436" t="str">
        <f>VLOOKUP(Sheet1[[#This Row],[NPDES ID2]],Combined_Sheet__Major_Only___2[[NPDES ID2]:[ECHO BFR]],28,FALSE)</f>
        <v>-</v>
      </c>
      <c r="AZ1436" t="str">
        <f>VLOOKUP(Sheet1[[#This Row],[NPDES ID2]],Combined_Sheet__Major_Only___2[[NPDES ID2]:[ECHO BFR]],29,FALSE)</f>
        <v>thickening</v>
      </c>
      <c r="BA1436">
        <f>VLOOKUP(Sheet1[[#This Row],[NPDES ID2]],Combined_Sheet__Major_Only___2[[NPDES ID2]:[ECHO BFR]],17,FALSE)</f>
        <v>42.820041000000003</v>
      </c>
      <c r="BB1436">
        <f>VLOOKUP(Sheet1[[#This Row],[NPDES ID2]],Combined_Sheet__Major_Only___2[[NPDES ID2]:[ECHO BFR]],18,FALSE)</f>
        <v>-71.99306</v>
      </c>
      <c r="BC1436" t="str">
        <f>IF(ISNUMBER(SEARCH("aerobic",$AW1436)),"aerobic","")</f>
        <v>aerobic</v>
      </c>
      <c r="BD1436" t="str">
        <f>IF(ISNUMBER(SEARCH("anaer",$AW1436)),"anaer","")</f>
        <v/>
      </c>
      <c r="BE1436" t="str">
        <f>IF(ISNUMBER(SEARCH("thickening",$AZ1436)),"thickening","")</f>
        <v>thickening</v>
      </c>
      <c r="BF1436" s="2" t="str">
        <f>IF(ISNUMBER(SEARCH("airDry",$AW1436)),"airDry","")</f>
        <v/>
      </c>
      <c r="BG1436" s="2" t="str">
        <f>IF(ISNUMBER(SEARCH("heatDry",$AY1436)),"heatDry","")</f>
        <v/>
      </c>
      <c r="BH1436" s="2" t="str">
        <f>IF(AND(ISNUMBER(SEARCH("aerobic",$AW1436)),ISNUMBER(SEARCH("anaer",$AW1436))),"Combined Aer and Anaer.","")</f>
        <v/>
      </c>
    </row>
    <row r="1437" spans="1:60" x14ac:dyDescent="0.3">
      <c r="A1437" s="4">
        <v>1435</v>
      </c>
      <c r="B1437" t="s">
        <v>6787</v>
      </c>
      <c r="C1437">
        <v>125</v>
      </c>
      <c r="D1437">
        <v>905.73312038124322</v>
      </c>
      <c r="E1437">
        <v>907.24417710484454</v>
      </c>
      <c r="F1437">
        <v>648.06554112206038</v>
      </c>
      <c r="G1437">
        <v>1155.262116640168</v>
      </c>
      <c r="H1437">
        <v>-76.95909685119473</v>
      </c>
      <c r="I1437">
        <v>-78.171008793135357</v>
      </c>
      <c r="J1437">
        <v>-91.252268509951648</v>
      </c>
      <c r="K1437">
        <v>-61.184021185303337</v>
      </c>
      <c r="L1437">
        <v>81.267738283074991</v>
      </c>
      <c r="M1437">
        <v>80.920493704310516</v>
      </c>
      <c r="N1437">
        <v>79.66260711193469</v>
      </c>
      <c r="O1437">
        <v>83.912391900288185</v>
      </c>
      <c r="P1437">
        <v>2.947584594280114</v>
      </c>
      <c r="Q1437">
        <v>2.9802497127003238</v>
      </c>
      <c r="R1437">
        <v>2.3983111996177899</v>
      </c>
      <c r="S1437">
        <v>3.3720589080128218</v>
      </c>
      <c r="T1437">
        <v>43.176291583665588</v>
      </c>
      <c r="U1437">
        <v>43.176222113443572</v>
      </c>
      <c r="V1437">
        <v>43.146477693655797</v>
      </c>
      <c r="W1437">
        <v>43.205819320358067</v>
      </c>
      <c r="X1437">
        <v>2989.310826917555</v>
      </c>
      <c r="Y1437">
        <v>3000.0228484338618</v>
      </c>
      <c r="Z1437">
        <v>2896.1959579170721</v>
      </c>
      <c r="AA1437">
        <v>3048.660457229922</v>
      </c>
      <c r="AB1437">
        <v>537.21740579065602</v>
      </c>
      <c r="AC1437">
        <v>532.5233819052371</v>
      </c>
      <c r="AD1437">
        <v>455.67721021019781</v>
      </c>
      <c r="AE1437">
        <v>641.08900653216676</v>
      </c>
      <c r="AF1437">
        <v>63.714243926761547</v>
      </c>
      <c r="AG1437">
        <v>63.441969541432847</v>
      </c>
      <c r="AH1437">
        <v>62.455996841987229</v>
      </c>
      <c r="AI1437">
        <v>65.787381347161514</v>
      </c>
      <c r="AJ1437">
        <v>0.55477092015117024</v>
      </c>
      <c r="AK1437">
        <v>0.55477090169325516</v>
      </c>
      <c r="AL1437">
        <v>0.55476831541679761</v>
      </c>
      <c r="AM1437">
        <v>0.55477353568840815</v>
      </c>
      <c r="AN1437">
        <v>0.94472845141027972</v>
      </c>
      <c r="AO1437">
        <v>0.94472845141027983</v>
      </c>
      <c r="AP1437">
        <v>0.94472845141027983</v>
      </c>
      <c r="AQ1437">
        <v>0.94472845141027983</v>
      </c>
      <c r="AR1437">
        <v>13.82358261951987</v>
      </c>
      <c r="AS1437">
        <v>13.823582619519881</v>
      </c>
      <c r="AT1437">
        <v>13.823582619519881</v>
      </c>
      <c r="AU1437">
        <v>13.823582619519881</v>
      </c>
      <c r="AV1437" t="str">
        <f>VLOOKUP(Sheet1[[#This Row],[NPDES ID2]],Combined_Sheet__Major_Only___2[[NPDES ID2]:[ECHO BFR]],3,FALSE)</f>
        <v>MD</v>
      </c>
      <c r="AW1437" t="s">
        <v>12182</v>
      </c>
      <c r="AX1437" t="str">
        <f>VLOOKUP(Sheet1[[#This Row],[NPDES ID2]],Combined_Sheet__Major_Only___2[[NPDES ID2]:[ECHO BFR]],27,FALSE)</f>
        <v>other</v>
      </c>
      <c r="AY1437" t="str">
        <f>VLOOKUP(Sheet1[[#This Row],[NPDES ID2]],Combined_Sheet__Major_Only___2[[NPDES ID2]:[ECHO BFR]],28,FALSE)</f>
        <v>-</v>
      </c>
      <c r="AZ1437" t="str">
        <f>VLOOKUP(Sheet1[[#This Row],[NPDES ID2]],Combined_Sheet__Major_Only___2[[NPDES ID2]:[ECHO BFR]],29,FALSE)</f>
        <v>thickening</v>
      </c>
      <c r="BA1437">
        <f>VLOOKUP(Sheet1[[#This Row],[NPDES ID2]],Combined_Sheet__Major_Only___2[[NPDES ID2]:[ECHO BFR]],17,FALSE)</f>
        <v>39.610024000000003</v>
      </c>
      <c r="BB1437">
        <f>VLOOKUP(Sheet1[[#This Row],[NPDES ID2]],Combined_Sheet__Major_Only___2[[NPDES ID2]:[ECHO BFR]],18,FALSE)</f>
        <v>-77.411351999999994</v>
      </c>
      <c r="BC1437" t="str">
        <f>IF(ISNUMBER(SEARCH("aerobic",$AW1437)),"aerobic","")</f>
        <v>aerobic</v>
      </c>
      <c r="BD1437" t="str">
        <f>IF(ISNUMBER(SEARCH("anaer",$AW1437)),"anaer","")</f>
        <v>anaer</v>
      </c>
      <c r="BE1437" t="str">
        <f>IF(ISNUMBER(SEARCH("thickening",$AZ1437)),"thickening","")</f>
        <v>thickening</v>
      </c>
      <c r="BF1437" s="3" t="str">
        <f>IF(ISNUMBER(SEARCH("airDry",$AW1437)),"airDry","")</f>
        <v/>
      </c>
      <c r="BG1437" s="3" t="str">
        <f>IF(ISNUMBER(SEARCH("heatDry",$AY1437)),"heatDry","")</f>
        <v/>
      </c>
      <c r="BH1437" s="3" t="str">
        <f>IF(AND(ISNUMBER(SEARCH("aerobic",$AW1437)),ISNUMBER(SEARCH("anaer",$AW1437))),"Combined Aer and Anaer.","")</f>
        <v>Combined Aer and Anaer.</v>
      </c>
    </row>
    <row r="1438" spans="1:60" x14ac:dyDescent="0.3">
      <c r="A1438" s="4">
        <v>1436</v>
      </c>
      <c r="B1438" t="s">
        <v>6791</v>
      </c>
      <c r="C1438">
        <v>124.8</v>
      </c>
      <c r="D1438">
        <v>876.5168110648525</v>
      </c>
      <c r="E1438">
        <v>877.04240196664364</v>
      </c>
      <c r="F1438">
        <v>627.13919411496397</v>
      </c>
      <c r="G1438">
        <v>1116.237008197179</v>
      </c>
      <c r="H1438">
        <v>-76.76951812856845</v>
      </c>
      <c r="I1438">
        <v>-78.087817967429643</v>
      </c>
      <c r="J1438">
        <v>-90.869950646396106</v>
      </c>
      <c r="K1438">
        <v>-60.204917480295848</v>
      </c>
      <c r="L1438">
        <v>83.955683524661595</v>
      </c>
      <c r="M1438">
        <v>83.630055557620778</v>
      </c>
      <c r="N1438">
        <v>82.450469604964795</v>
      </c>
      <c r="O1438">
        <v>86.435712320061867</v>
      </c>
      <c r="P1438">
        <v>2.9375262879487418</v>
      </c>
      <c r="Q1438">
        <v>2.9742737883907568</v>
      </c>
      <c r="R1438">
        <v>2.372406087515786</v>
      </c>
      <c r="S1438">
        <v>3.3812539144326821</v>
      </c>
      <c r="T1438">
        <v>42.066393453733461</v>
      </c>
      <c r="U1438">
        <v>42.066325696382613</v>
      </c>
      <c r="V1438">
        <v>42.037314660731283</v>
      </c>
      <c r="W1438">
        <v>42.095193148869569</v>
      </c>
      <c r="X1438">
        <v>2814.5720495614451</v>
      </c>
      <c r="Y1438">
        <v>2823.705362892576</v>
      </c>
      <c r="Z1438">
        <v>2734.9894089317149</v>
      </c>
      <c r="AA1438">
        <v>2865.2585402416262</v>
      </c>
      <c r="AB1438">
        <v>531.964591179492</v>
      </c>
      <c r="AC1438">
        <v>527.07109734345386</v>
      </c>
      <c r="AD1438">
        <v>447.79225685965741</v>
      </c>
      <c r="AE1438">
        <v>640.96998103483645</v>
      </c>
      <c r="AF1438">
        <v>65.927081647404535</v>
      </c>
      <c r="AG1438">
        <v>65.671345074538323</v>
      </c>
      <c r="AH1438">
        <v>64.745282542958265</v>
      </c>
      <c r="AI1438">
        <v>67.874264224260358</v>
      </c>
      <c r="AJ1438">
        <v>0.58181751210685351</v>
      </c>
      <c r="AK1438">
        <v>0.58181749307348551</v>
      </c>
      <c r="AL1438">
        <v>0.58181482615327407</v>
      </c>
      <c r="AM1438">
        <v>0.58182020919990041</v>
      </c>
      <c r="AN1438">
        <v>0.94338855267694111</v>
      </c>
      <c r="AO1438">
        <v>0.94338855267694144</v>
      </c>
      <c r="AP1438">
        <v>0.94338855267694144</v>
      </c>
      <c r="AQ1438">
        <v>0.94338855267694144</v>
      </c>
      <c r="AR1438">
        <v>13.90018291319865</v>
      </c>
      <c r="AS1438">
        <v>13.90018291319865</v>
      </c>
      <c r="AT1438">
        <v>13.90018291319865</v>
      </c>
      <c r="AU1438">
        <v>13.90018291319865</v>
      </c>
      <c r="AV1438" t="str">
        <f>VLOOKUP(Sheet1[[#This Row],[NPDES ID2]],Combined_Sheet__Major_Only___2[[NPDES ID2]:[ECHO BFR]],3,FALSE)</f>
        <v>TX</v>
      </c>
      <c r="AW1438" t="s">
        <v>41</v>
      </c>
      <c r="AX1438" t="str">
        <f>VLOOKUP(Sheet1[[#This Row],[NPDES ID2]],Combined_Sheet__Major_Only___2[[NPDES ID2]:[ECHO BFR]],27,FALSE)</f>
        <v>-</v>
      </c>
      <c r="AY1438" t="str">
        <f>VLOOKUP(Sheet1[[#This Row],[NPDES ID2]],Combined_Sheet__Major_Only___2[[NPDES ID2]:[ECHO BFR]],28,FALSE)</f>
        <v>-</v>
      </c>
      <c r="AZ1438" t="str">
        <f>VLOOKUP(Sheet1[[#This Row],[NPDES ID2]],Combined_Sheet__Major_Only___2[[NPDES ID2]:[ECHO BFR]],29,FALSE)</f>
        <v>thickening</v>
      </c>
      <c r="BA1438">
        <f>VLOOKUP(Sheet1[[#This Row],[NPDES ID2]],Combined_Sheet__Major_Only___2[[NPDES ID2]:[ECHO BFR]],17,FALSE)</f>
        <v>29.740310999999998</v>
      </c>
      <c r="BB1438">
        <f>VLOOKUP(Sheet1[[#This Row],[NPDES ID2]],Combined_Sheet__Major_Only___2[[NPDES ID2]:[ECHO BFR]],18,FALSE)</f>
        <v>-95.447597999999999</v>
      </c>
      <c r="BC1438" t="str">
        <f>IF(ISNUMBER(SEARCH("aerobic",$AW1438)),"aerobic","")</f>
        <v>aerobic</v>
      </c>
      <c r="BD1438" t="str">
        <f>IF(ISNUMBER(SEARCH("anaer",$AW1438)),"anaer","")</f>
        <v/>
      </c>
      <c r="BE1438" t="str">
        <f>IF(ISNUMBER(SEARCH("thickening",$AZ1438)),"thickening","")</f>
        <v>thickening</v>
      </c>
      <c r="BF1438" s="2" t="str">
        <f>IF(ISNUMBER(SEARCH("airDry",$AW1438)),"airDry","")</f>
        <v/>
      </c>
      <c r="BG1438" s="2" t="str">
        <f>IF(ISNUMBER(SEARCH("heatDry",$AY1438)),"heatDry","")</f>
        <v/>
      </c>
      <c r="BH1438" s="2" t="str">
        <f>IF(AND(ISNUMBER(SEARCH("aerobic",$AW1438)),ISNUMBER(SEARCH("anaer",$AW1438))),"Combined Aer and Anaer.","")</f>
        <v/>
      </c>
    </row>
    <row r="1439" spans="1:60" x14ac:dyDescent="0.3">
      <c r="A1439" s="4">
        <v>1437</v>
      </c>
      <c r="B1439" t="s">
        <v>6795</v>
      </c>
      <c r="C1439">
        <v>124.58</v>
      </c>
      <c r="D1439">
        <v>912.94746888451084</v>
      </c>
      <c r="E1439">
        <v>914.58195938152062</v>
      </c>
      <c r="F1439">
        <v>653.10424318930143</v>
      </c>
      <c r="G1439">
        <v>1164.7382314084421</v>
      </c>
      <c r="H1439">
        <v>-76.984990253452821</v>
      </c>
      <c r="I1439">
        <v>-78.246803311388817</v>
      </c>
      <c r="J1439">
        <v>-91.304716266333955</v>
      </c>
      <c r="K1439">
        <v>-61.321910961630927</v>
      </c>
      <c r="L1439">
        <v>80.59328610295934</v>
      </c>
      <c r="M1439">
        <v>80.244210436415727</v>
      </c>
      <c r="N1439">
        <v>78.979685386472539</v>
      </c>
      <c r="O1439">
        <v>83.251895815854624</v>
      </c>
      <c r="P1439">
        <v>2.9384325494619321</v>
      </c>
      <c r="Q1439">
        <v>2.9699673620071412</v>
      </c>
      <c r="R1439">
        <v>2.393010026568358</v>
      </c>
      <c r="S1439">
        <v>3.3627048190870439</v>
      </c>
      <c r="T1439">
        <v>56.493203003055598</v>
      </c>
      <c r="U1439">
        <v>56.493112981259657</v>
      </c>
      <c r="V1439">
        <v>56.454569184918171</v>
      </c>
      <c r="W1439">
        <v>56.531466014323627</v>
      </c>
      <c r="X1439">
        <v>3930.8175977833739</v>
      </c>
      <c r="Y1439">
        <v>3945.1112562790709</v>
      </c>
      <c r="Z1439">
        <v>3806.679661045805</v>
      </c>
      <c r="AA1439">
        <v>4009.9381365141198</v>
      </c>
      <c r="AB1439">
        <v>604.52777142717878</v>
      </c>
      <c r="AC1439">
        <v>600.94638070128997</v>
      </c>
      <c r="AD1439">
        <v>524.87340087321491</v>
      </c>
      <c r="AE1439">
        <v>703.05666210966331</v>
      </c>
      <c r="AF1439">
        <v>63.398508797224693</v>
      </c>
      <c r="AG1439">
        <v>63.123874365953853</v>
      </c>
      <c r="AH1439">
        <v>62.129365665989347</v>
      </c>
      <c r="AI1439">
        <v>65.489600719285662</v>
      </c>
      <c r="AJ1439">
        <v>0.55091335637157068</v>
      </c>
      <c r="AK1439">
        <v>0.55091333698962797</v>
      </c>
      <c r="AL1439">
        <v>0.5509106212851016</v>
      </c>
      <c r="AM1439">
        <v>0.55091610280238645</v>
      </c>
      <c r="AN1439">
        <v>0.95695295985788276</v>
      </c>
      <c r="AO1439">
        <v>0.95695295985788253</v>
      </c>
      <c r="AP1439">
        <v>0.95695295985788253</v>
      </c>
      <c r="AQ1439">
        <v>0.95695295985788253</v>
      </c>
      <c r="AR1439">
        <v>15.08889863677658</v>
      </c>
      <c r="AS1439">
        <v>15.08889863677658</v>
      </c>
      <c r="AT1439">
        <v>15.08889863677658</v>
      </c>
      <c r="AU1439">
        <v>15.08889863677658</v>
      </c>
      <c r="AV1439" t="str">
        <f>VLOOKUP(Sheet1[[#This Row],[NPDES ID2]],Combined_Sheet__Major_Only___2[[NPDES ID2]:[ECHO BFR]],3,FALSE)</f>
        <v>PA</v>
      </c>
      <c r="AW1439" t="s">
        <v>41</v>
      </c>
      <c r="AX1439" t="str">
        <f>VLOOKUP(Sheet1[[#This Row],[NPDES ID2]],Combined_Sheet__Major_Only___2[[NPDES ID2]:[ECHO BFR]],27,FALSE)</f>
        <v>other</v>
      </c>
      <c r="AY1439" t="str">
        <f>VLOOKUP(Sheet1[[#This Row],[NPDES ID2]],Combined_Sheet__Major_Only___2[[NPDES ID2]:[ECHO BFR]],28,FALSE)</f>
        <v>-</v>
      </c>
      <c r="AZ1439" t="str">
        <f>VLOOKUP(Sheet1[[#This Row],[NPDES ID2]],Combined_Sheet__Major_Only___2[[NPDES ID2]:[ECHO BFR]],29,FALSE)</f>
        <v>preliminaryOps, thickening</v>
      </c>
      <c r="BA1439">
        <f>VLOOKUP(Sheet1[[#This Row],[NPDES ID2]],Combined_Sheet__Major_Only___2[[NPDES ID2]:[ECHO BFR]],17,FALSE)</f>
        <v>40.373539999999998</v>
      </c>
      <c r="BB1439">
        <f>VLOOKUP(Sheet1[[#This Row],[NPDES ID2]],Combined_Sheet__Major_Only___2[[NPDES ID2]:[ECHO BFR]],18,FALSE)</f>
        <v>-76.289230000000003</v>
      </c>
      <c r="BC1439" t="str">
        <f>IF(ISNUMBER(SEARCH("aerobic",$AW1439)),"aerobic","")</f>
        <v>aerobic</v>
      </c>
      <c r="BD1439" t="str">
        <f>IF(ISNUMBER(SEARCH("anaer",$AW1439)),"anaer","")</f>
        <v/>
      </c>
      <c r="BE1439" t="str">
        <f>IF(ISNUMBER(SEARCH("thickening",$AZ1439)),"thickening","")</f>
        <v>thickening</v>
      </c>
      <c r="BF1439" s="3" t="str">
        <f>IF(ISNUMBER(SEARCH("airDry",$AW1439)),"airDry","")</f>
        <v/>
      </c>
      <c r="BG1439" s="3" t="str">
        <f>IF(ISNUMBER(SEARCH("heatDry",$AY1439)),"heatDry","")</f>
        <v/>
      </c>
      <c r="BH1439" s="3" t="str">
        <f>IF(AND(ISNUMBER(SEARCH("aerobic",$AW1439)),ISNUMBER(SEARCH("anaer",$AW1439))),"Combined Aer and Anaer.","")</f>
        <v/>
      </c>
    </row>
    <row r="1440" spans="1:60" x14ac:dyDescent="0.3">
      <c r="A1440" s="4">
        <v>1438</v>
      </c>
      <c r="B1440" t="s">
        <v>6800</v>
      </c>
      <c r="C1440">
        <v>124.038</v>
      </c>
      <c r="D1440">
        <v>974.09545246160042</v>
      </c>
      <c r="E1440">
        <v>977.71618368776467</v>
      </c>
      <c r="F1440">
        <v>696.60843174804961</v>
      </c>
      <c r="G1440">
        <v>1246.4302289496079</v>
      </c>
      <c r="H1440">
        <v>-77.298014201292787</v>
      </c>
      <c r="I1440">
        <v>-78.352371952170387</v>
      </c>
      <c r="J1440">
        <v>-90.915174884289769</v>
      </c>
      <c r="K1440">
        <v>-62.515645908645297</v>
      </c>
      <c r="L1440">
        <v>75.503062735309641</v>
      </c>
      <c r="M1440">
        <v>75.120120863226873</v>
      </c>
      <c r="N1440">
        <v>73.732927973944939</v>
      </c>
      <c r="O1440">
        <v>78.419578749858417</v>
      </c>
      <c r="P1440">
        <v>2.9343574489171091</v>
      </c>
      <c r="Q1440">
        <v>2.9573881306915402</v>
      </c>
      <c r="R1440">
        <v>2.416815541106569</v>
      </c>
      <c r="S1440">
        <v>3.3720668614552389</v>
      </c>
      <c r="T1440">
        <v>48.716361763730909</v>
      </c>
      <c r="U1440">
        <v>48.71628374369142</v>
      </c>
      <c r="V1440">
        <v>48.682878627957493</v>
      </c>
      <c r="W1440">
        <v>48.749523528815303</v>
      </c>
      <c r="X1440">
        <v>3602.8675210103352</v>
      </c>
      <c r="Y1440">
        <v>3618.2032517790249</v>
      </c>
      <c r="Z1440">
        <v>3469.7841952134759</v>
      </c>
      <c r="AA1440">
        <v>3687.8963274365451</v>
      </c>
      <c r="AB1440">
        <v>592.63847807989032</v>
      </c>
      <c r="AC1440">
        <v>588.66562711484528</v>
      </c>
      <c r="AD1440">
        <v>508.98967096293842</v>
      </c>
      <c r="AE1440">
        <v>698.41623425788782</v>
      </c>
      <c r="AF1440">
        <v>59.653828102922908</v>
      </c>
      <c r="AG1440">
        <v>59.351238710374389</v>
      </c>
      <c r="AH1440">
        <v>58.255451257492453</v>
      </c>
      <c r="AI1440">
        <v>61.957842594425493</v>
      </c>
      <c r="AJ1440">
        <v>0.50519334016873063</v>
      </c>
      <c r="AK1440">
        <v>0.50519332240111026</v>
      </c>
      <c r="AL1440">
        <v>0.50519083288741007</v>
      </c>
      <c r="AM1440">
        <v>0.50519585784952326</v>
      </c>
      <c r="AN1440">
        <v>0.95056834599070339</v>
      </c>
      <c r="AO1440">
        <v>0.95056834599070372</v>
      </c>
      <c r="AP1440">
        <v>0.95056834599070372</v>
      </c>
      <c r="AQ1440">
        <v>0.95056834599070372</v>
      </c>
      <c r="AR1440">
        <v>13.630837176499289</v>
      </c>
      <c r="AS1440">
        <v>13.630837176499289</v>
      </c>
      <c r="AT1440">
        <v>13.630837176499289</v>
      </c>
      <c r="AU1440">
        <v>13.630837176499289</v>
      </c>
      <c r="AV1440" t="str">
        <f>VLOOKUP(Sheet1[[#This Row],[NPDES ID2]],Combined_Sheet__Major_Only___2[[NPDES ID2]:[ECHO BFR]],3,FALSE)</f>
        <v>AR</v>
      </c>
      <c r="AW1440" t="s">
        <v>41</v>
      </c>
      <c r="AX1440" t="str">
        <f>VLOOKUP(Sheet1[[#This Row],[NPDES ID2]],Combined_Sheet__Major_Only___2[[NPDES ID2]:[ECHO BFR]],27,FALSE)</f>
        <v>-</v>
      </c>
      <c r="AY1440" t="str">
        <f>VLOOKUP(Sheet1[[#This Row],[NPDES ID2]],Combined_Sheet__Major_Only___2[[NPDES ID2]:[ECHO BFR]],28,FALSE)</f>
        <v>-</v>
      </c>
      <c r="AZ1440" t="str">
        <f>VLOOKUP(Sheet1[[#This Row],[NPDES ID2]],Combined_Sheet__Major_Only___2[[NPDES ID2]:[ECHO BFR]],29,FALSE)</f>
        <v>thickening</v>
      </c>
      <c r="BA1440">
        <f>VLOOKUP(Sheet1[[#This Row],[NPDES ID2]],Combined_Sheet__Major_Only___2[[NPDES ID2]:[ECHO BFR]],17,FALSE)</f>
        <v>36.300634000000002</v>
      </c>
      <c r="BB1440">
        <f>VLOOKUP(Sheet1[[#This Row],[NPDES ID2]],Combined_Sheet__Major_Only___2[[NPDES ID2]:[ECHO BFR]],18,FALSE)</f>
        <v>-92.381545000000003</v>
      </c>
      <c r="BC1440" t="str">
        <f>IF(ISNUMBER(SEARCH("aerobic",$AW1440)),"aerobic","")</f>
        <v>aerobic</v>
      </c>
      <c r="BD1440" t="str">
        <f>IF(ISNUMBER(SEARCH("anaer",$AW1440)),"anaer","")</f>
        <v/>
      </c>
      <c r="BE1440" t="str">
        <f>IF(ISNUMBER(SEARCH("thickening",$AZ1440)),"thickening","")</f>
        <v>thickening</v>
      </c>
      <c r="BF1440" s="2" t="str">
        <f>IF(ISNUMBER(SEARCH("airDry",$AW1440)),"airDry","")</f>
        <v/>
      </c>
      <c r="BG1440" s="2" t="str">
        <f>IF(ISNUMBER(SEARCH("heatDry",$AY1440)),"heatDry","")</f>
        <v/>
      </c>
      <c r="BH1440" s="2" t="str">
        <f>IF(AND(ISNUMBER(SEARCH("aerobic",$AW1440)),ISNUMBER(SEARCH("anaer",$AW1440))),"Combined Aer and Anaer.","")</f>
        <v/>
      </c>
    </row>
    <row r="1441" spans="1:60" x14ac:dyDescent="0.3">
      <c r="A1441" s="4">
        <v>1439</v>
      </c>
      <c r="B1441" t="s">
        <v>6805</v>
      </c>
      <c r="C1441">
        <v>124</v>
      </c>
      <c r="D1441">
        <v>1136.7648271842511</v>
      </c>
      <c r="E1441">
        <v>1147.235988389943</v>
      </c>
      <c r="F1441">
        <v>812.60011013675523</v>
      </c>
      <c r="G1441">
        <v>1466.6463467980909</v>
      </c>
      <c r="H1441">
        <v>-77.954104357183439</v>
      </c>
      <c r="I1441">
        <v>-77.932711367815955</v>
      </c>
      <c r="J1441">
        <v>-90.679582951141597</v>
      </c>
      <c r="K1441">
        <v>-65.172134389190333</v>
      </c>
      <c r="L1441">
        <v>64.723142554702221</v>
      </c>
      <c r="M1441">
        <v>64.260210693363959</v>
      </c>
      <c r="N1441">
        <v>62.583253808088031</v>
      </c>
      <c r="O1441">
        <v>68.248875334165319</v>
      </c>
      <c r="P1441">
        <v>2.9515546738782121</v>
      </c>
      <c r="Q1441">
        <v>2.938818504855341</v>
      </c>
      <c r="R1441">
        <v>2.503900572320179</v>
      </c>
      <c r="S1441">
        <v>3.3574874275828961</v>
      </c>
      <c r="T1441">
        <v>56.336929909129218</v>
      </c>
      <c r="U1441">
        <v>56.336840128504647</v>
      </c>
      <c r="V1441">
        <v>56.298399592277732</v>
      </c>
      <c r="W1441">
        <v>56.375090412515227</v>
      </c>
      <c r="X1441">
        <v>4860.7787319179488</v>
      </c>
      <c r="Y1441">
        <v>4889.7653766374069</v>
      </c>
      <c r="Z1441">
        <v>4609.0916156825506</v>
      </c>
      <c r="AA1441">
        <v>5023.0638971003673</v>
      </c>
      <c r="AB1441">
        <v>1012.715435189163</v>
      </c>
      <c r="AC1441">
        <v>995.51488830555513</v>
      </c>
      <c r="AD1441">
        <v>834.65780174977419</v>
      </c>
      <c r="AE1441">
        <v>1274.8074108121059</v>
      </c>
      <c r="AF1441">
        <v>51.152517893662043</v>
      </c>
      <c r="AG1441">
        <v>50.786614859606424</v>
      </c>
      <c r="AH1441">
        <v>49.4614942300067</v>
      </c>
      <c r="AI1441">
        <v>53.938698752837112</v>
      </c>
      <c r="AJ1441">
        <v>0.4016521399238912</v>
      </c>
      <c r="AK1441">
        <v>0.40165212230087488</v>
      </c>
      <c r="AL1441">
        <v>0.40164965323218937</v>
      </c>
      <c r="AM1441">
        <v>0.40165463693322567</v>
      </c>
      <c r="AN1441">
        <v>0.95684094325020619</v>
      </c>
      <c r="AO1441">
        <v>0.95684094325020652</v>
      </c>
      <c r="AP1441">
        <v>0.95684094325020652</v>
      </c>
      <c r="AQ1441">
        <v>0.95684094325020652</v>
      </c>
      <c r="AR1441">
        <v>10.22392054908833</v>
      </c>
      <c r="AS1441">
        <v>10.22392054908833</v>
      </c>
      <c r="AT1441">
        <v>10.22392054908833</v>
      </c>
      <c r="AU1441">
        <v>10.22392054908833</v>
      </c>
      <c r="AV1441" t="str">
        <f>VLOOKUP(Sheet1[[#This Row],[NPDES ID2]],Combined_Sheet__Major_Only___2[[NPDES ID2]:[ECHO BFR]],3,FALSE)</f>
        <v>PA</v>
      </c>
      <c r="AW1441" t="s">
        <v>87</v>
      </c>
      <c r="AX1441" t="str">
        <f>VLOOKUP(Sheet1[[#This Row],[NPDES ID2]],Combined_Sheet__Major_Only___2[[NPDES ID2]:[ECHO BFR]],27,FALSE)</f>
        <v>tempSludgeStore</v>
      </c>
      <c r="AY1441" t="str">
        <f>VLOOKUP(Sheet1[[#This Row],[NPDES ID2]],Combined_Sheet__Major_Only___2[[NPDES ID2]:[ECHO BFR]],28,FALSE)</f>
        <v>-</v>
      </c>
      <c r="AZ1441" t="str">
        <f>VLOOKUP(Sheet1[[#This Row],[NPDES ID2]],Combined_Sheet__Major_Only___2[[NPDES ID2]:[ECHO BFR]],29,FALSE)</f>
        <v>thickening, preliminaryOps</v>
      </c>
      <c r="BA1441">
        <f>VLOOKUP(Sheet1[[#This Row],[NPDES ID2]],Combined_Sheet__Major_Only___2[[NPDES ID2]:[ECHO BFR]],17,FALSE)</f>
        <v>39.984999999999999</v>
      </c>
      <c r="BB1441">
        <f>VLOOKUP(Sheet1[[#This Row],[NPDES ID2]],Combined_Sheet__Major_Only___2[[NPDES ID2]:[ECHO BFR]],18,FALSE)</f>
        <v>-76.348332999999997</v>
      </c>
      <c r="BC1441" t="str">
        <f>IF(ISNUMBER(SEARCH("aerobic",$AW1441)),"aerobic","")</f>
        <v/>
      </c>
      <c r="BD1441" t="str">
        <f>IF(ISNUMBER(SEARCH("anaer",$AW1441)),"anaer","")</f>
        <v/>
      </c>
      <c r="BE1441" t="str">
        <f>IF(ISNUMBER(SEARCH("thickening",$AZ1441)),"thickening","")</f>
        <v>thickening</v>
      </c>
      <c r="BF1441" s="3" t="str">
        <f>IF(ISNUMBER(SEARCH("airDry",$AW1441)),"airDry","")</f>
        <v/>
      </c>
      <c r="BG1441" s="3" t="str">
        <f>IF(ISNUMBER(SEARCH("heatDry",$AY1441)),"heatDry","")</f>
        <v/>
      </c>
      <c r="BH1441" s="3" t="str">
        <f>IF(AND(ISNUMBER(SEARCH("aerobic",$AW1441)),ISNUMBER(SEARCH("anaer",$AW1441))),"Combined Aer and Anaer.","")</f>
        <v/>
      </c>
    </row>
    <row r="1442" spans="1:60" x14ac:dyDescent="0.3">
      <c r="A1442" s="4">
        <v>1440</v>
      </c>
      <c r="B1442" t="s">
        <v>6809</v>
      </c>
      <c r="C1442">
        <v>122.1</v>
      </c>
      <c r="D1442">
        <v>965.01237265811278</v>
      </c>
      <c r="E1442">
        <v>967.71125802086146</v>
      </c>
      <c r="F1442">
        <v>689.56643101135364</v>
      </c>
      <c r="G1442">
        <v>1233.405191176319</v>
      </c>
      <c r="H1442">
        <v>-77.12144646534415</v>
      </c>
      <c r="I1442">
        <v>-78.307321901880783</v>
      </c>
      <c r="J1442">
        <v>-90.986068585932117</v>
      </c>
      <c r="K1442">
        <v>-62.054263756102323</v>
      </c>
      <c r="L1442">
        <v>76.066593069624773</v>
      </c>
      <c r="M1442">
        <v>75.702693570488265</v>
      </c>
      <c r="N1442">
        <v>74.384141859773223</v>
      </c>
      <c r="O1442">
        <v>78.838731394078408</v>
      </c>
      <c r="P1442">
        <v>2.8852984299064341</v>
      </c>
      <c r="Q1442">
        <v>2.9123602757793789</v>
      </c>
      <c r="R1442">
        <v>2.3653268139186809</v>
      </c>
      <c r="S1442">
        <v>3.310056965597735</v>
      </c>
      <c r="T1442">
        <v>374.99713551563752</v>
      </c>
      <c r="U1442">
        <v>374.99655395665877</v>
      </c>
      <c r="V1442">
        <v>374.74755324972062</v>
      </c>
      <c r="W1442">
        <v>375.24432229430619</v>
      </c>
      <c r="X1442">
        <v>27096.562699821461</v>
      </c>
      <c r="Y1442">
        <v>27205.710606243822</v>
      </c>
      <c r="Z1442">
        <v>26151.24332776415</v>
      </c>
      <c r="AA1442">
        <v>27699.6084197413</v>
      </c>
      <c r="AB1442">
        <v>4275.3368533915154</v>
      </c>
      <c r="AC1442">
        <v>4249.0985458799823</v>
      </c>
      <c r="AD1442">
        <v>3695.9458307070909</v>
      </c>
      <c r="AE1442">
        <v>4993.6202324128672</v>
      </c>
      <c r="AF1442">
        <v>61.053968178209622</v>
      </c>
      <c r="AG1442">
        <v>60.76175679866509</v>
      </c>
      <c r="AH1442">
        <v>59.7042906445703</v>
      </c>
      <c r="AI1442">
        <v>63.277869250725679</v>
      </c>
      <c r="AJ1442">
        <v>0.52228109264442235</v>
      </c>
      <c r="AK1442">
        <v>0.52228102059396231</v>
      </c>
      <c r="AL1442">
        <v>0.52227093408558001</v>
      </c>
      <c r="AM1442">
        <v>0.52229129350958847</v>
      </c>
      <c r="AN1442">
        <v>0.99315607977435338</v>
      </c>
      <c r="AO1442">
        <v>0.9931560797743535</v>
      </c>
      <c r="AP1442">
        <v>0.9931560797743535</v>
      </c>
      <c r="AQ1442">
        <v>0.9931560797743535</v>
      </c>
      <c r="AR1442">
        <v>14.30516446371975</v>
      </c>
      <c r="AS1442">
        <v>14.305164463719739</v>
      </c>
      <c r="AT1442">
        <v>14.305164463719739</v>
      </c>
      <c r="AU1442">
        <v>14.305164463719739</v>
      </c>
      <c r="AV1442" t="str">
        <f>VLOOKUP(Sheet1[[#This Row],[NPDES ID2]],Combined_Sheet__Major_Only___2[[NPDES ID2]:[ECHO BFR]],3,FALSE)</f>
        <v>MO</v>
      </c>
      <c r="AW1442" t="s">
        <v>41</v>
      </c>
      <c r="AX1442" t="str">
        <f>VLOOKUP(Sheet1[[#This Row],[NPDES ID2]],Combined_Sheet__Major_Only___2[[NPDES ID2]:[ECHO BFR]],27,FALSE)</f>
        <v>-</v>
      </c>
      <c r="AY1442" t="str">
        <f>VLOOKUP(Sheet1[[#This Row],[NPDES ID2]],Combined_Sheet__Major_Only___2[[NPDES ID2]:[ECHO BFR]],28,FALSE)</f>
        <v>-</v>
      </c>
      <c r="AZ1442" t="str">
        <f>VLOOKUP(Sheet1[[#This Row],[NPDES ID2]],Combined_Sheet__Major_Only___2[[NPDES ID2]:[ECHO BFR]],29,FALSE)</f>
        <v>-</v>
      </c>
      <c r="BA1442">
        <f>VLOOKUP(Sheet1[[#This Row],[NPDES ID2]],Combined_Sheet__Major_Only___2[[NPDES ID2]:[ECHO BFR]],17,FALSE)</f>
        <v>40.155583</v>
      </c>
      <c r="BB1442">
        <f>VLOOKUP(Sheet1[[#This Row],[NPDES ID2]],Combined_Sheet__Major_Only___2[[NPDES ID2]:[ECHO BFR]],18,FALSE)</f>
        <v>-92.561222000000001</v>
      </c>
      <c r="BC1442" t="str">
        <f>IF(ISNUMBER(SEARCH("aerobic",$AW1442)),"aerobic","")</f>
        <v>aerobic</v>
      </c>
      <c r="BD1442" t="str">
        <f>IF(ISNUMBER(SEARCH("anaer",$AW1442)),"anaer","")</f>
        <v/>
      </c>
      <c r="BE1442" t="str">
        <f>IF(ISNUMBER(SEARCH("thickening",$AZ1442)),"thickening","")</f>
        <v/>
      </c>
      <c r="BF1442" s="2" t="str">
        <f>IF(ISNUMBER(SEARCH("airDry",$AW1442)),"airDry","")</f>
        <v/>
      </c>
      <c r="BG1442" s="2" t="str">
        <f>IF(ISNUMBER(SEARCH("heatDry",$AY1442)),"heatDry","")</f>
        <v/>
      </c>
      <c r="BH1442" s="2" t="str">
        <f>IF(AND(ISNUMBER(SEARCH("aerobic",$AW1442)),ISNUMBER(SEARCH("anaer",$AW1442))),"Combined Aer and Anaer.","")</f>
        <v/>
      </c>
    </row>
    <row r="1443" spans="1:60" x14ac:dyDescent="0.3">
      <c r="A1443" s="4">
        <v>1441</v>
      </c>
      <c r="B1443" t="s">
        <v>6814</v>
      </c>
      <c r="C1443">
        <v>122</v>
      </c>
      <c r="D1443">
        <v>902.58242245682743</v>
      </c>
      <c r="E1443">
        <v>903.17561993005438</v>
      </c>
      <c r="F1443">
        <v>645.0008382285248</v>
      </c>
      <c r="G1443">
        <v>1149.9327457181771</v>
      </c>
      <c r="H1443">
        <v>-76.819356907461454</v>
      </c>
      <c r="I1443">
        <v>-78.088137753254529</v>
      </c>
      <c r="J1443">
        <v>-90.970651010492432</v>
      </c>
      <c r="K1443">
        <v>-60.469266011857663</v>
      </c>
      <c r="L1443">
        <v>81.310491005100715</v>
      </c>
      <c r="M1443">
        <v>80.986477890126338</v>
      </c>
      <c r="N1443">
        <v>79.812727493687859</v>
      </c>
      <c r="O1443">
        <v>83.778248176286468</v>
      </c>
      <c r="P1443">
        <v>2.8730711111816709</v>
      </c>
      <c r="Q1443">
        <v>2.909169554867999</v>
      </c>
      <c r="R1443">
        <v>2.3251090308125821</v>
      </c>
      <c r="S1443">
        <v>3.300344141599036</v>
      </c>
      <c r="T1443">
        <v>59.627574461322482</v>
      </c>
      <c r="U1443">
        <v>59.627479602348807</v>
      </c>
      <c r="V1443">
        <v>59.586864716559347</v>
      </c>
      <c r="W1443">
        <v>59.667893474500183</v>
      </c>
      <c r="X1443">
        <v>4026.9713715839148</v>
      </c>
      <c r="Y1443">
        <v>4040.42393028982</v>
      </c>
      <c r="Z1443">
        <v>3909.949666949587</v>
      </c>
      <c r="AA1443">
        <v>4101.4971348172876</v>
      </c>
      <c r="AB1443">
        <v>752.39712350289233</v>
      </c>
      <c r="AC1443">
        <v>745.50101548298494</v>
      </c>
      <c r="AD1443">
        <v>634.45244979205233</v>
      </c>
      <c r="AE1443">
        <v>904.51846672295574</v>
      </c>
      <c r="AF1443">
        <v>65.315375822121268</v>
      </c>
      <c r="AG1443">
        <v>65.055062890011072</v>
      </c>
      <c r="AH1443">
        <v>64.112459088723966</v>
      </c>
      <c r="AI1443">
        <v>67.297357867563008</v>
      </c>
      <c r="AJ1443">
        <v>0.57433904386053314</v>
      </c>
      <c r="AK1443">
        <v>0.57433902222626299</v>
      </c>
      <c r="AL1443">
        <v>0.57433599100089594</v>
      </c>
      <c r="AM1443">
        <v>0.57434210938379648</v>
      </c>
      <c r="AN1443">
        <v>0.95908296606743093</v>
      </c>
      <c r="AO1443">
        <v>0.95908296606743115</v>
      </c>
      <c r="AP1443">
        <v>0.95908296606743115</v>
      </c>
      <c r="AQ1443">
        <v>0.95908296606743115</v>
      </c>
      <c r="AR1443">
        <v>13.86073795244849</v>
      </c>
      <c r="AS1443">
        <v>13.86073795244849</v>
      </c>
      <c r="AT1443">
        <v>13.86073795244849</v>
      </c>
      <c r="AU1443">
        <v>13.86073795244849</v>
      </c>
      <c r="AV1443" t="str">
        <f>VLOOKUP(Sheet1[[#This Row],[NPDES ID2]],Combined_Sheet__Major_Only___2[[NPDES ID2]:[ECHO BFR]],3,FALSE)</f>
        <v>NY</v>
      </c>
      <c r="AW1443" t="s">
        <v>41</v>
      </c>
      <c r="AX1443" t="str">
        <f>VLOOKUP(Sheet1[[#This Row],[NPDES ID2]],Combined_Sheet__Major_Only___2[[NPDES ID2]:[ECHO BFR]],27,FALSE)</f>
        <v>-</v>
      </c>
      <c r="AY1443" t="str">
        <f>VLOOKUP(Sheet1[[#This Row],[NPDES ID2]],Combined_Sheet__Major_Only___2[[NPDES ID2]:[ECHO BFR]],28,FALSE)</f>
        <v>highTempCompost</v>
      </c>
      <c r="AZ1443" t="str">
        <f>VLOOKUP(Sheet1[[#This Row],[NPDES ID2]],Combined_Sheet__Major_Only___2[[NPDES ID2]:[ECHO BFR]],29,FALSE)</f>
        <v>thickening</v>
      </c>
      <c r="BA1443">
        <f>VLOOKUP(Sheet1[[#This Row],[NPDES ID2]],Combined_Sheet__Major_Only___2[[NPDES ID2]:[ECHO BFR]],17,FALSE)</f>
        <v>43.430900000000001</v>
      </c>
      <c r="BB1443">
        <f>VLOOKUP(Sheet1[[#This Row],[NPDES ID2]],Combined_Sheet__Major_Only___2[[NPDES ID2]:[ECHO BFR]],18,FALSE)</f>
        <v>-73.716206</v>
      </c>
      <c r="BC1443" t="str">
        <f>IF(ISNUMBER(SEARCH("aerobic",$AW1443)),"aerobic","")</f>
        <v>aerobic</v>
      </c>
      <c r="BD1443" t="str">
        <f>IF(ISNUMBER(SEARCH("anaer",$AW1443)),"anaer","")</f>
        <v/>
      </c>
      <c r="BE1443" t="str">
        <f>IF(ISNUMBER(SEARCH("thickening",$AZ1443)),"thickening","")</f>
        <v>thickening</v>
      </c>
      <c r="BF1443" s="3" t="str">
        <f>IF(ISNUMBER(SEARCH("airDry",$AW1443)),"airDry","")</f>
        <v/>
      </c>
      <c r="BG1443" s="3" t="str">
        <f>IF(ISNUMBER(SEARCH("heatDry",$AY1443)),"heatDry","")</f>
        <v/>
      </c>
      <c r="BH1443" s="3" t="str">
        <f>IF(AND(ISNUMBER(SEARCH("aerobic",$AW1443)),ISNUMBER(SEARCH("anaer",$AW1443))),"Combined Aer and Anaer.","")</f>
        <v/>
      </c>
    </row>
    <row r="1444" spans="1:60" x14ac:dyDescent="0.3">
      <c r="A1444" s="4">
        <v>1442</v>
      </c>
      <c r="B1444" t="s">
        <v>6819</v>
      </c>
      <c r="C1444">
        <v>121.49</v>
      </c>
      <c r="D1444">
        <v>916.0758622284734</v>
      </c>
      <c r="E1444">
        <v>916.95352566527083</v>
      </c>
      <c r="F1444">
        <v>654.48821821978788</v>
      </c>
      <c r="G1444">
        <v>1167.7241440173791</v>
      </c>
      <c r="H1444">
        <v>-76.892904890195155</v>
      </c>
      <c r="I1444">
        <v>-78.090632470086348</v>
      </c>
      <c r="J1444">
        <v>-91.117230736533301</v>
      </c>
      <c r="K1444">
        <v>-60.813553532673893</v>
      </c>
      <c r="L1444">
        <v>80.074483934719595</v>
      </c>
      <c r="M1444">
        <v>79.745118291010129</v>
      </c>
      <c r="N1444">
        <v>78.552043220906356</v>
      </c>
      <c r="O1444">
        <v>82.582882435140192</v>
      </c>
      <c r="P1444">
        <v>2.8627708286154281</v>
      </c>
      <c r="Q1444">
        <v>2.8972793934977998</v>
      </c>
      <c r="R1444">
        <v>2.323489165962846</v>
      </c>
      <c r="S1444">
        <v>3.2805994616281269</v>
      </c>
      <c r="T1444">
        <v>4.0148175628210643</v>
      </c>
      <c r="U1444">
        <v>4.0148085292801881</v>
      </c>
      <c r="V1444">
        <v>4.0109407219782343</v>
      </c>
      <c r="W1444">
        <v>4.0186571937973694</v>
      </c>
      <c r="X1444">
        <v>274.1808690235552</v>
      </c>
      <c r="Y1444">
        <v>275.09403300901891</v>
      </c>
      <c r="Z1444">
        <v>266.02899114907552</v>
      </c>
      <c r="AA1444">
        <v>279.41527876024452</v>
      </c>
      <c r="AB1444">
        <v>45.999518832587981</v>
      </c>
      <c r="AC1444">
        <v>45.664992761674313</v>
      </c>
      <c r="AD1444">
        <v>39.447982152858692</v>
      </c>
      <c r="AE1444">
        <v>54.257925451149347</v>
      </c>
      <c r="AF1444">
        <v>64.592332762133267</v>
      </c>
      <c r="AG1444">
        <v>64.326630223557714</v>
      </c>
      <c r="AH1444">
        <v>63.36435407938486</v>
      </c>
      <c r="AI1444">
        <v>66.615581519787284</v>
      </c>
      <c r="AJ1444">
        <v>0.56550121062497061</v>
      </c>
      <c r="AK1444">
        <v>0.56550120016689298</v>
      </c>
      <c r="AL1444">
        <v>0.56549973462226244</v>
      </c>
      <c r="AM1444">
        <v>0.56550269274565867</v>
      </c>
      <c r="AN1444">
        <v>0.6647976655083393</v>
      </c>
      <c r="AO1444">
        <v>0.66479766550833908</v>
      </c>
      <c r="AP1444">
        <v>0.66479766550833908</v>
      </c>
      <c r="AQ1444">
        <v>0.66479766550833908</v>
      </c>
      <c r="AR1444">
        <v>14.587545280587589</v>
      </c>
      <c r="AS1444">
        <v>14.587545280587589</v>
      </c>
      <c r="AT1444">
        <v>14.587545280587589</v>
      </c>
      <c r="AU1444">
        <v>14.587545280587589</v>
      </c>
      <c r="AV1444" t="str">
        <f>VLOOKUP(Sheet1[[#This Row],[NPDES ID2]],Combined_Sheet__Major_Only___2[[NPDES ID2]:[ECHO BFR]],3,FALSE)</f>
        <v>MN</v>
      </c>
      <c r="AW1444" t="s">
        <v>118</v>
      </c>
      <c r="AX1444" t="str">
        <f>VLOOKUP(Sheet1[[#This Row],[NPDES ID2]],Combined_Sheet__Major_Only___2[[NPDES ID2]:[ECHO BFR]],27,FALSE)</f>
        <v>-</v>
      </c>
      <c r="AY1444" t="str">
        <f>VLOOKUP(Sheet1[[#This Row],[NPDES ID2]],Combined_Sheet__Major_Only___2[[NPDES ID2]:[ECHO BFR]],28,FALSE)</f>
        <v>-</v>
      </c>
      <c r="AZ1444" t="str">
        <f>VLOOKUP(Sheet1[[#This Row],[NPDES ID2]],Combined_Sheet__Major_Only___2[[NPDES ID2]:[ECHO BFR]],29,FALSE)</f>
        <v>thickening, preliminaryOps</v>
      </c>
      <c r="BA1444">
        <f>VLOOKUP(Sheet1[[#This Row],[NPDES ID2]],Combined_Sheet__Major_Only___2[[NPDES ID2]:[ECHO BFR]],17,FALSE)</f>
        <v>46.811520000000002</v>
      </c>
      <c r="BB1444">
        <f>VLOOKUP(Sheet1[[#This Row],[NPDES ID2]],Combined_Sheet__Major_Only___2[[NPDES ID2]:[ECHO BFR]],18,FALSE)</f>
        <v>-95.864680000000007</v>
      </c>
      <c r="BC1444" t="str">
        <f>IF(ISNUMBER(SEARCH("aerobic",$AW1444)),"aerobic","")</f>
        <v>aerobic</v>
      </c>
      <c r="BD1444" t="str">
        <f>IF(ISNUMBER(SEARCH("anaer",$AW1444)),"anaer","")</f>
        <v/>
      </c>
      <c r="BE1444" t="str">
        <f>IF(ISNUMBER(SEARCH("thickening",$AZ1444)),"thickening","")</f>
        <v>thickening</v>
      </c>
      <c r="BF1444" s="2" t="str">
        <f>IF(ISNUMBER(SEARCH("airDry",$AW1444)),"airDry","")</f>
        <v>airDry</v>
      </c>
      <c r="BG1444" s="2" t="str">
        <f>IF(ISNUMBER(SEARCH("heatDry",$AY1444)),"heatDry","")</f>
        <v/>
      </c>
      <c r="BH1444" s="2" t="str">
        <f>IF(AND(ISNUMBER(SEARCH("aerobic",$AW1444)),ISNUMBER(SEARCH("anaer",$AW1444))),"Combined Aer and Anaer.","")</f>
        <v/>
      </c>
    </row>
    <row r="1445" spans="1:60" x14ac:dyDescent="0.3">
      <c r="A1445" s="4">
        <v>1443</v>
      </c>
      <c r="B1445" t="s">
        <v>6823</v>
      </c>
      <c r="C1445">
        <v>121</v>
      </c>
      <c r="D1445">
        <v>872.69798756966441</v>
      </c>
      <c r="E1445">
        <v>873.62029152323112</v>
      </c>
      <c r="F1445">
        <v>623.40976437356153</v>
      </c>
      <c r="G1445">
        <v>1109.8213759916</v>
      </c>
      <c r="H1445">
        <v>-76.594473400887509</v>
      </c>
      <c r="I1445">
        <v>-77.758259946857152</v>
      </c>
      <c r="J1445">
        <v>-90.517590021477531</v>
      </c>
      <c r="K1445">
        <v>-59.303313787309257</v>
      </c>
      <c r="L1445">
        <v>84.008142005758316</v>
      </c>
      <c r="M1445">
        <v>83.711932443328081</v>
      </c>
      <c r="N1445">
        <v>82.638955518364099</v>
      </c>
      <c r="O1445">
        <v>86.264037464945446</v>
      </c>
      <c r="P1445">
        <v>2.8430615390069391</v>
      </c>
      <c r="Q1445">
        <v>2.881220131836574</v>
      </c>
      <c r="R1445">
        <v>2.2825799295960612</v>
      </c>
      <c r="S1445">
        <v>3.295523432125965</v>
      </c>
      <c r="T1445">
        <v>4.181299032774688</v>
      </c>
      <c r="U1445">
        <v>4.1812897423081523</v>
      </c>
      <c r="V1445">
        <v>4.1773119295329169</v>
      </c>
      <c r="W1445">
        <v>4.1852478678529037</v>
      </c>
      <c r="X1445">
        <v>271.06312439099452</v>
      </c>
      <c r="Y1445">
        <v>271.85315249129042</v>
      </c>
      <c r="Z1445">
        <v>264.16450961192231</v>
      </c>
      <c r="AA1445">
        <v>275.4937103871514</v>
      </c>
      <c r="AB1445">
        <v>48.334261102693198</v>
      </c>
      <c r="AC1445">
        <v>47.98309504981831</v>
      </c>
      <c r="AD1445">
        <v>41.101150508610907</v>
      </c>
      <c r="AE1445">
        <v>57.644402683533841</v>
      </c>
      <c r="AF1445">
        <v>68.039847436951973</v>
      </c>
      <c r="AG1445">
        <v>67.799922236090609</v>
      </c>
      <c r="AH1445">
        <v>66.931022359668518</v>
      </c>
      <c r="AI1445">
        <v>69.866779152807212</v>
      </c>
      <c r="AJ1445">
        <v>0.60765766799188858</v>
      </c>
      <c r="AK1445">
        <v>0.60765765702934171</v>
      </c>
      <c r="AL1445">
        <v>0.6076561207848824</v>
      </c>
      <c r="AM1445">
        <v>0.60765922161189889</v>
      </c>
      <c r="AN1445">
        <v>0.67186265566948089</v>
      </c>
      <c r="AO1445">
        <v>0.67186265566948089</v>
      </c>
      <c r="AP1445">
        <v>0.67186265566948089</v>
      </c>
      <c r="AQ1445">
        <v>0.67186265566948089</v>
      </c>
      <c r="AR1445">
        <v>14.82881680816695</v>
      </c>
      <c r="AS1445">
        <v>14.82881680816695</v>
      </c>
      <c r="AT1445">
        <v>14.82881680816695</v>
      </c>
      <c r="AU1445">
        <v>14.82881680816695</v>
      </c>
      <c r="AV1445" t="str">
        <f>VLOOKUP(Sheet1[[#This Row],[NPDES ID2]],Combined_Sheet__Major_Only___2[[NPDES ID2]:[ECHO BFR]],3,FALSE)</f>
        <v>CA</v>
      </c>
      <c r="AW1445" t="s">
        <v>12183</v>
      </c>
      <c r="AX1445" t="str">
        <f>VLOOKUP(Sheet1[[#This Row],[NPDES ID2]],Combined_Sheet__Major_Only___2[[NPDES ID2]:[ECHO BFR]],27,FALSE)</f>
        <v>tempSludgeStore</v>
      </c>
      <c r="AY1445" t="str">
        <f>VLOOKUP(Sheet1[[#This Row],[NPDES ID2]],Combined_Sheet__Major_Only___2[[NPDES ID2]:[ECHO BFR]],28,FALSE)</f>
        <v>-</v>
      </c>
      <c r="AZ1445" t="str">
        <f>VLOOKUP(Sheet1[[#This Row],[NPDES ID2]],Combined_Sheet__Major_Only___2[[NPDES ID2]:[ECHO BFR]],29,FALSE)</f>
        <v>-</v>
      </c>
      <c r="BA1445">
        <f>VLOOKUP(Sheet1[[#This Row],[NPDES ID2]],Combined_Sheet__Major_Only___2[[NPDES ID2]:[ECHO BFR]],17,FALSE)</f>
        <v>33.917513999999997</v>
      </c>
      <c r="BB1445">
        <f>VLOOKUP(Sheet1[[#This Row],[NPDES ID2]],Combined_Sheet__Major_Only___2[[NPDES ID2]:[ECHO BFR]],18,FALSE)</f>
        <v>-116.843677</v>
      </c>
      <c r="BC1445" t="str">
        <f>IF(ISNUMBER(SEARCH("aerobic",$AW1445)),"aerobic","")</f>
        <v/>
      </c>
      <c r="BD1445" t="str">
        <f>IF(ISNUMBER(SEARCH("anaer",$AW1445)),"anaer","")</f>
        <v>anaer</v>
      </c>
      <c r="BE1445" t="str">
        <f>IF(ISNUMBER(SEARCH("thickening",$AZ1445)),"thickening","")</f>
        <v/>
      </c>
      <c r="BF1445" s="3" t="str">
        <f>IF(ISNUMBER(SEARCH("airDry",$AW1445)),"airDry","")</f>
        <v>airDry</v>
      </c>
      <c r="BG1445" s="3" t="str">
        <f>IF(ISNUMBER(SEARCH("heatDry",$AY1445)),"heatDry","")</f>
        <v/>
      </c>
      <c r="BH1445" s="3" t="str">
        <f>IF(AND(ISNUMBER(SEARCH("aerobic",$AW1445)),ISNUMBER(SEARCH("anaer",$AW1445))),"Combined Aer and Anaer.","")</f>
        <v/>
      </c>
    </row>
    <row r="1446" spans="1:60" x14ac:dyDescent="0.3">
      <c r="A1446" s="4">
        <v>1444</v>
      </c>
      <c r="B1446" t="s">
        <v>6828</v>
      </c>
      <c r="C1446">
        <v>120.28</v>
      </c>
      <c r="D1446">
        <v>1025.480951503022</v>
      </c>
      <c r="E1446">
        <v>1029.8166732778509</v>
      </c>
      <c r="F1446">
        <v>732.12735944788744</v>
      </c>
      <c r="G1446">
        <v>1313.8090412555659</v>
      </c>
      <c r="H1446">
        <v>-77.326004322601079</v>
      </c>
      <c r="I1446">
        <v>-78.275089542642334</v>
      </c>
      <c r="J1446">
        <v>-90.538031012137154</v>
      </c>
      <c r="K1446">
        <v>-62.782239068625309</v>
      </c>
      <c r="L1446">
        <v>71.461767958902385</v>
      </c>
      <c r="M1446">
        <v>71.077418005797739</v>
      </c>
      <c r="N1446">
        <v>69.684654641531452</v>
      </c>
      <c r="O1446">
        <v>74.389909781287912</v>
      </c>
      <c r="P1446">
        <v>2.848511149668576</v>
      </c>
      <c r="Q1446">
        <v>2.8704596833784941</v>
      </c>
      <c r="R1446">
        <v>2.364872262252343</v>
      </c>
      <c r="S1446">
        <v>3.2773492840431948</v>
      </c>
      <c r="T1446">
        <v>516.02613759596181</v>
      </c>
      <c r="U1446">
        <v>516.025338391324</v>
      </c>
      <c r="V1446">
        <v>515.68315036375157</v>
      </c>
      <c r="W1446">
        <v>516.36583284130768</v>
      </c>
      <c r="X1446">
        <v>39101.716290503296</v>
      </c>
      <c r="Y1446">
        <v>39278.532818689971</v>
      </c>
      <c r="Z1446">
        <v>37569.816780824804</v>
      </c>
      <c r="AA1446">
        <v>40081.130439149281</v>
      </c>
      <c r="AB1446">
        <v>6903.5744098393061</v>
      </c>
      <c r="AC1446">
        <v>6845.5467097194196</v>
      </c>
      <c r="AD1446">
        <v>5861.6192076555044</v>
      </c>
      <c r="AE1446">
        <v>8257.2074319512703</v>
      </c>
      <c r="AF1446">
        <v>58.226280690023117</v>
      </c>
      <c r="AG1446">
        <v>57.912949931266724</v>
      </c>
      <c r="AH1446">
        <v>56.779219955183862</v>
      </c>
      <c r="AI1446">
        <v>60.610670470157508</v>
      </c>
      <c r="AJ1446">
        <v>0.48778027840173022</v>
      </c>
      <c r="AK1446">
        <v>0.48778018903399789</v>
      </c>
      <c r="AL1446">
        <v>0.48776768306619889</v>
      </c>
      <c r="AM1446">
        <v>0.48779292628534737</v>
      </c>
      <c r="AN1446">
        <v>0.99501313228914678</v>
      </c>
      <c r="AO1446">
        <v>0.9950131322891469</v>
      </c>
      <c r="AP1446">
        <v>0.9950131322891469</v>
      </c>
      <c r="AQ1446">
        <v>0.9950131322891469</v>
      </c>
      <c r="AR1446">
        <v>12.762352877237699</v>
      </c>
      <c r="AS1446">
        <v>12.762352877237699</v>
      </c>
      <c r="AT1446">
        <v>12.762352877237699</v>
      </c>
      <c r="AU1446">
        <v>12.762352877237699</v>
      </c>
      <c r="AV1446" t="str">
        <f>VLOOKUP(Sheet1[[#This Row],[NPDES ID2]],Combined_Sheet__Major_Only___2[[NPDES ID2]:[ECHO BFR]],3,FALSE)</f>
        <v>CO</v>
      </c>
      <c r="AW1446" t="s">
        <v>41</v>
      </c>
      <c r="AX1446" t="str">
        <f>VLOOKUP(Sheet1[[#This Row],[NPDES ID2]],Combined_Sheet__Major_Only___2[[NPDES ID2]:[ECHO BFR]],27,FALSE)</f>
        <v>-</v>
      </c>
      <c r="AY1446" t="str">
        <f>VLOOKUP(Sheet1[[#This Row],[NPDES ID2]],Combined_Sheet__Major_Only___2[[NPDES ID2]:[ECHO BFR]],28,FALSE)</f>
        <v>-</v>
      </c>
      <c r="AZ1446" t="str">
        <f>VLOOKUP(Sheet1[[#This Row],[NPDES ID2]],Combined_Sheet__Major_Only___2[[NPDES ID2]:[ECHO BFR]],29,FALSE)</f>
        <v>-</v>
      </c>
      <c r="BA1446">
        <f>VLOOKUP(Sheet1[[#This Row],[NPDES ID2]],Combined_Sheet__Major_Only___2[[NPDES ID2]:[ECHO BFR]],17,FALSE)</f>
        <v>39.601959999999998</v>
      </c>
      <c r="BB1446">
        <f>VLOOKUP(Sheet1[[#This Row],[NPDES ID2]],Combined_Sheet__Major_Only___2[[NPDES ID2]:[ECHO BFR]],18,FALSE)</f>
        <v>-106.01152999999999</v>
      </c>
      <c r="BC1446" t="str">
        <f>IF(ISNUMBER(SEARCH("aerobic",$AW1446)),"aerobic","")</f>
        <v>aerobic</v>
      </c>
      <c r="BD1446" t="str">
        <f>IF(ISNUMBER(SEARCH("anaer",$AW1446)),"anaer","")</f>
        <v/>
      </c>
      <c r="BE1446" t="str">
        <f>IF(ISNUMBER(SEARCH("thickening",$AZ1446)),"thickening","")</f>
        <v/>
      </c>
      <c r="BF1446" s="2" t="str">
        <f>IF(ISNUMBER(SEARCH("airDry",$AW1446)),"airDry","")</f>
        <v/>
      </c>
      <c r="BG1446" s="2" t="str">
        <f>IF(ISNUMBER(SEARCH("heatDry",$AY1446)),"heatDry","")</f>
        <v/>
      </c>
      <c r="BH1446" s="2" t="str">
        <f>IF(AND(ISNUMBER(SEARCH("aerobic",$AW1446)),ISNUMBER(SEARCH("anaer",$AW1446))),"Combined Aer and Anaer.","")</f>
        <v/>
      </c>
    </row>
    <row r="1447" spans="1:60" x14ac:dyDescent="0.3">
      <c r="A1447" s="4">
        <v>1445</v>
      </c>
      <c r="B1447" t="s">
        <v>6832</v>
      </c>
      <c r="C1447">
        <v>119.83</v>
      </c>
      <c r="D1447">
        <v>1250.6859195406621</v>
      </c>
      <c r="E1447">
        <v>1262.3166407635049</v>
      </c>
      <c r="F1447">
        <v>892.21466957717666</v>
      </c>
      <c r="G1447">
        <v>1619.913491904214</v>
      </c>
      <c r="H1447">
        <v>-78.189257496842288</v>
      </c>
      <c r="I1447">
        <v>-77.663967231948604</v>
      </c>
      <c r="J1447">
        <v>-90.258855645211227</v>
      </c>
      <c r="K1447">
        <v>-66.703907580837523</v>
      </c>
      <c r="L1447">
        <v>58.603684259656369</v>
      </c>
      <c r="M1447">
        <v>58.127034046349678</v>
      </c>
      <c r="N1447">
        <v>56.400443795078473</v>
      </c>
      <c r="O1447">
        <v>62.23378025404476</v>
      </c>
      <c r="P1447">
        <v>2.858100045606133</v>
      </c>
      <c r="Q1447">
        <v>2.8471089903433242</v>
      </c>
      <c r="R1447">
        <v>2.4643466041874178</v>
      </c>
      <c r="S1447">
        <v>3.2422861717193969</v>
      </c>
      <c r="T1447">
        <v>4.0581174248248617</v>
      </c>
      <c r="U1447">
        <v>4.0581083244606599</v>
      </c>
      <c r="V1447">
        <v>4.0542119060357136</v>
      </c>
      <c r="W1447">
        <v>4.0619854584969399</v>
      </c>
      <c r="X1447">
        <v>373.77809088224592</v>
      </c>
      <c r="Y1447">
        <v>376.22441108493678</v>
      </c>
      <c r="Z1447">
        <v>351.94542820902439</v>
      </c>
      <c r="AA1447">
        <v>387.98899816668211</v>
      </c>
      <c r="AB1447">
        <v>82.474348515239384</v>
      </c>
      <c r="AC1447">
        <v>80.731452626028357</v>
      </c>
      <c r="AD1447">
        <v>67.042489194669102</v>
      </c>
      <c r="AE1447">
        <v>105.6313569978374</v>
      </c>
      <c r="AF1447">
        <v>47.927783364140353</v>
      </c>
      <c r="AG1447">
        <v>47.537944470545817</v>
      </c>
      <c r="AH1447">
        <v>46.126021635677802</v>
      </c>
      <c r="AI1447">
        <v>50.896399508990299</v>
      </c>
      <c r="AJ1447">
        <v>0.36249193348262099</v>
      </c>
      <c r="AK1447">
        <v>0.36249192347060538</v>
      </c>
      <c r="AL1447">
        <v>0.36249052054445491</v>
      </c>
      <c r="AM1447">
        <v>0.36249335227948831</v>
      </c>
      <c r="AN1447">
        <v>0.66666429596157262</v>
      </c>
      <c r="AO1447">
        <v>0.66666429596157295</v>
      </c>
      <c r="AP1447">
        <v>0.66666429596157295</v>
      </c>
      <c r="AQ1447">
        <v>0.66666429596157295</v>
      </c>
      <c r="AR1447">
        <v>9.2940378554076091</v>
      </c>
      <c r="AS1447">
        <v>9.2940378554076055</v>
      </c>
      <c r="AT1447">
        <v>9.2940378554076055</v>
      </c>
      <c r="AU1447">
        <v>9.2940378554076055</v>
      </c>
      <c r="AV1447" t="str">
        <f>VLOOKUP(Sheet1[[#This Row],[NPDES ID2]],Combined_Sheet__Major_Only___2[[NPDES ID2]:[ECHO BFR]],3,FALSE)</f>
        <v>TX</v>
      </c>
      <c r="AW1447" t="s">
        <v>1420</v>
      </c>
      <c r="AX1447" t="str">
        <f>VLOOKUP(Sheet1[[#This Row],[NPDES ID2]],Combined_Sheet__Major_Only___2[[NPDES ID2]:[ECHO BFR]],27,FALSE)</f>
        <v>-</v>
      </c>
      <c r="AY1447" t="str">
        <f>VLOOKUP(Sheet1[[#This Row],[NPDES ID2]],Combined_Sheet__Major_Only___2[[NPDES ID2]:[ECHO BFR]],28,FALSE)</f>
        <v>-</v>
      </c>
      <c r="AZ1447" t="str">
        <f>VLOOKUP(Sheet1[[#This Row],[NPDES ID2]],Combined_Sheet__Major_Only___2[[NPDES ID2]:[ECHO BFR]],29,FALSE)</f>
        <v>thickening</v>
      </c>
      <c r="BA1447">
        <f>VLOOKUP(Sheet1[[#This Row],[NPDES ID2]],Combined_Sheet__Major_Only___2[[NPDES ID2]:[ECHO BFR]],17,FALSE)</f>
        <v>30.398944</v>
      </c>
      <c r="BB1447">
        <f>VLOOKUP(Sheet1[[#This Row],[NPDES ID2]],Combined_Sheet__Major_Only___2[[NPDES ID2]:[ECHO BFR]],18,FALSE)</f>
        <v>-103.644694</v>
      </c>
      <c r="BC1447" t="str">
        <f>IF(ISNUMBER(SEARCH("aerobic",$AW1447)),"aerobic","")</f>
        <v/>
      </c>
      <c r="BD1447" t="str">
        <f>IF(ISNUMBER(SEARCH("anaer",$AW1447)),"anaer","")</f>
        <v/>
      </c>
      <c r="BE1447" t="str">
        <f>IF(ISNUMBER(SEARCH("thickening",$AZ1447)),"thickening","")</f>
        <v>thickening</v>
      </c>
      <c r="BF1447" s="3" t="str">
        <f>IF(ISNUMBER(SEARCH("airDry",$AW1447)),"airDry","")</f>
        <v>airDry</v>
      </c>
      <c r="BG1447" s="3" t="str">
        <f>IF(ISNUMBER(SEARCH("heatDry",$AY1447)),"heatDry","")</f>
        <v/>
      </c>
      <c r="BH1447" s="3" t="str">
        <f>IF(AND(ISNUMBER(SEARCH("aerobic",$AW1447)),ISNUMBER(SEARCH("anaer",$AW1447))),"Combined Aer and Anaer.","")</f>
        <v/>
      </c>
    </row>
    <row r="1448" spans="1:60" x14ac:dyDescent="0.3">
      <c r="A1448" s="4">
        <v>1446</v>
      </c>
      <c r="B1448" t="s">
        <v>6836</v>
      </c>
      <c r="C1448">
        <v>119.73</v>
      </c>
      <c r="D1448">
        <v>935.86735597252891</v>
      </c>
      <c r="E1448">
        <v>936.87656211770013</v>
      </c>
      <c r="F1448">
        <v>668.10929074916578</v>
      </c>
      <c r="G1448">
        <v>1193.4293415139571</v>
      </c>
      <c r="H1448">
        <v>-76.921223887322896</v>
      </c>
      <c r="I1448">
        <v>-78.088371721369214</v>
      </c>
      <c r="J1448">
        <v>-91.177148550499908</v>
      </c>
      <c r="K1448">
        <v>-61.016368593149558</v>
      </c>
      <c r="L1448">
        <v>78.248061561820933</v>
      </c>
      <c r="M1448">
        <v>77.91850221530072</v>
      </c>
      <c r="N1448">
        <v>76.724628034680521</v>
      </c>
      <c r="O1448">
        <v>80.758122150333278</v>
      </c>
      <c r="P1448">
        <v>2.8225422113642349</v>
      </c>
      <c r="Q1448">
        <v>2.854864297910277</v>
      </c>
      <c r="R1448">
        <v>2.2943896998579669</v>
      </c>
      <c r="S1448">
        <v>3.2286343894858001</v>
      </c>
      <c r="T1448">
        <v>96.777668266866371</v>
      </c>
      <c r="U1448">
        <v>96.777516075311922</v>
      </c>
      <c r="V1448">
        <v>96.712353630850217</v>
      </c>
      <c r="W1448">
        <v>96.842356013880163</v>
      </c>
      <c r="X1448">
        <v>6665.5351302525751</v>
      </c>
      <c r="Y1448">
        <v>6689.1228155293766</v>
      </c>
      <c r="Z1448">
        <v>6460.76798526934</v>
      </c>
      <c r="AA1448">
        <v>6795.9750492733001</v>
      </c>
      <c r="AB1448">
        <v>1250.9340714409291</v>
      </c>
      <c r="AC1448">
        <v>1238.7655969917071</v>
      </c>
      <c r="AD1448">
        <v>1053.609601419231</v>
      </c>
      <c r="AE1448">
        <v>1504.7517770920281</v>
      </c>
      <c r="AF1448">
        <v>64.047189372722968</v>
      </c>
      <c r="AG1448">
        <v>63.777390890091887</v>
      </c>
      <c r="AH1448">
        <v>62.80050763512687</v>
      </c>
      <c r="AI1448">
        <v>66.101292239161594</v>
      </c>
      <c r="AJ1448">
        <v>0.55883917835711017</v>
      </c>
      <c r="AK1448">
        <v>0.55883915088039182</v>
      </c>
      <c r="AL1448">
        <v>0.55883530143512339</v>
      </c>
      <c r="AM1448">
        <v>0.55884307136836353</v>
      </c>
      <c r="AN1448">
        <v>0.97420878345321682</v>
      </c>
      <c r="AO1448">
        <v>0.97420878345321671</v>
      </c>
      <c r="AP1448">
        <v>0.97420878345321671</v>
      </c>
      <c r="AQ1448">
        <v>0.97420878345321671</v>
      </c>
      <c r="AR1448">
        <v>13.55755399389871</v>
      </c>
      <c r="AS1448">
        <v>13.55755399389871</v>
      </c>
      <c r="AT1448">
        <v>13.55755399389871</v>
      </c>
      <c r="AU1448">
        <v>13.55755399389871</v>
      </c>
      <c r="AV1448" t="str">
        <f>VLOOKUP(Sheet1[[#This Row],[NPDES ID2]],Combined_Sheet__Major_Only___2[[NPDES ID2]:[ECHO BFR]],3,FALSE)</f>
        <v>TX</v>
      </c>
      <c r="AW1448" t="s">
        <v>41</v>
      </c>
      <c r="AX1448" t="str">
        <f>VLOOKUP(Sheet1[[#This Row],[NPDES ID2]],Combined_Sheet__Major_Only___2[[NPDES ID2]:[ECHO BFR]],27,FALSE)</f>
        <v>-</v>
      </c>
      <c r="AY1448" t="str">
        <f>VLOOKUP(Sheet1[[#This Row],[NPDES ID2]],Combined_Sheet__Major_Only___2[[NPDES ID2]:[ECHO BFR]],28,FALSE)</f>
        <v>-</v>
      </c>
      <c r="AZ1448" t="str">
        <f>VLOOKUP(Sheet1[[#This Row],[NPDES ID2]],Combined_Sheet__Major_Only___2[[NPDES ID2]:[ECHO BFR]],29,FALSE)</f>
        <v>thickening</v>
      </c>
      <c r="BA1448">
        <f>VLOOKUP(Sheet1[[#This Row],[NPDES ID2]],Combined_Sheet__Major_Only___2[[NPDES ID2]:[ECHO BFR]],17,FALSE)</f>
        <v>32.507387999999999</v>
      </c>
      <c r="BB1448">
        <f>VLOOKUP(Sheet1[[#This Row],[NPDES ID2]],Combined_Sheet__Major_Only___2[[NPDES ID2]:[ECHO BFR]],18,FALSE)</f>
        <v>-94.848005999999998</v>
      </c>
      <c r="BC1448" t="str">
        <f>IF(ISNUMBER(SEARCH("aerobic",$AW1448)),"aerobic","")</f>
        <v>aerobic</v>
      </c>
      <c r="BD1448" t="str">
        <f>IF(ISNUMBER(SEARCH("anaer",$AW1448)),"anaer","")</f>
        <v/>
      </c>
      <c r="BE1448" t="str">
        <f>IF(ISNUMBER(SEARCH("thickening",$AZ1448)),"thickening","")</f>
        <v>thickening</v>
      </c>
      <c r="BF1448" s="2" t="str">
        <f>IF(ISNUMBER(SEARCH("airDry",$AW1448)),"airDry","")</f>
        <v/>
      </c>
      <c r="BG1448" s="2" t="str">
        <f>IF(ISNUMBER(SEARCH("heatDry",$AY1448)),"heatDry","")</f>
        <v/>
      </c>
      <c r="BH1448" s="2" t="str">
        <f>IF(AND(ISNUMBER(SEARCH("aerobic",$AW1448)),ISNUMBER(SEARCH("anaer",$AW1448))),"Combined Aer and Anaer.","")</f>
        <v/>
      </c>
    </row>
    <row r="1449" spans="1:60" x14ac:dyDescent="0.3">
      <c r="A1449" s="4">
        <v>1447</v>
      </c>
      <c r="B1449" t="s">
        <v>6841</v>
      </c>
      <c r="C1449">
        <v>119.71</v>
      </c>
      <c r="D1449">
        <v>952.58832129235623</v>
      </c>
      <c r="E1449">
        <v>954.13850909372945</v>
      </c>
      <c r="F1449">
        <v>680.02098616791136</v>
      </c>
      <c r="G1449">
        <v>1215.754844320257</v>
      </c>
      <c r="H1449">
        <v>-77.0227976884008</v>
      </c>
      <c r="I1449">
        <v>-78.300720448078181</v>
      </c>
      <c r="J1449">
        <v>-91.338621831098251</v>
      </c>
      <c r="K1449">
        <v>-61.524749566820468</v>
      </c>
      <c r="L1449">
        <v>76.875370327644418</v>
      </c>
      <c r="M1449">
        <v>76.535702993277653</v>
      </c>
      <c r="N1449">
        <v>75.305253783620103</v>
      </c>
      <c r="O1449">
        <v>79.462335993798902</v>
      </c>
      <c r="P1449">
        <v>2.824624502007143</v>
      </c>
      <c r="Q1449">
        <v>2.853822467898826</v>
      </c>
      <c r="R1449">
        <v>2.303359604797885</v>
      </c>
      <c r="S1449">
        <v>3.2340411604765471</v>
      </c>
      <c r="T1449">
        <v>58.309651568650473</v>
      </c>
      <c r="U1449">
        <v>58.309558743586088</v>
      </c>
      <c r="V1449">
        <v>58.269814697846243</v>
      </c>
      <c r="W1449">
        <v>58.34910608570182</v>
      </c>
      <c r="X1449">
        <v>4087.200382634991</v>
      </c>
      <c r="Y1449">
        <v>4102.3662853315691</v>
      </c>
      <c r="Z1449">
        <v>3955.534800089014</v>
      </c>
      <c r="AA1449">
        <v>4171.1366072466626</v>
      </c>
      <c r="AB1449">
        <v>764.28145757049106</v>
      </c>
      <c r="AC1449">
        <v>756.98514509871052</v>
      </c>
      <c r="AD1449">
        <v>643.86727810457489</v>
      </c>
      <c r="AE1449">
        <v>918.54527455374603</v>
      </c>
      <c r="AF1449">
        <v>62.934016877441799</v>
      </c>
      <c r="AG1449">
        <v>62.655911337889073</v>
      </c>
      <c r="AH1449">
        <v>61.648843744755041</v>
      </c>
      <c r="AI1449">
        <v>65.051522297592143</v>
      </c>
      <c r="AJ1449">
        <v>0.54523904435362935</v>
      </c>
      <c r="AK1449">
        <v>0.54523902393348256</v>
      </c>
      <c r="AL1449">
        <v>0.54523616281632736</v>
      </c>
      <c r="AM1449">
        <v>0.54524193784378938</v>
      </c>
      <c r="AN1449">
        <v>0.9582135808152793</v>
      </c>
      <c r="AO1449">
        <v>0.95821358081527919</v>
      </c>
      <c r="AP1449">
        <v>0.95821358081527919</v>
      </c>
      <c r="AQ1449">
        <v>0.95821358081527919</v>
      </c>
      <c r="AR1449">
        <v>13.349078432554821</v>
      </c>
      <c r="AS1449">
        <v>13.349078432554821</v>
      </c>
      <c r="AT1449">
        <v>13.349078432554821</v>
      </c>
      <c r="AU1449">
        <v>13.349078432554821</v>
      </c>
      <c r="AV1449" t="str">
        <f>VLOOKUP(Sheet1[[#This Row],[NPDES ID2]],Combined_Sheet__Major_Only___2[[NPDES ID2]:[ECHO BFR]],3,FALSE)</f>
        <v>NJ</v>
      </c>
      <c r="AW1449" t="s">
        <v>12181</v>
      </c>
      <c r="AX1449" t="str">
        <f>VLOOKUP(Sheet1[[#This Row],[NPDES ID2]],Combined_Sheet__Major_Only___2[[NPDES ID2]:[ECHO BFR]],27,FALSE)</f>
        <v>methaneBioCaptureRecover</v>
      </c>
      <c r="AY1449" t="str">
        <f>VLOOKUP(Sheet1[[#This Row],[NPDES ID2]],Combined_Sheet__Major_Only___2[[NPDES ID2]:[ECHO BFR]],28,FALSE)</f>
        <v>-</v>
      </c>
      <c r="AZ1449" t="str">
        <f>VLOOKUP(Sheet1[[#This Row],[NPDES ID2]],Combined_Sheet__Major_Only___2[[NPDES ID2]:[ECHO BFR]],29,FALSE)</f>
        <v>thickening, preliminaryOps</v>
      </c>
      <c r="BA1449">
        <f>VLOOKUP(Sheet1[[#This Row],[NPDES ID2]],Combined_Sheet__Major_Only___2[[NPDES ID2]:[ECHO BFR]],17,FALSE)</f>
        <v>40.274929999999998</v>
      </c>
      <c r="BB1449">
        <f>VLOOKUP(Sheet1[[#This Row],[NPDES ID2]],Combined_Sheet__Major_Only___2[[NPDES ID2]:[ECHO BFR]],18,FALSE)</f>
        <v>-74.533050000000003</v>
      </c>
      <c r="BC1449" t="str">
        <f>IF(ISNUMBER(SEARCH("aerobic",$AW1449)),"aerobic","")</f>
        <v/>
      </c>
      <c r="BD1449" t="str">
        <f>IF(ISNUMBER(SEARCH("anaer",$AW1449)),"anaer","")</f>
        <v>anaer</v>
      </c>
      <c r="BE1449" t="str">
        <f>IF(ISNUMBER(SEARCH("thickening",$AZ1449)),"thickening","")</f>
        <v>thickening</v>
      </c>
      <c r="BF1449" s="3" t="str">
        <f>IF(ISNUMBER(SEARCH("airDry",$AW1449)),"airDry","")</f>
        <v/>
      </c>
      <c r="BG1449" s="3" t="str">
        <f>IF(ISNUMBER(SEARCH("heatDry",$AY1449)),"heatDry","")</f>
        <v/>
      </c>
      <c r="BH1449" s="3" t="str">
        <f>IF(AND(ISNUMBER(SEARCH("aerobic",$AW1449)),ISNUMBER(SEARCH("anaer",$AW1449))),"Combined Aer and Anaer.","")</f>
        <v/>
      </c>
    </row>
    <row r="1450" spans="1:60" x14ac:dyDescent="0.3">
      <c r="A1450" s="4">
        <v>1448</v>
      </c>
      <c r="B1450" t="s">
        <v>6846</v>
      </c>
      <c r="C1450">
        <v>119.7</v>
      </c>
      <c r="D1450">
        <v>974.71769499182835</v>
      </c>
      <c r="E1450">
        <v>977.01583452866487</v>
      </c>
      <c r="F1450">
        <v>695.78758042192203</v>
      </c>
      <c r="G1450">
        <v>1245.3622812655831</v>
      </c>
      <c r="H1450">
        <v>-77.145922527622048</v>
      </c>
      <c r="I1450">
        <v>-78.385879779434333</v>
      </c>
      <c r="J1450">
        <v>-91.164363744739802</v>
      </c>
      <c r="K1450">
        <v>-62.014550726114372</v>
      </c>
      <c r="L1450">
        <v>75.132459712056558</v>
      </c>
      <c r="M1450">
        <v>74.779850629588879</v>
      </c>
      <c r="N1450">
        <v>73.502542209549574</v>
      </c>
      <c r="O1450">
        <v>77.817949009246959</v>
      </c>
      <c r="P1450">
        <v>2.827606260491605</v>
      </c>
      <c r="Q1450">
        <v>2.855789835370254</v>
      </c>
      <c r="R1450">
        <v>2.315079624757217</v>
      </c>
      <c r="S1450">
        <v>3.2422738645783462</v>
      </c>
      <c r="T1450">
        <v>48.422246888222467</v>
      </c>
      <c r="U1450">
        <v>48.422169322081281</v>
      </c>
      <c r="V1450">
        <v>48.388958547772177</v>
      </c>
      <c r="W1450">
        <v>48.455215727626609</v>
      </c>
      <c r="X1450">
        <v>3472.7243239278059</v>
      </c>
      <c r="Y1450">
        <v>3486.4081632576749</v>
      </c>
      <c r="Z1450">
        <v>3353.9511791610689</v>
      </c>
      <c r="AA1450">
        <v>3548.5115176359759</v>
      </c>
      <c r="AB1450">
        <v>529.29352335894293</v>
      </c>
      <c r="AC1450">
        <v>526.3061644554349</v>
      </c>
      <c r="AD1450">
        <v>459.86880495305371</v>
      </c>
      <c r="AE1450">
        <v>614.53832128968827</v>
      </c>
      <c r="AF1450">
        <v>61.512267565386743</v>
      </c>
      <c r="AG1450">
        <v>61.223549575372012</v>
      </c>
      <c r="AH1450">
        <v>60.177994038992807</v>
      </c>
      <c r="AI1450">
        <v>63.710662942123271</v>
      </c>
      <c r="AJ1450">
        <v>0.52787618648982038</v>
      </c>
      <c r="AK1450">
        <v>0.52787616963984341</v>
      </c>
      <c r="AL1450">
        <v>0.52787380863635669</v>
      </c>
      <c r="AM1450">
        <v>0.527878574204656</v>
      </c>
      <c r="AN1450">
        <v>0.95028950721497163</v>
      </c>
      <c r="AO1450">
        <v>0.95028950721497141</v>
      </c>
      <c r="AP1450">
        <v>0.95028950721497141</v>
      </c>
      <c r="AQ1450">
        <v>0.95028950721497141</v>
      </c>
      <c r="AR1450">
        <v>14.72095871698564</v>
      </c>
      <c r="AS1450">
        <v>14.72095871698564</v>
      </c>
      <c r="AT1450">
        <v>14.72095871698564</v>
      </c>
      <c r="AU1450">
        <v>14.72095871698564</v>
      </c>
      <c r="AV1450" t="str">
        <f>VLOOKUP(Sheet1[[#This Row],[NPDES ID2]],Combined_Sheet__Major_Only___2[[NPDES ID2]:[ECHO BFR]],3,FALSE)</f>
        <v>IL</v>
      </c>
      <c r="AW1450" t="s">
        <v>41</v>
      </c>
      <c r="AX1450" t="str">
        <f>VLOOKUP(Sheet1[[#This Row],[NPDES ID2]],Combined_Sheet__Major_Only___2[[NPDES ID2]:[ECHO BFR]],27,FALSE)</f>
        <v>-</v>
      </c>
      <c r="AY1450" t="str">
        <f>VLOOKUP(Sheet1[[#This Row],[NPDES ID2]],Combined_Sheet__Major_Only___2[[NPDES ID2]:[ECHO BFR]],28,FALSE)</f>
        <v>-</v>
      </c>
      <c r="AZ1450" t="str">
        <f>VLOOKUP(Sheet1[[#This Row],[NPDES ID2]],Combined_Sheet__Major_Only___2[[NPDES ID2]:[ECHO BFR]],29,FALSE)</f>
        <v>thickening</v>
      </c>
      <c r="BA1450">
        <f>VLOOKUP(Sheet1[[#This Row],[NPDES ID2]],Combined_Sheet__Major_Only___2[[NPDES ID2]:[ECHO BFR]],17,FALSE)</f>
        <v>40.632235999999999</v>
      </c>
      <c r="BB1450">
        <f>VLOOKUP(Sheet1[[#This Row],[NPDES ID2]],Combined_Sheet__Major_Only___2[[NPDES ID2]:[ECHO BFR]],18,FALSE)</f>
        <v>-89.620283000000001</v>
      </c>
      <c r="BC1450" t="str">
        <f>IF(ISNUMBER(SEARCH("aerobic",$AW1450)),"aerobic","")</f>
        <v>aerobic</v>
      </c>
      <c r="BD1450" t="str">
        <f>IF(ISNUMBER(SEARCH("anaer",$AW1450)),"anaer","")</f>
        <v/>
      </c>
      <c r="BE1450" t="str">
        <f>IF(ISNUMBER(SEARCH("thickening",$AZ1450)),"thickening","")</f>
        <v>thickening</v>
      </c>
      <c r="BF1450" s="2" t="str">
        <f>IF(ISNUMBER(SEARCH("airDry",$AW1450)),"airDry","")</f>
        <v/>
      </c>
      <c r="BG1450" s="2" t="str">
        <f>IF(ISNUMBER(SEARCH("heatDry",$AY1450)),"heatDry","")</f>
        <v/>
      </c>
      <c r="BH1450" s="2" t="str">
        <f>IF(AND(ISNUMBER(SEARCH("aerobic",$AW1450)),ISNUMBER(SEARCH("anaer",$AW1450))),"Combined Aer and Anaer.","")</f>
        <v/>
      </c>
    </row>
    <row r="1451" spans="1:60" x14ac:dyDescent="0.3">
      <c r="A1451" s="4">
        <v>1449</v>
      </c>
      <c r="B1451" t="s">
        <v>6851</v>
      </c>
      <c r="C1451">
        <v>119.24</v>
      </c>
      <c r="D1451">
        <v>1017.672696574307</v>
      </c>
      <c r="E1451">
        <v>1021.363253936926</v>
      </c>
      <c r="F1451">
        <v>726.248689589332</v>
      </c>
      <c r="G1451">
        <v>1302.797244757086</v>
      </c>
      <c r="H1451">
        <v>-77.295169299526833</v>
      </c>
      <c r="I1451">
        <v>-78.331058572260105</v>
      </c>
      <c r="J1451">
        <v>-90.751025436389881</v>
      </c>
      <c r="K1451">
        <v>-62.597003835884919</v>
      </c>
      <c r="L1451">
        <v>71.934795527510857</v>
      </c>
      <c r="M1451">
        <v>71.561871550653009</v>
      </c>
      <c r="N1451">
        <v>70.210723455924352</v>
      </c>
      <c r="O1451">
        <v>74.77548402321068</v>
      </c>
      <c r="P1451">
        <v>2.8219765734330151</v>
      </c>
      <c r="Q1451">
        <v>2.8462008545830648</v>
      </c>
      <c r="R1451">
        <v>2.3311764815761631</v>
      </c>
      <c r="S1451">
        <v>3.245886984929963</v>
      </c>
      <c r="T1451">
        <v>295.2606400051589</v>
      </c>
      <c r="U1451">
        <v>295.26018150102618</v>
      </c>
      <c r="V1451">
        <v>295.06386804468042</v>
      </c>
      <c r="W1451">
        <v>295.4555233509941</v>
      </c>
      <c r="X1451">
        <v>22033.292906217139</v>
      </c>
      <c r="Y1451">
        <v>22129.36341139346</v>
      </c>
      <c r="Z1451">
        <v>21201.032480940961</v>
      </c>
      <c r="AA1451">
        <v>22565.011128476472</v>
      </c>
      <c r="AB1451">
        <v>4046.8533421998341</v>
      </c>
      <c r="AC1451">
        <v>4011.2509761489191</v>
      </c>
      <c r="AD1451">
        <v>3414.9494926350162</v>
      </c>
      <c r="AE1451">
        <v>4867.3909272819301</v>
      </c>
      <c r="AF1451">
        <v>59.122242108558403</v>
      </c>
      <c r="AG1451">
        <v>58.815636842375163</v>
      </c>
      <c r="AH1451">
        <v>57.705820665594153</v>
      </c>
      <c r="AI1451">
        <v>61.45607467563638</v>
      </c>
      <c r="AJ1451">
        <v>0.49870800335121679</v>
      </c>
      <c r="AK1451">
        <v>0.49870794717798622</v>
      </c>
      <c r="AL1451">
        <v>0.49870008166076191</v>
      </c>
      <c r="AM1451">
        <v>0.49871595799940133</v>
      </c>
      <c r="AN1451">
        <v>0.99133082859036448</v>
      </c>
      <c r="AO1451">
        <v>0.99133082859036459</v>
      </c>
      <c r="AP1451">
        <v>0.99133082859036459</v>
      </c>
      <c r="AQ1451">
        <v>0.99133082859036459</v>
      </c>
      <c r="AR1451">
        <v>12.66838290721801</v>
      </c>
      <c r="AS1451">
        <v>12.668382907218</v>
      </c>
      <c r="AT1451">
        <v>12.668382907218</v>
      </c>
      <c r="AU1451">
        <v>12.668382907218</v>
      </c>
      <c r="AV1451" t="str">
        <f>VLOOKUP(Sheet1[[#This Row],[NPDES ID2]],Combined_Sheet__Major_Only___2[[NPDES ID2]:[ECHO BFR]],3,FALSE)</f>
        <v>CA</v>
      </c>
      <c r="AW1451" t="s">
        <v>41</v>
      </c>
      <c r="AX1451" t="str">
        <f>VLOOKUP(Sheet1[[#This Row],[NPDES ID2]],Combined_Sheet__Major_Only___2[[NPDES ID2]:[ECHO BFR]],27,FALSE)</f>
        <v>-</v>
      </c>
      <c r="AY1451" t="str">
        <f>VLOOKUP(Sheet1[[#This Row],[NPDES ID2]],Combined_Sheet__Major_Only___2[[NPDES ID2]:[ECHO BFR]],28,FALSE)</f>
        <v>-</v>
      </c>
      <c r="AZ1451" t="str">
        <f>VLOOKUP(Sheet1[[#This Row],[NPDES ID2]],Combined_Sheet__Major_Only___2[[NPDES ID2]:[ECHO BFR]],29,FALSE)</f>
        <v>sludgeLagoon</v>
      </c>
      <c r="BA1451">
        <f>VLOOKUP(Sheet1[[#This Row],[NPDES ID2]],Combined_Sheet__Major_Only___2[[NPDES ID2]:[ECHO BFR]],17,FALSE)</f>
        <v>40.662999999999997</v>
      </c>
      <c r="BB1451">
        <f>VLOOKUP(Sheet1[[#This Row],[NPDES ID2]],Combined_Sheet__Major_Only___2[[NPDES ID2]:[ECHO BFR]],18,FALSE)</f>
        <v>-122.383347</v>
      </c>
      <c r="BC1451" t="str">
        <f>IF(ISNUMBER(SEARCH("aerobic",$AW1451)),"aerobic","")</f>
        <v>aerobic</v>
      </c>
      <c r="BD1451" t="str">
        <f>IF(ISNUMBER(SEARCH("anaer",$AW1451)),"anaer","")</f>
        <v/>
      </c>
      <c r="BE1451" t="str">
        <f>IF(ISNUMBER(SEARCH("thickening",$AZ1451)),"thickening","")</f>
        <v/>
      </c>
      <c r="BF1451" s="3" t="str">
        <f>IF(ISNUMBER(SEARCH("airDry",$AW1451)),"airDry","")</f>
        <v/>
      </c>
      <c r="BG1451" s="3" t="str">
        <f>IF(ISNUMBER(SEARCH("heatDry",$AY1451)),"heatDry","")</f>
        <v/>
      </c>
      <c r="BH1451" s="3" t="str">
        <f>IF(AND(ISNUMBER(SEARCH("aerobic",$AW1451)),ISNUMBER(SEARCH("anaer",$AW1451))),"Combined Aer and Anaer.","")</f>
        <v/>
      </c>
    </row>
    <row r="1452" spans="1:60" x14ac:dyDescent="0.3">
      <c r="A1452" s="4">
        <v>1450</v>
      </c>
      <c r="B1452" t="s">
        <v>6856</v>
      </c>
      <c r="C1452">
        <v>118.6</v>
      </c>
      <c r="D1452">
        <v>966.94185555001127</v>
      </c>
      <c r="E1452">
        <v>968.6339833285266</v>
      </c>
      <c r="F1452">
        <v>689.92657290449654</v>
      </c>
      <c r="G1452">
        <v>1234.471270698906</v>
      </c>
      <c r="H1452">
        <v>-77.054180807922052</v>
      </c>
      <c r="I1452">
        <v>-78.341337292257037</v>
      </c>
      <c r="J1452">
        <v>-91.277485287373892</v>
      </c>
      <c r="K1452">
        <v>-61.70264250266306</v>
      </c>
      <c r="L1452">
        <v>75.653363076008546</v>
      </c>
      <c r="M1452">
        <v>75.313045534570875</v>
      </c>
      <c r="N1452">
        <v>74.080220035593101</v>
      </c>
      <c r="O1452">
        <v>78.245320947522998</v>
      </c>
      <c r="P1452">
        <v>2.7993776393144731</v>
      </c>
      <c r="Q1452">
        <v>2.829158544483946</v>
      </c>
      <c r="R1452">
        <v>2.28549111778376</v>
      </c>
      <c r="S1452">
        <v>3.2065513040782458</v>
      </c>
      <c r="T1452">
        <v>82.452348876848021</v>
      </c>
      <c r="U1452">
        <v>82.452218793112081</v>
      </c>
      <c r="V1452">
        <v>82.396522047985243</v>
      </c>
      <c r="W1452">
        <v>82.507639880554535</v>
      </c>
      <c r="X1452">
        <v>5818.4388943172571</v>
      </c>
      <c r="Y1452">
        <v>5840.4395934439217</v>
      </c>
      <c r="Z1452">
        <v>5627.5903005957707</v>
      </c>
      <c r="AA1452">
        <v>5940.1122117146533</v>
      </c>
      <c r="AB1452">
        <v>1064.4322499313689</v>
      </c>
      <c r="AC1452">
        <v>1054.825995612395</v>
      </c>
      <c r="AD1452">
        <v>899.88122713418056</v>
      </c>
      <c r="AE1452">
        <v>1274.0382438197771</v>
      </c>
      <c r="AF1452">
        <v>62.513339107463302</v>
      </c>
      <c r="AG1452">
        <v>62.232086860319839</v>
      </c>
      <c r="AH1452">
        <v>61.213669931948218</v>
      </c>
      <c r="AI1452">
        <v>64.654736521102677</v>
      </c>
      <c r="AJ1452">
        <v>0.54010072420402377</v>
      </c>
      <c r="AK1452">
        <v>0.5401007001809579</v>
      </c>
      <c r="AL1452">
        <v>0.54009733445213948</v>
      </c>
      <c r="AM1452">
        <v>0.54010412802079999</v>
      </c>
      <c r="AN1452">
        <v>0.96992111908946921</v>
      </c>
      <c r="AO1452">
        <v>0.96992111908946932</v>
      </c>
      <c r="AP1452">
        <v>0.96992111908946932</v>
      </c>
      <c r="AQ1452">
        <v>0.96992111908946932</v>
      </c>
      <c r="AR1452">
        <v>13.425541483240069</v>
      </c>
      <c r="AS1452">
        <v>13.42554148324006</v>
      </c>
      <c r="AT1452">
        <v>13.42554148324006</v>
      </c>
      <c r="AU1452">
        <v>13.42554148324006</v>
      </c>
      <c r="AV1452" t="str">
        <f>VLOOKUP(Sheet1[[#This Row],[NPDES ID2]],Combined_Sheet__Major_Only___2[[NPDES ID2]:[ECHO BFR]],3,FALSE)</f>
        <v>MN</v>
      </c>
      <c r="AW1452" t="s">
        <v>41</v>
      </c>
      <c r="AX1452" t="str">
        <f>VLOOKUP(Sheet1[[#This Row],[NPDES ID2]],Combined_Sheet__Major_Only___2[[NPDES ID2]:[ECHO BFR]],27,FALSE)</f>
        <v>-</v>
      </c>
      <c r="AY1452" t="str">
        <f>VLOOKUP(Sheet1[[#This Row],[NPDES ID2]],Combined_Sheet__Major_Only___2[[NPDES ID2]:[ECHO BFR]],28,FALSE)</f>
        <v>-</v>
      </c>
      <c r="AZ1452" t="str">
        <f>VLOOKUP(Sheet1[[#This Row],[NPDES ID2]],Combined_Sheet__Major_Only___2[[NPDES ID2]:[ECHO BFR]],29,FALSE)</f>
        <v>thickening, preliminaryOps, sludgeLagoon</v>
      </c>
      <c r="BA1452">
        <f>VLOOKUP(Sheet1[[#This Row],[NPDES ID2]],Combined_Sheet__Major_Only___2[[NPDES ID2]:[ECHO BFR]],17,FALSE)</f>
        <v>47.371659999999999</v>
      </c>
      <c r="BB1452">
        <f>VLOOKUP(Sheet1[[#This Row],[NPDES ID2]],Combined_Sheet__Major_Only___2[[NPDES ID2]:[ECHO BFR]],18,FALSE)</f>
        <v>-92.915580000000006</v>
      </c>
      <c r="BC1452" t="str">
        <f>IF(ISNUMBER(SEARCH("aerobic",$AW1452)),"aerobic","")</f>
        <v>aerobic</v>
      </c>
      <c r="BD1452" t="str">
        <f>IF(ISNUMBER(SEARCH("anaer",$AW1452)),"anaer","")</f>
        <v/>
      </c>
      <c r="BE1452" t="str">
        <f>IF(ISNUMBER(SEARCH("thickening",$AZ1452)),"thickening","")</f>
        <v>thickening</v>
      </c>
      <c r="BF1452" s="2" t="str">
        <f>IF(ISNUMBER(SEARCH("airDry",$AW1452)),"airDry","")</f>
        <v/>
      </c>
      <c r="BG1452" s="2" t="str">
        <f>IF(ISNUMBER(SEARCH("heatDry",$AY1452)),"heatDry","")</f>
        <v/>
      </c>
      <c r="BH1452" s="2" t="str">
        <f>IF(AND(ISNUMBER(SEARCH("aerobic",$AW1452)),ISNUMBER(SEARCH("anaer",$AW1452))),"Combined Aer and Anaer.","")</f>
        <v/>
      </c>
    </row>
    <row r="1453" spans="1:60" x14ac:dyDescent="0.3">
      <c r="A1453" s="4">
        <v>1451</v>
      </c>
      <c r="B1453" t="s">
        <v>6861</v>
      </c>
      <c r="C1453">
        <v>118</v>
      </c>
      <c r="D1453">
        <v>1223.851401592914</v>
      </c>
      <c r="E1453">
        <v>1235.946918996892</v>
      </c>
      <c r="F1453">
        <v>872.49144672502484</v>
      </c>
      <c r="G1453">
        <v>1581.802062144314</v>
      </c>
      <c r="H1453">
        <v>-78.071579892640315</v>
      </c>
      <c r="I1453">
        <v>-77.838717046688572</v>
      </c>
      <c r="J1453">
        <v>-90.492322064064737</v>
      </c>
      <c r="K1453">
        <v>-65.887300895469394</v>
      </c>
      <c r="L1453">
        <v>59.774015563585813</v>
      </c>
      <c r="M1453">
        <v>59.319974091890487</v>
      </c>
      <c r="N1453">
        <v>57.675277553320591</v>
      </c>
      <c r="O1453">
        <v>63.231932292365933</v>
      </c>
      <c r="P1453">
        <v>2.8114874513181669</v>
      </c>
      <c r="Q1453">
        <v>2.80547702028985</v>
      </c>
      <c r="R1453">
        <v>2.4031350695838229</v>
      </c>
      <c r="S1453">
        <v>3.1870052636917849</v>
      </c>
      <c r="T1453">
        <v>4.0539308130138343</v>
      </c>
      <c r="U1453">
        <v>4.0539217191106989</v>
      </c>
      <c r="V1453">
        <v>4.0500280670609774</v>
      </c>
      <c r="W1453">
        <v>4.0577961004632668</v>
      </c>
      <c r="X1453">
        <v>360.44515850746581</v>
      </c>
      <c r="Y1453">
        <v>362.65532847920201</v>
      </c>
      <c r="Z1453">
        <v>340.74802872505711</v>
      </c>
      <c r="AA1453">
        <v>373.2330353543345</v>
      </c>
      <c r="AB1453">
        <v>89.576923598044175</v>
      </c>
      <c r="AC1453">
        <v>87.309787736275894</v>
      </c>
      <c r="AD1453">
        <v>71.094158106200453</v>
      </c>
      <c r="AE1453">
        <v>118.411747736965</v>
      </c>
      <c r="AF1453">
        <v>49.643044289557508</v>
      </c>
      <c r="AG1453">
        <v>49.265936010530147</v>
      </c>
      <c r="AH1453">
        <v>47.900132991701888</v>
      </c>
      <c r="AI1453">
        <v>52.514699398772422</v>
      </c>
      <c r="AJ1453">
        <v>0.38331234853241247</v>
      </c>
      <c r="AK1453">
        <v>0.38331233795621261</v>
      </c>
      <c r="AL1453">
        <v>0.38331085597379921</v>
      </c>
      <c r="AM1453">
        <v>0.38331384727986317</v>
      </c>
      <c r="AN1453">
        <v>0.66648472205629006</v>
      </c>
      <c r="AO1453">
        <v>0.66648472205628984</v>
      </c>
      <c r="AP1453">
        <v>0.66648472205628984</v>
      </c>
      <c r="AQ1453">
        <v>0.66648472205628984</v>
      </c>
      <c r="AR1453">
        <v>9.0674371191194467</v>
      </c>
      <c r="AS1453">
        <v>9.0674371191194485</v>
      </c>
      <c r="AT1453">
        <v>9.0674371191194485</v>
      </c>
      <c r="AU1453">
        <v>9.0674371191194485</v>
      </c>
      <c r="AV1453" t="str">
        <f>VLOOKUP(Sheet1[[#This Row],[NPDES ID2]],Combined_Sheet__Major_Only___2[[NPDES ID2]:[ECHO BFR]],3,FALSE)</f>
        <v>UT</v>
      </c>
      <c r="AW1453" t="s">
        <v>1420</v>
      </c>
      <c r="AX1453" t="str">
        <f>VLOOKUP(Sheet1[[#This Row],[NPDES ID2]],Combined_Sheet__Major_Only___2[[NPDES ID2]:[ECHO BFR]],27,FALSE)</f>
        <v>tempSludgeStore</v>
      </c>
      <c r="AY1453" t="str">
        <f>VLOOKUP(Sheet1[[#This Row],[NPDES ID2]],Combined_Sheet__Major_Only___2[[NPDES ID2]:[ECHO BFR]],28,FALSE)</f>
        <v>-</v>
      </c>
      <c r="AZ1453" t="str">
        <f>VLOOKUP(Sheet1[[#This Row],[NPDES ID2]],Combined_Sheet__Major_Only___2[[NPDES ID2]:[ECHO BFR]],29,FALSE)</f>
        <v>thickening</v>
      </c>
      <c r="BA1453">
        <f>VLOOKUP(Sheet1[[#This Row],[NPDES ID2]],Combined_Sheet__Major_Only___2[[NPDES ID2]:[ECHO BFR]],17,FALSE)</f>
        <v>41.634079999999997</v>
      </c>
      <c r="BB1453">
        <f>VLOOKUP(Sheet1[[#This Row],[NPDES ID2]],Combined_Sheet__Major_Only___2[[NPDES ID2]:[ECHO BFR]],18,FALSE)</f>
        <v>-111.85656</v>
      </c>
      <c r="BC1453" t="str">
        <f>IF(ISNUMBER(SEARCH("aerobic",$AW1453)),"aerobic","")</f>
        <v/>
      </c>
      <c r="BD1453" t="str">
        <f>IF(ISNUMBER(SEARCH("anaer",$AW1453)),"anaer","")</f>
        <v/>
      </c>
      <c r="BE1453" t="str">
        <f>IF(ISNUMBER(SEARCH("thickening",$AZ1453)),"thickening","")</f>
        <v>thickening</v>
      </c>
      <c r="BF1453" s="3" t="str">
        <f>IF(ISNUMBER(SEARCH("airDry",$AW1453)),"airDry","")</f>
        <v>airDry</v>
      </c>
      <c r="BG1453" s="3" t="str">
        <f>IF(ISNUMBER(SEARCH("heatDry",$AY1453)),"heatDry","")</f>
        <v/>
      </c>
      <c r="BH1453" s="3" t="str">
        <f>IF(AND(ISNUMBER(SEARCH("aerobic",$AW1453)),ISNUMBER(SEARCH("anaer",$AW1453))),"Combined Aer and Anaer.","")</f>
        <v/>
      </c>
    </row>
    <row r="1454" spans="1:60" x14ac:dyDescent="0.3">
      <c r="A1454" s="4">
        <v>1452</v>
      </c>
      <c r="B1454" t="s">
        <v>6866</v>
      </c>
      <c r="C1454">
        <v>117.85</v>
      </c>
      <c r="D1454">
        <v>903.45960646583956</v>
      </c>
      <c r="E1454">
        <v>904.23984413295011</v>
      </c>
      <c r="F1454">
        <v>644.49217845331873</v>
      </c>
      <c r="G1454">
        <v>1149.5266585976051</v>
      </c>
      <c r="H1454">
        <v>-76.652572124059603</v>
      </c>
      <c r="I1454">
        <v>-77.907723016418629</v>
      </c>
      <c r="J1454">
        <v>-90.635109722232997</v>
      </c>
      <c r="K1454">
        <v>-59.616499894853057</v>
      </c>
      <c r="L1454">
        <v>80.900664462986981</v>
      </c>
      <c r="M1454">
        <v>80.605287683050989</v>
      </c>
      <c r="N1454">
        <v>79.535282043588353</v>
      </c>
      <c r="O1454">
        <v>83.150304480463134</v>
      </c>
      <c r="P1454">
        <v>2.7708233835302809</v>
      </c>
      <c r="Q1454">
        <v>2.8077276655678078</v>
      </c>
      <c r="R1454">
        <v>2.2293623088003218</v>
      </c>
      <c r="S1454">
        <v>3.203663472557166</v>
      </c>
      <c r="T1454">
        <v>51.98266576670094</v>
      </c>
      <c r="U1454">
        <v>51.982582705876368</v>
      </c>
      <c r="V1454">
        <v>51.947019324013318</v>
      </c>
      <c r="W1454">
        <v>52.017970075308703</v>
      </c>
      <c r="X1454">
        <v>3408.2959379486479</v>
      </c>
      <c r="Y1454">
        <v>3418.6929520814278</v>
      </c>
      <c r="Z1454">
        <v>3317.5769176206768</v>
      </c>
      <c r="AA1454">
        <v>3466.0504409606679</v>
      </c>
      <c r="AB1454">
        <v>615.0646296441173</v>
      </c>
      <c r="AC1454">
        <v>610.29111874423256</v>
      </c>
      <c r="AD1454">
        <v>521.93809251373523</v>
      </c>
      <c r="AE1454">
        <v>734.97213604225726</v>
      </c>
      <c r="AF1454">
        <v>67.274556461702375</v>
      </c>
      <c r="AG1454">
        <v>67.028895432572597</v>
      </c>
      <c r="AH1454">
        <v>66.139336008335349</v>
      </c>
      <c r="AI1454">
        <v>69.14499712438564</v>
      </c>
      <c r="AJ1454">
        <v>0.59829597272950086</v>
      </c>
      <c r="AK1454">
        <v>0.59829595310264194</v>
      </c>
      <c r="AL1454">
        <v>0.59829320302576028</v>
      </c>
      <c r="AM1454">
        <v>0.59829875392008747</v>
      </c>
      <c r="AN1454">
        <v>0.95346705896148098</v>
      </c>
      <c r="AO1454">
        <v>0.95346705896148098</v>
      </c>
      <c r="AP1454">
        <v>0.95346705896148098</v>
      </c>
      <c r="AQ1454">
        <v>0.95346705896148098</v>
      </c>
      <c r="AR1454">
        <v>14.561438007333511</v>
      </c>
      <c r="AS1454">
        <v>14.561438007333511</v>
      </c>
      <c r="AT1454">
        <v>14.561438007333511</v>
      </c>
      <c r="AU1454">
        <v>14.561438007333511</v>
      </c>
      <c r="AV1454" t="str">
        <f>VLOOKUP(Sheet1[[#This Row],[NPDES ID2]],Combined_Sheet__Major_Only___2[[NPDES ID2]:[ECHO BFR]],3,FALSE)</f>
        <v>NY</v>
      </c>
      <c r="AW1454" t="s">
        <v>12181</v>
      </c>
      <c r="AX1454" t="str">
        <f>VLOOKUP(Sheet1[[#This Row],[NPDES ID2]],Combined_Sheet__Major_Only___2[[NPDES ID2]:[ECHO BFR]],27,FALSE)</f>
        <v>tempSludgeStore</v>
      </c>
      <c r="AY1454" t="str">
        <f>VLOOKUP(Sheet1[[#This Row],[NPDES ID2]],Combined_Sheet__Major_Only___2[[NPDES ID2]:[ECHO BFR]],28,FALSE)</f>
        <v>-</v>
      </c>
      <c r="AZ1454" t="str">
        <f>VLOOKUP(Sheet1[[#This Row],[NPDES ID2]],Combined_Sheet__Major_Only___2[[NPDES ID2]:[ECHO BFR]],29,FALSE)</f>
        <v>thickening, preliminaryOps</v>
      </c>
      <c r="BA1454">
        <f>VLOOKUP(Sheet1[[#This Row],[NPDES ID2]],Combined_Sheet__Major_Only___2[[NPDES ID2]:[ECHO BFR]],17,FALSE)</f>
        <v>42.063417000000001</v>
      </c>
      <c r="BB1454">
        <f>VLOOKUP(Sheet1[[#This Row],[NPDES ID2]],Combined_Sheet__Major_Only___2[[NPDES ID2]:[ECHO BFR]],18,FALSE)</f>
        <v>-76.142471999999998</v>
      </c>
      <c r="BC1454" t="str">
        <f>IF(ISNUMBER(SEARCH("aerobic",$AW1454)),"aerobic","")</f>
        <v/>
      </c>
      <c r="BD1454" t="str">
        <f>IF(ISNUMBER(SEARCH("anaer",$AW1454)),"anaer","")</f>
        <v>anaer</v>
      </c>
      <c r="BE1454" t="str">
        <f>IF(ISNUMBER(SEARCH("thickening",$AZ1454)),"thickening","")</f>
        <v>thickening</v>
      </c>
      <c r="BF1454" s="2" t="str">
        <f>IF(ISNUMBER(SEARCH("airDry",$AW1454)),"airDry","")</f>
        <v/>
      </c>
      <c r="BG1454" s="2" t="str">
        <f>IF(ISNUMBER(SEARCH("heatDry",$AY1454)),"heatDry","")</f>
        <v/>
      </c>
      <c r="BH1454" s="2" t="str">
        <f>IF(AND(ISNUMBER(SEARCH("aerobic",$AW1454)),ISNUMBER(SEARCH("anaer",$AW1454))),"Combined Aer and Anaer.","")</f>
        <v/>
      </c>
    </row>
    <row r="1455" spans="1:60" x14ac:dyDescent="0.3">
      <c r="A1455" s="4">
        <v>1453</v>
      </c>
      <c r="B1455" t="s">
        <v>6870</v>
      </c>
      <c r="C1455">
        <v>117.74</v>
      </c>
      <c r="D1455">
        <v>954.02248521683202</v>
      </c>
      <c r="E1455">
        <v>955.02701735546407</v>
      </c>
      <c r="F1455">
        <v>680.47601176243518</v>
      </c>
      <c r="G1455">
        <v>1216.835454694017</v>
      </c>
      <c r="H1455">
        <v>-76.954084199918157</v>
      </c>
      <c r="I1455">
        <v>-78.158267362532627</v>
      </c>
      <c r="J1455">
        <v>-91.242116560126135</v>
      </c>
      <c r="K1455">
        <v>-61.159447432331923</v>
      </c>
      <c r="L1455">
        <v>76.611061321763614</v>
      </c>
      <c r="M1455">
        <v>76.284458593435019</v>
      </c>
      <c r="N1455">
        <v>75.101342865743334</v>
      </c>
      <c r="O1455">
        <v>79.098511633436488</v>
      </c>
      <c r="P1455">
        <v>2.7762693287931031</v>
      </c>
      <c r="Q1455">
        <v>2.8071983586726961</v>
      </c>
      <c r="R1455">
        <v>2.258580801148999</v>
      </c>
      <c r="S1455">
        <v>3.1758974090230079</v>
      </c>
      <c r="T1455">
        <v>60.524765292077177</v>
      </c>
      <c r="U1455">
        <v>60.524669048496918</v>
      </c>
      <c r="V1455">
        <v>60.483461328550057</v>
      </c>
      <c r="W1455">
        <v>60.565672820715157</v>
      </c>
      <c r="X1455">
        <v>4186.9619830063302</v>
      </c>
      <c r="Y1455">
        <v>4201.9467578775857</v>
      </c>
      <c r="Z1455">
        <v>4056.805414447123</v>
      </c>
      <c r="AA1455">
        <v>4269.9012235904738</v>
      </c>
      <c r="AB1455">
        <v>647.68915698900332</v>
      </c>
      <c r="AC1455">
        <v>643.77627344565462</v>
      </c>
      <c r="AD1455">
        <v>561.9494333824706</v>
      </c>
      <c r="AE1455">
        <v>753.96499371111679</v>
      </c>
      <c r="AF1455">
        <v>63.766987632319321</v>
      </c>
      <c r="AG1455">
        <v>63.495106443283269</v>
      </c>
      <c r="AH1455">
        <v>62.510566951536973</v>
      </c>
      <c r="AI1455">
        <v>65.837117383429373</v>
      </c>
      <c r="AJ1455">
        <v>0.55541536628193466</v>
      </c>
      <c r="AK1455">
        <v>0.55541534715589003</v>
      </c>
      <c r="AL1455">
        <v>0.55541266728946659</v>
      </c>
      <c r="AM1455">
        <v>0.55541807646871066</v>
      </c>
      <c r="AN1455">
        <v>0.95965440271073232</v>
      </c>
      <c r="AO1455">
        <v>0.95965440271073266</v>
      </c>
      <c r="AP1455">
        <v>0.95965440271073266</v>
      </c>
      <c r="AQ1455">
        <v>0.95965440271073266</v>
      </c>
      <c r="AR1455">
        <v>15.122439020660529</v>
      </c>
      <c r="AS1455">
        <v>15.122439020660529</v>
      </c>
      <c r="AT1455">
        <v>15.122439020660529</v>
      </c>
      <c r="AU1455">
        <v>15.122439020660529</v>
      </c>
      <c r="AV1455" t="str">
        <f>VLOOKUP(Sheet1[[#This Row],[NPDES ID2]],Combined_Sheet__Major_Only___2[[NPDES ID2]:[ECHO BFR]],3,FALSE)</f>
        <v>TX</v>
      </c>
      <c r="AW1455" t="s">
        <v>41</v>
      </c>
      <c r="AX1455" t="str">
        <f>VLOOKUP(Sheet1[[#This Row],[NPDES ID2]],Combined_Sheet__Major_Only___2[[NPDES ID2]:[ECHO BFR]],27,FALSE)</f>
        <v>-</v>
      </c>
      <c r="AY1455" t="str">
        <f>VLOOKUP(Sheet1[[#This Row],[NPDES ID2]],Combined_Sheet__Major_Only___2[[NPDES ID2]:[ECHO BFR]],28,FALSE)</f>
        <v>-</v>
      </c>
      <c r="AZ1455" t="str">
        <f>VLOOKUP(Sheet1[[#This Row],[NPDES ID2]],Combined_Sheet__Major_Only___2[[NPDES ID2]:[ECHO BFR]],29,FALSE)</f>
        <v>thickening</v>
      </c>
      <c r="BA1455">
        <f>VLOOKUP(Sheet1[[#This Row],[NPDES ID2]],Combined_Sheet__Major_Only___2[[NPDES ID2]:[ECHO BFR]],17,FALSE)</f>
        <v>29.802610999999999</v>
      </c>
      <c r="BB1455">
        <f>VLOOKUP(Sheet1[[#This Row],[NPDES ID2]],Combined_Sheet__Major_Only___2[[NPDES ID2]:[ECHO BFR]],18,FALSE)</f>
        <v>-94.920417</v>
      </c>
      <c r="BC1455" t="str">
        <f>IF(ISNUMBER(SEARCH("aerobic",$AW1455)),"aerobic","")</f>
        <v>aerobic</v>
      </c>
      <c r="BD1455" t="str">
        <f>IF(ISNUMBER(SEARCH("anaer",$AW1455)),"anaer","")</f>
        <v/>
      </c>
      <c r="BE1455" t="str">
        <f>IF(ISNUMBER(SEARCH("thickening",$AZ1455)),"thickening","")</f>
        <v>thickening</v>
      </c>
      <c r="BF1455" s="3" t="str">
        <f>IF(ISNUMBER(SEARCH("airDry",$AW1455)),"airDry","")</f>
        <v/>
      </c>
      <c r="BG1455" s="3" t="str">
        <f>IF(ISNUMBER(SEARCH("heatDry",$AY1455)),"heatDry","")</f>
        <v/>
      </c>
      <c r="BH1455" s="3" t="str">
        <f>IF(AND(ISNUMBER(SEARCH("aerobic",$AW1455)),ISNUMBER(SEARCH("anaer",$AW1455))),"Combined Aer and Anaer.","")</f>
        <v/>
      </c>
    </row>
    <row r="1456" spans="1:60" x14ac:dyDescent="0.3">
      <c r="A1456" s="4">
        <v>1454</v>
      </c>
      <c r="B1456" t="s">
        <v>6873</v>
      </c>
      <c r="C1456">
        <v>117.73</v>
      </c>
      <c r="D1456">
        <v>1012.073514676096</v>
      </c>
      <c r="E1456">
        <v>1015.054014906663</v>
      </c>
      <c r="F1456">
        <v>721.80314217665591</v>
      </c>
      <c r="G1456">
        <v>1294.5477283876819</v>
      </c>
      <c r="H1456">
        <v>-77.260668954746777</v>
      </c>
      <c r="I1456">
        <v>-78.334941474345939</v>
      </c>
      <c r="J1456">
        <v>-90.984159828652466</v>
      </c>
      <c r="K1456">
        <v>-62.390858853274857</v>
      </c>
      <c r="L1456">
        <v>72.224009047959782</v>
      </c>
      <c r="M1456">
        <v>71.864724405466688</v>
      </c>
      <c r="N1456">
        <v>70.56323403254585</v>
      </c>
      <c r="O1456">
        <v>74.960339958723793</v>
      </c>
      <c r="P1456">
        <v>2.7841189102191848</v>
      </c>
      <c r="Q1456">
        <v>2.80634370995605</v>
      </c>
      <c r="R1456">
        <v>2.2886021919142649</v>
      </c>
      <c r="S1456">
        <v>3.1970465286206382</v>
      </c>
      <c r="T1456">
        <v>43.572915064510447</v>
      </c>
      <c r="U1456">
        <v>43.572844982191789</v>
      </c>
      <c r="V1456">
        <v>43.542838486668273</v>
      </c>
      <c r="W1456">
        <v>43.602702967761012</v>
      </c>
      <c r="X1456">
        <v>3197.4147376141191</v>
      </c>
      <c r="Y1456">
        <v>3210.761842520415</v>
      </c>
      <c r="Z1456">
        <v>3081.5612321672838</v>
      </c>
      <c r="AA1456">
        <v>3271.4140497246372</v>
      </c>
      <c r="AB1456">
        <v>589.22010691016487</v>
      </c>
      <c r="AC1456">
        <v>583.93998615809039</v>
      </c>
      <c r="AD1456">
        <v>497.10740103204989</v>
      </c>
      <c r="AE1456">
        <v>707.7963459295953</v>
      </c>
      <c r="AF1456">
        <v>60.120531588220828</v>
      </c>
      <c r="AG1456">
        <v>59.821425591028436</v>
      </c>
      <c r="AH1456">
        <v>58.738244212435163</v>
      </c>
      <c r="AI1456">
        <v>62.398035056060607</v>
      </c>
      <c r="AJ1456">
        <v>0.51088817048867363</v>
      </c>
      <c r="AK1456">
        <v>0.51088815355956463</v>
      </c>
      <c r="AL1456">
        <v>0.51088578149282904</v>
      </c>
      <c r="AM1456">
        <v>0.51089056939257749</v>
      </c>
      <c r="AN1456">
        <v>0.94519201239496753</v>
      </c>
      <c r="AO1456">
        <v>0.94519201239496764</v>
      </c>
      <c r="AP1456">
        <v>0.94519201239496764</v>
      </c>
      <c r="AQ1456">
        <v>0.94519201239496764</v>
      </c>
      <c r="AR1456">
        <v>12.858097544064499</v>
      </c>
      <c r="AS1456">
        <v>12.858097544064499</v>
      </c>
      <c r="AT1456">
        <v>12.858097544064499</v>
      </c>
      <c r="AU1456">
        <v>12.858097544064499</v>
      </c>
      <c r="AV1456" t="str">
        <f>VLOOKUP(Sheet1[[#This Row],[NPDES ID2]],Combined_Sheet__Major_Only___2[[NPDES ID2]:[ECHO BFR]],3,FALSE)</f>
        <v>TX</v>
      </c>
      <c r="AW1456" t="s">
        <v>41</v>
      </c>
      <c r="AX1456" t="str">
        <f>VLOOKUP(Sheet1[[#This Row],[NPDES ID2]],Combined_Sheet__Major_Only___2[[NPDES ID2]:[ECHO BFR]],27,FALSE)</f>
        <v>-</v>
      </c>
      <c r="AY1456" t="str">
        <f>VLOOKUP(Sheet1[[#This Row],[NPDES ID2]],Combined_Sheet__Major_Only___2[[NPDES ID2]:[ECHO BFR]],28,FALSE)</f>
        <v>-</v>
      </c>
      <c r="AZ1456" t="str">
        <f>VLOOKUP(Sheet1[[#This Row],[NPDES ID2]],Combined_Sheet__Major_Only___2[[NPDES ID2]:[ECHO BFR]],29,FALSE)</f>
        <v>thickening</v>
      </c>
      <c r="BA1456">
        <f>VLOOKUP(Sheet1[[#This Row],[NPDES ID2]],Combined_Sheet__Major_Only___2[[NPDES ID2]:[ECHO BFR]],17,FALSE)</f>
        <v>30.058333000000001</v>
      </c>
      <c r="BB1456">
        <f>VLOOKUP(Sheet1[[#This Row],[NPDES ID2]],Combined_Sheet__Major_Only___2[[NPDES ID2]:[ECHO BFR]],18,FALSE)</f>
        <v>-95.486943999999994</v>
      </c>
      <c r="BC1456" t="str">
        <f>IF(ISNUMBER(SEARCH("aerobic",$AW1456)),"aerobic","")</f>
        <v>aerobic</v>
      </c>
      <c r="BD1456" t="str">
        <f>IF(ISNUMBER(SEARCH("anaer",$AW1456)),"anaer","")</f>
        <v/>
      </c>
      <c r="BE1456" t="str">
        <f>IF(ISNUMBER(SEARCH("thickening",$AZ1456)),"thickening","")</f>
        <v>thickening</v>
      </c>
      <c r="BF1456" s="2" t="str">
        <f>IF(ISNUMBER(SEARCH("airDry",$AW1456)),"airDry","")</f>
        <v/>
      </c>
      <c r="BG1456" s="2" t="str">
        <f>IF(ISNUMBER(SEARCH("heatDry",$AY1456)),"heatDry","")</f>
        <v/>
      </c>
      <c r="BH1456" s="2" t="str">
        <f>IF(AND(ISNUMBER(SEARCH("aerobic",$AW1456)),ISNUMBER(SEARCH("anaer",$AW1456))),"Combined Aer and Anaer.","")</f>
        <v/>
      </c>
    </row>
    <row r="1457" spans="1:60" x14ac:dyDescent="0.3">
      <c r="A1457" s="4">
        <v>1455</v>
      </c>
      <c r="B1457" t="s">
        <v>6877</v>
      </c>
      <c r="C1457">
        <v>117.68</v>
      </c>
      <c r="D1457">
        <v>950.58289876044159</v>
      </c>
      <c r="E1457">
        <v>951.45879608446921</v>
      </c>
      <c r="F1457">
        <v>678.00929280191656</v>
      </c>
      <c r="G1457">
        <v>1212.21845431167</v>
      </c>
      <c r="H1457">
        <v>-76.929681930729842</v>
      </c>
      <c r="I1457">
        <v>-78.095150605586298</v>
      </c>
      <c r="J1457">
        <v>-91.193250640042635</v>
      </c>
      <c r="K1457">
        <v>-61.039784705936341</v>
      </c>
      <c r="L1457">
        <v>76.883258598069688</v>
      </c>
      <c r="M1457">
        <v>76.559149448647304</v>
      </c>
      <c r="N1457">
        <v>75.385054866574677</v>
      </c>
      <c r="O1457">
        <v>79.351740140333902</v>
      </c>
      <c r="P1457">
        <v>2.774267440612503</v>
      </c>
      <c r="Q1457">
        <v>2.805971457432324</v>
      </c>
      <c r="R1457">
        <v>2.255286777365455</v>
      </c>
      <c r="S1457">
        <v>3.1731891119181759</v>
      </c>
      <c r="T1457">
        <v>62.667550580959293</v>
      </c>
      <c r="U1457">
        <v>62.667451030485338</v>
      </c>
      <c r="V1457">
        <v>62.624827428579309</v>
      </c>
      <c r="W1457">
        <v>62.709863677094511</v>
      </c>
      <c r="X1457">
        <v>4317.6186597465639</v>
      </c>
      <c r="Y1457">
        <v>4332.8976186107639</v>
      </c>
      <c r="Z1457">
        <v>4184.8893830839033</v>
      </c>
      <c r="AA1457">
        <v>4402.1860645445176</v>
      </c>
      <c r="AB1457">
        <v>818.07780629485103</v>
      </c>
      <c r="AC1457">
        <v>809.94163987280535</v>
      </c>
      <c r="AD1457">
        <v>687.9113155298412</v>
      </c>
      <c r="AE1457">
        <v>985.83082915233456</v>
      </c>
      <c r="AF1457">
        <v>64.026213392078162</v>
      </c>
      <c r="AG1457">
        <v>63.756266383210203</v>
      </c>
      <c r="AH1457">
        <v>62.778760535122053</v>
      </c>
      <c r="AI1457">
        <v>66.081572409455433</v>
      </c>
      <c r="AJ1457">
        <v>0.55858286050907868</v>
      </c>
      <c r="AK1457">
        <v>0.55858283932051889</v>
      </c>
      <c r="AL1457">
        <v>0.55857987055132541</v>
      </c>
      <c r="AM1457">
        <v>0.55858586286966361</v>
      </c>
      <c r="AN1457">
        <v>0.96095668303177506</v>
      </c>
      <c r="AO1457">
        <v>0.96095668303177495</v>
      </c>
      <c r="AP1457">
        <v>0.96095668303177495</v>
      </c>
      <c r="AQ1457">
        <v>0.96095668303177495</v>
      </c>
      <c r="AR1457">
        <v>13.480530949159609</v>
      </c>
      <c r="AS1457">
        <v>13.480530949159609</v>
      </c>
      <c r="AT1457">
        <v>13.480530949159609</v>
      </c>
      <c r="AU1457">
        <v>13.480530949159609</v>
      </c>
      <c r="AV1457" t="str">
        <f>VLOOKUP(Sheet1[[#This Row],[NPDES ID2]],Combined_Sheet__Major_Only___2[[NPDES ID2]:[ECHO BFR]],3,FALSE)</f>
        <v>CO</v>
      </c>
      <c r="AW1457" t="s">
        <v>41</v>
      </c>
      <c r="AX1457" t="str">
        <f>VLOOKUP(Sheet1[[#This Row],[NPDES ID2]],Combined_Sheet__Major_Only___2[[NPDES ID2]:[ECHO BFR]],27,FALSE)</f>
        <v>-</v>
      </c>
      <c r="AY1457" t="str">
        <f>VLOOKUP(Sheet1[[#This Row],[NPDES ID2]],Combined_Sheet__Major_Only___2[[NPDES ID2]:[ECHO BFR]],28,FALSE)</f>
        <v>-</v>
      </c>
      <c r="AZ1457" t="str">
        <f>VLOOKUP(Sheet1[[#This Row],[NPDES ID2]],Combined_Sheet__Major_Only___2[[NPDES ID2]:[ECHO BFR]],29,FALSE)</f>
        <v>thickening</v>
      </c>
      <c r="BA1457">
        <f>VLOOKUP(Sheet1[[#This Row],[NPDES ID2]],Combined_Sheet__Major_Only___2[[NPDES ID2]:[ECHO BFR]],17,FALSE)</f>
        <v>39.660006993828603</v>
      </c>
      <c r="BB1457">
        <f>VLOOKUP(Sheet1[[#This Row],[NPDES ID2]],Combined_Sheet__Major_Only___2[[NPDES ID2]:[ECHO BFR]],18,FALSE)</f>
        <v>-106.824227965747</v>
      </c>
      <c r="BC1457" t="str">
        <f>IF(ISNUMBER(SEARCH("aerobic",$AW1457)),"aerobic","")</f>
        <v>aerobic</v>
      </c>
      <c r="BD1457" t="str">
        <f>IF(ISNUMBER(SEARCH("anaer",$AW1457)),"anaer","")</f>
        <v/>
      </c>
      <c r="BE1457" t="str">
        <f>IF(ISNUMBER(SEARCH("thickening",$AZ1457)),"thickening","")</f>
        <v>thickening</v>
      </c>
      <c r="BF1457" s="3" t="str">
        <f>IF(ISNUMBER(SEARCH("airDry",$AW1457)),"airDry","")</f>
        <v/>
      </c>
      <c r="BG1457" s="3" t="str">
        <f>IF(ISNUMBER(SEARCH("heatDry",$AY1457)),"heatDry","")</f>
        <v/>
      </c>
      <c r="BH1457" s="3" t="str">
        <f>IF(AND(ISNUMBER(SEARCH("aerobic",$AW1457)),ISNUMBER(SEARCH("anaer",$AW1457))),"Combined Aer and Anaer.","")</f>
        <v/>
      </c>
    </row>
    <row r="1458" spans="1:60" x14ac:dyDescent="0.3">
      <c r="A1458" s="4">
        <v>1456</v>
      </c>
      <c r="B1458" t="s">
        <v>6882</v>
      </c>
      <c r="C1458">
        <v>116.95</v>
      </c>
      <c r="D1458">
        <v>1234.8558429178861</v>
      </c>
      <c r="E1458">
        <v>1247.003487670316</v>
      </c>
      <c r="F1458">
        <v>879.93004702374174</v>
      </c>
      <c r="G1458">
        <v>1596.1257535422701</v>
      </c>
      <c r="H1458">
        <v>-78.067627408628837</v>
      </c>
      <c r="I1458">
        <v>-77.826820695576998</v>
      </c>
      <c r="J1458">
        <v>-90.475366100494483</v>
      </c>
      <c r="K1458">
        <v>-65.907623228416838</v>
      </c>
      <c r="L1458">
        <v>59.181074287203302</v>
      </c>
      <c r="M1458">
        <v>58.73062534860761</v>
      </c>
      <c r="N1458">
        <v>57.098904115697692</v>
      </c>
      <c r="O1458">
        <v>62.611704050072227</v>
      </c>
      <c r="P1458">
        <v>2.786554378364805</v>
      </c>
      <c r="Q1458">
        <v>2.7807256867943879</v>
      </c>
      <c r="R1458">
        <v>2.382437919941204</v>
      </c>
      <c r="S1458">
        <v>3.1583503841519929</v>
      </c>
      <c r="T1458">
        <v>46.540155005172302</v>
      </c>
      <c r="U1458">
        <v>46.540080343604807</v>
      </c>
      <c r="V1458">
        <v>46.508113193636667</v>
      </c>
      <c r="W1458">
        <v>46.571889279829641</v>
      </c>
      <c r="X1458">
        <v>4142.2869638096172</v>
      </c>
      <c r="Y1458">
        <v>4168.4771825667558</v>
      </c>
      <c r="Z1458">
        <v>3914.4467920489851</v>
      </c>
      <c r="AA1458">
        <v>4289.5551471795116</v>
      </c>
      <c r="AB1458">
        <v>974.34225243142998</v>
      </c>
      <c r="AC1458">
        <v>952.17168028000174</v>
      </c>
      <c r="AD1458">
        <v>782.55086713836158</v>
      </c>
      <c r="AE1458">
        <v>1268.135559848711</v>
      </c>
      <c r="AF1458">
        <v>49.591980571088577</v>
      </c>
      <c r="AG1458">
        <v>49.214486892624898</v>
      </c>
      <c r="AH1458">
        <v>47.847351746405749</v>
      </c>
      <c r="AI1458">
        <v>52.466476288907828</v>
      </c>
      <c r="AJ1458">
        <v>0.38269220968456841</v>
      </c>
      <c r="AK1458">
        <v>0.38269219439264662</v>
      </c>
      <c r="AL1458">
        <v>0.38269005184964838</v>
      </c>
      <c r="AM1458">
        <v>0.38269437647125831</v>
      </c>
      <c r="AN1458">
        <v>0.94842790614259809</v>
      </c>
      <c r="AO1458">
        <v>0.9484279061425982</v>
      </c>
      <c r="AP1458">
        <v>0.9484279061425982</v>
      </c>
      <c r="AQ1458">
        <v>0.9484279061425982</v>
      </c>
      <c r="AR1458">
        <v>9.3078043556794956</v>
      </c>
      <c r="AS1458">
        <v>9.3078043556794938</v>
      </c>
      <c r="AT1458">
        <v>9.3078043556794938</v>
      </c>
      <c r="AU1458">
        <v>9.3078043556794938</v>
      </c>
      <c r="AV1458" t="str">
        <f>VLOOKUP(Sheet1[[#This Row],[NPDES ID2]],Combined_Sheet__Major_Only___2[[NPDES ID2]:[ECHO BFR]],3,FALSE)</f>
        <v>PA</v>
      </c>
      <c r="AW1458" t="s">
        <v>54</v>
      </c>
      <c r="AX1458" t="str">
        <f>VLOOKUP(Sheet1[[#This Row],[NPDES ID2]],Combined_Sheet__Major_Only___2[[NPDES ID2]:[ECHO BFR]],27,FALSE)</f>
        <v>-</v>
      </c>
      <c r="AY1458" t="str">
        <f>VLOOKUP(Sheet1[[#This Row],[NPDES ID2]],Combined_Sheet__Major_Only___2[[NPDES ID2]:[ECHO BFR]],28,FALSE)</f>
        <v>thermoAerobicDigest</v>
      </c>
      <c r="AZ1458" t="str">
        <f>VLOOKUP(Sheet1[[#This Row],[NPDES ID2]],Combined_Sheet__Major_Only___2[[NPDES ID2]:[ECHO BFR]],29,FALSE)</f>
        <v>thickening</v>
      </c>
      <c r="BA1458">
        <f>VLOOKUP(Sheet1[[#This Row],[NPDES ID2]],Combined_Sheet__Major_Only___2[[NPDES ID2]:[ECHO BFR]],17,FALSE)</f>
        <v>41.966230000000003</v>
      </c>
      <c r="BB1458">
        <f>VLOOKUP(Sheet1[[#This Row],[NPDES ID2]],Combined_Sheet__Major_Only___2[[NPDES ID2]:[ECHO BFR]],18,FALSE)</f>
        <v>-76.516589999999994</v>
      </c>
      <c r="BC1458" t="str">
        <f>IF(ISNUMBER(SEARCH("aerobic",$AW1458)),"aerobic","")</f>
        <v/>
      </c>
      <c r="BD1458" t="str">
        <f>IF(ISNUMBER(SEARCH("anaer",$AW1458)),"anaer","")</f>
        <v/>
      </c>
      <c r="BE1458" t="str">
        <f>IF(ISNUMBER(SEARCH("thickening",$AZ1458)),"thickening","")</f>
        <v>thickening</v>
      </c>
      <c r="BF1458" s="2" t="str">
        <f>IF(ISNUMBER(SEARCH("airDry",$AW1458)),"airDry","")</f>
        <v/>
      </c>
      <c r="BG1458" s="2" t="str">
        <f>IF(ISNUMBER(SEARCH("heatDry",$AY1458)),"heatDry","")</f>
        <v/>
      </c>
      <c r="BH1458" s="2" t="str">
        <f>IF(AND(ISNUMBER(SEARCH("aerobic",$AW1458)),ISNUMBER(SEARCH("anaer",$AW1458))),"Combined Aer and Anaer.","")</f>
        <v/>
      </c>
    </row>
    <row r="1459" spans="1:60" x14ac:dyDescent="0.3">
      <c r="A1459" s="4">
        <v>1457</v>
      </c>
      <c r="B1459" t="s">
        <v>6885</v>
      </c>
      <c r="C1459">
        <v>116.38345940000001</v>
      </c>
      <c r="D1459">
        <v>1032.819206344717</v>
      </c>
      <c r="E1459">
        <v>1036.0927578211199</v>
      </c>
      <c r="F1459">
        <v>736.15064940006107</v>
      </c>
      <c r="G1459">
        <v>1321.7515182289851</v>
      </c>
      <c r="H1459">
        <v>-77.245472295516677</v>
      </c>
      <c r="I1459">
        <v>-78.300150999138566</v>
      </c>
      <c r="J1459">
        <v>-90.776367707376821</v>
      </c>
      <c r="K1459">
        <v>-62.466493795214753</v>
      </c>
      <c r="L1459">
        <v>70.682096953378149</v>
      </c>
      <c r="M1459">
        <v>70.321630970758918</v>
      </c>
      <c r="N1459">
        <v>69.015525239424875</v>
      </c>
      <c r="O1459">
        <v>73.428069859493803</v>
      </c>
      <c r="P1459">
        <v>2.7535161620339759</v>
      </c>
      <c r="Q1459">
        <v>2.7758281627484398</v>
      </c>
      <c r="R1459">
        <v>2.2695995138731941</v>
      </c>
      <c r="S1459">
        <v>3.1649570554366102</v>
      </c>
      <c r="T1459">
        <v>403.17836737778578</v>
      </c>
      <c r="U1459">
        <v>403.17774232759109</v>
      </c>
      <c r="V1459">
        <v>402.91012039061752</v>
      </c>
      <c r="W1459">
        <v>403.44403973396118</v>
      </c>
      <c r="X1459">
        <v>29885.755366869282</v>
      </c>
      <c r="Y1459">
        <v>30014.006141282782</v>
      </c>
      <c r="Z1459">
        <v>28774.953718327899</v>
      </c>
      <c r="AA1459">
        <v>30595.177417883671</v>
      </c>
      <c r="AB1459">
        <v>5156.0196722569544</v>
      </c>
      <c r="AC1459">
        <v>5117.0560628410167</v>
      </c>
      <c r="AD1459">
        <v>4395.8117151522247</v>
      </c>
      <c r="AE1459">
        <v>6127.2295660013006</v>
      </c>
      <c r="AF1459">
        <v>59.518781916928248</v>
      </c>
      <c r="AG1459">
        <v>59.215114812271118</v>
      </c>
      <c r="AH1459">
        <v>58.116147101185938</v>
      </c>
      <c r="AI1459">
        <v>61.82993447762653</v>
      </c>
      <c r="AJ1459">
        <v>0.50354565490399306</v>
      </c>
      <c r="AK1459">
        <v>0.50354558341725864</v>
      </c>
      <c r="AL1459">
        <v>0.50353557616858613</v>
      </c>
      <c r="AM1459">
        <v>0.5035557756199327</v>
      </c>
      <c r="AN1459">
        <v>0.99363008335981462</v>
      </c>
      <c r="AO1459">
        <v>0.99363008335981429</v>
      </c>
      <c r="AP1459">
        <v>0.99363008335981429</v>
      </c>
      <c r="AQ1459">
        <v>0.99363008335981429</v>
      </c>
      <c r="AR1459">
        <v>13.222178643817159</v>
      </c>
      <c r="AS1459">
        <v>13.22217864381715</v>
      </c>
      <c r="AT1459">
        <v>13.22217864381715</v>
      </c>
      <c r="AU1459">
        <v>13.22217864381715</v>
      </c>
      <c r="AV1459" t="str">
        <f>VLOOKUP(Sheet1[[#This Row],[NPDES ID2]],Combined_Sheet__Major_Only___2[[NPDES ID2]:[ECHO BFR]],3,FALSE)</f>
        <v>TX</v>
      </c>
      <c r="AW1459" t="s">
        <v>544</v>
      </c>
      <c r="AX1459" t="str">
        <f>VLOOKUP(Sheet1[[#This Row],[NPDES ID2]],Combined_Sheet__Major_Only___2[[NPDES ID2]:[ECHO BFR]],27,FALSE)</f>
        <v>-</v>
      </c>
      <c r="AY1459" t="str">
        <f>VLOOKUP(Sheet1[[#This Row],[NPDES ID2]],Combined_Sheet__Major_Only___2[[NPDES ID2]:[ECHO BFR]],28,FALSE)</f>
        <v>-</v>
      </c>
      <c r="AZ1459" t="str">
        <f>VLOOKUP(Sheet1[[#This Row],[NPDES ID2]],Combined_Sheet__Major_Only___2[[NPDES ID2]:[ECHO BFR]],29,FALSE)</f>
        <v>-</v>
      </c>
      <c r="BA1459">
        <f>VLOOKUP(Sheet1[[#This Row],[NPDES ID2]],Combined_Sheet__Major_Only___2[[NPDES ID2]:[ECHO BFR]],17,FALSE)</f>
        <v>30.114916999999998</v>
      </c>
      <c r="BB1459">
        <f>VLOOKUP(Sheet1[[#This Row],[NPDES ID2]],Combined_Sheet__Major_Only___2[[NPDES ID2]:[ECHO BFR]],18,FALSE)</f>
        <v>-95.511027999999996</v>
      </c>
      <c r="BC1459" t="str">
        <f>IF(ISNUMBER(SEARCH("aerobic",$AW1459)),"aerobic","")</f>
        <v>aerobic</v>
      </c>
      <c r="BD1459" t="str">
        <f>IF(ISNUMBER(SEARCH("anaer",$AW1459)),"anaer","")</f>
        <v/>
      </c>
      <c r="BE1459" t="str">
        <f>IF(ISNUMBER(SEARCH("thickening",$AZ1459)),"thickening","")</f>
        <v/>
      </c>
      <c r="BF1459" s="3" t="str">
        <f>IF(ISNUMBER(SEARCH("airDry",$AW1459)),"airDry","")</f>
        <v/>
      </c>
      <c r="BG1459" s="3" t="str">
        <f>IF(ISNUMBER(SEARCH("heatDry",$AY1459)),"heatDry","")</f>
        <v/>
      </c>
      <c r="BH1459" s="3" t="str">
        <f>IF(AND(ISNUMBER(SEARCH("aerobic",$AW1459)),ISNUMBER(SEARCH("anaer",$AW1459))),"Combined Aer and Anaer.","")</f>
        <v/>
      </c>
    </row>
    <row r="1460" spans="1:60" x14ac:dyDescent="0.3">
      <c r="A1460" s="4">
        <v>1458</v>
      </c>
      <c r="B1460" t="s">
        <v>6888</v>
      </c>
      <c r="C1460">
        <v>116.11</v>
      </c>
      <c r="D1460">
        <v>1189.1006434479759</v>
      </c>
      <c r="E1460">
        <v>1198.6949322733819</v>
      </c>
      <c r="F1460">
        <v>847.14010998063566</v>
      </c>
      <c r="G1460">
        <v>1533.054363886323</v>
      </c>
      <c r="H1460">
        <v>-77.915469643967668</v>
      </c>
      <c r="I1460">
        <v>-77.964826793320725</v>
      </c>
      <c r="J1460">
        <v>-90.781057193856171</v>
      </c>
      <c r="K1460">
        <v>-64.861581828824868</v>
      </c>
      <c r="L1460">
        <v>61.398732987039068</v>
      </c>
      <c r="M1460">
        <v>60.971150597854887</v>
      </c>
      <c r="N1460">
        <v>59.422296748269368</v>
      </c>
      <c r="O1460">
        <v>64.655143512974732</v>
      </c>
      <c r="P1460">
        <v>2.7625241391749591</v>
      </c>
      <c r="Q1460">
        <v>2.755820458611792</v>
      </c>
      <c r="R1460">
        <v>2.3389408264159699</v>
      </c>
      <c r="S1460">
        <v>3.1471782463671052</v>
      </c>
      <c r="T1460">
        <v>4.2492577192322987</v>
      </c>
      <c r="U1460">
        <v>4.2492483238872421</v>
      </c>
      <c r="V1460">
        <v>4.2452256062498046</v>
      </c>
      <c r="W1460">
        <v>4.253251132048347</v>
      </c>
      <c r="X1460">
        <v>361.87308625080851</v>
      </c>
      <c r="Y1460">
        <v>363.91897104027601</v>
      </c>
      <c r="Z1460">
        <v>343.70461156953678</v>
      </c>
      <c r="AA1460">
        <v>373.63122604136169</v>
      </c>
      <c r="AB1460">
        <v>92.863646447433624</v>
      </c>
      <c r="AC1460">
        <v>90.546149992836845</v>
      </c>
      <c r="AD1460">
        <v>73.309372241020895</v>
      </c>
      <c r="AE1460">
        <v>123.24337678187661</v>
      </c>
      <c r="AF1460">
        <v>51.822422298841843</v>
      </c>
      <c r="AG1460">
        <v>51.461507953316847</v>
      </c>
      <c r="AH1460">
        <v>50.154367139990278</v>
      </c>
      <c r="AI1460">
        <v>54.57074488625706</v>
      </c>
      <c r="AJ1460">
        <v>0.40979619502579617</v>
      </c>
      <c r="AK1460">
        <v>0.40979618405292351</v>
      </c>
      <c r="AL1460">
        <v>0.40979464647630481</v>
      </c>
      <c r="AM1460">
        <v>0.40979774999608148</v>
      </c>
      <c r="AN1460">
        <v>0.67466175762106639</v>
      </c>
      <c r="AO1460">
        <v>0.67466175762106628</v>
      </c>
      <c r="AP1460">
        <v>0.67466175762106628</v>
      </c>
      <c r="AQ1460">
        <v>0.67466175762106628</v>
      </c>
      <c r="AR1460">
        <v>9.3197640856475754</v>
      </c>
      <c r="AS1460">
        <v>9.3197640856475772</v>
      </c>
      <c r="AT1460">
        <v>9.3197640856475772</v>
      </c>
      <c r="AU1460">
        <v>9.3197640856475772</v>
      </c>
      <c r="AV1460" t="str">
        <f>VLOOKUP(Sheet1[[#This Row],[NPDES ID2]],Combined_Sheet__Major_Only___2[[NPDES ID2]:[ECHO BFR]],3,FALSE)</f>
        <v>TX</v>
      </c>
      <c r="AW1460" t="s">
        <v>1420</v>
      </c>
      <c r="AX1460" t="str">
        <f>VLOOKUP(Sheet1[[#This Row],[NPDES ID2]],Combined_Sheet__Major_Only___2[[NPDES ID2]:[ECHO BFR]],27,FALSE)</f>
        <v>-</v>
      </c>
      <c r="AY1460" t="str">
        <f>VLOOKUP(Sheet1[[#This Row],[NPDES ID2]],Combined_Sheet__Major_Only___2[[NPDES ID2]:[ECHO BFR]],28,FALSE)</f>
        <v>-</v>
      </c>
      <c r="AZ1460" t="str">
        <f>VLOOKUP(Sheet1[[#This Row],[NPDES ID2]],Combined_Sheet__Major_Only___2[[NPDES ID2]:[ECHO BFR]],29,FALSE)</f>
        <v>-</v>
      </c>
      <c r="BA1460">
        <f>VLOOKUP(Sheet1[[#This Row],[NPDES ID2]],Combined_Sheet__Major_Only___2[[NPDES ID2]:[ECHO BFR]],17,FALSE)</f>
        <v>27.887585999999999</v>
      </c>
      <c r="BB1460">
        <f>VLOOKUP(Sheet1[[#This Row],[NPDES ID2]],Combined_Sheet__Major_Only___2[[NPDES ID2]:[ECHO BFR]],18,FALSE)</f>
        <v>-97.148809999999997</v>
      </c>
      <c r="BC1460" t="str">
        <f>IF(ISNUMBER(SEARCH("aerobic",$AW1460)),"aerobic","")</f>
        <v/>
      </c>
      <c r="BD1460" t="str">
        <f>IF(ISNUMBER(SEARCH("anaer",$AW1460)),"anaer","")</f>
        <v/>
      </c>
      <c r="BE1460" t="str">
        <f>IF(ISNUMBER(SEARCH("thickening",$AZ1460)),"thickening","")</f>
        <v/>
      </c>
      <c r="BF1460" s="2" t="str">
        <f>IF(ISNUMBER(SEARCH("airDry",$AW1460)),"airDry","")</f>
        <v>airDry</v>
      </c>
      <c r="BG1460" s="2" t="str">
        <f>IF(ISNUMBER(SEARCH("heatDry",$AY1460)),"heatDry","")</f>
        <v/>
      </c>
      <c r="BH1460" s="2" t="str">
        <f>IF(AND(ISNUMBER(SEARCH("aerobic",$AW1460)),ISNUMBER(SEARCH("anaer",$AW1460))),"Combined Aer and Anaer.","")</f>
        <v/>
      </c>
    </row>
    <row r="1461" spans="1:60" x14ac:dyDescent="0.3">
      <c r="A1461" s="4">
        <v>1459</v>
      </c>
      <c r="B1461" t="s">
        <v>6893</v>
      </c>
      <c r="C1461">
        <v>116.01</v>
      </c>
      <c r="D1461">
        <v>998.74824087025206</v>
      </c>
      <c r="E1461">
        <v>1000.6938458651</v>
      </c>
      <c r="F1461">
        <v>711.79993527980503</v>
      </c>
      <c r="G1461">
        <v>1275.8672696575829</v>
      </c>
      <c r="H1461">
        <v>-77.097948328864874</v>
      </c>
      <c r="I1461">
        <v>-78.313953120518519</v>
      </c>
      <c r="J1461">
        <v>-91.132426700195211</v>
      </c>
      <c r="K1461">
        <v>-61.9168429810221</v>
      </c>
      <c r="L1461">
        <v>73.061439838973882</v>
      </c>
      <c r="M1461">
        <v>72.721554528051556</v>
      </c>
      <c r="N1461">
        <v>71.490176325740649</v>
      </c>
      <c r="O1461">
        <v>75.650333052272202</v>
      </c>
      <c r="P1461">
        <v>2.739964838115871</v>
      </c>
      <c r="Q1461">
        <v>2.767713841930211</v>
      </c>
      <c r="R1461">
        <v>2.2419928704953471</v>
      </c>
      <c r="S1461">
        <v>3.1411202664731879</v>
      </c>
      <c r="T1461">
        <v>220.57916369236199</v>
      </c>
      <c r="U1461">
        <v>220.5788204418219</v>
      </c>
      <c r="V1461">
        <v>220.43185404583929</v>
      </c>
      <c r="W1461">
        <v>220.72505946286901</v>
      </c>
      <c r="X1461">
        <v>15766.234959926611</v>
      </c>
      <c r="Y1461">
        <v>15827.96923253191</v>
      </c>
      <c r="Z1461">
        <v>15231.34883043992</v>
      </c>
      <c r="AA1461">
        <v>16107.32535220337</v>
      </c>
      <c r="AB1461">
        <v>2472.0294144707268</v>
      </c>
      <c r="AC1461">
        <v>2456.9578559888191</v>
      </c>
      <c r="AD1461">
        <v>2139.3975246735758</v>
      </c>
      <c r="AE1461">
        <v>2882.7098545757631</v>
      </c>
      <c r="AF1461">
        <v>61.719820153612751</v>
      </c>
      <c r="AG1461">
        <v>61.432615814046393</v>
      </c>
      <c r="AH1461">
        <v>60.392913576963942</v>
      </c>
      <c r="AI1461">
        <v>63.906140540208398</v>
      </c>
      <c r="AJ1461">
        <v>0.5304103593307673</v>
      </c>
      <c r="AK1461">
        <v>0.53041031494972735</v>
      </c>
      <c r="AL1461">
        <v>0.53040409906804498</v>
      </c>
      <c r="AM1461">
        <v>0.53041664560915458</v>
      </c>
      <c r="AN1461">
        <v>0.98844435452378765</v>
      </c>
      <c r="AO1461">
        <v>0.98844435452378721</v>
      </c>
      <c r="AP1461">
        <v>0.98844435452378721</v>
      </c>
      <c r="AQ1461">
        <v>0.98844435452378721</v>
      </c>
      <c r="AR1461">
        <v>14.51665577446715</v>
      </c>
      <c r="AS1461">
        <v>14.51665577446715</v>
      </c>
      <c r="AT1461">
        <v>14.51665577446715</v>
      </c>
      <c r="AU1461">
        <v>14.51665577446715</v>
      </c>
      <c r="AV1461" t="str">
        <f>VLOOKUP(Sheet1[[#This Row],[NPDES ID2]],Combined_Sheet__Major_Only___2[[NPDES ID2]:[ECHO BFR]],3,FALSE)</f>
        <v>NY</v>
      </c>
      <c r="AW1461" t="s">
        <v>12181</v>
      </c>
      <c r="AX1461" t="str">
        <f>VLOOKUP(Sheet1[[#This Row],[NPDES ID2]],Combined_Sheet__Major_Only___2[[NPDES ID2]:[ECHO BFR]],27,FALSE)</f>
        <v>-</v>
      </c>
      <c r="AY1461" t="str">
        <f>VLOOKUP(Sheet1[[#This Row],[NPDES ID2]],Combined_Sheet__Major_Only___2[[NPDES ID2]:[ECHO BFR]],28,FALSE)</f>
        <v>-</v>
      </c>
      <c r="AZ1461" t="str">
        <f>VLOOKUP(Sheet1[[#This Row],[NPDES ID2]],Combined_Sheet__Major_Only___2[[NPDES ID2]:[ECHO BFR]],29,FALSE)</f>
        <v>preliminaryOps</v>
      </c>
      <c r="BA1461">
        <f>VLOOKUP(Sheet1[[#This Row],[NPDES ID2]],Combined_Sheet__Major_Only___2[[NPDES ID2]:[ECHO BFR]],17,FALSE)</f>
        <v>43.40831</v>
      </c>
      <c r="BB1461">
        <f>VLOOKUP(Sheet1[[#This Row],[NPDES ID2]],Combined_Sheet__Major_Only___2[[NPDES ID2]:[ECHO BFR]],18,FALSE)</f>
        <v>-73.259460000000004</v>
      </c>
      <c r="BC1461" t="str">
        <f>IF(ISNUMBER(SEARCH("aerobic",$AW1461)),"aerobic","")</f>
        <v/>
      </c>
      <c r="BD1461" t="str">
        <f>IF(ISNUMBER(SEARCH("anaer",$AW1461)),"anaer","")</f>
        <v>anaer</v>
      </c>
      <c r="BE1461" t="str">
        <f>IF(ISNUMBER(SEARCH("thickening",$AZ1461)),"thickening","")</f>
        <v/>
      </c>
      <c r="BF1461" s="3" t="str">
        <f>IF(ISNUMBER(SEARCH("airDry",$AW1461)),"airDry","")</f>
        <v/>
      </c>
      <c r="BG1461" s="3" t="str">
        <f>IF(ISNUMBER(SEARCH("heatDry",$AY1461)),"heatDry","")</f>
        <v/>
      </c>
      <c r="BH1461" s="3" t="str">
        <f>IF(AND(ISNUMBER(SEARCH("aerobic",$AW1461)),ISNUMBER(SEARCH("anaer",$AW1461))),"Combined Aer and Anaer.","")</f>
        <v/>
      </c>
    </row>
    <row r="1462" spans="1:60" x14ac:dyDescent="0.3">
      <c r="A1462" s="4">
        <v>1460</v>
      </c>
      <c r="B1462" t="s">
        <v>6897</v>
      </c>
      <c r="C1462">
        <v>115.6</v>
      </c>
      <c r="D1462">
        <v>1016.6428474171061</v>
      </c>
      <c r="E1462">
        <v>1019.070264981483</v>
      </c>
      <c r="F1462">
        <v>724.40396010114739</v>
      </c>
      <c r="G1462">
        <v>1299.6495460327051</v>
      </c>
      <c r="H1462">
        <v>-77.196885095366341</v>
      </c>
      <c r="I1462">
        <v>-78.347586643877975</v>
      </c>
      <c r="J1462">
        <v>-91.064819239337183</v>
      </c>
      <c r="K1462">
        <v>-62.192549904337127</v>
      </c>
      <c r="L1462">
        <v>71.748829824211327</v>
      </c>
      <c r="M1462">
        <v>71.402255269615566</v>
      </c>
      <c r="N1462">
        <v>70.146776842797948</v>
      </c>
      <c r="O1462">
        <v>74.388416992021931</v>
      </c>
      <c r="P1462">
        <v>2.732233132245236</v>
      </c>
      <c r="Q1462">
        <v>2.7570502202030398</v>
      </c>
      <c r="R1462">
        <v>2.2413194037859259</v>
      </c>
      <c r="S1462">
        <v>3.1351650840645768</v>
      </c>
      <c r="T1462">
        <v>76.115544220349307</v>
      </c>
      <c r="U1462">
        <v>76.115423916006307</v>
      </c>
      <c r="V1462">
        <v>76.063914322732003</v>
      </c>
      <c r="W1462">
        <v>76.166678574900274</v>
      </c>
      <c r="X1462">
        <v>5520.5689665900081</v>
      </c>
      <c r="Y1462">
        <v>5542.9810064904032</v>
      </c>
      <c r="Z1462">
        <v>5326.2250469652718</v>
      </c>
      <c r="AA1462">
        <v>5644.6053032714462</v>
      </c>
      <c r="AB1462">
        <v>1017.931032225491</v>
      </c>
      <c r="AC1462">
        <v>1008.722511692143</v>
      </c>
      <c r="AD1462">
        <v>858.92082001259746</v>
      </c>
      <c r="AE1462">
        <v>1221.327215920126</v>
      </c>
      <c r="AF1462">
        <v>60.825540232619232</v>
      </c>
      <c r="AG1462">
        <v>60.531689275994253</v>
      </c>
      <c r="AH1462">
        <v>59.467609360704039</v>
      </c>
      <c r="AI1462">
        <v>63.062925122014313</v>
      </c>
      <c r="AJ1462">
        <v>0.51949269842386658</v>
      </c>
      <c r="AK1462">
        <v>0.51949267652665787</v>
      </c>
      <c r="AL1462">
        <v>0.51948960857794968</v>
      </c>
      <c r="AM1462">
        <v>0.51949580108911142</v>
      </c>
      <c r="AN1462">
        <v>0.96753358669627532</v>
      </c>
      <c r="AO1462">
        <v>0.96753358669627554</v>
      </c>
      <c r="AP1462">
        <v>0.96753358669627554</v>
      </c>
      <c r="AQ1462">
        <v>0.96753358669627554</v>
      </c>
      <c r="AR1462">
        <v>13.00456635323085</v>
      </c>
      <c r="AS1462">
        <v>13.00456635323085</v>
      </c>
      <c r="AT1462">
        <v>13.00456635323085</v>
      </c>
      <c r="AU1462">
        <v>13.00456635323085</v>
      </c>
      <c r="AV1462" t="str">
        <f>VLOOKUP(Sheet1[[#This Row],[NPDES ID2]],Combined_Sheet__Major_Only___2[[NPDES ID2]:[ECHO BFR]],3,FALSE)</f>
        <v>TX</v>
      </c>
      <c r="AW1462" t="s">
        <v>544</v>
      </c>
      <c r="AX1462" t="str">
        <f>VLOOKUP(Sheet1[[#This Row],[NPDES ID2]],Combined_Sheet__Major_Only___2[[NPDES ID2]:[ECHO BFR]],27,FALSE)</f>
        <v>-</v>
      </c>
      <c r="AY1462" t="str">
        <f>VLOOKUP(Sheet1[[#This Row],[NPDES ID2]],Combined_Sheet__Major_Only___2[[NPDES ID2]:[ECHO BFR]],28,FALSE)</f>
        <v>-</v>
      </c>
      <c r="AZ1462" t="str">
        <f>VLOOKUP(Sheet1[[#This Row],[NPDES ID2]],Combined_Sheet__Major_Only___2[[NPDES ID2]:[ECHO BFR]],29,FALSE)</f>
        <v>thickening</v>
      </c>
      <c r="BA1462">
        <f>VLOOKUP(Sheet1[[#This Row],[NPDES ID2]],Combined_Sheet__Major_Only___2[[NPDES ID2]:[ECHO BFR]],17,FALSE)</f>
        <v>29.705138999999999</v>
      </c>
      <c r="BB1462">
        <f>VLOOKUP(Sheet1[[#This Row],[NPDES ID2]],Combined_Sheet__Major_Only___2[[NPDES ID2]:[ECHO BFR]],18,FALSE)</f>
        <v>-95.811306000000002</v>
      </c>
      <c r="BC1462" t="str">
        <f>IF(ISNUMBER(SEARCH("aerobic",$AW1462)),"aerobic","")</f>
        <v>aerobic</v>
      </c>
      <c r="BD1462" t="str">
        <f>IF(ISNUMBER(SEARCH("anaer",$AW1462)),"anaer","")</f>
        <v/>
      </c>
      <c r="BE1462" t="str">
        <f>IF(ISNUMBER(SEARCH("thickening",$AZ1462)),"thickening","")</f>
        <v>thickening</v>
      </c>
      <c r="BF1462" s="2" t="str">
        <f>IF(ISNUMBER(SEARCH("airDry",$AW1462)),"airDry","")</f>
        <v/>
      </c>
      <c r="BG1462" s="2" t="str">
        <f>IF(ISNUMBER(SEARCH("heatDry",$AY1462)),"heatDry","")</f>
        <v/>
      </c>
      <c r="BH1462" s="2" t="str">
        <f>IF(AND(ISNUMBER(SEARCH("aerobic",$AW1462)),ISNUMBER(SEARCH("anaer",$AW1462))),"Combined Aer and Anaer.","")</f>
        <v/>
      </c>
    </row>
    <row r="1463" spans="1:60" x14ac:dyDescent="0.3">
      <c r="A1463" s="4">
        <v>1461</v>
      </c>
      <c r="B1463" t="s">
        <v>6901</v>
      </c>
      <c r="C1463">
        <v>115.38</v>
      </c>
      <c r="D1463">
        <v>963.96795025279334</v>
      </c>
      <c r="E1463">
        <v>964.56970915988927</v>
      </c>
      <c r="F1463">
        <v>686.8695556302888</v>
      </c>
      <c r="G1463">
        <v>1229.090351520385</v>
      </c>
      <c r="H1463">
        <v>-76.91125190662197</v>
      </c>
      <c r="I1463">
        <v>-78.082216097051941</v>
      </c>
      <c r="J1463">
        <v>-91.155805063380612</v>
      </c>
      <c r="K1463">
        <v>-60.941604256896703</v>
      </c>
      <c r="L1463">
        <v>75.645756398632102</v>
      </c>
      <c r="M1463">
        <v>75.3299625717369</v>
      </c>
      <c r="N1463">
        <v>74.185992999783153</v>
      </c>
      <c r="O1463">
        <v>78.050901906855628</v>
      </c>
      <c r="P1463">
        <v>2.7195463372137851</v>
      </c>
      <c r="Q1463">
        <v>2.7513033250710111</v>
      </c>
      <c r="R1463">
        <v>2.2093851437150742</v>
      </c>
      <c r="S1463">
        <v>3.1129362968298722</v>
      </c>
      <c r="T1463">
        <v>68.71974367350451</v>
      </c>
      <c r="U1463">
        <v>68.719634782869775</v>
      </c>
      <c r="V1463">
        <v>68.673012091060698</v>
      </c>
      <c r="W1463">
        <v>68.766026726845467</v>
      </c>
      <c r="X1463">
        <v>4717.9779228173074</v>
      </c>
      <c r="Y1463">
        <v>4734.5122654315774</v>
      </c>
      <c r="Z1463">
        <v>4574.3404947144327</v>
      </c>
      <c r="AA1463">
        <v>4809.4824464253024</v>
      </c>
      <c r="AB1463">
        <v>770.84285540852852</v>
      </c>
      <c r="AC1463">
        <v>765.49097747091105</v>
      </c>
      <c r="AD1463">
        <v>663.65877357156899</v>
      </c>
      <c r="AE1463">
        <v>905.16351242273856</v>
      </c>
      <c r="AF1463">
        <v>64.251409232327617</v>
      </c>
      <c r="AG1463">
        <v>63.983145602250907</v>
      </c>
      <c r="AH1463">
        <v>63.011730608534613</v>
      </c>
      <c r="AI1463">
        <v>66.293958257564967</v>
      </c>
      <c r="AJ1463">
        <v>0.56133475338557204</v>
      </c>
      <c r="AK1463">
        <v>0.56133473268693335</v>
      </c>
      <c r="AL1463">
        <v>0.56133183253528818</v>
      </c>
      <c r="AM1463">
        <v>0.56133768635151005</v>
      </c>
      <c r="AN1463">
        <v>0.96421878499544111</v>
      </c>
      <c r="AO1463">
        <v>0.96421878499544089</v>
      </c>
      <c r="AP1463">
        <v>0.96421878499544089</v>
      </c>
      <c r="AQ1463">
        <v>0.96421878499544089</v>
      </c>
      <c r="AR1463">
        <v>14.74120360543546</v>
      </c>
      <c r="AS1463">
        <v>14.74120360543545</v>
      </c>
      <c r="AT1463">
        <v>14.74120360543545</v>
      </c>
      <c r="AU1463">
        <v>14.74120360543545</v>
      </c>
      <c r="AV1463" t="str">
        <f>VLOOKUP(Sheet1[[#This Row],[NPDES ID2]],Combined_Sheet__Major_Only___2[[NPDES ID2]:[ECHO BFR]],3,FALSE)</f>
        <v>MN</v>
      </c>
      <c r="AW1463" t="s">
        <v>12181</v>
      </c>
      <c r="AX1463" t="str">
        <f>VLOOKUP(Sheet1[[#This Row],[NPDES ID2]],Combined_Sheet__Major_Only___2[[NPDES ID2]:[ECHO BFR]],27,FALSE)</f>
        <v>-</v>
      </c>
      <c r="AY1463" t="str">
        <f>VLOOKUP(Sheet1[[#This Row],[NPDES ID2]],Combined_Sheet__Major_Only___2[[NPDES ID2]:[ECHO BFR]],28,FALSE)</f>
        <v>-</v>
      </c>
      <c r="AZ1463" t="str">
        <f>VLOOKUP(Sheet1[[#This Row],[NPDES ID2]],Combined_Sheet__Major_Only___2[[NPDES ID2]:[ECHO BFR]],29,FALSE)</f>
        <v>thickening</v>
      </c>
      <c r="BA1463">
        <f>VLOOKUP(Sheet1[[#This Row],[NPDES ID2]],Combined_Sheet__Major_Only___2[[NPDES ID2]:[ECHO BFR]],17,FALSE)</f>
        <v>44.765709999999999</v>
      </c>
      <c r="BB1463">
        <f>VLOOKUP(Sheet1[[#This Row],[NPDES ID2]],Combined_Sheet__Major_Only___2[[NPDES ID2]:[ECHO BFR]],18,FALSE)</f>
        <v>-94.134259999999998</v>
      </c>
      <c r="BC1463" t="str">
        <f>IF(ISNUMBER(SEARCH("aerobic",$AW1463)),"aerobic","")</f>
        <v/>
      </c>
      <c r="BD1463" t="str">
        <f>IF(ISNUMBER(SEARCH("anaer",$AW1463)),"anaer","")</f>
        <v>anaer</v>
      </c>
      <c r="BE1463" t="str">
        <f>IF(ISNUMBER(SEARCH("thickening",$AZ1463)),"thickening","")</f>
        <v>thickening</v>
      </c>
      <c r="BF1463" s="3" t="str">
        <f>IF(ISNUMBER(SEARCH("airDry",$AW1463)),"airDry","")</f>
        <v/>
      </c>
      <c r="BG1463" s="3" t="str">
        <f>IF(ISNUMBER(SEARCH("heatDry",$AY1463)),"heatDry","")</f>
        <v/>
      </c>
      <c r="BH1463" s="3" t="str">
        <f>IF(AND(ISNUMBER(SEARCH("aerobic",$AW1463)),ISNUMBER(SEARCH("anaer",$AW1463))),"Combined Aer and Anaer.","")</f>
        <v/>
      </c>
    </row>
    <row r="1464" spans="1:60" x14ac:dyDescent="0.3">
      <c r="A1464" s="4">
        <v>1462</v>
      </c>
      <c r="B1464" t="s">
        <v>6905</v>
      </c>
      <c r="C1464">
        <v>115.2</v>
      </c>
      <c r="D1464">
        <v>978.4970390119247</v>
      </c>
      <c r="E1464">
        <v>979.50772979900125</v>
      </c>
      <c r="F1464">
        <v>697.15210494690564</v>
      </c>
      <c r="G1464">
        <v>1248.4076042241049</v>
      </c>
      <c r="H1464">
        <v>-76.988975976027675</v>
      </c>
      <c r="I1464">
        <v>-78.250386464187329</v>
      </c>
      <c r="J1464">
        <v>-91.312398269036763</v>
      </c>
      <c r="K1464">
        <v>-61.333563907613303</v>
      </c>
      <c r="L1464">
        <v>74.51118778772161</v>
      </c>
      <c r="M1464">
        <v>74.188288163869814</v>
      </c>
      <c r="N1464">
        <v>73.018601805773969</v>
      </c>
      <c r="O1464">
        <v>76.970406189738824</v>
      </c>
      <c r="P1464">
        <v>2.71721775364857</v>
      </c>
      <c r="Q1464">
        <v>2.7463421313788992</v>
      </c>
      <c r="R1464">
        <v>2.212933361517615</v>
      </c>
      <c r="S1464">
        <v>3.1095862711795088</v>
      </c>
      <c r="T1464">
        <v>43.391846004196807</v>
      </c>
      <c r="U1464">
        <v>43.391776201316382</v>
      </c>
      <c r="V1464">
        <v>43.361889350265493</v>
      </c>
      <c r="W1464">
        <v>43.421515134564594</v>
      </c>
      <c r="X1464">
        <v>3019.78813994662</v>
      </c>
      <c r="Y1464">
        <v>3030.7654917049131</v>
      </c>
      <c r="Z1464">
        <v>2924.3911587196412</v>
      </c>
      <c r="AA1464">
        <v>3080.6012560858831</v>
      </c>
      <c r="AB1464">
        <v>509.633328627916</v>
      </c>
      <c r="AC1464">
        <v>505.82469179076372</v>
      </c>
      <c r="AD1464">
        <v>436.52584669709148</v>
      </c>
      <c r="AE1464">
        <v>601.56120158526323</v>
      </c>
      <c r="AF1464">
        <v>63.386555669129052</v>
      </c>
      <c r="AG1464">
        <v>63.111835692142598</v>
      </c>
      <c r="AH1464">
        <v>62.116978471507061</v>
      </c>
      <c r="AI1464">
        <v>65.478356205117322</v>
      </c>
      <c r="AJ1464">
        <v>0.55076732427568742</v>
      </c>
      <c r="AK1464">
        <v>0.55076730776594784</v>
      </c>
      <c r="AL1464">
        <v>0.55076499439771898</v>
      </c>
      <c r="AM1464">
        <v>0.55076966381532</v>
      </c>
      <c r="AN1464">
        <v>0.94498135293002994</v>
      </c>
      <c r="AO1464">
        <v>0.94498135293002983</v>
      </c>
      <c r="AP1464">
        <v>0.94498135293002983</v>
      </c>
      <c r="AQ1464">
        <v>0.94498135293002983</v>
      </c>
      <c r="AR1464">
        <v>14.265234506132581</v>
      </c>
      <c r="AS1464">
        <v>14.265234506132581</v>
      </c>
      <c r="AT1464">
        <v>14.265234506132581</v>
      </c>
      <c r="AU1464">
        <v>14.265234506132581</v>
      </c>
      <c r="AV1464" t="str">
        <f>VLOOKUP(Sheet1[[#This Row],[NPDES ID2]],Combined_Sheet__Major_Only___2[[NPDES ID2]:[ECHO BFR]],3,FALSE)</f>
        <v>KS</v>
      </c>
      <c r="AW1464" t="s">
        <v>41</v>
      </c>
      <c r="AX1464" t="str">
        <f>VLOOKUP(Sheet1[[#This Row],[NPDES ID2]],Combined_Sheet__Major_Only___2[[NPDES ID2]:[ECHO BFR]],27,FALSE)</f>
        <v>-</v>
      </c>
      <c r="AY1464" t="str">
        <f>VLOOKUP(Sheet1[[#This Row],[NPDES ID2]],Combined_Sheet__Major_Only___2[[NPDES ID2]:[ECHO BFR]],28,FALSE)</f>
        <v>-</v>
      </c>
      <c r="AZ1464" t="str">
        <f>VLOOKUP(Sheet1[[#This Row],[NPDES ID2]],Combined_Sheet__Major_Only___2[[NPDES ID2]:[ECHO BFR]],29,FALSE)</f>
        <v>thickening</v>
      </c>
      <c r="BA1464">
        <f>VLOOKUP(Sheet1[[#This Row],[NPDES ID2]],Combined_Sheet__Major_Only___2[[NPDES ID2]:[ECHO BFR]],17,FALSE)</f>
        <v>39.398594000000003</v>
      </c>
      <c r="BB1464">
        <f>VLOOKUP(Sheet1[[#This Row],[NPDES ID2]],Combined_Sheet__Major_Only___2[[NPDES ID2]:[ECHO BFR]],18,FALSE)</f>
        <v>-101.01768</v>
      </c>
      <c r="BC1464" t="str">
        <f>IF(ISNUMBER(SEARCH("aerobic",$AW1464)),"aerobic","")</f>
        <v>aerobic</v>
      </c>
      <c r="BD1464" t="str">
        <f>IF(ISNUMBER(SEARCH("anaer",$AW1464)),"anaer","")</f>
        <v/>
      </c>
      <c r="BE1464" t="str">
        <f>IF(ISNUMBER(SEARCH("thickening",$AZ1464)),"thickening","")</f>
        <v>thickening</v>
      </c>
      <c r="BF1464" s="2" t="str">
        <f>IF(ISNUMBER(SEARCH("airDry",$AW1464)),"airDry","")</f>
        <v/>
      </c>
      <c r="BG1464" s="2" t="str">
        <f>IF(ISNUMBER(SEARCH("heatDry",$AY1464)),"heatDry","")</f>
        <v/>
      </c>
      <c r="BH1464" s="2" t="str">
        <f>IF(AND(ISNUMBER(SEARCH("aerobic",$AW1464)),ISNUMBER(SEARCH("anaer",$AW1464))),"Combined Aer and Anaer.","")</f>
        <v/>
      </c>
    </row>
    <row r="1465" spans="1:60" x14ac:dyDescent="0.3">
      <c r="A1465" s="4">
        <v>1463</v>
      </c>
      <c r="B1465" t="s">
        <v>6910</v>
      </c>
      <c r="C1465">
        <v>115</v>
      </c>
      <c r="D1465">
        <v>1029.6853503204641</v>
      </c>
      <c r="E1465">
        <v>1032.367086622316</v>
      </c>
      <c r="F1465">
        <v>733.49315287487161</v>
      </c>
      <c r="G1465">
        <v>1316.848892656039</v>
      </c>
      <c r="H1465">
        <v>-77.239444113792018</v>
      </c>
      <c r="I1465">
        <v>-78.323231691847582</v>
      </c>
      <c r="J1465">
        <v>-91.004661277272248</v>
      </c>
      <c r="K1465">
        <v>-62.328096116820447</v>
      </c>
      <c r="L1465">
        <v>70.79982517912903</v>
      </c>
      <c r="M1465">
        <v>70.450744781400331</v>
      </c>
      <c r="N1465">
        <v>69.186198899586486</v>
      </c>
      <c r="O1465">
        <v>73.458478133235332</v>
      </c>
      <c r="P1465">
        <v>2.7191021179070982</v>
      </c>
      <c r="Q1465">
        <v>2.7417294441129738</v>
      </c>
      <c r="R1465">
        <v>2.2337409467149718</v>
      </c>
      <c r="S1465">
        <v>3.1216948770472079</v>
      </c>
      <c r="T1465">
        <v>74.091358110950338</v>
      </c>
      <c r="U1465">
        <v>74.09124093047059</v>
      </c>
      <c r="V1465">
        <v>74.041068852723001</v>
      </c>
      <c r="W1465">
        <v>74.141164693550223</v>
      </c>
      <c r="X1465">
        <v>5417.6025214410511</v>
      </c>
      <c r="Y1465">
        <v>5440.0480316289086</v>
      </c>
      <c r="Z1465">
        <v>5222.9670896625184</v>
      </c>
      <c r="AA1465">
        <v>5541.8696630368086</v>
      </c>
      <c r="AB1465">
        <v>856.23369356022658</v>
      </c>
      <c r="AC1465">
        <v>851.00471898668877</v>
      </c>
      <c r="AD1465">
        <v>739.85986620065398</v>
      </c>
      <c r="AE1465">
        <v>1001.450030944504</v>
      </c>
      <c r="AF1465">
        <v>60.334142297528203</v>
      </c>
      <c r="AG1465">
        <v>60.036626018624993</v>
      </c>
      <c r="AH1465">
        <v>58.95924749889118</v>
      </c>
      <c r="AI1465">
        <v>62.599473281272168</v>
      </c>
      <c r="AJ1465">
        <v>0.51349502621025223</v>
      </c>
      <c r="AK1465">
        <v>0.51349500596627295</v>
      </c>
      <c r="AL1465">
        <v>0.51349216958020982</v>
      </c>
      <c r="AM1465">
        <v>0.51349789469076157</v>
      </c>
      <c r="AN1465">
        <v>0.96668897774488172</v>
      </c>
      <c r="AO1465">
        <v>0.96668897774488172</v>
      </c>
      <c r="AP1465">
        <v>0.96668897774488172</v>
      </c>
      <c r="AQ1465">
        <v>0.96668897774488172</v>
      </c>
      <c r="AR1465">
        <v>14.122019601911431</v>
      </c>
      <c r="AS1465">
        <v>14.12201960191142</v>
      </c>
      <c r="AT1465">
        <v>14.12201960191142</v>
      </c>
      <c r="AU1465">
        <v>14.12201960191142</v>
      </c>
      <c r="AV1465" t="str">
        <f>VLOOKUP(Sheet1[[#This Row],[NPDES ID2]],Combined_Sheet__Major_Only___2[[NPDES ID2]:[ECHO BFR]],3,FALSE)</f>
        <v>OR</v>
      </c>
      <c r="AW1465" t="s">
        <v>12181</v>
      </c>
      <c r="AX1465" t="str">
        <f>VLOOKUP(Sheet1[[#This Row],[NPDES ID2]],Combined_Sheet__Major_Only___2[[NPDES ID2]:[ECHO BFR]],27,FALSE)</f>
        <v>-</v>
      </c>
      <c r="AY1465" t="str">
        <f>VLOOKUP(Sheet1[[#This Row],[NPDES ID2]],Combined_Sheet__Major_Only___2[[NPDES ID2]:[ECHO BFR]],28,FALSE)</f>
        <v>highTempCompost</v>
      </c>
      <c r="AZ1465" t="str">
        <f>VLOOKUP(Sheet1[[#This Row],[NPDES ID2]],Combined_Sheet__Major_Only___2[[NPDES ID2]:[ECHO BFR]],29,FALSE)</f>
        <v>thickening, preliminaryOps</v>
      </c>
      <c r="BA1465">
        <f>VLOOKUP(Sheet1[[#This Row],[NPDES ID2]],Combined_Sheet__Major_Only___2[[NPDES ID2]:[ECHO BFR]],17,FALSE)</f>
        <v>43.970109999999998</v>
      </c>
      <c r="BB1465">
        <f>VLOOKUP(Sheet1[[#This Row],[NPDES ID2]],Combined_Sheet__Major_Only___2[[NPDES ID2]:[ECHO BFR]],18,FALSE)</f>
        <v>-124.114751</v>
      </c>
      <c r="BC1465" t="str">
        <f>IF(ISNUMBER(SEARCH("aerobic",$AW1465)),"aerobic","")</f>
        <v/>
      </c>
      <c r="BD1465" t="str">
        <f>IF(ISNUMBER(SEARCH("anaer",$AW1465)),"anaer","")</f>
        <v>anaer</v>
      </c>
      <c r="BE1465" t="str">
        <f>IF(ISNUMBER(SEARCH("thickening",$AZ1465)),"thickening","")</f>
        <v>thickening</v>
      </c>
      <c r="BF1465" s="3" t="str">
        <f>IF(ISNUMBER(SEARCH("airDry",$AW1465)),"airDry","")</f>
        <v/>
      </c>
      <c r="BG1465" s="3" t="str">
        <f>IF(ISNUMBER(SEARCH("heatDry",$AY1465)),"heatDry","")</f>
        <v/>
      </c>
      <c r="BH1465" s="3" t="str">
        <f>IF(AND(ISNUMBER(SEARCH("aerobic",$AW1465)),ISNUMBER(SEARCH("anaer",$AW1465))),"Combined Aer and Anaer.","")</f>
        <v/>
      </c>
    </row>
    <row r="1466" spans="1:60" x14ac:dyDescent="0.3">
      <c r="A1466" s="4">
        <v>1464</v>
      </c>
      <c r="B1466" t="s">
        <v>6913</v>
      </c>
      <c r="C1466">
        <v>115</v>
      </c>
      <c r="D1466">
        <v>985.5123219583154</v>
      </c>
      <c r="E1466">
        <v>986.68787613399127</v>
      </c>
      <c r="F1466">
        <v>702.0822148944726</v>
      </c>
      <c r="G1466">
        <v>1257.690792484472</v>
      </c>
      <c r="H1466">
        <v>-77.009544645770902</v>
      </c>
      <c r="I1466">
        <v>-78.287729363255977</v>
      </c>
      <c r="J1466">
        <v>-91.342122768574129</v>
      </c>
      <c r="K1466">
        <v>-61.470489816276022</v>
      </c>
      <c r="L1466">
        <v>73.967107942328582</v>
      </c>
      <c r="M1466">
        <v>73.64167801418813</v>
      </c>
      <c r="N1466">
        <v>72.462779103869238</v>
      </c>
      <c r="O1466">
        <v>76.4456867601656</v>
      </c>
      <c r="P1466">
        <v>2.7132686472885852</v>
      </c>
      <c r="Q1466">
        <v>2.741360719579939</v>
      </c>
      <c r="R1466">
        <v>2.2119281715340882</v>
      </c>
      <c r="S1466">
        <v>3.1062246676776688</v>
      </c>
      <c r="T1466">
        <v>86.629564688456981</v>
      </c>
      <c r="U1466">
        <v>86.629428158154212</v>
      </c>
      <c r="V1466">
        <v>86.570971246370476</v>
      </c>
      <c r="W1466">
        <v>86.687595751470539</v>
      </c>
      <c r="X1466">
        <v>6062.7061310012514</v>
      </c>
      <c r="Y1466">
        <v>6085.1256614980466</v>
      </c>
      <c r="Z1466">
        <v>5868.1852829793233</v>
      </c>
      <c r="AA1466">
        <v>6186.6837152423996</v>
      </c>
      <c r="AB1466">
        <v>1224.776606738176</v>
      </c>
      <c r="AC1466">
        <v>1210.7258857587319</v>
      </c>
      <c r="AD1466">
        <v>1017.9934177498239</v>
      </c>
      <c r="AE1466">
        <v>1494.16391298337</v>
      </c>
      <c r="AF1466">
        <v>63.033295187713932</v>
      </c>
      <c r="AG1466">
        <v>62.755925457305487</v>
      </c>
      <c r="AH1466">
        <v>61.751582394261078</v>
      </c>
      <c r="AI1466">
        <v>65.145109391443299</v>
      </c>
      <c r="AJ1466">
        <v>0.54645177211827023</v>
      </c>
      <c r="AK1466">
        <v>0.54645174729097157</v>
      </c>
      <c r="AL1466">
        <v>0.54644826891425058</v>
      </c>
      <c r="AM1466">
        <v>0.54645528985847225</v>
      </c>
      <c r="AN1466">
        <v>0.97131182247877002</v>
      </c>
      <c r="AO1466">
        <v>0.97131182247877035</v>
      </c>
      <c r="AP1466">
        <v>0.97131182247877035</v>
      </c>
      <c r="AQ1466">
        <v>0.97131182247877035</v>
      </c>
      <c r="AR1466">
        <v>12.80994442328433</v>
      </c>
      <c r="AS1466">
        <v>12.809944423284319</v>
      </c>
      <c r="AT1466">
        <v>12.809944423284319</v>
      </c>
      <c r="AU1466">
        <v>12.809944423284319</v>
      </c>
      <c r="AV1466" t="str">
        <f>VLOOKUP(Sheet1[[#This Row],[NPDES ID2]],Combined_Sheet__Major_Only___2[[NPDES ID2]:[ECHO BFR]],3,FALSE)</f>
        <v>TX</v>
      </c>
      <c r="AW1466" t="s">
        <v>41</v>
      </c>
      <c r="AX1466" t="str">
        <f>VLOOKUP(Sheet1[[#This Row],[NPDES ID2]],Combined_Sheet__Major_Only___2[[NPDES ID2]:[ECHO BFR]],27,FALSE)</f>
        <v>tempSludgeStore</v>
      </c>
      <c r="AY1466" t="str">
        <f>VLOOKUP(Sheet1[[#This Row],[NPDES ID2]],Combined_Sheet__Major_Only___2[[NPDES ID2]:[ECHO BFR]],28,FALSE)</f>
        <v>-</v>
      </c>
      <c r="AZ1466" t="str">
        <f>VLOOKUP(Sheet1[[#This Row],[NPDES ID2]],Combined_Sheet__Major_Only___2[[NPDES ID2]:[ECHO BFR]],29,FALSE)</f>
        <v>thickening</v>
      </c>
      <c r="BA1466">
        <f>VLOOKUP(Sheet1[[#This Row],[NPDES ID2]],Combined_Sheet__Major_Only___2[[NPDES ID2]:[ECHO BFR]],17,FALSE)</f>
        <v>33.246400000000001</v>
      </c>
      <c r="BB1466">
        <f>VLOOKUP(Sheet1[[#This Row],[NPDES ID2]],Combined_Sheet__Major_Only___2[[NPDES ID2]:[ECHO BFR]],18,FALSE)</f>
        <v>-97.561999999999998</v>
      </c>
      <c r="BC1466" t="str">
        <f>IF(ISNUMBER(SEARCH("aerobic",$AW1466)),"aerobic","")</f>
        <v>aerobic</v>
      </c>
      <c r="BD1466" t="str">
        <f>IF(ISNUMBER(SEARCH("anaer",$AW1466)),"anaer","")</f>
        <v/>
      </c>
      <c r="BE1466" t="str">
        <f>IF(ISNUMBER(SEARCH("thickening",$AZ1466)),"thickening","")</f>
        <v>thickening</v>
      </c>
      <c r="BF1466" s="2" t="str">
        <f>IF(ISNUMBER(SEARCH("airDry",$AW1466)),"airDry","")</f>
        <v/>
      </c>
      <c r="BG1466" s="2" t="str">
        <f>IF(ISNUMBER(SEARCH("heatDry",$AY1466)),"heatDry","")</f>
        <v/>
      </c>
      <c r="BH1466" s="2" t="str">
        <f>IF(AND(ISNUMBER(SEARCH("aerobic",$AW1466)),ISNUMBER(SEARCH("anaer",$AW1466))),"Combined Aer and Anaer.","")</f>
        <v/>
      </c>
    </row>
    <row r="1467" spans="1:60" x14ac:dyDescent="0.3">
      <c r="A1467" s="4">
        <v>1465</v>
      </c>
      <c r="B1467" t="s">
        <v>6917</v>
      </c>
      <c r="C1467">
        <v>114.53</v>
      </c>
      <c r="D1467">
        <v>1026.822074444372</v>
      </c>
      <c r="E1467">
        <v>1029.240771768317</v>
      </c>
      <c r="F1467">
        <v>731.31185793678003</v>
      </c>
      <c r="G1467">
        <v>1312.7731429917289</v>
      </c>
      <c r="H1467">
        <v>-77.206724013827454</v>
      </c>
      <c r="I1467">
        <v>-78.341407259938961</v>
      </c>
      <c r="J1467">
        <v>-91.053820004255741</v>
      </c>
      <c r="K1467">
        <v>-62.222256741834748</v>
      </c>
      <c r="L1467">
        <v>70.963865209998644</v>
      </c>
      <c r="M1467">
        <v>70.619595605539331</v>
      </c>
      <c r="N1467">
        <v>69.372473490656049</v>
      </c>
      <c r="O1467">
        <v>73.585884814806619</v>
      </c>
      <c r="P1467">
        <v>2.707164675596347</v>
      </c>
      <c r="Q1467">
        <v>2.731358392252933</v>
      </c>
      <c r="R1467">
        <v>2.221401627676403</v>
      </c>
      <c r="S1467">
        <v>3.106733909948042</v>
      </c>
      <c r="T1467">
        <v>71.924334336034519</v>
      </c>
      <c r="U1467">
        <v>71.924220499854968</v>
      </c>
      <c r="V1467">
        <v>71.875480320059964</v>
      </c>
      <c r="W1467">
        <v>71.972719451817539</v>
      </c>
      <c r="X1467">
        <v>5225.4856576707934</v>
      </c>
      <c r="Y1467">
        <v>5246.7888308866586</v>
      </c>
      <c r="Z1467">
        <v>5040.7437511651269</v>
      </c>
      <c r="AA1467">
        <v>5343.4048122488784</v>
      </c>
      <c r="AB1467">
        <v>932.50342513877501</v>
      </c>
      <c r="AC1467">
        <v>924.7265347739276</v>
      </c>
      <c r="AD1467">
        <v>791.05046855163141</v>
      </c>
      <c r="AE1467">
        <v>1112.424984455874</v>
      </c>
      <c r="AF1467">
        <v>60.722109167394677</v>
      </c>
      <c r="AG1467">
        <v>60.427487654913747</v>
      </c>
      <c r="AH1467">
        <v>59.360601811165978</v>
      </c>
      <c r="AI1467">
        <v>62.965384174713023</v>
      </c>
      <c r="AJ1467">
        <v>0.51823020058161107</v>
      </c>
      <c r="AK1467">
        <v>0.51823017978775432</v>
      </c>
      <c r="AL1467">
        <v>0.51822726637576089</v>
      </c>
      <c r="AM1467">
        <v>0.51823314696008282</v>
      </c>
      <c r="AN1467">
        <v>0.96573466757466842</v>
      </c>
      <c r="AO1467">
        <v>0.96573466757466864</v>
      </c>
      <c r="AP1467">
        <v>0.96573466757466864</v>
      </c>
      <c r="AQ1467">
        <v>0.96573466757466864</v>
      </c>
      <c r="AR1467">
        <v>13.22764631853604</v>
      </c>
      <c r="AS1467">
        <v>13.22764631853604</v>
      </c>
      <c r="AT1467">
        <v>13.22764631853604</v>
      </c>
      <c r="AU1467">
        <v>13.22764631853604</v>
      </c>
      <c r="AV1467" t="str">
        <f>VLOOKUP(Sheet1[[#This Row],[NPDES ID2]],Combined_Sheet__Major_Only___2[[NPDES ID2]:[ECHO BFR]],3,FALSE)</f>
        <v>PA</v>
      </c>
      <c r="AW1467" t="s">
        <v>41</v>
      </c>
      <c r="AX1467" t="str">
        <f>VLOOKUP(Sheet1[[#This Row],[NPDES ID2]],Combined_Sheet__Major_Only___2[[NPDES ID2]:[ECHO BFR]],27,FALSE)</f>
        <v>-</v>
      </c>
      <c r="AY1467" t="str">
        <f>VLOOKUP(Sheet1[[#This Row],[NPDES ID2]],Combined_Sheet__Major_Only___2[[NPDES ID2]:[ECHO BFR]],28,FALSE)</f>
        <v>-</v>
      </c>
      <c r="AZ1467" t="str">
        <f>VLOOKUP(Sheet1[[#This Row],[NPDES ID2]],Combined_Sheet__Major_Only___2[[NPDES ID2]:[ECHO BFR]],29,FALSE)</f>
        <v>thickening, preliminaryOps</v>
      </c>
      <c r="BA1467">
        <f>VLOOKUP(Sheet1[[#This Row],[NPDES ID2]],Combined_Sheet__Major_Only___2[[NPDES ID2]:[ECHO BFR]],17,FALSE)</f>
        <v>40.296280000000003</v>
      </c>
      <c r="BB1467">
        <f>VLOOKUP(Sheet1[[#This Row],[NPDES ID2]],Combined_Sheet__Major_Only___2[[NPDES ID2]:[ECHO BFR]],18,FALSE)</f>
        <v>-75.330789999999993</v>
      </c>
      <c r="BC1467" t="str">
        <f>IF(ISNUMBER(SEARCH("aerobic",$AW1467)),"aerobic","")</f>
        <v>aerobic</v>
      </c>
      <c r="BD1467" t="str">
        <f>IF(ISNUMBER(SEARCH("anaer",$AW1467)),"anaer","")</f>
        <v/>
      </c>
      <c r="BE1467" t="str">
        <f>IF(ISNUMBER(SEARCH("thickening",$AZ1467)),"thickening","")</f>
        <v>thickening</v>
      </c>
      <c r="BF1467" s="3" t="str">
        <f>IF(ISNUMBER(SEARCH("airDry",$AW1467)),"airDry","")</f>
        <v/>
      </c>
      <c r="BG1467" s="3" t="str">
        <f>IF(ISNUMBER(SEARCH("heatDry",$AY1467)),"heatDry","")</f>
        <v/>
      </c>
      <c r="BH1467" s="3" t="str">
        <f>IF(AND(ISNUMBER(SEARCH("aerobic",$AW1467)),ISNUMBER(SEARCH("anaer",$AW1467))),"Combined Aer and Anaer.","")</f>
        <v/>
      </c>
    </row>
    <row r="1468" spans="1:60" x14ac:dyDescent="0.3">
      <c r="A1468" s="4">
        <v>1466</v>
      </c>
      <c r="B1468" t="s">
        <v>6922</v>
      </c>
      <c r="C1468">
        <v>114.53</v>
      </c>
      <c r="D1468">
        <v>952.42684822219974</v>
      </c>
      <c r="E1468">
        <v>952.72078321982121</v>
      </c>
      <c r="F1468">
        <v>678.41237301170008</v>
      </c>
      <c r="G1468">
        <v>1213.3354732470241</v>
      </c>
      <c r="H1468">
        <v>-76.807531748635952</v>
      </c>
      <c r="I1468">
        <v>-78.089102276973037</v>
      </c>
      <c r="J1468">
        <v>-90.946771111429143</v>
      </c>
      <c r="K1468">
        <v>-60.407505666499183</v>
      </c>
      <c r="L1468">
        <v>76.496823032129512</v>
      </c>
      <c r="M1468">
        <v>76.193881772510267</v>
      </c>
      <c r="N1468">
        <v>75.09646602197013</v>
      </c>
      <c r="O1468">
        <v>78.804090241950647</v>
      </c>
      <c r="P1468">
        <v>2.696840446365202</v>
      </c>
      <c r="Q1468">
        <v>2.7306910274577341</v>
      </c>
      <c r="R1468">
        <v>2.1809059330193352</v>
      </c>
      <c r="S1468">
        <v>3.0993596825037448</v>
      </c>
      <c r="T1468">
        <v>67.476980247788674</v>
      </c>
      <c r="U1468">
        <v>67.476873275071924</v>
      </c>
      <c r="V1468">
        <v>67.431071760411641</v>
      </c>
      <c r="W1468">
        <v>67.522448106118219</v>
      </c>
      <c r="X1468">
        <v>4547.2449771207148</v>
      </c>
      <c r="Y1468">
        <v>4562.3438699979761</v>
      </c>
      <c r="Z1468">
        <v>4415.9141624548693</v>
      </c>
      <c r="AA1468">
        <v>4630.8741177088068</v>
      </c>
      <c r="AB1468">
        <v>819.56479493072004</v>
      </c>
      <c r="AC1468">
        <v>812.71837707808504</v>
      </c>
      <c r="AD1468">
        <v>695.23405775317553</v>
      </c>
      <c r="AE1468">
        <v>978.8261268361772</v>
      </c>
      <c r="AF1468">
        <v>65.456500333534052</v>
      </c>
      <c r="AG1468">
        <v>65.197242620428199</v>
      </c>
      <c r="AH1468">
        <v>64.258458081529469</v>
      </c>
      <c r="AI1468">
        <v>67.430450662261904</v>
      </c>
      <c r="AJ1468">
        <v>0.57606425251474325</v>
      </c>
      <c r="AK1468">
        <v>0.57606423109584881</v>
      </c>
      <c r="AL1468">
        <v>0.57606123003477505</v>
      </c>
      <c r="AM1468">
        <v>0.57606728753207714</v>
      </c>
      <c r="AN1468">
        <v>0.96359419188582318</v>
      </c>
      <c r="AO1468">
        <v>0.96359419188582363</v>
      </c>
      <c r="AP1468">
        <v>0.96359419188582363</v>
      </c>
      <c r="AQ1468">
        <v>0.96359419188582363</v>
      </c>
      <c r="AR1468">
        <v>14.17811660446147</v>
      </c>
      <c r="AS1468">
        <v>14.17811660446147</v>
      </c>
      <c r="AT1468">
        <v>14.17811660446147</v>
      </c>
      <c r="AU1468">
        <v>14.17811660446147</v>
      </c>
      <c r="AV1468" t="str">
        <f>VLOOKUP(Sheet1[[#This Row],[NPDES ID2]],Combined_Sheet__Major_Only___2[[NPDES ID2]:[ECHO BFR]],3,FALSE)</f>
        <v>WV</v>
      </c>
      <c r="AW1468" t="s">
        <v>41</v>
      </c>
      <c r="AX1468" t="str">
        <f>VLOOKUP(Sheet1[[#This Row],[NPDES ID2]],Combined_Sheet__Major_Only___2[[NPDES ID2]:[ECHO BFR]],27,FALSE)</f>
        <v>-</v>
      </c>
      <c r="AY1468" t="str">
        <f>VLOOKUP(Sheet1[[#This Row],[NPDES ID2]],Combined_Sheet__Major_Only___2[[NPDES ID2]:[ECHO BFR]],28,FALSE)</f>
        <v>-</v>
      </c>
      <c r="AZ1468" t="str">
        <f>VLOOKUP(Sheet1[[#This Row],[NPDES ID2]],Combined_Sheet__Major_Only___2[[NPDES ID2]:[ECHO BFR]],29,FALSE)</f>
        <v>thickening</v>
      </c>
      <c r="BA1468">
        <f>VLOOKUP(Sheet1[[#This Row],[NPDES ID2]],Combined_Sheet__Major_Only___2[[NPDES ID2]:[ECHO BFR]],17,FALSE)</f>
        <v>38.403588999999997</v>
      </c>
      <c r="BB1468">
        <f>VLOOKUP(Sheet1[[#This Row],[NPDES ID2]],Combined_Sheet__Major_Only___2[[NPDES ID2]:[ECHO BFR]],18,FALSE)</f>
        <v>-81.523713000000001</v>
      </c>
      <c r="BC1468" t="str">
        <f>IF(ISNUMBER(SEARCH("aerobic",$AW1468)),"aerobic","")</f>
        <v>aerobic</v>
      </c>
      <c r="BD1468" t="str">
        <f>IF(ISNUMBER(SEARCH("anaer",$AW1468)),"anaer","")</f>
        <v/>
      </c>
      <c r="BE1468" t="str">
        <f>IF(ISNUMBER(SEARCH("thickening",$AZ1468)),"thickening","")</f>
        <v>thickening</v>
      </c>
      <c r="BF1468" s="2" t="str">
        <f>IF(ISNUMBER(SEARCH("airDry",$AW1468)),"airDry","")</f>
        <v/>
      </c>
      <c r="BG1468" s="2" t="str">
        <f>IF(ISNUMBER(SEARCH("heatDry",$AY1468)),"heatDry","")</f>
        <v/>
      </c>
      <c r="BH1468" s="2" t="str">
        <f>IF(AND(ISNUMBER(SEARCH("aerobic",$AW1468)),ISNUMBER(SEARCH("anaer",$AW1468))),"Combined Aer and Anaer.","")</f>
        <v/>
      </c>
    </row>
    <row r="1469" spans="1:60" x14ac:dyDescent="0.3">
      <c r="A1469" s="4">
        <v>1467</v>
      </c>
      <c r="B1469" t="s">
        <v>6927</v>
      </c>
      <c r="C1469">
        <v>114.46</v>
      </c>
      <c r="D1469">
        <v>1235.962041484469</v>
      </c>
      <c r="E1469">
        <v>1246.990730486443</v>
      </c>
      <c r="F1469">
        <v>879.81401682571914</v>
      </c>
      <c r="G1469">
        <v>1595.8547921307679</v>
      </c>
      <c r="H1469">
        <v>-77.961441657917746</v>
      </c>
      <c r="I1469">
        <v>-77.837545437264012</v>
      </c>
      <c r="J1469">
        <v>-90.540254140756389</v>
      </c>
      <c r="K1469">
        <v>-65.459886032511108</v>
      </c>
      <c r="L1469">
        <v>58.981183315592808</v>
      </c>
      <c r="M1469">
        <v>58.548231026840227</v>
      </c>
      <c r="N1469">
        <v>56.97967849845687</v>
      </c>
      <c r="O1469">
        <v>62.278965204929463</v>
      </c>
      <c r="P1469">
        <v>2.7256106689145141</v>
      </c>
      <c r="Q1469">
        <v>2.7145451943765768</v>
      </c>
      <c r="R1469">
        <v>2.319669185245723</v>
      </c>
      <c r="S1469">
        <v>3.0959179060947721</v>
      </c>
      <c r="T1469">
        <v>285.52923468691068</v>
      </c>
      <c r="U1469">
        <v>285.52879120095218</v>
      </c>
      <c r="V1469">
        <v>285.33890793679552</v>
      </c>
      <c r="W1469">
        <v>285.71773468342542</v>
      </c>
      <c r="X1469">
        <v>24955.101179602221</v>
      </c>
      <c r="Y1469">
        <v>25107.927168626611</v>
      </c>
      <c r="Z1469">
        <v>23629.347287913479</v>
      </c>
      <c r="AA1469">
        <v>25810.494328673569</v>
      </c>
      <c r="AB1469">
        <v>5025.7407688589064</v>
      </c>
      <c r="AC1469">
        <v>4943.6035295182901</v>
      </c>
      <c r="AD1469">
        <v>4166.4514278811012</v>
      </c>
      <c r="AE1469">
        <v>6288.2597670119676</v>
      </c>
      <c r="AF1469">
        <v>50.500229762512191</v>
      </c>
      <c r="AG1469">
        <v>50.129446143668901</v>
      </c>
      <c r="AH1469">
        <v>48.786990624843519</v>
      </c>
      <c r="AI1469">
        <v>53.323071062242327</v>
      </c>
      <c r="AJ1469">
        <v>0.39372507285085939</v>
      </c>
      <c r="AK1469">
        <v>0.39372502984190999</v>
      </c>
      <c r="AL1469">
        <v>0.39371900744569083</v>
      </c>
      <c r="AM1469">
        <v>0.39373116348740228</v>
      </c>
      <c r="AN1469">
        <v>0.99103916334752784</v>
      </c>
      <c r="AO1469">
        <v>0.99103916334752773</v>
      </c>
      <c r="AP1469">
        <v>0.99103916334752773</v>
      </c>
      <c r="AQ1469">
        <v>0.99103916334752773</v>
      </c>
      <c r="AR1469">
        <v>10.280014799579471</v>
      </c>
      <c r="AS1469">
        <v>10.280014799579471</v>
      </c>
      <c r="AT1469">
        <v>10.280014799579471</v>
      </c>
      <c r="AU1469">
        <v>10.280014799579471</v>
      </c>
      <c r="AV1469" t="str">
        <f>VLOOKUP(Sheet1[[#This Row],[NPDES ID2]],Combined_Sheet__Major_Only___2[[NPDES ID2]:[ECHO BFR]],3,FALSE)</f>
        <v>FL</v>
      </c>
      <c r="AW1469" t="s">
        <v>54</v>
      </c>
      <c r="AX1469" t="str">
        <f>VLOOKUP(Sheet1[[#This Row],[NPDES ID2]],Combined_Sheet__Major_Only___2[[NPDES ID2]:[ECHO BFR]],27,FALSE)</f>
        <v>other</v>
      </c>
      <c r="AY1469" t="str">
        <f>VLOOKUP(Sheet1[[#This Row],[NPDES ID2]],Combined_Sheet__Major_Only___2[[NPDES ID2]:[ECHO BFR]],28,FALSE)</f>
        <v>-</v>
      </c>
      <c r="AZ1469" t="str">
        <f>VLOOKUP(Sheet1[[#This Row],[NPDES ID2]],Combined_Sheet__Major_Only___2[[NPDES ID2]:[ECHO BFR]],29,FALSE)</f>
        <v>-</v>
      </c>
      <c r="BA1469">
        <f>VLOOKUP(Sheet1[[#This Row],[NPDES ID2]],Combined_Sheet__Major_Only___2[[NPDES ID2]:[ECHO BFR]],17,FALSE)</f>
        <v>30.182829999999999</v>
      </c>
      <c r="BB1469">
        <f>VLOOKUP(Sheet1[[#This Row],[NPDES ID2]],Combined_Sheet__Major_Only___2[[NPDES ID2]:[ECHO BFR]],18,FALSE)</f>
        <v>-81.708740000000006</v>
      </c>
      <c r="BC1469" t="str">
        <f>IF(ISNUMBER(SEARCH("aerobic",$AW1469)),"aerobic","")</f>
        <v/>
      </c>
      <c r="BD1469" t="str">
        <f>IF(ISNUMBER(SEARCH("anaer",$AW1469)),"anaer","")</f>
        <v/>
      </c>
      <c r="BE1469" t="str">
        <f>IF(ISNUMBER(SEARCH("thickening",$AZ1469)),"thickening","")</f>
        <v/>
      </c>
      <c r="BF1469" s="3" t="str">
        <f>IF(ISNUMBER(SEARCH("airDry",$AW1469)),"airDry","")</f>
        <v/>
      </c>
      <c r="BG1469" s="3" t="str">
        <f>IF(ISNUMBER(SEARCH("heatDry",$AY1469)),"heatDry","")</f>
        <v/>
      </c>
      <c r="BH1469" s="3" t="str">
        <f>IF(AND(ISNUMBER(SEARCH("aerobic",$AW1469)),ISNUMBER(SEARCH("anaer",$AW1469))),"Combined Aer and Anaer.","")</f>
        <v/>
      </c>
    </row>
    <row r="1470" spans="1:60" x14ac:dyDescent="0.3">
      <c r="A1470" s="4">
        <v>1468</v>
      </c>
      <c r="B1470" t="s">
        <v>6931</v>
      </c>
      <c r="C1470">
        <v>114.23</v>
      </c>
      <c r="D1470">
        <v>978.67601935449693</v>
      </c>
      <c r="E1470">
        <v>979.38475965921793</v>
      </c>
      <c r="F1470">
        <v>696.99143126608249</v>
      </c>
      <c r="G1470">
        <v>1248.2079412473411</v>
      </c>
      <c r="H1470">
        <v>-76.94450093006094</v>
      </c>
      <c r="I1470">
        <v>-78.137043153241493</v>
      </c>
      <c r="J1470">
        <v>-91.223230718736289</v>
      </c>
      <c r="K1470">
        <v>-61.116915941288738</v>
      </c>
      <c r="L1470">
        <v>74.426336584127128</v>
      </c>
      <c r="M1470">
        <v>74.11021284175402</v>
      </c>
      <c r="N1470">
        <v>72.965046246894957</v>
      </c>
      <c r="O1470">
        <v>76.833998444259194</v>
      </c>
      <c r="P1470">
        <v>2.6933167545045098</v>
      </c>
      <c r="Q1470">
        <v>2.7235759848082979</v>
      </c>
      <c r="R1470">
        <v>2.1905647225899032</v>
      </c>
      <c r="S1470">
        <v>3.0807301114963681</v>
      </c>
      <c r="T1470">
        <v>64.675121371388869</v>
      </c>
      <c r="U1470">
        <v>64.675018722693537</v>
      </c>
      <c r="V1470">
        <v>64.631068584116449</v>
      </c>
      <c r="W1470">
        <v>64.718751340598615</v>
      </c>
      <c r="X1470">
        <v>4468.1038290308134</v>
      </c>
      <c r="Y1470">
        <v>4484.0380347226001</v>
      </c>
      <c r="Z1470">
        <v>4329.7099438214218</v>
      </c>
      <c r="AA1470">
        <v>4556.2856308817909</v>
      </c>
      <c r="AB1470">
        <v>876.5390016142876</v>
      </c>
      <c r="AC1470">
        <v>867.09117879072812</v>
      </c>
      <c r="AD1470">
        <v>732.600514079748</v>
      </c>
      <c r="AE1470">
        <v>1063.3134852195899</v>
      </c>
      <c r="AF1470">
        <v>63.852096337798613</v>
      </c>
      <c r="AG1470">
        <v>63.580848466465483</v>
      </c>
      <c r="AH1470">
        <v>62.598629503452088</v>
      </c>
      <c r="AI1470">
        <v>65.917363817711646</v>
      </c>
      <c r="AJ1470">
        <v>0.5564552853713095</v>
      </c>
      <c r="AK1470">
        <v>0.55645526427184566</v>
      </c>
      <c r="AL1470">
        <v>0.55645230798567669</v>
      </c>
      <c r="AM1470">
        <v>0.55645827510761547</v>
      </c>
      <c r="AN1470">
        <v>0.96210274549667874</v>
      </c>
      <c r="AO1470">
        <v>0.9621027454966784</v>
      </c>
      <c r="AP1470">
        <v>0.9621027454966784</v>
      </c>
      <c r="AQ1470">
        <v>0.9621027454966784</v>
      </c>
      <c r="AR1470">
        <v>13.186508036710681</v>
      </c>
      <c r="AS1470">
        <v>13.186508036710681</v>
      </c>
      <c r="AT1470">
        <v>13.186508036710681</v>
      </c>
      <c r="AU1470">
        <v>13.186508036710681</v>
      </c>
      <c r="AV1470" t="str">
        <f>VLOOKUP(Sheet1[[#This Row],[NPDES ID2]],Combined_Sheet__Major_Only___2[[NPDES ID2]:[ECHO BFR]],3,FALSE)</f>
        <v>IL</v>
      </c>
      <c r="AW1470" t="s">
        <v>41</v>
      </c>
      <c r="AX1470" t="str">
        <f>VLOOKUP(Sheet1[[#This Row],[NPDES ID2]],Combined_Sheet__Major_Only___2[[NPDES ID2]:[ECHO BFR]],27,FALSE)</f>
        <v>-</v>
      </c>
      <c r="AY1470" t="str">
        <f>VLOOKUP(Sheet1[[#This Row],[NPDES ID2]],Combined_Sheet__Major_Only___2[[NPDES ID2]:[ECHO BFR]],28,FALSE)</f>
        <v>-</v>
      </c>
      <c r="AZ1470" t="str">
        <f>VLOOKUP(Sheet1[[#This Row],[NPDES ID2]],Combined_Sheet__Major_Only___2[[NPDES ID2]:[ECHO BFR]],29,FALSE)</f>
        <v>thickening</v>
      </c>
      <c r="BA1470">
        <f>VLOOKUP(Sheet1[[#This Row],[NPDES ID2]],Combined_Sheet__Major_Only___2[[NPDES ID2]:[ECHO BFR]],17,FALSE)</f>
        <v>41.982567000000003</v>
      </c>
      <c r="BB1470">
        <f>VLOOKUP(Sheet1[[#This Row],[NPDES ID2]],Combined_Sheet__Major_Only___2[[NPDES ID2]:[ECHO BFR]],18,FALSE)</f>
        <v>-88.113572000000005</v>
      </c>
      <c r="BC1470" t="str">
        <f>IF(ISNUMBER(SEARCH("aerobic",$AW1470)),"aerobic","")</f>
        <v>aerobic</v>
      </c>
      <c r="BD1470" t="str">
        <f>IF(ISNUMBER(SEARCH("anaer",$AW1470)),"anaer","")</f>
        <v/>
      </c>
      <c r="BE1470" t="str">
        <f>IF(ISNUMBER(SEARCH("thickening",$AZ1470)),"thickening","")</f>
        <v>thickening</v>
      </c>
      <c r="BF1470" s="2" t="str">
        <f>IF(ISNUMBER(SEARCH("airDry",$AW1470)),"airDry","")</f>
        <v/>
      </c>
      <c r="BG1470" s="2" t="str">
        <f>IF(ISNUMBER(SEARCH("heatDry",$AY1470)),"heatDry","")</f>
        <v/>
      </c>
      <c r="BH1470" s="2" t="str">
        <f>IF(AND(ISNUMBER(SEARCH("aerobic",$AW1470)),ISNUMBER(SEARCH("anaer",$AW1470))),"Combined Aer and Anaer.","")</f>
        <v/>
      </c>
    </row>
    <row r="1471" spans="1:60" x14ac:dyDescent="0.3">
      <c r="A1471" s="4">
        <v>1469</v>
      </c>
      <c r="B1471" t="s">
        <v>6934</v>
      </c>
      <c r="C1471">
        <v>114.18</v>
      </c>
      <c r="D1471">
        <v>989.4233124255137</v>
      </c>
      <c r="E1471">
        <v>990.46224494722298</v>
      </c>
      <c r="F1471">
        <v>704.61786500850133</v>
      </c>
      <c r="G1471">
        <v>1262.5395458855</v>
      </c>
      <c r="H1471">
        <v>-76.999987917710257</v>
      </c>
      <c r="I1471">
        <v>-78.274313708871517</v>
      </c>
      <c r="J1471">
        <v>-91.335651987888326</v>
      </c>
      <c r="K1471">
        <v>-61.410265697562153</v>
      </c>
      <c r="L1471">
        <v>73.615648439237958</v>
      </c>
      <c r="M1471">
        <v>73.2938510133976</v>
      </c>
      <c r="N1471">
        <v>72.128126226504861</v>
      </c>
      <c r="O1471">
        <v>76.066532064031747</v>
      </c>
      <c r="P1471">
        <v>2.693595534322057</v>
      </c>
      <c r="Q1471">
        <v>2.721862701214071</v>
      </c>
      <c r="R1471">
        <v>2.1949516429336891</v>
      </c>
      <c r="S1471">
        <v>3.0832118407708662</v>
      </c>
      <c r="T1471">
        <v>77.336176861014422</v>
      </c>
      <c r="U1471">
        <v>77.336054672907139</v>
      </c>
      <c r="V1471">
        <v>77.283738525778062</v>
      </c>
      <c r="W1471">
        <v>77.388111893810972</v>
      </c>
      <c r="X1471">
        <v>5399.358107796982</v>
      </c>
      <c r="Y1471">
        <v>5419.190171754929</v>
      </c>
      <c r="Z1471">
        <v>5227.242550030106</v>
      </c>
      <c r="AA1471">
        <v>5509.0522268834484</v>
      </c>
      <c r="AB1471">
        <v>935.37189116151796</v>
      </c>
      <c r="AC1471">
        <v>927.92763237713473</v>
      </c>
      <c r="AD1471">
        <v>797.91131910126421</v>
      </c>
      <c r="AE1471">
        <v>1108.966828778314</v>
      </c>
      <c r="AF1471">
        <v>63.184268668573537</v>
      </c>
      <c r="AG1471">
        <v>62.908030243710442</v>
      </c>
      <c r="AH1471">
        <v>61.907748287788287</v>
      </c>
      <c r="AI1471">
        <v>65.28752160664942</v>
      </c>
      <c r="AJ1471">
        <v>0.54829605526363712</v>
      </c>
      <c r="AK1471">
        <v>0.54829603315909536</v>
      </c>
      <c r="AL1471">
        <v>0.54829293611302232</v>
      </c>
      <c r="AM1471">
        <v>0.54829918735421868</v>
      </c>
      <c r="AN1471">
        <v>0.96802251653358173</v>
      </c>
      <c r="AO1471">
        <v>0.96802251653358184</v>
      </c>
      <c r="AP1471">
        <v>0.96802251653358184</v>
      </c>
      <c r="AQ1471">
        <v>0.96802251653358184</v>
      </c>
      <c r="AR1471">
        <v>14.00297245792396</v>
      </c>
      <c r="AS1471">
        <v>14.00297245792396</v>
      </c>
      <c r="AT1471">
        <v>14.00297245792396</v>
      </c>
      <c r="AU1471">
        <v>14.00297245792396</v>
      </c>
      <c r="AV1471" t="str">
        <f>VLOOKUP(Sheet1[[#This Row],[NPDES ID2]],Combined_Sheet__Major_Only___2[[NPDES ID2]:[ECHO BFR]],3,FALSE)</f>
        <v>TX</v>
      </c>
      <c r="AW1471" t="s">
        <v>41</v>
      </c>
      <c r="AX1471" t="str">
        <f>VLOOKUP(Sheet1[[#This Row],[NPDES ID2]],Combined_Sheet__Major_Only___2[[NPDES ID2]:[ECHO BFR]],27,FALSE)</f>
        <v>-</v>
      </c>
      <c r="AY1471" t="str">
        <f>VLOOKUP(Sheet1[[#This Row],[NPDES ID2]],Combined_Sheet__Major_Only___2[[NPDES ID2]:[ECHO BFR]],28,FALSE)</f>
        <v>-</v>
      </c>
      <c r="AZ1471" t="str">
        <f>VLOOKUP(Sheet1[[#This Row],[NPDES ID2]],Combined_Sheet__Major_Only___2[[NPDES ID2]:[ECHO BFR]],29,FALSE)</f>
        <v>thickening</v>
      </c>
      <c r="BA1471">
        <f>VLOOKUP(Sheet1[[#This Row],[NPDES ID2]],Combined_Sheet__Major_Only___2[[NPDES ID2]:[ECHO BFR]],17,FALSE)</f>
        <v>29.068166999999999</v>
      </c>
      <c r="BB1471">
        <f>VLOOKUP(Sheet1[[#This Row],[NPDES ID2]],Combined_Sheet__Major_Only___2[[NPDES ID2]:[ECHO BFR]],18,FALSE)</f>
        <v>-97.290750000000003</v>
      </c>
      <c r="BC1471" t="str">
        <f>IF(ISNUMBER(SEARCH("aerobic",$AW1471)),"aerobic","")</f>
        <v>aerobic</v>
      </c>
      <c r="BD1471" t="str">
        <f>IF(ISNUMBER(SEARCH("anaer",$AW1471)),"anaer","")</f>
        <v/>
      </c>
      <c r="BE1471" t="str">
        <f>IF(ISNUMBER(SEARCH("thickening",$AZ1471)),"thickening","")</f>
        <v>thickening</v>
      </c>
      <c r="BF1471" s="3" t="str">
        <f>IF(ISNUMBER(SEARCH("airDry",$AW1471)),"airDry","")</f>
        <v/>
      </c>
      <c r="BG1471" s="3" t="str">
        <f>IF(ISNUMBER(SEARCH("heatDry",$AY1471)),"heatDry","")</f>
        <v/>
      </c>
      <c r="BH1471" s="3" t="str">
        <f>IF(AND(ISNUMBER(SEARCH("aerobic",$AW1471)),ISNUMBER(SEARCH("anaer",$AW1471))),"Combined Aer and Anaer.","")</f>
        <v/>
      </c>
    </row>
    <row r="1472" spans="1:60" x14ac:dyDescent="0.3">
      <c r="A1472" s="4">
        <v>1470</v>
      </c>
      <c r="B1472" t="s">
        <v>6939</v>
      </c>
      <c r="C1472">
        <v>114.1</v>
      </c>
      <c r="D1472">
        <v>974.07382496504533</v>
      </c>
      <c r="E1472">
        <v>974.59542833840635</v>
      </c>
      <c r="F1472">
        <v>693.68056577101049</v>
      </c>
      <c r="G1472">
        <v>1242.006851510532</v>
      </c>
      <c r="H1472">
        <v>-76.914552579017567</v>
      </c>
      <c r="I1472">
        <v>-78.082269822102745</v>
      </c>
      <c r="J1472">
        <v>-91.162398337699472</v>
      </c>
      <c r="K1472">
        <v>-60.95731456740419</v>
      </c>
      <c r="L1472">
        <v>74.767804877081232</v>
      </c>
      <c r="M1472">
        <v>74.455224460268141</v>
      </c>
      <c r="N1472">
        <v>73.322897928347615</v>
      </c>
      <c r="O1472">
        <v>77.148471852374101</v>
      </c>
      <c r="P1472">
        <v>2.6894497519291498</v>
      </c>
      <c r="Q1472">
        <v>2.7207560776476689</v>
      </c>
      <c r="R1472">
        <v>2.1851419298262278</v>
      </c>
      <c r="S1472">
        <v>3.0781442213727441</v>
      </c>
      <c r="T1472">
        <v>68.110622150819466</v>
      </c>
      <c r="U1472">
        <v>68.110514200222951</v>
      </c>
      <c r="V1472">
        <v>68.064293995858336</v>
      </c>
      <c r="W1472">
        <v>68.156505648769311</v>
      </c>
      <c r="X1472">
        <v>4678.5858625214451</v>
      </c>
      <c r="Y1472">
        <v>4695.0059207163049</v>
      </c>
      <c r="Z1472">
        <v>4535.9428937822786</v>
      </c>
      <c r="AA1472">
        <v>4769.4585190470043</v>
      </c>
      <c r="AB1472">
        <v>755.76191398792855</v>
      </c>
      <c r="AC1472">
        <v>750.64963268085216</v>
      </c>
      <c r="AD1472">
        <v>651.75526880628274</v>
      </c>
      <c r="AE1472">
        <v>885.82367646792193</v>
      </c>
      <c r="AF1472">
        <v>64.218115438934475</v>
      </c>
      <c r="AG1472">
        <v>63.949603586607672</v>
      </c>
      <c r="AH1472">
        <v>62.977283642921627</v>
      </c>
      <c r="AI1472">
        <v>66.262563445177662</v>
      </c>
      <c r="AJ1472">
        <v>0.56092789094201978</v>
      </c>
      <c r="AK1472">
        <v>0.56092787067829242</v>
      </c>
      <c r="AL1472">
        <v>0.56092503144524675</v>
      </c>
      <c r="AM1472">
        <v>0.56093076229960104</v>
      </c>
      <c r="AN1472">
        <v>0.96391535082788027</v>
      </c>
      <c r="AO1472">
        <v>0.96391535082788027</v>
      </c>
      <c r="AP1472">
        <v>0.96391535082788027</v>
      </c>
      <c r="AQ1472">
        <v>0.96391535082788027</v>
      </c>
      <c r="AR1472">
        <v>14.83447097405609</v>
      </c>
      <c r="AS1472">
        <v>14.83447097405609</v>
      </c>
      <c r="AT1472">
        <v>14.83447097405609</v>
      </c>
      <c r="AU1472">
        <v>14.83447097405609</v>
      </c>
      <c r="AV1472" t="str">
        <f>VLOOKUP(Sheet1[[#This Row],[NPDES ID2]],Combined_Sheet__Major_Only___2[[NPDES ID2]:[ECHO BFR]],3,FALSE)</f>
        <v>MN</v>
      </c>
      <c r="AW1472" t="s">
        <v>41</v>
      </c>
      <c r="AX1472" t="str">
        <f>VLOOKUP(Sheet1[[#This Row],[NPDES ID2]],Combined_Sheet__Major_Only___2[[NPDES ID2]:[ECHO BFR]],27,FALSE)</f>
        <v>-</v>
      </c>
      <c r="AY1472" t="str">
        <f>VLOOKUP(Sheet1[[#This Row],[NPDES ID2]],Combined_Sheet__Major_Only___2[[NPDES ID2]:[ECHO BFR]],28,FALSE)</f>
        <v>thermoAerobicDigest</v>
      </c>
      <c r="AZ1472" t="str">
        <f>VLOOKUP(Sheet1[[#This Row],[NPDES ID2]],Combined_Sheet__Major_Only___2[[NPDES ID2]:[ECHO BFR]],29,FALSE)</f>
        <v>thickening, preliminaryOps</v>
      </c>
      <c r="BA1472">
        <f>VLOOKUP(Sheet1[[#This Row],[NPDES ID2]],Combined_Sheet__Major_Only___2[[NPDES ID2]:[ECHO BFR]],17,FALSE)</f>
        <v>44.071759</v>
      </c>
      <c r="BB1472">
        <f>VLOOKUP(Sheet1[[#This Row],[NPDES ID2]],Combined_Sheet__Major_Only___2[[NPDES ID2]:[ECHO BFR]],18,FALSE)</f>
        <v>-93.547038000000001</v>
      </c>
      <c r="BC1472" t="str">
        <f>IF(ISNUMBER(SEARCH("aerobic",$AW1472)),"aerobic","")</f>
        <v>aerobic</v>
      </c>
      <c r="BD1472" t="str">
        <f>IF(ISNUMBER(SEARCH("anaer",$AW1472)),"anaer","")</f>
        <v/>
      </c>
      <c r="BE1472" t="str">
        <f>IF(ISNUMBER(SEARCH("thickening",$AZ1472)),"thickening","")</f>
        <v>thickening</v>
      </c>
      <c r="BF1472" s="2" t="str">
        <f>IF(ISNUMBER(SEARCH("airDry",$AW1472)),"airDry","")</f>
        <v/>
      </c>
      <c r="BG1472" s="2" t="str">
        <f>IF(ISNUMBER(SEARCH("heatDry",$AY1472)),"heatDry","")</f>
        <v/>
      </c>
      <c r="BH1472" s="2" t="str">
        <f>IF(AND(ISNUMBER(SEARCH("aerobic",$AW1472)),ISNUMBER(SEARCH("anaer",$AW1472))),"Combined Aer and Anaer.","")</f>
        <v/>
      </c>
    </row>
    <row r="1473" spans="1:60" x14ac:dyDescent="0.3">
      <c r="A1473" s="4">
        <v>1471</v>
      </c>
      <c r="B1473" t="s">
        <v>6943</v>
      </c>
      <c r="C1473">
        <v>113.9</v>
      </c>
      <c r="D1473">
        <v>955.70831421028959</v>
      </c>
      <c r="E1473">
        <v>956.04525025747091</v>
      </c>
      <c r="F1473">
        <v>680.56309296150152</v>
      </c>
      <c r="G1473">
        <v>1217.4349357379699</v>
      </c>
      <c r="H1473">
        <v>-76.803845746150429</v>
      </c>
      <c r="I1473">
        <v>-78.092280510179563</v>
      </c>
      <c r="J1473">
        <v>-90.938661619618387</v>
      </c>
      <c r="K1473">
        <v>-60.374806667023513</v>
      </c>
      <c r="L1473">
        <v>76.187266114910784</v>
      </c>
      <c r="M1473">
        <v>75.886819341540473</v>
      </c>
      <c r="N1473">
        <v>74.79846262977054</v>
      </c>
      <c r="O1473">
        <v>78.475491304114726</v>
      </c>
      <c r="P1473">
        <v>2.6817971394627769</v>
      </c>
      <c r="Q1473">
        <v>2.7154348949117741</v>
      </c>
      <c r="R1473">
        <v>2.1681378410689218</v>
      </c>
      <c r="S1473">
        <v>3.0830495498024701</v>
      </c>
      <c r="T1473">
        <v>48.084916838549219</v>
      </c>
      <c r="U1473">
        <v>48.08483979299897</v>
      </c>
      <c r="V1473">
        <v>48.051851915278753</v>
      </c>
      <c r="W1473">
        <v>48.117664405128608</v>
      </c>
      <c r="X1473">
        <v>3235.684579831579</v>
      </c>
      <c r="Y1473">
        <v>3246.3709153773889</v>
      </c>
      <c r="Z1473">
        <v>3142.6502361936668</v>
      </c>
      <c r="AA1473">
        <v>3294.9381934130529</v>
      </c>
      <c r="AB1473">
        <v>525.87485413004686</v>
      </c>
      <c r="AC1473">
        <v>522.488978127069</v>
      </c>
      <c r="AD1473">
        <v>453.27514447148161</v>
      </c>
      <c r="AE1473">
        <v>617.10244844620092</v>
      </c>
      <c r="AF1473">
        <v>65.552127244727629</v>
      </c>
      <c r="AG1473">
        <v>65.293590002128454</v>
      </c>
      <c r="AH1473">
        <v>64.35735726784894</v>
      </c>
      <c r="AI1473">
        <v>67.520676340228718</v>
      </c>
      <c r="AJ1473">
        <v>0.5772333075789392</v>
      </c>
      <c r="AK1473">
        <v>0.57723329046042338</v>
      </c>
      <c r="AL1473">
        <v>0.57723089178304476</v>
      </c>
      <c r="AM1473">
        <v>0.57723573339265999</v>
      </c>
      <c r="AN1473">
        <v>0.94996579951570825</v>
      </c>
      <c r="AO1473">
        <v>0.94996579951570825</v>
      </c>
      <c r="AP1473">
        <v>0.94996579951570825</v>
      </c>
      <c r="AQ1473">
        <v>0.94996579951570825</v>
      </c>
      <c r="AR1473">
        <v>15.0874180047549</v>
      </c>
      <c r="AS1473">
        <v>15.0874180047549</v>
      </c>
      <c r="AT1473">
        <v>15.0874180047549</v>
      </c>
      <c r="AU1473">
        <v>15.0874180047549</v>
      </c>
      <c r="AV1473" t="str">
        <f>VLOOKUP(Sheet1[[#This Row],[NPDES ID2]],Combined_Sheet__Major_Only___2[[NPDES ID2]:[ECHO BFR]],3,FALSE)</f>
        <v>NY</v>
      </c>
      <c r="AW1473" t="s">
        <v>41</v>
      </c>
      <c r="AX1473" t="str">
        <f>VLOOKUP(Sheet1[[#This Row],[NPDES ID2]],Combined_Sheet__Major_Only___2[[NPDES ID2]:[ECHO BFR]],27,FALSE)</f>
        <v>other</v>
      </c>
      <c r="AY1473" t="str">
        <f>VLOOKUP(Sheet1[[#This Row],[NPDES ID2]],Combined_Sheet__Major_Only___2[[NPDES ID2]:[ECHO BFR]],28,FALSE)</f>
        <v>-</v>
      </c>
      <c r="AZ1473" t="str">
        <f>VLOOKUP(Sheet1[[#This Row],[NPDES ID2]],Combined_Sheet__Major_Only___2[[NPDES ID2]:[ECHO BFR]],29,FALSE)</f>
        <v>thickening</v>
      </c>
      <c r="BA1473">
        <f>VLOOKUP(Sheet1[[#This Row],[NPDES ID2]],Combined_Sheet__Major_Only___2[[NPDES ID2]:[ECHO BFR]],17,FALSE)</f>
        <v>43.254389000000003</v>
      </c>
      <c r="BB1473">
        <f>VLOOKUP(Sheet1[[#This Row],[NPDES ID2]],Combined_Sheet__Major_Only___2[[NPDES ID2]:[ECHO BFR]],18,FALSE)</f>
        <v>-78.168778000000003</v>
      </c>
      <c r="BC1473" t="str">
        <f>IF(ISNUMBER(SEARCH("aerobic",$AW1473)),"aerobic","")</f>
        <v>aerobic</v>
      </c>
      <c r="BD1473" t="str">
        <f>IF(ISNUMBER(SEARCH("anaer",$AW1473)),"anaer","")</f>
        <v/>
      </c>
      <c r="BE1473" t="str">
        <f>IF(ISNUMBER(SEARCH("thickening",$AZ1473)),"thickening","")</f>
        <v>thickening</v>
      </c>
      <c r="BF1473" s="3" t="str">
        <f>IF(ISNUMBER(SEARCH("airDry",$AW1473)),"airDry","")</f>
        <v/>
      </c>
      <c r="BG1473" s="3" t="str">
        <f>IF(ISNUMBER(SEARCH("heatDry",$AY1473)),"heatDry","")</f>
        <v/>
      </c>
      <c r="BH1473" s="3" t="str">
        <f>IF(AND(ISNUMBER(SEARCH("aerobic",$AW1473)),ISNUMBER(SEARCH("anaer",$AW1473))),"Combined Aer and Anaer.","")</f>
        <v/>
      </c>
    </row>
    <row r="1474" spans="1:60" x14ac:dyDescent="0.3">
      <c r="A1474" s="4">
        <v>1472</v>
      </c>
      <c r="B1474" t="s">
        <v>6948</v>
      </c>
      <c r="C1474">
        <v>113.3</v>
      </c>
      <c r="D1474">
        <v>1047.3008105856491</v>
      </c>
      <c r="E1474">
        <v>1050.0104183886269</v>
      </c>
      <c r="F1474">
        <v>745.47967717533311</v>
      </c>
      <c r="G1474">
        <v>1339.6244125628041</v>
      </c>
      <c r="H1474">
        <v>-77.263035527252853</v>
      </c>
      <c r="I1474">
        <v>-78.336739003992506</v>
      </c>
      <c r="J1474">
        <v>-90.985452464996953</v>
      </c>
      <c r="K1474">
        <v>-62.395618685192368</v>
      </c>
      <c r="L1474">
        <v>69.494438489622638</v>
      </c>
      <c r="M1474">
        <v>69.148583399910621</v>
      </c>
      <c r="N1474">
        <v>67.895747909892734</v>
      </c>
      <c r="O1474">
        <v>72.128475762967057</v>
      </c>
      <c r="P1474">
        <v>2.6793793137518649</v>
      </c>
      <c r="Q1474">
        <v>2.7007241477552819</v>
      </c>
      <c r="R1474">
        <v>2.2025721027390701</v>
      </c>
      <c r="S1474">
        <v>3.076804510271856</v>
      </c>
      <c r="T1474">
        <v>46.508050695942671</v>
      </c>
      <c r="U1474">
        <v>46.507976083920752</v>
      </c>
      <c r="V1474">
        <v>46.476030147423003</v>
      </c>
      <c r="W1474">
        <v>46.539763911666178</v>
      </c>
      <c r="X1474">
        <v>3413.382379398809</v>
      </c>
      <c r="Y1474">
        <v>3427.639766211048</v>
      </c>
      <c r="Z1474">
        <v>3289.6458900608832</v>
      </c>
      <c r="AA1474">
        <v>3492.4142175610509</v>
      </c>
      <c r="AB1474">
        <v>543.02662544479199</v>
      </c>
      <c r="AC1474">
        <v>539.6665648175408</v>
      </c>
      <c r="AD1474">
        <v>468.74583923908261</v>
      </c>
      <c r="AE1474">
        <v>636.01033562454927</v>
      </c>
      <c r="AF1474">
        <v>60.110223828667728</v>
      </c>
      <c r="AG1474">
        <v>59.811042460961147</v>
      </c>
      <c r="AH1474">
        <v>58.727572132212011</v>
      </c>
      <c r="AI1474">
        <v>62.388324850317787</v>
      </c>
      <c r="AJ1474">
        <v>0.51076238216626524</v>
      </c>
      <c r="AK1474">
        <v>0.51076236642055706</v>
      </c>
      <c r="AL1474">
        <v>0.51076016012557268</v>
      </c>
      <c r="AM1474">
        <v>0.51076461342174795</v>
      </c>
      <c r="AN1474">
        <v>0.94839494112300993</v>
      </c>
      <c r="AO1474">
        <v>0.94839494112301004</v>
      </c>
      <c r="AP1474">
        <v>0.94839494112301004</v>
      </c>
      <c r="AQ1474">
        <v>0.94839494112301004</v>
      </c>
      <c r="AR1474">
        <v>14.01371037269632</v>
      </c>
      <c r="AS1474">
        <v>14.01371037269632</v>
      </c>
      <c r="AT1474">
        <v>14.01371037269632</v>
      </c>
      <c r="AU1474">
        <v>14.01371037269632</v>
      </c>
      <c r="AV1474" t="str">
        <f>VLOOKUP(Sheet1[[#This Row],[NPDES ID2]],Combined_Sheet__Major_Only___2[[NPDES ID2]:[ECHO BFR]],3,FALSE)</f>
        <v>MO</v>
      </c>
      <c r="AW1474" t="s">
        <v>41</v>
      </c>
      <c r="AX1474" t="str">
        <f>VLOOKUP(Sheet1[[#This Row],[NPDES ID2]],Combined_Sheet__Major_Only___2[[NPDES ID2]:[ECHO BFR]],27,FALSE)</f>
        <v>other</v>
      </c>
      <c r="AY1474" t="str">
        <f>VLOOKUP(Sheet1[[#This Row],[NPDES ID2]],Combined_Sheet__Major_Only___2[[NPDES ID2]:[ECHO BFR]],28,FALSE)</f>
        <v>-</v>
      </c>
      <c r="AZ1474" t="str">
        <f>VLOOKUP(Sheet1[[#This Row],[NPDES ID2]],Combined_Sheet__Major_Only___2[[NPDES ID2]:[ECHO BFR]],29,FALSE)</f>
        <v>thickening</v>
      </c>
      <c r="BA1474">
        <f>VLOOKUP(Sheet1[[#This Row],[NPDES ID2]],Combined_Sheet__Major_Only___2[[NPDES ID2]:[ECHO BFR]],17,FALSE)</f>
        <v>38.084860999999997</v>
      </c>
      <c r="BB1474">
        <f>VLOOKUP(Sheet1[[#This Row],[NPDES ID2]],Combined_Sheet__Major_Only___2[[NPDES ID2]:[ECHO BFR]],18,FALSE)</f>
        <v>-91.414162000000005</v>
      </c>
      <c r="BC1474" t="str">
        <f>IF(ISNUMBER(SEARCH("aerobic",$AW1474)),"aerobic","")</f>
        <v>aerobic</v>
      </c>
      <c r="BD1474" t="str">
        <f>IF(ISNUMBER(SEARCH("anaer",$AW1474)),"anaer","")</f>
        <v/>
      </c>
      <c r="BE1474" t="str">
        <f>IF(ISNUMBER(SEARCH("thickening",$AZ1474)),"thickening","")</f>
        <v>thickening</v>
      </c>
      <c r="BF1474" s="2" t="str">
        <f>IF(ISNUMBER(SEARCH("airDry",$AW1474)),"airDry","")</f>
        <v/>
      </c>
      <c r="BG1474" s="2" t="str">
        <f>IF(ISNUMBER(SEARCH("heatDry",$AY1474)),"heatDry","")</f>
        <v/>
      </c>
      <c r="BH1474" s="2" t="str">
        <f>IF(AND(ISNUMBER(SEARCH("aerobic",$AW1474)),ISNUMBER(SEARCH("anaer",$AW1474))),"Combined Aer and Anaer.","")</f>
        <v/>
      </c>
    </row>
    <row r="1475" spans="1:60" x14ac:dyDescent="0.3">
      <c r="A1475" s="4">
        <v>1473</v>
      </c>
      <c r="B1475" t="s">
        <v>6953</v>
      </c>
      <c r="C1475">
        <v>113.24</v>
      </c>
      <c r="D1475">
        <v>966.86682327316885</v>
      </c>
      <c r="E1475">
        <v>967.07818630300767</v>
      </c>
      <c r="F1475">
        <v>688.30298207855321</v>
      </c>
      <c r="G1475">
        <v>1232.01238015749</v>
      </c>
      <c r="H1475">
        <v>-76.83616485817268</v>
      </c>
      <c r="I1475">
        <v>-78.087739090393825</v>
      </c>
      <c r="J1475">
        <v>-91.004320373990694</v>
      </c>
      <c r="K1475">
        <v>-60.552529230479372</v>
      </c>
      <c r="L1475">
        <v>75.260386046125319</v>
      </c>
      <c r="M1475">
        <v>74.958054633786048</v>
      </c>
      <c r="N1475">
        <v>73.862852620501869</v>
      </c>
      <c r="O1475">
        <v>77.562999826764809</v>
      </c>
      <c r="P1475">
        <v>2.667178709200142</v>
      </c>
      <c r="Q1475">
        <v>2.7007327636507088</v>
      </c>
      <c r="R1475">
        <v>2.1605195840822629</v>
      </c>
      <c r="S1475">
        <v>3.061963771222505</v>
      </c>
      <c r="T1475">
        <v>66.172129861470765</v>
      </c>
      <c r="U1475">
        <v>66.172024902488943</v>
      </c>
      <c r="V1475">
        <v>66.127085589996554</v>
      </c>
      <c r="W1475">
        <v>66.216741798630224</v>
      </c>
      <c r="X1475">
        <v>4481.5515288866391</v>
      </c>
      <c r="Y1475">
        <v>4496.6509983059659</v>
      </c>
      <c r="Z1475">
        <v>4350.2579305506897</v>
      </c>
      <c r="AA1475">
        <v>4565.1665469230602</v>
      </c>
      <c r="AB1475">
        <v>781.80925119188817</v>
      </c>
      <c r="AC1475">
        <v>775.6926616446359</v>
      </c>
      <c r="AD1475">
        <v>666.5962020782556</v>
      </c>
      <c r="AE1475">
        <v>928.32401006460645</v>
      </c>
      <c r="AF1475">
        <v>65.132109750349969</v>
      </c>
      <c r="AG1475">
        <v>64.870428253038597</v>
      </c>
      <c r="AH1475">
        <v>63.92285367024413</v>
      </c>
      <c r="AI1475">
        <v>67.124534229102338</v>
      </c>
      <c r="AJ1475">
        <v>0.57209877687884514</v>
      </c>
      <c r="AK1475">
        <v>0.57209875625822071</v>
      </c>
      <c r="AL1475">
        <v>0.57209586701687076</v>
      </c>
      <c r="AM1475">
        <v>0.57210169881049677</v>
      </c>
      <c r="AN1475">
        <v>0.96291448977501137</v>
      </c>
      <c r="AO1475">
        <v>0.96291448977501093</v>
      </c>
      <c r="AP1475">
        <v>0.96291448977501093</v>
      </c>
      <c r="AQ1475">
        <v>0.96291448977501093</v>
      </c>
      <c r="AR1475">
        <v>14.376190614480979</v>
      </c>
      <c r="AS1475">
        <v>14.37619061448099</v>
      </c>
      <c r="AT1475">
        <v>14.37619061448099</v>
      </c>
      <c r="AU1475">
        <v>14.37619061448099</v>
      </c>
      <c r="AV1475" t="str">
        <f>VLOOKUP(Sheet1[[#This Row],[NPDES ID2]],Combined_Sheet__Major_Only___2[[NPDES ID2]:[ECHO BFR]],3,FALSE)</f>
        <v>NC</v>
      </c>
      <c r="AW1475" t="s">
        <v>41</v>
      </c>
      <c r="AX1475" t="str">
        <f>VLOOKUP(Sheet1[[#This Row],[NPDES ID2]],Combined_Sheet__Major_Only___2[[NPDES ID2]:[ECHO BFR]],27,FALSE)</f>
        <v>-</v>
      </c>
      <c r="AY1475" t="str">
        <f>VLOOKUP(Sheet1[[#This Row],[NPDES ID2]],Combined_Sheet__Major_Only___2[[NPDES ID2]:[ECHO BFR]],28,FALSE)</f>
        <v>-</v>
      </c>
      <c r="AZ1475" t="str">
        <f>VLOOKUP(Sheet1[[#This Row],[NPDES ID2]],Combined_Sheet__Major_Only___2[[NPDES ID2]:[ECHO BFR]],29,FALSE)</f>
        <v>thickening</v>
      </c>
      <c r="BA1475">
        <f>VLOOKUP(Sheet1[[#This Row],[NPDES ID2]],Combined_Sheet__Major_Only___2[[NPDES ID2]:[ECHO BFR]],17,FALSE)</f>
        <v>35.292000000000002</v>
      </c>
      <c r="BB1475">
        <f>VLOOKUP(Sheet1[[#This Row],[NPDES ID2]],Combined_Sheet__Major_Only___2[[NPDES ID2]:[ECHO BFR]],18,FALSE)</f>
        <v>-78.685541000000001</v>
      </c>
      <c r="BC1475" t="str">
        <f>IF(ISNUMBER(SEARCH("aerobic",$AW1475)),"aerobic","")</f>
        <v>aerobic</v>
      </c>
      <c r="BD1475" t="str">
        <f>IF(ISNUMBER(SEARCH("anaer",$AW1475)),"anaer","")</f>
        <v/>
      </c>
      <c r="BE1475" t="str">
        <f>IF(ISNUMBER(SEARCH("thickening",$AZ1475)),"thickening","")</f>
        <v>thickening</v>
      </c>
      <c r="BF1475" s="3" t="str">
        <f>IF(ISNUMBER(SEARCH("airDry",$AW1475)),"airDry","")</f>
        <v/>
      </c>
      <c r="BG1475" s="3" t="str">
        <f>IF(ISNUMBER(SEARCH("heatDry",$AY1475)),"heatDry","")</f>
        <v/>
      </c>
      <c r="BH1475" s="3" t="str">
        <f>IF(AND(ISNUMBER(SEARCH("aerobic",$AW1475)),ISNUMBER(SEARCH("anaer",$AW1475))),"Combined Aer and Anaer.","")</f>
        <v/>
      </c>
    </row>
    <row r="1476" spans="1:60" x14ac:dyDescent="0.3">
      <c r="A1476" s="4">
        <v>1474</v>
      </c>
      <c r="B1476" t="s">
        <v>6958</v>
      </c>
      <c r="C1476">
        <v>113</v>
      </c>
      <c r="D1476">
        <v>1045.3680241720069</v>
      </c>
      <c r="E1476">
        <v>1047.9022284173011</v>
      </c>
      <c r="F1476">
        <v>744.0118512141579</v>
      </c>
      <c r="G1476">
        <v>1336.8746784068951</v>
      </c>
      <c r="H1476">
        <v>-77.238192696175361</v>
      </c>
      <c r="I1476">
        <v>-78.323081475918258</v>
      </c>
      <c r="J1476">
        <v>-91.010965264879189</v>
      </c>
      <c r="K1476">
        <v>-62.321895400472677</v>
      </c>
      <c r="L1476">
        <v>69.602002743430276</v>
      </c>
      <c r="M1476">
        <v>69.259242120741163</v>
      </c>
      <c r="N1476">
        <v>68.017596481085761</v>
      </c>
      <c r="O1476">
        <v>72.212510181511377</v>
      </c>
      <c r="P1476">
        <v>2.6717536657177732</v>
      </c>
      <c r="Q1476">
        <v>2.694109890130048</v>
      </c>
      <c r="R1476">
        <v>2.1946562280680939</v>
      </c>
      <c r="S1476">
        <v>3.0672423319018192</v>
      </c>
      <c r="T1476">
        <v>60.493513830507247</v>
      </c>
      <c r="U1476">
        <v>60.493417635156383</v>
      </c>
      <c r="V1476">
        <v>60.452230565146237</v>
      </c>
      <c r="W1476">
        <v>60.53440085963981</v>
      </c>
      <c r="X1476">
        <v>4421.1887653650638</v>
      </c>
      <c r="Y1476">
        <v>4439.4764622137627</v>
      </c>
      <c r="Z1476">
        <v>4262.5566522799272</v>
      </c>
      <c r="AA1476">
        <v>4522.475787016403</v>
      </c>
      <c r="AB1476">
        <v>842.4765670087811</v>
      </c>
      <c r="AC1476">
        <v>834.26161399460511</v>
      </c>
      <c r="AD1476">
        <v>706.80278275381499</v>
      </c>
      <c r="AE1476">
        <v>1017.9514353216269</v>
      </c>
      <c r="AF1476">
        <v>60.363155282117532</v>
      </c>
      <c r="AG1476">
        <v>60.065857039311638</v>
      </c>
      <c r="AH1476">
        <v>58.989252614506221</v>
      </c>
      <c r="AI1476">
        <v>62.626848969445327</v>
      </c>
      <c r="AJ1476">
        <v>0.51384910968171726</v>
      </c>
      <c r="AK1476">
        <v>0.51384909060034989</v>
      </c>
      <c r="AL1476">
        <v>0.51384641705560696</v>
      </c>
      <c r="AM1476">
        <v>0.51385181347692566</v>
      </c>
      <c r="AN1476">
        <v>0.95963476653467805</v>
      </c>
      <c r="AO1476">
        <v>0.95963476653467794</v>
      </c>
      <c r="AP1476">
        <v>0.95963476653467794</v>
      </c>
      <c r="AQ1476">
        <v>0.95963476653467794</v>
      </c>
      <c r="AR1476">
        <v>12.668788898047531</v>
      </c>
      <c r="AS1476">
        <v>12.668788898047531</v>
      </c>
      <c r="AT1476">
        <v>12.668788898047531</v>
      </c>
      <c r="AU1476">
        <v>12.668788898047531</v>
      </c>
      <c r="AV1476" t="str">
        <f>VLOOKUP(Sheet1[[#This Row],[NPDES ID2]],Combined_Sheet__Major_Only___2[[NPDES ID2]:[ECHO BFR]],3,FALSE)</f>
        <v>NE</v>
      </c>
      <c r="AW1476" t="s">
        <v>41</v>
      </c>
      <c r="AX1476" t="str">
        <f>VLOOKUP(Sheet1[[#This Row],[NPDES ID2]],Combined_Sheet__Major_Only___2[[NPDES ID2]:[ECHO BFR]],27,FALSE)</f>
        <v>tempSludgeStore</v>
      </c>
      <c r="AY1476" t="str">
        <f>VLOOKUP(Sheet1[[#This Row],[NPDES ID2]],Combined_Sheet__Major_Only___2[[NPDES ID2]:[ECHO BFR]],28,FALSE)</f>
        <v>-</v>
      </c>
      <c r="AZ1476" t="str">
        <f>VLOOKUP(Sheet1[[#This Row],[NPDES ID2]],Combined_Sheet__Major_Only___2[[NPDES ID2]:[ECHO BFR]],29,FALSE)</f>
        <v>thickening</v>
      </c>
      <c r="BA1476">
        <f>VLOOKUP(Sheet1[[#This Row],[NPDES ID2]],Combined_Sheet__Major_Only___2[[NPDES ID2]:[ECHO BFR]],17,FALSE)</f>
        <v>41.134459999999997</v>
      </c>
      <c r="BB1476">
        <f>VLOOKUP(Sheet1[[#This Row],[NPDES ID2]],Combined_Sheet__Major_Only___2[[NPDES ID2]:[ECHO BFR]],18,FALSE)</f>
        <v>-102.94671</v>
      </c>
      <c r="BC1476" t="str">
        <f>IF(ISNUMBER(SEARCH("aerobic",$AW1476)),"aerobic","")</f>
        <v>aerobic</v>
      </c>
      <c r="BD1476" t="str">
        <f>IF(ISNUMBER(SEARCH("anaer",$AW1476)),"anaer","")</f>
        <v/>
      </c>
      <c r="BE1476" t="str">
        <f>IF(ISNUMBER(SEARCH("thickening",$AZ1476)),"thickening","")</f>
        <v>thickening</v>
      </c>
      <c r="BF1476" s="2" t="str">
        <f>IF(ISNUMBER(SEARCH("airDry",$AW1476)),"airDry","")</f>
        <v/>
      </c>
      <c r="BG1476" s="2" t="str">
        <f>IF(ISNUMBER(SEARCH("heatDry",$AY1476)),"heatDry","")</f>
        <v/>
      </c>
      <c r="BH1476" s="2" t="str">
        <f>IF(AND(ISNUMBER(SEARCH("aerobic",$AW1476)),ISNUMBER(SEARCH("anaer",$AW1476))),"Combined Aer and Anaer.","")</f>
        <v/>
      </c>
    </row>
    <row r="1477" spans="1:60" x14ac:dyDescent="0.3">
      <c r="A1477" s="4">
        <v>1475</v>
      </c>
      <c r="B1477" t="s">
        <v>6962</v>
      </c>
      <c r="C1477">
        <v>112.8</v>
      </c>
      <c r="D1477">
        <v>1057.5319989942191</v>
      </c>
      <c r="E1477">
        <v>1060.4267259395781</v>
      </c>
      <c r="F1477">
        <v>752.5881488055993</v>
      </c>
      <c r="G1477">
        <v>1353.099745868471</v>
      </c>
      <c r="H1477">
        <v>-77.288131191852216</v>
      </c>
      <c r="I1477">
        <v>-78.347282071297926</v>
      </c>
      <c r="J1477">
        <v>-90.930172219696274</v>
      </c>
      <c r="K1477">
        <v>-62.484808277446447</v>
      </c>
      <c r="L1477">
        <v>68.789452026775194</v>
      </c>
      <c r="M1477">
        <v>68.442153622701653</v>
      </c>
      <c r="N1477">
        <v>67.184074664484896</v>
      </c>
      <c r="O1477">
        <v>71.434510714015815</v>
      </c>
      <c r="P1477">
        <v>2.6682717603479231</v>
      </c>
      <c r="Q1477">
        <v>2.6886496974062739</v>
      </c>
      <c r="R1477">
        <v>2.196304590626823</v>
      </c>
      <c r="S1477">
        <v>3.0656763379239669</v>
      </c>
      <c r="T1477">
        <v>53.6240341818649</v>
      </c>
      <c r="U1477">
        <v>53.623948587967661</v>
      </c>
      <c r="V1477">
        <v>53.587300643904442</v>
      </c>
      <c r="W1477">
        <v>53.660415151819613</v>
      </c>
      <c r="X1477">
        <v>3958.479926667329</v>
      </c>
      <c r="Y1477">
        <v>3975.2575422735349</v>
      </c>
      <c r="Z1477">
        <v>3812.9132826737268</v>
      </c>
      <c r="AA1477">
        <v>4051.4717366104628</v>
      </c>
      <c r="AB1477">
        <v>817.04131547294583</v>
      </c>
      <c r="AC1477">
        <v>807.44945932577366</v>
      </c>
      <c r="AD1477">
        <v>675.56550677076382</v>
      </c>
      <c r="AE1477">
        <v>1004.34259133091</v>
      </c>
      <c r="AF1477">
        <v>59.764229102256458</v>
      </c>
      <c r="AG1477">
        <v>59.462462704808523</v>
      </c>
      <c r="AH1477">
        <v>58.369663534637112</v>
      </c>
      <c r="AI1477">
        <v>62.061965341905683</v>
      </c>
      <c r="AJ1477">
        <v>0.50654039140127305</v>
      </c>
      <c r="AK1477">
        <v>0.50654037309398547</v>
      </c>
      <c r="AL1477">
        <v>0.50653780798600589</v>
      </c>
      <c r="AM1477">
        <v>0.50654298553220656</v>
      </c>
      <c r="AN1477">
        <v>0.95479903748712713</v>
      </c>
      <c r="AO1477">
        <v>0.95479903748712713</v>
      </c>
      <c r="AP1477">
        <v>0.95479903748712713</v>
      </c>
      <c r="AQ1477">
        <v>0.95479903748712713</v>
      </c>
      <c r="AR1477">
        <v>12.005363363071989</v>
      </c>
      <c r="AS1477">
        <v>12.00536336307198</v>
      </c>
      <c r="AT1477">
        <v>12.00536336307198</v>
      </c>
      <c r="AU1477">
        <v>12.00536336307198</v>
      </c>
      <c r="AV1477" t="str">
        <f>VLOOKUP(Sheet1[[#This Row],[NPDES ID2]],Combined_Sheet__Major_Only___2[[NPDES ID2]:[ECHO BFR]],3,FALSE)</f>
        <v>TX</v>
      </c>
      <c r="AW1477" t="s">
        <v>41</v>
      </c>
      <c r="AX1477" t="str">
        <f>VLOOKUP(Sheet1[[#This Row],[NPDES ID2]],Combined_Sheet__Major_Only___2[[NPDES ID2]:[ECHO BFR]],27,FALSE)</f>
        <v>other</v>
      </c>
      <c r="AY1477" t="str">
        <f>VLOOKUP(Sheet1[[#This Row],[NPDES ID2]],Combined_Sheet__Major_Only___2[[NPDES ID2]:[ECHO BFR]],28,FALSE)</f>
        <v>highTempCompost</v>
      </c>
      <c r="AZ1477" t="str">
        <f>VLOOKUP(Sheet1[[#This Row],[NPDES ID2]],Combined_Sheet__Major_Only___2[[NPDES ID2]:[ECHO BFR]],29,FALSE)</f>
        <v>thickening</v>
      </c>
      <c r="BA1477">
        <f>VLOOKUP(Sheet1[[#This Row],[NPDES ID2]],Combined_Sheet__Major_Only___2[[NPDES ID2]:[ECHO BFR]],17,FALSE)</f>
        <v>31.150473000000002</v>
      </c>
      <c r="BB1477">
        <f>VLOOKUP(Sheet1[[#This Row],[NPDES ID2]],Combined_Sheet__Major_Only___2[[NPDES ID2]:[ECHO BFR]],18,FALSE)</f>
        <v>-97.906980000000004</v>
      </c>
      <c r="BC1477" t="str">
        <f>IF(ISNUMBER(SEARCH("aerobic",$AW1477)),"aerobic","")</f>
        <v>aerobic</v>
      </c>
      <c r="BD1477" t="str">
        <f>IF(ISNUMBER(SEARCH("anaer",$AW1477)),"anaer","")</f>
        <v/>
      </c>
      <c r="BE1477" t="str">
        <f>IF(ISNUMBER(SEARCH("thickening",$AZ1477)),"thickening","")</f>
        <v>thickening</v>
      </c>
      <c r="BF1477" s="3" t="str">
        <f>IF(ISNUMBER(SEARCH("airDry",$AW1477)),"airDry","")</f>
        <v/>
      </c>
      <c r="BG1477" s="3" t="str">
        <f>IF(ISNUMBER(SEARCH("heatDry",$AY1477)),"heatDry","")</f>
        <v/>
      </c>
      <c r="BH1477" s="3" t="str">
        <f>IF(AND(ISNUMBER(SEARCH("aerobic",$AW1477)),ISNUMBER(SEARCH("anaer",$AW1477))),"Combined Aer and Anaer.","")</f>
        <v/>
      </c>
    </row>
    <row r="1478" spans="1:60" x14ac:dyDescent="0.3">
      <c r="A1478" s="4">
        <v>1476</v>
      </c>
      <c r="B1478" t="s">
        <v>6965</v>
      </c>
      <c r="C1478">
        <v>112.64</v>
      </c>
      <c r="D1478">
        <v>992.05560693785048</v>
      </c>
      <c r="E1478">
        <v>992.67880303024481</v>
      </c>
      <c r="F1478">
        <v>706.0254505919952</v>
      </c>
      <c r="G1478">
        <v>1265.338255965122</v>
      </c>
      <c r="H1478">
        <v>-76.961357142234988</v>
      </c>
      <c r="I1478">
        <v>-78.15691352974514</v>
      </c>
      <c r="J1478">
        <v>-91.255677674196662</v>
      </c>
      <c r="K1478">
        <v>-61.171215175790593</v>
      </c>
      <c r="L1478">
        <v>73.309167793712504</v>
      </c>
      <c r="M1478">
        <v>72.996829331980223</v>
      </c>
      <c r="N1478">
        <v>71.865430079331944</v>
      </c>
      <c r="O1478">
        <v>75.687894610465435</v>
      </c>
      <c r="P1478">
        <v>2.655988435473247</v>
      </c>
      <c r="Q1478">
        <v>2.685618519915892</v>
      </c>
      <c r="R1478">
        <v>2.1606459117700019</v>
      </c>
      <c r="S1478">
        <v>3.0382511922353199</v>
      </c>
      <c r="T1478">
        <v>3.9924014111779891</v>
      </c>
      <c r="U1478">
        <v>3.99239241223126</v>
      </c>
      <c r="V1478">
        <v>3.988539416784171</v>
      </c>
      <c r="W1478">
        <v>3.9962263382012999</v>
      </c>
      <c r="X1478">
        <v>276.12241830419362</v>
      </c>
      <c r="Y1478">
        <v>277.07361824350619</v>
      </c>
      <c r="Z1478">
        <v>267.61705114407903</v>
      </c>
      <c r="AA1478">
        <v>281.58432931644728</v>
      </c>
      <c r="AB1478">
        <v>55.320005680834932</v>
      </c>
      <c r="AC1478">
        <v>54.703567192233351</v>
      </c>
      <c r="AD1478">
        <v>46.058412847881108</v>
      </c>
      <c r="AE1478">
        <v>67.390975637468614</v>
      </c>
      <c r="AF1478">
        <v>63.781258922151203</v>
      </c>
      <c r="AG1478">
        <v>63.50949501072224</v>
      </c>
      <c r="AH1478">
        <v>62.525270536273553</v>
      </c>
      <c r="AI1478">
        <v>65.850657803355077</v>
      </c>
      <c r="AJ1478">
        <v>0.55558974155060126</v>
      </c>
      <c r="AK1478">
        <v>0.55558973058049843</v>
      </c>
      <c r="AL1478">
        <v>0.55558819329957987</v>
      </c>
      <c r="AM1478">
        <v>0.5555912962193883</v>
      </c>
      <c r="AN1478">
        <v>0.6638230822481066</v>
      </c>
      <c r="AO1478">
        <v>0.6638230822481066</v>
      </c>
      <c r="AP1478">
        <v>0.6638230822481066</v>
      </c>
      <c r="AQ1478">
        <v>0.6638230822481066</v>
      </c>
      <c r="AR1478">
        <v>13.0207881764528</v>
      </c>
      <c r="AS1478">
        <v>13.0207881764528</v>
      </c>
      <c r="AT1478">
        <v>13.0207881764528</v>
      </c>
      <c r="AU1478">
        <v>13.0207881764528</v>
      </c>
      <c r="AV1478" t="str">
        <f>VLOOKUP(Sheet1[[#This Row],[NPDES ID2]],Combined_Sheet__Major_Only___2[[NPDES ID2]:[ECHO BFR]],3,FALSE)</f>
        <v>TX</v>
      </c>
      <c r="AW1478" t="s">
        <v>118</v>
      </c>
      <c r="AX1478" t="str">
        <f>VLOOKUP(Sheet1[[#This Row],[NPDES ID2]],Combined_Sheet__Major_Only___2[[NPDES ID2]:[ECHO BFR]],27,FALSE)</f>
        <v>-</v>
      </c>
      <c r="AY1478" t="str">
        <f>VLOOKUP(Sheet1[[#This Row],[NPDES ID2]],Combined_Sheet__Major_Only___2[[NPDES ID2]:[ECHO BFR]],28,FALSE)</f>
        <v>-</v>
      </c>
      <c r="AZ1478" t="str">
        <f>VLOOKUP(Sheet1[[#This Row],[NPDES ID2]],Combined_Sheet__Major_Only___2[[NPDES ID2]:[ECHO BFR]],29,FALSE)</f>
        <v>thickening</v>
      </c>
      <c r="BA1478">
        <f>VLOOKUP(Sheet1[[#This Row],[NPDES ID2]],Combined_Sheet__Major_Only___2[[NPDES ID2]:[ECHO BFR]],17,FALSE)</f>
        <v>31.12932</v>
      </c>
      <c r="BB1478">
        <f>VLOOKUP(Sheet1[[#This Row],[NPDES ID2]],Combined_Sheet__Major_Only___2[[NPDES ID2]:[ECHO BFR]],18,FALSE)</f>
        <v>-99.319500000000005</v>
      </c>
      <c r="BC1478" t="str">
        <f>IF(ISNUMBER(SEARCH("aerobic",$AW1478)),"aerobic","")</f>
        <v>aerobic</v>
      </c>
      <c r="BD1478" t="str">
        <f>IF(ISNUMBER(SEARCH("anaer",$AW1478)),"anaer","")</f>
        <v/>
      </c>
      <c r="BE1478" t="str">
        <f>IF(ISNUMBER(SEARCH("thickening",$AZ1478)),"thickening","")</f>
        <v>thickening</v>
      </c>
      <c r="BF1478" s="2" t="str">
        <f>IF(ISNUMBER(SEARCH("airDry",$AW1478)),"airDry","")</f>
        <v>airDry</v>
      </c>
      <c r="BG1478" s="2" t="str">
        <f>IF(ISNUMBER(SEARCH("heatDry",$AY1478)),"heatDry","")</f>
        <v/>
      </c>
      <c r="BH1478" s="2" t="str">
        <f>IF(AND(ISNUMBER(SEARCH("aerobic",$AW1478)),ISNUMBER(SEARCH("anaer",$AW1478))),"Combined Aer and Anaer.","")</f>
        <v/>
      </c>
    </row>
    <row r="1479" spans="1:60" x14ac:dyDescent="0.3">
      <c r="A1479" s="4">
        <v>1477</v>
      </c>
      <c r="B1479" t="s">
        <v>6969</v>
      </c>
      <c r="C1479">
        <v>112.31</v>
      </c>
      <c r="D1479">
        <v>1011.80573740369</v>
      </c>
      <c r="E1479">
        <v>1012.958116261187</v>
      </c>
      <c r="F1479">
        <v>719.95612503151335</v>
      </c>
      <c r="G1479">
        <v>1291.570549013876</v>
      </c>
      <c r="H1479">
        <v>-77.036949013460188</v>
      </c>
      <c r="I1479">
        <v>-78.321426771022871</v>
      </c>
      <c r="J1479">
        <v>-91.298765781883588</v>
      </c>
      <c r="K1479">
        <v>-61.616096722324919</v>
      </c>
      <c r="L1479">
        <v>71.857247711739177</v>
      </c>
      <c r="M1479">
        <v>71.536594744204606</v>
      </c>
      <c r="N1479">
        <v>70.374997985945342</v>
      </c>
      <c r="O1479">
        <v>74.299449074953415</v>
      </c>
      <c r="P1479">
        <v>2.6505086318133459</v>
      </c>
      <c r="Q1479">
        <v>2.678048653438645</v>
      </c>
      <c r="R1479">
        <v>2.1627938235050519</v>
      </c>
      <c r="S1479">
        <v>3.0354299431223448</v>
      </c>
      <c r="T1479">
        <v>100.6176944304876</v>
      </c>
      <c r="U1479">
        <v>100.6175363127406</v>
      </c>
      <c r="V1479">
        <v>100.54983650543799</v>
      </c>
      <c r="W1479">
        <v>100.68490105608061</v>
      </c>
      <c r="X1479">
        <v>7078.9210968545603</v>
      </c>
      <c r="Y1479">
        <v>7105.4811819093447</v>
      </c>
      <c r="Z1479">
        <v>6848.5592586571038</v>
      </c>
      <c r="AA1479">
        <v>7225.7602416491218</v>
      </c>
      <c r="AB1479">
        <v>1235.564726281759</v>
      </c>
      <c r="AC1479">
        <v>1225.597000534819</v>
      </c>
      <c r="AD1479">
        <v>1052.581559675202</v>
      </c>
      <c r="AE1479">
        <v>1466.645648429248</v>
      </c>
      <c r="AF1479">
        <v>62.702009326018498</v>
      </c>
      <c r="AG1479">
        <v>62.422164414228753</v>
      </c>
      <c r="AH1479">
        <v>61.408863307193442</v>
      </c>
      <c r="AI1479">
        <v>64.832662240920328</v>
      </c>
      <c r="AJ1479">
        <v>0.54240512571525212</v>
      </c>
      <c r="AK1479">
        <v>0.54240510033653511</v>
      </c>
      <c r="AL1479">
        <v>0.54240154474569424</v>
      </c>
      <c r="AM1479">
        <v>0.5424087215444704</v>
      </c>
      <c r="AN1479">
        <v>0.97515802154595621</v>
      </c>
      <c r="AO1479">
        <v>0.9751580215459561</v>
      </c>
      <c r="AP1479">
        <v>0.9751580215459561</v>
      </c>
      <c r="AQ1479">
        <v>0.9751580215459561</v>
      </c>
      <c r="AR1479">
        <v>13.83547262789253</v>
      </c>
      <c r="AS1479">
        <v>13.83547262789253</v>
      </c>
      <c r="AT1479">
        <v>13.83547262789253</v>
      </c>
      <c r="AU1479">
        <v>13.83547262789253</v>
      </c>
      <c r="AV1479" t="str">
        <f>VLOOKUP(Sheet1[[#This Row],[NPDES ID2]],Combined_Sheet__Major_Only___2[[NPDES ID2]:[ECHO BFR]],3,FALSE)</f>
        <v>TX</v>
      </c>
      <c r="AW1479" t="s">
        <v>41</v>
      </c>
      <c r="AX1479" t="str">
        <f>VLOOKUP(Sheet1[[#This Row],[NPDES ID2]],Combined_Sheet__Major_Only___2[[NPDES ID2]:[ECHO BFR]],27,FALSE)</f>
        <v>-</v>
      </c>
      <c r="AY1479" t="str">
        <f>VLOOKUP(Sheet1[[#This Row],[NPDES ID2]],Combined_Sheet__Major_Only___2[[NPDES ID2]:[ECHO BFR]],28,FALSE)</f>
        <v>-</v>
      </c>
      <c r="AZ1479" t="str">
        <f>VLOOKUP(Sheet1[[#This Row],[NPDES ID2]],Combined_Sheet__Major_Only___2[[NPDES ID2]:[ECHO BFR]],29,FALSE)</f>
        <v>thickening</v>
      </c>
      <c r="BA1479">
        <f>VLOOKUP(Sheet1[[#This Row],[NPDES ID2]],Combined_Sheet__Major_Only___2[[NPDES ID2]:[ECHO BFR]],17,FALSE)</f>
        <v>29.86364</v>
      </c>
      <c r="BB1479">
        <f>VLOOKUP(Sheet1[[#This Row],[NPDES ID2]],Combined_Sheet__Major_Only___2[[NPDES ID2]:[ECHO BFR]],18,FALSE)</f>
        <v>-95.639120000000005</v>
      </c>
      <c r="BC1479" t="str">
        <f>IF(ISNUMBER(SEARCH("aerobic",$AW1479)),"aerobic","")</f>
        <v>aerobic</v>
      </c>
      <c r="BD1479" t="str">
        <f>IF(ISNUMBER(SEARCH("anaer",$AW1479)),"anaer","")</f>
        <v/>
      </c>
      <c r="BE1479" t="str">
        <f>IF(ISNUMBER(SEARCH("thickening",$AZ1479)),"thickening","")</f>
        <v>thickening</v>
      </c>
      <c r="BF1479" s="3" t="str">
        <f>IF(ISNUMBER(SEARCH("airDry",$AW1479)),"airDry","")</f>
        <v/>
      </c>
      <c r="BG1479" s="3" t="str">
        <f>IF(ISNUMBER(SEARCH("heatDry",$AY1479)),"heatDry","")</f>
        <v/>
      </c>
      <c r="BH1479" s="3" t="str">
        <f>IF(AND(ISNUMBER(SEARCH("aerobic",$AW1479)),ISNUMBER(SEARCH("anaer",$AW1479))),"Combined Aer and Anaer.","")</f>
        <v/>
      </c>
    </row>
    <row r="1480" spans="1:60" x14ac:dyDescent="0.3">
      <c r="A1480" s="4">
        <v>1478</v>
      </c>
      <c r="B1480" t="s">
        <v>6973</v>
      </c>
      <c r="C1480">
        <v>112</v>
      </c>
      <c r="D1480">
        <v>1232.2091259991989</v>
      </c>
      <c r="E1480">
        <v>1241.899621475764</v>
      </c>
      <c r="F1480">
        <v>876.2581524384334</v>
      </c>
      <c r="G1480">
        <v>1588.9607281443571</v>
      </c>
      <c r="H1480">
        <v>-77.85690791947745</v>
      </c>
      <c r="I1480">
        <v>-77.897794819273628</v>
      </c>
      <c r="J1480">
        <v>-90.660385397805257</v>
      </c>
      <c r="K1480">
        <v>-64.91287253514885</v>
      </c>
      <c r="L1480">
        <v>59.0149026515884</v>
      </c>
      <c r="M1480">
        <v>58.600943578756308</v>
      </c>
      <c r="N1480">
        <v>57.101086197495292</v>
      </c>
      <c r="O1480">
        <v>62.168236323469543</v>
      </c>
      <c r="P1480">
        <v>2.665014798316502</v>
      </c>
      <c r="Q1480">
        <v>2.657320286162919</v>
      </c>
      <c r="R1480">
        <v>2.2572726128611649</v>
      </c>
      <c r="S1480">
        <v>3.0348012685359</v>
      </c>
      <c r="T1480">
        <v>418.23301894779962</v>
      </c>
      <c r="U1480">
        <v>418.23237066423093</v>
      </c>
      <c r="V1480">
        <v>417.95480110923398</v>
      </c>
      <c r="W1480">
        <v>418.50856645527409</v>
      </c>
      <c r="X1480">
        <v>35744.766606976227</v>
      </c>
      <c r="Y1480">
        <v>35954.431717846703</v>
      </c>
      <c r="Z1480">
        <v>33927.825060947573</v>
      </c>
      <c r="AA1480">
        <v>36915.092810069837</v>
      </c>
      <c r="AB1480">
        <v>7350.2793446955757</v>
      </c>
      <c r="AC1480">
        <v>7231.0448614949928</v>
      </c>
      <c r="AD1480">
        <v>6075.1493698692857</v>
      </c>
      <c r="AE1480">
        <v>9211.2366971084812</v>
      </c>
      <c r="AF1480">
        <v>51.63923526625824</v>
      </c>
      <c r="AG1480">
        <v>51.276895482147147</v>
      </c>
      <c r="AH1480">
        <v>49.965245810598162</v>
      </c>
      <c r="AI1480">
        <v>54.397445979398391</v>
      </c>
      <c r="AJ1480">
        <v>0.40756889366874111</v>
      </c>
      <c r="AK1480">
        <v>0.40756883427421609</v>
      </c>
      <c r="AL1480">
        <v>0.40756052005033999</v>
      </c>
      <c r="AM1480">
        <v>0.4075773021705944</v>
      </c>
      <c r="AN1480">
        <v>0.99385735378598372</v>
      </c>
      <c r="AO1480">
        <v>0.99385735378598361</v>
      </c>
      <c r="AP1480">
        <v>0.99385735378598361</v>
      </c>
      <c r="AQ1480">
        <v>0.99385735378598361</v>
      </c>
      <c r="AR1480">
        <v>10.394032664279701</v>
      </c>
      <c r="AS1480">
        <v>10.394032664279701</v>
      </c>
      <c r="AT1480">
        <v>10.394032664279701</v>
      </c>
      <c r="AU1480">
        <v>10.394032664279701</v>
      </c>
      <c r="AV1480" t="str">
        <f>VLOOKUP(Sheet1[[#This Row],[NPDES ID2]],Combined_Sheet__Major_Only___2[[NPDES ID2]:[ECHO BFR]],3,FALSE)</f>
        <v>WA</v>
      </c>
      <c r="AW1480" t="s">
        <v>54</v>
      </c>
      <c r="AX1480" t="str">
        <f>VLOOKUP(Sheet1[[#This Row],[NPDES ID2]],Combined_Sheet__Major_Only___2[[NPDES ID2]:[ECHO BFR]],27,FALSE)</f>
        <v>longTermSludgeStore</v>
      </c>
      <c r="AY1480" t="str">
        <f>VLOOKUP(Sheet1[[#This Row],[NPDES ID2]],Combined_Sheet__Major_Only___2[[NPDES ID2]:[ECHO BFR]],28,FALSE)</f>
        <v>-</v>
      </c>
      <c r="AZ1480" t="str">
        <f>VLOOKUP(Sheet1[[#This Row],[NPDES ID2]],Combined_Sheet__Major_Only___2[[NPDES ID2]:[ECHO BFR]],29,FALSE)</f>
        <v>sludgeLagoon, preliminaryOps</v>
      </c>
      <c r="BA1480">
        <f>VLOOKUP(Sheet1[[#This Row],[NPDES ID2]],Combined_Sheet__Major_Only___2[[NPDES ID2]:[ECHO BFR]],17,FALSE)</f>
        <v>47.187707000000003</v>
      </c>
      <c r="BB1480">
        <f>VLOOKUP(Sheet1[[#This Row],[NPDES ID2]],Combined_Sheet__Major_Only___2[[NPDES ID2]:[ECHO BFR]],18,FALSE)</f>
        <v>-120.91027</v>
      </c>
      <c r="BC1480" t="str">
        <f>IF(ISNUMBER(SEARCH("aerobic",$AW1480)),"aerobic","")</f>
        <v/>
      </c>
      <c r="BD1480" t="str">
        <f>IF(ISNUMBER(SEARCH("anaer",$AW1480)),"anaer","")</f>
        <v/>
      </c>
      <c r="BE1480" t="str">
        <f>IF(ISNUMBER(SEARCH("thickening",$AZ1480)),"thickening","")</f>
        <v/>
      </c>
      <c r="BF1480" s="2" t="str">
        <f>IF(ISNUMBER(SEARCH("airDry",$AW1480)),"airDry","")</f>
        <v/>
      </c>
      <c r="BG1480" s="2" t="str">
        <f>IF(ISNUMBER(SEARCH("heatDry",$AY1480)),"heatDry","")</f>
        <v/>
      </c>
      <c r="BH1480" s="2" t="str">
        <f>IF(AND(ISNUMBER(SEARCH("aerobic",$AW1480)),ISNUMBER(SEARCH("anaer",$AW1480))),"Combined Aer and Anaer.","")</f>
        <v/>
      </c>
    </row>
    <row r="1481" spans="1:60" x14ac:dyDescent="0.3">
      <c r="A1481" s="4">
        <v>1479</v>
      </c>
      <c r="B1481" t="s">
        <v>6977</v>
      </c>
      <c r="C1481">
        <v>111.93</v>
      </c>
      <c r="D1481">
        <v>971.19312285019771</v>
      </c>
      <c r="E1481">
        <v>971.55752444299833</v>
      </c>
      <c r="F1481">
        <v>690.9903576590483</v>
      </c>
      <c r="G1481">
        <v>1237.191369490708</v>
      </c>
      <c r="H1481">
        <v>-76.805014451287292</v>
      </c>
      <c r="I1481">
        <v>-78.090971872771959</v>
      </c>
      <c r="J1481">
        <v>-90.941337122055813</v>
      </c>
      <c r="K1481">
        <v>-60.386555980447383</v>
      </c>
      <c r="L1481">
        <v>74.828968554737102</v>
      </c>
      <c r="M1481">
        <v>74.533416318625825</v>
      </c>
      <c r="N1481">
        <v>73.46278094091609</v>
      </c>
      <c r="O1481">
        <v>77.079933712522674</v>
      </c>
      <c r="P1481">
        <v>2.6354891562401139</v>
      </c>
      <c r="Q1481">
        <v>2.668554872025112</v>
      </c>
      <c r="R1481">
        <v>2.130909439230273</v>
      </c>
      <c r="S1481">
        <v>3.029456083936604</v>
      </c>
      <c r="T1481">
        <v>54.595613155941727</v>
      </c>
      <c r="U1481">
        <v>54.595526062636978</v>
      </c>
      <c r="V1481">
        <v>54.558236131180777</v>
      </c>
      <c r="W1481">
        <v>54.63263143651924</v>
      </c>
      <c r="X1481">
        <v>3675.7908532156662</v>
      </c>
      <c r="Y1481">
        <v>3687.9555215398891</v>
      </c>
      <c r="Z1481">
        <v>3569.9256100914031</v>
      </c>
      <c r="AA1481">
        <v>3743.2111787414779</v>
      </c>
      <c r="AB1481">
        <v>668.88191775888777</v>
      </c>
      <c r="AC1481">
        <v>663.17656720375112</v>
      </c>
      <c r="AD1481">
        <v>566.53631309489015</v>
      </c>
      <c r="AE1481">
        <v>800.25341945273271</v>
      </c>
      <c r="AF1481">
        <v>65.516635493535773</v>
      </c>
      <c r="AG1481">
        <v>65.257830683152093</v>
      </c>
      <c r="AH1481">
        <v>64.320651939553031</v>
      </c>
      <c r="AI1481">
        <v>67.487188014990721</v>
      </c>
      <c r="AJ1481">
        <v>0.57679941100148024</v>
      </c>
      <c r="AK1481">
        <v>0.57679939216119092</v>
      </c>
      <c r="AL1481">
        <v>0.57679675229370297</v>
      </c>
      <c r="AM1481">
        <v>0.57680208073570638</v>
      </c>
      <c r="AN1481">
        <v>0.95555214940574518</v>
      </c>
      <c r="AO1481">
        <v>0.95555214940574495</v>
      </c>
      <c r="AP1481">
        <v>0.95555214940574495</v>
      </c>
      <c r="AQ1481">
        <v>0.95555214940574495</v>
      </c>
      <c r="AR1481">
        <v>14.11348341520662</v>
      </c>
      <c r="AS1481">
        <v>14.11348341520662</v>
      </c>
      <c r="AT1481">
        <v>14.11348341520662</v>
      </c>
      <c r="AU1481">
        <v>14.11348341520662</v>
      </c>
      <c r="AV1481" t="str">
        <f>VLOOKUP(Sheet1[[#This Row],[NPDES ID2]],Combined_Sheet__Major_Only___2[[NPDES ID2]:[ECHO BFR]],3,FALSE)</f>
        <v>TX</v>
      </c>
      <c r="AW1481" t="s">
        <v>544</v>
      </c>
      <c r="AX1481" t="str">
        <f>VLOOKUP(Sheet1[[#This Row],[NPDES ID2]],Combined_Sheet__Major_Only___2[[NPDES ID2]:[ECHO BFR]],27,FALSE)</f>
        <v>-</v>
      </c>
      <c r="AY1481" t="str">
        <f>VLOOKUP(Sheet1[[#This Row],[NPDES ID2]],Combined_Sheet__Major_Only___2[[NPDES ID2]:[ECHO BFR]],28,FALSE)</f>
        <v>-</v>
      </c>
      <c r="AZ1481" t="str">
        <f>VLOOKUP(Sheet1[[#This Row],[NPDES ID2]],Combined_Sheet__Major_Only___2[[NPDES ID2]:[ECHO BFR]],29,FALSE)</f>
        <v>thickening</v>
      </c>
      <c r="BA1481">
        <f>VLOOKUP(Sheet1[[#This Row],[NPDES ID2]],Combined_Sheet__Major_Only___2[[NPDES ID2]:[ECHO BFR]],17,FALSE)</f>
        <v>29.959240000000001</v>
      </c>
      <c r="BB1481">
        <f>VLOOKUP(Sheet1[[#This Row],[NPDES ID2]],Combined_Sheet__Major_Only___2[[NPDES ID2]:[ECHO BFR]],18,FALSE)</f>
        <v>-95.717799999999997</v>
      </c>
      <c r="BC1481" t="str">
        <f>IF(ISNUMBER(SEARCH("aerobic",$AW1481)),"aerobic","")</f>
        <v>aerobic</v>
      </c>
      <c r="BD1481" t="str">
        <f>IF(ISNUMBER(SEARCH("anaer",$AW1481)),"anaer","")</f>
        <v/>
      </c>
      <c r="BE1481" t="str">
        <f>IF(ISNUMBER(SEARCH("thickening",$AZ1481)),"thickening","")</f>
        <v>thickening</v>
      </c>
      <c r="BF1481" s="3" t="str">
        <f>IF(ISNUMBER(SEARCH("airDry",$AW1481)),"airDry","")</f>
        <v/>
      </c>
      <c r="BG1481" s="3" t="str">
        <f>IF(ISNUMBER(SEARCH("heatDry",$AY1481)),"heatDry","")</f>
        <v/>
      </c>
      <c r="BH1481" s="3" t="str">
        <f>IF(AND(ISNUMBER(SEARCH("aerobic",$AW1481)),ISNUMBER(SEARCH("anaer",$AW1481))),"Combined Aer and Anaer.","")</f>
        <v/>
      </c>
    </row>
    <row r="1482" spans="1:60" x14ac:dyDescent="0.3">
      <c r="A1482" s="4">
        <v>1480</v>
      </c>
      <c r="B1482" t="s">
        <v>6981</v>
      </c>
      <c r="C1482">
        <v>111.77</v>
      </c>
      <c r="D1482">
        <v>962.61589060921017</v>
      </c>
      <c r="E1482">
        <v>963.20134017077748</v>
      </c>
      <c r="F1482">
        <v>684.84923877116</v>
      </c>
      <c r="G1482">
        <v>1225.700971514819</v>
      </c>
      <c r="H1482">
        <v>-76.719890167931254</v>
      </c>
      <c r="I1482">
        <v>-78.037688384904328</v>
      </c>
      <c r="J1482">
        <v>-90.773978411639547</v>
      </c>
      <c r="K1482">
        <v>-60.033287025737479</v>
      </c>
      <c r="L1482">
        <v>75.482807100499016</v>
      </c>
      <c r="M1482">
        <v>75.193385983644475</v>
      </c>
      <c r="N1482">
        <v>74.144820175236063</v>
      </c>
      <c r="O1482">
        <v>77.687345855657298</v>
      </c>
      <c r="P1482">
        <v>2.6302471327592611</v>
      </c>
      <c r="Q1482">
        <v>2.6630972597255642</v>
      </c>
      <c r="R1482">
        <v>2.1227104270892569</v>
      </c>
      <c r="S1482">
        <v>3.03015747136689</v>
      </c>
      <c r="T1482">
        <v>210.20177924017679</v>
      </c>
      <c r="U1482">
        <v>210.2014520047303</v>
      </c>
      <c r="V1482">
        <v>210.061342642677</v>
      </c>
      <c r="W1482">
        <v>210.34086792909321</v>
      </c>
      <c r="X1482">
        <v>14009.54254900211</v>
      </c>
      <c r="Y1482">
        <v>14054.625795689</v>
      </c>
      <c r="Z1482">
        <v>13617.60586075016</v>
      </c>
      <c r="AA1482">
        <v>14258.976995434959</v>
      </c>
      <c r="AB1482">
        <v>2714.709984437477</v>
      </c>
      <c r="AC1482">
        <v>2688.4533459664908</v>
      </c>
      <c r="AD1482">
        <v>2275.617225844388</v>
      </c>
      <c r="AE1482">
        <v>3286.744681164897</v>
      </c>
      <c r="AF1482">
        <v>66.184197727932229</v>
      </c>
      <c r="AG1482">
        <v>65.930348235049749</v>
      </c>
      <c r="AH1482">
        <v>65.01148493577935</v>
      </c>
      <c r="AI1482">
        <v>68.1164713853329</v>
      </c>
      <c r="AJ1482">
        <v>0.58496131712149402</v>
      </c>
      <c r="AK1482">
        <v>0.58496127101688833</v>
      </c>
      <c r="AL1482">
        <v>0.58495481346966849</v>
      </c>
      <c r="AM1482">
        <v>0.58496784779524169</v>
      </c>
      <c r="AN1482">
        <v>0.98788378152186951</v>
      </c>
      <c r="AO1482">
        <v>0.98788378152186906</v>
      </c>
      <c r="AP1482">
        <v>0.98788378152186906</v>
      </c>
      <c r="AQ1482">
        <v>0.98788378152186906</v>
      </c>
      <c r="AR1482">
        <v>13.761584111909521</v>
      </c>
      <c r="AS1482">
        <v>13.761584111909521</v>
      </c>
      <c r="AT1482">
        <v>13.761584111909521</v>
      </c>
      <c r="AU1482">
        <v>13.761584111909521</v>
      </c>
      <c r="AV1482" t="str">
        <f>VLOOKUP(Sheet1[[#This Row],[NPDES ID2]],Combined_Sheet__Major_Only___2[[NPDES ID2]:[ECHO BFR]],3,FALSE)</f>
        <v>IL</v>
      </c>
      <c r="AW1482" t="s">
        <v>41</v>
      </c>
      <c r="AX1482" t="str">
        <f>VLOOKUP(Sheet1[[#This Row],[NPDES ID2]],Combined_Sheet__Major_Only___2[[NPDES ID2]:[ECHO BFR]],27,FALSE)</f>
        <v>-</v>
      </c>
      <c r="AY1482" t="str">
        <f>VLOOKUP(Sheet1[[#This Row],[NPDES ID2]],Combined_Sheet__Major_Only___2[[NPDES ID2]:[ECHO BFR]],28,FALSE)</f>
        <v>-</v>
      </c>
      <c r="AZ1482" t="str">
        <f>VLOOKUP(Sheet1[[#This Row],[NPDES ID2]],Combined_Sheet__Major_Only___2[[NPDES ID2]:[ECHO BFR]],29,FALSE)</f>
        <v>-</v>
      </c>
      <c r="BA1482">
        <f>VLOOKUP(Sheet1[[#This Row],[NPDES ID2]],Combined_Sheet__Major_Only___2[[NPDES ID2]:[ECHO BFR]],17,FALSE)</f>
        <v>41.426969999999997</v>
      </c>
      <c r="BB1482">
        <f>VLOOKUP(Sheet1[[#This Row],[NPDES ID2]],Combined_Sheet__Major_Only___2[[NPDES ID2]:[ECHO BFR]],18,FALSE)</f>
        <v>-87.993290000000002</v>
      </c>
      <c r="BC1482" t="str">
        <f>IF(ISNUMBER(SEARCH("aerobic",$AW1482)),"aerobic","")</f>
        <v>aerobic</v>
      </c>
      <c r="BD1482" t="str">
        <f>IF(ISNUMBER(SEARCH("anaer",$AW1482)),"anaer","")</f>
        <v/>
      </c>
      <c r="BE1482" t="str">
        <f>IF(ISNUMBER(SEARCH("thickening",$AZ1482)),"thickening","")</f>
        <v/>
      </c>
      <c r="BF1482" s="2" t="str">
        <f>IF(ISNUMBER(SEARCH("airDry",$AW1482)),"airDry","")</f>
        <v/>
      </c>
      <c r="BG1482" s="2" t="str">
        <f>IF(ISNUMBER(SEARCH("heatDry",$AY1482)),"heatDry","")</f>
        <v/>
      </c>
      <c r="BH1482" s="2" t="str">
        <f>IF(AND(ISNUMBER(SEARCH("aerobic",$AW1482)),ISNUMBER(SEARCH("anaer",$AW1482))),"Combined Aer and Anaer.","")</f>
        <v/>
      </c>
    </row>
    <row r="1483" spans="1:60" x14ac:dyDescent="0.3">
      <c r="A1483" s="4">
        <v>1481</v>
      </c>
      <c r="B1483" t="s">
        <v>6985</v>
      </c>
      <c r="C1483">
        <v>111.64</v>
      </c>
      <c r="D1483">
        <v>972.62483952632101</v>
      </c>
      <c r="E1483">
        <v>973.01621712340625</v>
      </c>
      <c r="F1483">
        <v>691.92106644481294</v>
      </c>
      <c r="G1483">
        <v>1238.9691254508009</v>
      </c>
      <c r="H1483">
        <v>-76.747984946182001</v>
      </c>
      <c r="I1483">
        <v>-78.047405046222593</v>
      </c>
      <c r="J1483">
        <v>-90.833970584567652</v>
      </c>
      <c r="K1483">
        <v>-60.251381573987928</v>
      </c>
      <c r="L1483">
        <v>74.697633321963835</v>
      </c>
      <c r="M1483">
        <v>74.403353564050306</v>
      </c>
      <c r="N1483">
        <v>73.337064917733841</v>
      </c>
      <c r="O1483">
        <v>76.939410924985438</v>
      </c>
      <c r="P1483">
        <v>2.6285029574209271</v>
      </c>
      <c r="Q1483">
        <v>2.6614827909127632</v>
      </c>
      <c r="R1483">
        <v>2.1249152762071448</v>
      </c>
      <c r="S1483">
        <v>3.0220082925466012</v>
      </c>
      <c r="T1483">
        <v>351.24908786518108</v>
      </c>
      <c r="U1483">
        <v>351.2485429558235</v>
      </c>
      <c r="V1483">
        <v>351.01523417677402</v>
      </c>
      <c r="W1483">
        <v>351.48069702901671</v>
      </c>
      <c r="X1483">
        <v>23628.926324751101</v>
      </c>
      <c r="Y1483">
        <v>23707.15127838706</v>
      </c>
      <c r="Z1483">
        <v>22949.573461463191</v>
      </c>
      <c r="AA1483">
        <v>24061.319884299912</v>
      </c>
      <c r="AB1483">
        <v>4636.3159389298844</v>
      </c>
      <c r="AC1483">
        <v>4589.0505158303131</v>
      </c>
      <c r="AD1483">
        <v>3877.150671986537</v>
      </c>
      <c r="AE1483">
        <v>5626.3304996260767</v>
      </c>
      <c r="AF1483">
        <v>65.572448537370391</v>
      </c>
      <c r="AG1483">
        <v>65.313994844107455</v>
      </c>
      <c r="AH1483">
        <v>64.378769424773068</v>
      </c>
      <c r="AI1483">
        <v>67.539319861376754</v>
      </c>
      <c r="AJ1483">
        <v>0.57748174055892332</v>
      </c>
      <c r="AK1483">
        <v>0.57748167101674164</v>
      </c>
      <c r="AL1483">
        <v>0.57747193419216092</v>
      </c>
      <c r="AM1483">
        <v>0.57749158773704112</v>
      </c>
      <c r="AN1483">
        <v>0.99269820642344309</v>
      </c>
      <c r="AO1483">
        <v>0.99269820642344331</v>
      </c>
      <c r="AP1483">
        <v>0.99269820642344331</v>
      </c>
      <c r="AQ1483">
        <v>0.99269820642344331</v>
      </c>
      <c r="AR1483">
        <v>13.54042267489676</v>
      </c>
      <c r="AS1483">
        <v>13.540422674896771</v>
      </c>
      <c r="AT1483">
        <v>13.540422674896771</v>
      </c>
      <c r="AU1483">
        <v>13.540422674896771</v>
      </c>
      <c r="AV1483" t="str">
        <f>VLOOKUP(Sheet1[[#This Row],[NPDES ID2]],Combined_Sheet__Major_Only___2[[NPDES ID2]:[ECHO BFR]],3,FALSE)</f>
        <v>NC</v>
      </c>
      <c r="AW1483" t="s">
        <v>41</v>
      </c>
      <c r="AX1483" t="str">
        <f>VLOOKUP(Sheet1[[#This Row],[NPDES ID2]],Combined_Sheet__Major_Only___2[[NPDES ID2]:[ECHO BFR]],27,FALSE)</f>
        <v>-</v>
      </c>
      <c r="AY1483" t="str">
        <f>VLOOKUP(Sheet1[[#This Row],[NPDES ID2]],Combined_Sheet__Major_Only___2[[NPDES ID2]:[ECHO BFR]],28,FALSE)</f>
        <v>-</v>
      </c>
      <c r="AZ1483" t="str">
        <f>VLOOKUP(Sheet1[[#This Row],[NPDES ID2]],Combined_Sheet__Major_Only___2[[NPDES ID2]:[ECHO BFR]],29,FALSE)</f>
        <v>-</v>
      </c>
      <c r="BA1483">
        <f>VLOOKUP(Sheet1[[#This Row],[NPDES ID2]],Combined_Sheet__Major_Only___2[[NPDES ID2]:[ECHO BFR]],17,FALSE)</f>
        <v>36.049554000000001</v>
      </c>
      <c r="BB1483">
        <f>VLOOKUP(Sheet1[[#This Row],[NPDES ID2]],Combined_Sheet__Major_Only___2[[NPDES ID2]:[ECHO BFR]],18,FALSE)</f>
        <v>-79.372941999999995</v>
      </c>
      <c r="BC1483" t="str">
        <f>IF(ISNUMBER(SEARCH("aerobic",$AW1483)),"aerobic","")</f>
        <v>aerobic</v>
      </c>
      <c r="BD1483" t="str">
        <f>IF(ISNUMBER(SEARCH("anaer",$AW1483)),"anaer","")</f>
        <v/>
      </c>
      <c r="BE1483" t="str">
        <f>IF(ISNUMBER(SEARCH("thickening",$AZ1483)),"thickening","")</f>
        <v/>
      </c>
      <c r="BF1483" s="3" t="str">
        <f>IF(ISNUMBER(SEARCH("airDry",$AW1483)),"airDry","")</f>
        <v/>
      </c>
      <c r="BG1483" s="3" t="str">
        <f>IF(ISNUMBER(SEARCH("heatDry",$AY1483)),"heatDry","")</f>
        <v/>
      </c>
      <c r="BH1483" s="3" t="str">
        <f>IF(AND(ISNUMBER(SEARCH("aerobic",$AW1483)),ISNUMBER(SEARCH("anaer",$AW1483))),"Combined Aer and Anaer.","")</f>
        <v/>
      </c>
    </row>
    <row r="1484" spans="1:60" x14ac:dyDescent="0.3">
      <c r="A1484" s="4">
        <v>1482</v>
      </c>
      <c r="B1484" t="s">
        <v>6989</v>
      </c>
      <c r="C1484">
        <v>111.5</v>
      </c>
      <c r="D1484">
        <v>1051.7402679477509</v>
      </c>
      <c r="E1484">
        <v>1053.9593048234749</v>
      </c>
      <c r="F1484">
        <v>748.06123527917168</v>
      </c>
      <c r="G1484">
        <v>1344.6382254585569</v>
      </c>
      <c r="H1484">
        <v>-77.220276177073728</v>
      </c>
      <c r="I1484">
        <v>-78.353860742237458</v>
      </c>
      <c r="J1484">
        <v>-91.07741563498368</v>
      </c>
      <c r="K1484">
        <v>-62.241630337278842</v>
      </c>
      <c r="L1484">
        <v>69.078563861945867</v>
      </c>
      <c r="M1484">
        <v>68.743333729879396</v>
      </c>
      <c r="N1484">
        <v>67.529021876695069</v>
      </c>
      <c r="O1484">
        <v>71.631613210190409</v>
      </c>
      <c r="P1484">
        <v>2.6355679494997188</v>
      </c>
      <c r="Q1484">
        <v>2.6590915795026362</v>
      </c>
      <c r="R1484">
        <v>2.162702684922746</v>
      </c>
      <c r="S1484">
        <v>3.0245834728342231</v>
      </c>
      <c r="T1484">
        <v>3.9720334949455278</v>
      </c>
      <c r="U1484">
        <v>3.972024527431969</v>
      </c>
      <c r="V1484">
        <v>3.9681849904332318</v>
      </c>
      <c r="W1484">
        <v>3.975845061563021</v>
      </c>
      <c r="X1484">
        <v>288.61126091171292</v>
      </c>
      <c r="Y1484">
        <v>289.74949889933902</v>
      </c>
      <c r="Z1484">
        <v>278.48195034831031</v>
      </c>
      <c r="AA1484">
        <v>295.12135082883219</v>
      </c>
      <c r="AB1484">
        <v>48.53338841247929</v>
      </c>
      <c r="AC1484">
        <v>48.192847393647753</v>
      </c>
      <c r="AD1484">
        <v>41.554910529537722</v>
      </c>
      <c r="AE1484">
        <v>57.313168265760702</v>
      </c>
      <c r="AF1484">
        <v>60.714969550939202</v>
      </c>
      <c r="AG1484">
        <v>60.420309445868433</v>
      </c>
      <c r="AH1484">
        <v>59.353132335909358</v>
      </c>
      <c r="AI1484">
        <v>62.958762356515088</v>
      </c>
      <c r="AJ1484">
        <v>0.51814305542759254</v>
      </c>
      <c r="AK1484">
        <v>0.51814304587661963</v>
      </c>
      <c r="AL1484">
        <v>0.51814170744857913</v>
      </c>
      <c r="AM1484">
        <v>0.51814440899391911</v>
      </c>
      <c r="AN1484">
        <v>0.66293262273294018</v>
      </c>
      <c r="AO1484">
        <v>0.66293262273294007</v>
      </c>
      <c r="AP1484">
        <v>0.66293262273294007</v>
      </c>
      <c r="AQ1484">
        <v>0.66293262273294007</v>
      </c>
      <c r="AR1484">
        <v>13.69269457490976</v>
      </c>
      <c r="AS1484">
        <v>13.69269457490975</v>
      </c>
      <c r="AT1484">
        <v>13.69269457490975</v>
      </c>
      <c r="AU1484">
        <v>13.69269457490975</v>
      </c>
      <c r="AV1484" t="str">
        <f>VLOOKUP(Sheet1[[#This Row],[NPDES ID2]],Combined_Sheet__Major_Only___2[[NPDES ID2]:[ECHO BFR]],3,FALSE)</f>
        <v>CA</v>
      </c>
      <c r="AW1484" t="s">
        <v>118</v>
      </c>
      <c r="AX1484" t="str">
        <f>VLOOKUP(Sheet1[[#This Row],[NPDES ID2]],Combined_Sheet__Major_Only___2[[NPDES ID2]:[ECHO BFR]],27,FALSE)</f>
        <v>tempSludgeStore</v>
      </c>
      <c r="AY1484" t="str">
        <f>VLOOKUP(Sheet1[[#This Row],[NPDES ID2]],Combined_Sheet__Major_Only___2[[NPDES ID2]:[ECHO BFR]],28,FALSE)</f>
        <v>-</v>
      </c>
      <c r="AZ1484" t="str">
        <f>VLOOKUP(Sheet1[[#This Row],[NPDES ID2]],Combined_Sheet__Major_Only___2[[NPDES ID2]:[ECHO BFR]],29,FALSE)</f>
        <v>thickening</v>
      </c>
      <c r="BA1484">
        <f>VLOOKUP(Sheet1[[#This Row],[NPDES ID2]],Combined_Sheet__Major_Only___2[[NPDES ID2]:[ECHO BFR]],17,FALSE)</f>
        <v>39.420555999999998</v>
      </c>
      <c r="BB1484">
        <f>VLOOKUP(Sheet1[[#This Row],[NPDES ID2]],Combined_Sheet__Major_Only___2[[NPDES ID2]:[ECHO BFR]],18,FALSE)</f>
        <v>-123.34</v>
      </c>
      <c r="BC1484" t="str">
        <f>IF(ISNUMBER(SEARCH("aerobic",$AW1484)),"aerobic","")</f>
        <v>aerobic</v>
      </c>
      <c r="BD1484" t="str">
        <f>IF(ISNUMBER(SEARCH("anaer",$AW1484)),"anaer","")</f>
        <v/>
      </c>
      <c r="BE1484" t="str">
        <f>IF(ISNUMBER(SEARCH("thickening",$AZ1484)),"thickening","")</f>
        <v>thickening</v>
      </c>
      <c r="BF1484" s="2" t="str">
        <f>IF(ISNUMBER(SEARCH("airDry",$AW1484)),"airDry","")</f>
        <v>airDry</v>
      </c>
      <c r="BG1484" s="2" t="str">
        <f>IF(ISNUMBER(SEARCH("heatDry",$AY1484)),"heatDry","")</f>
        <v/>
      </c>
      <c r="BH1484" s="2" t="str">
        <f>IF(AND(ISNUMBER(SEARCH("aerobic",$AW1484)),ISNUMBER(SEARCH("anaer",$AW1484))),"Combined Aer and Anaer.","")</f>
        <v/>
      </c>
    </row>
    <row r="1485" spans="1:60" x14ac:dyDescent="0.3">
      <c r="A1485" s="4">
        <v>1483</v>
      </c>
      <c r="B1485" t="s">
        <v>6994</v>
      </c>
      <c r="C1485">
        <v>111.3</v>
      </c>
      <c r="D1485">
        <v>977.47230963835943</v>
      </c>
      <c r="E1485">
        <v>977.81900046231112</v>
      </c>
      <c r="F1485">
        <v>695.26329932567398</v>
      </c>
      <c r="G1485">
        <v>1245.2705656148321</v>
      </c>
      <c r="H1485">
        <v>-76.807970419404867</v>
      </c>
      <c r="I1485">
        <v>-78.087593178225546</v>
      </c>
      <c r="J1485">
        <v>-90.947919029968261</v>
      </c>
      <c r="K1485">
        <v>-60.416737035935803</v>
      </c>
      <c r="L1485">
        <v>74.302856778409364</v>
      </c>
      <c r="M1485">
        <v>74.008187480644693</v>
      </c>
      <c r="N1485">
        <v>72.940724987166178</v>
      </c>
      <c r="O1485">
        <v>76.5471463482736</v>
      </c>
      <c r="P1485">
        <v>2.6208514677061752</v>
      </c>
      <c r="Q1485">
        <v>2.653756381158856</v>
      </c>
      <c r="R1485">
        <v>2.119805271873052</v>
      </c>
      <c r="S1485">
        <v>3.011707623163967</v>
      </c>
      <c r="T1485">
        <v>89.215758071018669</v>
      </c>
      <c r="U1485">
        <v>89.215617549524296</v>
      </c>
      <c r="V1485">
        <v>89.155451766314087</v>
      </c>
      <c r="W1485">
        <v>89.275485556617781</v>
      </c>
      <c r="X1485">
        <v>6015.1764399297044</v>
      </c>
      <c r="Y1485">
        <v>6035.1910952061853</v>
      </c>
      <c r="Z1485">
        <v>5841.1773256765082</v>
      </c>
      <c r="AA1485">
        <v>6125.9628404008236</v>
      </c>
      <c r="AB1485">
        <v>996.52530958669411</v>
      </c>
      <c r="AC1485">
        <v>989.75213817995257</v>
      </c>
      <c r="AD1485">
        <v>856.49028143815428</v>
      </c>
      <c r="AE1485">
        <v>1173.038892752209</v>
      </c>
      <c r="AF1485">
        <v>65.42432885043057</v>
      </c>
      <c r="AG1485">
        <v>65.164827559999168</v>
      </c>
      <c r="AH1485">
        <v>64.225192539043192</v>
      </c>
      <c r="AI1485">
        <v>67.400087150896084</v>
      </c>
      <c r="AJ1485">
        <v>0.57567095829201353</v>
      </c>
      <c r="AK1485">
        <v>0.57567093450958284</v>
      </c>
      <c r="AL1485">
        <v>0.57566760240450676</v>
      </c>
      <c r="AM1485">
        <v>0.5756743281021538</v>
      </c>
      <c r="AN1485">
        <v>0.9721101714433007</v>
      </c>
      <c r="AO1485">
        <v>0.97211017144330047</v>
      </c>
      <c r="AP1485">
        <v>0.97211017144330047</v>
      </c>
      <c r="AQ1485">
        <v>0.97211017144330047</v>
      </c>
      <c r="AR1485">
        <v>14.88650294588396</v>
      </c>
      <c r="AS1485">
        <v>14.88650294588397</v>
      </c>
      <c r="AT1485">
        <v>14.88650294588397</v>
      </c>
      <c r="AU1485">
        <v>14.88650294588397</v>
      </c>
      <c r="AV1485" t="str">
        <f>VLOOKUP(Sheet1[[#This Row],[NPDES ID2]],Combined_Sheet__Major_Only___2[[NPDES ID2]:[ECHO BFR]],3,FALSE)</f>
        <v>KS</v>
      </c>
      <c r="AW1485" t="s">
        <v>41</v>
      </c>
      <c r="AX1485" t="str">
        <f>VLOOKUP(Sheet1[[#This Row],[NPDES ID2]],Combined_Sheet__Major_Only___2[[NPDES ID2]:[ECHO BFR]],27,FALSE)</f>
        <v>tempSludgeStore</v>
      </c>
      <c r="AY1485" t="str">
        <f>VLOOKUP(Sheet1[[#This Row],[NPDES ID2]],Combined_Sheet__Major_Only___2[[NPDES ID2]:[ECHO BFR]],28,FALSE)</f>
        <v>-</v>
      </c>
      <c r="AZ1485" t="str">
        <f>VLOOKUP(Sheet1[[#This Row],[NPDES ID2]],Combined_Sheet__Major_Only___2[[NPDES ID2]:[ECHO BFR]],29,FALSE)</f>
        <v>preliminaryOps, thickening</v>
      </c>
      <c r="BA1485">
        <f>VLOOKUP(Sheet1[[#This Row],[NPDES ID2]],Combined_Sheet__Major_Only___2[[NPDES ID2]:[ECHO BFR]],17,FALSE)</f>
        <v>39.003230000000002</v>
      </c>
      <c r="BB1485">
        <f>VLOOKUP(Sheet1[[#This Row],[NPDES ID2]],Combined_Sheet__Major_Only___2[[NPDES ID2]:[ECHO BFR]],18,FALSE)</f>
        <v>-95.774609999999996</v>
      </c>
      <c r="BC1485" t="str">
        <f>IF(ISNUMBER(SEARCH("aerobic",$AW1485)),"aerobic","")</f>
        <v>aerobic</v>
      </c>
      <c r="BD1485" t="str">
        <f>IF(ISNUMBER(SEARCH("anaer",$AW1485)),"anaer","")</f>
        <v/>
      </c>
      <c r="BE1485" t="str">
        <f>IF(ISNUMBER(SEARCH("thickening",$AZ1485)),"thickening","")</f>
        <v>thickening</v>
      </c>
      <c r="BF1485" s="3" t="str">
        <f>IF(ISNUMBER(SEARCH("airDry",$AW1485)),"airDry","")</f>
        <v/>
      </c>
      <c r="BG1485" s="3" t="str">
        <f>IF(ISNUMBER(SEARCH("heatDry",$AY1485)),"heatDry","")</f>
        <v/>
      </c>
      <c r="BH1485" s="3" t="str">
        <f>IF(AND(ISNUMBER(SEARCH("aerobic",$AW1485)),ISNUMBER(SEARCH("anaer",$AW1485))),"Combined Aer and Anaer.","")</f>
        <v/>
      </c>
    </row>
    <row r="1486" spans="1:60" x14ac:dyDescent="0.3">
      <c r="A1486" s="4">
        <v>1484</v>
      </c>
      <c r="B1486" t="s">
        <v>6998</v>
      </c>
      <c r="C1486">
        <v>111</v>
      </c>
      <c r="D1486">
        <v>1309.7112783477321</v>
      </c>
      <c r="E1486">
        <v>1322.592254226988</v>
      </c>
      <c r="F1486">
        <v>930.79254942580008</v>
      </c>
      <c r="G1486">
        <v>1694.137526605108</v>
      </c>
      <c r="H1486">
        <v>-78.097533632299985</v>
      </c>
      <c r="I1486">
        <v>-77.75286644557886</v>
      </c>
      <c r="J1486">
        <v>-90.376421772174382</v>
      </c>
      <c r="K1486">
        <v>-66.188134459990721</v>
      </c>
      <c r="L1486">
        <v>55.479082089303212</v>
      </c>
      <c r="M1486">
        <v>55.046428270542563</v>
      </c>
      <c r="N1486">
        <v>53.479111182400473</v>
      </c>
      <c r="O1486">
        <v>58.774294390057157</v>
      </c>
      <c r="P1486">
        <v>2.645784416900296</v>
      </c>
      <c r="Q1486">
        <v>2.6394296329779499</v>
      </c>
      <c r="R1486">
        <v>2.2691056323294738</v>
      </c>
      <c r="S1486">
        <v>2.9951048020727589</v>
      </c>
      <c r="T1486">
        <v>118.0763717604971</v>
      </c>
      <c r="U1486">
        <v>118.076186699318</v>
      </c>
      <c r="V1486">
        <v>117.9969507729321</v>
      </c>
      <c r="W1486">
        <v>118.15503046648629</v>
      </c>
      <c r="X1486">
        <v>10640.7094231791</v>
      </c>
      <c r="Y1486">
        <v>10709.65337293419</v>
      </c>
      <c r="Z1486">
        <v>10041.297957113609</v>
      </c>
      <c r="AA1486">
        <v>11028.432446314649</v>
      </c>
      <c r="AB1486">
        <v>2959.1331613954571</v>
      </c>
      <c r="AC1486">
        <v>2864.9829365807741</v>
      </c>
      <c r="AD1486">
        <v>2284.2873056457288</v>
      </c>
      <c r="AE1486">
        <v>4049.9191489026762</v>
      </c>
      <c r="AF1486">
        <v>48.981999902019197</v>
      </c>
      <c r="AG1486">
        <v>48.599967777310852</v>
      </c>
      <c r="AH1486">
        <v>47.216492064613739</v>
      </c>
      <c r="AI1486">
        <v>51.890912643947871</v>
      </c>
      <c r="AJ1486">
        <v>0.37528579906414589</v>
      </c>
      <c r="AK1486">
        <v>0.37528577650963002</v>
      </c>
      <c r="AL1486">
        <v>0.37528261695240012</v>
      </c>
      <c r="AM1486">
        <v>0.3752889943874082</v>
      </c>
      <c r="AN1486">
        <v>0.97871902227345242</v>
      </c>
      <c r="AO1486">
        <v>0.97871902227345275</v>
      </c>
      <c r="AP1486">
        <v>0.97871902227345275</v>
      </c>
      <c r="AQ1486">
        <v>0.97871902227345275</v>
      </c>
      <c r="AR1486">
        <v>8.4849482712642974</v>
      </c>
      <c r="AS1486">
        <v>8.4849482712642939</v>
      </c>
      <c r="AT1486">
        <v>8.4849482712642939</v>
      </c>
      <c r="AU1486">
        <v>8.4849482712642939</v>
      </c>
      <c r="AV1486" t="str">
        <f>VLOOKUP(Sheet1[[#This Row],[NPDES ID2]],Combined_Sheet__Major_Only___2[[NPDES ID2]:[ECHO BFR]],3,FALSE)</f>
        <v>UT</v>
      </c>
      <c r="AW1486" t="s">
        <v>54</v>
      </c>
      <c r="AX1486" t="str">
        <f>VLOOKUP(Sheet1[[#This Row],[NPDES ID2]],Combined_Sheet__Major_Only___2[[NPDES ID2]:[ECHO BFR]],27,FALSE)</f>
        <v>-</v>
      </c>
      <c r="AY1486" t="str">
        <f>VLOOKUP(Sheet1[[#This Row],[NPDES ID2]],Combined_Sheet__Major_Only___2[[NPDES ID2]:[ECHO BFR]],28,FALSE)</f>
        <v>-</v>
      </c>
      <c r="AZ1486" t="str">
        <f>VLOOKUP(Sheet1[[#This Row],[NPDES ID2]],Combined_Sheet__Major_Only___2[[NPDES ID2]:[ECHO BFR]],29,FALSE)</f>
        <v>thickening</v>
      </c>
      <c r="BA1486">
        <f>VLOOKUP(Sheet1[[#This Row],[NPDES ID2]],Combined_Sheet__Major_Only___2[[NPDES ID2]:[ECHO BFR]],17,FALSE)</f>
        <v>40.57741</v>
      </c>
      <c r="BB1486">
        <f>VLOOKUP(Sheet1[[#This Row],[NPDES ID2]],Combined_Sheet__Major_Only___2[[NPDES ID2]:[ECHO BFR]],18,FALSE)</f>
        <v>-111.42786</v>
      </c>
      <c r="BC1486" t="str">
        <f>IF(ISNUMBER(SEARCH("aerobic",$AW1486)),"aerobic","")</f>
        <v/>
      </c>
      <c r="BD1486" t="str">
        <f>IF(ISNUMBER(SEARCH("anaer",$AW1486)),"anaer","")</f>
        <v/>
      </c>
      <c r="BE1486" t="str">
        <f>IF(ISNUMBER(SEARCH("thickening",$AZ1486)),"thickening","")</f>
        <v>thickening</v>
      </c>
      <c r="BF1486" s="2" t="str">
        <f>IF(ISNUMBER(SEARCH("airDry",$AW1486)),"airDry","")</f>
        <v/>
      </c>
      <c r="BG1486" s="2" t="str">
        <f>IF(ISNUMBER(SEARCH("heatDry",$AY1486)),"heatDry","")</f>
        <v/>
      </c>
      <c r="BH1486" s="2" t="str">
        <f>IF(AND(ISNUMBER(SEARCH("aerobic",$AW1486)),ISNUMBER(SEARCH("anaer",$AW1486))),"Combined Aer and Anaer.","")</f>
        <v/>
      </c>
    </row>
    <row r="1487" spans="1:60" x14ac:dyDescent="0.3">
      <c r="A1487" s="4">
        <v>1485</v>
      </c>
      <c r="B1487" t="s">
        <v>7003</v>
      </c>
      <c r="C1487">
        <v>110.87</v>
      </c>
      <c r="D1487">
        <v>979.95289301285811</v>
      </c>
      <c r="E1487">
        <v>980.33068589162804</v>
      </c>
      <c r="F1487">
        <v>696.89610752155545</v>
      </c>
      <c r="G1487">
        <v>1248.379287788993</v>
      </c>
      <c r="H1487">
        <v>-76.761152094964046</v>
      </c>
      <c r="I1487">
        <v>-78.059119450758601</v>
      </c>
      <c r="J1487">
        <v>-90.859597156356102</v>
      </c>
      <c r="K1487">
        <v>-60.301890927151277</v>
      </c>
      <c r="L1487">
        <v>74.083650463443178</v>
      </c>
      <c r="M1487">
        <v>73.790657867650467</v>
      </c>
      <c r="N1487">
        <v>72.729061460450893</v>
      </c>
      <c r="O1487">
        <v>76.315568314956877</v>
      </c>
      <c r="P1487">
        <v>2.610566121409041</v>
      </c>
      <c r="Q1487">
        <v>2.6433395829363859</v>
      </c>
      <c r="R1487">
        <v>2.110930017325015</v>
      </c>
      <c r="S1487">
        <v>3.0005115095068891</v>
      </c>
      <c r="T1487">
        <v>324.33637102806892</v>
      </c>
      <c r="U1487">
        <v>324.33586765226761</v>
      </c>
      <c r="V1487">
        <v>324.12034191029579</v>
      </c>
      <c r="W1487">
        <v>324.5503267012607</v>
      </c>
      <c r="X1487">
        <v>21847.609320130359</v>
      </c>
      <c r="Y1487">
        <v>21920.219014066341</v>
      </c>
      <c r="Z1487">
        <v>21217.05583768605</v>
      </c>
      <c r="AA1487">
        <v>22248.95840524945</v>
      </c>
      <c r="AB1487">
        <v>4087.5281970029919</v>
      </c>
      <c r="AC1487">
        <v>4050.2224647963549</v>
      </c>
      <c r="AD1487">
        <v>3446.1825099236121</v>
      </c>
      <c r="AE1487">
        <v>4915.3628555349869</v>
      </c>
      <c r="AF1487">
        <v>65.485036897330616</v>
      </c>
      <c r="AG1487">
        <v>65.225936855779636</v>
      </c>
      <c r="AH1487">
        <v>64.288297063280595</v>
      </c>
      <c r="AI1487">
        <v>67.456938664979575</v>
      </c>
      <c r="AJ1487">
        <v>0.57641311112541382</v>
      </c>
      <c r="AK1487">
        <v>0.57641304703373142</v>
      </c>
      <c r="AL1487">
        <v>0.57640407264410332</v>
      </c>
      <c r="AM1487">
        <v>0.57642218720864913</v>
      </c>
      <c r="AN1487">
        <v>0.99209918560126009</v>
      </c>
      <c r="AO1487">
        <v>0.99209918560126009</v>
      </c>
      <c r="AP1487">
        <v>0.99209918560126009</v>
      </c>
      <c r="AQ1487">
        <v>0.99209918560126009</v>
      </c>
      <c r="AR1487">
        <v>13.886133082766159</v>
      </c>
      <c r="AS1487">
        <v>13.886133082766159</v>
      </c>
      <c r="AT1487">
        <v>13.886133082766159</v>
      </c>
      <c r="AU1487">
        <v>13.886133082766159</v>
      </c>
      <c r="AV1487" t="str">
        <f>VLOOKUP(Sheet1[[#This Row],[NPDES ID2]],Combined_Sheet__Major_Only___2[[NPDES ID2]:[ECHO BFR]],3,FALSE)</f>
        <v>MN</v>
      </c>
      <c r="AW1487" t="s">
        <v>41</v>
      </c>
      <c r="AX1487" t="str">
        <f>VLOOKUP(Sheet1[[#This Row],[NPDES ID2]],Combined_Sheet__Major_Only___2[[NPDES ID2]:[ECHO BFR]],27,FALSE)</f>
        <v>other</v>
      </c>
      <c r="AY1487" t="str">
        <f>VLOOKUP(Sheet1[[#This Row],[NPDES ID2]],Combined_Sheet__Major_Only___2[[NPDES ID2]:[ECHO BFR]],28,FALSE)</f>
        <v>-</v>
      </c>
      <c r="AZ1487" t="str">
        <f>VLOOKUP(Sheet1[[#This Row],[NPDES ID2]],Combined_Sheet__Major_Only___2[[NPDES ID2]:[ECHO BFR]],29,FALSE)</f>
        <v>-</v>
      </c>
      <c r="BA1487">
        <f>VLOOKUP(Sheet1[[#This Row],[NPDES ID2]],Combined_Sheet__Major_Only___2[[NPDES ID2]:[ECHO BFR]],17,FALSE)</f>
        <v>45.393692000000001</v>
      </c>
      <c r="BB1487">
        <f>VLOOKUP(Sheet1[[#This Row],[NPDES ID2]],Combined_Sheet__Major_Only___2[[NPDES ID2]:[ECHO BFR]],18,FALSE)</f>
        <v>-93.862647999999993</v>
      </c>
      <c r="BC1487" t="str">
        <f>IF(ISNUMBER(SEARCH("aerobic",$AW1487)),"aerobic","")</f>
        <v>aerobic</v>
      </c>
      <c r="BD1487" t="str">
        <f>IF(ISNUMBER(SEARCH("anaer",$AW1487)),"anaer","")</f>
        <v/>
      </c>
      <c r="BE1487" t="str">
        <f>IF(ISNUMBER(SEARCH("thickening",$AZ1487)),"thickening","")</f>
        <v/>
      </c>
      <c r="BF1487" s="3" t="str">
        <f>IF(ISNUMBER(SEARCH("airDry",$AW1487)),"airDry","")</f>
        <v/>
      </c>
      <c r="BG1487" s="3" t="str">
        <f>IF(ISNUMBER(SEARCH("heatDry",$AY1487)),"heatDry","")</f>
        <v/>
      </c>
      <c r="BH1487" s="3" t="str">
        <f>IF(AND(ISNUMBER(SEARCH("aerobic",$AW1487)),ISNUMBER(SEARCH("anaer",$AW1487))),"Combined Aer and Anaer.","")</f>
        <v/>
      </c>
    </row>
    <row r="1488" spans="1:60" x14ac:dyDescent="0.3">
      <c r="A1488" s="4">
        <v>1486</v>
      </c>
      <c r="B1488" t="s">
        <v>7007</v>
      </c>
      <c r="C1488">
        <v>110.66</v>
      </c>
      <c r="D1488">
        <v>1005.9140825683151</v>
      </c>
      <c r="E1488">
        <v>1006.321435299908</v>
      </c>
      <c r="F1488">
        <v>715.26580675711102</v>
      </c>
      <c r="G1488">
        <v>1282.897468585548</v>
      </c>
      <c r="H1488">
        <v>-76.952285714766703</v>
      </c>
      <c r="I1488">
        <v>-78.127655360757984</v>
      </c>
      <c r="J1488">
        <v>-91.237077350252235</v>
      </c>
      <c r="K1488">
        <v>-61.11956700748059</v>
      </c>
      <c r="L1488">
        <v>72.159745504971511</v>
      </c>
      <c r="M1488">
        <v>71.853936525554261</v>
      </c>
      <c r="N1488">
        <v>70.746195889744612</v>
      </c>
      <c r="O1488">
        <v>74.488732126660878</v>
      </c>
      <c r="P1488">
        <v>2.6090403715267998</v>
      </c>
      <c r="Q1488">
        <v>2.6385030342631501</v>
      </c>
      <c r="R1488">
        <v>2.121710271325171</v>
      </c>
      <c r="S1488">
        <v>2.9841585016119292</v>
      </c>
      <c r="T1488">
        <v>3.8629143192727571</v>
      </c>
      <c r="U1488">
        <v>3.8629055201594169</v>
      </c>
      <c r="V1488">
        <v>3.859138085518782</v>
      </c>
      <c r="W1488">
        <v>3.866654308785697</v>
      </c>
      <c r="X1488">
        <v>266.65061401216838</v>
      </c>
      <c r="Y1488">
        <v>267.56277505077611</v>
      </c>
      <c r="Z1488">
        <v>258.48345937850468</v>
      </c>
      <c r="AA1488">
        <v>271.8967464829247</v>
      </c>
      <c r="AB1488">
        <v>46.103129824999343</v>
      </c>
      <c r="AC1488">
        <v>45.743638818961713</v>
      </c>
      <c r="AD1488">
        <v>39.345975324845227</v>
      </c>
      <c r="AE1488">
        <v>54.65192417793898</v>
      </c>
      <c r="AF1488">
        <v>63.904524729632357</v>
      </c>
      <c r="AG1488">
        <v>63.633683432235728</v>
      </c>
      <c r="AH1488">
        <v>62.652784132913922</v>
      </c>
      <c r="AI1488">
        <v>65.966922100044613</v>
      </c>
      <c r="AJ1488">
        <v>0.55709590770572359</v>
      </c>
      <c r="AK1488">
        <v>0.55709589797428505</v>
      </c>
      <c r="AL1488">
        <v>0.55709453424538735</v>
      </c>
      <c r="AM1488">
        <v>0.55709728685877369</v>
      </c>
      <c r="AN1488">
        <v>0.65808058096003719</v>
      </c>
      <c r="AO1488">
        <v>0.65808058096003719</v>
      </c>
      <c r="AP1488">
        <v>0.65808058096003719</v>
      </c>
      <c r="AQ1488">
        <v>0.65808058096003719</v>
      </c>
      <c r="AR1488">
        <v>14.17893246110361</v>
      </c>
      <c r="AS1488">
        <v>14.17893246110361</v>
      </c>
      <c r="AT1488">
        <v>14.17893246110361</v>
      </c>
      <c r="AU1488">
        <v>14.17893246110361</v>
      </c>
      <c r="AV1488" t="str">
        <f>VLOOKUP(Sheet1[[#This Row],[NPDES ID2]],Combined_Sheet__Major_Only___2[[NPDES ID2]:[ECHO BFR]],3,FALSE)</f>
        <v>IL</v>
      </c>
      <c r="AW1488" t="s">
        <v>118</v>
      </c>
      <c r="AX1488" t="str">
        <f>VLOOKUP(Sheet1[[#This Row],[NPDES ID2]],Combined_Sheet__Major_Only___2[[NPDES ID2]:[ECHO BFR]],27,FALSE)</f>
        <v>tempSludgeStore</v>
      </c>
      <c r="AY1488" t="str">
        <f>VLOOKUP(Sheet1[[#This Row],[NPDES ID2]],Combined_Sheet__Major_Only___2[[NPDES ID2]:[ECHO BFR]],28,FALSE)</f>
        <v>-</v>
      </c>
      <c r="AZ1488" t="str">
        <f>VLOOKUP(Sheet1[[#This Row],[NPDES ID2]],Combined_Sheet__Major_Only___2[[NPDES ID2]:[ECHO BFR]],29,FALSE)</f>
        <v>preliminaryOps, thickening</v>
      </c>
      <c r="BA1488">
        <f>VLOOKUP(Sheet1[[#This Row],[NPDES ID2]],Combined_Sheet__Major_Only___2[[NPDES ID2]:[ECHO BFR]],17,FALSE)</f>
        <v>41.539099999999998</v>
      </c>
      <c r="BB1488">
        <f>VLOOKUP(Sheet1[[#This Row],[NPDES ID2]],Combined_Sheet__Major_Only___2[[NPDES ID2]:[ECHO BFR]],18,FALSE)</f>
        <v>-89.117699999999999</v>
      </c>
      <c r="BC1488" t="str">
        <f>IF(ISNUMBER(SEARCH("aerobic",$AW1488)),"aerobic","")</f>
        <v>aerobic</v>
      </c>
      <c r="BD1488" t="str">
        <f>IF(ISNUMBER(SEARCH("anaer",$AW1488)),"anaer","")</f>
        <v/>
      </c>
      <c r="BE1488" t="str">
        <f>IF(ISNUMBER(SEARCH("thickening",$AZ1488)),"thickening","")</f>
        <v>thickening</v>
      </c>
      <c r="BF1488" s="2" t="str">
        <f>IF(ISNUMBER(SEARCH("airDry",$AW1488)),"airDry","")</f>
        <v>airDry</v>
      </c>
      <c r="BG1488" s="2" t="str">
        <f>IF(ISNUMBER(SEARCH("heatDry",$AY1488)),"heatDry","")</f>
        <v/>
      </c>
      <c r="BH1488" s="2" t="str">
        <f>IF(AND(ISNUMBER(SEARCH("aerobic",$AW1488)),ISNUMBER(SEARCH("anaer",$AW1488))),"Combined Aer and Anaer.","")</f>
        <v/>
      </c>
    </row>
    <row r="1489" spans="1:60" x14ac:dyDescent="0.3">
      <c r="A1489" s="4">
        <v>1487</v>
      </c>
      <c r="B1489" t="s">
        <v>7012</v>
      </c>
      <c r="C1489">
        <v>110.6</v>
      </c>
      <c r="D1489">
        <v>997.58826909450408</v>
      </c>
      <c r="E1489">
        <v>997.71518375537164</v>
      </c>
      <c r="F1489">
        <v>709.33665127140978</v>
      </c>
      <c r="G1489">
        <v>1271.758780533045</v>
      </c>
      <c r="H1489">
        <v>-76.904762315324959</v>
      </c>
      <c r="I1489">
        <v>-78.09058042126135</v>
      </c>
      <c r="J1489">
        <v>-91.140975979582578</v>
      </c>
      <c r="K1489">
        <v>-60.871149388057141</v>
      </c>
      <c r="L1489">
        <v>72.756679493875808</v>
      </c>
      <c r="M1489">
        <v>72.455788793474255</v>
      </c>
      <c r="N1489">
        <v>71.365865943996283</v>
      </c>
      <c r="O1489">
        <v>75.048205223097398</v>
      </c>
      <c r="P1489">
        <v>2.6064266313515732</v>
      </c>
      <c r="Q1489">
        <v>2.6374866969510782</v>
      </c>
      <c r="R1489">
        <v>2.1161848452747249</v>
      </c>
      <c r="S1489">
        <v>2.9856045061056951</v>
      </c>
      <c r="T1489">
        <v>3.967890185282017</v>
      </c>
      <c r="U1489">
        <v>3.967881224162698</v>
      </c>
      <c r="V1489">
        <v>3.9640444249265521</v>
      </c>
      <c r="W1489">
        <v>3.9716990340810581</v>
      </c>
      <c r="X1489">
        <v>271.49889645539298</v>
      </c>
      <c r="Y1489">
        <v>272.40755161344021</v>
      </c>
      <c r="Z1489">
        <v>263.38352386216633</v>
      </c>
      <c r="AA1489">
        <v>276.71040963088592</v>
      </c>
      <c r="AB1489">
        <v>44.262206325455757</v>
      </c>
      <c r="AC1489">
        <v>43.962464515154053</v>
      </c>
      <c r="AD1489">
        <v>38.119411219882977</v>
      </c>
      <c r="AE1489">
        <v>51.962400138679463</v>
      </c>
      <c r="AF1489">
        <v>64.468112613492679</v>
      </c>
      <c r="AG1489">
        <v>64.201483281633244</v>
      </c>
      <c r="AH1489">
        <v>63.235834323407502</v>
      </c>
      <c r="AI1489">
        <v>66.498442745607548</v>
      </c>
      <c r="AJ1489">
        <v>0.56398305362840362</v>
      </c>
      <c r="AK1489">
        <v>0.5639830443461944</v>
      </c>
      <c r="AL1489">
        <v>0.56398174355946795</v>
      </c>
      <c r="AM1489">
        <v>0.56398436912709071</v>
      </c>
      <c r="AN1489">
        <v>0.66275090476405807</v>
      </c>
      <c r="AO1489">
        <v>0.66275090476405807</v>
      </c>
      <c r="AP1489">
        <v>0.66275090476405807</v>
      </c>
      <c r="AQ1489">
        <v>0.66275090476405807</v>
      </c>
      <c r="AR1489">
        <v>14.810235698963259</v>
      </c>
      <c r="AS1489">
        <v>14.81023569896327</v>
      </c>
      <c r="AT1489">
        <v>14.81023569896327</v>
      </c>
      <c r="AU1489">
        <v>14.81023569896327</v>
      </c>
      <c r="AV1489" t="str">
        <f>VLOOKUP(Sheet1[[#This Row],[NPDES ID2]],Combined_Sheet__Major_Only___2[[NPDES ID2]:[ECHO BFR]],3,FALSE)</f>
        <v>WV</v>
      </c>
      <c r="AW1489" t="s">
        <v>118</v>
      </c>
      <c r="AX1489" t="str">
        <f>VLOOKUP(Sheet1[[#This Row],[NPDES ID2]],Combined_Sheet__Major_Only___2[[NPDES ID2]:[ECHO BFR]],27,FALSE)</f>
        <v>tempSludgeStore</v>
      </c>
      <c r="AY1489" t="str">
        <f>VLOOKUP(Sheet1[[#This Row],[NPDES ID2]],Combined_Sheet__Major_Only___2[[NPDES ID2]:[ECHO BFR]],28,FALSE)</f>
        <v>-</v>
      </c>
      <c r="AZ1489" t="str">
        <f>VLOOKUP(Sheet1[[#This Row],[NPDES ID2]],Combined_Sheet__Major_Only___2[[NPDES ID2]:[ECHO BFR]],29,FALSE)</f>
        <v>thickening</v>
      </c>
      <c r="BA1489">
        <f>VLOOKUP(Sheet1[[#This Row],[NPDES ID2]],Combined_Sheet__Major_Only___2[[NPDES ID2]:[ECHO BFR]],17,FALSE)</f>
        <v>39.007838999999997</v>
      </c>
      <c r="BB1489">
        <f>VLOOKUP(Sheet1[[#This Row],[NPDES ID2]],Combined_Sheet__Major_Only___2[[NPDES ID2]:[ECHO BFR]],18,FALSE)</f>
        <v>-80.217577000000006</v>
      </c>
      <c r="BC1489" t="str">
        <f>IF(ISNUMBER(SEARCH("aerobic",$AW1489)),"aerobic","")</f>
        <v>aerobic</v>
      </c>
      <c r="BD1489" t="str">
        <f>IF(ISNUMBER(SEARCH("anaer",$AW1489)),"anaer","")</f>
        <v/>
      </c>
      <c r="BE1489" t="str">
        <f>IF(ISNUMBER(SEARCH("thickening",$AZ1489)),"thickening","")</f>
        <v>thickening</v>
      </c>
      <c r="BF1489" s="3" t="str">
        <f>IF(ISNUMBER(SEARCH("airDry",$AW1489)),"airDry","")</f>
        <v>airDry</v>
      </c>
      <c r="BG1489" s="3" t="str">
        <f>IF(ISNUMBER(SEARCH("heatDry",$AY1489)),"heatDry","")</f>
        <v/>
      </c>
      <c r="BH1489" s="3" t="str">
        <f>IF(AND(ISNUMBER(SEARCH("aerobic",$AW1489)),ISNUMBER(SEARCH("anaer",$AW1489))),"Combined Aer and Anaer.","")</f>
        <v/>
      </c>
    </row>
    <row r="1490" spans="1:60" x14ac:dyDescent="0.3">
      <c r="A1490" s="4">
        <v>1488</v>
      </c>
      <c r="B1490" t="s">
        <v>7017</v>
      </c>
      <c r="C1490">
        <v>110.37</v>
      </c>
      <c r="D1490">
        <v>987.85779387327204</v>
      </c>
      <c r="E1490">
        <v>988.15512859781597</v>
      </c>
      <c r="F1490">
        <v>702.35872905901078</v>
      </c>
      <c r="G1490">
        <v>1258.678016569984</v>
      </c>
      <c r="H1490">
        <v>-76.829407202064701</v>
      </c>
      <c r="I1490">
        <v>-78.088849316452226</v>
      </c>
      <c r="J1490">
        <v>-90.990624142446322</v>
      </c>
      <c r="K1490">
        <v>-60.514575202996177</v>
      </c>
      <c r="L1490">
        <v>73.455524381879286</v>
      </c>
      <c r="M1490">
        <v>73.161621149784082</v>
      </c>
      <c r="N1490">
        <v>72.096956122551518</v>
      </c>
      <c r="O1490">
        <v>75.69393655777516</v>
      </c>
      <c r="P1490">
        <v>2.5993865050223972</v>
      </c>
      <c r="Q1490">
        <v>2.6320666831815478</v>
      </c>
      <c r="R1490">
        <v>2.1046201341477642</v>
      </c>
      <c r="S1490">
        <v>2.9850411505610812</v>
      </c>
      <c r="T1490">
        <v>56.94339065315652</v>
      </c>
      <c r="U1490">
        <v>56.943299936600013</v>
      </c>
      <c r="V1490">
        <v>56.904458671083553</v>
      </c>
      <c r="W1490">
        <v>56.9819489665866</v>
      </c>
      <c r="X1490">
        <v>3851.136492577441</v>
      </c>
      <c r="Y1490">
        <v>3864.053459183327</v>
      </c>
      <c r="Z1490">
        <v>3738.7733684251011</v>
      </c>
      <c r="AA1490">
        <v>3922.6995642951529</v>
      </c>
      <c r="AB1490">
        <v>760.33656017303326</v>
      </c>
      <c r="AC1490">
        <v>752.36165487089181</v>
      </c>
      <c r="AD1490">
        <v>635.06783314617769</v>
      </c>
      <c r="AE1490">
        <v>923.75022737633151</v>
      </c>
      <c r="AF1490">
        <v>65.223161438744583</v>
      </c>
      <c r="AG1490">
        <v>64.962161996610803</v>
      </c>
      <c r="AH1490">
        <v>64.017042805006483</v>
      </c>
      <c r="AI1490">
        <v>67.210414077998806</v>
      </c>
      <c r="AJ1490">
        <v>0.57321178831261665</v>
      </c>
      <c r="AK1490">
        <v>0.57321176881550184</v>
      </c>
      <c r="AL1490">
        <v>0.57320903694637704</v>
      </c>
      <c r="AM1490">
        <v>0.57321455109019803</v>
      </c>
      <c r="AN1490">
        <v>0.95727242836273452</v>
      </c>
      <c r="AO1490">
        <v>0.95727242836273463</v>
      </c>
      <c r="AP1490">
        <v>0.95727242836273463</v>
      </c>
      <c r="AQ1490">
        <v>0.95727242836273463</v>
      </c>
      <c r="AR1490">
        <v>13.42247285976536</v>
      </c>
      <c r="AS1490">
        <v>13.42247285976536</v>
      </c>
      <c r="AT1490">
        <v>13.42247285976536</v>
      </c>
      <c r="AU1490">
        <v>13.42247285976536</v>
      </c>
      <c r="AV1490" t="str">
        <f>VLOOKUP(Sheet1[[#This Row],[NPDES ID2]],Combined_Sheet__Major_Only___2[[NPDES ID2]:[ECHO BFR]],3,FALSE)</f>
        <v>CO</v>
      </c>
      <c r="AW1490" t="s">
        <v>41</v>
      </c>
      <c r="AX1490" t="str">
        <f>VLOOKUP(Sheet1[[#This Row],[NPDES ID2]],Combined_Sheet__Major_Only___2[[NPDES ID2]:[ECHO BFR]],27,FALSE)</f>
        <v>-</v>
      </c>
      <c r="AY1490" t="str">
        <f>VLOOKUP(Sheet1[[#This Row],[NPDES ID2]],Combined_Sheet__Major_Only___2[[NPDES ID2]:[ECHO BFR]],28,FALSE)</f>
        <v>-</v>
      </c>
      <c r="AZ1490" t="str">
        <f>VLOOKUP(Sheet1[[#This Row],[NPDES ID2]],Combined_Sheet__Major_Only___2[[NPDES ID2]:[ECHO BFR]],29,FALSE)</f>
        <v>thickening</v>
      </c>
      <c r="BA1490">
        <f>VLOOKUP(Sheet1[[#This Row],[NPDES ID2]],Combined_Sheet__Major_Only___2[[NPDES ID2]:[ECHO BFR]],17,FALSE)</f>
        <v>40.379669999999997</v>
      </c>
      <c r="BB1490">
        <f>VLOOKUP(Sheet1[[#This Row],[NPDES ID2]],Combined_Sheet__Major_Only___2[[NPDES ID2]:[ECHO BFR]],18,FALSE)</f>
        <v>-105.51383</v>
      </c>
      <c r="BC1490" t="str">
        <f>IF(ISNUMBER(SEARCH("aerobic",$AW1490)),"aerobic","")</f>
        <v>aerobic</v>
      </c>
      <c r="BD1490" t="str">
        <f>IF(ISNUMBER(SEARCH("anaer",$AW1490)),"anaer","")</f>
        <v/>
      </c>
      <c r="BE1490" t="str">
        <f>IF(ISNUMBER(SEARCH("thickening",$AZ1490)),"thickening","")</f>
        <v>thickening</v>
      </c>
      <c r="BF1490" s="2" t="str">
        <f>IF(ISNUMBER(SEARCH("airDry",$AW1490)),"airDry","")</f>
        <v/>
      </c>
      <c r="BG1490" s="2" t="str">
        <f>IF(ISNUMBER(SEARCH("heatDry",$AY1490)),"heatDry","")</f>
        <v/>
      </c>
      <c r="BH1490" s="2" t="str">
        <f>IF(AND(ISNUMBER(SEARCH("aerobic",$AW1490)),ISNUMBER(SEARCH("anaer",$AW1490))),"Combined Aer and Anaer.","")</f>
        <v/>
      </c>
    </row>
    <row r="1491" spans="1:60" x14ac:dyDescent="0.3">
      <c r="A1491" s="4">
        <v>1489</v>
      </c>
      <c r="B1491" t="s">
        <v>7021</v>
      </c>
      <c r="C1491">
        <v>109.67</v>
      </c>
      <c r="D1491">
        <v>1107.4732549930441</v>
      </c>
      <c r="E1491">
        <v>1110.9981500502879</v>
      </c>
      <c r="F1491">
        <v>787.00625868135228</v>
      </c>
      <c r="G1491">
        <v>1418.4956349635461</v>
      </c>
      <c r="H1491">
        <v>-77.384783784933234</v>
      </c>
      <c r="I1491">
        <v>-78.387472496573935</v>
      </c>
      <c r="J1491">
        <v>-90.737442208154391</v>
      </c>
      <c r="K1491">
        <v>-62.813789559007368</v>
      </c>
      <c r="L1491">
        <v>65.490586426518433</v>
      </c>
      <c r="M1491">
        <v>65.142559464498163</v>
      </c>
      <c r="N1491">
        <v>63.881820054573282</v>
      </c>
      <c r="O1491">
        <v>68.141234756756006</v>
      </c>
      <c r="P1491">
        <v>2.596712958567994</v>
      </c>
      <c r="Q1491">
        <v>2.617749182318319</v>
      </c>
      <c r="R1491">
        <v>2.1522613065323419</v>
      </c>
      <c r="S1491">
        <v>2.989911118147123</v>
      </c>
      <c r="T1491">
        <v>91.431924139075775</v>
      </c>
      <c r="U1491">
        <v>91.431780197441441</v>
      </c>
      <c r="V1491">
        <v>91.370150044669501</v>
      </c>
      <c r="W1491">
        <v>91.493105326550619</v>
      </c>
      <c r="X1491">
        <v>6892.974919884874</v>
      </c>
      <c r="Y1491">
        <v>6923.7322624610006</v>
      </c>
      <c r="Z1491">
        <v>6626.2563641022134</v>
      </c>
      <c r="AA1491">
        <v>7063.5005642499227</v>
      </c>
      <c r="AB1491">
        <v>1206.2708448061981</v>
      </c>
      <c r="AC1491">
        <v>1196.590448946547</v>
      </c>
      <c r="AD1491">
        <v>1025.7670773630509</v>
      </c>
      <c r="AE1491">
        <v>1439.692201377766</v>
      </c>
      <c r="AF1491">
        <v>58.522138757135217</v>
      </c>
      <c r="AG1491">
        <v>58.211102413640248</v>
      </c>
      <c r="AH1491">
        <v>57.084774607831307</v>
      </c>
      <c r="AI1491">
        <v>60.890398416530353</v>
      </c>
      <c r="AJ1491">
        <v>0.49138833744194638</v>
      </c>
      <c r="AK1491">
        <v>0.49138831553905948</v>
      </c>
      <c r="AL1491">
        <v>0.49138524685833668</v>
      </c>
      <c r="AM1491">
        <v>0.49139144084917558</v>
      </c>
      <c r="AN1491">
        <v>0.97275976536968978</v>
      </c>
      <c r="AO1491">
        <v>0.97275976536969011</v>
      </c>
      <c r="AP1491">
        <v>0.97275976536969011</v>
      </c>
      <c r="AQ1491">
        <v>0.97275976536969011</v>
      </c>
      <c r="AR1491">
        <v>12.893165318421691</v>
      </c>
      <c r="AS1491">
        <v>12.893165318421691</v>
      </c>
      <c r="AT1491">
        <v>12.893165318421691</v>
      </c>
      <c r="AU1491">
        <v>12.893165318421691</v>
      </c>
      <c r="AV1491" t="str">
        <f>VLOOKUP(Sheet1[[#This Row],[NPDES ID2]],Combined_Sheet__Major_Only___2[[NPDES ID2]:[ECHO BFR]],3,FALSE)</f>
        <v>CO</v>
      </c>
      <c r="AW1491" t="s">
        <v>41</v>
      </c>
      <c r="AX1491" t="str">
        <f>VLOOKUP(Sheet1[[#This Row],[NPDES ID2]],Combined_Sheet__Major_Only___2[[NPDES ID2]:[ECHO BFR]],27,FALSE)</f>
        <v>-</v>
      </c>
      <c r="AY1491" t="str">
        <f>VLOOKUP(Sheet1[[#This Row],[NPDES ID2]],Combined_Sheet__Major_Only___2[[NPDES ID2]:[ECHO BFR]],28,FALSE)</f>
        <v>-</v>
      </c>
      <c r="AZ1491" t="str">
        <f>VLOOKUP(Sheet1[[#This Row],[NPDES ID2]],Combined_Sheet__Major_Only___2[[NPDES ID2]:[ECHO BFR]],29,FALSE)</f>
        <v>thickening, preliminaryOps</v>
      </c>
      <c r="BA1491">
        <f>VLOOKUP(Sheet1[[#This Row],[NPDES ID2]],Combined_Sheet__Major_Only___2[[NPDES ID2]:[ECHO BFR]],17,FALSE)</f>
        <v>37.985959999999999</v>
      </c>
      <c r="BB1491">
        <f>VLOOKUP(Sheet1[[#This Row],[NPDES ID2]],Combined_Sheet__Major_Only___2[[NPDES ID2]:[ECHO BFR]],18,FALSE)</f>
        <v>-103.53113999999999</v>
      </c>
      <c r="BC1491" t="str">
        <f>IF(ISNUMBER(SEARCH("aerobic",$AW1491)),"aerobic","")</f>
        <v>aerobic</v>
      </c>
      <c r="BD1491" t="str">
        <f>IF(ISNUMBER(SEARCH("anaer",$AW1491)),"anaer","")</f>
        <v/>
      </c>
      <c r="BE1491" t="str">
        <f>IF(ISNUMBER(SEARCH("thickening",$AZ1491)),"thickening","")</f>
        <v>thickening</v>
      </c>
      <c r="BF1491" s="3" t="str">
        <f>IF(ISNUMBER(SEARCH("airDry",$AW1491)),"airDry","")</f>
        <v/>
      </c>
      <c r="BG1491" s="3" t="str">
        <f>IF(ISNUMBER(SEARCH("heatDry",$AY1491)),"heatDry","")</f>
        <v/>
      </c>
      <c r="BH1491" s="3" t="str">
        <f>IF(AND(ISNUMBER(SEARCH("aerobic",$AW1491)),ISNUMBER(SEARCH("anaer",$AW1491))),"Combined Aer and Anaer.","")</f>
        <v/>
      </c>
    </row>
    <row r="1492" spans="1:60" x14ac:dyDescent="0.3">
      <c r="A1492" s="4">
        <v>1490</v>
      </c>
      <c r="B1492" t="s">
        <v>7025</v>
      </c>
      <c r="C1492">
        <v>109.52</v>
      </c>
      <c r="D1492">
        <v>1040.458500165802</v>
      </c>
      <c r="E1492">
        <v>1041.585709155052</v>
      </c>
      <c r="F1492">
        <v>739.42562692692059</v>
      </c>
      <c r="G1492">
        <v>1328.491435104823</v>
      </c>
      <c r="H1492">
        <v>-77.044612159469239</v>
      </c>
      <c r="I1492">
        <v>-78.344385494088542</v>
      </c>
      <c r="J1492">
        <v>-91.215138285829582</v>
      </c>
      <c r="K1492">
        <v>-61.723049579819993</v>
      </c>
      <c r="L1492">
        <v>69.689575279778225</v>
      </c>
      <c r="M1492">
        <v>69.374046174704347</v>
      </c>
      <c r="N1492">
        <v>68.230907858210713</v>
      </c>
      <c r="O1492">
        <v>72.092949634042967</v>
      </c>
      <c r="P1492">
        <v>2.5853600125197489</v>
      </c>
      <c r="Q1492">
        <v>2.6131439399791678</v>
      </c>
      <c r="R1492">
        <v>2.1116643580114189</v>
      </c>
      <c r="S1492">
        <v>2.9618951468134358</v>
      </c>
      <c r="T1492">
        <v>228.62890995680911</v>
      </c>
      <c r="U1492">
        <v>228.62855428334669</v>
      </c>
      <c r="V1492">
        <v>228.4762688801024</v>
      </c>
      <c r="W1492">
        <v>228.7800859865045</v>
      </c>
      <c r="X1492">
        <v>16173.55606956225</v>
      </c>
      <c r="Y1492">
        <v>16235.19039414265</v>
      </c>
      <c r="Z1492">
        <v>15639.432907267719</v>
      </c>
      <c r="AA1492">
        <v>16514.026053980509</v>
      </c>
      <c r="AB1492">
        <v>2815.3652492402671</v>
      </c>
      <c r="AC1492">
        <v>2792.88243664117</v>
      </c>
      <c r="AD1492">
        <v>2399.1631190024191</v>
      </c>
      <c r="AE1492">
        <v>3340.14639782324</v>
      </c>
      <c r="AF1492">
        <v>62.360006697745057</v>
      </c>
      <c r="AG1492">
        <v>62.077582730542552</v>
      </c>
      <c r="AH1492">
        <v>61.055195891747857</v>
      </c>
      <c r="AI1492">
        <v>64.509921993831711</v>
      </c>
      <c r="AJ1492">
        <v>0.5382280418788763</v>
      </c>
      <c r="AK1492">
        <v>0.53822799747928562</v>
      </c>
      <c r="AL1492">
        <v>0.53822177893673273</v>
      </c>
      <c r="AM1492">
        <v>0.53823433084660421</v>
      </c>
      <c r="AN1492">
        <v>0.98884470506830457</v>
      </c>
      <c r="AO1492">
        <v>0.9888447050683048</v>
      </c>
      <c r="AP1492">
        <v>0.9888447050683048</v>
      </c>
      <c r="AQ1492">
        <v>0.9888447050683048</v>
      </c>
      <c r="AR1492">
        <v>13.781567613859419</v>
      </c>
      <c r="AS1492">
        <v>13.781567613859419</v>
      </c>
      <c r="AT1492">
        <v>13.781567613859419</v>
      </c>
      <c r="AU1492">
        <v>13.781567613859419</v>
      </c>
      <c r="AV1492" t="str">
        <f>VLOOKUP(Sheet1[[#This Row],[NPDES ID2]],Combined_Sheet__Major_Only___2[[NPDES ID2]:[ECHO BFR]],3,FALSE)</f>
        <v>TX</v>
      </c>
      <c r="AW1492" t="s">
        <v>41</v>
      </c>
      <c r="AX1492" t="str">
        <f>VLOOKUP(Sheet1[[#This Row],[NPDES ID2]],Combined_Sheet__Major_Only___2[[NPDES ID2]:[ECHO BFR]],27,FALSE)</f>
        <v>-</v>
      </c>
      <c r="AY1492" t="str">
        <f>VLOOKUP(Sheet1[[#This Row],[NPDES ID2]],Combined_Sheet__Major_Only___2[[NPDES ID2]:[ECHO BFR]],28,FALSE)</f>
        <v>-</v>
      </c>
      <c r="AZ1492" t="str">
        <f>VLOOKUP(Sheet1[[#This Row],[NPDES ID2]],Combined_Sheet__Major_Only___2[[NPDES ID2]:[ECHO BFR]],29,FALSE)</f>
        <v>-</v>
      </c>
      <c r="BA1492">
        <f>VLOOKUP(Sheet1[[#This Row],[NPDES ID2]],Combined_Sheet__Major_Only___2[[NPDES ID2]:[ECHO BFR]],17,FALSE)</f>
        <v>29.689693999999999</v>
      </c>
      <c r="BB1492">
        <f>VLOOKUP(Sheet1[[#This Row],[NPDES ID2]],Combined_Sheet__Major_Only___2[[NPDES ID2]:[ECHO BFR]],18,FALSE)</f>
        <v>-95.780139000000005</v>
      </c>
      <c r="BC1492" t="str">
        <f>IF(ISNUMBER(SEARCH("aerobic",$AW1492)),"aerobic","")</f>
        <v>aerobic</v>
      </c>
      <c r="BD1492" t="str">
        <f>IF(ISNUMBER(SEARCH("anaer",$AW1492)),"anaer","")</f>
        <v/>
      </c>
      <c r="BE1492" t="str">
        <f>IF(ISNUMBER(SEARCH("thickening",$AZ1492)),"thickening","")</f>
        <v/>
      </c>
      <c r="BF1492" s="2" t="str">
        <f>IF(ISNUMBER(SEARCH("airDry",$AW1492)),"airDry","")</f>
        <v/>
      </c>
      <c r="BG1492" s="2" t="str">
        <f>IF(ISNUMBER(SEARCH("heatDry",$AY1492)),"heatDry","")</f>
        <v/>
      </c>
      <c r="BH1492" s="2" t="str">
        <f>IF(AND(ISNUMBER(SEARCH("aerobic",$AW1492)),ISNUMBER(SEARCH("anaer",$AW1492))),"Combined Aer and Anaer.","")</f>
        <v/>
      </c>
    </row>
    <row r="1493" spans="1:60" x14ac:dyDescent="0.3">
      <c r="A1493" s="4">
        <v>1491</v>
      </c>
      <c r="B1493" t="s">
        <v>7029</v>
      </c>
      <c r="C1493">
        <v>108.9</v>
      </c>
      <c r="D1493">
        <v>1070.983900621977</v>
      </c>
      <c r="E1493">
        <v>1072.9112561530651</v>
      </c>
      <c r="F1493">
        <v>760.8775162072568</v>
      </c>
      <c r="G1493">
        <v>1369.0416334183601</v>
      </c>
      <c r="H1493">
        <v>-77.198014430982198</v>
      </c>
      <c r="I1493">
        <v>-78.359148065739276</v>
      </c>
      <c r="J1493">
        <v>-91.086085672752617</v>
      </c>
      <c r="K1493">
        <v>-62.183271535852192</v>
      </c>
      <c r="L1493">
        <v>67.665486248795489</v>
      </c>
      <c r="M1493">
        <v>67.339554408211626</v>
      </c>
      <c r="N1493">
        <v>66.158887128275808</v>
      </c>
      <c r="O1493">
        <v>70.147792248008656</v>
      </c>
      <c r="P1493">
        <v>2.573744770584077</v>
      </c>
      <c r="Q1493">
        <v>2.5973455015830562</v>
      </c>
      <c r="R1493">
        <v>2.110910481863479</v>
      </c>
      <c r="S1493">
        <v>2.953091631592407</v>
      </c>
      <c r="T1493">
        <v>50.112041500748838</v>
      </c>
      <c r="U1493">
        <v>50.111961326800348</v>
      </c>
      <c r="V1493">
        <v>50.077633991854491</v>
      </c>
      <c r="W1493">
        <v>50.146118766833311</v>
      </c>
      <c r="X1493">
        <v>3630.5244684315371</v>
      </c>
      <c r="Y1493">
        <v>3645.2077207031648</v>
      </c>
      <c r="Z1493">
        <v>3503.1041255266141</v>
      </c>
      <c r="AA1493">
        <v>3711.86051601088</v>
      </c>
      <c r="AB1493">
        <v>605.8012352788196</v>
      </c>
      <c r="AC1493">
        <v>601.52176180814479</v>
      </c>
      <c r="AD1493">
        <v>519.37005501713543</v>
      </c>
      <c r="AE1493">
        <v>714.17958021831623</v>
      </c>
      <c r="AF1493">
        <v>60.893024362273827</v>
      </c>
      <c r="AG1493">
        <v>60.599684645801368</v>
      </c>
      <c r="AH1493">
        <v>59.537378890989871</v>
      </c>
      <c r="AI1493">
        <v>63.126630651713839</v>
      </c>
      <c r="AJ1493">
        <v>0.52031644704898228</v>
      </c>
      <c r="AK1493">
        <v>0.52031643091430491</v>
      </c>
      <c r="AL1493">
        <v>0.52031417012032444</v>
      </c>
      <c r="AM1493">
        <v>0.52031873342011792</v>
      </c>
      <c r="AN1493">
        <v>0.95184999819693772</v>
      </c>
      <c r="AO1493">
        <v>0.95184999819693783</v>
      </c>
      <c r="AP1493">
        <v>0.95184999819693783</v>
      </c>
      <c r="AQ1493">
        <v>0.95184999819693783</v>
      </c>
      <c r="AR1493">
        <v>13.796055927404581</v>
      </c>
      <c r="AS1493">
        <v>13.79605592740457</v>
      </c>
      <c r="AT1493">
        <v>13.79605592740457</v>
      </c>
      <c r="AU1493">
        <v>13.79605592740457</v>
      </c>
      <c r="AV1493" t="str">
        <f>VLOOKUP(Sheet1[[#This Row],[NPDES ID2]],Combined_Sheet__Major_Only___2[[NPDES ID2]:[ECHO BFR]],3,FALSE)</f>
        <v>WA</v>
      </c>
      <c r="AW1493" t="s">
        <v>41</v>
      </c>
      <c r="AX1493" t="str">
        <f>VLOOKUP(Sheet1[[#This Row],[NPDES ID2]],Combined_Sheet__Major_Only___2[[NPDES ID2]:[ECHO BFR]],27,FALSE)</f>
        <v>-</v>
      </c>
      <c r="AY1493" t="str">
        <f>VLOOKUP(Sheet1[[#This Row],[NPDES ID2]],Combined_Sheet__Major_Only___2[[NPDES ID2]:[ECHO BFR]],28,FALSE)</f>
        <v>-</v>
      </c>
      <c r="AZ1493" t="str">
        <f>VLOOKUP(Sheet1[[#This Row],[NPDES ID2]],Combined_Sheet__Major_Only___2[[NPDES ID2]:[ECHO BFR]],29,FALSE)</f>
        <v>thickening</v>
      </c>
      <c r="BA1493">
        <f>VLOOKUP(Sheet1[[#This Row],[NPDES ID2]],Combined_Sheet__Major_Only___2[[NPDES ID2]:[ECHO BFR]],17,FALSE)</f>
        <v>47.732947000000003</v>
      </c>
      <c r="BB1493">
        <f>VLOOKUP(Sheet1[[#This Row],[NPDES ID2]],Combined_Sheet__Major_Only___2[[NPDES ID2]:[ECHO BFR]],18,FALSE)</f>
        <v>-121.988203</v>
      </c>
      <c r="BC1493" t="str">
        <f>IF(ISNUMBER(SEARCH("aerobic",$AW1493)),"aerobic","")</f>
        <v>aerobic</v>
      </c>
      <c r="BD1493" t="str">
        <f>IF(ISNUMBER(SEARCH("anaer",$AW1493)),"anaer","")</f>
        <v/>
      </c>
      <c r="BE1493" t="str">
        <f>IF(ISNUMBER(SEARCH("thickening",$AZ1493)),"thickening","")</f>
        <v>thickening</v>
      </c>
      <c r="BF1493" s="3" t="str">
        <f>IF(ISNUMBER(SEARCH("airDry",$AW1493)),"airDry","")</f>
        <v/>
      </c>
      <c r="BG1493" s="3" t="str">
        <f>IF(ISNUMBER(SEARCH("heatDry",$AY1493)),"heatDry","")</f>
        <v/>
      </c>
      <c r="BH1493" s="3" t="str">
        <f>IF(AND(ISNUMBER(SEARCH("aerobic",$AW1493)),ISNUMBER(SEARCH("anaer",$AW1493))),"Combined Aer and Anaer.","")</f>
        <v/>
      </c>
    </row>
    <row r="1494" spans="1:60" x14ac:dyDescent="0.3">
      <c r="A1494" s="4">
        <v>1492</v>
      </c>
      <c r="B1494" t="s">
        <v>7034</v>
      </c>
      <c r="C1494">
        <v>108.8</v>
      </c>
      <c r="D1494">
        <v>1044.874244731825</v>
      </c>
      <c r="E1494">
        <v>1045.8886712700701</v>
      </c>
      <c r="F1494">
        <v>742.32934213073997</v>
      </c>
      <c r="G1494">
        <v>1334.021777427191</v>
      </c>
      <c r="H1494">
        <v>-77.065679481902094</v>
      </c>
      <c r="I1494">
        <v>-78.350690447695968</v>
      </c>
      <c r="J1494">
        <v>-91.284649083003529</v>
      </c>
      <c r="K1494">
        <v>-61.74030384177486</v>
      </c>
      <c r="L1494">
        <v>69.346230082011786</v>
      </c>
      <c r="M1494">
        <v>69.033610947574488</v>
      </c>
      <c r="N1494">
        <v>67.901160038971724</v>
      </c>
      <c r="O1494">
        <v>71.727161546245085</v>
      </c>
      <c r="P1494">
        <v>2.5681719404909118</v>
      </c>
      <c r="Q1494">
        <v>2.5956630382596391</v>
      </c>
      <c r="R1494">
        <v>2.097031401561396</v>
      </c>
      <c r="S1494">
        <v>2.9418670118553152</v>
      </c>
      <c r="T1494">
        <v>58.523265613512848</v>
      </c>
      <c r="U1494">
        <v>58.523172458784593</v>
      </c>
      <c r="V1494">
        <v>58.483287263918001</v>
      </c>
      <c r="W1494">
        <v>58.562860251443333</v>
      </c>
      <c r="X1494">
        <v>4133.1594486274753</v>
      </c>
      <c r="Y1494">
        <v>4148.809484678216</v>
      </c>
      <c r="Z1494">
        <v>3997.324743876336</v>
      </c>
      <c r="AA1494">
        <v>4219.7752325542742</v>
      </c>
      <c r="AB1494">
        <v>673.99578737208776</v>
      </c>
      <c r="AC1494">
        <v>669.41600300065397</v>
      </c>
      <c r="AD1494">
        <v>580.12496284037809</v>
      </c>
      <c r="AE1494">
        <v>790.97189978009101</v>
      </c>
      <c r="AF1494">
        <v>62.462919726651023</v>
      </c>
      <c r="AG1494">
        <v>62.181299411755958</v>
      </c>
      <c r="AH1494">
        <v>61.161461876395222</v>
      </c>
      <c r="AI1494">
        <v>64.607249349599002</v>
      </c>
      <c r="AJ1494">
        <v>0.53948493124710317</v>
      </c>
      <c r="AK1494">
        <v>0.53948491371668861</v>
      </c>
      <c r="AL1494">
        <v>0.53948245738295697</v>
      </c>
      <c r="AM1494">
        <v>0.53948741537102818</v>
      </c>
      <c r="AN1494">
        <v>0.95835699430198484</v>
      </c>
      <c r="AO1494">
        <v>0.95835699430198507</v>
      </c>
      <c r="AP1494">
        <v>0.95835699430198507</v>
      </c>
      <c r="AQ1494">
        <v>0.95835699430198507</v>
      </c>
      <c r="AR1494">
        <v>14.347222455893769</v>
      </c>
      <c r="AS1494">
        <v>14.347222455893769</v>
      </c>
      <c r="AT1494">
        <v>14.347222455893769</v>
      </c>
      <c r="AU1494">
        <v>14.347222455893769</v>
      </c>
      <c r="AV1494" t="str">
        <f>VLOOKUP(Sheet1[[#This Row],[NPDES ID2]],Combined_Sheet__Major_Only___2[[NPDES ID2]:[ECHO BFR]],3,FALSE)</f>
        <v>MO</v>
      </c>
      <c r="AW1494" t="s">
        <v>41</v>
      </c>
      <c r="AX1494" t="str">
        <f>VLOOKUP(Sheet1[[#This Row],[NPDES ID2]],Combined_Sheet__Major_Only___2[[NPDES ID2]:[ECHO BFR]],27,FALSE)</f>
        <v>-</v>
      </c>
      <c r="AY1494" t="str">
        <f>VLOOKUP(Sheet1[[#This Row],[NPDES ID2]],Combined_Sheet__Major_Only___2[[NPDES ID2]:[ECHO BFR]],28,FALSE)</f>
        <v>-</v>
      </c>
      <c r="AZ1494" t="str">
        <f>VLOOKUP(Sheet1[[#This Row],[NPDES ID2]],Combined_Sheet__Major_Only___2[[NPDES ID2]:[ECHO BFR]],29,FALSE)</f>
        <v>thickening</v>
      </c>
      <c r="BA1494">
        <f>VLOOKUP(Sheet1[[#This Row],[NPDES ID2]],Combined_Sheet__Major_Only___2[[NPDES ID2]:[ECHO BFR]],17,FALSE)</f>
        <v>39.193893000000003</v>
      </c>
      <c r="BB1494">
        <f>VLOOKUP(Sheet1[[#This Row],[NPDES ID2]],Combined_Sheet__Major_Only___2[[NPDES ID2]:[ECHO BFR]],18,FALSE)</f>
        <v>-94.758882</v>
      </c>
      <c r="BC1494" t="str">
        <f>IF(ISNUMBER(SEARCH("aerobic",$AW1494)),"aerobic","")</f>
        <v>aerobic</v>
      </c>
      <c r="BD1494" t="str">
        <f>IF(ISNUMBER(SEARCH("anaer",$AW1494)),"anaer","")</f>
        <v/>
      </c>
      <c r="BE1494" t="str">
        <f>IF(ISNUMBER(SEARCH("thickening",$AZ1494)),"thickening","")</f>
        <v>thickening</v>
      </c>
      <c r="BF1494" s="2" t="str">
        <f>IF(ISNUMBER(SEARCH("airDry",$AW1494)),"airDry","")</f>
        <v/>
      </c>
      <c r="BG1494" s="2" t="str">
        <f>IF(ISNUMBER(SEARCH("heatDry",$AY1494)),"heatDry","")</f>
        <v/>
      </c>
      <c r="BH1494" s="2" t="str">
        <f>IF(AND(ISNUMBER(SEARCH("aerobic",$AW1494)),ISNUMBER(SEARCH("anaer",$AW1494))),"Combined Aer and Anaer.","")</f>
        <v/>
      </c>
    </row>
    <row r="1495" spans="1:60" x14ac:dyDescent="0.3">
      <c r="A1495" s="4">
        <v>1493</v>
      </c>
      <c r="B1495" t="s">
        <v>7039</v>
      </c>
      <c r="C1495">
        <v>108.6</v>
      </c>
      <c r="D1495">
        <v>1260.244704273809</v>
      </c>
      <c r="E1495">
        <v>1269.56083577202</v>
      </c>
      <c r="F1495">
        <v>894.86280754619293</v>
      </c>
      <c r="G1495">
        <v>1624.6439348399449</v>
      </c>
      <c r="H1495">
        <v>-77.83277999004433</v>
      </c>
      <c r="I1495">
        <v>-77.894415948587479</v>
      </c>
      <c r="J1495">
        <v>-90.687373969660229</v>
      </c>
      <c r="K1495">
        <v>-64.788216942002919</v>
      </c>
      <c r="L1495">
        <v>57.510486759905149</v>
      </c>
      <c r="M1495">
        <v>57.111232481546423</v>
      </c>
      <c r="N1495">
        <v>55.664627574917411</v>
      </c>
      <c r="O1495">
        <v>60.551856507850317</v>
      </c>
      <c r="P1495">
        <v>2.5836597061446769</v>
      </c>
      <c r="Q1495">
        <v>2.5777151517491732</v>
      </c>
      <c r="R1495">
        <v>2.1871610406153472</v>
      </c>
      <c r="S1495">
        <v>2.9438597289266379</v>
      </c>
      <c r="T1495">
        <v>461.58494800161333</v>
      </c>
      <c r="U1495">
        <v>461.58423281436501</v>
      </c>
      <c r="V1495">
        <v>461.27801773218391</v>
      </c>
      <c r="W1495">
        <v>461.88893235842448</v>
      </c>
      <c r="X1495">
        <v>39252.347348626849</v>
      </c>
      <c r="Y1495">
        <v>39480.32387645563</v>
      </c>
      <c r="Z1495">
        <v>37277.099614136809</v>
      </c>
      <c r="AA1495">
        <v>40524.172070693843</v>
      </c>
      <c r="AB1495">
        <v>8422.6505599765078</v>
      </c>
      <c r="AC1495">
        <v>8275.699852492482</v>
      </c>
      <c r="AD1495">
        <v>6905.6566828292598</v>
      </c>
      <c r="AE1495">
        <v>10654.194481594281</v>
      </c>
      <c r="AF1495">
        <v>51.89839355799608</v>
      </c>
      <c r="AG1495">
        <v>51.537975580329537</v>
      </c>
      <c r="AH1495">
        <v>50.233338727696797</v>
      </c>
      <c r="AI1495">
        <v>54.641892293873163</v>
      </c>
      <c r="AJ1495">
        <v>0.41071995973104569</v>
      </c>
      <c r="AK1495">
        <v>0.41071989649639729</v>
      </c>
      <c r="AL1495">
        <v>0.41071104534167557</v>
      </c>
      <c r="AM1495">
        <v>0.41072891126869898</v>
      </c>
      <c r="AN1495">
        <v>0.99442966016602119</v>
      </c>
      <c r="AO1495">
        <v>0.99442966016602108</v>
      </c>
      <c r="AP1495">
        <v>0.99442966016602108</v>
      </c>
      <c r="AQ1495">
        <v>0.99442966016602108</v>
      </c>
      <c r="AR1495">
        <v>10.21192261155262</v>
      </c>
      <c r="AS1495">
        <v>10.21192261155262</v>
      </c>
      <c r="AT1495">
        <v>10.21192261155262</v>
      </c>
      <c r="AU1495">
        <v>10.21192261155262</v>
      </c>
      <c r="AV1495" t="str">
        <f>VLOOKUP(Sheet1[[#This Row],[NPDES ID2]],Combined_Sheet__Major_Only___2[[NPDES ID2]:[ECHO BFR]],3,FALSE)</f>
        <v>TN</v>
      </c>
      <c r="AW1495" t="s">
        <v>38</v>
      </c>
      <c r="AX1495" t="str">
        <f>VLOOKUP(Sheet1[[#This Row],[NPDES ID2]],Combined_Sheet__Major_Only___2[[NPDES ID2]:[ECHO BFR]],27,FALSE)</f>
        <v/>
      </c>
      <c r="AY1495" t="str">
        <f>VLOOKUP(Sheet1[[#This Row],[NPDES ID2]],Combined_Sheet__Major_Only___2[[NPDES ID2]:[ECHO BFR]],28,FALSE)</f>
        <v/>
      </c>
      <c r="AZ1495" t="str">
        <f>VLOOKUP(Sheet1[[#This Row],[NPDES ID2]],Combined_Sheet__Major_Only___2[[NPDES ID2]:[ECHO BFR]],29,FALSE)</f>
        <v/>
      </c>
      <c r="BA1495">
        <f>VLOOKUP(Sheet1[[#This Row],[NPDES ID2]],Combined_Sheet__Major_Only___2[[NPDES ID2]:[ECHO BFR]],17,FALSE)</f>
        <v>36.359228999999999</v>
      </c>
      <c r="BB1495">
        <f>VLOOKUP(Sheet1[[#This Row],[NPDES ID2]],Combined_Sheet__Major_Only___2[[NPDES ID2]:[ECHO BFR]],18,FALSE)</f>
        <v>-85.344133999999997</v>
      </c>
      <c r="BC1495" t="str">
        <f>IF(ISNUMBER(SEARCH("aerobic",$AW1495)),"aerobic","")</f>
        <v/>
      </c>
      <c r="BD1495" t="str">
        <f>IF(ISNUMBER(SEARCH("anaer",$AW1495)),"anaer","")</f>
        <v/>
      </c>
      <c r="BE1495" t="str">
        <f>IF(ISNUMBER(SEARCH("thickening",$AZ1495)),"thickening","")</f>
        <v/>
      </c>
      <c r="BF1495" s="3" t="str">
        <f>IF(ISNUMBER(SEARCH("airDry",$AW1495)),"airDry","")</f>
        <v/>
      </c>
      <c r="BG1495" s="3" t="str">
        <f>IF(ISNUMBER(SEARCH("heatDry",$AY1495)),"heatDry","")</f>
        <v/>
      </c>
      <c r="BH1495" s="3" t="str">
        <f>IF(AND(ISNUMBER(SEARCH("aerobic",$AW1495)),ISNUMBER(SEARCH("anaer",$AW1495))),"Combined Aer and Anaer.","")</f>
        <v/>
      </c>
    </row>
    <row r="1496" spans="1:60" x14ac:dyDescent="0.3">
      <c r="A1496" s="4">
        <v>1494</v>
      </c>
      <c r="B1496" t="s">
        <v>7043</v>
      </c>
      <c r="C1496">
        <v>108.5</v>
      </c>
      <c r="D1496">
        <v>1054.543571605624</v>
      </c>
      <c r="E1496">
        <v>1055.7680052946271</v>
      </c>
      <c r="F1496">
        <v>749.09040552500437</v>
      </c>
      <c r="G1496">
        <v>1346.800823835137</v>
      </c>
      <c r="H1496">
        <v>-77.101262413945818</v>
      </c>
      <c r="I1496">
        <v>-78.340207383248554</v>
      </c>
      <c r="J1496">
        <v>-91.2319956846992</v>
      </c>
      <c r="K1496">
        <v>-61.869980050168913</v>
      </c>
      <c r="L1496">
        <v>68.691167508735404</v>
      </c>
      <c r="M1496">
        <v>68.375946265212434</v>
      </c>
      <c r="N1496">
        <v>67.234071753279139</v>
      </c>
      <c r="O1496">
        <v>71.091912174091277</v>
      </c>
      <c r="P1496">
        <v>2.5619499099041572</v>
      </c>
      <c r="Q1496">
        <v>2.5881803371057939</v>
      </c>
      <c r="R1496">
        <v>2.09443055348919</v>
      </c>
      <c r="S1496">
        <v>2.9360267269696898</v>
      </c>
      <c r="T1496">
        <v>58.731386871108683</v>
      </c>
      <c r="U1496">
        <v>58.73129339519339</v>
      </c>
      <c r="V1496">
        <v>58.691270680652998</v>
      </c>
      <c r="W1496">
        <v>58.77111802690527</v>
      </c>
      <c r="X1496">
        <v>4175.9138549310264</v>
      </c>
      <c r="Y1496">
        <v>4192.0109318830182</v>
      </c>
      <c r="Z1496">
        <v>4036.2252798335971</v>
      </c>
      <c r="AA1496">
        <v>4265.0082804621716</v>
      </c>
      <c r="AB1496">
        <v>652.81210286282158</v>
      </c>
      <c r="AC1496">
        <v>648.84775089461675</v>
      </c>
      <c r="AD1496">
        <v>565.26508309404653</v>
      </c>
      <c r="AE1496">
        <v>760.96008120552619</v>
      </c>
      <c r="AF1496">
        <v>62.043951180122107</v>
      </c>
      <c r="AG1496">
        <v>61.759202666341203</v>
      </c>
      <c r="AH1496">
        <v>60.728028733036538</v>
      </c>
      <c r="AI1496">
        <v>64.212111812022314</v>
      </c>
      <c r="AJ1496">
        <v>0.5343682959419056</v>
      </c>
      <c r="AK1496">
        <v>0.534368278826997</v>
      </c>
      <c r="AL1496">
        <v>0.53436588070372382</v>
      </c>
      <c r="AM1496">
        <v>0.53437072119654316</v>
      </c>
      <c r="AN1496">
        <v>0.95849577650237128</v>
      </c>
      <c r="AO1496">
        <v>0.95849577650237128</v>
      </c>
      <c r="AP1496">
        <v>0.95849577650237128</v>
      </c>
      <c r="AQ1496">
        <v>0.95849577650237128</v>
      </c>
      <c r="AR1496">
        <v>14.61934531835368</v>
      </c>
      <c r="AS1496">
        <v>14.61934531835368</v>
      </c>
      <c r="AT1496">
        <v>14.61934531835368</v>
      </c>
      <c r="AU1496">
        <v>14.61934531835368</v>
      </c>
      <c r="AV1496" t="str">
        <f>VLOOKUP(Sheet1[[#This Row],[NPDES ID2]],Combined_Sheet__Major_Only___2[[NPDES ID2]:[ECHO BFR]],3,FALSE)</f>
        <v>PA</v>
      </c>
      <c r="AW1496" t="s">
        <v>12181</v>
      </c>
      <c r="AX1496" t="str">
        <f>VLOOKUP(Sheet1[[#This Row],[NPDES ID2]],Combined_Sheet__Major_Only___2[[NPDES ID2]:[ECHO BFR]],27,FALSE)</f>
        <v>-</v>
      </c>
      <c r="AY1496" t="str">
        <f>VLOOKUP(Sheet1[[#This Row],[NPDES ID2]],Combined_Sheet__Major_Only___2[[NPDES ID2]:[ECHO BFR]],28,FALSE)</f>
        <v>-</v>
      </c>
      <c r="AZ1496" t="str">
        <f>VLOOKUP(Sheet1[[#This Row],[NPDES ID2]],Combined_Sheet__Major_Only___2[[NPDES ID2]:[ECHO BFR]],29,FALSE)</f>
        <v>thickening</v>
      </c>
      <c r="BA1496">
        <f>VLOOKUP(Sheet1[[#This Row],[NPDES ID2]],Combined_Sheet__Major_Only___2[[NPDES ID2]:[ECHO BFR]],17,FALSE)</f>
        <v>40.296911999999999</v>
      </c>
      <c r="BB1496">
        <f>VLOOKUP(Sheet1[[#This Row],[NPDES ID2]],Combined_Sheet__Major_Only___2[[NPDES ID2]:[ECHO BFR]],18,FALSE)</f>
        <v>-79.780017000000001</v>
      </c>
      <c r="BC1496" t="str">
        <f>IF(ISNUMBER(SEARCH("aerobic",$AW1496)),"aerobic","")</f>
        <v/>
      </c>
      <c r="BD1496" t="str">
        <f>IF(ISNUMBER(SEARCH("anaer",$AW1496)),"anaer","")</f>
        <v>anaer</v>
      </c>
      <c r="BE1496" t="str">
        <f>IF(ISNUMBER(SEARCH("thickening",$AZ1496)),"thickening","")</f>
        <v>thickening</v>
      </c>
      <c r="BF1496" s="2" t="str">
        <f>IF(ISNUMBER(SEARCH("airDry",$AW1496)),"airDry","")</f>
        <v/>
      </c>
      <c r="BG1496" s="2" t="str">
        <f>IF(ISNUMBER(SEARCH("heatDry",$AY1496)),"heatDry","")</f>
        <v/>
      </c>
      <c r="BH1496" s="2" t="str">
        <f>IF(AND(ISNUMBER(SEARCH("aerobic",$AW1496)),ISNUMBER(SEARCH("anaer",$AW1496))),"Combined Aer and Anaer.","")</f>
        <v/>
      </c>
    </row>
    <row r="1497" spans="1:60" x14ac:dyDescent="0.3">
      <c r="A1497" s="4">
        <v>1495</v>
      </c>
      <c r="B1497" t="s">
        <v>7047</v>
      </c>
      <c r="C1497">
        <v>108.5</v>
      </c>
      <c r="D1497">
        <v>1064.8673305498939</v>
      </c>
      <c r="E1497">
        <v>1066.4373830076629</v>
      </c>
      <c r="F1497">
        <v>756.41032096746437</v>
      </c>
      <c r="G1497">
        <v>1360.625879562388</v>
      </c>
      <c r="H1497">
        <v>-77.119494255191597</v>
      </c>
      <c r="I1497">
        <v>-78.360621809726368</v>
      </c>
      <c r="J1497">
        <v>-91.095351184640108</v>
      </c>
      <c r="K1497">
        <v>-61.989973001697557</v>
      </c>
      <c r="L1497">
        <v>68.026465603733541</v>
      </c>
      <c r="M1497">
        <v>67.70630448212782</v>
      </c>
      <c r="N1497">
        <v>66.546382640086208</v>
      </c>
      <c r="O1497">
        <v>70.465125928242344</v>
      </c>
      <c r="P1497">
        <v>2.563151863584014</v>
      </c>
      <c r="Q1497">
        <v>2.588477261001878</v>
      </c>
      <c r="R1497">
        <v>2.0989454874131028</v>
      </c>
      <c r="S1497">
        <v>2.9392676097614738</v>
      </c>
      <c r="T1497">
        <v>235.1102026796319</v>
      </c>
      <c r="U1497">
        <v>235.10983700379271</v>
      </c>
      <c r="V1497">
        <v>234.95326897573941</v>
      </c>
      <c r="W1497">
        <v>235.2656301359348</v>
      </c>
      <c r="X1497">
        <v>16880.409587069811</v>
      </c>
      <c r="Y1497">
        <v>16947.280859978979</v>
      </c>
      <c r="Z1497">
        <v>16301.07091768849</v>
      </c>
      <c r="AA1497">
        <v>17249.909190167029</v>
      </c>
      <c r="AB1497">
        <v>3299.3814203855732</v>
      </c>
      <c r="AC1497">
        <v>3264.8277493298938</v>
      </c>
      <c r="AD1497">
        <v>2756.9250083338188</v>
      </c>
      <c r="AE1497">
        <v>3997.8639826119088</v>
      </c>
      <c r="AF1497">
        <v>61.444092154599574</v>
      </c>
      <c r="AG1497">
        <v>61.154828487146887</v>
      </c>
      <c r="AH1497">
        <v>60.107674690767404</v>
      </c>
      <c r="AI1497">
        <v>63.646084028493448</v>
      </c>
      <c r="AJ1497">
        <v>0.52704381728380778</v>
      </c>
      <c r="AK1497">
        <v>0.52704377233794508</v>
      </c>
      <c r="AL1497">
        <v>0.52703747743513141</v>
      </c>
      <c r="AM1497">
        <v>0.52705018348055654</v>
      </c>
      <c r="AN1497">
        <v>0.98914743682571671</v>
      </c>
      <c r="AO1497">
        <v>0.98914743682571682</v>
      </c>
      <c r="AP1497">
        <v>0.98914743682571682</v>
      </c>
      <c r="AQ1497">
        <v>0.98914743682571682</v>
      </c>
      <c r="AR1497">
        <v>12.71496580580124</v>
      </c>
      <c r="AS1497">
        <v>12.71496580580124</v>
      </c>
      <c r="AT1497">
        <v>12.71496580580124</v>
      </c>
      <c r="AU1497">
        <v>12.71496580580124</v>
      </c>
      <c r="AV1497" t="str">
        <f>VLOOKUP(Sheet1[[#This Row],[NPDES ID2]],Combined_Sheet__Major_Only___2[[NPDES ID2]:[ECHO BFR]],3,FALSE)</f>
        <v>IA</v>
      </c>
      <c r="AW1497" t="s">
        <v>41</v>
      </c>
      <c r="AX1497" t="str">
        <f>VLOOKUP(Sheet1[[#This Row],[NPDES ID2]],Combined_Sheet__Major_Only___2[[NPDES ID2]:[ECHO BFR]],27,FALSE)</f>
        <v>-</v>
      </c>
      <c r="AY1497" t="str">
        <f>VLOOKUP(Sheet1[[#This Row],[NPDES ID2]],Combined_Sheet__Major_Only___2[[NPDES ID2]:[ECHO BFR]],28,FALSE)</f>
        <v>-</v>
      </c>
      <c r="AZ1497" t="str">
        <f>VLOOKUP(Sheet1[[#This Row],[NPDES ID2]],Combined_Sheet__Major_Only___2[[NPDES ID2]:[ECHO BFR]],29,FALSE)</f>
        <v>-</v>
      </c>
      <c r="BA1497">
        <f>VLOOKUP(Sheet1[[#This Row],[NPDES ID2]],Combined_Sheet__Major_Only___2[[NPDES ID2]:[ECHO BFR]],17,FALSE)</f>
        <v>41.284381000000003</v>
      </c>
      <c r="BB1497">
        <f>VLOOKUP(Sheet1[[#This Row],[NPDES ID2]],Combined_Sheet__Major_Only___2[[NPDES ID2]:[ECHO BFR]],18,FALSE)</f>
        <v>-91.701673999999997</v>
      </c>
      <c r="BC1497" t="str">
        <f>IF(ISNUMBER(SEARCH("aerobic",$AW1497)),"aerobic","")</f>
        <v>aerobic</v>
      </c>
      <c r="BD1497" t="str">
        <f>IF(ISNUMBER(SEARCH("anaer",$AW1497)),"anaer","")</f>
        <v/>
      </c>
      <c r="BE1497" t="str">
        <f>IF(ISNUMBER(SEARCH("thickening",$AZ1497)),"thickening","")</f>
        <v/>
      </c>
      <c r="BF1497" s="3" t="str">
        <f>IF(ISNUMBER(SEARCH("airDry",$AW1497)),"airDry","")</f>
        <v/>
      </c>
      <c r="BG1497" s="3" t="str">
        <f>IF(ISNUMBER(SEARCH("heatDry",$AY1497)),"heatDry","")</f>
        <v/>
      </c>
      <c r="BH1497" s="3" t="str">
        <f>IF(AND(ISNUMBER(SEARCH("aerobic",$AW1497)),ISNUMBER(SEARCH("anaer",$AW1497))),"Combined Aer and Anaer.","")</f>
        <v/>
      </c>
    </row>
    <row r="1498" spans="1:60" x14ac:dyDescent="0.3">
      <c r="A1498" s="4">
        <v>1496</v>
      </c>
      <c r="B1498" t="s">
        <v>7051</v>
      </c>
      <c r="C1498">
        <v>108.43</v>
      </c>
      <c r="D1498">
        <v>1050.5982037478559</v>
      </c>
      <c r="E1498">
        <v>1051.6668861004789</v>
      </c>
      <c r="F1498">
        <v>746.27032151063077</v>
      </c>
      <c r="G1498">
        <v>1341.483920750172</v>
      </c>
      <c r="H1498">
        <v>-77.076077748040206</v>
      </c>
      <c r="I1498">
        <v>-78.364793998750912</v>
      </c>
      <c r="J1498">
        <v>-91.261134390420125</v>
      </c>
      <c r="K1498">
        <v>-61.79346092770902</v>
      </c>
      <c r="L1498">
        <v>68.943878839400114</v>
      </c>
      <c r="M1498">
        <v>68.631080938694851</v>
      </c>
      <c r="N1498">
        <v>67.497971442395212</v>
      </c>
      <c r="O1498">
        <v>71.326192931298834</v>
      </c>
      <c r="P1498">
        <v>2.5597454321528028</v>
      </c>
      <c r="Q1498">
        <v>2.587055790465361</v>
      </c>
      <c r="R1498">
        <v>2.0910393372651832</v>
      </c>
      <c r="S1498">
        <v>2.9326779232453801</v>
      </c>
      <c r="T1498">
        <v>74.431352069988009</v>
      </c>
      <c r="U1498">
        <v>74.431234364806215</v>
      </c>
      <c r="V1498">
        <v>74.380837630246134</v>
      </c>
      <c r="W1498">
        <v>74.481381672813285</v>
      </c>
      <c r="X1498">
        <v>5269.3731332873622</v>
      </c>
      <c r="Y1498">
        <v>5289.4651620929053</v>
      </c>
      <c r="Z1498">
        <v>5095.0694606122688</v>
      </c>
      <c r="AA1498">
        <v>5380.5156797733616</v>
      </c>
      <c r="AB1498">
        <v>827.00399100168227</v>
      </c>
      <c r="AC1498">
        <v>821.91155458511059</v>
      </c>
      <c r="AD1498">
        <v>715.7548463700814</v>
      </c>
      <c r="AE1498">
        <v>964.64311077623859</v>
      </c>
      <c r="AF1498">
        <v>62.312452860183349</v>
      </c>
      <c r="AG1498">
        <v>62.029706166015792</v>
      </c>
      <c r="AH1498">
        <v>61.005816374152587</v>
      </c>
      <c r="AI1498">
        <v>64.465319524542622</v>
      </c>
      <c r="AJ1498">
        <v>0.53764727759306308</v>
      </c>
      <c r="AK1498">
        <v>0.53764725800861379</v>
      </c>
      <c r="AL1498">
        <v>0.53764451395905088</v>
      </c>
      <c r="AM1498">
        <v>0.53765005269039423</v>
      </c>
      <c r="AN1498">
        <v>0.96683390048164763</v>
      </c>
      <c r="AO1498">
        <v>0.96683390048164775</v>
      </c>
      <c r="AP1498">
        <v>0.96683390048164775</v>
      </c>
      <c r="AQ1498">
        <v>0.96683390048164775</v>
      </c>
      <c r="AR1498">
        <v>14.647423711220121</v>
      </c>
      <c r="AS1498">
        <v>14.647423711220121</v>
      </c>
      <c r="AT1498">
        <v>14.647423711220121</v>
      </c>
      <c r="AU1498">
        <v>14.647423711220121</v>
      </c>
      <c r="AV1498" t="str">
        <f>VLOOKUP(Sheet1[[#This Row],[NPDES ID2]],Combined_Sheet__Major_Only___2[[NPDES ID2]:[ECHO BFR]],3,FALSE)</f>
        <v>CO</v>
      </c>
      <c r="AW1498" t="s">
        <v>41</v>
      </c>
      <c r="AX1498" t="str">
        <f>VLOOKUP(Sheet1[[#This Row],[NPDES ID2]],Combined_Sheet__Major_Only___2[[NPDES ID2]:[ECHO BFR]],27,FALSE)</f>
        <v>-</v>
      </c>
      <c r="AY1498" t="str">
        <f>VLOOKUP(Sheet1[[#This Row],[NPDES ID2]],Combined_Sheet__Major_Only___2[[NPDES ID2]:[ECHO BFR]],28,FALSE)</f>
        <v>-</v>
      </c>
      <c r="AZ1498" t="str">
        <f>VLOOKUP(Sheet1[[#This Row],[NPDES ID2]],Combined_Sheet__Major_Only___2[[NPDES ID2]:[ECHO BFR]],29,FALSE)</f>
        <v>thickening</v>
      </c>
      <c r="BA1498">
        <f>VLOOKUP(Sheet1[[#This Row],[NPDES ID2]],Combined_Sheet__Major_Only___2[[NPDES ID2]:[ECHO BFR]],17,FALSE)</f>
        <v>38.666016999999997</v>
      </c>
      <c r="BB1498">
        <f>VLOOKUP(Sheet1[[#This Row],[NPDES ID2]],Combined_Sheet__Major_Only___2[[NPDES ID2]:[ECHO BFR]],18,FALSE)</f>
        <v>-104.702528</v>
      </c>
      <c r="BC1498" t="str">
        <f>IF(ISNUMBER(SEARCH("aerobic",$AW1498)),"aerobic","")</f>
        <v>aerobic</v>
      </c>
      <c r="BD1498" t="str">
        <f>IF(ISNUMBER(SEARCH("anaer",$AW1498)),"anaer","")</f>
        <v/>
      </c>
      <c r="BE1498" t="str">
        <f>IF(ISNUMBER(SEARCH("thickening",$AZ1498)),"thickening","")</f>
        <v>thickening</v>
      </c>
      <c r="BF1498" s="2" t="str">
        <f>IF(ISNUMBER(SEARCH("airDry",$AW1498)),"airDry","")</f>
        <v/>
      </c>
      <c r="BG1498" s="2" t="str">
        <f>IF(ISNUMBER(SEARCH("heatDry",$AY1498)),"heatDry","")</f>
        <v/>
      </c>
      <c r="BH1498" s="2" t="str">
        <f>IF(AND(ISNUMBER(SEARCH("aerobic",$AW1498)),ISNUMBER(SEARCH("anaer",$AW1498))),"Combined Aer and Anaer.","")</f>
        <v/>
      </c>
    </row>
    <row r="1499" spans="1:60" x14ac:dyDescent="0.3">
      <c r="A1499" s="4">
        <v>1497</v>
      </c>
      <c r="B1499" t="s">
        <v>7055</v>
      </c>
      <c r="C1499">
        <v>108.29</v>
      </c>
      <c r="D1499">
        <v>1291.208693897149</v>
      </c>
      <c r="E1499">
        <v>1301.785946599796</v>
      </c>
      <c r="F1499">
        <v>916.65967736752532</v>
      </c>
      <c r="G1499">
        <v>1666.6306468811431</v>
      </c>
      <c r="H1499">
        <v>-77.981349454411315</v>
      </c>
      <c r="I1499">
        <v>-77.904868461254523</v>
      </c>
      <c r="J1499">
        <v>-90.632543594909038</v>
      </c>
      <c r="K1499">
        <v>-65.344733011481267</v>
      </c>
      <c r="L1499">
        <v>56.118480539180347</v>
      </c>
      <c r="M1499">
        <v>55.711191143093899</v>
      </c>
      <c r="N1499">
        <v>54.235803032421877</v>
      </c>
      <c r="O1499">
        <v>59.220424300258529</v>
      </c>
      <c r="P1499">
        <v>2.5782328685034792</v>
      </c>
      <c r="Q1499">
        <v>2.5667408565624559</v>
      </c>
      <c r="R1499">
        <v>2.1911671418792018</v>
      </c>
      <c r="S1499">
        <v>2.9304194278937929</v>
      </c>
      <c r="T1499">
        <v>63.376262886415077</v>
      </c>
      <c r="U1499">
        <v>63.376162242207528</v>
      </c>
      <c r="V1499">
        <v>63.333070346547217</v>
      </c>
      <c r="W1499">
        <v>63.419040864863341</v>
      </c>
      <c r="X1499">
        <v>5507.6914243216479</v>
      </c>
      <c r="Y1499">
        <v>5541.004923130693</v>
      </c>
      <c r="Z1499">
        <v>5218.4130289748045</v>
      </c>
      <c r="AA1499">
        <v>5694.3071297205724</v>
      </c>
      <c r="AB1499">
        <v>1456.379995062749</v>
      </c>
      <c r="AC1499">
        <v>1416.6776420887411</v>
      </c>
      <c r="AD1499">
        <v>1140.333095230046</v>
      </c>
      <c r="AE1499">
        <v>1957.8098728907889</v>
      </c>
      <c r="AF1499">
        <v>50.786296514825338</v>
      </c>
      <c r="AG1499">
        <v>50.417672902227963</v>
      </c>
      <c r="AH1499">
        <v>49.082686646419788</v>
      </c>
      <c r="AI1499">
        <v>53.593212570516521</v>
      </c>
      <c r="AJ1499">
        <v>0.39720120996628638</v>
      </c>
      <c r="AK1499">
        <v>0.39720119317878322</v>
      </c>
      <c r="AL1499">
        <v>0.39719884113704618</v>
      </c>
      <c r="AM1499">
        <v>0.39720358862350358</v>
      </c>
      <c r="AN1499">
        <v>0.9613690980709696</v>
      </c>
      <c r="AO1499">
        <v>0.96136909807096915</v>
      </c>
      <c r="AP1499">
        <v>0.96136909807096915</v>
      </c>
      <c r="AQ1499">
        <v>0.96136909807096915</v>
      </c>
      <c r="AR1499">
        <v>9.0047328565123639</v>
      </c>
      <c r="AS1499">
        <v>9.0047328565123621</v>
      </c>
      <c r="AT1499">
        <v>9.0047328565123621</v>
      </c>
      <c r="AU1499">
        <v>9.0047328565123621</v>
      </c>
      <c r="AV1499" t="str">
        <f>VLOOKUP(Sheet1[[#This Row],[NPDES ID2]],Combined_Sheet__Major_Only___2[[NPDES ID2]:[ECHO BFR]],3,FALSE)</f>
        <v>NY</v>
      </c>
      <c r="AW1499" t="s">
        <v>54</v>
      </c>
      <c r="AX1499" t="str">
        <f>VLOOKUP(Sheet1[[#This Row],[NPDES ID2]],Combined_Sheet__Major_Only___2[[NPDES ID2]:[ECHO BFR]],27,FALSE)</f>
        <v>tempSludgeStore</v>
      </c>
      <c r="AY1499" t="str">
        <f>VLOOKUP(Sheet1[[#This Row],[NPDES ID2]],Combined_Sheet__Major_Only___2[[NPDES ID2]:[ECHO BFR]],28,FALSE)</f>
        <v>-</v>
      </c>
      <c r="AZ1499" t="str">
        <f>VLOOKUP(Sheet1[[#This Row],[NPDES ID2]],Combined_Sheet__Major_Only___2[[NPDES ID2]:[ECHO BFR]],29,FALSE)</f>
        <v>thickening</v>
      </c>
      <c r="BA1499">
        <f>VLOOKUP(Sheet1[[#This Row],[NPDES ID2]],Combined_Sheet__Major_Only___2[[NPDES ID2]:[ECHO BFR]],17,FALSE)</f>
        <v>43.849890000000002</v>
      </c>
      <c r="BB1499">
        <f>VLOOKUP(Sheet1[[#This Row],[NPDES ID2]],Combined_Sheet__Major_Only___2[[NPDES ID2]:[ECHO BFR]],18,FALSE)</f>
        <v>-73.414929999999998</v>
      </c>
      <c r="BC1499" t="str">
        <f>IF(ISNUMBER(SEARCH("aerobic",$AW1499)),"aerobic","")</f>
        <v/>
      </c>
      <c r="BD1499" t="str">
        <f>IF(ISNUMBER(SEARCH("anaer",$AW1499)),"anaer","")</f>
        <v/>
      </c>
      <c r="BE1499" t="str">
        <f>IF(ISNUMBER(SEARCH("thickening",$AZ1499)),"thickening","")</f>
        <v>thickening</v>
      </c>
      <c r="BF1499" s="3" t="str">
        <f>IF(ISNUMBER(SEARCH("airDry",$AW1499)),"airDry","")</f>
        <v/>
      </c>
      <c r="BG1499" s="3" t="str">
        <f>IF(ISNUMBER(SEARCH("heatDry",$AY1499)),"heatDry","")</f>
        <v/>
      </c>
      <c r="BH1499" s="3" t="str">
        <f>IF(AND(ISNUMBER(SEARCH("aerobic",$AW1499)),ISNUMBER(SEARCH("anaer",$AW1499))),"Combined Aer and Anaer.","")</f>
        <v/>
      </c>
    </row>
    <row r="1500" spans="1:60" x14ac:dyDescent="0.3">
      <c r="A1500" s="4">
        <v>1498</v>
      </c>
      <c r="B1500" t="s">
        <v>7060</v>
      </c>
      <c r="C1500">
        <v>108.18</v>
      </c>
      <c r="D1500">
        <v>1041.3994948649181</v>
      </c>
      <c r="E1500">
        <v>1042.078681739813</v>
      </c>
      <c r="F1500">
        <v>739.66795631338709</v>
      </c>
      <c r="G1500">
        <v>1329.050931641468</v>
      </c>
      <c r="H1500">
        <v>-77.021933119027139</v>
      </c>
      <c r="I1500">
        <v>-78.297277977365937</v>
      </c>
      <c r="J1500">
        <v>-91.35318351807507</v>
      </c>
      <c r="K1500">
        <v>-61.507622593972918</v>
      </c>
      <c r="L1500">
        <v>69.534579324917829</v>
      </c>
      <c r="M1500">
        <v>69.228099280307191</v>
      </c>
      <c r="N1500">
        <v>68.117889942163146</v>
      </c>
      <c r="O1500">
        <v>71.868749330412015</v>
      </c>
      <c r="P1500">
        <v>2.552451926385483</v>
      </c>
      <c r="Q1500">
        <v>2.578861676866715</v>
      </c>
      <c r="R1500">
        <v>2.0810774162035832</v>
      </c>
      <c r="S1500">
        <v>2.922239640006318</v>
      </c>
      <c r="T1500">
        <v>56.174920458510726</v>
      </c>
      <c r="U1500">
        <v>56.174830927910293</v>
      </c>
      <c r="V1500">
        <v>56.136497442193523</v>
      </c>
      <c r="W1500">
        <v>56.212974691231537</v>
      </c>
      <c r="X1500">
        <v>3933.9628264502289</v>
      </c>
      <c r="Y1500">
        <v>3948.5222405797481</v>
      </c>
      <c r="Z1500">
        <v>3807.547635923539</v>
      </c>
      <c r="AA1500">
        <v>4014.551316890344</v>
      </c>
      <c r="AB1500">
        <v>621.54851510656647</v>
      </c>
      <c r="AC1500">
        <v>617.62441746149261</v>
      </c>
      <c r="AD1500">
        <v>537.5353916360516</v>
      </c>
      <c r="AE1500">
        <v>725.82425797336168</v>
      </c>
      <c r="AF1500">
        <v>62.991517591312657</v>
      </c>
      <c r="AG1500">
        <v>62.713846115684269</v>
      </c>
      <c r="AH1500">
        <v>61.708303736618987</v>
      </c>
      <c r="AI1500">
        <v>65.105786917856108</v>
      </c>
      <c r="AJ1500">
        <v>0.54594143605327827</v>
      </c>
      <c r="AK1500">
        <v>0.54594141912666871</v>
      </c>
      <c r="AL1500">
        <v>0.54593904736690713</v>
      </c>
      <c r="AM1500">
        <v>0.54594383464558749</v>
      </c>
      <c r="AN1500">
        <v>0.95672419768607764</v>
      </c>
      <c r="AO1500">
        <v>0.95672419768607764</v>
      </c>
      <c r="AP1500">
        <v>0.95672419768607764</v>
      </c>
      <c r="AQ1500">
        <v>0.95672419768607764</v>
      </c>
      <c r="AR1500">
        <v>14.747216564896579</v>
      </c>
      <c r="AS1500">
        <v>14.747216564896579</v>
      </c>
      <c r="AT1500">
        <v>14.747216564896579</v>
      </c>
      <c r="AU1500">
        <v>14.747216564896579</v>
      </c>
      <c r="AV1500" t="str">
        <f>VLOOKUP(Sheet1[[#This Row],[NPDES ID2]],Combined_Sheet__Major_Only___2[[NPDES ID2]:[ECHO BFR]],3,FALSE)</f>
        <v>PA</v>
      </c>
      <c r="AW1500" t="s">
        <v>41</v>
      </c>
      <c r="AX1500" t="str">
        <f>VLOOKUP(Sheet1[[#This Row],[NPDES ID2]],Combined_Sheet__Major_Only___2[[NPDES ID2]:[ECHO BFR]],27,FALSE)</f>
        <v>-</v>
      </c>
      <c r="AY1500" t="str">
        <f>VLOOKUP(Sheet1[[#This Row],[NPDES ID2]],Combined_Sheet__Major_Only___2[[NPDES ID2]:[ECHO BFR]],28,FALSE)</f>
        <v>-</v>
      </c>
      <c r="AZ1500" t="str">
        <f>VLOOKUP(Sheet1[[#This Row],[NPDES ID2]],Combined_Sheet__Major_Only___2[[NPDES ID2]:[ECHO BFR]],29,FALSE)</f>
        <v>thickening</v>
      </c>
      <c r="BA1500">
        <f>VLOOKUP(Sheet1[[#This Row],[NPDES ID2]],Combined_Sheet__Major_Only___2[[NPDES ID2]:[ECHO BFR]],17,FALSE)</f>
        <v>40.449187000000002</v>
      </c>
      <c r="BB1500">
        <f>VLOOKUP(Sheet1[[#This Row],[NPDES ID2]],Combined_Sheet__Major_Only___2[[NPDES ID2]:[ECHO BFR]],18,FALSE)</f>
        <v>-79.713367000000005</v>
      </c>
      <c r="BC1500" t="str">
        <f>IF(ISNUMBER(SEARCH("aerobic",$AW1500)),"aerobic","")</f>
        <v>aerobic</v>
      </c>
      <c r="BD1500" t="str">
        <f>IF(ISNUMBER(SEARCH("anaer",$AW1500)),"anaer","")</f>
        <v/>
      </c>
      <c r="BE1500" t="str">
        <f>IF(ISNUMBER(SEARCH("thickening",$AZ1500)),"thickening","")</f>
        <v>thickening</v>
      </c>
      <c r="BF1500" s="2" t="str">
        <f>IF(ISNUMBER(SEARCH("airDry",$AW1500)),"airDry","")</f>
        <v/>
      </c>
      <c r="BG1500" s="2" t="str">
        <f>IF(ISNUMBER(SEARCH("heatDry",$AY1500)),"heatDry","")</f>
        <v/>
      </c>
      <c r="BH1500" s="2" t="str">
        <f>IF(AND(ISNUMBER(SEARCH("aerobic",$AW1500)),ISNUMBER(SEARCH("anaer",$AW1500))),"Combined Aer and Anaer.","")</f>
        <v/>
      </c>
    </row>
    <row r="1501" spans="1:60" x14ac:dyDescent="0.3">
      <c r="A1501" s="4">
        <v>1499</v>
      </c>
      <c r="B1501" t="s">
        <v>7063</v>
      </c>
      <c r="C1501">
        <v>107.78</v>
      </c>
      <c r="D1501">
        <v>1022.565169403244</v>
      </c>
      <c r="E1501">
        <v>1022.610019533696</v>
      </c>
      <c r="F1501">
        <v>726.18693234624004</v>
      </c>
      <c r="G1501">
        <v>1303.695773945637</v>
      </c>
      <c r="H1501">
        <v>-76.89246523548033</v>
      </c>
      <c r="I1501">
        <v>-78.07749008256377</v>
      </c>
      <c r="J1501">
        <v>-91.119320546128293</v>
      </c>
      <c r="K1501">
        <v>-60.872773113712782</v>
      </c>
      <c r="L1501">
        <v>70.785148113054078</v>
      </c>
      <c r="M1501">
        <v>70.491074635772208</v>
      </c>
      <c r="N1501">
        <v>69.425742773081211</v>
      </c>
      <c r="O1501">
        <v>73.024953034607648</v>
      </c>
      <c r="P1501">
        <v>2.5401746333460751</v>
      </c>
      <c r="Q1501">
        <v>2.5701507945066751</v>
      </c>
      <c r="R1501">
        <v>2.0630029177812381</v>
      </c>
      <c r="S1501">
        <v>2.9086998436940852</v>
      </c>
      <c r="T1501">
        <v>125.6225364843927</v>
      </c>
      <c r="U1501">
        <v>125.62233977745301</v>
      </c>
      <c r="V1501">
        <v>125.538117593905</v>
      </c>
      <c r="W1501">
        <v>125.7061451234992</v>
      </c>
      <c r="X1501">
        <v>8609.7569841769928</v>
      </c>
      <c r="Y1501">
        <v>8639.8153063730861</v>
      </c>
      <c r="Z1501">
        <v>8348.8272356103917</v>
      </c>
      <c r="AA1501">
        <v>8775.9378942105286</v>
      </c>
      <c r="AB1501">
        <v>1606.495277221064</v>
      </c>
      <c r="AC1501">
        <v>1591.2547219808259</v>
      </c>
      <c r="AD1501">
        <v>1354.5453527401289</v>
      </c>
      <c r="AE1501">
        <v>1930.488780314553</v>
      </c>
      <c r="AF1501">
        <v>64.362610221020319</v>
      </c>
      <c r="AG1501">
        <v>64.095166219586162</v>
      </c>
      <c r="AH1501">
        <v>63.12683700223721</v>
      </c>
      <c r="AI1501">
        <v>66.398744514831961</v>
      </c>
      <c r="AJ1501">
        <v>0.56269370111439099</v>
      </c>
      <c r="AK1501">
        <v>0.56269367172228746</v>
      </c>
      <c r="AL1501">
        <v>0.56268955404246634</v>
      </c>
      <c r="AM1501">
        <v>0.56269786539879885</v>
      </c>
      <c r="AN1501">
        <v>0.97996063129690991</v>
      </c>
      <c r="AO1501">
        <v>0.97996063129691013</v>
      </c>
      <c r="AP1501">
        <v>0.97996063129691013</v>
      </c>
      <c r="AQ1501">
        <v>0.97996063129691013</v>
      </c>
      <c r="AR1501">
        <v>13.66881731291233</v>
      </c>
      <c r="AS1501">
        <v>13.66881731291233</v>
      </c>
      <c r="AT1501">
        <v>13.66881731291233</v>
      </c>
      <c r="AU1501">
        <v>13.66881731291233</v>
      </c>
      <c r="AV1501" t="str">
        <f>VLOOKUP(Sheet1[[#This Row],[NPDES ID2]],Combined_Sheet__Major_Only___2[[NPDES ID2]:[ECHO BFR]],3,FALSE)</f>
        <v>TX</v>
      </c>
      <c r="AW1501" t="s">
        <v>41</v>
      </c>
      <c r="AX1501" t="str">
        <f>VLOOKUP(Sheet1[[#This Row],[NPDES ID2]],Combined_Sheet__Major_Only___2[[NPDES ID2]:[ECHO BFR]],27,FALSE)</f>
        <v>other</v>
      </c>
      <c r="AY1501" t="str">
        <f>VLOOKUP(Sheet1[[#This Row],[NPDES ID2]],Combined_Sheet__Major_Only___2[[NPDES ID2]:[ECHO BFR]],28,FALSE)</f>
        <v>highTempCompost</v>
      </c>
      <c r="AZ1501" t="str">
        <f>VLOOKUP(Sheet1[[#This Row],[NPDES ID2]],Combined_Sheet__Major_Only___2[[NPDES ID2]:[ECHO BFR]],29,FALSE)</f>
        <v>thickening</v>
      </c>
      <c r="BA1501">
        <f>VLOOKUP(Sheet1[[#This Row],[NPDES ID2]],Combined_Sheet__Major_Only___2[[NPDES ID2]:[ECHO BFR]],17,FALSE)</f>
        <v>31.091028999999999</v>
      </c>
      <c r="BB1501">
        <f>VLOOKUP(Sheet1[[#This Row],[NPDES ID2]],Combined_Sheet__Major_Only___2[[NPDES ID2]:[ECHO BFR]],18,FALSE)</f>
        <v>-97.909063000000003</v>
      </c>
      <c r="BC1501" t="str">
        <f>IF(ISNUMBER(SEARCH("aerobic",$AW1501)),"aerobic","")</f>
        <v>aerobic</v>
      </c>
      <c r="BD1501" t="str">
        <f>IF(ISNUMBER(SEARCH("anaer",$AW1501)),"anaer","")</f>
        <v/>
      </c>
      <c r="BE1501" t="str">
        <f>IF(ISNUMBER(SEARCH("thickening",$AZ1501)),"thickening","")</f>
        <v>thickening</v>
      </c>
      <c r="BF1501" s="3" t="str">
        <f>IF(ISNUMBER(SEARCH("airDry",$AW1501)),"airDry","")</f>
        <v/>
      </c>
      <c r="BG1501" s="3" t="str">
        <f>IF(ISNUMBER(SEARCH("heatDry",$AY1501)),"heatDry","")</f>
        <v/>
      </c>
      <c r="BH1501" s="3" t="str">
        <f>IF(AND(ISNUMBER(SEARCH("aerobic",$AW1501)),ISNUMBER(SEARCH("anaer",$AW1501))),"Combined Aer and Anaer.","")</f>
        <v/>
      </c>
    </row>
    <row r="1502" spans="1:60" x14ac:dyDescent="0.3">
      <c r="A1502" s="4">
        <v>1500</v>
      </c>
      <c r="B1502" t="s">
        <v>7067</v>
      </c>
      <c r="C1502">
        <v>107.57</v>
      </c>
      <c r="D1502">
        <v>1109.904754728396</v>
      </c>
      <c r="E1502">
        <v>1112.6824416895749</v>
      </c>
      <c r="F1502">
        <v>788.02510937907186</v>
      </c>
      <c r="G1502">
        <v>1420.524797429661</v>
      </c>
      <c r="H1502">
        <v>-77.321639381035325</v>
      </c>
      <c r="I1502">
        <v>-78.365162898514924</v>
      </c>
      <c r="J1502">
        <v>-90.886364416708261</v>
      </c>
      <c r="K1502">
        <v>-62.586412133847688</v>
      </c>
      <c r="L1502">
        <v>65.211508340239604</v>
      </c>
      <c r="M1502">
        <v>64.877411005675981</v>
      </c>
      <c r="N1502">
        <v>63.667173682060692</v>
      </c>
      <c r="O1502">
        <v>67.755985866697372</v>
      </c>
      <c r="P1502">
        <v>2.545258028022364</v>
      </c>
      <c r="Q1502">
        <v>2.566328900113898</v>
      </c>
      <c r="R1502">
        <v>2.0991963425624469</v>
      </c>
      <c r="S1502">
        <v>2.92616422327339</v>
      </c>
      <c r="T1502">
        <v>44.923354779317989</v>
      </c>
      <c r="U1502">
        <v>44.923282612907848</v>
      </c>
      <c r="V1502">
        <v>44.892383791289383</v>
      </c>
      <c r="W1502">
        <v>44.954028508217988</v>
      </c>
      <c r="X1502">
        <v>3335.998312024697</v>
      </c>
      <c r="Y1502">
        <v>3350.3366585354802</v>
      </c>
      <c r="Z1502">
        <v>3211.5443456888979</v>
      </c>
      <c r="AA1502">
        <v>3415.5327383793669</v>
      </c>
      <c r="AB1502">
        <v>531.89241836901328</v>
      </c>
      <c r="AC1502">
        <v>528.61481175837844</v>
      </c>
      <c r="AD1502">
        <v>458.89192033112209</v>
      </c>
      <c r="AE1502">
        <v>623.88546954848016</v>
      </c>
      <c r="AF1502">
        <v>59.410220341675249</v>
      </c>
      <c r="AG1502">
        <v>59.105817630603603</v>
      </c>
      <c r="AH1502">
        <v>58.003419640918779</v>
      </c>
      <c r="AI1502">
        <v>61.728106837320382</v>
      </c>
      <c r="AJ1502">
        <v>0.5022211710476866</v>
      </c>
      <c r="AK1502">
        <v>0.50222115642788756</v>
      </c>
      <c r="AL1502">
        <v>0.50221910786566337</v>
      </c>
      <c r="AM1502">
        <v>0.5022232427851312</v>
      </c>
      <c r="AN1502">
        <v>0.94671367304190523</v>
      </c>
      <c r="AO1502">
        <v>0.94671367304190523</v>
      </c>
      <c r="AP1502">
        <v>0.94671367304190523</v>
      </c>
      <c r="AQ1502">
        <v>0.94671367304190523</v>
      </c>
      <c r="AR1502">
        <v>13.831884330595811</v>
      </c>
      <c r="AS1502">
        <v>13.83188433059582</v>
      </c>
      <c r="AT1502">
        <v>13.83188433059582</v>
      </c>
      <c r="AU1502">
        <v>13.83188433059582</v>
      </c>
      <c r="AV1502" t="str">
        <f>VLOOKUP(Sheet1[[#This Row],[NPDES ID2]],Combined_Sheet__Major_Only___2[[NPDES ID2]:[ECHO BFR]],3,FALSE)</f>
        <v>PA</v>
      </c>
      <c r="AW1502" t="s">
        <v>41</v>
      </c>
      <c r="AX1502" t="str">
        <f>VLOOKUP(Sheet1[[#This Row],[NPDES ID2]],Combined_Sheet__Major_Only___2[[NPDES ID2]:[ECHO BFR]],27,FALSE)</f>
        <v>-</v>
      </c>
      <c r="AY1502" t="str">
        <f>VLOOKUP(Sheet1[[#This Row],[NPDES ID2]],Combined_Sheet__Major_Only___2[[NPDES ID2]:[ECHO BFR]],28,FALSE)</f>
        <v>-</v>
      </c>
      <c r="AZ1502" t="str">
        <f>VLOOKUP(Sheet1[[#This Row],[NPDES ID2]],Combined_Sheet__Major_Only___2[[NPDES ID2]:[ECHO BFR]],29,FALSE)</f>
        <v>thickening</v>
      </c>
      <c r="BA1502">
        <f>VLOOKUP(Sheet1[[#This Row],[NPDES ID2]],Combined_Sheet__Major_Only___2[[NPDES ID2]:[ECHO BFR]],17,FALSE)</f>
        <v>40.551943999999999</v>
      </c>
      <c r="BB1502">
        <f>VLOOKUP(Sheet1[[#This Row],[NPDES ID2]],Combined_Sheet__Major_Only___2[[NPDES ID2]:[ECHO BFR]],18,FALSE)</f>
        <v>-75.991944000000004</v>
      </c>
      <c r="BC1502" t="str">
        <f>IF(ISNUMBER(SEARCH("aerobic",$AW1502)),"aerobic","")</f>
        <v>aerobic</v>
      </c>
      <c r="BD1502" t="str">
        <f>IF(ISNUMBER(SEARCH("anaer",$AW1502)),"anaer","")</f>
        <v/>
      </c>
      <c r="BE1502" t="str">
        <f>IF(ISNUMBER(SEARCH("thickening",$AZ1502)),"thickening","")</f>
        <v>thickening</v>
      </c>
      <c r="BF1502" s="2" t="str">
        <f>IF(ISNUMBER(SEARCH("airDry",$AW1502)),"airDry","")</f>
        <v/>
      </c>
      <c r="BG1502" s="2" t="str">
        <f>IF(ISNUMBER(SEARCH("heatDry",$AY1502)),"heatDry","")</f>
        <v/>
      </c>
      <c r="BH1502" s="2" t="str">
        <f>IF(AND(ISNUMBER(SEARCH("aerobic",$AW1502)),ISNUMBER(SEARCH("anaer",$AW1502))),"Combined Aer and Anaer.","")</f>
        <v/>
      </c>
    </row>
    <row r="1503" spans="1:60" x14ac:dyDescent="0.3">
      <c r="A1503" s="4">
        <v>1501</v>
      </c>
      <c r="B1503" t="s">
        <v>7071</v>
      </c>
      <c r="C1503">
        <v>107.55</v>
      </c>
      <c r="D1503">
        <v>1028.856438701785</v>
      </c>
      <c r="E1503">
        <v>1028.915270999423</v>
      </c>
      <c r="F1503">
        <v>730.57537527287343</v>
      </c>
      <c r="G1503">
        <v>1311.9730659930419</v>
      </c>
      <c r="H1503">
        <v>-76.930500519376068</v>
      </c>
      <c r="I1503">
        <v>-78.084442056504287</v>
      </c>
      <c r="J1503">
        <v>-91.193872049351654</v>
      </c>
      <c r="K1503">
        <v>-61.024258577916783</v>
      </c>
      <c r="L1503">
        <v>70.337049385032685</v>
      </c>
      <c r="M1503">
        <v>70.04137308308924</v>
      </c>
      <c r="N1503">
        <v>68.970307455590273</v>
      </c>
      <c r="O1503">
        <v>72.588922716994958</v>
      </c>
      <c r="P1503">
        <v>2.5353248968222961</v>
      </c>
      <c r="Q1503">
        <v>2.5644815418541418</v>
      </c>
      <c r="R1503">
        <v>2.0606623422270229</v>
      </c>
      <c r="S1503">
        <v>2.9005190395214262</v>
      </c>
      <c r="T1503">
        <v>44.429737887775389</v>
      </c>
      <c r="U1503">
        <v>44.429666483148793</v>
      </c>
      <c r="V1503">
        <v>44.399093827317962</v>
      </c>
      <c r="W1503">
        <v>44.460087826950662</v>
      </c>
      <c r="X1503">
        <v>3057.9475775992282</v>
      </c>
      <c r="Y1503">
        <v>3068.7261271004891</v>
      </c>
      <c r="Z1503">
        <v>2964.2319059552251</v>
      </c>
      <c r="AA1503">
        <v>3117.6692710371758</v>
      </c>
      <c r="AB1503">
        <v>493.12926133935349</v>
      </c>
      <c r="AC1503">
        <v>489.81107855990882</v>
      </c>
      <c r="AD1503">
        <v>425.35453622580508</v>
      </c>
      <c r="AE1503">
        <v>577.8258533171587</v>
      </c>
      <c r="AF1503">
        <v>64.09168639716394</v>
      </c>
      <c r="AG1503">
        <v>63.822236267915052</v>
      </c>
      <c r="AH1503">
        <v>62.846451278338193</v>
      </c>
      <c r="AI1503">
        <v>66.143378071749751</v>
      </c>
      <c r="AJ1503">
        <v>0.55938292057195771</v>
      </c>
      <c r="AK1503">
        <v>0.559382905247235</v>
      </c>
      <c r="AL1503">
        <v>0.55938075787788544</v>
      </c>
      <c r="AM1503">
        <v>0.5593850922334892</v>
      </c>
      <c r="AN1503">
        <v>0.94616736905560472</v>
      </c>
      <c r="AO1503">
        <v>0.94616736905560517</v>
      </c>
      <c r="AP1503">
        <v>0.94616736905560517</v>
      </c>
      <c r="AQ1503">
        <v>0.94616736905560517</v>
      </c>
      <c r="AR1503">
        <v>14.82043609126919</v>
      </c>
      <c r="AS1503">
        <v>14.820436091269199</v>
      </c>
      <c r="AT1503">
        <v>14.820436091269199</v>
      </c>
      <c r="AU1503">
        <v>14.820436091269199</v>
      </c>
      <c r="AV1503" t="str">
        <f>VLOOKUP(Sheet1[[#This Row],[NPDES ID2]],Combined_Sheet__Major_Only___2[[NPDES ID2]:[ECHO BFR]],3,FALSE)</f>
        <v>TX</v>
      </c>
      <c r="AW1503" t="s">
        <v>41</v>
      </c>
      <c r="AX1503" t="str">
        <f>VLOOKUP(Sheet1[[#This Row],[NPDES ID2]],Combined_Sheet__Major_Only___2[[NPDES ID2]:[ECHO BFR]],27,FALSE)</f>
        <v>-</v>
      </c>
      <c r="AY1503" t="str">
        <f>VLOOKUP(Sheet1[[#This Row],[NPDES ID2]],Combined_Sheet__Major_Only___2[[NPDES ID2]:[ECHO BFR]],28,FALSE)</f>
        <v>-</v>
      </c>
      <c r="AZ1503" t="str">
        <f>VLOOKUP(Sheet1[[#This Row],[NPDES ID2]],Combined_Sheet__Major_Only___2[[NPDES ID2]:[ECHO BFR]],29,FALSE)</f>
        <v>thickening</v>
      </c>
      <c r="BA1503">
        <f>VLOOKUP(Sheet1[[#This Row],[NPDES ID2]],Combined_Sheet__Major_Only___2[[NPDES ID2]:[ECHO BFR]],17,FALSE)</f>
        <v>29.910630000000001</v>
      </c>
      <c r="BB1503">
        <f>VLOOKUP(Sheet1[[#This Row],[NPDES ID2]],Combined_Sheet__Major_Only___2[[NPDES ID2]:[ECHO BFR]],18,FALSE)</f>
        <v>-95.092119999999994</v>
      </c>
      <c r="BC1503" t="str">
        <f>IF(ISNUMBER(SEARCH("aerobic",$AW1503)),"aerobic","")</f>
        <v>aerobic</v>
      </c>
      <c r="BD1503" t="str">
        <f>IF(ISNUMBER(SEARCH("anaer",$AW1503)),"anaer","")</f>
        <v/>
      </c>
      <c r="BE1503" t="str">
        <f>IF(ISNUMBER(SEARCH("thickening",$AZ1503)),"thickening","")</f>
        <v>thickening</v>
      </c>
      <c r="BF1503" s="3" t="str">
        <f>IF(ISNUMBER(SEARCH("airDry",$AW1503)),"airDry","")</f>
        <v/>
      </c>
      <c r="BG1503" s="3" t="str">
        <f>IF(ISNUMBER(SEARCH("heatDry",$AY1503)),"heatDry","")</f>
        <v/>
      </c>
      <c r="BH1503" s="3" t="str">
        <f>IF(AND(ISNUMBER(SEARCH("aerobic",$AW1503)),ISNUMBER(SEARCH("anaer",$AW1503))),"Combined Aer and Anaer.","")</f>
        <v/>
      </c>
    </row>
    <row r="1504" spans="1:60" x14ac:dyDescent="0.3">
      <c r="A1504" s="4">
        <v>1502</v>
      </c>
      <c r="B1504" t="s">
        <v>7075</v>
      </c>
      <c r="C1504">
        <v>107.3</v>
      </c>
      <c r="D1504">
        <v>1062.643683819618</v>
      </c>
      <c r="E1504">
        <v>1063.6937938349431</v>
      </c>
      <c r="F1504">
        <v>754.44527063951739</v>
      </c>
      <c r="G1504">
        <v>1356.9932350297729</v>
      </c>
      <c r="H1504">
        <v>-77.089276620681488</v>
      </c>
      <c r="I1504">
        <v>-78.358274406140524</v>
      </c>
      <c r="J1504">
        <v>-91.250532804231725</v>
      </c>
      <c r="K1504">
        <v>-61.831312342827417</v>
      </c>
      <c r="L1504">
        <v>68.087685369363271</v>
      </c>
      <c r="M1504">
        <v>67.777116952798679</v>
      </c>
      <c r="N1504">
        <v>66.652097825556524</v>
      </c>
      <c r="O1504">
        <v>70.452992405315257</v>
      </c>
      <c r="P1504">
        <v>2.533326169369742</v>
      </c>
      <c r="Q1504">
        <v>2.559843242959321</v>
      </c>
      <c r="R1504">
        <v>2.0701954310102191</v>
      </c>
      <c r="S1504">
        <v>2.9027899819025018</v>
      </c>
      <c r="T1504">
        <v>48.869567362612713</v>
      </c>
      <c r="U1504">
        <v>48.869489106135788</v>
      </c>
      <c r="V1504">
        <v>48.835982757187018</v>
      </c>
      <c r="W1504">
        <v>48.90282962344498</v>
      </c>
      <c r="X1504">
        <v>3466.7330803008258</v>
      </c>
      <c r="Y1504">
        <v>3480.0088561828561</v>
      </c>
      <c r="Z1504">
        <v>3351.4759329198018</v>
      </c>
      <c r="AA1504">
        <v>3540.2465889272821</v>
      </c>
      <c r="AB1504">
        <v>676.12705816482969</v>
      </c>
      <c r="AC1504">
        <v>669.04005213147332</v>
      </c>
      <c r="AD1504">
        <v>565.33696379461935</v>
      </c>
      <c r="AE1504">
        <v>818.97786425293884</v>
      </c>
      <c r="AF1504">
        <v>62.18664259034427</v>
      </c>
      <c r="AG1504">
        <v>61.90295979949957</v>
      </c>
      <c r="AH1504">
        <v>60.875644087832967</v>
      </c>
      <c r="AI1504">
        <v>64.346690164521988</v>
      </c>
      <c r="AJ1504">
        <v>0.53611082711847846</v>
      </c>
      <c r="AK1504">
        <v>0.53611081015104256</v>
      </c>
      <c r="AL1504">
        <v>0.53610843268378006</v>
      </c>
      <c r="AM1504">
        <v>0.53611323148320722</v>
      </c>
      <c r="AN1504">
        <v>0.95071235868664128</v>
      </c>
      <c r="AO1504">
        <v>0.9507123586866415</v>
      </c>
      <c r="AP1504">
        <v>0.9507123586866415</v>
      </c>
      <c r="AQ1504">
        <v>0.9507123586866415</v>
      </c>
      <c r="AR1504">
        <v>12.88407317113899</v>
      </c>
      <c r="AS1504">
        <v>12.88407317113899</v>
      </c>
      <c r="AT1504">
        <v>12.88407317113899</v>
      </c>
      <c r="AU1504">
        <v>12.88407317113899</v>
      </c>
      <c r="AV1504" t="str">
        <f>VLOOKUP(Sheet1[[#This Row],[NPDES ID2]],Combined_Sheet__Major_Only___2[[NPDES ID2]:[ECHO BFR]],3,FALSE)</f>
        <v>UT</v>
      </c>
      <c r="AW1504" t="s">
        <v>4408</v>
      </c>
      <c r="AX1504" t="str">
        <f>VLOOKUP(Sheet1[[#This Row],[NPDES ID2]],Combined_Sheet__Major_Only___2[[NPDES ID2]:[ECHO BFR]],27,FALSE)</f>
        <v>-</v>
      </c>
      <c r="AY1504" t="str">
        <f>VLOOKUP(Sheet1[[#This Row],[NPDES ID2]],Combined_Sheet__Major_Only___2[[NPDES ID2]:[ECHO BFR]],28,FALSE)</f>
        <v>-</v>
      </c>
      <c r="AZ1504" t="str">
        <f>VLOOKUP(Sheet1[[#This Row],[NPDES ID2]],Combined_Sheet__Major_Only___2[[NPDES ID2]:[ECHO BFR]],29,FALSE)</f>
        <v>thickening, preliminaryOps</v>
      </c>
      <c r="BA1504">
        <f>VLOOKUP(Sheet1[[#This Row],[NPDES ID2]],Combined_Sheet__Major_Only___2[[NPDES ID2]:[ECHO BFR]],17,FALSE)</f>
        <v>41.699092999999998</v>
      </c>
      <c r="BB1504">
        <f>VLOOKUP(Sheet1[[#This Row],[NPDES ID2]],Combined_Sheet__Major_Only___2[[NPDES ID2]:[ECHO BFR]],18,FALSE)</f>
        <v>-112.160814</v>
      </c>
      <c r="BC1504" t="str">
        <f>IF(ISNUMBER(SEARCH("aerobic",$AW1504)),"aerobic","")</f>
        <v>aerobic</v>
      </c>
      <c r="BD1504" t="str">
        <f>IF(ISNUMBER(SEARCH("anaer",$AW1504)),"anaer","")</f>
        <v/>
      </c>
      <c r="BE1504" t="str">
        <f>IF(ISNUMBER(SEARCH("thickening",$AZ1504)),"thickening","")</f>
        <v>thickening</v>
      </c>
      <c r="BF1504" s="2" t="str">
        <f>IF(ISNUMBER(SEARCH("airDry",$AW1504)),"airDry","")</f>
        <v/>
      </c>
      <c r="BG1504" s="2" t="str">
        <f>IF(ISNUMBER(SEARCH("heatDry",$AY1504)),"heatDry","")</f>
        <v/>
      </c>
      <c r="BH1504" s="2" t="str">
        <f>IF(AND(ISNUMBER(SEARCH("aerobic",$AW1504)),ISNUMBER(SEARCH("anaer",$AW1504))),"Combined Aer and Anaer.","")</f>
        <v/>
      </c>
    </row>
    <row r="1505" spans="1:60" x14ac:dyDescent="0.3">
      <c r="A1505" s="4">
        <v>1503</v>
      </c>
      <c r="B1505" t="s">
        <v>7080</v>
      </c>
      <c r="C1505">
        <v>106.99</v>
      </c>
      <c r="D1505">
        <v>994.80153813751485</v>
      </c>
      <c r="E1505">
        <v>995.62717539360892</v>
      </c>
      <c r="F1505">
        <v>706.25758650507794</v>
      </c>
      <c r="G1505">
        <v>1266.3238593233079</v>
      </c>
      <c r="H1505">
        <v>-76.70663079619618</v>
      </c>
      <c r="I1505">
        <v>-77.972440121680705</v>
      </c>
      <c r="J1505">
        <v>-90.744312939004828</v>
      </c>
      <c r="K1505">
        <v>-59.901307072407491</v>
      </c>
      <c r="L1505">
        <v>72.70090138316516</v>
      </c>
      <c r="M1505">
        <v>72.427178401232297</v>
      </c>
      <c r="N1505">
        <v>71.435590807128932</v>
      </c>
      <c r="O1505">
        <v>74.785666626852887</v>
      </c>
      <c r="P1505">
        <v>2.5169202578620018</v>
      </c>
      <c r="Q1505">
        <v>2.5484671269649568</v>
      </c>
      <c r="R1505">
        <v>2.028942728308754</v>
      </c>
      <c r="S1505">
        <v>2.9035246931028098</v>
      </c>
      <c r="T1505">
        <v>90.129893516778708</v>
      </c>
      <c r="U1505">
        <v>90.129751584527639</v>
      </c>
      <c r="V1505">
        <v>90.068981770716377</v>
      </c>
      <c r="W1505">
        <v>90.190220632717512</v>
      </c>
      <c r="X1505">
        <v>5970.0657071270944</v>
      </c>
      <c r="Y1505">
        <v>5988.8958946761759</v>
      </c>
      <c r="Z1505">
        <v>5806.1236341307113</v>
      </c>
      <c r="AA1505">
        <v>6074.4161045834862</v>
      </c>
      <c r="AB1505">
        <v>1149.9179956112539</v>
      </c>
      <c r="AC1505">
        <v>1139.123496859246</v>
      </c>
      <c r="AD1505">
        <v>965.05298078479836</v>
      </c>
      <c r="AE1505">
        <v>1390.708846998544</v>
      </c>
      <c r="AF1505">
        <v>66.592535729007579</v>
      </c>
      <c r="AG1505">
        <v>66.34176773849444</v>
      </c>
      <c r="AH1505">
        <v>65.433775744226367</v>
      </c>
      <c r="AI1505">
        <v>68.501771397361296</v>
      </c>
      <c r="AJ1505">
        <v>0.58995463394781822</v>
      </c>
      <c r="AK1505">
        <v>0.58995460944178979</v>
      </c>
      <c r="AL1505">
        <v>0.58995117596164304</v>
      </c>
      <c r="AM1505">
        <v>0.58995810628033407</v>
      </c>
      <c r="AN1505">
        <v>0.9723818367327578</v>
      </c>
      <c r="AO1505">
        <v>0.97238183673275813</v>
      </c>
      <c r="AP1505">
        <v>0.97238183673275813</v>
      </c>
      <c r="AQ1505">
        <v>0.97238183673275813</v>
      </c>
      <c r="AR1505">
        <v>13.892832418188039</v>
      </c>
      <c r="AS1505">
        <v>13.892832418188039</v>
      </c>
      <c r="AT1505">
        <v>13.892832418188039</v>
      </c>
      <c r="AU1505">
        <v>13.892832418188039</v>
      </c>
      <c r="AV1505" t="str">
        <f>VLOOKUP(Sheet1[[#This Row],[NPDES ID2]],Combined_Sheet__Major_Only___2[[NPDES ID2]:[ECHO BFR]],3,FALSE)</f>
        <v>NY</v>
      </c>
      <c r="AW1505" t="s">
        <v>41</v>
      </c>
      <c r="AX1505" t="str">
        <f>VLOOKUP(Sheet1[[#This Row],[NPDES ID2]],Combined_Sheet__Major_Only___2[[NPDES ID2]:[ECHO BFR]],27,FALSE)</f>
        <v>tempSludgeStore</v>
      </c>
      <c r="AY1505" t="str">
        <f>VLOOKUP(Sheet1[[#This Row],[NPDES ID2]],Combined_Sheet__Major_Only___2[[NPDES ID2]:[ECHO BFR]],28,FALSE)</f>
        <v>-</v>
      </c>
      <c r="AZ1505" t="str">
        <f>VLOOKUP(Sheet1[[#This Row],[NPDES ID2]],Combined_Sheet__Major_Only___2[[NPDES ID2]:[ECHO BFR]],29,FALSE)</f>
        <v>thickening</v>
      </c>
      <c r="BA1505">
        <f>VLOOKUP(Sheet1[[#This Row],[NPDES ID2]],Combined_Sheet__Major_Only___2[[NPDES ID2]:[ECHO BFR]],17,FALSE)</f>
        <v>44.348666999999999</v>
      </c>
      <c r="BB1505">
        <f>VLOOKUP(Sheet1[[#This Row],[NPDES ID2]],Combined_Sheet__Major_Only___2[[NPDES ID2]:[ECHO BFR]],18,FALSE)</f>
        <v>-74.114582999999996</v>
      </c>
      <c r="BC1505" t="str">
        <f>IF(ISNUMBER(SEARCH("aerobic",$AW1505)),"aerobic","")</f>
        <v>aerobic</v>
      </c>
      <c r="BD1505" t="str">
        <f>IF(ISNUMBER(SEARCH("anaer",$AW1505)),"anaer","")</f>
        <v/>
      </c>
      <c r="BE1505" t="str">
        <f>IF(ISNUMBER(SEARCH("thickening",$AZ1505)),"thickening","")</f>
        <v>thickening</v>
      </c>
      <c r="BF1505" s="3" t="str">
        <f>IF(ISNUMBER(SEARCH("airDry",$AW1505)),"airDry","")</f>
        <v/>
      </c>
      <c r="BG1505" s="3" t="str">
        <f>IF(ISNUMBER(SEARCH("heatDry",$AY1505)),"heatDry","")</f>
        <v/>
      </c>
      <c r="BH1505" s="3" t="str">
        <f>IF(AND(ISNUMBER(SEARCH("aerobic",$AW1505)),ISNUMBER(SEARCH("anaer",$AW1505))),"Combined Aer and Anaer.","")</f>
        <v/>
      </c>
    </row>
    <row r="1506" spans="1:60" x14ac:dyDescent="0.3">
      <c r="A1506" s="4">
        <v>1504</v>
      </c>
      <c r="B1506" t="s">
        <v>7085</v>
      </c>
      <c r="C1506">
        <v>106.75</v>
      </c>
      <c r="D1506">
        <v>1077.66719475634</v>
      </c>
      <c r="E1506">
        <v>1079.009031432473</v>
      </c>
      <c r="F1506">
        <v>764.91145995872125</v>
      </c>
      <c r="G1506">
        <v>1376.8016894573771</v>
      </c>
      <c r="H1506">
        <v>-77.136391524796082</v>
      </c>
      <c r="I1506">
        <v>-78.367741831271331</v>
      </c>
      <c r="J1506">
        <v>-91.172606666242558</v>
      </c>
      <c r="K1506">
        <v>-61.98720644974631</v>
      </c>
      <c r="L1506">
        <v>67.103738090397314</v>
      </c>
      <c r="M1506">
        <v>66.790022005532762</v>
      </c>
      <c r="N1506">
        <v>65.653592594131169</v>
      </c>
      <c r="O1506">
        <v>69.493033329108442</v>
      </c>
      <c r="P1506">
        <v>2.5215111307884328</v>
      </c>
      <c r="Q1506">
        <v>2.546940936633328</v>
      </c>
      <c r="R1506">
        <v>2.0639331237548979</v>
      </c>
      <c r="S1506">
        <v>2.8910147315591139</v>
      </c>
      <c r="T1506">
        <v>68.261246431439034</v>
      </c>
      <c r="U1506">
        <v>68.261138248388761</v>
      </c>
      <c r="V1506">
        <v>68.214818516459417</v>
      </c>
      <c r="W1506">
        <v>68.307228731912033</v>
      </c>
      <c r="X1506">
        <v>4888.2464777954729</v>
      </c>
      <c r="Y1506">
        <v>4907.4504973765761</v>
      </c>
      <c r="Z1506">
        <v>4721.66563756298</v>
      </c>
      <c r="AA1506">
        <v>4994.5137875412611</v>
      </c>
      <c r="AB1506">
        <v>799.45595787932552</v>
      </c>
      <c r="AC1506">
        <v>794.03840114468994</v>
      </c>
      <c r="AD1506">
        <v>687.62601905982206</v>
      </c>
      <c r="AE1506">
        <v>938.49631583046551</v>
      </c>
      <c r="AF1506">
        <v>61.603774150121517</v>
      </c>
      <c r="AG1506">
        <v>61.315737197060791</v>
      </c>
      <c r="AH1506">
        <v>60.272670600863378</v>
      </c>
      <c r="AI1506">
        <v>63.796950404083432</v>
      </c>
      <c r="AJ1506">
        <v>0.52899344043117613</v>
      </c>
      <c r="AK1506">
        <v>0.52899342193861076</v>
      </c>
      <c r="AL1506">
        <v>0.52899083084439191</v>
      </c>
      <c r="AM1506">
        <v>0.5289960608416745</v>
      </c>
      <c r="AN1506">
        <v>0.96399086233878672</v>
      </c>
      <c r="AO1506">
        <v>0.96399086233878695</v>
      </c>
      <c r="AP1506">
        <v>0.96399086233878695</v>
      </c>
      <c r="AQ1506">
        <v>0.96399086233878695</v>
      </c>
      <c r="AR1506">
        <v>14.12511664900935</v>
      </c>
      <c r="AS1506">
        <v>14.12511664900935</v>
      </c>
      <c r="AT1506">
        <v>14.12511664900935</v>
      </c>
      <c r="AU1506">
        <v>14.12511664900935</v>
      </c>
      <c r="AV1506" t="str">
        <f>VLOOKUP(Sheet1[[#This Row],[NPDES ID2]],Combined_Sheet__Major_Only___2[[NPDES ID2]:[ECHO BFR]],3,FALSE)</f>
        <v>IA</v>
      </c>
      <c r="AW1506" t="s">
        <v>12181</v>
      </c>
      <c r="AX1506" t="str">
        <f>VLOOKUP(Sheet1[[#This Row],[NPDES ID2]],Combined_Sheet__Major_Only___2[[NPDES ID2]:[ECHO BFR]],27,FALSE)</f>
        <v>methaneBioCaptureRecover</v>
      </c>
      <c r="AY1506" t="str">
        <f>VLOOKUP(Sheet1[[#This Row],[NPDES ID2]],Combined_Sheet__Major_Only___2[[NPDES ID2]:[ECHO BFR]],28,FALSE)</f>
        <v>-</v>
      </c>
      <c r="AZ1506" t="str">
        <f>VLOOKUP(Sheet1[[#This Row],[NPDES ID2]],Combined_Sheet__Major_Only___2[[NPDES ID2]:[ECHO BFR]],29,FALSE)</f>
        <v>thickening</v>
      </c>
      <c r="BA1506">
        <f>VLOOKUP(Sheet1[[#This Row],[NPDES ID2]],Combined_Sheet__Major_Only___2[[NPDES ID2]:[ECHO BFR]],17,FALSE)</f>
        <v>43.295475000000003</v>
      </c>
      <c r="BB1506">
        <f>VLOOKUP(Sheet1[[#This Row],[NPDES ID2]],Combined_Sheet__Major_Only___2[[NPDES ID2]:[ECHO BFR]],18,FALSE)</f>
        <v>-91.745035000000001</v>
      </c>
      <c r="BC1506" t="str">
        <f>IF(ISNUMBER(SEARCH("aerobic",$AW1506)),"aerobic","")</f>
        <v/>
      </c>
      <c r="BD1506" t="str">
        <f>IF(ISNUMBER(SEARCH("anaer",$AW1506)),"anaer","")</f>
        <v>anaer</v>
      </c>
      <c r="BE1506" t="str">
        <f>IF(ISNUMBER(SEARCH("thickening",$AZ1506)),"thickening","")</f>
        <v>thickening</v>
      </c>
      <c r="BF1506" s="2" t="str">
        <f>IF(ISNUMBER(SEARCH("airDry",$AW1506)),"airDry","")</f>
        <v/>
      </c>
      <c r="BG1506" s="2" t="str">
        <f>IF(ISNUMBER(SEARCH("heatDry",$AY1506)),"heatDry","")</f>
        <v/>
      </c>
      <c r="BH1506" s="2" t="str">
        <f>IF(AND(ISNUMBER(SEARCH("aerobic",$AW1506)),ISNUMBER(SEARCH("anaer",$AW1506))),"Combined Aer and Anaer.","")</f>
        <v/>
      </c>
    </row>
    <row r="1507" spans="1:60" x14ac:dyDescent="0.3">
      <c r="A1507" s="4">
        <v>1505</v>
      </c>
      <c r="B1507" t="s">
        <v>7090</v>
      </c>
      <c r="C1507">
        <v>106.27</v>
      </c>
      <c r="D1507">
        <v>1098.5527417308681</v>
      </c>
      <c r="E1507">
        <v>1100.4169373772031</v>
      </c>
      <c r="F1507">
        <v>779.54674921884384</v>
      </c>
      <c r="G1507">
        <v>1404.5200814402019</v>
      </c>
      <c r="H1507">
        <v>-77.174980590056805</v>
      </c>
      <c r="I1507">
        <v>-78.30306769095526</v>
      </c>
      <c r="J1507">
        <v>-90.98168691885553</v>
      </c>
      <c r="K1507">
        <v>-62.186340609565818</v>
      </c>
      <c r="L1507">
        <v>65.799162461638986</v>
      </c>
      <c r="M1507">
        <v>65.479398127036632</v>
      </c>
      <c r="N1507">
        <v>64.320879428092155</v>
      </c>
      <c r="O1507">
        <v>68.234866512897085</v>
      </c>
      <c r="P1507">
        <v>2.5119821236118529</v>
      </c>
      <c r="Q1507">
        <v>2.5342631473713801</v>
      </c>
      <c r="R1507">
        <v>2.0614691681881072</v>
      </c>
      <c r="S1507">
        <v>2.8828935406408269</v>
      </c>
      <c r="T1507">
        <v>292.18411420398661</v>
      </c>
      <c r="U1507">
        <v>292.18366044776019</v>
      </c>
      <c r="V1507">
        <v>291.98937985835698</v>
      </c>
      <c r="W1507">
        <v>292.37697949197297</v>
      </c>
      <c r="X1507">
        <v>21243.021273381019</v>
      </c>
      <c r="Y1507">
        <v>21329.91570073512</v>
      </c>
      <c r="Z1507">
        <v>20490.36388143347</v>
      </c>
      <c r="AA1507">
        <v>21723.30179595339</v>
      </c>
      <c r="AB1507">
        <v>3956.1180259971952</v>
      </c>
      <c r="AC1507">
        <v>3919.505889596107</v>
      </c>
      <c r="AD1507">
        <v>3332.3913268847209</v>
      </c>
      <c r="AE1507">
        <v>4756.6114083687653</v>
      </c>
      <c r="AF1507">
        <v>60.679585390168327</v>
      </c>
      <c r="AG1507">
        <v>60.384606601822398</v>
      </c>
      <c r="AH1507">
        <v>59.31683783548916</v>
      </c>
      <c r="AI1507">
        <v>62.924973462638981</v>
      </c>
      <c r="AJ1507">
        <v>0.51771115989220018</v>
      </c>
      <c r="AK1507">
        <v>0.5177111085599686</v>
      </c>
      <c r="AL1507">
        <v>0.51770392006433452</v>
      </c>
      <c r="AM1507">
        <v>0.51771842982490723</v>
      </c>
      <c r="AN1507">
        <v>0.99124069414118654</v>
      </c>
      <c r="AO1507">
        <v>0.99124069414118665</v>
      </c>
      <c r="AP1507">
        <v>0.99124069414118665</v>
      </c>
      <c r="AQ1507">
        <v>0.99124069414118665</v>
      </c>
      <c r="AR1507">
        <v>12.900507638523489</v>
      </c>
      <c r="AS1507">
        <v>12.900507638523489</v>
      </c>
      <c r="AT1507">
        <v>12.900507638523489</v>
      </c>
      <c r="AU1507">
        <v>12.900507638523489</v>
      </c>
      <c r="AV1507" t="str">
        <f>VLOOKUP(Sheet1[[#This Row],[NPDES ID2]],Combined_Sheet__Major_Only___2[[NPDES ID2]:[ECHO BFR]],3,FALSE)</f>
        <v>PA</v>
      </c>
      <c r="AW1507" t="s">
        <v>41</v>
      </c>
      <c r="AX1507" t="str">
        <f>VLOOKUP(Sheet1[[#This Row],[NPDES ID2]],Combined_Sheet__Major_Only___2[[NPDES ID2]:[ECHO BFR]],27,FALSE)</f>
        <v>-</v>
      </c>
      <c r="AY1507" t="str">
        <f>VLOOKUP(Sheet1[[#This Row],[NPDES ID2]],Combined_Sheet__Major_Only___2[[NPDES ID2]:[ECHO BFR]],28,FALSE)</f>
        <v>-</v>
      </c>
      <c r="AZ1507" t="str">
        <f>VLOOKUP(Sheet1[[#This Row],[NPDES ID2]],Combined_Sheet__Major_Only___2[[NPDES ID2]:[ECHO BFR]],29,FALSE)</f>
        <v>preliminaryOps</v>
      </c>
      <c r="BA1507">
        <f>VLOOKUP(Sheet1[[#This Row],[NPDES ID2]],Combined_Sheet__Major_Only___2[[NPDES ID2]:[ECHO BFR]],17,FALSE)</f>
        <v>40.908900000000003</v>
      </c>
      <c r="BB1507">
        <f>VLOOKUP(Sheet1[[#This Row],[NPDES ID2]],Combined_Sheet__Major_Only___2[[NPDES ID2]:[ECHO BFR]],18,FALSE)</f>
        <v>-78.224148999999997</v>
      </c>
      <c r="BC1507" t="str">
        <f>IF(ISNUMBER(SEARCH("aerobic",$AW1507)),"aerobic","")</f>
        <v>aerobic</v>
      </c>
      <c r="BD1507" t="str">
        <f>IF(ISNUMBER(SEARCH("anaer",$AW1507)),"anaer","")</f>
        <v/>
      </c>
      <c r="BE1507" t="str">
        <f>IF(ISNUMBER(SEARCH("thickening",$AZ1507)),"thickening","")</f>
        <v/>
      </c>
      <c r="BF1507" s="3" t="str">
        <f>IF(ISNUMBER(SEARCH("airDry",$AW1507)),"airDry","")</f>
        <v/>
      </c>
      <c r="BG1507" s="3" t="str">
        <f>IF(ISNUMBER(SEARCH("heatDry",$AY1507)),"heatDry","")</f>
        <v/>
      </c>
      <c r="BH1507" s="3" t="str">
        <f>IF(AND(ISNUMBER(SEARCH("aerobic",$AW1507)),ISNUMBER(SEARCH("anaer",$AW1507))),"Combined Aer and Anaer.","")</f>
        <v/>
      </c>
    </row>
    <row r="1508" spans="1:60" x14ac:dyDescent="0.3">
      <c r="A1508" s="4">
        <v>1506</v>
      </c>
      <c r="B1508" t="s">
        <v>7095</v>
      </c>
      <c r="C1508">
        <v>105.71</v>
      </c>
      <c r="D1508">
        <v>1025.491717924521</v>
      </c>
      <c r="E1508">
        <v>1025.915092261499</v>
      </c>
      <c r="F1508">
        <v>727.61071538847011</v>
      </c>
      <c r="G1508">
        <v>1306.5476457481141</v>
      </c>
      <c r="H1508">
        <v>-76.792468203950008</v>
      </c>
      <c r="I1508">
        <v>-78.071813588594438</v>
      </c>
      <c r="J1508">
        <v>-90.920370561769261</v>
      </c>
      <c r="K1508">
        <v>-60.415526673568699</v>
      </c>
      <c r="L1508">
        <v>70.439403858721789</v>
      </c>
      <c r="M1508">
        <v>70.158568853454966</v>
      </c>
      <c r="N1508">
        <v>69.141098507080386</v>
      </c>
      <c r="O1508">
        <v>72.578564380977042</v>
      </c>
      <c r="P1508">
        <v>2.4894526093578229</v>
      </c>
      <c r="Q1508">
        <v>2.5207414369389798</v>
      </c>
      <c r="R1508">
        <v>2.0147858485912322</v>
      </c>
      <c r="S1508">
        <v>2.8595664251500512</v>
      </c>
      <c r="T1508">
        <v>251.50669117587441</v>
      </c>
      <c r="U1508">
        <v>251.50630019584591</v>
      </c>
      <c r="V1508">
        <v>251.33889790811389</v>
      </c>
      <c r="W1508">
        <v>251.67287396609649</v>
      </c>
      <c r="X1508">
        <v>16989.015712341741</v>
      </c>
      <c r="Y1508">
        <v>17045.93175986518</v>
      </c>
      <c r="Z1508">
        <v>16494.769653027321</v>
      </c>
      <c r="AA1508">
        <v>17303.635126246161</v>
      </c>
      <c r="AB1508">
        <v>2990.725516989171</v>
      </c>
      <c r="AC1508">
        <v>2966.993735601136</v>
      </c>
      <c r="AD1508">
        <v>2546.4869554416978</v>
      </c>
      <c r="AE1508">
        <v>3556.9255333799069</v>
      </c>
      <c r="AF1508">
        <v>65.302761860706582</v>
      </c>
      <c r="AG1508">
        <v>65.042319121294071</v>
      </c>
      <c r="AH1508">
        <v>64.099611241703187</v>
      </c>
      <c r="AI1508">
        <v>67.285191360631671</v>
      </c>
      <c r="AJ1508">
        <v>0.57418484390411895</v>
      </c>
      <c r="AK1508">
        <v>0.57418479504267572</v>
      </c>
      <c r="AL1508">
        <v>0.57417795173170827</v>
      </c>
      <c r="AM1508">
        <v>0.57419176471982392</v>
      </c>
      <c r="AN1508">
        <v>0.98984464316216114</v>
      </c>
      <c r="AO1508">
        <v>0.98984464316216136</v>
      </c>
      <c r="AP1508">
        <v>0.98984464316216136</v>
      </c>
      <c r="AQ1508">
        <v>0.98984464316216136</v>
      </c>
      <c r="AR1508">
        <v>14.338189053205429</v>
      </c>
      <c r="AS1508">
        <v>14.338189053205429</v>
      </c>
      <c r="AT1508">
        <v>14.338189053205429</v>
      </c>
      <c r="AU1508">
        <v>14.338189053205429</v>
      </c>
      <c r="AV1508" t="str">
        <f>VLOOKUP(Sheet1[[#This Row],[NPDES ID2]],Combined_Sheet__Major_Only___2[[NPDES ID2]:[ECHO BFR]],3,FALSE)</f>
        <v>PA</v>
      </c>
      <c r="AW1508" t="s">
        <v>41</v>
      </c>
      <c r="AX1508" t="str">
        <f>VLOOKUP(Sheet1[[#This Row],[NPDES ID2]],Combined_Sheet__Major_Only___2[[NPDES ID2]:[ECHO BFR]],27,FALSE)</f>
        <v>other</v>
      </c>
      <c r="AY1508" t="str">
        <f>VLOOKUP(Sheet1[[#This Row],[NPDES ID2]],Combined_Sheet__Major_Only___2[[NPDES ID2]:[ECHO BFR]],28,FALSE)</f>
        <v>-</v>
      </c>
      <c r="AZ1508" t="str">
        <f>VLOOKUP(Sheet1[[#This Row],[NPDES ID2]],Combined_Sheet__Major_Only___2[[NPDES ID2]:[ECHO BFR]],29,FALSE)</f>
        <v>sludgeLagoon</v>
      </c>
      <c r="BA1508">
        <f>VLOOKUP(Sheet1[[#This Row],[NPDES ID2]],Combined_Sheet__Major_Only___2[[NPDES ID2]:[ECHO BFR]],17,FALSE)</f>
        <v>41.747239999999998</v>
      </c>
      <c r="BB1508">
        <f>VLOOKUP(Sheet1[[#This Row],[NPDES ID2]],Combined_Sheet__Major_Only___2[[NPDES ID2]:[ECHO BFR]],18,FALSE)</f>
        <v>-77.300030000000007</v>
      </c>
      <c r="BC1508" t="str">
        <f>IF(ISNUMBER(SEARCH("aerobic",$AW1508)),"aerobic","")</f>
        <v>aerobic</v>
      </c>
      <c r="BD1508" t="str">
        <f>IF(ISNUMBER(SEARCH("anaer",$AW1508)),"anaer","")</f>
        <v/>
      </c>
      <c r="BE1508" t="str">
        <f>IF(ISNUMBER(SEARCH("thickening",$AZ1508)),"thickening","")</f>
        <v/>
      </c>
      <c r="BF1508" s="2" t="str">
        <f>IF(ISNUMBER(SEARCH("airDry",$AW1508)),"airDry","")</f>
        <v/>
      </c>
      <c r="BG1508" s="2" t="str">
        <f>IF(ISNUMBER(SEARCH("heatDry",$AY1508)),"heatDry","")</f>
        <v/>
      </c>
      <c r="BH1508" s="2" t="str">
        <f>IF(AND(ISNUMBER(SEARCH("aerobic",$AW1508)),ISNUMBER(SEARCH("anaer",$AW1508))),"Combined Aer and Anaer.","")</f>
        <v/>
      </c>
    </row>
    <row r="1509" spans="1:60" x14ac:dyDescent="0.3">
      <c r="A1509" s="4">
        <v>1507</v>
      </c>
      <c r="B1509" t="s">
        <v>7100</v>
      </c>
      <c r="C1509">
        <v>105.7</v>
      </c>
      <c r="D1509">
        <v>1057.5825633202271</v>
      </c>
      <c r="E1509">
        <v>1057.8770479072</v>
      </c>
      <c r="F1509">
        <v>750.34042472075021</v>
      </c>
      <c r="G1509">
        <v>1349.3572481850681</v>
      </c>
      <c r="H1509">
        <v>-76.948292017566146</v>
      </c>
      <c r="I1509">
        <v>-78.237712891251306</v>
      </c>
      <c r="J1509">
        <v>-91.236747297213441</v>
      </c>
      <c r="K1509">
        <v>-61.262116338138867</v>
      </c>
      <c r="L1509">
        <v>68.304808961900264</v>
      </c>
      <c r="M1509">
        <v>68.008108386526786</v>
      </c>
      <c r="N1509">
        <v>66.933108121191239</v>
      </c>
      <c r="O1509">
        <v>70.564913306242985</v>
      </c>
      <c r="P1509">
        <v>2.4932251202929119</v>
      </c>
      <c r="Q1509">
        <v>2.5197971139314941</v>
      </c>
      <c r="R1509">
        <v>2.030812227600356</v>
      </c>
      <c r="S1509">
        <v>2.8534478308016631</v>
      </c>
      <c r="T1509">
        <v>334.54242487756642</v>
      </c>
      <c r="U1509">
        <v>334.54190575108049</v>
      </c>
      <c r="V1509">
        <v>334.31963618479989</v>
      </c>
      <c r="W1509">
        <v>334.76307524744118</v>
      </c>
      <c r="X1509">
        <v>23303.05583754681</v>
      </c>
      <c r="Y1509">
        <v>23388.254977500841</v>
      </c>
      <c r="Z1509">
        <v>22564.509172916751</v>
      </c>
      <c r="AA1509">
        <v>23773.56263767057</v>
      </c>
      <c r="AB1509">
        <v>3663.0625059651611</v>
      </c>
      <c r="AC1509">
        <v>3640.1303529537481</v>
      </c>
      <c r="AD1509">
        <v>3170.5657447127819</v>
      </c>
      <c r="AE1509">
        <v>4274.4369570801346</v>
      </c>
      <c r="AF1509">
        <v>63.330041815679351</v>
      </c>
      <c r="AG1509">
        <v>63.054844174670677</v>
      </c>
      <c r="AH1509">
        <v>62.058828644899769</v>
      </c>
      <c r="AI1509">
        <v>65.424634773043522</v>
      </c>
      <c r="AJ1509">
        <v>0.55007689603998544</v>
      </c>
      <c r="AK1509">
        <v>0.55007683702147947</v>
      </c>
      <c r="AL1509">
        <v>0.55006857272460374</v>
      </c>
      <c r="AM1509">
        <v>0.55008525397672403</v>
      </c>
      <c r="AN1509">
        <v>0.99233757073035977</v>
      </c>
      <c r="AO1509">
        <v>0.99233757073035989</v>
      </c>
      <c r="AP1509">
        <v>0.99233757073035989</v>
      </c>
      <c r="AQ1509">
        <v>0.99233757073035989</v>
      </c>
      <c r="AR1509">
        <v>14.872496278925381</v>
      </c>
      <c r="AS1509">
        <v>14.872496278925381</v>
      </c>
      <c r="AT1509">
        <v>14.872496278925381</v>
      </c>
      <c r="AU1509">
        <v>14.872496278925381</v>
      </c>
      <c r="AV1509" t="str">
        <f>VLOOKUP(Sheet1[[#This Row],[NPDES ID2]],Combined_Sheet__Major_Only___2[[NPDES ID2]:[ECHO BFR]],3,FALSE)</f>
        <v>NE</v>
      </c>
      <c r="AW1509" t="s">
        <v>12181</v>
      </c>
      <c r="AX1509" t="str">
        <f>VLOOKUP(Sheet1[[#This Row],[NPDES ID2]],Combined_Sheet__Major_Only___2[[NPDES ID2]:[ECHO BFR]],27,FALSE)</f>
        <v>-</v>
      </c>
      <c r="AY1509" t="str">
        <f>VLOOKUP(Sheet1[[#This Row],[NPDES ID2]],Combined_Sheet__Major_Only___2[[NPDES ID2]:[ECHO BFR]],28,FALSE)</f>
        <v>-</v>
      </c>
      <c r="AZ1509" t="str">
        <f>VLOOKUP(Sheet1[[#This Row],[NPDES ID2]],Combined_Sheet__Major_Only___2[[NPDES ID2]:[ECHO BFR]],29,FALSE)</f>
        <v>-</v>
      </c>
      <c r="BA1509">
        <f>VLOOKUP(Sheet1[[#This Row],[NPDES ID2]],Combined_Sheet__Major_Only___2[[NPDES ID2]:[ECHO BFR]],17,FALSE)</f>
        <v>40.1922</v>
      </c>
      <c r="BB1509">
        <f>VLOOKUP(Sheet1[[#This Row],[NPDES ID2]],Combined_Sheet__Major_Only___2[[NPDES ID2]:[ECHO BFR]],18,FALSE)</f>
        <v>-100.61369999999999</v>
      </c>
      <c r="BC1509" t="str">
        <f>IF(ISNUMBER(SEARCH("aerobic",$AW1509)),"aerobic","")</f>
        <v/>
      </c>
      <c r="BD1509" t="str">
        <f>IF(ISNUMBER(SEARCH("anaer",$AW1509)),"anaer","")</f>
        <v>anaer</v>
      </c>
      <c r="BE1509" t="str">
        <f>IF(ISNUMBER(SEARCH("thickening",$AZ1509)),"thickening","")</f>
        <v/>
      </c>
      <c r="BF1509" s="3" t="str">
        <f>IF(ISNUMBER(SEARCH("airDry",$AW1509)),"airDry","")</f>
        <v/>
      </c>
      <c r="BG1509" s="3" t="str">
        <f>IF(ISNUMBER(SEARCH("heatDry",$AY1509)),"heatDry","")</f>
        <v/>
      </c>
      <c r="BH1509" s="3" t="str">
        <f>IF(AND(ISNUMBER(SEARCH("aerobic",$AW1509)),ISNUMBER(SEARCH("anaer",$AW1509))),"Combined Aer and Anaer.","")</f>
        <v/>
      </c>
    </row>
    <row r="1510" spans="1:60" x14ac:dyDescent="0.3">
      <c r="A1510" s="4">
        <v>1508</v>
      </c>
      <c r="B1510" t="s">
        <v>7105</v>
      </c>
      <c r="C1510">
        <v>105.6</v>
      </c>
      <c r="D1510">
        <v>1056.6135768936231</v>
      </c>
      <c r="E1510">
        <v>1056.840130820576</v>
      </c>
      <c r="F1510">
        <v>749.62208419210538</v>
      </c>
      <c r="G1510">
        <v>1348.0069704399</v>
      </c>
      <c r="H1510">
        <v>-76.992038120187715</v>
      </c>
      <c r="I1510">
        <v>-78.239268998294108</v>
      </c>
      <c r="J1510">
        <v>-91.317478642106295</v>
      </c>
      <c r="K1510">
        <v>-61.325778082769453</v>
      </c>
      <c r="L1510">
        <v>68.360585495026442</v>
      </c>
      <c r="M1510">
        <v>68.065026897797452</v>
      </c>
      <c r="N1510">
        <v>66.994418788828298</v>
      </c>
      <c r="O1510">
        <v>70.611502682687046</v>
      </c>
      <c r="P1510">
        <v>2.4906785119102679</v>
      </c>
      <c r="Q1510">
        <v>2.5175240024205969</v>
      </c>
      <c r="R1510">
        <v>2.028128540535735</v>
      </c>
      <c r="S1510">
        <v>2.850167026120189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63.440865347140431</v>
      </c>
      <c r="AG1510">
        <v>63.166560490504303</v>
      </c>
      <c r="AH1510">
        <v>62.173110060199321</v>
      </c>
      <c r="AI1510">
        <v>65.529647669521438</v>
      </c>
      <c r="AJ1510">
        <v>0.55143083447814423</v>
      </c>
      <c r="AK1510">
        <v>0.55143082516164565</v>
      </c>
      <c r="AL1510">
        <v>0.55142951957453568</v>
      </c>
      <c r="AM1510">
        <v>0.5514321548316371</v>
      </c>
      <c r="AN1510">
        <v>0.15987875112110581</v>
      </c>
      <c r="AO1510">
        <v>0.15987875112110581</v>
      </c>
      <c r="AP1510">
        <v>0.15987875112110581</v>
      </c>
      <c r="AQ1510">
        <v>0.15987875112110581</v>
      </c>
      <c r="AR1510">
        <v>13.23593984693118</v>
      </c>
      <c r="AS1510">
        <v>13.23593984693119</v>
      </c>
      <c r="AT1510">
        <v>13.23593984693119</v>
      </c>
      <c r="AU1510">
        <v>13.23593984693119</v>
      </c>
      <c r="AV1510" t="str">
        <f>VLOOKUP(Sheet1[[#This Row],[NPDES ID2]],Combined_Sheet__Major_Only___2[[NPDES ID2]:[ECHO BFR]],3,FALSE)</f>
        <v>OR</v>
      </c>
      <c r="AW1510" t="s">
        <v>41</v>
      </c>
      <c r="AX1510" t="str">
        <f>VLOOKUP(Sheet1[[#This Row],[NPDES ID2]],Combined_Sheet__Major_Only___2[[NPDES ID2]:[ECHO BFR]],27,FALSE)</f>
        <v>-</v>
      </c>
      <c r="AY1510" t="str">
        <f>VLOOKUP(Sheet1[[#This Row],[NPDES ID2]],Combined_Sheet__Major_Only___2[[NPDES ID2]:[ECHO BFR]],28,FALSE)</f>
        <v>heatDry</v>
      </c>
      <c r="AZ1510" t="str">
        <f>VLOOKUP(Sheet1[[#This Row],[NPDES ID2]],Combined_Sheet__Major_Only___2[[NPDES ID2]:[ECHO BFR]],29,FALSE)</f>
        <v>thickening, preliminaryOps</v>
      </c>
      <c r="BA1510">
        <f>VLOOKUP(Sheet1[[#This Row],[NPDES ID2]],Combined_Sheet__Major_Only___2[[NPDES ID2]:[ECHO BFR]],17,FALSE)</f>
        <v>43.021079999999998</v>
      </c>
      <c r="BB1510">
        <f>VLOOKUP(Sheet1[[#This Row],[NPDES ID2]],Combined_Sheet__Major_Only___2[[NPDES ID2]:[ECHO BFR]],18,FALSE)</f>
        <v>-123.296857</v>
      </c>
      <c r="BC1510" t="str">
        <f>IF(ISNUMBER(SEARCH("aerobic",$AW1510)),"aerobic","")</f>
        <v>aerobic</v>
      </c>
      <c r="BD1510" t="str">
        <f>IF(ISNUMBER(SEARCH("anaer",$AW1510)),"anaer","")</f>
        <v/>
      </c>
      <c r="BE1510" t="str">
        <f>IF(ISNUMBER(SEARCH("thickening",$AZ1510)),"thickening","")</f>
        <v>thickening</v>
      </c>
      <c r="BF1510" s="2" t="str">
        <f>IF(ISNUMBER(SEARCH("airDry",$AW1510)),"airDry","")</f>
        <v/>
      </c>
      <c r="BG1510" s="2" t="str">
        <f>IF(ISNUMBER(SEARCH("heatDry",$AY1510)),"heatDry","")</f>
        <v>heatDry</v>
      </c>
      <c r="BH1510" s="2" t="str">
        <f>IF(AND(ISNUMBER(SEARCH("aerobic",$AW1510)),ISNUMBER(SEARCH("anaer",$AW1510))),"Combined Aer and Anaer.","")</f>
        <v/>
      </c>
    </row>
    <row r="1511" spans="1:60" x14ac:dyDescent="0.3">
      <c r="A1511" s="4">
        <v>1509</v>
      </c>
      <c r="B1511" t="s">
        <v>7110</v>
      </c>
      <c r="C1511">
        <v>105.4282</v>
      </c>
      <c r="D1511">
        <v>1050.3060213407971</v>
      </c>
      <c r="E1511">
        <v>1050.272020301335</v>
      </c>
      <c r="F1511">
        <v>745.09895978201041</v>
      </c>
      <c r="G1511">
        <v>1339.4921867143021</v>
      </c>
      <c r="H1511">
        <v>-76.939823838053186</v>
      </c>
      <c r="I1511">
        <v>-78.122171226813919</v>
      </c>
      <c r="J1511">
        <v>-91.213682300937762</v>
      </c>
      <c r="K1511">
        <v>-61.090604262632723</v>
      </c>
      <c r="L1511">
        <v>68.758747003997058</v>
      </c>
      <c r="M1511">
        <v>68.467483325353726</v>
      </c>
      <c r="N1511">
        <v>67.412375891408189</v>
      </c>
      <c r="O1511">
        <v>70.977064020198029</v>
      </c>
      <c r="P1511">
        <v>2.485661822206167</v>
      </c>
      <c r="Q1511">
        <v>2.5137600689818931</v>
      </c>
      <c r="R1511">
        <v>2.0213131018745831</v>
      </c>
      <c r="S1511">
        <v>2.8430184560907832</v>
      </c>
      <c r="T1511">
        <v>70.918338253580046</v>
      </c>
      <c r="U1511">
        <v>70.918225969922872</v>
      </c>
      <c r="V1511">
        <v>70.870150519212743</v>
      </c>
      <c r="W1511">
        <v>70.966063482717772</v>
      </c>
      <c r="X1511">
        <v>4894.6226539679856</v>
      </c>
      <c r="Y1511">
        <v>4912.0338124360642</v>
      </c>
      <c r="Z1511">
        <v>4743.4183936957161</v>
      </c>
      <c r="AA1511">
        <v>4990.9599960102896</v>
      </c>
      <c r="AB1511">
        <v>969.96124856903054</v>
      </c>
      <c r="AC1511">
        <v>959.24998004493921</v>
      </c>
      <c r="AD1511">
        <v>809.25158399136251</v>
      </c>
      <c r="AE1511">
        <v>1178.9915380651271</v>
      </c>
      <c r="AF1511">
        <v>63.914556592674067</v>
      </c>
      <c r="AG1511">
        <v>63.643776172031792</v>
      </c>
      <c r="AH1511">
        <v>62.663242503791949</v>
      </c>
      <c r="AI1511">
        <v>65.976275859449984</v>
      </c>
      <c r="AJ1511">
        <v>0.55721848759765324</v>
      </c>
      <c r="AK1511">
        <v>0.55721846708379674</v>
      </c>
      <c r="AL1511">
        <v>0.55721559282109867</v>
      </c>
      <c r="AM1511">
        <v>0.55722139438167995</v>
      </c>
      <c r="AN1511">
        <v>0.96527281455096903</v>
      </c>
      <c r="AO1511">
        <v>0.96527281455096869</v>
      </c>
      <c r="AP1511">
        <v>0.96527281455096869</v>
      </c>
      <c r="AQ1511">
        <v>0.96527281455096869</v>
      </c>
      <c r="AR1511">
        <v>13.12626166692991</v>
      </c>
      <c r="AS1511">
        <v>13.12626166692991</v>
      </c>
      <c r="AT1511">
        <v>13.12626166692991</v>
      </c>
      <c r="AU1511">
        <v>13.12626166692991</v>
      </c>
      <c r="AV1511" t="str">
        <f>VLOOKUP(Sheet1[[#This Row],[NPDES ID2]],Combined_Sheet__Major_Only___2[[NPDES ID2]:[ECHO BFR]],3,FALSE)</f>
        <v>WA</v>
      </c>
      <c r="AW1511" t="s">
        <v>41</v>
      </c>
      <c r="AX1511" t="str">
        <f>VLOOKUP(Sheet1[[#This Row],[NPDES ID2]],Combined_Sheet__Major_Only___2[[NPDES ID2]:[ECHO BFR]],27,FALSE)</f>
        <v>tempSludgeStore</v>
      </c>
      <c r="AY1511" t="str">
        <f>VLOOKUP(Sheet1[[#This Row],[NPDES ID2]],Combined_Sheet__Major_Only___2[[NPDES ID2]:[ECHO BFR]],28,FALSE)</f>
        <v>-</v>
      </c>
      <c r="AZ1511" t="str">
        <f>VLOOKUP(Sheet1[[#This Row],[NPDES ID2]],Combined_Sheet__Major_Only___2[[NPDES ID2]:[ECHO BFR]],29,FALSE)</f>
        <v>thickening</v>
      </c>
      <c r="BA1511">
        <f>VLOOKUP(Sheet1[[#This Row],[NPDES ID2]],Combined_Sheet__Major_Only___2[[NPDES ID2]:[ECHO BFR]],17,FALSE)</f>
        <v>48.400078999999998</v>
      </c>
      <c r="BB1511">
        <f>VLOOKUP(Sheet1[[#This Row],[NPDES ID2]],Combined_Sheet__Major_Only___2[[NPDES ID2]:[ECHO BFR]],18,FALSE)</f>
        <v>-119.535764</v>
      </c>
      <c r="BC1511" t="str">
        <f>IF(ISNUMBER(SEARCH("aerobic",$AW1511)),"aerobic","")</f>
        <v>aerobic</v>
      </c>
      <c r="BD1511" t="str">
        <f>IF(ISNUMBER(SEARCH("anaer",$AW1511)),"anaer","")</f>
        <v/>
      </c>
      <c r="BE1511" t="str">
        <f>IF(ISNUMBER(SEARCH("thickening",$AZ1511)),"thickening","")</f>
        <v>thickening</v>
      </c>
      <c r="BF1511" s="3" t="str">
        <f>IF(ISNUMBER(SEARCH("airDry",$AW1511)),"airDry","")</f>
        <v/>
      </c>
      <c r="BG1511" s="3" t="str">
        <f>IF(ISNUMBER(SEARCH("heatDry",$AY1511)),"heatDry","")</f>
        <v/>
      </c>
      <c r="BH1511" s="3" t="str">
        <f>IF(AND(ISNUMBER(SEARCH("aerobic",$AW1511)),ISNUMBER(SEARCH("anaer",$AW1511))),"Combined Aer and Anaer.","")</f>
        <v/>
      </c>
    </row>
    <row r="1512" spans="1:60" x14ac:dyDescent="0.3">
      <c r="A1512" s="4">
        <v>1510</v>
      </c>
      <c r="B1512" t="s">
        <v>7115</v>
      </c>
      <c r="C1512">
        <v>104.8</v>
      </c>
      <c r="D1512">
        <v>1037.9013064739811</v>
      </c>
      <c r="E1512">
        <v>1038.248084161236</v>
      </c>
      <c r="F1512">
        <v>736.11173905026283</v>
      </c>
      <c r="G1512">
        <v>1322.6149819764639</v>
      </c>
      <c r="H1512">
        <v>-76.77975413763609</v>
      </c>
      <c r="I1512">
        <v>-78.04891556428413</v>
      </c>
      <c r="J1512">
        <v>-90.900158342668135</v>
      </c>
      <c r="K1512">
        <v>-60.460961518141133</v>
      </c>
      <c r="L1512">
        <v>69.536030433162011</v>
      </c>
      <c r="M1512">
        <v>69.255418568873523</v>
      </c>
      <c r="N1512">
        <v>68.238587349474912</v>
      </c>
      <c r="O1512">
        <v>71.673815892799496</v>
      </c>
      <c r="P1512">
        <v>2.4685617716660908</v>
      </c>
      <c r="Q1512">
        <v>2.49950947236196</v>
      </c>
      <c r="R1512">
        <v>2.0007249688167459</v>
      </c>
      <c r="S1512">
        <v>2.8329700843666119</v>
      </c>
      <c r="T1512">
        <v>470.92020133826679</v>
      </c>
      <c r="U1512">
        <v>470.91947174421301</v>
      </c>
      <c r="V1512">
        <v>470.6070882340274</v>
      </c>
      <c r="W1512">
        <v>471.23030918712192</v>
      </c>
      <c r="X1512">
        <v>31946.227473946321</v>
      </c>
      <c r="Y1512">
        <v>32054.645394125691</v>
      </c>
      <c r="Z1512">
        <v>31005.315453737621</v>
      </c>
      <c r="AA1512">
        <v>32545.19158752049</v>
      </c>
      <c r="AB1512">
        <v>6256.1729744530139</v>
      </c>
      <c r="AC1512">
        <v>6191.3973093311088</v>
      </c>
      <c r="AD1512">
        <v>5232.5709353126413</v>
      </c>
      <c r="AE1512">
        <v>7588.4541452976919</v>
      </c>
      <c r="AF1512">
        <v>65.025660242075404</v>
      </c>
      <c r="AG1512">
        <v>64.763101210371673</v>
      </c>
      <c r="AH1512">
        <v>63.813192000204893</v>
      </c>
      <c r="AI1512">
        <v>67.023520254494088</v>
      </c>
      <c r="AJ1512">
        <v>0.57079757962273636</v>
      </c>
      <c r="AK1512">
        <v>0.57079749621314968</v>
      </c>
      <c r="AL1512">
        <v>0.57078582032859804</v>
      </c>
      <c r="AM1512">
        <v>0.57080938790540203</v>
      </c>
      <c r="AN1512">
        <v>0.99453921853602811</v>
      </c>
      <c r="AO1512">
        <v>0.99453921853602767</v>
      </c>
      <c r="AP1512">
        <v>0.99453921853602767</v>
      </c>
      <c r="AQ1512">
        <v>0.99453921853602767</v>
      </c>
      <c r="AR1512">
        <v>13.441838215936739</v>
      </c>
      <c r="AS1512">
        <v>13.44183821593675</v>
      </c>
      <c r="AT1512">
        <v>13.44183821593675</v>
      </c>
      <c r="AU1512">
        <v>13.44183821593675</v>
      </c>
      <c r="AV1512" t="str">
        <f>VLOOKUP(Sheet1[[#This Row],[NPDES ID2]],Combined_Sheet__Major_Only___2[[NPDES ID2]:[ECHO BFR]],3,FALSE)</f>
        <v>IA</v>
      </c>
      <c r="AW1512" t="s">
        <v>12181</v>
      </c>
      <c r="AX1512" t="str">
        <f>VLOOKUP(Sheet1[[#This Row],[NPDES ID2]],Combined_Sheet__Major_Only___2[[NPDES ID2]:[ECHO BFR]],27,FALSE)</f>
        <v>other</v>
      </c>
      <c r="AY1512" t="str">
        <f>VLOOKUP(Sheet1[[#This Row],[NPDES ID2]],Combined_Sheet__Major_Only___2[[NPDES ID2]:[ECHO BFR]],28,FALSE)</f>
        <v>-</v>
      </c>
      <c r="AZ1512" t="str">
        <f>VLOOKUP(Sheet1[[#This Row],[NPDES ID2]],Combined_Sheet__Major_Only___2[[NPDES ID2]:[ECHO BFR]],29,FALSE)</f>
        <v>preliminaryOps</v>
      </c>
      <c r="BA1512">
        <f>VLOOKUP(Sheet1[[#This Row],[NPDES ID2]],Combined_Sheet__Major_Only___2[[NPDES ID2]:[ECHO BFR]],17,FALSE)</f>
        <v>42.456409999999998</v>
      </c>
      <c r="BB1512">
        <f>VLOOKUP(Sheet1[[#This Row],[NPDES ID2]],Combined_Sheet__Major_Only___2[[NPDES ID2]:[ECHO BFR]],18,FALSE)</f>
        <v>-91.880179999999996</v>
      </c>
      <c r="BC1512" t="str">
        <f>IF(ISNUMBER(SEARCH("aerobic",$AW1512)),"aerobic","")</f>
        <v/>
      </c>
      <c r="BD1512" t="str">
        <f>IF(ISNUMBER(SEARCH("anaer",$AW1512)),"anaer","")</f>
        <v>anaer</v>
      </c>
      <c r="BE1512" t="str">
        <f>IF(ISNUMBER(SEARCH("thickening",$AZ1512)),"thickening","")</f>
        <v/>
      </c>
      <c r="BF1512" s="2" t="str">
        <f>IF(ISNUMBER(SEARCH("airDry",$AW1512)),"airDry","")</f>
        <v/>
      </c>
      <c r="BG1512" s="2" t="str">
        <f>IF(ISNUMBER(SEARCH("heatDry",$AY1512)),"heatDry","")</f>
        <v/>
      </c>
      <c r="BH1512" s="2" t="str">
        <f>IF(AND(ISNUMBER(SEARCH("aerobic",$AW1512)),ISNUMBER(SEARCH("anaer",$AW1512))),"Combined Aer and Anaer.","")</f>
        <v/>
      </c>
    </row>
    <row r="1513" spans="1:60" x14ac:dyDescent="0.3">
      <c r="A1513" s="4">
        <v>1511</v>
      </c>
      <c r="B1513" t="s">
        <v>7119</v>
      </c>
      <c r="C1513">
        <v>103.76</v>
      </c>
      <c r="D1513">
        <v>1172.811206308277</v>
      </c>
      <c r="E1513">
        <v>1176.273047261272</v>
      </c>
      <c r="F1513">
        <v>831.23432724101417</v>
      </c>
      <c r="G1513">
        <v>1502.7508666417009</v>
      </c>
      <c r="H1513">
        <v>-77.42596352706056</v>
      </c>
      <c r="I1513">
        <v>-78.367670245089187</v>
      </c>
      <c r="J1513">
        <v>-90.676857184502055</v>
      </c>
      <c r="K1513">
        <v>-62.940946656928112</v>
      </c>
      <c r="L1513">
        <v>61.488371775387527</v>
      </c>
      <c r="M1513">
        <v>61.155569102113311</v>
      </c>
      <c r="N1513">
        <v>59.950004265805859</v>
      </c>
      <c r="O1513">
        <v>64.023022450694924</v>
      </c>
      <c r="P1513">
        <v>2.4576181892458981</v>
      </c>
      <c r="Q1513">
        <v>2.4760711615510429</v>
      </c>
      <c r="R1513">
        <v>2.04203702472293</v>
      </c>
      <c r="S1513">
        <v>2.828087723391548</v>
      </c>
      <c r="T1513">
        <v>73.094146318648441</v>
      </c>
      <c r="U1513">
        <v>73.094030677134555</v>
      </c>
      <c r="V1513">
        <v>73.044517524102162</v>
      </c>
      <c r="W1513">
        <v>73.143298776688866</v>
      </c>
      <c r="X1513">
        <v>5552.9836385799208</v>
      </c>
      <c r="Y1513">
        <v>5578.2006161824847</v>
      </c>
      <c r="Z1513">
        <v>5334.212390995197</v>
      </c>
      <c r="AA1513">
        <v>5692.9202638303404</v>
      </c>
      <c r="AB1513">
        <v>895.52932173796387</v>
      </c>
      <c r="AC1513">
        <v>889.38803876849533</v>
      </c>
      <c r="AD1513">
        <v>771.01441307015864</v>
      </c>
      <c r="AE1513">
        <v>1054.7088052437921</v>
      </c>
      <c r="AF1513">
        <v>58.075320699092352</v>
      </c>
      <c r="AG1513">
        <v>57.760957984894112</v>
      </c>
      <c r="AH1513">
        <v>56.622524500800381</v>
      </c>
      <c r="AI1513">
        <v>60.468996624656548</v>
      </c>
      <c r="AJ1513">
        <v>0.48593945255782078</v>
      </c>
      <c r="AK1513">
        <v>0.48593943488839342</v>
      </c>
      <c r="AL1513">
        <v>0.48593695915822749</v>
      </c>
      <c r="AM1513">
        <v>0.48594195629979742</v>
      </c>
      <c r="AN1513">
        <v>0.96625651543799917</v>
      </c>
      <c r="AO1513">
        <v>0.96625651543799884</v>
      </c>
      <c r="AP1513">
        <v>0.96625651543799884</v>
      </c>
      <c r="AQ1513">
        <v>0.96625651543799884</v>
      </c>
      <c r="AR1513">
        <v>13.428170971357989</v>
      </c>
      <c r="AS1513">
        <v>13.428170971357989</v>
      </c>
      <c r="AT1513">
        <v>13.428170971357989</v>
      </c>
      <c r="AU1513">
        <v>13.428170971357989</v>
      </c>
      <c r="AV1513" t="str">
        <f>VLOOKUP(Sheet1[[#This Row],[NPDES ID2]],Combined_Sheet__Major_Only___2[[NPDES ID2]:[ECHO BFR]],3,FALSE)</f>
        <v>PA</v>
      </c>
      <c r="AW1513" t="s">
        <v>41</v>
      </c>
      <c r="AX1513" t="str">
        <f>VLOOKUP(Sheet1[[#This Row],[NPDES ID2]],Combined_Sheet__Major_Only___2[[NPDES ID2]:[ECHO BFR]],27,FALSE)</f>
        <v>-</v>
      </c>
      <c r="AY1513" t="str">
        <f>VLOOKUP(Sheet1[[#This Row],[NPDES ID2]],Combined_Sheet__Major_Only___2[[NPDES ID2]:[ECHO BFR]],28,FALSE)</f>
        <v>-</v>
      </c>
      <c r="AZ1513" t="str">
        <f>VLOOKUP(Sheet1[[#This Row],[NPDES ID2]],Combined_Sheet__Major_Only___2[[NPDES ID2]:[ECHO BFR]],29,FALSE)</f>
        <v>preliminaryOps, thickening</v>
      </c>
      <c r="BA1513">
        <f>VLOOKUP(Sheet1[[#This Row],[NPDES ID2]],Combined_Sheet__Major_Only___2[[NPDES ID2]:[ECHO BFR]],17,FALSE)</f>
        <v>40.147579</v>
      </c>
      <c r="BB1513">
        <f>VLOOKUP(Sheet1[[#This Row],[NPDES ID2]],Combined_Sheet__Major_Only___2[[NPDES ID2]:[ECHO BFR]],18,FALSE)</f>
        <v>-77.095433999999997</v>
      </c>
      <c r="BC1513" t="str">
        <f>IF(ISNUMBER(SEARCH("aerobic",$AW1513)),"aerobic","")</f>
        <v>aerobic</v>
      </c>
      <c r="BD1513" t="str">
        <f>IF(ISNUMBER(SEARCH("anaer",$AW1513)),"anaer","")</f>
        <v/>
      </c>
      <c r="BE1513" t="str">
        <f>IF(ISNUMBER(SEARCH("thickening",$AZ1513)),"thickening","")</f>
        <v>thickening</v>
      </c>
      <c r="BF1513" s="3" t="str">
        <f>IF(ISNUMBER(SEARCH("airDry",$AW1513)),"airDry","")</f>
        <v/>
      </c>
      <c r="BG1513" s="3" t="str">
        <f>IF(ISNUMBER(SEARCH("heatDry",$AY1513)),"heatDry","")</f>
        <v/>
      </c>
      <c r="BH1513" s="3" t="str">
        <f>IF(AND(ISNUMBER(SEARCH("aerobic",$AW1513)),ISNUMBER(SEARCH("anaer",$AW1513))),"Combined Aer and Anaer.","")</f>
        <v/>
      </c>
    </row>
    <row r="1514" spans="1:60" x14ac:dyDescent="0.3">
      <c r="A1514" s="4">
        <v>1512</v>
      </c>
      <c r="B1514" t="s">
        <v>7123</v>
      </c>
      <c r="C1514">
        <v>103.14700000000001</v>
      </c>
      <c r="D1514">
        <v>1141.662494671838</v>
      </c>
      <c r="E1514">
        <v>1143.7417243496679</v>
      </c>
      <c r="F1514">
        <v>808.98998591908628</v>
      </c>
      <c r="G1514">
        <v>1460.466266061562</v>
      </c>
      <c r="H1514">
        <v>-77.222387679634309</v>
      </c>
      <c r="I1514">
        <v>-78.295272728126434</v>
      </c>
      <c r="J1514">
        <v>-90.870054101163873</v>
      </c>
      <c r="K1514">
        <v>-62.362523060880612</v>
      </c>
      <c r="L1514">
        <v>63.123845912580713</v>
      </c>
      <c r="M1514">
        <v>62.807951475724991</v>
      </c>
      <c r="N1514">
        <v>61.663408046105843</v>
      </c>
      <c r="O1514">
        <v>65.530159655731595</v>
      </c>
      <c r="P1514">
        <v>2.4394991766660841</v>
      </c>
      <c r="Q1514">
        <v>2.458411518760379</v>
      </c>
      <c r="R1514">
        <v>2.006156351919592</v>
      </c>
      <c r="S1514">
        <v>2.8017700003054991</v>
      </c>
      <c r="T1514">
        <v>371.83109499805028</v>
      </c>
      <c r="U1514">
        <v>371.83051832512319</v>
      </c>
      <c r="V1514">
        <v>371.58360963350458</v>
      </c>
      <c r="W1514">
        <v>372.07620500137932</v>
      </c>
      <c r="X1514">
        <v>27351.9098895567</v>
      </c>
      <c r="Y1514">
        <v>27467.10770464806</v>
      </c>
      <c r="Z1514">
        <v>26354.176369711629</v>
      </c>
      <c r="AA1514">
        <v>27988.895889712501</v>
      </c>
      <c r="AB1514">
        <v>4876.7670545010506</v>
      </c>
      <c r="AC1514">
        <v>4836.5219112765644</v>
      </c>
      <c r="AD1514">
        <v>4136.5885224300882</v>
      </c>
      <c r="AE1514">
        <v>5824.5179794978421</v>
      </c>
      <c r="AF1514">
        <v>59.975107845360853</v>
      </c>
      <c r="AG1514">
        <v>59.674860641655933</v>
      </c>
      <c r="AH1514">
        <v>58.588123540384323</v>
      </c>
      <c r="AI1514">
        <v>62.260447961380422</v>
      </c>
      <c r="AJ1514">
        <v>0.50911356708847799</v>
      </c>
      <c r="AK1514">
        <v>0.50911350724591575</v>
      </c>
      <c r="AL1514">
        <v>0.50910512829031163</v>
      </c>
      <c r="AM1514">
        <v>0.50912204100256975</v>
      </c>
      <c r="AN1514">
        <v>0.99309838250508919</v>
      </c>
      <c r="AO1514">
        <v>0.99309838250508908</v>
      </c>
      <c r="AP1514">
        <v>0.99309838250508908</v>
      </c>
      <c r="AQ1514">
        <v>0.99309838250508908</v>
      </c>
      <c r="AR1514">
        <v>13.0714463372016</v>
      </c>
      <c r="AS1514">
        <v>13.071446337201589</v>
      </c>
      <c r="AT1514">
        <v>13.071446337201589</v>
      </c>
      <c r="AU1514">
        <v>13.071446337201589</v>
      </c>
      <c r="AV1514" t="str">
        <f>VLOOKUP(Sheet1[[#This Row],[NPDES ID2]],Combined_Sheet__Major_Only___2[[NPDES ID2]:[ECHO BFR]],3,FALSE)</f>
        <v>TX</v>
      </c>
      <c r="AW1514" t="s">
        <v>544</v>
      </c>
      <c r="AX1514" t="str">
        <f>VLOOKUP(Sheet1[[#This Row],[NPDES ID2]],Combined_Sheet__Major_Only___2[[NPDES ID2]:[ECHO BFR]],27,FALSE)</f>
        <v>-</v>
      </c>
      <c r="AY1514" t="str">
        <f>VLOOKUP(Sheet1[[#This Row],[NPDES ID2]],Combined_Sheet__Major_Only___2[[NPDES ID2]:[ECHO BFR]],28,FALSE)</f>
        <v>-</v>
      </c>
      <c r="AZ1514" t="str">
        <f>VLOOKUP(Sheet1[[#This Row],[NPDES ID2]],Combined_Sheet__Major_Only___2[[NPDES ID2]:[ECHO BFR]],29,FALSE)</f>
        <v>-</v>
      </c>
      <c r="BA1514">
        <f>VLOOKUP(Sheet1[[#This Row],[NPDES ID2]],Combined_Sheet__Major_Only___2[[NPDES ID2]:[ECHO BFR]],17,FALSE)</f>
        <v>29.75253</v>
      </c>
      <c r="BB1514">
        <f>VLOOKUP(Sheet1[[#This Row],[NPDES ID2]],Combined_Sheet__Major_Only___2[[NPDES ID2]:[ECHO BFR]],18,FALSE)</f>
        <v>-95.460089999999994</v>
      </c>
      <c r="BC1514" t="str">
        <f>IF(ISNUMBER(SEARCH("aerobic",$AW1514)),"aerobic","")</f>
        <v>aerobic</v>
      </c>
      <c r="BD1514" t="str">
        <f>IF(ISNUMBER(SEARCH("anaer",$AW1514)),"anaer","")</f>
        <v/>
      </c>
      <c r="BE1514" t="str">
        <f>IF(ISNUMBER(SEARCH("thickening",$AZ1514)),"thickening","")</f>
        <v/>
      </c>
      <c r="BF1514" s="2" t="str">
        <f>IF(ISNUMBER(SEARCH("airDry",$AW1514)),"airDry","")</f>
        <v/>
      </c>
      <c r="BG1514" s="2" t="str">
        <f>IF(ISNUMBER(SEARCH("heatDry",$AY1514)),"heatDry","")</f>
        <v/>
      </c>
      <c r="BH1514" s="2" t="str">
        <f>IF(AND(ISNUMBER(SEARCH("aerobic",$AW1514)),ISNUMBER(SEARCH("anaer",$AW1514))),"Combined Aer and Anaer.","")</f>
        <v/>
      </c>
    </row>
    <row r="1515" spans="1:60" x14ac:dyDescent="0.3">
      <c r="A1515" s="4">
        <v>1513</v>
      </c>
      <c r="B1515" t="s">
        <v>7126</v>
      </c>
      <c r="C1515">
        <v>103.02</v>
      </c>
      <c r="D1515">
        <v>1056.387169779769</v>
      </c>
      <c r="E1515">
        <v>1056.7187570253091</v>
      </c>
      <c r="F1515">
        <v>748.62367900439801</v>
      </c>
      <c r="G1515">
        <v>1346.303831973421</v>
      </c>
      <c r="H1515">
        <v>-76.798166889182156</v>
      </c>
      <c r="I1515">
        <v>-78.051459670371486</v>
      </c>
      <c r="J1515">
        <v>-90.936455518342754</v>
      </c>
      <c r="K1515">
        <v>-60.538160895966072</v>
      </c>
      <c r="L1515">
        <v>68.201151498625634</v>
      </c>
      <c r="M1515">
        <v>67.92415192286083</v>
      </c>
      <c r="N1515">
        <v>66.920439319493653</v>
      </c>
      <c r="O1515">
        <v>70.311361784258111</v>
      </c>
      <c r="P1515">
        <v>2.4269299112375502</v>
      </c>
      <c r="Q1515">
        <v>2.4569621232566781</v>
      </c>
      <c r="R1515">
        <v>1.9681014547996341</v>
      </c>
      <c r="S1515">
        <v>2.7838326033544112</v>
      </c>
      <c r="T1515">
        <v>442.94562819295322</v>
      </c>
      <c r="U1515">
        <v>442.94494177118543</v>
      </c>
      <c r="V1515">
        <v>442.65104293776028</v>
      </c>
      <c r="W1515">
        <v>443.23738602280912</v>
      </c>
      <c r="X1515">
        <v>30116.362943924229</v>
      </c>
      <c r="Y1515">
        <v>30219.237190771772</v>
      </c>
      <c r="Z1515">
        <v>29223.659631220591</v>
      </c>
      <c r="AA1515">
        <v>30684.67297919605</v>
      </c>
      <c r="AB1515">
        <v>5952.0774424189058</v>
      </c>
      <c r="AC1515">
        <v>5888.7601845226291</v>
      </c>
      <c r="AD1515">
        <v>4969.9507551754696</v>
      </c>
      <c r="AE1515">
        <v>7232.3660417105784</v>
      </c>
      <c r="AF1515">
        <v>64.879222608256029</v>
      </c>
      <c r="AG1515">
        <v>64.6155767489455</v>
      </c>
      <c r="AH1515">
        <v>63.66165170658261</v>
      </c>
      <c r="AI1515">
        <v>66.885476359703034</v>
      </c>
      <c r="AJ1515">
        <v>0.56900765721763324</v>
      </c>
      <c r="AK1515">
        <v>0.56900757970626092</v>
      </c>
      <c r="AL1515">
        <v>0.56899672855207051</v>
      </c>
      <c r="AM1515">
        <v>0.56901863139359876</v>
      </c>
      <c r="AN1515">
        <v>0.9941972090462815</v>
      </c>
      <c r="AO1515">
        <v>0.99419720904628162</v>
      </c>
      <c r="AP1515">
        <v>0.99419720904628162</v>
      </c>
      <c r="AQ1515">
        <v>0.99419720904628162</v>
      </c>
      <c r="AR1515">
        <v>13.34410118813865</v>
      </c>
      <c r="AS1515">
        <v>13.34410118813865</v>
      </c>
      <c r="AT1515">
        <v>13.34410118813865</v>
      </c>
      <c r="AU1515">
        <v>13.34410118813865</v>
      </c>
      <c r="AV1515" t="str">
        <f>VLOOKUP(Sheet1[[#This Row],[NPDES ID2]],Combined_Sheet__Major_Only___2[[NPDES ID2]:[ECHO BFR]],3,FALSE)</f>
        <v>TX</v>
      </c>
      <c r="AW1515" t="s">
        <v>41</v>
      </c>
      <c r="AX1515" t="str">
        <f>VLOOKUP(Sheet1[[#This Row],[NPDES ID2]],Combined_Sheet__Major_Only___2[[NPDES ID2]:[ECHO BFR]],27,FALSE)</f>
        <v>-</v>
      </c>
      <c r="AY1515" t="str">
        <f>VLOOKUP(Sheet1[[#This Row],[NPDES ID2]],Combined_Sheet__Major_Only___2[[NPDES ID2]:[ECHO BFR]],28,FALSE)</f>
        <v>-</v>
      </c>
      <c r="AZ1515" t="str">
        <f>VLOOKUP(Sheet1[[#This Row],[NPDES ID2]],Combined_Sheet__Major_Only___2[[NPDES ID2]:[ECHO BFR]],29,FALSE)</f>
        <v>-</v>
      </c>
      <c r="BA1515">
        <f>VLOOKUP(Sheet1[[#This Row],[NPDES ID2]],Combined_Sheet__Major_Only___2[[NPDES ID2]:[ECHO BFR]],17,FALSE)</f>
        <v>29.827480000000001</v>
      </c>
      <c r="BB1515">
        <f>VLOOKUP(Sheet1[[#This Row],[NPDES ID2]],Combined_Sheet__Major_Only___2[[NPDES ID2]:[ECHO BFR]],18,FALSE)</f>
        <v>-95.216759999999994</v>
      </c>
      <c r="BC1515" t="str">
        <f>IF(ISNUMBER(SEARCH("aerobic",$AW1515)),"aerobic","")</f>
        <v>aerobic</v>
      </c>
      <c r="BD1515" t="str">
        <f>IF(ISNUMBER(SEARCH("anaer",$AW1515)),"anaer","")</f>
        <v/>
      </c>
      <c r="BE1515" t="str">
        <f>IF(ISNUMBER(SEARCH("thickening",$AZ1515)),"thickening","")</f>
        <v/>
      </c>
      <c r="BF1515" s="3" t="str">
        <f>IF(ISNUMBER(SEARCH("airDry",$AW1515)),"airDry","")</f>
        <v/>
      </c>
      <c r="BG1515" s="3" t="str">
        <f>IF(ISNUMBER(SEARCH("heatDry",$AY1515)),"heatDry","")</f>
        <v/>
      </c>
      <c r="BH1515" s="3" t="str">
        <f>IF(AND(ISNUMBER(SEARCH("aerobic",$AW1515)),ISNUMBER(SEARCH("anaer",$AW1515))),"Combined Aer and Anaer.","")</f>
        <v/>
      </c>
    </row>
    <row r="1516" spans="1:60" x14ac:dyDescent="0.3">
      <c r="A1516" s="4">
        <v>1514</v>
      </c>
      <c r="B1516" t="s">
        <v>7130</v>
      </c>
      <c r="C1516">
        <v>103</v>
      </c>
      <c r="D1516">
        <v>1133.428362777865</v>
      </c>
      <c r="E1516">
        <v>1135.1609352356679</v>
      </c>
      <c r="F1516">
        <v>803.11614212715995</v>
      </c>
      <c r="G1516">
        <v>1449.3207088889851</v>
      </c>
      <c r="H1516">
        <v>-77.224876811403846</v>
      </c>
      <c r="I1516">
        <v>-78.323116581259598</v>
      </c>
      <c r="J1516">
        <v>-91.021191194673477</v>
      </c>
      <c r="K1516">
        <v>-62.284330389945033</v>
      </c>
      <c r="L1516">
        <v>63.572217113775849</v>
      </c>
      <c r="M1516">
        <v>63.260759176881663</v>
      </c>
      <c r="N1516">
        <v>62.132492943549977</v>
      </c>
      <c r="O1516">
        <v>65.944346542769011</v>
      </c>
      <c r="P1516">
        <v>2.435077768101007</v>
      </c>
      <c r="Q1516">
        <v>2.455930412769066</v>
      </c>
      <c r="R1516">
        <v>1.999510380454637</v>
      </c>
      <c r="S1516">
        <v>2.7951746552256478</v>
      </c>
      <c r="T1516">
        <v>88.18928594316894</v>
      </c>
      <c r="U1516">
        <v>88.189147005796997</v>
      </c>
      <c r="V1516">
        <v>88.129659481568169</v>
      </c>
      <c r="W1516">
        <v>88.248340110789258</v>
      </c>
      <c r="X1516">
        <v>6432.1711756437444</v>
      </c>
      <c r="Y1516">
        <v>6458.6606193739499</v>
      </c>
      <c r="Z1516">
        <v>6202.5205683515014</v>
      </c>
      <c r="AA1516">
        <v>6578.7688812000961</v>
      </c>
      <c r="AB1516">
        <v>1333.158893083448</v>
      </c>
      <c r="AC1516">
        <v>1317.2484771395609</v>
      </c>
      <c r="AD1516">
        <v>1101.7544539177629</v>
      </c>
      <c r="AE1516">
        <v>1637.675320226944</v>
      </c>
      <c r="AF1516">
        <v>60.486592622072877</v>
      </c>
      <c r="AG1516">
        <v>60.190212129614423</v>
      </c>
      <c r="AH1516">
        <v>59.1169675577543</v>
      </c>
      <c r="AI1516">
        <v>62.74324454333015</v>
      </c>
      <c r="AJ1516">
        <v>0.51535561854106238</v>
      </c>
      <c r="AK1516">
        <v>0.51535559681525944</v>
      </c>
      <c r="AL1516">
        <v>0.51535255288185156</v>
      </c>
      <c r="AM1516">
        <v>0.51535869691925651</v>
      </c>
      <c r="AN1516">
        <v>0.97179868051681595</v>
      </c>
      <c r="AO1516">
        <v>0.97179868051681639</v>
      </c>
      <c r="AP1516">
        <v>0.97179868051681639</v>
      </c>
      <c r="AQ1516">
        <v>0.97179868051681639</v>
      </c>
      <c r="AR1516">
        <v>12.12331326897821</v>
      </c>
      <c r="AS1516">
        <v>12.12331326897821</v>
      </c>
      <c r="AT1516">
        <v>12.12331326897821</v>
      </c>
      <c r="AU1516">
        <v>12.12331326897821</v>
      </c>
      <c r="AV1516" t="str">
        <f>VLOOKUP(Sheet1[[#This Row],[NPDES ID2]],Combined_Sheet__Major_Only___2[[NPDES ID2]:[ECHO BFR]],3,FALSE)</f>
        <v>GA</v>
      </c>
      <c r="AW1516" t="s">
        <v>41</v>
      </c>
      <c r="AX1516" t="str">
        <f>VLOOKUP(Sheet1[[#This Row],[NPDES ID2]],Combined_Sheet__Major_Only___2[[NPDES ID2]:[ECHO BFR]],27,FALSE)</f>
        <v>-</v>
      </c>
      <c r="AY1516" t="str">
        <f>VLOOKUP(Sheet1[[#This Row],[NPDES ID2]],Combined_Sheet__Major_Only___2[[NPDES ID2]:[ECHO BFR]],28,FALSE)</f>
        <v>-</v>
      </c>
      <c r="AZ1516" t="str">
        <f>VLOOKUP(Sheet1[[#This Row],[NPDES ID2]],Combined_Sheet__Major_Only___2[[NPDES ID2]:[ECHO BFR]],29,FALSE)</f>
        <v>thickening</v>
      </c>
      <c r="BA1516">
        <f>VLOOKUP(Sheet1[[#This Row],[NPDES ID2]],Combined_Sheet__Major_Only___2[[NPDES ID2]:[ECHO BFR]],17,FALSE)</f>
        <v>34.373874000000001</v>
      </c>
      <c r="BB1516">
        <f>VLOOKUP(Sheet1[[#This Row],[NPDES ID2]],Combined_Sheet__Major_Only___2[[NPDES ID2]:[ECHO BFR]],18,FALSE)</f>
        <v>-84.942255000000003</v>
      </c>
      <c r="BC1516" t="str">
        <f>IF(ISNUMBER(SEARCH("aerobic",$AW1516)),"aerobic","")</f>
        <v>aerobic</v>
      </c>
      <c r="BD1516" t="str">
        <f>IF(ISNUMBER(SEARCH("anaer",$AW1516)),"anaer","")</f>
        <v/>
      </c>
      <c r="BE1516" t="str">
        <f>IF(ISNUMBER(SEARCH("thickening",$AZ1516)),"thickening","")</f>
        <v>thickening</v>
      </c>
      <c r="BF1516" s="2" t="str">
        <f>IF(ISNUMBER(SEARCH("airDry",$AW1516)),"airDry","")</f>
        <v/>
      </c>
      <c r="BG1516" s="2" t="str">
        <f>IF(ISNUMBER(SEARCH("heatDry",$AY1516)),"heatDry","")</f>
        <v/>
      </c>
      <c r="BH1516" s="2" t="str">
        <f>IF(AND(ISNUMBER(SEARCH("aerobic",$AW1516)),ISNUMBER(SEARCH("anaer",$AW1516))),"Combined Aer and Anaer.","")</f>
        <v/>
      </c>
    </row>
    <row r="1517" spans="1:60" x14ac:dyDescent="0.3">
      <c r="A1517" s="4">
        <v>1515</v>
      </c>
      <c r="B1517" t="s">
        <v>7135</v>
      </c>
      <c r="C1517">
        <v>101</v>
      </c>
      <c r="D1517">
        <v>1159.8176310949559</v>
      </c>
      <c r="E1517">
        <v>1161.6006444115931</v>
      </c>
      <c r="F1517">
        <v>821.0685184091119</v>
      </c>
      <c r="G1517">
        <v>1483.445248913901</v>
      </c>
      <c r="H1517">
        <v>-77.237289340722185</v>
      </c>
      <c r="I1517">
        <v>-78.315376237289087</v>
      </c>
      <c r="J1517">
        <v>-90.952040573133175</v>
      </c>
      <c r="K1517">
        <v>-62.352254824554187</v>
      </c>
      <c r="L1517">
        <v>62.005578285471472</v>
      </c>
      <c r="M1517">
        <v>61.697698629527522</v>
      </c>
      <c r="N1517">
        <v>60.582329851074952</v>
      </c>
      <c r="O1517">
        <v>64.350579470569031</v>
      </c>
      <c r="P1517">
        <v>2.3883875501541341</v>
      </c>
      <c r="Q1517">
        <v>2.4076203688458531</v>
      </c>
      <c r="R1517">
        <v>1.9630378416359979</v>
      </c>
      <c r="S1517">
        <v>2.7425089290365432</v>
      </c>
      <c r="T1517">
        <v>193.145300245247</v>
      </c>
      <c r="U1517">
        <v>193.14499933253251</v>
      </c>
      <c r="V1517">
        <v>193.0161603301467</v>
      </c>
      <c r="W1517">
        <v>193.27320067717051</v>
      </c>
      <c r="X1517">
        <v>14162.860348557961</v>
      </c>
      <c r="Y1517">
        <v>14222.020552873841</v>
      </c>
      <c r="Z1517">
        <v>13650.31518986083</v>
      </c>
      <c r="AA1517">
        <v>14490.063744812809</v>
      </c>
      <c r="AB1517">
        <v>2311.086540755939</v>
      </c>
      <c r="AC1517">
        <v>2295.7879831642331</v>
      </c>
      <c r="AD1517">
        <v>1987.5690905757519</v>
      </c>
      <c r="AE1517">
        <v>2717.705832520413</v>
      </c>
      <c r="AF1517">
        <v>60.16446564076481</v>
      </c>
      <c r="AG1517">
        <v>59.865665083997989</v>
      </c>
      <c r="AH1517">
        <v>58.783820981688507</v>
      </c>
      <c r="AI1517">
        <v>62.439301703165917</v>
      </c>
      <c r="AJ1517">
        <v>0.51142431411261924</v>
      </c>
      <c r="AK1517">
        <v>0.51142428004147189</v>
      </c>
      <c r="AL1517">
        <v>0.51141950743881881</v>
      </c>
      <c r="AM1517">
        <v>0.51142914074795809</v>
      </c>
      <c r="AN1517">
        <v>0.98683401478188504</v>
      </c>
      <c r="AO1517">
        <v>0.98683401478188482</v>
      </c>
      <c r="AP1517">
        <v>0.98683401478188482</v>
      </c>
      <c r="AQ1517">
        <v>0.98683401478188482</v>
      </c>
      <c r="AR1517">
        <v>13.81352353315194</v>
      </c>
      <c r="AS1517">
        <v>13.81352353315194</v>
      </c>
      <c r="AT1517">
        <v>13.81352353315194</v>
      </c>
      <c r="AU1517">
        <v>13.81352353315194</v>
      </c>
      <c r="AV1517" t="str">
        <f>VLOOKUP(Sheet1[[#This Row],[NPDES ID2]],Combined_Sheet__Major_Only___2[[NPDES ID2]:[ECHO BFR]],3,FALSE)</f>
        <v>KS</v>
      </c>
      <c r="AW1517" t="s">
        <v>41</v>
      </c>
      <c r="AX1517" t="str">
        <f>VLOOKUP(Sheet1[[#This Row],[NPDES ID2]],Combined_Sheet__Major_Only___2[[NPDES ID2]:[ECHO BFR]],27,FALSE)</f>
        <v>-</v>
      </c>
      <c r="AY1517" t="str">
        <f>VLOOKUP(Sheet1[[#This Row],[NPDES ID2]],Combined_Sheet__Major_Only___2[[NPDES ID2]:[ECHO BFR]],28,FALSE)</f>
        <v>-</v>
      </c>
      <c r="AZ1517" t="str">
        <f>VLOOKUP(Sheet1[[#This Row],[NPDES ID2]],Combined_Sheet__Major_Only___2[[NPDES ID2]:[ECHO BFR]],29,FALSE)</f>
        <v>preliminaryOps, sludgeLagoon</v>
      </c>
      <c r="BA1517">
        <f>VLOOKUP(Sheet1[[#This Row],[NPDES ID2]],Combined_Sheet__Major_Only___2[[NPDES ID2]:[ECHO BFR]],17,FALSE)</f>
        <v>37.84704</v>
      </c>
      <c r="BB1517">
        <f>VLOOKUP(Sheet1[[#This Row],[NPDES ID2]],Combined_Sheet__Major_Only___2[[NPDES ID2]:[ECHO BFR]],18,FALSE)</f>
        <v>-94.697109999999995</v>
      </c>
      <c r="BC1517" t="str">
        <f>IF(ISNUMBER(SEARCH("aerobic",$AW1517)),"aerobic","")</f>
        <v>aerobic</v>
      </c>
      <c r="BD1517" t="str">
        <f>IF(ISNUMBER(SEARCH("anaer",$AW1517)),"anaer","")</f>
        <v/>
      </c>
      <c r="BE1517" t="str">
        <f>IF(ISNUMBER(SEARCH("thickening",$AZ1517)),"thickening","")</f>
        <v/>
      </c>
      <c r="BF1517" s="3" t="str">
        <f>IF(ISNUMBER(SEARCH("airDry",$AW1517)),"airDry","")</f>
        <v/>
      </c>
      <c r="BG1517" s="3" t="str">
        <f>IF(ISNUMBER(SEARCH("heatDry",$AY1517)),"heatDry","")</f>
        <v/>
      </c>
      <c r="BH1517" s="3" t="str">
        <f>IF(AND(ISNUMBER(SEARCH("aerobic",$AW1517)),ISNUMBER(SEARCH("anaer",$AW1517))),"Combined Aer and Anaer.","")</f>
        <v/>
      </c>
    </row>
    <row r="1518" spans="1:60" x14ac:dyDescent="0.3">
      <c r="A1518" s="4">
        <v>1516</v>
      </c>
      <c r="B1518" t="s">
        <v>7140</v>
      </c>
      <c r="C1518">
        <v>100.73</v>
      </c>
      <c r="D1518">
        <v>1119.788626552911</v>
      </c>
      <c r="E1518">
        <v>1120.1257938552401</v>
      </c>
      <c r="F1518">
        <v>792.68986406762394</v>
      </c>
      <c r="G1518">
        <v>1429.636630459901</v>
      </c>
      <c r="H1518">
        <v>-77.062943914169622</v>
      </c>
      <c r="I1518">
        <v>-78.349309944960396</v>
      </c>
      <c r="J1518">
        <v>-91.278790458067277</v>
      </c>
      <c r="K1518">
        <v>-61.73501609390177</v>
      </c>
      <c r="L1518">
        <v>64.200528523865302</v>
      </c>
      <c r="M1518">
        <v>63.911083556479227</v>
      </c>
      <c r="N1518">
        <v>62.862566803208338</v>
      </c>
      <c r="O1518">
        <v>66.404989410271966</v>
      </c>
      <c r="P1518">
        <v>2.377685374048395</v>
      </c>
      <c r="Q1518">
        <v>2.403143738222651</v>
      </c>
      <c r="R1518">
        <v>1.9414997138690671</v>
      </c>
      <c r="S1518">
        <v>2.7236702137109039</v>
      </c>
      <c r="T1518">
        <v>87.842358962339148</v>
      </c>
      <c r="U1518">
        <v>87.842220560368759</v>
      </c>
      <c r="V1518">
        <v>87.782962274064914</v>
      </c>
      <c r="W1518">
        <v>87.901185561994183</v>
      </c>
      <c r="X1518">
        <v>6204.0003606642158</v>
      </c>
      <c r="Y1518">
        <v>6227.5137750424292</v>
      </c>
      <c r="Z1518">
        <v>6000.0499282226874</v>
      </c>
      <c r="AA1518">
        <v>6334.0275561823064</v>
      </c>
      <c r="AB1518">
        <v>983.57669149996332</v>
      </c>
      <c r="AC1518">
        <v>977.34925374819215</v>
      </c>
      <c r="AD1518">
        <v>850.07459112328218</v>
      </c>
      <c r="AE1518">
        <v>1149.1118489417111</v>
      </c>
      <c r="AF1518">
        <v>62.460927991574273</v>
      </c>
      <c r="AG1518">
        <v>62.179289302413061</v>
      </c>
      <c r="AH1518">
        <v>61.15942128457764</v>
      </c>
      <c r="AI1518">
        <v>64.605344227763624</v>
      </c>
      <c r="AJ1518">
        <v>0.53946060542601448</v>
      </c>
      <c r="AK1518">
        <v>0.53946058521647156</v>
      </c>
      <c r="AL1518">
        <v>0.53945775360781811</v>
      </c>
      <c r="AM1518">
        <v>0.5394634690737965</v>
      </c>
      <c r="AN1518">
        <v>0.97169182366785734</v>
      </c>
      <c r="AO1518">
        <v>0.97169182366785756</v>
      </c>
      <c r="AP1518">
        <v>0.97169182366785756</v>
      </c>
      <c r="AQ1518">
        <v>0.97169182366785756</v>
      </c>
      <c r="AR1518">
        <v>14.592505430394169</v>
      </c>
      <c r="AS1518">
        <v>14.592505430394169</v>
      </c>
      <c r="AT1518">
        <v>14.592505430394169</v>
      </c>
      <c r="AU1518">
        <v>14.592505430394169</v>
      </c>
      <c r="AV1518" t="str">
        <f>VLOOKUP(Sheet1[[#This Row],[NPDES ID2]],Combined_Sheet__Major_Only___2[[NPDES ID2]:[ECHO BFR]],3,FALSE)</f>
        <v>SC</v>
      </c>
      <c r="AW1518" t="s">
        <v>41</v>
      </c>
      <c r="AX1518" t="str">
        <f>VLOOKUP(Sheet1[[#This Row],[NPDES ID2]],Combined_Sheet__Major_Only___2[[NPDES ID2]:[ECHO BFR]],27,FALSE)</f>
        <v>-</v>
      </c>
      <c r="AY1518" t="str">
        <f>VLOOKUP(Sheet1[[#This Row],[NPDES ID2]],Combined_Sheet__Major_Only___2[[NPDES ID2]:[ECHO BFR]],28,FALSE)</f>
        <v>-</v>
      </c>
      <c r="AZ1518" t="str">
        <f>VLOOKUP(Sheet1[[#This Row],[NPDES ID2]],Combined_Sheet__Major_Only___2[[NPDES ID2]:[ECHO BFR]],29,FALSE)</f>
        <v>thickening, preliminaryOps</v>
      </c>
      <c r="BA1518">
        <f>VLOOKUP(Sheet1[[#This Row],[NPDES ID2]],Combined_Sheet__Major_Only___2[[NPDES ID2]:[ECHO BFR]],17,FALSE)</f>
        <v>34.235278000000001</v>
      </c>
      <c r="BB1518">
        <f>VLOOKUP(Sheet1[[#This Row],[NPDES ID2]],Combined_Sheet__Major_Only___2[[NPDES ID2]:[ECHO BFR]],18,FALSE)</f>
        <v>-80.628332999999998</v>
      </c>
      <c r="BC1518" t="str">
        <f>IF(ISNUMBER(SEARCH("aerobic",$AW1518)),"aerobic","")</f>
        <v>aerobic</v>
      </c>
      <c r="BD1518" t="str">
        <f>IF(ISNUMBER(SEARCH("anaer",$AW1518)),"anaer","")</f>
        <v/>
      </c>
      <c r="BE1518" t="str">
        <f>IF(ISNUMBER(SEARCH("thickening",$AZ1518)),"thickening","")</f>
        <v>thickening</v>
      </c>
      <c r="BF1518" s="2" t="str">
        <f>IF(ISNUMBER(SEARCH("airDry",$AW1518)),"airDry","")</f>
        <v/>
      </c>
      <c r="BG1518" s="2" t="str">
        <f>IF(ISNUMBER(SEARCH("heatDry",$AY1518)),"heatDry","")</f>
        <v/>
      </c>
      <c r="BH1518" s="2" t="str">
        <f>IF(AND(ISNUMBER(SEARCH("aerobic",$AW1518)),ISNUMBER(SEARCH("anaer",$AW1518))),"Combined Aer and Anaer.","")</f>
        <v/>
      </c>
    </row>
    <row r="1519" spans="1:60" x14ac:dyDescent="0.3">
      <c r="A1519" s="4">
        <v>1517</v>
      </c>
      <c r="B1519" t="s">
        <v>7144</v>
      </c>
      <c r="C1519">
        <v>100.37</v>
      </c>
      <c r="D1519">
        <v>1144.5603617618831</v>
      </c>
      <c r="E1519">
        <v>1145.5547970066641</v>
      </c>
      <c r="F1519">
        <v>810.06702329565007</v>
      </c>
      <c r="G1519">
        <v>1462.5731558344321</v>
      </c>
      <c r="H1519">
        <v>-77.14187713197876</v>
      </c>
      <c r="I1519">
        <v>-78.36738462027381</v>
      </c>
      <c r="J1519">
        <v>-91.09891610472377</v>
      </c>
      <c r="K1519">
        <v>-62.041487469876337</v>
      </c>
      <c r="L1519">
        <v>62.791223429410728</v>
      </c>
      <c r="M1519">
        <v>62.49401494800005</v>
      </c>
      <c r="N1519">
        <v>61.417299145919493</v>
      </c>
      <c r="O1519">
        <v>65.054957706950745</v>
      </c>
      <c r="P1519">
        <v>2.3713531239387051</v>
      </c>
      <c r="Q1519">
        <v>2.3943707537394738</v>
      </c>
      <c r="R1519">
        <v>1.942626776381986</v>
      </c>
      <c r="S1519">
        <v>2.7197007922687102</v>
      </c>
      <c r="T1519">
        <v>191.86753983121019</v>
      </c>
      <c r="U1519">
        <v>191.86724089042349</v>
      </c>
      <c r="V1519">
        <v>191.73924619004401</v>
      </c>
      <c r="W1519">
        <v>191.9946021117255</v>
      </c>
      <c r="X1519">
        <v>13805.99876035136</v>
      </c>
      <c r="Y1519">
        <v>13860.991095401791</v>
      </c>
      <c r="Z1519">
        <v>13329.52493005511</v>
      </c>
      <c r="AA1519">
        <v>14109.928069248859</v>
      </c>
      <c r="AB1519">
        <v>2533.5964030502091</v>
      </c>
      <c r="AC1519">
        <v>2510.8216683122041</v>
      </c>
      <c r="AD1519">
        <v>2139.9020943823689</v>
      </c>
      <c r="AE1519">
        <v>3034.5533439110991</v>
      </c>
      <c r="AF1519">
        <v>61.309208986892557</v>
      </c>
      <c r="AG1519">
        <v>61.01895117051788</v>
      </c>
      <c r="AH1519">
        <v>59.968064297555173</v>
      </c>
      <c r="AI1519">
        <v>63.518967064819122</v>
      </c>
      <c r="AJ1519">
        <v>0.5253970592850139</v>
      </c>
      <c r="AK1519">
        <v>0.52539702415611877</v>
      </c>
      <c r="AL1519">
        <v>0.52539210339690223</v>
      </c>
      <c r="AM1519">
        <v>0.52540203575452971</v>
      </c>
      <c r="AN1519">
        <v>0.98674800117751194</v>
      </c>
      <c r="AO1519">
        <v>0.98674800117751138</v>
      </c>
      <c r="AP1519">
        <v>0.98674800117751138</v>
      </c>
      <c r="AQ1519">
        <v>0.98674800117751138</v>
      </c>
      <c r="AR1519">
        <v>13.143460917496499</v>
      </c>
      <c r="AS1519">
        <v>13.14346091749651</v>
      </c>
      <c r="AT1519">
        <v>13.14346091749651</v>
      </c>
      <c r="AU1519">
        <v>13.14346091749651</v>
      </c>
      <c r="AV1519" t="str">
        <f>VLOOKUP(Sheet1[[#This Row],[NPDES ID2]],Combined_Sheet__Major_Only___2[[NPDES ID2]:[ECHO BFR]],3,FALSE)</f>
        <v>MO</v>
      </c>
      <c r="AW1519" t="s">
        <v>12182</v>
      </c>
      <c r="AX1519" t="str">
        <f>VLOOKUP(Sheet1[[#This Row],[NPDES ID2]],Combined_Sheet__Major_Only___2[[NPDES ID2]:[ECHO BFR]],27,FALSE)</f>
        <v>-</v>
      </c>
      <c r="AY1519" t="str">
        <f>VLOOKUP(Sheet1[[#This Row],[NPDES ID2]],Combined_Sheet__Major_Only___2[[NPDES ID2]:[ECHO BFR]],28,FALSE)</f>
        <v>-</v>
      </c>
      <c r="AZ1519" t="str">
        <f>VLOOKUP(Sheet1[[#This Row],[NPDES ID2]],Combined_Sheet__Major_Only___2[[NPDES ID2]:[ECHO BFR]],29,FALSE)</f>
        <v>sludgeLagoon</v>
      </c>
      <c r="BA1519">
        <f>VLOOKUP(Sheet1[[#This Row],[NPDES ID2]],Combined_Sheet__Major_Only___2[[NPDES ID2]:[ECHO BFR]],17,FALSE)</f>
        <v>38.586500999999998</v>
      </c>
      <c r="BB1519">
        <f>VLOOKUP(Sheet1[[#This Row],[NPDES ID2]],Combined_Sheet__Major_Only___2[[NPDES ID2]:[ECHO BFR]],18,FALSE)</f>
        <v>-92.573459</v>
      </c>
      <c r="BC1519" t="str">
        <f>IF(ISNUMBER(SEARCH("aerobic",$AW1519)),"aerobic","")</f>
        <v>aerobic</v>
      </c>
      <c r="BD1519" t="str">
        <f>IF(ISNUMBER(SEARCH("anaer",$AW1519)),"anaer","")</f>
        <v>anaer</v>
      </c>
      <c r="BE1519" t="str">
        <f>IF(ISNUMBER(SEARCH("thickening",$AZ1519)),"thickening","")</f>
        <v/>
      </c>
      <c r="BF1519" s="3" t="str">
        <f>IF(ISNUMBER(SEARCH("airDry",$AW1519)),"airDry","")</f>
        <v/>
      </c>
      <c r="BG1519" s="3" t="str">
        <f>IF(ISNUMBER(SEARCH("heatDry",$AY1519)),"heatDry","")</f>
        <v/>
      </c>
      <c r="BH1519" s="3" t="str">
        <f>IF(AND(ISNUMBER(SEARCH("aerobic",$AW1519)),ISNUMBER(SEARCH("anaer",$AW1519))),"Combined Aer and Anaer.","")</f>
        <v>Combined Aer and Anaer.</v>
      </c>
    </row>
    <row r="1520" spans="1:60" x14ac:dyDescent="0.3">
      <c r="A1520" s="4">
        <v>1518</v>
      </c>
      <c r="B1520" t="s">
        <v>7148</v>
      </c>
      <c r="C1520">
        <v>100.06</v>
      </c>
      <c r="D1520">
        <v>1154.7868291351449</v>
      </c>
      <c r="E1520">
        <v>1155.9886781857349</v>
      </c>
      <c r="F1520">
        <v>817.18134166315519</v>
      </c>
      <c r="G1520">
        <v>1476.077650568348</v>
      </c>
      <c r="H1520">
        <v>-77.168432468741671</v>
      </c>
      <c r="I1520">
        <v>-78.33637288976135</v>
      </c>
      <c r="J1520">
        <v>-91.042902098479715</v>
      </c>
      <c r="K1520">
        <v>-62.136537253065093</v>
      </c>
      <c r="L1520">
        <v>62.217122702018059</v>
      </c>
      <c r="M1520">
        <v>61.917997239845697</v>
      </c>
      <c r="N1520">
        <v>60.834318804305909</v>
      </c>
      <c r="O1520">
        <v>64.49549226122744</v>
      </c>
      <c r="P1520">
        <v>2.364721928171059</v>
      </c>
      <c r="Q1520">
        <v>2.3865417377777161</v>
      </c>
      <c r="R1520">
        <v>1.9392233652967441</v>
      </c>
      <c r="S1520">
        <v>2.7131520817077388</v>
      </c>
      <c r="T1520">
        <v>218.65331924266781</v>
      </c>
      <c r="U1520">
        <v>218.65297896422331</v>
      </c>
      <c r="V1520">
        <v>218.5072851028369</v>
      </c>
      <c r="W1520">
        <v>218.7979517487789</v>
      </c>
      <c r="X1520">
        <v>15829.7003422077</v>
      </c>
      <c r="Y1520">
        <v>15893.74862315037</v>
      </c>
      <c r="Z1520">
        <v>15274.835025016129</v>
      </c>
      <c r="AA1520">
        <v>16183.71588293674</v>
      </c>
      <c r="AB1520">
        <v>3017.240503813171</v>
      </c>
      <c r="AC1520">
        <v>2987.6225308788521</v>
      </c>
      <c r="AD1520">
        <v>2531.748576808423</v>
      </c>
      <c r="AE1520">
        <v>3641.8919782960529</v>
      </c>
      <c r="AF1520">
        <v>60.936937421964167</v>
      </c>
      <c r="AG1520">
        <v>60.643896061862037</v>
      </c>
      <c r="AH1520">
        <v>59.582974270148661</v>
      </c>
      <c r="AI1520">
        <v>63.167823325742752</v>
      </c>
      <c r="AJ1520">
        <v>0.52085248349796331</v>
      </c>
      <c r="AK1520">
        <v>0.52085244484373505</v>
      </c>
      <c r="AL1520">
        <v>0.52084703060554993</v>
      </c>
      <c r="AM1520">
        <v>0.52085795904238907</v>
      </c>
      <c r="AN1520">
        <v>0.98834427675633019</v>
      </c>
      <c r="AO1520">
        <v>0.98834427675633008</v>
      </c>
      <c r="AP1520">
        <v>0.98834427675633008</v>
      </c>
      <c r="AQ1520">
        <v>0.98834427675633008</v>
      </c>
      <c r="AR1520">
        <v>12.78728418395432</v>
      </c>
      <c r="AS1520">
        <v>12.78728418395432</v>
      </c>
      <c r="AT1520">
        <v>12.78728418395432</v>
      </c>
      <c r="AU1520">
        <v>12.78728418395432</v>
      </c>
      <c r="AV1520" t="str">
        <f>VLOOKUP(Sheet1[[#This Row],[NPDES ID2]],Combined_Sheet__Major_Only___2[[NPDES ID2]:[ECHO BFR]],3,FALSE)</f>
        <v>TX</v>
      </c>
      <c r="AW1520" t="s">
        <v>41</v>
      </c>
      <c r="AX1520" t="str">
        <f>VLOOKUP(Sheet1[[#This Row],[NPDES ID2]],Combined_Sheet__Major_Only___2[[NPDES ID2]:[ECHO BFR]],27,FALSE)</f>
        <v>-</v>
      </c>
      <c r="AY1520" t="str">
        <f>VLOOKUP(Sheet1[[#This Row],[NPDES ID2]],Combined_Sheet__Major_Only___2[[NPDES ID2]:[ECHO BFR]],28,FALSE)</f>
        <v>-</v>
      </c>
      <c r="AZ1520" t="str">
        <f>VLOOKUP(Sheet1[[#This Row],[NPDES ID2]],Combined_Sheet__Major_Only___2[[NPDES ID2]:[ECHO BFR]],29,FALSE)</f>
        <v>-</v>
      </c>
      <c r="BA1520">
        <f>VLOOKUP(Sheet1[[#This Row],[NPDES ID2]],Combined_Sheet__Major_Only___2[[NPDES ID2]:[ECHO BFR]],17,FALSE)</f>
        <v>29.910972999999998</v>
      </c>
      <c r="BB1520">
        <f>VLOOKUP(Sheet1[[#This Row],[NPDES ID2]],Combined_Sheet__Major_Only___2[[NPDES ID2]:[ECHO BFR]],18,FALSE)</f>
        <v>-95.573549999999997</v>
      </c>
      <c r="BC1520" t="str">
        <f>IF(ISNUMBER(SEARCH("aerobic",$AW1520)),"aerobic","")</f>
        <v>aerobic</v>
      </c>
      <c r="BD1520" t="str">
        <f>IF(ISNUMBER(SEARCH("anaer",$AW1520)),"anaer","")</f>
        <v/>
      </c>
      <c r="BE1520" t="str">
        <f>IF(ISNUMBER(SEARCH("thickening",$AZ1520)),"thickening","")</f>
        <v/>
      </c>
      <c r="BF1520" s="2" t="str">
        <f>IF(ISNUMBER(SEARCH("airDry",$AW1520)),"airDry","")</f>
        <v/>
      </c>
      <c r="BG1520" s="2" t="str">
        <f>IF(ISNUMBER(SEARCH("heatDry",$AY1520)),"heatDry","")</f>
        <v/>
      </c>
      <c r="BH1520" s="2" t="str">
        <f>IF(AND(ISNUMBER(SEARCH("aerobic",$AW1520)),ISNUMBER(SEARCH("anaer",$AW1520))),"Combined Aer and Anaer.","")</f>
        <v/>
      </c>
    </row>
    <row r="1521" spans="1:60" x14ac:dyDescent="0.3">
      <c r="A1521" s="4">
        <v>1519</v>
      </c>
      <c r="B1521" t="s">
        <v>7152</v>
      </c>
      <c r="C1521">
        <v>100</v>
      </c>
      <c r="D1521">
        <v>1163.94231693592</v>
      </c>
      <c r="E1521">
        <v>1165.42699977858</v>
      </c>
      <c r="F1521">
        <v>823.62637438739466</v>
      </c>
      <c r="G1521">
        <v>1488.316006956702</v>
      </c>
      <c r="H1521">
        <v>-77.213273651678165</v>
      </c>
      <c r="I1521">
        <v>-78.31214746861329</v>
      </c>
      <c r="J1521">
        <v>-90.999970291101008</v>
      </c>
      <c r="K1521">
        <v>-62.26782875702218</v>
      </c>
      <c r="L1521">
        <v>61.725030617601433</v>
      </c>
      <c r="M1521">
        <v>61.42268505944925</v>
      </c>
      <c r="N1521">
        <v>60.327377075450549</v>
      </c>
      <c r="O1521">
        <v>64.027857309979424</v>
      </c>
      <c r="P1521">
        <v>2.3641375116229901</v>
      </c>
      <c r="Q1521">
        <v>2.384399959646863</v>
      </c>
      <c r="R1521">
        <v>1.9412277323080489</v>
      </c>
      <c r="S1521">
        <v>2.713738023479761</v>
      </c>
      <c r="T1521">
        <v>175.4900307192342</v>
      </c>
      <c r="U1521">
        <v>175.48975705334641</v>
      </c>
      <c r="V1521">
        <v>175.3725840716935</v>
      </c>
      <c r="W1521">
        <v>175.60635011542371</v>
      </c>
      <c r="X1521">
        <v>12798.615119620779</v>
      </c>
      <c r="Y1521">
        <v>12851.35661594323</v>
      </c>
      <c r="Z1521">
        <v>12341.654001084769</v>
      </c>
      <c r="AA1521">
        <v>13090.268136446341</v>
      </c>
      <c r="AB1521">
        <v>2136.147243080085</v>
      </c>
      <c r="AC1521">
        <v>2121.1069859311401</v>
      </c>
      <c r="AD1521">
        <v>1831.0825115305381</v>
      </c>
      <c r="AE1521">
        <v>2520.0415276629869</v>
      </c>
      <c r="AF1521">
        <v>60.491121382059532</v>
      </c>
      <c r="AG1521">
        <v>60.194761662960417</v>
      </c>
      <c r="AH1521">
        <v>59.121726595089513</v>
      </c>
      <c r="AI1521">
        <v>62.747416656716702</v>
      </c>
      <c r="AJ1521">
        <v>0.51541089124656492</v>
      </c>
      <c r="AK1521">
        <v>0.51541085955292654</v>
      </c>
      <c r="AL1521">
        <v>0.51540641979135982</v>
      </c>
      <c r="AM1521">
        <v>0.51541538126741615</v>
      </c>
      <c r="AN1521">
        <v>0.98553692079627997</v>
      </c>
      <c r="AO1521">
        <v>0.98553692079628008</v>
      </c>
      <c r="AP1521">
        <v>0.98553692079628008</v>
      </c>
      <c r="AQ1521">
        <v>0.98553692079628008</v>
      </c>
      <c r="AR1521">
        <v>13.702949832099851</v>
      </c>
      <c r="AS1521">
        <v>13.702949832099851</v>
      </c>
      <c r="AT1521">
        <v>13.702949832099851</v>
      </c>
      <c r="AU1521">
        <v>13.702949832099851</v>
      </c>
      <c r="AV1521" t="str">
        <f>VLOOKUP(Sheet1[[#This Row],[NPDES ID2]],Combined_Sheet__Major_Only___2[[NPDES ID2]:[ECHO BFR]],3,FALSE)</f>
        <v>SC</v>
      </c>
      <c r="AW1521" t="s">
        <v>41</v>
      </c>
      <c r="AX1521" t="str">
        <f>VLOOKUP(Sheet1[[#This Row],[NPDES ID2]],Combined_Sheet__Major_Only___2[[NPDES ID2]:[ECHO BFR]],27,FALSE)</f>
        <v>-</v>
      </c>
      <c r="AY1521" t="str">
        <f>VLOOKUP(Sheet1[[#This Row],[NPDES ID2]],Combined_Sheet__Major_Only___2[[NPDES ID2]:[ECHO BFR]],28,FALSE)</f>
        <v>-</v>
      </c>
      <c r="AZ1521" t="str">
        <f>VLOOKUP(Sheet1[[#This Row],[NPDES ID2]],Combined_Sheet__Major_Only___2[[NPDES ID2]:[ECHO BFR]],29,FALSE)</f>
        <v>-</v>
      </c>
      <c r="BA1521">
        <f>VLOOKUP(Sheet1[[#This Row],[NPDES ID2]],Combined_Sheet__Major_Only___2[[NPDES ID2]:[ECHO BFR]],17,FALSE)</f>
        <v>34.391111000000002</v>
      </c>
      <c r="BB1521">
        <f>VLOOKUP(Sheet1[[#This Row],[NPDES ID2]],Combined_Sheet__Major_Only___2[[NPDES ID2]:[ECHO BFR]],18,FALSE)</f>
        <v>-81.810833000000002</v>
      </c>
      <c r="BC1521" t="str">
        <f>IF(ISNUMBER(SEARCH("aerobic",$AW1521)),"aerobic","")</f>
        <v>aerobic</v>
      </c>
      <c r="BD1521" t="str">
        <f>IF(ISNUMBER(SEARCH("anaer",$AW1521)),"anaer","")</f>
        <v/>
      </c>
      <c r="BE1521" t="str">
        <f>IF(ISNUMBER(SEARCH("thickening",$AZ1521)),"thickening","")</f>
        <v/>
      </c>
      <c r="BF1521" s="3" t="str">
        <f>IF(ISNUMBER(SEARCH("airDry",$AW1521)),"airDry","")</f>
        <v/>
      </c>
      <c r="BG1521" s="3" t="str">
        <f>IF(ISNUMBER(SEARCH("heatDry",$AY1521)),"heatDry","")</f>
        <v/>
      </c>
      <c r="BH1521" s="3" t="str">
        <f>IF(AND(ISNUMBER(SEARCH("aerobic",$AW1521)),ISNUMBER(SEARCH("anaer",$AW1521))),"Combined Aer and Anaer.","")</f>
        <v/>
      </c>
    </row>
    <row r="1522" spans="1:60" x14ac:dyDescent="0.3">
      <c r="A1522" s="4">
        <v>1520</v>
      </c>
      <c r="B1522" t="s">
        <v>7157</v>
      </c>
      <c r="C1522">
        <v>100</v>
      </c>
      <c r="D1522">
        <v>1208.759423243295</v>
      </c>
      <c r="E1522">
        <v>1211.8221375749049</v>
      </c>
      <c r="F1522">
        <v>855.27263237996863</v>
      </c>
      <c r="G1522">
        <v>1548.5494253779</v>
      </c>
      <c r="H1522">
        <v>-77.35992732716015</v>
      </c>
      <c r="I1522">
        <v>-78.321394730274676</v>
      </c>
      <c r="J1522">
        <v>-90.609152757666337</v>
      </c>
      <c r="K1522">
        <v>-62.823464662565748</v>
      </c>
      <c r="L1522">
        <v>59.441295432943292</v>
      </c>
      <c r="M1522">
        <v>59.121937510659549</v>
      </c>
      <c r="N1522">
        <v>57.964845419384048</v>
      </c>
      <c r="O1522">
        <v>61.873991995270821</v>
      </c>
      <c r="P1522">
        <v>2.3682069041226672</v>
      </c>
      <c r="Q1522">
        <v>2.3865438879358631</v>
      </c>
      <c r="R1522">
        <v>1.9658100147654991</v>
      </c>
      <c r="S1522">
        <v>2.7249383124211231</v>
      </c>
      <c r="T1522">
        <v>404.01753409866109</v>
      </c>
      <c r="U1522">
        <v>404.01690775340683</v>
      </c>
      <c r="V1522">
        <v>403.74873132269693</v>
      </c>
      <c r="W1522">
        <v>404.28375690917932</v>
      </c>
      <c r="X1522">
        <v>30599.616081878889</v>
      </c>
      <c r="Y1522">
        <v>30737.806454810911</v>
      </c>
      <c r="Z1522">
        <v>29402.234558224121</v>
      </c>
      <c r="AA1522">
        <v>31365.161317373389</v>
      </c>
      <c r="AB1522">
        <v>5333.1321016935362</v>
      </c>
      <c r="AC1522">
        <v>5289.7589630574312</v>
      </c>
      <c r="AD1522">
        <v>4537.6225973482688</v>
      </c>
      <c r="AE1522">
        <v>6363.6481992422941</v>
      </c>
      <c r="AF1522">
        <v>58.253605381064723</v>
      </c>
      <c r="AG1522">
        <v>57.940516858459958</v>
      </c>
      <c r="AH1522">
        <v>56.807267665176227</v>
      </c>
      <c r="AI1522">
        <v>60.636736693460797</v>
      </c>
      <c r="AJ1522">
        <v>0.48811349303371188</v>
      </c>
      <c r="AK1522">
        <v>0.48811343313708527</v>
      </c>
      <c r="AL1522">
        <v>0.48810504698134549</v>
      </c>
      <c r="AM1522">
        <v>0.48812197423935838</v>
      </c>
      <c r="AN1522">
        <v>0.99364319339828977</v>
      </c>
      <c r="AO1522">
        <v>0.99364319339829033</v>
      </c>
      <c r="AP1522">
        <v>0.99364319339829033</v>
      </c>
      <c r="AQ1522">
        <v>0.99364319339829033</v>
      </c>
      <c r="AR1522">
        <v>12.8644642772294</v>
      </c>
      <c r="AS1522">
        <v>12.8644642772294</v>
      </c>
      <c r="AT1522">
        <v>12.8644642772294</v>
      </c>
      <c r="AU1522">
        <v>12.8644642772294</v>
      </c>
      <c r="AV1522" t="str">
        <f>VLOOKUP(Sheet1[[#This Row],[NPDES ID2]],Combined_Sheet__Major_Only___2[[NPDES ID2]:[ECHO BFR]],3,FALSE)</f>
        <v>SC</v>
      </c>
      <c r="AW1522" t="s">
        <v>41</v>
      </c>
      <c r="AX1522" t="str">
        <f>VLOOKUP(Sheet1[[#This Row],[NPDES ID2]],Combined_Sheet__Major_Only___2[[NPDES ID2]:[ECHO BFR]],27,FALSE)</f>
        <v>-</v>
      </c>
      <c r="AY1522" t="str">
        <f>VLOOKUP(Sheet1[[#This Row],[NPDES ID2]],Combined_Sheet__Major_Only___2[[NPDES ID2]:[ECHO BFR]],28,FALSE)</f>
        <v>-</v>
      </c>
      <c r="AZ1522" t="str">
        <f>VLOOKUP(Sheet1[[#This Row],[NPDES ID2]],Combined_Sheet__Major_Only___2[[NPDES ID2]:[ECHO BFR]],29,FALSE)</f>
        <v>-</v>
      </c>
      <c r="BA1522">
        <f>VLOOKUP(Sheet1[[#This Row],[NPDES ID2]],Combined_Sheet__Major_Only___2[[NPDES ID2]:[ECHO BFR]],17,FALSE)</f>
        <v>34.760829999999999</v>
      </c>
      <c r="BB1522">
        <f>VLOOKUP(Sheet1[[#This Row],[NPDES ID2]],Combined_Sheet__Major_Only___2[[NPDES ID2]:[ECHO BFR]],18,FALSE)</f>
        <v>-82.685789999999997</v>
      </c>
      <c r="BC1522" t="str">
        <f>IF(ISNUMBER(SEARCH("aerobic",$AW1522)),"aerobic","")</f>
        <v>aerobic</v>
      </c>
      <c r="BD1522" t="str">
        <f>IF(ISNUMBER(SEARCH("anaer",$AW1522)),"anaer","")</f>
        <v/>
      </c>
      <c r="BE1522" t="str">
        <f>IF(ISNUMBER(SEARCH("thickening",$AZ1522)),"thickening","")</f>
        <v/>
      </c>
      <c r="BF1522" s="2" t="str">
        <f>IF(ISNUMBER(SEARCH("airDry",$AW1522)),"airDry","")</f>
        <v/>
      </c>
      <c r="BG1522" s="2" t="str">
        <f>IF(ISNUMBER(SEARCH("heatDry",$AY1522)),"heatDry","")</f>
        <v/>
      </c>
      <c r="BH1522" s="2" t="str">
        <f>IF(AND(ISNUMBER(SEARCH("aerobic",$AW1522)),ISNUMBER(SEARCH("anaer",$AW1522))),"Combined Aer and Anaer.","")</f>
        <v/>
      </c>
    </row>
    <row r="1523" spans="1:60" x14ac:dyDescent="0.3">
      <c r="A1523" s="4">
        <v>1521</v>
      </c>
      <c r="B1523" t="s">
        <v>7161</v>
      </c>
      <c r="C1523">
        <v>100</v>
      </c>
      <c r="D1523">
        <v>1504.5064355801219</v>
      </c>
      <c r="E1523">
        <v>1517.136419599381</v>
      </c>
      <c r="F1523">
        <v>1063.8056613839619</v>
      </c>
      <c r="G1523">
        <v>1951.411791372127</v>
      </c>
      <c r="H1523">
        <v>-78.230278362656748</v>
      </c>
      <c r="I1523">
        <v>-77.570501990896261</v>
      </c>
      <c r="J1523">
        <v>-90.277185134114234</v>
      </c>
      <c r="K1523">
        <v>-67.212278516347666</v>
      </c>
      <c r="L1523">
        <v>47.790348918169187</v>
      </c>
      <c r="M1523">
        <v>47.384325775202832</v>
      </c>
      <c r="N1523">
        <v>45.913439138830483</v>
      </c>
      <c r="O1523">
        <v>50.882813472230239</v>
      </c>
      <c r="P1523">
        <v>2.3866306542313458</v>
      </c>
      <c r="Q1523">
        <v>2.3717977893235558</v>
      </c>
      <c r="R1523">
        <v>2.0691989512745961</v>
      </c>
      <c r="S1523">
        <v>2.7133277631991981</v>
      </c>
      <c r="T1523">
        <v>214.01027499617689</v>
      </c>
      <c r="U1523">
        <v>214.0099418831978</v>
      </c>
      <c r="V1523">
        <v>213.86731599255879</v>
      </c>
      <c r="W1523">
        <v>214.15186188119159</v>
      </c>
      <c r="X1523">
        <v>20173.562456907759</v>
      </c>
      <c r="Y1523">
        <v>20315.14153238339</v>
      </c>
      <c r="Z1523">
        <v>18938.81914966974</v>
      </c>
      <c r="AA1523">
        <v>20975.233000382181</v>
      </c>
      <c r="AB1523">
        <v>4389.2653354449103</v>
      </c>
      <c r="AC1523">
        <v>4298.4709948168638</v>
      </c>
      <c r="AD1523">
        <v>3573.7709060874781</v>
      </c>
      <c r="AE1523">
        <v>5603.2166517291907</v>
      </c>
      <c r="AF1523">
        <v>46.835125001017239</v>
      </c>
      <c r="AG1523">
        <v>46.437160335274633</v>
      </c>
      <c r="AH1523">
        <v>44.99603988661034</v>
      </c>
      <c r="AI1523">
        <v>49.865275134136823</v>
      </c>
      <c r="AJ1523">
        <v>0.34924063763395419</v>
      </c>
      <c r="AK1523">
        <v>0.34924061027877668</v>
      </c>
      <c r="AL1523">
        <v>0.34923677881584458</v>
      </c>
      <c r="AM1523">
        <v>0.34924451248469729</v>
      </c>
      <c r="AN1523">
        <v>0.98809571849433742</v>
      </c>
      <c r="AO1523">
        <v>0.98809571849433775</v>
      </c>
      <c r="AP1523">
        <v>0.98809571849433775</v>
      </c>
      <c r="AQ1523">
        <v>0.98809571849433775</v>
      </c>
      <c r="AR1523">
        <v>9.148834919503944</v>
      </c>
      <c r="AS1523">
        <v>9.148834919503944</v>
      </c>
      <c r="AT1523">
        <v>9.148834919503944</v>
      </c>
      <c r="AU1523">
        <v>9.148834919503944</v>
      </c>
      <c r="AV1523" t="str">
        <f>VLOOKUP(Sheet1[[#This Row],[NPDES ID2]],Combined_Sheet__Major_Only___2[[NPDES ID2]:[ECHO BFR]],3,FALSE)</f>
        <v>NE</v>
      </c>
      <c r="AW1523" t="s">
        <v>54</v>
      </c>
      <c r="AX1523" t="str">
        <f>VLOOKUP(Sheet1[[#This Row],[NPDES ID2]],Combined_Sheet__Major_Only___2[[NPDES ID2]:[ECHO BFR]],27,FALSE)</f>
        <v>tempSludgeStore</v>
      </c>
      <c r="AY1523" t="str">
        <f>VLOOKUP(Sheet1[[#This Row],[NPDES ID2]],Combined_Sheet__Major_Only___2[[NPDES ID2]:[ECHO BFR]],28,FALSE)</f>
        <v>-</v>
      </c>
      <c r="AZ1523" t="str">
        <f>VLOOKUP(Sheet1[[#This Row],[NPDES ID2]],Combined_Sheet__Major_Only___2[[NPDES ID2]:[ECHO BFR]],29,FALSE)</f>
        <v>-</v>
      </c>
      <c r="BA1523">
        <f>VLOOKUP(Sheet1[[#This Row],[NPDES ID2]],Combined_Sheet__Major_Only___2[[NPDES ID2]:[ECHO BFR]],17,FALSE)</f>
        <v>41.386099999999999</v>
      </c>
      <c r="BB1523">
        <f>VLOOKUP(Sheet1[[#This Row],[NPDES ID2]],Combined_Sheet__Major_Only___2[[NPDES ID2]:[ECHO BFR]],18,FALSE)</f>
        <v>-99.594399999999993</v>
      </c>
      <c r="BC1523" t="str">
        <f>IF(ISNUMBER(SEARCH("aerobic",$AW1523)),"aerobic","")</f>
        <v/>
      </c>
      <c r="BD1523" t="str">
        <f>IF(ISNUMBER(SEARCH("anaer",$AW1523)),"anaer","")</f>
        <v/>
      </c>
      <c r="BE1523" t="str">
        <f>IF(ISNUMBER(SEARCH("thickening",$AZ1523)),"thickening","")</f>
        <v/>
      </c>
      <c r="BF1523" s="3" t="str">
        <f>IF(ISNUMBER(SEARCH("airDry",$AW1523)),"airDry","")</f>
        <v/>
      </c>
      <c r="BG1523" s="3" t="str">
        <f>IF(ISNUMBER(SEARCH("heatDry",$AY1523)),"heatDry","")</f>
        <v/>
      </c>
      <c r="BH1523" s="3" t="str">
        <f>IF(AND(ISNUMBER(SEARCH("aerobic",$AW1523)),ISNUMBER(SEARCH("anaer",$AW1523))),"Combined Aer and Anaer.","")</f>
        <v/>
      </c>
    </row>
    <row r="1524" spans="1:60" x14ac:dyDescent="0.3">
      <c r="A1524" s="4">
        <v>1522</v>
      </c>
      <c r="B1524" t="s">
        <v>7166</v>
      </c>
      <c r="C1524">
        <v>99.82</v>
      </c>
      <c r="D1524">
        <v>1137.544124208815</v>
      </c>
      <c r="E1524">
        <v>1138.073597311092</v>
      </c>
      <c r="F1524">
        <v>804.91819507576861</v>
      </c>
      <c r="G1524">
        <v>1452.823564465227</v>
      </c>
      <c r="H1524">
        <v>-77.104876336768768</v>
      </c>
      <c r="I1524">
        <v>-78.333059668864422</v>
      </c>
      <c r="J1524">
        <v>-91.224532291262676</v>
      </c>
      <c r="K1524">
        <v>-61.883162625889312</v>
      </c>
      <c r="L1524">
        <v>63.143350110453191</v>
      </c>
      <c r="M1524">
        <v>62.852954672141841</v>
      </c>
      <c r="N1524">
        <v>61.801008552814373</v>
      </c>
      <c r="O1524">
        <v>65.355023634441025</v>
      </c>
      <c r="P1524">
        <v>2.3570906634162241</v>
      </c>
      <c r="Q1524">
        <v>2.3810759546493112</v>
      </c>
      <c r="R1524">
        <v>1.9272356360975571</v>
      </c>
      <c r="S1524">
        <v>2.7014014373475468</v>
      </c>
      <c r="T1524">
        <v>59.783830402170977</v>
      </c>
      <c r="U1524">
        <v>59.783735302052413</v>
      </c>
      <c r="V1524">
        <v>59.743017167482577</v>
      </c>
      <c r="W1524">
        <v>59.824251911979047</v>
      </c>
      <c r="X1524">
        <v>4254.2864314293756</v>
      </c>
      <c r="Y1524">
        <v>4270.7223141884406</v>
      </c>
      <c r="Z1524">
        <v>4111.6654906538924</v>
      </c>
      <c r="AA1524">
        <v>4345.2530757261848</v>
      </c>
      <c r="AB1524">
        <v>866.62143887053537</v>
      </c>
      <c r="AC1524">
        <v>856.56978269212732</v>
      </c>
      <c r="AD1524">
        <v>718.92782975758882</v>
      </c>
      <c r="AE1524">
        <v>1058.742566713767</v>
      </c>
      <c r="AF1524">
        <v>61.992392219216661</v>
      </c>
      <c r="AG1524">
        <v>61.70725819394967</v>
      </c>
      <c r="AH1524">
        <v>60.674693179967022</v>
      </c>
      <c r="AI1524">
        <v>64.163480873709375</v>
      </c>
      <c r="AJ1524">
        <v>0.53373868462253471</v>
      </c>
      <c r="AK1524">
        <v>0.533738667114104</v>
      </c>
      <c r="AL1524">
        <v>0.53373621386718351</v>
      </c>
      <c r="AM1524">
        <v>0.53374116562489693</v>
      </c>
      <c r="AN1524">
        <v>0.95918364945507573</v>
      </c>
      <c r="AO1524">
        <v>0.95918364945507628</v>
      </c>
      <c r="AP1524">
        <v>0.95918364945507628</v>
      </c>
      <c r="AQ1524">
        <v>0.95918364945507628</v>
      </c>
      <c r="AR1524">
        <v>12.541675879224369</v>
      </c>
      <c r="AS1524">
        <v>12.541675879224369</v>
      </c>
      <c r="AT1524">
        <v>12.541675879224369</v>
      </c>
      <c r="AU1524">
        <v>12.541675879224369</v>
      </c>
      <c r="AV1524" t="str">
        <f>VLOOKUP(Sheet1[[#This Row],[NPDES ID2]],Combined_Sheet__Major_Only___2[[NPDES ID2]:[ECHO BFR]],3,FALSE)</f>
        <v>IL</v>
      </c>
      <c r="AW1524" t="s">
        <v>41</v>
      </c>
      <c r="AX1524" t="str">
        <f>VLOOKUP(Sheet1[[#This Row],[NPDES ID2]],Combined_Sheet__Major_Only___2[[NPDES ID2]:[ECHO BFR]],27,FALSE)</f>
        <v>-</v>
      </c>
      <c r="AY1524" t="str">
        <f>VLOOKUP(Sheet1[[#This Row],[NPDES ID2]],Combined_Sheet__Major_Only___2[[NPDES ID2]:[ECHO BFR]],28,FALSE)</f>
        <v>-</v>
      </c>
      <c r="AZ1524" t="str">
        <f>VLOOKUP(Sheet1[[#This Row],[NPDES ID2]],Combined_Sheet__Major_Only___2[[NPDES ID2]:[ECHO BFR]],29,FALSE)</f>
        <v>thickening</v>
      </c>
      <c r="BA1524">
        <f>VLOOKUP(Sheet1[[#This Row],[NPDES ID2]],Combined_Sheet__Major_Only___2[[NPDES ID2]:[ECHO BFR]],17,FALSE)</f>
        <v>42.395538000000002</v>
      </c>
      <c r="BB1524">
        <f>VLOOKUP(Sheet1[[#This Row],[NPDES ID2]],Combined_Sheet__Major_Only___2[[NPDES ID2]:[ECHO BFR]],18,FALSE)</f>
        <v>-90.441029999999998</v>
      </c>
      <c r="BC1524" t="str">
        <f>IF(ISNUMBER(SEARCH("aerobic",$AW1524)),"aerobic","")</f>
        <v>aerobic</v>
      </c>
      <c r="BD1524" t="str">
        <f>IF(ISNUMBER(SEARCH("anaer",$AW1524)),"anaer","")</f>
        <v/>
      </c>
      <c r="BE1524" t="str">
        <f>IF(ISNUMBER(SEARCH("thickening",$AZ1524)),"thickening","")</f>
        <v>thickening</v>
      </c>
      <c r="BF1524" s="2" t="str">
        <f>IF(ISNUMBER(SEARCH("airDry",$AW1524)),"airDry","")</f>
        <v/>
      </c>
      <c r="BG1524" s="2" t="str">
        <f>IF(ISNUMBER(SEARCH("heatDry",$AY1524)),"heatDry","")</f>
        <v/>
      </c>
      <c r="BH1524" s="2" t="str">
        <f>IF(AND(ISNUMBER(SEARCH("aerobic",$AW1524)),ISNUMBER(SEARCH("anaer",$AW1524))),"Combined Aer and Anaer.","")</f>
        <v/>
      </c>
    </row>
    <row r="1525" spans="1:60" x14ac:dyDescent="0.3">
      <c r="A1525" s="4">
        <v>1523</v>
      </c>
      <c r="B1525" t="s">
        <v>7170</v>
      </c>
      <c r="C1525">
        <v>99.79</v>
      </c>
      <c r="D1525">
        <v>1071.6663578325699</v>
      </c>
      <c r="E1525">
        <v>1072.40974008328</v>
      </c>
      <c r="F1525">
        <v>758.36637812533866</v>
      </c>
      <c r="G1525">
        <v>1364.8609493275719</v>
      </c>
      <c r="H1525">
        <v>-76.775444579010923</v>
      </c>
      <c r="I1525">
        <v>-78.089937436991818</v>
      </c>
      <c r="J1525">
        <v>-90.882380920752851</v>
      </c>
      <c r="K1525">
        <v>-60.246641533427017</v>
      </c>
      <c r="L1525">
        <v>67.016165167851881</v>
      </c>
      <c r="M1525">
        <v>66.754937962890097</v>
      </c>
      <c r="N1525">
        <v>65.808626495076467</v>
      </c>
      <c r="O1525">
        <v>69.00574122736144</v>
      </c>
      <c r="P1525">
        <v>2.3490609733138839</v>
      </c>
      <c r="Q1525">
        <v>2.378471702539426</v>
      </c>
      <c r="R1525">
        <v>1.897744025900062</v>
      </c>
      <c r="S1525">
        <v>2.70288765420585</v>
      </c>
      <c r="T1525">
        <v>92.836745353812816</v>
      </c>
      <c r="U1525">
        <v>92.836599244161732</v>
      </c>
      <c r="V1525">
        <v>92.774040831790444</v>
      </c>
      <c r="W1525">
        <v>92.898848038672</v>
      </c>
      <c r="X1525">
        <v>6222.1570681680587</v>
      </c>
      <c r="Y1525">
        <v>6242.498238084605</v>
      </c>
      <c r="Z1525">
        <v>6045.2483126920706</v>
      </c>
      <c r="AA1525">
        <v>6334.7812133562084</v>
      </c>
      <c r="AB1525">
        <v>1146.203533492795</v>
      </c>
      <c r="AC1525">
        <v>1136.2530860132811</v>
      </c>
      <c r="AD1525">
        <v>968.96281216295893</v>
      </c>
      <c r="AE1525">
        <v>1374.460072101816</v>
      </c>
      <c r="AF1525">
        <v>65.814461387800662</v>
      </c>
      <c r="AG1525">
        <v>65.55787799400602</v>
      </c>
      <c r="AH1525">
        <v>64.628797998064826</v>
      </c>
      <c r="AI1525">
        <v>67.768019240764232</v>
      </c>
      <c r="AJ1525">
        <v>0.58044055882076717</v>
      </c>
      <c r="AK1525">
        <v>0.58044053608120927</v>
      </c>
      <c r="AL1525">
        <v>0.58043735003260011</v>
      </c>
      <c r="AM1525">
        <v>0.58044378092016646</v>
      </c>
      <c r="AN1525">
        <v>0.97315609861348507</v>
      </c>
      <c r="AO1525">
        <v>0.97315609861348529</v>
      </c>
      <c r="AP1525">
        <v>0.97315609861348529</v>
      </c>
      <c r="AQ1525">
        <v>0.97315609861348529</v>
      </c>
      <c r="AR1525">
        <v>14.0790420797357</v>
      </c>
      <c r="AS1525">
        <v>14.0790420797357</v>
      </c>
      <c r="AT1525">
        <v>14.0790420797357</v>
      </c>
      <c r="AU1525">
        <v>14.0790420797357</v>
      </c>
      <c r="AV1525" t="str">
        <f>VLOOKUP(Sheet1[[#This Row],[NPDES ID2]],Combined_Sheet__Major_Only___2[[NPDES ID2]:[ECHO BFR]],3,FALSE)</f>
        <v>TX</v>
      </c>
      <c r="AW1525" t="s">
        <v>544</v>
      </c>
      <c r="AX1525" t="str">
        <f>VLOOKUP(Sheet1[[#This Row],[NPDES ID2]],Combined_Sheet__Major_Only___2[[NPDES ID2]:[ECHO BFR]],27,FALSE)</f>
        <v>-</v>
      </c>
      <c r="AY1525" t="str">
        <f>VLOOKUP(Sheet1[[#This Row],[NPDES ID2]],Combined_Sheet__Major_Only___2[[NPDES ID2]:[ECHO BFR]],28,FALSE)</f>
        <v>-</v>
      </c>
      <c r="AZ1525" t="str">
        <f>VLOOKUP(Sheet1[[#This Row],[NPDES ID2]],Combined_Sheet__Major_Only___2[[NPDES ID2]:[ECHO BFR]],29,FALSE)</f>
        <v>thickening</v>
      </c>
      <c r="BA1525">
        <f>VLOOKUP(Sheet1[[#This Row],[NPDES ID2]],Combined_Sheet__Major_Only___2[[NPDES ID2]:[ECHO BFR]],17,FALSE)</f>
        <v>29.985778</v>
      </c>
      <c r="BB1525">
        <f>VLOOKUP(Sheet1[[#This Row],[NPDES ID2]],Combined_Sheet__Major_Only___2[[NPDES ID2]:[ECHO BFR]],18,FALSE)</f>
        <v>-95.726611000000005</v>
      </c>
      <c r="BC1525" t="str">
        <f>IF(ISNUMBER(SEARCH("aerobic",$AW1525)),"aerobic","")</f>
        <v>aerobic</v>
      </c>
      <c r="BD1525" t="str">
        <f>IF(ISNUMBER(SEARCH("anaer",$AW1525)),"anaer","")</f>
        <v/>
      </c>
      <c r="BE1525" t="str">
        <f>IF(ISNUMBER(SEARCH("thickening",$AZ1525)),"thickening","")</f>
        <v>thickening</v>
      </c>
      <c r="BF1525" s="3" t="str">
        <f>IF(ISNUMBER(SEARCH("airDry",$AW1525)),"airDry","")</f>
        <v/>
      </c>
      <c r="BG1525" s="3" t="str">
        <f>IF(ISNUMBER(SEARCH("heatDry",$AY1525)),"heatDry","")</f>
        <v/>
      </c>
      <c r="BH1525" s="3" t="str">
        <f>IF(AND(ISNUMBER(SEARCH("aerobic",$AW1525)),ISNUMBER(SEARCH("anaer",$AW1525))),"Combined Aer and Anaer.","")</f>
        <v/>
      </c>
    </row>
    <row r="1526" spans="1:60" x14ac:dyDescent="0.3">
      <c r="A1526" s="4">
        <v>1524</v>
      </c>
      <c r="B1526" t="s">
        <v>7174</v>
      </c>
      <c r="C1526">
        <v>99.7</v>
      </c>
      <c r="D1526">
        <v>1149.4441593579129</v>
      </c>
      <c r="E1526">
        <v>1150.31193459722</v>
      </c>
      <c r="F1526">
        <v>813.28074455916169</v>
      </c>
      <c r="G1526">
        <v>1468.681687002814</v>
      </c>
      <c r="H1526">
        <v>-77.142824792150677</v>
      </c>
      <c r="I1526">
        <v>-78.385273698962678</v>
      </c>
      <c r="J1526">
        <v>-91.132321521347691</v>
      </c>
      <c r="K1526">
        <v>-62.025479065164731</v>
      </c>
      <c r="L1526">
        <v>62.483440142939841</v>
      </c>
      <c r="M1526">
        <v>62.189040167663201</v>
      </c>
      <c r="N1526">
        <v>61.12254427090874</v>
      </c>
      <c r="O1526">
        <v>64.725695986828725</v>
      </c>
      <c r="P1526">
        <v>2.3553260204680342</v>
      </c>
      <c r="Q1526">
        <v>2.378518759780917</v>
      </c>
      <c r="R1526">
        <v>1.928908352838471</v>
      </c>
      <c r="S1526">
        <v>2.7010047910372008</v>
      </c>
      <c r="T1526">
        <v>122.29884345774239</v>
      </c>
      <c r="U1526">
        <v>122.2986518801544</v>
      </c>
      <c r="V1526">
        <v>122.21662588351271</v>
      </c>
      <c r="W1526">
        <v>122.3802719087949</v>
      </c>
      <c r="X1526">
        <v>8784.4093019196371</v>
      </c>
      <c r="Y1526">
        <v>8819.2233387322485</v>
      </c>
      <c r="Z1526">
        <v>8482.6571495226035</v>
      </c>
      <c r="AA1526">
        <v>8976.8920662774599</v>
      </c>
      <c r="AB1526">
        <v>1857.1791803103431</v>
      </c>
      <c r="AC1526">
        <v>1833.781859203212</v>
      </c>
      <c r="AD1526">
        <v>1529.6687871003551</v>
      </c>
      <c r="AE1526">
        <v>2286.3935804772132</v>
      </c>
      <c r="AF1526">
        <v>61.418510184192613</v>
      </c>
      <c r="AG1526">
        <v>61.129080082200502</v>
      </c>
      <c r="AH1526">
        <v>60.081070377497419</v>
      </c>
      <c r="AI1526">
        <v>63.622143571536192</v>
      </c>
      <c r="AJ1526">
        <v>0.52673148767231937</v>
      </c>
      <c r="AK1526">
        <v>0.52673146152528305</v>
      </c>
      <c r="AL1526">
        <v>0.52672779838118489</v>
      </c>
      <c r="AM1526">
        <v>0.52673519227433696</v>
      </c>
      <c r="AN1526">
        <v>0.97943209106790163</v>
      </c>
      <c r="AO1526">
        <v>0.97943209106790152</v>
      </c>
      <c r="AP1526">
        <v>0.97943209106790152</v>
      </c>
      <c r="AQ1526">
        <v>0.97943209106790152</v>
      </c>
      <c r="AR1526">
        <v>12.18032395287428</v>
      </c>
      <c r="AS1526">
        <v>12.180323952874289</v>
      </c>
      <c r="AT1526">
        <v>12.180323952874289</v>
      </c>
      <c r="AU1526">
        <v>12.180323952874289</v>
      </c>
      <c r="AV1526" t="str">
        <f>VLOOKUP(Sheet1[[#This Row],[NPDES ID2]],Combined_Sheet__Major_Only___2[[NPDES ID2]:[ECHO BFR]],3,FALSE)</f>
        <v>PA</v>
      </c>
      <c r="AW1526" t="s">
        <v>12182</v>
      </c>
      <c r="AX1526" t="str">
        <f>VLOOKUP(Sheet1[[#This Row],[NPDES ID2]],Combined_Sheet__Major_Only___2[[NPDES ID2]:[ECHO BFR]],27,FALSE)</f>
        <v>-</v>
      </c>
      <c r="AY1526" t="str">
        <f>VLOOKUP(Sheet1[[#This Row],[NPDES ID2]],Combined_Sheet__Major_Only___2[[NPDES ID2]:[ECHO BFR]],28,FALSE)</f>
        <v>-</v>
      </c>
      <c r="AZ1526" t="str">
        <f>VLOOKUP(Sheet1[[#This Row],[NPDES ID2]],Combined_Sheet__Major_Only___2[[NPDES ID2]:[ECHO BFR]],29,FALSE)</f>
        <v>thickening</v>
      </c>
      <c r="BA1526">
        <f>VLOOKUP(Sheet1[[#This Row],[NPDES ID2]],Combined_Sheet__Major_Only___2[[NPDES ID2]:[ECHO BFR]],17,FALSE)</f>
        <v>40.343055999999997</v>
      </c>
      <c r="BB1526">
        <f>VLOOKUP(Sheet1[[#This Row],[NPDES ID2]],Combined_Sheet__Major_Only___2[[NPDES ID2]:[ECHO BFR]],18,FALSE)</f>
        <v>-76.927333000000004</v>
      </c>
      <c r="BC1526" t="str">
        <f>IF(ISNUMBER(SEARCH("aerobic",$AW1526)),"aerobic","")</f>
        <v>aerobic</v>
      </c>
      <c r="BD1526" t="str">
        <f>IF(ISNUMBER(SEARCH("anaer",$AW1526)),"anaer","")</f>
        <v>anaer</v>
      </c>
      <c r="BE1526" t="str">
        <f>IF(ISNUMBER(SEARCH("thickening",$AZ1526)),"thickening","")</f>
        <v>thickening</v>
      </c>
      <c r="BF1526" s="2" t="str">
        <f>IF(ISNUMBER(SEARCH("airDry",$AW1526)),"airDry","")</f>
        <v/>
      </c>
      <c r="BG1526" s="2" t="str">
        <f>IF(ISNUMBER(SEARCH("heatDry",$AY1526)),"heatDry","")</f>
        <v/>
      </c>
      <c r="BH1526" s="2" t="str">
        <f>IF(AND(ISNUMBER(SEARCH("aerobic",$AW1526)),ISNUMBER(SEARCH("anaer",$AW1526))),"Combined Aer and Anaer.","")</f>
        <v>Combined Aer and Anaer.</v>
      </c>
    </row>
    <row r="1527" spans="1:60" x14ac:dyDescent="0.3">
      <c r="A1527" s="4">
        <v>1525</v>
      </c>
      <c r="B1527" t="s">
        <v>7179</v>
      </c>
      <c r="C1527">
        <v>99</v>
      </c>
      <c r="D1527">
        <v>1501.0191947010919</v>
      </c>
      <c r="E1527">
        <v>1514.328904891865</v>
      </c>
      <c r="F1527">
        <v>1060.9114637347309</v>
      </c>
      <c r="G1527">
        <v>1945.4998153220531</v>
      </c>
      <c r="H1527">
        <v>-78.228732948211245</v>
      </c>
      <c r="I1527">
        <v>-77.677200778220467</v>
      </c>
      <c r="J1527">
        <v>-90.197987244278607</v>
      </c>
      <c r="K1527">
        <v>-66.973268180836882</v>
      </c>
      <c r="L1527">
        <v>47.852452390929841</v>
      </c>
      <c r="M1527">
        <v>47.454471976651227</v>
      </c>
      <c r="N1527">
        <v>46.012861740660377</v>
      </c>
      <c r="O1527">
        <v>50.883389803655753</v>
      </c>
      <c r="P1527">
        <v>2.362056914947948</v>
      </c>
      <c r="Q1527">
        <v>2.3505883061606938</v>
      </c>
      <c r="R1527">
        <v>2.042401818098639</v>
      </c>
      <c r="S1527">
        <v>2.6825539356823662</v>
      </c>
      <c r="T1527">
        <v>4.1569738058308836</v>
      </c>
      <c r="U1527">
        <v>4.1569645529047126</v>
      </c>
      <c r="V1527">
        <v>4.1530028134384374</v>
      </c>
      <c r="W1527">
        <v>4.1609066846914926</v>
      </c>
      <c r="X1527">
        <v>387.41513855963387</v>
      </c>
      <c r="Y1527">
        <v>390.00696845675009</v>
      </c>
      <c r="Z1527">
        <v>364.28797316660439</v>
      </c>
      <c r="AA1527">
        <v>402.48065101679799</v>
      </c>
      <c r="AB1527">
        <v>94.823544229724646</v>
      </c>
      <c r="AC1527">
        <v>92.385158663633746</v>
      </c>
      <c r="AD1527">
        <v>75.347366259965469</v>
      </c>
      <c r="AE1527">
        <v>124.92701147095489</v>
      </c>
      <c r="AF1527">
        <v>47.369272703071239</v>
      </c>
      <c r="AG1527">
        <v>46.975293352658618</v>
      </c>
      <c r="AH1527">
        <v>45.548351663560197</v>
      </c>
      <c r="AI1527">
        <v>50.369452209443992</v>
      </c>
      <c r="AJ1527">
        <v>0.35571736284256061</v>
      </c>
      <c r="AK1527">
        <v>0.35571735441675378</v>
      </c>
      <c r="AL1527">
        <v>0.35571617371723108</v>
      </c>
      <c r="AM1527">
        <v>0.3557185568977892</v>
      </c>
      <c r="AN1527">
        <v>0.67084899941283727</v>
      </c>
      <c r="AO1527">
        <v>0.67084899941283704</v>
      </c>
      <c r="AP1527">
        <v>0.67084899941283704</v>
      </c>
      <c r="AQ1527">
        <v>0.67084899941283704</v>
      </c>
      <c r="AR1527">
        <v>8.71712711274958</v>
      </c>
      <c r="AS1527">
        <v>8.7171271127495782</v>
      </c>
      <c r="AT1527">
        <v>8.7171271127495782</v>
      </c>
      <c r="AU1527">
        <v>8.7171271127495782</v>
      </c>
      <c r="AV1527" t="str">
        <f>VLOOKUP(Sheet1[[#This Row],[NPDES ID2]],Combined_Sheet__Major_Only___2[[NPDES ID2]:[ECHO BFR]],3,FALSE)</f>
        <v>CA</v>
      </c>
      <c r="AW1527" t="s">
        <v>1420</v>
      </c>
      <c r="AX1527" t="str">
        <f>VLOOKUP(Sheet1[[#This Row],[NPDES ID2]],Combined_Sheet__Major_Only___2[[NPDES ID2]:[ECHO BFR]],27,FALSE)</f>
        <v>tempSludgeStore</v>
      </c>
      <c r="AY1527" t="str">
        <f>VLOOKUP(Sheet1[[#This Row],[NPDES ID2]],Combined_Sheet__Major_Only___2[[NPDES ID2]:[ECHO BFR]],28,FALSE)</f>
        <v>-</v>
      </c>
      <c r="AZ1527" t="str">
        <f>VLOOKUP(Sheet1[[#This Row],[NPDES ID2]],Combined_Sheet__Major_Only___2[[NPDES ID2]:[ECHO BFR]],29,FALSE)</f>
        <v>sludgeLagoon</v>
      </c>
      <c r="BA1527">
        <f>VLOOKUP(Sheet1[[#This Row],[NPDES ID2]],Combined_Sheet__Major_Only___2[[NPDES ID2]:[ECHO BFR]],17,FALSE)</f>
        <v>39.500705000000004</v>
      </c>
      <c r="BB1527">
        <f>VLOOKUP(Sheet1[[#This Row],[NPDES ID2]],Combined_Sheet__Major_Only___2[[NPDES ID2]:[ECHO BFR]],18,FALSE)</f>
        <v>-122.19218100000001</v>
      </c>
      <c r="BC1527" t="str">
        <f>IF(ISNUMBER(SEARCH("aerobic",$AW1527)),"aerobic","")</f>
        <v/>
      </c>
      <c r="BD1527" t="str">
        <f>IF(ISNUMBER(SEARCH("anaer",$AW1527)),"anaer","")</f>
        <v/>
      </c>
      <c r="BE1527" t="str">
        <f>IF(ISNUMBER(SEARCH("thickening",$AZ1527)),"thickening","")</f>
        <v/>
      </c>
      <c r="BF1527" s="3" t="str">
        <f>IF(ISNUMBER(SEARCH("airDry",$AW1527)),"airDry","")</f>
        <v>airDry</v>
      </c>
      <c r="BG1527" s="3" t="str">
        <f>IF(ISNUMBER(SEARCH("heatDry",$AY1527)),"heatDry","")</f>
        <v/>
      </c>
      <c r="BH1527" s="3" t="str">
        <f>IF(AND(ISNUMBER(SEARCH("aerobic",$AW1527)),ISNUMBER(SEARCH("anaer",$AW1527))),"Combined Aer and Anaer.","")</f>
        <v/>
      </c>
    </row>
    <row r="1528" spans="1:60" x14ac:dyDescent="0.3">
      <c r="A1528" s="4">
        <v>1526</v>
      </c>
      <c r="B1528" t="s">
        <v>7184</v>
      </c>
      <c r="C1528">
        <v>98.9</v>
      </c>
      <c r="D1528">
        <v>1155.902065399508</v>
      </c>
      <c r="E1528">
        <v>1156.634752249073</v>
      </c>
      <c r="F1528">
        <v>817.55738463472596</v>
      </c>
      <c r="G1528">
        <v>1476.807365090292</v>
      </c>
      <c r="H1528">
        <v>-77.141804334802117</v>
      </c>
      <c r="I1528">
        <v>-78.380475980738538</v>
      </c>
      <c r="J1528">
        <v>-91.159365437657556</v>
      </c>
      <c r="K1528">
        <v>-62.007671947662793</v>
      </c>
      <c r="L1528">
        <v>62.085767266573967</v>
      </c>
      <c r="M1528">
        <v>61.794498902396818</v>
      </c>
      <c r="N1528">
        <v>60.739379779935881</v>
      </c>
      <c r="O1528">
        <v>64.304109913347119</v>
      </c>
      <c r="P1528">
        <v>2.336240996828908</v>
      </c>
      <c r="Q1528">
        <v>2.3595539404835151</v>
      </c>
      <c r="R1528">
        <v>1.9127288088301251</v>
      </c>
      <c r="S1528">
        <v>2.6788271271192028</v>
      </c>
      <c r="T1528">
        <v>83.520354302940305</v>
      </c>
      <c r="U1528">
        <v>83.520222570984913</v>
      </c>
      <c r="V1528">
        <v>83.463820123040819</v>
      </c>
      <c r="W1528">
        <v>83.576345868537743</v>
      </c>
      <c r="X1528">
        <v>5989.0134685937164</v>
      </c>
      <c r="Y1528">
        <v>6012.6331942023371</v>
      </c>
      <c r="Z1528">
        <v>5784.1951713130056</v>
      </c>
      <c r="AA1528">
        <v>6119.6700410532376</v>
      </c>
      <c r="AB1528">
        <v>1062.3533656383579</v>
      </c>
      <c r="AC1528">
        <v>1053.5465944516161</v>
      </c>
      <c r="AD1528">
        <v>902.33442243408308</v>
      </c>
      <c r="AE1528">
        <v>1264.288870619901</v>
      </c>
      <c r="AF1528">
        <v>61.521145726379068</v>
      </c>
      <c r="AG1528">
        <v>61.232490281293849</v>
      </c>
      <c r="AH1528">
        <v>60.187199822060421</v>
      </c>
      <c r="AI1528">
        <v>63.719007843536232</v>
      </c>
      <c r="AJ1528">
        <v>0.52798458312700514</v>
      </c>
      <c r="AK1528">
        <v>0.52798456341623679</v>
      </c>
      <c r="AL1528">
        <v>0.52798180168900555</v>
      </c>
      <c r="AM1528">
        <v>0.52798737610258772</v>
      </c>
      <c r="AN1528">
        <v>0.97028935838419794</v>
      </c>
      <c r="AO1528">
        <v>0.97028935838419839</v>
      </c>
      <c r="AP1528">
        <v>0.97028935838419839</v>
      </c>
      <c r="AQ1528">
        <v>0.97028935838419839</v>
      </c>
      <c r="AR1528">
        <v>13.448302973978249</v>
      </c>
      <c r="AS1528">
        <v>13.448302973978249</v>
      </c>
      <c r="AT1528">
        <v>13.448302973978249</v>
      </c>
      <c r="AU1528">
        <v>13.448302973978249</v>
      </c>
      <c r="AV1528" t="str">
        <f>VLOOKUP(Sheet1[[#This Row],[NPDES ID2]],Combined_Sheet__Major_Only___2[[NPDES ID2]:[ECHO BFR]],3,FALSE)</f>
        <v>IA</v>
      </c>
      <c r="AW1528" t="s">
        <v>41</v>
      </c>
      <c r="AX1528" t="str">
        <f>VLOOKUP(Sheet1[[#This Row],[NPDES ID2]],Combined_Sheet__Major_Only___2[[NPDES ID2]:[ECHO BFR]],27,FALSE)</f>
        <v>other</v>
      </c>
      <c r="AY1528" t="str">
        <f>VLOOKUP(Sheet1[[#This Row],[NPDES ID2]],Combined_Sheet__Major_Only___2[[NPDES ID2]:[ECHO BFR]],28,FALSE)</f>
        <v>-</v>
      </c>
      <c r="AZ1528" t="str">
        <f>VLOOKUP(Sheet1[[#This Row],[NPDES ID2]],Combined_Sheet__Major_Only___2[[NPDES ID2]:[ECHO BFR]],29,FALSE)</f>
        <v>preliminaryOps, thickening</v>
      </c>
      <c r="BA1528">
        <f>VLOOKUP(Sheet1[[#This Row],[NPDES ID2]],Combined_Sheet__Major_Only___2[[NPDES ID2]:[ECHO BFR]],17,FALSE)</f>
        <v>41.407800000000002</v>
      </c>
      <c r="BB1528">
        <f>VLOOKUP(Sheet1[[#This Row],[NPDES ID2]],Combined_Sheet__Major_Only___2[[NPDES ID2]:[ECHO BFR]],18,FALSE)</f>
        <v>-95.046400000000006</v>
      </c>
      <c r="BC1528" t="str">
        <f>IF(ISNUMBER(SEARCH("aerobic",$AW1528)),"aerobic","")</f>
        <v>aerobic</v>
      </c>
      <c r="BD1528" t="str">
        <f>IF(ISNUMBER(SEARCH("anaer",$AW1528)),"anaer","")</f>
        <v/>
      </c>
      <c r="BE1528" t="str">
        <f>IF(ISNUMBER(SEARCH("thickening",$AZ1528)),"thickening","")</f>
        <v>thickening</v>
      </c>
      <c r="BF1528" s="2" t="str">
        <f>IF(ISNUMBER(SEARCH("airDry",$AW1528)),"airDry","")</f>
        <v/>
      </c>
      <c r="BG1528" s="2" t="str">
        <f>IF(ISNUMBER(SEARCH("heatDry",$AY1528)),"heatDry","")</f>
        <v/>
      </c>
      <c r="BH1528" s="2" t="str">
        <f>IF(AND(ISNUMBER(SEARCH("aerobic",$AW1528)),ISNUMBER(SEARCH("anaer",$AW1528))),"Combined Aer and Anaer.","")</f>
        <v/>
      </c>
    </row>
    <row r="1529" spans="1:60" x14ac:dyDescent="0.3">
      <c r="A1529" s="4">
        <v>1527</v>
      </c>
      <c r="B1529" t="s">
        <v>7189</v>
      </c>
      <c r="C1529">
        <v>98.08</v>
      </c>
      <c r="D1529">
        <v>1087.688551096363</v>
      </c>
      <c r="E1529">
        <v>1088.498729997191</v>
      </c>
      <c r="F1529">
        <v>769.11098250544296</v>
      </c>
      <c r="G1529">
        <v>1385.449732803304</v>
      </c>
      <c r="H1529">
        <v>-76.718804872485379</v>
      </c>
      <c r="I1529">
        <v>-78.025908708146218</v>
      </c>
      <c r="J1529">
        <v>-90.775758543999942</v>
      </c>
      <c r="K1529">
        <v>-60.113241007242102</v>
      </c>
      <c r="L1529">
        <v>65.919041932039804</v>
      </c>
      <c r="M1529">
        <v>65.662708825457287</v>
      </c>
      <c r="N1529">
        <v>64.733895629853464</v>
      </c>
      <c r="O1529">
        <v>67.871785843560957</v>
      </c>
      <c r="P1529">
        <v>2.3086755786362492</v>
      </c>
      <c r="Q1529">
        <v>2.337582855883281</v>
      </c>
      <c r="R1529">
        <v>1.8648332565797361</v>
      </c>
      <c r="S1529">
        <v>2.6568988277074741</v>
      </c>
      <c r="T1529">
        <v>434.18639069890099</v>
      </c>
      <c r="U1529">
        <v>434.18571779499138</v>
      </c>
      <c r="V1529">
        <v>433.89760677726957</v>
      </c>
      <c r="W1529">
        <v>434.47240287631757</v>
      </c>
      <c r="X1529">
        <v>29077.62484922478</v>
      </c>
      <c r="Y1529">
        <v>29172.6206268352</v>
      </c>
      <c r="Z1529">
        <v>28252.41355890382</v>
      </c>
      <c r="AA1529">
        <v>29602.796238336479</v>
      </c>
      <c r="AB1529">
        <v>5635.7534814894034</v>
      </c>
      <c r="AC1529">
        <v>5580.5830873948598</v>
      </c>
      <c r="AD1529">
        <v>4723.5199395202626</v>
      </c>
      <c r="AE1529">
        <v>6823.2273840662556</v>
      </c>
      <c r="AF1529">
        <v>65.86660274036177</v>
      </c>
      <c r="AG1529">
        <v>65.610342660990568</v>
      </c>
      <c r="AH1529">
        <v>64.683119296022284</v>
      </c>
      <c r="AI1529">
        <v>67.816685201629596</v>
      </c>
      <c r="AJ1529">
        <v>0.58107805752010089</v>
      </c>
      <c r="AK1529">
        <v>0.58107798377025133</v>
      </c>
      <c r="AL1529">
        <v>0.58106765838875274</v>
      </c>
      <c r="AM1529">
        <v>0.5810884999408189</v>
      </c>
      <c r="AN1529">
        <v>0.99408113786144936</v>
      </c>
      <c r="AO1529">
        <v>0.99408113786144958</v>
      </c>
      <c r="AP1529">
        <v>0.99408113786144958</v>
      </c>
      <c r="AQ1529">
        <v>0.99408113786144958</v>
      </c>
      <c r="AR1529">
        <v>13.69390470829606</v>
      </c>
      <c r="AS1529">
        <v>13.69390470829606</v>
      </c>
      <c r="AT1529">
        <v>13.69390470829606</v>
      </c>
      <c r="AU1529">
        <v>13.69390470829606</v>
      </c>
      <c r="AV1529" t="str">
        <f>VLOOKUP(Sheet1[[#This Row],[NPDES ID2]],Combined_Sheet__Major_Only___2[[NPDES ID2]:[ECHO BFR]],3,FALSE)</f>
        <v>IN</v>
      </c>
      <c r="AW1529" t="s">
        <v>12181</v>
      </c>
      <c r="AX1529" t="str">
        <f>VLOOKUP(Sheet1[[#This Row],[NPDES ID2]],Combined_Sheet__Major_Only___2[[NPDES ID2]:[ECHO BFR]],27,FALSE)</f>
        <v>tempSludgeStore</v>
      </c>
      <c r="AY1529" t="str">
        <f>VLOOKUP(Sheet1[[#This Row],[NPDES ID2]],Combined_Sheet__Major_Only___2[[NPDES ID2]:[ECHO BFR]],28,FALSE)</f>
        <v>-</v>
      </c>
      <c r="AZ1529" t="str">
        <f>VLOOKUP(Sheet1[[#This Row],[NPDES ID2]],Combined_Sheet__Major_Only___2[[NPDES ID2]:[ECHO BFR]],29,FALSE)</f>
        <v>preliminaryOps</v>
      </c>
      <c r="BA1529">
        <f>VLOOKUP(Sheet1[[#This Row],[NPDES ID2]],Combined_Sheet__Major_Only___2[[NPDES ID2]:[ECHO BFR]],17,FALSE)</f>
        <v>39.604500000000002</v>
      </c>
      <c r="BB1529">
        <f>VLOOKUP(Sheet1[[#This Row],[NPDES ID2]],Combined_Sheet__Major_Only___2[[NPDES ID2]:[ECHO BFR]],18,FALSE)</f>
        <v>-85.453193999999996</v>
      </c>
      <c r="BC1529" t="str">
        <f>IF(ISNUMBER(SEARCH("aerobic",$AW1529)),"aerobic","")</f>
        <v/>
      </c>
      <c r="BD1529" t="str">
        <f>IF(ISNUMBER(SEARCH("anaer",$AW1529)),"anaer","")</f>
        <v>anaer</v>
      </c>
      <c r="BE1529" t="str">
        <f>IF(ISNUMBER(SEARCH("thickening",$AZ1529)),"thickening","")</f>
        <v/>
      </c>
      <c r="BF1529" s="3" t="str">
        <f>IF(ISNUMBER(SEARCH("airDry",$AW1529)),"airDry","")</f>
        <v/>
      </c>
      <c r="BG1529" s="3" t="str">
        <f>IF(ISNUMBER(SEARCH("heatDry",$AY1529)),"heatDry","")</f>
        <v/>
      </c>
      <c r="BH1529" s="3" t="str">
        <f>IF(AND(ISNUMBER(SEARCH("aerobic",$AW1529)),ISNUMBER(SEARCH("anaer",$AW1529))),"Combined Aer and Anaer.","")</f>
        <v/>
      </c>
    </row>
    <row r="1530" spans="1:60" x14ac:dyDescent="0.3">
      <c r="A1530" s="4">
        <v>1528</v>
      </c>
      <c r="B1530" t="s">
        <v>7194</v>
      </c>
      <c r="C1530">
        <v>98</v>
      </c>
      <c r="D1530">
        <v>1435.1508043983611</v>
      </c>
      <c r="E1530">
        <v>1446.546571881215</v>
      </c>
      <c r="F1530">
        <v>1014.104844276906</v>
      </c>
      <c r="G1530">
        <v>1854.0692657253071</v>
      </c>
      <c r="H1530">
        <v>-78.049372603834016</v>
      </c>
      <c r="I1530">
        <v>-77.872677116298902</v>
      </c>
      <c r="J1530">
        <v>-90.541743165530775</v>
      </c>
      <c r="K1530">
        <v>-65.725207491775819</v>
      </c>
      <c r="L1530">
        <v>49.98949895485849</v>
      </c>
      <c r="M1530">
        <v>49.614986952995643</v>
      </c>
      <c r="N1530">
        <v>48.258382961694103</v>
      </c>
      <c r="O1530">
        <v>52.841712838610803</v>
      </c>
      <c r="P1530">
        <v>2.3344511588372918</v>
      </c>
      <c r="Q1530">
        <v>2.3282819602070708</v>
      </c>
      <c r="R1530">
        <v>1.991863825784669</v>
      </c>
      <c r="S1530">
        <v>2.6484543637789688</v>
      </c>
      <c r="T1530">
        <v>3.7639139740100118</v>
      </c>
      <c r="U1530">
        <v>3.7639053276808179</v>
      </c>
      <c r="V1530">
        <v>3.760203309208352</v>
      </c>
      <c r="W1530">
        <v>3.767589023900566</v>
      </c>
      <c r="X1530">
        <v>332.33031988989052</v>
      </c>
      <c r="Y1530">
        <v>334.33822955149219</v>
      </c>
      <c r="Z1530">
        <v>314.41983101555832</v>
      </c>
      <c r="AA1530">
        <v>343.95654231760739</v>
      </c>
      <c r="AB1530">
        <v>100.489063474605</v>
      </c>
      <c r="AC1530">
        <v>96.849113947689361</v>
      </c>
      <c r="AD1530">
        <v>75.989940787211765</v>
      </c>
      <c r="AE1530">
        <v>141.4576133418023</v>
      </c>
      <c r="AF1530">
        <v>49.989688844604437</v>
      </c>
      <c r="AG1530">
        <v>49.615156816868449</v>
      </c>
      <c r="AH1530">
        <v>48.258667503926361</v>
      </c>
      <c r="AI1530">
        <v>52.841750966469007</v>
      </c>
      <c r="AJ1530">
        <v>0.38752262653786929</v>
      </c>
      <c r="AK1530">
        <v>0.38752261728085641</v>
      </c>
      <c r="AL1530">
        <v>0.38752132010748741</v>
      </c>
      <c r="AM1530">
        <v>0.38752393838451921</v>
      </c>
      <c r="AN1530">
        <v>0.65355601981628153</v>
      </c>
      <c r="AO1530">
        <v>0.65355601981628153</v>
      </c>
      <c r="AP1530">
        <v>0.65355601981628153</v>
      </c>
      <c r="AQ1530">
        <v>0.65355601981628153</v>
      </c>
      <c r="AR1530">
        <v>8.34313295534308</v>
      </c>
      <c r="AS1530">
        <v>8.3431329553430764</v>
      </c>
      <c r="AT1530">
        <v>8.3431329553430764</v>
      </c>
      <c r="AU1530">
        <v>8.3431329553430764</v>
      </c>
      <c r="AV1530" t="str">
        <f>VLOOKUP(Sheet1[[#This Row],[NPDES ID2]],Combined_Sheet__Major_Only___2[[NPDES ID2]:[ECHO BFR]],3,FALSE)</f>
        <v>PA</v>
      </c>
      <c r="AW1530" t="s">
        <v>7196</v>
      </c>
      <c r="AX1530" t="str">
        <f>VLOOKUP(Sheet1[[#This Row],[NPDES ID2]],Combined_Sheet__Major_Only___2[[NPDES ID2]:[ECHO BFR]],27,FALSE)</f>
        <v>other</v>
      </c>
      <c r="AY1530" t="str">
        <f>VLOOKUP(Sheet1[[#This Row],[NPDES ID2]],Combined_Sheet__Major_Only___2[[NPDES ID2]:[ECHO BFR]],28,FALSE)</f>
        <v>thermoAerobicDigest</v>
      </c>
      <c r="AZ1530" t="str">
        <f>VLOOKUP(Sheet1[[#This Row],[NPDES ID2]],Combined_Sheet__Major_Only___2[[NPDES ID2]:[ECHO BFR]],29,FALSE)</f>
        <v>thickening, preliminaryOps</v>
      </c>
      <c r="BA1530">
        <f>VLOOKUP(Sheet1[[#This Row],[NPDES ID2]],Combined_Sheet__Major_Only___2[[NPDES ID2]:[ECHO BFR]],17,FALSE)</f>
        <v>40.808421000000003</v>
      </c>
      <c r="BB1530">
        <f>VLOOKUP(Sheet1[[#This Row],[NPDES ID2]],Combined_Sheet__Major_Only___2[[NPDES ID2]:[ECHO BFR]],18,FALSE)</f>
        <v>-76.156327000000005</v>
      </c>
      <c r="BC1530" t="str">
        <f>IF(ISNUMBER(SEARCH("aerobic",$AW1530)),"aerobic","")</f>
        <v/>
      </c>
      <c r="BD1530" t="str">
        <f>IF(ISNUMBER(SEARCH("anaer",$AW1530)),"anaer","")</f>
        <v/>
      </c>
      <c r="BE1530" t="str">
        <f>IF(ISNUMBER(SEARCH("thickening",$AZ1530)),"thickening","")</f>
        <v>thickening</v>
      </c>
      <c r="BF1530" s="2" t="str">
        <f>IF(ISNUMBER(SEARCH("airDry",$AW1530)),"airDry","")</f>
        <v>airDry</v>
      </c>
      <c r="BG1530" s="2" t="str">
        <f>IF(ISNUMBER(SEARCH("heatDry",$AY1530)),"heatDry","")</f>
        <v/>
      </c>
      <c r="BH1530" s="2" t="str">
        <f>IF(AND(ISNUMBER(SEARCH("aerobic",$AW1530)),ISNUMBER(SEARCH("anaer",$AW1530))),"Combined Aer and Anaer.","")</f>
        <v/>
      </c>
    </row>
    <row r="1531" spans="1:60" x14ac:dyDescent="0.3">
      <c r="A1531" s="4">
        <v>1529</v>
      </c>
      <c r="B1531" t="s">
        <v>7200</v>
      </c>
      <c r="C1531">
        <v>98</v>
      </c>
      <c r="D1531">
        <v>1187.138127046064</v>
      </c>
      <c r="E1531">
        <v>1188.510449680582</v>
      </c>
      <c r="F1531">
        <v>839.27973998200639</v>
      </c>
      <c r="G1531">
        <v>1518.070338714539</v>
      </c>
      <c r="H1531">
        <v>-77.247641259888155</v>
      </c>
      <c r="I1531">
        <v>-78.332969617952614</v>
      </c>
      <c r="J1531">
        <v>-91.039659427071598</v>
      </c>
      <c r="K1531">
        <v>-62.328438318565013</v>
      </c>
      <c r="L1531">
        <v>60.401403908442177</v>
      </c>
      <c r="M1531">
        <v>60.104422371425208</v>
      </c>
      <c r="N1531">
        <v>59.028665701065009</v>
      </c>
      <c r="O1531">
        <v>62.6631468834046</v>
      </c>
      <c r="P1531">
        <v>2.3170341349667072</v>
      </c>
      <c r="Q1531">
        <v>2.336563005698634</v>
      </c>
      <c r="R1531">
        <v>1.903068532029623</v>
      </c>
      <c r="S1531">
        <v>2.6599012552712469</v>
      </c>
      <c r="T1531">
        <v>4.2421631486362843</v>
      </c>
      <c r="U1531">
        <v>4.242153764240058</v>
      </c>
      <c r="V1531">
        <v>4.238135734461256</v>
      </c>
      <c r="W1531">
        <v>4.246151907743962</v>
      </c>
      <c r="X1531">
        <v>309.84132598658829</v>
      </c>
      <c r="Y1531">
        <v>311.08260303260693</v>
      </c>
      <c r="Z1531">
        <v>298.81828592336069</v>
      </c>
      <c r="AA1531">
        <v>316.92349409555692</v>
      </c>
      <c r="AB1531">
        <v>51.061282928368648</v>
      </c>
      <c r="AC1531">
        <v>50.722069326082867</v>
      </c>
      <c r="AD1531">
        <v>43.849298888633882</v>
      </c>
      <c r="AE1531">
        <v>60.126208513003903</v>
      </c>
      <c r="AF1531">
        <v>60.401558908727822</v>
      </c>
      <c r="AG1531">
        <v>60.104561362497527</v>
      </c>
      <c r="AH1531">
        <v>59.028900800881758</v>
      </c>
      <c r="AI1531">
        <v>62.66317742049474</v>
      </c>
      <c r="AJ1531">
        <v>0.51431780564360186</v>
      </c>
      <c r="AK1531">
        <v>0.51431779734520744</v>
      </c>
      <c r="AL1531">
        <v>0.5143166344246981</v>
      </c>
      <c r="AM1531">
        <v>0.51431898171671286</v>
      </c>
      <c r="AN1531">
        <v>0.67437177883097543</v>
      </c>
      <c r="AO1531">
        <v>0.67437177883097554</v>
      </c>
      <c r="AP1531">
        <v>0.67437177883097554</v>
      </c>
      <c r="AQ1531">
        <v>0.67437177883097554</v>
      </c>
      <c r="AR1531">
        <v>13.78641443129133</v>
      </c>
      <c r="AS1531">
        <v>13.78641443129132</v>
      </c>
      <c r="AT1531">
        <v>13.78641443129132</v>
      </c>
      <c r="AU1531">
        <v>13.78641443129132</v>
      </c>
      <c r="AV1531" t="str">
        <f>VLOOKUP(Sheet1[[#This Row],[NPDES ID2]],Combined_Sheet__Major_Only___2[[NPDES ID2]:[ECHO BFR]],3,FALSE)</f>
        <v>CO</v>
      </c>
      <c r="AW1531" t="s">
        <v>12188</v>
      </c>
      <c r="AX1531" t="str">
        <f>VLOOKUP(Sheet1[[#This Row],[NPDES ID2]],Combined_Sheet__Major_Only___2[[NPDES ID2]:[ECHO BFR]],27,FALSE)</f>
        <v>tempSludgeStore</v>
      </c>
      <c r="AY1531" t="str">
        <f>VLOOKUP(Sheet1[[#This Row],[NPDES ID2]],Combined_Sheet__Major_Only___2[[NPDES ID2]:[ECHO BFR]],28,FALSE)</f>
        <v>-</v>
      </c>
      <c r="AZ1531" t="str">
        <f>VLOOKUP(Sheet1[[#This Row],[NPDES ID2]],Combined_Sheet__Major_Only___2[[NPDES ID2]:[ECHO BFR]],29,FALSE)</f>
        <v>sludgeLagoon</v>
      </c>
      <c r="BA1531">
        <f>VLOOKUP(Sheet1[[#This Row],[NPDES ID2]],Combined_Sheet__Major_Only___2[[NPDES ID2]:[ECHO BFR]],17,FALSE)</f>
        <v>40.506950000000003</v>
      </c>
      <c r="BB1531">
        <f>VLOOKUP(Sheet1[[#This Row],[NPDES ID2]],Combined_Sheet__Major_Only___2[[NPDES ID2]:[ECHO BFR]],18,FALSE)</f>
        <v>-107.574141</v>
      </c>
      <c r="BC1531" t="str">
        <f>IF(ISNUMBER(SEARCH("aerobic",$AW1531)),"aerobic","")</f>
        <v>aerobic</v>
      </c>
      <c r="BD1531" t="str">
        <f>IF(ISNUMBER(SEARCH("anaer",$AW1531)),"anaer","")</f>
        <v>anaer</v>
      </c>
      <c r="BE1531" t="str">
        <f>IF(ISNUMBER(SEARCH("thickening",$AZ1531)),"thickening","")</f>
        <v/>
      </c>
      <c r="BF1531" s="3" t="str">
        <f>IF(ISNUMBER(SEARCH("airDry",$AW1531)),"airDry","")</f>
        <v>airDry</v>
      </c>
      <c r="BG1531" s="3" t="str">
        <f>IF(ISNUMBER(SEARCH("heatDry",$AY1531)),"heatDry","")</f>
        <v/>
      </c>
      <c r="BH1531" s="3" t="str">
        <f>IF(AND(ISNUMBER(SEARCH("aerobic",$AW1531)),ISNUMBER(SEARCH("anaer",$AW1531))),"Combined Aer and Anaer.","")</f>
        <v>Combined Aer and Anaer.</v>
      </c>
    </row>
    <row r="1532" spans="1:60" x14ac:dyDescent="0.3">
      <c r="A1532" s="4">
        <v>1530</v>
      </c>
      <c r="B1532" t="s">
        <v>7205</v>
      </c>
      <c r="C1532">
        <v>97.91</v>
      </c>
      <c r="D1532">
        <v>1075.37542001815</v>
      </c>
      <c r="E1532">
        <v>1076.4890756871371</v>
      </c>
      <c r="F1532">
        <v>760.36007073601741</v>
      </c>
      <c r="G1532">
        <v>1370.094426607232</v>
      </c>
      <c r="H1532">
        <v>-76.703471148956396</v>
      </c>
      <c r="I1532">
        <v>-77.952272648072523</v>
      </c>
      <c r="J1532">
        <v>-90.736844271983159</v>
      </c>
      <c r="K1532">
        <v>-59.861952642933247</v>
      </c>
      <c r="L1532">
        <v>66.661503033403577</v>
      </c>
      <c r="M1532">
        <v>66.411981283243108</v>
      </c>
      <c r="N1532">
        <v>65.508100564532256</v>
      </c>
      <c r="O1532">
        <v>68.561875399529626</v>
      </c>
      <c r="P1532">
        <v>2.3030691350777559</v>
      </c>
      <c r="Q1532">
        <v>2.3322809686116601</v>
      </c>
      <c r="R1532">
        <v>1.855877595124652</v>
      </c>
      <c r="S1532">
        <v>2.6579736218601302</v>
      </c>
      <c r="T1532">
        <v>52.80279380180032</v>
      </c>
      <c r="U1532">
        <v>52.802709475297753</v>
      </c>
      <c r="V1532">
        <v>52.76660417983507</v>
      </c>
      <c r="W1532">
        <v>52.838636076258283</v>
      </c>
      <c r="X1532">
        <v>3490.7167818156909</v>
      </c>
      <c r="Y1532">
        <v>3501.6444601111821</v>
      </c>
      <c r="Z1532">
        <v>3395.453786986986</v>
      </c>
      <c r="AA1532">
        <v>3551.368838517777</v>
      </c>
      <c r="AB1532">
        <v>640.32483502322077</v>
      </c>
      <c r="AC1532">
        <v>635.02451316636643</v>
      </c>
      <c r="AD1532">
        <v>541.83797377105316</v>
      </c>
      <c r="AE1532">
        <v>767.36342814885882</v>
      </c>
      <c r="AF1532">
        <v>66.723074372917395</v>
      </c>
      <c r="AG1532">
        <v>66.473293050178683</v>
      </c>
      <c r="AH1532">
        <v>65.568766759041822</v>
      </c>
      <c r="AI1532">
        <v>68.624955938558927</v>
      </c>
      <c r="AJ1532">
        <v>0.59155103758231031</v>
      </c>
      <c r="AK1532">
        <v>0.59155102111940017</v>
      </c>
      <c r="AL1532">
        <v>0.59154871427064526</v>
      </c>
      <c r="AM1532">
        <v>0.59155337052758994</v>
      </c>
      <c r="AN1532">
        <v>0.9541422671587223</v>
      </c>
      <c r="AO1532">
        <v>0.95414226715872263</v>
      </c>
      <c r="AP1532">
        <v>0.95414226715872263</v>
      </c>
      <c r="AQ1532">
        <v>0.95414226715872263</v>
      </c>
      <c r="AR1532">
        <v>14.30777291861116</v>
      </c>
      <c r="AS1532">
        <v>14.30777291861116</v>
      </c>
      <c r="AT1532">
        <v>14.30777291861116</v>
      </c>
      <c r="AU1532">
        <v>14.30777291861116</v>
      </c>
      <c r="AV1532" t="str">
        <f>VLOOKUP(Sheet1[[#This Row],[NPDES ID2]],Combined_Sheet__Major_Only___2[[NPDES ID2]:[ECHO BFR]],3,FALSE)</f>
        <v>AL</v>
      </c>
      <c r="AW1532" t="s">
        <v>41</v>
      </c>
      <c r="AX1532" t="str">
        <f>VLOOKUP(Sheet1[[#This Row],[NPDES ID2]],Combined_Sheet__Major_Only___2[[NPDES ID2]:[ECHO BFR]],27,FALSE)</f>
        <v>-</v>
      </c>
      <c r="AY1532" t="str">
        <f>VLOOKUP(Sheet1[[#This Row],[NPDES ID2]],Combined_Sheet__Major_Only___2[[NPDES ID2]:[ECHO BFR]],28,FALSE)</f>
        <v>-</v>
      </c>
      <c r="AZ1532" t="str">
        <f>VLOOKUP(Sheet1[[#This Row],[NPDES ID2]],Combined_Sheet__Major_Only___2[[NPDES ID2]:[ECHO BFR]],29,FALSE)</f>
        <v>thickening</v>
      </c>
      <c r="BA1532">
        <f>VLOOKUP(Sheet1[[#This Row],[NPDES ID2]],Combined_Sheet__Major_Only___2[[NPDES ID2]:[ECHO BFR]],17,FALSE)</f>
        <v>30.384944999999998</v>
      </c>
      <c r="BB1532">
        <f>VLOOKUP(Sheet1[[#This Row],[NPDES ID2]],Combined_Sheet__Major_Only___2[[NPDES ID2]:[ECHO BFR]],18,FALSE)</f>
        <v>-88.253264000000001</v>
      </c>
      <c r="BC1532" t="str">
        <f>IF(ISNUMBER(SEARCH("aerobic",$AW1532)),"aerobic","")</f>
        <v>aerobic</v>
      </c>
      <c r="BD1532" t="str">
        <f>IF(ISNUMBER(SEARCH("anaer",$AW1532)),"anaer","")</f>
        <v/>
      </c>
      <c r="BE1532" t="str">
        <f>IF(ISNUMBER(SEARCH("thickening",$AZ1532)),"thickening","")</f>
        <v>thickening</v>
      </c>
      <c r="BF1532" s="2" t="str">
        <f>IF(ISNUMBER(SEARCH("airDry",$AW1532)),"airDry","")</f>
        <v/>
      </c>
      <c r="BG1532" s="2" t="str">
        <f>IF(ISNUMBER(SEARCH("heatDry",$AY1532)),"heatDry","")</f>
        <v/>
      </c>
      <c r="BH1532" s="2" t="str">
        <f>IF(AND(ISNUMBER(SEARCH("aerobic",$AW1532)),ISNUMBER(SEARCH("anaer",$AW1532))),"Combined Aer and Anaer.","")</f>
        <v/>
      </c>
    </row>
    <row r="1533" spans="1:60" x14ac:dyDescent="0.3">
      <c r="A1533" s="4">
        <v>1531</v>
      </c>
      <c r="B1533" t="s">
        <v>7210</v>
      </c>
      <c r="C1533">
        <v>97.61</v>
      </c>
      <c r="D1533">
        <v>1100.0479452518141</v>
      </c>
      <c r="E1533">
        <v>1100.6998991435289</v>
      </c>
      <c r="F1533">
        <v>777.67750984942359</v>
      </c>
      <c r="G1533">
        <v>1401.385877958231</v>
      </c>
      <c r="H1533">
        <v>-76.811302131952417</v>
      </c>
      <c r="I1533">
        <v>-78.088727856438851</v>
      </c>
      <c r="J1533">
        <v>-90.954355526803127</v>
      </c>
      <c r="K1533">
        <v>-60.427543559574801</v>
      </c>
      <c r="L1533">
        <v>65.149290986023288</v>
      </c>
      <c r="M1533">
        <v>64.890758361498001</v>
      </c>
      <c r="N1533">
        <v>63.954213271073051</v>
      </c>
      <c r="O1533">
        <v>67.11833464720057</v>
      </c>
      <c r="P1533">
        <v>2.2985129158037449</v>
      </c>
      <c r="Q1533">
        <v>2.3273732312624231</v>
      </c>
      <c r="R1533">
        <v>1.859227602764741</v>
      </c>
      <c r="S1533">
        <v>2.6411708715953792</v>
      </c>
      <c r="T1533">
        <v>93.812504804094374</v>
      </c>
      <c r="U1533">
        <v>93.812357188584201</v>
      </c>
      <c r="V1533">
        <v>93.7491540264989</v>
      </c>
      <c r="W1533">
        <v>93.875247541774343</v>
      </c>
      <c r="X1533">
        <v>6326.4871624346006</v>
      </c>
      <c r="Y1533">
        <v>6347.553058415655</v>
      </c>
      <c r="Z1533">
        <v>6143.3641162553067</v>
      </c>
      <c r="AA1533">
        <v>6443.0811687136347</v>
      </c>
      <c r="AB1533">
        <v>1072.908047921504</v>
      </c>
      <c r="AC1533">
        <v>1065.173321153678</v>
      </c>
      <c r="AD1533">
        <v>918.88543197423621</v>
      </c>
      <c r="AE1533">
        <v>1267.8836967100181</v>
      </c>
      <c r="AF1533">
        <v>65.409986678347877</v>
      </c>
      <c r="AG1533">
        <v>65.150380893778248</v>
      </c>
      <c r="AH1533">
        <v>64.210339364008362</v>
      </c>
      <c r="AI1533">
        <v>67.386582158020559</v>
      </c>
      <c r="AJ1533">
        <v>0.57549562758985073</v>
      </c>
      <c r="AK1533">
        <v>0.57549560589027116</v>
      </c>
      <c r="AL1533">
        <v>0.57549256551523642</v>
      </c>
      <c r="AM1533">
        <v>0.57549870236633494</v>
      </c>
      <c r="AN1533">
        <v>0.97342466405645023</v>
      </c>
      <c r="AO1533">
        <v>0.9734246640564499</v>
      </c>
      <c r="AP1533">
        <v>0.9734246640564499</v>
      </c>
      <c r="AQ1533">
        <v>0.9734246640564499</v>
      </c>
      <c r="AR1533">
        <v>14.67845965492099</v>
      </c>
      <c r="AS1533">
        <v>14.67845965492099</v>
      </c>
      <c r="AT1533">
        <v>14.67845965492099</v>
      </c>
      <c r="AU1533">
        <v>14.67845965492099</v>
      </c>
      <c r="AV1533" t="str">
        <f>VLOOKUP(Sheet1[[#This Row],[NPDES ID2]],Combined_Sheet__Major_Only___2[[NPDES ID2]:[ECHO BFR]],3,FALSE)</f>
        <v>NY</v>
      </c>
      <c r="AW1533" t="s">
        <v>12181</v>
      </c>
      <c r="AX1533" t="str">
        <f>VLOOKUP(Sheet1[[#This Row],[NPDES ID2]],Combined_Sheet__Major_Only___2[[NPDES ID2]:[ECHO BFR]],27,FALSE)</f>
        <v>methaneBioCaptureRecover</v>
      </c>
      <c r="AY1533" t="str">
        <f>VLOOKUP(Sheet1[[#This Row],[NPDES ID2]],Combined_Sheet__Major_Only___2[[NPDES ID2]:[ECHO BFR]],28,FALSE)</f>
        <v>-</v>
      </c>
      <c r="AZ1533" t="str">
        <f>VLOOKUP(Sheet1[[#This Row],[NPDES ID2]],Combined_Sheet__Major_Only___2[[NPDES ID2]:[ECHO BFR]],29,FALSE)</f>
        <v>thickening, preliminaryOps</v>
      </c>
      <c r="BA1533">
        <f>VLOOKUP(Sheet1[[#This Row],[NPDES ID2]],Combined_Sheet__Major_Only___2[[NPDES ID2]:[ECHO BFR]],17,FALSE)</f>
        <v>44.862949999999998</v>
      </c>
      <c r="BB1533">
        <f>VLOOKUP(Sheet1[[#This Row],[NPDES ID2]],Combined_Sheet__Major_Only___2[[NPDES ID2]:[ECHO BFR]],18,FALSE)</f>
        <v>-74.296350000000004</v>
      </c>
      <c r="BC1533" t="str">
        <f>IF(ISNUMBER(SEARCH("aerobic",$AW1533)),"aerobic","")</f>
        <v/>
      </c>
      <c r="BD1533" t="str">
        <f>IF(ISNUMBER(SEARCH("anaer",$AW1533)),"anaer","")</f>
        <v>anaer</v>
      </c>
      <c r="BE1533" t="str">
        <f>IF(ISNUMBER(SEARCH("thickening",$AZ1533)),"thickening","")</f>
        <v>thickening</v>
      </c>
      <c r="BF1533" s="3" t="str">
        <f>IF(ISNUMBER(SEARCH("airDry",$AW1533)),"airDry","")</f>
        <v/>
      </c>
      <c r="BG1533" s="3" t="str">
        <f>IF(ISNUMBER(SEARCH("heatDry",$AY1533)),"heatDry","")</f>
        <v/>
      </c>
      <c r="BH1533" s="3" t="str">
        <f>IF(AND(ISNUMBER(SEARCH("aerobic",$AW1533)),ISNUMBER(SEARCH("anaer",$AW1533))),"Combined Aer and Anaer.","")</f>
        <v/>
      </c>
    </row>
    <row r="1534" spans="1:60" x14ac:dyDescent="0.3">
      <c r="A1534" s="4">
        <v>1532</v>
      </c>
      <c r="B1534" t="s">
        <v>7214</v>
      </c>
      <c r="C1534">
        <v>97.46</v>
      </c>
      <c r="D1534">
        <v>1120.2044607326541</v>
      </c>
      <c r="E1534">
        <v>1120.442490437445</v>
      </c>
      <c r="F1534">
        <v>791.85313266486799</v>
      </c>
      <c r="G1534">
        <v>1428.1646560759209</v>
      </c>
      <c r="H1534">
        <v>-76.900840964721866</v>
      </c>
      <c r="I1534">
        <v>-78.080201160765739</v>
      </c>
      <c r="J1534">
        <v>-91.135525256588309</v>
      </c>
      <c r="K1534">
        <v>-60.900588242511112</v>
      </c>
      <c r="L1534">
        <v>63.969394435021883</v>
      </c>
      <c r="M1534">
        <v>63.703191056811512</v>
      </c>
      <c r="N1534">
        <v>62.738846346894341</v>
      </c>
      <c r="O1534">
        <v>65.996883353464455</v>
      </c>
      <c r="P1534">
        <v>2.2970265549625641</v>
      </c>
      <c r="Q1534">
        <v>2.3240353747327358</v>
      </c>
      <c r="R1534">
        <v>1.865736631935824</v>
      </c>
      <c r="S1534">
        <v>2.629938156284088</v>
      </c>
      <c r="T1534">
        <v>108.3115980869115</v>
      </c>
      <c r="U1534">
        <v>108.311428095403</v>
      </c>
      <c r="V1534">
        <v>108.2386444099167</v>
      </c>
      <c r="W1534">
        <v>108.38385155549091</v>
      </c>
      <c r="X1534">
        <v>7427.7420549771768</v>
      </c>
      <c r="Y1534">
        <v>7453.7118074106693</v>
      </c>
      <c r="Z1534">
        <v>7202.2734946690034</v>
      </c>
      <c r="AA1534">
        <v>7571.3470910630931</v>
      </c>
      <c r="AB1534">
        <v>1479.046412417448</v>
      </c>
      <c r="AC1534">
        <v>1462.692953866725</v>
      </c>
      <c r="AD1534">
        <v>1233.111517852597</v>
      </c>
      <c r="AE1534">
        <v>1799.6441608396269</v>
      </c>
      <c r="AF1534">
        <v>64.324276982627623</v>
      </c>
      <c r="AG1534">
        <v>64.056552952796025</v>
      </c>
      <c r="AH1534">
        <v>63.087143162631847</v>
      </c>
      <c r="AI1534">
        <v>66.362641771377781</v>
      </c>
      <c r="AJ1534">
        <v>0.56222523896183307</v>
      </c>
      <c r="AK1534">
        <v>0.5622252144956803</v>
      </c>
      <c r="AL1534">
        <v>0.56222178666037126</v>
      </c>
      <c r="AM1534">
        <v>0.56222870558717386</v>
      </c>
      <c r="AN1534">
        <v>0.97686411203925272</v>
      </c>
      <c r="AO1534">
        <v>0.97686411203925272</v>
      </c>
      <c r="AP1534">
        <v>0.97686411203925272</v>
      </c>
      <c r="AQ1534">
        <v>0.97686411203925272</v>
      </c>
      <c r="AR1534">
        <v>13.175613244713491</v>
      </c>
      <c r="AS1534">
        <v>13.175613244713491</v>
      </c>
      <c r="AT1534">
        <v>13.175613244713491</v>
      </c>
      <c r="AU1534">
        <v>13.175613244713491</v>
      </c>
      <c r="AV1534" t="str">
        <f>VLOOKUP(Sheet1[[#This Row],[NPDES ID2]],Combined_Sheet__Major_Only___2[[NPDES ID2]:[ECHO BFR]],3,FALSE)</f>
        <v>TX</v>
      </c>
      <c r="AW1534" t="s">
        <v>41</v>
      </c>
      <c r="AX1534" t="str">
        <f>VLOOKUP(Sheet1[[#This Row],[NPDES ID2]],Combined_Sheet__Major_Only___2[[NPDES ID2]:[ECHO BFR]],27,FALSE)</f>
        <v>-</v>
      </c>
      <c r="AY1534" t="str">
        <f>VLOOKUP(Sheet1[[#This Row],[NPDES ID2]],Combined_Sheet__Major_Only___2[[NPDES ID2]:[ECHO BFR]],28,FALSE)</f>
        <v>-</v>
      </c>
      <c r="AZ1534" t="str">
        <f>VLOOKUP(Sheet1[[#This Row],[NPDES ID2]],Combined_Sheet__Major_Only___2[[NPDES ID2]:[ECHO BFR]],29,FALSE)</f>
        <v>thickening</v>
      </c>
      <c r="BA1534">
        <f>VLOOKUP(Sheet1[[#This Row],[NPDES ID2]],Combined_Sheet__Major_Only___2[[NPDES ID2]:[ECHO BFR]],17,FALSE)</f>
        <v>29.951301999999998</v>
      </c>
      <c r="BB1534">
        <f>VLOOKUP(Sheet1[[#This Row],[NPDES ID2]],Combined_Sheet__Major_Only___2[[NPDES ID2]:[ECHO BFR]],18,FALSE)</f>
        <v>-95.340699999999998</v>
      </c>
      <c r="BC1534" t="str">
        <f>IF(ISNUMBER(SEARCH("aerobic",$AW1534)),"aerobic","")</f>
        <v>aerobic</v>
      </c>
      <c r="BD1534" t="str">
        <f>IF(ISNUMBER(SEARCH("anaer",$AW1534)),"anaer","")</f>
        <v/>
      </c>
      <c r="BE1534" t="str">
        <f>IF(ISNUMBER(SEARCH("thickening",$AZ1534)),"thickening","")</f>
        <v>thickening</v>
      </c>
      <c r="BF1534" s="2" t="str">
        <f>IF(ISNUMBER(SEARCH("airDry",$AW1534)),"airDry","")</f>
        <v/>
      </c>
      <c r="BG1534" s="2" t="str">
        <f>IF(ISNUMBER(SEARCH("heatDry",$AY1534)),"heatDry","")</f>
        <v/>
      </c>
      <c r="BH1534" s="2" t="str">
        <f>IF(AND(ISNUMBER(SEARCH("aerobic",$AW1534)),ISNUMBER(SEARCH("anaer",$AW1534))),"Combined Aer and Anaer.","")</f>
        <v/>
      </c>
    </row>
    <row r="1535" spans="1:60" x14ac:dyDescent="0.3">
      <c r="A1535" s="4">
        <v>1533</v>
      </c>
      <c r="B1535" t="s">
        <v>7217</v>
      </c>
      <c r="C1535">
        <v>97.15</v>
      </c>
      <c r="D1535">
        <v>1466.775250746392</v>
      </c>
      <c r="E1535">
        <v>1479.1156946546521</v>
      </c>
      <c r="F1535">
        <v>1036.0007825481191</v>
      </c>
      <c r="G1535">
        <v>1896.475544781079</v>
      </c>
      <c r="H1535">
        <v>-78.089718170902387</v>
      </c>
      <c r="I1535">
        <v>-77.801107553677866</v>
      </c>
      <c r="J1535">
        <v>-90.438817810241261</v>
      </c>
      <c r="K1535">
        <v>-66.044940161020392</v>
      </c>
      <c r="L1535">
        <v>48.873738339913807</v>
      </c>
      <c r="M1535">
        <v>48.497413575105767</v>
      </c>
      <c r="N1535">
        <v>47.134211166532147</v>
      </c>
      <c r="O1535">
        <v>51.73981944679285</v>
      </c>
      <c r="P1535">
        <v>2.3152054858791091</v>
      </c>
      <c r="Q1535">
        <v>2.3106601322313889</v>
      </c>
      <c r="R1535">
        <v>1.9823746465355421</v>
      </c>
      <c r="S1535">
        <v>2.6222860532446348</v>
      </c>
      <c r="T1535">
        <v>54.130608500292119</v>
      </c>
      <c r="U1535">
        <v>54.130522124614536</v>
      </c>
      <c r="V1535">
        <v>54.09353945292267</v>
      </c>
      <c r="W1535">
        <v>54.167321759440988</v>
      </c>
      <c r="X1535">
        <v>4846.3414417452059</v>
      </c>
      <c r="Y1535">
        <v>4877.3306563477381</v>
      </c>
      <c r="Z1535">
        <v>4576.7495986226004</v>
      </c>
      <c r="AA1535">
        <v>5020.6673874000289</v>
      </c>
      <c r="AB1535">
        <v>1476.0986950093211</v>
      </c>
      <c r="AC1535">
        <v>1420.958056482463</v>
      </c>
      <c r="AD1535">
        <v>1112.9170449262631</v>
      </c>
      <c r="AE1535">
        <v>2083.7763722138679</v>
      </c>
      <c r="AF1535">
        <v>49.301639880423657</v>
      </c>
      <c r="AG1535">
        <v>48.921992116690248</v>
      </c>
      <c r="AH1535">
        <v>47.547035980484388</v>
      </c>
      <c r="AI1535">
        <v>52.192567450393589</v>
      </c>
      <c r="AJ1535">
        <v>0.37916654694517049</v>
      </c>
      <c r="AK1535">
        <v>0.37916653302573972</v>
      </c>
      <c r="AL1535">
        <v>0.37916458272756259</v>
      </c>
      <c r="AM1535">
        <v>0.37916851931027851</v>
      </c>
      <c r="AN1535">
        <v>0.95519486105221685</v>
      </c>
      <c r="AO1535">
        <v>0.95519486105221674</v>
      </c>
      <c r="AP1535">
        <v>0.95519486105221674</v>
      </c>
      <c r="AQ1535">
        <v>0.95519486105221674</v>
      </c>
      <c r="AR1535">
        <v>8.2027896451545654</v>
      </c>
      <c r="AS1535">
        <v>8.2027896451545637</v>
      </c>
      <c r="AT1535">
        <v>8.2027896451545637</v>
      </c>
      <c r="AU1535">
        <v>8.2027896451545637</v>
      </c>
      <c r="AV1535" t="str">
        <f>VLOOKUP(Sheet1[[#This Row],[NPDES ID2]],Combined_Sheet__Major_Only___2[[NPDES ID2]:[ECHO BFR]],3,FALSE)</f>
        <v>TX</v>
      </c>
      <c r="AW1535" t="s">
        <v>54</v>
      </c>
      <c r="AX1535" t="str">
        <f>VLOOKUP(Sheet1[[#This Row],[NPDES ID2]],Combined_Sheet__Major_Only___2[[NPDES ID2]:[ECHO BFR]],27,FALSE)</f>
        <v>-</v>
      </c>
      <c r="AY1535" t="str">
        <f>VLOOKUP(Sheet1[[#This Row],[NPDES ID2]],Combined_Sheet__Major_Only___2[[NPDES ID2]:[ECHO BFR]],28,FALSE)</f>
        <v>-</v>
      </c>
      <c r="AZ1535" t="str">
        <f>VLOOKUP(Sheet1[[#This Row],[NPDES ID2]],Combined_Sheet__Major_Only___2[[NPDES ID2]:[ECHO BFR]],29,FALSE)</f>
        <v>thickening</v>
      </c>
      <c r="BA1535">
        <f>VLOOKUP(Sheet1[[#This Row],[NPDES ID2]],Combined_Sheet__Major_Only___2[[NPDES ID2]:[ECHO BFR]],17,FALSE)</f>
        <v>32.634556000000003</v>
      </c>
      <c r="BB1535">
        <f>VLOOKUP(Sheet1[[#This Row],[NPDES ID2]],Combined_Sheet__Major_Only___2[[NPDES ID2]:[ECHO BFR]],18,FALSE)</f>
        <v>-95.482444000000001</v>
      </c>
      <c r="BC1535" t="str">
        <f>IF(ISNUMBER(SEARCH("aerobic",$AW1535)),"aerobic","")</f>
        <v/>
      </c>
      <c r="BD1535" t="str">
        <f>IF(ISNUMBER(SEARCH("anaer",$AW1535)),"anaer","")</f>
        <v/>
      </c>
      <c r="BE1535" t="str">
        <f>IF(ISNUMBER(SEARCH("thickening",$AZ1535)),"thickening","")</f>
        <v>thickening</v>
      </c>
      <c r="BF1535" s="3" t="str">
        <f>IF(ISNUMBER(SEARCH("airDry",$AW1535)),"airDry","")</f>
        <v/>
      </c>
      <c r="BG1535" s="3" t="str">
        <f>IF(ISNUMBER(SEARCH("heatDry",$AY1535)),"heatDry","")</f>
        <v/>
      </c>
      <c r="BH1535" s="3" t="str">
        <f>IF(AND(ISNUMBER(SEARCH("aerobic",$AW1535)),ISNUMBER(SEARCH("anaer",$AW1535))),"Combined Aer and Anaer.","")</f>
        <v/>
      </c>
    </row>
    <row r="1536" spans="1:60" x14ac:dyDescent="0.3">
      <c r="A1536" s="4">
        <v>1534</v>
      </c>
      <c r="B1536" t="s">
        <v>7222</v>
      </c>
      <c r="C1536">
        <v>97</v>
      </c>
      <c r="D1536">
        <v>1088.49177300156</v>
      </c>
      <c r="E1536">
        <v>1089.5484583066909</v>
      </c>
      <c r="F1536">
        <v>769.3131339792028</v>
      </c>
      <c r="G1536">
        <v>1387.109036051035</v>
      </c>
      <c r="H1536">
        <v>-76.705394888266028</v>
      </c>
      <c r="I1536">
        <v>-77.987477514893953</v>
      </c>
      <c r="J1536">
        <v>-90.74327321052256</v>
      </c>
      <c r="K1536">
        <v>-59.926981606815289</v>
      </c>
      <c r="L1536">
        <v>65.800242772863825</v>
      </c>
      <c r="M1536">
        <v>65.551245435440052</v>
      </c>
      <c r="N1536">
        <v>64.649180180675486</v>
      </c>
      <c r="O1536">
        <v>67.696782567721641</v>
      </c>
      <c r="P1536">
        <v>2.282115964516386</v>
      </c>
      <c r="Q1536">
        <v>2.3105538841717221</v>
      </c>
      <c r="R1536">
        <v>1.840241608488719</v>
      </c>
      <c r="S1536">
        <v>2.6316682178693802</v>
      </c>
      <c r="T1536">
        <v>181.936866189613</v>
      </c>
      <c r="U1536">
        <v>181.93658257452509</v>
      </c>
      <c r="V1536">
        <v>181.81514973628111</v>
      </c>
      <c r="W1536">
        <v>182.05741441005489</v>
      </c>
      <c r="X1536">
        <v>12071.82053372233</v>
      </c>
      <c r="Y1536">
        <v>12110.136747585861</v>
      </c>
      <c r="Z1536">
        <v>11738.542970681239</v>
      </c>
      <c r="AA1536">
        <v>12283.914574996879</v>
      </c>
      <c r="AB1536">
        <v>2191.8332598988841</v>
      </c>
      <c r="AC1536">
        <v>2173.973115894179</v>
      </c>
      <c r="AD1536">
        <v>1857.691382716044</v>
      </c>
      <c r="AE1536">
        <v>2621.683176947618</v>
      </c>
      <c r="AF1536">
        <v>66.479233939428269</v>
      </c>
      <c r="AG1536">
        <v>66.227604317389876</v>
      </c>
      <c r="AH1536">
        <v>65.31663963807496</v>
      </c>
      <c r="AI1536">
        <v>68.394812206384231</v>
      </c>
      <c r="AJ1536">
        <v>0.58856907507522538</v>
      </c>
      <c r="AK1536">
        <v>0.58856903954034068</v>
      </c>
      <c r="AL1536">
        <v>0.58856406163534436</v>
      </c>
      <c r="AM1536">
        <v>0.58857410933017229</v>
      </c>
      <c r="AN1536">
        <v>0.98603915024068722</v>
      </c>
      <c r="AO1536">
        <v>0.98603915024068733</v>
      </c>
      <c r="AP1536">
        <v>0.98603915024068733</v>
      </c>
      <c r="AQ1536">
        <v>0.98603915024068733</v>
      </c>
      <c r="AR1536">
        <v>14.33905674111179</v>
      </c>
      <c r="AS1536">
        <v>14.339056741111779</v>
      </c>
      <c r="AT1536">
        <v>14.339056741111779</v>
      </c>
      <c r="AU1536">
        <v>14.339056741111779</v>
      </c>
      <c r="AV1536" t="str">
        <f>VLOOKUP(Sheet1[[#This Row],[NPDES ID2]],Combined_Sheet__Major_Only___2[[NPDES ID2]:[ECHO BFR]],3,FALSE)</f>
        <v>SC</v>
      </c>
      <c r="AW1536" t="s">
        <v>41</v>
      </c>
      <c r="AX1536" t="str">
        <f>VLOOKUP(Sheet1[[#This Row],[NPDES ID2]],Combined_Sheet__Major_Only___2[[NPDES ID2]:[ECHO BFR]],27,FALSE)</f>
        <v>-</v>
      </c>
      <c r="AY1536" t="str">
        <f>VLOOKUP(Sheet1[[#This Row],[NPDES ID2]],Combined_Sheet__Major_Only___2[[NPDES ID2]:[ECHO BFR]],28,FALSE)</f>
        <v>-</v>
      </c>
      <c r="AZ1536" t="str">
        <f>VLOOKUP(Sheet1[[#This Row],[NPDES ID2]],Combined_Sheet__Major_Only___2[[NPDES ID2]:[ECHO BFR]],29,FALSE)</f>
        <v>-</v>
      </c>
      <c r="BA1536">
        <f>VLOOKUP(Sheet1[[#This Row],[NPDES ID2]],Combined_Sheet__Major_Only___2[[NPDES ID2]:[ECHO BFR]],17,FALSE)</f>
        <v>34.635599999999997</v>
      </c>
      <c r="BB1536">
        <f>VLOOKUP(Sheet1[[#This Row],[NPDES ID2]],Combined_Sheet__Major_Only___2[[NPDES ID2]:[ECHO BFR]],18,FALSE)</f>
        <v>-82.801400000000001</v>
      </c>
      <c r="BC1536" t="str">
        <f>IF(ISNUMBER(SEARCH("aerobic",$AW1536)),"aerobic","")</f>
        <v>aerobic</v>
      </c>
      <c r="BD1536" t="str">
        <f>IF(ISNUMBER(SEARCH("anaer",$AW1536)),"anaer","")</f>
        <v/>
      </c>
      <c r="BE1536" t="str">
        <f>IF(ISNUMBER(SEARCH("thickening",$AZ1536)),"thickening","")</f>
        <v/>
      </c>
      <c r="BF1536" s="2" t="str">
        <f>IF(ISNUMBER(SEARCH("airDry",$AW1536)),"airDry","")</f>
        <v/>
      </c>
      <c r="BG1536" s="2" t="str">
        <f>IF(ISNUMBER(SEARCH("heatDry",$AY1536)),"heatDry","")</f>
        <v/>
      </c>
      <c r="BH1536" s="2" t="str">
        <f>IF(AND(ISNUMBER(SEARCH("aerobic",$AW1536)),ISNUMBER(SEARCH("anaer",$AW1536))),"Combined Aer and Anaer.","")</f>
        <v/>
      </c>
    </row>
    <row r="1537" spans="1:60" x14ac:dyDescent="0.3">
      <c r="A1537" s="4">
        <v>1535</v>
      </c>
      <c r="B1537" t="s">
        <v>7227</v>
      </c>
      <c r="C1537">
        <v>96.41</v>
      </c>
      <c r="D1537">
        <v>1214.1362476193899</v>
      </c>
      <c r="E1537">
        <v>1215.684155556416</v>
      </c>
      <c r="F1537">
        <v>857.7354395878283</v>
      </c>
      <c r="G1537">
        <v>1553.1707606835939</v>
      </c>
      <c r="H1537">
        <v>-77.254811116037175</v>
      </c>
      <c r="I1537">
        <v>-78.323355111478222</v>
      </c>
      <c r="J1537">
        <v>-90.920878104343643</v>
      </c>
      <c r="K1537">
        <v>-62.411721800463688</v>
      </c>
      <c r="L1537">
        <v>58.96785161187443</v>
      </c>
      <c r="M1537">
        <v>58.672323565168</v>
      </c>
      <c r="N1537">
        <v>57.601700110011024</v>
      </c>
      <c r="O1537">
        <v>61.218777989104019</v>
      </c>
      <c r="P1537">
        <v>2.2802430852475428</v>
      </c>
      <c r="Q1537">
        <v>2.297796580368936</v>
      </c>
      <c r="R1537">
        <v>1.875393018355173</v>
      </c>
      <c r="S1537">
        <v>2.6190059224563709</v>
      </c>
      <c r="T1537">
        <v>200.59709586370059</v>
      </c>
      <c r="U1537">
        <v>200.59678345086229</v>
      </c>
      <c r="V1537">
        <v>200.46302054731191</v>
      </c>
      <c r="W1537">
        <v>200.72988432699691</v>
      </c>
      <c r="X1537">
        <v>14764.22612362389</v>
      </c>
      <c r="Y1537">
        <v>14826.468874190159</v>
      </c>
      <c r="Z1537">
        <v>14224.977684322141</v>
      </c>
      <c r="AA1537">
        <v>15108.533439278201</v>
      </c>
      <c r="AB1537">
        <v>2903.257894059444</v>
      </c>
      <c r="AC1537">
        <v>2872.829015470872</v>
      </c>
      <c r="AD1537">
        <v>2421.9796361627068</v>
      </c>
      <c r="AE1537">
        <v>3532.44314878041</v>
      </c>
      <c r="AF1537">
        <v>59.940996883292257</v>
      </c>
      <c r="AG1537">
        <v>59.64052843951292</v>
      </c>
      <c r="AH1537">
        <v>58.552646892720993</v>
      </c>
      <c r="AI1537">
        <v>62.228528954862853</v>
      </c>
      <c r="AJ1537">
        <v>0.50869732707361193</v>
      </c>
      <c r="AK1537">
        <v>0.50869729271494157</v>
      </c>
      <c r="AL1537">
        <v>0.50869247987468191</v>
      </c>
      <c r="AM1537">
        <v>0.50870219440311115</v>
      </c>
      <c r="AN1537">
        <v>0.98731420675168768</v>
      </c>
      <c r="AO1537">
        <v>0.98731420675168757</v>
      </c>
      <c r="AP1537">
        <v>0.98731420675168757</v>
      </c>
      <c r="AQ1537">
        <v>0.98731420675168757</v>
      </c>
      <c r="AR1537">
        <v>12.362598730388431</v>
      </c>
      <c r="AS1537">
        <v>12.36259873038842</v>
      </c>
      <c r="AT1537">
        <v>12.36259873038842</v>
      </c>
      <c r="AU1537">
        <v>12.36259873038842</v>
      </c>
      <c r="AV1537" t="str">
        <f>VLOOKUP(Sheet1[[#This Row],[NPDES ID2]],Combined_Sheet__Major_Only___2[[NPDES ID2]:[ECHO BFR]],3,FALSE)</f>
        <v>IA</v>
      </c>
      <c r="AW1537" t="s">
        <v>41</v>
      </c>
      <c r="AX1537" t="str">
        <f>VLOOKUP(Sheet1[[#This Row],[NPDES ID2]],Combined_Sheet__Major_Only___2[[NPDES ID2]:[ECHO BFR]],27,FALSE)</f>
        <v>-</v>
      </c>
      <c r="AY1537" t="str">
        <f>VLOOKUP(Sheet1[[#This Row],[NPDES ID2]],Combined_Sheet__Major_Only___2[[NPDES ID2]:[ECHO BFR]],28,FALSE)</f>
        <v>-</v>
      </c>
      <c r="AZ1537" t="str">
        <f>VLOOKUP(Sheet1[[#This Row],[NPDES ID2]],Combined_Sheet__Major_Only___2[[NPDES ID2]:[ECHO BFR]],29,FALSE)</f>
        <v>preliminaryOps</v>
      </c>
      <c r="BA1537">
        <f>VLOOKUP(Sheet1[[#This Row],[NPDES ID2]],Combined_Sheet__Major_Only___2[[NPDES ID2]:[ECHO BFR]],17,FALSE)</f>
        <v>42.461120000000001</v>
      </c>
      <c r="BB1537">
        <f>VLOOKUP(Sheet1[[#This Row],[NPDES ID2]],Combined_Sheet__Major_Only___2[[NPDES ID2]:[ECHO BFR]],18,FALSE)</f>
        <v>-92.297790000000006</v>
      </c>
      <c r="BC1537" t="str">
        <f>IF(ISNUMBER(SEARCH("aerobic",$AW1537)),"aerobic","")</f>
        <v>aerobic</v>
      </c>
      <c r="BD1537" t="str">
        <f>IF(ISNUMBER(SEARCH("anaer",$AW1537)),"anaer","")</f>
        <v/>
      </c>
      <c r="BE1537" t="str">
        <f>IF(ISNUMBER(SEARCH("thickening",$AZ1537)),"thickening","")</f>
        <v/>
      </c>
      <c r="BF1537" s="3" t="str">
        <f>IF(ISNUMBER(SEARCH("airDry",$AW1537)),"airDry","")</f>
        <v/>
      </c>
      <c r="BG1537" s="3" t="str">
        <f>IF(ISNUMBER(SEARCH("heatDry",$AY1537)),"heatDry","")</f>
        <v/>
      </c>
      <c r="BH1537" s="3" t="str">
        <f>IF(AND(ISNUMBER(SEARCH("aerobic",$AW1537)),ISNUMBER(SEARCH("anaer",$AW1537))),"Combined Aer and Anaer.","")</f>
        <v/>
      </c>
    </row>
    <row r="1538" spans="1:60" x14ac:dyDescent="0.3">
      <c r="A1538" s="4">
        <v>1536</v>
      </c>
      <c r="B1538" t="s">
        <v>7232</v>
      </c>
      <c r="C1538">
        <v>95.64</v>
      </c>
      <c r="D1538">
        <v>1123.127043905575</v>
      </c>
      <c r="E1538">
        <v>1123.773371714977</v>
      </c>
      <c r="F1538">
        <v>793.28161758911313</v>
      </c>
      <c r="G1538">
        <v>1431.4401734200569</v>
      </c>
      <c r="H1538">
        <v>-76.827607460649176</v>
      </c>
      <c r="I1538">
        <v>-78.089919262921768</v>
      </c>
      <c r="J1538">
        <v>-90.986660663868534</v>
      </c>
      <c r="K1538">
        <v>-60.500948809703587</v>
      </c>
      <c r="L1538">
        <v>63.688462224629028</v>
      </c>
      <c r="M1538">
        <v>63.434054160491101</v>
      </c>
      <c r="N1538">
        <v>62.512465303688778</v>
      </c>
      <c r="O1538">
        <v>65.626063837349037</v>
      </c>
      <c r="P1538">
        <v>2.2524035321168809</v>
      </c>
      <c r="Q1538">
        <v>2.280713726665518</v>
      </c>
      <c r="R1538">
        <v>1.8233330542166559</v>
      </c>
      <c r="S1538">
        <v>2.586898307101591</v>
      </c>
      <c r="T1538">
        <v>79.093797635545144</v>
      </c>
      <c r="U1538">
        <v>79.093672734956556</v>
      </c>
      <c r="V1538">
        <v>79.040195209896311</v>
      </c>
      <c r="W1538">
        <v>79.146885585829978</v>
      </c>
      <c r="X1538">
        <v>5346.1346990956017</v>
      </c>
      <c r="Y1538">
        <v>5364.0506211452039</v>
      </c>
      <c r="Z1538">
        <v>5190.3784417126026</v>
      </c>
      <c r="AA1538">
        <v>5445.3161628056059</v>
      </c>
      <c r="AB1538">
        <v>824.55542768142482</v>
      </c>
      <c r="AC1538">
        <v>819.83682798365339</v>
      </c>
      <c r="AD1538">
        <v>715.99932594204131</v>
      </c>
      <c r="AE1538">
        <v>959.61737110276943</v>
      </c>
      <c r="AF1538">
        <v>65.260363305790321</v>
      </c>
      <c r="AG1538">
        <v>64.999643366682193</v>
      </c>
      <c r="AH1538">
        <v>64.055521910597108</v>
      </c>
      <c r="AI1538">
        <v>67.245509071256592</v>
      </c>
      <c r="AJ1538">
        <v>0.57366655107800657</v>
      </c>
      <c r="AK1538">
        <v>0.57366653267109036</v>
      </c>
      <c r="AL1538">
        <v>0.57366395351435928</v>
      </c>
      <c r="AM1538">
        <v>0.57366915941427332</v>
      </c>
      <c r="AN1538">
        <v>0.96870121964568068</v>
      </c>
      <c r="AO1538">
        <v>0.96870121964568101</v>
      </c>
      <c r="AP1538">
        <v>0.96870121964568101</v>
      </c>
      <c r="AQ1538">
        <v>0.96870121964568101</v>
      </c>
      <c r="AR1538">
        <v>15.504892790381181</v>
      </c>
      <c r="AS1538">
        <v>15.504892790381181</v>
      </c>
      <c r="AT1538">
        <v>15.504892790381181</v>
      </c>
      <c r="AU1538">
        <v>15.504892790381181</v>
      </c>
      <c r="AV1538" t="str">
        <f>VLOOKUP(Sheet1[[#This Row],[NPDES ID2]],Combined_Sheet__Major_Only___2[[NPDES ID2]:[ECHO BFR]],3,FALSE)</f>
        <v>PA</v>
      </c>
      <c r="AW1538" t="s">
        <v>12181</v>
      </c>
      <c r="AX1538" t="str">
        <f>VLOOKUP(Sheet1[[#This Row],[NPDES ID2]],Combined_Sheet__Major_Only___2[[NPDES ID2]:[ECHO BFR]],27,FALSE)</f>
        <v>other</v>
      </c>
      <c r="AY1538" t="str">
        <f>VLOOKUP(Sheet1[[#This Row],[NPDES ID2]],Combined_Sheet__Major_Only___2[[NPDES ID2]:[ECHO BFR]],28,FALSE)</f>
        <v>-</v>
      </c>
      <c r="AZ1538" t="str">
        <f>VLOOKUP(Sheet1[[#This Row],[NPDES ID2]],Combined_Sheet__Major_Only___2[[NPDES ID2]:[ECHO BFR]],29,FALSE)</f>
        <v>thickening, preliminaryOps</v>
      </c>
      <c r="BA1538">
        <f>VLOOKUP(Sheet1[[#This Row],[NPDES ID2]],Combined_Sheet__Major_Only___2[[NPDES ID2]:[ECHO BFR]],17,FALSE)</f>
        <v>41.231495320653401</v>
      </c>
      <c r="BB1538">
        <f>VLOOKUP(Sheet1[[#This Row],[NPDES ID2]],Combined_Sheet__Major_Only___2[[NPDES ID2]:[ECHO BFR]],18,FALSE)</f>
        <v>-77.240099238788204</v>
      </c>
      <c r="BC1538" t="str">
        <f>IF(ISNUMBER(SEARCH("aerobic",$AW1538)),"aerobic","")</f>
        <v/>
      </c>
      <c r="BD1538" t="str">
        <f>IF(ISNUMBER(SEARCH("anaer",$AW1538)),"anaer","")</f>
        <v>anaer</v>
      </c>
      <c r="BE1538" t="str">
        <f>IF(ISNUMBER(SEARCH("thickening",$AZ1538)),"thickening","")</f>
        <v>thickening</v>
      </c>
      <c r="BF1538" s="2" t="str">
        <f>IF(ISNUMBER(SEARCH("airDry",$AW1538)),"airDry","")</f>
        <v/>
      </c>
      <c r="BG1538" s="2" t="str">
        <f>IF(ISNUMBER(SEARCH("heatDry",$AY1538)),"heatDry","")</f>
        <v/>
      </c>
      <c r="BH1538" s="2" t="str">
        <f>IF(AND(ISNUMBER(SEARCH("aerobic",$AW1538)),ISNUMBER(SEARCH("anaer",$AW1538))),"Combined Aer and Anaer.","")</f>
        <v/>
      </c>
    </row>
    <row r="1539" spans="1:60" x14ac:dyDescent="0.3">
      <c r="A1539" s="4">
        <v>1537</v>
      </c>
      <c r="B1539" t="s">
        <v>7237</v>
      </c>
      <c r="C1539">
        <v>95.1</v>
      </c>
      <c r="D1539">
        <v>1506.8058208982691</v>
      </c>
      <c r="E1539">
        <v>1519.673140090729</v>
      </c>
      <c r="F1539">
        <v>1063.2547469607939</v>
      </c>
      <c r="G1539">
        <v>1949.092012329038</v>
      </c>
      <c r="H1539">
        <v>-78.116972820512061</v>
      </c>
      <c r="I1539">
        <v>-77.764472278951587</v>
      </c>
      <c r="J1539">
        <v>-90.390464351345571</v>
      </c>
      <c r="K1539">
        <v>-66.221133676664891</v>
      </c>
      <c r="L1539">
        <v>47.481837432057972</v>
      </c>
      <c r="M1539">
        <v>47.110775737559862</v>
      </c>
      <c r="N1539">
        <v>45.766644789400068</v>
      </c>
      <c r="O1539">
        <v>50.307822694341027</v>
      </c>
      <c r="P1539">
        <v>2.2668757631359928</v>
      </c>
      <c r="Q1539">
        <v>2.2612722508154408</v>
      </c>
      <c r="R1539">
        <v>1.9446640164474009</v>
      </c>
      <c r="S1539">
        <v>2.5664458801287888</v>
      </c>
      <c r="T1539">
        <v>53.385340745860333</v>
      </c>
      <c r="U1539">
        <v>53.385255520331228</v>
      </c>
      <c r="V1539">
        <v>53.348765297030603</v>
      </c>
      <c r="W1539">
        <v>53.421565144021713</v>
      </c>
      <c r="X1539">
        <v>4816.0450000503324</v>
      </c>
      <c r="Y1539">
        <v>4847.2704965556686</v>
      </c>
      <c r="Z1539">
        <v>4544.2633541748264</v>
      </c>
      <c r="AA1539">
        <v>4991.8949894955522</v>
      </c>
      <c r="AB1539">
        <v>1140.707091054167</v>
      </c>
      <c r="AC1539">
        <v>1113.7612862344999</v>
      </c>
      <c r="AD1539">
        <v>914.23820088087632</v>
      </c>
      <c r="AE1539">
        <v>1487.900277363897</v>
      </c>
      <c r="AF1539">
        <v>48.930026631985363</v>
      </c>
      <c r="AG1539">
        <v>48.547621390097063</v>
      </c>
      <c r="AH1539">
        <v>47.162663388030957</v>
      </c>
      <c r="AI1539">
        <v>51.841974228019211</v>
      </c>
      <c r="AJ1539">
        <v>0.37465486267325881</v>
      </c>
      <c r="AK1539">
        <v>0.3746548497787241</v>
      </c>
      <c r="AL1539">
        <v>0.37465304304676739</v>
      </c>
      <c r="AM1539">
        <v>0.37465668984680522</v>
      </c>
      <c r="AN1539">
        <v>0.95461009466319369</v>
      </c>
      <c r="AO1539">
        <v>0.95461009466319391</v>
      </c>
      <c r="AP1539">
        <v>0.95461009466319391</v>
      </c>
      <c r="AQ1539">
        <v>0.95461009466319391</v>
      </c>
      <c r="AR1539">
        <v>9.1517717191934587</v>
      </c>
      <c r="AS1539">
        <v>9.1517717191934569</v>
      </c>
      <c r="AT1539">
        <v>9.1517717191934569</v>
      </c>
      <c r="AU1539">
        <v>9.1517717191934569</v>
      </c>
      <c r="AV1539" t="str">
        <f>VLOOKUP(Sheet1[[#This Row],[NPDES ID2]],Combined_Sheet__Major_Only___2[[NPDES ID2]:[ECHO BFR]],3,FALSE)</f>
        <v>PA</v>
      </c>
      <c r="AW1539" t="s">
        <v>87</v>
      </c>
      <c r="AX1539" t="str">
        <f>VLOOKUP(Sheet1[[#This Row],[NPDES ID2]],Combined_Sheet__Major_Only___2[[NPDES ID2]:[ECHO BFR]],27,FALSE)</f>
        <v>-</v>
      </c>
      <c r="AY1539" t="str">
        <f>VLOOKUP(Sheet1[[#This Row],[NPDES ID2]],Combined_Sheet__Major_Only___2[[NPDES ID2]:[ECHO BFR]],28,FALSE)</f>
        <v>-</v>
      </c>
      <c r="AZ1539" t="str">
        <f>VLOOKUP(Sheet1[[#This Row],[NPDES ID2]],Combined_Sheet__Major_Only___2[[NPDES ID2]:[ECHO BFR]],29,FALSE)</f>
        <v>thickening</v>
      </c>
      <c r="BA1539">
        <f>VLOOKUP(Sheet1[[#This Row],[NPDES ID2]],Combined_Sheet__Major_Only___2[[NPDES ID2]:[ECHO BFR]],17,FALSE)</f>
        <v>40.560851999999997</v>
      </c>
      <c r="BB1539">
        <f>VLOOKUP(Sheet1[[#This Row],[NPDES ID2]],Combined_Sheet__Major_Only___2[[NPDES ID2]:[ECHO BFR]],18,FALSE)</f>
        <v>-80.010598000000002</v>
      </c>
      <c r="BC1539" t="str">
        <f>IF(ISNUMBER(SEARCH("aerobic",$AW1539)),"aerobic","")</f>
        <v/>
      </c>
      <c r="BD1539" t="str">
        <f>IF(ISNUMBER(SEARCH("anaer",$AW1539)),"anaer","")</f>
        <v/>
      </c>
      <c r="BE1539" t="str">
        <f>IF(ISNUMBER(SEARCH("thickening",$AZ1539)),"thickening","")</f>
        <v>thickening</v>
      </c>
      <c r="BF1539" s="3" t="str">
        <f>IF(ISNUMBER(SEARCH("airDry",$AW1539)),"airDry","")</f>
        <v/>
      </c>
      <c r="BG1539" s="3" t="str">
        <f>IF(ISNUMBER(SEARCH("heatDry",$AY1539)),"heatDry","")</f>
        <v/>
      </c>
      <c r="BH1539" s="3" t="str">
        <f>IF(AND(ISNUMBER(SEARCH("aerobic",$AW1539)),ISNUMBER(SEARCH("anaer",$AW1539))),"Combined Aer and Anaer.","")</f>
        <v/>
      </c>
    </row>
    <row r="1540" spans="1:60" x14ac:dyDescent="0.3">
      <c r="A1540" s="4">
        <v>1538</v>
      </c>
      <c r="B1540" t="s">
        <v>7240</v>
      </c>
      <c r="C1540">
        <v>95.06</v>
      </c>
      <c r="D1540">
        <v>1565.6568604408101</v>
      </c>
      <c r="E1540">
        <v>1579.2093580366579</v>
      </c>
      <c r="F1540">
        <v>1104.597332953871</v>
      </c>
      <c r="G1540">
        <v>2029.9074406525681</v>
      </c>
      <c r="H1540">
        <v>-78.237986453520961</v>
      </c>
      <c r="I1540">
        <v>-77.633188854642896</v>
      </c>
      <c r="J1540">
        <v>-90.252888649825664</v>
      </c>
      <c r="K1540">
        <v>-67.090762770128507</v>
      </c>
      <c r="L1540">
        <v>45.70227623170765</v>
      </c>
      <c r="M1540">
        <v>45.318316802153419</v>
      </c>
      <c r="N1540">
        <v>43.927465917728867</v>
      </c>
      <c r="O1540">
        <v>48.626488619900961</v>
      </c>
      <c r="P1540">
        <v>2.268380899819312</v>
      </c>
      <c r="Q1540">
        <v>2.2559065891965679</v>
      </c>
      <c r="R1540">
        <v>1.963907793217037</v>
      </c>
      <c r="S1540">
        <v>2.5774643008822551</v>
      </c>
      <c r="T1540">
        <v>47.558878553754177</v>
      </c>
      <c r="U1540">
        <v>47.558802320022409</v>
      </c>
      <c r="V1540">
        <v>47.52616203107889</v>
      </c>
      <c r="W1540">
        <v>47.591281063682658</v>
      </c>
      <c r="X1540">
        <v>4456.2472437831238</v>
      </c>
      <c r="Y1540">
        <v>4487.1421499691232</v>
      </c>
      <c r="Z1540">
        <v>4186.529396721121</v>
      </c>
      <c r="AA1540">
        <v>4631.3248335682883</v>
      </c>
      <c r="AB1540">
        <v>1565.9143427438589</v>
      </c>
      <c r="AC1540">
        <v>1487.2338616697159</v>
      </c>
      <c r="AD1540">
        <v>1128.7478182956579</v>
      </c>
      <c r="AE1540">
        <v>2339.4176888615361</v>
      </c>
      <c r="AF1540">
        <v>47.11601402524893</v>
      </c>
      <c r="AG1540">
        <v>46.720151375673296</v>
      </c>
      <c r="AH1540">
        <v>45.286443212268907</v>
      </c>
      <c r="AI1540">
        <v>50.130454269058383</v>
      </c>
      <c r="AJ1540">
        <v>0.3526462258016666</v>
      </c>
      <c r="AK1540">
        <v>0.35264621331135593</v>
      </c>
      <c r="AL1540">
        <v>0.35264446323268162</v>
      </c>
      <c r="AM1540">
        <v>0.3526479956813463</v>
      </c>
      <c r="AN1540">
        <v>0.94945250464494324</v>
      </c>
      <c r="AO1540">
        <v>0.94945250464494335</v>
      </c>
      <c r="AP1540">
        <v>0.94945250464494335</v>
      </c>
      <c r="AQ1540">
        <v>0.94945250464494335</v>
      </c>
      <c r="AR1540">
        <v>7.3934178739106349</v>
      </c>
      <c r="AS1540">
        <v>7.3934178739106358</v>
      </c>
      <c r="AT1540">
        <v>7.3934178739106358</v>
      </c>
      <c r="AU1540">
        <v>7.3934178739106358</v>
      </c>
      <c r="AV1540" t="str">
        <f>VLOOKUP(Sheet1[[#This Row],[NPDES ID2]],Combined_Sheet__Major_Only___2[[NPDES ID2]:[ECHO BFR]],3,FALSE)</f>
        <v>TX</v>
      </c>
      <c r="AW1540" t="s">
        <v>54</v>
      </c>
      <c r="AX1540" t="str">
        <f>VLOOKUP(Sheet1[[#This Row],[NPDES ID2]],Combined_Sheet__Major_Only___2[[NPDES ID2]:[ECHO BFR]],27,FALSE)</f>
        <v>-</v>
      </c>
      <c r="AY1540" t="str">
        <f>VLOOKUP(Sheet1[[#This Row],[NPDES ID2]],Combined_Sheet__Major_Only___2[[NPDES ID2]:[ECHO BFR]],28,FALSE)</f>
        <v>highTempCompost</v>
      </c>
      <c r="AZ1540" t="str">
        <f>VLOOKUP(Sheet1[[#This Row],[NPDES ID2]],Combined_Sheet__Major_Only___2[[NPDES ID2]:[ECHO BFR]],29,FALSE)</f>
        <v>thickening</v>
      </c>
      <c r="BA1540">
        <f>VLOOKUP(Sheet1[[#This Row],[NPDES ID2]],Combined_Sheet__Major_Only___2[[NPDES ID2]:[ECHO BFR]],17,FALSE)</f>
        <v>32.193640000000002</v>
      </c>
      <c r="BB1540">
        <f>VLOOKUP(Sheet1[[#This Row],[NPDES ID2]],Combined_Sheet__Major_Only___2[[NPDES ID2]:[ECHO BFR]],18,FALSE)</f>
        <v>-95.890379999999993</v>
      </c>
      <c r="BC1540" t="str">
        <f>IF(ISNUMBER(SEARCH("aerobic",$AW1540)),"aerobic","")</f>
        <v/>
      </c>
      <c r="BD1540" t="str">
        <f>IF(ISNUMBER(SEARCH("anaer",$AW1540)),"anaer","")</f>
        <v/>
      </c>
      <c r="BE1540" t="str">
        <f>IF(ISNUMBER(SEARCH("thickening",$AZ1540)),"thickening","")</f>
        <v>thickening</v>
      </c>
      <c r="BF1540" s="2" t="str">
        <f>IF(ISNUMBER(SEARCH("airDry",$AW1540)),"airDry","")</f>
        <v/>
      </c>
      <c r="BG1540" s="2" t="str">
        <f>IF(ISNUMBER(SEARCH("heatDry",$AY1540)),"heatDry","")</f>
        <v/>
      </c>
      <c r="BH1540" s="2" t="str">
        <f>IF(AND(ISNUMBER(SEARCH("aerobic",$AW1540)),ISNUMBER(SEARCH("anaer",$AW1540))),"Combined Aer and Anaer.","")</f>
        <v/>
      </c>
    </row>
    <row r="1541" spans="1:60" x14ac:dyDescent="0.3">
      <c r="A1541" s="4">
        <v>1539</v>
      </c>
      <c r="B1541" t="s">
        <v>7243</v>
      </c>
      <c r="C1541">
        <v>94.8</v>
      </c>
      <c r="D1541">
        <v>1119.3206127188689</v>
      </c>
      <c r="E1541">
        <v>1120.2699900589071</v>
      </c>
      <c r="F1541">
        <v>790.30442049025794</v>
      </c>
      <c r="G1541">
        <v>1427.1879281383681</v>
      </c>
      <c r="H1541">
        <v>-76.772843189747974</v>
      </c>
      <c r="I1541">
        <v>-78.095129598672543</v>
      </c>
      <c r="J1541">
        <v>-90.875224518053969</v>
      </c>
      <c r="K1541">
        <v>-60.191221529653497</v>
      </c>
      <c r="L1541">
        <v>63.851665922617677</v>
      </c>
      <c r="M1541">
        <v>63.604887801152557</v>
      </c>
      <c r="N1541">
        <v>62.710978860029797</v>
      </c>
      <c r="O1541">
        <v>65.73107919435364</v>
      </c>
      <c r="P1541">
        <v>2.2312480850315159</v>
      </c>
      <c r="Q1541">
        <v>2.2591416896395971</v>
      </c>
      <c r="R1541">
        <v>1.801601747555337</v>
      </c>
      <c r="S1541">
        <v>2.5689687491054252</v>
      </c>
      <c r="T1541">
        <v>3.821110533700431</v>
      </c>
      <c r="U1541">
        <v>3.821101799101569</v>
      </c>
      <c r="V1541">
        <v>3.817361987025885</v>
      </c>
      <c r="W1541">
        <v>3.824823101874161</v>
      </c>
      <c r="X1541">
        <v>255.35097764335799</v>
      </c>
      <c r="Y1541">
        <v>256.15802046879361</v>
      </c>
      <c r="Z1541">
        <v>248.2253891834294</v>
      </c>
      <c r="AA1541">
        <v>259.92890574283268</v>
      </c>
      <c r="AB1541">
        <v>48.759446865863481</v>
      </c>
      <c r="AC1541">
        <v>48.301828693089128</v>
      </c>
      <c r="AD1541">
        <v>40.970681446921851</v>
      </c>
      <c r="AE1541">
        <v>58.870433731498657</v>
      </c>
      <c r="AF1541">
        <v>66.007158431250261</v>
      </c>
      <c r="AG1541">
        <v>65.752033657003437</v>
      </c>
      <c r="AH1541">
        <v>64.82805209936086</v>
      </c>
      <c r="AI1541">
        <v>67.949881468929064</v>
      </c>
      <c r="AJ1541">
        <v>0.58279660061879368</v>
      </c>
      <c r="AK1541">
        <v>0.58279659162519226</v>
      </c>
      <c r="AL1541">
        <v>0.58279533127219985</v>
      </c>
      <c r="AM1541">
        <v>0.5827978752261459</v>
      </c>
      <c r="AN1541">
        <v>0.6561845398663253</v>
      </c>
      <c r="AO1541">
        <v>0.65618453986632508</v>
      </c>
      <c r="AP1541">
        <v>0.65618453986632508</v>
      </c>
      <c r="AQ1541">
        <v>0.65618453986632508</v>
      </c>
      <c r="AR1541">
        <v>13.837441712270319</v>
      </c>
      <c r="AS1541">
        <v>13.837441712270319</v>
      </c>
      <c r="AT1541">
        <v>13.837441712270319</v>
      </c>
      <c r="AU1541">
        <v>13.837441712270319</v>
      </c>
      <c r="AV1541" t="str">
        <f>VLOOKUP(Sheet1[[#This Row],[NPDES ID2]],Combined_Sheet__Major_Only___2[[NPDES ID2]:[ECHO BFR]],3,FALSE)</f>
        <v>TX</v>
      </c>
      <c r="AW1541" t="s">
        <v>118</v>
      </c>
      <c r="AX1541" t="str">
        <f>VLOOKUP(Sheet1[[#This Row],[NPDES ID2]],Combined_Sheet__Major_Only___2[[NPDES ID2]:[ECHO BFR]],27,FALSE)</f>
        <v>other</v>
      </c>
      <c r="AY1541" t="str">
        <f>VLOOKUP(Sheet1[[#This Row],[NPDES ID2]],Combined_Sheet__Major_Only___2[[NPDES ID2]:[ECHO BFR]],28,FALSE)</f>
        <v>-</v>
      </c>
      <c r="AZ1541" t="str">
        <f>VLOOKUP(Sheet1[[#This Row],[NPDES ID2]],Combined_Sheet__Major_Only___2[[NPDES ID2]:[ECHO BFR]],29,FALSE)</f>
        <v>thickening</v>
      </c>
      <c r="BA1541">
        <f>VLOOKUP(Sheet1[[#This Row],[NPDES ID2]],Combined_Sheet__Major_Only___2[[NPDES ID2]:[ECHO BFR]],17,FALSE)</f>
        <v>29.897220000000001</v>
      </c>
      <c r="BB1541">
        <f>VLOOKUP(Sheet1[[#This Row],[NPDES ID2]],Combined_Sheet__Major_Only___2[[NPDES ID2]:[ECHO BFR]],18,FALSE)</f>
        <v>-96.881739999999994</v>
      </c>
      <c r="BC1541" t="str">
        <f>IF(ISNUMBER(SEARCH("aerobic",$AW1541)),"aerobic","")</f>
        <v>aerobic</v>
      </c>
      <c r="BD1541" t="str">
        <f>IF(ISNUMBER(SEARCH("anaer",$AW1541)),"anaer","")</f>
        <v/>
      </c>
      <c r="BE1541" t="str">
        <f>IF(ISNUMBER(SEARCH("thickening",$AZ1541)),"thickening","")</f>
        <v>thickening</v>
      </c>
      <c r="BF1541" s="3" t="str">
        <f>IF(ISNUMBER(SEARCH("airDry",$AW1541)),"airDry","")</f>
        <v>airDry</v>
      </c>
      <c r="BG1541" s="3" t="str">
        <f>IF(ISNUMBER(SEARCH("heatDry",$AY1541)),"heatDry","")</f>
        <v/>
      </c>
      <c r="BH1541" s="3" t="str">
        <f>IF(AND(ISNUMBER(SEARCH("aerobic",$AW1541)),ISNUMBER(SEARCH("anaer",$AW1541))),"Combined Aer and Anaer.","")</f>
        <v/>
      </c>
    </row>
    <row r="1542" spans="1:60" x14ac:dyDescent="0.3">
      <c r="A1542" s="4">
        <v>1540</v>
      </c>
      <c r="B1542" t="s">
        <v>7247</v>
      </c>
      <c r="C1542">
        <v>94.67</v>
      </c>
      <c r="D1542">
        <v>1112.4591079420909</v>
      </c>
      <c r="E1542">
        <v>1113.590867068478</v>
      </c>
      <c r="F1542">
        <v>785.42147038329131</v>
      </c>
      <c r="G1542">
        <v>1418.6472295417459</v>
      </c>
      <c r="H1542">
        <v>-76.722898863354885</v>
      </c>
      <c r="I1542">
        <v>-77.996156232578841</v>
      </c>
      <c r="J1542">
        <v>-90.775906695767148</v>
      </c>
      <c r="K1542">
        <v>-59.959822698277002</v>
      </c>
      <c r="L1542">
        <v>64.23665375959132</v>
      </c>
      <c r="M1542">
        <v>63.993752197369332</v>
      </c>
      <c r="N1542">
        <v>63.113852438123587</v>
      </c>
      <c r="O1542">
        <v>66.086607074632681</v>
      </c>
      <c r="P1542">
        <v>2.2272775602767649</v>
      </c>
      <c r="Q1542">
        <v>2.2550239927200182</v>
      </c>
      <c r="R1542">
        <v>1.795939627105976</v>
      </c>
      <c r="S1542">
        <v>2.5685702862642321</v>
      </c>
      <c r="T1542">
        <v>55.362383913230808</v>
      </c>
      <c r="U1542">
        <v>55.36229563659267</v>
      </c>
      <c r="V1542">
        <v>55.324499048269033</v>
      </c>
      <c r="W1542">
        <v>55.399905159765702</v>
      </c>
      <c r="X1542">
        <v>3672.4164311301511</v>
      </c>
      <c r="Y1542">
        <v>3684.0364112442021</v>
      </c>
      <c r="Z1542">
        <v>3571.1642296336508</v>
      </c>
      <c r="AA1542">
        <v>3736.882459674981</v>
      </c>
      <c r="AB1542">
        <v>708.20274563189628</v>
      </c>
      <c r="AC1542">
        <v>701.50996356241728</v>
      </c>
      <c r="AD1542">
        <v>594.2080523225535</v>
      </c>
      <c r="AE1542">
        <v>856.68177264349094</v>
      </c>
      <c r="AF1542">
        <v>66.496464207774821</v>
      </c>
      <c r="AG1542">
        <v>66.244988148708771</v>
      </c>
      <c r="AH1542">
        <v>65.334324882511012</v>
      </c>
      <c r="AI1542">
        <v>68.411249622527279</v>
      </c>
      <c r="AJ1542">
        <v>0.58877978058037383</v>
      </c>
      <c r="AK1542">
        <v>0.58877976399732046</v>
      </c>
      <c r="AL1542">
        <v>0.58877744032028145</v>
      </c>
      <c r="AM1542">
        <v>0.58878213054448647</v>
      </c>
      <c r="AN1542">
        <v>0.95612901764824187</v>
      </c>
      <c r="AO1542">
        <v>0.95612901764824187</v>
      </c>
      <c r="AP1542">
        <v>0.95612901764824187</v>
      </c>
      <c r="AQ1542">
        <v>0.95612901764824187</v>
      </c>
      <c r="AR1542">
        <v>13.8635897461917</v>
      </c>
      <c r="AS1542">
        <v>13.863589746191691</v>
      </c>
      <c r="AT1542">
        <v>13.863589746191691</v>
      </c>
      <c r="AU1542">
        <v>13.863589746191691</v>
      </c>
      <c r="AV1542" t="str">
        <f>VLOOKUP(Sheet1[[#This Row],[NPDES ID2]],Combined_Sheet__Major_Only___2[[NPDES ID2]:[ECHO BFR]],3,FALSE)</f>
        <v>WA</v>
      </c>
      <c r="AW1542" t="s">
        <v>41</v>
      </c>
      <c r="AX1542" t="str">
        <f>VLOOKUP(Sheet1[[#This Row],[NPDES ID2]],Combined_Sheet__Major_Only___2[[NPDES ID2]:[ECHO BFR]],27,FALSE)</f>
        <v>-</v>
      </c>
      <c r="AY1542" t="str">
        <f>VLOOKUP(Sheet1[[#This Row],[NPDES ID2]],Combined_Sheet__Major_Only___2[[NPDES ID2]:[ECHO BFR]],28,FALSE)</f>
        <v>-</v>
      </c>
      <c r="AZ1542" t="str">
        <f>VLOOKUP(Sheet1[[#This Row],[NPDES ID2]],Combined_Sheet__Major_Only___2[[NPDES ID2]:[ECHO BFR]],29,FALSE)</f>
        <v>thickening</v>
      </c>
      <c r="BA1542">
        <f>VLOOKUP(Sheet1[[#This Row],[NPDES ID2]],Combined_Sheet__Major_Only___2[[NPDES ID2]:[ECHO BFR]],17,FALSE)</f>
        <v>45.903840000000002</v>
      </c>
      <c r="BB1542">
        <f>VLOOKUP(Sheet1[[#This Row],[NPDES ID2]],Combined_Sheet__Major_Only___2[[NPDES ID2]:[ECHO BFR]],18,FALSE)</f>
        <v>-122.74039</v>
      </c>
      <c r="BC1542" t="str">
        <f>IF(ISNUMBER(SEARCH("aerobic",$AW1542)),"aerobic","")</f>
        <v>aerobic</v>
      </c>
      <c r="BD1542" t="str">
        <f>IF(ISNUMBER(SEARCH("anaer",$AW1542)),"anaer","")</f>
        <v/>
      </c>
      <c r="BE1542" t="str">
        <f>IF(ISNUMBER(SEARCH("thickening",$AZ1542)),"thickening","")</f>
        <v>thickening</v>
      </c>
      <c r="BF1542" s="2" t="str">
        <f>IF(ISNUMBER(SEARCH("airDry",$AW1542)),"airDry","")</f>
        <v/>
      </c>
      <c r="BG1542" s="2" t="str">
        <f>IF(ISNUMBER(SEARCH("heatDry",$AY1542)),"heatDry","")</f>
        <v/>
      </c>
      <c r="BH1542" s="2" t="str">
        <f>IF(AND(ISNUMBER(SEARCH("aerobic",$AW1542)),ISNUMBER(SEARCH("anaer",$AW1542))),"Combined Aer and Anaer.","")</f>
        <v/>
      </c>
    </row>
    <row r="1543" spans="1:60" x14ac:dyDescent="0.3">
      <c r="A1543" s="4">
        <v>1541</v>
      </c>
      <c r="B1543" t="s">
        <v>7251</v>
      </c>
      <c r="C1543">
        <v>94.6</v>
      </c>
      <c r="D1543">
        <v>1482.351274050023</v>
      </c>
      <c r="E1543">
        <v>1493.715088103002</v>
      </c>
      <c r="F1543">
        <v>1045.8407719712461</v>
      </c>
      <c r="G1543">
        <v>1915.0476972122819</v>
      </c>
      <c r="H1543">
        <v>-78.052477184298198</v>
      </c>
      <c r="I1543">
        <v>-77.875302393228736</v>
      </c>
      <c r="J1543">
        <v>-90.541707952782787</v>
      </c>
      <c r="K1543">
        <v>-65.734707178265339</v>
      </c>
      <c r="L1543">
        <v>48.237863806278718</v>
      </c>
      <c r="M1543">
        <v>47.876215491455937</v>
      </c>
      <c r="N1543">
        <v>46.56621494977724</v>
      </c>
      <c r="O1543">
        <v>50.992096776723763</v>
      </c>
      <c r="P1543">
        <v>2.253486834154439</v>
      </c>
      <c r="Q1543">
        <v>2.247643855474823</v>
      </c>
      <c r="R1543">
        <v>1.922958239686944</v>
      </c>
      <c r="S1543">
        <v>2.556490577627895</v>
      </c>
      <c r="T1543">
        <v>4.1756171291984057</v>
      </c>
      <c r="U1543">
        <v>4.175607847500574</v>
      </c>
      <c r="V1543">
        <v>4.1716337891401238</v>
      </c>
      <c r="W1543">
        <v>4.1795622372121173</v>
      </c>
      <c r="X1543">
        <v>368.81388891639062</v>
      </c>
      <c r="Y1543">
        <v>371.0491677398586</v>
      </c>
      <c r="Z1543">
        <v>348.91269856593988</v>
      </c>
      <c r="AA1543">
        <v>381.72640829910648</v>
      </c>
      <c r="AB1543">
        <v>79.310064608781502</v>
      </c>
      <c r="AC1543">
        <v>77.799939730343695</v>
      </c>
      <c r="AD1543">
        <v>64.918144414245276</v>
      </c>
      <c r="AE1543">
        <v>100.84049057485009</v>
      </c>
      <c r="AF1543">
        <v>49.97173902451258</v>
      </c>
      <c r="AG1543">
        <v>49.597075098609992</v>
      </c>
      <c r="AH1543">
        <v>48.24009332038392</v>
      </c>
      <c r="AI1543">
        <v>52.824827362624092</v>
      </c>
      <c r="AJ1543">
        <v>0.38730459090921421</v>
      </c>
      <c r="AK1543">
        <v>0.38730458273874108</v>
      </c>
      <c r="AL1543">
        <v>0.38730343779348619</v>
      </c>
      <c r="AM1543">
        <v>0.38730574880506041</v>
      </c>
      <c r="AN1543">
        <v>0.67162644437490215</v>
      </c>
      <c r="AO1543">
        <v>0.67162644437490171</v>
      </c>
      <c r="AP1543">
        <v>0.67162644437490171</v>
      </c>
      <c r="AQ1543">
        <v>0.67162644437490171</v>
      </c>
      <c r="AR1543">
        <v>9.8216708487541524</v>
      </c>
      <c r="AS1543">
        <v>9.8216708487541542</v>
      </c>
      <c r="AT1543">
        <v>9.8216708487541542</v>
      </c>
      <c r="AU1543">
        <v>9.8216708487541542</v>
      </c>
      <c r="AV1543" t="str">
        <f>VLOOKUP(Sheet1[[#This Row],[NPDES ID2]],Combined_Sheet__Major_Only___2[[NPDES ID2]:[ECHO BFR]],3,FALSE)</f>
        <v>TX</v>
      </c>
      <c r="AW1543" t="s">
        <v>1420</v>
      </c>
      <c r="AX1543" t="str">
        <f>VLOOKUP(Sheet1[[#This Row],[NPDES ID2]],Combined_Sheet__Major_Only___2[[NPDES ID2]:[ECHO BFR]],27,FALSE)</f>
        <v>other</v>
      </c>
      <c r="AY1543" t="str">
        <f>VLOOKUP(Sheet1[[#This Row],[NPDES ID2]],Combined_Sheet__Major_Only___2[[NPDES ID2]:[ECHO BFR]],28,FALSE)</f>
        <v>-</v>
      </c>
      <c r="AZ1543" t="str">
        <f>VLOOKUP(Sheet1[[#This Row],[NPDES ID2]],Combined_Sheet__Major_Only___2[[NPDES ID2]:[ECHO BFR]],29,FALSE)</f>
        <v>preliminaryOps</v>
      </c>
      <c r="BA1543">
        <f>VLOOKUP(Sheet1[[#This Row],[NPDES ID2]],Combined_Sheet__Major_Only___2[[NPDES ID2]:[ECHO BFR]],17,FALSE)</f>
        <v>28.821916999999999</v>
      </c>
      <c r="BB1543">
        <f>VLOOKUP(Sheet1[[#This Row],[NPDES ID2]],Combined_Sheet__Major_Only___2[[NPDES ID2]:[ECHO BFR]],18,FALSE)</f>
        <v>-97.841389000000007</v>
      </c>
      <c r="BC1543" t="str">
        <f>IF(ISNUMBER(SEARCH("aerobic",$AW1543)),"aerobic","")</f>
        <v/>
      </c>
      <c r="BD1543" t="str">
        <f>IF(ISNUMBER(SEARCH("anaer",$AW1543)),"anaer","")</f>
        <v/>
      </c>
      <c r="BE1543" t="str">
        <f>IF(ISNUMBER(SEARCH("thickening",$AZ1543)),"thickening","")</f>
        <v/>
      </c>
      <c r="BF1543" s="3" t="str">
        <f>IF(ISNUMBER(SEARCH("airDry",$AW1543)),"airDry","")</f>
        <v>airDry</v>
      </c>
      <c r="BG1543" s="3" t="str">
        <f>IF(ISNUMBER(SEARCH("heatDry",$AY1543)),"heatDry","")</f>
        <v/>
      </c>
      <c r="BH1543" s="3" t="str">
        <f>IF(AND(ISNUMBER(SEARCH("aerobic",$AW1543)),ISNUMBER(SEARCH("anaer",$AW1543))),"Combined Aer and Anaer.","")</f>
        <v/>
      </c>
    </row>
    <row r="1544" spans="1:60" x14ac:dyDescent="0.3">
      <c r="A1544" s="4">
        <v>1542</v>
      </c>
      <c r="B1544" t="s">
        <v>7256</v>
      </c>
      <c r="C1544">
        <v>94.36</v>
      </c>
      <c r="D1544">
        <v>1114.8584733666021</v>
      </c>
      <c r="E1544">
        <v>1116.019849035494</v>
      </c>
      <c r="F1544">
        <v>787.00526151744839</v>
      </c>
      <c r="G1544">
        <v>1421.856124022451</v>
      </c>
      <c r="H1544">
        <v>-76.712417590515543</v>
      </c>
      <c r="I1544">
        <v>-77.981893949940172</v>
      </c>
      <c r="J1544">
        <v>-90.75559939297618</v>
      </c>
      <c r="K1544">
        <v>-59.923860578679687</v>
      </c>
      <c r="L1544">
        <v>64.078978034342768</v>
      </c>
      <c r="M1544">
        <v>63.83726940168782</v>
      </c>
      <c r="N1544">
        <v>62.961666119381007</v>
      </c>
      <c r="O1544">
        <v>65.919893563774778</v>
      </c>
      <c r="P1544">
        <v>2.2198794446178218</v>
      </c>
      <c r="Q1544">
        <v>2.2475974316145271</v>
      </c>
      <c r="R1544">
        <v>1.7896987406769109</v>
      </c>
      <c r="S1544">
        <v>2.5605063062475448</v>
      </c>
      <c r="T1544">
        <v>97.817065764419283</v>
      </c>
      <c r="U1544">
        <v>97.816911968795068</v>
      </c>
      <c r="V1544">
        <v>97.751062724693284</v>
      </c>
      <c r="W1544">
        <v>97.882435307853299</v>
      </c>
      <c r="X1544">
        <v>6483.2713110083369</v>
      </c>
      <c r="Y1544">
        <v>6503.762316316177</v>
      </c>
      <c r="Z1544">
        <v>6304.9003815624583</v>
      </c>
      <c r="AA1544">
        <v>6596.8031735195264</v>
      </c>
      <c r="AB1544">
        <v>1180.8759109804871</v>
      </c>
      <c r="AC1544">
        <v>1171.2040426438509</v>
      </c>
      <c r="AD1544">
        <v>1000.3579476035291</v>
      </c>
      <c r="AE1544">
        <v>1413.289332107599</v>
      </c>
      <c r="AF1544">
        <v>66.551268798856952</v>
      </c>
      <c r="AG1544">
        <v>66.300195023046882</v>
      </c>
      <c r="AH1544">
        <v>65.391066531616289</v>
      </c>
      <c r="AI1544">
        <v>68.462875877899364</v>
      </c>
      <c r="AJ1544">
        <v>0.58944997881583439</v>
      </c>
      <c r="AK1544">
        <v>0.58944995645896436</v>
      </c>
      <c r="AL1544">
        <v>0.58944682399548964</v>
      </c>
      <c r="AM1544">
        <v>0.58945314672288529</v>
      </c>
      <c r="AN1544">
        <v>0.97447280511168988</v>
      </c>
      <c r="AO1544">
        <v>0.97447280511168988</v>
      </c>
      <c r="AP1544">
        <v>0.97447280511168988</v>
      </c>
      <c r="AQ1544">
        <v>0.97447280511168988</v>
      </c>
      <c r="AR1544">
        <v>14.32864921433552</v>
      </c>
      <c r="AS1544">
        <v>14.32864921433552</v>
      </c>
      <c r="AT1544">
        <v>14.32864921433552</v>
      </c>
      <c r="AU1544">
        <v>14.32864921433552</v>
      </c>
      <c r="AV1544" t="str">
        <f>VLOOKUP(Sheet1[[#This Row],[NPDES ID2]],Combined_Sheet__Major_Only___2[[NPDES ID2]:[ECHO BFR]],3,FALSE)</f>
        <v>NY</v>
      </c>
      <c r="AW1544" t="s">
        <v>12181</v>
      </c>
      <c r="AX1544" t="str">
        <f>VLOOKUP(Sheet1[[#This Row],[NPDES ID2]],Combined_Sheet__Major_Only___2[[NPDES ID2]:[ECHO BFR]],27,FALSE)</f>
        <v>-</v>
      </c>
      <c r="AY1544" t="str">
        <f>VLOOKUP(Sheet1[[#This Row],[NPDES ID2]],Combined_Sheet__Major_Only___2[[NPDES ID2]:[ECHO BFR]],28,FALSE)</f>
        <v>-</v>
      </c>
      <c r="AZ1544" t="str">
        <f>VLOOKUP(Sheet1[[#This Row],[NPDES ID2]],Combined_Sheet__Major_Only___2[[NPDES ID2]:[ECHO BFR]],29,FALSE)</f>
        <v>thickening</v>
      </c>
      <c r="BA1544">
        <f>VLOOKUP(Sheet1[[#This Row],[NPDES ID2]],Combined_Sheet__Major_Only___2[[NPDES ID2]:[ECHO BFR]],17,FALSE)</f>
        <v>42.212277999999998</v>
      </c>
      <c r="BB1544">
        <f>VLOOKUP(Sheet1[[#This Row],[NPDES ID2]],Combined_Sheet__Major_Only___2[[NPDES ID2]:[ECHO BFR]],18,FALSE)</f>
        <v>-73.855361000000002</v>
      </c>
      <c r="BC1544" t="str">
        <f>IF(ISNUMBER(SEARCH("aerobic",$AW1544)),"aerobic","")</f>
        <v/>
      </c>
      <c r="BD1544" t="str">
        <f>IF(ISNUMBER(SEARCH("anaer",$AW1544)),"anaer","")</f>
        <v>anaer</v>
      </c>
      <c r="BE1544" t="str">
        <f>IF(ISNUMBER(SEARCH("thickening",$AZ1544)),"thickening","")</f>
        <v>thickening</v>
      </c>
      <c r="BF1544" s="2" t="str">
        <f>IF(ISNUMBER(SEARCH("airDry",$AW1544)),"airDry","")</f>
        <v/>
      </c>
      <c r="BG1544" s="2" t="str">
        <f>IF(ISNUMBER(SEARCH("heatDry",$AY1544)),"heatDry","")</f>
        <v/>
      </c>
      <c r="BH1544" s="2" t="str">
        <f>IF(AND(ISNUMBER(SEARCH("aerobic",$AW1544)),ISNUMBER(SEARCH("anaer",$AW1544))),"Combined Aer and Anaer.","")</f>
        <v/>
      </c>
    </row>
    <row r="1545" spans="1:60" x14ac:dyDescent="0.3">
      <c r="A1545" s="4">
        <v>1543</v>
      </c>
      <c r="B1545" t="s">
        <v>7261</v>
      </c>
      <c r="C1545">
        <v>93.97</v>
      </c>
      <c r="D1545">
        <v>1166.7689792579031</v>
      </c>
      <c r="E1545">
        <v>1166.88180364904</v>
      </c>
      <c r="F1545">
        <v>823.45240150824395</v>
      </c>
      <c r="G1545">
        <v>1488.028337116782</v>
      </c>
      <c r="H1545">
        <v>-76.960347828140826</v>
      </c>
      <c r="I1545">
        <v>-78.145182652925058</v>
      </c>
      <c r="J1545">
        <v>-91.253054886087355</v>
      </c>
      <c r="K1545">
        <v>-61.155160898156289</v>
      </c>
      <c r="L1545">
        <v>61.208835370814832</v>
      </c>
      <c r="M1545">
        <v>60.948642787518637</v>
      </c>
      <c r="N1545">
        <v>60.006148383562333</v>
      </c>
      <c r="O1545">
        <v>63.190399069027997</v>
      </c>
      <c r="P1545">
        <v>2.2156672127747381</v>
      </c>
      <c r="Q1545">
        <v>2.2405142724226539</v>
      </c>
      <c r="R1545">
        <v>1.8021760381226271</v>
      </c>
      <c r="S1545">
        <v>2.5344144046259269</v>
      </c>
      <c r="T1545">
        <v>4.193924068743752</v>
      </c>
      <c r="U1545">
        <v>4.1939147587933938</v>
      </c>
      <c r="V1545">
        <v>4.1899286038101193</v>
      </c>
      <c r="W1545">
        <v>4.1978811852584244</v>
      </c>
      <c r="X1545">
        <v>289.81993057249178</v>
      </c>
      <c r="Y1545">
        <v>290.81787036670318</v>
      </c>
      <c r="Z1545">
        <v>280.90921412479611</v>
      </c>
      <c r="AA1545">
        <v>295.53982962362761</v>
      </c>
      <c r="AB1545">
        <v>46.583398398416882</v>
      </c>
      <c r="AC1545">
        <v>46.280844227116319</v>
      </c>
      <c r="AD1545">
        <v>40.194444867080357</v>
      </c>
      <c r="AE1545">
        <v>54.557346281305641</v>
      </c>
      <c r="AF1545">
        <v>63.833981986288812</v>
      </c>
      <c r="AG1545">
        <v>63.562616105760419</v>
      </c>
      <c r="AH1545">
        <v>62.579791013802669</v>
      </c>
      <c r="AI1545">
        <v>65.900412256634283</v>
      </c>
      <c r="AJ1545">
        <v>0.55623394950767913</v>
      </c>
      <c r="AK1545">
        <v>0.55623394168317175</v>
      </c>
      <c r="AL1545">
        <v>0.55623284515286886</v>
      </c>
      <c r="AM1545">
        <v>0.55623505843919763</v>
      </c>
      <c r="AN1545">
        <v>0.67238629626562396</v>
      </c>
      <c r="AO1545">
        <v>0.67238629626562363</v>
      </c>
      <c r="AP1545">
        <v>0.67238629626562363</v>
      </c>
      <c r="AQ1545">
        <v>0.67238629626562363</v>
      </c>
      <c r="AR1545">
        <v>14.79008991605034</v>
      </c>
      <c r="AS1545">
        <v>14.790089916050331</v>
      </c>
      <c r="AT1545">
        <v>14.790089916050331</v>
      </c>
      <c r="AU1545">
        <v>14.790089916050331</v>
      </c>
      <c r="AV1545" t="str">
        <f>VLOOKUP(Sheet1[[#This Row],[NPDES ID2]],Combined_Sheet__Major_Only___2[[NPDES ID2]:[ECHO BFR]],3,FALSE)</f>
        <v>AL</v>
      </c>
      <c r="AW1545" t="s">
        <v>12183</v>
      </c>
      <c r="AX1545" t="str">
        <f>VLOOKUP(Sheet1[[#This Row],[NPDES ID2]],Combined_Sheet__Major_Only___2[[NPDES ID2]:[ECHO BFR]],27,FALSE)</f>
        <v>longTermSludgeStore</v>
      </c>
      <c r="AY1545" t="str">
        <f>VLOOKUP(Sheet1[[#This Row],[NPDES ID2]],Combined_Sheet__Major_Only___2[[NPDES ID2]:[ECHO BFR]],28,FALSE)</f>
        <v>-</v>
      </c>
      <c r="AZ1545" t="str">
        <f>VLOOKUP(Sheet1[[#This Row],[NPDES ID2]],Combined_Sheet__Major_Only___2[[NPDES ID2]:[ECHO BFR]],29,FALSE)</f>
        <v>preliminaryOps</v>
      </c>
      <c r="BA1545">
        <f>VLOOKUP(Sheet1[[#This Row],[NPDES ID2]],Combined_Sheet__Major_Only___2[[NPDES ID2]:[ECHO BFR]],17,FALSE)</f>
        <v>30.957591000000001</v>
      </c>
      <c r="BB1545">
        <f>VLOOKUP(Sheet1[[#This Row],[NPDES ID2]],Combined_Sheet__Major_Only___2[[NPDES ID2]:[ECHO BFR]],18,FALSE)</f>
        <v>-88.012074999999996</v>
      </c>
      <c r="BC1545" t="str">
        <f>IF(ISNUMBER(SEARCH("aerobic",$AW1545)),"aerobic","")</f>
        <v/>
      </c>
      <c r="BD1545" t="str">
        <f>IF(ISNUMBER(SEARCH("anaer",$AW1545)),"anaer","")</f>
        <v>anaer</v>
      </c>
      <c r="BE1545" t="str">
        <f>IF(ISNUMBER(SEARCH("thickening",$AZ1545)),"thickening","")</f>
        <v/>
      </c>
      <c r="BF1545" s="3" t="str">
        <f>IF(ISNUMBER(SEARCH("airDry",$AW1545)),"airDry","")</f>
        <v>airDry</v>
      </c>
      <c r="BG1545" s="3" t="str">
        <f>IF(ISNUMBER(SEARCH("heatDry",$AY1545)),"heatDry","")</f>
        <v/>
      </c>
      <c r="BH1545" s="3" t="str">
        <f>IF(AND(ISNUMBER(SEARCH("aerobic",$AW1545)),ISNUMBER(SEARCH("anaer",$AW1545))),"Combined Aer and Anaer.","")</f>
        <v/>
      </c>
    </row>
    <row r="1546" spans="1:60" x14ac:dyDescent="0.3">
      <c r="A1546" s="4">
        <v>1544</v>
      </c>
      <c r="B1546" t="s">
        <v>7265</v>
      </c>
      <c r="C1546">
        <v>93.73</v>
      </c>
      <c r="D1546">
        <v>1168.9329025798211</v>
      </c>
      <c r="E1546">
        <v>1169.0682327384</v>
      </c>
      <c r="F1546">
        <v>824.88946851894025</v>
      </c>
      <c r="G1546">
        <v>1490.7549697703889</v>
      </c>
      <c r="H1546">
        <v>-76.893741584819949</v>
      </c>
      <c r="I1546">
        <v>-78.121476972079662</v>
      </c>
      <c r="J1546">
        <v>-91.127574267294634</v>
      </c>
      <c r="K1546">
        <v>-61.005587527114372</v>
      </c>
      <c r="L1546">
        <v>61.081196923581352</v>
      </c>
      <c r="M1546">
        <v>60.821924068689242</v>
      </c>
      <c r="N1546">
        <v>59.882487731188597</v>
      </c>
      <c r="O1546">
        <v>63.056280573852263</v>
      </c>
      <c r="P1546">
        <v>2.2099141914047999</v>
      </c>
      <c r="Q1546">
        <v>2.2347789461078098</v>
      </c>
      <c r="R1546">
        <v>1.797306573446626</v>
      </c>
      <c r="S1546">
        <v>2.5277881351362779</v>
      </c>
      <c r="T1546">
        <v>450.88987711676509</v>
      </c>
      <c r="U1546">
        <v>450.88917843488599</v>
      </c>
      <c r="V1546">
        <v>450.59003030336788</v>
      </c>
      <c r="W1546">
        <v>451.18684600446028</v>
      </c>
      <c r="X1546">
        <v>31143.965156938721</v>
      </c>
      <c r="Y1546">
        <v>31255.225632551719</v>
      </c>
      <c r="Z1546">
        <v>30179.280260434989</v>
      </c>
      <c r="AA1546">
        <v>31758.362097759629</v>
      </c>
      <c r="AB1546">
        <v>4692.2005370182187</v>
      </c>
      <c r="AC1546">
        <v>4665.6640000949756</v>
      </c>
      <c r="AD1546">
        <v>4086.0586904111592</v>
      </c>
      <c r="AE1546">
        <v>5440.4431604778119</v>
      </c>
      <c r="AF1546">
        <v>63.865084126806387</v>
      </c>
      <c r="AG1546">
        <v>63.593871473984493</v>
      </c>
      <c r="AH1546">
        <v>62.612417314836023</v>
      </c>
      <c r="AI1546">
        <v>65.92914156265374</v>
      </c>
      <c r="AJ1546">
        <v>0.55661397967952209</v>
      </c>
      <c r="AK1546">
        <v>0.55661391119444981</v>
      </c>
      <c r="AL1546">
        <v>0.55660432259312775</v>
      </c>
      <c r="AM1546">
        <v>0.5566236769601568</v>
      </c>
      <c r="AN1546">
        <v>0.9942986126255825</v>
      </c>
      <c r="AO1546">
        <v>0.99429861262558228</v>
      </c>
      <c r="AP1546">
        <v>0.99429861262558228</v>
      </c>
      <c r="AQ1546">
        <v>0.99429861262558228</v>
      </c>
      <c r="AR1546">
        <v>15.39387667372438</v>
      </c>
      <c r="AS1546">
        <v>15.39387667372438</v>
      </c>
      <c r="AT1546">
        <v>15.39387667372438</v>
      </c>
      <c r="AU1546">
        <v>15.39387667372438</v>
      </c>
      <c r="AV1546" t="str">
        <f>VLOOKUP(Sheet1[[#This Row],[NPDES ID2]],Combined_Sheet__Major_Only___2[[NPDES ID2]:[ECHO BFR]],3,FALSE)</f>
        <v>TX</v>
      </c>
      <c r="AW1546" t="s">
        <v>41</v>
      </c>
      <c r="AX1546" t="str">
        <f>VLOOKUP(Sheet1[[#This Row],[NPDES ID2]],Combined_Sheet__Major_Only___2[[NPDES ID2]:[ECHO BFR]],27,FALSE)</f>
        <v>-</v>
      </c>
      <c r="AY1546" t="str">
        <f>VLOOKUP(Sheet1[[#This Row],[NPDES ID2]],Combined_Sheet__Major_Only___2[[NPDES ID2]:[ECHO BFR]],28,FALSE)</f>
        <v>-</v>
      </c>
      <c r="AZ1546" t="str">
        <f>VLOOKUP(Sheet1[[#This Row],[NPDES ID2]],Combined_Sheet__Major_Only___2[[NPDES ID2]:[ECHO BFR]],29,FALSE)</f>
        <v>-</v>
      </c>
      <c r="BA1546">
        <f>VLOOKUP(Sheet1[[#This Row],[NPDES ID2]],Combined_Sheet__Major_Only___2[[NPDES ID2]:[ECHO BFR]],17,FALSE)</f>
        <v>29.895778</v>
      </c>
      <c r="BB1546">
        <f>VLOOKUP(Sheet1[[#This Row],[NPDES ID2]],Combined_Sheet__Major_Only___2[[NPDES ID2]:[ECHO BFR]],18,FALSE)</f>
        <v>-95.550471999999999</v>
      </c>
      <c r="BC1546" t="str">
        <f>IF(ISNUMBER(SEARCH("aerobic",$AW1546)),"aerobic","")</f>
        <v>aerobic</v>
      </c>
      <c r="BD1546" t="str">
        <f>IF(ISNUMBER(SEARCH("anaer",$AW1546)),"anaer","")</f>
        <v/>
      </c>
      <c r="BE1546" t="str">
        <f>IF(ISNUMBER(SEARCH("thickening",$AZ1546)),"thickening","")</f>
        <v/>
      </c>
      <c r="BF1546" s="2" t="str">
        <f>IF(ISNUMBER(SEARCH("airDry",$AW1546)),"airDry","")</f>
        <v/>
      </c>
      <c r="BG1546" s="2" t="str">
        <f>IF(ISNUMBER(SEARCH("heatDry",$AY1546)),"heatDry","")</f>
        <v/>
      </c>
      <c r="BH1546" s="2" t="str">
        <f>IF(AND(ISNUMBER(SEARCH("aerobic",$AW1546)),ISNUMBER(SEARCH("anaer",$AW1546))),"Combined Aer and Anaer.","")</f>
        <v/>
      </c>
    </row>
    <row r="1547" spans="1:60" x14ac:dyDescent="0.3">
      <c r="A1547" s="4">
        <v>1545</v>
      </c>
      <c r="B1547" t="s">
        <v>7269</v>
      </c>
      <c r="C1547">
        <v>93.43</v>
      </c>
      <c r="D1547">
        <v>1283.9136378338239</v>
      </c>
      <c r="E1547">
        <v>1286.401599256651</v>
      </c>
      <c r="F1547">
        <v>905.74937751655648</v>
      </c>
      <c r="G1547">
        <v>1644.660137080009</v>
      </c>
      <c r="H1547">
        <v>-77.411041574213826</v>
      </c>
      <c r="I1547">
        <v>-78.387542363333239</v>
      </c>
      <c r="J1547">
        <v>-90.725783741843443</v>
      </c>
      <c r="K1547">
        <v>-62.880808908276848</v>
      </c>
      <c r="L1547">
        <v>55.604838925202209</v>
      </c>
      <c r="M1547">
        <v>55.306940644445667</v>
      </c>
      <c r="N1547">
        <v>54.227837500988862</v>
      </c>
      <c r="O1547">
        <v>57.873613068114231</v>
      </c>
      <c r="P1547">
        <v>2.2125290640293231</v>
      </c>
      <c r="Q1547">
        <v>2.2298751031663269</v>
      </c>
      <c r="R1547">
        <v>1.835843714997804</v>
      </c>
      <c r="S1547">
        <v>2.5464769493174289</v>
      </c>
      <c r="T1547">
        <v>46.579130895134973</v>
      </c>
      <c r="U1547">
        <v>46.5790561734172</v>
      </c>
      <c r="V1547">
        <v>46.54706326946441</v>
      </c>
      <c r="W1547">
        <v>46.610890736163498</v>
      </c>
      <c r="X1547">
        <v>3523.4495092081652</v>
      </c>
      <c r="Y1547">
        <v>3539.2750808551959</v>
      </c>
      <c r="Z1547">
        <v>3386.0625599525101</v>
      </c>
      <c r="AA1547">
        <v>3611.326968161969</v>
      </c>
      <c r="AB1547">
        <v>635.56048268908319</v>
      </c>
      <c r="AC1547">
        <v>629.98109565589516</v>
      </c>
      <c r="AD1547">
        <v>537.7771704611007</v>
      </c>
      <c r="AE1547">
        <v>763.03164156822459</v>
      </c>
      <c r="AF1547">
        <v>58.324926858122438</v>
      </c>
      <c r="AG1547">
        <v>58.012430996250231</v>
      </c>
      <c r="AH1547">
        <v>56.880701603956311</v>
      </c>
      <c r="AI1547">
        <v>60.704471428153852</v>
      </c>
      <c r="AJ1547">
        <v>0.48898324781934371</v>
      </c>
      <c r="AK1547">
        <v>0.4889832344453775</v>
      </c>
      <c r="AL1547">
        <v>0.48898136042414092</v>
      </c>
      <c r="AM1547">
        <v>0.4889851430404839</v>
      </c>
      <c r="AN1547">
        <v>0.94846787041045688</v>
      </c>
      <c r="AO1547">
        <v>0.94846787041045688</v>
      </c>
      <c r="AP1547">
        <v>0.94846787041045688</v>
      </c>
      <c r="AQ1547">
        <v>0.94846787041045688</v>
      </c>
      <c r="AR1547">
        <v>12.62709755483983</v>
      </c>
      <c r="AS1547">
        <v>12.62709755483983</v>
      </c>
      <c r="AT1547">
        <v>12.62709755483983</v>
      </c>
      <c r="AU1547">
        <v>12.62709755483983</v>
      </c>
      <c r="AV1547" t="str">
        <f>VLOOKUP(Sheet1[[#This Row],[NPDES ID2]],Combined_Sheet__Major_Only___2[[NPDES ID2]:[ECHO BFR]],3,FALSE)</f>
        <v>AL</v>
      </c>
      <c r="AW1547" t="s">
        <v>12182</v>
      </c>
      <c r="AX1547" t="str">
        <f>VLOOKUP(Sheet1[[#This Row],[NPDES ID2]],Combined_Sheet__Major_Only___2[[NPDES ID2]:[ECHO BFR]],27,FALSE)</f>
        <v>-</v>
      </c>
      <c r="AY1547" t="str">
        <f>VLOOKUP(Sheet1[[#This Row],[NPDES ID2]],Combined_Sheet__Major_Only___2[[NPDES ID2]:[ECHO BFR]],28,FALSE)</f>
        <v>-</v>
      </c>
      <c r="AZ1547" t="str">
        <f>VLOOKUP(Sheet1[[#This Row],[NPDES ID2]],Combined_Sheet__Major_Only___2[[NPDES ID2]:[ECHO BFR]],29,FALSE)</f>
        <v>thickening</v>
      </c>
      <c r="BA1547">
        <f>VLOOKUP(Sheet1[[#This Row],[NPDES ID2]],Combined_Sheet__Major_Only___2[[NPDES ID2]:[ECHO BFR]],17,FALSE)</f>
        <v>30.813800000000001</v>
      </c>
      <c r="BB1547">
        <f>VLOOKUP(Sheet1[[#This Row],[NPDES ID2]],Combined_Sheet__Major_Only___2[[NPDES ID2]:[ECHO BFR]],18,FALSE)</f>
        <v>-88.068100000000001</v>
      </c>
      <c r="BC1547" t="str">
        <f>IF(ISNUMBER(SEARCH("aerobic",$AW1547)),"aerobic","")</f>
        <v>aerobic</v>
      </c>
      <c r="BD1547" t="str">
        <f>IF(ISNUMBER(SEARCH("anaer",$AW1547)),"anaer","")</f>
        <v>anaer</v>
      </c>
      <c r="BE1547" t="str">
        <f>IF(ISNUMBER(SEARCH("thickening",$AZ1547)),"thickening","")</f>
        <v>thickening</v>
      </c>
      <c r="BF1547" s="3" t="str">
        <f>IF(ISNUMBER(SEARCH("airDry",$AW1547)),"airDry","")</f>
        <v/>
      </c>
      <c r="BG1547" s="3" t="str">
        <f>IF(ISNUMBER(SEARCH("heatDry",$AY1547)),"heatDry","")</f>
        <v/>
      </c>
      <c r="BH1547" s="3" t="str">
        <f>IF(AND(ISNUMBER(SEARCH("aerobic",$AW1547)),ISNUMBER(SEARCH("anaer",$AW1547))),"Combined Aer and Anaer.","")</f>
        <v>Combined Aer and Anaer.</v>
      </c>
    </row>
    <row r="1548" spans="1:60" x14ac:dyDescent="0.3">
      <c r="A1548" s="4">
        <v>1546</v>
      </c>
      <c r="B1548" t="s">
        <v>7274</v>
      </c>
      <c r="C1548">
        <v>93.2</v>
      </c>
      <c r="D1548">
        <v>1229.794305083984</v>
      </c>
      <c r="E1548">
        <v>1230.3078859380839</v>
      </c>
      <c r="F1548">
        <v>867.55953328919145</v>
      </c>
      <c r="G1548">
        <v>1571.781173634952</v>
      </c>
      <c r="H1548">
        <v>-77.196515430263432</v>
      </c>
      <c r="I1548">
        <v>-78.377658149833877</v>
      </c>
      <c r="J1548">
        <v>-91.120281511182554</v>
      </c>
      <c r="K1548">
        <v>-62.160706565705908</v>
      </c>
      <c r="L1548">
        <v>58.033234562947072</v>
      </c>
      <c r="M1548">
        <v>57.755204374725572</v>
      </c>
      <c r="N1548">
        <v>56.748096347100301</v>
      </c>
      <c r="O1548">
        <v>60.15064622902036</v>
      </c>
      <c r="P1548">
        <v>2.2024716525380401</v>
      </c>
      <c r="Q1548">
        <v>2.2230337630235608</v>
      </c>
      <c r="R1548">
        <v>1.8057510867402651</v>
      </c>
      <c r="S1548">
        <v>2.5267503341448392</v>
      </c>
      <c r="T1548">
        <v>4.213351638289768</v>
      </c>
      <c r="U1548">
        <v>4.2133422983574462</v>
      </c>
      <c r="V1548">
        <v>4.2093433062759464</v>
      </c>
      <c r="W1548">
        <v>4.2173214983865641</v>
      </c>
      <c r="X1548">
        <v>304.60126258686267</v>
      </c>
      <c r="Y1548">
        <v>305.78923083209742</v>
      </c>
      <c r="Z1548">
        <v>294.04246967997778</v>
      </c>
      <c r="AA1548">
        <v>311.38369879598531</v>
      </c>
      <c r="AB1548">
        <v>51.42402931743235</v>
      </c>
      <c r="AC1548">
        <v>51.057582202576398</v>
      </c>
      <c r="AD1548">
        <v>44.007675967434047</v>
      </c>
      <c r="AE1548">
        <v>60.735881541842943</v>
      </c>
      <c r="AF1548">
        <v>61.022220285375489</v>
      </c>
      <c r="AG1548">
        <v>60.729855509515723</v>
      </c>
      <c r="AH1548">
        <v>59.670972140294083</v>
      </c>
      <c r="AI1548">
        <v>63.248563035490747</v>
      </c>
      <c r="AJ1548">
        <v>0.52189353894182877</v>
      </c>
      <c r="AK1548">
        <v>0.52189353089692547</v>
      </c>
      <c r="AL1548">
        <v>0.52189240349323684</v>
      </c>
      <c r="AM1548">
        <v>0.52189467909624077</v>
      </c>
      <c r="AN1548">
        <v>0.67318882464068963</v>
      </c>
      <c r="AO1548">
        <v>0.67318882464068963</v>
      </c>
      <c r="AP1548">
        <v>0.67318882464068963</v>
      </c>
      <c r="AQ1548">
        <v>0.67318882464068963</v>
      </c>
      <c r="AR1548">
        <v>13.730093671765109</v>
      </c>
      <c r="AS1548">
        <v>13.730093671765109</v>
      </c>
      <c r="AT1548">
        <v>13.730093671765109</v>
      </c>
      <c r="AU1548">
        <v>13.730093671765109</v>
      </c>
      <c r="AV1548" t="str">
        <f>VLOOKUP(Sheet1[[#This Row],[NPDES ID2]],Combined_Sheet__Major_Only___2[[NPDES ID2]:[ECHO BFR]],3,FALSE)</f>
        <v>IA</v>
      </c>
      <c r="AW1548" t="s">
        <v>12183</v>
      </c>
      <c r="AX1548" t="str">
        <f>VLOOKUP(Sheet1[[#This Row],[NPDES ID2]],Combined_Sheet__Major_Only___2[[NPDES ID2]:[ECHO BFR]],27,FALSE)</f>
        <v>tempSludgeStore</v>
      </c>
      <c r="AY1548" t="str">
        <f>VLOOKUP(Sheet1[[#This Row],[NPDES ID2]],Combined_Sheet__Major_Only___2[[NPDES ID2]:[ECHO BFR]],28,FALSE)</f>
        <v>-</v>
      </c>
      <c r="AZ1548" t="str">
        <f>VLOOKUP(Sheet1[[#This Row],[NPDES ID2]],Combined_Sheet__Major_Only___2[[NPDES ID2]:[ECHO BFR]],29,FALSE)</f>
        <v>preliminaryOps</v>
      </c>
      <c r="BA1548">
        <f>VLOOKUP(Sheet1[[#This Row],[NPDES ID2]],Combined_Sheet__Major_Only___2[[NPDES ID2]:[ECHO BFR]],17,FALSE)</f>
        <v>41.630833000000003</v>
      </c>
      <c r="BB1548">
        <f>VLOOKUP(Sheet1[[#This Row],[NPDES ID2]],Combined_Sheet__Major_Only___2[[NPDES ID2]:[ECHO BFR]],18,FALSE)</f>
        <v>-95.314722000000003</v>
      </c>
      <c r="BC1548" t="str">
        <f>IF(ISNUMBER(SEARCH("aerobic",$AW1548)),"aerobic","")</f>
        <v/>
      </c>
      <c r="BD1548" t="str">
        <f>IF(ISNUMBER(SEARCH("anaer",$AW1548)),"anaer","")</f>
        <v>anaer</v>
      </c>
      <c r="BE1548" t="str">
        <f>IF(ISNUMBER(SEARCH("thickening",$AZ1548)),"thickening","")</f>
        <v/>
      </c>
      <c r="BF1548" s="2" t="str">
        <f>IF(ISNUMBER(SEARCH("airDry",$AW1548)),"airDry","")</f>
        <v>airDry</v>
      </c>
      <c r="BG1548" s="2" t="str">
        <f>IF(ISNUMBER(SEARCH("heatDry",$AY1548)),"heatDry","")</f>
        <v/>
      </c>
      <c r="BH1548" s="2" t="str">
        <f>IF(AND(ISNUMBER(SEARCH("aerobic",$AW1548)),ISNUMBER(SEARCH("anaer",$AW1548))),"Combined Aer and Anaer.","")</f>
        <v/>
      </c>
    </row>
    <row r="1549" spans="1:60" x14ac:dyDescent="0.3">
      <c r="A1549" s="4">
        <v>1547</v>
      </c>
      <c r="B1549" t="s">
        <v>7278</v>
      </c>
      <c r="C1549">
        <v>92.805000000000007</v>
      </c>
      <c r="D1549">
        <v>1245.0402968351891</v>
      </c>
      <c r="E1549">
        <v>1245.8620641267589</v>
      </c>
      <c r="F1549">
        <v>878.14174554303895</v>
      </c>
      <c r="G1549">
        <v>1591.923147892069</v>
      </c>
      <c r="H1549">
        <v>-77.187126093296342</v>
      </c>
      <c r="I1549">
        <v>-78.289004343370522</v>
      </c>
      <c r="J1549">
        <v>-90.956635458957848</v>
      </c>
      <c r="K1549">
        <v>-62.229824687134823</v>
      </c>
      <c r="L1549">
        <v>57.301518054616217</v>
      </c>
      <c r="M1549">
        <v>57.021072629292462</v>
      </c>
      <c r="N1549">
        <v>56.005001928347397</v>
      </c>
      <c r="O1549">
        <v>59.437734134062637</v>
      </c>
      <c r="P1549">
        <v>2.1939910401007179</v>
      </c>
      <c r="Q1549">
        <v>2.212861854679566</v>
      </c>
      <c r="R1549">
        <v>1.8014058088352609</v>
      </c>
      <c r="S1549">
        <v>2.5183946866012108</v>
      </c>
      <c r="T1549">
        <v>352.30705250337007</v>
      </c>
      <c r="U1549">
        <v>352.30650596128862</v>
      </c>
      <c r="V1549">
        <v>352.07249811404381</v>
      </c>
      <c r="W1549">
        <v>352.53935564280658</v>
      </c>
      <c r="X1549">
        <v>25686.100548408111</v>
      </c>
      <c r="Y1549">
        <v>25791.918641994671</v>
      </c>
      <c r="Z1549">
        <v>24769.595200462569</v>
      </c>
      <c r="AA1549">
        <v>26270.99628283627</v>
      </c>
      <c r="AB1549">
        <v>5157.6573174522482</v>
      </c>
      <c r="AC1549">
        <v>5100.5477099831896</v>
      </c>
      <c r="AD1549">
        <v>4287.4023206659513</v>
      </c>
      <c r="AE1549">
        <v>6294.4523801042014</v>
      </c>
      <c r="AF1549">
        <v>60.510099676141948</v>
      </c>
      <c r="AG1549">
        <v>60.213854297319401</v>
      </c>
      <c r="AH1549">
        <v>59.141514756663668</v>
      </c>
      <c r="AI1549">
        <v>62.765108307170479</v>
      </c>
      <c r="AJ1549">
        <v>0.51564251992764776</v>
      </c>
      <c r="AK1549">
        <v>0.51564246733380692</v>
      </c>
      <c r="AL1549">
        <v>0.51563510234292864</v>
      </c>
      <c r="AM1549">
        <v>0.51564996835982813</v>
      </c>
      <c r="AN1549">
        <v>0.99271990447550862</v>
      </c>
      <c r="AO1549">
        <v>0.99271990447550862</v>
      </c>
      <c r="AP1549">
        <v>0.99271990447550862</v>
      </c>
      <c r="AQ1549">
        <v>0.99271990447550862</v>
      </c>
      <c r="AR1549">
        <v>12.33784214728888</v>
      </c>
      <c r="AS1549">
        <v>12.33784214728888</v>
      </c>
      <c r="AT1549">
        <v>12.33784214728888</v>
      </c>
      <c r="AU1549">
        <v>12.33784214728888</v>
      </c>
      <c r="AV1549" t="str">
        <f>VLOOKUP(Sheet1[[#This Row],[NPDES ID2]],Combined_Sheet__Major_Only___2[[NPDES ID2]:[ECHO BFR]],3,FALSE)</f>
        <v>TX</v>
      </c>
      <c r="AW1549" t="s">
        <v>41</v>
      </c>
      <c r="AX1549" t="str">
        <f>VLOOKUP(Sheet1[[#This Row],[NPDES ID2]],Combined_Sheet__Major_Only___2[[NPDES ID2]:[ECHO BFR]],27,FALSE)</f>
        <v>-</v>
      </c>
      <c r="AY1549" t="str">
        <f>VLOOKUP(Sheet1[[#This Row],[NPDES ID2]],Combined_Sheet__Major_Only___2[[NPDES ID2]:[ECHO BFR]],28,FALSE)</f>
        <v>-</v>
      </c>
      <c r="AZ1549" t="str">
        <f>VLOOKUP(Sheet1[[#This Row],[NPDES ID2]],Combined_Sheet__Major_Only___2[[NPDES ID2]:[ECHO BFR]],29,FALSE)</f>
        <v>-</v>
      </c>
      <c r="BA1549">
        <f>VLOOKUP(Sheet1[[#This Row],[NPDES ID2]],Combined_Sheet__Major_Only___2[[NPDES ID2]:[ECHO BFR]],17,FALSE)</f>
        <v>30.029961</v>
      </c>
      <c r="BB1549">
        <f>VLOOKUP(Sheet1[[#This Row],[NPDES ID2]],Combined_Sheet__Major_Only___2[[NPDES ID2]:[ECHO BFR]],18,FALSE)</f>
        <v>-95.421408999999997</v>
      </c>
      <c r="BC1549" t="str">
        <f>IF(ISNUMBER(SEARCH("aerobic",$AW1549)),"aerobic","")</f>
        <v>aerobic</v>
      </c>
      <c r="BD1549" t="str">
        <f>IF(ISNUMBER(SEARCH("anaer",$AW1549)),"anaer","")</f>
        <v/>
      </c>
      <c r="BE1549" t="str">
        <f>IF(ISNUMBER(SEARCH("thickening",$AZ1549)),"thickening","")</f>
        <v/>
      </c>
      <c r="BF1549" s="3" t="str">
        <f>IF(ISNUMBER(SEARCH("airDry",$AW1549)),"airDry","")</f>
        <v/>
      </c>
      <c r="BG1549" s="3" t="str">
        <f>IF(ISNUMBER(SEARCH("heatDry",$AY1549)),"heatDry","")</f>
        <v/>
      </c>
      <c r="BH1549" s="3" t="str">
        <f>IF(AND(ISNUMBER(SEARCH("aerobic",$AW1549)),ISNUMBER(SEARCH("anaer",$AW1549))),"Combined Aer and Anaer.","")</f>
        <v/>
      </c>
    </row>
    <row r="1550" spans="1:60" x14ac:dyDescent="0.3">
      <c r="A1550" s="4">
        <v>1548</v>
      </c>
      <c r="B1550" t="s">
        <v>7282</v>
      </c>
      <c r="C1550">
        <v>92.63</v>
      </c>
      <c r="D1550">
        <v>1226.3819671980821</v>
      </c>
      <c r="E1550">
        <v>1226.5039321459751</v>
      </c>
      <c r="F1550">
        <v>864.94045085284722</v>
      </c>
      <c r="G1550">
        <v>1566.777940838916</v>
      </c>
      <c r="H1550">
        <v>-77.136983749851836</v>
      </c>
      <c r="I1550">
        <v>-78.373949067354999</v>
      </c>
      <c r="J1550">
        <v>-91.153978559733176</v>
      </c>
      <c r="K1550">
        <v>-61.99924073317667</v>
      </c>
      <c r="L1550">
        <v>58.161463820802233</v>
      </c>
      <c r="M1550">
        <v>57.888751269570491</v>
      </c>
      <c r="N1550">
        <v>56.900835232448642</v>
      </c>
      <c r="O1550">
        <v>60.238512046664887</v>
      </c>
      <c r="P1550">
        <v>2.18810556930665</v>
      </c>
      <c r="Q1550">
        <v>2.209975809142628</v>
      </c>
      <c r="R1550">
        <v>1.7913823295108231</v>
      </c>
      <c r="S1550">
        <v>2.5089384076222978</v>
      </c>
      <c r="T1550">
        <v>115.2614867701743</v>
      </c>
      <c r="U1550">
        <v>115.2613060531194</v>
      </c>
      <c r="V1550">
        <v>115.1839301100438</v>
      </c>
      <c r="W1550">
        <v>115.3382990425187</v>
      </c>
      <c r="X1550">
        <v>8263.4066201535697</v>
      </c>
      <c r="Y1550">
        <v>8295.9948835550604</v>
      </c>
      <c r="Z1550">
        <v>7980.921371259752</v>
      </c>
      <c r="AA1550">
        <v>8443.588765235585</v>
      </c>
      <c r="AB1550">
        <v>1590.7807134707871</v>
      </c>
      <c r="AC1550">
        <v>1574.6980948028331</v>
      </c>
      <c r="AD1550">
        <v>1332.8242133043359</v>
      </c>
      <c r="AE1550">
        <v>1921.748315484371</v>
      </c>
      <c r="AF1550">
        <v>61.533659554262798</v>
      </c>
      <c r="AG1550">
        <v>61.2450932689637</v>
      </c>
      <c r="AH1550">
        <v>60.200169740402401</v>
      </c>
      <c r="AI1550">
        <v>63.730777670711063</v>
      </c>
      <c r="AJ1550">
        <v>0.52813736952439538</v>
      </c>
      <c r="AK1550">
        <v>0.52813734654780475</v>
      </c>
      <c r="AL1550">
        <v>0.52813412740758159</v>
      </c>
      <c r="AM1550">
        <v>0.52814062509300885</v>
      </c>
      <c r="AN1550">
        <v>0.97821554259554788</v>
      </c>
      <c r="AO1550">
        <v>0.97821554259554777</v>
      </c>
      <c r="AP1550">
        <v>0.97821554259554777</v>
      </c>
      <c r="AQ1550">
        <v>0.97821554259554777</v>
      </c>
      <c r="AR1550">
        <v>12.841198859856149</v>
      </c>
      <c r="AS1550">
        <v>12.84119885985614</v>
      </c>
      <c r="AT1550">
        <v>12.84119885985614</v>
      </c>
      <c r="AU1550">
        <v>12.84119885985614</v>
      </c>
      <c r="AV1550" t="str">
        <f>VLOOKUP(Sheet1[[#This Row],[NPDES ID2]],Combined_Sheet__Major_Only___2[[NPDES ID2]:[ECHO BFR]],3,FALSE)</f>
        <v>VA</v>
      </c>
      <c r="AW1550" t="s">
        <v>41</v>
      </c>
      <c r="AX1550" t="str">
        <f>VLOOKUP(Sheet1[[#This Row],[NPDES ID2]],Combined_Sheet__Major_Only___2[[NPDES ID2]:[ECHO BFR]],27,FALSE)</f>
        <v>-</v>
      </c>
      <c r="AY1550" t="str">
        <f>VLOOKUP(Sheet1[[#This Row],[NPDES ID2]],Combined_Sheet__Major_Only___2[[NPDES ID2]:[ECHO BFR]],28,FALSE)</f>
        <v>-</v>
      </c>
      <c r="AZ1550" t="str">
        <f>VLOOKUP(Sheet1[[#This Row],[NPDES ID2]],Combined_Sheet__Major_Only___2[[NPDES ID2]:[ECHO BFR]],29,FALSE)</f>
        <v>thickening</v>
      </c>
      <c r="BA1550">
        <f>VLOOKUP(Sheet1[[#This Row],[NPDES ID2]],Combined_Sheet__Major_Only___2[[NPDES ID2]:[ECHO BFR]],17,FALSE)</f>
        <v>36.996899999999997</v>
      </c>
      <c r="BB1550">
        <f>VLOOKUP(Sheet1[[#This Row],[NPDES ID2]],Combined_Sheet__Major_Only___2[[NPDES ID2]:[ECHO BFR]],18,FALSE)</f>
        <v>-79.853300000000004</v>
      </c>
      <c r="BC1550" t="str">
        <f>IF(ISNUMBER(SEARCH("aerobic",$AW1550)),"aerobic","")</f>
        <v>aerobic</v>
      </c>
      <c r="BD1550" t="str">
        <f>IF(ISNUMBER(SEARCH("anaer",$AW1550)),"anaer","")</f>
        <v/>
      </c>
      <c r="BE1550" t="str">
        <f>IF(ISNUMBER(SEARCH("thickening",$AZ1550)),"thickening","")</f>
        <v>thickening</v>
      </c>
      <c r="BF1550" s="2" t="str">
        <f>IF(ISNUMBER(SEARCH("airDry",$AW1550)),"airDry","")</f>
        <v/>
      </c>
      <c r="BG1550" s="2" t="str">
        <f>IF(ISNUMBER(SEARCH("heatDry",$AY1550)),"heatDry","")</f>
        <v/>
      </c>
      <c r="BH1550" s="2" t="str">
        <f>IF(AND(ISNUMBER(SEARCH("aerobic",$AW1550)),ISNUMBER(SEARCH("anaer",$AW1550))),"Combined Aer and Anaer.","")</f>
        <v/>
      </c>
    </row>
    <row r="1551" spans="1:60" x14ac:dyDescent="0.3">
      <c r="A1551" s="4">
        <v>1549</v>
      </c>
      <c r="B1551" t="s">
        <v>7286</v>
      </c>
      <c r="C1551">
        <v>92.4</v>
      </c>
      <c r="D1551">
        <v>1235.803614853196</v>
      </c>
      <c r="E1551">
        <v>1236.117554609724</v>
      </c>
      <c r="F1551">
        <v>871.48492528598842</v>
      </c>
      <c r="G1551">
        <v>1579.2251538386779</v>
      </c>
      <c r="H1551">
        <v>-77.154533317369285</v>
      </c>
      <c r="I1551">
        <v>-78.36373589247853</v>
      </c>
      <c r="J1551">
        <v>-91.092847802435386</v>
      </c>
      <c r="K1551">
        <v>-62.075372136442823</v>
      </c>
      <c r="L1551">
        <v>57.705722066494893</v>
      </c>
      <c r="M1551">
        <v>57.431368642291872</v>
      </c>
      <c r="N1551">
        <v>56.437468048095973</v>
      </c>
      <c r="O1551">
        <v>59.795345127264618</v>
      </c>
      <c r="P1551">
        <v>2.1832377474831781</v>
      </c>
      <c r="Q1551">
        <v>2.2041323033885352</v>
      </c>
      <c r="R1551">
        <v>1.789055317695168</v>
      </c>
      <c r="S1551">
        <v>2.5042254129200852</v>
      </c>
      <c r="T1551">
        <v>184.3124204062959</v>
      </c>
      <c r="U1551">
        <v>184.31213312508919</v>
      </c>
      <c r="V1551">
        <v>184.18913059884329</v>
      </c>
      <c r="W1551">
        <v>184.43452687982639</v>
      </c>
      <c r="X1551">
        <v>13285.269151852801</v>
      </c>
      <c r="Y1551">
        <v>13338.419249820059</v>
      </c>
      <c r="Z1551">
        <v>12824.75105313158</v>
      </c>
      <c r="AA1551">
        <v>13579.0435828725</v>
      </c>
      <c r="AB1551">
        <v>2566.5793062683501</v>
      </c>
      <c r="AC1551">
        <v>2540.489632888939</v>
      </c>
      <c r="AD1551">
        <v>2148.7997060727412</v>
      </c>
      <c r="AE1551">
        <v>3104.3489597287298</v>
      </c>
      <c r="AF1551">
        <v>61.203624912059247</v>
      </c>
      <c r="AG1551">
        <v>60.912583525221827</v>
      </c>
      <c r="AH1551">
        <v>59.858810703132811</v>
      </c>
      <c r="AI1551">
        <v>63.419420818312012</v>
      </c>
      <c r="AJ1551">
        <v>0.52410806132383125</v>
      </c>
      <c r="AK1551">
        <v>0.52410802974149151</v>
      </c>
      <c r="AL1551">
        <v>0.52410360552445212</v>
      </c>
      <c r="AM1551">
        <v>0.52411253562294979</v>
      </c>
      <c r="AN1551">
        <v>0.98621553043829535</v>
      </c>
      <c r="AO1551">
        <v>0.98621553043829502</v>
      </c>
      <c r="AP1551">
        <v>0.98621553043829502</v>
      </c>
      <c r="AQ1551">
        <v>0.98621553043829502</v>
      </c>
      <c r="AR1551">
        <v>12.74727658719137</v>
      </c>
      <c r="AS1551">
        <v>12.74727658719136</v>
      </c>
      <c r="AT1551">
        <v>12.74727658719136</v>
      </c>
      <c r="AU1551">
        <v>12.74727658719136</v>
      </c>
      <c r="AV1551" t="str">
        <f>VLOOKUP(Sheet1[[#This Row],[NPDES ID2]],Combined_Sheet__Major_Only___2[[NPDES ID2]:[ECHO BFR]],3,FALSE)</f>
        <v>IA</v>
      </c>
      <c r="AW1551" t="s">
        <v>12181</v>
      </c>
      <c r="AX1551" t="str">
        <f>VLOOKUP(Sheet1[[#This Row],[NPDES ID2]],Combined_Sheet__Major_Only___2[[NPDES ID2]:[ECHO BFR]],27,FALSE)</f>
        <v>methaneBioCaptureRecover</v>
      </c>
      <c r="AY1551" t="str">
        <f>VLOOKUP(Sheet1[[#This Row],[NPDES ID2]],Combined_Sheet__Major_Only___2[[NPDES ID2]:[ECHO BFR]],28,FALSE)</f>
        <v>-</v>
      </c>
      <c r="AZ1551" t="str">
        <f>VLOOKUP(Sheet1[[#This Row],[NPDES ID2]],Combined_Sheet__Major_Only___2[[NPDES ID2]:[ECHO BFR]],29,FALSE)</f>
        <v>preliminaryOps</v>
      </c>
      <c r="BA1551">
        <f>VLOOKUP(Sheet1[[#This Row],[NPDES ID2]],Combined_Sheet__Major_Only___2[[NPDES ID2]:[ECHO BFR]],17,FALSE)</f>
        <v>42.458379999999998</v>
      </c>
      <c r="BB1551">
        <f>VLOOKUP(Sheet1[[#This Row],[NPDES ID2]],Combined_Sheet__Major_Only___2[[NPDES ID2]:[ECHO BFR]],18,FALSE)</f>
        <v>-93.808310000000006</v>
      </c>
      <c r="BC1551" t="str">
        <f>IF(ISNUMBER(SEARCH("aerobic",$AW1551)),"aerobic","")</f>
        <v/>
      </c>
      <c r="BD1551" t="str">
        <f>IF(ISNUMBER(SEARCH("anaer",$AW1551)),"anaer","")</f>
        <v>anaer</v>
      </c>
      <c r="BE1551" t="str">
        <f>IF(ISNUMBER(SEARCH("thickening",$AZ1551)),"thickening","")</f>
        <v/>
      </c>
      <c r="BF1551" s="3" t="str">
        <f>IF(ISNUMBER(SEARCH("airDry",$AW1551)),"airDry","")</f>
        <v/>
      </c>
      <c r="BG1551" s="3" t="str">
        <f>IF(ISNUMBER(SEARCH("heatDry",$AY1551)),"heatDry","")</f>
        <v/>
      </c>
      <c r="BH1551" s="3" t="str">
        <f>IF(AND(ISNUMBER(SEARCH("aerobic",$AW1551)),ISNUMBER(SEARCH("anaer",$AW1551))),"Combined Aer and Anaer.","")</f>
        <v/>
      </c>
    </row>
    <row r="1552" spans="1:60" x14ac:dyDescent="0.3">
      <c r="A1552" s="4">
        <v>1550</v>
      </c>
      <c r="B1552" t="s">
        <v>7291</v>
      </c>
      <c r="C1552">
        <v>92.3</v>
      </c>
      <c r="D1552">
        <v>1173.738585291881</v>
      </c>
      <c r="E1552">
        <v>1174.1670325186869</v>
      </c>
      <c r="F1552">
        <v>827.7536131479942</v>
      </c>
      <c r="G1552">
        <v>1497.1822513515469</v>
      </c>
      <c r="H1552">
        <v>-76.902770615158119</v>
      </c>
      <c r="I1552">
        <v>-78.09102161009011</v>
      </c>
      <c r="J1552">
        <v>-91.136930227937768</v>
      </c>
      <c r="K1552">
        <v>-60.859427761067707</v>
      </c>
      <c r="L1552">
        <v>60.745446289250509</v>
      </c>
      <c r="M1552">
        <v>60.494543988763603</v>
      </c>
      <c r="N1552">
        <v>59.585697485380898</v>
      </c>
      <c r="O1552">
        <v>62.656265581820797</v>
      </c>
      <c r="P1552">
        <v>2.17511333265641</v>
      </c>
      <c r="Q1552">
        <v>2.2011029311196442</v>
      </c>
      <c r="R1552">
        <v>1.765852131356265</v>
      </c>
      <c r="S1552">
        <v>2.4917838599693392</v>
      </c>
      <c r="T1552">
        <v>4.0793365232062078</v>
      </c>
      <c r="U1552">
        <v>4.0793273900952336</v>
      </c>
      <c r="V1552">
        <v>4.0754169507887994</v>
      </c>
      <c r="W1552">
        <v>4.0832184756200096</v>
      </c>
      <c r="X1552">
        <v>278.99948005433691</v>
      </c>
      <c r="Y1552">
        <v>279.93167898330529</v>
      </c>
      <c r="Z1552">
        <v>270.66830205921769</v>
      </c>
      <c r="AA1552">
        <v>284.34831219716278</v>
      </c>
      <c r="AB1552">
        <v>53.275464079792819</v>
      </c>
      <c r="AC1552">
        <v>52.745376590276159</v>
      </c>
      <c r="AD1552">
        <v>44.743134359008209</v>
      </c>
      <c r="AE1552">
        <v>64.304930226276852</v>
      </c>
      <c r="AF1552">
        <v>64.496949406501642</v>
      </c>
      <c r="AG1552">
        <v>64.230536260834981</v>
      </c>
      <c r="AH1552">
        <v>63.265663303923539</v>
      </c>
      <c r="AI1552">
        <v>66.525643607371833</v>
      </c>
      <c r="AJ1552">
        <v>0.56433547738121281</v>
      </c>
      <c r="AK1552">
        <v>0.56433546862341988</v>
      </c>
      <c r="AL1552">
        <v>0.56433424131727128</v>
      </c>
      <c r="AM1552">
        <v>0.56433671856799184</v>
      </c>
      <c r="AN1552">
        <v>0.66757146875533568</v>
      </c>
      <c r="AO1552">
        <v>0.66757146875533524</v>
      </c>
      <c r="AP1552">
        <v>0.66757146875533524</v>
      </c>
      <c r="AQ1552">
        <v>0.66757146875533524</v>
      </c>
      <c r="AR1552">
        <v>13.520766517650291</v>
      </c>
      <c r="AS1552">
        <v>13.520766517650291</v>
      </c>
      <c r="AT1552">
        <v>13.520766517650291</v>
      </c>
      <c r="AU1552">
        <v>13.520766517650291</v>
      </c>
      <c r="AV1552" t="str">
        <f>VLOOKUP(Sheet1[[#This Row],[NPDES ID2]],Combined_Sheet__Major_Only___2[[NPDES ID2]:[ECHO BFR]],3,FALSE)</f>
        <v>CA</v>
      </c>
      <c r="AW1552" t="s">
        <v>118</v>
      </c>
      <c r="AX1552" t="str">
        <f>VLOOKUP(Sheet1[[#This Row],[NPDES ID2]],Combined_Sheet__Major_Only___2[[NPDES ID2]:[ECHO BFR]],27,FALSE)</f>
        <v>other, tempSludgeStore</v>
      </c>
      <c r="AY1552" t="str">
        <f>VLOOKUP(Sheet1[[#This Row],[NPDES ID2]],Combined_Sheet__Major_Only___2[[NPDES ID2]:[ECHO BFR]],28,FALSE)</f>
        <v>-</v>
      </c>
      <c r="AZ1552" t="str">
        <f>VLOOKUP(Sheet1[[#This Row],[NPDES ID2]],Combined_Sheet__Major_Only___2[[NPDES ID2]:[ECHO BFR]],29,FALSE)</f>
        <v>preliminaryOps, thickening</v>
      </c>
      <c r="BA1552">
        <f>VLOOKUP(Sheet1[[#This Row],[NPDES ID2]],Combined_Sheet__Major_Only___2[[NPDES ID2]:[ECHO BFR]],17,FALSE)</f>
        <v>37.709247837718401</v>
      </c>
      <c r="BB1552">
        <f>VLOOKUP(Sheet1[[#This Row],[NPDES ID2]],Combined_Sheet__Major_Only___2[[NPDES ID2]:[ECHO BFR]],18,FALSE)</f>
        <v>-121.08799913255299</v>
      </c>
      <c r="BC1552" t="str">
        <f>IF(ISNUMBER(SEARCH("aerobic",$AW1552)),"aerobic","")</f>
        <v>aerobic</v>
      </c>
      <c r="BD1552" t="str">
        <f>IF(ISNUMBER(SEARCH("anaer",$AW1552)),"anaer","")</f>
        <v/>
      </c>
      <c r="BE1552" t="str">
        <f>IF(ISNUMBER(SEARCH("thickening",$AZ1552)),"thickening","")</f>
        <v>thickening</v>
      </c>
      <c r="BF1552" s="2" t="str">
        <f>IF(ISNUMBER(SEARCH("airDry",$AW1552)),"airDry","")</f>
        <v>airDry</v>
      </c>
      <c r="BG1552" s="2" t="str">
        <f>IF(ISNUMBER(SEARCH("heatDry",$AY1552)),"heatDry","")</f>
        <v/>
      </c>
      <c r="BH1552" s="2" t="str">
        <f>IF(AND(ISNUMBER(SEARCH("aerobic",$AW1552)),ISNUMBER(SEARCH("anaer",$AW1552))),"Combined Aer and Anaer.","")</f>
        <v/>
      </c>
    </row>
    <row r="1553" spans="1:60" x14ac:dyDescent="0.3">
      <c r="A1553" s="4">
        <v>1551</v>
      </c>
      <c r="B1553" t="s">
        <v>7297</v>
      </c>
      <c r="C1553">
        <v>92.01</v>
      </c>
      <c r="D1553">
        <v>1183.7366138589989</v>
      </c>
      <c r="E1553">
        <v>1184.022498365098</v>
      </c>
      <c r="F1553">
        <v>834.68634729979681</v>
      </c>
      <c r="G1553">
        <v>1509.9388536974</v>
      </c>
      <c r="H1553">
        <v>-76.923172191561818</v>
      </c>
      <c r="I1553">
        <v>-78.082656686107867</v>
      </c>
      <c r="J1553">
        <v>-91.179685339655492</v>
      </c>
      <c r="K1553">
        <v>-60.997099584586479</v>
      </c>
      <c r="L1553">
        <v>60.215929807496131</v>
      </c>
      <c r="M1553">
        <v>59.963291547549282</v>
      </c>
      <c r="N1553">
        <v>59.048114166382859</v>
      </c>
      <c r="O1553">
        <v>62.140051665674378</v>
      </c>
      <c r="P1553">
        <v>2.1689123432259949</v>
      </c>
      <c r="Q1553">
        <v>2.1939629697981351</v>
      </c>
      <c r="R1553">
        <v>1.7626232685023151</v>
      </c>
      <c r="S1553">
        <v>2.4816989594973968</v>
      </c>
      <c r="T1553">
        <v>74.897350724775364</v>
      </c>
      <c r="U1553">
        <v>74.897232300432378</v>
      </c>
      <c r="V1553">
        <v>74.846527649306083</v>
      </c>
      <c r="W1553">
        <v>74.947686001046478</v>
      </c>
      <c r="X1553">
        <v>5151.333372417007</v>
      </c>
      <c r="Y1553">
        <v>5169.4816170185659</v>
      </c>
      <c r="Z1553">
        <v>4993.7134753139508</v>
      </c>
      <c r="AA1553">
        <v>5251.7462923037256</v>
      </c>
      <c r="AB1553">
        <v>1017.642970437017</v>
      </c>
      <c r="AC1553">
        <v>1006.519067514635</v>
      </c>
      <c r="AD1553">
        <v>849.57252726898014</v>
      </c>
      <c r="AE1553">
        <v>1236.2399123628859</v>
      </c>
      <c r="AF1553">
        <v>64.136420883176285</v>
      </c>
      <c r="AG1553">
        <v>63.867300909443031</v>
      </c>
      <c r="AH1553">
        <v>62.892754188324822</v>
      </c>
      <c r="AI1553">
        <v>66.18553560337925</v>
      </c>
      <c r="AJ1553">
        <v>0.55992957149778677</v>
      </c>
      <c r="AK1553">
        <v>0.5599295530228442</v>
      </c>
      <c r="AL1553">
        <v>0.55992696435441935</v>
      </c>
      <c r="AM1553">
        <v>0.55993218945389212</v>
      </c>
      <c r="AN1553">
        <v>0.96703049637296556</v>
      </c>
      <c r="AO1553">
        <v>0.96703049637296568</v>
      </c>
      <c r="AP1553">
        <v>0.96703049637296568</v>
      </c>
      <c r="AQ1553">
        <v>0.96703049637296568</v>
      </c>
      <c r="AR1553">
        <v>13.194491492659409</v>
      </c>
      <c r="AS1553">
        <v>13.194491492659409</v>
      </c>
      <c r="AT1553">
        <v>13.194491492659409</v>
      </c>
      <c r="AU1553">
        <v>13.194491492659409</v>
      </c>
      <c r="AV1553" t="str">
        <f>VLOOKUP(Sheet1[[#This Row],[NPDES ID2]],Combined_Sheet__Major_Only___2[[NPDES ID2]:[ECHO BFR]],3,FALSE)</f>
        <v>PA</v>
      </c>
      <c r="AW1553" t="s">
        <v>12181</v>
      </c>
      <c r="AX1553" t="str">
        <f>VLOOKUP(Sheet1[[#This Row],[NPDES ID2]],Combined_Sheet__Major_Only___2[[NPDES ID2]:[ECHO BFR]],27,FALSE)</f>
        <v>methaneBioCaptureRecover</v>
      </c>
      <c r="AY1553" t="str">
        <f>VLOOKUP(Sheet1[[#This Row],[NPDES ID2]],Combined_Sheet__Major_Only___2[[NPDES ID2]:[ECHO BFR]],28,FALSE)</f>
        <v>-</v>
      </c>
      <c r="AZ1553" t="str">
        <f>VLOOKUP(Sheet1[[#This Row],[NPDES ID2]],Combined_Sheet__Major_Only___2[[NPDES ID2]:[ECHO BFR]],29,FALSE)</f>
        <v>thickening, preliminaryOps</v>
      </c>
      <c r="BA1553">
        <f>VLOOKUP(Sheet1[[#This Row],[NPDES ID2]],Combined_Sheet__Major_Only___2[[NPDES ID2]:[ECHO BFR]],17,FALSE)</f>
        <v>40.017800000000001</v>
      </c>
      <c r="BB1553">
        <f>VLOOKUP(Sheet1[[#This Row],[NPDES ID2]],Combined_Sheet__Major_Only___2[[NPDES ID2]:[ECHO BFR]],18,FALSE)</f>
        <v>-78.486107000000004</v>
      </c>
      <c r="BC1553" t="str">
        <f>IF(ISNUMBER(SEARCH("aerobic",$AW1553)),"aerobic","")</f>
        <v/>
      </c>
      <c r="BD1553" t="str">
        <f>IF(ISNUMBER(SEARCH("anaer",$AW1553)),"anaer","")</f>
        <v>anaer</v>
      </c>
      <c r="BE1553" t="str">
        <f>IF(ISNUMBER(SEARCH("thickening",$AZ1553)),"thickening","")</f>
        <v>thickening</v>
      </c>
      <c r="BF1553" s="3" t="str">
        <f>IF(ISNUMBER(SEARCH("airDry",$AW1553)),"airDry","")</f>
        <v/>
      </c>
      <c r="BG1553" s="3" t="str">
        <f>IF(ISNUMBER(SEARCH("heatDry",$AY1553)),"heatDry","")</f>
        <v/>
      </c>
      <c r="BH1553" s="3" t="str">
        <f>IF(AND(ISNUMBER(SEARCH("aerobic",$AW1553)),ISNUMBER(SEARCH("anaer",$AW1553))),"Combined Aer and Anaer.","")</f>
        <v/>
      </c>
    </row>
    <row r="1554" spans="1:60" x14ac:dyDescent="0.3">
      <c r="A1554" s="4">
        <v>1552</v>
      </c>
      <c r="B1554" t="s">
        <v>7301</v>
      </c>
      <c r="C1554">
        <v>91.96</v>
      </c>
      <c r="D1554">
        <v>1200.1274821282079</v>
      </c>
      <c r="E1554">
        <v>1200.051929670004</v>
      </c>
      <c r="F1554">
        <v>846.20614286201885</v>
      </c>
      <c r="G1554">
        <v>1531.1633281858781</v>
      </c>
      <c r="H1554">
        <v>-76.963188257674176</v>
      </c>
      <c r="I1554">
        <v>-78.24741422753462</v>
      </c>
      <c r="J1554">
        <v>-91.26544360510178</v>
      </c>
      <c r="K1554">
        <v>-61.303550018680447</v>
      </c>
      <c r="L1554">
        <v>59.391978071760313</v>
      </c>
      <c r="M1554">
        <v>59.133585173731028</v>
      </c>
      <c r="N1554">
        <v>58.197432454358292</v>
      </c>
      <c r="O1554">
        <v>61.360175841003013</v>
      </c>
      <c r="P1554">
        <v>2.1692003798913051</v>
      </c>
      <c r="Q1554">
        <v>2.1922305329457159</v>
      </c>
      <c r="R1554">
        <v>1.767071525104291</v>
      </c>
      <c r="S1554">
        <v>2.4826953700995111</v>
      </c>
      <c r="T1554">
        <v>296.36649971276051</v>
      </c>
      <c r="U1554">
        <v>296.36603950198901</v>
      </c>
      <c r="V1554">
        <v>296.16899532996331</v>
      </c>
      <c r="W1554">
        <v>296.56210845113492</v>
      </c>
      <c r="X1554">
        <v>20655.639350617141</v>
      </c>
      <c r="Y1554">
        <v>20731.269372170551</v>
      </c>
      <c r="Z1554">
        <v>20000.00885507694</v>
      </c>
      <c r="AA1554">
        <v>21073.33689063476</v>
      </c>
      <c r="AB1554">
        <v>3952.3586558351822</v>
      </c>
      <c r="AC1554">
        <v>3912.361132085975</v>
      </c>
      <c r="AD1554">
        <v>3317.0613810671562</v>
      </c>
      <c r="AE1554">
        <v>4771.0318859937806</v>
      </c>
      <c r="AF1554">
        <v>63.293755049147848</v>
      </c>
      <c r="AG1554">
        <v>63.018301431182898</v>
      </c>
      <c r="AH1554">
        <v>62.021203092296368</v>
      </c>
      <c r="AI1554">
        <v>65.390527405767187</v>
      </c>
      <c r="AJ1554">
        <v>0.54963359017184343</v>
      </c>
      <c r="AK1554">
        <v>0.54963354272704534</v>
      </c>
      <c r="AL1554">
        <v>0.54962689789438812</v>
      </c>
      <c r="AM1554">
        <v>0.54964031026319182</v>
      </c>
      <c r="AN1554">
        <v>0.99136277593573752</v>
      </c>
      <c r="AO1554">
        <v>0.99136277593573729</v>
      </c>
      <c r="AP1554">
        <v>0.99136277593573729</v>
      </c>
      <c r="AQ1554">
        <v>0.99136277593573729</v>
      </c>
      <c r="AR1554">
        <v>13.253259411970649</v>
      </c>
      <c r="AS1554">
        <v>13.253259411970641</v>
      </c>
      <c r="AT1554">
        <v>13.253259411970641</v>
      </c>
      <c r="AU1554">
        <v>13.253259411970641</v>
      </c>
      <c r="AV1554" t="str">
        <f>VLOOKUP(Sheet1[[#This Row],[NPDES ID2]],Combined_Sheet__Major_Only___2[[NPDES ID2]:[ECHO BFR]],3,FALSE)</f>
        <v>TX</v>
      </c>
      <c r="AW1554" t="s">
        <v>41</v>
      </c>
      <c r="AX1554" t="str">
        <f>VLOOKUP(Sheet1[[#This Row],[NPDES ID2]],Combined_Sheet__Major_Only___2[[NPDES ID2]:[ECHO BFR]],27,FALSE)</f>
        <v>-</v>
      </c>
      <c r="AY1554" t="str">
        <f>VLOOKUP(Sheet1[[#This Row],[NPDES ID2]],Combined_Sheet__Major_Only___2[[NPDES ID2]:[ECHO BFR]],28,FALSE)</f>
        <v>-</v>
      </c>
      <c r="AZ1554" t="str">
        <f>VLOOKUP(Sheet1[[#This Row],[NPDES ID2]],Combined_Sheet__Major_Only___2[[NPDES ID2]:[ECHO BFR]],29,FALSE)</f>
        <v>-</v>
      </c>
      <c r="BA1554">
        <f>VLOOKUP(Sheet1[[#This Row],[NPDES ID2]],Combined_Sheet__Major_Only___2[[NPDES ID2]:[ECHO BFR]],17,FALSE)</f>
        <v>30.856583000000001</v>
      </c>
      <c r="BB1554">
        <f>VLOOKUP(Sheet1[[#This Row],[NPDES ID2]],Combined_Sheet__Major_Only___2[[NPDES ID2]:[ECHO BFR]],18,FALSE)</f>
        <v>-96.602277999999998</v>
      </c>
      <c r="BC1554" t="str">
        <f>IF(ISNUMBER(SEARCH("aerobic",$AW1554)),"aerobic","")</f>
        <v>aerobic</v>
      </c>
      <c r="BD1554" t="str">
        <f>IF(ISNUMBER(SEARCH("anaer",$AW1554)),"anaer","")</f>
        <v/>
      </c>
      <c r="BE1554" t="str">
        <f>IF(ISNUMBER(SEARCH("thickening",$AZ1554)),"thickening","")</f>
        <v/>
      </c>
      <c r="BF1554" s="2" t="str">
        <f>IF(ISNUMBER(SEARCH("airDry",$AW1554)),"airDry","")</f>
        <v/>
      </c>
      <c r="BG1554" s="2" t="str">
        <f>IF(ISNUMBER(SEARCH("heatDry",$AY1554)),"heatDry","")</f>
        <v/>
      </c>
      <c r="BH1554" s="2" t="str">
        <f>IF(AND(ISNUMBER(SEARCH("aerobic",$AW1554)),ISNUMBER(SEARCH("anaer",$AW1554))),"Combined Aer and Anaer.","")</f>
        <v/>
      </c>
    </row>
    <row r="1555" spans="1:60" x14ac:dyDescent="0.3">
      <c r="A1555" s="4">
        <v>1553</v>
      </c>
      <c r="B1555" t="s">
        <v>7306</v>
      </c>
      <c r="C1555">
        <v>91.9</v>
      </c>
      <c r="D1555">
        <v>1193.024743913182</v>
      </c>
      <c r="E1555">
        <v>1193.129637995936</v>
      </c>
      <c r="F1555">
        <v>841.18423731698158</v>
      </c>
      <c r="G1555">
        <v>1521.681106819249</v>
      </c>
      <c r="H1555">
        <v>-76.959822312510255</v>
      </c>
      <c r="I1555">
        <v>-78.172773813117033</v>
      </c>
      <c r="J1555">
        <v>-91.253685397706718</v>
      </c>
      <c r="K1555">
        <v>-61.187388863854942</v>
      </c>
      <c r="L1555">
        <v>59.741405735742568</v>
      </c>
      <c r="M1555">
        <v>59.486061906414037</v>
      </c>
      <c r="N1555">
        <v>58.561084235025092</v>
      </c>
      <c r="O1555">
        <v>61.686132410486842</v>
      </c>
      <c r="P1555">
        <v>2.1670766942487911</v>
      </c>
      <c r="Q1555">
        <v>2.1910752176187072</v>
      </c>
      <c r="R1555">
        <v>1.763284077479125</v>
      </c>
      <c r="S1555">
        <v>2.4791704113416531</v>
      </c>
      <c r="T1555">
        <v>81.9261671152167</v>
      </c>
      <c r="U1555">
        <v>81.926037843520646</v>
      </c>
      <c r="V1555">
        <v>81.870688781975275</v>
      </c>
      <c r="W1555">
        <v>81.981112968158172</v>
      </c>
      <c r="X1555">
        <v>5672.7897315436239</v>
      </c>
      <c r="Y1555">
        <v>5693.1591212291241</v>
      </c>
      <c r="Z1555">
        <v>5495.9626480638517</v>
      </c>
      <c r="AA1555">
        <v>5785.4557843064968</v>
      </c>
      <c r="AB1555">
        <v>962.86725489020819</v>
      </c>
      <c r="AC1555">
        <v>955.53738101382783</v>
      </c>
      <c r="AD1555">
        <v>824.10649379828953</v>
      </c>
      <c r="AE1555">
        <v>1137.7002865451061</v>
      </c>
      <c r="AF1555">
        <v>63.70716691373795</v>
      </c>
      <c r="AG1555">
        <v>63.434839735345939</v>
      </c>
      <c r="AH1555">
        <v>62.448674971119758</v>
      </c>
      <c r="AI1555">
        <v>65.780707620876271</v>
      </c>
      <c r="AJ1555">
        <v>0.55468445087765283</v>
      </c>
      <c r="AK1555">
        <v>0.5546844324821818</v>
      </c>
      <c r="AL1555">
        <v>0.55468185495286371</v>
      </c>
      <c r="AM1555">
        <v>0.55468705756872472</v>
      </c>
      <c r="AN1555">
        <v>0.96973631899818258</v>
      </c>
      <c r="AO1555">
        <v>0.96973631899818247</v>
      </c>
      <c r="AP1555">
        <v>0.96973631899818247</v>
      </c>
      <c r="AQ1555">
        <v>0.96973631899818247</v>
      </c>
      <c r="AR1555">
        <v>14.289048730767551</v>
      </c>
      <c r="AS1555">
        <v>14.289048730767551</v>
      </c>
      <c r="AT1555">
        <v>14.289048730767551</v>
      </c>
      <c r="AU1555">
        <v>14.289048730767551</v>
      </c>
      <c r="AV1555" t="str">
        <f>VLOOKUP(Sheet1[[#This Row],[NPDES ID2]],Combined_Sheet__Major_Only___2[[NPDES ID2]:[ECHO BFR]],3,FALSE)</f>
        <v>WV</v>
      </c>
      <c r="AW1555" t="s">
        <v>544</v>
      </c>
      <c r="AX1555" t="str">
        <f>VLOOKUP(Sheet1[[#This Row],[NPDES ID2]],Combined_Sheet__Major_Only___2[[NPDES ID2]:[ECHO BFR]],27,FALSE)</f>
        <v>-</v>
      </c>
      <c r="AY1555" t="str">
        <f>VLOOKUP(Sheet1[[#This Row],[NPDES ID2]],Combined_Sheet__Major_Only___2[[NPDES ID2]:[ECHO BFR]],28,FALSE)</f>
        <v>-</v>
      </c>
      <c r="AZ1555" t="str">
        <f>VLOOKUP(Sheet1[[#This Row],[NPDES ID2]],Combined_Sheet__Major_Only___2[[NPDES ID2]:[ECHO BFR]],29,FALSE)</f>
        <v>thickening</v>
      </c>
      <c r="BA1555">
        <f>VLOOKUP(Sheet1[[#This Row],[NPDES ID2]],Combined_Sheet__Major_Only___2[[NPDES ID2]:[ECHO BFR]],17,FALSE)</f>
        <v>38.926969999999997</v>
      </c>
      <c r="BB1555">
        <f>VLOOKUP(Sheet1[[#This Row],[NPDES ID2]],Combined_Sheet__Major_Only___2[[NPDES ID2]:[ECHO BFR]],18,FALSE)</f>
        <v>-79.849450000000004</v>
      </c>
      <c r="BC1555" t="str">
        <f>IF(ISNUMBER(SEARCH("aerobic",$AW1555)),"aerobic","")</f>
        <v>aerobic</v>
      </c>
      <c r="BD1555" t="str">
        <f>IF(ISNUMBER(SEARCH("anaer",$AW1555)),"anaer","")</f>
        <v/>
      </c>
      <c r="BE1555" t="str">
        <f>IF(ISNUMBER(SEARCH("thickening",$AZ1555)),"thickening","")</f>
        <v>thickening</v>
      </c>
      <c r="BF1555" s="3" t="str">
        <f>IF(ISNUMBER(SEARCH("airDry",$AW1555)),"airDry","")</f>
        <v/>
      </c>
      <c r="BG1555" s="3" t="str">
        <f>IF(ISNUMBER(SEARCH("heatDry",$AY1555)),"heatDry","")</f>
        <v/>
      </c>
      <c r="BH1555" s="3" t="str">
        <f>IF(AND(ISNUMBER(SEARCH("aerobic",$AW1555)),ISNUMBER(SEARCH("anaer",$AW1555))),"Combined Aer and Anaer.","")</f>
        <v/>
      </c>
    </row>
    <row r="1556" spans="1:60" x14ac:dyDescent="0.3">
      <c r="A1556" s="4">
        <v>1554</v>
      </c>
      <c r="B1556" t="s">
        <v>7311</v>
      </c>
      <c r="C1556">
        <v>91.63</v>
      </c>
      <c r="D1556">
        <v>1253.2403005651511</v>
      </c>
      <c r="E1556">
        <v>1253.736671605255</v>
      </c>
      <c r="F1556">
        <v>883.45952493212462</v>
      </c>
      <c r="G1556">
        <v>1601.9962906091359</v>
      </c>
      <c r="H1556">
        <v>-77.213836331824652</v>
      </c>
      <c r="I1556">
        <v>-78.362750630964257</v>
      </c>
      <c r="J1556">
        <v>-91.093553127270198</v>
      </c>
      <c r="K1556">
        <v>-62.217199119998291</v>
      </c>
      <c r="L1556">
        <v>56.860908321264588</v>
      </c>
      <c r="M1556">
        <v>56.586108187385662</v>
      </c>
      <c r="N1556">
        <v>55.590700598192548</v>
      </c>
      <c r="O1556">
        <v>58.953720241826417</v>
      </c>
      <c r="P1556">
        <v>2.165725522015324</v>
      </c>
      <c r="Q1556">
        <v>2.1853635146299841</v>
      </c>
      <c r="R1556">
        <v>1.7766643138560809</v>
      </c>
      <c r="S1556">
        <v>2.4851337632676458</v>
      </c>
      <c r="T1556">
        <v>4.0003017851726517</v>
      </c>
      <c r="U1556">
        <v>4.0002927740335226</v>
      </c>
      <c r="V1556">
        <v>3.99643455827945</v>
      </c>
      <c r="W1556">
        <v>4.0041318944738888</v>
      </c>
      <c r="X1556">
        <v>290.19115459879782</v>
      </c>
      <c r="Y1556">
        <v>291.33104419370761</v>
      </c>
      <c r="Z1556">
        <v>280.04791476871839</v>
      </c>
      <c r="AA1556">
        <v>296.70960509115332</v>
      </c>
      <c r="AB1556">
        <v>50.10205318262156</v>
      </c>
      <c r="AC1556">
        <v>49.725362015522151</v>
      </c>
      <c r="AD1556">
        <v>42.724772341663318</v>
      </c>
      <c r="AE1556">
        <v>59.421350805869807</v>
      </c>
      <c r="AF1556">
        <v>60.813954736855138</v>
      </c>
      <c r="AG1556">
        <v>60.520035466736353</v>
      </c>
      <c r="AH1556">
        <v>59.455520914407828</v>
      </c>
      <c r="AI1556">
        <v>63.052136556113084</v>
      </c>
      <c r="AJ1556">
        <v>0.51935128216753923</v>
      </c>
      <c r="AK1556">
        <v>0.51935127416456739</v>
      </c>
      <c r="AL1556">
        <v>0.51935015263704276</v>
      </c>
      <c r="AM1556">
        <v>0.51935241637932739</v>
      </c>
      <c r="AN1556">
        <v>0.66416721151026581</v>
      </c>
      <c r="AO1556">
        <v>0.66416721151026581</v>
      </c>
      <c r="AP1556">
        <v>0.66416721151026581</v>
      </c>
      <c r="AQ1556">
        <v>0.66416721151026581</v>
      </c>
      <c r="AR1556">
        <v>13.504184705558851</v>
      </c>
      <c r="AS1556">
        <v>13.50418470555884</v>
      </c>
      <c r="AT1556">
        <v>13.50418470555884</v>
      </c>
      <c r="AU1556">
        <v>13.50418470555884</v>
      </c>
      <c r="AV1556" t="str">
        <f>VLOOKUP(Sheet1[[#This Row],[NPDES ID2]],Combined_Sheet__Major_Only___2[[NPDES ID2]:[ECHO BFR]],3,FALSE)</f>
        <v>MO</v>
      </c>
      <c r="AW1556" t="s">
        <v>118</v>
      </c>
      <c r="AX1556" t="str">
        <f>VLOOKUP(Sheet1[[#This Row],[NPDES ID2]],Combined_Sheet__Major_Only___2[[NPDES ID2]:[ECHO BFR]],27,FALSE)</f>
        <v>-</v>
      </c>
      <c r="AY1556" t="str">
        <f>VLOOKUP(Sheet1[[#This Row],[NPDES ID2]],Combined_Sheet__Major_Only___2[[NPDES ID2]:[ECHO BFR]],28,FALSE)</f>
        <v>-</v>
      </c>
      <c r="AZ1556" t="str">
        <f>VLOOKUP(Sheet1[[#This Row],[NPDES ID2]],Combined_Sheet__Major_Only___2[[NPDES ID2]:[ECHO BFR]],29,FALSE)</f>
        <v>thickening</v>
      </c>
      <c r="BA1556">
        <f>VLOOKUP(Sheet1[[#This Row],[NPDES ID2]],Combined_Sheet__Major_Only___2[[NPDES ID2]:[ECHO BFR]],17,FALSE)</f>
        <v>38.255667000000003</v>
      </c>
      <c r="BB1556">
        <f>VLOOKUP(Sheet1[[#This Row],[NPDES ID2]],Combined_Sheet__Major_Only___2[[NPDES ID2]:[ECHO BFR]],18,FALSE)</f>
        <v>-90.376388000000006</v>
      </c>
      <c r="BC1556" t="str">
        <f>IF(ISNUMBER(SEARCH("aerobic",$AW1556)),"aerobic","")</f>
        <v>aerobic</v>
      </c>
      <c r="BD1556" t="str">
        <f>IF(ISNUMBER(SEARCH("anaer",$AW1556)),"anaer","")</f>
        <v/>
      </c>
      <c r="BE1556" t="str">
        <f>IF(ISNUMBER(SEARCH("thickening",$AZ1556)),"thickening","")</f>
        <v>thickening</v>
      </c>
      <c r="BF1556" s="2" t="str">
        <f>IF(ISNUMBER(SEARCH("airDry",$AW1556)),"airDry","")</f>
        <v>airDry</v>
      </c>
      <c r="BG1556" s="2" t="str">
        <f>IF(ISNUMBER(SEARCH("heatDry",$AY1556)),"heatDry","")</f>
        <v/>
      </c>
      <c r="BH1556" s="2" t="str">
        <f>IF(AND(ISNUMBER(SEARCH("aerobic",$AW1556)),ISNUMBER(SEARCH("anaer",$AW1556))),"Combined Aer and Anaer.","")</f>
        <v/>
      </c>
    </row>
    <row r="1557" spans="1:60" x14ac:dyDescent="0.3">
      <c r="A1557" s="4">
        <v>1555</v>
      </c>
      <c r="B1557" t="s">
        <v>7316</v>
      </c>
      <c r="C1557">
        <v>91.12</v>
      </c>
      <c r="D1557">
        <v>1264.421009758586</v>
      </c>
      <c r="E1557">
        <v>1265.023749563783</v>
      </c>
      <c r="F1557">
        <v>891.12646654384696</v>
      </c>
      <c r="G1557">
        <v>1616.5830670046421</v>
      </c>
      <c r="H1557">
        <v>-77.221932246590896</v>
      </c>
      <c r="I1557">
        <v>-78.335219630130652</v>
      </c>
      <c r="J1557">
        <v>-91.042912309404457</v>
      </c>
      <c r="K1557">
        <v>-62.264648291690072</v>
      </c>
      <c r="L1557">
        <v>56.330555979590947</v>
      </c>
      <c r="M1557">
        <v>56.055695863645937</v>
      </c>
      <c r="N1557">
        <v>55.060025784535867</v>
      </c>
      <c r="O1557">
        <v>58.423911468878579</v>
      </c>
      <c r="P1557">
        <v>2.1540542765740871</v>
      </c>
      <c r="Q1557">
        <v>2.1728334250229189</v>
      </c>
      <c r="R1557">
        <v>1.768244713204236</v>
      </c>
      <c r="S1557">
        <v>2.4723397413695052</v>
      </c>
      <c r="T1557">
        <v>87.537581789252798</v>
      </c>
      <c r="U1557">
        <v>87.537443857635566</v>
      </c>
      <c r="V1557">
        <v>87.478386958051715</v>
      </c>
      <c r="W1557">
        <v>87.596208469256297</v>
      </c>
      <c r="X1557">
        <v>6374.3342591032324</v>
      </c>
      <c r="Y1557">
        <v>6400.4788531127524</v>
      </c>
      <c r="Z1557">
        <v>6147.6679261795389</v>
      </c>
      <c r="AA1557">
        <v>6519.0173363579097</v>
      </c>
      <c r="AB1557">
        <v>983.033078852264</v>
      </c>
      <c r="AC1557">
        <v>977.37955183071995</v>
      </c>
      <c r="AD1557">
        <v>852.45521748969338</v>
      </c>
      <c r="AE1557">
        <v>1144.92700481008</v>
      </c>
      <c r="AF1557">
        <v>60.584113310043641</v>
      </c>
      <c r="AG1557">
        <v>60.288466025104732</v>
      </c>
      <c r="AH1557">
        <v>59.217821716511843</v>
      </c>
      <c r="AI1557">
        <v>62.835263572308193</v>
      </c>
      <c r="AJ1557">
        <v>0.51654587167313115</v>
      </c>
      <c r="AK1557">
        <v>0.51654585406858777</v>
      </c>
      <c r="AL1557">
        <v>0.51654338738149197</v>
      </c>
      <c r="AM1557">
        <v>0.51654836626844325</v>
      </c>
      <c r="AN1557">
        <v>0.97159727895588854</v>
      </c>
      <c r="AO1557">
        <v>0.97159727895588899</v>
      </c>
      <c r="AP1557">
        <v>0.97159727895588899</v>
      </c>
      <c r="AQ1557">
        <v>0.97159727895588899</v>
      </c>
      <c r="AR1557">
        <v>14.39431690561358</v>
      </c>
      <c r="AS1557">
        <v>14.39431690561357</v>
      </c>
      <c r="AT1557">
        <v>14.39431690561357</v>
      </c>
      <c r="AU1557">
        <v>14.39431690561357</v>
      </c>
      <c r="AV1557" t="str">
        <f>VLOOKUP(Sheet1[[#This Row],[NPDES ID2]],Combined_Sheet__Major_Only___2[[NPDES ID2]:[ECHO BFR]],3,FALSE)</f>
        <v>PA</v>
      </c>
      <c r="AW1557" t="s">
        <v>544</v>
      </c>
      <c r="AX1557" t="str">
        <f>VLOOKUP(Sheet1[[#This Row],[NPDES ID2]],Combined_Sheet__Major_Only___2[[NPDES ID2]:[ECHO BFR]],27,FALSE)</f>
        <v>-</v>
      </c>
      <c r="AY1557" t="str">
        <f>VLOOKUP(Sheet1[[#This Row],[NPDES ID2]],Combined_Sheet__Major_Only___2[[NPDES ID2]:[ECHO BFR]],28,FALSE)</f>
        <v>-</v>
      </c>
      <c r="AZ1557" t="str">
        <f>VLOOKUP(Sheet1[[#This Row],[NPDES ID2]],Combined_Sheet__Major_Only___2[[NPDES ID2]:[ECHO BFR]],29,FALSE)</f>
        <v>thickening</v>
      </c>
      <c r="BA1557">
        <f>VLOOKUP(Sheet1[[#This Row],[NPDES ID2]],Combined_Sheet__Major_Only___2[[NPDES ID2]:[ECHO BFR]],17,FALSE)</f>
        <v>40.78604</v>
      </c>
      <c r="BB1557">
        <f>VLOOKUP(Sheet1[[#This Row],[NPDES ID2]],Combined_Sheet__Major_Only___2[[NPDES ID2]:[ECHO BFR]],18,FALSE)</f>
        <v>-76.231470000000002</v>
      </c>
      <c r="BC1557" t="str">
        <f>IF(ISNUMBER(SEARCH("aerobic",$AW1557)),"aerobic","")</f>
        <v>aerobic</v>
      </c>
      <c r="BD1557" t="str">
        <f>IF(ISNUMBER(SEARCH("anaer",$AW1557)),"anaer","")</f>
        <v/>
      </c>
      <c r="BE1557" t="str">
        <f>IF(ISNUMBER(SEARCH("thickening",$AZ1557)),"thickening","")</f>
        <v>thickening</v>
      </c>
      <c r="BF1557" s="3" t="str">
        <f>IF(ISNUMBER(SEARCH("airDry",$AW1557)),"airDry","")</f>
        <v/>
      </c>
      <c r="BG1557" s="3" t="str">
        <f>IF(ISNUMBER(SEARCH("heatDry",$AY1557)),"heatDry","")</f>
        <v/>
      </c>
      <c r="BH1557" s="3" t="str">
        <f>IF(AND(ISNUMBER(SEARCH("aerobic",$AW1557)),ISNUMBER(SEARCH("anaer",$AW1557))),"Combined Aer and Anaer.","")</f>
        <v/>
      </c>
    </row>
    <row r="1558" spans="1:60" x14ac:dyDescent="0.3">
      <c r="A1558" s="4">
        <v>1556</v>
      </c>
      <c r="B1558" t="s">
        <v>7321</v>
      </c>
      <c r="C1558">
        <v>91</v>
      </c>
      <c r="D1558">
        <v>1161.036632900272</v>
      </c>
      <c r="E1558">
        <v>1162.1172261949271</v>
      </c>
      <c r="F1558">
        <v>818.33777858305723</v>
      </c>
      <c r="G1558">
        <v>1482.082625316116</v>
      </c>
      <c r="H1558">
        <v>-76.76059773875491</v>
      </c>
      <c r="I1558">
        <v>-78.082572614089685</v>
      </c>
      <c r="J1558">
        <v>-90.851754099354821</v>
      </c>
      <c r="K1558">
        <v>-60.154660799346082</v>
      </c>
      <c r="L1558">
        <v>61.33000790180332</v>
      </c>
      <c r="M1558">
        <v>61.093409738074271</v>
      </c>
      <c r="N1558">
        <v>60.23633954021939</v>
      </c>
      <c r="O1558">
        <v>63.131962224714229</v>
      </c>
      <c r="P1558">
        <v>2.1417321897604298</v>
      </c>
      <c r="Q1558">
        <v>2.1685008556486638</v>
      </c>
      <c r="R1558">
        <v>1.729123768535324</v>
      </c>
      <c r="S1558">
        <v>2.4662415676119012</v>
      </c>
      <c r="T1558">
        <v>73.520261478096771</v>
      </c>
      <c r="U1558">
        <v>73.520145178972655</v>
      </c>
      <c r="V1558">
        <v>73.470350463074425</v>
      </c>
      <c r="W1558">
        <v>73.569693447864893</v>
      </c>
      <c r="X1558">
        <v>4910.0618100173788</v>
      </c>
      <c r="Y1558">
        <v>4925.9348544681998</v>
      </c>
      <c r="Z1558">
        <v>4771.9184753797826</v>
      </c>
      <c r="AA1558">
        <v>4998.0106457997381</v>
      </c>
      <c r="AB1558">
        <v>844.05975806553568</v>
      </c>
      <c r="AC1558">
        <v>837.94487105554299</v>
      </c>
      <c r="AD1558">
        <v>721.52183671467833</v>
      </c>
      <c r="AE1558">
        <v>999.846962050451</v>
      </c>
      <c r="AF1558">
        <v>66.048018827809273</v>
      </c>
      <c r="AG1558">
        <v>65.793188243877353</v>
      </c>
      <c r="AH1558">
        <v>64.870388863510854</v>
      </c>
      <c r="AI1558">
        <v>67.988329169652246</v>
      </c>
      <c r="AJ1558">
        <v>0.5832962037429118</v>
      </c>
      <c r="AK1558">
        <v>0.58329618608324485</v>
      </c>
      <c r="AL1558">
        <v>0.58329371159189647</v>
      </c>
      <c r="AM1558">
        <v>0.583298706228637</v>
      </c>
      <c r="AN1558">
        <v>0.9664426757950223</v>
      </c>
      <c r="AO1558">
        <v>0.96644267579502197</v>
      </c>
      <c r="AP1558">
        <v>0.96644267579502197</v>
      </c>
      <c r="AQ1558">
        <v>0.96644267579502197</v>
      </c>
      <c r="AR1558">
        <v>14.704117746558021</v>
      </c>
      <c r="AS1558">
        <v>14.704117746558021</v>
      </c>
      <c r="AT1558">
        <v>14.704117746558021</v>
      </c>
      <c r="AU1558">
        <v>14.704117746558021</v>
      </c>
      <c r="AV1558" t="str">
        <f>VLOOKUP(Sheet1[[#This Row],[NPDES ID2]],Combined_Sheet__Major_Only___2[[NPDES ID2]:[ECHO BFR]],3,FALSE)</f>
        <v>NY</v>
      </c>
      <c r="AW1558" t="s">
        <v>12181</v>
      </c>
      <c r="AX1558" t="str">
        <f>VLOOKUP(Sheet1[[#This Row],[NPDES ID2]],Combined_Sheet__Major_Only___2[[NPDES ID2]:[ECHO BFR]],27,FALSE)</f>
        <v>methaneBioCaptureRecover</v>
      </c>
      <c r="AY1558" t="str">
        <f>VLOOKUP(Sheet1[[#This Row],[NPDES ID2]],Combined_Sheet__Major_Only___2[[NPDES ID2]:[ECHO BFR]],28,FALSE)</f>
        <v>-</v>
      </c>
      <c r="AZ1558" t="str">
        <f>VLOOKUP(Sheet1[[#This Row],[NPDES ID2]],Combined_Sheet__Major_Only___2[[NPDES ID2]:[ECHO BFR]],29,FALSE)</f>
        <v>thickening</v>
      </c>
      <c r="BA1558">
        <f>VLOOKUP(Sheet1[[#This Row],[NPDES ID2]],Combined_Sheet__Major_Only___2[[NPDES ID2]:[ECHO BFR]],17,FALSE)</f>
        <v>42.074750000000002</v>
      </c>
      <c r="BB1558">
        <f>VLOOKUP(Sheet1[[#This Row],[NPDES ID2]],Combined_Sheet__Major_Only___2[[NPDES ID2]:[ECHO BFR]],18,FALSE)</f>
        <v>-73.944972000000007</v>
      </c>
      <c r="BC1558" t="str">
        <f>IF(ISNUMBER(SEARCH("aerobic",$AW1558)),"aerobic","")</f>
        <v/>
      </c>
      <c r="BD1558" t="str">
        <f>IF(ISNUMBER(SEARCH("anaer",$AW1558)),"anaer","")</f>
        <v>anaer</v>
      </c>
      <c r="BE1558" t="str">
        <f>IF(ISNUMBER(SEARCH("thickening",$AZ1558)),"thickening","")</f>
        <v>thickening</v>
      </c>
      <c r="BF1558" s="2" t="str">
        <f>IF(ISNUMBER(SEARCH("airDry",$AW1558)),"airDry","")</f>
        <v/>
      </c>
      <c r="BG1558" s="2" t="str">
        <f>IF(ISNUMBER(SEARCH("heatDry",$AY1558)),"heatDry","")</f>
        <v/>
      </c>
      <c r="BH1558" s="2" t="str">
        <f>IF(AND(ISNUMBER(SEARCH("aerobic",$AW1558)),ISNUMBER(SEARCH("anaer",$AW1558))),"Combined Aer and Anaer.","")</f>
        <v/>
      </c>
    </row>
    <row r="1559" spans="1:60" x14ac:dyDescent="0.3">
      <c r="A1559" s="4">
        <v>1557</v>
      </c>
      <c r="B1559" t="s">
        <v>7326</v>
      </c>
      <c r="C1559">
        <v>90.3</v>
      </c>
      <c r="D1559">
        <v>1485.545188502417</v>
      </c>
      <c r="E1559">
        <v>1494.108471769641</v>
      </c>
      <c r="F1559">
        <v>1046.174740905353</v>
      </c>
      <c r="G1559">
        <v>1914.668577432087</v>
      </c>
      <c r="H1559">
        <v>-77.89888922239868</v>
      </c>
      <c r="I1559">
        <v>-77.963231151124262</v>
      </c>
      <c r="J1559">
        <v>-90.802473800064618</v>
      </c>
      <c r="K1559">
        <v>-64.770453088839076</v>
      </c>
      <c r="L1559">
        <v>47.926445626068471</v>
      </c>
      <c r="M1559">
        <v>47.595220269012472</v>
      </c>
      <c r="N1559">
        <v>46.395395109463948</v>
      </c>
      <c r="O1559">
        <v>50.449033776143636</v>
      </c>
      <c r="P1559">
        <v>2.148166880700968</v>
      </c>
      <c r="Q1559">
        <v>2.143680263872735</v>
      </c>
      <c r="R1559">
        <v>1.8180461102425509</v>
      </c>
      <c r="S1559">
        <v>2.4483216808304231</v>
      </c>
      <c r="T1559">
        <v>50.939573190456073</v>
      </c>
      <c r="U1559">
        <v>50.939491739403742</v>
      </c>
      <c r="V1559">
        <v>50.904617598767103</v>
      </c>
      <c r="W1559">
        <v>50.974193278843828</v>
      </c>
      <c r="X1559">
        <v>4322.1132309028753</v>
      </c>
      <c r="Y1559">
        <v>4347.0471404313012</v>
      </c>
      <c r="Z1559">
        <v>4105.6991722778603</v>
      </c>
      <c r="AA1559">
        <v>4461.4923531534696</v>
      </c>
      <c r="AB1559">
        <v>974.99752857781868</v>
      </c>
      <c r="AC1559">
        <v>956.30752151791592</v>
      </c>
      <c r="AD1559">
        <v>791.36763908094736</v>
      </c>
      <c r="AE1559">
        <v>1248.28765127979</v>
      </c>
      <c r="AF1559">
        <v>52.013453257137513</v>
      </c>
      <c r="AG1559">
        <v>51.653956957393561</v>
      </c>
      <c r="AH1559">
        <v>50.35197693630338</v>
      </c>
      <c r="AI1559">
        <v>54.750940644235541</v>
      </c>
      <c r="AJ1559">
        <v>0.41211909203077057</v>
      </c>
      <c r="AK1559">
        <v>0.41211907925212832</v>
      </c>
      <c r="AL1559">
        <v>0.41211728870636338</v>
      </c>
      <c r="AM1559">
        <v>0.41212090283360697</v>
      </c>
      <c r="AN1559">
        <v>0.95257900994062839</v>
      </c>
      <c r="AO1559">
        <v>0.95257900994062839</v>
      </c>
      <c r="AP1559">
        <v>0.95257900994062839</v>
      </c>
      <c r="AQ1559">
        <v>0.95257900994062839</v>
      </c>
      <c r="AR1559">
        <v>9.9716398243111772</v>
      </c>
      <c r="AS1559">
        <v>9.9716398243111755</v>
      </c>
      <c r="AT1559">
        <v>9.9716398243111755</v>
      </c>
      <c r="AU1559">
        <v>9.9716398243111755</v>
      </c>
      <c r="AV1559" t="str">
        <f>VLOOKUP(Sheet1[[#This Row],[NPDES ID2]],Combined_Sheet__Major_Only___2[[NPDES ID2]:[ECHO BFR]],3,FALSE)</f>
        <v>ME</v>
      </c>
      <c r="AW1559" t="s">
        <v>54</v>
      </c>
      <c r="AX1559" t="str">
        <f>VLOOKUP(Sheet1[[#This Row],[NPDES ID2]],Combined_Sheet__Major_Only___2[[NPDES ID2]:[ECHO BFR]],27,FALSE)</f>
        <v>-</v>
      </c>
      <c r="AY1559" t="str">
        <f>VLOOKUP(Sheet1[[#This Row],[NPDES ID2]],Combined_Sheet__Major_Only___2[[NPDES ID2]:[ECHO BFR]],28,FALSE)</f>
        <v>highTempCompost</v>
      </c>
      <c r="AZ1559" t="str">
        <f>VLOOKUP(Sheet1[[#This Row],[NPDES ID2]],Combined_Sheet__Major_Only___2[[NPDES ID2]:[ECHO BFR]],29,FALSE)</f>
        <v>thickening</v>
      </c>
      <c r="BA1559">
        <f>VLOOKUP(Sheet1[[#This Row],[NPDES ID2]],Combined_Sheet__Major_Only___2[[NPDES ID2]:[ECHO BFR]],17,FALSE)</f>
        <v>45.374858000000003</v>
      </c>
      <c r="BB1559">
        <f>VLOOKUP(Sheet1[[#This Row],[NPDES ID2]],Combined_Sheet__Major_Only___2[[NPDES ID2]:[ECHO BFR]],18,FALSE)</f>
        <v>-68.507208000000006</v>
      </c>
      <c r="BC1559" t="str">
        <f>IF(ISNUMBER(SEARCH("aerobic",$AW1559)),"aerobic","")</f>
        <v/>
      </c>
      <c r="BD1559" t="str">
        <f>IF(ISNUMBER(SEARCH("anaer",$AW1559)),"anaer","")</f>
        <v/>
      </c>
      <c r="BE1559" t="str">
        <f>IF(ISNUMBER(SEARCH("thickening",$AZ1559)),"thickening","")</f>
        <v>thickening</v>
      </c>
      <c r="BF1559" s="3" t="str">
        <f>IF(ISNUMBER(SEARCH("airDry",$AW1559)),"airDry","")</f>
        <v/>
      </c>
      <c r="BG1559" s="3" t="str">
        <f>IF(ISNUMBER(SEARCH("heatDry",$AY1559)),"heatDry","")</f>
        <v/>
      </c>
      <c r="BH1559" s="3" t="str">
        <f>IF(AND(ISNUMBER(SEARCH("aerobic",$AW1559)),ISNUMBER(SEARCH("anaer",$AW1559))),"Combined Aer and Anaer.","")</f>
        <v/>
      </c>
    </row>
    <row r="1560" spans="1:60" x14ac:dyDescent="0.3">
      <c r="A1560" s="4">
        <v>1558</v>
      </c>
      <c r="B1560" t="s">
        <v>7331</v>
      </c>
      <c r="C1560">
        <v>90.29</v>
      </c>
      <c r="D1560">
        <v>1305.741988457755</v>
      </c>
      <c r="E1560">
        <v>1307.2987691387691</v>
      </c>
      <c r="F1560">
        <v>919.8539276338629</v>
      </c>
      <c r="G1560">
        <v>1671.375574537713</v>
      </c>
      <c r="H1560">
        <v>-77.345404367014112</v>
      </c>
      <c r="I1560">
        <v>-78.377865092819235</v>
      </c>
      <c r="J1560">
        <v>-90.856230035677441</v>
      </c>
      <c r="K1560">
        <v>-62.658263034618003</v>
      </c>
      <c r="L1560">
        <v>54.506597080377212</v>
      </c>
      <c r="M1560">
        <v>54.224455976323</v>
      </c>
      <c r="N1560">
        <v>53.20243942912488</v>
      </c>
      <c r="O1560">
        <v>56.655350227382741</v>
      </c>
      <c r="P1560">
        <v>2.136801580564589</v>
      </c>
      <c r="Q1560">
        <v>2.1550608436374441</v>
      </c>
      <c r="R1560">
        <v>1.764772312068424</v>
      </c>
      <c r="S1560">
        <v>2.4576427784472812</v>
      </c>
      <c r="T1560">
        <v>42.223066785342724</v>
      </c>
      <c r="U1560">
        <v>42.222998786202808</v>
      </c>
      <c r="V1560">
        <v>42.193884225973036</v>
      </c>
      <c r="W1560">
        <v>42.251969250898121</v>
      </c>
      <c r="X1560">
        <v>3148.695589555316</v>
      </c>
      <c r="Y1560">
        <v>3162.3640861113072</v>
      </c>
      <c r="Z1560">
        <v>3030.0337056537041</v>
      </c>
      <c r="AA1560">
        <v>3224.5466227184538</v>
      </c>
      <c r="AB1560">
        <v>484.35097154250542</v>
      </c>
      <c r="AC1560">
        <v>481.64578170231653</v>
      </c>
      <c r="AD1560">
        <v>419.99183533474348</v>
      </c>
      <c r="AE1560">
        <v>565.12397870882694</v>
      </c>
      <c r="AF1560">
        <v>59.161218830819109</v>
      </c>
      <c r="AG1560">
        <v>58.854962418227963</v>
      </c>
      <c r="AH1560">
        <v>57.745810866325058</v>
      </c>
      <c r="AI1560">
        <v>61.49328006643595</v>
      </c>
      <c r="AJ1560">
        <v>0.49918347625303672</v>
      </c>
      <c r="AK1560">
        <v>0.49918346453929519</v>
      </c>
      <c r="AL1560">
        <v>0.49918182310177689</v>
      </c>
      <c r="AM1560">
        <v>0.49918513625790328</v>
      </c>
      <c r="AN1560">
        <v>0.94358161740358459</v>
      </c>
      <c r="AO1560">
        <v>0.94358161740358482</v>
      </c>
      <c r="AP1560">
        <v>0.94358161740358482</v>
      </c>
      <c r="AQ1560">
        <v>0.94358161740358482</v>
      </c>
      <c r="AR1560">
        <v>14.07798217165578</v>
      </c>
      <c r="AS1560">
        <v>14.07798217165578</v>
      </c>
      <c r="AT1560">
        <v>14.07798217165578</v>
      </c>
      <c r="AU1560">
        <v>14.07798217165578</v>
      </c>
      <c r="AV1560" t="str">
        <f>VLOOKUP(Sheet1[[#This Row],[NPDES ID2]],Combined_Sheet__Major_Only___2[[NPDES ID2]:[ECHO BFR]],3,FALSE)</f>
        <v>NC</v>
      </c>
      <c r="AW1560" t="s">
        <v>41</v>
      </c>
      <c r="AX1560" t="str">
        <f>VLOOKUP(Sheet1[[#This Row],[NPDES ID2]],Combined_Sheet__Major_Only___2[[NPDES ID2]:[ECHO BFR]],27,FALSE)</f>
        <v>-</v>
      </c>
      <c r="AY1560" t="str">
        <f>VLOOKUP(Sheet1[[#This Row],[NPDES ID2]],Combined_Sheet__Major_Only___2[[NPDES ID2]:[ECHO BFR]],28,FALSE)</f>
        <v>-</v>
      </c>
      <c r="AZ1560" t="str">
        <f>VLOOKUP(Sheet1[[#This Row],[NPDES ID2]],Combined_Sheet__Major_Only___2[[NPDES ID2]:[ECHO BFR]],29,FALSE)</f>
        <v>thickening</v>
      </c>
      <c r="BA1560">
        <f>VLOOKUP(Sheet1[[#This Row],[NPDES ID2]],Combined_Sheet__Major_Only___2[[NPDES ID2]:[ECHO BFR]],17,FALSE)</f>
        <v>36.273099999999999</v>
      </c>
      <c r="BB1560">
        <f>VLOOKUP(Sheet1[[#This Row],[NPDES ID2]],Combined_Sheet__Major_Only___2[[NPDES ID2]:[ECHO BFR]],18,FALSE)</f>
        <v>-76.993099999999998</v>
      </c>
      <c r="BC1560" t="str">
        <f>IF(ISNUMBER(SEARCH("aerobic",$AW1560)),"aerobic","")</f>
        <v>aerobic</v>
      </c>
      <c r="BD1560" t="str">
        <f>IF(ISNUMBER(SEARCH("anaer",$AW1560)),"anaer","")</f>
        <v/>
      </c>
      <c r="BE1560" t="str">
        <f>IF(ISNUMBER(SEARCH("thickening",$AZ1560)),"thickening","")</f>
        <v>thickening</v>
      </c>
      <c r="BF1560" s="2" t="str">
        <f>IF(ISNUMBER(SEARCH("airDry",$AW1560)),"airDry","")</f>
        <v/>
      </c>
      <c r="BG1560" s="2" t="str">
        <f>IF(ISNUMBER(SEARCH("heatDry",$AY1560)),"heatDry","")</f>
        <v/>
      </c>
      <c r="BH1560" s="2" t="str">
        <f>IF(AND(ISNUMBER(SEARCH("aerobic",$AW1560)),ISNUMBER(SEARCH("anaer",$AW1560))),"Combined Aer and Anaer.","")</f>
        <v/>
      </c>
    </row>
    <row r="1561" spans="1:60" x14ac:dyDescent="0.3">
      <c r="A1561" s="4">
        <v>1559</v>
      </c>
      <c r="B1561" t="s">
        <v>7335</v>
      </c>
      <c r="C1561">
        <v>89.8</v>
      </c>
      <c r="D1561">
        <v>1323.73296055898</v>
      </c>
      <c r="E1561">
        <v>1325.642781480761</v>
      </c>
      <c r="F1561">
        <v>932.30085186592225</v>
      </c>
      <c r="G1561">
        <v>1695.142372653567</v>
      </c>
      <c r="H1561">
        <v>-77.381472909597136</v>
      </c>
      <c r="I1561">
        <v>-78.392314977608208</v>
      </c>
      <c r="J1561">
        <v>-90.770009513000559</v>
      </c>
      <c r="K1561">
        <v>-62.788978062875778</v>
      </c>
      <c r="L1561">
        <v>53.741179253432911</v>
      </c>
      <c r="M1561">
        <v>53.457070007186488</v>
      </c>
      <c r="N1561">
        <v>52.427902131874717</v>
      </c>
      <c r="O1561">
        <v>55.904963791490282</v>
      </c>
      <c r="P1561">
        <v>2.1260387223458279</v>
      </c>
      <c r="Q1561">
        <v>2.1436197073550649</v>
      </c>
      <c r="R1561">
        <v>1.7609043424965789</v>
      </c>
      <c r="S1561">
        <v>2.44743278879066</v>
      </c>
      <c r="T1561">
        <v>78.789617632047239</v>
      </c>
      <c r="U1561">
        <v>78.789493200890178</v>
      </c>
      <c r="V1561">
        <v>78.736216667959894</v>
      </c>
      <c r="W1561">
        <v>78.842506054395955</v>
      </c>
      <c r="X1561">
        <v>5927.0157608266254</v>
      </c>
      <c r="Y1561">
        <v>5953.3217787295453</v>
      </c>
      <c r="Z1561">
        <v>5698.8650741495194</v>
      </c>
      <c r="AA1561">
        <v>6072.8739977845607</v>
      </c>
      <c r="AB1561">
        <v>985.98578357289534</v>
      </c>
      <c r="AC1561">
        <v>979.07883775902337</v>
      </c>
      <c r="AD1561">
        <v>845.1155479200479</v>
      </c>
      <c r="AE1561">
        <v>1166.1544502864519</v>
      </c>
      <c r="AF1561">
        <v>58.648810402459929</v>
      </c>
      <c r="AG1561">
        <v>58.338726146393199</v>
      </c>
      <c r="AH1561">
        <v>57.215770715777658</v>
      </c>
      <c r="AI1561">
        <v>61.009932132953587</v>
      </c>
      <c r="AJ1561">
        <v>0.49293325436946289</v>
      </c>
      <c r="AK1561">
        <v>0.49293323812057338</v>
      </c>
      <c r="AL1561">
        <v>0.4929309613611827</v>
      </c>
      <c r="AM1561">
        <v>0.49293555688764118</v>
      </c>
      <c r="AN1561">
        <v>0.96858583005580312</v>
      </c>
      <c r="AO1561">
        <v>0.96858583005580334</v>
      </c>
      <c r="AP1561">
        <v>0.96858583005580334</v>
      </c>
      <c r="AQ1561">
        <v>0.96858583005580334</v>
      </c>
      <c r="AR1561">
        <v>13.31148167111628</v>
      </c>
      <c r="AS1561">
        <v>13.31148167111628</v>
      </c>
      <c r="AT1561">
        <v>13.31148167111628</v>
      </c>
      <c r="AU1561">
        <v>13.31148167111628</v>
      </c>
      <c r="AV1561" t="str">
        <f>VLOOKUP(Sheet1[[#This Row],[NPDES ID2]],Combined_Sheet__Major_Only___2[[NPDES ID2]:[ECHO BFR]],3,FALSE)</f>
        <v>TX</v>
      </c>
      <c r="AW1561" t="s">
        <v>41</v>
      </c>
      <c r="AX1561" t="str">
        <f>VLOOKUP(Sheet1[[#This Row],[NPDES ID2]],Combined_Sheet__Major_Only___2[[NPDES ID2]:[ECHO BFR]],27,FALSE)</f>
        <v>-</v>
      </c>
      <c r="AY1561" t="str">
        <f>VLOOKUP(Sheet1[[#This Row],[NPDES ID2]],Combined_Sheet__Major_Only___2[[NPDES ID2]:[ECHO BFR]],28,FALSE)</f>
        <v>-</v>
      </c>
      <c r="AZ1561" t="str">
        <f>VLOOKUP(Sheet1[[#This Row],[NPDES ID2]],Combined_Sheet__Major_Only___2[[NPDES ID2]:[ECHO BFR]],29,FALSE)</f>
        <v>thickening</v>
      </c>
      <c r="BA1561">
        <f>VLOOKUP(Sheet1[[#This Row],[NPDES ID2]],Combined_Sheet__Major_Only___2[[NPDES ID2]:[ECHO BFR]],17,FALSE)</f>
        <v>29.679165999999999</v>
      </c>
      <c r="BB1561">
        <f>VLOOKUP(Sheet1[[#This Row],[NPDES ID2]],Combined_Sheet__Major_Only___2[[NPDES ID2]:[ECHO BFR]],18,FALSE)</f>
        <v>-95.663611000000003</v>
      </c>
      <c r="BC1561" t="str">
        <f>IF(ISNUMBER(SEARCH("aerobic",$AW1561)),"aerobic","")</f>
        <v>aerobic</v>
      </c>
      <c r="BD1561" t="str">
        <f>IF(ISNUMBER(SEARCH("anaer",$AW1561)),"anaer","")</f>
        <v/>
      </c>
      <c r="BE1561" t="str">
        <f>IF(ISNUMBER(SEARCH("thickening",$AZ1561)),"thickening","")</f>
        <v>thickening</v>
      </c>
      <c r="BF1561" s="3" t="str">
        <f>IF(ISNUMBER(SEARCH("airDry",$AW1561)),"airDry","")</f>
        <v/>
      </c>
      <c r="BG1561" s="3" t="str">
        <f>IF(ISNUMBER(SEARCH("heatDry",$AY1561)),"heatDry","")</f>
        <v/>
      </c>
      <c r="BH1561" s="3" t="str">
        <f>IF(AND(ISNUMBER(SEARCH("aerobic",$AW1561)),ISNUMBER(SEARCH("anaer",$AW1561))),"Combined Aer and Anaer.","")</f>
        <v/>
      </c>
    </row>
    <row r="1562" spans="1:60" x14ac:dyDescent="0.3">
      <c r="A1562" s="4">
        <v>1560</v>
      </c>
      <c r="B1562" t="s">
        <v>7339</v>
      </c>
      <c r="C1562">
        <v>89.4</v>
      </c>
      <c r="D1562">
        <v>1248.8446903423689</v>
      </c>
      <c r="E1562">
        <v>1248.4094460119541</v>
      </c>
      <c r="F1562">
        <v>879.50250242945731</v>
      </c>
      <c r="G1562">
        <v>1594.3461794998591</v>
      </c>
      <c r="H1562">
        <v>-77.067097892294441</v>
      </c>
      <c r="I1562">
        <v>-78.354078306342046</v>
      </c>
      <c r="J1562">
        <v>-91.272978031401763</v>
      </c>
      <c r="K1562">
        <v>-61.757005270542038</v>
      </c>
      <c r="L1562">
        <v>56.9344070651739</v>
      </c>
      <c r="M1562">
        <v>56.677182962011663</v>
      </c>
      <c r="N1562">
        <v>55.745387640788678</v>
      </c>
      <c r="O1562">
        <v>58.893466417768849</v>
      </c>
      <c r="P1562">
        <v>2.110329416736588</v>
      </c>
      <c r="Q1562">
        <v>2.1330616794065169</v>
      </c>
      <c r="R1562">
        <v>1.7234303350749229</v>
      </c>
      <c r="S1562">
        <v>2.4175349403350461</v>
      </c>
      <c r="T1562">
        <v>94.679413964218696</v>
      </c>
      <c r="U1562">
        <v>94.679265010834655</v>
      </c>
      <c r="V1562">
        <v>94.615489023722773</v>
      </c>
      <c r="W1562">
        <v>94.742725353991261</v>
      </c>
      <c r="X1562">
        <v>6692.161854031071</v>
      </c>
      <c r="Y1562">
        <v>6717.5819272810113</v>
      </c>
      <c r="Z1562">
        <v>6471.6988521809599</v>
      </c>
      <c r="AA1562">
        <v>6832.7168662796767</v>
      </c>
      <c r="AB1562">
        <v>1307.076205033457</v>
      </c>
      <c r="AC1562">
        <v>1293.2933551190861</v>
      </c>
      <c r="AD1562">
        <v>1092.7164107628339</v>
      </c>
      <c r="AE1562">
        <v>1583.7558497578941</v>
      </c>
      <c r="AF1562">
        <v>62.411686494591201</v>
      </c>
      <c r="AG1562">
        <v>62.129680374975933</v>
      </c>
      <c r="AH1562">
        <v>61.108478230582499</v>
      </c>
      <c r="AI1562">
        <v>64.558905677248461</v>
      </c>
      <c r="AJ1562">
        <v>0.53885920862852654</v>
      </c>
      <c r="AK1562">
        <v>0.53885918865957305</v>
      </c>
      <c r="AL1562">
        <v>0.53885639075080294</v>
      </c>
      <c r="AM1562">
        <v>0.53886203819486045</v>
      </c>
      <c r="AN1562">
        <v>0.97365880148933759</v>
      </c>
      <c r="AO1562">
        <v>0.97365880148933759</v>
      </c>
      <c r="AP1562">
        <v>0.97365880148933759</v>
      </c>
      <c r="AQ1562">
        <v>0.97365880148933759</v>
      </c>
      <c r="AR1562">
        <v>12.920396294530059</v>
      </c>
      <c r="AS1562">
        <v>12.92039629453005</v>
      </c>
      <c r="AT1562">
        <v>12.92039629453005</v>
      </c>
      <c r="AU1562">
        <v>12.92039629453005</v>
      </c>
      <c r="AV1562" t="str">
        <f>VLOOKUP(Sheet1[[#This Row],[NPDES ID2]],Combined_Sheet__Major_Only___2[[NPDES ID2]:[ECHO BFR]],3,FALSE)</f>
        <v>WA</v>
      </c>
      <c r="AW1562" t="s">
        <v>41</v>
      </c>
      <c r="AX1562" t="str">
        <f>VLOOKUP(Sheet1[[#This Row],[NPDES ID2]],Combined_Sheet__Major_Only___2[[NPDES ID2]:[ECHO BFR]],27,FALSE)</f>
        <v>-</v>
      </c>
      <c r="AY1562" t="str">
        <f>VLOOKUP(Sheet1[[#This Row],[NPDES ID2]],Combined_Sheet__Major_Only___2[[NPDES ID2]:[ECHO BFR]],28,FALSE)</f>
        <v>-</v>
      </c>
      <c r="AZ1562" t="str">
        <f>VLOOKUP(Sheet1[[#This Row],[NPDES ID2]],Combined_Sheet__Major_Only___2[[NPDES ID2]:[ECHO BFR]],29,FALSE)</f>
        <v>thickening</v>
      </c>
      <c r="BA1562">
        <f>VLOOKUP(Sheet1[[#This Row],[NPDES ID2]],Combined_Sheet__Major_Only___2[[NPDES ID2]:[ECHO BFR]],17,FALSE)</f>
        <v>47.168534999999999</v>
      </c>
      <c r="BB1562">
        <f>VLOOKUP(Sheet1[[#This Row],[NPDES ID2]],Combined_Sheet__Major_Only___2[[NPDES ID2]:[ECHO BFR]],18,FALSE)</f>
        <v>-122.033917</v>
      </c>
      <c r="BC1562" t="str">
        <f>IF(ISNUMBER(SEARCH("aerobic",$AW1562)),"aerobic","")</f>
        <v>aerobic</v>
      </c>
      <c r="BD1562" t="str">
        <f>IF(ISNUMBER(SEARCH("anaer",$AW1562)),"anaer","")</f>
        <v/>
      </c>
      <c r="BE1562" t="str">
        <f>IF(ISNUMBER(SEARCH("thickening",$AZ1562)),"thickening","")</f>
        <v>thickening</v>
      </c>
      <c r="BF1562" s="2" t="str">
        <f>IF(ISNUMBER(SEARCH("airDry",$AW1562)),"airDry","")</f>
        <v/>
      </c>
      <c r="BG1562" s="2" t="str">
        <f>IF(ISNUMBER(SEARCH("heatDry",$AY1562)),"heatDry","")</f>
        <v/>
      </c>
      <c r="BH1562" s="2" t="str">
        <f>IF(AND(ISNUMBER(SEARCH("aerobic",$AW1562)),ISNUMBER(SEARCH("anaer",$AW1562))),"Combined Aer and Anaer.","")</f>
        <v/>
      </c>
    </row>
    <row r="1563" spans="1:60" x14ac:dyDescent="0.3">
      <c r="A1563" s="4">
        <v>1561</v>
      </c>
      <c r="B1563" t="s">
        <v>7344</v>
      </c>
      <c r="C1563">
        <v>89.36</v>
      </c>
      <c r="D1563">
        <v>1499.8429940219969</v>
      </c>
      <c r="E1563">
        <v>1508.369944305922</v>
      </c>
      <c r="F1563">
        <v>1055.7875552220089</v>
      </c>
      <c r="G1563">
        <v>1933.0842298415739</v>
      </c>
      <c r="H1563">
        <v>-77.897605076003899</v>
      </c>
      <c r="I1563">
        <v>-77.961903801614568</v>
      </c>
      <c r="J1563">
        <v>-90.800476189370983</v>
      </c>
      <c r="K1563">
        <v>-64.770373095803379</v>
      </c>
      <c r="L1563">
        <v>47.426139615538297</v>
      </c>
      <c r="M1563">
        <v>47.098352545544557</v>
      </c>
      <c r="N1563">
        <v>45.910977143472799</v>
      </c>
      <c r="O1563">
        <v>49.922551700227793</v>
      </c>
      <c r="P1563">
        <v>2.1258064763119919</v>
      </c>
      <c r="Q1563">
        <v>2.1213605187177289</v>
      </c>
      <c r="R1563">
        <v>1.7991279447588939</v>
      </c>
      <c r="S1563">
        <v>2.422828030156543</v>
      </c>
      <c r="T1563">
        <v>56.920914640213013</v>
      </c>
      <c r="U1563">
        <v>56.920823958343021</v>
      </c>
      <c r="V1563">
        <v>56.881997544235823</v>
      </c>
      <c r="W1563">
        <v>56.959458210423861</v>
      </c>
      <c r="X1563">
        <v>4829.7605937314147</v>
      </c>
      <c r="Y1563">
        <v>4857.6327458710566</v>
      </c>
      <c r="Z1563">
        <v>4587.9020754789144</v>
      </c>
      <c r="AA1563">
        <v>4985.5201321523919</v>
      </c>
      <c r="AB1563">
        <v>1290.961884297551</v>
      </c>
      <c r="AC1563">
        <v>1256.447529845736</v>
      </c>
      <c r="AD1563">
        <v>1009.027704097885</v>
      </c>
      <c r="AE1563">
        <v>1732.8431629993049</v>
      </c>
      <c r="AF1563">
        <v>52.011931194866357</v>
      </c>
      <c r="AG1563">
        <v>51.652422426833837</v>
      </c>
      <c r="AH1563">
        <v>50.35040910124458</v>
      </c>
      <c r="AI1563">
        <v>54.749496004518932</v>
      </c>
      <c r="AJ1563">
        <v>0.41210058311474113</v>
      </c>
      <c r="AK1563">
        <v>0.41210056945918921</v>
      </c>
      <c r="AL1563">
        <v>0.41209865607550789</v>
      </c>
      <c r="AM1563">
        <v>0.41210251814612692</v>
      </c>
      <c r="AN1563">
        <v>0.95725659111881312</v>
      </c>
      <c r="AO1563">
        <v>0.95725659111881323</v>
      </c>
      <c r="AP1563">
        <v>0.95725659111881323</v>
      </c>
      <c r="AQ1563">
        <v>0.95725659111881323</v>
      </c>
      <c r="AR1563">
        <v>9.1753457761214126</v>
      </c>
      <c r="AS1563">
        <v>9.1753457761214108</v>
      </c>
      <c r="AT1563">
        <v>9.1753457761214108</v>
      </c>
      <c r="AU1563">
        <v>9.1753457761214108</v>
      </c>
      <c r="AV1563" t="str">
        <f>VLOOKUP(Sheet1[[#This Row],[NPDES ID2]],Combined_Sheet__Major_Only___2[[NPDES ID2]:[ECHO BFR]],3,FALSE)</f>
        <v>NY</v>
      </c>
      <c r="AW1563" t="s">
        <v>54</v>
      </c>
      <c r="AX1563" t="str">
        <f>VLOOKUP(Sheet1[[#This Row],[NPDES ID2]],Combined_Sheet__Major_Only___2[[NPDES ID2]:[ECHO BFR]],27,FALSE)</f>
        <v>other</v>
      </c>
      <c r="AY1563" t="str">
        <f>VLOOKUP(Sheet1[[#This Row],[NPDES ID2]],Combined_Sheet__Major_Only___2[[NPDES ID2]:[ECHO BFR]],28,FALSE)</f>
        <v>-</v>
      </c>
      <c r="AZ1563" t="str">
        <f>VLOOKUP(Sheet1[[#This Row],[NPDES ID2]],Combined_Sheet__Major_Only___2[[NPDES ID2]:[ECHO BFR]],29,FALSE)</f>
        <v>preliminaryOps, thickening</v>
      </c>
      <c r="BA1563">
        <f>VLOOKUP(Sheet1[[#This Row],[NPDES ID2]],Combined_Sheet__Major_Only___2[[NPDES ID2]:[ECHO BFR]],17,FALSE)</f>
        <v>42.990417000000001</v>
      </c>
      <c r="BB1563">
        <f>VLOOKUP(Sheet1[[#This Row],[NPDES ID2]],Combined_Sheet__Major_Only___2[[NPDES ID2]:[ECHO BFR]],18,FALSE)</f>
        <v>-77.985472000000001</v>
      </c>
      <c r="BC1563" t="str">
        <f>IF(ISNUMBER(SEARCH("aerobic",$AW1563)),"aerobic","")</f>
        <v/>
      </c>
      <c r="BD1563" t="str">
        <f>IF(ISNUMBER(SEARCH("anaer",$AW1563)),"anaer","")</f>
        <v/>
      </c>
      <c r="BE1563" t="str">
        <f>IF(ISNUMBER(SEARCH("thickening",$AZ1563)),"thickening","")</f>
        <v>thickening</v>
      </c>
      <c r="BF1563" s="3" t="str">
        <f>IF(ISNUMBER(SEARCH("airDry",$AW1563)),"airDry","")</f>
        <v/>
      </c>
      <c r="BG1563" s="3" t="str">
        <f>IF(ISNUMBER(SEARCH("heatDry",$AY1563)),"heatDry","")</f>
        <v/>
      </c>
      <c r="BH1563" s="3" t="str">
        <f>IF(AND(ISNUMBER(SEARCH("aerobic",$AW1563)),ISNUMBER(SEARCH("anaer",$AW1563))),"Combined Aer and Anaer.","")</f>
        <v/>
      </c>
    </row>
    <row r="1564" spans="1:60" x14ac:dyDescent="0.3">
      <c r="A1564" s="4">
        <v>1562</v>
      </c>
      <c r="B1564" t="s">
        <v>7349</v>
      </c>
      <c r="C1564">
        <v>88.9</v>
      </c>
      <c r="D1564">
        <v>1266.7299267292649</v>
      </c>
      <c r="E1564">
        <v>1266.2479805660689</v>
      </c>
      <c r="F1564">
        <v>891.87872527070533</v>
      </c>
      <c r="G1564">
        <v>1617.8776490129239</v>
      </c>
      <c r="H1564">
        <v>-77.120953515358508</v>
      </c>
      <c r="I1564">
        <v>-78.330951899382512</v>
      </c>
      <c r="J1564">
        <v>-91.213149624000877</v>
      </c>
      <c r="K1564">
        <v>-61.927740856940737</v>
      </c>
      <c r="L1564">
        <v>56.104160476639017</v>
      </c>
      <c r="M1564">
        <v>55.844549276095968</v>
      </c>
      <c r="N1564">
        <v>54.904133004910932</v>
      </c>
      <c r="O1564">
        <v>58.081349869084747</v>
      </c>
      <c r="P1564">
        <v>2.0994771410979549</v>
      </c>
      <c r="Q1564">
        <v>2.1207885680555059</v>
      </c>
      <c r="R1564">
        <v>1.7173070613567589</v>
      </c>
      <c r="S1564">
        <v>2.4065201092094251</v>
      </c>
      <c r="T1564">
        <v>57.486060455508301</v>
      </c>
      <c r="U1564">
        <v>57.485968901466407</v>
      </c>
      <c r="V1564">
        <v>57.446769057614119</v>
      </c>
      <c r="W1564">
        <v>57.524974735091327</v>
      </c>
      <c r="X1564">
        <v>4100.3790860128993</v>
      </c>
      <c r="Y1564">
        <v>4116.316272603337</v>
      </c>
      <c r="Z1564">
        <v>3962.0813898858742</v>
      </c>
      <c r="AA1564">
        <v>4188.597809274117</v>
      </c>
      <c r="AB1564">
        <v>672.56985398134577</v>
      </c>
      <c r="AC1564">
        <v>667.96550984470116</v>
      </c>
      <c r="AD1564">
        <v>578.28268989633682</v>
      </c>
      <c r="AE1564">
        <v>789.95503172322935</v>
      </c>
      <c r="AF1564">
        <v>61.847367266043896</v>
      </c>
      <c r="AG1564">
        <v>61.561154773384359</v>
      </c>
      <c r="AH1564">
        <v>60.524637869567073</v>
      </c>
      <c r="AI1564">
        <v>64.026736249667167</v>
      </c>
      <c r="AJ1564">
        <v>0.53196777477732393</v>
      </c>
      <c r="AK1564">
        <v>0.53196776064879914</v>
      </c>
      <c r="AL1564">
        <v>0.53196578088195212</v>
      </c>
      <c r="AM1564">
        <v>0.53196977693996828</v>
      </c>
      <c r="AN1564">
        <v>0.95765127822933993</v>
      </c>
      <c r="AO1564">
        <v>0.95765127822934015</v>
      </c>
      <c r="AP1564">
        <v>0.95765127822934015</v>
      </c>
      <c r="AQ1564">
        <v>0.95765127822934015</v>
      </c>
      <c r="AR1564">
        <v>14.15617925805717</v>
      </c>
      <c r="AS1564">
        <v>14.15617925805717</v>
      </c>
      <c r="AT1564">
        <v>14.15617925805717</v>
      </c>
      <c r="AU1564">
        <v>14.15617925805717</v>
      </c>
      <c r="AV1564" t="str">
        <f>VLOOKUP(Sheet1[[#This Row],[NPDES ID2]],Combined_Sheet__Major_Only___2[[NPDES ID2]:[ECHO BFR]],3,FALSE)</f>
        <v>GA</v>
      </c>
      <c r="AW1564" t="s">
        <v>41</v>
      </c>
      <c r="AX1564" t="str">
        <f>VLOOKUP(Sheet1[[#This Row],[NPDES ID2]],Combined_Sheet__Major_Only___2[[NPDES ID2]:[ECHO BFR]],27,FALSE)</f>
        <v>-</v>
      </c>
      <c r="AY1564" t="str">
        <f>VLOOKUP(Sheet1[[#This Row],[NPDES ID2]],Combined_Sheet__Major_Only___2[[NPDES ID2]:[ECHO BFR]],28,FALSE)</f>
        <v>-</v>
      </c>
      <c r="AZ1564" t="str">
        <f>VLOOKUP(Sheet1[[#This Row],[NPDES ID2]],Combined_Sheet__Major_Only___2[[NPDES ID2]:[ECHO BFR]],29,FALSE)</f>
        <v>thickening</v>
      </c>
      <c r="BA1564">
        <f>VLOOKUP(Sheet1[[#This Row],[NPDES ID2]],Combined_Sheet__Major_Only___2[[NPDES ID2]:[ECHO BFR]],17,FALSE)</f>
        <v>32.857125000000003</v>
      </c>
      <c r="BB1564">
        <f>VLOOKUP(Sheet1[[#This Row],[NPDES ID2]],Combined_Sheet__Major_Only___2[[NPDES ID2]:[ECHO BFR]],18,FALSE)</f>
        <v>-85.177496000000005</v>
      </c>
      <c r="BC1564" t="str">
        <f>IF(ISNUMBER(SEARCH("aerobic",$AW1564)),"aerobic","")</f>
        <v>aerobic</v>
      </c>
      <c r="BD1564" t="str">
        <f>IF(ISNUMBER(SEARCH("anaer",$AW1564)),"anaer","")</f>
        <v/>
      </c>
      <c r="BE1564" t="str">
        <f>IF(ISNUMBER(SEARCH("thickening",$AZ1564)),"thickening","")</f>
        <v>thickening</v>
      </c>
      <c r="BF1564" s="2" t="str">
        <f>IF(ISNUMBER(SEARCH("airDry",$AW1564)),"airDry","")</f>
        <v/>
      </c>
      <c r="BG1564" s="2" t="str">
        <f>IF(ISNUMBER(SEARCH("heatDry",$AY1564)),"heatDry","")</f>
        <v/>
      </c>
      <c r="BH1564" s="2" t="str">
        <f>IF(AND(ISNUMBER(SEARCH("aerobic",$AW1564)),ISNUMBER(SEARCH("anaer",$AW1564))),"Combined Aer and Anaer.","")</f>
        <v/>
      </c>
    </row>
    <row r="1565" spans="1:60" x14ac:dyDescent="0.3">
      <c r="A1565" s="4">
        <v>1563</v>
      </c>
      <c r="B1565" t="s">
        <v>7354</v>
      </c>
      <c r="C1565">
        <v>88.34</v>
      </c>
      <c r="D1565">
        <v>1283.7772977430971</v>
      </c>
      <c r="E1565">
        <v>1283.5410869730181</v>
      </c>
      <c r="F1565">
        <v>903.63587346363386</v>
      </c>
      <c r="G1565">
        <v>1640.2441211435701</v>
      </c>
      <c r="H1565">
        <v>-77.161442624719371</v>
      </c>
      <c r="I1565">
        <v>-78.397936611180683</v>
      </c>
      <c r="J1565">
        <v>-91.156058694502107</v>
      </c>
      <c r="K1565">
        <v>-62.056438623790541</v>
      </c>
      <c r="L1565">
        <v>55.329767733060692</v>
      </c>
      <c r="M1565">
        <v>55.068648018833237</v>
      </c>
      <c r="N1565">
        <v>54.122773319533422</v>
      </c>
      <c r="O1565">
        <v>57.318434380048849</v>
      </c>
      <c r="P1565">
        <v>2.0870274474381318</v>
      </c>
      <c r="Q1565">
        <v>2.1074746361478249</v>
      </c>
      <c r="R1565">
        <v>1.709374331771879</v>
      </c>
      <c r="S1565">
        <v>2.393416792396744</v>
      </c>
      <c r="T1565">
        <v>52.942338042913931</v>
      </c>
      <c r="U1565">
        <v>52.942253501057102</v>
      </c>
      <c r="V1565">
        <v>52.906055999354933</v>
      </c>
      <c r="W1565">
        <v>52.978271851904431</v>
      </c>
      <c r="X1565">
        <v>3805.065345340091</v>
      </c>
      <c r="Y1565">
        <v>3820.14571153623</v>
      </c>
      <c r="Z1565">
        <v>3674.1994820204368</v>
      </c>
      <c r="AA1565">
        <v>3888.5714050984211</v>
      </c>
      <c r="AB1565">
        <v>565.70283802151471</v>
      </c>
      <c r="AC1565">
        <v>562.71626252425858</v>
      </c>
      <c r="AD1565">
        <v>493.16063120545391</v>
      </c>
      <c r="AE1565">
        <v>654.49902857898383</v>
      </c>
      <c r="AF1565">
        <v>61.380328651305362</v>
      </c>
      <c r="AG1565">
        <v>61.090630926706773</v>
      </c>
      <c r="AH1565">
        <v>60.041472262987789</v>
      </c>
      <c r="AI1565">
        <v>63.586265559189471</v>
      </c>
      <c r="AJ1565">
        <v>0.52626533480048454</v>
      </c>
      <c r="AK1565">
        <v>0.52626532198769782</v>
      </c>
      <c r="AL1565">
        <v>0.52626352655533626</v>
      </c>
      <c r="AM1565">
        <v>0.52626715054248763</v>
      </c>
      <c r="AN1565">
        <v>0.95425520750785386</v>
      </c>
      <c r="AO1565">
        <v>0.95425520750785353</v>
      </c>
      <c r="AP1565">
        <v>0.95425520750785353</v>
      </c>
      <c r="AQ1565">
        <v>0.95425520750785353</v>
      </c>
      <c r="AR1565">
        <v>14.917256590238591</v>
      </c>
      <c r="AS1565">
        <v>14.917256590238591</v>
      </c>
      <c r="AT1565">
        <v>14.917256590238591</v>
      </c>
      <c r="AU1565">
        <v>14.917256590238591</v>
      </c>
      <c r="AV1565" t="str">
        <f>VLOOKUP(Sheet1[[#This Row],[NPDES ID2]],Combined_Sheet__Major_Only___2[[NPDES ID2]:[ECHO BFR]],3,FALSE)</f>
        <v>AL</v>
      </c>
      <c r="AW1565" t="s">
        <v>12181</v>
      </c>
      <c r="AX1565" t="str">
        <f>VLOOKUP(Sheet1[[#This Row],[NPDES ID2]],Combined_Sheet__Major_Only___2[[NPDES ID2]:[ECHO BFR]],27,FALSE)</f>
        <v>tempSludgeStore</v>
      </c>
      <c r="AY1565" t="str">
        <f>VLOOKUP(Sheet1[[#This Row],[NPDES ID2]],Combined_Sheet__Major_Only___2[[NPDES ID2]:[ECHO BFR]],28,FALSE)</f>
        <v>-</v>
      </c>
      <c r="AZ1565" t="str">
        <f>VLOOKUP(Sheet1[[#This Row],[NPDES ID2]],Combined_Sheet__Major_Only___2[[NPDES ID2]:[ECHO BFR]],29,FALSE)</f>
        <v>preliminaryOps, thickening</v>
      </c>
      <c r="BA1565">
        <f>VLOOKUP(Sheet1[[#This Row],[NPDES ID2]],Combined_Sheet__Major_Only___2[[NPDES ID2]:[ECHO BFR]],17,FALSE)</f>
        <v>32.399186</v>
      </c>
      <c r="BB1565">
        <f>VLOOKUP(Sheet1[[#This Row],[NPDES ID2]],Combined_Sheet__Major_Only___2[[NPDES ID2]:[ECHO BFR]],18,FALSE)</f>
        <v>-87.040836999999996</v>
      </c>
      <c r="BC1565" t="str">
        <f>IF(ISNUMBER(SEARCH("aerobic",$AW1565)),"aerobic","")</f>
        <v/>
      </c>
      <c r="BD1565" t="str">
        <f>IF(ISNUMBER(SEARCH("anaer",$AW1565)),"anaer","")</f>
        <v>anaer</v>
      </c>
      <c r="BE1565" t="str">
        <f>IF(ISNUMBER(SEARCH("thickening",$AZ1565)),"thickening","")</f>
        <v>thickening</v>
      </c>
      <c r="BF1565" s="3" t="str">
        <f>IF(ISNUMBER(SEARCH("airDry",$AW1565)),"airDry","")</f>
        <v/>
      </c>
      <c r="BG1565" s="3" t="str">
        <f>IF(ISNUMBER(SEARCH("heatDry",$AY1565)),"heatDry","")</f>
        <v/>
      </c>
      <c r="BH1565" s="3" t="str">
        <f>IF(AND(ISNUMBER(SEARCH("aerobic",$AW1565)),ISNUMBER(SEARCH("anaer",$AW1565))),"Combined Aer and Anaer.","")</f>
        <v/>
      </c>
    </row>
    <row r="1566" spans="1:60" x14ac:dyDescent="0.3">
      <c r="A1566" s="4">
        <v>1564</v>
      </c>
      <c r="B1566" t="s">
        <v>7359</v>
      </c>
      <c r="C1566">
        <v>88.26</v>
      </c>
      <c r="D1566">
        <v>1629.9674211172351</v>
      </c>
      <c r="E1566">
        <v>1643.6210366065829</v>
      </c>
      <c r="F1566">
        <v>1146.518855840266</v>
      </c>
      <c r="G1566">
        <v>2109.6339318654309</v>
      </c>
      <c r="H1566">
        <v>-78.160560773018446</v>
      </c>
      <c r="I1566">
        <v>-77.720008844816675</v>
      </c>
      <c r="J1566">
        <v>-90.331802105696951</v>
      </c>
      <c r="K1566">
        <v>-66.471217331172667</v>
      </c>
      <c r="L1566">
        <v>43.604494443793087</v>
      </c>
      <c r="M1566">
        <v>43.256685512233261</v>
      </c>
      <c r="N1566">
        <v>41.996818274434617</v>
      </c>
      <c r="O1566">
        <v>46.253324336546783</v>
      </c>
      <c r="P1566">
        <v>2.1044983330396509</v>
      </c>
      <c r="Q1566">
        <v>2.0978171132744809</v>
      </c>
      <c r="R1566">
        <v>1.810080994000288</v>
      </c>
      <c r="S1566">
        <v>2.385059265282147</v>
      </c>
      <c r="T1566">
        <v>3.858765146739529</v>
      </c>
      <c r="U1566">
        <v>3.8587563540294778</v>
      </c>
      <c r="V1566">
        <v>3.8549916610254251</v>
      </c>
      <c r="W1566">
        <v>3.8625024145882501</v>
      </c>
      <c r="X1566">
        <v>351.81395223990103</v>
      </c>
      <c r="Y1566">
        <v>354.07031625349629</v>
      </c>
      <c r="Z1566">
        <v>331.65540531737298</v>
      </c>
      <c r="AA1566">
        <v>364.92837434802198</v>
      </c>
      <c r="AB1566">
        <v>82.778531544732857</v>
      </c>
      <c r="AC1566">
        <v>80.816467701389172</v>
      </c>
      <c r="AD1566">
        <v>66.42080596928362</v>
      </c>
      <c r="AE1566">
        <v>107.81402900651599</v>
      </c>
      <c r="AF1566">
        <v>48.416660225363849</v>
      </c>
      <c r="AG1566">
        <v>48.030451807849801</v>
      </c>
      <c r="AH1566">
        <v>46.631646104740589</v>
      </c>
      <c r="AI1566">
        <v>51.357677330036253</v>
      </c>
      <c r="AJ1566">
        <v>0.36842385289885238</v>
      </c>
      <c r="AK1566">
        <v>0.36842384532144051</v>
      </c>
      <c r="AL1566">
        <v>0.36842278347828178</v>
      </c>
      <c r="AM1566">
        <v>0.36842492675249849</v>
      </c>
      <c r="AN1566">
        <v>0.65789332753419383</v>
      </c>
      <c r="AO1566">
        <v>0.65789332753419372</v>
      </c>
      <c r="AP1566">
        <v>0.65789332753419372</v>
      </c>
      <c r="AQ1566">
        <v>0.65789332753419372</v>
      </c>
      <c r="AR1566">
        <v>9.0859249833531521</v>
      </c>
      <c r="AS1566">
        <v>9.0859249833531521</v>
      </c>
      <c r="AT1566">
        <v>9.0859249833531521</v>
      </c>
      <c r="AU1566">
        <v>9.0859249833531521</v>
      </c>
      <c r="AV1566" t="str">
        <f>VLOOKUP(Sheet1[[#This Row],[NPDES ID2]],Combined_Sheet__Major_Only___2[[NPDES ID2]:[ECHO BFR]],3,FALSE)</f>
        <v>NY</v>
      </c>
      <c r="AW1566" t="s">
        <v>1420</v>
      </c>
      <c r="AX1566" t="str">
        <f>VLOOKUP(Sheet1[[#This Row],[NPDES ID2]],Combined_Sheet__Major_Only___2[[NPDES ID2]:[ECHO BFR]],27,FALSE)</f>
        <v>-</v>
      </c>
      <c r="AY1566" t="str">
        <f>VLOOKUP(Sheet1[[#This Row],[NPDES ID2]],Combined_Sheet__Major_Only___2[[NPDES ID2]:[ECHO BFR]],28,FALSE)</f>
        <v>-</v>
      </c>
      <c r="AZ1566" t="str">
        <f>VLOOKUP(Sheet1[[#This Row],[NPDES ID2]],Combined_Sheet__Major_Only___2[[NPDES ID2]:[ECHO BFR]],29,FALSE)</f>
        <v>thickening</v>
      </c>
      <c r="BA1566">
        <f>VLOOKUP(Sheet1[[#This Row],[NPDES ID2]],Combined_Sheet__Major_Only___2[[NPDES ID2]:[ECHO BFR]],17,FALSE)</f>
        <v>44.999583000000001</v>
      </c>
      <c r="BB1566">
        <f>VLOOKUP(Sheet1[[#This Row],[NPDES ID2]],Combined_Sheet__Major_Only___2[[NPDES ID2]:[ECHO BFR]],18,FALSE)</f>
        <v>-73.352444000000006</v>
      </c>
      <c r="BC1566" t="str">
        <f>IF(ISNUMBER(SEARCH("aerobic",$AW1566)),"aerobic","")</f>
        <v/>
      </c>
      <c r="BD1566" t="str">
        <f>IF(ISNUMBER(SEARCH("anaer",$AW1566)),"anaer","")</f>
        <v/>
      </c>
      <c r="BE1566" t="str">
        <f>IF(ISNUMBER(SEARCH("thickening",$AZ1566)),"thickening","")</f>
        <v>thickening</v>
      </c>
      <c r="BF1566" s="2" t="str">
        <f>IF(ISNUMBER(SEARCH("airDry",$AW1566)),"airDry","")</f>
        <v>airDry</v>
      </c>
      <c r="BG1566" s="2" t="str">
        <f>IF(ISNUMBER(SEARCH("heatDry",$AY1566)),"heatDry","")</f>
        <v/>
      </c>
      <c r="BH1566" s="2" t="str">
        <f>IF(AND(ISNUMBER(SEARCH("aerobic",$AW1566)),ISNUMBER(SEARCH("anaer",$AW1566))),"Combined Aer and Anaer.","")</f>
        <v/>
      </c>
    </row>
    <row r="1567" spans="1:60" x14ac:dyDescent="0.3">
      <c r="A1567" s="4">
        <v>1565</v>
      </c>
      <c r="B1567" t="s">
        <v>7364</v>
      </c>
      <c r="C1567">
        <v>88</v>
      </c>
      <c r="D1567">
        <v>1293.7984930800701</v>
      </c>
      <c r="E1567">
        <v>1293.7010100175901</v>
      </c>
      <c r="F1567">
        <v>910.53949351655638</v>
      </c>
      <c r="G1567">
        <v>1653.385400536398</v>
      </c>
      <c r="H1567">
        <v>-77.151232112913291</v>
      </c>
      <c r="I1567">
        <v>-78.347541607418123</v>
      </c>
      <c r="J1567">
        <v>-91.061985110609896</v>
      </c>
      <c r="K1567">
        <v>-62.083788925646523</v>
      </c>
      <c r="L1567">
        <v>54.883484871682938</v>
      </c>
      <c r="M1567">
        <v>54.621647239243607</v>
      </c>
      <c r="N1567">
        <v>53.673045597350523</v>
      </c>
      <c r="O1567">
        <v>56.877861570764942</v>
      </c>
      <c r="P1567">
        <v>2.079403935978152</v>
      </c>
      <c r="Q1567">
        <v>2.0990842328327588</v>
      </c>
      <c r="R1567">
        <v>1.704360238338646</v>
      </c>
      <c r="S1567">
        <v>2.3853370093783259</v>
      </c>
      <c r="T1567">
        <v>285.50844108745059</v>
      </c>
      <c r="U1567">
        <v>285.50799763358231</v>
      </c>
      <c r="V1567">
        <v>285.31812810915147</v>
      </c>
      <c r="W1567">
        <v>285.69692744433121</v>
      </c>
      <c r="X1567">
        <v>20607.421289286081</v>
      </c>
      <c r="Y1567">
        <v>20690.17624918311</v>
      </c>
      <c r="Z1567">
        <v>19890.56600840182</v>
      </c>
      <c r="AA1567">
        <v>21064.71735511272</v>
      </c>
      <c r="AB1567">
        <v>3132.4873286690809</v>
      </c>
      <c r="AC1567">
        <v>3115.0036196716669</v>
      </c>
      <c r="AD1567">
        <v>2722.3047085006742</v>
      </c>
      <c r="AE1567">
        <v>3637.4927983822322</v>
      </c>
      <c r="AF1567">
        <v>61.121005034185877</v>
      </c>
      <c r="AG1567">
        <v>60.829334667247423</v>
      </c>
      <c r="AH1567">
        <v>59.773409645738099</v>
      </c>
      <c r="AI1567">
        <v>63.341404600303157</v>
      </c>
      <c r="AJ1567">
        <v>0.52309944904833439</v>
      </c>
      <c r="AK1567">
        <v>0.52309940810257127</v>
      </c>
      <c r="AL1567">
        <v>0.52309367309157784</v>
      </c>
      <c r="AM1567">
        <v>0.52310524900301025</v>
      </c>
      <c r="AN1567">
        <v>0.99103851911747043</v>
      </c>
      <c r="AO1567">
        <v>0.99103851911747065</v>
      </c>
      <c r="AP1567">
        <v>0.99103851911747065</v>
      </c>
      <c r="AQ1567">
        <v>0.99103851911747065</v>
      </c>
      <c r="AR1567">
        <v>14.65138240723094</v>
      </c>
      <c r="AS1567">
        <v>14.65138240723094</v>
      </c>
      <c r="AT1567">
        <v>14.65138240723094</v>
      </c>
      <c r="AU1567">
        <v>14.65138240723094</v>
      </c>
      <c r="AV1567" t="str">
        <f>VLOOKUP(Sheet1[[#This Row],[NPDES ID2]],Combined_Sheet__Major_Only___2[[NPDES ID2]:[ECHO BFR]],3,FALSE)</f>
        <v>IA</v>
      </c>
      <c r="AW1567" t="s">
        <v>41</v>
      </c>
      <c r="AX1567" t="str">
        <f>VLOOKUP(Sheet1[[#This Row],[NPDES ID2]],Combined_Sheet__Major_Only___2[[NPDES ID2]:[ECHO BFR]],27,FALSE)</f>
        <v>-</v>
      </c>
      <c r="AY1567" t="str">
        <f>VLOOKUP(Sheet1[[#This Row],[NPDES ID2]],Combined_Sheet__Major_Only___2[[NPDES ID2]:[ECHO BFR]],28,FALSE)</f>
        <v>thermoAerobicDigest</v>
      </c>
      <c r="AZ1567" t="str">
        <f>VLOOKUP(Sheet1[[#This Row],[NPDES ID2]],Combined_Sheet__Major_Only___2[[NPDES ID2]:[ECHO BFR]],29,FALSE)</f>
        <v>preliminaryOps</v>
      </c>
      <c r="BA1567">
        <f>VLOOKUP(Sheet1[[#This Row],[NPDES ID2]],Combined_Sheet__Major_Only___2[[NPDES ID2]:[ECHO BFR]],17,FALSE)</f>
        <v>41.324120999999998</v>
      </c>
      <c r="BB1567">
        <f>VLOOKUP(Sheet1[[#This Row],[NPDES ID2]],Combined_Sheet__Major_Only___2[[NPDES ID2]:[ECHO BFR]],18,FALSE)</f>
        <v>-93.984182000000004</v>
      </c>
      <c r="BC1567" t="str">
        <f>IF(ISNUMBER(SEARCH("aerobic",$AW1567)),"aerobic","")</f>
        <v>aerobic</v>
      </c>
      <c r="BD1567" t="str">
        <f>IF(ISNUMBER(SEARCH("anaer",$AW1567)),"anaer","")</f>
        <v/>
      </c>
      <c r="BE1567" t="str">
        <f>IF(ISNUMBER(SEARCH("thickening",$AZ1567)),"thickening","")</f>
        <v/>
      </c>
      <c r="BF1567" s="3" t="str">
        <f>IF(ISNUMBER(SEARCH("airDry",$AW1567)),"airDry","")</f>
        <v/>
      </c>
      <c r="BG1567" s="3" t="str">
        <f>IF(ISNUMBER(SEARCH("heatDry",$AY1567)),"heatDry","")</f>
        <v/>
      </c>
      <c r="BH1567" s="3" t="str">
        <f>IF(AND(ISNUMBER(SEARCH("aerobic",$AW1567)),ISNUMBER(SEARCH("anaer",$AW1567))),"Combined Aer and Anaer.","")</f>
        <v/>
      </c>
    </row>
    <row r="1568" spans="1:60" x14ac:dyDescent="0.3">
      <c r="A1568" s="4">
        <v>1566</v>
      </c>
      <c r="B1568" t="s">
        <v>7368</v>
      </c>
      <c r="C1568">
        <v>87.07</v>
      </c>
      <c r="D1568">
        <v>1312.292396632432</v>
      </c>
      <c r="E1568">
        <v>1312.2800982539379</v>
      </c>
      <c r="F1568">
        <v>923.1509787426703</v>
      </c>
      <c r="G1568">
        <v>1677.3709457458399</v>
      </c>
      <c r="H1568">
        <v>-77.170787853313428</v>
      </c>
      <c r="I1568">
        <v>-78.324966207299894</v>
      </c>
      <c r="J1568">
        <v>-91.021174395103131</v>
      </c>
      <c r="K1568">
        <v>-62.153475414557207</v>
      </c>
      <c r="L1568">
        <v>54.061508422061699</v>
      </c>
      <c r="M1568">
        <v>53.800633662943341</v>
      </c>
      <c r="N1568">
        <v>52.855509590013362</v>
      </c>
      <c r="O1568">
        <v>56.048571779522447</v>
      </c>
      <c r="P1568">
        <v>2.057868798045583</v>
      </c>
      <c r="Q1568">
        <v>2.0766237069052811</v>
      </c>
      <c r="R1568">
        <v>1.688000457674079</v>
      </c>
      <c r="S1568">
        <v>2.3613058409519971</v>
      </c>
      <c r="T1568">
        <v>311.14592518319682</v>
      </c>
      <c r="U1568">
        <v>311.14544216379898</v>
      </c>
      <c r="V1568">
        <v>310.93863223409357</v>
      </c>
      <c r="W1568">
        <v>311.35122853734839</v>
      </c>
      <c r="X1568">
        <v>22558.575908413379</v>
      </c>
      <c r="Y1568">
        <v>22650.204871561891</v>
      </c>
      <c r="Z1568">
        <v>21764.903356103208</v>
      </c>
      <c r="AA1568">
        <v>23064.966006567582</v>
      </c>
      <c r="AB1568">
        <v>3457.1043498623471</v>
      </c>
      <c r="AC1568">
        <v>3437.4709831215382</v>
      </c>
      <c r="AD1568">
        <v>3000.7626915570322</v>
      </c>
      <c r="AE1568">
        <v>4020.990944432293</v>
      </c>
      <c r="AF1568">
        <v>60.848720928947088</v>
      </c>
      <c r="AG1568">
        <v>60.555014914276427</v>
      </c>
      <c r="AH1568">
        <v>59.491749436830823</v>
      </c>
      <c r="AI1568">
        <v>63.084574206667668</v>
      </c>
      <c r="AJ1568">
        <v>0.51977565145687588</v>
      </c>
      <c r="AK1568">
        <v>0.51977560806446477</v>
      </c>
      <c r="AL1568">
        <v>0.51976953063742859</v>
      </c>
      <c r="AM1568">
        <v>0.51978179771231536</v>
      </c>
      <c r="AN1568">
        <v>0.99176819999209964</v>
      </c>
      <c r="AO1568">
        <v>0.99176819999210009</v>
      </c>
      <c r="AP1568">
        <v>0.99176819999210009</v>
      </c>
      <c r="AQ1568">
        <v>0.99176819999210009</v>
      </c>
      <c r="AR1568">
        <v>14.513164667141959</v>
      </c>
      <c r="AS1568">
        <v>14.513164667141959</v>
      </c>
      <c r="AT1568">
        <v>14.513164667141959</v>
      </c>
      <c r="AU1568">
        <v>14.513164667141959</v>
      </c>
      <c r="AV1568" t="str">
        <f>VLOOKUP(Sheet1[[#This Row],[NPDES ID2]],Combined_Sheet__Major_Only___2[[NPDES ID2]:[ECHO BFR]],3,FALSE)</f>
        <v>TX</v>
      </c>
      <c r="AW1568" t="s">
        <v>41</v>
      </c>
      <c r="AX1568" t="str">
        <f>VLOOKUP(Sheet1[[#This Row],[NPDES ID2]],Combined_Sheet__Major_Only___2[[NPDES ID2]:[ECHO BFR]],27,FALSE)</f>
        <v>-</v>
      </c>
      <c r="AY1568" t="str">
        <f>VLOOKUP(Sheet1[[#This Row],[NPDES ID2]],Combined_Sheet__Major_Only___2[[NPDES ID2]:[ECHO BFR]],28,FALSE)</f>
        <v>-</v>
      </c>
      <c r="AZ1568" t="str">
        <f>VLOOKUP(Sheet1[[#This Row],[NPDES ID2]],Combined_Sheet__Major_Only___2[[NPDES ID2]:[ECHO BFR]],29,FALSE)</f>
        <v>-</v>
      </c>
      <c r="BA1568">
        <f>VLOOKUP(Sheet1[[#This Row],[NPDES ID2]],Combined_Sheet__Major_Only___2[[NPDES ID2]:[ECHO BFR]],17,FALSE)</f>
        <v>29.817001000000001</v>
      </c>
      <c r="BB1568">
        <f>VLOOKUP(Sheet1[[#This Row],[NPDES ID2]],Combined_Sheet__Major_Only___2[[NPDES ID2]:[ECHO BFR]],18,FALSE)</f>
        <v>-95.164479999999998</v>
      </c>
      <c r="BC1568" t="str">
        <f>IF(ISNUMBER(SEARCH("aerobic",$AW1568)),"aerobic","")</f>
        <v>aerobic</v>
      </c>
      <c r="BD1568" t="str">
        <f>IF(ISNUMBER(SEARCH("anaer",$AW1568)),"anaer","")</f>
        <v/>
      </c>
      <c r="BE1568" t="str">
        <f>IF(ISNUMBER(SEARCH("thickening",$AZ1568)),"thickening","")</f>
        <v/>
      </c>
      <c r="BF1568" s="2" t="str">
        <f>IF(ISNUMBER(SEARCH("airDry",$AW1568)),"airDry","")</f>
        <v/>
      </c>
      <c r="BG1568" s="2" t="str">
        <f>IF(ISNUMBER(SEARCH("heatDry",$AY1568)),"heatDry","")</f>
        <v/>
      </c>
      <c r="BH1568" s="2" t="str">
        <f>IF(AND(ISNUMBER(SEARCH("aerobic",$AW1568)),ISNUMBER(SEARCH("anaer",$AW1568))),"Combined Aer and Anaer.","")</f>
        <v/>
      </c>
    </row>
    <row r="1569" spans="1:60" x14ac:dyDescent="0.3">
      <c r="A1569" s="4">
        <v>1567</v>
      </c>
      <c r="B1569" t="s">
        <v>7371</v>
      </c>
      <c r="C1569">
        <v>86.69</v>
      </c>
      <c r="D1569">
        <v>1400.471311060669</v>
      </c>
      <c r="E1569">
        <v>1403.2697490905221</v>
      </c>
      <c r="F1569">
        <v>984.88171542278542</v>
      </c>
      <c r="G1569">
        <v>1795.577250767841</v>
      </c>
      <c r="H1569">
        <v>-77.497284037238416</v>
      </c>
      <c r="I1569">
        <v>-78.301432845031343</v>
      </c>
      <c r="J1569">
        <v>-90.790412355229236</v>
      </c>
      <c r="K1569">
        <v>-63.190365401046321</v>
      </c>
      <c r="L1569">
        <v>50.645674109832569</v>
      </c>
      <c r="M1569">
        <v>50.362199466921993</v>
      </c>
      <c r="N1569">
        <v>49.335345503352997</v>
      </c>
      <c r="O1569">
        <v>52.804596537624072</v>
      </c>
      <c r="P1569">
        <v>2.0545812738900091</v>
      </c>
      <c r="Q1569">
        <v>2.0677657086776802</v>
      </c>
      <c r="R1569">
        <v>1.714947426460806</v>
      </c>
      <c r="S1569">
        <v>2.364069128183258</v>
      </c>
      <c r="T1569">
        <v>60.025255944665751</v>
      </c>
      <c r="U1569">
        <v>60.025160471962657</v>
      </c>
      <c r="V1569">
        <v>59.984282811344237</v>
      </c>
      <c r="W1569">
        <v>60.065835818401958</v>
      </c>
      <c r="X1569">
        <v>4625.7366022210972</v>
      </c>
      <c r="Y1569">
        <v>4647.4421593539346</v>
      </c>
      <c r="Z1569">
        <v>4437.380944448063</v>
      </c>
      <c r="AA1569">
        <v>4746.3179763525804</v>
      </c>
      <c r="AB1569">
        <v>740.35386982177999</v>
      </c>
      <c r="AC1569">
        <v>734.96502482023834</v>
      </c>
      <c r="AD1569">
        <v>637.95715368463323</v>
      </c>
      <c r="AE1569">
        <v>872.09405930598905</v>
      </c>
      <c r="AF1569">
        <v>57.253406692262622</v>
      </c>
      <c r="AG1569">
        <v>56.932922491605048</v>
      </c>
      <c r="AH1569">
        <v>55.772254748007697</v>
      </c>
      <c r="AI1569">
        <v>59.693791326281207</v>
      </c>
      <c r="AJ1569">
        <v>0.47591885749236967</v>
      </c>
      <c r="AK1569">
        <v>0.47591884436971321</v>
      </c>
      <c r="AL1569">
        <v>0.47591700556661809</v>
      </c>
      <c r="AM1569">
        <v>0.47592071709705552</v>
      </c>
      <c r="AN1569">
        <v>0.95933824127579825</v>
      </c>
      <c r="AO1569">
        <v>0.95933824127579814</v>
      </c>
      <c r="AP1569">
        <v>0.95933824127579814</v>
      </c>
      <c r="AQ1569">
        <v>0.95933824127579814</v>
      </c>
      <c r="AR1569">
        <v>13.298692116391811</v>
      </c>
      <c r="AS1569">
        <v>13.298692116391811</v>
      </c>
      <c r="AT1569">
        <v>13.298692116391811</v>
      </c>
      <c r="AU1569">
        <v>13.298692116391811</v>
      </c>
      <c r="AV1569" t="str">
        <f>VLOOKUP(Sheet1[[#This Row],[NPDES ID2]],Combined_Sheet__Major_Only___2[[NPDES ID2]:[ECHO BFR]],3,FALSE)</f>
        <v>TX</v>
      </c>
      <c r="AW1569" t="s">
        <v>41</v>
      </c>
      <c r="AX1569" t="str">
        <f>VLOOKUP(Sheet1[[#This Row],[NPDES ID2]],Combined_Sheet__Major_Only___2[[NPDES ID2]:[ECHO BFR]],27,FALSE)</f>
        <v>-</v>
      </c>
      <c r="AY1569" t="str">
        <f>VLOOKUP(Sheet1[[#This Row],[NPDES ID2]],Combined_Sheet__Major_Only___2[[NPDES ID2]:[ECHO BFR]],28,FALSE)</f>
        <v>-</v>
      </c>
      <c r="AZ1569" t="str">
        <f>VLOOKUP(Sheet1[[#This Row],[NPDES ID2]],Combined_Sheet__Major_Only___2[[NPDES ID2]:[ECHO BFR]],29,FALSE)</f>
        <v>thickening</v>
      </c>
      <c r="BA1569">
        <f>VLOOKUP(Sheet1[[#This Row],[NPDES ID2]],Combined_Sheet__Major_Only___2[[NPDES ID2]:[ECHO BFR]],17,FALSE)</f>
        <v>29.928833000000001</v>
      </c>
      <c r="BB1569">
        <f>VLOOKUP(Sheet1[[#This Row],[NPDES ID2]],Combined_Sheet__Major_Only___2[[NPDES ID2]:[ECHO BFR]],18,FALSE)</f>
        <v>-95.672721999999993</v>
      </c>
      <c r="BC1569" t="str">
        <f>IF(ISNUMBER(SEARCH("aerobic",$AW1569)),"aerobic","")</f>
        <v>aerobic</v>
      </c>
      <c r="BD1569" t="str">
        <f>IF(ISNUMBER(SEARCH("anaer",$AW1569)),"anaer","")</f>
        <v/>
      </c>
      <c r="BE1569" t="str">
        <f>IF(ISNUMBER(SEARCH("thickening",$AZ1569)),"thickening","")</f>
        <v>thickening</v>
      </c>
      <c r="BF1569" s="3" t="str">
        <f>IF(ISNUMBER(SEARCH("airDry",$AW1569)),"airDry","")</f>
        <v/>
      </c>
      <c r="BG1569" s="3" t="str">
        <f>IF(ISNUMBER(SEARCH("heatDry",$AY1569)),"heatDry","")</f>
        <v/>
      </c>
      <c r="BH1569" s="3" t="str">
        <f>IF(AND(ISNUMBER(SEARCH("aerobic",$AW1569)),ISNUMBER(SEARCH("anaer",$AW1569))),"Combined Aer and Anaer.","")</f>
        <v/>
      </c>
    </row>
    <row r="1570" spans="1:60" x14ac:dyDescent="0.3">
      <c r="A1570" s="4">
        <v>1568</v>
      </c>
      <c r="B1570" t="s">
        <v>7375</v>
      </c>
      <c r="C1570">
        <v>85.75</v>
      </c>
      <c r="D1570">
        <v>1342.2406385581321</v>
      </c>
      <c r="E1570">
        <v>1342.452140562518</v>
      </c>
      <c r="F1570">
        <v>943.6270913108724</v>
      </c>
      <c r="G1570">
        <v>1716.3493411546201</v>
      </c>
      <c r="H1570">
        <v>-77.24704027252011</v>
      </c>
      <c r="I1570">
        <v>-78.329922603051244</v>
      </c>
      <c r="J1570">
        <v>-91.018049530859486</v>
      </c>
      <c r="K1570">
        <v>-62.339104004504748</v>
      </c>
      <c r="L1570">
        <v>52.788285527070173</v>
      </c>
      <c r="M1570">
        <v>52.527960691458297</v>
      </c>
      <c r="N1570">
        <v>51.584960706415011</v>
      </c>
      <c r="O1570">
        <v>54.77090736212368</v>
      </c>
      <c r="P1570">
        <v>2.0275153962875092</v>
      </c>
      <c r="Q1570">
        <v>2.0443732353103479</v>
      </c>
      <c r="R1570">
        <v>1.6656276547972999</v>
      </c>
      <c r="S1570">
        <v>2.3277180468785308</v>
      </c>
      <c r="T1570">
        <v>58.424126740656362</v>
      </c>
      <c r="U1570">
        <v>58.424033738926042</v>
      </c>
      <c r="V1570">
        <v>58.384214051762093</v>
      </c>
      <c r="W1570">
        <v>58.463656348096798</v>
      </c>
      <c r="X1570">
        <v>4272.310286048888</v>
      </c>
      <c r="Y1570">
        <v>4290.0047501320769</v>
      </c>
      <c r="Z1570">
        <v>4118.8129442827212</v>
      </c>
      <c r="AA1570">
        <v>4370.3228775569396</v>
      </c>
      <c r="AB1570">
        <v>757.91057063016297</v>
      </c>
      <c r="AC1570">
        <v>751.70904306104831</v>
      </c>
      <c r="AD1570">
        <v>643.47467803476172</v>
      </c>
      <c r="AE1570">
        <v>903.81827262592083</v>
      </c>
      <c r="AF1570">
        <v>60.329728753402797</v>
      </c>
      <c r="AG1570">
        <v>60.032187841541663</v>
      </c>
      <c r="AH1570">
        <v>58.954634502889391</v>
      </c>
      <c r="AI1570">
        <v>62.595373845752412</v>
      </c>
      <c r="AJ1570">
        <v>0.51344116259148009</v>
      </c>
      <c r="AK1570">
        <v>0.51344114869999169</v>
      </c>
      <c r="AL1570">
        <v>0.5134392021562374</v>
      </c>
      <c r="AM1570">
        <v>0.51344313115542017</v>
      </c>
      <c r="AN1570">
        <v>0.95829055831554</v>
      </c>
      <c r="AO1570">
        <v>0.95829055831554022</v>
      </c>
      <c r="AP1570">
        <v>0.95829055831554022</v>
      </c>
      <c r="AQ1570">
        <v>0.95829055831554022</v>
      </c>
      <c r="AR1570">
        <v>13.18705485048455</v>
      </c>
      <c r="AS1570">
        <v>13.18705485048455</v>
      </c>
      <c r="AT1570">
        <v>13.18705485048455</v>
      </c>
      <c r="AU1570">
        <v>13.18705485048455</v>
      </c>
      <c r="AV1570" t="str">
        <f>VLOOKUP(Sheet1[[#This Row],[NPDES ID2]],Combined_Sheet__Major_Only___2[[NPDES ID2]:[ECHO BFR]],3,FALSE)</f>
        <v>CA</v>
      </c>
      <c r="AW1570" t="s">
        <v>41</v>
      </c>
      <c r="AX1570" t="str">
        <f>VLOOKUP(Sheet1[[#This Row],[NPDES ID2]],Combined_Sheet__Major_Only___2[[NPDES ID2]:[ECHO BFR]],27,FALSE)</f>
        <v>other</v>
      </c>
      <c r="AY1570" t="str">
        <f>VLOOKUP(Sheet1[[#This Row],[NPDES ID2]],Combined_Sheet__Major_Only___2[[NPDES ID2]:[ECHO BFR]],28,FALSE)</f>
        <v>-</v>
      </c>
      <c r="AZ1570" t="str">
        <f>VLOOKUP(Sheet1[[#This Row],[NPDES ID2]],Combined_Sheet__Major_Only___2[[NPDES ID2]:[ECHO BFR]],29,FALSE)</f>
        <v>thickening</v>
      </c>
      <c r="BA1570">
        <f>VLOOKUP(Sheet1[[#This Row],[NPDES ID2]],Combined_Sheet__Major_Only___2[[NPDES ID2]:[ECHO BFR]],17,FALSE)</f>
        <v>37.586975171467898</v>
      </c>
      <c r="BB1570">
        <f>VLOOKUP(Sheet1[[#This Row],[NPDES ID2]],Combined_Sheet__Major_Only___2[[NPDES ID2]:[ECHO BFR]],18,FALSE)</f>
        <v>-120.859008041587</v>
      </c>
      <c r="BC1570" t="str">
        <f>IF(ISNUMBER(SEARCH("aerobic",$AW1570)),"aerobic","")</f>
        <v>aerobic</v>
      </c>
      <c r="BD1570" t="str">
        <f>IF(ISNUMBER(SEARCH("anaer",$AW1570)),"anaer","")</f>
        <v/>
      </c>
      <c r="BE1570" t="str">
        <f>IF(ISNUMBER(SEARCH("thickening",$AZ1570)),"thickening","")</f>
        <v>thickening</v>
      </c>
      <c r="BF1570" s="2" t="str">
        <f>IF(ISNUMBER(SEARCH("airDry",$AW1570)),"airDry","")</f>
        <v/>
      </c>
      <c r="BG1570" s="2" t="str">
        <f>IF(ISNUMBER(SEARCH("heatDry",$AY1570)),"heatDry","")</f>
        <v/>
      </c>
      <c r="BH1570" s="2" t="str">
        <f>IF(AND(ISNUMBER(SEARCH("aerobic",$AW1570)),ISNUMBER(SEARCH("anaer",$AW1570))),"Combined Aer and Anaer.","")</f>
        <v/>
      </c>
    </row>
    <row r="1571" spans="1:60" x14ac:dyDescent="0.3">
      <c r="A1571" s="4">
        <v>1569</v>
      </c>
      <c r="B1571" t="s">
        <v>7380</v>
      </c>
      <c r="C1571">
        <v>85.67</v>
      </c>
      <c r="D1571">
        <v>1374.4634651665781</v>
      </c>
      <c r="E1571">
        <v>1375.711106785544</v>
      </c>
      <c r="F1571">
        <v>966.19952003812762</v>
      </c>
      <c r="G1571">
        <v>1759.5546508453381</v>
      </c>
      <c r="H1571">
        <v>-77.361149212293697</v>
      </c>
      <c r="I1571">
        <v>-78.38528229748772</v>
      </c>
      <c r="J1571">
        <v>-90.828108213231133</v>
      </c>
      <c r="K1571">
        <v>-62.71033851195169</v>
      </c>
      <c r="L1571">
        <v>51.549220384657538</v>
      </c>
      <c r="M1571">
        <v>51.280260156671133</v>
      </c>
      <c r="N1571">
        <v>50.305989979602117</v>
      </c>
      <c r="O1571">
        <v>53.59758859504359</v>
      </c>
      <c r="P1571">
        <v>2.0277654122299702</v>
      </c>
      <c r="Q1571">
        <v>2.0453939265595569</v>
      </c>
      <c r="R1571">
        <v>1.676519022604233</v>
      </c>
      <c r="S1571">
        <v>2.3330131822358071</v>
      </c>
      <c r="T1571">
        <v>43.846419284057383</v>
      </c>
      <c r="U1571">
        <v>43.846348779648203</v>
      </c>
      <c r="V1571">
        <v>43.816161561542621</v>
      </c>
      <c r="W1571">
        <v>43.876386593356401</v>
      </c>
      <c r="X1571">
        <v>3280.4539591200478</v>
      </c>
      <c r="Y1571">
        <v>3294.8078023418102</v>
      </c>
      <c r="Z1571">
        <v>3155.8486530327009</v>
      </c>
      <c r="AA1571">
        <v>3360.114852193662</v>
      </c>
      <c r="AB1571">
        <v>538.00152447584594</v>
      </c>
      <c r="AC1571">
        <v>534.45583073279772</v>
      </c>
      <c r="AD1571">
        <v>462.17236988022569</v>
      </c>
      <c r="AE1571">
        <v>634.44093919152101</v>
      </c>
      <c r="AF1571">
        <v>58.968628081634861</v>
      </c>
      <c r="AG1571">
        <v>58.660935239542169</v>
      </c>
      <c r="AH1571">
        <v>57.546579289498347</v>
      </c>
      <c r="AI1571">
        <v>61.311630542076038</v>
      </c>
      <c r="AJ1571">
        <v>0.49683416153728382</v>
      </c>
      <c r="AK1571">
        <v>0.49683414992981401</v>
      </c>
      <c r="AL1571">
        <v>0.49683252338263678</v>
      </c>
      <c r="AM1571">
        <v>0.49683580648333742</v>
      </c>
      <c r="AN1571">
        <v>0.94550717174935683</v>
      </c>
      <c r="AO1571">
        <v>0.94550717174935683</v>
      </c>
      <c r="AP1571">
        <v>0.94550717174935683</v>
      </c>
      <c r="AQ1571">
        <v>0.94550717174935683</v>
      </c>
      <c r="AR1571">
        <v>13.49815336584955</v>
      </c>
      <c r="AS1571">
        <v>13.49815336584955</v>
      </c>
      <c r="AT1571">
        <v>13.49815336584955</v>
      </c>
      <c r="AU1571">
        <v>13.49815336584955</v>
      </c>
      <c r="AV1571" t="str">
        <f>VLOOKUP(Sheet1[[#This Row],[NPDES ID2]],Combined_Sheet__Major_Only___2[[NPDES ID2]:[ECHO BFR]],3,FALSE)</f>
        <v>NC</v>
      </c>
      <c r="AW1571" t="s">
        <v>41</v>
      </c>
      <c r="AX1571" t="str">
        <f>VLOOKUP(Sheet1[[#This Row],[NPDES ID2]],Combined_Sheet__Major_Only___2[[NPDES ID2]:[ECHO BFR]],27,FALSE)</f>
        <v>tempSludgeStore</v>
      </c>
      <c r="AY1571" t="str">
        <f>VLOOKUP(Sheet1[[#This Row],[NPDES ID2]],Combined_Sheet__Major_Only___2[[NPDES ID2]:[ECHO BFR]],28,FALSE)</f>
        <v>-</v>
      </c>
      <c r="AZ1571" t="str">
        <f>VLOOKUP(Sheet1[[#This Row],[NPDES ID2]],Combined_Sheet__Major_Only___2[[NPDES ID2]:[ECHO BFR]],29,FALSE)</f>
        <v>sludgeLagoon, thickening</v>
      </c>
      <c r="BA1571">
        <f>VLOOKUP(Sheet1[[#This Row],[NPDES ID2]],Combined_Sheet__Major_Only___2[[NPDES ID2]:[ECHO BFR]],17,FALSE)</f>
        <v>35.236761000000001</v>
      </c>
      <c r="BB1571">
        <f>VLOOKUP(Sheet1[[#This Row],[NPDES ID2]],Combined_Sheet__Major_Only___2[[NPDES ID2]:[ECHO BFR]],18,FALSE)</f>
        <v>-81.061509000000001</v>
      </c>
      <c r="BC1571" t="str">
        <f>IF(ISNUMBER(SEARCH("aerobic",$AW1571)),"aerobic","")</f>
        <v>aerobic</v>
      </c>
      <c r="BD1571" t="str">
        <f>IF(ISNUMBER(SEARCH("anaer",$AW1571)),"anaer","")</f>
        <v/>
      </c>
      <c r="BE1571" t="str">
        <f>IF(ISNUMBER(SEARCH("thickening",$AZ1571)),"thickening","")</f>
        <v>thickening</v>
      </c>
      <c r="BF1571" s="3" t="str">
        <f>IF(ISNUMBER(SEARCH("airDry",$AW1571)),"airDry","")</f>
        <v/>
      </c>
      <c r="BG1571" s="3" t="str">
        <f>IF(ISNUMBER(SEARCH("heatDry",$AY1571)),"heatDry","")</f>
        <v/>
      </c>
      <c r="BH1571" s="3" t="str">
        <f>IF(AND(ISNUMBER(SEARCH("aerobic",$AW1571)),ISNUMBER(SEARCH("anaer",$AW1571))),"Combined Aer and Anaer.","")</f>
        <v/>
      </c>
    </row>
    <row r="1572" spans="1:60" x14ac:dyDescent="0.3">
      <c r="A1572" s="4">
        <v>1570</v>
      </c>
      <c r="B1572" t="s">
        <v>7384</v>
      </c>
      <c r="C1572">
        <v>85.572000000000003</v>
      </c>
      <c r="D1572">
        <v>1260.243041198363</v>
      </c>
      <c r="E1572">
        <v>1260.796943161122</v>
      </c>
      <c r="F1572">
        <v>886.00956248031707</v>
      </c>
      <c r="G1572">
        <v>1610.7430855158379</v>
      </c>
      <c r="H1572">
        <v>-76.914164884469926</v>
      </c>
      <c r="I1572">
        <v>-78.090520519822377</v>
      </c>
      <c r="J1572">
        <v>-91.159860911440276</v>
      </c>
      <c r="K1572">
        <v>-60.91686594321029</v>
      </c>
      <c r="L1572">
        <v>56.206444059233242</v>
      </c>
      <c r="M1572">
        <v>55.973000165316833</v>
      </c>
      <c r="N1572">
        <v>55.127395574197372</v>
      </c>
      <c r="O1572">
        <v>57.984299744307172</v>
      </c>
      <c r="P1572">
        <v>2.0167736226962329</v>
      </c>
      <c r="Q1572">
        <v>2.0405871607261501</v>
      </c>
      <c r="R1572">
        <v>1.637899422202304</v>
      </c>
      <c r="S1572">
        <v>2.3094119344829469</v>
      </c>
      <c r="T1572">
        <v>4.0877417707775452</v>
      </c>
      <c r="U1572">
        <v>4.0877326246950139</v>
      </c>
      <c r="V1572">
        <v>4.0838166314777613</v>
      </c>
      <c r="W1572">
        <v>4.0916292366428602</v>
      </c>
      <c r="X1572">
        <v>280.12777357717732</v>
      </c>
      <c r="Y1572">
        <v>281.06815570125792</v>
      </c>
      <c r="Z1572">
        <v>271.71595144741298</v>
      </c>
      <c r="AA1572">
        <v>285.52831753686121</v>
      </c>
      <c r="AB1572">
        <v>54.83268321582004</v>
      </c>
      <c r="AC1572">
        <v>54.251778153088452</v>
      </c>
      <c r="AD1572">
        <v>45.851382357474399</v>
      </c>
      <c r="AE1572">
        <v>66.499369991543105</v>
      </c>
      <c r="AF1572">
        <v>64.369704551360243</v>
      </c>
      <c r="AG1572">
        <v>64.102341167191796</v>
      </c>
      <c r="AH1572">
        <v>63.134019438531013</v>
      </c>
      <c r="AI1572">
        <v>66.405645424074407</v>
      </c>
      <c r="AJ1572">
        <v>0.56278040107153582</v>
      </c>
      <c r="AK1572">
        <v>0.56278039282347092</v>
      </c>
      <c r="AL1572">
        <v>0.56277923694144971</v>
      </c>
      <c r="AM1572">
        <v>0.56278157002616558</v>
      </c>
      <c r="AN1572">
        <v>0.66792945152689631</v>
      </c>
      <c r="AO1572">
        <v>0.66792945152689598</v>
      </c>
      <c r="AP1572">
        <v>0.66792945152689598</v>
      </c>
      <c r="AQ1572">
        <v>0.66792945152689598</v>
      </c>
      <c r="AR1572">
        <v>13.30971957296091</v>
      </c>
      <c r="AS1572">
        <v>13.309719572960921</v>
      </c>
      <c r="AT1572">
        <v>13.309719572960921</v>
      </c>
      <c r="AU1572">
        <v>13.309719572960921</v>
      </c>
      <c r="AV1572" t="str">
        <f>VLOOKUP(Sheet1[[#This Row],[NPDES ID2]],Combined_Sheet__Major_Only___2[[NPDES ID2]:[ECHO BFR]],3,FALSE)</f>
        <v>TX</v>
      </c>
      <c r="AW1572" t="s">
        <v>118</v>
      </c>
      <c r="AX1572" t="str">
        <f>VLOOKUP(Sheet1[[#This Row],[NPDES ID2]],Combined_Sheet__Major_Only___2[[NPDES ID2]:[ECHO BFR]],27,FALSE)</f>
        <v>-</v>
      </c>
      <c r="AY1572" t="str">
        <f>VLOOKUP(Sheet1[[#This Row],[NPDES ID2]],Combined_Sheet__Major_Only___2[[NPDES ID2]:[ECHO BFR]],28,FALSE)</f>
        <v>-</v>
      </c>
      <c r="AZ1572" t="str">
        <f>VLOOKUP(Sheet1[[#This Row],[NPDES ID2]],Combined_Sheet__Major_Only___2[[NPDES ID2]:[ECHO BFR]],29,FALSE)</f>
        <v>thickening</v>
      </c>
      <c r="BA1572">
        <f>VLOOKUP(Sheet1[[#This Row],[NPDES ID2]],Combined_Sheet__Major_Only___2[[NPDES ID2]:[ECHO BFR]],17,FALSE)</f>
        <v>29.375809</v>
      </c>
      <c r="BB1572">
        <f>VLOOKUP(Sheet1[[#This Row],[NPDES ID2]],Combined_Sheet__Major_Only___2[[NPDES ID2]:[ECHO BFR]],18,FALSE)</f>
        <v>-95.074950000000001</v>
      </c>
      <c r="BC1572" t="str">
        <f>IF(ISNUMBER(SEARCH("aerobic",$AW1572)),"aerobic","")</f>
        <v>aerobic</v>
      </c>
      <c r="BD1572" t="str">
        <f>IF(ISNUMBER(SEARCH("anaer",$AW1572)),"anaer","")</f>
        <v/>
      </c>
      <c r="BE1572" t="str">
        <f>IF(ISNUMBER(SEARCH("thickening",$AZ1572)),"thickening","")</f>
        <v>thickening</v>
      </c>
      <c r="BF1572" s="2" t="str">
        <f>IF(ISNUMBER(SEARCH("airDry",$AW1572)),"airDry","")</f>
        <v>airDry</v>
      </c>
      <c r="BG1572" s="2" t="str">
        <f>IF(ISNUMBER(SEARCH("heatDry",$AY1572)),"heatDry","")</f>
        <v/>
      </c>
      <c r="BH1572" s="2" t="str">
        <f>IF(AND(ISNUMBER(SEARCH("aerobic",$AW1572)),ISNUMBER(SEARCH("anaer",$AW1572))),"Combined Aer and Anaer.","")</f>
        <v/>
      </c>
    </row>
    <row r="1573" spans="1:60" x14ac:dyDescent="0.3">
      <c r="A1573" s="4">
        <v>1571</v>
      </c>
      <c r="B1573" t="s">
        <v>7388</v>
      </c>
      <c r="C1573">
        <v>85.56</v>
      </c>
      <c r="D1573">
        <v>1393.9026012906941</v>
      </c>
      <c r="E1573">
        <v>1395.7582430728719</v>
      </c>
      <c r="F1573">
        <v>979.78728718279842</v>
      </c>
      <c r="G1573">
        <v>1785.6013353457649</v>
      </c>
      <c r="H1573">
        <v>-77.421587379755621</v>
      </c>
      <c r="I1573">
        <v>-78.383358443699962</v>
      </c>
      <c r="J1573">
        <v>-90.71200184138219</v>
      </c>
      <c r="K1573">
        <v>-62.912384478915151</v>
      </c>
      <c r="L1573">
        <v>50.826355086655028</v>
      </c>
      <c r="M1573">
        <v>50.552843226591833</v>
      </c>
      <c r="N1573">
        <v>49.562083769141658</v>
      </c>
      <c r="O1573">
        <v>52.909391133840707</v>
      </c>
      <c r="P1573">
        <v>2.026326663044292</v>
      </c>
      <c r="Q1573">
        <v>2.041921470167098</v>
      </c>
      <c r="R1573">
        <v>1.682355591015321</v>
      </c>
      <c r="S1573">
        <v>2.331366040195487</v>
      </c>
      <c r="T1573">
        <v>48.58448520581873</v>
      </c>
      <c r="U1573">
        <v>48.58440738930021</v>
      </c>
      <c r="V1573">
        <v>48.55108941325318</v>
      </c>
      <c r="W1573">
        <v>48.617560466014169</v>
      </c>
      <c r="X1573">
        <v>3682.0019646045771</v>
      </c>
      <c r="Y1573">
        <v>3698.6135361615561</v>
      </c>
      <c r="Z1573">
        <v>3537.797859547632</v>
      </c>
      <c r="AA1573">
        <v>3774.2466844656728</v>
      </c>
      <c r="AB1573">
        <v>598.64123758158667</v>
      </c>
      <c r="AC1573">
        <v>594.51037450114393</v>
      </c>
      <c r="AD1573">
        <v>514.80867222853408</v>
      </c>
      <c r="AE1573">
        <v>705.83356309598776</v>
      </c>
      <c r="AF1573">
        <v>58.216482305451649</v>
      </c>
      <c r="AG1573">
        <v>57.903179634912838</v>
      </c>
      <c r="AH1573">
        <v>56.768508793412742</v>
      </c>
      <c r="AI1573">
        <v>60.602199296799441</v>
      </c>
      <c r="AJ1573">
        <v>0.48766079581599842</v>
      </c>
      <c r="AK1573">
        <v>0.48766078385583972</v>
      </c>
      <c r="AL1573">
        <v>0.48765910790324601</v>
      </c>
      <c r="AM1573">
        <v>0.48766249072676571</v>
      </c>
      <c r="AN1573">
        <v>0.95044370682734103</v>
      </c>
      <c r="AO1573">
        <v>0.95044370682734081</v>
      </c>
      <c r="AP1573">
        <v>0.95044370682734081</v>
      </c>
      <c r="AQ1573">
        <v>0.95044370682734081</v>
      </c>
      <c r="AR1573">
        <v>13.3952714636976</v>
      </c>
      <c r="AS1573">
        <v>13.3952714636976</v>
      </c>
      <c r="AT1573">
        <v>13.3952714636976</v>
      </c>
      <c r="AU1573">
        <v>13.3952714636976</v>
      </c>
      <c r="AV1573" t="str">
        <f>VLOOKUP(Sheet1[[#This Row],[NPDES ID2]],Combined_Sheet__Major_Only___2[[NPDES ID2]:[ECHO BFR]],3,FALSE)</f>
        <v>MO</v>
      </c>
      <c r="AW1573" t="s">
        <v>12181</v>
      </c>
      <c r="AX1573" t="str">
        <f>VLOOKUP(Sheet1[[#This Row],[NPDES ID2]],Combined_Sheet__Major_Only___2[[NPDES ID2]:[ECHO BFR]],27,FALSE)</f>
        <v>-</v>
      </c>
      <c r="AY1573" t="str">
        <f>VLOOKUP(Sheet1[[#This Row],[NPDES ID2]],Combined_Sheet__Major_Only___2[[NPDES ID2]:[ECHO BFR]],28,FALSE)</f>
        <v>-</v>
      </c>
      <c r="AZ1573" t="str">
        <f>VLOOKUP(Sheet1[[#This Row],[NPDES ID2]],Combined_Sheet__Major_Only___2[[NPDES ID2]:[ECHO BFR]],29,FALSE)</f>
        <v>thickening</v>
      </c>
      <c r="BA1573">
        <f>VLOOKUP(Sheet1[[#This Row],[NPDES ID2]],Combined_Sheet__Major_Only___2[[NPDES ID2]:[ECHO BFR]],17,FALSE)</f>
        <v>36.978917000000003</v>
      </c>
      <c r="BB1573">
        <f>VLOOKUP(Sheet1[[#This Row],[NPDES ID2]],Combined_Sheet__Major_Only___2[[NPDES ID2]:[ECHO BFR]],18,FALSE)</f>
        <v>-93.741721999999996</v>
      </c>
      <c r="BC1573" t="str">
        <f>IF(ISNUMBER(SEARCH("aerobic",$AW1573)),"aerobic","")</f>
        <v/>
      </c>
      <c r="BD1573" t="str">
        <f>IF(ISNUMBER(SEARCH("anaer",$AW1573)),"anaer","")</f>
        <v>anaer</v>
      </c>
      <c r="BE1573" t="str">
        <f>IF(ISNUMBER(SEARCH("thickening",$AZ1573)),"thickening","")</f>
        <v>thickening</v>
      </c>
      <c r="BF1573" s="3" t="str">
        <f>IF(ISNUMBER(SEARCH("airDry",$AW1573)),"airDry","")</f>
        <v/>
      </c>
      <c r="BG1573" s="3" t="str">
        <f>IF(ISNUMBER(SEARCH("heatDry",$AY1573)),"heatDry","")</f>
        <v/>
      </c>
      <c r="BH1573" s="3" t="str">
        <f>IF(AND(ISNUMBER(SEARCH("aerobic",$AW1573)),ISNUMBER(SEARCH("anaer",$AW1573))),"Combined Aer and Anaer.","")</f>
        <v/>
      </c>
    </row>
    <row r="1574" spans="1:60" x14ac:dyDescent="0.3">
      <c r="A1574" s="4">
        <v>1572</v>
      </c>
      <c r="B1574" t="s">
        <v>7393</v>
      </c>
      <c r="C1574">
        <v>85.37</v>
      </c>
      <c r="D1574">
        <v>1349.7934233625731</v>
      </c>
      <c r="E1574">
        <v>1350.03037563828</v>
      </c>
      <c r="F1574">
        <v>948.76710043721437</v>
      </c>
      <c r="G1574">
        <v>1726.1314023194971</v>
      </c>
      <c r="H1574">
        <v>-77.261312552756365</v>
      </c>
      <c r="I1574">
        <v>-78.339581415698063</v>
      </c>
      <c r="J1574">
        <v>-91.01868185005668</v>
      </c>
      <c r="K1574">
        <v>-62.373149482057727</v>
      </c>
      <c r="L1574">
        <v>52.473648698779833</v>
      </c>
      <c r="M1574">
        <v>52.213871411197673</v>
      </c>
      <c r="N1574">
        <v>51.272880449004603</v>
      </c>
      <c r="O1574">
        <v>54.45205134066439</v>
      </c>
      <c r="P1574">
        <v>2.0186805449725478</v>
      </c>
      <c r="Q1574">
        <v>2.035167751765774</v>
      </c>
      <c r="R1574">
        <v>1.6588283190836579</v>
      </c>
      <c r="S1574">
        <v>2.3177955140499149</v>
      </c>
      <c r="T1574">
        <v>4.2470319180050016</v>
      </c>
      <c r="U1574">
        <v>4.2470225260949546</v>
      </c>
      <c r="V1574">
        <v>4.2430012791936766</v>
      </c>
      <c r="W1574">
        <v>4.2510238707989583</v>
      </c>
      <c r="X1574">
        <v>311.04604232633022</v>
      </c>
      <c r="Y1574">
        <v>312.30095603931971</v>
      </c>
      <c r="Z1574">
        <v>299.9040656950296</v>
      </c>
      <c r="AA1574">
        <v>318.20511285570751</v>
      </c>
      <c r="AB1574">
        <v>62.05448931471782</v>
      </c>
      <c r="AC1574">
        <v>61.389597369261971</v>
      </c>
      <c r="AD1574">
        <v>51.63620800912372</v>
      </c>
      <c r="AE1574">
        <v>75.683680097335639</v>
      </c>
      <c r="AF1574">
        <v>60.236975220796118</v>
      </c>
      <c r="AG1574">
        <v>59.938749644141481</v>
      </c>
      <c r="AH1574">
        <v>58.858638890737041</v>
      </c>
      <c r="AI1574">
        <v>62.507948853438663</v>
      </c>
      <c r="AJ1574">
        <v>0.51230919700892408</v>
      </c>
      <c r="AK1574">
        <v>0.5123091888645871</v>
      </c>
      <c r="AL1574">
        <v>0.51230804753106662</v>
      </c>
      <c r="AM1574">
        <v>0.51231035125083646</v>
      </c>
      <c r="AN1574">
        <v>0.67457083730675182</v>
      </c>
      <c r="AO1574">
        <v>0.67457083730675205</v>
      </c>
      <c r="AP1574">
        <v>0.67457083730675205</v>
      </c>
      <c r="AQ1574">
        <v>0.67457083730675205</v>
      </c>
      <c r="AR1574">
        <v>12.325558133785661</v>
      </c>
      <c r="AS1574">
        <v>12.325558133785661</v>
      </c>
      <c r="AT1574">
        <v>12.325558133785661</v>
      </c>
      <c r="AU1574">
        <v>12.325558133785661</v>
      </c>
      <c r="AV1574" t="str">
        <f>VLOOKUP(Sheet1[[#This Row],[NPDES ID2]],Combined_Sheet__Major_Only___2[[NPDES ID2]:[ECHO BFR]],3,FALSE)</f>
        <v>PA</v>
      </c>
      <c r="AW1574" t="s">
        <v>118</v>
      </c>
      <c r="AX1574" t="str">
        <f>VLOOKUP(Sheet1[[#This Row],[NPDES ID2]],Combined_Sheet__Major_Only___2[[NPDES ID2]:[ECHO BFR]],27,FALSE)</f>
        <v>-</v>
      </c>
      <c r="AY1574" t="str">
        <f>VLOOKUP(Sheet1[[#This Row],[NPDES ID2]],Combined_Sheet__Major_Only___2[[NPDES ID2]:[ECHO BFR]],28,FALSE)</f>
        <v>-</v>
      </c>
      <c r="AZ1574" t="str">
        <f>VLOOKUP(Sheet1[[#This Row],[NPDES ID2]],Combined_Sheet__Major_Only___2[[NPDES ID2]:[ECHO BFR]],29,FALSE)</f>
        <v>preliminaryOps</v>
      </c>
      <c r="BA1574">
        <f>VLOOKUP(Sheet1[[#This Row],[NPDES ID2]],Combined_Sheet__Major_Only___2[[NPDES ID2]:[ECHO BFR]],17,FALSE)</f>
        <v>40.341203</v>
      </c>
      <c r="BB1574">
        <f>VLOOKUP(Sheet1[[#This Row],[NPDES ID2]],Combined_Sheet__Major_Only___2[[NPDES ID2]:[ECHO BFR]],18,FALSE)</f>
        <v>-76.022160999999997</v>
      </c>
      <c r="BC1574" t="str">
        <f>IF(ISNUMBER(SEARCH("aerobic",$AW1574)),"aerobic","")</f>
        <v>aerobic</v>
      </c>
      <c r="BD1574" t="str">
        <f>IF(ISNUMBER(SEARCH("anaer",$AW1574)),"anaer","")</f>
        <v/>
      </c>
      <c r="BE1574" t="str">
        <f>IF(ISNUMBER(SEARCH("thickening",$AZ1574)),"thickening","")</f>
        <v/>
      </c>
      <c r="BF1574" s="2" t="str">
        <f>IF(ISNUMBER(SEARCH("airDry",$AW1574)),"airDry","")</f>
        <v>airDry</v>
      </c>
      <c r="BG1574" s="2" t="str">
        <f>IF(ISNUMBER(SEARCH("heatDry",$AY1574)),"heatDry","")</f>
        <v/>
      </c>
      <c r="BH1574" s="2" t="str">
        <f>IF(AND(ISNUMBER(SEARCH("aerobic",$AW1574)),ISNUMBER(SEARCH("anaer",$AW1574))),"Combined Aer and Anaer.","")</f>
        <v/>
      </c>
    </row>
    <row r="1575" spans="1:60" x14ac:dyDescent="0.3">
      <c r="A1575" s="4">
        <v>1573</v>
      </c>
      <c r="B1575" t="s">
        <v>7398</v>
      </c>
      <c r="C1575">
        <v>85.22</v>
      </c>
      <c r="D1575">
        <v>1255.991415313579</v>
      </c>
      <c r="E1575">
        <v>1256.7582998222999</v>
      </c>
      <c r="F1575">
        <v>882.88631521489947</v>
      </c>
      <c r="G1575">
        <v>1605.652758954569</v>
      </c>
      <c r="H1575">
        <v>-76.869803125330876</v>
      </c>
      <c r="I1575">
        <v>-78.09055386351497</v>
      </c>
      <c r="J1575">
        <v>-91.071008397409528</v>
      </c>
      <c r="K1575">
        <v>-60.702160084988272</v>
      </c>
      <c r="L1575">
        <v>56.376712455940272</v>
      </c>
      <c r="M1575">
        <v>56.147232011847997</v>
      </c>
      <c r="N1575">
        <v>55.315965025261562</v>
      </c>
      <c r="O1575">
        <v>58.124420238262097</v>
      </c>
      <c r="P1575">
        <v>2.007715048133615</v>
      </c>
      <c r="Q1575">
        <v>2.0324479256947279</v>
      </c>
      <c r="R1575">
        <v>1.628393586428299</v>
      </c>
      <c r="S1575">
        <v>2.3025805201581502</v>
      </c>
      <c r="T1575">
        <v>47.899821557586868</v>
      </c>
      <c r="U1575">
        <v>47.899744797688399</v>
      </c>
      <c r="V1575">
        <v>47.866879224834847</v>
      </c>
      <c r="W1575">
        <v>47.932447710269997</v>
      </c>
      <c r="X1575">
        <v>3259.1053079319481</v>
      </c>
      <c r="Y1575">
        <v>3270.2241450975971</v>
      </c>
      <c r="Z1575">
        <v>3162.3820115841581</v>
      </c>
      <c r="AA1575">
        <v>3320.7228791831189</v>
      </c>
      <c r="AB1575">
        <v>554.98364241894274</v>
      </c>
      <c r="AC1575">
        <v>550.83443744630654</v>
      </c>
      <c r="AD1575">
        <v>474.93037917322238</v>
      </c>
      <c r="AE1575">
        <v>656.23534513163247</v>
      </c>
      <c r="AF1575">
        <v>64.831470486026049</v>
      </c>
      <c r="AG1575">
        <v>64.567551868487598</v>
      </c>
      <c r="AH1575">
        <v>63.611771550971923</v>
      </c>
      <c r="AI1575">
        <v>66.841083281180744</v>
      </c>
      <c r="AJ1575">
        <v>0.56842399859995008</v>
      </c>
      <c r="AK1575">
        <v>0.56842398560117524</v>
      </c>
      <c r="AL1575">
        <v>0.56842216408361124</v>
      </c>
      <c r="AM1575">
        <v>0.56842584072161573</v>
      </c>
      <c r="AN1575">
        <v>0.94978638119056158</v>
      </c>
      <c r="AO1575">
        <v>0.94978638119056169</v>
      </c>
      <c r="AP1575">
        <v>0.94978638119056169</v>
      </c>
      <c r="AQ1575">
        <v>0.94978638119056169</v>
      </c>
      <c r="AR1575">
        <v>14.513499024461611</v>
      </c>
      <c r="AS1575">
        <v>14.5134990244616</v>
      </c>
      <c r="AT1575">
        <v>14.5134990244616</v>
      </c>
      <c r="AU1575">
        <v>14.5134990244616</v>
      </c>
      <c r="AV1575" t="str">
        <f>VLOOKUP(Sheet1[[#This Row],[NPDES ID2]],Combined_Sheet__Major_Only___2[[NPDES ID2]:[ECHO BFR]],3,FALSE)</f>
        <v>IA</v>
      </c>
      <c r="AW1575" t="s">
        <v>41</v>
      </c>
      <c r="AX1575" t="str">
        <f>VLOOKUP(Sheet1[[#This Row],[NPDES ID2]],Combined_Sheet__Major_Only___2[[NPDES ID2]:[ECHO BFR]],27,FALSE)</f>
        <v>other</v>
      </c>
      <c r="AY1575" t="str">
        <f>VLOOKUP(Sheet1[[#This Row],[NPDES ID2]],Combined_Sheet__Major_Only___2[[NPDES ID2]:[ECHO BFR]],28,FALSE)</f>
        <v>-</v>
      </c>
      <c r="AZ1575" t="str">
        <f>VLOOKUP(Sheet1[[#This Row],[NPDES ID2]],Combined_Sheet__Major_Only___2[[NPDES ID2]:[ECHO BFR]],29,FALSE)</f>
        <v>thickening</v>
      </c>
      <c r="BA1575">
        <f>VLOOKUP(Sheet1[[#This Row],[NPDES ID2]],Combined_Sheet__Major_Only___2[[NPDES ID2]:[ECHO BFR]],17,FALSE)</f>
        <v>42.725777999999998</v>
      </c>
      <c r="BB1575">
        <f>VLOOKUP(Sheet1[[#This Row],[NPDES ID2]],Combined_Sheet__Major_Only___2[[NPDES ID2]:[ECHO BFR]],18,FALSE)</f>
        <v>-95.566638999999995</v>
      </c>
      <c r="BC1575" t="str">
        <f>IF(ISNUMBER(SEARCH("aerobic",$AW1575)),"aerobic","")</f>
        <v>aerobic</v>
      </c>
      <c r="BD1575" t="str">
        <f>IF(ISNUMBER(SEARCH("anaer",$AW1575)),"anaer","")</f>
        <v/>
      </c>
      <c r="BE1575" t="str">
        <f>IF(ISNUMBER(SEARCH("thickening",$AZ1575)),"thickening","")</f>
        <v>thickening</v>
      </c>
      <c r="BF1575" s="3" t="str">
        <f>IF(ISNUMBER(SEARCH("airDry",$AW1575)),"airDry","")</f>
        <v/>
      </c>
      <c r="BG1575" s="3" t="str">
        <f>IF(ISNUMBER(SEARCH("heatDry",$AY1575)),"heatDry","")</f>
        <v/>
      </c>
      <c r="BH1575" s="3" t="str">
        <f>IF(AND(ISNUMBER(SEARCH("aerobic",$AW1575)),ISNUMBER(SEARCH("anaer",$AW1575))),"Combined Aer and Anaer.","")</f>
        <v/>
      </c>
    </row>
    <row r="1576" spans="1:60" x14ac:dyDescent="0.3">
      <c r="A1576" s="4">
        <v>1574</v>
      </c>
      <c r="B1576" t="s">
        <v>7403</v>
      </c>
      <c r="C1576">
        <v>85.2</v>
      </c>
      <c r="D1576">
        <v>1289.1054157058859</v>
      </c>
      <c r="E1576">
        <v>1289.126179969433</v>
      </c>
      <c r="F1576">
        <v>906.11715493156782</v>
      </c>
      <c r="G1576">
        <v>1647.3487355584091</v>
      </c>
      <c r="H1576">
        <v>-76.973686000950693</v>
      </c>
      <c r="I1576">
        <v>-78.259713350704743</v>
      </c>
      <c r="J1576">
        <v>-91.28636252269726</v>
      </c>
      <c r="K1576">
        <v>-61.354825241030099</v>
      </c>
      <c r="L1576">
        <v>54.929855704633127</v>
      </c>
      <c r="M1576">
        <v>54.689738207185862</v>
      </c>
      <c r="N1576">
        <v>53.819800554568317</v>
      </c>
      <c r="O1576">
        <v>56.758841451750563</v>
      </c>
      <c r="P1576">
        <v>2.0099223197779099</v>
      </c>
      <c r="Q1576">
        <v>2.0310144717745571</v>
      </c>
      <c r="R1576">
        <v>1.6378353531955081</v>
      </c>
      <c r="S1576">
        <v>2.3006650817852372</v>
      </c>
      <c r="T1576">
        <v>324.37465447847728</v>
      </c>
      <c r="U1576">
        <v>324.37415104359428</v>
      </c>
      <c r="V1576">
        <v>324.15860000517921</v>
      </c>
      <c r="W1576">
        <v>324.58863526383209</v>
      </c>
      <c r="X1576">
        <v>22647.361015751241</v>
      </c>
      <c r="Y1576">
        <v>22730.685400727711</v>
      </c>
      <c r="Z1576">
        <v>21925.09825486374</v>
      </c>
      <c r="AA1576">
        <v>23107.531355422128</v>
      </c>
      <c r="AB1576">
        <v>3815.2630076161822</v>
      </c>
      <c r="AC1576">
        <v>3786.9049907554022</v>
      </c>
      <c r="AD1576">
        <v>3268.6502816344218</v>
      </c>
      <c r="AE1576">
        <v>4501.9659522981046</v>
      </c>
      <c r="AF1576">
        <v>63.183082049505487</v>
      </c>
      <c r="AG1576">
        <v>62.906802782943707</v>
      </c>
      <c r="AH1576">
        <v>61.90670250672963</v>
      </c>
      <c r="AI1576">
        <v>65.286158840068651</v>
      </c>
      <c r="AJ1576">
        <v>0.5482815580495306</v>
      </c>
      <c r="AK1576">
        <v>0.54828151144698767</v>
      </c>
      <c r="AL1576">
        <v>0.54827498450176138</v>
      </c>
      <c r="AM1576">
        <v>0.548288158916309</v>
      </c>
      <c r="AN1576">
        <v>0.99210010750819033</v>
      </c>
      <c r="AO1576">
        <v>0.99210010750819044</v>
      </c>
      <c r="AP1576">
        <v>0.99210010750819044</v>
      </c>
      <c r="AQ1576">
        <v>0.99210010750819044</v>
      </c>
      <c r="AR1576">
        <v>14.23441181070358</v>
      </c>
      <c r="AS1576">
        <v>14.23441181070358</v>
      </c>
      <c r="AT1576">
        <v>14.23441181070358</v>
      </c>
      <c r="AU1576">
        <v>14.23441181070358</v>
      </c>
      <c r="AV1576" t="str">
        <f>VLOOKUP(Sheet1[[#This Row],[NPDES ID2]],Combined_Sheet__Major_Only___2[[NPDES ID2]:[ECHO BFR]],3,FALSE)</f>
        <v>AL</v>
      </c>
      <c r="AW1576" t="s">
        <v>12181</v>
      </c>
      <c r="AX1576" t="str">
        <f>VLOOKUP(Sheet1[[#This Row],[NPDES ID2]],Combined_Sheet__Major_Only___2[[NPDES ID2]:[ECHO BFR]],27,FALSE)</f>
        <v>-</v>
      </c>
      <c r="AY1576" t="str">
        <f>VLOOKUP(Sheet1[[#This Row],[NPDES ID2]],Combined_Sheet__Major_Only___2[[NPDES ID2]:[ECHO BFR]],28,FALSE)</f>
        <v>-</v>
      </c>
      <c r="AZ1576" t="str">
        <f>VLOOKUP(Sheet1[[#This Row],[NPDES ID2]],Combined_Sheet__Major_Only___2[[NPDES ID2]:[ECHO BFR]],29,FALSE)</f>
        <v>preliminaryOps</v>
      </c>
      <c r="BA1576">
        <f>VLOOKUP(Sheet1[[#This Row],[NPDES ID2]],Combined_Sheet__Major_Only___2[[NPDES ID2]:[ECHO BFR]],17,FALSE)</f>
        <v>34.731699999999996</v>
      </c>
      <c r="BB1576">
        <f>VLOOKUP(Sheet1[[#This Row],[NPDES ID2]],Combined_Sheet__Major_Only___2[[NPDES ID2]:[ECHO BFR]],18,FALSE)</f>
        <v>-87.7136</v>
      </c>
      <c r="BC1576" t="str">
        <f>IF(ISNUMBER(SEARCH("aerobic",$AW1576)),"aerobic","")</f>
        <v/>
      </c>
      <c r="BD1576" t="str">
        <f>IF(ISNUMBER(SEARCH("anaer",$AW1576)),"anaer","")</f>
        <v>anaer</v>
      </c>
      <c r="BE1576" t="str">
        <f>IF(ISNUMBER(SEARCH("thickening",$AZ1576)),"thickening","")</f>
        <v/>
      </c>
      <c r="BF1576" s="2" t="str">
        <f>IF(ISNUMBER(SEARCH("airDry",$AW1576)),"airDry","")</f>
        <v/>
      </c>
      <c r="BG1576" s="2" t="str">
        <f>IF(ISNUMBER(SEARCH("heatDry",$AY1576)),"heatDry","")</f>
        <v/>
      </c>
      <c r="BH1576" s="2" t="str">
        <f>IF(AND(ISNUMBER(SEARCH("aerobic",$AW1576)),ISNUMBER(SEARCH("anaer",$AW1576))),"Combined Aer and Anaer.","")</f>
        <v/>
      </c>
    </row>
    <row r="1577" spans="1:60" x14ac:dyDescent="0.3">
      <c r="A1577" s="4">
        <v>1575</v>
      </c>
      <c r="B1577" t="s">
        <v>7408</v>
      </c>
      <c r="C1577">
        <v>85</v>
      </c>
      <c r="D1577">
        <v>1281.4133473979939</v>
      </c>
      <c r="E1577">
        <v>1281.6786269090589</v>
      </c>
      <c r="F1577">
        <v>900.6393680891963</v>
      </c>
      <c r="G1577">
        <v>1637.8235223325801</v>
      </c>
      <c r="H1577">
        <v>-76.965882472887046</v>
      </c>
      <c r="I1577">
        <v>-78.176338021933461</v>
      </c>
      <c r="J1577">
        <v>-91.265162968427134</v>
      </c>
      <c r="K1577">
        <v>-61.20264948565773</v>
      </c>
      <c r="L1577">
        <v>55.248041394195788</v>
      </c>
      <c r="M1577">
        <v>55.011807253895327</v>
      </c>
      <c r="N1577">
        <v>54.156074388931742</v>
      </c>
      <c r="O1577">
        <v>57.047187537131308</v>
      </c>
      <c r="P1577">
        <v>2.0043868841403709</v>
      </c>
      <c r="Q1577">
        <v>2.0265629076159608</v>
      </c>
      <c r="R1577">
        <v>1.630953228625978</v>
      </c>
      <c r="S1577">
        <v>2.293070029847267</v>
      </c>
      <c r="T1577">
        <v>52.504948399842917</v>
      </c>
      <c r="U1577">
        <v>52.50486453299586</v>
      </c>
      <c r="V1577">
        <v>52.468956043967047</v>
      </c>
      <c r="W1577">
        <v>52.540595301568793</v>
      </c>
      <c r="X1577">
        <v>3636.104396829307</v>
      </c>
      <c r="Y1577">
        <v>3649.1515523519411</v>
      </c>
      <c r="Z1577">
        <v>3522.7477008266151</v>
      </c>
      <c r="AA1577">
        <v>3708.3466581922698</v>
      </c>
      <c r="AB1577">
        <v>623.73571064236819</v>
      </c>
      <c r="AC1577">
        <v>618.86594911468615</v>
      </c>
      <c r="AD1577">
        <v>532.97609562729576</v>
      </c>
      <c r="AE1577">
        <v>738.31281098110549</v>
      </c>
      <c r="AF1577">
        <v>63.69798730973573</v>
      </c>
      <c r="AG1577">
        <v>63.42559802182619</v>
      </c>
      <c r="AH1577">
        <v>62.43914155463122</v>
      </c>
      <c r="AI1577">
        <v>65.772099642933838</v>
      </c>
      <c r="AJ1577">
        <v>0.55457229198611191</v>
      </c>
      <c r="AK1577">
        <v>0.55457227854849156</v>
      </c>
      <c r="AL1577">
        <v>0.55457039555749132</v>
      </c>
      <c r="AM1577">
        <v>0.55457419627715288</v>
      </c>
      <c r="AN1577">
        <v>0.95389933014891948</v>
      </c>
      <c r="AO1577">
        <v>0.95389933014891992</v>
      </c>
      <c r="AP1577">
        <v>0.95389933014891992</v>
      </c>
      <c r="AQ1577">
        <v>0.95389933014891992</v>
      </c>
      <c r="AR1577">
        <v>14.198444397446369</v>
      </c>
      <c r="AS1577">
        <v>14.198444397446369</v>
      </c>
      <c r="AT1577">
        <v>14.198444397446369</v>
      </c>
      <c r="AU1577">
        <v>14.198444397446369</v>
      </c>
      <c r="AV1577" t="str">
        <f>VLOOKUP(Sheet1[[#This Row],[NPDES ID2]],Combined_Sheet__Major_Only___2[[NPDES ID2]:[ECHO BFR]],3,FALSE)</f>
        <v>IA</v>
      </c>
      <c r="AW1577" t="s">
        <v>41</v>
      </c>
      <c r="AX1577" t="str">
        <f>VLOOKUP(Sheet1[[#This Row],[NPDES ID2]],Combined_Sheet__Major_Only___2[[NPDES ID2]:[ECHO BFR]],27,FALSE)</f>
        <v>tempSludgeStore</v>
      </c>
      <c r="AY1577" t="str">
        <f>VLOOKUP(Sheet1[[#This Row],[NPDES ID2]],Combined_Sheet__Major_Only___2[[NPDES ID2]:[ECHO BFR]],28,FALSE)</f>
        <v>thermoAerobicDigest</v>
      </c>
      <c r="AZ1577" t="str">
        <f>VLOOKUP(Sheet1[[#This Row],[NPDES ID2]],Combined_Sheet__Major_Only___2[[NPDES ID2]:[ECHO BFR]],29,FALSE)</f>
        <v>thickening</v>
      </c>
      <c r="BA1577">
        <f>VLOOKUP(Sheet1[[#This Row],[NPDES ID2]],Combined_Sheet__Major_Only___2[[NPDES ID2]:[ECHO BFR]],17,FALSE)</f>
        <v>42.079082999999997</v>
      </c>
      <c r="BB1577">
        <f>VLOOKUP(Sheet1[[#This Row],[NPDES ID2]],Combined_Sheet__Major_Only___2[[NPDES ID2]:[ECHO BFR]],18,FALSE)</f>
        <v>-90.665417000000005</v>
      </c>
      <c r="BC1577" t="str">
        <f>IF(ISNUMBER(SEARCH("aerobic",$AW1577)),"aerobic","")</f>
        <v>aerobic</v>
      </c>
      <c r="BD1577" t="str">
        <f>IF(ISNUMBER(SEARCH("anaer",$AW1577)),"anaer","")</f>
        <v/>
      </c>
      <c r="BE1577" t="str">
        <f>IF(ISNUMBER(SEARCH("thickening",$AZ1577)),"thickening","")</f>
        <v>thickening</v>
      </c>
      <c r="BF1577" s="3" t="str">
        <f>IF(ISNUMBER(SEARCH("airDry",$AW1577)),"airDry","")</f>
        <v/>
      </c>
      <c r="BG1577" s="3" t="str">
        <f>IF(ISNUMBER(SEARCH("heatDry",$AY1577)),"heatDry","")</f>
        <v/>
      </c>
      <c r="BH1577" s="3" t="str">
        <f>IF(AND(ISNUMBER(SEARCH("aerobic",$AW1577)),ISNUMBER(SEARCH("anaer",$AW1577))),"Combined Aer and Anaer.","")</f>
        <v/>
      </c>
    </row>
    <row r="1578" spans="1:60" x14ac:dyDescent="0.3">
      <c r="A1578" s="4">
        <v>1576</v>
      </c>
      <c r="B1578" t="s">
        <v>7413</v>
      </c>
      <c r="C1578">
        <v>85</v>
      </c>
      <c r="D1578">
        <v>1317.0267218523129</v>
      </c>
      <c r="E1578">
        <v>1316.4526120193</v>
      </c>
      <c r="F1578">
        <v>925.62663413312191</v>
      </c>
      <c r="G1578">
        <v>1682.6253296761499</v>
      </c>
      <c r="H1578">
        <v>-77.111141447484229</v>
      </c>
      <c r="I1578">
        <v>-78.334471008845298</v>
      </c>
      <c r="J1578">
        <v>-91.232388644723358</v>
      </c>
      <c r="K1578">
        <v>-61.893767125180567</v>
      </c>
      <c r="L1578">
        <v>53.756745502250503</v>
      </c>
      <c r="M1578">
        <v>53.509372635541979</v>
      </c>
      <c r="N1578">
        <v>52.613293451126736</v>
      </c>
      <c r="O1578">
        <v>55.640718761482837</v>
      </c>
      <c r="P1578">
        <v>2.0071647166261508</v>
      </c>
      <c r="Q1578">
        <v>2.0275847987664508</v>
      </c>
      <c r="R1578">
        <v>1.6411906618748049</v>
      </c>
      <c r="S1578">
        <v>2.3003907968272652</v>
      </c>
      <c r="T1578">
        <v>44.651367210360448</v>
      </c>
      <c r="U1578">
        <v>44.65129546370023</v>
      </c>
      <c r="V1578">
        <v>44.620576362511052</v>
      </c>
      <c r="W1578">
        <v>44.681862528064237</v>
      </c>
      <c r="X1578">
        <v>3178.1465816025379</v>
      </c>
      <c r="Y1578">
        <v>3190.4217135729609</v>
      </c>
      <c r="Z1578">
        <v>3071.5618430327359</v>
      </c>
      <c r="AA1578">
        <v>3246.1409350464792</v>
      </c>
      <c r="AB1578">
        <v>628.19357590018126</v>
      </c>
      <c r="AC1578">
        <v>621.40934988459719</v>
      </c>
      <c r="AD1578">
        <v>523.97463681473664</v>
      </c>
      <c r="AE1578">
        <v>762.86492484492055</v>
      </c>
      <c r="AF1578">
        <v>61.978604951035273</v>
      </c>
      <c r="AG1578">
        <v>61.693373908971623</v>
      </c>
      <c r="AH1578">
        <v>60.660396326156658</v>
      </c>
      <c r="AI1578">
        <v>64.150522832041119</v>
      </c>
      <c r="AJ1578">
        <v>0.53357032375048252</v>
      </c>
      <c r="AK1578">
        <v>0.53357031078328743</v>
      </c>
      <c r="AL1578">
        <v>0.53356849371327986</v>
      </c>
      <c r="AM1578">
        <v>0.53357216137487495</v>
      </c>
      <c r="AN1578">
        <v>0.94641403367322596</v>
      </c>
      <c r="AO1578">
        <v>0.94641403367322596</v>
      </c>
      <c r="AP1578">
        <v>0.94641403367322596</v>
      </c>
      <c r="AQ1578">
        <v>0.94641403367322596</v>
      </c>
      <c r="AR1578">
        <v>12.746606504913711</v>
      </c>
      <c r="AS1578">
        <v>12.746606504913711</v>
      </c>
      <c r="AT1578">
        <v>12.746606504913711</v>
      </c>
      <c r="AU1578">
        <v>12.746606504913711</v>
      </c>
      <c r="AV1578" t="str">
        <f>VLOOKUP(Sheet1[[#This Row],[NPDES ID2]],Combined_Sheet__Major_Only___2[[NPDES ID2]:[ECHO BFR]],3,FALSE)</f>
        <v>KS</v>
      </c>
      <c r="AW1578" t="s">
        <v>41</v>
      </c>
      <c r="AX1578" t="str">
        <f>VLOOKUP(Sheet1[[#This Row],[NPDES ID2]],Combined_Sheet__Major_Only___2[[NPDES ID2]:[ECHO BFR]],27,FALSE)</f>
        <v>-</v>
      </c>
      <c r="AY1578" t="str">
        <f>VLOOKUP(Sheet1[[#This Row],[NPDES ID2]],Combined_Sheet__Major_Only___2[[NPDES ID2]:[ECHO BFR]],28,FALSE)</f>
        <v>-</v>
      </c>
      <c r="AZ1578" t="str">
        <f>VLOOKUP(Sheet1[[#This Row],[NPDES ID2]],Combined_Sheet__Major_Only___2[[NPDES ID2]:[ECHO BFR]],29,FALSE)</f>
        <v>thickening</v>
      </c>
      <c r="BA1578">
        <f>VLOOKUP(Sheet1[[#This Row],[NPDES ID2]],Combined_Sheet__Major_Only___2[[NPDES ID2]:[ECHO BFR]],17,FALSE)</f>
        <v>37.952911999999998</v>
      </c>
      <c r="BB1578">
        <f>VLOOKUP(Sheet1[[#This Row],[NPDES ID2]],Combined_Sheet__Major_Only___2[[NPDES ID2]:[ECHO BFR]],18,FALSE)</f>
        <v>-100.83076</v>
      </c>
      <c r="BC1578" t="str">
        <f>IF(ISNUMBER(SEARCH("aerobic",$AW1578)),"aerobic","")</f>
        <v>aerobic</v>
      </c>
      <c r="BD1578" t="str">
        <f>IF(ISNUMBER(SEARCH("anaer",$AW1578)),"anaer","")</f>
        <v/>
      </c>
      <c r="BE1578" t="str">
        <f>IF(ISNUMBER(SEARCH("thickening",$AZ1578)),"thickening","")</f>
        <v>thickening</v>
      </c>
      <c r="BF1578" s="2" t="str">
        <f>IF(ISNUMBER(SEARCH("airDry",$AW1578)),"airDry","")</f>
        <v/>
      </c>
      <c r="BG1578" s="2" t="str">
        <f>IF(ISNUMBER(SEARCH("heatDry",$AY1578)),"heatDry","")</f>
        <v/>
      </c>
      <c r="BH1578" s="2" t="str">
        <f>IF(AND(ISNUMBER(SEARCH("aerobic",$AW1578)),ISNUMBER(SEARCH("anaer",$AW1578))),"Combined Aer and Anaer.","")</f>
        <v/>
      </c>
    </row>
    <row r="1579" spans="1:60" x14ac:dyDescent="0.3">
      <c r="A1579" s="4">
        <v>1577</v>
      </c>
      <c r="B1579" t="s">
        <v>7417</v>
      </c>
      <c r="C1579">
        <v>84.76</v>
      </c>
      <c r="D1579">
        <v>1327.960910131352</v>
      </c>
      <c r="E1579">
        <v>1327.2127839708969</v>
      </c>
      <c r="F1579">
        <v>933.19745051822269</v>
      </c>
      <c r="G1579">
        <v>1696.5647904691209</v>
      </c>
      <c r="H1579">
        <v>-77.091961920415955</v>
      </c>
      <c r="I1579">
        <v>-78.314296130023223</v>
      </c>
      <c r="J1579">
        <v>-91.096306704312227</v>
      </c>
      <c r="K1579">
        <v>-61.923477666133813</v>
      </c>
      <c r="L1579">
        <v>53.302234156271069</v>
      </c>
      <c r="M1579">
        <v>53.05332685647398</v>
      </c>
      <c r="N1579">
        <v>52.151506258941708</v>
      </c>
      <c r="O1579">
        <v>55.198244810804972</v>
      </c>
      <c r="P1579">
        <v>2.0020284948147569</v>
      </c>
      <c r="Q1579">
        <v>2.022271648131905</v>
      </c>
      <c r="R1579">
        <v>1.6385843896817549</v>
      </c>
      <c r="S1579">
        <v>2.2953670368742931</v>
      </c>
      <c r="T1579">
        <v>409.19528624962618</v>
      </c>
      <c r="U1579">
        <v>409.19465191370841</v>
      </c>
      <c r="V1579">
        <v>408.92305419487531</v>
      </c>
      <c r="W1579">
        <v>409.46490542475908</v>
      </c>
      <c r="X1579">
        <v>29290.957118450759</v>
      </c>
      <c r="Y1579">
        <v>29406.127611118289</v>
      </c>
      <c r="Z1579">
        <v>28293.36119762318</v>
      </c>
      <c r="AA1579">
        <v>29927.106742717631</v>
      </c>
      <c r="AB1579">
        <v>5793.9192296926722</v>
      </c>
      <c r="AC1579">
        <v>5731.3982809346717</v>
      </c>
      <c r="AD1579">
        <v>4831.4264826115104</v>
      </c>
      <c r="AE1579">
        <v>7036.4177424334584</v>
      </c>
      <c r="AF1579">
        <v>61.629382250837601</v>
      </c>
      <c r="AG1579">
        <v>61.341487795284223</v>
      </c>
      <c r="AH1579">
        <v>60.299439274147979</v>
      </c>
      <c r="AI1579">
        <v>63.820731440424538</v>
      </c>
      <c r="AJ1579">
        <v>0.52930610829885449</v>
      </c>
      <c r="AK1579">
        <v>0.52930605251583629</v>
      </c>
      <c r="AL1579">
        <v>0.52929824115394042</v>
      </c>
      <c r="AM1579">
        <v>0.52931400816519714</v>
      </c>
      <c r="AN1579">
        <v>0.99372290507034544</v>
      </c>
      <c r="AO1579">
        <v>0.99372290507034533</v>
      </c>
      <c r="AP1579">
        <v>0.99372290507034533</v>
      </c>
      <c r="AQ1579">
        <v>0.99372290507034533</v>
      </c>
      <c r="AR1579">
        <v>12.669659843899611</v>
      </c>
      <c r="AS1579">
        <v>12.669659843899611</v>
      </c>
      <c r="AT1579">
        <v>12.669659843899611</v>
      </c>
      <c r="AU1579">
        <v>12.669659843899611</v>
      </c>
      <c r="AV1579" t="str">
        <f>VLOOKUP(Sheet1[[#This Row],[NPDES ID2]],Combined_Sheet__Major_Only___2[[NPDES ID2]:[ECHO BFR]],3,FALSE)</f>
        <v>TX</v>
      </c>
      <c r="AW1579" t="s">
        <v>41</v>
      </c>
      <c r="AX1579" t="str">
        <f>VLOOKUP(Sheet1[[#This Row],[NPDES ID2]],Combined_Sheet__Major_Only___2[[NPDES ID2]:[ECHO BFR]],27,FALSE)</f>
        <v>-</v>
      </c>
      <c r="AY1579" t="str">
        <f>VLOOKUP(Sheet1[[#This Row],[NPDES ID2]],Combined_Sheet__Major_Only___2[[NPDES ID2]:[ECHO BFR]],28,FALSE)</f>
        <v>-</v>
      </c>
      <c r="AZ1579" t="str">
        <f>VLOOKUP(Sheet1[[#This Row],[NPDES ID2]],Combined_Sheet__Major_Only___2[[NPDES ID2]:[ECHO BFR]],29,FALSE)</f>
        <v>-</v>
      </c>
      <c r="BA1579">
        <f>VLOOKUP(Sheet1[[#This Row],[NPDES ID2]],Combined_Sheet__Major_Only___2[[NPDES ID2]:[ECHO BFR]],17,FALSE)</f>
        <v>29.996662000000001</v>
      </c>
      <c r="BB1579">
        <f>VLOOKUP(Sheet1[[#This Row],[NPDES ID2]],Combined_Sheet__Major_Only___2[[NPDES ID2]:[ECHO BFR]],18,FALSE)</f>
        <v>-95.521876000000006</v>
      </c>
      <c r="BC1579" t="str">
        <f>IF(ISNUMBER(SEARCH("aerobic",$AW1579)),"aerobic","")</f>
        <v>aerobic</v>
      </c>
      <c r="BD1579" t="str">
        <f>IF(ISNUMBER(SEARCH("anaer",$AW1579)),"anaer","")</f>
        <v/>
      </c>
      <c r="BE1579" t="str">
        <f>IF(ISNUMBER(SEARCH("thickening",$AZ1579)),"thickening","")</f>
        <v/>
      </c>
      <c r="BF1579" s="3" t="str">
        <f>IF(ISNUMBER(SEARCH("airDry",$AW1579)),"airDry","")</f>
        <v/>
      </c>
      <c r="BG1579" s="3" t="str">
        <f>IF(ISNUMBER(SEARCH("heatDry",$AY1579)),"heatDry","")</f>
        <v/>
      </c>
      <c r="BH1579" s="3" t="str">
        <f>IF(AND(ISNUMBER(SEARCH("aerobic",$AW1579)),ISNUMBER(SEARCH("anaer",$AW1579))),"Combined Aer and Anaer.","")</f>
        <v/>
      </c>
    </row>
    <row r="1580" spans="1:60" x14ac:dyDescent="0.3">
      <c r="A1580" s="4">
        <v>1578</v>
      </c>
      <c r="B1580" t="s">
        <v>7421</v>
      </c>
      <c r="C1580">
        <v>84.7</v>
      </c>
      <c r="D1580">
        <v>1367.909131812899</v>
      </c>
      <c r="E1580">
        <v>1368.3458519013359</v>
      </c>
      <c r="F1580">
        <v>961.19007774079944</v>
      </c>
      <c r="G1580">
        <v>1749.815456597712</v>
      </c>
      <c r="H1580">
        <v>-77.267153921251321</v>
      </c>
      <c r="I1580">
        <v>-78.332076863941822</v>
      </c>
      <c r="J1580">
        <v>-90.923132539651562</v>
      </c>
      <c r="K1580">
        <v>-62.43944514501726</v>
      </c>
      <c r="L1580">
        <v>51.745600073729953</v>
      </c>
      <c r="M1580">
        <v>51.485515618348032</v>
      </c>
      <c r="N1580">
        <v>50.543320678487042</v>
      </c>
      <c r="O1580">
        <v>53.726517281330359</v>
      </c>
      <c r="P1580">
        <v>2.0033957403912939</v>
      </c>
      <c r="Q1580">
        <v>2.0185968885171581</v>
      </c>
      <c r="R1580">
        <v>1.648046386931252</v>
      </c>
      <c r="S1580">
        <v>2.3013222873719061</v>
      </c>
      <c r="T1580">
        <v>186.83636587310761</v>
      </c>
      <c r="U1580">
        <v>186.8360746967746</v>
      </c>
      <c r="V1580">
        <v>186.7114044304752</v>
      </c>
      <c r="W1580">
        <v>186.96012793748591</v>
      </c>
      <c r="X1580">
        <v>13767.390249798709</v>
      </c>
      <c r="Y1580">
        <v>13825.59177485629</v>
      </c>
      <c r="Z1580">
        <v>13263.1244195824</v>
      </c>
      <c r="AA1580">
        <v>14089.38243946191</v>
      </c>
      <c r="AB1580">
        <v>2757.3428987900929</v>
      </c>
      <c r="AC1580">
        <v>2727.162278338968</v>
      </c>
      <c r="AD1580">
        <v>2292.6374630054679</v>
      </c>
      <c r="AE1580">
        <v>3367.7385486451249</v>
      </c>
      <c r="AF1580">
        <v>59.871479578934142</v>
      </c>
      <c r="AG1580">
        <v>59.570499865537798</v>
      </c>
      <c r="AH1580">
        <v>58.480689776244922</v>
      </c>
      <c r="AI1580">
        <v>62.163018507130012</v>
      </c>
      <c r="AJ1580">
        <v>0.50784905409457781</v>
      </c>
      <c r="AK1580">
        <v>0.50784902542658927</v>
      </c>
      <c r="AL1580">
        <v>0.50784500933614674</v>
      </c>
      <c r="AM1580">
        <v>0.50785311564364188</v>
      </c>
      <c r="AN1580">
        <v>0.98639811003735689</v>
      </c>
      <c r="AO1580">
        <v>0.986398110037357</v>
      </c>
      <c r="AP1580">
        <v>0.986398110037357</v>
      </c>
      <c r="AQ1580">
        <v>0.986398110037357</v>
      </c>
      <c r="AR1580">
        <v>12.224730231529881</v>
      </c>
      <c r="AS1580">
        <v>12.224730231529881</v>
      </c>
      <c r="AT1580">
        <v>12.224730231529881</v>
      </c>
      <c r="AU1580">
        <v>12.224730231529881</v>
      </c>
      <c r="AV1580" t="str">
        <f>VLOOKUP(Sheet1[[#This Row],[NPDES ID2]],Combined_Sheet__Major_Only___2[[NPDES ID2]:[ECHO BFR]],3,FALSE)</f>
        <v>IN</v>
      </c>
      <c r="AW1580" t="s">
        <v>41</v>
      </c>
      <c r="AX1580" t="str">
        <f>VLOOKUP(Sheet1[[#This Row],[NPDES ID2]],Combined_Sheet__Major_Only___2[[NPDES ID2]:[ECHO BFR]],27,FALSE)</f>
        <v>-</v>
      </c>
      <c r="AY1580" t="str">
        <f>VLOOKUP(Sheet1[[#This Row],[NPDES ID2]],Combined_Sheet__Major_Only___2[[NPDES ID2]:[ECHO BFR]],28,FALSE)</f>
        <v>-</v>
      </c>
      <c r="AZ1580" t="str">
        <f>VLOOKUP(Sheet1[[#This Row],[NPDES ID2]],Combined_Sheet__Major_Only___2[[NPDES ID2]:[ECHO BFR]],29,FALSE)</f>
        <v>-</v>
      </c>
      <c r="BA1580">
        <f>VLOOKUP(Sheet1[[#This Row],[NPDES ID2]],Combined_Sheet__Major_Only___2[[NPDES ID2]:[ECHO BFR]],17,FALSE)</f>
        <v>39.758611000000002</v>
      </c>
      <c r="BB1580">
        <f>VLOOKUP(Sheet1[[#This Row],[NPDES ID2]],Combined_Sheet__Major_Only___2[[NPDES ID2]:[ECHO BFR]],18,FALSE)</f>
        <v>-87.222860999999995</v>
      </c>
      <c r="BC1580" t="str">
        <f>IF(ISNUMBER(SEARCH("aerobic",$AW1580)),"aerobic","")</f>
        <v>aerobic</v>
      </c>
      <c r="BD1580" t="str">
        <f>IF(ISNUMBER(SEARCH("anaer",$AW1580)),"anaer","")</f>
        <v/>
      </c>
      <c r="BE1580" t="str">
        <f>IF(ISNUMBER(SEARCH("thickening",$AZ1580)),"thickening","")</f>
        <v/>
      </c>
      <c r="BF1580" s="2" t="str">
        <f>IF(ISNUMBER(SEARCH("airDry",$AW1580)),"airDry","")</f>
        <v/>
      </c>
      <c r="BG1580" s="2" t="str">
        <f>IF(ISNUMBER(SEARCH("heatDry",$AY1580)),"heatDry","")</f>
        <v/>
      </c>
      <c r="BH1580" s="2" t="str">
        <f>IF(AND(ISNUMBER(SEARCH("aerobic",$AW1580)),ISNUMBER(SEARCH("anaer",$AW1580))),"Combined Aer and Anaer.","")</f>
        <v/>
      </c>
    </row>
    <row r="1581" spans="1:60" x14ac:dyDescent="0.3">
      <c r="A1581" s="4">
        <v>1579</v>
      </c>
      <c r="B1581" t="s">
        <v>7426</v>
      </c>
      <c r="C1581">
        <v>83.6</v>
      </c>
      <c r="D1581">
        <v>1365.536871519791</v>
      </c>
      <c r="E1581">
        <v>1365.2292620322009</v>
      </c>
      <c r="F1581">
        <v>959.05948414993327</v>
      </c>
      <c r="G1581">
        <v>1745.5769215853279</v>
      </c>
      <c r="H1581">
        <v>-77.217681434259944</v>
      </c>
      <c r="I1581">
        <v>-78.348554240939663</v>
      </c>
      <c r="J1581">
        <v>-91.067420619535881</v>
      </c>
      <c r="K1581">
        <v>-62.240884260059488</v>
      </c>
      <c r="L1581">
        <v>51.778515419880378</v>
      </c>
      <c r="M1581">
        <v>51.52705892603641</v>
      </c>
      <c r="N1581">
        <v>50.616186939737972</v>
      </c>
      <c r="O1581">
        <v>53.693589958251081</v>
      </c>
      <c r="P1581">
        <v>1.976109945358467</v>
      </c>
      <c r="Q1581">
        <v>1.99369311544044</v>
      </c>
      <c r="R1581">
        <v>1.6216402057600099</v>
      </c>
      <c r="S1581">
        <v>2.267831318112163</v>
      </c>
      <c r="T1581">
        <v>58.627526003846413</v>
      </c>
      <c r="U1581">
        <v>58.627432688216338</v>
      </c>
      <c r="V1581">
        <v>58.587478601516999</v>
      </c>
      <c r="W1581">
        <v>58.667189031744208</v>
      </c>
      <c r="X1581">
        <v>4261.1554694938759</v>
      </c>
      <c r="Y1581">
        <v>4278.5368093383659</v>
      </c>
      <c r="Z1581">
        <v>4110.3709673072899</v>
      </c>
      <c r="AA1581">
        <v>4357.4104856007043</v>
      </c>
      <c r="AB1581">
        <v>682.30741722925461</v>
      </c>
      <c r="AC1581">
        <v>677.97719490378256</v>
      </c>
      <c r="AD1581">
        <v>588.5205439592097</v>
      </c>
      <c r="AE1581">
        <v>799.23405940417149</v>
      </c>
      <c r="AF1581">
        <v>60.697546989728473</v>
      </c>
      <c r="AG1581">
        <v>60.402752203213147</v>
      </c>
      <c r="AH1581">
        <v>59.335135132268697</v>
      </c>
      <c r="AI1581">
        <v>62.942294695633791</v>
      </c>
      <c r="AJ1581">
        <v>0.51793039752609449</v>
      </c>
      <c r="AK1581">
        <v>0.51793038442217909</v>
      </c>
      <c r="AL1581">
        <v>0.51792854820949441</v>
      </c>
      <c r="AM1581">
        <v>0.51793225451011859</v>
      </c>
      <c r="AN1581">
        <v>0.95842663443069243</v>
      </c>
      <c r="AO1581">
        <v>0.95842663443069265</v>
      </c>
      <c r="AP1581">
        <v>0.95842663443069265</v>
      </c>
      <c r="AQ1581">
        <v>0.95842663443069265</v>
      </c>
      <c r="AR1581">
        <v>14.09533948920331</v>
      </c>
      <c r="AS1581">
        <v>14.09533948920331</v>
      </c>
      <c r="AT1581">
        <v>14.09533948920331</v>
      </c>
      <c r="AU1581">
        <v>14.09533948920331</v>
      </c>
      <c r="AV1581" t="str">
        <f>VLOOKUP(Sheet1[[#This Row],[NPDES ID2]],Combined_Sheet__Major_Only___2[[NPDES ID2]:[ECHO BFR]],3,FALSE)</f>
        <v>PA</v>
      </c>
      <c r="AW1581" t="s">
        <v>41</v>
      </c>
      <c r="AX1581" t="str">
        <f>VLOOKUP(Sheet1[[#This Row],[NPDES ID2]],Combined_Sheet__Major_Only___2[[NPDES ID2]:[ECHO BFR]],27,FALSE)</f>
        <v>-</v>
      </c>
      <c r="AY1581" t="str">
        <f>VLOOKUP(Sheet1[[#This Row],[NPDES ID2]],Combined_Sheet__Major_Only___2[[NPDES ID2]:[ECHO BFR]],28,FALSE)</f>
        <v>-</v>
      </c>
      <c r="AZ1581" t="str">
        <f>VLOOKUP(Sheet1[[#This Row],[NPDES ID2]],Combined_Sheet__Major_Only___2[[NPDES ID2]:[ECHO BFR]],29,FALSE)</f>
        <v>thickening</v>
      </c>
      <c r="BA1581">
        <f>VLOOKUP(Sheet1[[#This Row],[NPDES ID2]],Combined_Sheet__Major_Only___2[[NPDES ID2]:[ECHO BFR]],17,FALSE)</f>
        <v>40.533099999999997</v>
      </c>
      <c r="BB1581">
        <f>VLOOKUP(Sheet1[[#This Row],[NPDES ID2]],Combined_Sheet__Major_Only___2[[NPDES ID2]:[ECHO BFR]],18,FALSE)</f>
        <v>-76.968000000000004</v>
      </c>
      <c r="BC1581" t="str">
        <f>IF(ISNUMBER(SEARCH("aerobic",$AW1581)),"aerobic","")</f>
        <v>aerobic</v>
      </c>
      <c r="BD1581" t="str">
        <f>IF(ISNUMBER(SEARCH("anaer",$AW1581)),"anaer","")</f>
        <v/>
      </c>
      <c r="BE1581" t="str">
        <f>IF(ISNUMBER(SEARCH("thickening",$AZ1581)),"thickening","")</f>
        <v>thickening</v>
      </c>
      <c r="BF1581" s="3" t="str">
        <f>IF(ISNUMBER(SEARCH("airDry",$AW1581)),"airDry","")</f>
        <v/>
      </c>
      <c r="BG1581" s="3" t="str">
        <f>IF(ISNUMBER(SEARCH("heatDry",$AY1581)),"heatDry","")</f>
        <v/>
      </c>
      <c r="BH1581" s="3" t="str">
        <f>IF(AND(ISNUMBER(SEARCH("aerobic",$AW1581)),ISNUMBER(SEARCH("anaer",$AW1581))),"Combined Aer and Anaer.","")</f>
        <v/>
      </c>
    </row>
    <row r="1582" spans="1:60" x14ac:dyDescent="0.3">
      <c r="A1582" s="4">
        <v>1580</v>
      </c>
      <c r="B1582" t="s">
        <v>7431</v>
      </c>
      <c r="C1582">
        <v>83.26</v>
      </c>
      <c r="D1582">
        <v>1289.053074411943</v>
      </c>
      <c r="E1582">
        <v>1289.748127108606</v>
      </c>
      <c r="F1582">
        <v>905.29631573658037</v>
      </c>
      <c r="G1582">
        <v>1648.7838402036821</v>
      </c>
      <c r="H1582">
        <v>-76.900471809494533</v>
      </c>
      <c r="I1582">
        <v>-78.091688367077623</v>
      </c>
      <c r="J1582">
        <v>-91.132183729794733</v>
      </c>
      <c r="K1582">
        <v>-60.845192519383517</v>
      </c>
      <c r="L1582">
        <v>54.826394915680751</v>
      </c>
      <c r="M1582">
        <v>54.600293472819708</v>
      </c>
      <c r="N1582">
        <v>53.781286311238418</v>
      </c>
      <c r="O1582">
        <v>56.548330539488319</v>
      </c>
      <c r="P1582">
        <v>1.962022325869105</v>
      </c>
      <c r="Q1582">
        <v>1.9855435125195</v>
      </c>
      <c r="R1582">
        <v>1.592693105425665</v>
      </c>
      <c r="S1582">
        <v>2.2479374709314919</v>
      </c>
      <c r="T1582">
        <v>4.0449834659000068</v>
      </c>
      <c r="U1582">
        <v>4.044974385805034</v>
      </c>
      <c r="V1582">
        <v>4.041086645867658</v>
      </c>
      <c r="W1582">
        <v>4.0488428843058379</v>
      </c>
      <c r="X1582">
        <v>276.4960941787345</v>
      </c>
      <c r="Y1582">
        <v>277.41884614963948</v>
      </c>
      <c r="Z1582">
        <v>268.25331026922993</v>
      </c>
      <c r="AA1582">
        <v>281.78854871640578</v>
      </c>
      <c r="AB1582">
        <v>54.118665818656979</v>
      </c>
      <c r="AC1582">
        <v>53.548871952689481</v>
      </c>
      <c r="AD1582">
        <v>45.257305358004899</v>
      </c>
      <c r="AE1582">
        <v>65.634809327009449</v>
      </c>
      <c r="AF1582">
        <v>64.532774973726646</v>
      </c>
      <c r="AG1582">
        <v>64.266630517627277</v>
      </c>
      <c r="AH1582">
        <v>63.30272092774905</v>
      </c>
      <c r="AI1582">
        <v>66.559437557051083</v>
      </c>
      <c r="AJ1582">
        <v>0.56477331763274907</v>
      </c>
      <c r="AK1582">
        <v>0.56477330960811623</v>
      </c>
      <c r="AL1582">
        <v>0.56477218503350124</v>
      </c>
      <c r="AM1582">
        <v>0.56477445492578304</v>
      </c>
      <c r="AN1582">
        <v>0.66610029936474635</v>
      </c>
      <c r="AO1582">
        <v>0.66610029936474635</v>
      </c>
      <c r="AP1582">
        <v>0.66610029936474635</v>
      </c>
      <c r="AQ1582">
        <v>0.66610029936474635</v>
      </c>
      <c r="AR1582">
        <v>13.34386875466568</v>
      </c>
      <c r="AS1582">
        <v>13.34386875466568</v>
      </c>
      <c r="AT1582">
        <v>13.34386875466568</v>
      </c>
      <c r="AU1582">
        <v>13.34386875466568</v>
      </c>
      <c r="AV1582" t="str">
        <f>VLOOKUP(Sheet1[[#This Row],[NPDES ID2]],Combined_Sheet__Major_Only___2[[NPDES ID2]:[ECHO BFR]],3,FALSE)</f>
        <v>IA</v>
      </c>
      <c r="AW1582" t="s">
        <v>12183</v>
      </c>
      <c r="AX1582" t="str">
        <f>VLOOKUP(Sheet1[[#This Row],[NPDES ID2]],Combined_Sheet__Major_Only___2[[NPDES ID2]:[ECHO BFR]],27,FALSE)</f>
        <v>tempSludgeStore</v>
      </c>
      <c r="AY1582" t="str">
        <f>VLOOKUP(Sheet1[[#This Row],[NPDES ID2]],Combined_Sheet__Major_Only___2[[NPDES ID2]:[ECHO BFR]],28,FALSE)</f>
        <v>-</v>
      </c>
      <c r="AZ1582" t="str">
        <f>VLOOKUP(Sheet1[[#This Row],[NPDES ID2]],Combined_Sheet__Major_Only___2[[NPDES ID2]:[ECHO BFR]],29,FALSE)</f>
        <v>preliminaryOps, thickening</v>
      </c>
      <c r="BA1582">
        <f>VLOOKUP(Sheet1[[#This Row],[NPDES ID2]],Combined_Sheet__Major_Only___2[[NPDES ID2]:[ECHO BFR]],17,FALSE)</f>
        <v>41.033917000000002</v>
      </c>
      <c r="BB1582">
        <f>VLOOKUP(Sheet1[[#This Row],[NPDES ID2]],Combined_Sheet__Major_Only___2[[NPDES ID2]:[ECHO BFR]],18,FALSE)</f>
        <v>-95.749583000000001</v>
      </c>
      <c r="BC1582" t="str">
        <f>IF(ISNUMBER(SEARCH("aerobic",$AW1582)),"aerobic","")</f>
        <v/>
      </c>
      <c r="BD1582" t="str">
        <f>IF(ISNUMBER(SEARCH("anaer",$AW1582)),"anaer","")</f>
        <v>anaer</v>
      </c>
      <c r="BE1582" t="str">
        <f>IF(ISNUMBER(SEARCH("thickening",$AZ1582)),"thickening","")</f>
        <v>thickening</v>
      </c>
      <c r="BF1582" s="2" t="str">
        <f>IF(ISNUMBER(SEARCH("airDry",$AW1582)),"airDry","")</f>
        <v>airDry</v>
      </c>
      <c r="BG1582" s="2" t="str">
        <f>IF(ISNUMBER(SEARCH("heatDry",$AY1582)),"heatDry","")</f>
        <v/>
      </c>
      <c r="BH1582" s="2" t="str">
        <f>IF(AND(ISNUMBER(SEARCH("aerobic",$AW1582)),ISNUMBER(SEARCH("anaer",$AW1582))),"Combined Aer and Anaer.","")</f>
        <v/>
      </c>
    </row>
    <row r="1583" spans="1:60" x14ac:dyDescent="0.3">
      <c r="A1583" s="4">
        <v>1581</v>
      </c>
      <c r="B1583" t="s">
        <v>7435</v>
      </c>
      <c r="C1583">
        <v>83.07</v>
      </c>
      <c r="D1583">
        <v>1371.4853374252459</v>
      </c>
      <c r="E1583">
        <v>1371.0473668307241</v>
      </c>
      <c r="F1583">
        <v>963.00264335566601</v>
      </c>
      <c r="G1583">
        <v>1753.0425124053979</v>
      </c>
      <c r="H1583">
        <v>-77.202779775717715</v>
      </c>
      <c r="I1583">
        <v>-78.347737290199973</v>
      </c>
      <c r="J1583">
        <v>-91.065381688289264</v>
      </c>
      <c r="K1583">
        <v>-62.206405188397753</v>
      </c>
      <c r="L1583">
        <v>51.527174945202027</v>
      </c>
      <c r="M1583">
        <v>51.277890755266966</v>
      </c>
      <c r="N1583">
        <v>50.374860638448617</v>
      </c>
      <c r="O1583">
        <v>53.425757268963942</v>
      </c>
      <c r="P1583">
        <v>1.9634378222145259</v>
      </c>
      <c r="Q1583">
        <v>1.9811777705277831</v>
      </c>
      <c r="R1583">
        <v>1.6108266598476679</v>
      </c>
      <c r="S1583">
        <v>2.2530786670752851</v>
      </c>
      <c r="T1583">
        <v>108.561415127261</v>
      </c>
      <c r="U1583">
        <v>108.5612447502176</v>
      </c>
      <c r="V1583">
        <v>108.48829599385731</v>
      </c>
      <c r="W1583">
        <v>108.63383246420091</v>
      </c>
      <c r="X1583">
        <v>7878.6412687039856</v>
      </c>
      <c r="Y1583">
        <v>7910.6929530650787</v>
      </c>
      <c r="Z1583">
        <v>7600.8240122325087</v>
      </c>
      <c r="AA1583">
        <v>8055.9374736621967</v>
      </c>
      <c r="AB1583">
        <v>1463.5098520165161</v>
      </c>
      <c r="AC1583">
        <v>1450.0301749648991</v>
      </c>
      <c r="AD1583">
        <v>1233.3526653054901</v>
      </c>
      <c r="AE1583">
        <v>1758.453343176712</v>
      </c>
      <c r="AF1583">
        <v>60.788409780610273</v>
      </c>
      <c r="AG1583">
        <v>60.494284910569988</v>
      </c>
      <c r="AH1583">
        <v>59.429179574425987</v>
      </c>
      <c r="AI1583">
        <v>63.027929821575349</v>
      </c>
      <c r="AJ1583">
        <v>0.51903947230602654</v>
      </c>
      <c r="AK1583">
        <v>0.51903945287838804</v>
      </c>
      <c r="AL1583">
        <v>0.51903673082351443</v>
      </c>
      <c r="AM1583">
        <v>0.51904222516042775</v>
      </c>
      <c r="AN1583">
        <v>0.97691558865673467</v>
      </c>
      <c r="AO1583">
        <v>0.97691558865673467</v>
      </c>
      <c r="AP1583">
        <v>0.97691558865673467</v>
      </c>
      <c r="AQ1583">
        <v>0.97691558865673467</v>
      </c>
      <c r="AR1583">
        <v>12.94231282155312</v>
      </c>
      <c r="AS1583">
        <v>12.942312821553131</v>
      </c>
      <c r="AT1583">
        <v>12.942312821553131</v>
      </c>
      <c r="AU1583">
        <v>12.942312821553131</v>
      </c>
      <c r="AV1583" t="str">
        <f>VLOOKUP(Sheet1[[#This Row],[NPDES ID2]],Combined_Sheet__Major_Only___2[[NPDES ID2]:[ECHO BFR]],3,FALSE)</f>
        <v>TX</v>
      </c>
      <c r="AW1583" t="s">
        <v>41</v>
      </c>
      <c r="AX1583" t="str">
        <f>VLOOKUP(Sheet1[[#This Row],[NPDES ID2]],Combined_Sheet__Major_Only___2[[NPDES ID2]:[ECHO BFR]],27,FALSE)</f>
        <v>-</v>
      </c>
      <c r="AY1583" t="str">
        <f>VLOOKUP(Sheet1[[#This Row],[NPDES ID2]],Combined_Sheet__Major_Only___2[[NPDES ID2]:[ECHO BFR]],28,FALSE)</f>
        <v>-</v>
      </c>
      <c r="AZ1583" t="str">
        <f>VLOOKUP(Sheet1[[#This Row],[NPDES ID2]],Combined_Sheet__Major_Only___2[[NPDES ID2]:[ECHO BFR]],29,FALSE)</f>
        <v>thickening</v>
      </c>
      <c r="BA1583">
        <f>VLOOKUP(Sheet1[[#This Row],[NPDES ID2]],Combined_Sheet__Major_Only___2[[NPDES ID2]:[ECHO BFR]],17,FALSE)</f>
        <v>29.818097000000002</v>
      </c>
      <c r="BB1583">
        <f>VLOOKUP(Sheet1[[#This Row],[NPDES ID2]],Combined_Sheet__Major_Only___2[[NPDES ID2]:[ECHO BFR]],18,FALSE)</f>
        <v>-95.743688000000006</v>
      </c>
      <c r="BC1583" t="str">
        <f>IF(ISNUMBER(SEARCH("aerobic",$AW1583)),"aerobic","")</f>
        <v>aerobic</v>
      </c>
      <c r="BD1583" t="str">
        <f>IF(ISNUMBER(SEARCH("anaer",$AW1583)),"anaer","")</f>
        <v/>
      </c>
      <c r="BE1583" t="str">
        <f>IF(ISNUMBER(SEARCH("thickening",$AZ1583)),"thickening","")</f>
        <v>thickening</v>
      </c>
      <c r="BF1583" s="3" t="str">
        <f>IF(ISNUMBER(SEARCH("airDry",$AW1583)),"airDry","")</f>
        <v/>
      </c>
      <c r="BG1583" s="3" t="str">
        <f>IF(ISNUMBER(SEARCH("heatDry",$AY1583)),"heatDry","")</f>
        <v/>
      </c>
      <c r="BH1583" s="3" t="str">
        <f>IF(AND(ISNUMBER(SEARCH("aerobic",$AW1583)),ISNUMBER(SEARCH("anaer",$AW1583))),"Combined Aer and Anaer.","")</f>
        <v/>
      </c>
    </row>
    <row r="1584" spans="1:60" x14ac:dyDescent="0.3">
      <c r="A1584" s="4">
        <v>1582</v>
      </c>
      <c r="B1584" t="s">
        <v>7439</v>
      </c>
      <c r="C1584">
        <v>82.77</v>
      </c>
      <c r="D1584">
        <v>1754.465149319429</v>
      </c>
      <c r="E1584">
        <v>1769.371724827407</v>
      </c>
      <c r="F1584">
        <v>1230.8843405921309</v>
      </c>
      <c r="G1584">
        <v>2272.678261487024</v>
      </c>
      <c r="H1584">
        <v>-78.207992008712324</v>
      </c>
      <c r="I1584">
        <v>-77.645542531557737</v>
      </c>
      <c r="J1584">
        <v>-90.234775174848366</v>
      </c>
      <c r="K1584">
        <v>-66.809873660577793</v>
      </c>
      <c r="L1584">
        <v>40.296690947536831</v>
      </c>
      <c r="M1584">
        <v>39.966098585741094</v>
      </c>
      <c r="N1584">
        <v>38.768595762550667</v>
      </c>
      <c r="O1584">
        <v>42.814401859476391</v>
      </c>
      <c r="P1584">
        <v>1.9744268449753359</v>
      </c>
      <c r="Q1584">
        <v>1.9662487546620251</v>
      </c>
      <c r="R1584">
        <v>1.7042797606574329</v>
      </c>
      <c r="S1584">
        <v>2.2407984403077461</v>
      </c>
      <c r="T1584">
        <v>4.2081295127810074</v>
      </c>
      <c r="U1584">
        <v>4.2081201809078301</v>
      </c>
      <c r="V1584">
        <v>4.204124639434907</v>
      </c>
      <c r="W1584">
        <v>4.2120959474063291</v>
      </c>
      <c r="X1584">
        <v>389.35772017753021</v>
      </c>
      <c r="Y1584">
        <v>391.92985988829372</v>
      </c>
      <c r="Z1584">
        <v>366.41992595233592</v>
      </c>
      <c r="AA1584">
        <v>404.290702363489</v>
      </c>
      <c r="AB1584">
        <v>110.4544391964225</v>
      </c>
      <c r="AC1584">
        <v>106.7317458747961</v>
      </c>
      <c r="AD1584">
        <v>84.728706805742519</v>
      </c>
      <c r="AE1584">
        <v>152.27940340309951</v>
      </c>
      <c r="AF1584">
        <v>47.711593081001197</v>
      </c>
      <c r="AG1584">
        <v>47.320153984980927</v>
      </c>
      <c r="AH1584">
        <v>45.902399052456133</v>
      </c>
      <c r="AI1584">
        <v>50.692448653857383</v>
      </c>
      <c r="AJ1584">
        <v>0.35986931802937072</v>
      </c>
      <c r="AK1584">
        <v>0.35986931066757172</v>
      </c>
      <c r="AL1584">
        <v>0.35986827903783092</v>
      </c>
      <c r="AM1584">
        <v>0.3598703613278299</v>
      </c>
      <c r="AN1584">
        <v>0.67297349187050159</v>
      </c>
      <c r="AO1584">
        <v>0.67297349187050126</v>
      </c>
      <c r="AP1584">
        <v>0.67297349187050126</v>
      </c>
      <c r="AQ1584">
        <v>0.67297349187050126</v>
      </c>
      <c r="AR1584">
        <v>8.1910936681097049</v>
      </c>
      <c r="AS1584">
        <v>8.1910936681097066</v>
      </c>
      <c r="AT1584">
        <v>8.1910936681097066</v>
      </c>
      <c r="AU1584">
        <v>8.1910936681097066</v>
      </c>
      <c r="AV1584" t="str">
        <f>VLOOKUP(Sheet1[[#This Row],[NPDES ID2]],Combined_Sheet__Major_Only___2[[NPDES ID2]:[ECHO BFR]],3,FALSE)</f>
        <v>AL</v>
      </c>
      <c r="AW1584" t="s">
        <v>1420</v>
      </c>
      <c r="AX1584" t="str">
        <f>VLOOKUP(Sheet1[[#This Row],[NPDES ID2]],Combined_Sheet__Major_Only___2[[NPDES ID2]:[ECHO BFR]],27,FALSE)</f>
        <v>-</v>
      </c>
      <c r="AY1584" t="str">
        <f>VLOOKUP(Sheet1[[#This Row],[NPDES ID2]],Combined_Sheet__Major_Only___2[[NPDES ID2]:[ECHO BFR]],28,FALSE)</f>
        <v>-</v>
      </c>
      <c r="AZ1584" t="str">
        <f>VLOOKUP(Sheet1[[#This Row],[NPDES ID2]],Combined_Sheet__Major_Only___2[[NPDES ID2]:[ECHO BFR]],29,FALSE)</f>
        <v>preliminaryOps</v>
      </c>
      <c r="BA1584">
        <f>VLOOKUP(Sheet1[[#This Row],[NPDES ID2]],Combined_Sheet__Major_Only___2[[NPDES ID2]:[ECHO BFR]],17,FALSE)</f>
        <v>32.847222000000002</v>
      </c>
      <c r="BB1584">
        <f>VLOOKUP(Sheet1[[#This Row],[NPDES ID2]],Combined_Sheet__Major_Only___2[[NPDES ID2]:[ECHO BFR]],18,FALSE)</f>
        <v>-86.606943999999999</v>
      </c>
      <c r="BC1584" t="str">
        <f>IF(ISNUMBER(SEARCH("aerobic",$AW1584)),"aerobic","")</f>
        <v/>
      </c>
      <c r="BD1584" t="str">
        <f>IF(ISNUMBER(SEARCH("anaer",$AW1584)),"anaer","")</f>
        <v/>
      </c>
      <c r="BE1584" t="str">
        <f>IF(ISNUMBER(SEARCH("thickening",$AZ1584)),"thickening","")</f>
        <v/>
      </c>
      <c r="BF1584" s="2" t="str">
        <f>IF(ISNUMBER(SEARCH("airDry",$AW1584)),"airDry","")</f>
        <v>airDry</v>
      </c>
      <c r="BG1584" s="2" t="str">
        <f>IF(ISNUMBER(SEARCH("heatDry",$AY1584)),"heatDry","")</f>
        <v/>
      </c>
      <c r="BH1584" s="2" t="str">
        <f>IF(AND(ISNUMBER(SEARCH("aerobic",$AW1584)),ISNUMBER(SEARCH("anaer",$AW1584))),"Combined Aer and Anaer.","")</f>
        <v/>
      </c>
    </row>
    <row r="1585" spans="1:60" x14ac:dyDescent="0.3">
      <c r="A1585" s="4">
        <v>1583</v>
      </c>
      <c r="B1585" t="s">
        <v>7444</v>
      </c>
      <c r="C1585">
        <v>82.65</v>
      </c>
      <c r="D1585">
        <v>1330.6122793478021</v>
      </c>
      <c r="E1585">
        <v>1330.5736803974</v>
      </c>
      <c r="F1585">
        <v>934.17977051560058</v>
      </c>
      <c r="G1585">
        <v>1701.606562024805</v>
      </c>
      <c r="H1585">
        <v>-77.023615756290269</v>
      </c>
      <c r="I1585">
        <v>-78.300546134768879</v>
      </c>
      <c r="J1585">
        <v>-91.343217388983589</v>
      </c>
      <c r="K1585">
        <v>-61.523851850346901</v>
      </c>
      <c r="L1585">
        <v>53.084716565842371</v>
      </c>
      <c r="M1585">
        <v>52.850266748952087</v>
      </c>
      <c r="N1585">
        <v>52.000975824017253</v>
      </c>
      <c r="O1585">
        <v>54.870314802436262</v>
      </c>
      <c r="P1585">
        <v>1.950158084079507</v>
      </c>
      <c r="Q1585">
        <v>1.9703202025621089</v>
      </c>
      <c r="R1585">
        <v>1.5902251445598501</v>
      </c>
      <c r="S1585">
        <v>2.2328002374372562</v>
      </c>
      <c r="T1585">
        <v>94.694821660425092</v>
      </c>
      <c r="U1585">
        <v>94.694672683262837</v>
      </c>
      <c r="V1585">
        <v>94.630886515252669</v>
      </c>
      <c r="W1585">
        <v>94.758143156929833</v>
      </c>
      <c r="X1585">
        <v>6636.5405254163406</v>
      </c>
      <c r="Y1585">
        <v>6661.1796704788558</v>
      </c>
      <c r="Z1585">
        <v>6422.79369843518</v>
      </c>
      <c r="AA1585">
        <v>6772.7740648931667</v>
      </c>
      <c r="AB1585">
        <v>1354.128726846541</v>
      </c>
      <c r="AC1585">
        <v>1338.236789639531</v>
      </c>
      <c r="AD1585">
        <v>1123.4261469400069</v>
      </c>
      <c r="AE1585">
        <v>1655.2601912714499</v>
      </c>
      <c r="AF1585">
        <v>62.944110925533032</v>
      </c>
      <c r="AG1585">
        <v>62.666082876677557</v>
      </c>
      <c r="AH1585">
        <v>61.659274383606821</v>
      </c>
      <c r="AI1585">
        <v>65.061058116743794</v>
      </c>
      <c r="AJ1585">
        <v>0.54536234582964627</v>
      </c>
      <c r="AK1585">
        <v>0.54536232701276688</v>
      </c>
      <c r="AL1585">
        <v>0.5453596904668786</v>
      </c>
      <c r="AM1585">
        <v>0.5453650122057937</v>
      </c>
      <c r="AN1585">
        <v>0.97366292553756884</v>
      </c>
      <c r="AO1585">
        <v>0.97366292553756872</v>
      </c>
      <c r="AP1585">
        <v>0.97366292553756872</v>
      </c>
      <c r="AQ1585">
        <v>0.97366292553756872</v>
      </c>
      <c r="AR1585">
        <v>12.72287333588279</v>
      </c>
      <c r="AS1585">
        <v>12.722873335882801</v>
      </c>
      <c r="AT1585">
        <v>12.722873335882801</v>
      </c>
      <c r="AU1585">
        <v>12.722873335882801</v>
      </c>
      <c r="AV1585" t="str">
        <f>VLOOKUP(Sheet1[[#This Row],[NPDES ID2]],Combined_Sheet__Major_Only___2[[NPDES ID2]:[ECHO BFR]],3,FALSE)</f>
        <v>PA</v>
      </c>
      <c r="AW1585" t="s">
        <v>41</v>
      </c>
      <c r="AX1585" t="str">
        <f>VLOOKUP(Sheet1[[#This Row],[NPDES ID2]],Combined_Sheet__Major_Only___2[[NPDES ID2]:[ECHO BFR]],27,FALSE)</f>
        <v>-</v>
      </c>
      <c r="AY1585" t="str">
        <f>VLOOKUP(Sheet1[[#This Row],[NPDES ID2]],Combined_Sheet__Major_Only___2[[NPDES ID2]:[ECHO BFR]],28,FALSE)</f>
        <v>-</v>
      </c>
      <c r="AZ1585" t="str">
        <f>VLOOKUP(Sheet1[[#This Row],[NPDES ID2]],Combined_Sheet__Major_Only___2[[NPDES ID2]:[ECHO BFR]],29,FALSE)</f>
        <v>thickening</v>
      </c>
      <c r="BA1585">
        <f>VLOOKUP(Sheet1[[#This Row],[NPDES ID2]],Combined_Sheet__Major_Only___2[[NPDES ID2]:[ECHO BFR]],17,FALSE)</f>
        <v>40.276449999999997</v>
      </c>
      <c r="BB1585">
        <f>VLOOKUP(Sheet1[[#This Row],[NPDES ID2]],Combined_Sheet__Major_Only___2[[NPDES ID2]:[ECHO BFR]],18,FALSE)</f>
        <v>-80.137964999999994</v>
      </c>
      <c r="BC1585" t="str">
        <f>IF(ISNUMBER(SEARCH("aerobic",$AW1585)),"aerobic","")</f>
        <v>aerobic</v>
      </c>
      <c r="BD1585" t="str">
        <f>IF(ISNUMBER(SEARCH("anaer",$AW1585)),"anaer","")</f>
        <v/>
      </c>
      <c r="BE1585" t="str">
        <f>IF(ISNUMBER(SEARCH("thickening",$AZ1585)),"thickening","")</f>
        <v>thickening</v>
      </c>
      <c r="BF1585" s="3" t="str">
        <f>IF(ISNUMBER(SEARCH("airDry",$AW1585)),"airDry","")</f>
        <v/>
      </c>
      <c r="BG1585" s="3" t="str">
        <f>IF(ISNUMBER(SEARCH("heatDry",$AY1585)),"heatDry","")</f>
        <v/>
      </c>
      <c r="BH1585" s="3" t="str">
        <f>IF(AND(ISNUMBER(SEARCH("aerobic",$AW1585)),ISNUMBER(SEARCH("anaer",$AW1585))),"Combined Aer and Anaer.","")</f>
        <v/>
      </c>
    </row>
    <row r="1586" spans="1:60" x14ac:dyDescent="0.3">
      <c r="A1586" s="4">
        <v>1584</v>
      </c>
      <c r="B1586" t="s">
        <v>7449</v>
      </c>
      <c r="C1586">
        <v>82.52</v>
      </c>
      <c r="D1586">
        <v>1378.9408434918721</v>
      </c>
      <c r="E1586">
        <v>1378.404654213045</v>
      </c>
      <c r="F1586">
        <v>967.99112400834611</v>
      </c>
      <c r="G1586">
        <v>1762.523968009385</v>
      </c>
      <c r="H1586">
        <v>-77.207209215492384</v>
      </c>
      <c r="I1586">
        <v>-78.358576081786026</v>
      </c>
      <c r="J1586">
        <v>-91.085450221516865</v>
      </c>
      <c r="K1586">
        <v>-62.205703636387852</v>
      </c>
      <c r="L1586">
        <v>51.221063602136809</v>
      </c>
      <c r="M1586">
        <v>50.973687192857511</v>
      </c>
      <c r="N1586">
        <v>50.077596634352602</v>
      </c>
      <c r="O1586">
        <v>53.10506106474255</v>
      </c>
      <c r="P1586">
        <v>1.950378368219724</v>
      </c>
      <c r="Q1586">
        <v>1.9681040958609879</v>
      </c>
      <c r="R1586">
        <v>1.5999291391353001</v>
      </c>
      <c r="S1586">
        <v>2.2379919739385841</v>
      </c>
      <c r="T1586">
        <v>55.476330776714683</v>
      </c>
      <c r="U1586">
        <v>55.476242324225893</v>
      </c>
      <c r="V1586">
        <v>55.438370443567017</v>
      </c>
      <c r="W1586">
        <v>55.513926767092791</v>
      </c>
      <c r="X1586">
        <v>4023.3310476437559</v>
      </c>
      <c r="Y1586">
        <v>4039.6499371911282</v>
      </c>
      <c r="Z1586">
        <v>3881.7462335146402</v>
      </c>
      <c r="AA1586">
        <v>4113.7076034743077</v>
      </c>
      <c r="AB1586">
        <v>653.29096473536742</v>
      </c>
      <c r="AC1586">
        <v>648.9867204756606</v>
      </c>
      <c r="AD1586">
        <v>562.36176817275111</v>
      </c>
      <c r="AE1586">
        <v>766.80725791863438</v>
      </c>
      <c r="AF1586">
        <v>60.829904393362021</v>
      </c>
      <c r="AG1586">
        <v>60.536098062553478</v>
      </c>
      <c r="AH1586">
        <v>59.472055564541471</v>
      </c>
      <c r="AI1586">
        <v>63.067133048752552</v>
      </c>
      <c r="AJ1586">
        <v>0.51954596961553479</v>
      </c>
      <c r="AK1586">
        <v>0.51954595693934391</v>
      </c>
      <c r="AL1586">
        <v>0.51954418064871932</v>
      </c>
      <c r="AM1586">
        <v>0.51954776599929331</v>
      </c>
      <c r="AN1586">
        <v>0.95621346834680443</v>
      </c>
      <c r="AO1586">
        <v>0.95621346834680432</v>
      </c>
      <c r="AP1586">
        <v>0.95621346834680432</v>
      </c>
      <c r="AQ1586">
        <v>0.95621346834680432</v>
      </c>
      <c r="AR1586">
        <v>14.00778388382953</v>
      </c>
      <c r="AS1586">
        <v>14.00778388382953</v>
      </c>
      <c r="AT1586">
        <v>14.00778388382953</v>
      </c>
      <c r="AU1586">
        <v>14.00778388382953</v>
      </c>
      <c r="AV1586" t="str">
        <f>VLOOKUP(Sheet1[[#This Row],[NPDES ID2]],Combined_Sheet__Major_Only___2[[NPDES ID2]:[ECHO BFR]],3,FALSE)</f>
        <v>KS</v>
      </c>
      <c r="AW1586" t="s">
        <v>41</v>
      </c>
      <c r="AX1586" t="str">
        <f>VLOOKUP(Sheet1[[#This Row],[NPDES ID2]],Combined_Sheet__Major_Only___2[[NPDES ID2]:[ECHO BFR]],27,FALSE)</f>
        <v>tempSludgeStore</v>
      </c>
      <c r="AY1586" t="str">
        <f>VLOOKUP(Sheet1[[#This Row],[NPDES ID2]],Combined_Sheet__Major_Only___2[[NPDES ID2]:[ECHO BFR]],28,FALSE)</f>
        <v>-</v>
      </c>
      <c r="AZ1586" t="str">
        <f>VLOOKUP(Sheet1[[#This Row],[NPDES ID2]],Combined_Sheet__Major_Only___2[[NPDES ID2]:[ECHO BFR]],29,FALSE)</f>
        <v>thickening, preliminaryOps</v>
      </c>
      <c r="BA1586">
        <f>VLOOKUP(Sheet1[[#This Row],[NPDES ID2]],Combined_Sheet__Major_Only___2[[NPDES ID2]:[ECHO BFR]],17,FALSE)</f>
        <v>38.592514165896901</v>
      </c>
      <c r="BB1586">
        <f>VLOOKUP(Sheet1[[#This Row],[NPDES ID2]],Combined_Sheet__Major_Only___2[[NPDES ID2]:[ECHO BFR]],18,FALSE)</f>
        <v>-94.851476784025706</v>
      </c>
      <c r="BC1586" t="str">
        <f>IF(ISNUMBER(SEARCH("aerobic",$AW1586)),"aerobic","")</f>
        <v>aerobic</v>
      </c>
      <c r="BD1586" t="str">
        <f>IF(ISNUMBER(SEARCH("anaer",$AW1586)),"anaer","")</f>
        <v/>
      </c>
      <c r="BE1586" t="str">
        <f>IF(ISNUMBER(SEARCH("thickening",$AZ1586)),"thickening","")</f>
        <v>thickening</v>
      </c>
      <c r="BF1586" s="2" t="str">
        <f>IF(ISNUMBER(SEARCH("airDry",$AW1586)),"airDry","")</f>
        <v/>
      </c>
      <c r="BG1586" s="2" t="str">
        <f>IF(ISNUMBER(SEARCH("heatDry",$AY1586)),"heatDry","")</f>
        <v/>
      </c>
      <c r="BH1586" s="2" t="str">
        <f>IF(AND(ISNUMBER(SEARCH("aerobic",$AW1586)),ISNUMBER(SEARCH("anaer",$AW1586))),"Combined Aer and Anaer.","")</f>
        <v/>
      </c>
    </row>
    <row r="1587" spans="1:60" x14ac:dyDescent="0.3">
      <c r="A1587" s="4">
        <v>1585</v>
      </c>
      <c r="B1587" t="s">
        <v>7454</v>
      </c>
      <c r="C1587">
        <v>82.5</v>
      </c>
      <c r="D1587">
        <v>1314.320018157332</v>
      </c>
      <c r="E1587">
        <v>1314.7135906406179</v>
      </c>
      <c r="F1587">
        <v>922.69861693423547</v>
      </c>
      <c r="G1587">
        <v>1681.210098017958</v>
      </c>
      <c r="H1587">
        <v>-76.954953448915788</v>
      </c>
      <c r="I1587">
        <v>-78.144797480414226</v>
      </c>
      <c r="J1587">
        <v>-91.243043801533958</v>
      </c>
      <c r="K1587">
        <v>-61.145014163962067</v>
      </c>
      <c r="L1587">
        <v>53.733585843231502</v>
      </c>
      <c r="M1587">
        <v>53.505125101765877</v>
      </c>
      <c r="N1587">
        <v>52.677551413402568</v>
      </c>
      <c r="O1587">
        <v>55.473528536077161</v>
      </c>
      <c r="P1587">
        <v>1.9452268895665921</v>
      </c>
      <c r="Q1587">
        <v>1.967031382837739</v>
      </c>
      <c r="R1587">
        <v>1.582224668018972</v>
      </c>
      <c r="S1587">
        <v>2.225082394806801</v>
      </c>
      <c r="T1587">
        <v>51.37488482874479</v>
      </c>
      <c r="U1587">
        <v>51.374802705889579</v>
      </c>
      <c r="V1587">
        <v>51.339640925656717</v>
      </c>
      <c r="W1587">
        <v>51.409790461322679</v>
      </c>
      <c r="X1587">
        <v>3550.5177732675038</v>
      </c>
      <c r="Y1587">
        <v>3563.183895162038</v>
      </c>
      <c r="Z1587">
        <v>3440.4547213864621</v>
      </c>
      <c r="AA1587">
        <v>3620.657872402815</v>
      </c>
      <c r="AB1587">
        <v>641.13931780125063</v>
      </c>
      <c r="AC1587">
        <v>635.46373996582088</v>
      </c>
      <c r="AD1587">
        <v>543.42414541113862</v>
      </c>
      <c r="AE1587">
        <v>765.77498220930352</v>
      </c>
      <c r="AF1587">
        <v>63.829227873906518</v>
      </c>
      <c r="AG1587">
        <v>63.557819443312972</v>
      </c>
      <c r="AH1587">
        <v>62.574912684854048</v>
      </c>
      <c r="AI1587">
        <v>65.895875092532037</v>
      </c>
      <c r="AJ1587">
        <v>0.556175859681456</v>
      </c>
      <c r="AK1587">
        <v>0.55617584647453588</v>
      </c>
      <c r="AL1587">
        <v>0.55617399580350302</v>
      </c>
      <c r="AM1587">
        <v>0.55617773128672876</v>
      </c>
      <c r="AN1587">
        <v>0.95295370613173813</v>
      </c>
      <c r="AO1587">
        <v>0.95295370613173813</v>
      </c>
      <c r="AP1587">
        <v>0.95295370613173813</v>
      </c>
      <c r="AQ1587">
        <v>0.95295370613173813</v>
      </c>
      <c r="AR1587">
        <v>13.81050490328829</v>
      </c>
      <c r="AS1587">
        <v>13.81050490328829</v>
      </c>
      <c r="AT1587">
        <v>13.81050490328829</v>
      </c>
      <c r="AU1587">
        <v>13.81050490328829</v>
      </c>
      <c r="AV1587" t="str">
        <f>VLOOKUP(Sheet1[[#This Row],[NPDES ID2]],Combined_Sheet__Major_Only___2[[NPDES ID2]:[ECHO BFR]],3,FALSE)</f>
        <v>MO</v>
      </c>
      <c r="AW1587" t="s">
        <v>41</v>
      </c>
      <c r="AX1587" t="str">
        <f>VLOOKUP(Sheet1[[#This Row],[NPDES ID2]],Combined_Sheet__Major_Only___2[[NPDES ID2]:[ECHO BFR]],27,FALSE)</f>
        <v>other</v>
      </c>
      <c r="AY1587" t="str">
        <f>VLOOKUP(Sheet1[[#This Row],[NPDES ID2]],Combined_Sheet__Major_Only___2[[NPDES ID2]:[ECHO BFR]],28,FALSE)</f>
        <v>-</v>
      </c>
      <c r="AZ1587" t="str">
        <f>VLOOKUP(Sheet1[[#This Row],[NPDES ID2]],Combined_Sheet__Major_Only___2[[NPDES ID2]:[ECHO BFR]],29,FALSE)</f>
        <v>thickening</v>
      </c>
      <c r="BA1587">
        <f>VLOOKUP(Sheet1[[#This Row],[NPDES ID2]],Combined_Sheet__Major_Only___2[[NPDES ID2]:[ECHO BFR]],17,FALSE)</f>
        <v>37.858809000000001</v>
      </c>
      <c r="BB1587">
        <f>VLOOKUP(Sheet1[[#This Row],[NPDES ID2]],Combined_Sheet__Major_Only___2[[NPDES ID2]:[ECHO BFR]],18,FALSE)</f>
        <v>-92.166634000000002</v>
      </c>
      <c r="BC1587" t="str">
        <f>IF(ISNUMBER(SEARCH("aerobic",$AW1587)),"aerobic","")</f>
        <v>aerobic</v>
      </c>
      <c r="BD1587" t="str">
        <f>IF(ISNUMBER(SEARCH("anaer",$AW1587)),"anaer","")</f>
        <v/>
      </c>
      <c r="BE1587" t="str">
        <f>IF(ISNUMBER(SEARCH("thickening",$AZ1587)),"thickening","")</f>
        <v>thickening</v>
      </c>
      <c r="BF1587" s="3" t="str">
        <f>IF(ISNUMBER(SEARCH("airDry",$AW1587)),"airDry","")</f>
        <v/>
      </c>
      <c r="BG1587" s="3" t="str">
        <f>IF(ISNUMBER(SEARCH("heatDry",$AY1587)),"heatDry","")</f>
        <v/>
      </c>
      <c r="BH1587" s="3" t="str">
        <f>IF(AND(ISNUMBER(SEARCH("aerobic",$AW1587)),ISNUMBER(SEARCH("anaer",$AW1587))),"Combined Aer and Anaer.","")</f>
        <v/>
      </c>
    </row>
    <row r="1588" spans="1:60" x14ac:dyDescent="0.3">
      <c r="A1588" s="4">
        <v>1586</v>
      </c>
      <c r="B1588" t="s">
        <v>7459</v>
      </c>
      <c r="C1588">
        <v>82.28</v>
      </c>
      <c r="D1588">
        <v>1384.3247436743559</v>
      </c>
      <c r="E1588">
        <v>1383.813015265684</v>
      </c>
      <c r="F1588">
        <v>971.65939650198516</v>
      </c>
      <c r="G1588">
        <v>1769.499271171728</v>
      </c>
      <c r="H1588">
        <v>-77.190352414998841</v>
      </c>
      <c r="I1588">
        <v>-78.330269605880517</v>
      </c>
      <c r="J1588">
        <v>-91.032039353249374</v>
      </c>
      <c r="K1588">
        <v>-62.194585995015657</v>
      </c>
      <c r="L1588">
        <v>51.010052843719492</v>
      </c>
      <c r="M1588">
        <v>50.762945627594441</v>
      </c>
      <c r="N1588">
        <v>49.867744718826401</v>
      </c>
      <c r="O1588">
        <v>52.892164138148942</v>
      </c>
      <c r="P1588">
        <v>1.9448064343874281</v>
      </c>
      <c r="Q1588">
        <v>1.9622930332193871</v>
      </c>
      <c r="R1588">
        <v>1.5956784192333551</v>
      </c>
      <c r="S1588">
        <v>2.2317810777534288</v>
      </c>
      <c r="T1588">
        <v>239.01289347601619</v>
      </c>
      <c r="U1588">
        <v>239.01252177727599</v>
      </c>
      <c r="V1588">
        <v>238.85337497965611</v>
      </c>
      <c r="W1588">
        <v>239.17088091598319</v>
      </c>
      <c r="X1588">
        <v>17355.143488827569</v>
      </c>
      <c r="Y1588">
        <v>17425.89496496314</v>
      </c>
      <c r="Z1588">
        <v>16742.233565230279</v>
      </c>
      <c r="AA1588">
        <v>17746.238399282411</v>
      </c>
      <c r="AB1588">
        <v>2659.5339456890388</v>
      </c>
      <c r="AC1588">
        <v>2644.4480037529802</v>
      </c>
      <c r="AD1588">
        <v>2308.4266999387701</v>
      </c>
      <c r="AE1588">
        <v>3093.72158523494</v>
      </c>
      <c r="AF1588">
        <v>60.756386971746551</v>
      </c>
      <c r="AG1588">
        <v>60.462005546209987</v>
      </c>
      <c r="AH1588">
        <v>59.396151734377938</v>
      </c>
      <c r="AI1588">
        <v>62.997593559720848</v>
      </c>
      <c r="AJ1588">
        <v>0.51864859577614919</v>
      </c>
      <c r="AK1588">
        <v>0.51864856292401518</v>
      </c>
      <c r="AL1588">
        <v>0.51864396094883647</v>
      </c>
      <c r="AM1588">
        <v>0.51865324984884476</v>
      </c>
      <c r="AN1588">
        <v>0.98932192753050618</v>
      </c>
      <c r="AO1588">
        <v>0.98932192753050596</v>
      </c>
      <c r="AP1588">
        <v>0.98932192753050596</v>
      </c>
      <c r="AQ1588">
        <v>0.98932192753050596</v>
      </c>
      <c r="AR1588">
        <v>14.49161117417594</v>
      </c>
      <c r="AS1588">
        <v>14.49161117417594</v>
      </c>
      <c r="AT1588">
        <v>14.49161117417594</v>
      </c>
      <c r="AU1588">
        <v>14.49161117417594</v>
      </c>
      <c r="AV1588" t="str">
        <f>VLOOKUP(Sheet1[[#This Row],[NPDES ID2]],Combined_Sheet__Major_Only___2[[NPDES ID2]:[ECHO BFR]],3,FALSE)</f>
        <v>NE</v>
      </c>
      <c r="AW1588" t="s">
        <v>41</v>
      </c>
      <c r="AX1588" t="str">
        <f>VLOOKUP(Sheet1[[#This Row],[NPDES ID2]],Combined_Sheet__Major_Only___2[[NPDES ID2]:[ECHO BFR]],27,FALSE)</f>
        <v>other</v>
      </c>
      <c r="AY1588" t="str">
        <f>VLOOKUP(Sheet1[[#This Row],[NPDES ID2]],Combined_Sheet__Major_Only___2[[NPDES ID2]:[ECHO BFR]],28,FALSE)</f>
        <v>-</v>
      </c>
      <c r="AZ1588" t="str">
        <f>VLOOKUP(Sheet1[[#This Row],[NPDES ID2]],Combined_Sheet__Major_Only___2[[NPDES ID2]:[ECHO BFR]],29,FALSE)</f>
        <v>-</v>
      </c>
      <c r="BA1588">
        <f>VLOOKUP(Sheet1[[#This Row],[NPDES ID2]],Combined_Sheet__Major_Only___2[[NPDES ID2]:[ECHO BFR]],17,FALSE)</f>
        <v>40.123899999999999</v>
      </c>
      <c r="BB1588">
        <f>VLOOKUP(Sheet1[[#This Row],[NPDES ID2]],Combined_Sheet__Major_Only___2[[NPDES ID2]:[ECHO BFR]],18,FALSE)</f>
        <v>-97.178600000000003</v>
      </c>
      <c r="BC1588" t="str">
        <f>IF(ISNUMBER(SEARCH("aerobic",$AW1588)),"aerobic","")</f>
        <v>aerobic</v>
      </c>
      <c r="BD1588" t="str">
        <f>IF(ISNUMBER(SEARCH("anaer",$AW1588)),"anaer","")</f>
        <v/>
      </c>
      <c r="BE1588" t="str">
        <f>IF(ISNUMBER(SEARCH("thickening",$AZ1588)),"thickening","")</f>
        <v/>
      </c>
      <c r="BF1588" s="2" t="str">
        <f>IF(ISNUMBER(SEARCH("airDry",$AW1588)),"airDry","")</f>
        <v/>
      </c>
      <c r="BG1588" s="2" t="str">
        <f>IF(ISNUMBER(SEARCH("heatDry",$AY1588)),"heatDry","")</f>
        <v/>
      </c>
      <c r="BH1588" s="2" t="str">
        <f>IF(AND(ISNUMBER(SEARCH("aerobic",$AW1588)),ISNUMBER(SEARCH("anaer",$AW1588))),"Combined Aer and Anaer.","")</f>
        <v/>
      </c>
    </row>
    <row r="1589" spans="1:60" x14ac:dyDescent="0.3">
      <c r="A1589" s="4">
        <v>1587</v>
      </c>
      <c r="B1589" t="s">
        <v>7463</v>
      </c>
      <c r="C1589">
        <v>82.03</v>
      </c>
      <c r="D1589">
        <v>1336.9133906819241</v>
      </c>
      <c r="E1589">
        <v>1336.9584678698479</v>
      </c>
      <c r="F1589">
        <v>938.33603789599351</v>
      </c>
      <c r="G1589">
        <v>1710.0448011097419</v>
      </c>
      <c r="H1589">
        <v>-77.009878644458396</v>
      </c>
      <c r="I1589">
        <v>-78.285564755667849</v>
      </c>
      <c r="J1589">
        <v>-91.355428965964606</v>
      </c>
      <c r="K1589">
        <v>-61.457993680790963</v>
      </c>
      <c r="L1589">
        <v>52.802410664875048</v>
      </c>
      <c r="M1589">
        <v>52.570586649159608</v>
      </c>
      <c r="N1589">
        <v>51.730798849190798</v>
      </c>
      <c r="O1589">
        <v>54.568027355042382</v>
      </c>
      <c r="P1589">
        <v>1.935311410699132</v>
      </c>
      <c r="Q1589">
        <v>1.955402503049112</v>
      </c>
      <c r="R1589">
        <v>1.5774979388871779</v>
      </c>
      <c r="S1589">
        <v>2.2154810529487521</v>
      </c>
      <c r="T1589">
        <v>125.9130489967613</v>
      </c>
      <c r="U1589">
        <v>125.91285184148271</v>
      </c>
      <c r="V1589">
        <v>125.82843769683291</v>
      </c>
      <c r="W1589">
        <v>125.9968481985654</v>
      </c>
      <c r="X1589">
        <v>8805.0200021907585</v>
      </c>
      <c r="Y1589">
        <v>8837.5283530253764</v>
      </c>
      <c r="Z1589">
        <v>8523.0730905118726</v>
      </c>
      <c r="AA1589">
        <v>8984.6934621903238</v>
      </c>
      <c r="AB1589">
        <v>1378.16124599625</v>
      </c>
      <c r="AC1589">
        <v>1369.6465731399851</v>
      </c>
      <c r="AD1589">
        <v>1193.509340342729</v>
      </c>
      <c r="AE1589">
        <v>1607.0391270427519</v>
      </c>
      <c r="AF1589">
        <v>63.082626182927868</v>
      </c>
      <c r="AG1589">
        <v>62.805629945794017</v>
      </c>
      <c r="AH1589">
        <v>61.802588150454532</v>
      </c>
      <c r="AI1589">
        <v>65.191672293263153</v>
      </c>
      <c r="AJ1589">
        <v>0.54705438673391638</v>
      </c>
      <c r="AK1589">
        <v>0.54705436573871702</v>
      </c>
      <c r="AL1589">
        <v>0.54705142407282503</v>
      </c>
      <c r="AM1589">
        <v>0.54705736168482566</v>
      </c>
      <c r="AN1589">
        <v>0.98000554113598359</v>
      </c>
      <c r="AO1589">
        <v>0.98000554113598337</v>
      </c>
      <c r="AP1589">
        <v>0.98000554113598337</v>
      </c>
      <c r="AQ1589">
        <v>0.98000554113598337</v>
      </c>
      <c r="AR1589">
        <v>14.853086993353861</v>
      </c>
      <c r="AS1589">
        <v>14.85308699335387</v>
      </c>
      <c r="AT1589">
        <v>14.85308699335387</v>
      </c>
      <c r="AU1589">
        <v>14.85308699335387</v>
      </c>
      <c r="AV1589" t="str">
        <f>VLOOKUP(Sheet1[[#This Row],[NPDES ID2]],Combined_Sheet__Major_Only___2[[NPDES ID2]:[ECHO BFR]],3,FALSE)</f>
        <v>TX</v>
      </c>
      <c r="AW1589" t="s">
        <v>41</v>
      </c>
      <c r="AX1589" t="str">
        <f>VLOOKUP(Sheet1[[#This Row],[NPDES ID2]],Combined_Sheet__Major_Only___2[[NPDES ID2]:[ECHO BFR]],27,FALSE)</f>
        <v>-</v>
      </c>
      <c r="AY1589" t="str">
        <f>VLOOKUP(Sheet1[[#This Row],[NPDES ID2]],Combined_Sheet__Major_Only___2[[NPDES ID2]:[ECHO BFR]],28,FALSE)</f>
        <v>-</v>
      </c>
      <c r="AZ1589" t="str">
        <f>VLOOKUP(Sheet1[[#This Row],[NPDES ID2]],Combined_Sheet__Major_Only___2[[NPDES ID2]:[ECHO BFR]],29,FALSE)</f>
        <v>thickening</v>
      </c>
      <c r="BA1589">
        <f>VLOOKUP(Sheet1[[#This Row],[NPDES ID2]],Combined_Sheet__Major_Only___2[[NPDES ID2]:[ECHO BFR]],17,FALSE)</f>
        <v>29.547222000000001</v>
      </c>
      <c r="BB1589">
        <f>VLOOKUP(Sheet1[[#This Row],[NPDES ID2]],Combined_Sheet__Major_Only___2[[NPDES ID2]:[ECHO BFR]],18,FALSE)</f>
        <v>-95.687776999999997</v>
      </c>
      <c r="BC1589" t="str">
        <f>IF(ISNUMBER(SEARCH("aerobic",$AW1589)),"aerobic","")</f>
        <v>aerobic</v>
      </c>
      <c r="BD1589" t="str">
        <f>IF(ISNUMBER(SEARCH("anaer",$AW1589)),"anaer","")</f>
        <v/>
      </c>
      <c r="BE1589" t="str">
        <f>IF(ISNUMBER(SEARCH("thickening",$AZ1589)),"thickening","")</f>
        <v>thickening</v>
      </c>
      <c r="BF1589" s="3" t="str">
        <f>IF(ISNUMBER(SEARCH("airDry",$AW1589)),"airDry","")</f>
        <v/>
      </c>
      <c r="BG1589" s="3" t="str">
        <f>IF(ISNUMBER(SEARCH("heatDry",$AY1589)),"heatDry","")</f>
        <v/>
      </c>
      <c r="BH1589" s="3" t="str">
        <f>IF(AND(ISNUMBER(SEARCH("aerobic",$AW1589)),ISNUMBER(SEARCH("anaer",$AW1589))),"Combined Aer and Anaer.","")</f>
        <v/>
      </c>
    </row>
    <row r="1590" spans="1:60" x14ac:dyDescent="0.3">
      <c r="A1590" s="4">
        <v>1588</v>
      </c>
      <c r="B1590" t="s">
        <v>7467</v>
      </c>
      <c r="C1590">
        <v>82</v>
      </c>
      <c r="D1590">
        <v>1430.3831950903009</v>
      </c>
      <c r="E1590">
        <v>1431.216169341875</v>
      </c>
      <c r="F1590">
        <v>1003.796727697327</v>
      </c>
      <c r="G1590">
        <v>1831.0397112917919</v>
      </c>
      <c r="H1590">
        <v>-77.337043982167515</v>
      </c>
      <c r="I1590">
        <v>-78.364201489880585</v>
      </c>
      <c r="J1590">
        <v>-90.788873155683177</v>
      </c>
      <c r="K1590">
        <v>-62.674703856543822</v>
      </c>
      <c r="L1590">
        <v>49.357148627505623</v>
      </c>
      <c r="M1590">
        <v>49.099843772052971</v>
      </c>
      <c r="N1590">
        <v>48.167710955277173</v>
      </c>
      <c r="O1590">
        <v>51.316909414566467</v>
      </c>
      <c r="P1590">
        <v>1.9408572425129349</v>
      </c>
      <c r="Q1590">
        <v>1.957779260136993</v>
      </c>
      <c r="R1590">
        <v>1.6044927616452209</v>
      </c>
      <c r="S1590">
        <v>2.2329374499845969</v>
      </c>
      <c r="T1590">
        <v>223.18728539129771</v>
      </c>
      <c r="U1590">
        <v>223.1869381157247</v>
      </c>
      <c r="V1590">
        <v>223.03824835880619</v>
      </c>
      <c r="W1590">
        <v>223.334891968346</v>
      </c>
      <c r="X1590">
        <v>16692.68142633199</v>
      </c>
      <c r="Y1590">
        <v>16765.84174314779</v>
      </c>
      <c r="Z1590">
        <v>16058.76274272103</v>
      </c>
      <c r="AA1590">
        <v>17097.74235134172</v>
      </c>
      <c r="AB1590">
        <v>2794.1407015976961</v>
      </c>
      <c r="AC1590">
        <v>2774.698589236089</v>
      </c>
      <c r="AD1590">
        <v>2392.942362046354</v>
      </c>
      <c r="AE1590">
        <v>3306.2380252031799</v>
      </c>
      <c r="AF1590">
        <v>58.988384944525343</v>
      </c>
      <c r="AG1590">
        <v>58.68081491930775</v>
      </c>
      <c r="AH1590">
        <v>57.567156862969398</v>
      </c>
      <c r="AI1590">
        <v>61.33007808121824</v>
      </c>
      <c r="AJ1590">
        <v>0.4970751564070231</v>
      </c>
      <c r="AK1590">
        <v>0.4970751260269215</v>
      </c>
      <c r="AL1590">
        <v>0.49707087025680802</v>
      </c>
      <c r="AM1590">
        <v>0.49707946035322792</v>
      </c>
      <c r="AN1590">
        <v>0.98857717908678255</v>
      </c>
      <c r="AO1590">
        <v>0.98857717908678233</v>
      </c>
      <c r="AP1590">
        <v>0.98857717908678233</v>
      </c>
      <c r="AQ1590">
        <v>0.98857717908678233</v>
      </c>
      <c r="AR1590">
        <v>13.339533209207151</v>
      </c>
      <c r="AS1590">
        <v>13.339533209207151</v>
      </c>
      <c r="AT1590">
        <v>13.339533209207151</v>
      </c>
      <c r="AU1590">
        <v>13.339533209207151</v>
      </c>
      <c r="AV1590" t="str">
        <f>VLOOKUP(Sheet1[[#This Row],[NPDES ID2]],Combined_Sheet__Major_Only___2[[NPDES ID2]:[ECHO BFR]],3,FALSE)</f>
        <v>NC</v>
      </c>
      <c r="AW1590" t="s">
        <v>41</v>
      </c>
      <c r="AX1590" t="str">
        <f>VLOOKUP(Sheet1[[#This Row],[NPDES ID2]],Combined_Sheet__Major_Only___2[[NPDES ID2]:[ECHO BFR]],27,FALSE)</f>
        <v>-</v>
      </c>
      <c r="AY1590" t="str">
        <f>VLOOKUP(Sheet1[[#This Row],[NPDES ID2]],Combined_Sheet__Major_Only___2[[NPDES ID2]:[ECHO BFR]],28,FALSE)</f>
        <v>-</v>
      </c>
      <c r="AZ1590" t="str">
        <f>VLOOKUP(Sheet1[[#This Row],[NPDES ID2]],Combined_Sheet__Major_Only___2[[NPDES ID2]:[ECHO BFR]],29,FALSE)</f>
        <v>-</v>
      </c>
      <c r="BA1590">
        <f>VLOOKUP(Sheet1[[#This Row],[NPDES ID2]],Combined_Sheet__Major_Only___2[[NPDES ID2]:[ECHO BFR]],17,FALSE)</f>
        <v>35.235773000000002</v>
      </c>
      <c r="BB1590">
        <f>VLOOKUP(Sheet1[[#This Row],[NPDES ID2]],Combined_Sheet__Major_Only___2[[NPDES ID2]:[ECHO BFR]],18,FALSE)</f>
        <v>-80.268946</v>
      </c>
      <c r="BC1590" t="str">
        <f>IF(ISNUMBER(SEARCH("aerobic",$AW1590)),"aerobic","")</f>
        <v>aerobic</v>
      </c>
      <c r="BD1590" t="str">
        <f>IF(ISNUMBER(SEARCH("anaer",$AW1590)),"anaer","")</f>
        <v/>
      </c>
      <c r="BE1590" t="str">
        <f>IF(ISNUMBER(SEARCH("thickening",$AZ1590)),"thickening","")</f>
        <v/>
      </c>
      <c r="BF1590" s="2" t="str">
        <f>IF(ISNUMBER(SEARCH("airDry",$AW1590)),"airDry","")</f>
        <v/>
      </c>
      <c r="BG1590" s="2" t="str">
        <f>IF(ISNUMBER(SEARCH("heatDry",$AY1590)),"heatDry","")</f>
        <v/>
      </c>
      <c r="BH1590" s="2" t="str">
        <f>IF(AND(ISNUMBER(SEARCH("aerobic",$AW1590)),ISNUMBER(SEARCH("anaer",$AW1590))),"Combined Aer and Anaer.","")</f>
        <v/>
      </c>
    </row>
    <row r="1591" spans="1:60" x14ac:dyDescent="0.3">
      <c r="A1591" s="4">
        <v>1589</v>
      </c>
      <c r="B1591" t="s">
        <v>7472</v>
      </c>
      <c r="C1591">
        <v>81.900000000000006</v>
      </c>
      <c r="D1591">
        <v>1331.5755096181731</v>
      </c>
      <c r="E1591">
        <v>1331.7924507476921</v>
      </c>
      <c r="F1591">
        <v>934.54157506998763</v>
      </c>
      <c r="G1591">
        <v>1703.4279390273371</v>
      </c>
      <c r="H1591">
        <v>-76.990657877931397</v>
      </c>
      <c r="I1591">
        <v>-78.241922205952363</v>
      </c>
      <c r="J1591">
        <v>-91.315038454799861</v>
      </c>
      <c r="K1591">
        <v>-61.326420775359971</v>
      </c>
      <c r="L1591">
        <v>53.006856578564559</v>
      </c>
      <c r="M1591">
        <v>52.777546716346002</v>
      </c>
      <c r="N1591">
        <v>51.946903204193212</v>
      </c>
      <c r="O1591">
        <v>54.753254580501547</v>
      </c>
      <c r="P1591">
        <v>1.9317110194734151</v>
      </c>
      <c r="Q1591">
        <v>1.9525027166718749</v>
      </c>
      <c r="R1591">
        <v>1.573028127562959</v>
      </c>
      <c r="S1591">
        <v>2.210554730029521</v>
      </c>
      <c r="T1591">
        <v>42.173343939062683</v>
      </c>
      <c r="U1591">
        <v>42.173276016658477</v>
      </c>
      <c r="V1591">
        <v>42.144194311648207</v>
      </c>
      <c r="W1591">
        <v>42.202213788743343</v>
      </c>
      <c r="X1591">
        <v>2933.099602723426</v>
      </c>
      <c r="Y1591">
        <v>2943.7416076736372</v>
      </c>
      <c r="Z1591">
        <v>2840.6058122919881</v>
      </c>
      <c r="AA1591">
        <v>2992.0622397744528</v>
      </c>
      <c r="AB1591">
        <v>506.69956487305092</v>
      </c>
      <c r="AC1591">
        <v>502.68750169061701</v>
      </c>
      <c r="AD1591">
        <v>432.45818964821888</v>
      </c>
      <c r="AE1591">
        <v>600.47382957861191</v>
      </c>
      <c r="AF1591">
        <v>63.427222454947803</v>
      </c>
      <c r="AG1591">
        <v>63.152812529421837</v>
      </c>
      <c r="AH1591">
        <v>62.159013969407788</v>
      </c>
      <c r="AI1591">
        <v>65.516756972468528</v>
      </c>
      <c r="AJ1591">
        <v>0.55126415590694811</v>
      </c>
      <c r="AK1591">
        <v>0.55126414418050251</v>
      </c>
      <c r="AL1591">
        <v>0.5512625009319323</v>
      </c>
      <c r="AM1591">
        <v>0.55126581774253425</v>
      </c>
      <c r="AN1591">
        <v>0.94352048794988619</v>
      </c>
      <c r="AO1591">
        <v>0.94352048794988652</v>
      </c>
      <c r="AP1591">
        <v>0.94352048794988652</v>
      </c>
      <c r="AQ1591">
        <v>0.94352048794988652</v>
      </c>
      <c r="AR1591">
        <v>14.07988843369127</v>
      </c>
      <c r="AS1591">
        <v>14.07988843369127</v>
      </c>
      <c r="AT1591">
        <v>14.07988843369127</v>
      </c>
      <c r="AU1591">
        <v>14.07988843369127</v>
      </c>
      <c r="AV1591" t="str">
        <f>VLOOKUP(Sheet1[[#This Row],[NPDES ID2]],Combined_Sheet__Major_Only___2[[NPDES ID2]:[ECHO BFR]],3,FALSE)</f>
        <v>IL</v>
      </c>
      <c r="AW1591" t="s">
        <v>41</v>
      </c>
      <c r="AX1591" t="str">
        <f>VLOOKUP(Sheet1[[#This Row],[NPDES ID2]],Combined_Sheet__Major_Only___2[[NPDES ID2]:[ECHO BFR]],27,FALSE)</f>
        <v>-</v>
      </c>
      <c r="AY1591" t="str">
        <f>VLOOKUP(Sheet1[[#This Row],[NPDES ID2]],Combined_Sheet__Major_Only___2[[NPDES ID2]:[ECHO BFR]],28,FALSE)</f>
        <v>-</v>
      </c>
      <c r="AZ1591" t="str">
        <f>VLOOKUP(Sheet1[[#This Row],[NPDES ID2]],Combined_Sheet__Major_Only___2[[NPDES ID2]:[ECHO BFR]],29,FALSE)</f>
        <v>thickening</v>
      </c>
      <c r="BA1591">
        <f>VLOOKUP(Sheet1[[#This Row],[NPDES ID2]],Combined_Sheet__Major_Only___2[[NPDES ID2]:[ECHO BFR]],17,FALSE)</f>
        <v>39.37621</v>
      </c>
      <c r="BB1591">
        <f>VLOOKUP(Sheet1[[#This Row],[NPDES ID2]],Combined_Sheet__Major_Only___2[[NPDES ID2]:[ECHO BFR]],18,FALSE)</f>
        <v>-89.087729999999993</v>
      </c>
      <c r="BC1591" t="str">
        <f>IF(ISNUMBER(SEARCH("aerobic",$AW1591)),"aerobic","")</f>
        <v>aerobic</v>
      </c>
      <c r="BD1591" t="str">
        <f>IF(ISNUMBER(SEARCH("anaer",$AW1591)),"anaer","")</f>
        <v/>
      </c>
      <c r="BE1591" t="str">
        <f>IF(ISNUMBER(SEARCH("thickening",$AZ1591)),"thickening","")</f>
        <v>thickening</v>
      </c>
      <c r="BF1591" s="3" t="str">
        <f>IF(ISNUMBER(SEARCH("airDry",$AW1591)),"airDry","")</f>
        <v/>
      </c>
      <c r="BG1591" s="3" t="str">
        <f>IF(ISNUMBER(SEARCH("heatDry",$AY1591)),"heatDry","")</f>
        <v/>
      </c>
      <c r="BH1591" s="3" t="str">
        <f>IF(AND(ISNUMBER(SEARCH("aerobic",$AW1591)),ISNUMBER(SEARCH("anaer",$AW1591))),"Combined Aer and Anaer.","")</f>
        <v/>
      </c>
    </row>
    <row r="1592" spans="1:60" x14ac:dyDescent="0.3">
      <c r="A1592" s="4">
        <v>1590</v>
      </c>
      <c r="B1592" t="s">
        <v>7477</v>
      </c>
      <c r="C1592">
        <v>81.900000000000006</v>
      </c>
      <c r="D1592">
        <v>1302.279361310181</v>
      </c>
      <c r="E1592">
        <v>1303.161491787894</v>
      </c>
      <c r="F1592">
        <v>914.01308382206639</v>
      </c>
      <c r="G1592">
        <v>1666.5125715129129</v>
      </c>
      <c r="H1592">
        <v>-76.865825050963664</v>
      </c>
      <c r="I1592">
        <v>-78.089367440667147</v>
      </c>
      <c r="J1592">
        <v>-91.063312988820798</v>
      </c>
      <c r="K1592">
        <v>-60.688455033345889</v>
      </c>
      <c r="L1592">
        <v>54.197275775520367</v>
      </c>
      <c r="M1592">
        <v>53.976862874288322</v>
      </c>
      <c r="N1592">
        <v>53.178433741289638</v>
      </c>
      <c r="O1592">
        <v>55.875941660627987</v>
      </c>
      <c r="P1592">
        <v>1.929465263011007</v>
      </c>
      <c r="Q1592">
        <v>1.9532775720207409</v>
      </c>
      <c r="R1592">
        <v>1.5648362656564581</v>
      </c>
      <c r="S1592">
        <v>2.2129883788243818</v>
      </c>
      <c r="T1592">
        <v>68.725280091514207</v>
      </c>
      <c r="U1592">
        <v>68.725171192335281</v>
      </c>
      <c r="V1592">
        <v>68.678544842243497</v>
      </c>
      <c r="W1592">
        <v>68.771566776487916</v>
      </c>
      <c r="X1592">
        <v>4674.6111006618876</v>
      </c>
      <c r="Y1592">
        <v>4690.5614715609108</v>
      </c>
      <c r="Z1592">
        <v>4535.9672772706563</v>
      </c>
      <c r="AA1592">
        <v>4762.9141658041453</v>
      </c>
      <c r="AB1592">
        <v>810.9041576919534</v>
      </c>
      <c r="AC1592">
        <v>804.56824191969213</v>
      </c>
      <c r="AD1592">
        <v>691.9549169518815</v>
      </c>
      <c r="AE1592">
        <v>961.88741617501432</v>
      </c>
      <c r="AF1592">
        <v>64.851715779564515</v>
      </c>
      <c r="AG1592">
        <v>64.587945673137142</v>
      </c>
      <c r="AH1592">
        <v>63.632732165786088</v>
      </c>
      <c r="AI1592">
        <v>66.860154905741084</v>
      </c>
      <c r="AJ1592">
        <v>0.56867145039330591</v>
      </c>
      <c r="AK1592">
        <v>0.56867143524828179</v>
      </c>
      <c r="AL1592">
        <v>0.56866931304527191</v>
      </c>
      <c r="AM1592">
        <v>0.56867359660343475</v>
      </c>
      <c r="AN1592">
        <v>0.96422151956398539</v>
      </c>
      <c r="AO1592">
        <v>0.96422151956398539</v>
      </c>
      <c r="AP1592">
        <v>0.96422151956398539</v>
      </c>
      <c r="AQ1592">
        <v>0.96422151956398539</v>
      </c>
      <c r="AR1592">
        <v>14.361387738536671</v>
      </c>
      <c r="AS1592">
        <v>14.36138773853666</v>
      </c>
      <c r="AT1592">
        <v>14.36138773853666</v>
      </c>
      <c r="AU1592">
        <v>14.36138773853666</v>
      </c>
      <c r="AV1592" t="str">
        <f>VLOOKUP(Sheet1[[#This Row],[NPDES ID2]],Combined_Sheet__Major_Only___2[[NPDES ID2]:[ECHO BFR]],3,FALSE)</f>
        <v>NE</v>
      </c>
      <c r="AW1592" t="s">
        <v>41</v>
      </c>
      <c r="AX1592" t="str">
        <f>VLOOKUP(Sheet1[[#This Row],[NPDES ID2]],Combined_Sheet__Major_Only___2[[NPDES ID2]:[ECHO BFR]],27,FALSE)</f>
        <v>-</v>
      </c>
      <c r="AY1592" t="str">
        <f>VLOOKUP(Sheet1[[#This Row],[NPDES ID2]],Combined_Sheet__Major_Only___2[[NPDES ID2]:[ECHO BFR]],28,FALSE)</f>
        <v>-</v>
      </c>
      <c r="AZ1592" t="str">
        <f>VLOOKUP(Sheet1[[#This Row],[NPDES ID2]],Combined_Sheet__Major_Only___2[[NPDES ID2]:[ECHO BFR]],29,FALSE)</f>
        <v>preliminaryOps, thickening</v>
      </c>
      <c r="BA1592">
        <f>VLOOKUP(Sheet1[[#This Row],[NPDES ID2]],Combined_Sheet__Major_Only___2[[NPDES ID2]:[ECHO BFR]],17,FALSE)</f>
        <v>40.935205000000003</v>
      </c>
      <c r="BB1592">
        <f>VLOOKUP(Sheet1[[#This Row],[NPDES ID2]],Combined_Sheet__Major_Only___2[[NPDES ID2]:[ECHO BFR]],18,FALSE)</f>
        <v>-96.521068</v>
      </c>
      <c r="BC1592" t="str">
        <f>IF(ISNUMBER(SEARCH("aerobic",$AW1592)),"aerobic","")</f>
        <v>aerobic</v>
      </c>
      <c r="BD1592" t="str">
        <f>IF(ISNUMBER(SEARCH("anaer",$AW1592)),"anaer","")</f>
        <v/>
      </c>
      <c r="BE1592" t="str">
        <f>IF(ISNUMBER(SEARCH("thickening",$AZ1592)),"thickening","")</f>
        <v>thickening</v>
      </c>
      <c r="BF1592" s="2" t="str">
        <f>IF(ISNUMBER(SEARCH("airDry",$AW1592)),"airDry","")</f>
        <v/>
      </c>
      <c r="BG1592" s="2" t="str">
        <f>IF(ISNUMBER(SEARCH("heatDry",$AY1592)),"heatDry","")</f>
        <v/>
      </c>
      <c r="BH1592" s="2" t="str">
        <f>IF(AND(ISNUMBER(SEARCH("aerobic",$AW1592)),ISNUMBER(SEARCH("anaer",$AW1592))),"Combined Aer and Anaer.","")</f>
        <v/>
      </c>
    </row>
    <row r="1593" spans="1:60" x14ac:dyDescent="0.3">
      <c r="A1593" s="4">
        <v>1591</v>
      </c>
      <c r="B1593" t="s">
        <v>7482</v>
      </c>
      <c r="C1593">
        <v>81.7</v>
      </c>
      <c r="D1593">
        <v>1360.0297278948631</v>
      </c>
      <c r="E1593">
        <v>1359.657306252031</v>
      </c>
      <c r="F1593">
        <v>954.39117800316592</v>
      </c>
      <c r="G1593">
        <v>1739.4223288683929</v>
      </c>
      <c r="H1593">
        <v>-77.040838994376202</v>
      </c>
      <c r="I1593">
        <v>-78.326970046036195</v>
      </c>
      <c r="J1593">
        <v>-91.17396962191853</v>
      </c>
      <c r="K1593">
        <v>-61.746014113994462</v>
      </c>
      <c r="L1593">
        <v>51.889515442997343</v>
      </c>
      <c r="M1593">
        <v>51.653414375266351</v>
      </c>
      <c r="N1593">
        <v>50.797987475835278</v>
      </c>
      <c r="O1593">
        <v>53.687985871003868</v>
      </c>
      <c r="P1593">
        <v>1.9288067535966069</v>
      </c>
      <c r="Q1593">
        <v>1.94917442915966</v>
      </c>
      <c r="R1593">
        <v>1.5759216166904451</v>
      </c>
      <c r="S1593">
        <v>2.2099980853456431</v>
      </c>
      <c r="T1593">
        <v>438.5580961088155</v>
      </c>
      <c r="U1593">
        <v>438.55741645818932</v>
      </c>
      <c r="V1593">
        <v>438.26641676148841</v>
      </c>
      <c r="W1593">
        <v>438.84697592167061</v>
      </c>
      <c r="X1593">
        <v>31082.76777831174</v>
      </c>
      <c r="Y1593">
        <v>31201.853573336259</v>
      </c>
      <c r="Z1593">
        <v>30051.090520101021</v>
      </c>
      <c r="AA1593">
        <v>31740.39771611775</v>
      </c>
      <c r="AB1593">
        <v>5037.2575838683024</v>
      </c>
      <c r="AC1593">
        <v>5003.6364316689023</v>
      </c>
      <c r="AD1593">
        <v>4339.3733434174646</v>
      </c>
      <c r="AE1593">
        <v>5905.3761942164156</v>
      </c>
      <c r="AF1593">
        <v>62.243060688314017</v>
      </c>
      <c r="AG1593">
        <v>61.959747176386259</v>
      </c>
      <c r="AH1593">
        <v>60.934305356971969</v>
      </c>
      <c r="AI1593">
        <v>64.399503339198162</v>
      </c>
      <c r="AJ1593">
        <v>0.53679981983034575</v>
      </c>
      <c r="AK1593">
        <v>0.53679976301091858</v>
      </c>
      <c r="AL1593">
        <v>0.53679180655063286</v>
      </c>
      <c r="AM1593">
        <v>0.53680786643990352</v>
      </c>
      <c r="AN1593">
        <v>0.99413964328550775</v>
      </c>
      <c r="AO1593">
        <v>0.99413964328550797</v>
      </c>
      <c r="AP1593">
        <v>0.99413964328550797</v>
      </c>
      <c r="AQ1593">
        <v>0.99413964328550797</v>
      </c>
      <c r="AR1593">
        <v>14.350132512232779</v>
      </c>
      <c r="AS1593">
        <v>14.35013251223279</v>
      </c>
      <c r="AT1593">
        <v>14.35013251223279</v>
      </c>
      <c r="AU1593">
        <v>14.35013251223279</v>
      </c>
      <c r="AV1593" t="str">
        <f>VLOOKUP(Sheet1[[#This Row],[NPDES ID2]],Combined_Sheet__Major_Only___2[[NPDES ID2]:[ECHO BFR]],3,FALSE)</f>
        <v>TN</v>
      </c>
      <c r="AW1593" t="s">
        <v>41</v>
      </c>
      <c r="AX1593" t="str">
        <f>VLOOKUP(Sheet1[[#This Row],[NPDES ID2]],Combined_Sheet__Major_Only___2[[NPDES ID2]:[ECHO BFR]],27,FALSE)</f>
        <v>-</v>
      </c>
      <c r="AY1593" t="str">
        <f>VLOOKUP(Sheet1[[#This Row],[NPDES ID2]],Combined_Sheet__Major_Only___2[[NPDES ID2]:[ECHO BFR]],28,FALSE)</f>
        <v>-</v>
      </c>
      <c r="AZ1593" t="str">
        <f>VLOOKUP(Sheet1[[#This Row],[NPDES ID2]],Combined_Sheet__Major_Only___2[[NPDES ID2]:[ECHO BFR]],29,FALSE)</f>
        <v>-</v>
      </c>
      <c r="BA1593">
        <f>VLOOKUP(Sheet1[[#This Row],[NPDES ID2]],Combined_Sheet__Major_Only___2[[NPDES ID2]:[ECHO BFR]],17,FALSE)</f>
        <v>36.430129999999998</v>
      </c>
      <c r="BB1593">
        <f>VLOOKUP(Sheet1[[#This Row],[NPDES ID2]],Combined_Sheet__Major_Only___2[[NPDES ID2]:[ECHO BFR]],18,FALSE)</f>
        <v>-81.802520000000001</v>
      </c>
      <c r="BC1593" t="str">
        <f>IF(ISNUMBER(SEARCH("aerobic",$AW1593)),"aerobic","")</f>
        <v>aerobic</v>
      </c>
      <c r="BD1593" t="str">
        <f>IF(ISNUMBER(SEARCH("anaer",$AW1593)),"anaer","")</f>
        <v/>
      </c>
      <c r="BE1593" t="str">
        <f>IF(ISNUMBER(SEARCH("thickening",$AZ1593)),"thickening","")</f>
        <v/>
      </c>
      <c r="BF1593" s="3" t="str">
        <f>IF(ISNUMBER(SEARCH("airDry",$AW1593)),"airDry","")</f>
        <v/>
      </c>
      <c r="BG1593" s="3" t="str">
        <f>IF(ISNUMBER(SEARCH("heatDry",$AY1593)),"heatDry","")</f>
        <v/>
      </c>
      <c r="BH1593" s="3" t="str">
        <f>IF(AND(ISNUMBER(SEARCH("aerobic",$AW1593)),ISNUMBER(SEARCH("anaer",$AW1593))),"Combined Aer and Anaer.","")</f>
        <v/>
      </c>
    </row>
    <row r="1594" spans="1:60" x14ac:dyDescent="0.3">
      <c r="A1594" s="4">
        <v>1592</v>
      </c>
      <c r="B1594" t="s">
        <v>7486</v>
      </c>
      <c r="C1594">
        <v>81.63</v>
      </c>
      <c r="D1594">
        <v>1424.7791908200729</v>
      </c>
      <c r="E1594">
        <v>1425.179801740846</v>
      </c>
      <c r="F1594">
        <v>999.7085070857205</v>
      </c>
      <c r="G1594">
        <v>1823.1187465082639</v>
      </c>
      <c r="H1594">
        <v>-77.300459453209029</v>
      </c>
      <c r="I1594">
        <v>-78.34798369128012</v>
      </c>
      <c r="J1594">
        <v>-90.863695312064763</v>
      </c>
      <c r="K1594">
        <v>-62.548970918740487</v>
      </c>
      <c r="L1594">
        <v>49.532550570505279</v>
      </c>
      <c r="M1594">
        <v>49.279375073677677</v>
      </c>
      <c r="N1594">
        <v>48.362209480401397</v>
      </c>
      <c r="O1594">
        <v>51.460844971969529</v>
      </c>
      <c r="P1594">
        <v>1.9313887208188081</v>
      </c>
      <c r="Q1594">
        <v>1.94723960642964</v>
      </c>
      <c r="R1594">
        <v>1.5924134915277901</v>
      </c>
      <c r="S1594">
        <v>2.2202053101383981</v>
      </c>
      <c r="T1594">
        <v>202.45985831575359</v>
      </c>
      <c r="U1594">
        <v>202.45954302817219</v>
      </c>
      <c r="V1594">
        <v>202.32454927253229</v>
      </c>
      <c r="W1594">
        <v>202.593868664589</v>
      </c>
      <c r="X1594">
        <v>15020.485064955399</v>
      </c>
      <c r="Y1594">
        <v>15085.04738412912</v>
      </c>
      <c r="Z1594">
        <v>14461.099537861441</v>
      </c>
      <c r="AA1594">
        <v>15377.78395505403</v>
      </c>
      <c r="AB1594">
        <v>2648.4099265411769</v>
      </c>
      <c r="AC1594">
        <v>2627.263031235479</v>
      </c>
      <c r="AD1594">
        <v>2250.1131817849218</v>
      </c>
      <c r="AE1594">
        <v>3159.679567314522</v>
      </c>
      <c r="AF1594">
        <v>59.466296231548448</v>
      </c>
      <c r="AG1594">
        <v>59.162293654053343</v>
      </c>
      <c r="AH1594">
        <v>58.06153266407145</v>
      </c>
      <c r="AI1594">
        <v>61.780858140398408</v>
      </c>
      <c r="AJ1594">
        <v>0.50290530777183895</v>
      </c>
      <c r="AK1594">
        <v>0.5029052792271036</v>
      </c>
      <c r="AL1594">
        <v>0.5029012804137738</v>
      </c>
      <c r="AM1594">
        <v>0.50290935184850938</v>
      </c>
      <c r="AN1594">
        <v>0.98742881981532737</v>
      </c>
      <c r="AO1594">
        <v>0.98742881981532749</v>
      </c>
      <c r="AP1594">
        <v>0.98742881981532749</v>
      </c>
      <c r="AQ1594">
        <v>0.98742881981532749</v>
      </c>
      <c r="AR1594">
        <v>13.044278088982191</v>
      </c>
      <c r="AS1594">
        <v>13.044278088982191</v>
      </c>
      <c r="AT1594">
        <v>13.044278088982191</v>
      </c>
      <c r="AU1594">
        <v>13.044278088982191</v>
      </c>
      <c r="AV1594" t="str">
        <f>VLOOKUP(Sheet1[[#This Row],[NPDES ID2]],Combined_Sheet__Major_Only___2[[NPDES ID2]:[ECHO BFR]],3,FALSE)</f>
        <v>TX</v>
      </c>
      <c r="AW1594" t="s">
        <v>41</v>
      </c>
      <c r="AX1594" t="str">
        <f>VLOOKUP(Sheet1[[#This Row],[NPDES ID2]],Combined_Sheet__Major_Only___2[[NPDES ID2]:[ECHO BFR]],27,FALSE)</f>
        <v>-</v>
      </c>
      <c r="AY1594" t="str">
        <f>VLOOKUP(Sheet1[[#This Row],[NPDES ID2]],Combined_Sheet__Major_Only___2[[NPDES ID2]:[ECHO BFR]],28,FALSE)</f>
        <v>-</v>
      </c>
      <c r="AZ1594" t="str">
        <f>VLOOKUP(Sheet1[[#This Row],[NPDES ID2]],Combined_Sheet__Major_Only___2[[NPDES ID2]:[ECHO BFR]],29,FALSE)</f>
        <v>-</v>
      </c>
      <c r="BA1594">
        <f>VLOOKUP(Sheet1[[#This Row],[NPDES ID2]],Combined_Sheet__Major_Only___2[[NPDES ID2]:[ECHO BFR]],17,FALSE)</f>
        <v>29.738527999999999</v>
      </c>
      <c r="BB1594">
        <f>VLOOKUP(Sheet1[[#This Row],[NPDES ID2]],Combined_Sheet__Major_Only___2[[NPDES ID2]:[ECHO BFR]],18,FALSE)</f>
        <v>-95.828833000000003</v>
      </c>
      <c r="BC1594" t="str">
        <f>IF(ISNUMBER(SEARCH("aerobic",$AW1594)),"aerobic","")</f>
        <v>aerobic</v>
      </c>
      <c r="BD1594" t="str">
        <f>IF(ISNUMBER(SEARCH("anaer",$AW1594)),"anaer","")</f>
        <v/>
      </c>
      <c r="BE1594" t="str">
        <f>IF(ISNUMBER(SEARCH("thickening",$AZ1594)),"thickening","")</f>
        <v/>
      </c>
      <c r="BF1594" s="2" t="str">
        <f>IF(ISNUMBER(SEARCH("airDry",$AW1594)),"airDry","")</f>
        <v/>
      </c>
      <c r="BG1594" s="2" t="str">
        <f>IF(ISNUMBER(SEARCH("heatDry",$AY1594)),"heatDry","")</f>
        <v/>
      </c>
      <c r="BH1594" s="2" t="str">
        <f>IF(AND(ISNUMBER(SEARCH("aerobic",$AW1594)),ISNUMBER(SEARCH("anaer",$AW1594))),"Combined Aer and Anaer.","")</f>
        <v/>
      </c>
    </row>
    <row r="1595" spans="1:60" x14ac:dyDescent="0.3">
      <c r="A1595" s="4">
        <v>1593</v>
      </c>
      <c r="B1595" t="s">
        <v>7489</v>
      </c>
      <c r="C1595">
        <v>81.430000000000007</v>
      </c>
      <c r="D1595">
        <v>1374.911122752543</v>
      </c>
      <c r="E1595">
        <v>1374.283140541768</v>
      </c>
      <c r="F1595">
        <v>964.69927066257196</v>
      </c>
      <c r="G1595">
        <v>1758.382191522983</v>
      </c>
      <c r="H1595">
        <v>-77.113631563935741</v>
      </c>
      <c r="I1595">
        <v>-78.329317015811569</v>
      </c>
      <c r="J1595">
        <v>-91.173283939863722</v>
      </c>
      <c r="K1595">
        <v>-61.932040368055823</v>
      </c>
      <c r="L1595">
        <v>51.315147451947489</v>
      </c>
      <c r="M1595">
        <v>51.0768006754233</v>
      </c>
      <c r="N1595">
        <v>50.213358020449242</v>
      </c>
      <c r="O1595">
        <v>53.130492676830563</v>
      </c>
      <c r="P1595">
        <v>1.9231941140827109</v>
      </c>
      <c r="Q1595">
        <v>1.942685181263492</v>
      </c>
      <c r="R1595">
        <v>1.57350516567231</v>
      </c>
      <c r="S1595">
        <v>2.2046703668258969</v>
      </c>
      <c r="T1595">
        <v>187.89194406151111</v>
      </c>
      <c r="U1595">
        <v>187.89165125613729</v>
      </c>
      <c r="V1595">
        <v>187.7662834985301</v>
      </c>
      <c r="W1595">
        <v>188.01639853609029</v>
      </c>
      <c r="X1595">
        <v>13421.55592259556</v>
      </c>
      <c r="Y1595">
        <v>13474.015309941449</v>
      </c>
      <c r="Z1595">
        <v>12966.96820360422</v>
      </c>
      <c r="AA1595">
        <v>13711.442299995861</v>
      </c>
      <c r="AB1595">
        <v>2107.971673596754</v>
      </c>
      <c r="AC1595">
        <v>2095.05082308498</v>
      </c>
      <c r="AD1595">
        <v>1823.9095306618799</v>
      </c>
      <c r="AE1595">
        <v>2458.8278335301461</v>
      </c>
      <c r="AF1595">
        <v>61.757654740304432</v>
      </c>
      <c r="AG1595">
        <v>61.47075497255446</v>
      </c>
      <c r="AH1595">
        <v>60.431928315684992</v>
      </c>
      <c r="AI1595">
        <v>63.941992107151528</v>
      </c>
      <c r="AJ1595">
        <v>0.53087233222603525</v>
      </c>
      <c r="AK1595">
        <v>0.53087230475592873</v>
      </c>
      <c r="AL1595">
        <v>0.53086845632173796</v>
      </c>
      <c r="AM1595">
        <v>0.53087622421701886</v>
      </c>
      <c r="AN1595">
        <v>0.98647304297196525</v>
      </c>
      <c r="AO1595">
        <v>0.98647304297196514</v>
      </c>
      <c r="AP1595">
        <v>0.98647304297196514</v>
      </c>
      <c r="AQ1595">
        <v>0.98647304297196514</v>
      </c>
      <c r="AR1595">
        <v>14.510576000527839</v>
      </c>
      <c r="AS1595">
        <v>14.510576000527831</v>
      </c>
      <c r="AT1595">
        <v>14.510576000527831</v>
      </c>
      <c r="AU1595">
        <v>14.510576000527831</v>
      </c>
      <c r="AV1595" t="str">
        <f>VLOOKUP(Sheet1[[#This Row],[NPDES ID2]],Combined_Sheet__Major_Only___2[[NPDES ID2]:[ECHO BFR]],3,FALSE)</f>
        <v>TX</v>
      </c>
      <c r="AW1595" t="s">
        <v>41</v>
      </c>
      <c r="AX1595" t="str">
        <f>VLOOKUP(Sheet1[[#This Row],[NPDES ID2]],Combined_Sheet__Major_Only___2[[NPDES ID2]:[ECHO BFR]],27,FALSE)</f>
        <v>-</v>
      </c>
      <c r="AY1595" t="str">
        <f>VLOOKUP(Sheet1[[#This Row],[NPDES ID2]],Combined_Sheet__Major_Only___2[[NPDES ID2]:[ECHO BFR]],28,FALSE)</f>
        <v>-</v>
      </c>
      <c r="AZ1595" t="str">
        <f>VLOOKUP(Sheet1[[#This Row],[NPDES ID2]],Combined_Sheet__Major_Only___2[[NPDES ID2]:[ECHO BFR]],29,FALSE)</f>
        <v>-</v>
      </c>
      <c r="BA1595">
        <f>VLOOKUP(Sheet1[[#This Row],[NPDES ID2]],Combined_Sheet__Major_Only___2[[NPDES ID2]:[ECHO BFR]],17,FALSE)</f>
        <v>29.801500000000001</v>
      </c>
      <c r="BB1595">
        <f>VLOOKUP(Sheet1[[#This Row],[NPDES ID2]],Combined_Sheet__Major_Only___2[[NPDES ID2]:[ECHO BFR]],18,FALSE)</f>
        <v>-95.115167</v>
      </c>
      <c r="BC1595" t="str">
        <f>IF(ISNUMBER(SEARCH("aerobic",$AW1595)),"aerobic","")</f>
        <v>aerobic</v>
      </c>
      <c r="BD1595" t="str">
        <f>IF(ISNUMBER(SEARCH("anaer",$AW1595)),"anaer","")</f>
        <v/>
      </c>
      <c r="BE1595" t="str">
        <f>IF(ISNUMBER(SEARCH("thickening",$AZ1595)),"thickening","")</f>
        <v/>
      </c>
      <c r="BF1595" s="3" t="str">
        <f>IF(ISNUMBER(SEARCH("airDry",$AW1595)),"airDry","")</f>
        <v/>
      </c>
      <c r="BG1595" s="3" t="str">
        <f>IF(ISNUMBER(SEARCH("heatDry",$AY1595)),"heatDry","")</f>
        <v/>
      </c>
      <c r="BH1595" s="3" t="str">
        <f>IF(AND(ISNUMBER(SEARCH("aerobic",$AW1595)),ISNUMBER(SEARCH("anaer",$AW1595))),"Combined Aer and Anaer.","")</f>
        <v/>
      </c>
    </row>
    <row r="1596" spans="1:60" x14ac:dyDescent="0.3">
      <c r="A1596" s="4">
        <v>1594</v>
      </c>
      <c r="B1596" t="s">
        <v>7493</v>
      </c>
      <c r="C1596">
        <v>81.3</v>
      </c>
      <c r="D1596">
        <v>1333.9026861281341</v>
      </c>
      <c r="E1596">
        <v>1334.2908951226491</v>
      </c>
      <c r="F1596">
        <v>935.92055359048845</v>
      </c>
      <c r="G1596">
        <v>1706.8474531758509</v>
      </c>
      <c r="H1596">
        <v>-76.954285857564358</v>
      </c>
      <c r="I1596">
        <v>-78.162766988422092</v>
      </c>
      <c r="J1596">
        <v>-91.242867915321597</v>
      </c>
      <c r="K1596">
        <v>-61.165448793027487</v>
      </c>
      <c r="L1596">
        <v>52.882999857804592</v>
      </c>
      <c r="M1596">
        <v>52.657350827610458</v>
      </c>
      <c r="N1596">
        <v>51.839934063917312</v>
      </c>
      <c r="O1596">
        <v>54.601582787660902</v>
      </c>
      <c r="P1596">
        <v>1.9170581994171561</v>
      </c>
      <c r="Q1596">
        <v>1.9383710706262689</v>
      </c>
      <c r="R1596">
        <v>1.55967775453278</v>
      </c>
      <c r="S1596">
        <v>2.1930563996442349</v>
      </c>
      <c r="T1596">
        <v>112.9082306260735</v>
      </c>
      <c r="U1596">
        <v>112.90805354072531</v>
      </c>
      <c r="V1596">
        <v>112.8322325518195</v>
      </c>
      <c r="W1596">
        <v>112.9834992718278</v>
      </c>
      <c r="X1596">
        <v>7813.2844286332002</v>
      </c>
      <c r="Y1596">
        <v>7841.3068873413476</v>
      </c>
      <c r="Z1596">
        <v>7570.1134999338901</v>
      </c>
      <c r="AA1596">
        <v>7968.2018103820164</v>
      </c>
      <c r="AB1596">
        <v>1442.5162364703319</v>
      </c>
      <c r="AC1596">
        <v>1429.051658828615</v>
      </c>
      <c r="AD1596">
        <v>1218.185680034306</v>
      </c>
      <c r="AE1596">
        <v>1729.8542201124201</v>
      </c>
      <c r="AF1596">
        <v>63.746177982340441</v>
      </c>
      <c r="AG1596">
        <v>63.474139652275838</v>
      </c>
      <c r="AH1596">
        <v>62.489048117007833</v>
      </c>
      <c r="AI1596">
        <v>65.817479097898655</v>
      </c>
      <c r="AJ1596">
        <v>0.55516110331388158</v>
      </c>
      <c r="AK1596">
        <v>0.55516108291393174</v>
      </c>
      <c r="AL1596">
        <v>0.55515822460936814</v>
      </c>
      <c r="AM1596">
        <v>0.55516399395916816</v>
      </c>
      <c r="AN1596">
        <v>0.97777597916924719</v>
      </c>
      <c r="AO1596">
        <v>0.97777597916924719</v>
      </c>
      <c r="AP1596">
        <v>0.97777597916924719</v>
      </c>
      <c r="AQ1596">
        <v>0.97777597916924719</v>
      </c>
      <c r="AR1596">
        <v>13.61930491028594</v>
      </c>
      <c r="AS1596">
        <v>13.61930491028593</v>
      </c>
      <c r="AT1596">
        <v>13.61930491028593</v>
      </c>
      <c r="AU1596">
        <v>13.61930491028593</v>
      </c>
      <c r="AV1596" t="str">
        <f>VLOOKUP(Sheet1[[#This Row],[NPDES ID2]],Combined_Sheet__Major_Only___2[[NPDES ID2]:[ECHO BFR]],3,FALSE)</f>
        <v>MO</v>
      </c>
      <c r="AW1596" t="s">
        <v>41</v>
      </c>
      <c r="AX1596" t="str">
        <f>VLOOKUP(Sheet1[[#This Row],[NPDES ID2]],Combined_Sheet__Major_Only___2[[NPDES ID2]:[ECHO BFR]],27,FALSE)</f>
        <v>-</v>
      </c>
      <c r="AY1596" t="str">
        <f>VLOOKUP(Sheet1[[#This Row],[NPDES ID2]],Combined_Sheet__Major_Only___2[[NPDES ID2]:[ECHO BFR]],28,FALSE)</f>
        <v>-</v>
      </c>
      <c r="AZ1596" t="str">
        <f>VLOOKUP(Sheet1[[#This Row],[NPDES ID2]],Combined_Sheet__Major_Only___2[[NPDES ID2]:[ECHO BFR]],29,FALSE)</f>
        <v>thickening</v>
      </c>
      <c r="BA1596">
        <f>VLOOKUP(Sheet1[[#This Row],[NPDES ID2]],Combined_Sheet__Major_Only___2[[NPDES ID2]:[ECHO BFR]],17,FALSE)</f>
        <v>37.838079999999998</v>
      </c>
      <c r="BB1596">
        <f>VLOOKUP(Sheet1[[#This Row],[NPDES ID2]],Combined_Sheet__Major_Only___2[[NPDES ID2]:[ECHO BFR]],18,FALSE)</f>
        <v>-94.359290000000001</v>
      </c>
      <c r="BC1596" t="str">
        <f>IF(ISNUMBER(SEARCH("aerobic",$AW1596)),"aerobic","")</f>
        <v>aerobic</v>
      </c>
      <c r="BD1596" t="str">
        <f>IF(ISNUMBER(SEARCH("anaer",$AW1596)),"anaer","")</f>
        <v/>
      </c>
      <c r="BE1596" t="str">
        <f>IF(ISNUMBER(SEARCH("thickening",$AZ1596)),"thickening","")</f>
        <v>thickening</v>
      </c>
      <c r="BF1596" s="2" t="str">
        <f>IF(ISNUMBER(SEARCH("airDry",$AW1596)),"airDry","")</f>
        <v/>
      </c>
      <c r="BG1596" s="2" t="str">
        <f>IF(ISNUMBER(SEARCH("heatDry",$AY1596)),"heatDry","")</f>
        <v/>
      </c>
      <c r="BH1596" s="2" t="str">
        <f>IF(AND(ISNUMBER(SEARCH("aerobic",$AW1596)),ISNUMBER(SEARCH("anaer",$AW1596))),"Combined Aer and Anaer.","")</f>
        <v/>
      </c>
    </row>
    <row r="1597" spans="1:60" x14ac:dyDescent="0.3">
      <c r="A1597" s="4">
        <v>1595</v>
      </c>
      <c r="B1597" t="s">
        <v>7498</v>
      </c>
      <c r="C1597">
        <v>81.06</v>
      </c>
      <c r="D1597">
        <v>1677.445482379949</v>
      </c>
      <c r="E1597">
        <v>1687.2153153350071</v>
      </c>
      <c r="F1597">
        <v>1176.1879369481039</v>
      </c>
      <c r="G1597">
        <v>2164.587978095436</v>
      </c>
      <c r="H1597">
        <v>-77.978081009887447</v>
      </c>
      <c r="I1597">
        <v>-77.915504612155758</v>
      </c>
      <c r="J1597">
        <v>-90.644573493606686</v>
      </c>
      <c r="K1597">
        <v>-65.311867693622858</v>
      </c>
      <c r="L1597">
        <v>42.066583019183007</v>
      </c>
      <c r="M1597">
        <v>41.762148316866337</v>
      </c>
      <c r="N1597">
        <v>40.659353498620732</v>
      </c>
      <c r="O1597">
        <v>44.385165663541819</v>
      </c>
      <c r="P1597">
        <v>1.9298351711921991</v>
      </c>
      <c r="Q1597">
        <v>1.921287603977553</v>
      </c>
      <c r="R1597">
        <v>1.6395315953983169</v>
      </c>
      <c r="S1597">
        <v>2.1938037568840261</v>
      </c>
      <c r="T1597">
        <v>97.07434294433844</v>
      </c>
      <c r="U1597">
        <v>97.074190294935221</v>
      </c>
      <c r="V1597">
        <v>97.008831817615828</v>
      </c>
      <c r="W1597">
        <v>97.139225296143536</v>
      </c>
      <c r="X1597">
        <v>8424.2720090148123</v>
      </c>
      <c r="Y1597">
        <v>8475.1257694979868</v>
      </c>
      <c r="Z1597">
        <v>7982.9872292153614</v>
      </c>
      <c r="AA1597">
        <v>8708.8854389918943</v>
      </c>
      <c r="AB1597">
        <v>2378.1569412882509</v>
      </c>
      <c r="AC1597">
        <v>2304.8302873214188</v>
      </c>
      <c r="AD1597">
        <v>1832.423252493425</v>
      </c>
      <c r="AE1597">
        <v>3263.0750901978099</v>
      </c>
      <c r="AF1597">
        <v>50.858015868724998</v>
      </c>
      <c r="AG1597">
        <v>50.489926819598899</v>
      </c>
      <c r="AH1597">
        <v>49.156860294978877</v>
      </c>
      <c r="AI1597">
        <v>53.660885415370743</v>
      </c>
      <c r="AJ1597">
        <v>0.39807279264189588</v>
      </c>
      <c r="AK1597">
        <v>0.39807277707660998</v>
      </c>
      <c r="AL1597">
        <v>0.39807059621675051</v>
      </c>
      <c r="AM1597">
        <v>0.39807499817859271</v>
      </c>
      <c r="AN1597">
        <v>0.97428469833083076</v>
      </c>
      <c r="AO1597">
        <v>0.97428469833083053</v>
      </c>
      <c r="AP1597">
        <v>0.97428469833083053</v>
      </c>
      <c r="AQ1597">
        <v>0.97428469833083053</v>
      </c>
      <c r="AR1597">
        <v>8.7496775461202603</v>
      </c>
      <c r="AS1597">
        <v>8.7496775461202603</v>
      </c>
      <c r="AT1597">
        <v>8.7496775461202603</v>
      </c>
      <c r="AU1597">
        <v>8.7496775461202603</v>
      </c>
      <c r="AV1597" t="str">
        <f>VLOOKUP(Sheet1[[#This Row],[NPDES ID2]],Combined_Sheet__Major_Only___2[[NPDES ID2]:[ECHO BFR]],3,FALSE)</f>
        <v>LA</v>
      </c>
      <c r="AW1597" t="s">
        <v>87</v>
      </c>
      <c r="AX1597" t="str">
        <f>VLOOKUP(Sheet1[[#This Row],[NPDES ID2]],Combined_Sheet__Major_Only___2[[NPDES ID2]:[ECHO BFR]],27,FALSE)</f>
        <v>other</v>
      </c>
      <c r="AY1597" t="str">
        <f>VLOOKUP(Sheet1[[#This Row],[NPDES ID2]],Combined_Sheet__Major_Only___2[[NPDES ID2]:[ECHO BFR]],28,FALSE)</f>
        <v>-</v>
      </c>
      <c r="AZ1597" t="str">
        <f>VLOOKUP(Sheet1[[#This Row],[NPDES ID2]],Combined_Sheet__Major_Only___2[[NPDES ID2]:[ECHO BFR]],29,FALSE)</f>
        <v>thickening</v>
      </c>
      <c r="BA1597">
        <f>VLOOKUP(Sheet1[[#This Row],[NPDES ID2]],Combined_Sheet__Major_Only___2[[NPDES ID2]:[ECHO BFR]],17,FALSE)</f>
        <v>31.349989999999998</v>
      </c>
      <c r="BB1597">
        <f>VLOOKUP(Sheet1[[#This Row],[NPDES ID2]],Combined_Sheet__Major_Only___2[[NPDES ID2]:[ECHO BFR]],18,FALSE)</f>
        <v>-92.576329999999999</v>
      </c>
      <c r="BC1597" t="str">
        <f>IF(ISNUMBER(SEARCH("aerobic",$AW1597)),"aerobic","")</f>
        <v/>
      </c>
      <c r="BD1597" t="str">
        <f>IF(ISNUMBER(SEARCH("anaer",$AW1597)),"anaer","")</f>
        <v/>
      </c>
      <c r="BE1597" t="str">
        <f>IF(ISNUMBER(SEARCH("thickening",$AZ1597)),"thickening","")</f>
        <v>thickening</v>
      </c>
      <c r="BF1597" s="3" t="str">
        <f>IF(ISNUMBER(SEARCH("airDry",$AW1597)),"airDry","")</f>
        <v/>
      </c>
      <c r="BG1597" s="3" t="str">
        <f>IF(ISNUMBER(SEARCH("heatDry",$AY1597)),"heatDry","")</f>
        <v/>
      </c>
      <c r="BH1597" s="3" t="str">
        <f>IF(AND(ISNUMBER(SEARCH("aerobic",$AW1597)),ISNUMBER(SEARCH("anaer",$AW1597))),"Combined Aer and Anaer.","")</f>
        <v/>
      </c>
    </row>
    <row r="1598" spans="1:60" x14ac:dyDescent="0.3">
      <c r="A1598" s="4">
        <v>1596</v>
      </c>
      <c r="B1598" t="s">
        <v>7503</v>
      </c>
      <c r="C1598">
        <v>80.61</v>
      </c>
      <c r="D1598">
        <v>1648.3537509771029</v>
      </c>
      <c r="E1598">
        <v>1656.4778038532891</v>
      </c>
      <c r="F1598">
        <v>1155.631287514057</v>
      </c>
      <c r="G1598">
        <v>2124.2851356374281</v>
      </c>
      <c r="H1598">
        <v>-77.901643734953879</v>
      </c>
      <c r="I1598">
        <v>-77.966078650896833</v>
      </c>
      <c r="J1598">
        <v>-90.807102439058639</v>
      </c>
      <c r="K1598">
        <v>-64.770016971710106</v>
      </c>
      <c r="L1598">
        <v>42.787019008191749</v>
      </c>
      <c r="M1598">
        <v>42.491361622180193</v>
      </c>
      <c r="N1598">
        <v>41.420387872740072</v>
      </c>
      <c r="O1598">
        <v>45.038703732931083</v>
      </c>
      <c r="P1598">
        <v>1.9176453432731211</v>
      </c>
      <c r="Q1598">
        <v>1.913655201676882</v>
      </c>
      <c r="R1598">
        <v>1.6229351591379839</v>
      </c>
      <c r="S1598">
        <v>2.1856123543035419</v>
      </c>
      <c r="T1598">
        <v>45.792972501122847</v>
      </c>
      <c r="U1598">
        <v>45.792898992658792</v>
      </c>
      <c r="V1598">
        <v>45.761425556285367</v>
      </c>
      <c r="W1598">
        <v>45.824216658805938</v>
      </c>
      <c r="X1598">
        <v>3885.1154522381798</v>
      </c>
      <c r="Y1598">
        <v>3907.5178602002761</v>
      </c>
      <c r="Z1598">
        <v>3690.624945628766</v>
      </c>
      <c r="AA1598">
        <v>4010.3804204937028</v>
      </c>
      <c r="AB1598">
        <v>804.30178357489285</v>
      </c>
      <c r="AC1598">
        <v>791.28030821319601</v>
      </c>
      <c r="AD1598">
        <v>663.94266211894274</v>
      </c>
      <c r="AE1598">
        <v>1008.441311454097</v>
      </c>
      <c r="AF1598">
        <v>52.017680535990458</v>
      </c>
      <c r="AG1598">
        <v>51.658218352162002</v>
      </c>
      <c r="AH1598">
        <v>50.356334256861153</v>
      </c>
      <c r="AI1598">
        <v>54.754948985963154</v>
      </c>
      <c r="AJ1598">
        <v>0.41217049757334029</v>
      </c>
      <c r="AK1598">
        <v>0.41217048683920082</v>
      </c>
      <c r="AL1598">
        <v>0.41216898270571167</v>
      </c>
      <c r="AM1598">
        <v>0.41217201872192383</v>
      </c>
      <c r="AN1598">
        <v>0.94764961096821521</v>
      </c>
      <c r="AO1598">
        <v>0.94764961096821543</v>
      </c>
      <c r="AP1598">
        <v>0.94764961096821543</v>
      </c>
      <c r="AQ1598">
        <v>0.94764961096821543</v>
      </c>
      <c r="AR1598">
        <v>10.432395489138599</v>
      </c>
      <c r="AS1598">
        <v>10.432395489138599</v>
      </c>
      <c r="AT1598">
        <v>10.432395489138599</v>
      </c>
      <c r="AU1598">
        <v>10.432395489138599</v>
      </c>
      <c r="AV1598" t="str">
        <f>VLOOKUP(Sheet1[[#This Row],[NPDES ID2]],Combined_Sheet__Major_Only___2[[NPDES ID2]:[ECHO BFR]],3,FALSE)</f>
        <v>SC</v>
      </c>
      <c r="AW1598" t="s">
        <v>54</v>
      </c>
      <c r="AX1598" t="str">
        <f>VLOOKUP(Sheet1[[#This Row],[NPDES ID2]],Combined_Sheet__Major_Only___2[[NPDES ID2]:[ECHO BFR]],27,FALSE)</f>
        <v>-</v>
      </c>
      <c r="AY1598" t="str">
        <f>VLOOKUP(Sheet1[[#This Row],[NPDES ID2]],Combined_Sheet__Major_Only___2[[NPDES ID2]:[ECHO BFR]],28,FALSE)</f>
        <v>-</v>
      </c>
      <c r="AZ1598" t="str">
        <f>VLOOKUP(Sheet1[[#This Row],[NPDES ID2]],Combined_Sheet__Major_Only___2[[NPDES ID2]:[ECHO BFR]],29,FALSE)</f>
        <v>thickening</v>
      </c>
      <c r="BA1598">
        <f>VLOOKUP(Sheet1[[#This Row],[NPDES ID2]],Combined_Sheet__Major_Only___2[[NPDES ID2]:[ECHO BFR]],17,FALSE)</f>
        <v>34.193333000000003</v>
      </c>
      <c r="BB1598">
        <f>VLOOKUP(Sheet1[[#This Row],[NPDES ID2]],Combined_Sheet__Major_Only___2[[NPDES ID2]:[ECHO BFR]],18,FALSE)</f>
        <v>-82.158332999999999</v>
      </c>
      <c r="BC1598" t="str">
        <f>IF(ISNUMBER(SEARCH("aerobic",$AW1598)),"aerobic","")</f>
        <v/>
      </c>
      <c r="BD1598" t="str">
        <f>IF(ISNUMBER(SEARCH("anaer",$AW1598)),"anaer","")</f>
        <v/>
      </c>
      <c r="BE1598" t="str">
        <f>IF(ISNUMBER(SEARCH("thickening",$AZ1598)),"thickening","")</f>
        <v>thickening</v>
      </c>
      <c r="BF1598" s="2" t="str">
        <f>IF(ISNUMBER(SEARCH("airDry",$AW1598)),"airDry","")</f>
        <v/>
      </c>
      <c r="BG1598" s="2" t="str">
        <f>IF(ISNUMBER(SEARCH("heatDry",$AY1598)),"heatDry","")</f>
        <v/>
      </c>
      <c r="BH1598" s="2" t="str">
        <f>IF(AND(ISNUMBER(SEARCH("aerobic",$AW1598)),ISNUMBER(SEARCH("anaer",$AW1598))),"Combined Aer and Anaer.","")</f>
        <v/>
      </c>
    </row>
    <row r="1599" spans="1:60" x14ac:dyDescent="0.3">
      <c r="A1599" s="4">
        <v>1597</v>
      </c>
      <c r="B1599" t="s">
        <v>7507</v>
      </c>
      <c r="C1599">
        <v>80.42</v>
      </c>
      <c r="D1599">
        <v>1663.8139816711241</v>
      </c>
      <c r="E1599">
        <v>1672.4347963334519</v>
      </c>
      <c r="F1599">
        <v>1166.340133111177</v>
      </c>
      <c r="G1599">
        <v>2145.0760691981191</v>
      </c>
      <c r="H1599">
        <v>-77.933236594201574</v>
      </c>
      <c r="I1599">
        <v>-77.968684922858102</v>
      </c>
      <c r="J1599">
        <v>-90.764909478081265</v>
      </c>
      <c r="K1599">
        <v>-64.946311805347221</v>
      </c>
      <c r="L1599">
        <v>42.382589373747322</v>
      </c>
      <c r="M1599">
        <v>42.08536933705777</v>
      </c>
      <c r="N1599">
        <v>41.008751268476757</v>
      </c>
      <c r="O1599">
        <v>44.646144003159577</v>
      </c>
      <c r="P1599">
        <v>1.913603613743555</v>
      </c>
      <c r="Q1599">
        <v>1.908140653925126</v>
      </c>
      <c r="R1599">
        <v>1.6207878676380609</v>
      </c>
      <c r="S1599">
        <v>2.1792046702419392</v>
      </c>
      <c r="T1599">
        <v>3.7481413555014989</v>
      </c>
      <c r="U1599">
        <v>3.7481327335136938</v>
      </c>
      <c r="V1599">
        <v>3.7444411370681641</v>
      </c>
      <c r="W1599">
        <v>3.7518060592878322</v>
      </c>
      <c r="X1599">
        <v>320.28012375487299</v>
      </c>
      <c r="Y1599">
        <v>322.09723916049728</v>
      </c>
      <c r="Z1599">
        <v>304.10088710532739</v>
      </c>
      <c r="AA1599">
        <v>330.75972248108269</v>
      </c>
      <c r="AB1599">
        <v>85.318909621971756</v>
      </c>
      <c r="AC1599">
        <v>83.014924765777721</v>
      </c>
      <c r="AD1599">
        <v>66.754015876141665</v>
      </c>
      <c r="AE1599">
        <v>114.5781525527357</v>
      </c>
      <c r="AF1599">
        <v>51.647675830235947</v>
      </c>
      <c r="AG1599">
        <v>51.28546668942208</v>
      </c>
      <c r="AH1599">
        <v>49.973590459966317</v>
      </c>
      <c r="AI1599">
        <v>54.405926134158562</v>
      </c>
      <c r="AJ1599">
        <v>0.40767151695835679</v>
      </c>
      <c r="AK1599">
        <v>0.40767150934736562</v>
      </c>
      <c r="AL1599">
        <v>0.40767044278130471</v>
      </c>
      <c r="AM1599">
        <v>0.40767259558786673</v>
      </c>
      <c r="AN1599">
        <v>0.65282409012164155</v>
      </c>
      <c r="AO1599">
        <v>0.65282409012164144</v>
      </c>
      <c r="AP1599">
        <v>0.65282409012164144</v>
      </c>
      <c r="AQ1599">
        <v>0.65282409012164144</v>
      </c>
      <c r="AR1599">
        <v>9.125616091571473</v>
      </c>
      <c r="AS1599">
        <v>9.1256160915714695</v>
      </c>
      <c r="AT1599">
        <v>9.1256160915714695</v>
      </c>
      <c r="AU1599">
        <v>9.1256160915714695</v>
      </c>
      <c r="AV1599" t="str">
        <f>VLOOKUP(Sheet1[[#This Row],[NPDES ID2]],Combined_Sheet__Major_Only___2[[NPDES ID2]:[ECHO BFR]],3,FALSE)</f>
        <v>WA</v>
      </c>
      <c r="AW1599" t="s">
        <v>1420</v>
      </c>
      <c r="AX1599" t="str">
        <f>VLOOKUP(Sheet1[[#This Row],[NPDES ID2]],Combined_Sheet__Major_Only___2[[NPDES ID2]:[ECHO BFR]],27,FALSE)</f>
        <v>other</v>
      </c>
      <c r="AY1599" t="str">
        <f>VLOOKUP(Sheet1[[#This Row],[NPDES ID2]],Combined_Sheet__Major_Only___2[[NPDES ID2]:[ECHO BFR]],28,FALSE)</f>
        <v>-</v>
      </c>
      <c r="AZ1599" t="str">
        <f>VLOOKUP(Sheet1[[#This Row],[NPDES ID2]],Combined_Sheet__Major_Only___2[[NPDES ID2]:[ECHO BFR]],29,FALSE)</f>
        <v>thickening</v>
      </c>
      <c r="BA1599">
        <f>VLOOKUP(Sheet1[[#This Row],[NPDES ID2]],Combined_Sheet__Major_Only___2[[NPDES ID2]:[ECHO BFR]],17,FALSE)</f>
        <v>46.031407000000002</v>
      </c>
      <c r="BB1599">
        <f>VLOOKUP(Sheet1[[#This Row],[NPDES ID2]],Combined_Sheet__Major_Only___2[[NPDES ID2]:[ECHO BFR]],18,FALSE)</f>
        <v>-118.419926</v>
      </c>
      <c r="BC1599" t="str">
        <f>IF(ISNUMBER(SEARCH("aerobic",$AW1599)),"aerobic","")</f>
        <v/>
      </c>
      <c r="BD1599" t="str">
        <f>IF(ISNUMBER(SEARCH("anaer",$AW1599)),"anaer","")</f>
        <v/>
      </c>
      <c r="BE1599" t="str">
        <f>IF(ISNUMBER(SEARCH("thickening",$AZ1599)),"thickening","")</f>
        <v>thickening</v>
      </c>
      <c r="BF1599" s="3" t="str">
        <f>IF(ISNUMBER(SEARCH("airDry",$AW1599)),"airDry","")</f>
        <v>airDry</v>
      </c>
      <c r="BG1599" s="3" t="str">
        <f>IF(ISNUMBER(SEARCH("heatDry",$AY1599)),"heatDry","")</f>
        <v/>
      </c>
      <c r="BH1599" s="3" t="str">
        <f>IF(AND(ISNUMBER(SEARCH("aerobic",$AW1599)),ISNUMBER(SEARCH("anaer",$AW1599))),"Combined Aer and Anaer.","")</f>
        <v/>
      </c>
    </row>
    <row r="1600" spans="1:60" x14ac:dyDescent="0.3">
      <c r="A1600" s="4">
        <v>1598</v>
      </c>
      <c r="B1600" t="s">
        <v>7512</v>
      </c>
      <c r="C1600">
        <v>80.2</v>
      </c>
      <c r="D1600">
        <v>1318.224465214055</v>
      </c>
      <c r="E1600">
        <v>1319.373259048602</v>
      </c>
      <c r="F1600">
        <v>924.48018206686572</v>
      </c>
      <c r="G1600">
        <v>1687.969619813608</v>
      </c>
      <c r="H1600">
        <v>-76.825094513494605</v>
      </c>
      <c r="I1600">
        <v>-78.091529010788904</v>
      </c>
      <c r="J1600">
        <v>-90.981385803058657</v>
      </c>
      <c r="K1600">
        <v>-60.481174243844407</v>
      </c>
      <c r="L1600">
        <v>53.45250291005577</v>
      </c>
      <c r="M1600">
        <v>53.239507343856758</v>
      </c>
      <c r="N1600">
        <v>52.467943540038313</v>
      </c>
      <c r="O1600">
        <v>55.074684855760218</v>
      </c>
      <c r="P1600">
        <v>1.888692491576961</v>
      </c>
      <c r="Q1600">
        <v>1.912421454595719</v>
      </c>
      <c r="R1600">
        <v>1.528467193817264</v>
      </c>
      <c r="S1600">
        <v>2.1695772197521488</v>
      </c>
      <c r="T1600">
        <v>74.116777481419334</v>
      </c>
      <c r="U1600">
        <v>74.116660261710678</v>
      </c>
      <c r="V1600">
        <v>74.06647138768011</v>
      </c>
      <c r="W1600">
        <v>74.166600737944094</v>
      </c>
      <c r="X1600">
        <v>5005.4254209043474</v>
      </c>
      <c r="Y1600">
        <v>5022.1546783507056</v>
      </c>
      <c r="Z1600">
        <v>4859.9599395819396</v>
      </c>
      <c r="AA1600">
        <v>5098.0551497304623</v>
      </c>
      <c r="AB1600">
        <v>940.24163109164874</v>
      </c>
      <c r="AC1600">
        <v>931.51128648202825</v>
      </c>
      <c r="AD1600">
        <v>792.13746435513281</v>
      </c>
      <c r="AE1600">
        <v>1131.472033986209</v>
      </c>
      <c r="AF1600">
        <v>65.316315349020869</v>
      </c>
      <c r="AG1600">
        <v>65.056016794871198</v>
      </c>
      <c r="AH1600">
        <v>64.113389259062174</v>
      </c>
      <c r="AI1600">
        <v>67.29829995010617</v>
      </c>
      <c r="AJ1600">
        <v>0.57435052934998743</v>
      </c>
      <c r="AK1600">
        <v>0.57435051335136267</v>
      </c>
      <c r="AL1600">
        <v>0.57434827156063561</v>
      </c>
      <c r="AM1600">
        <v>0.57435279650127469</v>
      </c>
      <c r="AN1600">
        <v>0.9666998565656445</v>
      </c>
      <c r="AO1600">
        <v>0.96669985656564461</v>
      </c>
      <c r="AP1600">
        <v>0.96669985656564461</v>
      </c>
      <c r="AQ1600">
        <v>0.96669985656564461</v>
      </c>
      <c r="AR1600">
        <v>13.819093678375159</v>
      </c>
      <c r="AS1600">
        <v>13.819093678375159</v>
      </c>
      <c r="AT1600">
        <v>13.819093678375159</v>
      </c>
      <c r="AU1600">
        <v>13.819093678375159</v>
      </c>
      <c r="AV1600" t="str">
        <f>VLOOKUP(Sheet1[[#This Row],[NPDES ID2]],Combined_Sheet__Major_Only___2[[NPDES ID2]:[ECHO BFR]],3,FALSE)</f>
        <v>MA</v>
      </c>
      <c r="AW1600" t="s">
        <v>41</v>
      </c>
      <c r="AX1600" t="str">
        <f>VLOOKUP(Sheet1[[#This Row],[NPDES ID2]],Combined_Sheet__Major_Only___2[[NPDES ID2]:[ECHO BFR]],27,FALSE)</f>
        <v>-</v>
      </c>
      <c r="AY1600" t="str">
        <f>VLOOKUP(Sheet1[[#This Row],[NPDES ID2]],Combined_Sheet__Major_Only___2[[NPDES ID2]:[ECHO BFR]],28,FALSE)</f>
        <v>-</v>
      </c>
      <c r="AZ1600" t="str">
        <f>VLOOKUP(Sheet1[[#This Row],[NPDES ID2]],Combined_Sheet__Major_Only___2[[NPDES ID2]:[ECHO BFR]],29,FALSE)</f>
        <v>thickening</v>
      </c>
      <c r="BA1600">
        <f>VLOOKUP(Sheet1[[#This Row],[NPDES ID2]],Combined_Sheet__Major_Only___2[[NPDES ID2]:[ECHO BFR]],17,FALSE)</f>
        <v>42.281579000000001</v>
      </c>
      <c r="BB1600">
        <f>VLOOKUP(Sheet1[[#This Row],[NPDES ID2]],Combined_Sheet__Major_Only___2[[NPDES ID2]:[ECHO BFR]],18,FALSE)</f>
        <v>-72.425629999999998</v>
      </c>
      <c r="BC1600" t="str">
        <f>IF(ISNUMBER(SEARCH("aerobic",$AW1600)),"aerobic","")</f>
        <v>aerobic</v>
      </c>
      <c r="BD1600" t="str">
        <f>IF(ISNUMBER(SEARCH("anaer",$AW1600)),"anaer","")</f>
        <v/>
      </c>
      <c r="BE1600" t="str">
        <f>IF(ISNUMBER(SEARCH("thickening",$AZ1600)),"thickening","")</f>
        <v>thickening</v>
      </c>
      <c r="BF1600" s="2" t="str">
        <f>IF(ISNUMBER(SEARCH("airDry",$AW1600)),"airDry","")</f>
        <v/>
      </c>
      <c r="BG1600" s="2" t="str">
        <f>IF(ISNUMBER(SEARCH("heatDry",$AY1600)),"heatDry","")</f>
        <v/>
      </c>
      <c r="BH1600" s="2" t="str">
        <f>IF(AND(ISNUMBER(SEARCH("aerobic",$AW1600)),ISNUMBER(SEARCH("anaer",$AW1600))),"Combined Aer and Anaer.","")</f>
        <v/>
      </c>
    </row>
    <row r="1601" spans="1:60" x14ac:dyDescent="0.3">
      <c r="A1601" s="4">
        <v>1599</v>
      </c>
      <c r="B1601" t="s">
        <v>7517</v>
      </c>
      <c r="C1601">
        <v>80.2</v>
      </c>
      <c r="D1601">
        <v>1659.075598216567</v>
      </c>
      <c r="E1601">
        <v>1667.3045581726019</v>
      </c>
      <c r="F1601">
        <v>1162.918716091802</v>
      </c>
      <c r="G1601">
        <v>2138.3076782278072</v>
      </c>
      <c r="H1601">
        <v>-77.914137976744613</v>
      </c>
      <c r="I1601">
        <v>-77.970970521356577</v>
      </c>
      <c r="J1601">
        <v>-90.802698454051054</v>
      </c>
      <c r="K1601">
        <v>-64.816363245562897</v>
      </c>
      <c r="L1601">
        <v>42.493779784613153</v>
      </c>
      <c r="M1601">
        <v>42.199060959449611</v>
      </c>
      <c r="N1601">
        <v>41.131506892733597</v>
      </c>
      <c r="O1601">
        <v>44.738278339910153</v>
      </c>
      <c r="P1601">
        <v>1.9080136438838391</v>
      </c>
      <c r="Q1601">
        <v>1.903732257543552</v>
      </c>
      <c r="R1601">
        <v>1.615100562258434</v>
      </c>
      <c r="S1601">
        <v>2.1741879722943489</v>
      </c>
      <c r="T1601">
        <v>4.2208589134591499</v>
      </c>
      <c r="U1601">
        <v>4.2208495619410842</v>
      </c>
      <c r="V1601">
        <v>4.2168456092993587</v>
      </c>
      <c r="W1601">
        <v>4.2248336979793226</v>
      </c>
      <c r="X1601">
        <v>358.74035808633539</v>
      </c>
      <c r="Y1601">
        <v>360.76023362193411</v>
      </c>
      <c r="Z1601">
        <v>340.80226894585172</v>
      </c>
      <c r="AA1601">
        <v>370.34829085407648</v>
      </c>
      <c r="AB1601">
        <v>69.422925026557024</v>
      </c>
      <c r="AC1601">
        <v>68.426959787410453</v>
      </c>
      <c r="AD1601">
        <v>58.034225604333457</v>
      </c>
      <c r="AE1601">
        <v>85.764240396787017</v>
      </c>
      <c r="AF1601">
        <v>51.925205721197322</v>
      </c>
      <c r="AG1601">
        <v>51.565060981124148</v>
      </c>
      <c r="AH1601">
        <v>50.260652396207007</v>
      </c>
      <c r="AI1601">
        <v>54.667749289384673</v>
      </c>
      <c r="AJ1601">
        <v>0.41104599180760082</v>
      </c>
      <c r="AK1601">
        <v>0.41104598493071443</v>
      </c>
      <c r="AL1601">
        <v>0.41104502122246572</v>
      </c>
      <c r="AM1601">
        <v>0.41104696641549582</v>
      </c>
      <c r="AN1601">
        <v>0.67349788847894321</v>
      </c>
      <c r="AO1601">
        <v>0.67349788847894287</v>
      </c>
      <c r="AP1601">
        <v>0.67349788847894287</v>
      </c>
      <c r="AQ1601">
        <v>0.67349788847894287</v>
      </c>
      <c r="AR1601">
        <v>10.8042087355603</v>
      </c>
      <c r="AS1601">
        <v>10.80420873556031</v>
      </c>
      <c r="AT1601">
        <v>10.80420873556031</v>
      </c>
      <c r="AU1601">
        <v>10.80420873556031</v>
      </c>
      <c r="AV1601" t="str">
        <f>VLOOKUP(Sheet1[[#This Row],[NPDES ID2]],Combined_Sheet__Major_Only___2[[NPDES ID2]:[ECHO BFR]],3,FALSE)</f>
        <v>NE</v>
      </c>
      <c r="AW1601" t="s">
        <v>1420</v>
      </c>
      <c r="AX1601" t="str">
        <f>VLOOKUP(Sheet1[[#This Row],[NPDES ID2]],Combined_Sheet__Major_Only___2[[NPDES ID2]:[ECHO BFR]],27,FALSE)</f>
        <v>other</v>
      </c>
      <c r="AY1601" t="str">
        <f>VLOOKUP(Sheet1[[#This Row],[NPDES ID2]],Combined_Sheet__Major_Only___2[[NPDES ID2]:[ECHO BFR]],28,FALSE)</f>
        <v>-</v>
      </c>
      <c r="AZ1601" t="str">
        <f>VLOOKUP(Sheet1[[#This Row],[NPDES ID2]],Combined_Sheet__Major_Only___2[[NPDES ID2]:[ECHO BFR]],29,FALSE)</f>
        <v>-</v>
      </c>
      <c r="BA1601">
        <f>VLOOKUP(Sheet1[[#This Row],[NPDES ID2]],Combined_Sheet__Major_Only___2[[NPDES ID2]:[ECHO BFR]],17,FALSE)</f>
        <v>40.039200000000001</v>
      </c>
      <c r="BB1601">
        <f>VLOOKUP(Sheet1[[#This Row],[NPDES ID2]],Combined_Sheet__Major_Only___2[[NPDES ID2]:[ECHO BFR]],18,FALSE)</f>
        <v>-95.594800000000006</v>
      </c>
      <c r="BC1601" t="str">
        <f>IF(ISNUMBER(SEARCH("aerobic",$AW1601)),"aerobic","")</f>
        <v/>
      </c>
      <c r="BD1601" t="str">
        <f>IF(ISNUMBER(SEARCH("anaer",$AW1601)),"anaer","")</f>
        <v/>
      </c>
      <c r="BE1601" t="str">
        <f>IF(ISNUMBER(SEARCH("thickening",$AZ1601)),"thickening","")</f>
        <v/>
      </c>
      <c r="BF1601" s="3" t="str">
        <f>IF(ISNUMBER(SEARCH("airDry",$AW1601)),"airDry","")</f>
        <v>airDry</v>
      </c>
      <c r="BG1601" s="3" t="str">
        <f>IF(ISNUMBER(SEARCH("heatDry",$AY1601)),"heatDry","")</f>
        <v/>
      </c>
      <c r="BH1601" s="3" t="str">
        <f>IF(AND(ISNUMBER(SEARCH("aerobic",$AW1601)),ISNUMBER(SEARCH("anaer",$AW1601))),"Combined Aer and Anaer.","")</f>
        <v/>
      </c>
    </row>
    <row r="1602" spans="1:60" x14ac:dyDescent="0.3">
      <c r="A1602" s="4">
        <v>1600</v>
      </c>
      <c r="B1602" t="s">
        <v>7522</v>
      </c>
      <c r="C1602">
        <v>80</v>
      </c>
      <c r="D1602">
        <v>1440.836940351531</v>
      </c>
      <c r="E1602">
        <v>1440.688404276912</v>
      </c>
      <c r="F1602">
        <v>1010.221484657776</v>
      </c>
      <c r="G1602">
        <v>1842.952207240899</v>
      </c>
      <c r="H1602">
        <v>-77.290447429972872</v>
      </c>
      <c r="I1602">
        <v>-78.35433353312439</v>
      </c>
      <c r="J1602">
        <v>-90.976415571462795</v>
      </c>
      <c r="K1602">
        <v>-62.465316991983073</v>
      </c>
      <c r="L1602">
        <v>48.90204407709254</v>
      </c>
      <c r="M1602">
        <v>48.656585337934636</v>
      </c>
      <c r="N1602">
        <v>47.767466664529572</v>
      </c>
      <c r="O1602">
        <v>50.771388079866561</v>
      </c>
      <c r="P1602">
        <v>1.892190853291446</v>
      </c>
      <c r="Q1602">
        <v>1.9066486857257701</v>
      </c>
      <c r="R1602">
        <v>1.556415939869751</v>
      </c>
      <c r="S1602">
        <v>2.1734569465731139</v>
      </c>
      <c r="T1602">
        <v>4.2141494483400486</v>
      </c>
      <c r="U1602">
        <v>4.2141401071764939</v>
      </c>
      <c r="V1602">
        <v>4.2101405879283824</v>
      </c>
      <c r="W1602">
        <v>4.2181198317631363</v>
      </c>
      <c r="X1602">
        <v>310.35058594145733</v>
      </c>
      <c r="Y1602">
        <v>311.62010869002631</v>
      </c>
      <c r="Z1602">
        <v>299.0801587682048</v>
      </c>
      <c r="AA1602">
        <v>317.59372708186982</v>
      </c>
      <c r="AB1602">
        <v>50.205006551961198</v>
      </c>
      <c r="AC1602">
        <v>49.889519320429073</v>
      </c>
      <c r="AD1602">
        <v>43.226612907486448</v>
      </c>
      <c r="AE1602">
        <v>58.985745017728419</v>
      </c>
      <c r="AF1602">
        <v>59.905128985768137</v>
      </c>
      <c r="AG1602">
        <v>59.604429109745197</v>
      </c>
      <c r="AH1602">
        <v>58.515336155991683</v>
      </c>
      <c r="AI1602">
        <v>62.194975041572839</v>
      </c>
      <c r="AJ1602">
        <v>0.50825965369222947</v>
      </c>
      <c r="AK1602">
        <v>0.50825964702461734</v>
      </c>
      <c r="AL1602">
        <v>0.5082587126145971</v>
      </c>
      <c r="AM1602">
        <v>0.50826059866976381</v>
      </c>
      <c r="AN1602">
        <v>0.67322169712908864</v>
      </c>
      <c r="AO1602">
        <v>0.6732216971290883</v>
      </c>
      <c r="AP1602">
        <v>0.6732216971290883</v>
      </c>
      <c r="AQ1602">
        <v>0.6732216971290883</v>
      </c>
      <c r="AR1602">
        <v>13.825795730945581</v>
      </c>
      <c r="AS1602">
        <v>13.82579573094557</v>
      </c>
      <c r="AT1602">
        <v>13.82579573094557</v>
      </c>
      <c r="AU1602">
        <v>13.82579573094557</v>
      </c>
      <c r="AV1602" t="str">
        <f>VLOOKUP(Sheet1[[#This Row],[NPDES ID2]],Combined_Sheet__Major_Only___2[[NPDES ID2]:[ECHO BFR]],3,FALSE)</f>
        <v>NM</v>
      </c>
      <c r="AW1602" t="s">
        <v>118</v>
      </c>
      <c r="AX1602" t="str">
        <f>VLOOKUP(Sheet1[[#This Row],[NPDES ID2]],Combined_Sheet__Major_Only___2[[NPDES ID2]:[ECHO BFR]],27,FALSE)</f>
        <v>longTermSludgeStore</v>
      </c>
      <c r="AY1602" t="str">
        <f>VLOOKUP(Sheet1[[#This Row],[NPDES ID2]],Combined_Sheet__Major_Only___2[[NPDES ID2]:[ECHO BFR]],28,FALSE)</f>
        <v>-</v>
      </c>
      <c r="AZ1602" t="str">
        <f>VLOOKUP(Sheet1[[#This Row],[NPDES ID2]],Combined_Sheet__Major_Only___2[[NPDES ID2]:[ECHO BFR]],29,FALSE)</f>
        <v>sludgeLagoon</v>
      </c>
      <c r="BA1602">
        <f>VLOOKUP(Sheet1[[#This Row],[NPDES ID2]],Combined_Sheet__Major_Only___2[[NPDES ID2]:[ECHO BFR]],17,FALSE)</f>
        <v>36.786963999999998</v>
      </c>
      <c r="BB1602">
        <f>VLOOKUP(Sheet1[[#This Row],[NPDES ID2]],Combined_Sheet__Major_Only___2[[NPDES ID2]:[ECHO BFR]],18,FALSE)</f>
        <v>-108.711493</v>
      </c>
      <c r="BC1602" t="str">
        <f>IF(ISNUMBER(SEARCH("aerobic",$AW1602)),"aerobic","")</f>
        <v>aerobic</v>
      </c>
      <c r="BD1602" t="str">
        <f>IF(ISNUMBER(SEARCH("anaer",$AW1602)),"anaer","")</f>
        <v/>
      </c>
      <c r="BE1602" t="str">
        <f>IF(ISNUMBER(SEARCH("thickening",$AZ1602)),"thickening","")</f>
        <v/>
      </c>
      <c r="BF1602" s="2" t="str">
        <f>IF(ISNUMBER(SEARCH("airDry",$AW1602)),"airDry","")</f>
        <v>airDry</v>
      </c>
      <c r="BG1602" s="2" t="str">
        <f>IF(ISNUMBER(SEARCH("heatDry",$AY1602)),"heatDry","")</f>
        <v/>
      </c>
      <c r="BH1602" s="2" t="str">
        <f>IF(AND(ISNUMBER(SEARCH("aerobic",$AW1602)),ISNUMBER(SEARCH("anaer",$AW1602))),"Combined Aer and Anaer.","")</f>
        <v/>
      </c>
    </row>
    <row r="1603" spans="1:60" x14ac:dyDescent="0.3">
      <c r="A1603" s="4">
        <v>1601</v>
      </c>
      <c r="B1603" t="s">
        <v>7526</v>
      </c>
      <c r="C1603">
        <v>79.22</v>
      </c>
      <c r="D1603">
        <v>1492.720576433363</v>
      </c>
      <c r="E1603">
        <v>1493.7776704702289</v>
      </c>
      <c r="F1603">
        <v>1046.1584684592481</v>
      </c>
      <c r="G1603">
        <v>1911.8241987483141</v>
      </c>
      <c r="H1603">
        <v>-77.411834395197843</v>
      </c>
      <c r="I1603">
        <v>-78.392287591684592</v>
      </c>
      <c r="J1603">
        <v>-90.735169709874739</v>
      </c>
      <c r="K1603">
        <v>-62.877566964801233</v>
      </c>
      <c r="L1603">
        <v>47.16920153052628</v>
      </c>
      <c r="M1603">
        <v>46.916769721152733</v>
      </c>
      <c r="N1603">
        <v>46.002373747611337</v>
      </c>
      <c r="O1603">
        <v>49.091686811381017</v>
      </c>
      <c r="P1603">
        <v>1.8759836028620931</v>
      </c>
      <c r="Q1603">
        <v>1.890757270672601</v>
      </c>
      <c r="R1603">
        <v>1.556365842419084</v>
      </c>
      <c r="S1603">
        <v>2.1593423490988122</v>
      </c>
      <c r="T1603">
        <v>50.493928190947038</v>
      </c>
      <c r="U1603">
        <v>50.493847427644717</v>
      </c>
      <c r="V1603">
        <v>50.459267754549117</v>
      </c>
      <c r="W1603">
        <v>50.528255956940257</v>
      </c>
      <c r="X1603">
        <v>3817.8421748505029</v>
      </c>
      <c r="Y1603">
        <v>3834.9751690927451</v>
      </c>
      <c r="Z1603">
        <v>3669.129547199334</v>
      </c>
      <c r="AA1603">
        <v>3912.957647828503</v>
      </c>
      <c r="AB1603">
        <v>591.95512204941735</v>
      </c>
      <c r="AC1603">
        <v>588.37021132827783</v>
      </c>
      <c r="AD1603">
        <v>512.60063103542177</v>
      </c>
      <c r="AE1603">
        <v>692.42415277974214</v>
      </c>
      <c r="AF1603">
        <v>58.351405854415709</v>
      </c>
      <c r="AG1603">
        <v>58.039110471805031</v>
      </c>
      <c r="AH1603">
        <v>56.908076083354622</v>
      </c>
      <c r="AI1603">
        <v>60.729469740288607</v>
      </c>
      <c r="AJ1603">
        <v>0.48930616071055</v>
      </c>
      <c r="AK1603">
        <v>0.48930614964730962</v>
      </c>
      <c r="AL1603">
        <v>0.48930459935264942</v>
      </c>
      <c r="AM1603">
        <v>0.48930772854128229</v>
      </c>
      <c r="AN1603">
        <v>0.95218918577266398</v>
      </c>
      <c r="AO1603">
        <v>0.95218918577266398</v>
      </c>
      <c r="AP1603">
        <v>0.95218918577266398</v>
      </c>
      <c r="AQ1603">
        <v>0.95218918577266398</v>
      </c>
      <c r="AR1603">
        <v>13.81791606239201</v>
      </c>
      <c r="AS1603">
        <v>13.81791606239201</v>
      </c>
      <c r="AT1603">
        <v>13.81791606239201</v>
      </c>
      <c r="AU1603">
        <v>13.81791606239201</v>
      </c>
      <c r="AV1603" t="str">
        <f>VLOOKUP(Sheet1[[#This Row],[NPDES ID2]],Combined_Sheet__Major_Only___2[[NPDES ID2]:[ECHO BFR]],3,FALSE)</f>
        <v>TX</v>
      </c>
      <c r="AW1603" t="s">
        <v>41</v>
      </c>
      <c r="AX1603" t="str">
        <f>VLOOKUP(Sheet1[[#This Row],[NPDES ID2]],Combined_Sheet__Major_Only___2[[NPDES ID2]:[ECHO BFR]],27,FALSE)</f>
        <v>-</v>
      </c>
      <c r="AY1603" t="str">
        <f>VLOOKUP(Sheet1[[#This Row],[NPDES ID2]],Combined_Sheet__Major_Only___2[[NPDES ID2]:[ECHO BFR]],28,FALSE)</f>
        <v>-</v>
      </c>
      <c r="AZ1603" t="str">
        <f>VLOOKUP(Sheet1[[#This Row],[NPDES ID2]],Combined_Sheet__Major_Only___2[[NPDES ID2]:[ECHO BFR]],29,FALSE)</f>
        <v>thickening</v>
      </c>
      <c r="BA1603">
        <f>VLOOKUP(Sheet1[[#This Row],[NPDES ID2]],Combined_Sheet__Major_Only___2[[NPDES ID2]:[ECHO BFR]],17,FALSE)</f>
        <v>29.533581999999999</v>
      </c>
      <c r="BB1603">
        <f>VLOOKUP(Sheet1[[#This Row],[NPDES ID2]],Combined_Sheet__Major_Only___2[[NPDES ID2]:[ECHO BFR]],18,FALSE)</f>
        <v>-95.090506000000005</v>
      </c>
      <c r="BC1603" t="str">
        <f>IF(ISNUMBER(SEARCH("aerobic",$AW1603)),"aerobic","")</f>
        <v>aerobic</v>
      </c>
      <c r="BD1603" t="str">
        <f>IF(ISNUMBER(SEARCH("anaer",$AW1603)),"anaer","")</f>
        <v/>
      </c>
      <c r="BE1603" t="str">
        <f>IF(ISNUMBER(SEARCH("thickening",$AZ1603)),"thickening","")</f>
        <v>thickening</v>
      </c>
      <c r="BF1603" s="3" t="str">
        <f>IF(ISNUMBER(SEARCH("airDry",$AW1603)),"airDry","")</f>
        <v/>
      </c>
      <c r="BG1603" s="3" t="str">
        <f>IF(ISNUMBER(SEARCH("heatDry",$AY1603)),"heatDry","")</f>
        <v/>
      </c>
      <c r="BH1603" s="3" t="str">
        <f>IF(AND(ISNUMBER(SEARCH("aerobic",$AW1603)),ISNUMBER(SEARCH("anaer",$AW1603))),"Combined Aer and Anaer.","")</f>
        <v/>
      </c>
    </row>
    <row r="1604" spans="1:60" x14ac:dyDescent="0.3">
      <c r="A1604" s="4">
        <v>1602</v>
      </c>
      <c r="B1604" t="s">
        <v>7531</v>
      </c>
      <c r="C1604">
        <v>78</v>
      </c>
      <c r="D1604">
        <v>1349.948821364552</v>
      </c>
      <c r="E1604">
        <v>1351.2367070946641</v>
      </c>
      <c r="F1604">
        <v>945.75584711560634</v>
      </c>
      <c r="G1604">
        <v>1729.800208290111</v>
      </c>
      <c r="H1604">
        <v>-76.817321278662135</v>
      </c>
      <c r="I1604">
        <v>-78.093868155842088</v>
      </c>
      <c r="J1604">
        <v>-90.96530047285097</v>
      </c>
      <c r="K1604">
        <v>-60.432606481829232</v>
      </c>
      <c r="L1604">
        <v>52.084441008016832</v>
      </c>
      <c r="M1604">
        <v>51.878020928999703</v>
      </c>
      <c r="N1604">
        <v>51.130286075960981</v>
      </c>
      <c r="O1604">
        <v>53.656525325319933</v>
      </c>
      <c r="P1604">
        <v>1.836697357103189</v>
      </c>
      <c r="Q1604">
        <v>1.8597525523628</v>
      </c>
      <c r="R1604">
        <v>1.4854461881302481</v>
      </c>
      <c r="S1604">
        <v>2.1107145639401281</v>
      </c>
      <c r="T1604">
        <v>58.606476100445001</v>
      </c>
      <c r="U1604">
        <v>58.606382817300592</v>
      </c>
      <c r="V1604">
        <v>58.566442639684269</v>
      </c>
      <c r="W1604">
        <v>58.646125320585121</v>
      </c>
      <c r="X1604">
        <v>3950.4740118877612</v>
      </c>
      <c r="Y1604">
        <v>3963.595849406192</v>
      </c>
      <c r="Z1604">
        <v>3836.3063541565321</v>
      </c>
      <c r="AA1604">
        <v>4023.180301215496</v>
      </c>
      <c r="AB1604">
        <v>685.47550524843211</v>
      </c>
      <c r="AC1604">
        <v>680.2527188198867</v>
      </c>
      <c r="AD1604">
        <v>585.00455142396095</v>
      </c>
      <c r="AE1604">
        <v>813.22074067403207</v>
      </c>
      <c r="AF1604">
        <v>65.439666792457913</v>
      </c>
      <c r="AG1604">
        <v>65.180293799563117</v>
      </c>
      <c r="AH1604">
        <v>64.240982878415139</v>
      </c>
      <c r="AI1604">
        <v>67.414655867751421</v>
      </c>
      <c r="AJ1604">
        <v>0.57585846357961035</v>
      </c>
      <c r="AK1604">
        <v>0.57585845024999083</v>
      </c>
      <c r="AL1604">
        <v>0.57585658237564818</v>
      </c>
      <c r="AM1604">
        <v>0.57586035258253798</v>
      </c>
      <c r="AN1604">
        <v>0.95841259304077009</v>
      </c>
      <c r="AO1604">
        <v>0.95841259304076998</v>
      </c>
      <c r="AP1604">
        <v>0.95841259304076998</v>
      </c>
      <c r="AQ1604">
        <v>0.95841259304076998</v>
      </c>
      <c r="AR1604">
        <v>14.48931317019122</v>
      </c>
      <c r="AS1604">
        <v>14.48931317019122</v>
      </c>
      <c r="AT1604">
        <v>14.48931317019122</v>
      </c>
      <c r="AU1604">
        <v>14.48931317019122</v>
      </c>
      <c r="AV1604" t="str">
        <f>VLOOKUP(Sheet1[[#This Row],[NPDES ID2]],Combined_Sheet__Major_Only___2[[NPDES ID2]:[ECHO BFR]],3,FALSE)</f>
        <v>KS</v>
      </c>
      <c r="AW1604" t="s">
        <v>41</v>
      </c>
      <c r="AX1604" t="str">
        <f>VLOOKUP(Sheet1[[#This Row],[NPDES ID2]],Combined_Sheet__Major_Only___2[[NPDES ID2]:[ECHO BFR]],27,FALSE)</f>
        <v>-</v>
      </c>
      <c r="AY1604" t="str">
        <f>VLOOKUP(Sheet1[[#This Row],[NPDES ID2]],Combined_Sheet__Major_Only___2[[NPDES ID2]:[ECHO BFR]],28,FALSE)</f>
        <v>-</v>
      </c>
      <c r="AZ1604" t="str">
        <f>VLOOKUP(Sheet1[[#This Row],[NPDES ID2]],Combined_Sheet__Major_Only___2[[NPDES ID2]:[ECHO BFR]],29,FALSE)</f>
        <v>thickening</v>
      </c>
      <c r="BA1604">
        <f>VLOOKUP(Sheet1[[#This Row],[NPDES ID2]],Combined_Sheet__Major_Only___2[[NPDES ID2]:[ECHO BFR]],17,FALSE)</f>
        <v>37.228839999999998</v>
      </c>
      <c r="BB1604">
        <f>VLOOKUP(Sheet1[[#This Row],[NPDES ID2]],Combined_Sheet__Major_Only___2[[NPDES ID2]:[ECHO BFR]],18,FALSE)</f>
        <v>-95.692941000000005</v>
      </c>
      <c r="BC1604" t="str">
        <f>IF(ISNUMBER(SEARCH("aerobic",$AW1604)),"aerobic","")</f>
        <v>aerobic</v>
      </c>
      <c r="BD1604" t="str">
        <f>IF(ISNUMBER(SEARCH("anaer",$AW1604)),"anaer","")</f>
        <v/>
      </c>
      <c r="BE1604" t="str">
        <f>IF(ISNUMBER(SEARCH("thickening",$AZ1604)),"thickening","")</f>
        <v>thickening</v>
      </c>
      <c r="BF1604" s="2" t="str">
        <f>IF(ISNUMBER(SEARCH("airDry",$AW1604)),"airDry","")</f>
        <v/>
      </c>
      <c r="BG1604" s="2" t="str">
        <f>IF(ISNUMBER(SEARCH("heatDry",$AY1604)),"heatDry","")</f>
        <v/>
      </c>
      <c r="BH1604" s="2" t="str">
        <f>IF(AND(ISNUMBER(SEARCH("aerobic",$AW1604)),ISNUMBER(SEARCH("anaer",$AW1604))),"Combined Aer and Anaer.","")</f>
        <v/>
      </c>
    </row>
    <row r="1605" spans="1:60" x14ac:dyDescent="0.3">
      <c r="A1605" s="4">
        <v>1603</v>
      </c>
      <c r="B1605" t="s">
        <v>7535</v>
      </c>
      <c r="C1605">
        <v>77</v>
      </c>
      <c r="D1605">
        <v>1392.122582596859</v>
      </c>
      <c r="E1605">
        <v>1392.873770326044</v>
      </c>
      <c r="F1605">
        <v>974.81560851951212</v>
      </c>
      <c r="G1605">
        <v>1783.8826264969341</v>
      </c>
      <c r="H1605">
        <v>-76.923479421212505</v>
      </c>
      <c r="I1605">
        <v>-78.087591707875731</v>
      </c>
      <c r="J1605">
        <v>-91.179132395677897</v>
      </c>
      <c r="K1605">
        <v>-60.97559961261824</v>
      </c>
      <c r="L1605">
        <v>50.458926143711388</v>
      </c>
      <c r="M1605">
        <v>50.247993388996399</v>
      </c>
      <c r="N1605">
        <v>49.483918917773813</v>
      </c>
      <c r="O1605">
        <v>52.065365219508237</v>
      </c>
      <c r="P1605">
        <v>1.81496680759729</v>
      </c>
      <c r="Q1605">
        <v>1.8360981941287551</v>
      </c>
      <c r="R1605">
        <v>1.4746291891436669</v>
      </c>
      <c r="S1605">
        <v>2.0772910217535538</v>
      </c>
      <c r="T1605">
        <v>46.695029495554707</v>
      </c>
      <c r="U1605">
        <v>46.694954594974249</v>
      </c>
      <c r="V1605">
        <v>46.662885109042712</v>
      </c>
      <c r="W1605">
        <v>46.726865360675149</v>
      </c>
      <c r="X1605">
        <v>3207.3923580472501</v>
      </c>
      <c r="Y1605">
        <v>3218.6351840694861</v>
      </c>
      <c r="Z1605">
        <v>3109.6411303833038</v>
      </c>
      <c r="AA1605">
        <v>3269.6802895590949</v>
      </c>
      <c r="AB1605">
        <v>545.36016607664567</v>
      </c>
      <c r="AC1605">
        <v>541.18474641867783</v>
      </c>
      <c r="AD1605">
        <v>466.71509761374278</v>
      </c>
      <c r="AE1605">
        <v>644.62974029690508</v>
      </c>
      <c r="AF1605">
        <v>64.22066145262275</v>
      </c>
      <c r="AG1605">
        <v>63.952180024033417</v>
      </c>
      <c r="AH1605">
        <v>62.979852784898704</v>
      </c>
      <c r="AI1605">
        <v>66.265051424747611</v>
      </c>
      <c r="AJ1605">
        <v>0.56095900444421953</v>
      </c>
      <c r="AK1605">
        <v>0.56095899291099138</v>
      </c>
      <c r="AL1605">
        <v>0.56095737672850932</v>
      </c>
      <c r="AM1605">
        <v>0.56096063890730796</v>
      </c>
      <c r="AN1605">
        <v>0.94858634296254474</v>
      </c>
      <c r="AO1605">
        <v>0.94858634296254496</v>
      </c>
      <c r="AP1605">
        <v>0.94858634296254496</v>
      </c>
      <c r="AQ1605">
        <v>0.94858634296254496</v>
      </c>
      <c r="AR1605">
        <v>14.38939404773074</v>
      </c>
      <c r="AS1605">
        <v>14.38939404773074</v>
      </c>
      <c r="AT1605">
        <v>14.38939404773074</v>
      </c>
      <c r="AU1605">
        <v>14.38939404773074</v>
      </c>
      <c r="AV1605" t="str">
        <f>VLOOKUP(Sheet1[[#This Row],[NPDES ID2]],Combined_Sheet__Major_Only___2[[NPDES ID2]:[ECHO BFR]],3,FALSE)</f>
        <v>OR</v>
      </c>
      <c r="AW1605" t="s">
        <v>41</v>
      </c>
      <c r="AX1605" t="str">
        <f>VLOOKUP(Sheet1[[#This Row],[NPDES ID2]],Combined_Sheet__Major_Only___2[[NPDES ID2]:[ECHO BFR]],27,FALSE)</f>
        <v>-</v>
      </c>
      <c r="AY1605" t="str">
        <f>VLOOKUP(Sheet1[[#This Row],[NPDES ID2]],Combined_Sheet__Major_Only___2[[NPDES ID2]:[ECHO BFR]],28,FALSE)</f>
        <v>-</v>
      </c>
      <c r="AZ1605" t="str">
        <f>VLOOKUP(Sheet1[[#This Row],[NPDES ID2]],Combined_Sheet__Major_Only___2[[NPDES ID2]:[ECHO BFR]],29,FALSE)</f>
        <v>thickening</v>
      </c>
      <c r="BA1605">
        <f>VLOOKUP(Sheet1[[#This Row],[NPDES ID2]],Combined_Sheet__Major_Only___2[[NPDES ID2]:[ECHO BFR]],17,FALSE)</f>
        <v>45.752634999999998</v>
      </c>
      <c r="BB1605">
        <f>VLOOKUP(Sheet1[[#This Row],[NPDES ID2]],Combined_Sheet__Major_Only___2[[NPDES ID2]:[ECHO BFR]],18,FALSE)</f>
        <v>-122.856076</v>
      </c>
      <c r="BC1605" t="str">
        <f>IF(ISNUMBER(SEARCH("aerobic",$AW1605)),"aerobic","")</f>
        <v>aerobic</v>
      </c>
      <c r="BD1605" t="str">
        <f>IF(ISNUMBER(SEARCH("anaer",$AW1605)),"anaer","")</f>
        <v/>
      </c>
      <c r="BE1605" t="str">
        <f>IF(ISNUMBER(SEARCH("thickening",$AZ1605)),"thickening","")</f>
        <v>thickening</v>
      </c>
      <c r="BF1605" s="3" t="str">
        <f>IF(ISNUMBER(SEARCH("airDry",$AW1605)),"airDry","")</f>
        <v/>
      </c>
      <c r="BG1605" s="3" t="str">
        <f>IF(ISNUMBER(SEARCH("heatDry",$AY1605)),"heatDry","")</f>
        <v/>
      </c>
      <c r="BH1605" s="3" t="str">
        <f>IF(AND(ISNUMBER(SEARCH("aerobic",$AW1605)),ISNUMBER(SEARCH("anaer",$AW1605))),"Combined Aer and Anaer.","")</f>
        <v/>
      </c>
    </row>
    <row r="1606" spans="1:60" x14ac:dyDescent="0.3">
      <c r="A1606" s="4">
        <v>1604</v>
      </c>
      <c r="B1606" t="s">
        <v>7540</v>
      </c>
      <c r="C1606">
        <v>76.7</v>
      </c>
      <c r="D1606">
        <v>1504.7200169291691</v>
      </c>
      <c r="E1606">
        <v>1504.3585823423839</v>
      </c>
      <c r="F1606">
        <v>1053.3697084388029</v>
      </c>
      <c r="G1606">
        <v>1926.0789391666231</v>
      </c>
      <c r="H1606">
        <v>-77.311622980973738</v>
      </c>
      <c r="I1606">
        <v>-78.364111946802339</v>
      </c>
      <c r="J1606">
        <v>-90.936221073962074</v>
      </c>
      <c r="K1606">
        <v>-62.53649897391076</v>
      </c>
      <c r="L1606">
        <v>46.676057375365637</v>
      </c>
      <c r="M1606">
        <v>46.439166447176063</v>
      </c>
      <c r="N1606">
        <v>45.581080511769528</v>
      </c>
      <c r="O1606">
        <v>48.480155619977197</v>
      </c>
      <c r="P1606">
        <v>1.8145137827038971</v>
      </c>
      <c r="Q1606">
        <v>1.8288104008675949</v>
      </c>
      <c r="R1606">
        <v>1.4946089210513369</v>
      </c>
      <c r="S1606">
        <v>2.0852396838133411</v>
      </c>
      <c r="T1606">
        <v>4.2518463625133078</v>
      </c>
      <c r="U1606">
        <v>4.2518369631732789</v>
      </c>
      <c r="V1606">
        <v>4.2478125350456031</v>
      </c>
      <c r="W1606">
        <v>4.2558414733589611</v>
      </c>
      <c r="X1606">
        <v>314.53005074413409</v>
      </c>
      <c r="Y1606">
        <v>315.8316153260655</v>
      </c>
      <c r="Z1606">
        <v>302.98043202393239</v>
      </c>
      <c r="AA1606">
        <v>321.95319364572481</v>
      </c>
      <c r="AB1606">
        <v>61.679900839759092</v>
      </c>
      <c r="AC1606">
        <v>61.04970912270467</v>
      </c>
      <c r="AD1606">
        <v>51.471594423876432</v>
      </c>
      <c r="AE1606">
        <v>75.060200455348848</v>
      </c>
      <c r="AF1606">
        <v>59.638383572040411</v>
      </c>
      <c r="AG1606">
        <v>59.335692747693557</v>
      </c>
      <c r="AH1606">
        <v>58.23939567914141</v>
      </c>
      <c r="AI1606">
        <v>61.943380724325401</v>
      </c>
      <c r="AJ1606">
        <v>0.50500489956546768</v>
      </c>
      <c r="AK1606">
        <v>0.50500489234833856</v>
      </c>
      <c r="AL1606">
        <v>0.50500388093824544</v>
      </c>
      <c r="AM1606">
        <v>0.50500592241416009</v>
      </c>
      <c r="AN1606">
        <v>0.67476743555494645</v>
      </c>
      <c r="AO1606">
        <v>0.67476743555494678</v>
      </c>
      <c r="AP1606">
        <v>0.67476743555494678</v>
      </c>
      <c r="AQ1606">
        <v>0.67476743555494678</v>
      </c>
      <c r="AR1606">
        <v>12.3188232668913</v>
      </c>
      <c r="AS1606">
        <v>12.318823266891309</v>
      </c>
      <c r="AT1606">
        <v>12.318823266891309</v>
      </c>
      <c r="AU1606">
        <v>12.318823266891309</v>
      </c>
      <c r="AV1606" t="str">
        <f>VLOOKUP(Sheet1[[#This Row],[NPDES ID2]],Combined_Sheet__Major_Only___2[[NPDES ID2]:[ECHO BFR]],3,FALSE)</f>
        <v>MN</v>
      </c>
      <c r="AW1606" t="s">
        <v>118</v>
      </c>
      <c r="AX1606" t="str">
        <f>VLOOKUP(Sheet1[[#This Row],[NPDES ID2]],Combined_Sheet__Major_Only___2[[NPDES ID2]:[ECHO BFR]],27,FALSE)</f>
        <v>other</v>
      </c>
      <c r="AY1606" t="str">
        <f>VLOOKUP(Sheet1[[#This Row],[NPDES ID2]],Combined_Sheet__Major_Only___2[[NPDES ID2]:[ECHO BFR]],28,FALSE)</f>
        <v>-</v>
      </c>
      <c r="AZ1606" t="str">
        <f>VLOOKUP(Sheet1[[#This Row],[NPDES ID2]],Combined_Sheet__Major_Only___2[[NPDES ID2]:[ECHO BFR]],29,FALSE)</f>
        <v>sludgeLagoon</v>
      </c>
      <c r="BA1606">
        <f>VLOOKUP(Sheet1[[#This Row],[NPDES ID2]],Combined_Sheet__Major_Only___2[[NPDES ID2]:[ECHO BFR]],17,FALSE)</f>
        <v>43.871029999999998</v>
      </c>
      <c r="BB1606">
        <f>VLOOKUP(Sheet1[[#This Row],[NPDES ID2]],Combined_Sheet__Major_Only___2[[NPDES ID2]:[ECHO BFR]],18,FALSE)</f>
        <v>-92.478610000000003</v>
      </c>
      <c r="BC1606" t="str">
        <f>IF(ISNUMBER(SEARCH("aerobic",$AW1606)),"aerobic","")</f>
        <v>aerobic</v>
      </c>
      <c r="BD1606" t="str">
        <f>IF(ISNUMBER(SEARCH("anaer",$AW1606)),"anaer","")</f>
        <v/>
      </c>
      <c r="BE1606" t="str">
        <f>IF(ISNUMBER(SEARCH("thickening",$AZ1606)),"thickening","")</f>
        <v/>
      </c>
      <c r="BF1606" s="2" t="str">
        <f>IF(ISNUMBER(SEARCH("airDry",$AW1606)),"airDry","")</f>
        <v>airDry</v>
      </c>
      <c r="BG1606" s="2" t="str">
        <f>IF(ISNUMBER(SEARCH("heatDry",$AY1606)),"heatDry","")</f>
        <v/>
      </c>
      <c r="BH1606" s="2" t="str">
        <f>IF(AND(ISNUMBER(SEARCH("aerobic",$AW1606)),ISNUMBER(SEARCH("anaer",$AW1606))),"Combined Aer and Anaer.","")</f>
        <v/>
      </c>
    </row>
    <row r="1607" spans="1:60" x14ac:dyDescent="0.3">
      <c r="A1607" s="4">
        <v>1605</v>
      </c>
      <c r="B1607" t="s">
        <v>7544</v>
      </c>
      <c r="C1607">
        <v>76.11</v>
      </c>
      <c r="D1607">
        <v>1555.657533179892</v>
      </c>
      <c r="E1607">
        <v>1556.5659859811531</v>
      </c>
      <c r="F1607">
        <v>1088.664392348787</v>
      </c>
      <c r="G1607">
        <v>1992.7839174666119</v>
      </c>
      <c r="H1607">
        <v>-77.42960178012892</v>
      </c>
      <c r="I1607">
        <v>-78.375648250819339</v>
      </c>
      <c r="J1607">
        <v>-90.692024446706512</v>
      </c>
      <c r="K1607">
        <v>-62.941403966255713</v>
      </c>
      <c r="L1607">
        <v>45.12442007254036</v>
      </c>
      <c r="M1607">
        <v>44.880460034609342</v>
      </c>
      <c r="N1607">
        <v>43.996744051240483</v>
      </c>
      <c r="O1607">
        <v>46.982400348564383</v>
      </c>
      <c r="P1607">
        <v>1.8026763222102229</v>
      </c>
      <c r="Q1607">
        <v>1.8162780932141991</v>
      </c>
      <c r="R1607">
        <v>1.497614824478124</v>
      </c>
      <c r="S1607">
        <v>2.0743434046400959</v>
      </c>
      <c r="T1607">
        <v>74.25901297508733</v>
      </c>
      <c r="U1607">
        <v>74.258895535871076</v>
      </c>
      <c r="V1607">
        <v>74.208612677309958</v>
      </c>
      <c r="W1607">
        <v>74.308929531481141</v>
      </c>
      <c r="X1607">
        <v>5638.7864903087657</v>
      </c>
      <c r="Y1607">
        <v>5664.3649765462324</v>
      </c>
      <c r="Z1607">
        <v>5416.8835602335121</v>
      </c>
      <c r="AA1607">
        <v>5780.7221122191286</v>
      </c>
      <c r="AB1607">
        <v>876.60917975383825</v>
      </c>
      <c r="AC1607">
        <v>871.12712104567686</v>
      </c>
      <c r="AD1607">
        <v>758.75358539203057</v>
      </c>
      <c r="AE1607">
        <v>1026.235544758066</v>
      </c>
      <c r="AF1607">
        <v>58.102901618962917</v>
      </c>
      <c r="AG1607">
        <v>57.788750780611288</v>
      </c>
      <c r="AH1607">
        <v>56.651020600025298</v>
      </c>
      <c r="AI1607">
        <v>60.495058820242853</v>
      </c>
      <c r="AJ1607">
        <v>0.48627577055562787</v>
      </c>
      <c r="AK1607">
        <v>0.48627575764249092</v>
      </c>
      <c r="AL1607">
        <v>0.48627394818240982</v>
      </c>
      <c r="AM1607">
        <v>0.48627760048493662</v>
      </c>
      <c r="AN1607">
        <v>0.96676059872782405</v>
      </c>
      <c r="AO1607">
        <v>0.96676059872782405</v>
      </c>
      <c r="AP1607">
        <v>0.96676059872782405</v>
      </c>
      <c r="AQ1607">
        <v>0.96676059872782405</v>
      </c>
      <c r="AR1607">
        <v>13.736785432890519</v>
      </c>
      <c r="AS1607">
        <v>13.736785432890519</v>
      </c>
      <c r="AT1607">
        <v>13.736785432890519</v>
      </c>
      <c r="AU1607">
        <v>13.736785432890519</v>
      </c>
      <c r="AV1607" t="str">
        <f>VLOOKUP(Sheet1[[#This Row],[NPDES ID2]],Combined_Sheet__Major_Only___2[[NPDES ID2]:[ECHO BFR]],3,FALSE)</f>
        <v>WV</v>
      </c>
      <c r="AW1607" t="s">
        <v>41</v>
      </c>
      <c r="AX1607" t="str">
        <f>VLOOKUP(Sheet1[[#This Row],[NPDES ID2]],Combined_Sheet__Major_Only___2[[NPDES ID2]:[ECHO BFR]],27,FALSE)</f>
        <v>-</v>
      </c>
      <c r="AY1607" t="str">
        <f>VLOOKUP(Sheet1[[#This Row],[NPDES ID2]],Combined_Sheet__Major_Only___2[[NPDES ID2]:[ECHO BFR]],28,FALSE)</f>
        <v>-</v>
      </c>
      <c r="AZ1607" t="str">
        <f>VLOOKUP(Sheet1[[#This Row],[NPDES ID2]],Combined_Sheet__Major_Only___2[[NPDES ID2]:[ECHO BFR]],29,FALSE)</f>
        <v>thickening</v>
      </c>
      <c r="BA1607">
        <f>VLOOKUP(Sheet1[[#This Row],[NPDES ID2]],Combined_Sheet__Major_Only___2[[NPDES ID2]:[ECHO BFR]],17,FALSE)</f>
        <v>37.793084999999998</v>
      </c>
      <c r="BB1607">
        <f>VLOOKUP(Sheet1[[#This Row],[NPDES ID2]],Combined_Sheet__Major_Only___2[[NPDES ID2]:[ECHO BFR]],18,FALSE)</f>
        <v>-80.301526999999993</v>
      </c>
      <c r="BC1607" t="str">
        <f>IF(ISNUMBER(SEARCH("aerobic",$AW1607)),"aerobic","")</f>
        <v>aerobic</v>
      </c>
      <c r="BD1607" t="str">
        <f>IF(ISNUMBER(SEARCH("anaer",$AW1607)),"anaer","")</f>
        <v/>
      </c>
      <c r="BE1607" t="str">
        <f>IF(ISNUMBER(SEARCH("thickening",$AZ1607)),"thickening","")</f>
        <v>thickening</v>
      </c>
      <c r="BF1607" s="3" t="str">
        <f>IF(ISNUMBER(SEARCH("airDry",$AW1607)),"airDry","")</f>
        <v/>
      </c>
      <c r="BG1607" s="3" t="str">
        <f>IF(ISNUMBER(SEARCH("heatDry",$AY1607)),"heatDry","")</f>
        <v/>
      </c>
      <c r="BH1607" s="3" t="str">
        <f>IF(AND(ISNUMBER(SEARCH("aerobic",$AW1607)),ISNUMBER(SEARCH("anaer",$AW1607))),"Combined Aer and Anaer.","")</f>
        <v/>
      </c>
    </row>
    <row r="1608" spans="1:60" x14ac:dyDescent="0.3">
      <c r="A1608" s="4">
        <v>1606</v>
      </c>
      <c r="B1608" t="s">
        <v>7549</v>
      </c>
      <c r="C1608">
        <v>76</v>
      </c>
      <c r="D1608">
        <v>1521.579586999748</v>
      </c>
      <c r="E1608">
        <v>1521.25573805312</v>
      </c>
      <c r="F1608">
        <v>1064.8150893517841</v>
      </c>
      <c r="G1608">
        <v>1947.9904467092219</v>
      </c>
      <c r="H1608">
        <v>-77.325789814791776</v>
      </c>
      <c r="I1608">
        <v>-78.371379809064507</v>
      </c>
      <c r="J1608">
        <v>-90.91528918882743</v>
      </c>
      <c r="K1608">
        <v>-62.580777296180379</v>
      </c>
      <c r="L1608">
        <v>46.127670528829697</v>
      </c>
      <c r="M1608">
        <v>45.892027836348717</v>
      </c>
      <c r="N1608">
        <v>45.038467311063293</v>
      </c>
      <c r="O1608">
        <v>47.922254968958569</v>
      </c>
      <c r="P1608">
        <v>1.798174197565612</v>
      </c>
      <c r="Q1608">
        <v>1.8128858964693371</v>
      </c>
      <c r="R1608">
        <v>1.482456500351228</v>
      </c>
      <c r="S1608">
        <v>2.0670283397039908</v>
      </c>
      <c r="T1608">
        <v>3.8385852607946669</v>
      </c>
      <c r="U1608">
        <v>3.8385764992276061</v>
      </c>
      <c r="V1608">
        <v>3.8348251404276819</v>
      </c>
      <c r="W1608">
        <v>3.8423092915766941</v>
      </c>
      <c r="X1608">
        <v>284.71402971700638</v>
      </c>
      <c r="Y1608">
        <v>285.89599387716089</v>
      </c>
      <c r="Z1608">
        <v>274.19906440412069</v>
      </c>
      <c r="AA1608">
        <v>291.47745976269078</v>
      </c>
      <c r="AB1608">
        <v>45.590398266967028</v>
      </c>
      <c r="AC1608">
        <v>45.314040366959361</v>
      </c>
      <c r="AD1608">
        <v>39.306969008099713</v>
      </c>
      <c r="AE1608">
        <v>53.512688155387217</v>
      </c>
      <c r="AF1608">
        <v>59.480534595520382</v>
      </c>
      <c r="AG1608">
        <v>59.176667406790592</v>
      </c>
      <c r="AH1608">
        <v>58.076096184586937</v>
      </c>
      <c r="AI1608">
        <v>61.794509819948352</v>
      </c>
      <c r="AJ1608">
        <v>0.50307902212024169</v>
      </c>
      <c r="AK1608">
        <v>0.50307901588066095</v>
      </c>
      <c r="AL1608">
        <v>0.50307814145029861</v>
      </c>
      <c r="AM1608">
        <v>0.50307990643964862</v>
      </c>
      <c r="AN1608">
        <v>0.65697967076224462</v>
      </c>
      <c r="AO1608">
        <v>0.65697967076224462</v>
      </c>
      <c r="AP1608">
        <v>0.65697967076224462</v>
      </c>
      <c r="AQ1608">
        <v>0.65697967076224462</v>
      </c>
      <c r="AR1608">
        <v>13.81235796464915</v>
      </c>
      <c r="AS1608">
        <v>13.81235796464915</v>
      </c>
      <c r="AT1608">
        <v>13.81235796464915</v>
      </c>
      <c r="AU1608">
        <v>13.81235796464915</v>
      </c>
      <c r="AV1608" t="str">
        <f>VLOOKUP(Sheet1[[#This Row],[NPDES ID2]],Combined_Sheet__Major_Only___2[[NPDES ID2]:[ECHO BFR]],3,FALSE)</f>
        <v>NM</v>
      </c>
      <c r="AW1608" t="s">
        <v>118</v>
      </c>
      <c r="AX1608" t="str">
        <f>VLOOKUP(Sheet1[[#This Row],[NPDES ID2]],Combined_Sheet__Major_Only___2[[NPDES ID2]:[ECHO BFR]],27,FALSE)</f>
        <v>-</v>
      </c>
      <c r="AY1608" t="str">
        <f>VLOOKUP(Sheet1[[#This Row],[NPDES ID2]],Combined_Sheet__Major_Only___2[[NPDES ID2]:[ECHO BFR]],28,FALSE)</f>
        <v>highTempCompost</v>
      </c>
      <c r="AZ1608" t="str">
        <f>VLOOKUP(Sheet1[[#This Row],[NPDES ID2]],Combined_Sheet__Major_Only___2[[NPDES ID2]:[ECHO BFR]],29,FALSE)</f>
        <v>thickening</v>
      </c>
      <c r="BA1608">
        <f>VLOOKUP(Sheet1[[#This Row],[NPDES ID2]],Combined_Sheet__Major_Only___2[[NPDES ID2]:[ECHO BFR]],17,FALSE)</f>
        <v>34.643436000000001</v>
      </c>
      <c r="BB1608">
        <f>VLOOKUP(Sheet1[[#This Row],[NPDES ID2]],Combined_Sheet__Major_Only___2[[NPDES ID2]:[ECHO BFR]],18,FALSE)</f>
        <v>-106.777281</v>
      </c>
      <c r="BC1608" t="str">
        <f>IF(ISNUMBER(SEARCH("aerobic",$AW1608)),"aerobic","")</f>
        <v>aerobic</v>
      </c>
      <c r="BD1608" t="str">
        <f>IF(ISNUMBER(SEARCH("anaer",$AW1608)),"anaer","")</f>
        <v/>
      </c>
      <c r="BE1608" t="str">
        <f>IF(ISNUMBER(SEARCH("thickening",$AZ1608)),"thickening","")</f>
        <v>thickening</v>
      </c>
      <c r="BF1608" s="2" t="str">
        <f>IF(ISNUMBER(SEARCH("airDry",$AW1608)),"airDry","")</f>
        <v>airDry</v>
      </c>
      <c r="BG1608" s="2" t="str">
        <f>IF(ISNUMBER(SEARCH("heatDry",$AY1608)),"heatDry","")</f>
        <v/>
      </c>
      <c r="BH1608" s="2" t="str">
        <f>IF(AND(ISNUMBER(SEARCH("aerobic",$AW1608)),ISNUMBER(SEARCH("anaer",$AW1608))),"Combined Aer and Anaer.","")</f>
        <v/>
      </c>
    </row>
    <row r="1609" spans="1:60" x14ac:dyDescent="0.3">
      <c r="A1609" s="4">
        <v>1607</v>
      </c>
      <c r="B1609" t="s">
        <v>7554</v>
      </c>
      <c r="C1609">
        <v>75.099999999999994</v>
      </c>
      <c r="D1609">
        <v>1424.424883426932</v>
      </c>
      <c r="E1609">
        <v>1425.2484090173889</v>
      </c>
      <c r="F1609">
        <v>996.54236020800465</v>
      </c>
      <c r="G1609">
        <v>1826.3411664466021</v>
      </c>
      <c r="H1609">
        <v>-76.923662634316571</v>
      </c>
      <c r="I1609">
        <v>-78.08841058297898</v>
      </c>
      <c r="J1609">
        <v>-91.179288895378122</v>
      </c>
      <c r="K1609">
        <v>-60.97268296292745</v>
      </c>
      <c r="L1609">
        <v>49.223432455393137</v>
      </c>
      <c r="M1609">
        <v>49.017775640142013</v>
      </c>
      <c r="N1609">
        <v>48.27281656949809</v>
      </c>
      <c r="O1609">
        <v>50.78968283787426</v>
      </c>
      <c r="P1609">
        <v>1.7701644048859639</v>
      </c>
      <c r="Q1609">
        <v>1.790798584343914</v>
      </c>
      <c r="R1609">
        <v>1.438177241069311</v>
      </c>
      <c r="S1609">
        <v>2.026097280264116</v>
      </c>
      <c r="T1609">
        <v>43.669801822283851</v>
      </c>
      <c r="U1609">
        <v>43.669731590442893</v>
      </c>
      <c r="V1609">
        <v>43.639661075340207</v>
      </c>
      <c r="W1609">
        <v>43.699653278741707</v>
      </c>
      <c r="X1609">
        <v>2999.0095716546998</v>
      </c>
      <c r="Y1609">
        <v>3009.5135816196871</v>
      </c>
      <c r="Z1609">
        <v>2907.663987494529</v>
      </c>
      <c r="AA1609">
        <v>3057.218398970921</v>
      </c>
      <c r="AB1609">
        <v>464.85895706406541</v>
      </c>
      <c r="AC1609">
        <v>462.02174468699542</v>
      </c>
      <c r="AD1609">
        <v>403.26109411445032</v>
      </c>
      <c r="AE1609">
        <v>541.33935068203482</v>
      </c>
      <c r="AF1609">
        <v>64.233163872634293</v>
      </c>
      <c r="AG1609">
        <v>63.964777343026867</v>
      </c>
      <c r="AH1609">
        <v>62.992778647401593</v>
      </c>
      <c r="AI1609">
        <v>66.276853601199349</v>
      </c>
      <c r="AJ1609">
        <v>0.56111178831542252</v>
      </c>
      <c r="AK1609">
        <v>0.56111177791111477</v>
      </c>
      <c r="AL1609">
        <v>0.56111031990213822</v>
      </c>
      <c r="AM1609">
        <v>0.56111326281524077</v>
      </c>
      <c r="AN1609">
        <v>0.94530407126689442</v>
      </c>
      <c r="AO1609">
        <v>0.94530407126689442</v>
      </c>
      <c r="AP1609">
        <v>0.94530407126689442</v>
      </c>
      <c r="AQ1609">
        <v>0.94530407126689442</v>
      </c>
      <c r="AR1609">
        <v>15.21425183012013</v>
      </c>
      <c r="AS1609">
        <v>15.21425183012013</v>
      </c>
      <c r="AT1609">
        <v>15.21425183012013</v>
      </c>
      <c r="AU1609">
        <v>15.21425183012013</v>
      </c>
      <c r="AV1609" t="str">
        <f>VLOOKUP(Sheet1[[#This Row],[NPDES ID2]],Combined_Sheet__Major_Only___2[[NPDES ID2]:[ECHO BFR]],3,FALSE)</f>
        <v>NJ</v>
      </c>
      <c r="AW1609" t="s">
        <v>12185</v>
      </c>
      <c r="AX1609" t="str">
        <f>VLOOKUP(Sheet1[[#This Row],[NPDES ID2]],Combined_Sheet__Major_Only___2[[NPDES ID2]:[ECHO BFR]],27,FALSE)</f>
        <v>-</v>
      </c>
      <c r="AY1609" t="str">
        <f>VLOOKUP(Sheet1[[#This Row],[NPDES ID2]],Combined_Sheet__Major_Only___2[[NPDES ID2]:[ECHO BFR]],28,FALSE)</f>
        <v>-</v>
      </c>
      <c r="AZ1609" t="str">
        <f>VLOOKUP(Sheet1[[#This Row],[NPDES ID2]],Combined_Sheet__Major_Only___2[[NPDES ID2]:[ECHO BFR]],29,FALSE)</f>
        <v>preliminaryOps, thickening</v>
      </c>
      <c r="BA1609">
        <f>VLOOKUP(Sheet1[[#This Row],[NPDES ID2]],Combined_Sheet__Major_Only___2[[NPDES ID2]:[ECHO BFR]],17,FALSE)</f>
        <v>40.039009999999998</v>
      </c>
      <c r="BB1609">
        <f>VLOOKUP(Sheet1[[#This Row],[NPDES ID2]],Combined_Sheet__Major_Only___2[[NPDES ID2]:[ECHO BFR]],18,FALSE)</f>
        <v>-74.965479999999999</v>
      </c>
      <c r="BC1609" t="str">
        <f>IF(ISNUMBER(SEARCH("aerobic",$AW1609)),"aerobic","")</f>
        <v/>
      </c>
      <c r="BD1609" t="str">
        <f>IF(ISNUMBER(SEARCH("anaer",$AW1609)),"anaer","")</f>
        <v>anaer</v>
      </c>
      <c r="BE1609" t="str">
        <f>IF(ISNUMBER(SEARCH("thickening",$AZ1609)),"thickening","")</f>
        <v>thickening</v>
      </c>
      <c r="BF1609" s="3" t="str">
        <f>IF(ISNUMBER(SEARCH("airDry",$AW1609)),"airDry","")</f>
        <v/>
      </c>
      <c r="BG1609" s="3" t="str">
        <f>IF(ISNUMBER(SEARCH("heatDry",$AY1609)),"heatDry","")</f>
        <v/>
      </c>
      <c r="BH1609" s="3" t="str">
        <f>IF(AND(ISNUMBER(SEARCH("aerobic",$AW1609)),ISNUMBER(SEARCH("anaer",$AW1609))),"Combined Aer and Anaer.","")</f>
        <v/>
      </c>
    </row>
    <row r="1610" spans="1:60" x14ac:dyDescent="0.3">
      <c r="A1610" s="4">
        <v>1608</v>
      </c>
      <c r="B1610" t="s">
        <v>7558</v>
      </c>
      <c r="C1610">
        <v>75.06</v>
      </c>
      <c r="D1610">
        <v>1451.3808625834299</v>
      </c>
      <c r="E1610">
        <v>1451.6044762995259</v>
      </c>
      <c r="F1610">
        <v>1015.351303678664</v>
      </c>
      <c r="G1610">
        <v>1860.405968620558</v>
      </c>
      <c r="H1610">
        <v>-77.019844970938664</v>
      </c>
      <c r="I1610">
        <v>-78.291515984216929</v>
      </c>
      <c r="J1610">
        <v>-91.372916452881071</v>
      </c>
      <c r="K1610">
        <v>-61.481624377395178</v>
      </c>
      <c r="L1610">
        <v>48.30886641640808</v>
      </c>
      <c r="M1610">
        <v>48.096683374240868</v>
      </c>
      <c r="N1610">
        <v>47.328077043552199</v>
      </c>
      <c r="O1610">
        <v>49.924833050267317</v>
      </c>
      <c r="P1610">
        <v>1.7708877850469269</v>
      </c>
      <c r="Q1610">
        <v>1.7892530157219451</v>
      </c>
      <c r="R1610">
        <v>1.44351561491965</v>
      </c>
      <c r="S1610">
        <v>2.0272697166848381</v>
      </c>
      <c r="T1610">
        <v>57.119385961438518</v>
      </c>
      <c r="U1610">
        <v>57.119294973273917</v>
      </c>
      <c r="V1610">
        <v>57.080337415853108</v>
      </c>
      <c r="W1610">
        <v>57.158059719605987</v>
      </c>
      <c r="X1610">
        <v>3994.9006778079201</v>
      </c>
      <c r="Y1610">
        <v>4009.6337350419121</v>
      </c>
      <c r="Z1610">
        <v>3866.9745145578431</v>
      </c>
      <c r="AA1610">
        <v>4076.4483533814168</v>
      </c>
      <c r="AB1610">
        <v>701.12355485281466</v>
      </c>
      <c r="AC1610">
        <v>695.37113123825054</v>
      </c>
      <c r="AD1610">
        <v>596.84242075025429</v>
      </c>
      <c r="AE1610">
        <v>833.10062380494116</v>
      </c>
      <c r="AF1610">
        <v>63.07335430795947</v>
      </c>
      <c r="AG1610">
        <v>62.796300042155941</v>
      </c>
      <c r="AH1610">
        <v>61.792932299931692</v>
      </c>
      <c r="AI1610">
        <v>65.183013428403811</v>
      </c>
      <c r="AJ1610">
        <v>0.54694112362630964</v>
      </c>
      <c r="AK1610">
        <v>0.54694111122980216</v>
      </c>
      <c r="AL1610">
        <v>0.54693937410491056</v>
      </c>
      <c r="AM1610">
        <v>0.54694288040061501</v>
      </c>
      <c r="AN1610">
        <v>0.95739603514051552</v>
      </c>
      <c r="AO1610">
        <v>0.95739603514051519</v>
      </c>
      <c r="AP1610">
        <v>0.95739603514051519</v>
      </c>
      <c r="AQ1610">
        <v>0.95739603514051519</v>
      </c>
      <c r="AR1610">
        <v>13.87299638280137</v>
      </c>
      <c r="AS1610">
        <v>13.87299638280137</v>
      </c>
      <c r="AT1610">
        <v>13.87299638280137</v>
      </c>
      <c r="AU1610">
        <v>13.87299638280137</v>
      </c>
      <c r="AV1610" t="str">
        <f>VLOOKUP(Sheet1[[#This Row],[NPDES ID2]],Combined_Sheet__Major_Only___2[[NPDES ID2]:[ECHO BFR]],3,FALSE)</f>
        <v>AL</v>
      </c>
      <c r="AW1610" t="s">
        <v>41</v>
      </c>
      <c r="AX1610" t="str">
        <f>VLOOKUP(Sheet1[[#This Row],[NPDES ID2]],Combined_Sheet__Major_Only___2[[NPDES ID2]:[ECHO BFR]],27,FALSE)</f>
        <v>-</v>
      </c>
      <c r="AY1610" t="str">
        <f>VLOOKUP(Sheet1[[#This Row],[NPDES ID2]],Combined_Sheet__Major_Only___2[[NPDES ID2]:[ECHO BFR]],28,FALSE)</f>
        <v>-</v>
      </c>
      <c r="AZ1610" t="str">
        <f>VLOOKUP(Sheet1[[#This Row],[NPDES ID2]],Combined_Sheet__Major_Only___2[[NPDES ID2]:[ECHO BFR]],29,FALSE)</f>
        <v>thickening</v>
      </c>
      <c r="BA1610">
        <f>VLOOKUP(Sheet1[[#This Row],[NPDES ID2]],Combined_Sheet__Major_Only___2[[NPDES ID2]:[ECHO BFR]],17,FALSE)</f>
        <v>32.5259</v>
      </c>
      <c r="BB1610">
        <f>VLOOKUP(Sheet1[[#This Row],[NPDES ID2]],Combined_Sheet__Major_Only___2[[NPDES ID2]:[ECHO BFR]],18,FALSE)</f>
        <v>-86.364800000000002</v>
      </c>
      <c r="BC1610" t="str">
        <f>IF(ISNUMBER(SEARCH("aerobic",$AW1610)),"aerobic","")</f>
        <v>aerobic</v>
      </c>
      <c r="BD1610" t="str">
        <f>IF(ISNUMBER(SEARCH("anaer",$AW1610)),"anaer","")</f>
        <v/>
      </c>
      <c r="BE1610" t="str">
        <f>IF(ISNUMBER(SEARCH("thickening",$AZ1610)),"thickening","")</f>
        <v>thickening</v>
      </c>
      <c r="BF1610" s="2" t="str">
        <f>IF(ISNUMBER(SEARCH("airDry",$AW1610)),"airDry","")</f>
        <v/>
      </c>
      <c r="BG1610" s="2" t="str">
        <f>IF(ISNUMBER(SEARCH("heatDry",$AY1610)),"heatDry","")</f>
        <v/>
      </c>
      <c r="BH1610" s="2" t="str">
        <f>IF(AND(ISNUMBER(SEARCH("aerobic",$AW1610)),ISNUMBER(SEARCH("anaer",$AW1610))),"Combined Aer and Anaer.","")</f>
        <v/>
      </c>
    </row>
    <row r="1611" spans="1:60" x14ac:dyDescent="0.3">
      <c r="A1611" s="4">
        <v>1609</v>
      </c>
      <c r="B1611" t="s">
        <v>7563</v>
      </c>
      <c r="C1611">
        <v>75.02</v>
      </c>
      <c r="D1611">
        <v>1550.7369574960039</v>
      </c>
      <c r="E1611">
        <v>1550.634139256138</v>
      </c>
      <c r="F1611">
        <v>1084.7020321463531</v>
      </c>
      <c r="G1611">
        <v>1985.6833540369009</v>
      </c>
      <c r="H1611">
        <v>-77.352487136664763</v>
      </c>
      <c r="I1611">
        <v>-78.381002044213034</v>
      </c>
      <c r="J1611">
        <v>-90.842079591801237</v>
      </c>
      <c r="K1611">
        <v>-62.682593914507393</v>
      </c>
      <c r="L1611">
        <v>45.217865167543749</v>
      </c>
      <c r="M1611">
        <v>44.982914675068812</v>
      </c>
      <c r="N1611">
        <v>44.131838435074989</v>
      </c>
      <c r="O1611">
        <v>47.007222254939407</v>
      </c>
      <c r="P1611">
        <v>1.775547794706575</v>
      </c>
      <c r="Q1611">
        <v>1.7908950615821591</v>
      </c>
      <c r="R1611">
        <v>1.467167936366768</v>
      </c>
      <c r="S1611">
        <v>2.0424723491807502</v>
      </c>
      <c r="T1611">
        <v>59.414621054515713</v>
      </c>
      <c r="U1611">
        <v>59.414526524186407</v>
      </c>
      <c r="V1611">
        <v>59.374052350995832</v>
      </c>
      <c r="W1611">
        <v>59.454800380162148</v>
      </c>
      <c r="X1611">
        <v>4437.6393710909842</v>
      </c>
      <c r="Y1611">
        <v>4456.9925114699336</v>
      </c>
      <c r="Z1611">
        <v>4269.7387826718532</v>
      </c>
      <c r="AA1611">
        <v>4544.953083202241</v>
      </c>
      <c r="AB1611">
        <v>776.00332090764368</v>
      </c>
      <c r="AC1611">
        <v>769.96707927602051</v>
      </c>
      <c r="AD1611">
        <v>660.08298450522295</v>
      </c>
      <c r="AE1611">
        <v>925.11439626197966</v>
      </c>
      <c r="AF1611">
        <v>59.069151362861277</v>
      </c>
      <c r="AG1611">
        <v>58.762207843479032</v>
      </c>
      <c r="AH1611">
        <v>57.650571053953144</v>
      </c>
      <c r="AI1611">
        <v>61.406439976844787</v>
      </c>
      <c r="AJ1611">
        <v>0.49806037140022752</v>
      </c>
      <c r="AK1611">
        <v>0.49806035942189958</v>
      </c>
      <c r="AL1611">
        <v>0.49805868091647459</v>
      </c>
      <c r="AM1611">
        <v>0.49806206889252208</v>
      </c>
      <c r="AN1611">
        <v>0.95894494724520829</v>
      </c>
      <c r="AO1611">
        <v>0.95894494724520818</v>
      </c>
      <c r="AP1611">
        <v>0.95894494724520818</v>
      </c>
      <c r="AQ1611">
        <v>0.95894494724520818</v>
      </c>
      <c r="AR1611">
        <v>13.01941489177036</v>
      </c>
      <c r="AS1611">
        <v>13.019414891770349</v>
      </c>
      <c r="AT1611">
        <v>13.019414891770349</v>
      </c>
      <c r="AU1611">
        <v>13.019414891770349</v>
      </c>
      <c r="AV1611" t="str">
        <f>VLOOKUP(Sheet1[[#This Row],[NPDES ID2]],Combined_Sheet__Major_Only___2[[NPDES ID2]:[ECHO BFR]],3,FALSE)</f>
        <v>PA</v>
      </c>
      <c r="AW1611" t="s">
        <v>41</v>
      </c>
      <c r="AX1611" t="str">
        <f>VLOOKUP(Sheet1[[#This Row],[NPDES ID2]],Combined_Sheet__Major_Only___2[[NPDES ID2]:[ECHO BFR]],27,FALSE)</f>
        <v>-</v>
      </c>
      <c r="AY1611" t="str">
        <f>VLOOKUP(Sheet1[[#This Row],[NPDES ID2]],Combined_Sheet__Major_Only___2[[NPDES ID2]:[ECHO BFR]],28,FALSE)</f>
        <v>-</v>
      </c>
      <c r="AZ1611" t="str">
        <f>VLOOKUP(Sheet1[[#This Row],[NPDES ID2]],Combined_Sheet__Major_Only___2[[NPDES ID2]:[ECHO BFR]],29,FALSE)</f>
        <v>thickening</v>
      </c>
      <c r="BA1611">
        <f>VLOOKUP(Sheet1[[#This Row],[NPDES ID2]],Combined_Sheet__Major_Only___2[[NPDES ID2]:[ECHO BFR]],17,FALSE)</f>
        <v>40.239392000000002</v>
      </c>
      <c r="BB1611">
        <f>VLOOKUP(Sheet1[[#This Row],[NPDES ID2]],Combined_Sheet__Major_Only___2[[NPDES ID2]:[ECHO BFR]],18,FALSE)</f>
        <v>-77.176248000000001</v>
      </c>
      <c r="BC1611" t="str">
        <f>IF(ISNUMBER(SEARCH("aerobic",$AW1611)),"aerobic","")</f>
        <v>aerobic</v>
      </c>
      <c r="BD1611" t="str">
        <f>IF(ISNUMBER(SEARCH("anaer",$AW1611)),"anaer","")</f>
        <v/>
      </c>
      <c r="BE1611" t="str">
        <f>IF(ISNUMBER(SEARCH("thickening",$AZ1611)),"thickening","")</f>
        <v>thickening</v>
      </c>
      <c r="BF1611" s="3" t="str">
        <f>IF(ISNUMBER(SEARCH("airDry",$AW1611)),"airDry","")</f>
        <v/>
      </c>
      <c r="BG1611" s="3" t="str">
        <f>IF(ISNUMBER(SEARCH("heatDry",$AY1611)),"heatDry","")</f>
        <v/>
      </c>
      <c r="BH1611" s="3" t="str">
        <f>IF(AND(ISNUMBER(SEARCH("aerobic",$AW1611)),ISNUMBER(SEARCH("anaer",$AW1611))),"Combined Aer and Anaer.","")</f>
        <v/>
      </c>
    </row>
    <row r="1612" spans="1:60" x14ac:dyDescent="0.3">
      <c r="A1612" s="4">
        <v>1610</v>
      </c>
      <c r="B1612" t="s">
        <v>7568</v>
      </c>
      <c r="C1612">
        <v>75</v>
      </c>
      <c r="D1612">
        <v>1506.7001386883089</v>
      </c>
      <c r="E1612">
        <v>1505.621105215768</v>
      </c>
      <c r="F1612">
        <v>1053.951467189579</v>
      </c>
      <c r="G1612">
        <v>1930.23051224852</v>
      </c>
      <c r="H1612">
        <v>-77.215261388755906</v>
      </c>
      <c r="I1612">
        <v>-78.363079063581438</v>
      </c>
      <c r="J1612">
        <v>-91.094320472456701</v>
      </c>
      <c r="K1612">
        <v>-62.220295188779687</v>
      </c>
      <c r="L1612">
        <v>46.535699924556553</v>
      </c>
      <c r="M1612">
        <v>46.310732144221568</v>
      </c>
      <c r="N1612">
        <v>45.495835133751847</v>
      </c>
      <c r="O1612">
        <v>48.248994807789529</v>
      </c>
      <c r="P1612">
        <v>1.7726767462219331</v>
      </c>
      <c r="Q1612">
        <v>1.788734285599384</v>
      </c>
      <c r="R1612">
        <v>1.4542543523654441</v>
      </c>
      <c r="S1612">
        <v>2.0341316826829141</v>
      </c>
      <c r="T1612">
        <v>3.7766805037155899</v>
      </c>
      <c r="U1612">
        <v>3.7766718376842081</v>
      </c>
      <c r="V1612">
        <v>3.772961383509303</v>
      </c>
      <c r="W1612">
        <v>3.780363927855912</v>
      </c>
      <c r="X1612">
        <v>274.00145350894883</v>
      </c>
      <c r="Y1612">
        <v>275.07579334413981</v>
      </c>
      <c r="Z1612">
        <v>264.42579727829269</v>
      </c>
      <c r="AA1612">
        <v>280.15782532849181</v>
      </c>
      <c r="AB1612">
        <v>55.880604108624311</v>
      </c>
      <c r="AC1612">
        <v>55.247219365819873</v>
      </c>
      <c r="AD1612">
        <v>46.321889805127768</v>
      </c>
      <c r="AE1612">
        <v>68.379509794425317</v>
      </c>
      <c r="AF1612">
        <v>60.806782413491582</v>
      </c>
      <c r="AG1612">
        <v>60.512810630150341</v>
      </c>
      <c r="AH1612">
        <v>59.448095344226893</v>
      </c>
      <c r="AI1612">
        <v>63.045379699883242</v>
      </c>
      <c r="AJ1612">
        <v>0.51926373441394402</v>
      </c>
      <c r="AK1612">
        <v>0.51926372719180769</v>
      </c>
      <c r="AL1612">
        <v>0.51926271507672073</v>
      </c>
      <c r="AM1612">
        <v>0.51926475797551552</v>
      </c>
      <c r="AN1612">
        <v>0.65414619562361054</v>
      </c>
      <c r="AO1612">
        <v>0.65414619562361054</v>
      </c>
      <c r="AP1612">
        <v>0.65414619562361054</v>
      </c>
      <c r="AQ1612">
        <v>0.65414619562361054</v>
      </c>
      <c r="AR1612">
        <v>12.29406632827342</v>
      </c>
      <c r="AS1612">
        <v>12.29406632827342</v>
      </c>
      <c r="AT1612">
        <v>12.29406632827342</v>
      </c>
      <c r="AU1612">
        <v>12.29406632827342</v>
      </c>
      <c r="AV1612" t="str">
        <f>VLOOKUP(Sheet1[[#This Row],[NPDES ID2]],Combined_Sheet__Major_Only___2[[NPDES ID2]:[ECHO BFR]],3,FALSE)</f>
        <v>LA</v>
      </c>
      <c r="AW1612" t="s">
        <v>118</v>
      </c>
      <c r="AX1612" t="str">
        <f>VLOOKUP(Sheet1[[#This Row],[NPDES ID2]],Combined_Sheet__Major_Only___2[[NPDES ID2]:[ECHO BFR]],27,FALSE)</f>
        <v>other</v>
      </c>
      <c r="AY1612" t="str">
        <f>VLOOKUP(Sheet1[[#This Row],[NPDES ID2]],Combined_Sheet__Major_Only___2[[NPDES ID2]:[ECHO BFR]],28,FALSE)</f>
        <v>-</v>
      </c>
      <c r="AZ1612" t="str">
        <f>VLOOKUP(Sheet1[[#This Row],[NPDES ID2]],Combined_Sheet__Major_Only___2[[NPDES ID2]:[ECHO BFR]],29,FALSE)</f>
        <v>thickening, preliminaryOps</v>
      </c>
      <c r="BA1612">
        <f>VLOOKUP(Sheet1[[#This Row],[NPDES ID2]],Combined_Sheet__Major_Only___2[[NPDES ID2]:[ECHO BFR]],17,FALSE)</f>
        <v>31.677692</v>
      </c>
      <c r="BB1612">
        <f>VLOOKUP(Sheet1[[#This Row],[NPDES ID2]],Combined_Sheet__Major_Only___2[[NPDES ID2]:[ECHO BFR]],18,FALSE)</f>
        <v>-92.130425000000002</v>
      </c>
      <c r="BC1612" t="str">
        <f>IF(ISNUMBER(SEARCH("aerobic",$AW1612)),"aerobic","")</f>
        <v>aerobic</v>
      </c>
      <c r="BD1612" t="str">
        <f>IF(ISNUMBER(SEARCH("anaer",$AW1612)),"anaer","")</f>
        <v/>
      </c>
      <c r="BE1612" t="str">
        <f>IF(ISNUMBER(SEARCH("thickening",$AZ1612)),"thickening","")</f>
        <v>thickening</v>
      </c>
      <c r="BF1612" s="2" t="str">
        <f>IF(ISNUMBER(SEARCH("airDry",$AW1612)),"airDry","")</f>
        <v>airDry</v>
      </c>
      <c r="BG1612" s="2" t="str">
        <f>IF(ISNUMBER(SEARCH("heatDry",$AY1612)),"heatDry","")</f>
        <v/>
      </c>
      <c r="BH1612" s="2" t="str">
        <f>IF(AND(ISNUMBER(SEARCH("aerobic",$AW1612)),ISNUMBER(SEARCH("anaer",$AW1612))),"Combined Aer and Anaer.","")</f>
        <v/>
      </c>
    </row>
    <row r="1613" spans="1:60" x14ac:dyDescent="0.3">
      <c r="A1613" s="4">
        <v>1611</v>
      </c>
      <c r="B1613" t="s">
        <v>7573</v>
      </c>
      <c r="C1613">
        <v>74.930000000000007</v>
      </c>
      <c r="D1613">
        <v>1372.295222307843</v>
      </c>
      <c r="E1613">
        <v>1374.3276870719731</v>
      </c>
      <c r="F1613">
        <v>960.0506795082581</v>
      </c>
      <c r="G1613">
        <v>1760.6183074890871</v>
      </c>
      <c r="H1613">
        <v>-76.661565223736787</v>
      </c>
      <c r="I1613">
        <v>-77.913581769766722</v>
      </c>
      <c r="J1613">
        <v>-90.657291772044573</v>
      </c>
      <c r="K1613">
        <v>-59.751362810010107</v>
      </c>
      <c r="L1613">
        <v>51.081679181459407</v>
      </c>
      <c r="M1613">
        <v>50.891232439481072</v>
      </c>
      <c r="N1613">
        <v>50.201231065657268</v>
      </c>
      <c r="O1613">
        <v>52.532357185314012</v>
      </c>
      <c r="P1613">
        <v>1.762382328821396</v>
      </c>
      <c r="Q1613">
        <v>1.784915760796784</v>
      </c>
      <c r="R1613">
        <v>1.419825024124556</v>
      </c>
      <c r="S1613">
        <v>2.034562942304484</v>
      </c>
      <c r="T1613">
        <v>382.24065826015448</v>
      </c>
      <c r="U1613">
        <v>382.24006552247312</v>
      </c>
      <c r="V1613">
        <v>381.98627853422721</v>
      </c>
      <c r="W1613">
        <v>382.49259645287668</v>
      </c>
      <c r="X1613">
        <v>25236.695818695302</v>
      </c>
      <c r="Y1613">
        <v>25315.625085740608</v>
      </c>
      <c r="Z1613">
        <v>24550.14430875321</v>
      </c>
      <c r="AA1613">
        <v>25673.52836624108</v>
      </c>
      <c r="AB1613">
        <v>4596.8939631400144</v>
      </c>
      <c r="AC1613">
        <v>4559.6645006879698</v>
      </c>
      <c r="AD1613">
        <v>3894.4509466393661</v>
      </c>
      <c r="AE1613">
        <v>5501.930419111849</v>
      </c>
      <c r="AF1613">
        <v>66.809995477791801</v>
      </c>
      <c r="AG1613">
        <v>66.560819219032524</v>
      </c>
      <c r="AH1613">
        <v>65.658947973872927</v>
      </c>
      <c r="AI1613">
        <v>68.706584290975272</v>
      </c>
      <c r="AJ1613">
        <v>0.59261405846127746</v>
      </c>
      <c r="AK1613">
        <v>0.59261400752172788</v>
      </c>
      <c r="AL1613">
        <v>0.59260687321307193</v>
      </c>
      <c r="AM1613">
        <v>0.59262127357179151</v>
      </c>
      <c r="AN1613">
        <v>0.99328452398528455</v>
      </c>
      <c r="AO1613">
        <v>0.99328452398528488</v>
      </c>
      <c r="AP1613">
        <v>0.99328452398528488</v>
      </c>
      <c r="AQ1613">
        <v>0.99328452398528488</v>
      </c>
      <c r="AR1613">
        <v>14.38394814908686</v>
      </c>
      <c r="AS1613">
        <v>14.38394814908686</v>
      </c>
      <c r="AT1613">
        <v>14.38394814908686</v>
      </c>
      <c r="AU1613">
        <v>14.38394814908686</v>
      </c>
      <c r="AV1613" t="str">
        <f>VLOOKUP(Sheet1[[#This Row],[NPDES ID2]],Combined_Sheet__Major_Only___2[[NPDES ID2]:[ECHO BFR]],3,FALSE)</f>
        <v>PA</v>
      </c>
      <c r="AW1613" t="s">
        <v>12181</v>
      </c>
      <c r="AX1613" t="str">
        <f>VLOOKUP(Sheet1[[#This Row],[NPDES ID2]],Combined_Sheet__Major_Only___2[[NPDES ID2]:[ECHO BFR]],27,FALSE)</f>
        <v>methaneBioCaptureRecover</v>
      </c>
      <c r="AY1613" t="str">
        <f>VLOOKUP(Sheet1[[#This Row],[NPDES ID2]],Combined_Sheet__Major_Only___2[[NPDES ID2]:[ECHO BFR]],28,FALSE)</f>
        <v>-</v>
      </c>
      <c r="AZ1613" t="str">
        <f>VLOOKUP(Sheet1[[#This Row],[NPDES ID2]],Combined_Sheet__Major_Only___2[[NPDES ID2]:[ECHO BFR]],29,FALSE)</f>
        <v>-</v>
      </c>
      <c r="BA1613">
        <f>VLOOKUP(Sheet1[[#This Row],[NPDES ID2]],Combined_Sheet__Major_Only___2[[NPDES ID2]:[ECHO BFR]],17,FALSE)</f>
        <v>40.948799999999999</v>
      </c>
      <c r="BB1613">
        <f>VLOOKUP(Sheet1[[#This Row],[NPDES ID2]],Combined_Sheet__Major_Only___2[[NPDES ID2]:[ECHO BFR]],18,FALSE)</f>
        <v>-76.886499999999998</v>
      </c>
      <c r="BC1613" t="str">
        <f>IF(ISNUMBER(SEARCH("aerobic",$AW1613)),"aerobic","")</f>
        <v/>
      </c>
      <c r="BD1613" t="str">
        <f>IF(ISNUMBER(SEARCH("anaer",$AW1613)),"anaer","")</f>
        <v>anaer</v>
      </c>
      <c r="BE1613" t="str">
        <f>IF(ISNUMBER(SEARCH("thickening",$AZ1613)),"thickening","")</f>
        <v/>
      </c>
      <c r="BF1613" s="3" t="str">
        <f>IF(ISNUMBER(SEARCH("airDry",$AW1613)),"airDry","")</f>
        <v/>
      </c>
      <c r="BG1613" s="3" t="str">
        <f>IF(ISNUMBER(SEARCH("heatDry",$AY1613)),"heatDry","")</f>
        <v/>
      </c>
      <c r="BH1613" s="3" t="str">
        <f>IF(AND(ISNUMBER(SEARCH("aerobic",$AW1613)),ISNUMBER(SEARCH("anaer",$AW1613))),"Combined Aer and Anaer.","")</f>
        <v/>
      </c>
    </row>
    <row r="1614" spans="1:60" x14ac:dyDescent="0.3">
      <c r="A1614" s="4">
        <v>1612</v>
      </c>
      <c r="B1614" t="s">
        <v>7576</v>
      </c>
      <c r="C1614">
        <v>74.63</v>
      </c>
      <c r="D1614">
        <v>1428.569584570354</v>
      </c>
      <c r="E1614">
        <v>1429.504162041362</v>
      </c>
      <c r="F1614">
        <v>999.22474120492154</v>
      </c>
      <c r="G1614">
        <v>1831.9994731368281</v>
      </c>
      <c r="H1614">
        <v>-76.902794306349165</v>
      </c>
      <c r="I1614">
        <v>-78.086752464767414</v>
      </c>
      <c r="J1614">
        <v>-91.137914031413288</v>
      </c>
      <c r="K1614">
        <v>-60.87948955188881</v>
      </c>
      <c r="L1614">
        <v>49.057913631886152</v>
      </c>
      <c r="M1614">
        <v>48.854611429701002</v>
      </c>
      <c r="N1614">
        <v>48.118165317768643</v>
      </c>
      <c r="O1614">
        <v>50.606262806338258</v>
      </c>
      <c r="P1614">
        <v>1.7588146425752771</v>
      </c>
      <c r="Q1614">
        <v>1.7796815401172219</v>
      </c>
      <c r="R1614">
        <v>1.428191798579213</v>
      </c>
      <c r="S1614">
        <v>2.0143650193693201</v>
      </c>
      <c r="T1614">
        <v>78.114913862359572</v>
      </c>
      <c r="U1614">
        <v>78.114790472451773</v>
      </c>
      <c r="V1614">
        <v>78.061959761555215</v>
      </c>
      <c r="W1614">
        <v>78.167359710413123</v>
      </c>
      <c r="X1614">
        <v>5348.9070531965981</v>
      </c>
      <c r="Y1614">
        <v>5367.5174879848382</v>
      </c>
      <c r="Z1614">
        <v>5187.2430686859616</v>
      </c>
      <c r="AA1614">
        <v>5451.8824850975016</v>
      </c>
      <c r="AB1614">
        <v>965.44799708888661</v>
      </c>
      <c r="AC1614">
        <v>956.99748284576413</v>
      </c>
      <c r="AD1614">
        <v>818.52536628163818</v>
      </c>
      <c r="AE1614">
        <v>1153.1517505779391</v>
      </c>
      <c r="AF1614">
        <v>64.420418718244335</v>
      </c>
      <c r="AG1614">
        <v>64.153425543962385</v>
      </c>
      <c r="AH1614">
        <v>63.186535212578328</v>
      </c>
      <c r="AI1614">
        <v>66.453406591690779</v>
      </c>
      <c r="AJ1614">
        <v>0.56340017789819818</v>
      </c>
      <c r="AK1614">
        <v>0.56340016293041395</v>
      </c>
      <c r="AL1614">
        <v>0.56339806556201033</v>
      </c>
      <c r="AM1614">
        <v>0.56340229899275174</v>
      </c>
      <c r="AN1614">
        <v>0.96832682196330255</v>
      </c>
      <c r="AO1614">
        <v>0.96832682196330266</v>
      </c>
      <c r="AP1614">
        <v>0.96832682196330266</v>
      </c>
      <c r="AQ1614">
        <v>0.96832682196330266</v>
      </c>
      <c r="AR1614">
        <v>13.94206927765689</v>
      </c>
      <c r="AS1614">
        <v>13.94206927765689</v>
      </c>
      <c r="AT1614">
        <v>13.94206927765689</v>
      </c>
      <c r="AU1614">
        <v>13.94206927765689</v>
      </c>
      <c r="AV1614" t="str">
        <f>VLOOKUP(Sheet1[[#This Row],[NPDES ID2]],Combined_Sheet__Major_Only___2[[NPDES ID2]:[ECHO BFR]],3,FALSE)</f>
        <v>TX</v>
      </c>
      <c r="AW1614" t="s">
        <v>41</v>
      </c>
      <c r="AX1614" t="str">
        <f>VLOOKUP(Sheet1[[#This Row],[NPDES ID2]],Combined_Sheet__Major_Only___2[[NPDES ID2]:[ECHO BFR]],27,FALSE)</f>
        <v>-</v>
      </c>
      <c r="AY1614" t="str">
        <f>VLOOKUP(Sheet1[[#This Row],[NPDES ID2]],Combined_Sheet__Major_Only___2[[NPDES ID2]:[ECHO BFR]],28,FALSE)</f>
        <v>-</v>
      </c>
      <c r="AZ1614" t="str">
        <f>VLOOKUP(Sheet1[[#This Row],[NPDES ID2]],Combined_Sheet__Major_Only___2[[NPDES ID2]:[ECHO BFR]],29,FALSE)</f>
        <v>thickening</v>
      </c>
      <c r="BA1614">
        <f>VLOOKUP(Sheet1[[#This Row],[NPDES ID2]],Combined_Sheet__Major_Only___2[[NPDES ID2]:[ECHO BFR]],17,FALSE)</f>
        <v>29.961943999999999</v>
      </c>
      <c r="BB1614">
        <f>VLOOKUP(Sheet1[[#This Row],[NPDES ID2]],Combined_Sheet__Major_Only___2[[NPDES ID2]:[ECHO BFR]],18,FALSE)</f>
        <v>-95.588887999999997</v>
      </c>
      <c r="BC1614" t="str">
        <f>IF(ISNUMBER(SEARCH("aerobic",$AW1614)),"aerobic","")</f>
        <v>aerobic</v>
      </c>
      <c r="BD1614" t="str">
        <f>IF(ISNUMBER(SEARCH("anaer",$AW1614)),"anaer","")</f>
        <v/>
      </c>
      <c r="BE1614" t="str">
        <f>IF(ISNUMBER(SEARCH("thickening",$AZ1614)),"thickening","")</f>
        <v>thickening</v>
      </c>
      <c r="BF1614" s="2" t="str">
        <f>IF(ISNUMBER(SEARCH("airDry",$AW1614)),"airDry","")</f>
        <v/>
      </c>
      <c r="BG1614" s="2" t="str">
        <f>IF(ISNUMBER(SEARCH("heatDry",$AY1614)),"heatDry","")</f>
        <v/>
      </c>
      <c r="BH1614" s="2" t="str">
        <f>IF(AND(ISNUMBER(SEARCH("aerobic",$AW1614)),ISNUMBER(SEARCH("anaer",$AW1614))),"Combined Aer and Anaer.","")</f>
        <v/>
      </c>
    </row>
    <row r="1615" spans="1:60" x14ac:dyDescent="0.3">
      <c r="A1615" s="4">
        <v>1613</v>
      </c>
      <c r="B1615" t="s">
        <v>7579</v>
      </c>
      <c r="C1615">
        <v>74.3</v>
      </c>
      <c r="D1615">
        <v>1503.734688788584</v>
      </c>
      <c r="E1615">
        <v>1503.0613793585501</v>
      </c>
      <c r="F1615">
        <v>1051.5503785147339</v>
      </c>
      <c r="G1615">
        <v>1927.17464895796</v>
      </c>
      <c r="H1615">
        <v>-77.15761795631191</v>
      </c>
      <c r="I1615">
        <v>-78.403764898691747</v>
      </c>
      <c r="J1615">
        <v>-91.171073937412459</v>
      </c>
      <c r="K1615">
        <v>-62.039061417190148</v>
      </c>
      <c r="L1615">
        <v>46.594700500466942</v>
      </c>
      <c r="M1615">
        <v>46.375516815022287</v>
      </c>
      <c r="N1615">
        <v>45.581559291885831</v>
      </c>
      <c r="O1615">
        <v>48.263968540360089</v>
      </c>
      <c r="P1615">
        <v>1.755227042152413</v>
      </c>
      <c r="Q1615">
        <v>1.7725978112946921</v>
      </c>
      <c r="R1615">
        <v>1.4373023368026689</v>
      </c>
      <c r="S1615">
        <v>2.0127423599435339</v>
      </c>
      <c r="T1615">
        <v>44.842397857515827</v>
      </c>
      <c r="U1615">
        <v>44.842325816043981</v>
      </c>
      <c r="V1615">
        <v>44.811480488093622</v>
      </c>
      <c r="W1615">
        <v>44.873018482440102</v>
      </c>
      <c r="X1615">
        <v>3218.8490950131231</v>
      </c>
      <c r="Y1615">
        <v>3231.5584592297419</v>
      </c>
      <c r="Z1615">
        <v>3108.5143227728008</v>
      </c>
      <c r="AA1615">
        <v>3289.2579004755012</v>
      </c>
      <c r="AB1615">
        <v>525.19545474054655</v>
      </c>
      <c r="AC1615">
        <v>521.66597417901414</v>
      </c>
      <c r="AD1615">
        <v>451.86498880965109</v>
      </c>
      <c r="AE1615">
        <v>616.33459469324089</v>
      </c>
      <c r="AF1615">
        <v>61.457537227924277</v>
      </c>
      <c r="AG1615">
        <v>61.168419024841349</v>
      </c>
      <c r="AH1615">
        <v>60.121327372257568</v>
      </c>
      <c r="AI1615">
        <v>63.659108249779621</v>
      </c>
      <c r="AJ1615">
        <v>0.52720797110722484</v>
      </c>
      <c r="AK1615">
        <v>0.5272079606775284</v>
      </c>
      <c r="AL1615">
        <v>0.52720649912622997</v>
      </c>
      <c r="AM1615">
        <v>0.52720944918984203</v>
      </c>
      <c r="AN1615">
        <v>0.94662483643612627</v>
      </c>
      <c r="AO1615">
        <v>0.94662483643612638</v>
      </c>
      <c r="AP1615">
        <v>0.94662483643612638</v>
      </c>
      <c r="AQ1615">
        <v>0.94662483643612638</v>
      </c>
      <c r="AR1615">
        <v>14.11142041948548</v>
      </c>
      <c r="AS1615">
        <v>14.11142041948548</v>
      </c>
      <c r="AT1615">
        <v>14.11142041948548</v>
      </c>
      <c r="AU1615">
        <v>14.11142041948548</v>
      </c>
      <c r="AV1615" t="str">
        <f>VLOOKUP(Sheet1[[#This Row],[NPDES ID2]],Combined_Sheet__Major_Only___2[[NPDES ID2]:[ECHO BFR]],3,FALSE)</f>
        <v>TX</v>
      </c>
      <c r="AW1615" t="s">
        <v>41</v>
      </c>
      <c r="AX1615" t="str">
        <f>VLOOKUP(Sheet1[[#This Row],[NPDES ID2]],Combined_Sheet__Major_Only___2[[NPDES ID2]:[ECHO BFR]],27,FALSE)</f>
        <v>-</v>
      </c>
      <c r="AY1615" t="str">
        <f>VLOOKUP(Sheet1[[#This Row],[NPDES ID2]],Combined_Sheet__Major_Only___2[[NPDES ID2]:[ECHO BFR]],28,FALSE)</f>
        <v>-</v>
      </c>
      <c r="AZ1615" t="str">
        <f>VLOOKUP(Sheet1[[#This Row],[NPDES ID2]],Combined_Sheet__Major_Only___2[[NPDES ID2]:[ECHO BFR]],29,FALSE)</f>
        <v>thickening</v>
      </c>
      <c r="BA1615">
        <f>VLOOKUP(Sheet1[[#This Row],[NPDES ID2]],Combined_Sheet__Major_Only___2[[NPDES ID2]:[ECHO BFR]],17,FALSE)</f>
        <v>30.109711000000001</v>
      </c>
      <c r="BB1615">
        <f>VLOOKUP(Sheet1[[#This Row],[NPDES ID2]],Combined_Sheet__Major_Only___2[[NPDES ID2]:[ECHO BFR]],18,FALSE)</f>
        <v>-95.607494000000003</v>
      </c>
      <c r="BC1615" t="str">
        <f>IF(ISNUMBER(SEARCH("aerobic",$AW1615)),"aerobic","")</f>
        <v>aerobic</v>
      </c>
      <c r="BD1615" t="str">
        <f>IF(ISNUMBER(SEARCH("anaer",$AW1615)),"anaer","")</f>
        <v/>
      </c>
      <c r="BE1615" t="str">
        <f>IF(ISNUMBER(SEARCH("thickening",$AZ1615)),"thickening","")</f>
        <v>thickening</v>
      </c>
      <c r="BF1615" s="3" t="str">
        <f>IF(ISNUMBER(SEARCH("airDry",$AW1615)),"airDry","")</f>
        <v/>
      </c>
      <c r="BG1615" s="3" t="str">
        <f>IF(ISNUMBER(SEARCH("heatDry",$AY1615)),"heatDry","")</f>
        <v/>
      </c>
      <c r="BH1615" s="3" t="str">
        <f>IF(AND(ISNUMBER(SEARCH("aerobic",$AW1615)),ISNUMBER(SEARCH("anaer",$AW1615))),"Combined Aer and Anaer.","")</f>
        <v/>
      </c>
    </row>
    <row r="1616" spans="1:60" x14ac:dyDescent="0.3">
      <c r="A1616" s="4">
        <v>1614</v>
      </c>
      <c r="B1616" t="s">
        <v>7583</v>
      </c>
      <c r="C1616">
        <v>74.19</v>
      </c>
      <c r="D1616">
        <v>1518.8813144702569</v>
      </c>
      <c r="E1616">
        <v>1517.892373977314</v>
      </c>
      <c r="F1616">
        <v>1062.069368596181</v>
      </c>
      <c r="G1616">
        <v>1946.3812232326461</v>
      </c>
      <c r="H1616">
        <v>-77.170038677471467</v>
      </c>
      <c r="I1616">
        <v>-78.336910399816787</v>
      </c>
      <c r="J1616">
        <v>-91.04410957857877</v>
      </c>
      <c r="K1616">
        <v>-62.1398722595819</v>
      </c>
      <c r="L1616">
        <v>46.125891621193162</v>
      </c>
      <c r="M1616">
        <v>45.904063299418553</v>
      </c>
      <c r="N1616">
        <v>45.100422428600098</v>
      </c>
      <c r="O1616">
        <v>47.815499519883943</v>
      </c>
      <c r="P1616">
        <v>1.7533454496858649</v>
      </c>
      <c r="Q1616">
        <v>1.76950799634728</v>
      </c>
      <c r="R1616">
        <v>1.4378843969317729</v>
      </c>
      <c r="S1616">
        <v>2.011706545030199</v>
      </c>
      <c r="T1616">
        <v>305.55789226585739</v>
      </c>
      <c r="U1616">
        <v>305.55741787029649</v>
      </c>
      <c r="V1616">
        <v>305.35430032873478</v>
      </c>
      <c r="W1616">
        <v>305.75953013029209</v>
      </c>
      <c r="X1616">
        <v>22123.826121497459</v>
      </c>
      <c r="Y1616">
        <v>22213.382973836629</v>
      </c>
      <c r="Z1616">
        <v>21348.080927329582</v>
      </c>
      <c r="AA1616">
        <v>22618.75144715446</v>
      </c>
      <c r="AB1616">
        <v>4445.0655538687733</v>
      </c>
      <c r="AC1616">
        <v>4395.5781460828857</v>
      </c>
      <c r="AD1616">
        <v>3695.2475845938839</v>
      </c>
      <c r="AE1616">
        <v>5420.8670884072853</v>
      </c>
      <c r="AF1616">
        <v>60.92990104445493</v>
      </c>
      <c r="AG1616">
        <v>60.63680844931239</v>
      </c>
      <c r="AH1616">
        <v>59.575687814405619</v>
      </c>
      <c r="AI1616">
        <v>63.161196730206527</v>
      </c>
      <c r="AJ1616">
        <v>0.52076659139332793</v>
      </c>
      <c r="AK1616">
        <v>0.5207665537242756</v>
      </c>
      <c r="AL1616">
        <v>0.52076127739343925</v>
      </c>
      <c r="AM1616">
        <v>0.5207719274666105</v>
      </c>
      <c r="AN1616">
        <v>0.9916194666310798</v>
      </c>
      <c r="AO1616">
        <v>0.9916194666310798</v>
      </c>
      <c r="AP1616">
        <v>0.9916194666310798</v>
      </c>
      <c r="AQ1616">
        <v>0.9916194666310798</v>
      </c>
      <c r="AR1616">
        <v>12.419334557767851</v>
      </c>
      <c r="AS1616">
        <v>12.419334557767851</v>
      </c>
      <c r="AT1616">
        <v>12.419334557767851</v>
      </c>
      <c r="AU1616">
        <v>12.419334557767851</v>
      </c>
      <c r="AV1616" t="str">
        <f>VLOOKUP(Sheet1[[#This Row],[NPDES ID2]],Combined_Sheet__Major_Only___2[[NPDES ID2]:[ECHO BFR]],3,FALSE)</f>
        <v>DE</v>
      </c>
      <c r="AW1616" t="s">
        <v>41</v>
      </c>
      <c r="AX1616" t="str">
        <f>VLOOKUP(Sheet1[[#This Row],[NPDES ID2]],Combined_Sheet__Major_Only___2[[NPDES ID2]:[ECHO BFR]],27,FALSE)</f>
        <v>-</v>
      </c>
      <c r="AY1616" t="str">
        <f>VLOOKUP(Sheet1[[#This Row],[NPDES ID2]],Combined_Sheet__Major_Only___2[[NPDES ID2]:[ECHO BFR]],28,FALSE)</f>
        <v>-</v>
      </c>
      <c r="AZ1616" t="str">
        <f>VLOOKUP(Sheet1[[#This Row],[NPDES ID2]],Combined_Sheet__Major_Only___2[[NPDES ID2]:[ECHO BFR]],29,FALSE)</f>
        <v>sludgeLagoon</v>
      </c>
      <c r="BA1616">
        <f>VLOOKUP(Sheet1[[#This Row],[NPDES ID2]],Combined_Sheet__Major_Only___2[[NPDES ID2]:[ECHO BFR]],17,FALSE)</f>
        <v>38.471139999999998</v>
      </c>
      <c r="BB1616">
        <f>VLOOKUP(Sheet1[[#This Row],[NPDES ID2]],Combined_Sheet__Major_Only___2[[NPDES ID2]:[ECHO BFR]],18,FALSE)</f>
        <v>-75.218199999999996</v>
      </c>
      <c r="BC1616" t="str">
        <f>IF(ISNUMBER(SEARCH("aerobic",$AW1616)),"aerobic","")</f>
        <v>aerobic</v>
      </c>
      <c r="BD1616" t="str">
        <f>IF(ISNUMBER(SEARCH("anaer",$AW1616)),"anaer","")</f>
        <v/>
      </c>
      <c r="BE1616" t="str">
        <f>IF(ISNUMBER(SEARCH("thickening",$AZ1616)),"thickening","")</f>
        <v/>
      </c>
      <c r="BF1616" s="2" t="str">
        <f>IF(ISNUMBER(SEARCH("airDry",$AW1616)),"airDry","")</f>
        <v/>
      </c>
      <c r="BG1616" s="2" t="str">
        <f>IF(ISNUMBER(SEARCH("heatDry",$AY1616)),"heatDry","")</f>
        <v/>
      </c>
      <c r="BH1616" s="2" t="str">
        <f>IF(AND(ISNUMBER(SEARCH("aerobic",$AW1616)),ISNUMBER(SEARCH("anaer",$AW1616))),"Combined Aer and Anaer.","")</f>
        <v/>
      </c>
    </row>
    <row r="1617" spans="1:60" x14ac:dyDescent="0.3">
      <c r="A1617" s="4">
        <v>1615</v>
      </c>
      <c r="B1617" t="s">
        <v>7588</v>
      </c>
      <c r="C1617">
        <v>74.099999999999994</v>
      </c>
      <c r="D1617">
        <v>1526.729927038795</v>
      </c>
      <c r="E1617">
        <v>1525.58903432581</v>
      </c>
      <c r="F1617">
        <v>1067.5038536824929</v>
      </c>
      <c r="G1617">
        <v>1956.365529026152</v>
      </c>
      <c r="H1617">
        <v>-77.203207601650988</v>
      </c>
      <c r="I1617">
        <v>-78.332179506620335</v>
      </c>
      <c r="J1617">
        <v>-91.036616659339145</v>
      </c>
      <c r="K1617">
        <v>-62.223391431758493</v>
      </c>
      <c r="L1617">
        <v>45.885117145994911</v>
      </c>
      <c r="M1617">
        <v>45.66217217678836</v>
      </c>
      <c r="N1617">
        <v>44.854528723214223</v>
      </c>
      <c r="O1617">
        <v>47.583148122183808</v>
      </c>
      <c r="P1617">
        <v>1.751561714153145</v>
      </c>
      <c r="Q1617">
        <v>1.7671130795572541</v>
      </c>
      <c r="R1617">
        <v>1.437414678223591</v>
      </c>
      <c r="S1617">
        <v>2.0101670519835269</v>
      </c>
      <c r="T1617">
        <v>201.55923226877289</v>
      </c>
      <c r="U1617">
        <v>201.55891837109951</v>
      </c>
      <c r="V1617">
        <v>201.42451971949481</v>
      </c>
      <c r="W1617">
        <v>201.69265184880589</v>
      </c>
      <c r="X1617">
        <v>14652.723441227359</v>
      </c>
      <c r="Y1617">
        <v>14712.626357116291</v>
      </c>
      <c r="Z1617">
        <v>14133.744783793019</v>
      </c>
      <c r="AA1617">
        <v>14983.90596509127</v>
      </c>
      <c r="AB1617">
        <v>2616.401892988848</v>
      </c>
      <c r="AC1617">
        <v>2594.5438495289209</v>
      </c>
      <c r="AD1617">
        <v>2219.275032585359</v>
      </c>
      <c r="AE1617">
        <v>3121.7490844603972</v>
      </c>
      <c r="AF1617">
        <v>60.685263946765069</v>
      </c>
      <c r="AG1617">
        <v>60.390359989785608</v>
      </c>
      <c r="AH1617">
        <v>59.322527808859078</v>
      </c>
      <c r="AI1617">
        <v>62.93057650792322</v>
      </c>
      <c r="AJ1617">
        <v>0.51778047229875679</v>
      </c>
      <c r="AK1617">
        <v>0.51778044580931448</v>
      </c>
      <c r="AL1617">
        <v>0.51777673474303976</v>
      </c>
      <c r="AM1617">
        <v>0.51778422536659319</v>
      </c>
      <c r="AN1617">
        <v>0.98737366533250392</v>
      </c>
      <c r="AO1617">
        <v>0.98737366533250437</v>
      </c>
      <c r="AP1617">
        <v>0.98737366533250437</v>
      </c>
      <c r="AQ1617">
        <v>0.98737366533250437</v>
      </c>
      <c r="AR1617">
        <v>13.21501882558626</v>
      </c>
      <c r="AS1617">
        <v>13.21501882558626</v>
      </c>
      <c r="AT1617">
        <v>13.21501882558626</v>
      </c>
      <c r="AU1617">
        <v>13.21501882558626</v>
      </c>
      <c r="AV1617" t="str">
        <f>VLOOKUP(Sheet1[[#This Row],[NPDES ID2]],Combined_Sheet__Major_Only___2[[NPDES ID2]:[ECHO BFR]],3,FALSE)</f>
        <v>IN</v>
      </c>
      <c r="AW1617" t="s">
        <v>41</v>
      </c>
      <c r="AX1617" t="str">
        <f>VLOOKUP(Sheet1[[#This Row],[NPDES ID2]],Combined_Sheet__Major_Only___2[[NPDES ID2]:[ECHO BFR]],27,FALSE)</f>
        <v>tempSludgeStore</v>
      </c>
      <c r="AY1617" t="str">
        <f>VLOOKUP(Sheet1[[#This Row],[NPDES ID2]],Combined_Sheet__Major_Only___2[[NPDES ID2]:[ECHO BFR]],28,FALSE)</f>
        <v>-</v>
      </c>
      <c r="AZ1617" t="str">
        <f>VLOOKUP(Sheet1[[#This Row],[NPDES ID2]],Combined_Sheet__Major_Only___2[[NPDES ID2]:[ECHO BFR]],29,FALSE)</f>
        <v>preliminaryOps</v>
      </c>
      <c r="BA1617">
        <f>VLOOKUP(Sheet1[[#This Row],[NPDES ID2]],Combined_Sheet__Major_Only___2[[NPDES ID2]:[ECHO BFR]],17,FALSE)</f>
        <v>39.654000000000003</v>
      </c>
      <c r="BB1617">
        <f>VLOOKUP(Sheet1[[#This Row],[NPDES ID2]],Combined_Sheet__Major_Only___2[[NPDES ID2]:[ECHO BFR]],18,FALSE)</f>
        <v>-87.397778000000002</v>
      </c>
      <c r="BC1617" t="str">
        <f>IF(ISNUMBER(SEARCH("aerobic",$AW1617)),"aerobic","")</f>
        <v>aerobic</v>
      </c>
      <c r="BD1617" t="str">
        <f>IF(ISNUMBER(SEARCH("anaer",$AW1617)),"anaer","")</f>
        <v/>
      </c>
      <c r="BE1617" t="str">
        <f>IF(ISNUMBER(SEARCH("thickening",$AZ1617)),"thickening","")</f>
        <v/>
      </c>
      <c r="BF1617" s="3" t="str">
        <f>IF(ISNUMBER(SEARCH("airDry",$AW1617)),"airDry","")</f>
        <v/>
      </c>
      <c r="BG1617" s="3" t="str">
        <f>IF(ISNUMBER(SEARCH("heatDry",$AY1617)),"heatDry","")</f>
        <v/>
      </c>
      <c r="BH1617" s="3" t="str">
        <f>IF(AND(ISNUMBER(SEARCH("aerobic",$AW1617)),ISNUMBER(SEARCH("anaer",$AW1617))),"Combined Aer and Anaer.","")</f>
        <v/>
      </c>
    </row>
    <row r="1618" spans="1:60" x14ac:dyDescent="0.3">
      <c r="A1618" s="4">
        <v>1616</v>
      </c>
      <c r="B1618" t="s">
        <v>7592</v>
      </c>
      <c r="C1618">
        <v>74</v>
      </c>
      <c r="D1618">
        <v>1383.3458186836599</v>
      </c>
      <c r="E1618">
        <v>1385.525798668926</v>
      </c>
      <c r="F1618">
        <v>967.36129356121648</v>
      </c>
      <c r="G1618">
        <v>1775.393078625656</v>
      </c>
      <c r="H1618">
        <v>-76.674704936860209</v>
      </c>
      <c r="I1618">
        <v>-77.915741933365098</v>
      </c>
      <c r="J1618">
        <v>-90.679221058457102</v>
      </c>
      <c r="K1618">
        <v>-59.720024085331197</v>
      </c>
      <c r="L1618">
        <v>50.627468196205733</v>
      </c>
      <c r="M1618">
        <v>50.440712836917903</v>
      </c>
      <c r="N1618">
        <v>49.764198106501127</v>
      </c>
      <c r="O1618">
        <v>52.049812408939452</v>
      </c>
      <c r="P1618">
        <v>1.7401786819782179</v>
      </c>
      <c r="Q1618">
        <v>1.762900983683499</v>
      </c>
      <c r="R1618">
        <v>1.401012415604078</v>
      </c>
      <c r="S1618">
        <v>2.010503630492817</v>
      </c>
      <c r="T1618">
        <v>90.376387898494201</v>
      </c>
      <c r="U1618">
        <v>90.376245585836045</v>
      </c>
      <c r="V1618">
        <v>90.315312896654177</v>
      </c>
      <c r="W1618">
        <v>90.436876703283971</v>
      </c>
      <c r="X1618">
        <v>5945.7080364190624</v>
      </c>
      <c r="Y1618">
        <v>5964.0673125184112</v>
      </c>
      <c r="Z1618">
        <v>5785.7560536268747</v>
      </c>
      <c r="AA1618">
        <v>6047.5100127702954</v>
      </c>
      <c r="AB1618">
        <v>1149.561133886202</v>
      </c>
      <c r="AC1618">
        <v>1138.8563267933939</v>
      </c>
      <c r="AD1618">
        <v>964.26485777901712</v>
      </c>
      <c r="AE1618">
        <v>1391.399260801292</v>
      </c>
      <c r="AF1618">
        <v>67.047493676640059</v>
      </c>
      <c r="AG1618">
        <v>66.800137716944135</v>
      </c>
      <c r="AH1618">
        <v>65.904404936056267</v>
      </c>
      <c r="AI1618">
        <v>68.930892397489202</v>
      </c>
      <c r="AJ1618">
        <v>0.59551873784984888</v>
      </c>
      <c r="AK1618">
        <v>0.59551872075638501</v>
      </c>
      <c r="AL1618">
        <v>0.59551632556983403</v>
      </c>
      <c r="AM1618">
        <v>0.59552116013273226</v>
      </c>
      <c r="AN1618">
        <v>0.97245418703968922</v>
      </c>
      <c r="AO1618">
        <v>0.97245418703968922</v>
      </c>
      <c r="AP1618">
        <v>0.97245418703968922</v>
      </c>
      <c r="AQ1618">
        <v>0.97245418703968922</v>
      </c>
      <c r="AR1618">
        <v>13.95841343059773</v>
      </c>
      <c r="AS1618">
        <v>13.95841343059773</v>
      </c>
      <c r="AT1618">
        <v>13.95841343059773</v>
      </c>
      <c r="AU1618">
        <v>13.95841343059773</v>
      </c>
      <c r="AV1618" t="str">
        <f>VLOOKUP(Sheet1[[#This Row],[NPDES ID2]],Combined_Sheet__Major_Only___2[[NPDES ID2]:[ECHO BFR]],3,FALSE)</f>
        <v>NM</v>
      </c>
      <c r="AW1618" t="s">
        <v>41</v>
      </c>
      <c r="AX1618" t="str">
        <f>VLOOKUP(Sheet1[[#This Row],[NPDES ID2]],Combined_Sheet__Major_Only___2[[NPDES ID2]:[ECHO BFR]],27,FALSE)</f>
        <v>tempSludgeStore</v>
      </c>
      <c r="AY1618" t="str">
        <f>VLOOKUP(Sheet1[[#This Row],[NPDES ID2]],Combined_Sheet__Major_Only___2[[NPDES ID2]:[ECHO BFR]],28,FALSE)</f>
        <v>-</v>
      </c>
      <c r="AZ1618" t="str">
        <f>VLOOKUP(Sheet1[[#This Row],[NPDES ID2]],Combined_Sheet__Major_Only___2[[NPDES ID2]:[ECHO BFR]],29,FALSE)</f>
        <v>thickening</v>
      </c>
      <c r="BA1618">
        <f>VLOOKUP(Sheet1[[#This Row],[NPDES ID2]],Combined_Sheet__Major_Only___2[[NPDES ID2]:[ECHO BFR]],17,FALSE)</f>
        <v>36.822749999999999</v>
      </c>
      <c r="BB1618">
        <f>VLOOKUP(Sheet1[[#This Row],[NPDES ID2]],Combined_Sheet__Major_Only___2[[NPDES ID2]:[ECHO BFR]],18,FALSE)</f>
        <v>-107.99621999999999</v>
      </c>
      <c r="BC1618" t="str">
        <f>IF(ISNUMBER(SEARCH("aerobic",$AW1618)),"aerobic","")</f>
        <v>aerobic</v>
      </c>
      <c r="BD1618" t="str">
        <f>IF(ISNUMBER(SEARCH("anaer",$AW1618)),"anaer","")</f>
        <v/>
      </c>
      <c r="BE1618" t="str">
        <f>IF(ISNUMBER(SEARCH("thickening",$AZ1618)),"thickening","")</f>
        <v>thickening</v>
      </c>
      <c r="BF1618" s="2" t="str">
        <f>IF(ISNUMBER(SEARCH("airDry",$AW1618)),"airDry","")</f>
        <v/>
      </c>
      <c r="BG1618" s="2" t="str">
        <f>IF(ISNUMBER(SEARCH("heatDry",$AY1618)),"heatDry","")</f>
        <v/>
      </c>
      <c r="BH1618" s="2" t="str">
        <f>IF(AND(ISNUMBER(SEARCH("aerobic",$AW1618)),ISNUMBER(SEARCH("anaer",$AW1618))),"Combined Aer and Anaer.","")</f>
        <v/>
      </c>
    </row>
    <row r="1619" spans="1:60" x14ac:dyDescent="0.3">
      <c r="A1619" s="4">
        <v>1617</v>
      </c>
      <c r="B1619" t="s">
        <v>7597</v>
      </c>
      <c r="C1619">
        <v>74</v>
      </c>
      <c r="D1619">
        <v>1515.2786093902359</v>
      </c>
      <c r="E1619">
        <v>1514.466650161181</v>
      </c>
      <c r="F1619">
        <v>1059.4648997946811</v>
      </c>
      <c r="G1619">
        <v>1942.0266926391159</v>
      </c>
      <c r="H1619">
        <v>-77.181367794375504</v>
      </c>
      <c r="I1619">
        <v>-78.392974103781597</v>
      </c>
      <c r="J1619">
        <v>-91.147995634064742</v>
      </c>
      <c r="K1619">
        <v>-62.109006450814753</v>
      </c>
      <c r="L1619">
        <v>46.226566462639603</v>
      </c>
      <c r="M1619">
        <v>46.006922066911052</v>
      </c>
      <c r="N1619">
        <v>45.21130894741389</v>
      </c>
      <c r="O1619">
        <v>47.899317777993012</v>
      </c>
      <c r="P1619">
        <v>1.748472122449001</v>
      </c>
      <c r="Q1619">
        <v>1.7652389988034429</v>
      </c>
      <c r="R1619">
        <v>1.4327345629195309</v>
      </c>
      <c r="S1619">
        <v>2.005493932639737</v>
      </c>
      <c r="T1619">
        <v>4.2527629134344416</v>
      </c>
      <c r="U1619">
        <v>4.252753512679929</v>
      </c>
      <c r="V1619">
        <v>4.2487284789255861</v>
      </c>
      <c r="W1619">
        <v>4.2567586254948733</v>
      </c>
      <c r="X1619">
        <v>306.45988126205299</v>
      </c>
      <c r="Y1619">
        <v>307.64535391715577</v>
      </c>
      <c r="Z1619">
        <v>295.92332299845378</v>
      </c>
      <c r="AA1619">
        <v>313.22708672036708</v>
      </c>
      <c r="AB1619">
        <v>58.394904725514543</v>
      </c>
      <c r="AC1619">
        <v>57.830163078969761</v>
      </c>
      <c r="AD1619">
        <v>49.003191071624599</v>
      </c>
      <c r="AE1619">
        <v>70.450531423035969</v>
      </c>
      <c r="AF1619">
        <v>61.219095014967088</v>
      </c>
      <c r="AG1619">
        <v>60.92820133260723</v>
      </c>
      <c r="AH1619">
        <v>59.87463140948406</v>
      </c>
      <c r="AI1619">
        <v>63.434256960288323</v>
      </c>
      <c r="AJ1619">
        <v>0.52429692261629413</v>
      </c>
      <c r="AK1619">
        <v>0.52429691569068115</v>
      </c>
      <c r="AL1619">
        <v>0.52429594512475297</v>
      </c>
      <c r="AM1619">
        <v>0.52429790415865407</v>
      </c>
      <c r="AN1619">
        <v>0.67480483607716268</v>
      </c>
      <c r="AO1619">
        <v>0.6748048360771628</v>
      </c>
      <c r="AP1619">
        <v>0.6748048360771628</v>
      </c>
      <c r="AQ1619">
        <v>0.6748048360771628</v>
      </c>
      <c r="AR1619">
        <v>12.848757791067371</v>
      </c>
      <c r="AS1619">
        <v>12.848757791067371</v>
      </c>
      <c r="AT1619">
        <v>12.848757791067371</v>
      </c>
      <c r="AU1619">
        <v>12.848757791067371</v>
      </c>
      <c r="AV1619" t="str">
        <f>VLOOKUP(Sheet1[[#This Row],[NPDES ID2]],Combined_Sheet__Major_Only___2[[NPDES ID2]:[ECHO BFR]],3,FALSE)</f>
        <v>NY</v>
      </c>
      <c r="AW1619" t="s">
        <v>118</v>
      </c>
      <c r="AX1619" t="str">
        <f>VLOOKUP(Sheet1[[#This Row],[NPDES ID2]],Combined_Sheet__Major_Only___2[[NPDES ID2]:[ECHO BFR]],27,FALSE)</f>
        <v>-</v>
      </c>
      <c r="AY1619" t="str">
        <f>VLOOKUP(Sheet1[[#This Row],[NPDES ID2]],Combined_Sheet__Major_Only___2[[NPDES ID2]:[ECHO BFR]],28,FALSE)</f>
        <v>-</v>
      </c>
      <c r="AZ1619" t="str">
        <f>VLOOKUP(Sheet1[[#This Row],[NPDES ID2]],Combined_Sheet__Major_Only___2[[NPDES ID2]:[ECHO BFR]],29,FALSE)</f>
        <v>-</v>
      </c>
      <c r="BA1619">
        <f>VLOOKUP(Sheet1[[#This Row],[NPDES ID2]],Combined_Sheet__Major_Only___2[[NPDES ID2]:[ECHO BFR]],17,FALSE)</f>
        <v>42.312660000000001</v>
      </c>
      <c r="BB1619">
        <f>VLOOKUP(Sheet1[[#This Row],[NPDES ID2]],Combined_Sheet__Major_Only___2[[NPDES ID2]:[ECHO BFR]],18,FALSE)</f>
        <v>-75.398579999999995</v>
      </c>
      <c r="BC1619" t="str">
        <f>IF(ISNUMBER(SEARCH("aerobic",$AW1619)),"aerobic","")</f>
        <v>aerobic</v>
      </c>
      <c r="BD1619" t="str">
        <f>IF(ISNUMBER(SEARCH("anaer",$AW1619)),"anaer","")</f>
        <v/>
      </c>
      <c r="BE1619" t="str">
        <f>IF(ISNUMBER(SEARCH("thickening",$AZ1619)),"thickening","")</f>
        <v/>
      </c>
      <c r="BF1619" s="3" t="str">
        <f>IF(ISNUMBER(SEARCH("airDry",$AW1619)),"airDry","")</f>
        <v>airDry</v>
      </c>
      <c r="BG1619" s="3" t="str">
        <f>IF(ISNUMBER(SEARCH("heatDry",$AY1619)),"heatDry","")</f>
        <v/>
      </c>
      <c r="BH1619" s="3" t="str">
        <f>IF(AND(ISNUMBER(SEARCH("aerobic",$AW1619)),ISNUMBER(SEARCH("anaer",$AW1619))),"Combined Aer and Anaer.","")</f>
        <v/>
      </c>
    </row>
    <row r="1620" spans="1:60" x14ac:dyDescent="0.3">
      <c r="A1620" s="4">
        <v>1618</v>
      </c>
      <c r="B1620" t="s">
        <v>7601</v>
      </c>
      <c r="C1620">
        <v>74</v>
      </c>
      <c r="D1620">
        <v>1569.9779476259109</v>
      </c>
      <c r="E1620">
        <v>1569.7161592467569</v>
      </c>
      <c r="F1620">
        <v>1097.6316701079591</v>
      </c>
      <c r="G1620">
        <v>2010.960545428793</v>
      </c>
      <c r="H1620">
        <v>-77.317559708690126</v>
      </c>
      <c r="I1620">
        <v>-78.350238339977608</v>
      </c>
      <c r="J1620">
        <v>-90.783040991563439</v>
      </c>
      <c r="K1620">
        <v>-62.631958802621767</v>
      </c>
      <c r="L1620">
        <v>44.61929948543947</v>
      </c>
      <c r="M1620">
        <v>44.38768102140272</v>
      </c>
      <c r="N1620">
        <v>43.548564463059037</v>
      </c>
      <c r="O1620">
        <v>46.383491587955398</v>
      </c>
      <c r="P1620">
        <v>1.7513615487288849</v>
      </c>
      <c r="Q1620">
        <v>1.7664554975282349</v>
      </c>
      <c r="R1620">
        <v>1.447010694145872</v>
      </c>
      <c r="S1620">
        <v>2.0145618908073142</v>
      </c>
      <c r="T1620">
        <v>351.70535794087351</v>
      </c>
      <c r="U1620">
        <v>351.70481232736842</v>
      </c>
      <c r="V1620">
        <v>351.4712020600773</v>
      </c>
      <c r="W1620">
        <v>351.93726639665942</v>
      </c>
      <c r="X1620">
        <v>26259.068073953571</v>
      </c>
      <c r="Y1620">
        <v>26373.707245951598</v>
      </c>
      <c r="Z1620">
        <v>25265.95466733399</v>
      </c>
      <c r="AA1620">
        <v>26893.56262911169</v>
      </c>
      <c r="AB1620">
        <v>4289.4215878092054</v>
      </c>
      <c r="AC1620">
        <v>4261.3588388639309</v>
      </c>
      <c r="AD1620">
        <v>3687.1890872213489</v>
      </c>
      <c r="AE1620">
        <v>5053.8922633394532</v>
      </c>
      <c r="AF1620">
        <v>59.091173794603627</v>
      </c>
      <c r="AG1620">
        <v>58.784358173783758</v>
      </c>
      <c r="AH1620">
        <v>57.673559554011213</v>
      </c>
      <c r="AI1620">
        <v>61.426934248411079</v>
      </c>
      <c r="AJ1620">
        <v>0.49832901184612738</v>
      </c>
      <c r="AK1620">
        <v>0.49832897204808302</v>
      </c>
      <c r="AL1620">
        <v>0.49832339786628638</v>
      </c>
      <c r="AM1620">
        <v>0.49833464915237191</v>
      </c>
      <c r="AN1620">
        <v>0.99270758001824844</v>
      </c>
      <c r="AO1620">
        <v>0.99270758001824855</v>
      </c>
      <c r="AP1620">
        <v>0.99270758001824855</v>
      </c>
      <c r="AQ1620">
        <v>0.99270758001824855</v>
      </c>
      <c r="AR1620">
        <v>13.55848566262126</v>
      </c>
      <c r="AS1620">
        <v>13.55848566262126</v>
      </c>
      <c r="AT1620">
        <v>13.55848566262126</v>
      </c>
      <c r="AU1620">
        <v>13.55848566262126</v>
      </c>
      <c r="AV1620" t="str">
        <f>VLOOKUP(Sheet1[[#This Row],[NPDES ID2]],Combined_Sheet__Major_Only___2[[NPDES ID2]:[ECHO BFR]],3,FALSE)</f>
        <v>GA</v>
      </c>
      <c r="AW1620" t="s">
        <v>41</v>
      </c>
      <c r="AX1620" t="str">
        <f>VLOOKUP(Sheet1[[#This Row],[NPDES ID2]],Combined_Sheet__Major_Only___2[[NPDES ID2]:[ECHO BFR]],27,FALSE)</f>
        <v>-</v>
      </c>
      <c r="AY1620" t="str">
        <f>VLOOKUP(Sheet1[[#This Row],[NPDES ID2]],Combined_Sheet__Major_Only___2[[NPDES ID2]:[ECHO BFR]],28,FALSE)</f>
        <v>-</v>
      </c>
      <c r="AZ1620" t="str">
        <f>VLOOKUP(Sheet1[[#This Row],[NPDES ID2]],Combined_Sheet__Major_Only___2[[NPDES ID2]:[ECHO BFR]],29,FALSE)</f>
        <v>-</v>
      </c>
      <c r="BA1620">
        <f>VLOOKUP(Sheet1[[#This Row],[NPDES ID2]],Combined_Sheet__Major_Only___2[[NPDES ID2]:[ECHO BFR]],17,FALSE)</f>
        <v>33.268194000000001</v>
      </c>
      <c r="BB1620">
        <f>VLOOKUP(Sheet1[[#This Row],[NPDES ID2]],Combined_Sheet__Major_Only___2[[NPDES ID2]:[ECHO BFR]],18,FALSE)</f>
        <v>-84.256721999999996</v>
      </c>
      <c r="BC1620" t="str">
        <f>IF(ISNUMBER(SEARCH("aerobic",$AW1620)),"aerobic","")</f>
        <v>aerobic</v>
      </c>
      <c r="BD1620" t="str">
        <f>IF(ISNUMBER(SEARCH("anaer",$AW1620)),"anaer","")</f>
        <v/>
      </c>
      <c r="BE1620" t="str">
        <f>IF(ISNUMBER(SEARCH("thickening",$AZ1620)),"thickening","")</f>
        <v/>
      </c>
      <c r="BF1620" s="2" t="str">
        <f>IF(ISNUMBER(SEARCH("airDry",$AW1620)),"airDry","")</f>
        <v/>
      </c>
      <c r="BG1620" s="2" t="str">
        <f>IF(ISNUMBER(SEARCH("heatDry",$AY1620)),"heatDry","")</f>
        <v/>
      </c>
      <c r="BH1620" s="2" t="str">
        <f>IF(AND(ISNUMBER(SEARCH("aerobic",$AW1620)),ISNUMBER(SEARCH("anaer",$AW1620))),"Combined Aer and Anaer.","")</f>
        <v/>
      </c>
    </row>
    <row r="1621" spans="1:60" x14ac:dyDescent="0.3">
      <c r="A1621" s="4">
        <v>1619</v>
      </c>
      <c r="B1621" t="s">
        <v>7605</v>
      </c>
      <c r="C1621">
        <v>73.89</v>
      </c>
      <c r="D1621">
        <v>1468.106020110527</v>
      </c>
      <c r="E1621">
        <v>1468.472173904506</v>
      </c>
      <c r="F1621">
        <v>1026.4890677520409</v>
      </c>
      <c r="G1621">
        <v>1882.608987379195</v>
      </c>
      <c r="H1621">
        <v>-76.978319487523009</v>
      </c>
      <c r="I1621">
        <v>-78.257626410960086</v>
      </c>
      <c r="J1621">
        <v>-91.2938714259368</v>
      </c>
      <c r="K1621">
        <v>-61.341644462563977</v>
      </c>
      <c r="L1621">
        <v>47.703845292604868</v>
      </c>
      <c r="M1621">
        <v>47.496087647528363</v>
      </c>
      <c r="N1621">
        <v>46.743428062760842</v>
      </c>
      <c r="O1621">
        <v>49.286269016042972</v>
      </c>
      <c r="P1621">
        <v>1.7429951645799171</v>
      </c>
      <c r="Q1621">
        <v>1.7614535823083539</v>
      </c>
      <c r="R1621">
        <v>1.419977032933754</v>
      </c>
      <c r="S1621">
        <v>1.9949384110984441</v>
      </c>
      <c r="T1621">
        <v>280.99401765789429</v>
      </c>
      <c r="U1621">
        <v>280.99358117099479</v>
      </c>
      <c r="V1621">
        <v>280.80669462891092</v>
      </c>
      <c r="W1621">
        <v>281.17954276295262</v>
      </c>
      <c r="X1621">
        <v>19591.512517602168</v>
      </c>
      <c r="Y1621">
        <v>19663.313812479541</v>
      </c>
      <c r="Z1621">
        <v>18969.050839232499</v>
      </c>
      <c r="AA1621">
        <v>19988.086917222459</v>
      </c>
      <c r="AB1621">
        <v>3156.911564266542</v>
      </c>
      <c r="AC1621">
        <v>3135.8762128271228</v>
      </c>
      <c r="AD1621">
        <v>2722.6817802859282</v>
      </c>
      <c r="AE1621">
        <v>3698.1897781091961</v>
      </c>
      <c r="AF1621">
        <v>63.270064208390323</v>
      </c>
      <c r="AG1621">
        <v>62.994449032273351</v>
      </c>
      <c r="AH1621">
        <v>61.996606572393802</v>
      </c>
      <c r="AI1621">
        <v>65.368301813842749</v>
      </c>
      <c r="AJ1621">
        <v>0.54934416844869627</v>
      </c>
      <c r="AK1621">
        <v>0.5493441328193831</v>
      </c>
      <c r="AL1621">
        <v>0.54933914187753263</v>
      </c>
      <c r="AM1621">
        <v>0.54934921589314933</v>
      </c>
      <c r="AN1621">
        <v>0.99089642469575778</v>
      </c>
      <c r="AO1621">
        <v>0.99089642469575767</v>
      </c>
      <c r="AP1621">
        <v>0.99089642469575767</v>
      </c>
      <c r="AQ1621">
        <v>0.99089642469575767</v>
      </c>
      <c r="AR1621">
        <v>14.63719218656585</v>
      </c>
      <c r="AS1621">
        <v>14.63719218656585</v>
      </c>
      <c r="AT1621">
        <v>14.63719218656585</v>
      </c>
      <c r="AU1621">
        <v>14.63719218656585</v>
      </c>
      <c r="AV1621" t="str">
        <f>VLOOKUP(Sheet1[[#This Row],[NPDES ID2]],Combined_Sheet__Major_Only___2[[NPDES ID2]:[ECHO BFR]],3,FALSE)</f>
        <v>TX</v>
      </c>
      <c r="AW1621" t="s">
        <v>41</v>
      </c>
      <c r="AX1621" t="str">
        <f>VLOOKUP(Sheet1[[#This Row],[NPDES ID2]],Combined_Sheet__Major_Only___2[[NPDES ID2]:[ECHO BFR]],27,FALSE)</f>
        <v>-</v>
      </c>
      <c r="AY1621" t="str">
        <f>VLOOKUP(Sheet1[[#This Row],[NPDES ID2]],Combined_Sheet__Major_Only___2[[NPDES ID2]:[ECHO BFR]],28,FALSE)</f>
        <v>-</v>
      </c>
      <c r="AZ1621" t="str">
        <f>VLOOKUP(Sheet1[[#This Row],[NPDES ID2]],Combined_Sheet__Major_Only___2[[NPDES ID2]:[ECHO BFR]],29,FALSE)</f>
        <v>-</v>
      </c>
      <c r="BA1621">
        <f>VLOOKUP(Sheet1[[#This Row],[NPDES ID2]],Combined_Sheet__Major_Only___2[[NPDES ID2]:[ECHO BFR]],17,FALSE)</f>
        <v>29.746033000000001</v>
      </c>
      <c r="BB1621">
        <f>VLOOKUP(Sheet1[[#This Row],[NPDES ID2]],Combined_Sheet__Major_Only___2[[NPDES ID2]:[ECHO BFR]],18,FALSE)</f>
        <v>-95.465400000000002</v>
      </c>
      <c r="BC1621" t="str">
        <f>IF(ISNUMBER(SEARCH("aerobic",$AW1621)),"aerobic","")</f>
        <v>aerobic</v>
      </c>
      <c r="BD1621" t="str">
        <f>IF(ISNUMBER(SEARCH("anaer",$AW1621)),"anaer","")</f>
        <v/>
      </c>
      <c r="BE1621" t="str">
        <f>IF(ISNUMBER(SEARCH("thickening",$AZ1621)),"thickening","")</f>
        <v/>
      </c>
      <c r="BF1621" s="3" t="str">
        <f>IF(ISNUMBER(SEARCH("airDry",$AW1621)),"airDry","")</f>
        <v/>
      </c>
      <c r="BG1621" s="3" t="str">
        <f>IF(ISNUMBER(SEARCH("heatDry",$AY1621)),"heatDry","")</f>
        <v/>
      </c>
      <c r="BH1621" s="3" t="str">
        <f>IF(AND(ISNUMBER(SEARCH("aerobic",$AW1621)),ISNUMBER(SEARCH("anaer",$AW1621))),"Combined Aer and Anaer.","")</f>
        <v/>
      </c>
    </row>
    <row r="1622" spans="1:60" x14ac:dyDescent="0.3">
      <c r="A1622" s="4">
        <v>1620</v>
      </c>
      <c r="B1622" t="s">
        <v>7609</v>
      </c>
      <c r="C1622">
        <v>73.5</v>
      </c>
      <c r="D1622">
        <v>1536.0126310481289</v>
      </c>
      <c r="E1622">
        <v>1534.934413355629</v>
      </c>
      <c r="F1622">
        <v>1073.692671934667</v>
      </c>
      <c r="G1622">
        <v>1968.6699571981919</v>
      </c>
      <c r="H1622">
        <v>-77.212524295011036</v>
      </c>
      <c r="I1622">
        <v>-78.355389666277958</v>
      </c>
      <c r="J1622">
        <v>-91.079875150597331</v>
      </c>
      <c r="K1622">
        <v>-62.221640229908957</v>
      </c>
      <c r="L1622">
        <v>45.58102865469575</v>
      </c>
      <c r="M1622">
        <v>45.360384105837639</v>
      </c>
      <c r="N1622">
        <v>44.561129082428337</v>
      </c>
      <c r="O1622">
        <v>47.261433454908811</v>
      </c>
      <c r="P1622">
        <v>1.7372642431368399</v>
      </c>
      <c r="Q1622">
        <v>1.7529300137429049</v>
      </c>
      <c r="R1622">
        <v>1.425328515939472</v>
      </c>
      <c r="S1622">
        <v>1.9935647979178031</v>
      </c>
      <c r="T1622">
        <v>59.986113938272347</v>
      </c>
      <c r="U1622">
        <v>59.986018525975908</v>
      </c>
      <c r="V1622">
        <v>59.945166729106411</v>
      </c>
      <c r="W1622">
        <v>60.026668136672718</v>
      </c>
      <c r="X1622">
        <v>4354.3373130896407</v>
      </c>
      <c r="Y1622">
        <v>4372.0425248545162</v>
      </c>
      <c r="Z1622">
        <v>4200.7477000763374</v>
      </c>
      <c r="AA1622">
        <v>4452.3766747396794</v>
      </c>
      <c r="AB1622">
        <v>744.8926505293598</v>
      </c>
      <c r="AC1622">
        <v>739.29609672194294</v>
      </c>
      <c r="AD1622">
        <v>636.15767636247176</v>
      </c>
      <c r="AE1622">
        <v>882.01193355834164</v>
      </c>
      <c r="AF1622">
        <v>60.774927920497312</v>
      </c>
      <c r="AG1622">
        <v>60.480712165483602</v>
      </c>
      <c r="AH1622">
        <v>59.415177209174317</v>
      </c>
      <c r="AI1622">
        <v>63.015288524957853</v>
      </c>
      <c r="AJ1622">
        <v>0.51887491023448118</v>
      </c>
      <c r="AK1622">
        <v>0.51887489826050848</v>
      </c>
      <c r="AL1622">
        <v>0.51887322035144567</v>
      </c>
      <c r="AM1622">
        <v>0.5188766071232972</v>
      </c>
      <c r="AN1622">
        <v>0.95931325709389126</v>
      </c>
      <c r="AO1622">
        <v>0.95931325709389126</v>
      </c>
      <c r="AP1622">
        <v>0.95931325709389126</v>
      </c>
      <c r="AQ1622">
        <v>0.95931325709389126</v>
      </c>
      <c r="AR1622">
        <v>13.568507286077891</v>
      </c>
      <c r="AS1622">
        <v>13.568507286077891</v>
      </c>
      <c r="AT1622">
        <v>13.568507286077891</v>
      </c>
      <c r="AU1622">
        <v>13.568507286077891</v>
      </c>
      <c r="AV1622" t="str">
        <f>VLOOKUP(Sheet1[[#This Row],[NPDES ID2]],Combined_Sheet__Major_Only___2[[NPDES ID2]:[ECHO BFR]],3,FALSE)</f>
        <v>IA</v>
      </c>
      <c r="AW1622" t="s">
        <v>12181</v>
      </c>
      <c r="AX1622" t="str">
        <f>VLOOKUP(Sheet1[[#This Row],[NPDES ID2]],Combined_Sheet__Major_Only___2[[NPDES ID2]:[ECHO BFR]],27,FALSE)</f>
        <v>methaneBioCaptureRecover</v>
      </c>
      <c r="AY1622" t="str">
        <f>VLOOKUP(Sheet1[[#This Row],[NPDES ID2]],Combined_Sheet__Major_Only___2[[NPDES ID2]:[ECHO BFR]],28,FALSE)</f>
        <v>-</v>
      </c>
      <c r="AZ1622" t="str">
        <f>VLOOKUP(Sheet1[[#This Row],[NPDES ID2]],Combined_Sheet__Major_Only___2[[NPDES ID2]:[ECHO BFR]],29,FALSE)</f>
        <v>thickening</v>
      </c>
      <c r="BA1622">
        <f>VLOOKUP(Sheet1[[#This Row],[NPDES ID2]],Combined_Sheet__Major_Only___2[[NPDES ID2]:[ECHO BFR]],17,FALSE)</f>
        <v>41.005474</v>
      </c>
      <c r="BB1622">
        <f>VLOOKUP(Sheet1[[#This Row],[NPDES ID2]],Combined_Sheet__Major_Only___2[[NPDES ID2]:[ECHO BFR]],18,FALSE)</f>
        <v>-95.238968999999997</v>
      </c>
      <c r="BC1622" t="str">
        <f>IF(ISNUMBER(SEARCH("aerobic",$AW1622)),"aerobic","")</f>
        <v/>
      </c>
      <c r="BD1622" t="str">
        <f>IF(ISNUMBER(SEARCH("anaer",$AW1622)),"anaer","")</f>
        <v>anaer</v>
      </c>
      <c r="BE1622" t="str">
        <f>IF(ISNUMBER(SEARCH("thickening",$AZ1622)),"thickening","")</f>
        <v>thickening</v>
      </c>
      <c r="BF1622" s="2" t="str">
        <f>IF(ISNUMBER(SEARCH("airDry",$AW1622)),"airDry","")</f>
        <v/>
      </c>
      <c r="BG1622" s="2" t="str">
        <f>IF(ISNUMBER(SEARCH("heatDry",$AY1622)),"heatDry","")</f>
        <v/>
      </c>
      <c r="BH1622" s="2" t="str">
        <f>IF(AND(ISNUMBER(SEARCH("aerobic",$AW1622)),ISNUMBER(SEARCH("anaer",$AW1622))),"Combined Aer and Anaer.","")</f>
        <v/>
      </c>
    </row>
    <row r="1623" spans="1:60" x14ac:dyDescent="0.3">
      <c r="A1623" s="4">
        <v>1621</v>
      </c>
      <c r="B1623" t="s">
        <v>7614</v>
      </c>
      <c r="C1623">
        <v>72.78</v>
      </c>
      <c r="D1623">
        <v>1472.2065921294709</v>
      </c>
      <c r="E1623">
        <v>1472.987679727175</v>
      </c>
      <c r="F1623">
        <v>1028.834327404461</v>
      </c>
      <c r="G1623">
        <v>1888.835965065678</v>
      </c>
      <c r="H1623">
        <v>-76.936627745105085</v>
      </c>
      <c r="I1623">
        <v>-78.105962166482811</v>
      </c>
      <c r="J1623">
        <v>-91.206706957698501</v>
      </c>
      <c r="K1623">
        <v>-61.065171245830932</v>
      </c>
      <c r="L1623">
        <v>47.518630946708178</v>
      </c>
      <c r="M1623">
        <v>47.317955052479959</v>
      </c>
      <c r="N1623">
        <v>46.591011959935621</v>
      </c>
      <c r="O1623">
        <v>49.046998446381181</v>
      </c>
      <c r="P1623">
        <v>1.715823402120376</v>
      </c>
      <c r="Q1623">
        <v>1.73535360495617</v>
      </c>
      <c r="R1623">
        <v>1.3950090010211931</v>
      </c>
      <c r="S1623">
        <v>1.962355362605958</v>
      </c>
      <c r="T1623">
        <v>114.46298459830091</v>
      </c>
      <c r="U1623">
        <v>114.46280511354951</v>
      </c>
      <c r="V1623">
        <v>114.38595679441519</v>
      </c>
      <c r="W1623">
        <v>114.53927309035571</v>
      </c>
      <c r="X1623">
        <v>7891.2227332532466</v>
      </c>
      <c r="Y1623">
        <v>7919.2297498087391</v>
      </c>
      <c r="Z1623">
        <v>7648.1447234589914</v>
      </c>
      <c r="AA1623">
        <v>8046.063694049637</v>
      </c>
      <c r="AB1623">
        <v>1327.638587353073</v>
      </c>
      <c r="AC1623">
        <v>1317.71626792602</v>
      </c>
      <c r="AD1623">
        <v>1137.941026080777</v>
      </c>
      <c r="AE1623">
        <v>1566.4516030609429</v>
      </c>
      <c r="AF1623">
        <v>63.985295004682683</v>
      </c>
      <c r="AG1623">
        <v>63.715046364585582</v>
      </c>
      <c r="AH1623">
        <v>62.736405579516052</v>
      </c>
      <c r="AI1623">
        <v>66.043013732208223</v>
      </c>
      <c r="AJ1623">
        <v>0.55808285913932021</v>
      </c>
      <c r="AK1623">
        <v>0.55808284110025519</v>
      </c>
      <c r="AL1623">
        <v>0.55808031349153753</v>
      </c>
      <c r="AM1623">
        <v>0.5580854153445155</v>
      </c>
      <c r="AN1623">
        <v>0.978068353017016</v>
      </c>
      <c r="AO1623">
        <v>0.97806835301701589</v>
      </c>
      <c r="AP1623">
        <v>0.97806835301701589</v>
      </c>
      <c r="AQ1623">
        <v>0.97806835301701589</v>
      </c>
      <c r="AR1623">
        <v>14.42641598076362</v>
      </c>
      <c r="AS1623">
        <v>14.42641598076362</v>
      </c>
      <c r="AT1623">
        <v>14.42641598076362</v>
      </c>
      <c r="AU1623">
        <v>14.42641598076362</v>
      </c>
      <c r="AV1623" t="str">
        <f>VLOOKUP(Sheet1[[#This Row],[NPDES ID2]],Combined_Sheet__Major_Only___2[[NPDES ID2]:[ECHO BFR]],3,FALSE)</f>
        <v>GA</v>
      </c>
      <c r="AW1623" t="s">
        <v>41</v>
      </c>
      <c r="AX1623" t="str">
        <f>VLOOKUP(Sheet1[[#This Row],[NPDES ID2]],Combined_Sheet__Major_Only___2[[NPDES ID2]:[ECHO BFR]],27,FALSE)</f>
        <v>-</v>
      </c>
      <c r="AY1623" t="str">
        <f>VLOOKUP(Sheet1[[#This Row],[NPDES ID2]],Combined_Sheet__Major_Only___2[[NPDES ID2]:[ECHO BFR]],28,FALSE)</f>
        <v>-</v>
      </c>
      <c r="AZ1623" t="str">
        <f>VLOOKUP(Sheet1[[#This Row],[NPDES ID2]],Combined_Sheet__Major_Only___2[[NPDES ID2]:[ECHO BFR]],29,FALSE)</f>
        <v>thickening</v>
      </c>
      <c r="BA1623">
        <f>VLOOKUP(Sheet1[[#This Row],[NPDES ID2]],Combined_Sheet__Major_Only___2[[NPDES ID2]:[ECHO BFR]],17,FALSE)</f>
        <v>33.154316000000001</v>
      </c>
      <c r="BB1623">
        <f>VLOOKUP(Sheet1[[#This Row],[NPDES ID2]],Combined_Sheet__Major_Only___2[[NPDES ID2]:[ECHO BFR]],18,FALSE)</f>
        <v>-84.938434000000001</v>
      </c>
      <c r="BC1623" t="str">
        <f>IF(ISNUMBER(SEARCH("aerobic",$AW1623)),"aerobic","")</f>
        <v>aerobic</v>
      </c>
      <c r="BD1623" t="str">
        <f>IF(ISNUMBER(SEARCH("anaer",$AW1623)),"anaer","")</f>
        <v/>
      </c>
      <c r="BE1623" t="str">
        <f>IF(ISNUMBER(SEARCH("thickening",$AZ1623)),"thickening","")</f>
        <v>thickening</v>
      </c>
      <c r="BF1623" s="3" t="str">
        <f>IF(ISNUMBER(SEARCH("airDry",$AW1623)),"airDry","")</f>
        <v/>
      </c>
      <c r="BG1623" s="3" t="str">
        <f>IF(ISNUMBER(SEARCH("heatDry",$AY1623)),"heatDry","")</f>
        <v/>
      </c>
      <c r="BH1623" s="3" t="str">
        <f>IF(AND(ISNUMBER(SEARCH("aerobic",$AW1623)),ISNUMBER(SEARCH("anaer",$AW1623))),"Combined Aer and Anaer.","")</f>
        <v/>
      </c>
    </row>
    <row r="1624" spans="1:60" x14ac:dyDescent="0.3">
      <c r="A1624" s="4">
        <v>1622</v>
      </c>
      <c r="B1624" t="s">
        <v>7619</v>
      </c>
      <c r="C1624">
        <v>72.69</v>
      </c>
      <c r="D1624">
        <v>1507.3209573759029</v>
      </c>
      <c r="E1624">
        <v>1507.331689864415</v>
      </c>
      <c r="F1624">
        <v>1053.2889256927219</v>
      </c>
      <c r="G1624">
        <v>1933.272656316153</v>
      </c>
      <c r="H1624">
        <v>-77.065144317303762</v>
      </c>
      <c r="I1624">
        <v>-78.344612190315146</v>
      </c>
      <c r="J1624">
        <v>-91.31406671870171</v>
      </c>
      <c r="K1624">
        <v>-61.711042736737362</v>
      </c>
      <c r="L1624">
        <v>46.409413096946452</v>
      </c>
      <c r="M1624">
        <v>46.201134116781148</v>
      </c>
      <c r="N1624">
        <v>45.446678785713239</v>
      </c>
      <c r="O1624">
        <v>47.995629445549277</v>
      </c>
      <c r="P1624">
        <v>1.715670504382057</v>
      </c>
      <c r="Q1624">
        <v>1.733796718675171</v>
      </c>
      <c r="R1624">
        <v>1.400507318462016</v>
      </c>
      <c r="S1624">
        <v>1.965096012281933</v>
      </c>
      <c r="T1624">
        <v>43.839139337027333</v>
      </c>
      <c r="U1624">
        <v>43.839068843853063</v>
      </c>
      <c r="V1624">
        <v>43.808886436096749</v>
      </c>
      <c r="W1624">
        <v>43.869101871019659</v>
      </c>
      <c r="X1624">
        <v>3090.8431797742128</v>
      </c>
      <c r="Y1624">
        <v>3102.4831114035192</v>
      </c>
      <c r="Z1624">
        <v>2989.7406315511371</v>
      </c>
      <c r="AA1624">
        <v>3155.3196894080829</v>
      </c>
      <c r="AB1624">
        <v>476.19655903836309</v>
      </c>
      <c r="AC1624">
        <v>473.39321203038429</v>
      </c>
      <c r="AD1624">
        <v>413.24734627602442</v>
      </c>
      <c r="AE1624">
        <v>553.89226001341694</v>
      </c>
      <c r="AF1624">
        <v>62.568933174295381</v>
      </c>
      <c r="AG1624">
        <v>62.288114550920533</v>
      </c>
      <c r="AH1624">
        <v>61.271078379382423</v>
      </c>
      <c r="AI1624">
        <v>64.707309003620011</v>
      </c>
      <c r="AJ1624">
        <v>0.5407797308632174</v>
      </c>
      <c r="AK1624">
        <v>0.54077972094344051</v>
      </c>
      <c r="AL1624">
        <v>0.54077833083191307</v>
      </c>
      <c r="AM1624">
        <v>0.54078113669756822</v>
      </c>
      <c r="AN1624">
        <v>0.94549883001492052</v>
      </c>
      <c r="AO1624">
        <v>0.9454988300149203</v>
      </c>
      <c r="AP1624">
        <v>0.9454988300149203</v>
      </c>
      <c r="AQ1624">
        <v>0.9454988300149203</v>
      </c>
      <c r="AR1624">
        <v>14.875049402633641</v>
      </c>
      <c r="AS1624">
        <v>14.875049402633641</v>
      </c>
      <c r="AT1624">
        <v>14.875049402633641</v>
      </c>
      <c r="AU1624">
        <v>14.875049402633641</v>
      </c>
      <c r="AV1624" t="str">
        <f>VLOOKUP(Sheet1[[#This Row],[NPDES ID2]],Combined_Sheet__Major_Only___2[[NPDES ID2]:[ECHO BFR]],3,FALSE)</f>
        <v>MO</v>
      </c>
      <c r="AW1624" t="s">
        <v>41</v>
      </c>
      <c r="AX1624" t="str">
        <f>VLOOKUP(Sheet1[[#This Row],[NPDES ID2]],Combined_Sheet__Major_Only___2[[NPDES ID2]:[ECHO BFR]],27,FALSE)</f>
        <v>tempSludgeStore</v>
      </c>
      <c r="AY1624" t="str">
        <f>VLOOKUP(Sheet1[[#This Row],[NPDES ID2]],Combined_Sheet__Major_Only___2[[NPDES ID2]:[ECHO BFR]],28,FALSE)</f>
        <v>-</v>
      </c>
      <c r="AZ1624" t="str">
        <f>VLOOKUP(Sheet1[[#This Row],[NPDES ID2]],Combined_Sheet__Major_Only___2[[NPDES ID2]:[ECHO BFR]],29,FALSE)</f>
        <v>preliminaryOps, thickening</v>
      </c>
      <c r="BA1624">
        <f>VLOOKUP(Sheet1[[#This Row],[NPDES ID2]],Combined_Sheet__Major_Only___2[[NPDES ID2]:[ECHO BFR]],17,FALSE)</f>
        <v>38.238972599999997</v>
      </c>
      <c r="BB1624">
        <f>VLOOKUP(Sheet1[[#This Row],[NPDES ID2]],Combined_Sheet__Major_Only___2[[NPDES ID2]:[ECHO BFR]],18,FALSE)</f>
        <v>-91.129642000000004</v>
      </c>
      <c r="BC1624" t="str">
        <f>IF(ISNUMBER(SEARCH("aerobic",$AW1624)),"aerobic","")</f>
        <v>aerobic</v>
      </c>
      <c r="BD1624" t="str">
        <f>IF(ISNUMBER(SEARCH("anaer",$AW1624)),"anaer","")</f>
        <v/>
      </c>
      <c r="BE1624" t="str">
        <f>IF(ISNUMBER(SEARCH("thickening",$AZ1624)),"thickening","")</f>
        <v>thickening</v>
      </c>
      <c r="BF1624" s="2" t="str">
        <f>IF(ISNUMBER(SEARCH("airDry",$AW1624)),"airDry","")</f>
        <v/>
      </c>
      <c r="BG1624" s="2" t="str">
        <f>IF(ISNUMBER(SEARCH("heatDry",$AY1624)),"heatDry","")</f>
        <v/>
      </c>
      <c r="BH1624" s="2" t="str">
        <f>IF(AND(ISNUMBER(SEARCH("aerobic",$AW1624)),ISNUMBER(SEARCH("anaer",$AW1624))),"Combined Aer and Anaer.","")</f>
        <v/>
      </c>
    </row>
    <row r="1625" spans="1:60" x14ac:dyDescent="0.3">
      <c r="A1625" s="4">
        <v>1623</v>
      </c>
      <c r="B1625" t="s">
        <v>7624</v>
      </c>
      <c r="C1625">
        <v>72.099999999999994</v>
      </c>
      <c r="D1625">
        <v>1589.3991326850021</v>
      </c>
      <c r="E1625">
        <v>1588.2456966581969</v>
      </c>
      <c r="F1625">
        <v>1110.2371094243381</v>
      </c>
      <c r="G1625">
        <v>2037.4258720457731</v>
      </c>
      <c r="H1625">
        <v>-77.293073046588717</v>
      </c>
      <c r="I1625">
        <v>-78.352821695683602</v>
      </c>
      <c r="J1625">
        <v>-90.948267401457727</v>
      </c>
      <c r="K1625">
        <v>-62.486574712554557</v>
      </c>
      <c r="L1625">
        <v>43.991452249653697</v>
      </c>
      <c r="M1625">
        <v>43.769627444772837</v>
      </c>
      <c r="N1625">
        <v>42.966096698429979</v>
      </c>
      <c r="O1625">
        <v>45.680846543915287</v>
      </c>
      <c r="P1625">
        <v>1.7054809585294259</v>
      </c>
      <c r="Q1625">
        <v>1.718408095354127</v>
      </c>
      <c r="R1625">
        <v>1.403575056177947</v>
      </c>
      <c r="S1625">
        <v>1.959385275326726</v>
      </c>
      <c r="T1625">
        <v>61.819361760887723</v>
      </c>
      <c r="U1625">
        <v>61.819263519397097</v>
      </c>
      <c r="V1625">
        <v>61.777200372733382</v>
      </c>
      <c r="W1625">
        <v>61.861118484602777</v>
      </c>
      <c r="X1625">
        <v>4561.1334229871754</v>
      </c>
      <c r="Y1625">
        <v>4580.4471773505802</v>
      </c>
      <c r="Z1625">
        <v>4393.602985206473</v>
      </c>
      <c r="AA1625">
        <v>4668.1466502791573</v>
      </c>
      <c r="AB1625">
        <v>848.09812420984235</v>
      </c>
      <c r="AC1625">
        <v>840.35075885674814</v>
      </c>
      <c r="AD1625">
        <v>714.36174989887513</v>
      </c>
      <c r="AE1625">
        <v>1021.099886094784</v>
      </c>
      <c r="AF1625">
        <v>59.794434055215604</v>
      </c>
      <c r="AG1625">
        <v>59.492901130043613</v>
      </c>
      <c r="AH1625">
        <v>58.400864061061021</v>
      </c>
      <c r="AI1625">
        <v>62.090515816838803</v>
      </c>
      <c r="AJ1625">
        <v>0.50690894527345387</v>
      </c>
      <c r="AK1625">
        <v>0.50690893316685637</v>
      </c>
      <c r="AL1625">
        <v>0.5069072366847891</v>
      </c>
      <c r="AM1625">
        <v>0.50691066094567439</v>
      </c>
      <c r="AN1625">
        <v>0.9604513780598013</v>
      </c>
      <c r="AO1625">
        <v>0.96045137805980152</v>
      </c>
      <c r="AP1625">
        <v>0.96045137805980152</v>
      </c>
      <c r="AQ1625">
        <v>0.96045137805980152</v>
      </c>
      <c r="AR1625">
        <v>12.72352808497136</v>
      </c>
      <c r="AS1625">
        <v>12.72352808497136</v>
      </c>
      <c r="AT1625">
        <v>12.72352808497136</v>
      </c>
      <c r="AU1625">
        <v>12.72352808497136</v>
      </c>
      <c r="AV1625" t="str">
        <f>VLOOKUP(Sheet1[[#This Row],[NPDES ID2]],Combined_Sheet__Major_Only___2[[NPDES ID2]:[ECHO BFR]],3,FALSE)</f>
        <v>GA</v>
      </c>
      <c r="AW1625" t="s">
        <v>41</v>
      </c>
      <c r="AX1625" t="str">
        <f>VLOOKUP(Sheet1[[#This Row],[NPDES ID2]],Combined_Sheet__Major_Only___2[[NPDES ID2]:[ECHO BFR]],27,FALSE)</f>
        <v>-</v>
      </c>
      <c r="AY1625" t="str">
        <f>VLOOKUP(Sheet1[[#This Row],[NPDES ID2]],Combined_Sheet__Major_Only___2[[NPDES ID2]:[ECHO BFR]],28,FALSE)</f>
        <v>-</v>
      </c>
      <c r="AZ1625" t="str">
        <f>VLOOKUP(Sheet1[[#This Row],[NPDES ID2]],Combined_Sheet__Major_Only___2[[NPDES ID2]:[ECHO BFR]],29,FALSE)</f>
        <v>thickening</v>
      </c>
      <c r="BA1625">
        <f>VLOOKUP(Sheet1[[#This Row],[NPDES ID2]],Combined_Sheet__Major_Only___2[[NPDES ID2]:[ECHO BFR]],17,FALSE)</f>
        <v>34.874167</v>
      </c>
      <c r="BB1625">
        <f>VLOOKUP(Sheet1[[#This Row],[NPDES ID2]],Combined_Sheet__Major_Only___2[[NPDES ID2]:[ECHO BFR]],18,FALSE)</f>
        <v>-83.969667000000001</v>
      </c>
      <c r="BC1625" t="str">
        <f>IF(ISNUMBER(SEARCH("aerobic",$AW1625)),"aerobic","")</f>
        <v>aerobic</v>
      </c>
      <c r="BD1625" t="str">
        <f>IF(ISNUMBER(SEARCH("anaer",$AW1625)),"anaer","")</f>
        <v/>
      </c>
      <c r="BE1625" t="str">
        <f>IF(ISNUMBER(SEARCH("thickening",$AZ1625)),"thickening","")</f>
        <v>thickening</v>
      </c>
      <c r="BF1625" s="3" t="str">
        <f>IF(ISNUMBER(SEARCH("airDry",$AW1625)),"airDry","")</f>
        <v/>
      </c>
      <c r="BG1625" s="3" t="str">
        <f>IF(ISNUMBER(SEARCH("heatDry",$AY1625)),"heatDry","")</f>
        <v/>
      </c>
      <c r="BH1625" s="3" t="str">
        <f>IF(AND(ISNUMBER(SEARCH("aerobic",$AW1625)),ISNUMBER(SEARCH("anaer",$AW1625))),"Combined Aer and Anaer.","")</f>
        <v/>
      </c>
    </row>
    <row r="1626" spans="1:60" x14ac:dyDescent="0.3">
      <c r="A1626" s="4">
        <v>1624</v>
      </c>
      <c r="B1626" t="s">
        <v>7629</v>
      </c>
      <c r="C1626">
        <v>70.745999999999995</v>
      </c>
      <c r="D1626">
        <v>1530.643084250511</v>
      </c>
      <c r="E1626">
        <v>1531.0625167356541</v>
      </c>
      <c r="F1626">
        <v>1068.6164737047161</v>
      </c>
      <c r="G1626">
        <v>1964.658378703185</v>
      </c>
      <c r="H1626">
        <v>-77.00693356443719</v>
      </c>
      <c r="I1626">
        <v>-78.278001709500131</v>
      </c>
      <c r="J1626">
        <v>-91.348618718138368</v>
      </c>
      <c r="K1626">
        <v>-61.42403047068143</v>
      </c>
      <c r="L1626">
        <v>45.614994528345832</v>
      </c>
      <c r="M1626">
        <v>45.415625288294791</v>
      </c>
      <c r="N1626">
        <v>44.69342496471446</v>
      </c>
      <c r="O1626">
        <v>47.133392315639448</v>
      </c>
      <c r="P1626">
        <v>1.6689518737603559</v>
      </c>
      <c r="Q1626">
        <v>1.6864723816718701</v>
      </c>
      <c r="R1626">
        <v>1.3599808188349389</v>
      </c>
      <c r="S1626">
        <v>1.9103477770417969</v>
      </c>
      <c r="T1626">
        <v>93.626702217095541</v>
      </c>
      <c r="U1626">
        <v>93.62655488832867</v>
      </c>
      <c r="V1626">
        <v>93.563474498474577</v>
      </c>
      <c r="W1626">
        <v>93.689323076919322</v>
      </c>
      <c r="X1626">
        <v>6536.3227417989037</v>
      </c>
      <c r="Y1626">
        <v>6560.3346687690073</v>
      </c>
      <c r="Z1626">
        <v>6327.9831613414854</v>
      </c>
      <c r="AA1626">
        <v>6669.0939002950308</v>
      </c>
      <c r="AB1626">
        <v>1142.2839047884011</v>
      </c>
      <c r="AC1626">
        <v>1132.9928643963219</v>
      </c>
      <c r="AD1626">
        <v>973.08012552377238</v>
      </c>
      <c r="AE1626">
        <v>1356.3245633750339</v>
      </c>
      <c r="AF1626">
        <v>63.187875215540672</v>
      </c>
      <c r="AG1626">
        <v>62.911672497248091</v>
      </c>
      <c r="AH1626">
        <v>61.911429522959288</v>
      </c>
      <c r="AI1626">
        <v>65.290989774542012</v>
      </c>
      <c r="AJ1626">
        <v>0.54834011406897476</v>
      </c>
      <c r="AK1626">
        <v>0.5483400986766096</v>
      </c>
      <c r="AL1626">
        <v>0.54833794184135698</v>
      </c>
      <c r="AM1626">
        <v>0.54834229530382295</v>
      </c>
      <c r="AN1626">
        <v>0.97337393924932714</v>
      </c>
      <c r="AO1626">
        <v>0.9733739392493268</v>
      </c>
      <c r="AP1626">
        <v>0.9733739392493268</v>
      </c>
      <c r="AQ1626">
        <v>0.9733739392493268</v>
      </c>
      <c r="AR1626">
        <v>13.93259285648216</v>
      </c>
      <c r="AS1626">
        <v>13.93259285648216</v>
      </c>
      <c r="AT1626">
        <v>13.93259285648216</v>
      </c>
      <c r="AU1626">
        <v>13.93259285648216</v>
      </c>
      <c r="AV1626" t="str">
        <f>VLOOKUP(Sheet1[[#This Row],[NPDES ID2]],Combined_Sheet__Major_Only___2[[NPDES ID2]:[ECHO BFR]],3,FALSE)</f>
        <v>PA</v>
      </c>
      <c r="AW1626" t="s">
        <v>544</v>
      </c>
      <c r="AX1626" t="str">
        <f>VLOOKUP(Sheet1[[#This Row],[NPDES ID2]],Combined_Sheet__Major_Only___2[[NPDES ID2]:[ECHO BFR]],27,FALSE)</f>
        <v>-</v>
      </c>
      <c r="AY1626" t="str">
        <f>VLOOKUP(Sheet1[[#This Row],[NPDES ID2]],Combined_Sheet__Major_Only___2[[NPDES ID2]:[ECHO BFR]],28,FALSE)</f>
        <v>-</v>
      </c>
      <c r="AZ1626" t="str">
        <f>VLOOKUP(Sheet1[[#This Row],[NPDES ID2]],Combined_Sheet__Major_Only___2[[NPDES ID2]:[ECHO BFR]],29,FALSE)</f>
        <v>thickening</v>
      </c>
      <c r="BA1626">
        <f>VLOOKUP(Sheet1[[#This Row],[NPDES ID2]],Combined_Sheet__Major_Only___2[[NPDES ID2]:[ECHO BFR]],17,FALSE)</f>
        <v>40.685343000000003</v>
      </c>
      <c r="BB1626">
        <f>VLOOKUP(Sheet1[[#This Row],[NPDES ID2]],Combined_Sheet__Major_Only___2[[NPDES ID2]:[ECHO BFR]],18,FALSE)</f>
        <v>-80.322697000000005</v>
      </c>
      <c r="BC1626" t="str">
        <f>IF(ISNUMBER(SEARCH("aerobic",$AW1626)),"aerobic","")</f>
        <v>aerobic</v>
      </c>
      <c r="BD1626" t="str">
        <f>IF(ISNUMBER(SEARCH("anaer",$AW1626)),"anaer","")</f>
        <v/>
      </c>
      <c r="BE1626" t="str">
        <f>IF(ISNUMBER(SEARCH("thickening",$AZ1626)),"thickening","")</f>
        <v>thickening</v>
      </c>
      <c r="BF1626" s="2" t="str">
        <f>IF(ISNUMBER(SEARCH("airDry",$AW1626)),"airDry","")</f>
        <v/>
      </c>
      <c r="BG1626" s="2" t="str">
        <f>IF(ISNUMBER(SEARCH("heatDry",$AY1626)),"heatDry","")</f>
        <v/>
      </c>
      <c r="BH1626" s="2" t="str">
        <f>IF(AND(ISNUMBER(SEARCH("aerobic",$AW1626)),ISNUMBER(SEARCH("anaer",$AW1626))),"Combined Aer and Anaer.","")</f>
        <v/>
      </c>
    </row>
    <row r="1627" spans="1:60" x14ac:dyDescent="0.3">
      <c r="A1627" s="4">
        <v>1625</v>
      </c>
      <c r="B1627" t="s">
        <v>7634</v>
      </c>
      <c r="C1627">
        <v>70.67</v>
      </c>
      <c r="D1627">
        <v>1481.9331672818521</v>
      </c>
      <c r="E1627">
        <v>1483.484265002209</v>
      </c>
      <c r="F1627">
        <v>1034.6274387385649</v>
      </c>
      <c r="G1627">
        <v>1903.141468041875</v>
      </c>
      <c r="H1627">
        <v>-76.828720174483649</v>
      </c>
      <c r="I1627">
        <v>-78.09420718259139</v>
      </c>
      <c r="J1627">
        <v>-90.988034423285328</v>
      </c>
      <c r="K1627">
        <v>-60.486207237833263</v>
      </c>
      <c r="L1627">
        <v>47.10819470345551</v>
      </c>
      <c r="M1627">
        <v>46.920561713611782</v>
      </c>
      <c r="N1627">
        <v>46.240886578966297</v>
      </c>
      <c r="O1627">
        <v>48.537187047983302</v>
      </c>
      <c r="P1627">
        <v>1.6642511915232061</v>
      </c>
      <c r="Q1627">
        <v>1.6851580611208239</v>
      </c>
      <c r="R1627">
        <v>1.346763054430423</v>
      </c>
      <c r="S1627">
        <v>1.9118202795974051</v>
      </c>
      <c r="T1627">
        <v>53.673947599466771</v>
      </c>
      <c r="U1627">
        <v>53.673861928539722</v>
      </c>
      <c r="V1627">
        <v>53.637181003333737</v>
      </c>
      <c r="W1627">
        <v>53.710361310302169</v>
      </c>
      <c r="X1627">
        <v>3624.267265190028</v>
      </c>
      <c r="Y1627">
        <v>3636.3641174190561</v>
      </c>
      <c r="Z1627">
        <v>3519.0094406614198</v>
      </c>
      <c r="AA1627">
        <v>3691.3055268993071</v>
      </c>
      <c r="AB1627">
        <v>647.31972718453642</v>
      </c>
      <c r="AC1627">
        <v>642.00014138859717</v>
      </c>
      <c r="AD1627">
        <v>549.89958228063517</v>
      </c>
      <c r="AE1627">
        <v>771.84129921799843</v>
      </c>
      <c r="AF1627">
        <v>65.326418734698677</v>
      </c>
      <c r="AG1627">
        <v>65.066201338564724</v>
      </c>
      <c r="AH1627">
        <v>64.12380969046265</v>
      </c>
      <c r="AI1627">
        <v>67.307871117447206</v>
      </c>
      <c r="AJ1627">
        <v>0.57447403826894716</v>
      </c>
      <c r="AK1627">
        <v>0.57447402658704094</v>
      </c>
      <c r="AL1627">
        <v>0.57447238956674029</v>
      </c>
      <c r="AM1627">
        <v>0.57447569380546681</v>
      </c>
      <c r="AN1627">
        <v>0.9548383488199147</v>
      </c>
      <c r="AO1627">
        <v>0.9548383488199147</v>
      </c>
      <c r="AP1627">
        <v>0.9548383488199147</v>
      </c>
      <c r="AQ1627">
        <v>0.9548383488199147</v>
      </c>
      <c r="AR1627">
        <v>14.22384390673516</v>
      </c>
      <c r="AS1627">
        <v>14.223843906735169</v>
      </c>
      <c r="AT1627">
        <v>14.223843906735169</v>
      </c>
      <c r="AU1627">
        <v>14.223843906735169</v>
      </c>
      <c r="AV1627" t="str">
        <f>VLOOKUP(Sheet1[[#This Row],[NPDES ID2]],Combined_Sheet__Major_Only___2[[NPDES ID2]:[ECHO BFR]],3,FALSE)</f>
        <v>NY</v>
      </c>
      <c r="AW1627" t="s">
        <v>41</v>
      </c>
      <c r="AX1627" t="str">
        <f>VLOOKUP(Sheet1[[#This Row],[NPDES ID2]],Combined_Sheet__Major_Only___2[[NPDES ID2]:[ECHO BFR]],27,FALSE)</f>
        <v>-</v>
      </c>
      <c r="AY1627" t="str">
        <f>VLOOKUP(Sheet1[[#This Row],[NPDES ID2]],Combined_Sheet__Major_Only___2[[NPDES ID2]:[ECHO BFR]],28,FALSE)</f>
        <v>-</v>
      </c>
      <c r="AZ1627" t="str">
        <f>VLOOKUP(Sheet1[[#This Row],[NPDES ID2]],Combined_Sheet__Major_Only___2[[NPDES ID2]:[ECHO BFR]],29,FALSE)</f>
        <v>thickening, preliminaryOps</v>
      </c>
      <c r="BA1627">
        <f>VLOOKUP(Sheet1[[#This Row],[NPDES ID2]],Combined_Sheet__Major_Only___2[[NPDES ID2]:[ECHO BFR]],17,FALSE)</f>
        <v>42.257944000000002</v>
      </c>
      <c r="BB1627">
        <f>VLOOKUP(Sheet1[[#This Row],[NPDES ID2]],Combined_Sheet__Major_Only___2[[NPDES ID2]:[ECHO BFR]],18,FALSE)</f>
        <v>-73.761250000000004</v>
      </c>
      <c r="BC1627" t="str">
        <f>IF(ISNUMBER(SEARCH("aerobic",$AW1627)),"aerobic","")</f>
        <v>aerobic</v>
      </c>
      <c r="BD1627" t="str">
        <f>IF(ISNUMBER(SEARCH("anaer",$AW1627)),"anaer","")</f>
        <v/>
      </c>
      <c r="BE1627" t="str">
        <f>IF(ISNUMBER(SEARCH("thickening",$AZ1627)),"thickening","")</f>
        <v>thickening</v>
      </c>
      <c r="BF1627" s="3" t="str">
        <f>IF(ISNUMBER(SEARCH("airDry",$AW1627)),"airDry","")</f>
        <v/>
      </c>
      <c r="BG1627" s="3" t="str">
        <f>IF(ISNUMBER(SEARCH("heatDry",$AY1627)),"heatDry","")</f>
        <v/>
      </c>
      <c r="BH1627" s="3" t="str">
        <f>IF(AND(ISNUMBER(SEARCH("aerobic",$AW1627)),ISNUMBER(SEARCH("anaer",$AW1627))),"Combined Aer and Anaer.","")</f>
        <v/>
      </c>
    </row>
    <row r="1628" spans="1:60" x14ac:dyDescent="0.3">
      <c r="A1628" s="4">
        <v>1626</v>
      </c>
      <c r="B1628" t="s">
        <v>7638</v>
      </c>
      <c r="C1628">
        <v>70.099999999999994</v>
      </c>
      <c r="D1628">
        <v>1545.433374152293</v>
      </c>
      <c r="E1628">
        <v>1545.8354222177029</v>
      </c>
      <c r="F1628">
        <v>1078.6084132533861</v>
      </c>
      <c r="G1628">
        <v>1984.003695384803</v>
      </c>
      <c r="H1628">
        <v>-77.017637602895277</v>
      </c>
      <c r="I1628">
        <v>-78.287658128207184</v>
      </c>
      <c r="J1628">
        <v>-91.369574816319243</v>
      </c>
      <c r="K1628">
        <v>-61.464607473810872</v>
      </c>
      <c r="L1628">
        <v>45.150106114925258</v>
      </c>
      <c r="M1628">
        <v>44.952193701740747</v>
      </c>
      <c r="N1628">
        <v>44.235286604220143</v>
      </c>
      <c r="O1628">
        <v>46.6573780540892</v>
      </c>
      <c r="P1628">
        <v>1.6538049513094411</v>
      </c>
      <c r="Q1628">
        <v>1.6710418020334881</v>
      </c>
      <c r="R1628">
        <v>1.347898722737118</v>
      </c>
      <c r="S1628">
        <v>1.893142339615419</v>
      </c>
      <c r="T1628">
        <v>44.760164744238892</v>
      </c>
      <c r="U1628">
        <v>44.760092829674818</v>
      </c>
      <c r="V1628">
        <v>44.729301838657847</v>
      </c>
      <c r="W1628">
        <v>44.790731428065172</v>
      </c>
      <c r="X1628">
        <v>3128.1757783430699</v>
      </c>
      <c r="Y1628">
        <v>3139.6804217719719</v>
      </c>
      <c r="Z1628">
        <v>3028.2215412838982</v>
      </c>
      <c r="AA1628">
        <v>3191.9008764970422</v>
      </c>
      <c r="AB1628">
        <v>601.33783720960787</v>
      </c>
      <c r="AC1628">
        <v>595.19801312668847</v>
      </c>
      <c r="AD1628">
        <v>504.24400278625109</v>
      </c>
      <c r="AE1628">
        <v>726.51086342527162</v>
      </c>
      <c r="AF1628">
        <v>63.120174031269492</v>
      </c>
      <c r="AG1628">
        <v>62.843471668292928</v>
      </c>
      <c r="AH1628">
        <v>61.841356226466878</v>
      </c>
      <c r="AI1628">
        <v>65.227186267525838</v>
      </c>
      <c r="AJ1628">
        <v>0.54751306839536684</v>
      </c>
      <c r="AK1628">
        <v>0.54751305765845726</v>
      </c>
      <c r="AL1628">
        <v>0.54751155305403798</v>
      </c>
      <c r="AM1628">
        <v>0.54751459001801128</v>
      </c>
      <c r="AN1628">
        <v>0.9465342956606374</v>
      </c>
      <c r="AO1628">
        <v>0.9465342956606374</v>
      </c>
      <c r="AP1628">
        <v>0.9465342956606374</v>
      </c>
      <c r="AQ1628">
        <v>0.9465342956606374</v>
      </c>
      <c r="AR1628">
        <v>13.182863666228069</v>
      </c>
      <c r="AS1628">
        <v>13.182863666228069</v>
      </c>
      <c r="AT1628">
        <v>13.182863666228069</v>
      </c>
      <c r="AU1628">
        <v>13.182863666228069</v>
      </c>
      <c r="AV1628" t="str">
        <f>VLOOKUP(Sheet1[[#This Row],[NPDES ID2]],Combined_Sheet__Major_Only___2[[NPDES ID2]:[ECHO BFR]],3,FALSE)</f>
        <v>IA</v>
      </c>
      <c r="AW1628" t="s">
        <v>41</v>
      </c>
      <c r="AX1628" t="str">
        <f>VLOOKUP(Sheet1[[#This Row],[NPDES ID2]],Combined_Sheet__Major_Only___2[[NPDES ID2]:[ECHO BFR]],27,FALSE)</f>
        <v>tempSludgeStore</v>
      </c>
      <c r="AY1628" t="str">
        <f>VLOOKUP(Sheet1[[#This Row],[NPDES ID2]],Combined_Sheet__Major_Only___2[[NPDES ID2]:[ECHO BFR]],28,FALSE)</f>
        <v>-</v>
      </c>
      <c r="AZ1628" t="str">
        <f>VLOOKUP(Sheet1[[#This Row],[NPDES ID2]],Combined_Sheet__Major_Only___2[[NPDES ID2]:[ECHO BFR]],29,FALSE)</f>
        <v>thickening</v>
      </c>
      <c r="BA1628">
        <f>VLOOKUP(Sheet1[[#This Row],[NPDES ID2]],Combined_Sheet__Major_Only___2[[NPDES ID2]:[ECHO BFR]],17,FALSE)</f>
        <v>42.469721999999997</v>
      </c>
      <c r="BB1628">
        <f>VLOOKUP(Sheet1[[#This Row],[NPDES ID2]],Combined_Sheet__Major_Only___2[[NPDES ID2]:[ECHO BFR]],18,FALSE)</f>
        <v>-91.124167</v>
      </c>
      <c r="BC1628" t="str">
        <f>IF(ISNUMBER(SEARCH("aerobic",$AW1628)),"aerobic","")</f>
        <v>aerobic</v>
      </c>
      <c r="BD1628" t="str">
        <f>IF(ISNUMBER(SEARCH("anaer",$AW1628)),"anaer","")</f>
        <v/>
      </c>
      <c r="BE1628" t="str">
        <f>IF(ISNUMBER(SEARCH("thickening",$AZ1628)),"thickening","")</f>
        <v>thickening</v>
      </c>
      <c r="BF1628" s="2" t="str">
        <f>IF(ISNUMBER(SEARCH("airDry",$AW1628)),"airDry","")</f>
        <v/>
      </c>
      <c r="BG1628" s="2" t="str">
        <f>IF(ISNUMBER(SEARCH("heatDry",$AY1628)),"heatDry","")</f>
        <v/>
      </c>
      <c r="BH1628" s="2" t="str">
        <f>IF(AND(ISNUMBER(SEARCH("aerobic",$AW1628)),ISNUMBER(SEARCH("anaer",$AW1628))),"Combined Aer and Anaer.","")</f>
        <v/>
      </c>
    </row>
    <row r="1629" spans="1:60" x14ac:dyDescent="0.3">
      <c r="A1629" s="4">
        <v>1627</v>
      </c>
      <c r="B1629" t="s">
        <v>7643</v>
      </c>
      <c r="C1629">
        <v>70</v>
      </c>
      <c r="D1629">
        <v>1563.498117772906</v>
      </c>
      <c r="E1629">
        <v>1563.530229011812</v>
      </c>
      <c r="F1629">
        <v>1091.1447821777101</v>
      </c>
      <c r="G1629">
        <v>2006.935014492851</v>
      </c>
      <c r="H1629">
        <v>-77.058888436883706</v>
      </c>
      <c r="I1629">
        <v>-78.346236250899153</v>
      </c>
      <c r="J1629">
        <v>-91.275221613243176</v>
      </c>
      <c r="K1629">
        <v>-61.722614529098763</v>
      </c>
      <c r="L1629">
        <v>44.624925237239957</v>
      </c>
      <c r="M1629">
        <v>44.423859933588709</v>
      </c>
      <c r="N1629">
        <v>43.695490267449301</v>
      </c>
      <c r="O1629">
        <v>46.156289138551031</v>
      </c>
      <c r="P1629">
        <v>1.6522975138253151</v>
      </c>
      <c r="Q1629">
        <v>1.6699578420393171</v>
      </c>
      <c r="R1629">
        <v>1.3491280946704409</v>
      </c>
      <c r="S1629">
        <v>1.8927014665741679</v>
      </c>
      <c r="T1629">
        <v>175.31291595233731</v>
      </c>
      <c r="U1629">
        <v>175.3126425597851</v>
      </c>
      <c r="V1629">
        <v>175.19558660973789</v>
      </c>
      <c r="W1629">
        <v>175.42911916947651</v>
      </c>
      <c r="X1629">
        <v>12378.89512104461</v>
      </c>
      <c r="Y1629">
        <v>12425.822947223931</v>
      </c>
      <c r="Z1629">
        <v>11972.117056310881</v>
      </c>
      <c r="AA1629">
        <v>12638.18565281355</v>
      </c>
      <c r="AB1629">
        <v>1996.0184434794171</v>
      </c>
      <c r="AC1629">
        <v>1982.8182861963351</v>
      </c>
      <c r="AD1629">
        <v>1720.881676212452</v>
      </c>
      <c r="AE1629">
        <v>2338.2032420637611</v>
      </c>
      <c r="AF1629">
        <v>62.475314913935833</v>
      </c>
      <c r="AG1629">
        <v>62.193780297590017</v>
      </c>
      <c r="AH1629">
        <v>61.17432401026803</v>
      </c>
      <c r="AI1629">
        <v>64.618887204150553</v>
      </c>
      <c r="AJ1629">
        <v>0.53963631770240705</v>
      </c>
      <c r="AK1629">
        <v>0.53963629491069698</v>
      </c>
      <c r="AL1629">
        <v>0.53963310163854661</v>
      </c>
      <c r="AM1629">
        <v>0.53963954710929984</v>
      </c>
      <c r="AN1629">
        <v>0.98552261247438233</v>
      </c>
      <c r="AO1629">
        <v>0.98552261247438244</v>
      </c>
      <c r="AP1629">
        <v>0.98552261247438244</v>
      </c>
      <c r="AQ1629">
        <v>0.98552261247438244</v>
      </c>
      <c r="AR1629">
        <v>14.44748075137181</v>
      </c>
      <c r="AS1629">
        <v>14.44748075137181</v>
      </c>
      <c r="AT1629">
        <v>14.44748075137181</v>
      </c>
      <c r="AU1629">
        <v>14.44748075137181</v>
      </c>
      <c r="AV1629" t="str">
        <f>VLOOKUP(Sheet1[[#This Row],[NPDES ID2]],Combined_Sheet__Major_Only___2[[NPDES ID2]:[ECHO BFR]],3,FALSE)</f>
        <v>IA</v>
      </c>
      <c r="AW1629" t="s">
        <v>41</v>
      </c>
      <c r="AX1629" t="str">
        <f>VLOOKUP(Sheet1[[#This Row],[NPDES ID2]],Combined_Sheet__Major_Only___2[[NPDES ID2]:[ECHO BFR]],27,FALSE)</f>
        <v>other</v>
      </c>
      <c r="AY1629" t="str">
        <f>VLOOKUP(Sheet1[[#This Row],[NPDES ID2]],Combined_Sheet__Major_Only___2[[NPDES ID2]:[ECHO BFR]],28,FALSE)</f>
        <v>-</v>
      </c>
      <c r="AZ1629" t="str">
        <f>VLOOKUP(Sheet1[[#This Row],[NPDES ID2]],Combined_Sheet__Major_Only___2[[NPDES ID2]:[ECHO BFR]],29,FALSE)</f>
        <v>preliminaryOps</v>
      </c>
      <c r="BA1629">
        <f>VLOOKUP(Sheet1[[#This Row],[NPDES ID2]],Combined_Sheet__Major_Only___2[[NPDES ID2]:[ECHO BFR]],17,FALSE)</f>
        <v>42.172221999999998</v>
      </c>
      <c r="BB1629">
        <f>VLOOKUP(Sheet1[[#This Row],[NPDES ID2]],Combined_Sheet__Major_Only___2[[NPDES ID2]:[ECHO BFR]],18,FALSE)</f>
        <v>-92.005555999999999</v>
      </c>
      <c r="BC1629" t="str">
        <f>IF(ISNUMBER(SEARCH("aerobic",$AW1629)),"aerobic","")</f>
        <v>aerobic</v>
      </c>
      <c r="BD1629" t="str">
        <f>IF(ISNUMBER(SEARCH("anaer",$AW1629)),"anaer","")</f>
        <v/>
      </c>
      <c r="BE1629" t="str">
        <f>IF(ISNUMBER(SEARCH("thickening",$AZ1629)),"thickening","")</f>
        <v/>
      </c>
      <c r="BF1629" s="3" t="str">
        <f>IF(ISNUMBER(SEARCH("airDry",$AW1629)),"airDry","")</f>
        <v/>
      </c>
      <c r="BG1629" s="3" t="str">
        <f>IF(ISNUMBER(SEARCH("heatDry",$AY1629)),"heatDry","")</f>
        <v/>
      </c>
      <c r="BH1629" s="3" t="str">
        <f>IF(AND(ISNUMBER(SEARCH("aerobic",$AW1629)),ISNUMBER(SEARCH("anaer",$AW1629))),"Combined Aer and Anaer.","")</f>
        <v/>
      </c>
    </row>
    <row r="1630" spans="1:60" x14ac:dyDescent="0.3">
      <c r="A1630" s="4">
        <v>1628</v>
      </c>
      <c r="B1630" t="s">
        <v>7647</v>
      </c>
      <c r="C1630">
        <v>69.97</v>
      </c>
      <c r="D1630">
        <v>1584.5277823404431</v>
      </c>
      <c r="E1630">
        <v>1584.075144718262</v>
      </c>
      <c r="F1630">
        <v>1105.779289079743</v>
      </c>
      <c r="G1630">
        <v>2033.5315543921361</v>
      </c>
      <c r="H1630">
        <v>-77.111011446378797</v>
      </c>
      <c r="I1630">
        <v>-78.332902582085609</v>
      </c>
      <c r="J1630">
        <v>-91.144082216744039</v>
      </c>
      <c r="K1630">
        <v>-61.942072007698378</v>
      </c>
      <c r="L1630">
        <v>44.03245855682863</v>
      </c>
      <c r="M1630">
        <v>43.827205321685547</v>
      </c>
      <c r="N1630">
        <v>43.083618246519642</v>
      </c>
      <c r="O1630">
        <v>45.595807840303777</v>
      </c>
      <c r="P1630">
        <v>1.652642267093223</v>
      </c>
      <c r="Q1630">
        <v>1.66936635538393</v>
      </c>
      <c r="R1630">
        <v>1.352468304741498</v>
      </c>
      <c r="S1630">
        <v>1.8946935698193299</v>
      </c>
      <c r="T1630">
        <v>312.57545061409672</v>
      </c>
      <c r="U1630">
        <v>312.57496538855702</v>
      </c>
      <c r="V1630">
        <v>312.36721087551967</v>
      </c>
      <c r="W1630">
        <v>312.78169167044967</v>
      </c>
      <c r="X1630">
        <v>22358.912993689151</v>
      </c>
      <c r="Y1630">
        <v>22446.649545105021</v>
      </c>
      <c r="Z1630">
        <v>21598.841045967962</v>
      </c>
      <c r="AA1630">
        <v>22843.59789153434</v>
      </c>
      <c r="AB1630">
        <v>3768.4050604127142</v>
      </c>
      <c r="AC1630">
        <v>3740.8227552026601</v>
      </c>
      <c r="AD1630">
        <v>3226.6980411275922</v>
      </c>
      <c r="AE1630">
        <v>4445.7721793292776</v>
      </c>
      <c r="AF1630">
        <v>61.672539337292818</v>
      </c>
      <c r="AG1630">
        <v>61.384992900681667</v>
      </c>
      <c r="AH1630">
        <v>60.343939021395407</v>
      </c>
      <c r="AI1630">
        <v>63.861631261292899</v>
      </c>
      <c r="AJ1630">
        <v>0.52983305473758646</v>
      </c>
      <c r="AK1630">
        <v>0.52983301871715205</v>
      </c>
      <c r="AL1630">
        <v>0.52982797312192997</v>
      </c>
      <c r="AM1630">
        <v>0.52983815745772156</v>
      </c>
      <c r="AN1630">
        <v>0.99180540463804689</v>
      </c>
      <c r="AO1630">
        <v>0.99180540463804712</v>
      </c>
      <c r="AP1630">
        <v>0.99180540463804712</v>
      </c>
      <c r="AQ1630">
        <v>0.99180540463804712</v>
      </c>
      <c r="AR1630">
        <v>13.89020095234136</v>
      </c>
      <c r="AS1630">
        <v>13.89020095234136</v>
      </c>
      <c r="AT1630">
        <v>13.89020095234136</v>
      </c>
      <c r="AU1630">
        <v>13.89020095234136</v>
      </c>
      <c r="AV1630" t="str">
        <f>VLOOKUP(Sheet1[[#This Row],[NPDES ID2]],Combined_Sheet__Major_Only___2[[NPDES ID2]:[ECHO BFR]],3,FALSE)</f>
        <v>TX</v>
      </c>
      <c r="AW1630" t="s">
        <v>41</v>
      </c>
      <c r="AX1630" t="str">
        <f>VLOOKUP(Sheet1[[#This Row],[NPDES ID2]],Combined_Sheet__Major_Only___2[[NPDES ID2]:[ECHO BFR]],27,FALSE)</f>
        <v>-</v>
      </c>
      <c r="AY1630" t="str">
        <f>VLOOKUP(Sheet1[[#This Row],[NPDES ID2]],Combined_Sheet__Major_Only___2[[NPDES ID2]:[ECHO BFR]],28,FALSE)</f>
        <v>-</v>
      </c>
      <c r="AZ1630" t="str">
        <f>VLOOKUP(Sheet1[[#This Row],[NPDES ID2]],Combined_Sheet__Major_Only___2[[NPDES ID2]:[ECHO BFR]],29,FALSE)</f>
        <v>-</v>
      </c>
      <c r="BA1630">
        <f>VLOOKUP(Sheet1[[#This Row],[NPDES ID2]],Combined_Sheet__Major_Only___2[[NPDES ID2]:[ECHO BFR]],17,FALSE)</f>
        <v>30.110365000000002</v>
      </c>
      <c r="BB1630">
        <f>VLOOKUP(Sheet1[[#This Row],[NPDES ID2]],Combined_Sheet__Major_Only___2[[NPDES ID2]:[ECHO BFR]],18,FALSE)</f>
        <v>-95.405315999999999</v>
      </c>
      <c r="BC1630" t="str">
        <f>IF(ISNUMBER(SEARCH("aerobic",$AW1630)),"aerobic","")</f>
        <v>aerobic</v>
      </c>
      <c r="BD1630" t="str">
        <f>IF(ISNUMBER(SEARCH("anaer",$AW1630)),"anaer","")</f>
        <v/>
      </c>
      <c r="BE1630" t="str">
        <f>IF(ISNUMBER(SEARCH("thickening",$AZ1630)),"thickening","")</f>
        <v/>
      </c>
      <c r="BF1630" s="2" t="str">
        <f>IF(ISNUMBER(SEARCH("airDry",$AW1630)),"airDry","")</f>
        <v/>
      </c>
      <c r="BG1630" s="2" t="str">
        <f>IF(ISNUMBER(SEARCH("heatDry",$AY1630)),"heatDry","")</f>
        <v/>
      </c>
      <c r="BH1630" s="2" t="str">
        <f>IF(AND(ISNUMBER(SEARCH("aerobic",$AW1630)),ISNUMBER(SEARCH("anaer",$AW1630))),"Combined Aer and Anaer.","")</f>
        <v/>
      </c>
    </row>
    <row r="1631" spans="1:60" x14ac:dyDescent="0.3">
      <c r="A1631" s="4">
        <v>1629</v>
      </c>
      <c r="B1631" t="s">
        <v>7650</v>
      </c>
      <c r="C1631">
        <v>69.64</v>
      </c>
      <c r="D1631">
        <v>1560.700672737983</v>
      </c>
      <c r="E1631">
        <v>1560.9856196441081</v>
      </c>
      <c r="F1631">
        <v>1089.0179987906531</v>
      </c>
      <c r="G1631">
        <v>2003.772144146978</v>
      </c>
      <c r="H1631">
        <v>-77.022108798699335</v>
      </c>
      <c r="I1631">
        <v>-78.303101130155255</v>
      </c>
      <c r="J1631">
        <v>-91.32367440458404</v>
      </c>
      <c r="K1631">
        <v>-61.535326713177739</v>
      </c>
      <c r="L1631">
        <v>44.688697189776661</v>
      </c>
      <c r="M1631">
        <v>44.490857252161042</v>
      </c>
      <c r="N1631">
        <v>43.774164535136713</v>
      </c>
      <c r="O1631">
        <v>46.195509516915664</v>
      </c>
      <c r="P1631">
        <v>1.643253572937692</v>
      </c>
      <c r="Q1631">
        <v>1.6602266909872441</v>
      </c>
      <c r="R1631">
        <v>1.3401753820839051</v>
      </c>
      <c r="S1631">
        <v>1.881528540497523</v>
      </c>
      <c r="T1631">
        <v>196.82095064998481</v>
      </c>
      <c r="U1631">
        <v>196.82064406475371</v>
      </c>
      <c r="V1631">
        <v>196.68937631361581</v>
      </c>
      <c r="W1631">
        <v>196.95126213763419</v>
      </c>
      <c r="X1631">
        <v>13806.23244781744</v>
      </c>
      <c r="Y1631">
        <v>13857.65821352931</v>
      </c>
      <c r="Z1631">
        <v>13360.41343552324</v>
      </c>
      <c r="AA1631">
        <v>14090.338044276419</v>
      </c>
      <c r="AB1631">
        <v>2160.0769134118632</v>
      </c>
      <c r="AC1631">
        <v>2146.7742174969849</v>
      </c>
      <c r="AD1631">
        <v>1870.6605738173521</v>
      </c>
      <c r="AE1631">
        <v>2518.5789945495021</v>
      </c>
      <c r="AF1631">
        <v>62.888053708603273</v>
      </c>
      <c r="AG1631">
        <v>62.609599104725127</v>
      </c>
      <c r="AH1631">
        <v>61.601326402627308</v>
      </c>
      <c r="AI1631">
        <v>65.008129842211488</v>
      </c>
      <c r="AJ1631">
        <v>0.54467759739080779</v>
      </c>
      <c r="AK1631">
        <v>0.54467757256869387</v>
      </c>
      <c r="AL1631">
        <v>0.54467409492245888</v>
      </c>
      <c r="AM1631">
        <v>0.54468111439236622</v>
      </c>
      <c r="AN1631">
        <v>0.98707533288011018</v>
      </c>
      <c r="AO1631">
        <v>0.9870753328801104</v>
      </c>
      <c r="AP1631">
        <v>0.9870753328801104</v>
      </c>
      <c r="AQ1631">
        <v>0.9870753328801104</v>
      </c>
      <c r="AR1631">
        <v>14.810903479814691</v>
      </c>
      <c r="AS1631">
        <v>14.810903479814691</v>
      </c>
      <c r="AT1631">
        <v>14.810903479814691</v>
      </c>
      <c r="AU1631">
        <v>14.810903479814691</v>
      </c>
      <c r="AV1631" t="str">
        <f>VLOOKUP(Sheet1[[#This Row],[NPDES ID2]],Combined_Sheet__Major_Only___2[[NPDES ID2]:[ECHO BFR]],3,FALSE)</f>
        <v>TX</v>
      </c>
      <c r="AW1631" t="s">
        <v>41</v>
      </c>
      <c r="AX1631" t="str">
        <f>VLOOKUP(Sheet1[[#This Row],[NPDES ID2]],Combined_Sheet__Major_Only___2[[NPDES ID2]:[ECHO BFR]],27,FALSE)</f>
        <v>-</v>
      </c>
      <c r="AY1631" t="str">
        <f>VLOOKUP(Sheet1[[#This Row],[NPDES ID2]],Combined_Sheet__Major_Only___2[[NPDES ID2]:[ECHO BFR]],28,FALSE)</f>
        <v>highTempCompost</v>
      </c>
      <c r="AZ1631" t="str">
        <f>VLOOKUP(Sheet1[[#This Row],[NPDES ID2]],Combined_Sheet__Major_Only___2[[NPDES ID2]:[ECHO BFR]],29,FALSE)</f>
        <v>-</v>
      </c>
      <c r="BA1631">
        <f>VLOOKUP(Sheet1[[#This Row],[NPDES ID2]],Combined_Sheet__Major_Only___2[[NPDES ID2]:[ECHO BFR]],17,FALSE)</f>
        <v>29.89141</v>
      </c>
      <c r="BB1631">
        <f>VLOOKUP(Sheet1[[#This Row],[NPDES ID2]],Combined_Sheet__Major_Only___2[[NPDES ID2]:[ECHO BFR]],18,FALSE)</f>
        <v>-95.608459999999994</v>
      </c>
      <c r="BC1631" t="str">
        <f>IF(ISNUMBER(SEARCH("aerobic",$AW1631)),"aerobic","")</f>
        <v>aerobic</v>
      </c>
      <c r="BD1631" t="str">
        <f>IF(ISNUMBER(SEARCH("anaer",$AW1631)),"anaer","")</f>
        <v/>
      </c>
      <c r="BE1631" t="str">
        <f>IF(ISNUMBER(SEARCH("thickening",$AZ1631)),"thickening","")</f>
        <v/>
      </c>
      <c r="BF1631" s="3" t="str">
        <f>IF(ISNUMBER(SEARCH("airDry",$AW1631)),"airDry","")</f>
        <v/>
      </c>
      <c r="BG1631" s="3" t="str">
        <f>IF(ISNUMBER(SEARCH("heatDry",$AY1631)),"heatDry","")</f>
        <v/>
      </c>
      <c r="BH1631" s="3" t="str">
        <f>IF(AND(ISNUMBER(SEARCH("aerobic",$AW1631)),ISNUMBER(SEARCH("anaer",$AW1631))),"Combined Aer and Anaer.","")</f>
        <v/>
      </c>
    </row>
    <row r="1632" spans="1:60" x14ac:dyDescent="0.3">
      <c r="A1632" s="4">
        <v>1630</v>
      </c>
      <c r="B1632" t="s">
        <v>7654</v>
      </c>
      <c r="C1632">
        <v>69.150000000000006</v>
      </c>
      <c r="D1632">
        <v>1892.26681614473</v>
      </c>
      <c r="E1632">
        <v>1899.406823071824</v>
      </c>
      <c r="F1632">
        <v>1319.486308145558</v>
      </c>
      <c r="G1632">
        <v>2440.8255388510679</v>
      </c>
      <c r="H1632">
        <v>-77.886261444255041</v>
      </c>
      <c r="I1632">
        <v>-77.967417233536082</v>
      </c>
      <c r="J1632">
        <v>-90.836195260683908</v>
      </c>
      <c r="K1632">
        <v>-64.66799351549578</v>
      </c>
      <c r="L1632">
        <v>36.857548670250807</v>
      </c>
      <c r="M1632">
        <v>36.605064047034027</v>
      </c>
      <c r="N1632">
        <v>35.690478855711092</v>
      </c>
      <c r="O1632">
        <v>38.780432263483434</v>
      </c>
      <c r="P1632">
        <v>1.644779535445096</v>
      </c>
      <c r="Q1632">
        <v>1.6419904508056591</v>
      </c>
      <c r="R1632">
        <v>1.391360580788233</v>
      </c>
      <c r="S1632">
        <v>1.875528010398249</v>
      </c>
      <c r="T1632">
        <v>61.236618717044742</v>
      </c>
      <c r="U1632">
        <v>61.236521374883282</v>
      </c>
      <c r="V1632">
        <v>61.194843285633809</v>
      </c>
      <c r="W1632">
        <v>61.277993188424077</v>
      </c>
      <c r="X1632">
        <v>5173.6822617366797</v>
      </c>
      <c r="Y1632">
        <v>5203.2897808627886</v>
      </c>
      <c r="Z1632">
        <v>4916.8391533994809</v>
      </c>
      <c r="AA1632">
        <v>5339.0377735855127</v>
      </c>
      <c r="AB1632">
        <v>1040.9420167651369</v>
      </c>
      <c r="AC1632">
        <v>1025.158195819713</v>
      </c>
      <c r="AD1632">
        <v>863.74590799103373</v>
      </c>
      <c r="AE1632">
        <v>1295.8797824580761</v>
      </c>
      <c r="AF1632">
        <v>52.235055510792662</v>
      </c>
      <c r="AG1632">
        <v>51.877210313499234</v>
      </c>
      <c r="AH1632">
        <v>50.581177866466447</v>
      </c>
      <c r="AI1632">
        <v>54.960017692411469</v>
      </c>
      <c r="AJ1632">
        <v>0.41481401735152729</v>
      </c>
      <c r="AK1632">
        <v>0.41481400701074023</v>
      </c>
      <c r="AL1632">
        <v>0.41481255798237832</v>
      </c>
      <c r="AM1632">
        <v>0.41481548277125568</v>
      </c>
      <c r="AN1632">
        <v>0.96009656326469328</v>
      </c>
      <c r="AO1632">
        <v>0.96009656326469284</v>
      </c>
      <c r="AP1632">
        <v>0.96009656326469284</v>
      </c>
      <c r="AQ1632">
        <v>0.96009656326469284</v>
      </c>
      <c r="AR1632">
        <v>10.63874466087765</v>
      </c>
      <c r="AS1632">
        <v>10.63874466087765</v>
      </c>
      <c r="AT1632">
        <v>10.63874466087765</v>
      </c>
      <c r="AU1632">
        <v>10.63874466087765</v>
      </c>
      <c r="AV1632" t="str">
        <f>VLOOKUP(Sheet1[[#This Row],[NPDES ID2]],Combined_Sheet__Major_Only___2[[NPDES ID2]:[ECHO BFR]],3,FALSE)</f>
        <v>RI</v>
      </c>
      <c r="AW1632" t="s">
        <v>54</v>
      </c>
      <c r="AX1632" t="str">
        <f>VLOOKUP(Sheet1[[#This Row],[NPDES ID2]],Combined_Sheet__Major_Only___2[[NPDES ID2]:[ECHO BFR]],27,FALSE)</f>
        <v>-</v>
      </c>
      <c r="AY1632" t="str">
        <f>VLOOKUP(Sheet1[[#This Row],[NPDES ID2]],Combined_Sheet__Major_Only___2[[NPDES ID2]:[ECHO BFR]],28,FALSE)</f>
        <v>-</v>
      </c>
      <c r="AZ1632" t="str">
        <f>VLOOKUP(Sheet1[[#This Row],[NPDES ID2]],Combined_Sheet__Major_Only___2[[NPDES ID2]:[ECHO BFR]],29,FALSE)</f>
        <v>thickening</v>
      </c>
      <c r="BA1632">
        <f>VLOOKUP(Sheet1[[#This Row],[NPDES ID2]],Combined_Sheet__Major_Only___2[[NPDES ID2]:[ECHO BFR]],17,FALSE)</f>
        <v>41.384625</v>
      </c>
      <c r="BB1632">
        <f>VLOOKUP(Sheet1[[#This Row],[NPDES ID2]],Combined_Sheet__Major_Only___2[[NPDES ID2]:[ECHO BFR]],18,FALSE)</f>
        <v>-71.478369999999998</v>
      </c>
      <c r="BC1632" t="str">
        <f>IF(ISNUMBER(SEARCH("aerobic",$AW1632)),"aerobic","")</f>
        <v/>
      </c>
      <c r="BD1632" t="str">
        <f>IF(ISNUMBER(SEARCH("anaer",$AW1632)),"anaer","")</f>
        <v/>
      </c>
      <c r="BE1632" t="str">
        <f>IF(ISNUMBER(SEARCH("thickening",$AZ1632)),"thickening","")</f>
        <v>thickening</v>
      </c>
      <c r="BF1632" s="2" t="str">
        <f>IF(ISNUMBER(SEARCH("airDry",$AW1632)),"airDry","")</f>
        <v/>
      </c>
      <c r="BG1632" s="2" t="str">
        <f>IF(ISNUMBER(SEARCH("heatDry",$AY1632)),"heatDry","")</f>
        <v/>
      </c>
      <c r="BH1632" s="2" t="str">
        <f>IF(AND(ISNUMBER(SEARCH("aerobic",$AW1632)),ISNUMBER(SEARCH("anaer",$AW1632))),"Combined Aer and Anaer.","")</f>
        <v/>
      </c>
    </row>
    <row r="1633" spans="1:60" x14ac:dyDescent="0.3">
      <c r="A1633" s="4">
        <v>1631</v>
      </c>
      <c r="B1633" t="s">
        <v>7659</v>
      </c>
      <c r="C1633">
        <v>69</v>
      </c>
      <c r="D1633">
        <v>1579.8948575502659</v>
      </c>
      <c r="E1633">
        <v>1580.0653735038461</v>
      </c>
      <c r="F1633">
        <v>1102.0677418420221</v>
      </c>
      <c r="G1633">
        <v>2028.701158375339</v>
      </c>
      <c r="H1633">
        <v>-77.057199895512369</v>
      </c>
      <c r="I1633">
        <v>-78.335005351719062</v>
      </c>
      <c r="J1633">
        <v>-91.325650476520082</v>
      </c>
      <c r="K1633">
        <v>-61.669778447140963</v>
      </c>
      <c r="L1633">
        <v>44.118546177676819</v>
      </c>
      <c r="M1633">
        <v>43.921325940014391</v>
      </c>
      <c r="N1633">
        <v>43.206928785784868</v>
      </c>
      <c r="O1633">
        <v>45.620541542926958</v>
      </c>
      <c r="P1633">
        <v>1.62845611833401</v>
      </c>
      <c r="Q1633">
        <v>1.6454632070408279</v>
      </c>
      <c r="R1633">
        <v>1.328966288327148</v>
      </c>
      <c r="S1633">
        <v>1.8650218409732451</v>
      </c>
      <c r="T1633">
        <v>41.995295591337808</v>
      </c>
      <c r="U1633">
        <v>41.995227943710077</v>
      </c>
      <c r="V1633">
        <v>41.96626388718505</v>
      </c>
      <c r="W1633">
        <v>42.024048649582681</v>
      </c>
      <c r="X1633">
        <v>2956.4725721116952</v>
      </c>
      <c r="Y1633">
        <v>2967.56072303167</v>
      </c>
      <c r="Z1633">
        <v>2860.146766580353</v>
      </c>
      <c r="AA1633">
        <v>3017.901683364345</v>
      </c>
      <c r="AB1633">
        <v>534.47125593735154</v>
      </c>
      <c r="AC1633">
        <v>529.7805925367386</v>
      </c>
      <c r="AD1633">
        <v>452.7515033078875</v>
      </c>
      <c r="AE1633">
        <v>638.36614998057235</v>
      </c>
      <c r="AF1633">
        <v>62.661307225013793</v>
      </c>
      <c r="AG1633">
        <v>62.381178421315482</v>
      </c>
      <c r="AH1633">
        <v>61.366641789066378</v>
      </c>
      <c r="AI1633">
        <v>64.794428401130233</v>
      </c>
      <c r="AJ1633">
        <v>0.54190798227242976</v>
      </c>
      <c r="AK1633">
        <v>0.5419079722853376</v>
      </c>
      <c r="AL1633">
        <v>0.54190657274155551</v>
      </c>
      <c r="AM1633">
        <v>0.54190939764574586</v>
      </c>
      <c r="AN1633">
        <v>0.94330050397324428</v>
      </c>
      <c r="AO1633">
        <v>0.94330050397324405</v>
      </c>
      <c r="AP1633">
        <v>0.94330050397324405</v>
      </c>
      <c r="AQ1633">
        <v>0.94330050397324405</v>
      </c>
      <c r="AR1633">
        <v>13.54898980325439</v>
      </c>
      <c r="AS1633">
        <v>13.54898980325439</v>
      </c>
      <c r="AT1633">
        <v>13.54898980325439</v>
      </c>
      <c r="AU1633">
        <v>13.54898980325439</v>
      </c>
      <c r="AV1633" t="str">
        <f>VLOOKUP(Sheet1[[#This Row],[NPDES ID2]],Combined_Sheet__Major_Only___2[[NPDES ID2]:[ECHO BFR]],3,FALSE)</f>
        <v>NC</v>
      </c>
      <c r="AW1633" t="s">
        <v>41</v>
      </c>
      <c r="AX1633" t="str">
        <f>VLOOKUP(Sheet1[[#This Row],[NPDES ID2]],Combined_Sheet__Major_Only___2[[NPDES ID2]:[ECHO BFR]],27,FALSE)</f>
        <v>-</v>
      </c>
      <c r="AY1633" t="str">
        <f>VLOOKUP(Sheet1[[#This Row],[NPDES ID2]],Combined_Sheet__Major_Only___2[[NPDES ID2]:[ECHO BFR]],28,FALSE)</f>
        <v>-</v>
      </c>
      <c r="AZ1633" t="str">
        <f>VLOOKUP(Sheet1[[#This Row],[NPDES ID2]],Combined_Sheet__Major_Only___2[[NPDES ID2]:[ECHO BFR]],29,FALSE)</f>
        <v>thickening</v>
      </c>
      <c r="BA1633">
        <f>VLOOKUP(Sheet1[[#This Row],[NPDES ID2]],Combined_Sheet__Major_Only___2[[NPDES ID2]:[ECHO BFR]],17,FALSE)</f>
        <v>34.329051</v>
      </c>
      <c r="BB1633">
        <f>VLOOKUP(Sheet1[[#This Row],[NPDES ID2]],Combined_Sheet__Major_Only___2[[NPDES ID2]:[ECHO BFR]],18,FALSE)</f>
        <v>-78.679360000000003</v>
      </c>
      <c r="BC1633" t="str">
        <f>IF(ISNUMBER(SEARCH("aerobic",$AW1633)),"aerobic","")</f>
        <v>aerobic</v>
      </c>
      <c r="BD1633" t="str">
        <f>IF(ISNUMBER(SEARCH("anaer",$AW1633)),"anaer","")</f>
        <v/>
      </c>
      <c r="BE1633" t="str">
        <f>IF(ISNUMBER(SEARCH("thickening",$AZ1633)),"thickening","")</f>
        <v>thickening</v>
      </c>
      <c r="BF1633" s="3" t="str">
        <f>IF(ISNUMBER(SEARCH("airDry",$AW1633)),"airDry","")</f>
        <v/>
      </c>
      <c r="BG1633" s="3" t="str">
        <f>IF(ISNUMBER(SEARCH("heatDry",$AY1633)),"heatDry","")</f>
        <v/>
      </c>
      <c r="BH1633" s="3" t="str">
        <f>IF(AND(ISNUMBER(SEARCH("aerobic",$AW1633)),ISNUMBER(SEARCH("anaer",$AW1633))),"Combined Aer and Anaer.","")</f>
        <v/>
      </c>
    </row>
    <row r="1634" spans="1:60" x14ac:dyDescent="0.3">
      <c r="A1634" s="4">
        <v>1632</v>
      </c>
      <c r="B1634" t="s">
        <v>7664</v>
      </c>
      <c r="C1634">
        <v>68.780100000000004</v>
      </c>
      <c r="D1634">
        <v>1565.831874976823</v>
      </c>
      <c r="E1634">
        <v>1566.445343967132</v>
      </c>
      <c r="F1634">
        <v>1092.165507283964</v>
      </c>
      <c r="G1634">
        <v>2011.1506768491211</v>
      </c>
      <c r="H1634">
        <v>-76.992412992482897</v>
      </c>
      <c r="I1634">
        <v>-78.24584825911279</v>
      </c>
      <c r="J1634">
        <v>-91.318539668514759</v>
      </c>
      <c r="K1634">
        <v>-61.334344909257602</v>
      </c>
      <c r="L1634">
        <v>44.504294632605863</v>
      </c>
      <c r="M1634">
        <v>44.311635194270067</v>
      </c>
      <c r="N1634">
        <v>43.613754131030397</v>
      </c>
      <c r="O1634">
        <v>45.971564621367143</v>
      </c>
      <c r="P1634">
        <v>1.622283356904223</v>
      </c>
      <c r="Q1634">
        <v>1.6397158752145189</v>
      </c>
      <c r="R1634">
        <v>1.321115354427322</v>
      </c>
      <c r="S1634">
        <v>1.8564918618786439</v>
      </c>
      <c r="T1634">
        <v>55.976158194556959</v>
      </c>
      <c r="U1634">
        <v>55.976068970700112</v>
      </c>
      <c r="V1634">
        <v>55.937866820542332</v>
      </c>
      <c r="W1634">
        <v>56.01408204847624</v>
      </c>
      <c r="X1634">
        <v>3894.0458699705928</v>
      </c>
      <c r="Y1634">
        <v>3908.1970244528939</v>
      </c>
      <c r="Z1634">
        <v>3771.1397546412459</v>
      </c>
      <c r="AA1634">
        <v>3972.3814163165771</v>
      </c>
      <c r="AB1634">
        <v>690.09263217088619</v>
      </c>
      <c r="AC1634">
        <v>684.27618720180146</v>
      </c>
      <c r="AD1634">
        <v>586.61001155878978</v>
      </c>
      <c r="AE1634">
        <v>821.43731078086103</v>
      </c>
      <c r="AF1634">
        <v>63.411293964529683</v>
      </c>
      <c r="AG1634">
        <v>63.13676555670817</v>
      </c>
      <c r="AH1634">
        <v>62.142532545404663</v>
      </c>
      <c r="AI1634">
        <v>65.501738601575241</v>
      </c>
      <c r="AJ1634">
        <v>0.55106955470997054</v>
      </c>
      <c r="AK1634">
        <v>0.5510695433764774</v>
      </c>
      <c r="AL1634">
        <v>0.55106795518347262</v>
      </c>
      <c r="AM1634">
        <v>0.5510711608669957</v>
      </c>
      <c r="AN1634">
        <v>0.95658010205032429</v>
      </c>
      <c r="AO1634">
        <v>0.95658010205032407</v>
      </c>
      <c r="AP1634">
        <v>0.95658010205032407</v>
      </c>
      <c r="AQ1634">
        <v>0.95658010205032407</v>
      </c>
      <c r="AR1634">
        <v>13.8691163844434</v>
      </c>
      <c r="AS1634">
        <v>13.869116384443389</v>
      </c>
      <c r="AT1634">
        <v>13.869116384443389</v>
      </c>
      <c r="AU1634">
        <v>13.869116384443389</v>
      </c>
      <c r="AV1634" t="str">
        <f>VLOOKUP(Sheet1[[#This Row],[NPDES ID2]],Combined_Sheet__Major_Only___2[[NPDES ID2]:[ECHO BFR]],3,FALSE)</f>
        <v>GA</v>
      </c>
      <c r="AW1634" t="s">
        <v>41</v>
      </c>
      <c r="AX1634" t="str">
        <f>VLOOKUP(Sheet1[[#This Row],[NPDES ID2]],Combined_Sheet__Major_Only___2[[NPDES ID2]:[ECHO BFR]],27,FALSE)</f>
        <v>-</v>
      </c>
      <c r="AY1634" t="str">
        <f>VLOOKUP(Sheet1[[#This Row],[NPDES ID2]],Combined_Sheet__Major_Only___2[[NPDES ID2]:[ECHO BFR]],28,FALSE)</f>
        <v>-</v>
      </c>
      <c r="AZ1634" t="str">
        <f>VLOOKUP(Sheet1[[#This Row],[NPDES ID2]],Combined_Sheet__Major_Only___2[[NPDES ID2]:[ECHO BFR]],29,FALSE)</f>
        <v>thickening</v>
      </c>
      <c r="BA1634">
        <f>VLOOKUP(Sheet1[[#This Row],[NPDES ID2]],Combined_Sheet__Major_Only___2[[NPDES ID2]:[ECHO BFR]],17,FALSE)</f>
        <v>33.046222</v>
      </c>
      <c r="BB1634">
        <f>VLOOKUP(Sheet1[[#This Row],[NPDES ID2]],Combined_Sheet__Major_Only___2[[NPDES ID2]:[ECHO BFR]],18,FALSE)</f>
        <v>-83.920472000000004</v>
      </c>
      <c r="BC1634" t="str">
        <f>IF(ISNUMBER(SEARCH("aerobic",$AW1634)),"aerobic","")</f>
        <v>aerobic</v>
      </c>
      <c r="BD1634" t="str">
        <f>IF(ISNUMBER(SEARCH("anaer",$AW1634)),"anaer","")</f>
        <v/>
      </c>
      <c r="BE1634" t="str">
        <f>IF(ISNUMBER(SEARCH("thickening",$AZ1634)),"thickening","")</f>
        <v>thickening</v>
      </c>
      <c r="BF1634" s="2" t="str">
        <f>IF(ISNUMBER(SEARCH("airDry",$AW1634)),"airDry","")</f>
        <v/>
      </c>
      <c r="BG1634" s="2" t="str">
        <f>IF(ISNUMBER(SEARCH("heatDry",$AY1634)),"heatDry","")</f>
        <v/>
      </c>
      <c r="BH1634" s="2" t="str">
        <f>IF(AND(ISNUMBER(SEARCH("aerobic",$AW1634)),ISNUMBER(SEARCH("anaer",$AW1634))),"Combined Aer and Anaer.","")</f>
        <v/>
      </c>
    </row>
    <row r="1635" spans="1:60" x14ac:dyDescent="0.3">
      <c r="A1635" s="4">
        <v>1633</v>
      </c>
      <c r="B1635" t="s">
        <v>7669</v>
      </c>
      <c r="C1635">
        <v>68.3</v>
      </c>
      <c r="D1635">
        <v>1570.782358573277</v>
      </c>
      <c r="E1635">
        <v>1571.5353283708259</v>
      </c>
      <c r="F1635">
        <v>1095.373197962537</v>
      </c>
      <c r="G1635">
        <v>2017.912149185765</v>
      </c>
      <c r="H1635">
        <v>-76.973890676088828</v>
      </c>
      <c r="I1635">
        <v>-78.194258320880124</v>
      </c>
      <c r="J1635">
        <v>-91.281049466143287</v>
      </c>
      <c r="K1635">
        <v>-61.238612605681112</v>
      </c>
      <c r="L1635">
        <v>44.343026710349903</v>
      </c>
      <c r="M1635">
        <v>44.152828264127237</v>
      </c>
      <c r="N1635">
        <v>43.463860362876567</v>
      </c>
      <c r="O1635">
        <v>45.791556828185513</v>
      </c>
      <c r="P1635">
        <v>1.610679234524409</v>
      </c>
      <c r="Q1635">
        <v>1.6283700421452001</v>
      </c>
      <c r="R1635">
        <v>1.310866738573589</v>
      </c>
      <c r="S1635">
        <v>1.84279770561727</v>
      </c>
      <c r="T1635">
        <v>67.020219314170333</v>
      </c>
      <c r="U1635">
        <v>67.020113046358503</v>
      </c>
      <c r="V1635">
        <v>66.974613344282503</v>
      </c>
      <c r="W1635">
        <v>67.065387558569554</v>
      </c>
      <c r="X1635">
        <v>4646.6080706124931</v>
      </c>
      <c r="Y1635">
        <v>4663.3446455902576</v>
      </c>
      <c r="Z1635">
        <v>4501.2763320866597</v>
      </c>
      <c r="AA1635">
        <v>4739.2186359077641</v>
      </c>
      <c r="AB1635">
        <v>722.87258398529764</v>
      </c>
      <c r="AC1635">
        <v>718.44799044619606</v>
      </c>
      <c r="AD1635">
        <v>626.65696903550065</v>
      </c>
      <c r="AE1635">
        <v>842.19860888939661</v>
      </c>
      <c r="AF1635">
        <v>63.625641075819097</v>
      </c>
      <c r="AG1635">
        <v>63.352713478026892</v>
      </c>
      <c r="AH1635">
        <v>62.364284462463011</v>
      </c>
      <c r="AI1635">
        <v>65.70388646305571</v>
      </c>
      <c r="AJ1635">
        <v>0.55368835585662846</v>
      </c>
      <c r="AK1635">
        <v>0.55368834410588752</v>
      </c>
      <c r="AL1635">
        <v>0.55368669745207766</v>
      </c>
      <c r="AM1635">
        <v>0.55369002113595334</v>
      </c>
      <c r="AN1635">
        <v>0.96335911575195765</v>
      </c>
      <c r="AO1635">
        <v>0.96335911575195776</v>
      </c>
      <c r="AP1635">
        <v>0.96335911575195776</v>
      </c>
      <c r="AQ1635">
        <v>0.96335911575195776</v>
      </c>
      <c r="AR1635">
        <v>15.036755945409681</v>
      </c>
      <c r="AS1635">
        <v>15.036755945409681</v>
      </c>
      <c r="AT1635">
        <v>15.036755945409681</v>
      </c>
      <c r="AU1635">
        <v>15.036755945409681</v>
      </c>
      <c r="AV1635" t="str">
        <f>VLOOKUP(Sheet1[[#This Row],[NPDES ID2]],Combined_Sheet__Major_Only___2[[NPDES ID2]:[ECHO BFR]],3,FALSE)</f>
        <v>NY</v>
      </c>
      <c r="AW1635" t="s">
        <v>41</v>
      </c>
      <c r="AX1635" t="str">
        <f>VLOOKUP(Sheet1[[#This Row],[NPDES ID2]],Combined_Sheet__Major_Only___2[[NPDES ID2]:[ECHO BFR]],27,FALSE)</f>
        <v>-</v>
      </c>
      <c r="AY1635" t="str">
        <f>VLOOKUP(Sheet1[[#This Row],[NPDES ID2]],Combined_Sheet__Major_Only___2[[NPDES ID2]:[ECHO BFR]],28,FALSE)</f>
        <v>-</v>
      </c>
      <c r="AZ1635" t="str">
        <f>VLOOKUP(Sheet1[[#This Row],[NPDES ID2]],Combined_Sheet__Major_Only___2[[NPDES ID2]:[ECHO BFR]],29,FALSE)</f>
        <v>thickening</v>
      </c>
      <c r="BA1635">
        <f>VLOOKUP(Sheet1[[#This Row],[NPDES ID2]],Combined_Sheet__Major_Only___2[[NPDES ID2]:[ECHO BFR]],17,FALSE)</f>
        <v>40.87527</v>
      </c>
      <c r="BB1635">
        <f>VLOOKUP(Sheet1[[#This Row],[NPDES ID2]],Combined_Sheet__Major_Only___2[[NPDES ID2]:[ECHO BFR]],18,FALSE)</f>
        <v>-73.527900000000002</v>
      </c>
      <c r="BC1635" t="str">
        <f>IF(ISNUMBER(SEARCH("aerobic",$AW1635)),"aerobic","")</f>
        <v>aerobic</v>
      </c>
      <c r="BD1635" t="str">
        <f>IF(ISNUMBER(SEARCH("anaer",$AW1635)),"anaer","")</f>
        <v/>
      </c>
      <c r="BE1635" t="str">
        <f>IF(ISNUMBER(SEARCH("thickening",$AZ1635)),"thickening","")</f>
        <v>thickening</v>
      </c>
      <c r="BF1635" s="3" t="str">
        <f>IF(ISNUMBER(SEARCH("airDry",$AW1635)),"airDry","")</f>
        <v/>
      </c>
      <c r="BG1635" s="3" t="str">
        <f>IF(ISNUMBER(SEARCH("heatDry",$AY1635)),"heatDry","")</f>
        <v/>
      </c>
      <c r="BH1635" s="3" t="str">
        <f>IF(AND(ISNUMBER(SEARCH("aerobic",$AW1635)),ISNUMBER(SEARCH("anaer",$AW1635))),"Combined Aer and Anaer.","")</f>
        <v/>
      </c>
    </row>
    <row r="1636" spans="1:60" x14ac:dyDescent="0.3">
      <c r="A1636" s="4">
        <v>1634</v>
      </c>
      <c r="B1636" t="s">
        <v>7674</v>
      </c>
      <c r="C1636">
        <v>67.739999999999995</v>
      </c>
      <c r="D1636">
        <v>1468.5977214202439</v>
      </c>
      <c r="E1636">
        <v>1468.6588836665051</v>
      </c>
      <c r="F1636">
        <v>1023.952387813792</v>
      </c>
      <c r="G1636">
        <v>1889.0383148645501</v>
      </c>
      <c r="H1636">
        <v>-76.545417045978326</v>
      </c>
      <c r="I1636">
        <v>-77.666086589034165</v>
      </c>
      <c r="J1636">
        <v>-90.419719091283753</v>
      </c>
      <c r="K1636">
        <v>-59.068184368059732</v>
      </c>
      <c r="L1636">
        <v>47.397098662279959</v>
      </c>
      <c r="M1636">
        <v>47.234012922687633</v>
      </c>
      <c r="N1636">
        <v>46.643249272104541</v>
      </c>
      <c r="O1636">
        <v>48.639156380325112</v>
      </c>
      <c r="P1636">
        <v>1.5909308575226431</v>
      </c>
      <c r="Q1636">
        <v>1.6122668633185491</v>
      </c>
      <c r="R1636">
        <v>1.2753905727212871</v>
      </c>
      <c r="S1636">
        <v>1.847358105587656</v>
      </c>
      <c r="T1636">
        <v>79.32926837488975</v>
      </c>
      <c r="U1636">
        <v>79.329143110906529</v>
      </c>
      <c r="V1636">
        <v>79.275509994535525</v>
      </c>
      <c r="W1636">
        <v>79.382510783028792</v>
      </c>
      <c r="X1636">
        <v>5102.9138869383241</v>
      </c>
      <c r="Y1636">
        <v>5117.5624672695767</v>
      </c>
      <c r="Z1636">
        <v>4974.9185125083104</v>
      </c>
      <c r="AA1636">
        <v>5184.3701465018848</v>
      </c>
      <c r="AB1636">
        <v>835.99558369066983</v>
      </c>
      <c r="AC1636">
        <v>831.26428667770108</v>
      </c>
      <c r="AD1636">
        <v>720.33092372581871</v>
      </c>
      <c r="AE1636">
        <v>982.70931790849284</v>
      </c>
      <c r="AF1636">
        <v>68.570007948587289</v>
      </c>
      <c r="AG1636">
        <v>68.334045394442043</v>
      </c>
      <c r="AH1636">
        <v>67.479537753762415</v>
      </c>
      <c r="AI1636">
        <v>70.3667046547544</v>
      </c>
      <c r="AJ1636">
        <v>0.61414422005501879</v>
      </c>
      <c r="AK1636">
        <v>0.61414420619735033</v>
      </c>
      <c r="AL1636">
        <v>0.61414226431804941</v>
      </c>
      <c r="AM1636">
        <v>0.61414618389975939</v>
      </c>
      <c r="AN1636">
        <v>0.96878996417594165</v>
      </c>
      <c r="AO1636">
        <v>0.96878996417594154</v>
      </c>
      <c r="AP1636">
        <v>0.96878996417594154</v>
      </c>
      <c r="AQ1636">
        <v>0.96878996417594154</v>
      </c>
      <c r="AR1636">
        <v>15.70687470227301</v>
      </c>
      <c r="AS1636">
        <v>15.70687470227301</v>
      </c>
      <c r="AT1636">
        <v>15.70687470227301</v>
      </c>
      <c r="AU1636">
        <v>15.70687470227301</v>
      </c>
      <c r="AV1636" t="str">
        <f>VLOOKUP(Sheet1[[#This Row],[NPDES ID2]],Combined_Sheet__Major_Only___2[[NPDES ID2]:[ECHO BFR]],3,FALSE)</f>
        <v>IA</v>
      </c>
      <c r="AW1636" t="s">
        <v>12181</v>
      </c>
      <c r="AX1636" t="str">
        <f>VLOOKUP(Sheet1[[#This Row],[NPDES ID2]],Combined_Sheet__Major_Only___2[[NPDES ID2]:[ECHO BFR]],27,FALSE)</f>
        <v>-</v>
      </c>
      <c r="AY1636" t="str">
        <f>VLOOKUP(Sheet1[[#This Row],[NPDES ID2]],Combined_Sheet__Major_Only___2[[NPDES ID2]:[ECHO BFR]],28,FALSE)</f>
        <v>-</v>
      </c>
      <c r="AZ1636" t="str">
        <f>VLOOKUP(Sheet1[[#This Row],[NPDES ID2]],Combined_Sheet__Major_Only___2[[NPDES ID2]:[ECHO BFR]],29,FALSE)</f>
        <v>thickening</v>
      </c>
      <c r="BA1636">
        <f>VLOOKUP(Sheet1[[#This Row],[NPDES ID2]],Combined_Sheet__Major_Only___2[[NPDES ID2]:[ECHO BFR]],17,FALSE)</f>
        <v>43.048299999999998</v>
      </c>
      <c r="BB1636">
        <f>VLOOKUP(Sheet1[[#This Row],[NPDES ID2]],Combined_Sheet__Major_Only___2[[NPDES ID2]:[ECHO BFR]],18,FALSE)</f>
        <v>-92.314149999999998</v>
      </c>
      <c r="BC1636" t="str">
        <f>IF(ISNUMBER(SEARCH("aerobic",$AW1636)),"aerobic","")</f>
        <v/>
      </c>
      <c r="BD1636" t="str">
        <f>IF(ISNUMBER(SEARCH("anaer",$AW1636)),"anaer","")</f>
        <v>anaer</v>
      </c>
      <c r="BE1636" t="str">
        <f>IF(ISNUMBER(SEARCH("thickening",$AZ1636)),"thickening","")</f>
        <v>thickening</v>
      </c>
      <c r="BF1636" s="2" t="str">
        <f>IF(ISNUMBER(SEARCH("airDry",$AW1636)),"airDry","")</f>
        <v/>
      </c>
      <c r="BG1636" s="2" t="str">
        <f>IF(ISNUMBER(SEARCH("heatDry",$AY1636)),"heatDry","")</f>
        <v/>
      </c>
      <c r="BH1636" s="2" t="str">
        <f>IF(AND(ISNUMBER(SEARCH("aerobic",$AW1636)),ISNUMBER(SEARCH("anaer",$AW1636))),"Combined Aer and Anaer.","")</f>
        <v/>
      </c>
    </row>
    <row r="1637" spans="1:60" x14ac:dyDescent="0.3">
      <c r="A1637" s="4">
        <v>1635</v>
      </c>
      <c r="B1637" t="s">
        <v>7679</v>
      </c>
      <c r="C1637">
        <v>67.73</v>
      </c>
      <c r="D1637">
        <v>1641.97400737158</v>
      </c>
      <c r="E1637">
        <v>1641.3605491567671</v>
      </c>
      <c r="F1637">
        <v>1144.6322023341449</v>
      </c>
      <c r="G1637">
        <v>2108.533887666219</v>
      </c>
      <c r="H1637">
        <v>-77.172274185313469</v>
      </c>
      <c r="I1637">
        <v>-78.403985542845618</v>
      </c>
      <c r="J1637">
        <v>-91.167871368177614</v>
      </c>
      <c r="K1637">
        <v>-62.076030109084222</v>
      </c>
      <c r="L1637">
        <v>42.399742359964591</v>
      </c>
      <c r="M1637">
        <v>42.199379029435477</v>
      </c>
      <c r="N1637">
        <v>41.473612366407487</v>
      </c>
      <c r="O1637">
        <v>43.925644651597331</v>
      </c>
      <c r="P1637">
        <v>1.60016040820121</v>
      </c>
      <c r="Q1637">
        <v>1.6157730597466109</v>
      </c>
      <c r="R1637">
        <v>1.3107249871274711</v>
      </c>
      <c r="S1637">
        <v>1.835130685274764</v>
      </c>
      <c r="T1637">
        <v>4.206720590943041</v>
      </c>
      <c r="U1637">
        <v>4.2067112612442088</v>
      </c>
      <c r="V1637">
        <v>4.2027166507404417</v>
      </c>
      <c r="W1637">
        <v>4.2106861013811621</v>
      </c>
      <c r="X1637">
        <v>302.49783857537773</v>
      </c>
      <c r="Y1637">
        <v>303.66096600305048</v>
      </c>
      <c r="Z1637">
        <v>292.15513788144392</v>
      </c>
      <c r="AA1637">
        <v>309.14073023577248</v>
      </c>
      <c r="AB1637">
        <v>46.688542041538597</v>
      </c>
      <c r="AC1637">
        <v>46.424331252331903</v>
      </c>
      <c r="AD1637">
        <v>40.488691676973318</v>
      </c>
      <c r="AE1637">
        <v>54.329112896323473</v>
      </c>
      <c r="AF1637">
        <v>61.349204186101304</v>
      </c>
      <c r="AG1637">
        <v>61.059283728312622</v>
      </c>
      <c r="AH1637">
        <v>60.00921908218578</v>
      </c>
      <c r="AI1637">
        <v>63.556983952916497</v>
      </c>
      <c r="AJ1637">
        <v>0.52588534508727003</v>
      </c>
      <c r="AK1637">
        <v>0.52588533963805539</v>
      </c>
      <c r="AL1637">
        <v>0.5258845759582389</v>
      </c>
      <c r="AM1637">
        <v>0.52588611740328517</v>
      </c>
      <c r="AN1637">
        <v>0.67291534678796472</v>
      </c>
      <c r="AO1637">
        <v>0.67291534678796472</v>
      </c>
      <c r="AP1637">
        <v>0.67291534678796472</v>
      </c>
      <c r="AQ1637">
        <v>0.67291534678796472</v>
      </c>
      <c r="AR1637">
        <v>14.568906432087021</v>
      </c>
      <c r="AS1637">
        <v>14.568906432087021</v>
      </c>
      <c r="AT1637">
        <v>14.568906432087021</v>
      </c>
      <c r="AU1637">
        <v>14.568906432087021</v>
      </c>
      <c r="AV1637" t="str">
        <f>VLOOKUP(Sheet1[[#This Row],[NPDES ID2]],Combined_Sheet__Major_Only___2[[NPDES ID2]:[ECHO BFR]],3,FALSE)</f>
        <v>NY</v>
      </c>
      <c r="AW1637" t="s">
        <v>12183</v>
      </c>
      <c r="AX1637" t="str">
        <f>VLOOKUP(Sheet1[[#This Row],[NPDES ID2]],Combined_Sheet__Major_Only___2[[NPDES ID2]:[ECHO BFR]],27,FALSE)</f>
        <v>-</v>
      </c>
      <c r="AY1637" t="str">
        <f>VLOOKUP(Sheet1[[#This Row],[NPDES ID2]],Combined_Sheet__Major_Only___2[[NPDES ID2]:[ECHO BFR]],28,FALSE)</f>
        <v>-</v>
      </c>
      <c r="AZ1637" t="str">
        <f>VLOOKUP(Sheet1[[#This Row],[NPDES ID2]],Combined_Sheet__Major_Only___2[[NPDES ID2]:[ECHO BFR]],29,FALSE)</f>
        <v>preliminaryOps</v>
      </c>
      <c r="BA1637">
        <f>VLOOKUP(Sheet1[[#This Row],[NPDES ID2]],Combined_Sheet__Major_Only___2[[NPDES ID2]:[ECHO BFR]],17,FALSE)</f>
        <v>42.79522</v>
      </c>
      <c r="BB1637">
        <f>VLOOKUP(Sheet1[[#This Row],[NPDES ID2]],Combined_Sheet__Major_Only___2[[NPDES ID2]:[ECHO BFR]],18,FALSE)</f>
        <v>-77.817019999999999</v>
      </c>
      <c r="BC1637" t="str">
        <f>IF(ISNUMBER(SEARCH("aerobic",$AW1637)),"aerobic","")</f>
        <v/>
      </c>
      <c r="BD1637" t="str">
        <f>IF(ISNUMBER(SEARCH("anaer",$AW1637)),"anaer","")</f>
        <v>anaer</v>
      </c>
      <c r="BE1637" t="str">
        <f>IF(ISNUMBER(SEARCH("thickening",$AZ1637)),"thickening","")</f>
        <v/>
      </c>
      <c r="BF1637" s="3" t="str">
        <f>IF(ISNUMBER(SEARCH("airDry",$AW1637)),"airDry","")</f>
        <v>airDry</v>
      </c>
      <c r="BG1637" s="3" t="str">
        <f>IF(ISNUMBER(SEARCH("heatDry",$AY1637)),"heatDry","")</f>
        <v/>
      </c>
      <c r="BH1637" s="3" t="str">
        <f>IF(AND(ISNUMBER(SEARCH("aerobic",$AW1637)),ISNUMBER(SEARCH("anaer",$AW1637))),"Combined Aer and Anaer.","")</f>
        <v/>
      </c>
    </row>
    <row r="1638" spans="1:60" x14ac:dyDescent="0.3">
      <c r="A1638" s="4">
        <v>1636</v>
      </c>
      <c r="B1638" t="s">
        <v>7684</v>
      </c>
      <c r="C1638">
        <v>67.400000000000006</v>
      </c>
      <c r="D1638">
        <v>1664.614173703975</v>
      </c>
      <c r="E1638">
        <v>1663.637230046385</v>
      </c>
      <c r="F1638">
        <v>1160.2111646035589</v>
      </c>
      <c r="G1638">
        <v>2137.5103020319789</v>
      </c>
      <c r="H1638">
        <v>-77.213179361206116</v>
      </c>
      <c r="I1638">
        <v>-78.358805574813772</v>
      </c>
      <c r="J1638">
        <v>-91.086224510411228</v>
      </c>
      <c r="K1638">
        <v>-62.219689086780868</v>
      </c>
      <c r="L1638">
        <v>41.810387204841327</v>
      </c>
      <c r="M1638">
        <v>41.608145296202203</v>
      </c>
      <c r="N1638">
        <v>40.875557798965723</v>
      </c>
      <c r="O1638">
        <v>43.350627126797853</v>
      </c>
      <c r="P1638">
        <v>1.593061703569876</v>
      </c>
      <c r="Q1638">
        <v>1.607463576107907</v>
      </c>
      <c r="R1638">
        <v>1.3069536584083621</v>
      </c>
      <c r="S1638">
        <v>1.828053062405852</v>
      </c>
      <c r="T1638">
        <v>50.356979966204598</v>
      </c>
      <c r="U1638">
        <v>50.356899414250222</v>
      </c>
      <c r="V1638">
        <v>50.322410232031963</v>
      </c>
      <c r="W1638">
        <v>50.391217900531309</v>
      </c>
      <c r="X1638">
        <v>3654.2922377711679</v>
      </c>
      <c r="Y1638">
        <v>3669.1332871539971</v>
      </c>
      <c r="Z1638">
        <v>3525.5040480931461</v>
      </c>
      <c r="AA1638">
        <v>3736.506944729138</v>
      </c>
      <c r="AB1638">
        <v>627.27629129793638</v>
      </c>
      <c r="AC1638">
        <v>622.52320975051964</v>
      </c>
      <c r="AD1638">
        <v>535.42844439322243</v>
      </c>
      <c r="AE1638">
        <v>743.157612576622</v>
      </c>
      <c r="AF1638">
        <v>60.792739501984222</v>
      </c>
      <c r="AG1638">
        <v>60.498659123083193</v>
      </c>
      <c r="AH1638">
        <v>59.433589450318941</v>
      </c>
      <c r="AI1638">
        <v>63.032106206115763</v>
      </c>
      <c r="AJ1638">
        <v>0.51909232242072689</v>
      </c>
      <c r="AK1638">
        <v>0.51909231230722974</v>
      </c>
      <c r="AL1638">
        <v>0.51909089506243389</v>
      </c>
      <c r="AM1638">
        <v>0.51909375569560268</v>
      </c>
      <c r="AN1638">
        <v>0.95206810082738647</v>
      </c>
      <c r="AO1638">
        <v>0.95206810082738635</v>
      </c>
      <c r="AP1638">
        <v>0.95206810082738635</v>
      </c>
      <c r="AQ1638">
        <v>0.95206810082738635</v>
      </c>
      <c r="AR1638">
        <v>13.545313379092709</v>
      </c>
      <c r="AS1638">
        <v>13.54531337909272</v>
      </c>
      <c r="AT1638">
        <v>13.54531337909272</v>
      </c>
      <c r="AU1638">
        <v>13.54531337909272</v>
      </c>
      <c r="AV1638" t="str">
        <f>VLOOKUP(Sheet1[[#This Row],[NPDES ID2]],Combined_Sheet__Major_Only___2[[NPDES ID2]:[ECHO BFR]],3,FALSE)</f>
        <v>IA</v>
      </c>
      <c r="AW1638" t="s">
        <v>41</v>
      </c>
      <c r="AX1638" t="str">
        <f>VLOOKUP(Sheet1[[#This Row],[NPDES ID2]],Combined_Sheet__Major_Only___2[[NPDES ID2]:[ECHO BFR]],27,FALSE)</f>
        <v>-</v>
      </c>
      <c r="AY1638" t="str">
        <f>VLOOKUP(Sheet1[[#This Row],[NPDES ID2]],Combined_Sheet__Major_Only___2[[NPDES ID2]:[ECHO BFR]],28,FALSE)</f>
        <v>-</v>
      </c>
      <c r="AZ1638" t="str">
        <f>VLOOKUP(Sheet1[[#This Row],[NPDES ID2]],Combined_Sheet__Major_Only___2[[NPDES ID2]:[ECHO BFR]],29,FALSE)</f>
        <v>thickening</v>
      </c>
      <c r="BA1638">
        <f>VLOOKUP(Sheet1[[#This Row],[NPDES ID2]],Combined_Sheet__Major_Only___2[[NPDES ID2]:[ECHO BFR]],17,FALSE)</f>
        <v>43.261408000000003</v>
      </c>
      <c r="BB1638">
        <f>VLOOKUP(Sheet1[[#This Row],[NPDES ID2]],Combined_Sheet__Major_Only___2[[NPDES ID2]:[ECHO BFR]],18,FALSE)</f>
        <v>-91.473506999999998</v>
      </c>
      <c r="BC1638" t="str">
        <f>IF(ISNUMBER(SEARCH("aerobic",$AW1638)),"aerobic","")</f>
        <v>aerobic</v>
      </c>
      <c r="BD1638" t="str">
        <f>IF(ISNUMBER(SEARCH("anaer",$AW1638)),"anaer","")</f>
        <v/>
      </c>
      <c r="BE1638" t="str">
        <f>IF(ISNUMBER(SEARCH("thickening",$AZ1638)),"thickening","")</f>
        <v>thickening</v>
      </c>
      <c r="BF1638" s="2" t="str">
        <f>IF(ISNUMBER(SEARCH("airDry",$AW1638)),"airDry","")</f>
        <v/>
      </c>
      <c r="BG1638" s="2" t="str">
        <f>IF(ISNUMBER(SEARCH("heatDry",$AY1638)),"heatDry","")</f>
        <v/>
      </c>
      <c r="BH1638" s="2" t="str">
        <f>IF(AND(ISNUMBER(SEARCH("aerobic",$AW1638)),ISNUMBER(SEARCH("anaer",$AW1638))),"Combined Aer and Anaer.","")</f>
        <v/>
      </c>
    </row>
    <row r="1639" spans="1:60" x14ac:dyDescent="0.3">
      <c r="A1639" s="4">
        <v>1637</v>
      </c>
      <c r="B1639" t="s">
        <v>7688</v>
      </c>
      <c r="C1639">
        <v>67.03</v>
      </c>
      <c r="D1639">
        <v>1616.717677894705</v>
      </c>
      <c r="E1639">
        <v>1617.1013430528269</v>
      </c>
      <c r="F1639">
        <v>1126.6990281653459</v>
      </c>
      <c r="G1639">
        <v>2077.374857485544</v>
      </c>
      <c r="H1639">
        <v>-77.040574747425623</v>
      </c>
      <c r="I1639">
        <v>-78.311974255012345</v>
      </c>
      <c r="J1639">
        <v>-91.366096684262175</v>
      </c>
      <c r="K1639">
        <v>-61.568080410387267</v>
      </c>
      <c r="L1639">
        <v>43.030708999503958</v>
      </c>
      <c r="M1639">
        <v>42.840400505950292</v>
      </c>
      <c r="N1639">
        <v>42.151053582839182</v>
      </c>
      <c r="O1639">
        <v>44.480039625818662</v>
      </c>
      <c r="P1639">
        <v>1.581644709960901</v>
      </c>
      <c r="Q1639">
        <v>1.597989142351055</v>
      </c>
      <c r="R1639">
        <v>1.2898476951137701</v>
      </c>
      <c r="S1639">
        <v>1.8109316115564</v>
      </c>
      <c r="T1639">
        <v>4.0325917828253024</v>
      </c>
      <c r="U1639">
        <v>4.0325827218540269</v>
      </c>
      <c r="V1639">
        <v>4.02870316993278</v>
      </c>
      <c r="W1639">
        <v>4.0364430728633227</v>
      </c>
      <c r="X1639">
        <v>282.759628492231</v>
      </c>
      <c r="Y1639">
        <v>283.77299637133962</v>
      </c>
      <c r="Z1639">
        <v>273.71614823277838</v>
      </c>
      <c r="AA1639">
        <v>288.56738119556178</v>
      </c>
      <c r="AB1639">
        <v>48.262539806750148</v>
      </c>
      <c r="AC1639">
        <v>47.901515025245622</v>
      </c>
      <c r="AD1639">
        <v>41.25835844325389</v>
      </c>
      <c r="AE1639">
        <v>57.076429647933423</v>
      </c>
      <c r="AF1639">
        <v>62.912377660583132</v>
      </c>
      <c r="AG1639">
        <v>62.634129529050838</v>
      </c>
      <c r="AH1639">
        <v>61.626349186439732</v>
      </c>
      <c r="AI1639">
        <v>65.031259065525447</v>
      </c>
      <c r="AJ1639">
        <v>0.54497471783893658</v>
      </c>
      <c r="AK1639">
        <v>0.54497471199495917</v>
      </c>
      <c r="AL1639">
        <v>0.54497389299367172</v>
      </c>
      <c r="AM1639">
        <v>0.54497554610210208</v>
      </c>
      <c r="AN1639">
        <v>0.66556642488069528</v>
      </c>
      <c r="AO1639">
        <v>0.66556642488069528</v>
      </c>
      <c r="AP1639">
        <v>0.66556642488069528</v>
      </c>
      <c r="AQ1639">
        <v>0.66556642488069528</v>
      </c>
      <c r="AR1639">
        <v>14.06449444471926</v>
      </c>
      <c r="AS1639">
        <v>14.06449444471926</v>
      </c>
      <c r="AT1639">
        <v>14.06449444471926</v>
      </c>
      <c r="AU1639">
        <v>14.06449444471926</v>
      </c>
      <c r="AV1639" t="str">
        <f>VLOOKUP(Sheet1[[#This Row],[NPDES ID2]],Combined_Sheet__Major_Only___2[[NPDES ID2]:[ECHO BFR]],3,FALSE)</f>
        <v>AL</v>
      </c>
      <c r="AW1639" t="s">
        <v>118</v>
      </c>
      <c r="AX1639" t="str">
        <f>VLOOKUP(Sheet1[[#This Row],[NPDES ID2]],Combined_Sheet__Major_Only___2[[NPDES ID2]:[ECHO BFR]],27,FALSE)</f>
        <v>-</v>
      </c>
      <c r="AY1639" t="str">
        <f>VLOOKUP(Sheet1[[#This Row],[NPDES ID2]],Combined_Sheet__Major_Only___2[[NPDES ID2]:[ECHO BFR]],28,FALSE)</f>
        <v>-</v>
      </c>
      <c r="AZ1639" t="str">
        <f>VLOOKUP(Sheet1[[#This Row],[NPDES ID2]],Combined_Sheet__Major_Only___2[[NPDES ID2]:[ECHO BFR]],29,FALSE)</f>
        <v>thickening</v>
      </c>
      <c r="BA1639">
        <f>VLOOKUP(Sheet1[[#This Row],[NPDES ID2]],Combined_Sheet__Major_Only___2[[NPDES ID2]:[ECHO BFR]],17,FALSE)</f>
        <v>31.300799999999999</v>
      </c>
      <c r="BB1639">
        <f>VLOOKUP(Sheet1[[#This Row],[NPDES ID2]],Combined_Sheet__Major_Only___2[[NPDES ID2]:[ECHO BFR]],18,FALSE)</f>
        <v>-85.881100000000004</v>
      </c>
      <c r="BC1639" t="str">
        <f>IF(ISNUMBER(SEARCH("aerobic",$AW1639)),"aerobic","")</f>
        <v>aerobic</v>
      </c>
      <c r="BD1639" t="str">
        <f>IF(ISNUMBER(SEARCH("anaer",$AW1639)),"anaer","")</f>
        <v/>
      </c>
      <c r="BE1639" t="str">
        <f>IF(ISNUMBER(SEARCH("thickening",$AZ1639)),"thickening","")</f>
        <v>thickening</v>
      </c>
      <c r="BF1639" s="3" t="str">
        <f>IF(ISNUMBER(SEARCH("airDry",$AW1639)),"airDry","")</f>
        <v>airDry</v>
      </c>
      <c r="BG1639" s="3" t="str">
        <f>IF(ISNUMBER(SEARCH("heatDry",$AY1639)),"heatDry","")</f>
        <v/>
      </c>
      <c r="BH1639" s="3" t="str">
        <f>IF(AND(ISNUMBER(SEARCH("aerobic",$AW1639)),ISNUMBER(SEARCH("anaer",$AW1639))),"Combined Aer and Anaer.","")</f>
        <v/>
      </c>
    </row>
    <row r="1640" spans="1:60" x14ac:dyDescent="0.3">
      <c r="A1640" s="4">
        <v>1638</v>
      </c>
      <c r="B1640" t="s">
        <v>7690</v>
      </c>
      <c r="C1640">
        <v>66.73</v>
      </c>
      <c r="D1640">
        <v>1528.7602714928059</v>
      </c>
      <c r="E1640">
        <v>1530.3851216098881</v>
      </c>
      <c r="F1640">
        <v>1065.347152681308</v>
      </c>
      <c r="G1640">
        <v>1966.307418880951</v>
      </c>
      <c r="H1640">
        <v>-76.70210579815415</v>
      </c>
      <c r="I1640">
        <v>-77.939999957839916</v>
      </c>
      <c r="J1640">
        <v>-90.733297553123506</v>
      </c>
      <c r="K1640">
        <v>-59.838523996480781</v>
      </c>
      <c r="L1640">
        <v>45.488719959069492</v>
      </c>
      <c r="M1640">
        <v>45.319075706850143</v>
      </c>
      <c r="N1640">
        <v>44.704564555300628</v>
      </c>
      <c r="O1640">
        <v>46.780707785126957</v>
      </c>
      <c r="P1640">
        <v>1.5695384367340239</v>
      </c>
      <c r="Q1640">
        <v>1.589594156590511</v>
      </c>
      <c r="R1640">
        <v>1.26448878098343</v>
      </c>
      <c r="S1640">
        <v>1.81189718352134</v>
      </c>
      <c r="T1640">
        <v>54.498762386873572</v>
      </c>
      <c r="U1640">
        <v>54.498675443035587</v>
      </c>
      <c r="V1640">
        <v>54.461449507378397</v>
      </c>
      <c r="W1640">
        <v>54.53571713785071</v>
      </c>
      <c r="X1640">
        <v>3598.397438648527</v>
      </c>
      <c r="Y1640">
        <v>3609.620067005254</v>
      </c>
      <c r="Z1640">
        <v>3500.5576901749</v>
      </c>
      <c r="AA1640">
        <v>3660.687863197827</v>
      </c>
      <c r="AB1640">
        <v>584.87060393650108</v>
      </c>
      <c r="AC1640">
        <v>581.3287137629967</v>
      </c>
      <c r="AD1640">
        <v>504.29680445046358</v>
      </c>
      <c r="AE1640">
        <v>686.46324626119838</v>
      </c>
      <c r="AF1640">
        <v>66.805147133615662</v>
      </c>
      <c r="AG1640">
        <v>66.555986974618449</v>
      </c>
      <c r="AH1640">
        <v>65.653634352218248</v>
      </c>
      <c r="AI1640">
        <v>68.702410974686984</v>
      </c>
      <c r="AJ1640">
        <v>0.59255476571744481</v>
      </c>
      <c r="AK1640">
        <v>0.59255475492639542</v>
      </c>
      <c r="AL1640">
        <v>0.59255324271703913</v>
      </c>
      <c r="AM1640">
        <v>0.59255629503056362</v>
      </c>
      <c r="AN1640">
        <v>0.95547820429283148</v>
      </c>
      <c r="AO1640">
        <v>0.95547820429283159</v>
      </c>
      <c r="AP1640">
        <v>0.95547820429283159</v>
      </c>
      <c r="AQ1640">
        <v>0.95547820429283159</v>
      </c>
      <c r="AR1640">
        <v>15.375175115519699</v>
      </c>
      <c r="AS1640">
        <v>15.375175115519699</v>
      </c>
      <c r="AT1640">
        <v>15.375175115519699</v>
      </c>
      <c r="AU1640">
        <v>15.375175115519699</v>
      </c>
      <c r="AV1640" t="str">
        <f>VLOOKUP(Sheet1[[#This Row],[NPDES ID2]],Combined_Sheet__Major_Only___2[[NPDES ID2]:[ECHO BFR]],3,FALSE)</f>
        <v>TX</v>
      </c>
      <c r="AW1640" t="s">
        <v>12181</v>
      </c>
      <c r="AX1640" t="str">
        <f>VLOOKUP(Sheet1[[#This Row],[NPDES ID2]],Combined_Sheet__Major_Only___2[[NPDES ID2]:[ECHO BFR]],27,FALSE)</f>
        <v>-</v>
      </c>
      <c r="AY1640" t="str">
        <f>VLOOKUP(Sheet1[[#This Row],[NPDES ID2]],Combined_Sheet__Major_Only___2[[NPDES ID2]:[ECHO BFR]],28,FALSE)</f>
        <v>-</v>
      </c>
      <c r="AZ1640" t="str">
        <f>VLOOKUP(Sheet1[[#This Row],[NPDES ID2]],Combined_Sheet__Major_Only___2[[NPDES ID2]:[ECHO BFR]],29,FALSE)</f>
        <v>thickening</v>
      </c>
      <c r="BA1640">
        <f>VLOOKUP(Sheet1[[#This Row],[NPDES ID2]],Combined_Sheet__Major_Only___2[[NPDES ID2]:[ECHO BFR]],17,FALSE)</f>
        <v>29.506029999999999</v>
      </c>
      <c r="BB1640">
        <f>VLOOKUP(Sheet1[[#This Row],[NPDES ID2]],Combined_Sheet__Major_Only___2[[NPDES ID2]:[ECHO BFR]],18,FALSE)</f>
        <v>-94.990560000000002</v>
      </c>
      <c r="BC1640" t="str">
        <f>IF(ISNUMBER(SEARCH("aerobic",$AW1640)),"aerobic","")</f>
        <v/>
      </c>
      <c r="BD1640" t="str">
        <f>IF(ISNUMBER(SEARCH("anaer",$AW1640)),"anaer","")</f>
        <v>anaer</v>
      </c>
      <c r="BE1640" t="str">
        <f>IF(ISNUMBER(SEARCH("thickening",$AZ1640)),"thickening","")</f>
        <v>thickening</v>
      </c>
      <c r="BF1640" s="2" t="str">
        <f>IF(ISNUMBER(SEARCH("airDry",$AW1640)),"airDry","")</f>
        <v/>
      </c>
      <c r="BG1640" s="2" t="str">
        <f>IF(ISNUMBER(SEARCH("heatDry",$AY1640)),"heatDry","")</f>
        <v/>
      </c>
      <c r="BH1640" s="2" t="str">
        <f>IF(AND(ISNUMBER(SEARCH("aerobic",$AW1640)),ISNUMBER(SEARCH("anaer",$AW1640))),"Combined Aer and Anaer.","")</f>
        <v/>
      </c>
    </row>
    <row r="1641" spans="1:60" x14ac:dyDescent="0.3">
      <c r="A1641" s="4">
        <v>1639</v>
      </c>
      <c r="B1641" t="s">
        <v>7695</v>
      </c>
      <c r="C1641">
        <v>66.47</v>
      </c>
      <c r="D1641">
        <v>1668.9679831915621</v>
      </c>
      <c r="E1641">
        <v>1668.434093340664</v>
      </c>
      <c r="F1641">
        <v>1162.749821945433</v>
      </c>
      <c r="G1641">
        <v>2144.073503787316</v>
      </c>
      <c r="H1641">
        <v>-77.142537594681613</v>
      </c>
      <c r="I1641">
        <v>-78.386028810207506</v>
      </c>
      <c r="J1641">
        <v>-91.133033436749059</v>
      </c>
      <c r="K1641">
        <v>-62.023677900119999</v>
      </c>
      <c r="L1641">
        <v>41.662691237349257</v>
      </c>
      <c r="M1641">
        <v>41.466451955065928</v>
      </c>
      <c r="N1641">
        <v>40.755553373283469</v>
      </c>
      <c r="O1641">
        <v>43.157320906000677</v>
      </c>
      <c r="P1641">
        <v>1.570286892829261</v>
      </c>
      <c r="Q1641">
        <v>1.5857642469268971</v>
      </c>
      <c r="R1641">
        <v>1.285969211681953</v>
      </c>
      <c r="S1641">
        <v>1.8007358720962161</v>
      </c>
      <c r="T1641">
        <v>232.72471626012521</v>
      </c>
      <c r="U1641">
        <v>232.7243542657327</v>
      </c>
      <c r="V1641">
        <v>232.56936248855379</v>
      </c>
      <c r="W1641">
        <v>232.87857894827621</v>
      </c>
      <c r="X1641">
        <v>16714.014180627131</v>
      </c>
      <c r="Y1641">
        <v>16780.270667582041</v>
      </c>
      <c r="Z1641">
        <v>16139.976147971091</v>
      </c>
      <c r="AA1641">
        <v>17080.139756662571</v>
      </c>
      <c r="AB1641">
        <v>2554.748506444158</v>
      </c>
      <c r="AC1641">
        <v>2540.2129521304819</v>
      </c>
      <c r="AD1641">
        <v>2218.7258016919991</v>
      </c>
      <c r="AE1641">
        <v>2967.7872469583131</v>
      </c>
      <c r="AF1641">
        <v>61.425848195444807</v>
      </c>
      <c r="AG1641">
        <v>61.136472698553668</v>
      </c>
      <c r="AH1641">
        <v>60.088662611314781</v>
      </c>
      <c r="AI1641">
        <v>63.629063034371228</v>
      </c>
      <c r="AJ1641">
        <v>0.52682107723117799</v>
      </c>
      <c r="AK1641">
        <v>0.52682105094824205</v>
      </c>
      <c r="AL1641">
        <v>0.52681736877273877</v>
      </c>
      <c r="AM1641">
        <v>0.52682480108019869</v>
      </c>
      <c r="AN1641">
        <v>0.98903794435918613</v>
      </c>
      <c r="AO1641">
        <v>0.98903794435918624</v>
      </c>
      <c r="AP1641">
        <v>0.98903794435918624</v>
      </c>
      <c r="AQ1641">
        <v>0.98903794435918624</v>
      </c>
      <c r="AR1641">
        <v>14.67442493048285</v>
      </c>
      <c r="AS1641">
        <v>14.67442493048285</v>
      </c>
      <c r="AT1641">
        <v>14.67442493048285</v>
      </c>
      <c r="AU1641">
        <v>14.67442493048285</v>
      </c>
      <c r="AV1641" t="str">
        <f>VLOOKUP(Sheet1[[#This Row],[NPDES ID2]],Combined_Sheet__Major_Only___2[[NPDES ID2]:[ECHO BFR]],3,FALSE)</f>
        <v>IN</v>
      </c>
      <c r="AW1641" t="s">
        <v>41</v>
      </c>
      <c r="AX1641" t="str">
        <f>VLOOKUP(Sheet1[[#This Row],[NPDES ID2]],Combined_Sheet__Major_Only___2[[NPDES ID2]:[ECHO BFR]],27,FALSE)</f>
        <v>-</v>
      </c>
      <c r="AY1641" t="str">
        <f>VLOOKUP(Sheet1[[#This Row],[NPDES ID2]],Combined_Sheet__Major_Only___2[[NPDES ID2]:[ECHO BFR]],28,FALSE)</f>
        <v>-</v>
      </c>
      <c r="AZ1641" t="str">
        <f>VLOOKUP(Sheet1[[#This Row],[NPDES ID2]],Combined_Sheet__Major_Only___2[[NPDES ID2]:[ECHO BFR]],29,FALSE)</f>
        <v>-</v>
      </c>
      <c r="BA1641">
        <f>VLOOKUP(Sheet1[[#This Row],[NPDES ID2]],Combined_Sheet__Major_Only___2[[NPDES ID2]:[ECHO BFR]],17,FALSE)</f>
        <v>40.483556</v>
      </c>
      <c r="BB1641">
        <f>VLOOKUP(Sheet1[[#This Row],[NPDES ID2]],Combined_Sheet__Major_Only___2[[NPDES ID2]:[ECHO BFR]],18,FALSE)</f>
        <v>-85.621443999999997</v>
      </c>
      <c r="BC1641" t="str">
        <f>IF(ISNUMBER(SEARCH("aerobic",$AW1641)),"aerobic","")</f>
        <v>aerobic</v>
      </c>
      <c r="BD1641" t="str">
        <f>IF(ISNUMBER(SEARCH("anaer",$AW1641)),"anaer","")</f>
        <v/>
      </c>
      <c r="BE1641" t="str">
        <f>IF(ISNUMBER(SEARCH("thickening",$AZ1641)),"thickening","")</f>
        <v/>
      </c>
      <c r="BF1641" s="3" t="str">
        <f>IF(ISNUMBER(SEARCH("airDry",$AW1641)),"airDry","")</f>
        <v/>
      </c>
      <c r="BG1641" s="3" t="str">
        <f>IF(ISNUMBER(SEARCH("heatDry",$AY1641)),"heatDry","")</f>
        <v/>
      </c>
      <c r="BH1641" s="3" t="str">
        <f>IF(AND(ISNUMBER(SEARCH("aerobic",$AW1641)),ISNUMBER(SEARCH("anaer",$AW1641))),"Combined Aer and Anaer.","")</f>
        <v/>
      </c>
    </row>
    <row r="1642" spans="1:60" x14ac:dyDescent="0.3">
      <c r="A1642" s="4">
        <v>1640</v>
      </c>
      <c r="B1642" t="s">
        <v>7700</v>
      </c>
      <c r="C1642">
        <v>66.39</v>
      </c>
      <c r="D1642">
        <v>1624.2277211786461</v>
      </c>
      <c r="E1642">
        <v>1624.799185135083</v>
      </c>
      <c r="F1642">
        <v>1131.5935347994009</v>
      </c>
      <c r="G1642">
        <v>2087.5768456134278</v>
      </c>
      <c r="H1642">
        <v>-76.997688600283951</v>
      </c>
      <c r="I1642">
        <v>-78.272898055934107</v>
      </c>
      <c r="J1642">
        <v>-91.331355877313158</v>
      </c>
      <c r="K1642">
        <v>-61.405072689033133</v>
      </c>
      <c r="L1642">
        <v>42.804713862455031</v>
      </c>
      <c r="M1642">
        <v>42.617612094339613</v>
      </c>
      <c r="N1642">
        <v>41.939821618354713</v>
      </c>
      <c r="O1642">
        <v>44.229736490546472</v>
      </c>
      <c r="P1642">
        <v>1.566189474684875</v>
      </c>
      <c r="Q1642">
        <v>1.582627838225241</v>
      </c>
      <c r="R1642">
        <v>1.276247780317783</v>
      </c>
      <c r="S1642">
        <v>1.7927300215541571</v>
      </c>
      <c r="T1642">
        <v>193.28144908466351</v>
      </c>
      <c r="U1642">
        <v>193.28114796183471</v>
      </c>
      <c r="V1642">
        <v>193.15221899677911</v>
      </c>
      <c r="W1642">
        <v>193.40943882389391</v>
      </c>
      <c r="X1642">
        <v>13494.00196673434</v>
      </c>
      <c r="Y1642">
        <v>13543.62254888361</v>
      </c>
      <c r="Z1642">
        <v>13063.757433081681</v>
      </c>
      <c r="AA1642">
        <v>13768.14051360634</v>
      </c>
      <c r="AB1642">
        <v>2428.1172889556742</v>
      </c>
      <c r="AC1642">
        <v>2406.913024003873</v>
      </c>
      <c r="AD1642">
        <v>2058.7976079456948</v>
      </c>
      <c r="AE1642">
        <v>2897.965303651923</v>
      </c>
      <c r="AF1642">
        <v>63.185589002812357</v>
      </c>
      <c r="AG1642">
        <v>62.909357859924768</v>
      </c>
      <c r="AH1642">
        <v>61.909128884443042</v>
      </c>
      <c r="AI1642">
        <v>65.288747163788443</v>
      </c>
      <c r="AJ1642">
        <v>0.54831218469450882</v>
      </c>
      <c r="AK1642">
        <v>0.54831216061333443</v>
      </c>
      <c r="AL1642">
        <v>0.54830878672711769</v>
      </c>
      <c r="AM1642">
        <v>0.54831559676056685</v>
      </c>
      <c r="AN1642">
        <v>0.98684311398553082</v>
      </c>
      <c r="AO1642">
        <v>0.98684311398553104</v>
      </c>
      <c r="AP1642">
        <v>0.98684311398553104</v>
      </c>
      <c r="AQ1642">
        <v>0.98684311398553104</v>
      </c>
      <c r="AR1642">
        <v>13.69889409435404</v>
      </c>
      <c r="AS1642">
        <v>13.69889409435404</v>
      </c>
      <c r="AT1642">
        <v>13.69889409435404</v>
      </c>
      <c r="AU1642">
        <v>13.69889409435404</v>
      </c>
      <c r="AV1642" t="str">
        <f>VLOOKUP(Sheet1[[#This Row],[NPDES ID2]],Combined_Sheet__Major_Only___2[[NPDES ID2]:[ECHO BFR]],3,FALSE)</f>
        <v>PA</v>
      </c>
      <c r="AW1642" t="s">
        <v>12184</v>
      </c>
      <c r="AX1642" t="str">
        <f>VLOOKUP(Sheet1[[#This Row],[NPDES ID2]],Combined_Sheet__Major_Only___2[[NPDES ID2]:[ECHO BFR]],27,FALSE)</f>
        <v>-</v>
      </c>
      <c r="AY1642" t="str">
        <f>VLOOKUP(Sheet1[[#This Row],[NPDES ID2]],Combined_Sheet__Major_Only___2[[NPDES ID2]:[ECHO BFR]],28,FALSE)</f>
        <v>-</v>
      </c>
      <c r="AZ1642" t="str">
        <f>VLOOKUP(Sheet1[[#This Row],[NPDES ID2]],Combined_Sheet__Major_Only___2[[NPDES ID2]:[ECHO BFR]],29,FALSE)</f>
        <v>-</v>
      </c>
      <c r="BA1642">
        <f>VLOOKUP(Sheet1[[#This Row],[NPDES ID2]],Combined_Sheet__Major_Only___2[[NPDES ID2]:[ECHO BFR]],17,FALSE)</f>
        <v>40.653669999999998</v>
      </c>
      <c r="BB1642">
        <f>VLOOKUP(Sheet1[[#This Row],[NPDES ID2]],Combined_Sheet__Major_Only___2[[NPDES ID2]:[ECHO BFR]],18,FALSE)</f>
        <v>-75.474230000000006</v>
      </c>
      <c r="BC1642" t="str">
        <f>IF(ISNUMBER(SEARCH("aerobic",$AW1642)),"aerobic","")</f>
        <v/>
      </c>
      <c r="BD1642" t="str">
        <f>IF(ISNUMBER(SEARCH("anaer",$AW1642)),"anaer","")</f>
        <v>anaer</v>
      </c>
      <c r="BE1642" t="str">
        <f>IF(ISNUMBER(SEARCH("thickening",$AZ1642)),"thickening","")</f>
        <v/>
      </c>
      <c r="BF1642" s="2" t="str">
        <f>IF(ISNUMBER(SEARCH("airDry",$AW1642)),"airDry","")</f>
        <v/>
      </c>
      <c r="BG1642" s="2" t="str">
        <f>IF(ISNUMBER(SEARCH("heatDry",$AY1642)),"heatDry","")</f>
        <v/>
      </c>
      <c r="BH1642" s="2" t="str">
        <f>IF(AND(ISNUMBER(SEARCH("aerobic",$AW1642)),ISNUMBER(SEARCH("anaer",$AW1642))),"Combined Aer and Anaer.","")</f>
        <v/>
      </c>
    </row>
    <row r="1643" spans="1:60" x14ac:dyDescent="0.3">
      <c r="A1643" s="4">
        <v>1641</v>
      </c>
      <c r="B1643" t="s">
        <v>7704</v>
      </c>
      <c r="C1643">
        <v>66.057605100000004</v>
      </c>
      <c r="D1643">
        <v>1706.5154531987689</v>
      </c>
      <c r="E1643">
        <v>1705.3049956836569</v>
      </c>
      <c r="F1643">
        <v>1188.6359478038919</v>
      </c>
      <c r="G1643">
        <v>2192.0076041508592</v>
      </c>
      <c r="H1643">
        <v>-77.243350596051513</v>
      </c>
      <c r="I1643">
        <v>-78.33232170738296</v>
      </c>
      <c r="J1643">
        <v>-91.038957854587522</v>
      </c>
      <c r="K1643">
        <v>-62.318698860544067</v>
      </c>
      <c r="L1643">
        <v>40.730989570821471</v>
      </c>
      <c r="M1643">
        <v>40.530934733836823</v>
      </c>
      <c r="N1643">
        <v>39.806269624419393</v>
      </c>
      <c r="O1643">
        <v>42.254572966152047</v>
      </c>
      <c r="P1643">
        <v>1.5617817777902809</v>
      </c>
      <c r="Q1643">
        <v>1.5750076404275479</v>
      </c>
      <c r="R1643">
        <v>1.282654323993714</v>
      </c>
      <c r="S1643">
        <v>1.7928428233267699</v>
      </c>
      <c r="T1643">
        <v>45.039487691400957</v>
      </c>
      <c r="U1643">
        <v>45.039415345766507</v>
      </c>
      <c r="V1643">
        <v>45.008439787343882</v>
      </c>
      <c r="W1643">
        <v>45.070237598090422</v>
      </c>
      <c r="X1643">
        <v>3288.2436753654329</v>
      </c>
      <c r="Y1643">
        <v>3301.798238636617</v>
      </c>
      <c r="Z1643">
        <v>3170.5949368790539</v>
      </c>
      <c r="AA1643">
        <v>3363.3715414501312</v>
      </c>
      <c r="AB1643">
        <v>686.85050653835617</v>
      </c>
      <c r="AC1643">
        <v>678.50986188580237</v>
      </c>
      <c r="AD1643">
        <v>566.78928971297739</v>
      </c>
      <c r="AE1643">
        <v>845.22023147946186</v>
      </c>
      <c r="AF1643">
        <v>60.426796104467293</v>
      </c>
      <c r="AG1643">
        <v>60.129984548536733</v>
      </c>
      <c r="AH1643">
        <v>59.055021924080698</v>
      </c>
      <c r="AI1643">
        <v>62.686962363084753</v>
      </c>
      <c r="AJ1643">
        <v>0.51462581539595409</v>
      </c>
      <c r="AK1643">
        <v>0.51462580529809676</v>
      </c>
      <c r="AL1643">
        <v>0.51462439024666684</v>
      </c>
      <c r="AM1643">
        <v>0.51462724645269997</v>
      </c>
      <c r="AN1643">
        <v>0.94684059424642553</v>
      </c>
      <c r="AO1643">
        <v>0.94684059424642553</v>
      </c>
      <c r="AP1643">
        <v>0.94684059424642553</v>
      </c>
      <c r="AQ1643">
        <v>0.94684059424642553</v>
      </c>
      <c r="AR1643">
        <v>12.061028328102591</v>
      </c>
      <c r="AS1643">
        <v>12.061028328102591</v>
      </c>
      <c r="AT1643">
        <v>12.061028328102591</v>
      </c>
      <c r="AU1643">
        <v>12.061028328102591</v>
      </c>
      <c r="AV1643" t="str">
        <f>VLOOKUP(Sheet1[[#This Row],[NPDES ID2]],Combined_Sheet__Major_Only___2[[NPDES ID2]:[ECHO BFR]],3,FALSE)</f>
        <v>TX</v>
      </c>
      <c r="AW1643" t="s">
        <v>41</v>
      </c>
      <c r="AX1643" t="str">
        <f>VLOOKUP(Sheet1[[#This Row],[NPDES ID2]],Combined_Sheet__Major_Only___2[[NPDES ID2]:[ECHO BFR]],27,FALSE)</f>
        <v>-</v>
      </c>
      <c r="AY1643" t="str">
        <f>VLOOKUP(Sheet1[[#This Row],[NPDES ID2]],Combined_Sheet__Major_Only___2[[NPDES ID2]:[ECHO BFR]],28,FALSE)</f>
        <v>-</v>
      </c>
      <c r="AZ1643" t="str">
        <f>VLOOKUP(Sheet1[[#This Row],[NPDES ID2]],Combined_Sheet__Major_Only___2[[NPDES ID2]:[ECHO BFR]],29,FALSE)</f>
        <v>thickening</v>
      </c>
      <c r="BA1643">
        <f>VLOOKUP(Sheet1[[#This Row],[NPDES ID2]],Combined_Sheet__Major_Only___2[[NPDES ID2]:[ECHO BFR]],17,FALSE)</f>
        <v>30.035114</v>
      </c>
      <c r="BB1643">
        <f>VLOOKUP(Sheet1[[#This Row],[NPDES ID2]],Combined_Sheet__Major_Only___2[[NPDES ID2]:[ECHO BFR]],18,FALSE)</f>
        <v>-95.362508000000005</v>
      </c>
      <c r="BC1643" t="str">
        <f>IF(ISNUMBER(SEARCH("aerobic",$AW1643)),"aerobic","")</f>
        <v>aerobic</v>
      </c>
      <c r="BD1643" t="str">
        <f>IF(ISNUMBER(SEARCH("anaer",$AW1643)),"anaer","")</f>
        <v/>
      </c>
      <c r="BE1643" t="str">
        <f>IF(ISNUMBER(SEARCH("thickening",$AZ1643)),"thickening","")</f>
        <v>thickening</v>
      </c>
      <c r="BF1643" s="3" t="str">
        <f>IF(ISNUMBER(SEARCH("airDry",$AW1643)),"airDry","")</f>
        <v/>
      </c>
      <c r="BG1643" s="3" t="str">
        <f>IF(ISNUMBER(SEARCH("heatDry",$AY1643)),"heatDry","")</f>
        <v/>
      </c>
      <c r="BH1643" s="3" t="str">
        <f>IF(AND(ISNUMBER(SEARCH("aerobic",$AW1643)),ISNUMBER(SEARCH("anaer",$AW1643))),"Combined Aer and Anaer.","")</f>
        <v/>
      </c>
    </row>
    <row r="1644" spans="1:60" x14ac:dyDescent="0.3">
      <c r="A1644" s="4">
        <v>1642</v>
      </c>
      <c r="B1644" t="s">
        <v>7708</v>
      </c>
      <c r="C1644">
        <v>65.34</v>
      </c>
      <c r="D1644">
        <v>1679.986270138106</v>
      </c>
      <c r="E1644">
        <v>1679.85969219093</v>
      </c>
      <c r="F1644">
        <v>1169.811534596088</v>
      </c>
      <c r="G1644">
        <v>2159.3070121241872</v>
      </c>
      <c r="H1644">
        <v>-77.116916069807317</v>
      </c>
      <c r="I1644">
        <v>-78.343428407958342</v>
      </c>
      <c r="J1644">
        <v>-91.251768162578941</v>
      </c>
      <c r="K1644">
        <v>-61.896760290326419</v>
      </c>
      <c r="L1644">
        <v>41.343150447107412</v>
      </c>
      <c r="M1644">
        <v>41.153139392285169</v>
      </c>
      <c r="N1644">
        <v>40.4648706808985</v>
      </c>
      <c r="O1644">
        <v>42.790214321855913</v>
      </c>
      <c r="P1644">
        <v>1.5428858810033339</v>
      </c>
      <c r="Q1644">
        <v>1.5585940611280189</v>
      </c>
      <c r="R1644">
        <v>1.261461777305491</v>
      </c>
      <c r="S1644">
        <v>1.7682270449386339</v>
      </c>
      <c r="T1644">
        <v>4.2226471264589982</v>
      </c>
      <c r="U1644">
        <v>4.2226377721812396</v>
      </c>
      <c r="V1644">
        <v>4.2186326379472474</v>
      </c>
      <c r="W1644">
        <v>4.2266230839637373</v>
      </c>
      <c r="X1644">
        <v>300.40912298908881</v>
      </c>
      <c r="Y1644">
        <v>301.53163175479528</v>
      </c>
      <c r="Z1644">
        <v>290.41960814501329</v>
      </c>
      <c r="AA1644">
        <v>306.82360566117319</v>
      </c>
      <c r="AB1644">
        <v>50.302016550965881</v>
      </c>
      <c r="AC1644">
        <v>49.946817859583859</v>
      </c>
      <c r="AD1644">
        <v>43.11558397746402</v>
      </c>
      <c r="AE1644">
        <v>59.288372905755367</v>
      </c>
      <c r="AF1644">
        <v>62.008502123712603</v>
      </c>
      <c r="AG1644">
        <v>61.723503924813258</v>
      </c>
      <c r="AH1644">
        <v>60.691270789872377</v>
      </c>
      <c r="AI1644">
        <v>64.178793037546257</v>
      </c>
      <c r="AJ1644">
        <v>0.53393540981185439</v>
      </c>
      <c r="AK1644">
        <v>0.53393540419029928</v>
      </c>
      <c r="AL1644">
        <v>0.53393461635894213</v>
      </c>
      <c r="AM1644">
        <v>0.53393620655256169</v>
      </c>
      <c r="AN1644">
        <v>0.67357142047972918</v>
      </c>
      <c r="AO1644">
        <v>0.67357142047972907</v>
      </c>
      <c r="AP1644">
        <v>0.67357142047972907</v>
      </c>
      <c r="AQ1644">
        <v>0.67357142047972907</v>
      </c>
      <c r="AR1644">
        <v>14.01993347123825</v>
      </c>
      <c r="AS1644">
        <v>14.01993347123824</v>
      </c>
      <c r="AT1644">
        <v>14.01993347123824</v>
      </c>
      <c r="AU1644">
        <v>14.01993347123824</v>
      </c>
      <c r="AV1644" t="str">
        <f>VLOOKUP(Sheet1[[#This Row],[NPDES ID2]],Combined_Sheet__Major_Only___2[[NPDES ID2]:[ECHO BFR]],3,FALSE)</f>
        <v>SD</v>
      </c>
      <c r="AW1644" t="s">
        <v>118</v>
      </c>
      <c r="AX1644" t="str">
        <f>VLOOKUP(Sheet1[[#This Row],[NPDES ID2]],Combined_Sheet__Major_Only___2[[NPDES ID2]:[ECHO BFR]],27,FALSE)</f>
        <v>-</v>
      </c>
      <c r="AY1644" t="str">
        <f>VLOOKUP(Sheet1[[#This Row],[NPDES ID2]],Combined_Sheet__Major_Only___2[[NPDES ID2]:[ECHO BFR]],28,FALSE)</f>
        <v>-</v>
      </c>
      <c r="AZ1644" t="str">
        <f>VLOOKUP(Sheet1[[#This Row],[NPDES ID2]],Combined_Sheet__Major_Only___2[[NPDES ID2]:[ECHO BFR]],29,FALSE)</f>
        <v>-</v>
      </c>
      <c r="BA1644">
        <f>VLOOKUP(Sheet1[[#This Row],[NPDES ID2]],Combined_Sheet__Major_Only___2[[NPDES ID2]:[ECHO BFR]],17,FALSE)</f>
        <v>44.005068000000001</v>
      </c>
      <c r="BB1644">
        <f>VLOOKUP(Sheet1[[#This Row],[NPDES ID2]],Combined_Sheet__Major_Only___2[[NPDES ID2]:[ECHO BFR]],18,FALSE)</f>
        <v>-97.114223999999993</v>
      </c>
      <c r="BC1644" t="str">
        <f>IF(ISNUMBER(SEARCH("aerobic",$AW1644)),"aerobic","")</f>
        <v>aerobic</v>
      </c>
      <c r="BD1644" t="str">
        <f>IF(ISNUMBER(SEARCH("anaer",$AW1644)),"anaer","")</f>
        <v/>
      </c>
      <c r="BE1644" t="str">
        <f>IF(ISNUMBER(SEARCH("thickening",$AZ1644)),"thickening","")</f>
        <v/>
      </c>
      <c r="BF1644" s="2" t="str">
        <f>IF(ISNUMBER(SEARCH("airDry",$AW1644)),"airDry","")</f>
        <v>airDry</v>
      </c>
      <c r="BG1644" s="2" t="str">
        <f>IF(ISNUMBER(SEARCH("heatDry",$AY1644)),"heatDry","")</f>
        <v/>
      </c>
      <c r="BH1644" s="2" t="str">
        <f>IF(AND(ISNUMBER(SEARCH("aerobic",$AW1644)),ISNUMBER(SEARCH("anaer",$AW1644))),"Combined Aer and Anaer.","")</f>
        <v/>
      </c>
    </row>
    <row r="1645" spans="1:60" x14ac:dyDescent="0.3">
      <c r="A1645" s="4">
        <v>1643</v>
      </c>
      <c r="B1645" t="s">
        <v>7713</v>
      </c>
      <c r="C1645">
        <v>65</v>
      </c>
      <c r="D1645">
        <v>1657.8309823636009</v>
      </c>
      <c r="E1645">
        <v>1658.428002567251</v>
      </c>
      <c r="F1645">
        <v>1154.232295865688</v>
      </c>
      <c r="G1645">
        <v>2131.6594998066062</v>
      </c>
      <c r="H1645">
        <v>-77.016039356151367</v>
      </c>
      <c r="I1645">
        <v>-78.285514837211366</v>
      </c>
      <c r="J1645">
        <v>-91.366285843804235</v>
      </c>
      <c r="K1645">
        <v>-61.455213815824933</v>
      </c>
      <c r="L1645">
        <v>41.880384770415162</v>
      </c>
      <c r="M1645">
        <v>41.696983724887168</v>
      </c>
      <c r="N1645">
        <v>41.032642759862902</v>
      </c>
      <c r="O1645">
        <v>43.2771384410458</v>
      </c>
      <c r="P1645">
        <v>1.5334572794685519</v>
      </c>
      <c r="Q1645">
        <v>1.549478512761183</v>
      </c>
      <c r="R1645">
        <v>1.249731341592857</v>
      </c>
      <c r="S1645">
        <v>1.755336012197926</v>
      </c>
      <c r="T1645">
        <v>49.751633750565219</v>
      </c>
      <c r="U1645">
        <v>49.751554132822768</v>
      </c>
      <c r="V1645">
        <v>49.717464943450373</v>
      </c>
      <c r="W1645">
        <v>49.785474605926673</v>
      </c>
      <c r="X1645">
        <v>3475.7619416204061</v>
      </c>
      <c r="Y1645">
        <v>3488.5366864493299</v>
      </c>
      <c r="Z1645">
        <v>3364.8004667227751</v>
      </c>
      <c r="AA1645">
        <v>3546.498764026655</v>
      </c>
      <c r="AB1645">
        <v>670.41579408066343</v>
      </c>
      <c r="AC1645">
        <v>663.5132188884902</v>
      </c>
      <c r="AD1645">
        <v>561.84449252142247</v>
      </c>
      <c r="AE1645">
        <v>810.49470551963759</v>
      </c>
      <c r="AF1645">
        <v>63.142925303315721</v>
      </c>
      <c r="AG1645">
        <v>62.866393281873123</v>
      </c>
      <c r="AH1645">
        <v>61.864890806230783</v>
      </c>
      <c r="AI1645">
        <v>65.248646272493943</v>
      </c>
      <c r="AJ1645">
        <v>0.54779099866818937</v>
      </c>
      <c r="AK1645">
        <v>0.54779098823110028</v>
      </c>
      <c r="AL1645">
        <v>0.54778952563469774</v>
      </c>
      <c r="AM1645">
        <v>0.5477924778074893</v>
      </c>
      <c r="AN1645">
        <v>0.9515254439958547</v>
      </c>
      <c r="AO1645">
        <v>0.95152544399585481</v>
      </c>
      <c r="AP1645">
        <v>0.95152544399585481</v>
      </c>
      <c r="AQ1645">
        <v>0.95152544399585481</v>
      </c>
      <c r="AR1645">
        <v>13.162860328393471</v>
      </c>
      <c r="AS1645">
        <v>13.162860328393471</v>
      </c>
      <c r="AT1645">
        <v>13.162860328393471</v>
      </c>
      <c r="AU1645">
        <v>13.162860328393471</v>
      </c>
      <c r="AV1645" t="str">
        <f>VLOOKUP(Sheet1[[#This Row],[NPDES ID2]],Combined_Sheet__Major_Only___2[[NPDES ID2]:[ECHO BFR]],3,FALSE)</f>
        <v>IA</v>
      </c>
      <c r="AW1645" t="s">
        <v>41</v>
      </c>
      <c r="AX1645" t="str">
        <f>VLOOKUP(Sheet1[[#This Row],[NPDES ID2]],Combined_Sheet__Major_Only___2[[NPDES ID2]:[ECHO BFR]],27,FALSE)</f>
        <v>-</v>
      </c>
      <c r="AY1645" t="str">
        <f>VLOOKUP(Sheet1[[#This Row],[NPDES ID2]],Combined_Sheet__Major_Only___2[[NPDES ID2]:[ECHO BFR]],28,FALSE)</f>
        <v>-</v>
      </c>
      <c r="AZ1645" t="str">
        <f>VLOOKUP(Sheet1[[#This Row],[NPDES ID2]],Combined_Sheet__Major_Only___2[[NPDES ID2]:[ECHO BFR]],29,FALSE)</f>
        <v>thickening</v>
      </c>
      <c r="BA1645">
        <f>VLOOKUP(Sheet1[[#This Row],[NPDES ID2]],Combined_Sheet__Major_Only___2[[NPDES ID2]:[ECHO BFR]],17,FALSE)</f>
        <v>41.660313400543899</v>
      </c>
      <c r="BB1645">
        <f>VLOOKUP(Sheet1[[#This Row],[NPDES ID2]],Combined_Sheet__Major_Only___2[[NPDES ID2]:[ECHO BFR]],18,FALSE)</f>
        <v>-90.574798507444498</v>
      </c>
      <c r="BC1645" t="str">
        <f>IF(ISNUMBER(SEARCH("aerobic",$AW1645)),"aerobic","")</f>
        <v>aerobic</v>
      </c>
      <c r="BD1645" t="str">
        <f>IF(ISNUMBER(SEARCH("anaer",$AW1645)),"anaer","")</f>
        <v/>
      </c>
      <c r="BE1645" t="str">
        <f>IF(ISNUMBER(SEARCH("thickening",$AZ1645)),"thickening","")</f>
        <v>thickening</v>
      </c>
      <c r="BF1645" s="3" t="str">
        <f>IF(ISNUMBER(SEARCH("airDry",$AW1645)),"airDry","")</f>
        <v/>
      </c>
      <c r="BG1645" s="3" t="str">
        <f>IF(ISNUMBER(SEARCH("heatDry",$AY1645)),"heatDry","")</f>
        <v/>
      </c>
      <c r="BH1645" s="3" t="str">
        <f>IF(AND(ISNUMBER(SEARCH("aerobic",$AW1645)),ISNUMBER(SEARCH("anaer",$AW1645))),"Combined Aer and Anaer.","")</f>
        <v/>
      </c>
    </row>
    <row r="1646" spans="1:60" x14ac:dyDescent="0.3">
      <c r="A1646" s="4">
        <v>1644</v>
      </c>
      <c r="B1646" t="s">
        <v>7718</v>
      </c>
      <c r="C1646">
        <v>65</v>
      </c>
      <c r="D1646">
        <v>1604.7727224667981</v>
      </c>
      <c r="E1646">
        <v>1606.5646722137251</v>
      </c>
      <c r="F1646">
        <v>1117.349615818903</v>
      </c>
      <c r="G1646">
        <v>2064.4537439183382</v>
      </c>
      <c r="H1646">
        <v>-76.800501783316463</v>
      </c>
      <c r="I1646">
        <v>-78.072272131670914</v>
      </c>
      <c r="J1646">
        <v>-90.936449486010162</v>
      </c>
      <c r="K1646">
        <v>-60.452195124338012</v>
      </c>
      <c r="L1646">
        <v>43.262686490465491</v>
      </c>
      <c r="M1646">
        <v>43.089630992367518</v>
      </c>
      <c r="N1646">
        <v>42.462653364501783</v>
      </c>
      <c r="O1646">
        <v>44.580864316273818</v>
      </c>
      <c r="P1646">
        <v>1.5308345085163979</v>
      </c>
      <c r="Q1646">
        <v>1.5500846758101341</v>
      </c>
      <c r="R1646">
        <v>1.239426984186119</v>
      </c>
      <c r="S1646">
        <v>1.757988161943254</v>
      </c>
      <c r="T1646">
        <v>422.10924458646701</v>
      </c>
      <c r="U1646">
        <v>422.10859032084022</v>
      </c>
      <c r="V1646">
        <v>421.82845948358153</v>
      </c>
      <c r="W1646">
        <v>422.38733471769302</v>
      </c>
      <c r="X1646">
        <v>28545.89790527412</v>
      </c>
      <c r="Y1646">
        <v>28641.880325850521</v>
      </c>
      <c r="Z1646">
        <v>27712.642389619181</v>
      </c>
      <c r="AA1646">
        <v>29076.302611918811</v>
      </c>
      <c r="AB1646">
        <v>5474.5430154640308</v>
      </c>
      <c r="AC1646">
        <v>5420.9737875438504</v>
      </c>
      <c r="AD1646">
        <v>4595.8254481833083</v>
      </c>
      <c r="AE1646">
        <v>6613.7871887133324</v>
      </c>
      <c r="AF1646">
        <v>65.227670618285671</v>
      </c>
      <c r="AG1646">
        <v>64.966668937593056</v>
      </c>
      <c r="AH1646">
        <v>64.021912140228025</v>
      </c>
      <c r="AI1646">
        <v>67.214392711577815</v>
      </c>
      <c r="AJ1646">
        <v>0.57326690776775457</v>
      </c>
      <c r="AK1646">
        <v>0.57326686071839794</v>
      </c>
      <c r="AL1646">
        <v>0.57326027102981514</v>
      </c>
      <c r="AM1646">
        <v>0.57327357208412455</v>
      </c>
      <c r="AN1646">
        <v>0.99391326920870127</v>
      </c>
      <c r="AO1646">
        <v>0.99391326920870127</v>
      </c>
      <c r="AP1646">
        <v>0.99391326920870127</v>
      </c>
      <c r="AQ1646">
        <v>0.99391326920870127</v>
      </c>
      <c r="AR1646">
        <v>13.640967068595501</v>
      </c>
      <c r="AS1646">
        <v>13.64096706859551</v>
      </c>
      <c r="AT1646">
        <v>13.64096706859551</v>
      </c>
      <c r="AU1646">
        <v>13.64096706859551</v>
      </c>
      <c r="AV1646" t="str">
        <f>VLOOKUP(Sheet1[[#This Row],[NPDES ID2]],Combined_Sheet__Major_Only___2[[NPDES ID2]:[ECHO BFR]],3,FALSE)</f>
        <v>SC</v>
      </c>
      <c r="AW1646" t="s">
        <v>41</v>
      </c>
      <c r="AX1646" t="str">
        <f>VLOOKUP(Sheet1[[#This Row],[NPDES ID2]],Combined_Sheet__Major_Only___2[[NPDES ID2]:[ECHO BFR]],27,FALSE)</f>
        <v>-</v>
      </c>
      <c r="AY1646" t="str">
        <f>VLOOKUP(Sheet1[[#This Row],[NPDES ID2]],Combined_Sheet__Major_Only___2[[NPDES ID2]:[ECHO BFR]],28,FALSE)</f>
        <v>-</v>
      </c>
      <c r="AZ1646" t="str">
        <f>VLOOKUP(Sheet1[[#This Row],[NPDES ID2]],Combined_Sheet__Major_Only___2[[NPDES ID2]:[ECHO BFR]],29,FALSE)</f>
        <v>-</v>
      </c>
      <c r="BA1646">
        <f>VLOOKUP(Sheet1[[#This Row],[NPDES ID2]],Combined_Sheet__Major_Only___2[[NPDES ID2]:[ECHO BFR]],17,FALSE)</f>
        <v>34.692169999999997</v>
      </c>
      <c r="BB1646">
        <f>VLOOKUP(Sheet1[[#This Row],[NPDES ID2]],Combined_Sheet__Major_Only___2[[NPDES ID2]:[ECHO BFR]],18,FALSE)</f>
        <v>-82.767060000000001</v>
      </c>
      <c r="BC1646" t="str">
        <f>IF(ISNUMBER(SEARCH("aerobic",$AW1646)),"aerobic","")</f>
        <v>aerobic</v>
      </c>
      <c r="BD1646" t="str">
        <f>IF(ISNUMBER(SEARCH("anaer",$AW1646)),"anaer","")</f>
        <v/>
      </c>
      <c r="BE1646" t="str">
        <f>IF(ISNUMBER(SEARCH("thickening",$AZ1646)),"thickening","")</f>
        <v/>
      </c>
      <c r="BF1646" s="2" t="str">
        <f>IF(ISNUMBER(SEARCH("airDry",$AW1646)),"airDry","")</f>
        <v/>
      </c>
      <c r="BG1646" s="2" t="str">
        <f>IF(ISNUMBER(SEARCH("heatDry",$AY1646)),"heatDry","")</f>
        <v/>
      </c>
      <c r="BH1646" s="2" t="str">
        <f>IF(AND(ISNUMBER(SEARCH("aerobic",$AW1646)),ISNUMBER(SEARCH("anaer",$AW1646))),"Combined Aer and Anaer.","")</f>
        <v/>
      </c>
    </row>
    <row r="1647" spans="1:60" x14ac:dyDescent="0.3">
      <c r="A1647" s="4">
        <v>1645</v>
      </c>
      <c r="B1647" t="s">
        <v>7722</v>
      </c>
      <c r="C1647">
        <v>63.79</v>
      </c>
      <c r="D1647">
        <v>1649.0009801248441</v>
      </c>
      <c r="E1647">
        <v>1650.5133915699</v>
      </c>
      <c r="F1647">
        <v>1147.4584124125629</v>
      </c>
      <c r="G1647">
        <v>2121.8417605780319</v>
      </c>
      <c r="H1647">
        <v>-76.874182243766711</v>
      </c>
      <c r="I1647">
        <v>-78.080550734209083</v>
      </c>
      <c r="J1647">
        <v>-91.081959739303244</v>
      </c>
      <c r="K1647">
        <v>-60.770111577362833</v>
      </c>
      <c r="L1647">
        <v>42.053378356798873</v>
      </c>
      <c r="M1647">
        <v>41.880516438547787</v>
      </c>
      <c r="N1647">
        <v>41.25430082955392</v>
      </c>
      <c r="O1647">
        <v>43.369965350927338</v>
      </c>
      <c r="P1647">
        <v>1.503112515325028</v>
      </c>
      <c r="Q1647">
        <v>1.5212564566894189</v>
      </c>
      <c r="R1647">
        <v>1.219904099041538</v>
      </c>
      <c r="S1647">
        <v>1.7225823645482961</v>
      </c>
      <c r="T1647">
        <v>232.78492111949399</v>
      </c>
      <c r="U1647">
        <v>232.78455903218921</v>
      </c>
      <c r="V1647">
        <v>232.62952747362181</v>
      </c>
      <c r="W1647">
        <v>232.93882329923281</v>
      </c>
      <c r="X1647">
        <v>15893.93578484612</v>
      </c>
      <c r="Y1647">
        <v>15948.85909064718</v>
      </c>
      <c r="Z1647">
        <v>15417.2724087395</v>
      </c>
      <c r="AA1647">
        <v>16197.44562449871</v>
      </c>
      <c r="AB1647">
        <v>2701.656771983955</v>
      </c>
      <c r="AC1647">
        <v>2681.346331047926</v>
      </c>
      <c r="AD1647">
        <v>2312.4491207968431</v>
      </c>
      <c r="AE1647">
        <v>3193.452679065239</v>
      </c>
      <c r="AF1647">
        <v>64.606718625795608</v>
      </c>
      <c r="AG1647">
        <v>64.341101753600896</v>
      </c>
      <c r="AH1647">
        <v>63.379361082529577</v>
      </c>
      <c r="AI1647">
        <v>66.628982183562414</v>
      </c>
      <c r="AJ1647">
        <v>0.56567703050811891</v>
      </c>
      <c r="AK1647">
        <v>0.56567700331488191</v>
      </c>
      <c r="AL1647">
        <v>0.56567319354923618</v>
      </c>
      <c r="AM1647">
        <v>0.56568088338972955</v>
      </c>
      <c r="AN1647">
        <v>0.98904073489722533</v>
      </c>
      <c r="AO1647">
        <v>0.98904073489722533</v>
      </c>
      <c r="AP1647">
        <v>0.98904073489722533</v>
      </c>
      <c r="AQ1647">
        <v>0.98904073489722533</v>
      </c>
      <c r="AR1647">
        <v>14.47852255381796</v>
      </c>
      <c r="AS1647">
        <v>14.47852255381796</v>
      </c>
      <c r="AT1647">
        <v>14.47852255381796</v>
      </c>
      <c r="AU1647">
        <v>14.47852255381796</v>
      </c>
      <c r="AV1647" t="str">
        <f>VLOOKUP(Sheet1[[#This Row],[NPDES ID2]],Combined_Sheet__Major_Only___2[[NPDES ID2]:[ECHO BFR]],3,FALSE)</f>
        <v>TX</v>
      </c>
      <c r="AW1647" t="s">
        <v>41</v>
      </c>
      <c r="AX1647" t="str">
        <f>VLOOKUP(Sheet1[[#This Row],[NPDES ID2]],Combined_Sheet__Major_Only___2[[NPDES ID2]:[ECHO BFR]],27,FALSE)</f>
        <v>other</v>
      </c>
      <c r="AY1647" t="str">
        <f>VLOOKUP(Sheet1[[#This Row],[NPDES ID2]],Combined_Sheet__Major_Only___2[[NPDES ID2]:[ECHO BFR]],28,FALSE)</f>
        <v>-</v>
      </c>
      <c r="AZ1647" t="str">
        <f>VLOOKUP(Sheet1[[#This Row],[NPDES ID2]],Combined_Sheet__Major_Only___2[[NPDES ID2]:[ECHO BFR]],29,FALSE)</f>
        <v>-</v>
      </c>
      <c r="BA1647">
        <f>VLOOKUP(Sheet1[[#This Row],[NPDES ID2]],Combined_Sheet__Major_Only___2[[NPDES ID2]:[ECHO BFR]],17,FALSE)</f>
        <v>29.939319999999999</v>
      </c>
      <c r="BB1647">
        <f>VLOOKUP(Sheet1[[#This Row],[NPDES ID2]],Combined_Sheet__Major_Only___2[[NPDES ID2]:[ECHO BFR]],18,FALSE)</f>
        <v>-95.619789999999995</v>
      </c>
      <c r="BC1647" t="str">
        <f>IF(ISNUMBER(SEARCH("aerobic",$AW1647)),"aerobic","")</f>
        <v>aerobic</v>
      </c>
      <c r="BD1647" t="str">
        <f>IF(ISNUMBER(SEARCH("anaer",$AW1647)),"anaer","")</f>
        <v/>
      </c>
      <c r="BE1647" t="str">
        <f>IF(ISNUMBER(SEARCH("thickening",$AZ1647)),"thickening","")</f>
        <v/>
      </c>
      <c r="BF1647" s="3" t="str">
        <f>IF(ISNUMBER(SEARCH("airDry",$AW1647)),"airDry","")</f>
        <v/>
      </c>
      <c r="BG1647" s="3" t="str">
        <f>IF(ISNUMBER(SEARCH("heatDry",$AY1647)),"heatDry","")</f>
        <v/>
      </c>
      <c r="BH1647" s="3" t="str">
        <f>IF(AND(ISNUMBER(SEARCH("aerobic",$AW1647)),ISNUMBER(SEARCH("anaer",$AW1647))),"Combined Aer and Anaer.","")</f>
        <v/>
      </c>
    </row>
    <row r="1648" spans="1:60" x14ac:dyDescent="0.3">
      <c r="A1648" s="4">
        <v>1646</v>
      </c>
      <c r="B1648" t="s">
        <v>7726</v>
      </c>
      <c r="C1648">
        <v>63.55</v>
      </c>
      <c r="D1648">
        <v>2181.1505178693992</v>
      </c>
      <c r="E1648">
        <v>2193.104518130745</v>
      </c>
      <c r="F1648">
        <v>1516.514587082534</v>
      </c>
      <c r="G1648">
        <v>2828.994985934813</v>
      </c>
      <c r="H1648">
        <v>-78.113341473018266</v>
      </c>
      <c r="I1648">
        <v>-77.782244437580346</v>
      </c>
      <c r="J1648">
        <v>-90.413654095394122</v>
      </c>
      <c r="K1648">
        <v>-66.165732865092977</v>
      </c>
      <c r="L1648">
        <v>31.809050505909472</v>
      </c>
      <c r="M1648">
        <v>31.56167963436085</v>
      </c>
      <c r="N1648">
        <v>30.665618771196598</v>
      </c>
      <c r="O1648">
        <v>33.692987506016799</v>
      </c>
      <c r="P1648">
        <v>1.5147129428922079</v>
      </c>
      <c r="Q1648">
        <v>1.5112237202057881</v>
      </c>
      <c r="R1648">
        <v>1.2986049237977331</v>
      </c>
      <c r="S1648">
        <v>1.714596795176387</v>
      </c>
      <c r="T1648">
        <v>66.845356649674173</v>
      </c>
      <c r="U1648">
        <v>66.845250651722438</v>
      </c>
      <c r="V1648">
        <v>66.79986649313706</v>
      </c>
      <c r="W1648">
        <v>66.890410192297651</v>
      </c>
      <c r="X1648">
        <v>6015.1674898128249</v>
      </c>
      <c r="Y1648">
        <v>6054.0080235713976</v>
      </c>
      <c r="Z1648">
        <v>5677.3001237179369</v>
      </c>
      <c r="AA1648">
        <v>6233.7165485683599</v>
      </c>
      <c r="AB1648">
        <v>1923.7538619858819</v>
      </c>
      <c r="AC1648">
        <v>1844.446418893501</v>
      </c>
      <c r="AD1648">
        <v>1430.2585389364631</v>
      </c>
      <c r="AE1648">
        <v>2765.3826681170108</v>
      </c>
      <c r="AF1648">
        <v>49.052714378692272</v>
      </c>
      <c r="AG1648">
        <v>48.671223824354414</v>
      </c>
      <c r="AH1648">
        <v>47.289538423656573</v>
      </c>
      <c r="AI1648">
        <v>51.957756116163033</v>
      </c>
      <c r="AJ1648">
        <v>0.37614427980663712</v>
      </c>
      <c r="AK1648">
        <v>0.37614426990456368</v>
      </c>
      <c r="AL1648">
        <v>0.37614288236861909</v>
      </c>
      <c r="AM1648">
        <v>0.37614568303878748</v>
      </c>
      <c r="AN1648">
        <v>0.96326831554289361</v>
      </c>
      <c r="AO1648">
        <v>0.96326831554289338</v>
      </c>
      <c r="AP1648">
        <v>0.96326831554289338</v>
      </c>
      <c r="AQ1648">
        <v>0.96326831554289338</v>
      </c>
      <c r="AR1648">
        <v>7.9944074854583436</v>
      </c>
      <c r="AS1648">
        <v>7.9944074854583436</v>
      </c>
      <c r="AT1648">
        <v>7.9944074854583436</v>
      </c>
      <c r="AU1648">
        <v>7.9944074854583436</v>
      </c>
      <c r="AV1648" t="str">
        <f>VLOOKUP(Sheet1[[#This Row],[NPDES ID2]],Combined_Sheet__Major_Only___2[[NPDES ID2]:[ECHO BFR]],3,FALSE)</f>
        <v>MT</v>
      </c>
      <c r="AW1648" t="s">
        <v>952</v>
      </c>
      <c r="AX1648" t="str">
        <f>VLOOKUP(Sheet1[[#This Row],[NPDES ID2]],Combined_Sheet__Major_Only___2[[NPDES ID2]:[ECHO BFR]],27,FALSE)</f>
        <v>other</v>
      </c>
      <c r="AY1648" t="str">
        <f>VLOOKUP(Sheet1[[#This Row],[NPDES ID2]],Combined_Sheet__Major_Only___2[[NPDES ID2]:[ECHO BFR]],28,FALSE)</f>
        <v>-</v>
      </c>
      <c r="AZ1648" t="str">
        <f>VLOOKUP(Sheet1[[#This Row],[NPDES ID2]],Combined_Sheet__Major_Only___2[[NPDES ID2]:[ECHO BFR]],29,FALSE)</f>
        <v>thickening</v>
      </c>
      <c r="BA1648">
        <f>VLOOKUP(Sheet1[[#This Row],[NPDES ID2]],Combined_Sheet__Major_Only___2[[NPDES ID2]:[ECHO BFR]],17,FALSE)</f>
        <v>46.245339999999999</v>
      </c>
      <c r="BB1648">
        <f>VLOOKUP(Sheet1[[#This Row],[NPDES ID2]],Combined_Sheet__Major_Only___2[[NPDES ID2]:[ECHO BFR]],18,FALSE)</f>
        <v>-114.15689</v>
      </c>
      <c r="BC1648" t="str">
        <f>IF(ISNUMBER(SEARCH("aerobic",$AW1648)),"aerobic","")</f>
        <v/>
      </c>
      <c r="BD1648" t="str">
        <f>IF(ISNUMBER(SEARCH("anaer",$AW1648)),"anaer","")</f>
        <v/>
      </c>
      <c r="BE1648" t="str">
        <f>IF(ISNUMBER(SEARCH("thickening",$AZ1648)),"thickening","")</f>
        <v>thickening</v>
      </c>
      <c r="BF1648" s="2" t="str">
        <f>IF(ISNUMBER(SEARCH("airDry",$AW1648)),"airDry","")</f>
        <v/>
      </c>
      <c r="BG1648" s="2" t="str">
        <f>IF(ISNUMBER(SEARCH("heatDry",$AY1648)),"heatDry","")</f>
        <v/>
      </c>
      <c r="BH1648" s="2" t="str">
        <f>IF(AND(ISNUMBER(SEARCH("aerobic",$AW1648)),ISNUMBER(SEARCH("anaer",$AW1648))),"Combined Aer and Anaer.","")</f>
        <v/>
      </c>
    </row>
    <row r="1649" spans="1:60" x14ac:dyDescent="0.3">
      <c r="A1649" s="4">
        <v>1647</v>
      </c>
      <c r="B1649" t="s">
        <v>7730</v>
      </c>
      <c r="C1649">
        <v>63.34</v>
      </c>
      <c r="D1649">
        <v>1692.2041879714791</v>
      </c>
      <c r="E1649">
        <v>1693.0132542453241</v>
      </c>
      <c r="F1649">
        <v>1177.228987313468</v>
      </c>
      <c r="G1649">
        <v>2177.0999161900231</v>
      </c>
      <c r="H1649">
        <v>-76.985162541881706</v>
      </c>
      <c r="I1649">
        <v>-78.251139712798519</v>
      </c>
      <c r="J1649">
        <v>-91.305325995646626</v>
      </c>
      <c r="K1649">
        <v>-61.327520617850659</v>
      </c>
      <c r="L1649">
        <v>40.963108473639927</v>
      </c>
      <c r="M1649">
        <v>40.785533511279247</v>
      </c>
      <c r="N1649">
        <v>40.14226489033345</v>
      </c>
      <c r="O1649">
        <v>42.315552416365357</v>
      </c>
      <c r="P1649">
        <v>1.494005681701448</v>
      </c>
      <c r="Q1649">
        <v>1.510006425586627</v>
      </c>
      <c r="R1649">
        <v>1.2167609680897089</v>
      </c>
      <c r="S1649">
        <v>1.7097571605309989</v>
      </c>
      <c r="T1649">
        <v>172.61892274812729</v>
      </c>
      <c r="U1649">
        <v>172.61865351313079</v>
      </c>
      <c r="V1649">
        <v>172.50337766508261</v>
      </c>
      <c r="W1649">
        <v>172.73335883101129</v>
      </c>
      <c r="X1649">
        <v>12014.646622793151</v>
      </c>
      <c r="Y1649">
        <v>12058.45400588719</v>
      </c>
      <c r="Z1649">
        <v>11634.731805482181</v>
      </c>
      <c r="AA1649">
        <v>12256.698101921869</v>
      </c>
      <c r="AB1649">
        <v>1949.457001547557</v>
      </c>
      <c r="AC1649">
        <v>1936.220900958657</v>
      </c>
      <c r="AD1649">
        <v>1679.6644003053759</v>
      </c>
      <c r="AE1649">
        <v>2286.278359647491</v>
      </c>
      <c r="AF1649">
        <v>63.378728270647763</v>
      </c>
      <c r="AG1649">
        <v>63.103944322847092</v>
      </c>
      <c r="AH1649">
        <v>62.108912042531863</v>
      </c>
      <c r="AI1649">
        <v>65.470932242237197</v>
      </c>
      <c r="AJ1649">
        <v>0.5506716964818319</v>
      </c>
      <c r="AK1649">
        <v>0.55067167576325593</v>
      </c>
      <c r="AL1649">
        <v>0.55066877283673121</v>
      </c>
      <c r="AM1649">
        <v>0.55067463225454039</v>
      </c>
      <c r="AN1649">
        <v>0.98530143308471951</v>
      </c>
      <c r="AO1649">
        <v>0.98530143308471951</v>
      </c>
      <c r="AP1649">
        <v>0.98530143308471951</v>
      </c>
      <c r="AQ1649">
        <v>0.98530143308471951</v>
      </c>
      <c r="AR1649">
        <v>14.601401592837639</v>
      </c>
      <c r="AS1649">
        <v>14.601401592837639</v>
      </c>
      <c r="AT1649">
        <v>14.601401592837639</v>
      </c>
      <c r="AU1649">
        <v>14.601401592837639</v>
      </c>
      <c r="AV1649" t="str">
        <f>VLOOKUP(Sheet1[[#This Row],[NPDES ID2]],Combined_Sheet__Major_Only___2[[NPDES ID2]:[ECHO BFR]],3,FALSE)</f>
        <v>IA</v>
      </c>
      <c r="AW1649" t="s">
        <v>12181</v>
      </c>
      <c r="AX1649" t="str">
        <f>VLOOKUP(Sheet1[[#This Row],[NPDES ID2]],Combined_Sheet__Major_Only___2[[NPDES ID2]:[ECHO BFR]],27,FALSE)</f>
        <v>-</v>
      </c>
      <c r="AY1649" t="str">
        <f>VLOOKUP(Sheet1[[#This Row],[NPDES ID2]],Combined_Sheet__Major_Only___2[[NPDES ID2]:[ECHO BFR]],28,FALSE)</f>
        <v>-</v>
      </c>
      <c r="AZ1649" t="str">
        <f>VLOOKUP(Sheet1[[#This Row],[NPDES ID2]],Combined_Sheet__Major_Only___2[[NPDES ID2]:[ECHO BFR]],29,FALSE)</f>
        <v>preliminaryOps</v>
      </c>
      <c r="BA1649">
        <f>VLOOKUP(Sheet1[[#This Row],[NPDES ID2]],Combined_Sheet__Major_Only___2[[NPDES ID2]:[ECHO BFR]],17,FALSE)</f>
        <v>43.064444000000002</v>
      </c>
      <c r="BB1649">
        <f>VLOOKUP(Sheet1[[#This Row],[NPDES ID2]],Combined_Sheet__Major_Only___2[[NPDES ID2]:[ECHO BFR]],18,FALSE)</f>
        <v>-94.248056000000005</v>
      </c>
      <c r="BC1649" t="str">
        <f>IF(ISNUMBER(SEARCH("aerobic",$AW1649)),"aerobic","")</f>
        <v/>
      </c>
      <c r="BD1649" t="str">
        <f>IF(ISNUMBER(SEARCH("anaer",$AW1649)),"anaer","")</f>
        <v>anaer</v>
      </c>
      <c r="BE1649" t="str">
        <f>IF(ISNUMBER(SEARCH("thickening",$AZ1649)),"thickening","")</f>
        <v/>
      </c>
      <c r="BF1649" s="3" t="str">
        <f>IF(ISNUMBER(SEARCH("airDry",$AW1649)),"airDry","")</f>
        <v/>
      </c>
      <c r="BG1649" s="3" t="str">
        <f>IF(ISNUMBER(SEARCH("heatDry",$AY1649)),"heatDry","")</f>
        <v/>
      </c>
      <c r="BH1649" s="3" t="str">
        <f>IF(AND(ISNUMBER(SEARCH("aerobic",$AW1649)),ISNUMBER(SEARCH("anaer",$AW1649))),"Combined Aer and Anaer.","")</f>
        <v/>
      </c>
    </row>
    <row r="1650" spans="1:60" x14ac:dyDescent="0.3">
      <c r="A1650" s="4">
        <v>1648</v>
      </c>
      <c r="B1650" t="s">
        <v>7735</v>
      </c>
      <c r="C1650">
        <v>63.11</v>
      </c>
      <c r="D1650">
        <v>1845.329821898458</v>
      </c>
      <c r="E1650">
        <v>1844.0689502283101</v>
      </c>
      <c r="F1650">
        <v>1283.404966158552</v>
      </c>
      <c r="G1650">
        <v>2371.0745697638099</v>
      </c>
      <c r="H1650">
        <v>-77.411060944609332</v>
      </c>
      <c r="I1650">
        <v>-78.388044552856257</v>
      </c>
      <c r="J1650">
        <v>-90.726648256928286</v>
      </c>
      <c r="K1650">
        <v>-62.880294211398422</v>
      </c>
      <c r="L1650">
        <v>37.561916846865103</v>
      </c>
      <c r="M1650">
        <v>37.36070778479322</v>
      </c>
      <c r="N1650">
        <v>36.631851062082113</v>
      </c>
      <c r="O1650">
        <v>39.094311045594203</v>
      </c>
      <c r="P1650">
        <v>1.494513365015264</v>
      </c>
      <c r="Q1650">
        <v>1.5062364403977051</v>
      </c>
      <c r="R1650">
        <v>1.2400493242342461</v>
      </c>
      <c r="S1650">
        <v>1.7201071197601581</v>
      </c>
      <c r="T1650">
        <v>102.1733650169142</v>
      </c>
      <c r="U1650">
        <v>102.17320449834931</v>
      </c>
      <c r="V1650">
        <v>102.1044767551499</v>
      </c>
      <c r="W1650">
        <v>102.2415920900641</v>
      </c>
      <c r="X1650">
        <v>7728.4249991248316</v>
      </c>
      <c r="Y1650">
        <v>7763.1836731589156</v>
      </c>
      <c r="Z1650">
        <v>7427.0143603237802</v>
      </c>
      <c r="AA1650">
        <v>7921.1586470116954</v>
      </c>
      <c r="AB1650">
        <v>1270.8437896125099</v>
      </c>
      <c r="AC1650">
        <v>1261.9232192981451</v>
      </c>
      <c r="AD1650">
        <v>1091.071868579286</v>
      </c>
      <c r="AE1650">
        <v>1500.952077012015</v>
      </c>
      <c r="AF1650">
        <v>58.328056818565102</v>
      </c>
      <c r="AG1650">
        <v>58.015584509877932</v>
      </c>
      <c r="AH1650">
        <v>56.883938236056821</v>
      </c>
      <c r="AI1650">
        <v>60.707425263811601</v>
      </c>
      <c r="AJ1650">
        <v>0.48902141768774288</v>
      </c>
      <c r="AK1650">
        <v>0.4890214044765222</v>
      </c>
      <c r="AL1650">
        <v>0.48901955325458019</v>
      </c>
      <c r="AM1650">
        <v>0.48902328985153032</v>
      </c>
      <c r="AN1650">
        <v>0.97552298157457529</v>
      </c>
      <c r="AO1650">
        <v>0.9755229815745754</v>
      </c>
      <c r="AP1650">
        <v>0.9755229815745754</v>
      </c>
      <c r="AQ1650">
        <v>0.9755229815745754</v>
      </c>
      <c r="AR1650">
        <v>13.330319770301941</v>
      </c>
      <c r="AS1650">
        <v>13.330319770301941</v>
      </c>
      <c r="AT1650">
        <v>13.330319770301941</v>
      </c>
      <c r="AU1650">
        <v>13.330319770301941</v>
      </c>
      <c r="AV1650" t="str">
        <f>VLOOKUP(Sheet1[[#This Row],[NPDES ID2]],Combined_Sheet__Major_Only___2[[NPDES ID2]:[ECHO BFR]],3,FALSE)</f>
        <v>NM</v>
      </c>
      <c r="AW1650" t="s">
        <v>41</v>
      </c>
      <c r="AX1650" t="str">
        <f>VLOOKUP(Sheet1[[#This Row],[NPDES ID2]],Combined_Sheet__Major_Only___2[[NPDES ID2]:[ECHO BFR]],27,FALSE)</f>
        <v>tempSludgeStore</v>
      </c>
      <c r="AY1650" t="str">
        <f>VLOOKUP(Sheet1[[#This Row],[NPDES ID2]],Combined_Sheet__Major_Only___2[[NPDES ID2]:[ECHO BFR]],28,FALSE)</f>
        <v>highTempCompost</v>
      </c>
      <c r="AZ1650" t="str">
        <f>VLOOKUP(Sheet1[[#This Row],[NPDES ID2]],Combined_Sheet__Major_Only___2[[NPDES ID2]:[ECHO BFR]],29,FALSE)</f>
        <v>thickening</v>
      </c>
      <c r="BA1650">
        <f>VLOOKUP(Sheet1[[#This Row],[NPDES ID2]],Combined_Sheet__Major_Only___2[[NPDES ID2]:[ECHO BFR]],17,FALSE)</f>
        <v>34.780084000000002</v>
      </c>
      <c r="BB1650">
        <f>VLOOKUP(Sheet1[[#This Row],[NPDES ID2]],Combined_Sheet__Major_Only___2[[NPDES ID2]:[ECHO BFR]],18,FALSE)</f>
        <v>-106.731165</v>
      </c>
      <c r="BC1650" t="str">
        <f>IF(ISNUMBER(SEARCH("aerobic",$AW1650)),"aerobic","")</f>
        <v>aerobic</v>
      </c>
      <c r="BD1650" t="str">
        <f>IF(ISNUMBER(SEARCH("anaer",$AW1650)),"anaer","")</f>
        <v/>
      </c>
      <c r="BE1650" t="str">
        <f>IF(ISNUMBER(SEARCH("thickening",$AZ1650)),"thickening","")</f>
        <v>thickening</v>
      </c>
      <c r="BF1650" s="2" t="str">
        <f>IF(ISNUMBER(SEARCH("airDry",$AW1650)),"airDry","")</f>
        <v/>
      </c>
      <c r="BG1650" s="2" t="str">
        <f>IF(ISNUMBER(SEARCH("heatDry",$AY1650)),"heatDry","")</f>
        <v/>
      </c>
      <c r="BH1650" s="2" t="str">
        <f>IF(AND(ISNUMBER(SEARCH("aerobic",$AW1650)),ISNUMBER(SEARCH("anaer",$AW1650))),"Combined Aer and Anaer.","")</f>
        <v/>
      </c>
    </row>
    <row r="1651" spans="1:60" x14ac:dyDescent="0.3">
      <c r="A1651" s="4">
        <v>1649</v>
      </c>
      <c r="B1651" t="s">
        <v>7741</v>
      </c>
      <c r="C1651">
        <v>62.83</v>
      </c>
      <c r="D1651">
        <v>1648.151237692505</v>
      </c>
      <c r="E1651">
        <v>1650.247630430501</v>
      </c>
      <c r="F1651">
        <v>1146.361806407255</v>
      </c>
      <c r="G1651">
        <v>2121.8455466407809</v>
      </c>
      <c r="H1651">
        <v>-76.809492124451467</v>
      </c>
      <c r="I1651">
        <v>-78.096221697721404</v>
      </c>
      <c r="J1651">
        <v>-90.949171671073572</v>
      </c>
      <c r="K1651">
        <v>-60.38364181820549</v>
      </c>
      <c r="L1651">
        <v>42.034726560161658</v>
      </c>
      <c r="M1651">
        <v>41.869049615081281</v>
      </c>
      <c r="N1651">
        <v>41.268910840581562</v>
      </c>
      <c r="O1651">
        <v>43.296497246249722</v>
      </c>
      <c r="P1651">
        <v>1.4793319278099299</v>
      </c>
      <c r="Q1651">
        <v>1.4978844567196139</v>
      </c>
      <c r="R1651">
        <v>1.195947464240807</v>
      </c>
      <c r="S1651">
        <v>1.7007387595928001</v>
      </c>
      <c r="T1651">
        <v>50.042855848349383</v>
      </c>
      <c r="U1651">
        <v>50.042775781172949</v>
      </c>
      <c r="V1651">
        <v>50.008494161827983</v>
      </c>
      <c r="W1651">
        <v>50.076887731863422</v>
      </c>
      <c r="X1651">
        <v>3366.7958464879171</v>
      </c>
      <c r="Y1651">
        <v>3377.910142297033</v>
      </c>
      <c r="Z1651">
        <v>3270.043057268515</v>
      </c>
      <c r="AA1651">
        <v>3428.415862479414</v>
      </c>
      <c r="AB1651">
        <v>657.36960045577757</v>
      </c>
      <c r="AC1651">
        <v>650.73761011657348</v>
      </c>
      <c r="AD1651">
        <v>550.2020900196402</v>
      </c>
      <c r="AE1651">
        <v>796.96820190321614</v>
      </c>
      <c r="AF1651">
        <v>65.564460449464079</v>
      </c>
      <c r="AG1651">
        <v>65.306024121405699</v>
      </c>
      <c r="AH1651">
        <v>64.370067068704159</v>
      </c>
      <c r="AI1651">
        <v>67.532373821926257</v>
      </c>
      <c r="AJ1651">
        <v>0.57738408583906131</v>
      </c>
      <c r="AK1651">
        <v>0.57738407539880998</v>
      </c>
      <c r="AL1651">
        <v>0.57738261234710986</v>
      </c>
      <c r="AM1651">
        <v>0.57738556543848596</v>
      </c>
      <c r="AN1651">
        <v>0.95178803266704093</v>
      </c>
      <c r="AO1651">
        <v>0.95178803266704082</v>
      </c>
      <c r="AP1651">
        <v>0.95178803266704082</v>
      </c>
      <c r="AQ1651">
        <v>0.95178803266704082</v>
      </c>
      <c r="AR1651">
        <v>13.575588892922321</v>
      </c>
      <c r="AS1651">
        <v>13.57558889292231</v>
      </c>
      <c r="AT1651">
        <v>13.57558889292231</v>
      </c>
      <c r="AU1651">
        <v>13.57558889292231</v>
      </c>
      <c r="AV1651" t="str">
        <f>VLOOKUP(Sheet1[[#This Row],[NPDES ID2]],Combined_Sheet__Major_Only___2[[NPDES ID2]:[ECHO BFR]],3,FALSE)</f>
        <v>TN</v>
      </c>
      <c r="AW1651" t="s">
        <v>41</v>
      </c>
      <c r="AX1651" t="str">
        <f>VLOOKUP(Sheet1[[#This Row],[NPDES ID2]],Combined_Sheet__Major_Only___2[[NPDES ID2]:[ECHO BFR]],27,FALSE)</f>
        <v>-</v>
      </c>
      <c r="AY1651" t="str">
        <f>VLOOKUP(Sheet1[[#This Row],[NPDES ID2]],Combined_Sheet__Major_Only___2[[NPDES ID2]:[ECHO BFR]],28,FALSE)</f>
        <v>-</v>
      </c>
      <c r="AZ1651" t="str">
        <f>VLOOKUP(Sheet1[[#This Row],[NPDES ID2]],Combined_Sheet__Major_Only___2[[NPDES ID2]:[ECHO BFR]],29,FALSE)</f>
        <v>thickening</v>
      </c>
      <c r="BA1651">
        <f>VLOOKUP(Sheet1[[#This Row],[NPDES ID2]],Combined_Sheet__Major_Only___2[[NPDES ID2]:[ECHO BFR]],17,FALSE)</f>
        <v>36.420780000000001</v>
      </c>
      <c r="BB1651">
        <f>VLOOKUP(Sheet1[[#This Row],[NPDES ID2]],Combined_Sheet__Major_Only___2[[NPDES ID2]:[ECHO BFR]],18,FALSE)</f>
        <v>-84.945920000000001</v>
      </c>
      <c r="BC1651" t="str">
        <f>IF(ISNUMBER(SEARCH("aerobic",$AW1651)),"aerobic","")</f>
        <v>aerobic</v>
      </c>
      <c r="BD1651" t="str">
        <f>IF(ISNUMBER(SEARCH("anaer",$AW1651)),"anaer","")</f>
        <v/>
      </c>
      <c r="BE1651" t="str">
        <f>IF(ISNUMBER(SEARCH("thickening",$AZ1651)),"thickening","")</f>
        <v>thickening</v>
      </c>
      <c r="BF1651" s="3" t="str">
        <f>IF(ISNUMBER(SEARCH("airDry",$AW1651)),"airDry","")</f>
        <v/>
      </c>
      <c r="BG1651" s="3" t="str">
        <f>IF(ISNUMBER(SEARCH("heatDry",$AY1651)),"heatDry","")</f>
        <v/>
      </c>
      <c r="BH1651" s="3" t="str">
        <f>IF(AND(ISNUMBER(SEARCH("aerobic",$AW1651)),ISNUMBER(SEARCH("anaer",$AW1651))),"Combined Aer and Anaer.","")</f>
        <v/>
      </c>
    </row>
    <row r="1652" spans="1:60" x14ac:dyDescent="0.3">
      <c r="A1652" s="4">
        <v>1650</v>
      </c>
      <c r="B1652" t="s">
        <v>7745</v>
      </c>
      <c r="C1652">
        <v>62.69</v>
      </c>
      <c r="D1652">
        <v>1755.6171598481819</v>
      </c>
      <c r="E1652">
        <v>1755.3503027752231</v>
      </c>
      <c r="F1652">
        <v>1220.9023091338991</v>
      </c>
      <c r="G1652">
        <v>2258.1806391309001</v>
      </c>
      <c r="H1652">
        <v>-77.139996598144037</v>
      </c>
      <c r="I1652">
        <v>-78.365509324636946</v>
      </c>
      <c r="J1652">
        <v>-91.203213176895943</v>
      </c>
      <c r="K1652">
        <v>-61.978893033093399</v>
      </c>
      <c r="L1652">
        <v>39.460501551647702</v>
      </c>
      <c r="M1652">
        <v>39.276661146649403</v>
      </c>
      <c r="N1652">
        <v>38.610733020718797</v>
      </c>
      <c r="O1652">
        <v>40.860592989724793</v>
      </c>
      <c r="P1652">
        <v>1.480689033241207</v>
      </c>
      <c r="Q1652">
        <v>1.4956782259966259</v>
      </c>
      <c r="R1652">
        <v>1.211708642208146</v>
      </c>
      <c r="S1652">
        <v>1.697518839474895</v>
      </c>
      <c r="T1652">
        <v>52.540371259780592</v>
      </c>
      <c r="U1652">
        <v>52.540287338266538</v>
      </c>
      <c r="V1652">
        <v>52.504355442978323</v>
      </c>
      <c r="W1652">
        <v>52.576041397255203</v>
      </c>
      <c r="X1652">
        <v>3757.3833704270191</v>
      </c>
      <c r="Y1652">
        <v>3772.0831704206112</v>
      </c>
      <c r="Z1652">
        <v>3629.805497367724</v>
      </c>
      <c r="AA1652">
        <v>3838.776126096046</v>
      </c>
      <c r="AB1652">
        <v>564.72134973920254</v>
      </c>
      <c r="AC1652">
        <v>561.63940928266402</v>
      </c>
      <c r="AD1652">
        <v>491.62258305678301</v>
      </c>
      <c r="AE1652">
        <v>654.32028147795961</v>
      </c>
      <c r="AF1652">
        <v>61.686708443714203</v>
      </c>
      <c r="AG1652">
        <v>61.399302920812318</v>
      </c>
      <c r="AH1652">
        <v>60.358397410319228</v>
      </c>
      <c r="AI1652">
        <v>63.875262360452318</v>
      </c>
      <c r="AJ1652">
        <v>0.53000606171173303</v>
      </c>
      <c r="AK1652">
        <v>0.53000605257721267</v>
      </c>
      <c r="AL1652">
        <v>0.53000477249571443</v>
      </c>
      <c r="AM1652">
        <v>0.53000735627124052</v>
      </c>
      <c r="AN1652">
        <v>0.95392835750759108</v>
      </c>
      <c r="AO1652">
        <v>0.95392835750759097</v>
      </c>
      <c r="AP1652">
        <v>0.95392835750759097</v>
      </c>
      <c r="AQ1652">
        <v>0.95392835750759097</v>
      </c>
      <c r="AR1652">
        <v>14.89089891799337</v>
      </c>
      <c r="AS1652">
        <v>14.89089891799337</v>
      </c>
      <c r="AT1652">
        <v>14.89089891799337</v>
      </c>
      <c r="AU1652">
        <v>14.89089891799337</v>
      </c>
      <c r="AV1652" t="str">
        <f>VLOOKUP(Sheet1[[#This Row],[NPDES ID2]],Combined_Sheet__Major_Only___2[[NPDES ID2]:[ECHO BFR]],3,FALSE)</f>
        <v>PA</v>
      </c>
      <c r="AW1652" t="s">
        <v>41</v>
      </c>
      <c r="AX1652" t="str">
        <f>VLOOKUP(Sheet1[[#This Row],[NPDES ID2]],Combined_Sheet__Major_Only___2[[NPDES ID2]:[ECHO BFR]],27,FALSE)</f>
        <v>-</v>
      </c>
      <c r="AY1652" t="str">
        <f>VLOOKUP(Sheet1[[#This Row],[NPDES ID2]],Combined_Sheet__Major_Only___2[[NPDES ID2]:[ECHO BFR]],28,FALSE)</f>
        <v>-</v>
      </c>
      <c r="AZ1652" t="str">
        <f>VLOOKUP(Sheet1[[#This Row],[NPDES ID2]],Combined_Sheet__Major_Only___2[[NPDES ID2]:[ECHO BFR]],29,FALSE)</f>
        <v>thickening</v>
      </c>
      <c r="BA1652">
        <f>VLOOKUP(Sheet1[[#This Row],[NPDES ID2]],Combined_Sheet__Major_Only___2[[NPDES ID2]:[ECHO BFR]],17,FALSE)</f>
        <v>40.617449999999998</v>
      </c>
      <c r="BB1652">
        <f>VLOOKUP(Sheet1[[#This Row],[NPDES ID2]],Combined_Sheet__Major_Only___2[[NPDES ID2]:[ECHO BFR]],18,FALSE)</f>
        <v>-76.061139999999995</v>
      </c>
      <c r="BC1652" t="str">
        <f>IF(ISNUMBER(SEARCH("aerobic",$AW1652)),"aerobic","")</f>
        <v>aerobic</v>
      </c>
      <c r="BD1652" t="str">
        <f>IF(ISNUMBER(SEARCH("anaer",$AW1652)),"anaer","")</f>
        <v/>
      </c>
      <c r="BE1652" t="str">
        <f>IF(ISNUMBER(SEARCH("thickening",$AZ1652)),"thickening","")</f>
        <v>thickening</v>
      </c>
      <c r="BF1652" s="2" t="str">
        <f>IF(ISNUMBER(SEARCH("airDry",$AW1652)),"airDry","")</f>
        <v/>
      </c>
      <c r="BG1652" s="2" t="str">
        <f>IF(ISNUMBER(SEARCH("heatDry",$AY1652)),"heatDry","")</f>
        <v/>
      </c>
      <c r="BH1652" s="2" t="str">
        <f>IF(AND(ISNUMBER(SEARCH("aerobic",$AW1652)),ISNUMBER(SEARCH("anaer",$AW1652))),"Combined Aer and Anaer.","")</f>
        <v/>
      </c>
    </row>
    <row r="1653" spans="1:60" x14ac:dyDescent="0.3">
      <c r="A1653" s="4">
        <v>1651</v>
      </c>
      <c r="B1653" t="s">
        <v>7750</v>
      </c>
      <c r="C1653">
        <v>62.62</v>
      </c>
      <c r="D1653">
        <v>1793.889558732815</v>
      </c>
      <c r="E1653">
        <v>1792.7337198627999</v>
      </c>
      <c r="F1653">
        <v>1247.4267281652569</v>
      </c>
      <c r="G1653">
        <v>2306.6964887751228</v>
      </c>
      <c r="H1653">
        <v>-77.24143648054374</v>
      </c>
      <c r="I1653">
        <v>-78.331885386957595</v>
      </c>
      <c r="J1653">
        <v>-91.037858288572536</v>
      </c>
      <c r="K1653">
        <v>-62.314497406729338</v>
      </c>
      <c r="L1653">
        <v>38.617567553852332</v>
      </c>
      <c r="M1653">
        <v>38.427970255223102</v>
      </c>
      <c r="N1653">
        <v>37.741182310799317</v>
      </c>
      <c r="O1653">
        <v>40.061514870460229</v>
      </c>
      <c r="P1653">
        <v>1.4804956532117579</v>
      </c>
      <c r="Q1653">
        <v>1.49305599677708</v>
      </c>
      <c r="R1653">
        <v>1.215860538216142</v>
      </c>
      <c r="S1653">
        <v>1.69951391742639</v>
      </c>
      <c r="T1653">
        <v>74.19983288261642</v>
      </c>
      <c r="U1653">
        <v>74.199715534730927</v>
      </c>
      <c r="V1653">
        <v>74.149471780426211</v>
      </c>
      <c r="W1653">
        <v>74.24971061962178</v>
      </c>
      <c r="X1653">
        <v>5416.3115677661744</v>
      </c>
      <c r="Y1653">
        <v>5438.6560399869259</v>
      </c>
      <c r="Z1653">
        <v>5222.5479127708322</v>
      </c>
      <c r="AA1653">
        <v>5540.0131376053332</v>
      </c>
      <c r="AB1653">
        <v>884.87226699077803</v>
      </c>
      <c r="AC1653">
        <v>878.97707769080921</v>
      </c>
      <c r="AD1653">
        <v>760.93143211175072</v>
      </c>
      <c r="AE1653">
        <v>1040.306939483763</v>
      </c>
      <c r="AF1653">
        <v>60.436516961419521</v>
      </c>
      <c r="AG1653">
        <v>60.139776537985988</v>
      </c>
      <c r="AH1653">
        <v>59.065086140451108</v>
      </c>
      <c r="AI1653">
        <v>62.696119969541812</v>
      </c>
      <c r="AJ1653">
        <v>0.51474445524963341</v>
      </c>
      <c r="AK1653">
        <v>0.51474444407032705</v>
      </c>
      <c r="AL1653">
        <v>0.51474287749936887</v>
      </c>
      <c r="AM1653">
        <v>0.51474603954045506</v>
      </c>
      <c r="AN1653">
        <v>0.96673535260317511</v>
      </c>
      <c r="AO1653">
        <v>0.96673535260317489</v>
      </c>
      <c r="AP1653">
        <v>0.96673535260317489</v>
      </c>
      <c r="AQ1653">
        <v>0.96673535260317489</v>
      </c>
      <c r="AR1653">
        <v>13.86622965907984</v>
      </c>
      <c r="AS1653">
        <v>13.86622965907984</v>
      </c>
      <c r="AT1653">
        <v>13.86622965907984</v>
      </c>
      <c r="AU1653">
        <v>13.86622965907984</v>
      </c>
      <c r="AV1653" t="str">
        <f>VLOOKUP(Sheet1[[#This Row],[NPDES ID2]],Combined_Sheet__Major_Only___2[[NPDES ID2]:[ECHO BFR]],3,FALSE)</f>
        <v>VA</v>
      </c>
      <c r="AW1653" t="s">
        <v>41</v>
      </c>
      <c r="AX1653" t="str">
        <f>VLOOKUP(Sheet1[[#This Row],[NPDES ID2]],Combined_Sheet__Major_Only___2[[NPDES ID2]:[ECHO BFR]],27,FALSE)</f>
        <v>other</v>
      </c>
      <c r="AY1653" t="str">
        <f>VLOOKUP(Sheet1[[#This Row],[NPDES ID2]],Combined_Sheet__Major_Only___2[[NPDES ID2]:[ECHO BFR]],28,FALSE)</f>
        <v>-</v>
      </c>
      <c r="AZ1653" t="str">
        <f>VLOOKUP(Sheet1[[#This Row],[NPDES ID2]],Combined_Sheet__Major_Only___2[[NPDES ID2]:[ECHO BFR]],29,FALSE)</f>
        <v>thickening</v>
      </c>
      <c r="BA1653">
        <f>VLOOKUP(Sheet1[[#This Row],[NPDES ID2]],Combined_Sheet__Major_Only___2[[NPDES ID2]:[ECHO BFR]],17,FALSE)</f>
        <v>37.333610999999998</v>
      </c>
      <c r="BB1653">
        <f>VLOOKUP(Sheet1[[#This Row],[NPDES ID2]],Combined_Sheet__Major_Only___2[[NPDES ID2]:[ECHO BFR]],18,FALSE)</f>
        <v>-79.506666999999993</v>
      </c>
      <c r="BC1653" t="str">
        <f>IF(ISNUMBER(SEARCH("aerobic",$AW1653)),"aerobic","")</f>
        <v>aerobic</v>
      </c>
      <c r="BD1653" t="str">
        <f>IF(ISNUMBER(SEARCH("anaer",$AW1653)),"anaer","")</f>
        <v/>
      </c>
      <c r="BE1653" t="str">
        <f>IF(ISNUMBER(SEARCH("thickening",$AZ1653)),"thickening","")</f>
        <v>thickening</v>
      </c>
      <c r="BF1653" s="3" t="str">
        <f>IF(ISNUMBER(SEARCH("airDry",$AW1653)),"airDry","")</f>
        <v/>
      </c>
      <c r="BG1653" s="3" t="str">
        <f>IF(ISNUMBER(SEARCH("heatDry",$AY1653)),"heatDry","")</f>
        <v/>
      </c>
      <c r="BH1653" s="3" t="str">
        <f>IF(AND(ISNUMBER(SEARCH("aerobic",$AW1653)),ISNUMBER(SEARCH("anaer",$AW1653))),"Combined Aer and Anaer.","")</f>
        <v/>
      </c>
    </row>
    <row r="1654" spans="1:60" x14ac:dyDescent="0.3">
      <c r="A1654" s="4">
        <v>1652</v>
      </c>
      <c r="B1654" t="s">
        <v>7755</v>
      </c>
      <c r="C1654">
        <v>62</v>
      </c>
      <c r="D1654">
        <v>1777.118848400223</v>
      </c>
      <c r="E1654">
        <v>1776.7952526902141</v>
      </c>
      <c r="F1654">
        <v>1235.438679095867</v>
      </c>
      <c r="G1654">
        <v>2286.261575326675</v>
      </c>
      <c r="H1654">
        <v>-77.147971047857922</v>
      </c>
      <c r="I1654">
        <v>-78.383263079211559</v>
      </c>
      <c r="J1654">
        <v>-91.187091746318345</v>
      </c>
      <c r="K1654">
        <v>-62.007021209745098</v>
      </c>
      <c r="L1654">
        <v>38.956999920444673</v>
      </c>
      <c r="M1654">
        <v>38.77466694496529</v>
      </c>
      <c r="N1654">
        <v>38.114196109902487</v>
      </c>
      <c r="O1654">
        <v>40.345617019422711</v>
      </c>
      <c r="P1654">
        <v>1.4645186118643221</v>
      </c>
      <c r="Q1654">
        <v>1.479238284914665</v>
      </c>
      <c r="R1654">
        <v>1.1988449853357339</v>
      </c>
      <c r="S1654">
        <v>1.6791727145594111</v>
      </c>
      <c r="T1654">
        <v>61.624735746507497</v>
      </c>
      <c r="U1654">
        <v>61.624637805377127</v>
      </c>
      <c r="V1654">
        <v>61.582703261174878</v>
      </c>
      <c r="W1654">
        <v>61.666364804608413</v>
      </c>
      <c r="X1654">
        <v>4414.8839083402572</v>
      </c>
      <c r="Y1654">
        <v>4432.2429570214681</v>
      </c>
      <c r="Z1654">
        <v>4264.2788300759703</v>
      </c>
      <c r="AA1654">
        <v>4510.9661039607863</v>
      </c>
      <c r="AB1654">
        <v>715.11077149713867</v>
      </c>
      <c r="AC1654">
        <v>710.3828009886056</v>
      </c>
      <c r="AD1654">
        <v>615.95097168610869</v>
      </c>
      <c r="AE1654">
        <v>838.17489548265053</v>
      </c>
      <c r="AF1654">
        <v>61.577380996390609</v>
      </c>
      <c r="AG1654">
        <v>61.289157924827627</v>
      </c>
      <c r="AH1654">
        <v>60.245304479191859</v>
      </c>
      <c r="AI1654">
        <v>63.772141210482872</v>
      </c>
      <c r="AJ1654">
        <v>0.52867118872538521</v>
      </c>
      <c r="AK1654">
        <v>0.52867117859976487</v>
      </c>
      <c r="AL1654">
        <v>0.52866975965208585</v>
      </c>
      <c r="AM1654">
        <v>0.52867262372229895</v>
      </c>
      <c r="AN1654">
        <v>0.96033357997853319</v>
      </c>
      <c r="AO1654">
        <v>0.96033357997853297</v>
      </c>
      <c r="AP1654">
        <v>0.96033357997853297</v>
      </c>
      <c r="AQ1654">
        <v>0.96033357997853297</v>
      </c>
      <c r="AR1654">
        <v>14.200923075654879</v>
      </c>
      <c r="AS1654">
        <v>14.200923075654879</v>
      </c>
      <c r="AT1654">
        <v>14.200923075654879</v>
      </c>
      <c r="AU1654">
        <v>14.200923075654879</v>
      </c>
      <c r="AV1654" t="str">
        <f>VLOOKUP(Sheet1[[#This Row],[NPDES ID2]],Combined_Sheet__Major_Only___2[[NPDES ID2]:[ECHO BFR]],3,FALSE)</f>
        <v>NC</v>
      </c>
      <c r="AW1654" t="s">
        <v>41</v>
      </c>
      <c r="AX1654" t="str">
        <f>VLOOKUP(Sheet1[[#This Row],[NPDES ID2]],Combined_Sheet__Major_Only___2[[NPDES ID2]:[ECHO BFR]],27,FALSE)</f>
        <v>-</v>
      </c>
      <c r="AY1654" t="str">
        <f>VLOOKUP(Sheet1[[#This Row],[NPDES ID2]],Combined_Sheet__Major_Only___2[[NPDES ID2]:[ECHO BFR]],28,FALSE)</f>
        <v>-</v>
      </c>
      <c r="AZ1654" t="str">
        <f>VLOOKUP(Sheet1[[#This Row],[NPDES ID2]],Combined_Sheet__Major_Only___2[[NPDES ID2]:[ECHO BFR]],29,FALSE)</f>
        <v>thickening</v>
      </c>
      <c r="BA1654">
        <f>VLOOKUP(Sheet1[[#This Row],[NPDES ID2]],Combined_Sheet__Major_Only___2[[NPDES ID2]:[ECHO BFR]],17,FALSE)</f>
        <v>34.718063000000001</v>
      </c>
      <c r="BB1654">
        <f>VLOOKUP(Sheet1[[#This Row],[NPDES ID2]],Combined_Sheet__Major_Only___2[[NPDES ID2]:[ECHO BFR]],18,FALSE)</f>
        <v>-76.637962999999999</v>
      </c>
      <c r="BC1654" t="str">
        <f>IF(ISNUMBER(SEARCH("aerobic",$AW1654)),"aerobic","")</f>
        <v>aerobic</v>
      </c>
      <c r="BD1654" t="str">
        <f>IF(ISNUMBER(SEARCH("anaer",$AW1654)),"anaer","")</f>
        <v/>
      </c>
      <c r="BE1654" t="str">
        <f>IF(ISNUMBER(SEARCH("thickening",$AZ1654)),"thickening","")</f>
        <v>thickening</v>
      </c>
      <c r="BF1654" s="2" t="str">
        <f>IF(ISNUMBER(SEARCH("airDry",$AW1654)),"airDry","")</f>
        <v/>
      </c>
      <c r="BG1654" s="2" t="str">
        <f>IF(ISNUMBER(SEARCH("heatDry",$AY1654)),"heatDry","")</f>
        <v/>
      </c>
      <c r="BH1654" s="2" t="str">
        <f>IF(AND(ISNUMBER(SEARCH("aerobic",$AW1654)),ISNUMBER(SEARCH("anaer",$AW1654))),"Combined Aer and Anaer.","")</f>
        <v/>
      </c>
    </row>
    <row r="1655" spans="1:60" x14ac:dyDescent="0.3">
      <c r="A1655" s="4">
        <v>1653</v>
      </c>
      <c r="B1655" t="s">
        <v>7760</v>
      </c>
      <c r="C1655">
        <v>61.58</v>
      </c>
      <c r="D1655">
        <v>1718.9853118618901</v>
      </c>
      <c r="E1655">
        <v>1720.2914759671301</v>
      </c>
      <c r="F1655">
        <v>1194.8641747907409</v>
      </c>
      <c r="G1655">
        <v>2213.126377720213</v>
      </c>
      <c r="H1655">
        <v>-76.944023827077785</v>
      </c>
      <c r="I1655">
        <v>-78.090858314599245</v>
      </c>
      <c r="J1655">
        <v>-91.219582575596135</v>
      </c>
      <c r="K1655">
        <v>-61.060432011222048</v>
      </c>
      <c r="L1655">
        <v>40.255082669149537</v>
      </c>
      <c r="M1655">
        <v>40.085648913751797</v>
      </c>
      <c r="N1655">
        <v>39.471918589720161</v>
      </c>
      <c r="O1655">
        <v>41.545432252868693</v>
      </c>
      <c r="P1655">
        <v>1.451691464466444</v>
      </c>
      <c r="Q1655">
        <v>1.4683394374868839</v>
      </c>
      <c r="R1655">
        <v>1.180006022856074</v>
      </c>
      <c r="S1655">
        <v>1.660635382618876</v>
      </c>
      <c r="T1655">
        <v>4.2419641201381637</v>
      </c>
      <c r="U1655">
        <v>4.2419547360490917</v>
      </c>
      <c r="V1655">
        <v>4.2379368377817661</v>
      </c>
      <c r="W1655">
        <v>4.2459527486924022</v>
      </c>
      <c r="X1655">
        <v>292.08965816997841</v>
      </c>
      <c r="Y1655">
        <v>293.08539782305951</v>
      </c>
      <c r="Z1655">
        <v>283.19744053146019</v>
      </c>
      <c r="AA1655">
        <v>297.79703677717788</v>
      </c>
      <c r="AB1655">
        <v>44.079151785563639</v>
      </c>
      <c r="AC1655">
        <v>43.835306527324882</v>
      </c>
      <c r="AD1655">
        <v>38.375772245471637</v>
      </c>
      <c r="AE1655">
        <v>51.125606151966927</v>
      </c>
      <c r="AF1655">
        <v>64.063064760405865</v>
      </c>
      <c r="AG1655">
        <v>63.79341446410308</v>
      </c>
      <c r="AH1655">
        <v>62.816763229189441</v>
      </c>
      <c r="AI1655">
        <v>66.116489513076445</v>
      </c>
      <c r="AJ1655">
        <v>0.55903317152769927</v>
      </c>
      <c r="AK1655">
        <v>0.55903316669335767</v>
      </c>
      <c r="AL1655">
        <v>0.55903248917493309</v>
      </c>
      <c r="AM1655">
        <v>0.55903385670768857</v>
      </c>
      <c r="AN1655">
        <v>0.67436363641726427</v>
      </c>
      <c r="AO1655">
        <v>0.67436363641726393</v>
      </c>
      <c r="AP1655">
        <v>0.67436363641726393</v>
      </c>
      <c r="AQ1655">
        <v>0.67436363641726393</v>
      </c>
      <c r="AR1655">
        <v>15.425919858863709</v>
      </c>
      <c r="AS1655">
        <v>15.425919858863709</v>
      </c>
      <c r="AT1655">
        <v>15.425919858863709</v>
      </c>
      <c r="AU1655">
        <v>15.425919858863709</v>
      </c>
      <c r="AV1655" t="str">
        <f>VLOOKUP(Sheet1[[#This Row],[NPDES ID2]],Combined_Sheet__Major_Only___2[[NPDES ID2]:[ECHO BFR]],3,FALSE)</f>
        <v>PR</v>
      </c>
      <c r="AW1655" t="s">
        <v>118</v>
      </c>
      <c r="AX1655" t="str">
        <f>VLOOKUP(Sheet1[[#This Row],[NPDES ID2]],Combined_Sheet__Major_Only___2[[NPDES ID2]:[ECHO BFR]],27,FALSE)</f>
        <v>-</v>
      </c>
      <c r="AY1655" t="str">
        <f>VLOOKUP(Sheet1[[#This Row],[NPDES ID2]],Combined_Sheet__Major_Only___2[[NPDES ID2]:[ECHO BFR]],28,FALSE)</f>
        <v>thermoAerobicDigest</v>
      </c>
      <c r="AZ1655" t="str">
        <f>VLOOKUP(Sheet1[[#This Row],[NPDES ID2]],Combined_Sheet__Major_Only___2[[NPDES ID2]:[ECHO BFR]],29,FALSE)</f>
        <v>-</v>
      </c>
      <c r="BA1655">
        <f>VLOOKUP(Sheet1[[#This Row],[NPDES ID2]],Combined_Sheet__Major_Only___2[[NPDES ID2]:[ECHO BFR]],17,FALSE)</f>
        <v>18.300859999590202</v>
      </c>
      <c r="BB1655">
        <f>VLOOKUP(Sheet1[[#This Row],[NPDES ID2]],Combined_Sheet__Major_Only___2[[NPDES ID2]:[ECHO BFR]],18,FALSE)</f>
        <v>-66.245543000108697</v>
      </c>
      <c r="BC1655" t="str">
        <f>IF(ISNUMBER(SEARCH("aerobic",$AW1655)),"aerobic","")</f>
        <v>aerobic</v>
      </c>
      <c r="BD1655" t="str">
        <f>IF(ISNUMBER(SEARCH("anaer",$AW1655)),"anaer","")</f>
        <v/>
      </c>
      <c r="BE1655" t="str">
        <f>IF(ISNUMBER(SEARCH("thickening",$AZ1655)),"thickening","")</f>
        <v/>
      </c>
      <c r="BF1655" s="3" t="str">
        <f>IF(ISNUMBER(SEARCH("airDry",$AW1655)),"airDry","")</f>
        <v>airDry</v>
      </c>
      <c r="BG1655" s="3" t="str">
        <f>IF(ISNUMBER(SEARCH("heatDry",$AY1655)),"heatDry","")</f>
        <v/>
      </c>
      <c r="BH1655" s="3" t="str">
        <f>IF(AND(ISNUMBER(SEARCH("aerobic",$AW1655)),ISNUMBER(SEARCH("anaer",$AW1655))),"Combined Aer and Anaer.","")</f>
        <v/>
      </c>
    </row>
    <row r="1656" spans="1:60" x14ac:dyDescent="0.3">
      <c r="A1656" s="4">
        <v>1654</v>
      </c>
      <c r="B1656" t="s">
        <v>7765</v>
      </c>
      <c r="C1656">
        <v>61</v>
      </c>
      <c r="D1656">
        <v>1803.828896308848</v>
      </c>
      <c r="E1656">
        <v>1803.5479155775979</v>
      </c>
      <c r="F1656">
        <v>1253.4008600802031</v>
      </c>
      <c r="G1656">
        <v>2321.3577556200339</v>
      </c>
      <c r="H1656">
        <v>-77.151817690420245</v>
      </c>
      <c r="I1656">
        <v>-78.385999861250781</v>
      </c>
      <c r="J1656">
        <v>-91.200894903256412</v>
      </c>
      <c r="K1656">
        <v>-62.008637814693472</v>
      </c>
      <c r="L1656">
        <v>38.342747710821143</v>
      </c>
      <c r="M1656">
        <v>38.163458402506052</v>
      </c>
      <c r="N1656">
        <v>37.514028500858117</v>
      </c>
      <c r="O1656">
        <v>39.708154530072903</v>
      </c>
      <c r="P1656">
        <v>1.44087375624025</v>
      </c>
      <c r="Q1656">
        <v>1.4553973032178149</v>
      </c>
      <c r="R1656">
        <v>1.179416302149376</v>
      </c>
      <c r="S1656">
        <v>1.6520211960871001</v>
      </c>
      <c r="T1656">
        <v>3.8315784098169128</v>
      </c>
      <c r="U1656">
        <v>3.8315696590633039</v>
      </c>
      <c r="V1656">
        <v>3.827822930159777</v>
      </c>
      <c r="W1656">
        <v>3.8352978444305559</v>
      </c>
      <c r="X1656">
        <v>274.39865532626737</v>
      </c>
      <c r="Y1656">
        <v>275.43870978938628</v>
      </c>
      <c r="Z1656">
        <v>265.12245797740133</v>
      </c>
      <c r="AA1656">
        <v>280.36021834839079</v>
      </c>
      <c r="AB1656">
        <v>43.780162969427693</v>
      </c>
      <c r="AC1656">
        <v>43.509503759925003</v>
      </c>
      <c r="AD1656">
        <v>37.789975911923378</v>
      </c>
      <c r="AE1656">
        <v>51.196639307166947</v>
      </c>
      <c r="AF1656">
        <v>61.599917094433373</v>
      </c>
      <c r="AG1656">
        <v>61.311868956934248</v>
      </c>
      <c r="AH1656">
        <v>60.268580302878007</v>
      </c>
      <c r="AI1656">
        <v>63.793446859653322</v>
      </c>
      <c r="AJ1656">
        <v>0.52894634746454039</v>
      </c>
      <c r="AK1656">
        <v>0.52894634244906902</v>
      </c>
      <c r="AL1656">
        <v>0.5289456395508787</v>
      </c>
      <c r="AM1656">
        <v>0.52894705831143007</v>
      </c>
      <c r="AN1656">
        <v>0.65666128878241281</v>
      </c>
      <c r="AO1656">
        <v>0.65666128878241259</v>
      </c>
      <c r="AP1656">
        <v>0.65666128878241259</v>
      </c>
      <c r="AQ1656">
        <v>0.65666128878241259</v>
      </c>
      <c r="AR1656">
        <v>14.33602262799317</v>
      </c>
      <c r="AS1656">
        <v>14.33602262799317</v>
      </c>
      <c r="AT1656">
        <v>14.33602262799317</v>
      </c>
      <c r="AU1656">
        <v>14.33602262799317</v>
      </c>
      <c r="AV1656" t="str">
        <f>VLOOKUP(Sheet1[[#This Row],[NPDES ID2]],Combined_Sheet__Major_Only___2[[NPDES ID2]:[ECHO BFR]],3,FALSE)</f>
        <v>GU</v>
      </c>
      <c r="AW1656" t="s">
        <v>12188</v>
      </c>
      <c r="AX1656" t="str">
        <f>VLOOKUP(Sheet1[[#This Row],[NPDES ID2]],Combined_Sheet__Major_Only___2[[NPDES ID2]:[ECHO BFR]],27,FALSE)</f>
        <v>-</v>
      </c>
      <c r="AY1656" t="str">
        <f>VLOOKUP(Sheet1[[#This Row],[NPDES ID2]],Combined_Sheet__Major_Only___2[[NPDES ID2]:[ECHO BFR]],28,FALSE)</f>
        <v>-</v>
      </c>
      <c r="AZ1656" t="str">
        <f>VLOOKUP(Sheet1[[#This Row],[NPDES ID2]],Combined_Sheet__Major_Only___2[[NPDES ID2]:[ECHO BFR]],29,FALSE)</f>
        <v>thickening</v>
      </c>
      <c r="BA1656">
        <f>VLOOKUP(Sheet1[[#This Row],[NPDES ID2]],Combined_Sheet__Major_Only___2[[NPDES ID2]:[ECHO BFR]],17,FALSE)</f>
        <v>13.438299900000001</v>
      </c>
      <c r="BB1656">
        <f>VLOOKUP(Sheet1[[#This Row],[NPDES ID2]],Combined_Sheet__Major_Only___2[[NPDES ID2]:[ECHO BFR]],18,FALSE)</f>
        <v>144.77292850000001</v>
      </c>
      <c r="BC1656" t="str">
        <f>IF(ISNUMBER(SEARCH("aerobic",$AW1656)),"aerobic","")</f>
        <v>aerobic</v>
      </c>
      <c r="BD1656" t="str">
        <f>IF(ISNUMBER(SEARCH("anaer",$AW1656)),"anaer","")</f>
        <v>anaer</v>
      </c>
      <c r="BE1656" t="str">
        <f>IF(ISNUMBER(SEARCH("thickening",$AZ1656)),"thickening","")</f>
        <v>thickening</v>
      </c>
      <c r="BF1656" s="2" t="str">
        <f>IF(ISNUMBER(SEARCH("airDry",$AW1656)),"airDry","")</f>
        <v>airDry</v>
      </c>
      <c r="BG1656" s="2" t="str">
        <f>IF(ISNUMBER(SEARCH("heatDry",$AY1656)),"heatDry","")</f>
        <v/>
      </c>
      <c r="BH1656" s="2" t="str">
        <f>IF(AND(ISNUMBER(SEARCH("aerobic",$AW1656)),ISNUMBER(SEARCH("anaer",$AW1656))),"Combined Aer and Anaer.","")</f>
        <v>Combined Aer and Anaer.</v>
      </c>
    </row>
    <row r="1657" spans="1:60" x14ac:dyDescent="0.3">
      <c r="A1657" s="4">
        <v>1655</v>
      </c>
      <c r="B1657" t="s">
        <v>7769</v>
      </c>
      <c r="C1657">
        <v>60.93</v>
      </c>
      <c r="D1657">
        <v>1911.2316778772729</v>
      </c>
      <c r="E1657">
        <v>1909.6906860058371</v>
      </c>
      <c r="F1657">
        <v>1327.83102890849</v>
      </c>
      <c r="G1657">
        <v>2457.3261979016161</v>
      </c>
      <c r="H1657">
        <v>-77.425266367070378</v>
      </c>
      <c r="I1657">
        <v>-78.386188778924108</v>
      </c>
      <c r="J1657">
        <v>-90.716253373082054</v>
      </c>
      <c r="K1657">
        <v>-62.918647838116549</v>
      </c>
      <c r="L1657">
        <v>36.189967168994393</v>
      </c>
      <c r="M1657">
        <v>35.995151433513442</v>
      </c>
      <c r="N1657">
        <v>35.289466094671901</v>
      </c>
      <c r="O1657">
        <v>37.673646644309621</v>
      </c>
      <c r="P1657">
        <v>1.443021927769744</v>
      </c>
      <c r="Q1657">
        <v>1.454111948660201</v>
      </c>
      <c r="R1657">
        <v>1.198121893092978</v>
      </c>
      <c r="S1657">
        <v>1.6602677633472609</v>
      </c>
      <c r="T1657">
        <v>64.124425609886643</v>
      </c>
      <c r="U1657">
        <v>64.124323811062894</v>
      </c>
      <c r="V1657">
        <v>64.080737554111153</v>
      </c>
      <c r="W1657">
        <v>64.167694348287469</v>
      </c>
      <c r="X1657">
        <v>4860.3910139857489</v>
      </c>
      <c r="Y1657">
        <v>4882.3396082277613</v>
      </c>
      <c r="Z1657">
        <v>4669.946302817415</v>
      </c>
      <c r="AA1657">
        <v>4982.2002521442091</v>
      </c>
      <c r="AB1657">
        <v>746.65437752910464</v>
      </c>
      <c r="AC1657">
        <v>742.16901645951862</v>
      </c>
      <c r="AD1657">
        <v>647.38081236780749</v>
      </c>
      <c r="AE1657">
        <v>872.30177598850867</v>
      </c>
      <c r="AF1657">
        <v>58.208235618344879</v>
      </c>
      <c r="AG1657">
        <v>57.894874647333232</v>
      </c>
      <c r="AH1657">
        <v>56.759959723587471</v>
      </c>
      <c r="AI1657">
        <v>60.594445240610312</v>
      </c>
      <c r="AJ1657">
        <v>0.48756023211957578</v>
      </c>
      <c r="AK1657">
        <v>0.4875602225994316</v>
      </c>
      <c r="AL1657">
        <v>0.48755888850403828</v>
      </c>
      <c r="AM1657">
        <v>0.48756158130458138</v>
      </c>
      <c r="AN1657">
        <v>0.96179512074249529</v>
      </c>
      <c r="AO1657">
        <v>0.96179512074249518</v>
      </c>
      <c r="AP1657">
        <v>0.96179512074249518</v>
      </c>
      <c r="AQ1657">
        <v>0.96179512074249518</v>
      </c>
      <c r="AR1657">
        <v>13.862448318915989</v>
      </c>
      <c r="AS1657">
        <v>13.862448318915989</v>
      </c>
      <c r="AT1657">
        <v>13.862448318915989</v>
      </c>
      <c r="AU1657">
        <v>13.862448318915989</v>
      </c>
      <c r="AV1657" t="str">
        <f>VLOOKUP(Sheet1[[#This Row],[NPDES ID2]],Combined_Sheet__Major_Only___2[[NPDES ID2]:[ECHO BFR]],3,FALSE)</f>
        <v>TX</v>
      </c>
      <c r="AW1657" t="s">
        <v>41</v>
      </c>
      <c r="AX1657" t="str">
        <f>VLOOKUP(Sheet1[[#This Row],[NPDES ID2]],Combined_Sheet__Major_Only___2[[NPDES ID2]:[ECHO BFR]],27,FALSE)</f>
        <v>-</v>
      </c>
      <c r="AY1657" t="str">
        <f>VLOOKUP(Sheet1[[#This Row],[NPDES ID2]],Combined_Sheet__Major_Only___2[[NPDES ID2]:[ECHO BFR]],28,FALSE)</f>
        <v>-</v>
      </c>
      <c r="AZ1657" t="str">
        <f>VLOOKUP(Sheet1[[#This Row],[NPDES ID2]],Combined_Sheet__Major_Only___2[[NPDES ID2]:[ECHO BFR]],29,FALSE)</f>
        <v>thickening</v>
      </c>
      <c r="BA1657">
        <f>VLOOKUP(Sheet1[[#This Row],[NPDES ID2]],Combined_Sheet__Major_Only___2[[NPDES ID2]:[ECHO BFR]],17,FALSE)</f>
        <v>29.534611000000002</v>
      </c>
      <c r="BB1657">
        <f>VLOOKUP(Sheet1[[#This Row],[NPDES ID2]],Combined_Sheet__Major_Only___2[[NPDES ID2]:[ECHO BFR]],18,FALSE)</f>
        <v>-95.008778000000007</v>
      </c>
      <c r="BC1657" t="str">
        <f>IF(ISNUMBER(SEARCH("aerobic",$AW1657)),"aerobic","")</f>
        <v>aerobic</v>
      </c>
      <c r="BD1657" t="str">
        <f>IF(ISNUMBER(SEARCH("anaer",$AW1657)),"anaer","")</f>
        <v/>
      </c>
      <c r="BE1657" t="str">
        <f>IF(ISNUMBER(SEARCH("thickening",$AZ1657)),"thickening","")</f>
        <v>thickening</v>
      </c>
      <c r="BF1657" s="3" t="str">
        <f>IF(ISNUMBER(SEARCH("airDry",$AW1657)),"airDry","")</f>
        <v/>
      </c>
      <c r="BG1657" s="3" t="str">
        <f>IF(ISNUMBER(SEARCH("heatDry",$AY1657)),"heatDry","")</f>
        <v/>
      </c>
      <c r="BH1657" s="3" t="str">
        <f>IF(AND(ISNUMBER(SEARCH("aerobic",$AW1657)),ISNUMBER(SEARCH("anaer",$AW1657))),"Combined Aer and Anaer.","")</f>
        <v/>
      </c>
    </row>
    <row r="1658" spans="1:60" x14ac:dyDescent="0.3">
      <c r="A1658" s="4">
        <v>1656</v>
      </c>
      <c r="B1658" t="s">
        <v>7774</v>
      </c>
      <c r="C1658">
        <v>60.45</v>
      </c>
      <c r="D1658">
        <v>1756.5994375499561</v>
      </c>
      <c r="E1658">
        <v>1757.7992575660221</v>
      </c>
      <c r="F1658">
        <v>1220.33225670672</v>
      </c>
      <c r="G1658">
        <v>2262.2004462111981</v>
      </c>
      <c r="H1658">
        <v>-76.948533347224398</v>
      </c>
      <c r="I1658">
        <v>-78.150981469967121</v>
      </c>
      <c r="J1658">
        <v>-91.23139378804818</v>
      </c>
      <c r="K1658">
        <v>-61.140683140618293</v>
      </c>
      <c r="L1658">
        <v>39.350040576697907</v>
      </c>
      <c r="M1658">
        <v>39.182480524403189</v>
      </c>
      <c r="N1658">
        <v>38.575486675501637</v>
      </c>
      <c r="O1658">
        <v>40.62621758232595</v>
      </c>
      <c r="P1658">
        <v>1.4253583365057101</v>
      </c>
      <c r="Q1658">
        <v>1.441279928050702</v>
      </c>
      <c r="R1658">
        <v>1.1594839415021849</v>
      </c>
      <c r="S1658">
        <v>1.6304859555970459</v>
      </c>
      <c r="T1658">
        <v>199.0992175418753</v>
      </c>
      <c r="U1658">
        <v>199.0989074406659</v>
      </c>
      <c r="V1658">
        <v>198.96613428578689</v>
      </c>
      <c r="W1658">
        <v>199.2310234666528</v>
      </c>
      <c r="X1658">
        <v>13767.4577417275</v>
      </c>
      <c r="Y1658">
        <v>13816.762500954481</v>
      </c>
      <c r="Z1658">
        <v>13339.790520092371</v>
      </c>
      <c r="AA1658">
        <v>14039.87206972423</v>
      </c>
      <c r="AB1658">
        <v>2206.147645118022</v>
      </c>
      <c r="AC1658">
        <v>2191.5591788387169</v>
      </c>
      <c r="AD1658">
        <v>1904.5326015678329</v>
      </c>
      <c r="AE1658">
        <v>2582.3231161035892</v>
      </c>
      <c r="AF1658">
        <v>63.793688278477433</v>
      </c>
      <c r="AG1658">
        <v>63.522002588839527</v>
      </c>
      <c r="AH1658">
        <v>62.538212394513238</v>
      </c>
      <c r="AI1658">
        <v>65.862268358842485</v>
      </c>
      <c r="AJ1658">
        <v>0.55574161071868244</v>
      </c>
      <c r="AK1658">
        <v>0.55574158853347877</v>
      </c>
      <c r="AL1658">
        <v>0.55573848017542937</v>
      </c>
      <c r="AM1658">
        <v>0.55574475424896186</v>
      </c>
      <c r="AN1658">
        <v>0.98722051736354122</v>
      </c>
      <c r="AO1658">
        <v>0.98722051736354144</v>
      </c>
      <c r="AP1658">
        <v>0.98722051736354144</v>
      </c>
      <c r="AQ1658">
        <v>0.98722051736354144</v>
      </c>
      <c r="AR1658">
        <v>14.807909061930269</v>
      </c>
      <c r="AS1658">
        <v>14.80790906193026</v>
      </c>
      <c r="AT1658">
        <v>14.80790906193026</v>
      </c>
      <c r="AU1658">
        <v>14.80790906193026</v>
      </c>
      <c r="AV1658" t="str">
        <f>VLOOKUP(Sheet1[[#This Row],[NPDES ID2]],Combined_Sheet__Major_Only___2[[NPDES ID2]:[ECHO BFR]],3,FALSE)</f>
        <v>CO</v>
      </c>
      <c r="AW1658" t="s">
        <v>12181</v>
      </c>
      <c r="AX1658" t="str">
        <f>VLOOKUP(Sheet1[[#This Row],[NPDES ID2]],Combined_Sheet__Major_Only___2[[NPDES ID2]:[ECHO BFR]],27,FALSE)</f>
        <v>-</v>
      </c>
      <c r="AY1658" t="str">
        <f>VLOOKUP(Sheet1[[#This Row],[NPDES ID2]],Combined_Sheet__Major_Only___2[[NPDES ID2]:[ECHO BFR]],28,FALSE)</f>
        <v>-</v>
      </c>
      <c r="AZ1658" t="str">
        <f>VLOOKUP(Sheet1[[#This Row],[NPDES ID2]],Combined_Sheet__Major_Only___2[[NPDES ID2]:[ECHO BFR]],29,FALSE)</f>
        <v>-</v>
      </c>
      <c r="BA1658">
        <f>VLOOKUP(Sheet1[[#This Row],[NPDES ID2]],Combined_Sheet__Major_Only___2[[NPDES ID2]:[ECHO BFR]],17,FALSE)</f>
        <v>40.29889</v>
      </c>
      <c r="BB1658">
        <f>VLOOKUP(Sheet1[[#This Row],[NPDES ID2]],Combined_Sheet__Major_Only___2[[NPDES ID2]:[ECHO BFR]],18,FALSE)</f>
        <v>-103.6219</v>
      </c>
      <c r="BC1658" t="str">
        <f>IF(ISNUMBER(SEARCH("aerobic",$AW1658)),"aerobic","")</f>
        <v/>
      </c>
      <c r="BD1658" t="str">
        <f>IF(ISNUMBER(SEARCH("anaer",$AW1658)),"anaer","")</f>
        <v>anaer</v>
      </c>
      <c r="BE1658" t="str">
        <f>IF(ISNUMBER(SEARCH("thickening",$AZ1658)),"thickening","")</f>
        <v/>
      </c>
      <c r="BF1658" s="2" t="str">
        <f>IF(ISNUMBER(SEARCH("airDry",$AW1658)),"airDry","")</f>
        <v/>
      </c>
      <c r="BG1658" s="2" t="str">
        <f>IF(ISNUMBER(SEARCH("heatDry",$AY1658)),"heatDry","")</f>
        <v/>
      </c>
      <c r="BH1658" s="2" t="str">
        <f>IF(AND(ISNUMBER(SEARCH("aerobic",$AW1658)),ISNUMBER(SEARCH("anaer",$AW1658))),"Combined Aer and Anaer.","")</f>
        <v/>
      </c>
    </row>
    <row r="1659" spans="1:60" x14ac:dyDescent="0.3">
      <c r="A1659" s="4">
        <v>1657</v>
      </c>
      <c r="B1659" t="s">
        <v>7779</v>
      </c>
      <c r="C1659">
        <v>60</v>
      </c>
      <c r="D1659">
        <v>1908.150382925342</v>
      </c>
      <c r="E1659">
        <v>1906.005531702011</v>
      </c>
      <c r="F1659">
        <v>1325.13828823735</v>
      </c>
      <c r="G1659">
        <v>2454.7404441207318</v>
      </c>
      <c r="H1659">
        <v>-77.334813122445297</v>
      </c>
      <c r="I1659">
        <v>-78.367908251001808</v>
      </c>
      <c r="J1659">
        <v>-90.833192061225901</v>
      </c>
      <c r="K1659">
        <v>-62.645752364326732</v>
      </c>
      <c r="L1659">
        <v>36.21425748081549</v>
      </c>
      <c r="M1659">
        <v>36.026721704286317</v>
      </c>
      <c r="N1659">
        <v>35.347368942598017</v>
      </c>
      <c r="O1659">
        <v>37.642566671437251</v>
      </c>
      <c r="P1659">
        <v>1.4199665180446479</v>
      </c>
      <c r="Q1659">
        <v>1.4321160109026201</v>
      </c>
      <c r="R1659">
        <v>1.172815019864339</v>
      </c>
      <c r="S1659">
        <v>1.633202363579203</v>
      </c>
      <c r="T1659">
        <v>211.18228273318729</v>
      </c>
      <c r="U1659">
        <v>211.18195398456041</v>
      </c>
      <c r="V1659">
        <v>211.04119673808589</v>
      </c>
      <c r="W1659">
        <v>211.32201458679589</v>
      </c>
      <c r="X1659">
        <v>15751.41704910644</v>
      </c>
      <c r="Y1659">
        <v>15819.995430755111</v>
      </c>
      <c r="Z1659">
        <v>15157.1972651207</v>
      </c>
      <c r="AA1659">
        <v>16131.062934562449</v>
      </c>
      <c r="AB1659">
        <v>2594.3921630177269</v>
      </c>
      <c r="AC1659">
        <v>2577.0303591873012</v>
      </c>
      <c r="AD1659">
        <v>2227.4231304811469</v>
      </c>
      <c r="AE1659">
        <v>3060.6830329113018</v>
      </c>
      <c r="AF1659">
        <v>59.15035529152513</v>
      </c>
      <c r="AG1659">
        <v>58.844005308146983</v>
      </c>
      <c r="AH1659">
        <v>57.734644033804912</v>
      </c>
      <c r="AI1659">
        <v>61.482938133022138</v>
      </c>
      <c r="AJ1659">
        <v>0.49905095251694148</v>
      </c>
      <c r="AK1659">
        <v>0.49905093121825739</v>
      </c>
      <c r="AL1659">
        <v>0.49904794714038719</v>
      </c>
      <c r="AM1659">
        <v>0.49905397036263288</v>
      </c>
      <c r="AN1659">
        <v>0.98793906307718937</v>
      </c>
      <c r="AO1659">
        <v>0.98793906307718937</v>
      </c>
      <c r="AP1659">
        <v>0.98793906307718937</v>
      </c>
      <c r="AQ1659">
        <v>0.98793906307718937</v>
      </c>
      <c r="AR1659">
        <v>13.50507459875616</v>
      </c>
      <c r="AS1659">
        <v>13.50507459875616</v>
      </c>
      <c r="AT1659">
        <v>13.50507459875616</v>
      </c>
      <c r="AU1659">
        <v>13.50507459875616</v>
      </c>
      <c r="AV1659" t="str">
        <f>VLOOKUP(Sheet1[[#This Row],[NPDES ID2]],Combined_Sheet__Major_Only___2[[NPDES ID2]:[ECHO BFR]],3,FALSE)</f>
        <v>MN</v>
      </c>
      <c r="AW1659" t="s">
        <v>41</v>
      </c>
      <c r="AX1659" t="str">
        <f>VLOOKUP(Sheet1[[#This Row],[NPDES ID2]],Combined_Sheet__Major_Only___2[[NPDES ID2]:[ECHO BFR]],27,FALSE)</f>
        <v>-</v>
      </c>
      <c r="AY1659" t="str">
        <f>VLOOKUP(Sheet1[[#This Row],[NPDES ID2]],Combined_Sheet__Major_Only___2[[NPDES ID2]:[ECHO BFR]],28,FALSE)</f>
        <v>-</v>
      </c>
      <c r="AZ1659" t="str">
        <f>VLOOKUP(Sheet1[[#This Row],[NPDES ID2]],Combined_Sheet__Major_Only___2[[NPDES ID2]:[ECHO BFR]],29,FALSE)</f>
        <v>sludgeLagoon</v>
      </c>
      <c r="BA1659">
        <f>VLOOKUP(Sheet1[[#This Row],[NPDES ID2]],Combined_Sheet__Major_Only___2[[NPDES ID2]:[ECHO BFR]],17,FALSE)</f>
        <v>43.9833</v>
      </c>
      <c r="BB1659">
        <f>VLOOKUP(Sheet1[[#This Row],[NPDES ID2]],Combined_Sheet__Major_Only___2[[NPDES ID2]:[ECHO BFR]],18,FALSE)</f>
        <v>-92.055800000000005</v>
      </c>
      <c r="BC1659" t="str">
        <f>IF(ISNUMBER(SEARCH("aerobic",$AW1659)),"aerobic","")</f>
        <v>aerobic</v>
      </c>
      <c r="BD1659" t="str">
        <f>IF(ISNUMBER(SEARCH("anaer",$AW1659)),"anaer","")</f>
        <v/>
      </c>
      <c r="BE1659" t="str">
        <f>IF(ISNUMBER(SEARCH("thickening",$AZ1659)),"thickening","")</f>
        <v/>
      </c>
      <c r="BF1659" s="3" t="str">
        <f>IF(ISNUMBER(SEARCH("airDry",$AW1659)),"airDry","")</f>
        <v/>
      </c>
      <c r="BG1659" s="3" t="str">
        <f>IF(ISNUMBER(SEARCH("heatDry",$AY1659)),"heatDry","")</f>
        <v/>
      </c>
      <c r="BH1659" s="3" t="str">
        <f>IF(AND(ISNUMBER(SEARCH("aerobic",$AW1659)),ISNUMBER(SEARCH("anaer",$AW1659))),"Combined Aer and Anaer.","")</f>
        <v/>
      </c>
    </row>
    <row r="1660" spans="1:60" x14ac:dyDescent="0.3">
      <c r="A1660" s="4">
        <v>1658</v>
      </c>
      <c r="B1660" t="s">
        <v>7784</v>
      </c>
      <c r="C1660">
        <v>59.89</v>
      </c>
      <c r="D1660">
        <v>1900.0993991932651</v>
      </c>
      <c r="E1660">
        <v>1898.2436449973809</v>
      </c>
      <c r="F1660">
        <v>1319.4934211079319</v>
      </c>
      <c r="G1660">
        <v>2444.710047130196</v>
      </c>
      <c r="H1660">
        <v>-77.32138278984813</v>
      </c>
      <c r="I1660">
        <v>-78.368177859224858</v>
      </c>
      <c r="J1660">
        <v>-90.913655991669742</v>
      </c>
      <c r="K1660">
        <v>-62.571293314502157</v>
      </c>
      <c r="L1660">
        <v>36.363330078217359</v>
      </c>
      <c r="M1660">
        <v>36.177739281042477</v>
      </c>
      <c r="N1660">
        <v>35.50547305429933</v>
      </c>
      <c r="O1660">
        <v>37.776747616931438</v>
      </c>
      <c r="P1660">
        <v>1.4169833000965131</v>
      </c>
      <c r="Q1660">
        <v>1.428515931588461</v>
      </c>
      <c r="R1660">
        <v>1.1680497573807049</v>
      </c>
      <c r="S1660">
        <v>1.6287803824527951</v>
      </c>
      <c r="T1660">
        <v>48.470943334544273</v>
      </c>
      <c r="U1660">
        <v>48.470865693251348</v>
      </c>
      <c r="V1660">
        <v>48.437622741934049</v>
      </c>
      <c r="W1660">
        <v>48.503944116552503</v>
      </c>
      <c r="X1660">
        <v>3593.8300483236831</v>
      </c>
      <c r="Y1660">
        <v>3609.2212246257359</v>
      </c>
      <c r="Z1660">
        <v>3460.2592695424869</v>
      </c>
      <c r="AA1660">
        <v>3679.180828751284</v>
      </c>
      <c r="AB1660">
        <v>574.64326873860921</v>
      </c>
      <c r="AC1660">
        <v>571.0694920193414</v>
      </c>
      <c r="AD1660">
        <v>495.58297558857089</v>
      </c>
      <c r="AE1660">
        <v>674.24026911240389</v>
      </c>
      <c r="AF1660">
        <v>59.502685745267677</v>
      </c>
      <c r="AG1660">
        <v>59.198980936463101</v>
      </c>
      <c r="AH1660">
        <v>58.099027524818659</v>
      </c>
      <c r="AI1660">
        <v>61.815380547807777</v>
      </c>
      <c r="AJ1660">
        <v>0.50334927601351465</v>
      </c>
      <c r="AK1660">
        <v>0.50334926757511678</v>
      </c>
      <c r="AL1660">
        <v>0.50334808504119199</v>
      </c>
      <c r="AM1660">
        <v>0.50335047192203752</v>
      </c>
      <c r="AN1660">
        <v>0.9503358915086334</v>
      </c>
      <c r="AO1660">
        <v>0.95033589150863362</v>
      </c>
      <c r="AP1660">
        <v>0.95033589150863362</v>
      </c>
      <c r="AQ1660">
        <v>0.95033589150863362</v>
      </c>
      <c r="AR1660">
        <v>13.82948538355487</v>
      </c>
      <c r="AS1660">
        <v>13.82948538355488</v>
      </c>
      <c r="AT1660">
        <v>13.82948538355488</v>
      </c>
      <c r="AU1660">
        <v>13.82948538355488</v>
      </c>
      <c r="AV1660" t="str">
        <f>VLOOKUP(Sheet1[[#This Row],[NPDES ID2]],Combined_Sheet__Major_Only___2[[NPDES ID2]:[ECHO BFR]],3,FALSE)</f>
        <v>CA</v>
      </c>
      <c r="AW1660" t="s">
        <v>12181</v>
      </c>
      <c r="AX1660" t="str">
        <f>VLOOKUP(Sheet1[[#This Row],[NPDES ID2]],Combined_Sheet__Major_Only___2[[NPDES ID2]:[ECHO BFR]],27,FALSE)</f>
        <v>-</v>
      </c>
      <c r="AY1660" t="str">
        <f>VLOOKUP(Sheet1[[#This Row],[NPDES ID2]],Combined_Sheet__Major_Only___2[[NPDES ID2]:[ECHO BFR]],28,FALSE)</f>
        <v>highTempCompost</v>
      </c>
      <c r="AZ1660" t="str">
        <f>VLOOKUP(Sheet1[[#This Row],[NPDES ID2]],Combined_Sheet__Major_Only___2[[NPDES ID2]:[ECHO BFR]],29,FALSE)</f>
        <v>thickening, preliminaryOps</v>
      </c>
      <c r="BA1660">
        <f>VLOOKUP(Sheet1[[#This Row],[NPDES ID2]],Combined_Sheet__Major_Only___2[[NPDES ID2]:[ECHO BFR]],17,FALSE)</f>
        <v>37.675026699999997</v>
      </c>
      <c r="BB1660">
        <f>VLOOKUP(Sheet1[[#This Row],[NPDES ID2]],Combined_Sheet__Major_Only___2[[NPDES ID2]:[ECHO BFR]],18,FALSE)</f>
        <v>-119.79389089999999</v>
      </c>
      <c r="BC1660" t="str">
        <f>IF(ISNUMBER(SEARCH("aerobic",$AW1660)),"aerobic","")</f>
        <v/>
      </c>
      <c r="BD1660" t="str">
        <f>IF(ISNUMBER(SEARCH("anaer",$AW1660)),"anaer","")</f>
        <v>anaer</v>
      </c>
      <c r="BE1660" t="str">
        <f>IF(ISNUMBER(SEARCH("thickening",$AZ1660)),"thickening","")</f>
        <v>thickening</v>
      </c>
      <c r="BF1660" s="2" t="str">
        <f>IF(ISNUMBER(SEARCH("airDry",$AW1660)),"airDry","")</f>
        <v/>
      </c>
      <c r="BG1660" s="2" t="str">
        <f>IF(ISNUMBER(SEARCH("heatDry",$AY1660)),"heatDry","")</f>
        <v/>
      </c>
      <c r="BH1660" s="2" t="str">
        <f>IF(AND(ISNUMBER(SEARCH("aerobic",$AW1660)),ISNUMBER(SEARCH("anaer",$AW1660))),"Combined Aer and Anaer.","")</f>
        <v/>
      </c>
    </row>
    <row r="1661" spans="1:60" x14ac:dyDescent="0.3">
      <c r="A1661" s="4">
        <v>1659</v>
      </c>
      <c r="B1661" t="s">
        <v>7789</v>
      </c>
      <c r="C1661">
        <v>59.25</v>
      </c>
      <c r="D1661">
        <v>1940.5792485155371</v>
      </c>
      <c r="E1661">
        <v>1938.186808932026</v>
      </c>
      <c r="F1661">
        <v>1347.1527989673441</v>
      </c>
      <c r="G1661">
        <v>2496.8301100937829</v>
      </c>
      <c r="H1661">
        <v>-77.336393928354298</v>
      </c>
      <c r="I1661">
        <v>-78.358964737084932</v>
      </c>
      <c r="J1661">
        <v>-90.747644852649472</v>
      </c>
      <c r="K1661">
        <v>-62.694905009537187</v>
      </c>
      <c r="L1661">
        <v>35.583474152355478</v>
      </c>
      <c r="M1661">
        <v>35.396963062151769</v>
      </c>
      <c r="N1661">
        <v>34.721262728419987</v>
      </c>
      <c r="O1661">
        <v>37.004093378149797</v>
      </c>
      <c r="P1661">
        <v>1.40252586851265</v>
      </c>
      <c r="Q1661">
        <v>1.4145077281266489</v>
      </c>
      <c r="R1661">
        <v>1.160314499509747</v>
      </c>
      <c r="S1661">
        <v>1.613958960722258</v>
      </c>
      <c r="T1661">
        <v>462.05612612635531</v>
      </c>
      <c r="U1661">
        <v>462.05541021195228</v>
      </c>
      <c r="V1661">
        <v>461.7488837907818</v>
      </c>
      <c r="W1661">
        <v>462.36041955410371</v>
      </c>
      <c r="X1661">
        <v>34636.146734372684</v>
      </c>
      <c r="Y1661">
        <v>34788.815051356898</v>
      </c>
      <c r="Z1661">
        <v>33313.588957925916</v>
      </c>
      <c r="AA1661">
        <v>35481.275102435829</v>
      </c>
      <c r="AB1661">
        <v>5322.7823350019598</v>
      </c>
      <c r="AC1661">
        <v>5292.9214053816522</v>
      </c>
      <c r="AD1661">
        <v>4615.735888822629</v>
      </c>
      <c r="AE1661">
        <v>6212.4246877458936</v>
      </c>
      <c r="AF1661">
        <v>58.856121443388183</v>
      </c>
      <c r="AG1661">
        <v>58.547552346219518</v>
      </c>
      <c r="AH1661">
        <v>57.430404846624668</v>
      </c>
      <c r="AI1661">
        <v>61.205231805533167</v>
      </c>
      <c r="AJ1661">
        <v>0.49546183003642319</v>
      </c>
      <c r="AK1661">
        <v>0.49546179005682278</v>
      </c>
      <c r="AL1661">
        <v>0.49545619048562212</v>
      </c>
      <c r="AM1661">
        <v>0.49546749302064452</v>
      </c>
      <c r="AN1661">
        <v>0.99443529513996154</v>
      </c>
      <c r="AO1661">
        <v>0.99443529513996143</v>
      </c>
      <c r="AP1661">
        <v>0.99443529513996143</v>
      </c>
      <c r="AQ1661">
        <v>0.99443529513996143</v>
      </c>
      <c r="AR1661">
        <v>14.013658489454279</v>
      </c>
      <c r="AS1661">
        <v>14.013658489454279</v>
      </c>
      <c r="AT1661">
        <v>14.013658489454279</v>
      </c>
      <c r="AU1661">
        <v>14.013658489454279</v>
      </c>
      <c r="AV1661" t="str">
        <f>VLOOKUP(Sheet1[[#This Row],[NPDES ID2]],Combined_Sheet__Major_Only___2[[NPDES ID2]:[ECHO BFR]],3,FALSE)</f>
        <v>IA</v>
      </c>
      <c r="AW1661" t="s">
        <v>41</v>
      </c>
      <c r="AX1661" t="str">
        <f>VLOOKUP(Sheet1[[#This Row],[NPDES ID2]],Combined_Sheet__Major_Only___2[[NPDES ID2]:[ECHO BFR]],27,FALSE)</f>
        <v>-</v>
      </c>
      <c r="AY1661" t="str">
        <f>VLOOKUP(Sheet1[[#This Row],[NPDES ID2]],Combined_Sheet__Major_Only___2[[NPDES ID2]:[ECHO BFR]],28,FALSE)</f>
        <v>-</v>
      </c>
      <c r="AZ1661" t="str">
        <f>VLOOKUP(Sheet1[[#This Row],[NPDES ID2]],Combined_Sheet__Major_Only___2[[NPDES ID2]:[ECHO BFR]],29,FALSE)</f>
        <v>-</v>
      </c>
      <c r="BA1661">
        <f>VLOOKUP(Sheet1[[#This Row],[NPDES ID2]],Combined_Sheet__Major_Only___2[[NPDES ID2]:[ECHO BFR]],17,FALSE)</f>
        <v>42.365278000000004</v>
      </c>
      <c r="BB1661">
        <f>VLOOKUP(Sheet1[[#This Row],[NPDES ID2]],Combined_Sheet__Major_Only___2[[NPDES ID2]:[ECHO BFR]],18,FALSE)</f>
        <v>-92.759167000000005</v>
      </c>
      <c r="BC1661" t="str">
        <f>IF(ISNUMBER(SEARCH("aerobic",$AW1661)),"aerobic","")</f>
        <v>aerobic</v>
      </c>
      <c r="BD1661" t="str">
        <f>IF(ISNUMBER(SEARCH("anaer",$AW1661)),"anaer","")</f>
        <v/>
      </c>
      <c r="BE1661" t="str">
        <f>IF(ISNUMBER(SEARCH("thickening",$AZ1661)),"thickening","")</f>
        <v/>
      </c>
      <c r="BF1661" s="3" t="str">
        <f>IF(ISNUMBER(SEARCH("airDry",$AW1661)),"airDry","")</f>
        <v/>
      </c>
      <c r="BG1661" s="3" t="str">
        <f>IF(ISNUMBER(SEARCH("heatDry",$AY1661)),"heatDry","")</f>
        <v/>
      </c>
      <c r="BH1661" s="3" t="str">
        <f>IF(AND(ISNUMBER(SEARCH("aerobic",$AW1661)),ISNUMBER(SEARCH("anaer",$AW1661))),"Combined Aer and Anaer.","")</f>
        <v/>
      </c>
    </row>
    <row r="1662" spans="1:60" x14ac:dyDescent="0.3">
      <c r="A1662" s="4">
        <v>1660</v>
      </c>
      <c r="B1662" t="s">
        <v>7794</v>
      </c>
      <c r="C1662">
        <v>59.22</v>
      </c>
      <c r="D1662">
        <v>1721.490062630158</v>
      </c>
      <c r="E1662">
        <v>1722.39639298886</v>
      </c>
      <c r="F1662">
        <v>1195.299484467015</v>
      </c>
      <c r="G1662">
        <v>2219.141934511636</v>
      </c>
      <c r="H1662">
        <v>-76.737519920660546</v>
      </c>
      <c r="I1662">
        <v>-78.024119953691184</v>
      </c>
      <c r="J1662">
        <v>-90.804793297115694</v>
      </c>
      <c r="K1662">
        <v>-60.024385335842311</v>
      </c>
      <c r="L1662">
        <v>40.101922599125103</v>
      </c>
      <c r="M1662">
        <v>39.949372573313198</v>
      </c>
      <c r="N1662">
        <v>39.396775064374417</v>
      </c>
      <c r="O1662">
        <v>41.263737777051162</v>
      </c>
      <c r="P1662">
        <v>1.3934104129603611</v>
      </c>
      <c r="Q1662">
        <v>1.4107855625203569</v>
      </c>
      <c r="R1662">
        <v>1.1239805220447601</v>
      </c>
      <c r="S1662">
        <v>1.6062133550299349</v>
      </c>
      <c r="T1662">
        <v>99.703893886215681</v>
      </c>
      <c r="U1662">
        <v>99.703737178708508</v>
      </c>
      <c r="V1662">
        <v>99.636641180715159</v>
      </c>
      <c r="W1662">
        <v>99.770501101148866</v>
      </c>
      <c r="X1662">
        <v>6627.1094531957924</v>
      </c>
      <c r="Y1662">
        <v>6648.2382117363359</v>
      </c>
      <c r="Z1662">
        <v>6443.2357760770537</v>
      </c>
      <c r="AA1662">
        <v>6744.1482390864303</v>
      </c>
      <c r="AB1662">
        <v>1078.253822744693</v>
      </c>
      <c r="AC1662">
        <v>1071.5613576744679</v>
      </c>
      <c r="AD1662">
        <v>929.4594226457865</v>
      </c>
      <c r="AE1662">
        <v>1265.6760442667401</v>
      </c>
      <c r="AF1662">
        <v>66.362765334846173</v>
      </c>
      <c r="AG1662">
        <v>66.110293340683114</v>
      </c>
      <c r="AH1662">
        <v>65.195983417906575</v>
      </c>
      <c r="AI1662">
        <v>68.285193256372267</v>
      </c>
      <c r="AJ1662">
        <v>0.5871448390377112</v>
      </c>
      <c r="AK1662">
        <v>0.58714482537135015</v>
      </c>
      <c r="AL1662">
        <v>0.58714291031164856</v>
      </c>
      <c r="AM1662">
        <v>0.58714677575979413</v>
      </c>
      <c r="AN1662">
        <v>0.97493852525666169</v>
      </c>
      <c r="AO1662">
        <v>0.97493852525666191</v>
      </c>
      <c r="AP1662">
        <v>0.97493852525666191</v>
      </c>
      <c r="AQ1662">
        <v>0.97493852525666191</v>
      </c>
      <c r="AR1662">
        <v>15.263917964303189</v>
      </c>
      <c r="AS1662">
        <v>15.263917964303189</v>
      </c>
      <c r="AT1662">
        <v>15.263917964303189</v>
      </c>
      <c r="AU1662">
        <v>15.263917964303189</v>
      </c>
      <c r="AV1662" t="str">
        <f>VLOOKUP(Sheet1[[#This Row],[NPDES ID2]],Combined_Sheet__Major_Only___2[[NPDES ID2]:[ECHO BFR]],3,FALSE)</f>
        <v>PA</v>
      </c>
      <c r="AW1662" t="s">
        <v>12181</v>
      </c>
      <c r="AX1662" t="str">
        <f>VLOOKUP(Sheet1[[#This Row],[NPDES ID2]],Combined_Sheet__Major_Only___2[[NPDES ID2]:[ECHO BFR]],27,FALSE)</f>
        <v>-</v>
      </c>
      <c r="AY1662" t="str">
        <f>VLOOKUP(Sheet1[[#This Row],[NPDES ID2]],Combined_Sheet__Major_Only___2[[NPDES ID2]:[ECHO BFR]],28,FALSE)</f>
        <v>-</v>
      </c>
      <c r="AZ1662" t="str">
        <f>VLOOKUP(Sheet1[[#This Row],[NPDES ID2]],Combined_Sheet__Major_Only___2[[NPDES ID2]:[ECHO BFR]],29,FALSE)</f>
        <v>thickening, preliminaryOps</v>
      </c>
      <c r="BA1662">
        <f>VLOOKUP(Sheet1[[#This Row],[NPDES ID2]],Combined_Sheet__Major_Only___2[[NPDES ID2]:[ECHO BFR]],17,FALSE)</f>
        <v>39.872700000000002</v>
      </c>
      <c r="BB1662">
        <f>VLOOKUP(Sheet1[[#This Row],[NPDES ID2]],Combined_Sheet__Major_Only___2[[NPDES ID2]:[ECHO BFR]],18,FALSE)</f>
        <v>-75.290980000000005</v>
      </c>
      <c r="BC1662" t="str">
        <f>IF(ISNUMBER(SEARCH("aerobic",$AW1662)),"aerobic","")</f>
        <v/>
      </c>
      <c r="BD1662" t="str">
        <f>IF(ISNUMBER(SEARCH("anaer",$AW1662)),"anaer","")</f>
        <v>anaer</v>
      </c>
      <c r="BE1662" t="str">
        <f>IF(ISNUMBER(SEARCH("thickening",$AZ1662)),"thickening","")</f>
        <v>thickening</v>
      </c>
      <c r="BF1662" s="2" t="str">
        <f>IF(ISNUMBER(SEARCH("airDry",$AW1662)),"airDry","")</f>
        <v/>
      </c>
      <c r="BG1662" s="2" t="str">
        <f>IF(ISNUMBER(SEARCH("heatDry",$AY1662)),"heatDry","")</f>
        <v/>
      </c>
      <c r="BH1662" s="2" t="str">
        <f>IF(AND(ISNUMBER(SEARCH("aerobic",$AW1662)),ISNUMBER(SEARCH("anaer",$AW1662))),"Combined Aer and Anaer.","")</f>
        <v/>
      </c>
    </row>
    <row r="1663" spans="1:60" x14ac:dyDescent="0.3">
      <c r="A1663" s="4">
        <v>1661</v>
      </c>
      <c r="B1663" t="s">
        <v>7799</v>
      </c>
      <c r="C1663">
        <v>59</v>
      </c>
      <c r="D1663">
        <v>1766.708743087564</v>
      </c>
      <c r="E1663">
        <v>1768.661510016077</v>
      </c>
      <c r="F1663">
        <v>1226.5243997122291</v>
      </c>
      <c r="G1663">
        <v>2276.8347800812821</v>
      </c>
      <c r="H1663">
        <v>-76.868211507177577</v>
      </c>
      <c r="I1663">
        <v>-78.09309229552531</v>
      </c>
      <c r="J1663">
        <v>-91.067278335005909</v>
      </c>
      <c r="K1663">
        <v>-60.682580880906357</v>
      </c>
      <c r="L1663">
        <v>39.068519887271293</v>
      </c>
      <c r="M1663">
        <v>38.909923219355981</v>
      </c>
      <c r="N1663">
        <v>38.33543470803756</v>
      </c>
      <c r="O1663">
        <v>40.276362370982071</v>
      </c>
      <c r="P1663">
        <v>1.3899232270491819</v>
      </c>
      <c r="Q1663">
        <v>1.407140925342506</v>
      </c>
      <c r="R1663">
        <v>1.1271233333259461</v>
      </c>
      <c r="S1663">
        <v>1.5943852107829131</v>
      </c>
      <c r="T1663">
        <v>50.947915336644932</v>
      </c>
      <c r="U1663">
        <v>50.947833872718412</v>
      </c>
      <c r="V1663">
        <v>50.912954219866258</v>
      </c>
      <c r="W1663">
        <v>50.982540897092633</v>
      </c>
      <c r="X1663">
        <v>3463.1682529194231</v>
      </c>
      <c r="Y1663">
        <v>3474.9526437941981</v>
      </c>
      <c r="Z1663">
        <v>3360.6640476136972</v>
      </c>
      <c r="AA1663">
        <v>3528.4643873219588</v>
      </c>
      <c r="AB1663">
        <v>607.19164368323663</v>
      </c>
      <c r="AC1663">
        <v>602.3318412928918</v>
      </c>
      <c r="AD1663">
        <v>517.26437580946026</v>
      </c>
      <c r="AE1663">
        <v>721.58351630869061</v>
      </c>
      <c r="AF1663">
        <v>64.89364405940654</v>
      </c>
      <c r="AG1663">
        <v>64.630194834833731</v>
      </c>
      <c r="AH1663">
        <v>63.676066220831387</v>
      </c>
      <c r="AI1663">
        <v>66.89975389511784</v>
      </c>
      <c r="AJ1663">
        <v>0.5691839318634786</v>
      </c>
      <c r="AK1663">
        <v>0.56918392246943272</v>
      </c>
      <c r="AL1663">
        <v>0.56918260601069381</v>
      </c>
      <c r="AM1663">
        <v>0.56918526321144303</v>
      </c>
      <c r="AN1663">
        <v>0.95258624655976276</v>
      </c>
      <c r="AO1663">
        <v>0.95258624655976254</v>
      </c>
      <c r="AP1663">
        <v>0.95258624655976254</v>
      </c>
      <c r="AQ1663">
        <v>0.95258624655976254</v>
      </c>
      <c r="AR1663">
        <v>14.281807825799349</v>
      </c>
      <c r="AS1663">
        <v>14.281807825799349</v>
      </c>
      <c r="AT1663">
        <v>14.281807825799349</v>
      </c>
      <c r="AU1663">
        <v>14.281807825799349</v>
      </c>
      <c r="AV1663" t="str">
        <f>VLOOKUP(Sheet1[[#This Row],[NPDES ID2]],Combined_Sheet__Major_Only___2[[NPDES ID2]:[ECHO BFR]],3,FALSE)</f>
        <v>NY</v>
      </c>
      <c r="AW1663" t="s">
        <v>41</v>
      </c>
      <c r="AX1663" t="str">
        <f>VLOOKUP(Sheet1[[#This Row],[NPDES ID2]],Combined_Sheet__Major_Only___2[[NPDES ID2]:[ECHO BFR]],27,FALSE)</f>
        <v>-</v>
      </c>
      <c r="AY1663" t="str">
        <f>VLOOKUP(Sheet1[[#This Row],[NPDES ID2]],Combined_Sheet__Major_Only___2[[NPDES ID2]:[ECHO BFR]],28,FALSE)</f>
        <v>-</v>
      </c>
      <c r="AZ1663" t="str">
        <f>VLOOKUP(Sheet1[[#This Row],[NPDES ID2]],Combined_Sheet__Major_Only___2[[NPDES ID2]:[ECHO BFR]],29,FALSE)</f>
        <v>preliminaryOps, thickening</v>
      </c>
      <c r="BA1663">
        <f>VLOOKUP(Sheet1[[#This Row],[NPDES ID2]],Combined_Sheet__Major_Only___2[[NPDES ID2]:[ECHO BFR]],17,FALSE)</f>
        <v>42.163989999999998</v>
      </c>
      <c r="BB1663">
        <f>VLOOKUP(Sheet1[[#This Row],[NPDES ID2]],Combined_Sheet__Major_Only___2[[NPDES ID2]:[ECHO BFR]],18,FALSE)</f>
        <v>-78.744519999999994</v>
      </c>
      <c r="BC1663" t="str">
        <f>IF(ISNUMBER(SEARCH("aerobic",$AW1663)),"aerobic","")</f>
        <v>aerobic</v>
      </c>
      <c r="BD1663" t="str">
        <f>IF(ISNUMBER(SEARCH("anaer",$AW1663)),"anaer","")</f>
        <v/>
      </c>
      <c r="BE1663" t="str">
        <f>IF(ISNUMBER(SEARCH("thickening",$AZ1663)),"thickening","")</f>
        <v>thickening</v>
      </c>
      <c r="BF1663" s="3" t="str">
        <f>IF(ISNUMBER(SEARCH("airDry",$AW1663)),"airDry","")</f>
        <v/>
      </c>
      <c r="BG1663" s="3" t="str">
        <f>IF(ISNUMBER(SEARCH("heatDry",$AY1663)),"heatDry","")</f>
        <v/>
      </c>
      <c r="BH1663" s="3" t="str">
        <f>IF(AND(ISNUMBER(SEARCH("aerobic",$AW1663)),ISNUMBER(SEARCH("anaer",$AW1663))),"Combined Aer and Anaer.","")</f>
        <v/>
      </c>
    </row>
    <row r="1664" spans="1:60" x14ac:dyDescent="0.3">
      <c r="A1664" s="4">
        <v>1662</v>
      </c>
      <c r="B1664" t="s">
        <v>7804</v>
      </c>
      <c r="C1664">
        <v>59</v>
      </c>
      <c r="D1664">
        <v>1818.453285838933</v>
      </c>
      <c r="E1664">
        <v>1819.241742408153</v>
      </c>
      <c r="F1664">
        <v>1262.388105211593</v>
      </c>
      <c r="G1664">
        <v>2342.4903474409912</v>
      </c>
      <c r="H1664">
        <v>-77.022672516707843</v>
      </c>
      <c r="I1664">
        <v>-78.294466064815936</v>
      </c>
      <c r="J1664">
        <v>-91.371493808115844</v>
      </c>
      <c r="K1664">
        <v>-61.493670568576078</v>
      </c>
      <c r="L1664">
        <v>37.958695370884818</v>
      </c>
      <c r="M1664">
        <v>37.791807322010719</v>
      </c>
      <c r="N1664">
        <v>37.187278489232703</v>
      </c>
      <c r="O1664">
        <v>39.22969546698625</v>
      </c>
      <c r="P1664">
        <v>1.3920110596265991</v>
      </c>
      <c r="Q1664">
        <v>1.4064280600090791</v>
      </c>
      <c r="R1664">
        <v>1.134753885385047</v>
      </c>
      <c r="S1664">
        <v>1.5935791002729689</v>
      </c>
      <c r="T1664">
        <v>86.35338156628319</v>
      </c>
      <c r="U1664">
        <v>86.353245462205194</v>
      </c>
      <c r="V1664">
        <v>86.294971043134169</v>
      </c>
      <c r="W1664">
        <v>86.411231466012737</v>
      </c>
      <c r="X1664">
        <v>6041.7267729196501</v>
      </c>
      <c r="Y1664">
        <v>6064.0508141996852</v>
      </c>
      <c r="Z1664">
        <v>5848.0257276736957</v>
      </c>
      <c r="AA1664">
        <v>6165.1813900234974</v>
      </c>
      <c r="AB1664">
        <v>929.80606499053874</v>
      </c>
      <c r="AC1664">
        <v>924.30643122469837</v>
      </c>
      <c r="AD1664">
        <v>807.13509667531252</v>
      </c>
      <c r="AE1664">
        <v>1081.404377157522</v>
      </c>
      <c r="AF1664">
        <v>63.050250517042038</v>
      </c>
      <c r="AG1664">
        <v>62.773024616017302</v>
      </c>
      <c r="AH1664">
        <v>61.769025454098887</v>
      </c>
      <c r="AI1664">
        <v>65.161231105457958</v>
      </c>
      <c r="AJ1664">
        <v>0.54665889348704411</v>
      </c>
      <c r="AK1664">
        <v>0.54665888181324596</v>
      </c>
      <c r="AL1664">
        <v>0.54665724594343734</v>
      </c>
      <c r="AM1664">
        <v>0.5466605478604375</v>
      </c>
      <c r="AN1664">
        <v>0.97122385631476316</v>
      </c>
      <c r="AO1664">
        <v>0.97122385631476282</v>
      </c>
      <c r="AP1664">
        <v>0.97122385631476282</v>
      </c>
      <c r="AQ1664">
        <v>0.97122385631476282</v>
      </c>
      <c r="AR1664">
        <v>14.99965710364236</v>
      </c>
      <c r="AS1664">
        <v>14.99965710364236</v>
      </c>
      <c r="AT1664">
        <v>14.99965710364236</v>
      </c>
      <c r="AU1664">
        <v>14.99965710364236</v>
      </c>
      <c r="AV1664" t="str">
        <f>VLOOKUP(Sheet1[[#This Row],[NPDES ID2]],Combined_Sheet__Major_Only___2[[NPDES ID2]:[ECHO BFR]],3,FALSE)</f>
        <v>NE</v>
      </c>
      <c r="AW1664" t="s">
        <v>41</v>
      </c>
      <c r="AX1664" t="str">
        <f>VLOOKUP(Sheet1[[#This Row],[NPDES ID2]],Combined_Sheet__Major_Only___2[[NPDES ID2]:[ECHO BFR]],27,FALSE)</f>
        <v>-</v>
      </c>
      <c r="AY1664" t="str">
        <f>VLOOKUP(Sheet1[[#This Row],[NPDES ID2]],Combined_Sheet__Major_Only___2[[NPDES ID2]:[ECHO BFR]],28,FALSE)</f>
        <v>-</v>
      </c>
      <c r="AZ1664" t="str">
        <f>VLOOKUP(Sheet1[[#This Row],[NPDES ID2]],Combined_Sheet__Major_Only___2[[NPDES ID2]:[ECHO BFR]],29,FALSE)</f>
        <v>thickening</v>
      </c>
      <c r="BA1664">
        <f>VLOOKUP(Sheet1[[#This Row],[NPDES ID2]],Combined_Sheet__Major_Only___2[[NPDES ID2]:[ECHO BFR]],17,FALSE)</f>
        <v>40.866340000000001</v>
      </c>
      <c r="BB1664">
        <f>VLOOKUP(Sheet1[[#This Row],[NPDES ID2]],Combined_Sheet__Major_Only___2[[NPDES ID2]:[ECHO BFR]],18,FALSE)</f>
        <v>-97.9786</v>
      </c>
      <c r="BC1664" t="str">
        <f>IF(ISNUMBER(SEARCH("aerobic",$AW1664)),"aerobic","")</f>
        <v>aerobic</v>
      </c>
      <c r="BD1664" t="str">
        <f>IF(ISNUMBER(SEARCH("anaer",$AW1664)),"anaer","")</f>
        <v/>
      </c>
      <c r="BE1664" t="str">
        <f>IF(ISNUMBER(SEARCH("thickening",$AZ1664)),"thickening","")</f>
        <v>thickening</v>
      </c>
      <c r="BF1664" s="2" t="str">
        <f>IF(ISNUMBER(SEARCH("airDry",$AW1664)),"airDry","")</f>
        <v/>
      </c>
      <c r="BG1664" s="2" t="str">
        <f>IF(ISNUMBER(SEARCH("heatDry",$AY1664)),"heatDry","")</f>
        <v/>
      </c>
      <c r="BH1664" s="2" t="str">
        <f>IF(AND(ISNUMBER(SEARCH("aerobic",$AW1664)),ISNUMBER(SEARCH("anaer",$AW1664))),"Combined Aer and Anaer.","")</f>
        <v/>
      </c>
    </row>
    <row r="1665" spans="1:60" x14ac:dyDescent="0.3">
      <c r="A1665" s="4">
        <v>1663</v>
      </c>
      <c r="B1665" t="s">
        <v>7808</v>
      </c>
      <c r="C1665">
        <v>58.71</v>
      </c>
      <c r="D1665">
        <v>1758.1724113682931</v>
      </c>
      <c r="E1665">
        <v>1760.008775914172</v>
      </c>
      <c r="F1665">
        <v>1220.443333187088</v>
      </c>
      <c r="G1665">
        <v>2266.3577076278848</v>
      </c>
      <c r="H1665">
        <v>-76.803562463828342</v>
      </c>
      <c r="I1665">
        <v>-78.089859671729201</v>
      </c>
      <c r="J1665">
        <v>-90.938629880476995</v>
      </c>
      <c r="K1665">
        <v>-60.3847649125278</v>
      </c>
      <c r="L1665">
        <v>39.246518314481783</v>
      </c>
      <c r="M1665">
        <v>39.091471679896927</v>
      </c>
      <c r="N1665">
        <v>38.529811343284933</v>
      </c>
      <c r="O1665">
        <v>40.427384209001872</v>
      </c>
      <c r="P1665">
        <v>1.3823831068865149</v>
      </c>
      <c r="Q1665">
        <v>1.3997278653510461</v>
      </c>
      <c r="R1665">
        <v>1.1177334577919651</v>
      </c>
      <c r="S1665">
        <v>1.589002439879122</v>
      </c>
      <c r="T1665">
        <v>180.93682678369831</v>
      </c>
      <c r="U1665">
        <v>180.93654471194</v>
      </c>
      <c r="V1665">
        <v>180.81577266680509</v>
      </c>
      <c r="W1665">
        <v>181.0567190247977</v>
      </c>
      <c r="X1665">
        <v>12183.000613055559</v>
      </c>
      <c r="Y1665">
        <v>12223.41650340157</v>
      </c>
      <c r="Z1665">
        <v>11831.86491067241</v>
      </c>
      <c r="AA1665">
        <v>12406.520033046199</v>
      </c>
      <c r="AB1665">
        <v>2051.0447942526939</v>
      </c>
      <c r="AC1665">
        <v>2036.5912167521451</v>
      </c>
      <c r="AD1665">
        <v>1758.6171774244999</v>
      </c>
      <c r="AE1665">
        <v>2420.826061165541</v>
      </c>
      <c r="AF1665">
        <v>65.511511174533254</v>
      </c>
      <c r="AG1665">
        <v>65.25266553985864</v>
      </c>
      <c r="AH1665">
        <v>64.315364873112657</v>
      </c>
      <c r="AI1665">
        <v>67.482336241422701</v>
      </c>
      <c r="AJ1665">
        <v>0.57673676507243243</v>
      </c>
      <c r="AK1665">
        <v>0.57673674430308375</v>
      </c>
      <c r="AL1665">
        <v>0.57673383422254798</v>
      </c>
      <c r="AM1665">
        <v>0.57673970807903363</v>
      </c>
      <c r="AN1665">
        <v>0.98596354194211533</v>
      </c>
      <c r="AO1665">
        <v>0.98596354194211522</v>
      </c>
      <c r="AP1665">
        <v>0.98596354194211522</v>
      </c>
      <c r="AQ1665">
        <v>0.98596354194211522</v>
      </c>
      <c r="AR1665">
        <v>14.7648969818145</v>
      </c>
      <c r="AS1665">
        <v>14.7648969818145</v>
      </c>
      <c r="AT1665">
        <v>14.7648969818145</v>
      </c>
      <c r="AU1665">
        <v>14.7648969818145</v>
      </c>
      <c r="AV1665" t="str">
        <f>VLOOKUP(Sheet1[[#This Row],[NPDES ID2]],Combined_Sheet__Major_Only___2[[NPDES ID2]:[ECHO BFR]],3,FALSE)</f>
        <v>IA</v>
      </c>
      <c r="AW1665" t="s">
        <v>41</v>
      </c>
      <c r="AX1665" t="str">
        <f>VLOOKUP(Sheet1[[#This Row],[NPDES ID2]],Combined_Sheet__Major_Only___2[[NPDES ID2]:[ECHO BFR]],27,FALSE)</f>
        <v>-</v>
      </c>
      <c r="AY1665" t="str">
        <f>VLOOKUP(Sheet1[[#This Row],[NPDES ID2]],Combined_Sheet__Major_Only___2[[NPDES ID2]:[ECHO BFR]],28,FALSE)</f>
        <v>-</v>
      </c>
      <c r="AZ1665" t="str">
        <f>VLOOKUP(Sheet1[[#This Row],[NPDES ID2]],Combined_Sheet__Major_Only___2[[NPDES ID2]:[ECHO BFR]],29,FALSE)</f>
        <v>preliminaryOps</v>
      </c>
      <c r="BA1665">
        <f>VLOOKUP(Sheet1[[#This Row],[NPDES ID2]],Combined_Sheet__Major_Only___2[[NPDES ID2]:[ECHO BFR]],17,FALSE)</f>
        <v>43.278930000000003</v>
      </c>
      <c r="BB1665">
        <f>VLOOKUP(Sheet1[[#This Row],[NPDES ID2]],Combined_Sheet__Major_Only___2[[NPDES ID2]:[ECHO BFR]],18,FALSE)</f>
        <v>-92.830770000000001</v>
      </c>
      <c r="BC1665" t="str">
        <f>IF(ISNUMBER(SEARCH("aerobic",$AW1665)),"aerobic","")</f>
        <v>aerobic</v>
      </c>
      <c r="BD1665" t="str">
        <f>IF(ISNUMBER(SEARCH("anaer",$AW1665)),"anaer","")</f>
        <v/>
      </c>
      <c r="BE1665" t="str">
        <f>IF(ISNUMBER(SEARCH("thickening",$AZ1665)),"thickening","")</f>
        <v/>
      </c>
      <c r="BF1665" s="3" t="str">
        <f>IF(ISNUMBER(SEARCH("airDry",$AW1665)),"airDry","")</f>
        <v/>
      </c>
      <c r="BG1665" s="3" t="str">
        <f>IF(ISNUMBER(SEARCH("heatDry",$AY1665)),"heatDry","")</f>
        <v/>
      </c>
      <c r="BH1665" s="3" t="str">
        <f>IF(AND(ISNUMBER(SEARCH("aerobic",$AW1665)),ISNUMBER(SEARCH("anaer",$AW1665))),"Combined Aer and Anaer.","")</f>
        <v/>
      </c>
    </row>
    <row r="1666" spans="1:60" x14ac:dyDescent="0.3">
      <c r="A1666" s="4">
        <v>1664</v>
      </c>
      <c r="B1666" t="s">
        <v>7812</v>
      </c>
      <c r="C1666">
        <v>58.3</v>
      </c>
      <c r="D1666">
        <v>1883.454419177699</v>
      </c>
      <c r="E1666">
        <v>1883.227867716781</v>
      </c>
      <c r="F1666">
        <v>1307.0109824395699</v>
      </c>
      <c r="G1666">
        <v>2425.8414275359851</v>
      </c>
      <c r="H1666">
        <v>-77.147434409540608</v>
      </c>
      <c r="I1666">
        <v>-78.383562882481129</v>
      </c>
      <c r="J1666">
        <v>-91.182945375150553</v>
      </c>
      <c r="K1666">
        <v>-62.008157070015237</v>
      </c>
      <c r="L1666">
        <v>36.625332869985201</v>
      </c>
      <c r="M1666">
        <v>36.453830735966392</v>
      </c>
      <c r="N1666">
        <v>35.83258913605269</v>
      </c>
      <c r="O1666">
        <v>37.931471179935002</v>
      </c>
      <c r="P1666">
        <v>1.3771319080248561</v>
      </c>
      <c r="Q1666">
        <v>1.390953070167696</v>
      </c>
      <c r="R1666">
        <v>1.127346740786159</v>
      </c>
      <c r="S1666">
        <v>1.578997124505207</v>
      </c>
      <c r="T1666">
        <v>78.442437000373289</v>
      </c>
      <c r="U1666">
        <v>78.442313105009248</v>
      </c>
      <c r="V1666">
        <v>78.389265977608105</v>
      </c>
      <c r="W1666">
        <v>78.49509768837359</v>
      </c>
      <c r="X1666">
        <v>5620.7753253836836</v>
      </c>
      <c r="Y1666">
        <v>5642.8976574904063</v>
      </c>
      <c r="Z1666">
        <v>5428.9193045744951</v>
      </c>
      <c r="AA1666">
        <v>5743.1626946591732</v>
      </c>
      <c r="AB1666">
        <v>1044.353764491646</v>
      </c>
      <c r="AC1666">
        <v>1034.655376743362</v>
      </c>
      <c r="AD1666">
        <v>880.33107168875665</v>
      </c>
      <c r="AE1666">
        <v>1253.2861156768629</v>
      </c>
      <c r="AF1666">
        <v>61.56595037881327</v>
      </c>
      <c r="AG1666">
        <v>61.277640333387168</v>
      </c>
      <c r="AH1666">
        <v>60.233488688958019</v>
      </c>
      <c r="AI1666">
        <v>63.761348059753871</v>
      </c>
      <c r="AJ1666">
        <v>0.5285316253315242</v>
      </c>
      <c r="AK1666">
        <v>0.52853161395629455</v>
      </c>
      <c r="AL1666">
        <v>0.52853001992768633</v>
      </c>
      <c r="AM1666">
        <v>0.52853323739050506</v>
      </c>
      <c r="AN1666">
        <v>0.96845308420651566</v>
      </c>
      <c r="AO1666">
        <v>0.96845308420651544</v>
      </c>
      <c r="AP1666">
        <v>0.96845308420651544</v>
      </c>
      <c r="AQ1666">
        <v>0.96845308420651544</v>
      </c>
      <c r="AR1666">
        <v>13.106066640341419</v>
      </c>
      <c r="AS1666">
        <v>13.106066640341419</v>
      </c>
      <c r="AT1666">
        <v>13.106066640341419</v>
      </c>
      <c r="AU1666">
        <v>13.106066640341419</v>
      </c>
      <c r="AV1666" t="str">
        <f>VLOOKUP(Sheet1[[#This Row],[NPDES ID2]],Combined_Sheet__Major_Only___2[[NPDES ID2]:[ECHO BFR]],3,FALSE)</f>
        <v>TX</v>
      </c>
      <c r="AW1666" t="s">
        <v>41</v>
      </c>
      <c r="AX1666" t="str">
        <f>VLOOKUP(Sheet1[[#This Row],[NPDES ID2]],Combined_Sheet__Major_Only___2[[NPDES ID2]:[ECHO BFR]],27,FALSE)</f>
        <v>other</v>
      </c>
      <c r="AY1666" t="str">
        <f>VLOOKUP(Sheet1[[#This Row],[NPDES ID2]],Combined_Sheet__Major_Only___2[[NPDES ID2]:[ECHO BFR]],28,FALSE)</f>
        <v>-</v>
      </c>
      <c r="AZ1666" t="str">
        <f>VLOOKUP(Sheet1[[#This Row],[NPDES ID2]],Combined_Sheet__Major_Only___2[[NPDES ID2]:[ECHO BFR]],29,FALSE)</f>
        <v>thickening</v>
      </c>
      <c r="BA1666">
        <f>VLOOKUP(Sheet1[[#This Row],[NPDES ID2]],Combined_Sheet__Major_Only___2[[NPDES ID2]:[ECHO BFR]],17,FALSE)</f>
        <v>29.925242000000001</v>
      </c>
      <c r="BB1666">
        <f>VLOOKUP(Sheet1[[#This Row],[NPDES ID2]],Combined_Sheet__Major_Only___2[[NPDES ID2]:[ECHO BFR]],18,FALSE)</f>
        <v>-93.883866999999995</v>
      </c>
      <c r="BC1666" t="str">
        <f>IF(ISNUMBER(SEARCH("aerobic",$AW1666)),"aerobic","")</f>
        <v>aerobic</v>
      </c>
      <c r="BD1666" t="str">
        <f>IF(ISNUMBER(SEARCH("anaer",$AW1666)),"anaer","")</f>
        <v/>
      </c>
      <c r="BE1666" t="str">
        <f>IF(ISNUMBER(SEARCH("thickening",$AZ1666)),"thickening","")</f>
        <v>thickening</v>
      </c>
      <c r="BF1666" s="2" t="str">
        <f>IF(ISNUMBER(SEARCH("airDry",$AW1666)),"airDry","")</f>
        <v/>
      </c>
      <c r="BG1666" s="2" t="str">
        <f>IF(ISNUMBER(SEARCH("heatDry",$AY1666)),"heatDry","")</f>
        <v/>
      </c>
      <c r="BH1666" s="2" t="str">
        <f>IF(AND(ISNUMBER(SEARCH("aerobic",$AW1666)),ISNUMBER(SEARCH("anaer",$AW1666))),"Combined Aer and Anaer.","")</f>
        <v/>
      </c>
    </row>
    <row r="1667" spans="1:60" x14ac:dyDescent="0.3">
      <c r="A1667" s="4">
        <v>1665</v>
      </c>
      <c r="B1667" t="s">
        <v>7816</v>
      </c>
      <c r="C1667">
        <v>57.84</v>
      </c>
      <c r="D1667">
        <v>1784.826579747137</v>
      </c>
      <c r="E1667">
        <v>1786.594341029552</v>
      </c>
      <c r="F1667">
        <v>1238.418653765877</v>
      </c>
      <c r="G1667">
        <v>2301.3066132319932</v>
      </c>
      <c r="H1667">
        <v>-76.825673575325823</v>
      </c>
      <c r="I1667">
        <v>-78.099201939174122</v>
      </c>
      <c r="J1667">
        <v>-90.98083693559164</v>
      </c>
      <c r="K1667">
        <v>-60.448084961811027</v>
      </c>
      <c r="L1667">
        <v>38.627724907037141</v>
      </c>
      <c r="M1667">
        <v>38.47469112226424</v>
      </c>
      <c r="N1667">
        <v>37.920366202323493</v>
      </c>
      <c r="O1667">
        <v>39.793176538941474</v>
      </c>
      <c r="P1667">
        <v>1.3619754907789441</v>
      </c>
      <c r="Q1667">
        <v>1.379069367507876</v>
      </c>
      <c r="R1667">
        <v>1.101462354438993</v>
      </c>
      <c r="S1667">
        <v>1.565211114515042</v>
      </c>
      <c r="T1667">
        <v>4.2066976427749783</v>
      </c>
      <c r="U1667">
        <v>4.2066883131115613</v>
      </c>
      <c r="V1667">
        <v>4.2026937177711874</v>
      </c>
      <c r="W1667">
        <v>4.210663138160168</v>
      </c>
      <c r="X1667">
        <v>283.52235198968981</v>
      </c>
      <c r="Y1667">
        <v>284.43568396314708</v>
      </c>
      <c r="Z1667">
        <v>275.4025137357259</v>
      </c>
      <c r="AA1667">
        <v>288.73420366217363</v>
      </c>
      <c r="AB1667">
        <v>42.846112441938182</v>
      </c>
      <c r="AC1667">
        <v>42.616348303299873</v>
      </c>
      <c r="AD1667">
        <v>37.30920563206066</v>
      </c>
      <c r="AE1667">
        <v>49.715285313403157</v>
      </c>
      <c r="AF1667">
        <v>65.44816327717723</v>
      </c>
      <c r="AG1667">
        <v>65.188865301412378</v>
      </c>
      <c r="AH1667">
        <v>64.249707532788833</v>
      </c>
      <c r="AI1667">
        <v>67.422756305453319</v>
      </c>
      <c r="AJ1667">
        <v>0.57596233304414135</v>
      </c>
      <c r="AK1667">
        <v>0.57596232852638862</v>
      </c>
      <c r="AL1667">
        <v>0.57596169537259811</v>
      </c>
      <c r="AM1667">
        <v>0.57596297335769342</v>
      </c>
      <c r="AN1667">
        <v>0.67291439956421029</v>
      </c>
      <c r="AO1667">
        <v>0.67291439956421051</v>
      </c>
      <c r="AP1667">
        <v>0.67291439956421051</v>
      </c>
      <c r="AQ1667">
        <v>0.67291439956421051</v>
      </c>
      <c r="AR1667">
        <v>15.745977907344921</v>
      </c>
      <c r="AS1667">
        <v>15.745977907344921</v>
      </c>
      <c r="AT1667">
        <v>15.745977907344921</v>
      </c>
      <c r="AU1667">
        <v>15.745977907344921</v>
      </c>
      <c r="AV1667" t="str">
        <f>VLOOKUP(Sheet1[[#This Row],[NPDES ID2]],Combined_Sheet__Major_Only___2[[NPDES ID2]:[ECHO BFR]],3,FALSE)</f>
        <v>GA</v>
      </c>
      <c r="AW1667" t="s">
        <v>12183</v>
      </c>
      <c r="AX1667" t="str">
        <f>VLOOKUP(Sheet1[[#This Row],[NPDES ID2]],Combined_Sheet__Major_Only___2[[NPDES ID2]:[ECHO BFR]],27,FALSE)</f>
        <v>-</v>
      </c>
      <c r="AY1667" t="str">
        <f>VLOOKUP(Sheet1[[#This Row],[NPDES ID2]],Combined_Sheet__Major_Only___2[[NPDES ID2]:[ECHO BFR]],28,FALSE)</f>
        <v>-</v>
      </c>
      <c r="AZ1667" t="str">
        <f>VLOOKUP(Sheet1[[#This Row],[NPDES ID2]],Combined_Sheet__Major_Only___2[[NPDES ID2]:[ECHO BFR]],29,FALSE)</f>
        <v>-</v>
      </c>
      <c r="BA1667">
        <f>VLOOKUP(Sheet1[[#This Row],[NPDES ID2]],Combined_Sheet__Major_Only___2[[NPDES ID2]:[ECHO BFR]],17,FALSE)</f>
        <v>31.044177000000001</v>
      </c>
      <c r="BB1667">
        <f>VLOOKUP(Sheet1[[#This Row],[NPDES ID2]],Combined_Sheet__Major_Only___2[[NPDES ID2]:[ECHO BFR]],18,FALSE)</f>
        <v>-81.421707999999995</v>
      </c>
      <c r="BC1667" t="str">
        <f>IF(ISNUMBER(SEARCH("aerobic",$AW1667)),"aerobic","")</f>
        <v/>
      </c>
      <c r="BD1667" t="str">
        <f>IF(ISNUMBER(SEARCH("anaer",$AW1667)),"anaer","")</f>
        <v>anaer</v>
      </c>
      <c r="BE1667" t="str">
        <f>IF(ISNUMBER(SEARCH("thickening",$AZ1667)),"thickening","")</f>
        <v/>
      </c>
      <c r="BF1667" s="3" t="str">
        <f>IF(ISNUMBER(SEARCH("airDry",$AW1667)),"airDry","")</f>
        <v>airDry</v>
      </c>
      <c r="BG1667" s="3" t="str">
        <f>IF(ISNUMBER(SEARCH("heatDry",$AY1667)),"heatDry","")</f>
        <v/>
      </c>
      <c r="BH1667" s="3" t="str">
        <f>IF(AND(ISNUMBER(SEARCH("aerobic",$AW1667)),ISNUMBER(SEARCH("anaer",$AW1667))),"Combined Aer and Anaer.","")</f>
        <v/>
      </c>
    </row>
    <row r="1668" spans="1:60" x14ac:dyDescent="0.3">
      <c r="A1668" s="4">
        <v>1666</v>
      </c>
      <c r="B1668" t="s">
        <v>7821</v>
      </c>
      <c r="C1668">
        <v>57</v>
      </c>
      <c r="D1668">
        <v>2338.9329927029048</v>
      </c>
      <c r="E1668">
        <v>2347.1898006825381</v>
      </c>
      <c r="F1668">
        <v>1621.2400905154409</v>
      </c>
      <c r="G1668">
        <v>3031.5029987762518</v>
      </c>
      <c r="H1668">
        <v>-78.002418436915193</v>
      </c>
      <c r="I1668">
        <v>-77.895313779709056</v>
      </c>
      <c r="J1668">
        <v>-90.63410621199823</v>
      </c>
      <c r="K1668">
        <v>-65.405916414826166</v>
      </c>
      <c r="L1668">
        <v>29.47107422403576</v>
      </c>
      <c r="M1668">
        <v>29.256183872758388</v>
      </c>
      <c r="N1668">
        <v>28.47778433319175</v>
      </c>
      <c r="O1668">
        <v>31.1076333944924</v>
      </c>
      <c r="P1668">
        <v>1.357197716765449</v>
      </c>
      <c r="Q1668">
        <v>1.3510891742080531</v>
      </c>
      <c r="R1668">
        <v>1.154112949371485</v>
      </c>
      <c r="S1668">
        <v>1.54219253203727</v>
      </c>
      <c r="T1668">
        <v>58.45501351786109</v>
      </c>
      <c r="U1668">
        <v>58.454920468464152</v>
      </c>
      <c r="V1668">
        <v>58.415080372334891</v>
      </c>
      <c r="W1668">
        <v>58.494563385590943</v>
      </c>
      <c r="X1668">
        <v>5091.7186693575604</v>
      </c>
      <c r="Y1668">
        <v>5122.647568914259</v>
      </c>
      <c r="Z1668">
        <v>4823.0893073036314</v>
      </c>
      <c r="AA1668">
        <v>5265.0488534160277</v>
      </c>
      <c r="AB1668">
        <v>1348.630393375576</v>
      </c>
      <c r="AC1668">
        <v>1311.6040108129559</v>
      </c>
      <c r="AD1668">
        <v>1055.4263719518301</v>
      </c>
      <c r="AE1668">
        <v>1814.7350485239549</v>
      </c>
      <c r="AF1668">
        <v>50.669739696113062</v>
      </c>
      <c r="AG1668">
        <v>50.300260825561047</v>
      </c>
      <c r="AH1668">
        <v>48.962064852497562</v>
      </c>
      <c r="AI1668">
        <v>53.483334303635438</v>
      </c>
      <c r="AJ1668">
        <v>0.3957848055365677</v>
      </c>
      <c r="AK1668">
        <v>0.3957847970150643</v>
      </c>
      <c r="AL1668">
        <v>0.39578360288363251</v>
      </c>
      <c r="AM1668">
        <v>0.39578601317505863</v>
      </c>
      <c r="AN1668">
        <v>0.95831127921039583</v>
      </c>
      <c r="AO1668">
        <v>0.95831127921039627</v>
      </c>
      <c r="AP1668">
        <v>0.95831127921039627</v>
      </c>
      <c r="AQ1668">
        <v>0.95831127921039627</v>
      </c>
      <c r="AR1668">
        <v>8.9770620835514467</v>
      </c>
      <c r="AS1668">
        <v>8.9770620835514467</v>
      </c>
      <c r="AT1668">
        <v>8.9770620835514467</v>
      </c>
      <c r="AU1668">
        <v>8.9770620835514467</v>
      </c>
      <c r="AV1668" t="str">
        <f>VLOOKUP(Sheet1[[#This Row],[NPDES ID2]],Combined_Sheet__Major_Only___2[[NPDES ID2]:[ECHO BFR]],3,FALSE)</f>
        <v>GU</v>
      </c>
      <c r="AW1668" t="s">
        <v>54</v>
      </c>
      <c r="AX1668" t="str">
        <f>VLOOKUP(Sheet1[[#This Row],[NPDES ID2]],Combined_Sheet__Major_Only___2[[NPDES ID2]:[ECHO BFR]],27,FALSE)</f>
        <v>-</v>
      </c>
      <c r="AY1668" t="str">
        <f>VLOOKUP(Sheet1[[#This Row],[NPDES ID2]],Combined_Sheet__Major_Only___2[[NPDES ID2]:[ECHO BFR]],28,FALSE)</f>
        <v>-</v>
      </c>
      <c r="AZ1668" t="str">
        <f>VLOOKUP(Sheet1[[#This Row],[NPDES ID2]],Combined_Sheet__Major_Only___2[[NPDES ID2]:[ECHO BFR]],29,FALSE)</f>
        <v>thickening</v>
      </c>
      <c r="BA1668">
        <f>VLOOKUP(Sheet1[[#This Row],[NPDES ID2]],Combined_Sheet__Major_Only___2[[NPDES ID2]:[ECHO BFR]],17,FALSE)</f>
        <v>13.381500000000001</v>
      </c>
      <c r="BB1668">
        <f>VLOOKUP(Sheet1[[#This Row],[NPDES ID2]],Combined_Sheet__Major_Only___2[[NPDES ID2]:[ECHO BFR]],18,FALSE)</f>
        <v>144.65440000000001</v>
      </c>
      <c r="BC1668" t="str">
        <f>IF(ISNUMBER(SEARCH("aerobic",$AW1668)),"aerobic","")</f>
        <v/>
      </c>
      <c r="BD1668" t="str">
        <f>IF(ISNUMBER(SEARCH("anaer",$AW1668)),"anaer","")</f>
        <v/>
      </c>
      <c r="BE1668" t="str">
        <f>IF(ISNUMBER(SEARCH("thickening",$AZ1668)),"thickening","")</f>
        <v>thickening</v>
      </c>
      <c r="BF1668" s="2" t="str">
        <f>IF(ISNUMBER(SEARCH("airDry",$AW1668)),"airDry","")</f>
        <v/>
      </c>
      <c r="BG1668" s="2" t="str">
        <f>IF(ISNUMBER(SEARCH("heatDry",$AY1668)),"heatDry","")</f>
        <v/>
      </c>
      <c r="BH1668" s="2" t="str">
        <f>IF(AND(ISNUMBER(SEARCH("aerobic",$AW1668)),ISNUMBER(SEARCH("anaer",$AW1668))),"Combined Aer and Anaer.","")</f>
        <v/>
      </c>
    </row>
    <row r="1669" spans="1:60" x14ac:dyDescent="0.3">
      <c r="A1669" s="4">
        <v>1667</v>
      </c>
      <c r="B1669" t="s">
        <v>7826</v>
      </c>
      <c r="C1669">
        <v>56.938000000000002</v>
      </c>
      <c r="D1669">
        <v>2282.058466299487</v>
      </c>
      <c r="E1669">
        <v>2288.6172408309599</v>
      </c>
      <c r="F1669">
        <v>1581.902901858874</v>
      </c>
      <c r="G1669">
        <v>2952.816038906702</v>
      </c>
      <c r="H1669">
        <v>-77.912307658904908</v>
      </c>
      <c r="I1669">
        <v>-77.973258979781463</v>
      </c>
      <c r="J1669">
        <v>-90.813144775683242</v>
      </c>
      <c r="K1669">
        <v>-64.790964209064398</v>
      </c>
      <c r="L1669">
        <v>30.20111511249258</v>
      </c>
      <c r="M1669">
        <v>29.992121342425051</v>
      </c>
      <c r="N1669">
        <v>29.23509328562519</v>
      </c>
      <c r="O1669">
        <v>31.792743643211121</v>
      </c>
      <c r="P1669">
        <v>1.3545440612938571</v>
      </c>
      <c r="Q1669">
        <v>1.3516397184940521</v>
      </c>
      <c r="R1669">
        <v>1.146461026675649</v>
      </c>
      <c r="S1669">
        <v>1.543702087010802</v>
      </c>
      <c r="T1669">
        <v>3.813367818710621</v>
      </c>
      <c r="U1669">
        <v>3.8133590960608501</v>
      </c>
      <c r="V1669">
        <v>3.8096244001162711</v>
      </c>
      <c r="W1669">
        <v>3.8170753080234001</v>
      </c>
      <c r="X1669">
        <v>323.75530714673812</v>
      </c>
      <c r="Y1669">
        <v>325.56966066063882</v>
      </c>
      <c r="Z1669">
        <v>307.61124500761719</v>
      </c>
      <c r="AA1669">
        <v>334.20689695741629</v>
      </c>
      <c r="AB1669">
        <v>78.455124860355909</v>
      </c>
      <c r="AC1669">
        <v>76.712486300991827</v>
      </c>
      <c r="AD1669">
        <v>62.735446869916053</v>
      </c>
      <c r="AE1669">
        <v>102.38771902413809</v>
      </c>
      <c r="AF1669">
        <v>51.98137122020367</v>
      </c>
      <c r="AG1669">
        <v>51.621646206199301</v>
      </c>
      <c r="AH1669">
        <v>50.318736300873759</v>
      </c>
      <c r="AI1669">
        <v>54.720750350217379</v>
      </c>
      <c r="AJ1669">
        <v>0.41172896533970871</v>
      </c>
      <c r="AK1669">
        <v>0.41172896006214899</v>
      </c>
      <c r="AL1669">
        <v>0.41172822045444618</v>
      </c>
      <c r="AM1669">
        <v>0.41172971331179908</v>
      </c>
      <c r="AN1669">
        <v>0.65583105296636679</v>
      </c>
      <c r="AO1669">
        <v>0.6558310529663669</v>
      </c>
      <c r="AP1669">
        <v>0.6558310529663669</v>
      </c>
      <c r="AQ1669">
        <v>0.6558310529663669</v>
      </c>
      <c r="AR1669">
        <v>9.6124152140535166</v>
      </c>
      <c r="AS1669">
        <v>9.6124152140535184</v>
      </c>
      <c r="AT1669">
        <v>9.6124152140535184</v>
      </c>
      <c r="AU1669">
        <v>9.6124152140535184</v>
      </c>
      <c r="AV1669" t="str">
        <f>VLOOKUP(Sheet1[[#This Row],[NPDES ID2]],Combined_Sheet__Major_Only___2[[NPDES ID2]:[ECHO BFR]],3,FALSE)</f>
        <v>CA</v>
      </c>
      <c r="AW1669" t="s">
        <v>1420</v>
      </c>
      <c r="AX1669" t="str">
        <f>VLOOKUP(Sheet1[[#This Row],[NPDES ID2]],Combined_Sheet__Major_Only___2[[NPDES ID2]:[ECHO BFR]],27,FALSE)</f>
        <v>tempSludgeStore</v>
      </c>
      <c r="AY1669" t="str">
        <f>VLOOKUP(Sheet1[[#This Row],[NPDES ID2]],Combined_Sheet__Major_Only___2[[NPDES ID2]:[ECHO BFR]],28,FALSE)</f>
        <v>-</v>
      </c>
      <c r="AZ1669" t="str">
        <f>VLOOKUP(Sheet1[[#This Row],[NPDES ID2]],Combined_Sheet__Major_Only___2[[NPDES ID2]:[ECHO BFR]],29,FALSE)</f>
        <v>thickening</v>
      </c>
      <c r="BA1669">
        <f>VLOOKUP(Sheet1[[#This Row],[NPDES ID2]],Combined_Sheet__Major_Only___2[[NPDES ID2]:[ECHO BFR]],17,FALSE)</f>
        <v>35.143305935921099</v>
      </c>
      <c r="BB1669">
        <f>VLOOKUP(Sheet1[[#This Row],[NPDES ID2]],Combined_Sheet__Major_Only___2[[NPDES ID2]:[ECHO BFR]],18,FALSE)</f>
        <v>-118.451626445204</v>
      </c>
      <c r="BC1669" t="str">
        <f>IF(ISNUMBER(SEARCH("aerobic",$AW1669)),"aerobic","")</f>
        <v/>
      </c>
      <c r="BD1669" t="str">
        <f>IF(ISNUMBER(SEARCH("anaer",$AW1669)),"anaer","")</f>
        <v/>
      </c>
      <c r="BE1669" t="str">
        <f>IF(ISNUMBER(SEARCH("thickening",$AZ1669)),"thickening","")</f>
        <v>thickening</v>
      </c>
      <c r="BF1669" s="3" t="str">
        <f>IF(ISNUMBER(SEARCH("airDry",$AW1669)),"airDry","")</f>
        <v>airDry</v>
      </c>
      <c r="BG1669" s="3" t="str">
        <f>IF(ISNUMBER(SEARCH("heatDry",$AY1669)),"heatDry","")</f>
        <v/>
      </c>
      <c r="BH1669" s="3" t="str">
        <f>IF(AND(ISNUMBER(SEARCH("aerobic",$AW1669)),ISNUMBER(SEARCH("anaer",$AW1669))),"Combined Aer and Anaer.","")</f>
        <v/>
      </c>
    </row>
    <row r="1670" spans="1:60" x14ac:dyDescent="0.3">
      <c r="A1670" s="4">
        <v>1668</v>
      </c>
      <c r="B1670" t="s">
        <v>7830</v>
      </c>
      <c r="C1670">
        <v>56.25</v>
      </c>
      <c r="D1670">
        <v>1811.6589232691099</v>
      </c>
      <c r="E1670">
        <v>1812.212759450731</v>
      </c>
      <c r="F1670">
        <v>1256.0816607555889</v>
      </c>
      <c r="G1670">
        <v>2337.453170056112</v>
      </c>
      <c r="H1670">
        <v>-76.755083194199969</v>
      </c>
      <c r="I1670">
        <v>-78.05821661487164</v>
      </c>
      <c r="J1670">
        <v>-90.839676874357693</v>
      </c>
      <c r="K1670">
        <v>-60.104276013118081</v>
      </c>
      <c r="L1670">
        <v>37.996034569181738</v>
      </c>
      <c r="M1670">
        <v>37.850425885389569</v>
      </c>
      <c r="N1670">
        <v>37.322981387924692</v>
      </c>
      <c r="O1670">
        <v>39.104968113586359</v>
      </c>
      <c r="P1670">
        <v>1.323710984616431</v>
      </c>
      <c r="Q1670">
        <v>1.3402364768207209</v>
      </c>
      <c r="R1670">
        <v>1.068250682641128</v>
      </c>
      <c r="S1670">
        <v>1.525032619301586</v>
      </c>
      <c r="T1670">
        <v>65.350535964739407</v>
      </c>
      <c r="U1670">
        <v>65.350432273697805</v>
      </c>
      <c r="V1670">
        <v>65.306035843398121</v>
      </c>
      <c r="W1670">
        <v>65.394608974511598</v>
      </c>
      <c r="X1670">
        <v>4354.5536299268406</v>
      </c>
      <c r="Y1670">
        <v>4368.5297257663506</v>
      </c>
      <c r="Z1670">
        <v>4232.865514740919</v>
      </c>
      <c r="AA1670">
        <v>4432.0283892959451</v>
      </c>
      <c r="AB1670">
        <v>766.17706099901</v>
      </c>
      <c r="AC1670">
        <v>760.33177830216482</v>
      </c>
      <c r="AD1670">
        <v>652.59957073301314</v>
      </c>
      <c r="AE1670">
        <v>911.27415493150727</v>
      </c>
      <c r="AF1670">
        <v>66.197721562890791</v>
      </c>
      <c r="AG1670">
        <v>65.944019860101662</v>
      </c>
      <c r="AH1670">
        <v>65.025210791966927</v>
      </c>
      <c r="AI1670">
        <v>68.129580752453521</v>
      </c>
      <c r="AJ1670">
        <v>0.58512668395649992</v>
      </c>
      <c r="AK1670">
        <v>0.58512667363196214</v>
      </c>
      <c r="AL1670">
        <v>0.58512522679047385</v>
      </c>
      <c r="AM1670">
        <v>0.58512814716222494</v>
      </c>
      <c r="AN1670">
        <v>0.96247334176871036</v>
      </c>
      <c r="AO1670">
        <v>0.96247334176871013</v>
      </c>
      <c r="AP1670">
        <v>0.96247334176871013</v>
      </c>
      <c r="AQ1670">
        <v>0.96247334176871013</v>
      </c>
      <c r="AR1670">
        <v>14.539061155537309</v>
      </c>
      <c r="AS1670">
        <v>14.539061155537309</v>
      </c>
      <c r="AT1670">
        <v>14.539061155537309</v>
      </c>
      <c r="AU1670">
        <v>14.539061155537309</v>
      </c>
      <c r="AV1670" t="str">
        <f>VLOOKUP(Sheet1[[#This Row],[NPDES ID2]],Combined_Sheet__Major_Only___2[[NPDES ID2]:[ECHO BFR]],3,FALSE)</f>
        <v>TX</v>
      </c>
      <c r="AW1670" t="s">
        <v>41</v>
      </c>
      <c r="AX1670" t="str">
        <f>VLOOKUP(Sheet1[[#This Row],[NPDES ID2]],Combined_Sheet__Major_Only___2[[NPDES ID2]:[ECHO BFR]],27,FALSE)</f>
        <v>-</v>
      </c>
      <c r="AY1670" t="str">
        <f>VLOOKUP(Sheet1[[#This Row],[NPDES ID2]],Combined_Sheet__Major_Only___2[[NPDES ID2]:[ECHO BFR]],28,FALSE)</f>
        <v>-</v>
      </c>
      <c r="AZ1670" t="str">
        <f>VLOOKUP(Sheet1[[#This Row],[NPDES ID2]],Combined_Sheet__Major_Only___2[[NPDES ID2]:[ECHO BFR]],29,FALSE)</f>
        <v>thickening</v>
      </c>
      <c r="BA1670">
        <f>VLOOKUP(Sheet1[[#This Row],[NPDES ID2]],Combined_Sheet__Major_Only___2[[NPDES ID2]:[ECHO BFR]],17,FALSE)</f>
        <v>26.394221999999999</v>
      </c>
      <c r="BB1670">
        <f>VLOOKUP(Sheet1[[#This Row],[NPDES ID2]],Combined_Sheet__Major_Only___2[[NPDES ID2]:[ECHO BFR]],18,FALSE)</f>
        <v>-99.001971999999995</v>
      </c>
      <c r="BC1670" t="str">
        <f>IF(ISNUMBER(SEARCH("aerobic",$AW1670)),"aerobic","")</f>
        <v>aerobic</v>
      </c>
      <c r="BD1670" t="str">
        <f>IF(ISNUMBER(SEARCH("anaer",$AW1670)),"anaer","")</f>
        <v/>
      </c>
      <c r="BE1670" t="str">
        <f>IF(ISNUMBER(SEARCH("thickening",$AZ1670)),"thickening","")</f>
        <v>thickening</v>
      </c>
      <c r="BF1670" s="2" t="str">
        <f>IF(ISNUMBER(SEARCH("airDry",$AW1670)),"airDry","")</f>
        <v/>
      </c>
      <c r="BG1670" s="2" t="str">
        <f>IF(ISNUMBER(SEARCH("heatDry",$AY1670)),"heatDry","")</f>
        <v/>
      </c>
      <c r="BH1670" s="2" t="str">
        <f>IF(AND(ISNUMBER(SEARCH("aerobic",$AW1670)),ISNUMBER(SEARCH("anaer",$AW1670))),"Combined Aer and Anaer.","")</f>
        <v/>
      </c>
    </row>
    <row r="1671" spans="1:60" x14ac:dyDescent="0.3">
      <c r="A1671" s="4">
        <v>1669</v>
      </c>
      <c r="B1671" t="s">
        <v>7835</v>
      </c>
      <c r="C1671">
        <v>55.7</v>
      </c>
      <c r="D1671">
        <v>2302.623196670851</v>
      </c>
      <c r="E1671">
        <v>2307.974781592317</v>
      </c>
      <c r="F1671">
        <v>1595.250066508492</v>
      </c>
      <c r="G1671">
        <v>2977.9940273113671</v>
      </c>
      <c r="H1671">
        <v>-77.862175790730618</v>
      </c>
      <c r="I1671">
        <v>-77.970953274524902</v>
      </c>
      <c r="J1671">
        <v>-90.859086483350467</v>
      </c>
      <c r="K1671">
        <v>-64.498957614519909</v>
      </c>
      <c r="L1671">
        <v>29.894183718325589</v>
      </c>
      <c r="M1671">
        <v>29.692336648457861</v>
      </c>
      <c r="N1671">
        <v>28.961184536415999</v>
      </c>
      <c r="O1671">
        <v>31.431406829368608</v>
      </c>
      <c r="P1671">
        <v>1.3245363820568301</v>
      </c>
      <c r="Q1671">
        <v>1.323138986245826</v>
      </c>
      <c r="R1671">
        <v>1.1195955723530171</v>
      </c>
      <c r="S1671">
        <v>1.5115791067180211</v>
      </c>
      <c r="T1671">
        <v>60.111225893272326</v>
      </c>
      <c r="U1671">
        <v>60.111130287894497</v>
      </c>
      <c r="V1671">
        <v>60.070195821164937</v>
      </c>
      <c r="W1671">
        <v>60.151862159296734</v>
      </c>
      <c r="X1671">
        <v>5043.5707903541679</v>
      </c>
      <c r="Y1671">
        <v>5072.0332541156404</v>
      </c>
      <c r="Z1671">
        <v>4796.6979754931963</v>
      </c>
      <c r="AA1671">
        <v>5202.4323365823338</v>
      </c>
      <c r="AB1671">
        <v>1102.6244201076979</v>
      </c>
      <c r="AC1671">
        <v>1083.2031468000191</v>
      </c>
      <c r="AD1671">
        <v>900.30471689486694</v>
      </c>
      <c r="AE1671">
        <v>1398.2314146286319</v>
      </c>
      <c r="AF1671">
        <v>52.596758207049866</v>
      </c>
      <c r="AG1671">
        <v>52.241605582128443</v>
      </c>
      <c r="AH1671">
        <v>50.955300920155317</v>
      </c>
      <c r="AI1671">
        <v>55.301252280779828</v>
      </c>
      <c r="AJ1671">
        <v>0.41921337210338422</v>
      </c>
      <c r="AK1671">
        <v>0.41921336362028733</v>
      </c>
      <c r="AL1671">
        <v>0.41921217485765733</v>
      </c>
      <c r="AM1671">
        <v>0.4192145743119961</v>
      </c>
      <c r="AN1671">
        <v>0.95939300798074711</v>
      </c>
      <c r="AO1671">
        <v>0.959393007980747</v>
      </c>
      <c r="AP1671">
        <v>0.959393007980747</v>
      </c>
      <c r="AQ1671">
        <v>0.959393007980747</v>
      </c>
      <c r="AR1671">
        <v>10.24849457411888</v>
      </c>
      <c r="AS1671">
        <v>10.24849457411888</v>
      </c>
      <c r="AT1671">
        <v>10.24849457411888</v>
      </c>
      <c r="AU1671">
        <v>10.24849457411888</v>
      </c>
      <c r="AV1671" t="str">
        <f>VLOOKUP(Sheet1[[#This Row],[NPDES ID2]],Combined_Sheet__Major_Only___2[[NPDES ID2]:[ECHO BFR]],3,FALSE)</f>
        <v>PA</v>
      </c>
      <c r="AW1671" t="s">
        <v>54</v>
      </c>
      <c r="AX1671" t="str">
        <f>VLOOKUP(Sheet1[[#This Row],[NPDES ID2]],Combined_Sheet__Major_Only___2[[NPDES ID2]:[ECHO BFR]],27,FALSE)</f>
        <v>-</v>
      </c>
      <c r="AY1671" t="str">
        <f>VLOOKUP(Sheet1[[#This Row],[NPDES ID2]],Combined_Sheet__Major_Only___2[[NPDES ID2]:[ECHO BFR]],28,FALSE)</f>
        <v>thermoAerobicDigest</v>
      </c>
      <c r="AZ1671" t="str">
        <f>VLOOKUP(Sheet1[[#This Row],[NPDES ID2]],Combined_Sheet__Major_Only___2[[NPDES ID2]:[ECHO BFR]],29,FALSE)</f>
        <v>thickening</v>
      </c>
      <c r="BA1671">
        <f>VLOOKUP(Sheet1[[#This Row],[NPDES ID2]],Combined_Sheet__Major_Only___2[[NPDES ID2]:[ECHO BFR]],17,FALSE)</f>
        <v>41.760508000000002</v>
      </c>
      <c r="BB1671">
        <f>VLOOKUP(Sheet1[[#This Row],[NPDES ID2]],Combined_Sheet__Major_Only___2[[NPDES ID2]:[ECHO BFR]],18,FALSE)</f>
        <v>-76.441764000000006</v>
      </c>
      <c r="BC1671" t="str">
        <f>IF(ISNUMBER(SEARCH("aerobic",$AW1671)),"aerobic","")</f>
        <v/>
      </c>
      <c r="BD1671" t="str">
        <f>IF(ISNUMBER(SEARCH("anaer",$AW1671)),"anaer","")</f>
        <v/>
      </c>
      <c r="BE1671" t="str">
        <f>IF(ISNUMBER(SEARCH("thickening",$AZ1671)),"thickening","")</f>
        <v>thickening</v>
      </c>
      <c r="BF1671" s="3" t="str">
        <f>IF(ISNUMBER(SEARCH("airDry",$AW1671)),"airDry","")</f>
        <v/>
      </c>
      <c r="BG1671" s="3" t="str">
        <f>IF(ISNUMBER(SEARCH("heatDry",$AY1671)),"heatDry","")</f>
        <v/>
      </c>
      <c r="BH1671" s="3" t="str">
        <f>IF(AND(ISNUMBER(SEARCH("aerobic",$AW1671)),ISNUMBER(SEARCH("anaer",$AW1671))),"Combined Aer and Anaer.","")</f>
        <v/>
      </c>
    </row>
    <row r="1672" spans="1:60" x14ac:dyDescent="0.3">
      <c r="A1672" s="4">
        <v>1670</v>
      </c>
      <c r="B1672" t="s">
        <v>7840</v>
      </c>
      <c r="C1672">
        <v>55.6</v>
      </c>
      <c r="D1672">
        <v>1860.019500164494</v>
      </c>
      <c r="E1672">
        <v>1861.725819540623</v>
      </c>
      <c r="F1672">
        <v>1289.17199469654</v>
      </c>
      <c r="G1672">
        <v>2399.792822323026</v>
      </c>
      <c r="H1672">
        <v>-76.84795174955191</v>
      </c>
      <c r="I1672">
        <v>-78.097848015346415</v>
      </c>
      <c r="J1672">
        <v>-91.025689199502793</v>
      </c>
      <c r="K1672">
        <v>-60.562288810901507</v>
      </c>
      <c r="L1672">
        <v>36.985598159679398</v>
      </c>
      <c r="M1672">
        <v>36.837398323074503</v>
      </c>
      <c r="N1672">
        <v>36.300583448292578</v>
      </c>
      <c r="O1672">
        <v>38.114235505422847</v>
      </c>
      <c r="P1672">
        <v>1.3095078559914111</v>
      </c>
      <c r="Q1672">
        <v>1.3259728668299691</v>
      </c>
      <c r="R1672">
        <v>1.0604345771371659</v>
      </c>
      <c r="S1672">
        <v>1.5036247073826661</v>
      </c>
      <c r="T1672">
        <v>4.2607837805804198</v>
      </c>
      <c r="U1672">
        <v>4.2607743674475547</v>
      </c>
      <c r="V1672">
        <v>4.2567440337683209</v>
      </c>
      <c r="W1672">
        <v>4.2647847539566834</v>
      </c>
      <c r="X1672">
        <v>288.30413934569339</v>
      </c>
      <c r="Y1672">
        <v>289.24173064751398</v>
      </c>
      <c r="Z1672">
        <v>279.95129362228658</v>
      </c>
      <c r="AA1672">
        <v>293.66491994403412</v>
      </c>
      <c r="AB1672">
        <v>44.031499888387827</v>
      </c>
      <c r="AC1672">
        <v>43.785472100621448</v>
      </c>
      <c r="AD1672">
        <v>38.283246817862853</v>
      </c>
      <c r="AE1672">
        <v>51.170372068772963</v>
      </c>
      <c r="AF1672">
        <v>65.190522461726957</v>
      </c>
      <c r="AG1672">
        <v>64.929298755705588</v>
      </c>
      <c r="AH1672">
        <v>63.983164113255917</v>
      </c>
      <c r="AI1672">
        <v>67.179783205710791</v>
      </c>
      <c r="AJ1672">
        <v>0.57281280822716385</v>
      </c>
      <c r="AK1672">
        <v>0.57281280382656574</v>
      </c>
      <c r="AL1672">
        <v>0.57281218709089954</v>
      </c>
      <c r="AM1672">
        <v>0.57281343193691159</v>
      </c>
      <c r="AN1672">
        <v>0.67513176670917308</v>
      </c>
      <c r="AO1672">
        <v>0.67513176670917319</v>
      </c>
      <c r="AP1672">
        <v>0.67513176670917319</v>
      </c>
      <c r="AQ1672">
        <v>0.67513176670917319</v>
      </c>
      <c r="AR1672">
        <v>15.582078262135131</v>
      </c>
      <c r="AS1672">
        <v>15.58207826213512</v>
      </c>
      <c r="AT1672">
        <v>15.58207826213512</v>
      </c>
      <c r="AU1672">
        <v>15.58207826213512</v>
      </c>
      <c r="AV1672" t="str">
        <f>VLOOKUP(Sheet1[[#This Row],[NPDES ID2]],Combined_Sheet__Major_Only___2[[NPDES ID2]:[ECHO BFR]],3,FALSE)</f>
        <v>KS</v>
      </c>
      <c r="AW1672" t="s">
        <v>12183</v>
      </c>
      <c r="AX1672" t="str">
        <f>VLOOKUP(Sheet1[[#This Row],[NPDES ID2]],Combined_Sheet__Major_Only___2[[NPDES ID2]:[ECHO BFR]],27,FALSE)</f>
        <v>other, methaneBioCaptureRecover</v>
      </c>
      <c r="AY1672" t="str">
        <f>VLOOKUP(Sheet1[[#This Row],[NPDES ID2]],Combined_Sheet__Major_Only___2[[NPDES ID2]:[ECHO BFR]],28,FALSE)</f>
        <v>-</v>
      </c>
      <c r="AZ1672" t="str">
        <f>VLOOKUP(Sheet1[[#This Row],[NPDES ID2]],Combined_Sheet__Major_Only___2[[NPDES ID2]:[ECHO BFR]],29,FALSE)</f>
        <v>-</v>
      </c>
      <c r="BA1672">
        <f>VLOOKUP(Sheet1[[#This Row],[NPDES ID2]],Combined_Sheet__Major_Only___2[[NPDES ID2]:[ECHO BFR]],17,FALSE)</f>
        <v>37.652211999999999</v>
      </c>
      <c r="BB1672">
        <f>VLOOKUP(Sheet1[[#This Row],[NPDES ID2]],Combined_Sheet__Major_Only___2[[NPDES ID2]:[ECHO BFR]],18,FALSE)</f>
        <v>-95.443511000000001</v>
      </c>
      <c r="BC1672" t="str">
        <f>IF(ISNUMBER(SEARCH("aerobic",$AW1672)),"aerobic","")</f>
        <v/>
      </c>
      <c r="BD1672" t="str">
        <f>IF(ISNUMBER(SEARCH("anaer",$AW1672)),"anaer","")</f>
        <v>anaer</v>
      </c>
      <c r="BE1672" t="str">
        <f>IF(ISNUMBER(SEARCH("thickening",$AZ1672)),"thickening","")</f>
        <v/>
      </c>
      <c r="BF1672" s="2" t="str">
        <f>IF(ISNUMBER(SEARCH("airDry",$AW1672)),"airDry","")</f>
        <v>airDry</v>
      </c>
      <c r="BG1672" s="2" t="str">
        <f>IF(ISNUMBER(SEARCH("heatDry",$AY1672)),"heatDry","")</f>
        <v/>
      </c>
      <c r="BH1672" s="2" t="str">
        <f>IF(AND(ISNUMBER(SEARCH("aerobic",$AW1672)),ISNUMBER(SEARCH("anaer",$AW1672))),"Combined Aer and Anaer.","")</f>
        <v/>
      </c>
    </row>
    <row r="1673" spans="1:60" x14ac:dyDescent="0.3">
      <c r="A1673" s="4">
        <v>1671</v>
      </c>
      <c r="B1673" t="s">
        <v>7845</v>
      </c>
      <c r="C1673">
        <v>55</v>
      </c>
      <c r="D1673">
        <v>2440.9363302645629</v>
      </c>
      <c r="E1673">
        <v>2449.2052746789082</v>
      </c>
      <c r="F1673">
        <v>1690.235780627743</v>
      </c>
      <c r="G1673">
        <v>3167.0785757097219</v>
      </c>
      <c r="H1673">
        <v>-78.040030072625001</v>
      </c>
      <c r="I1673">
        <v>-77.876483834837273</v>
      </c>
      <c r="J1673">
        <v>-90.582066169285923</v>
      </c>
      <c r="K1673">
        <v>-65.61974745694657</v>
      </c>
      <c r="L1673">
        <v>28.18545937643335</v>
      </c>
      <c r="M1673">
        <v>27.97623819723762</v>
      </c>
      <c r="N1673">
        <v>27.21838764918294</v>
      </c>
      <c r="O1673">
        <v>29.778817407475231</v>
      </c>
      <c r="P1673">
        <v>1.309958860049671</v>
      </c>
      <c r="Q1673">
        <v>1.305657745227033</v>
      </c>
      <c r="R1673">
        <v>1.1164131086090081</v>
      </c>
      <c r="S1673">
        <v>1.4869869182873989</v>
      </c>
      <c r="T1673">
        <v>4.2086261822888247</v>
      </c>
      <c r="U1673">
        <v>4.2086168496491521</v>
      </c>
      <c r="V1673">
        <v>4.2046209799933729</v>
      </c>
      <c r="W1673">
        <v>4.2125929427062463</v>
      </c>
      <c r="X1673">
        <v>369.87433783069059</v>
      </c>
      <c r="Y1673">
        <v>372.09548695352368</v>
      </c>
      <c r="Z1673">
        <v>350.10836447707732</v>
      </c>
      <c r="AA1673">
        <v>382.69413824290308</v>
      </c>
      <c r="AB1673">
        <v>84.066339147897438</v>
      </c>
      <c r="AC1673">
        <v>82.306439120007184</v>
      </c>
      <c r="AD1673">
        <v>68.059497969325093</v>
      </c>
      <c r="AE1673">
        <v>108.3983483382939</v>
      </c>
      <c r="AF1673">
        <v>50.22146346426851</v>
      </c>
      <c r="AG1673">
        <v>49.848658877295399</v>
      </c>
      <c r="AH1673">
        <v>48.498367115230401</v>
      </c>
      <c r="AI1673">
        <v>53.060458255069193</v>
      </c>
      <c r="AJ1673">
        <v>0.39033818331023717</v>
      </c>
      <c r="AK1673">
        <v>0.39033817844822599</v>
      </c>
      <c r="AL1673">
        <v>0.39033749707419552</v>
      </c>
      <c r="AM1673">
        <v>0.39033887239002202</v>
      </c>
      <c r="AN1673">
        <v>0.67299398409776212</v>
      </c>
      <c r="AO1673">
        <v>0.67299398409776234</v>
      </c>
      <c r="AP1673">
        <v>0.67299398409776234</v>
      </c>
      <c r="AQ1673">
        <v>0.67299398409776234</v>
      </c>
      <c r="AR1673">
        <v>9.5912221898728252</v>
      </c>
      <c r="AS1673">
        <v>9.5912221898728269</v>
      </c>
      <c r="AT1673">
        <v>9.5912221898728269</v>
      </c>
      <c r="AU1673">
        <v>9.5912221898728269</v>
      </c>
      <c r="AV1673" t="str">
        <f>VLOOKUP(Sheet1[[#This Row],[NPDES ID2]],Combined_Sheet__Major_Only___2[[NPDES ID2]:[ECHO BFR]],3,FALSE)</f>
        <v>CA</v>
      </c>
      <c r="AW1673" t="s">
        <v>1420</v>
      </c>
      <c r="AX1673" t="str">
        <f>VLOOKUP(Sheet1[[#This Row],[NPDES ID2]],Combined_Sheet__Major_Only___2[[NPDES ID2]:[ECHO BFR]],27,FALSE)</f>
        <v>tempSludgeStore</v>
      </c>
      <c r="AY1673" t="str">
        <f>VLOOKUP(Sheet1[[#This Row],[NPDES ID2]],Combined_Sheet__Major_Only___2[[NPDES ID2]:[ECHO BFR]],28,FALSE)</f>
        <v>-</v>
      </c>
      <c r="AZ1673" t="str">
        <f>VLOOKUP(Sheet1[[#This Row],[NPDES ID2]],Combined_Sheet__Major_Only___2[[NPDES ID2]:[ECHO BFR]],29,FALSE)</f>
        <v>-</v>
      </c>
      <c r="BA1673">
        <f>VLOOKUP(Sheet1[[#This Row],[NPDES ID2]],Combined_Sheet__Major_Only___2[[NPDES ID2]:[ECHO BFR]],17,FALSE)</f>
        <v>35.125999999999998</v>
      </c>
      <c r="BB1673">
        <f>VLOOKUP(Sheet1[[#This Row],[NPDES ID2]],Combined_Sheet__Major_Only___2[[NPDES ID2]:[ECHO BFR]],18,FALSE)</f>
        <v>-117.9599</v>
      </c>
      <c r="BC1673" t="str">
        <f>IF(ISNUMBER(SEARCH("aerobic",$AW1673)),"aerobic","")</f>
        <v/>
      </c>
      <c r="BD1673" t="str">
        <f>IF(ISNUMBER(SEARCH("anaer",$AW1673)),"anaer","")</f>
        <v/>
      </c>
      <c r="BE1673" t="str">
        <f>IF(ISNUMBER(SEARCH("thickening",$AZ1673)),"thickening","")</f>
        <v/>
      </c>
      <c r="BF1673" s="3" t="str">
        <f>IF(ISNUMBER(SEARCH("airDry",$AW1673)),"airDry","")</f>
        <v>airDry</v>
      </c>
      <c r="BG1673" s="3" t="str">
        <f>IF(ISNUMBER(SEARCH("heatDry",$AY1673)),"heatDry","")</f>
        <v/>
      </c>
      <c r="BH1673" s="3" t="str">
        <f>IF(AND(ISNUMBER(SEARCH("aerobic",$AW1673)),ISNUMBER(SEARCH("anaer",$AW1673))),"Combined Aer and Anaer.","")</f>
        <v/>
      </c>
    </row>
    <row r="1674" spans="1:60" x14ac:dyDescent="0.3">
      <c r="A1674" s="4">
        <v>1672</v>
      </c>
      <c r="B1674" t="s">
        <v>7850</v>
      </c>
      <c r="C1674">
        <v>55</v>
      </c>
      <c r="D1674">
        <v>1950.026492989889</v>
      </c>
      <c r="E1674">
        <v>1950.852687855848</v>
      </c>
      <c r="F1674">
        <v>1351.075980876428</v>
      </c>
      <c r="G1674">
        <v>2514.973900595453</v>
      </c>
      <c r="H1674">
        <v>-77.014872406020828</v>
      </c>
      <c r="I1674">
        <v>-78.301920133166078</v>
      </c>
      <c r="J1674">
        <v>-91.293262110903655</v>
      </c>
      <c r="K1674">
        <v>-61.536169022731933</v>
      </c>
      <c r="L1674">
        <v>35.260084394832262</v>
      </c>
      <c r="M1674">
        <v>35.103585816715388</v>
      </c>
      <c r="N1674">
        <v>34.536626316354848</v>
      </c>
      <c r="O1674">
        <v>36.452084313322572</v>
      </c>
      <c r="P1674">
        <v>1.297861158678931</v>
      </c>
      <c r="Q1674">
        <v>1.3112528865519479</v>
      </c>
      <c r="R1674">
        <v>1.058664060643516</v>
      </c>
      <c r="S1674">
        <v>1.486151578913</v>
      </c>
      <c r="T1674">
        <v>392.43406340944921</v>
      </c>
      <c r="U1674">
        <v>392.43345494060361</v>
      </c>
      <c r="V1674">
        <v>392.1729324858934</v>
      </c>
      <c r="W1674">
        <v>392.69268800189542</v>
      </c>
      <c r="X1674">
        <v>27554.307323124449</v>
      </c>
      <c r="Y1674">
        <v>27657.25370124057</v>
      </c>
      <c r="Z1674">
        <v>26662.15901932722</v>
      </c>
      <c r="AA1674">
        <v>28122.815042742459</v>
      </c>
      <c r="AB1674">
        <v>5420.69436911502</v>
      </c>
      <c r="AC1674">
        <v>5362.3354941300149</v>
      </c>
      <c r="AD1674">
        <v>4526.643996692882</v>
      </c>
      <c r="AE1674">
        <v>6577.9865332053087</v>
      </c>
      <c r="AF1674">
        <v>62.827715847831783</v>
      </c>
      <c r="AG1674">
        <v>62.548796305617557</v>
      </c>
      <c r="AH1674">
        <v>61.538986520973211</v>
      </c>
      <c r="AI1674">
        <v>64.951115449823732</v>
      </c>
      <c r="AJ1674">
        <v>0.54394057413560981</v>
      </c>
      <c r="AK1674">
        <v>0.54394053839110712</v>
      </c>
      <c r="AL1674">
        <v>0.54393553135016603</v>
      </c>
      <c r="AM1674">
        <v>0.54394563786238437</v>
      </c>
      <c r="AN1674">
        <v>0.99345732039235357</v>
      </c>
      <c r="AO1674">
        <v>0.99345732039235357</v>
      </c>
      <c r="AP1674">
        <v>0.99345732039235357</v>
      </c>
      <c r="AQ1674">
        <v>0.99345732039235357</v>
      </c>
      <c r="AR1674">
        <v>12.95491032210367</v>
      </c>
      <c r="AS1674">
        <v>12.954910322103681</v>
      </c>
      <c r="AT1674">
        <v>12.954910322103681</v>
      </c>
      <c r="AU1674">
        <v>12.954910322103681</v>
      </c>
      <c r="AV1674" t="str">
        <f>VLOOKUP(Sheet1[[#This Row],[NPDES ID2]],Combined_Sheet__Major_Only___2[[NPDES ID2]:[ECHO BFR]],3,FALSE)</f>
        <v>GA</v>
      </c>
      <c r="AW1674" t="s">
        <v>41</v>
      </c>
      <c r="AX1674" t="str">
        <f>VLOOKUP(Sheet1[[#This Row],[NPDES ID2]],Combined_Sheet__Major_Only___2[[NPDES ID2]:[ECHO BFR]],27,FALSE)</f>
        <v>-</v>
      </c>
      <c r="AY1674" t="str">
        <f>VLOOKUP(Sheet1[[#This Row],[NPDES ID2]],Combined_Sheet__Major_Only___2[[NPDES ID2]:[ECHO BFR]],28,FALSE)</f>
        <v>-</v>
      </c>
      <c r="AZ1674" t="str">
        <f>VLOOKUP(Sheet1[[#This Row],[NPDES ID2]],Combined_Sheet__Major_Only___2[[NPDES ID2]:[ECHO BFR]],29,FALSE)</f>
        <v>-</v>
      </c>
      <c r="BA1674">
        <f>VLOOKUP(Sheet1[[#This Row],[NPDES ID2]],Combined_Sheet__Major_Only___2[[NPDES ID2]:[ECHO BFR]],17,FALSE)</f>
        <v>33.188434999999998</v>
      </c>
      <c r="BB1674">
        <f>VLOOKUP(Sheet1[[#This Row],[NPDES ID2]],Combined_Sheet__Major_Only___2[[NPDES ID2]:[ECHO BFR]],18,FALSE)</f>
        <v>-84.224333999999999</v>
      </c>
      <c r="BC1674" t="str">
        <f>IF(ISNUMBER(SEARCH("aerobic",$AW1674)),"aerobic","")</f>
        <v>aerobic</v>
      </c>
      <c r="BD1674" t="str">
        <f>IF(ISNUMBER(SEARCH("anaer",$AW1674)),"anaer","")</f>
        <v/>
      </c>
      <c r="BE1674" t="str">
        <f>IF(ISNUMBER(SEARCH("thickening",$AZ1674)),"thickening","")</f>
        <v/>
      </c>
      <c r="BF1674" s="2" t="str">
        <f>IF(ISNUMBER(SEARCH("airDry",$AW1674)),"airDry","")</f>
        <v/>
      </c>
      <c r="BG1674" s="2" t="str">
        <f>IF(ISNUMBER(SEARCH("heatDry",$AY1674)),"heatDry","")</f>
        <v/>
      </c>
      <c r="BH1674" s="2" t="str">
        <f>IF(AND(ISNUMBER(SEARCH("aerobic",$AW1674)),ISNUMBER(SEARCH("anaer",$AW1674))),"Combined Aer and Anaer.","")</f>
        <v/>
      </c>
    </row>
    <row r="1675" spans="1:60" x14ac:dyDescent="0.3">
      <c r="A1675" s="4">
        <v>1673</v>
      </c>
      <c r="B1675" t="s">
        <v>7854</v>
      </c>
      <c r="C1675">
        <v>54.8</v>
      </c>
      <c r="D1675">
        <v>1926.1978465586001</v>
      </c>
      <c r="E1675">
        <v>1927.7311121663899</v>
      </c>
      <c r="F1675">
        <v>1334.471178133726</v>
      </c>
      <c r="G1675">
        <v>2485.0002228677849</v>
      </c>
      <c r="H1675">
        <v>-76.943002874637344</v>
      </c>
      <c r="I1675">
        <v>-78.143116448095938</v>
      </c>
      <c r="J1675">
        <v>-91.220777347544072</v>
      </c>
      <c r="K1675">
        <v>-61.121461749841387</v>
      </c>
      <c r="L1675">
        <v>35.688326935833643</v>
      </c>
      <c r="M1675">
        <v>35.536549827763537</v>
      </c>
      <c r="N1675">
        <v>34.986723276714677</v>
      </c>
      <c r="O1675">
        <v>36.844310974884593</v>
      </c>
      <c r="P1675">
        <v>1.292104832525911</v>
      </c>
      <c r="Q1675">
        <v>1.306579581564669</v>
      </c>
      <c r="R1675">
        <v>1.0509990539207721</v>
      </c>
      <c r="S1675">
        <v>1.4780115100507529</v>
      </c>
      <c r="T1675">
        <v>251.49021955558831</v>
      </c>
      <c r="U1675">
        <v>251.48982860097999</v>
      </c>
      <c r="V1675">
        <v>251.32243719715231</v>
      </c>
      <c r="W1675">
        <v>251.65639154119361</v>
      </c>
      <c r="X1675">
        <v>17382.340319165549</v>
      </c>
      <c r="Y1675">
        <v>17444.523090633531</v>
      </c>
      <c r="Z1675">
        <v>16843.030411111042</v>
      </c>
      <c r="AA1675">
        <v>17725.851796252278</v>
      </c>
      <c r="AB1675">
        <v>3250.6909084862009</v>
      </c>
      <c r="AC1675">
        <v>3219.3767599836392</v>
      </c>
      <c r="AD1675">
        <v>2739.3466501281541</v>
      </c>
      <c r="AE1675">
        <v>3907.521779649509</v>
      </c>
      <c r="AF1675">
        <v>63.822644600862098</v>
      </c>
      <c r="AG1675">
        <v>63.55117173862287</v>
      </c>
      <c r="AH1675">
        <v>62.568188732474802</v>
      </c>
      <c r="AI1675">
        <v>65.889550253077402</v>
      </c>
      <c r="AJ1675">
        <v>0.55609541954081743</v>
      </c>
      <c r="AK1675">
        <v>0.55609539465833224</v>
      </c>
      <c r="AL1675">
        <v>0.55609190852928014</v>
      </c>
      <c r="AM1675">
        <v>0.55609894512053581</v>
      </c>
      <c r="AN1675">
        <v>0.9898439877149896</v>
      </c>
      <c r="AO1675">
        <v>0.98984398771498949</v>
      </c>
      <c r="AP1675">
        <v>0.98984398771498949</v>
      </c>
      <c r="AQ1675">
        <v>0.98984398771498949</v>
      </c>
      <c r="AR1675">
        <v>13.53689657867041</v>
      </c>
      <c r="AS1675">
        <v>13.53689657867041</v>
      </c>
      <c r="AT1675">
        <v>13.53689657867041</v>
      </c>
      <c r="AU1675">
        <v>13.53689657867041</v>
      </c>
      <c r="AV1675" t="str">
        <f>VLOOKUP(Sheet1[[#This Row],[NPDES ID2]],Combined_Sheet__Major_Only___2[[NPDES ID2]:[ECHO BFR]],3,FALSE)</f>
        <v>IL</v>
      </c>
      <c r="AW1675" t="s">
        <v>41</v>
      </c>
      <c r="AX1675" t="str">
        <f>VLOOKUP(Sheet1[[#This Row],[NPDES ID2]],Combined_Sheet__Major_Only___2[[NPDES ID2]:[ECHO BFR]],27,FALSE)</f>
        <v>-</v>
      </c>
      <c r="AY1675" t="str">
        <f>VLOOKUP(Sheet1[[#This Row],[NPDES ID2]],Combined_Sheet__Major_Only___2[[NPDES ID2]:[ECHO BFR]],28,FALSE)</f>
        <v>-</v>
      </c>
      <c r="AZ1675" t="str">
        <f>VLOOKUP(Sheet1[[#This Row],[NPDES ID2]],Combined_Sheet__Major_Only___2[[NPDES ID2]:[ECHO BFR]],29,FALSE)</f>
        <v>-</v>
      </c>
      <c r="BA1675">
        <f>VLOOKUP(Sheet1[[#This Row],[NPDES ID2]],Combined_Sheet__Major_Only___2[[NPDES ID2]:[ECHO BFR]],17,FALSE)</f>
        <v>41.637500000000003</v>
      </c>
      <c r="BB1675">
        <f>VLOOKUP(Sheet1[[#This Row],[NPDES ID2]],Combined_Sheet__Major_Only___2[[NPDES ID2]:[ECHO BFR]],18,FALSE)</f>
        <v>-87.95</v>
      </c>
      <c r="BC1675" t="str">
        <f>IF(ISNUMBER(SEARCH("aerobic",$AW1675)),"aerobic","")</f>
        <v>aerobic</v>
      </c>
      <c r="BD1675" t="str">
        <f>IF(ISNUMBER(SEARCH("anaer",$AW1675)),"anaer","")</f>
        <v/>
      </c>
      <c r="BE1675" t="str">
        <f>IF(ISNUMBER(SEARCH("thickening",$AZ1675)),"thickening","")</f>
        <v/>
      </c>
      <c r="BF1675" s="3" t="str">
        <f>IF(ISNUMBER(SEARCH("airDry",$AW1675)),"airDry","")</f>
        <v/>
      </c>
      <c r="BG1675" s="3" t="str">
        <f>IF(ISNUMBER(SEARCH("heatDry",$AY1675)),"heatDry","")</f>
        <v/>
      </c>
      <c r="BH1675" s="3" t="str">
        <f>IF(AND(ISNUMBER(SEARCH("aerobic",$AW1675)),ISNUMBER(SEARCH("anaer",$AW1675))),"Combined Aer and Anaer.","")</f>
        <v/>
      </c>
    </row>
    <row r="1676" spans="1:60" x14ac:dyDescent="0.3">
      <c r="A1676" s="4">
        <v>1674</v>
      </c>
      <c r="B1676" t="s">
        <v>7858</v>
      </c>
      <c r="C1676">
        <v>54.3</v>
      </c>
      <c r="D1676">
        <v>1999.7692581218921</v>
      </c>
      <c r="E1676">
        <v>2000.0186323706509</v>
      </c>
      <c r="F1676">
        <v>1385.0325286621171</v>
      </c>
      <c r="G1676">
        <v>2579.1638530270352</v>
      </c>
      <c r="H1676">
        <v>-77.112120601439514</v>
      </c>
      <c r="I1676">
        <v>-78.341389973064693</v>
      </c>
      <c r="J1676">
        <v>-91.243991376476473</v>
      </c>
      <c r="K1676">
        <v>-61.889486517914882</v>
      </c>
      <c r="L1676">
        <v>34.360415845621333</v>
      </c>
      <c r="M1676">
        <v>34.202531291663661</v>
      </c>
      <c r="N1676">
        <v>33.630622181511413</v>
      </c>
      <c r="O1676">
        <v>35.562835231547062</v>
      </c>
      <c r="P1676">
        <v>1.282189671909878</v>
      </c>
      <c r="Q1676">
        <v>1.2952541230383801</v>
      </c>
      <c r="R1676">
        <v>1.0483009643995671</v>
      </c>
      <c r="S1676">
        <v>1.4694495608274749</v>
      </c>
      <c r="T1676">
        <v>71.843933562650022</v>
      </c>
      <c r="U1676">
        <v>71.843819850550489</v>
      </c>
      <c r="V1676">
        <v>71.795132796939029</v>
      </c>
      <c r="W1676">
        <v>71.892265939264846</v>
      </c>
      <c r="X1676">
        <v>5110.7462267981773</v>
      </c>
      <c r="Y1676">
        <v>5130.4806099905181</v>
      </c>
      <c r="Z1676">
        <v>4939.5522774629453</v>
      </c>
      <c r="AA1676">
        <v>5219.926882273774</v>
      </c>
      <c r="AB1676">
        <v>807.22515025245229</v>
      </c>
      <c r="AC1676">
        <v>802.19085548881174</v>
      </c>
      <c r="AD1676">
        <v>697.93825734242432</v>
      </c>
      <c r="AE1676">
        <v>942.45388551261419</v>
      </c>
      <c r="AF1676">
        <v>62.013450790357183</v>
      </c>
      <c r="AG1676">
        <v>61.728484348452973</v>
      </c>
      <c r="AH1676">
        <v>60.69641979365236</v>
      </c>
      <c r="AI1676">
        <v>64.18342070735703</v>
      </c>
      <c r="AJ1676">
        <v>0.53399584002169387</v>
      </c>
      <c r="AK1676">
        <v>0.53399583042472265</v>
      </c>
      <c r="AL1676">
        <v>0.5339944855454084</v>
      </c>
      <c r="AM1676">
        <v>0.53399720011212026</v>
      </c>
      <c r="AN1676">
        <v>0.96569820771821402</v>
      </c>
      <c r="AO1676">
        <v>0.96569820771821357</v>
      </c>
      <c r="AP1676">
        <v>0.96569820771821357</v>
      </c>
      <c r="AQ1676">
        <v>0.96569820771821357</v>
      </c>
      <c r="AR1676">
        <v>14.520860728291019</v>
      </c>
      <c r="AS1676">
        <v>14.520860728291019</v>
      </c>
      <c r="AT1676">
        <v>14.520860728291019</v>
      </c>
      <c r="AU1676">
        <v>14.520860728291019</v>
      </c>
      <c r="AV1676" t="str">
        <f>VLOOKUP(Sheet1[[#This Row],[NPDES ID2]],Combined_Sheet__Major_Only___2[[NPDES ID2]:[ECHO BFR]],3,FALSE)</f>
        <v>NY</v>
      </c>
      <c r="AW1676" t="s">
        <v>41</v>
      </c>
      <c r="AX1676" t="str">
        <f>VLOOKUP(Sheet1[[#This Row],[NPDES ID2]],Combined_Sheet__Major_Only___2[[NPDES ID2]:[ECHO BFR]],27,FALSE)</f>
        <v>-</v>
      </c>
      <c r="AY1676" t="str">
        <f>VLOOKUP(Sheet1[[#This Row],[NPDES ID2]],Combined_Sheet__Major_Only___2[[NPDES ID2]:[ECHO BFR]],28,FALSE)</f>
        <v>-</v>
      </c>
      <c r="AZ1676" t="str">
        <f>VLOOKUP(Sheet1[[#This Row],[NPDES ID2]],Combined_Sheet__Major_Only___2[[NPDES ID2]:[ECHO BFR]],29,FALSE)</f>
        <v>thickening</v>
      </c>
      <c r="BA1676">
        <f>VLOOKUP(Sheet1[[#This Row],[NPDES ID2]],Combined_Sheet__Major_Only___2[[NPDES ID2]:[ECHO BFR]],17,FALSE)</f>
        <v>41.528241000000001</v>
      </c>
      <c r="BB1676">
        <f>VLOOKUP(Sheet1[[#This Row],[NPDES ID2]],Combined_Sheet__Major_Only___2[[NPDES ID2]:[ECHO BFR]],18,FALSE)</f>
        <v>-74.242238</v>
      </c>
      <c r="BC1676" t="str">
        <f>IF(ISNUMBER(SEARCH("aerobic",$AW1676)),"aerobic","")</f>
        <v>aerobic</v>
      </c>
      <c r="BD1676" t="str">
        <f>IF(ISNUMBER(SEARCH("anaer",$AW1676)),"anaer","")</f>
        <v/>
      </c>
      <c r="BE1676" t="str">
        <f>IF(ISNUMBER(SEARCH("thickening",$AZ1676)),"thickening","")</f>
        <v>thickening</v>
      </c>
      <c r="BF1676" s="2" t="str">
        <f>IF(ISNUMBER(SEARCH("airDry",$AW1676)),"airDry","")</f>
        <v/>
      </c>
      <c r="BG1676" s="2" t="str">
        <f>IF(ISNUMBER(SEARCH("heatDry",$AY1676)),"heatDry","")</f>
        <v/>
      </c>
      <c r="BH1676" s="2" t="str">
        <f>IF(AND(ISNUMBER(SEARCH("aerobic",$AW1676)),ISNUMBER(SEARCH("anaer",$AW1676))),"Combined Aer and Anaer.","")</f>
        <v/>
      </c>
    </row>
    <row r="1677" spans="1:60" x14ac:dyDescent="0.3">
      <c r="A1677" s="4">
        <v>1675</v>
      </c>
      <c r="B1677" t="s">
        <v>7862</v>
      </c>
      <c r="C1677">
        <v>54.15</v>
      </c>
      <c r="D1677">
        <v>2129.5265775934108</v>
      </c>
      <c r="E1677">
        <v>2126.6714813459212</v>
      </c>
      <c r="F1677">
        <v>1474.613991093167</v>
      </c>
      <c r="G1677">
        <v>2743.931299218073</v>
      </c>
      <c r="H1677">
        <v>-77.412960754761158</v>
      </c>
      <c r="I1677">
        <v>-78.399822977528515</v>
      </c>
      <c r="J1677">
        <v>-90.750658625115307</v>
      </c>
      <c r="K1677">
        <v>-62.872102286629683</v>
      </c>
      <c r="L1677">
        <v>32.266129913764438</v>
      </c>
      <c r="M1677">
        <v>32.093760947343803</v>
      </c>
      <c r="N1677">
        <v>31.469391793246071</v>
      </c>
      <c r="O1677">
        <v>33.578846105334932</v>
      </c>
      <c r="P1677">
        <v>1.282267916666944</v>
      </c>
      <c r="Q1677">
        <v>1.292440344566967</v>
      </c>
      <c r="R1677">
        <v>1.0635452640323659</v>
      </c>
      <c r="S1677">
        <v>1.476181834907097</v>
      </c>
      <c r="T1677">
        <v>45.085475962893817</v>
      </c>
      <c r="U1677">
        <v>45.085403546287111</v>
      </c>
      <c r="V1677">
        <v>45.054397600329011</v>
      </c>
      <c r="W1677">
        <v>45.116256035750631</v>
      </c>
      <c r="X1677">
        <v>3406.3562490671729</v>
      </c>
      <c r="Y1677">
        <v>3421.6110728787862</v>
      </c>
      <c r="Z1677">
        <v>3273.9161697125651</v>
      </c>
      <c r="AA1677">
        <v>3491.0660045397099</v>
      </c>
      <c r="AB1677">
        <v>534.1962463493004</v>
      </c>
      <c r="AC1677">
        <v>530.88286818735594</v>
      </c>
      <c r="AD1677">
        <v>461.84067257584007</v>
      </c>
      <c r="AE1677">
        <v>625.95343182651322</v>
      </c>
      <c r="AF1677">
        <v>58.394979718954787</v>
      </c>
      <c r="AG1677">
        <v>58.083014293772678</v>
      </c>
      <c r="AH1677">
        <v>56.953123325713122</v>
      </c>
      <c r="AI1677">
        <v>60.770607291480992</v>
      </c>
      <c r="AJ1677">
        <v>0.48983755380749799</v>
      </c>
      <c r="AK1677">
        <v>0.48983754658019552</v>
      </c>
      <c r="AL1677">
        <v>0.48983653374842789</v>
      </c>
      <c r="AM1677">
        <v>0.48983857809405013</v>
      </c>
      <c r="AN1677">
        <v>0.94689068768545992</v>
      </c>
      <c r="AO1677">
        <v>0.94689068768546003</v>
      </c>
      <c r="AP1677">
        <v>0.94689068768546003</v>
      </c>
      <c r="AQ1677">
        <v>0.94689068768546003</v>
      </c>
      <c r="AR1677">
        <v>13.73258725283833</v>
      </c>
      <c r="AS1677">
        <v>13.73258725283832</v>
      </c>
      <c r="AT1677">
        <v>13.73258725283832</v>
      </c>
      <c r="AU1677">
        <v>13.73258725283832</v>
      </c>
      <c r="AV1677" t="str">
        <f>VLOOKUP(Sheet1[[#This Row],[NPDES ID2]],Combined_Sheet__Major_Only___2[[NPDES ID2]:[ECHO BFR]],3,FALSE)</f>
        <v>TX</v>
      </c>
      <c r="AW1677" t="s">
        <v>41</v>
      </c>
      <c r="AX1677" t="str">
        <f>VLOOKUP(Sheet1[[#This Row],[NPDES ID2]],Combined_Sheet__Major_Only___2[[NPDES ID2]:[ECHO BFR]],27,FALSE)</f>
        <v>-</v>
      </c>
      <c r="AY1677" t="str">
        <f>VLOOKUP(Sheet1[[#This Row],[NPDES ID2]],Combined_Sheet__Major_Only___2[[NPDES ID2]:[ECHO BFR]],28,FALSE)</f>
        <v>-</v>
      </c>
      <c r="AZ1677" t="str">
        <f>VLOOKUP(Sheet1[[#This Row],[NPDES ID2]],Combined_Sheet__Major_Only___2[[NPDES ID2]:[ECHO BFR]],29,FALSE)</f>
        <v>thickening</v>
      </c>
      <c r="BA1677">
        <f>VLOOKUP(Sheet1[[#This Row],[NPDES ID2]],Combined_Sheet__Major_Only___2[[NPDES ID2]:[ECHO BFR]],17,FALSE)</f>
        <v>32.930556000000003</v>
      </c>
      <c r="BB1677">
        <f>VLOOKUP(Sheet1[[#This Row],[NPDES ID2]],Combined_Sheet__Major_Only___2[[NPDES ID2]:[ECHO BFR]],18,FALSE)</f>
        <v>-95.298805999999999</v>
      </c>
      <c r="BC1677" t="str">
        <f>IF(ISNUMBER(SEARCH("aerobic",$AW1677)),"aerobic","")</f>
        <v>aerobic</v>
      </c>
      <c r="BD1677" t="str">
        <f>IF(ISNUMBER(SEARCH("anaer",$AW1677)),"anaer","")</f>
        <v/>
      </c>
      <c r="BE1677" t="str">
        <f>IF(ISNUMBER(SEARCH("thickening",$AZ1677)),"thickening","")</f>
        <v>thickening</v>
      </c>
      <c r="BF1677" s="3" t="str">
        <f>IF(ISNUMBER(SEARCH("airDry",$AW1677)),"airDry","")</f>
        <v/>
      </c>
      <c r="BG1677" s="3" t="str">
        <f>IF(ISNUMBER(SEARCH("heatDry",$AY1677)),"heatDry","")</f>
        <v/>
      </c>
      <c r="BH1677" s="3" t="str">
        <f>IF(AND(ISNUMBER(SEARCH("aerobic",$AW1677)),ISNUMBER(SEARCH("anaer",$AW1677))),"Combined Aer and Anaer.","")</f>
        <v/>
      </c>
    </row>
    <row r="1678" spans="1:60" x14ac:dyDescent="0.3">
      <c r="A1678" s="4">
        <v>1676</v>
      </c>
      <c r="B1678" t="s">
        <v>7867</v>
      </c>
      <c r="C1678">
        <v>53.4</v>
      </c>
      <c r="D1678">
        <v>2089.8537905837461</v>
      </c>
      <c r="E1678">
        <v>2088.7272733326008</v>
      </c>
      <c r="F1678">
        <v>1446.706526840499</v>
      </c>
      <c r="G1678">
        <v>2694.8831696236439</v>
      </c>
      <c r="H1678">
        <v>-77.25608156138577</v>
      </c>
      <c r="I1678">
        <v>-78.336730479950091</v>
      </c>
      <c r="J1678">
        <v>-91.024254761340345</v>
      </c>
      <c r="K1678">
        <v>-62.357510603163043</v>
      </c>
      <c r="L1678">
        <v>32.852327166498803</v>
      </c>
      <c r="M1678">
        <v>32.690052931979402</v>
      </c>
      <c r="N1678">
        <v>32.102245376868723</v>
      </c>
      <c r="O1678">
        <v>34.088172947588468</v>
      </c>
      <c r="P1678">
        <v>1.262656310832867</v>
      </c>
      <c r="Q1678">
        <v>1.2730769525885259</v>
      </c>
      <c r="R1678">
        <v>1.0374076839730739</v>
      </c>
      <c r="S1678">
        <v>1.449667263340602</v>
      </c>
      <c r="T1678">
        <v>53.080900401677653</v>
      </c>
      <c r="U1678">
        <v>53.080815645981829</v>
      </c>
      <c r="V1678">
        <v>53.044526586835723</v>
      </c>
      <c r="W1678">
        <v>53.116925101131507</v>
      </c>
      <c r="X1678">
        <v>3884.077646425892</v>
      </c>
      <c r="Y1678">
        <v>3900.1858117344432</v>
      </c>
      <c r="Z1678">
        <v>3744.3145806138591</v>
      </c>
      <c r="AA1678">
        <v>3973.3274797556351</v>
      </c>
      <c r="AB1678">
        <v>830.91696944795126</v>
      </c>
      <c r="AC1678">
        <v>820.25483326556105</v>
      </c>
      <c r="AD1678">
        <v>682.52596632831978</v>
      </c>
      <c r="AE1678">
        <v>1028.0100043675409</v>
      </c>
      <c r="AF1678">
        <v>60.290951923102703</v>
      </c>
      <c r="AG1678">
        <v>59.99312830886501</v>
      </c>
      <c r="AH1678">
        <v>58.914482175350443</v>
      </c>
      <c r="AI1678">
        <v>62.558851629869032</v>
      </c>
      <c r="AJ1678">
        <v>0.51296792502429356</v>
      </c>
      <c r="AK1678">
        <v>0.51296791623816973</v>
      </c>
      <c r="AL1678">
        <v>0.51296668497871289</v>
      </c>
      <c r="AM1678">
        <v>0.51296917020954136</v>
      </c>
      <c r="AN1678">
        <v>0.95436680406116114</v>
      </c>
      <c r="AO1678">
        <v>0.9543668040611607</v>
      </c>
      <c r="AP1678">
        <v>0.9543668040611607</v>
      </c>
      <c r="AQ1678">
        <v>0.9543668040611607</v>
      </c>
      <c r="AR1678">
        <v>11.882139917863579</v>
      </c>
      <c r="AS1678">
        <v>11.882139917863579</v>
      </c>
      <c r="AT1678">
        <v>11.882139917863579</v>
      </c>
      <c r="AU1678">
        <v>11.882139917863579</v>
      </c>
      <c r="AV1678" t="str">
        <f>VLOOKUP(Sheet1[[#This Row],[NPDES ID2]],Combined_Sheet__Major_Only___2[[NPDES ID2]:[ECHO BFR]],3,FALSE)</f>
        <v>IA</v>
      </c>
      <c r="AW1678" t="s">
        <v>12181</v>
      </c>
      <c r="AX1678" t="str">
        <f>VLOOKUP(Sheet1[[#This Row],[NPDES ID2]],Combined_Sheet__Major_Only___2[[NPDES ID2]:[ECHO BFR]],27,FALSE)</f>
        <v>methaneBioCaptureRecover</v>
      </c>
      <c r="AY1678" t="str">
        <f>VLOOKUP(Sheet1[[#This Row],[NPDES ID2]],Combined_Sheet__Major_Only___2[[NPDES ID2]:[ECHO BFR]],28,FALSE)</f>
        <v>-</v>
      </c>
      <c r="AZ1678" t="str">
        <f>VLOOKUP(Sheet1[[#This Row],[NPDES ID2]],Combined_Sheet__Major_Only___2[[NPDES ID2]:[ECHO BFR]],29,FALSE)</f>
        <v>thickening</v>
      </c>
      <c r="BA1678">
        <f>VLOOKUP(Sheet1[[#This Row],[NPDES ID2]],Combined_Sheet__Major_Only___2[[NPDES ID2]:[ECHO BFR]],17,FALSE)</f>
        <v>41.824249999999999</v>
      </c>
      <c r="BB1678">
        <f>VLOOKUP(Sheet1[[#This Row],[NPDES ID2]],Combined_Sheet__Major_Only___2[[NPDES ID2]:[ECHO BFR]],18,FALSE)</f>
        <v>-90.537620000000004</v>
      </c>
      <c r="BC1678" t="str">
        <f>IF(ISNUMBER(SEARCH("aerobic",$AW1678)),"aerobic","")</f>
        <v/>
      </c>
      <c r="BD1678" t="str">
        <f>IF(ISNUMBER(SEARCH("anaer",$AW1678)),"anaer","")</f>
        <v>anaer</v>
      </c>
      <c r="BE1678" t="str">
        <f>IF(ISNUMBER(SEARCH("thickening",$AZ1678)),"thickening","")</f>
        <v>thickening</v>
      </c>
      <c r="BF1678" s="2" t="str">
        <f>IF(ISNUMBER(SEARCH("airDry",$AW1678)),"airDry","")</f>
        <v/>
      </c>
      <c r="BG1678" s="2" t="str">
        <f>IF(ISNUMBER(SEARCH("heatDry",$AY1678)),"heatDry","")</f>
        <v/>
      </c>
      <c r="BH1678" s="2" t="str">
        <f>IF(AND(ISNUMBER(SEARCH("aerobic",$AW1678)),ISNUMBER(SEARCH("anaer",$AW1678))),"Combined Aer and Anaer.","")</f>
        <v/>
      </c>
    </row>
    <row r="1679" spans="1:60" x14ac:dyDescent="0.3">
      <c r="A1679" s="4">
        <v>1677</v>
      </c>
      <c r="B1679" t="s">
        <v>7872</v>
      </c>
      <c r="C1679">
        <v>53</v>
      </c>
      <c r="D1679">
        <v>2126.8015137651382</v>
      </c>
      <c r="E1679">
        <v>2125.1321715920312</v>
      </c>
      <c r="F1679">
        <v>1471.962472253367</v>
      </c>
      <c r="G1679">
        <v>2742.4007794535778</v>
      </c>
      <c r="H1679">
        <v>-77.292464972914104</v>
      </c>
      <c r="I1679">
        <v>-78.347885144876969</v>
      </c>
      <c r="J1679">
        <v>-90.909379726859726</v>
      </c>
      <c r="K1679">
        <v>-62.505766657759182</v>
      </c>
      <c r="L1679">
        <v>32.269739655762393</v>
      </c>
      <c r="M1679">
        <v>32.106175397571477</v>
      </c>
      <c r="N1679">
        <v>31.513659710953409</v>
      </c>
      <c r="O1679">
        <v>33.515477661115938</v>
      </c>
      <c r="P1679">
        <v>1.253800763699493</v>
      </c>
      <c r="Q1679">
        <v>1.2636046448842431</v>
      </c>
      <c r="R1679">
        <v>1.0325770820825659</v>
      </c>
      <c r="S1679">
        <v>1.440786515204449</v>
      </c>
      <c r="T1679">
        <v>243.81855695682731</v>
      </c>
      <c r="U1679">
        <v>243.81817784165651</v>
      </c>
      <c r="V1679">
        <v>243.65585561985409</v>
      </c>
      <c r="W1679">
        <v>243.97969668854569</v>
      </c>
      <c r="X1679">
        <v>18027.280612389339</v>
      </c>
      <c r="Y1679">
        <v>18104.134877764089</v>
      </c>
      <c r="Z1679">
        <v>17361.461965828039</v>
      </c>
      <c r="AA1679">
        <v>18452.48392380838</v>
      </c>
      <c r="AB1679">
        <v>3065.5271351194801</v>
      </c>
      <c r="AC1679">
        <v>3043.1187204071862</v>
      </c>
      <c r="AD1679">
        <v>2619.570706516849</v>
      </c>
      <c r="AE1679">
        <v>3632.893779574038</v>
      </c>
      <c r="AF1679">
        <v>59.668976934320199</v>
      </c>
      <c r="AG1679">
        <v>59.366495818803003</v>
      </c>
      <c r="AH1679">
        <v>58.271149483682727</v>
      </c>
      <c r="AI1679">
        <v>61.972094531838337</v>
      </c>
      <c r="AJ1679">
        <v>0.50537817428660137</v>
      </c>
      <c r="AK1679">
        <v>0.50537815288869736</v>
      </c>
      <c r="AL1679">
        <v>0.50537515490086449</v>
      </c>
      <c r="AM1679">
        <v>0.50538120619943094</v>
      </c>
      <c r="AN1679">
        <v>0.98952923155874073</v>
      </c>
      <c r="AO1679">
        <v>0.98952923155874095</v>
      </c>
      <c r="AP1679">
        <v>0.98952923155874095</v>
      </c>
      <c r="AQ1679">
        <v>0.98952923155874095</v>
      </c>
      <c r="AR1679">
        <v>13.368385539436391</v>
      </c>
      <c r="AS1679">
        <v>13.368385539436391</v>
      </c>
      <c r="AT1679">
        <v>13.368385539436391</v>
      </c>
      <c r="AU1679">
        <v>13.368385539436391</v>
      </c>
      <c r="AV1679" t="str">
        <f>VLOOKUP(Sheet1[[#This Row],[NPDES ID2]],Combined_Sheet__Major_Only___2[[NPDES ID2]:[ECHO BFR]],3,FALSE)</f>
        <v>TN</v>
      </c>
      <c r="AW1679" t="s">
        <v>41</v>
      </c>
      <c r="AX1679" t="str">
        <f>VLOOKUP(Sheet1[[#This Row],[NPDES ID2]],Combined_Sheet__Major_Only___2[[NPDES ID2]:[ECHO BFR]],27,FALSE)</f>
        <v>-</v>
      </c>
      <c r="AY1679" t="str">
        <f>VLOOKUP(Sheet1[[#This Row],[NPDES ID2]],Combined_Sheet__Major_Only___2[[NPDES ID2]:[ECHO BFR]],28,FALSE)</f>
        <v>-</v>
      </c>
      <c r="AZ1679" t="str">
        <f>VLOOKUP(Sheet1[[#This Row],[NPDES ID2]],Combined_Sheet__Major_Only___2[[NPDES ID2]:[ECHO BFR]],29,FALSE)</f>
        <v>-</v>
      </c>
      <c r="BA1679">
        <f>VLOOKUP(Sheet1[[#This Row],[NPDES ID2]],Combined_Sheet__Major_Only___2[[NPDES ID2]:[ECHO BFR]],17,FALSE)</f>
        <v>35.222974999999998</v>
      </c>
      <c r="BB1679">
        <f>VLOOKUP(Sheet1[[#This Row],[NPDES ID2]],Combined_Sheet__Major_Only___2[[NPDES ID2]:[ECHO BFR]],18,FALSE)</f>
        <v>-89.522953000000001</v>
      </c>
      <c r="BC1679" t="str">
        <f>IF(ISNUMBER(SEARCH("aerobic",$AW1679)),"aerobic","")</f>
        <v>aerobic</v>
      </c>
      <c r="BD1679" t="str">
        <f>IF(ISNUMBER(SEARCH("anaer",$AW1679)),"anaer","")</f>
        <v/>
      </c>
      <c r="BE1679" t="str">
        <f>IF(ISNUMBER(SEARCH("thickening",$AZ1679)),"thickening","")</f>
        <v/>
      </c>
      <c r="BF1679" s="3" t="str">
        <f>IF(ISNUMBER(SEARCH("airDry",$AW1679)),"airDry","")</f>
        <v/>
      </c>
      <c r="BG1679" s="3" t="str">
        <f>IF(ISNUMBER(SEARCH("heatDry",$AY1679)),"heatDry","")</f>
        <v/>
      </c>
      <c r="BH1679" s="3" t="str">
        <f>IF(AND(ISNUMBER(SEARCH("aerobic",$AW1679)),ISNUMBER(SEARCH("anaer",$AW1679))),"Combined Aer and Anaer.","")</f>
        <v/>
      </c>
    </row>
    <row r="1680" spans="1:60" x14ac:dyDescent="0.3">
      <c r="A1680" s="4">
        <v>1678</v>
      </c>
      <c r="B1680" t="s">
        <v>7876</v>
      </c>
      <c r="C1680">
        <v>52.5</v>
      </c>
      <c r="D1680">
        <v>2098.1352688499942</v>
      </c>
      <c r="E1680">
        <v>2097.6558582741018</v>
      </c>
      <c r="F1680">
        <v>1451.830752421979</v>
      </c>
      <c r="G1680">
        <v>2706.859101364767</v>
      </c>
      <c r="H1680">
        <v>-77.200334468768119</v>
      </c>
      <c r="I1680">
        <v>-78.382270768988448</v>
      </c>
      <c r="J1680">
        <v>-91.128981679508726</v>
      </c>
      <c r="K1680">
        <v>-62.16503799173168</v>
      </c>
      <c r="L1680">
        <v>32.693165212697657</v>
      </c>
      <c r="M1680">
        <v>32.536568680516943</v>
      </c>
      <c r="N1680">
        <v>31.969339454968971</v>
      </c>
      <c r="O1680">
        <v>33.885747931165241</v>
      </c>
      <c r="P1680">
        <v>1.240659087185358</v>
      </c>
      <c r="Q1680">
        <v>1.252249767693614</v>
      </c>
      <c r="R1680">
        <v>1.0171716997471789</v>
      </c>
      <c r="S1680">
        <v>1.423317338094231</v>
      </c>
      <c r="T1680">
        <v>3.96967285449549</v>
      </c>
      <c r="U1680">
        <v>3.969663890625033</v>
      </c>
      <c r="V1680">
        <v>3.965825913459772</v>
      </c>
      <c r="W1680">
        <v>3.973482872642629</v>
      </c>
      <c r="X1680">
        <v>286.96031396211612</v>
      </c>
      <c r="Y1680">
        <v>288.07686045139587</v>
      </c>
      <c r="Z1680">
        <v>277.01994237832031</v>
      </c>
      <c r="AA1680">
        <v>293.34823736507911</v>
      </c>
      <c r="AB1680">
        <v>45.876428529379439</v>
      </c>
      <c r="AC1680">
        <v>45.593150137517632</v>
      </c>
      <c r="AD1680">
        <v>39.580806135425647</v>
      </c>
      <c r="AE1680">
        <v>53.703573044256622</v>
      </c>
      <c r="AF1680">
        <v>61.027322261362812</v>
      </c>
      <c r="AG1680">
        <v>60.73500042563289</v>
      </c>
      <c r="AH1680">
        <v>59.676222535609007</v>
      </c>
      <c r="AI1680">
        <v>63.25341198885048</v>
      </c>
      <c r="AJ1680">
        <v>0.52195582030201548</v>
      </c>
      <c r="AK1680">
        <v>0.52195581597170204</v>
      </c>
      <c r="AL1680">
        <v>0.5219552090894769</v>
      </c>
      <c r="AM1680">
        <v>0.52195643404698344</v>
      </c>
      <c r="AN1680">
        <v>0.66282911337842676</v>
      </c>
      <c r="AO1680">
        <v>0.66282911337842698</v>
      </c>
      <c r="AP1680">
        <v>0.66282911337842698</v>
      </c>
      <c r="AQ1680">
        <v>0.66282911337842698</v>
      </c>
      <c r="AR1680">
        <v>14.185469218320939</v>
      </c>
      <c r="AS1680">
        <v>14.185469218320931</v>
      </c>
      <c r="AT1680">
        <v>14.185469218320931</v>
      </c>
      <c r="AU1680">
        <v>14.185469218320931</v>
      </c>
      <c r="AV1680" t="str">
        <f>VLOOKUP(Sheet1[[#This Row],[NPDES ID2]],Combined_Sheet__Major_Only___2[[NPDES ID2]:[ECHO BFR]],3,FALSE)</f>
        <v>AL</v>
      </c>
      <c r="AW1680" t="s">
        <v>118</v>
      </c>
      <c r="AX1680" t="str">
        <f>VLOOKUP(Sheet1[[#This Row],[NPDES ID2]],Combined_Sheet__Major_Only___2[[NPDES ID2]:[ECHO BFR]],27,FALSE)</f>
        <v>-</v>
      </c>
      <c r="AY1680" t="str">
        <f>VLOOKUP(Sheet1[[#This Row],[NPDES ID2]],Combined_Sheet__Major_Only___2[[NPDES ID2]:[ECHO BFR]],28,FALSE)</f>
        <v>-</v>
      </c>
      <c r="AZ1680" t="str">
        <f>VLOOKUP(Sheet1[[#This Row],[NPDES ID2]],Combined_Sheet__Major_Only___2[[NPDES ID2]:[ECHO BFR]],29,FALSE)</f>
        <v>thickening</v>
      </c>
      <c r="BA1680">
        <f>VLOOKUP(Sheet1[[#This Row],[NPDES ID2]],Combined_Sheet__Major_Only___2[[NPDES ID2]:[ECHO BFR]],17,FALSE)</f>
        <v>34.1083</v>
      </c>
      <c r="BB1680">
        <f>VLOOKUP(Sheet1[[#This Row],[NPDES ID2]],Combined_Sheet__Major_Only___2[[NPDES ID2]:[ECHO BFR]],18,FALSE)</f>
        <v>-87.997200000000007</v>
      </c>
      <c r="BC1680" t="str">
        <f>IF(ISNUMBER(SEARCH("aerobic",$AW1680)),"aerobic","")</f>
        <v>aerobic</v>
      </c>
      <c r="BD1680" t="str">
        <f>IF(ISNUMBER(SEARCH("anaer",$AW1680)),"anaer","")</f>
        <v/>
      </c>
      <c r="BE1680" t="str">
        <f>IF(ISNUMBER(SEARCH("thickening",$AZ1680)),"thickening","")</f>
        <v>thickening</v>
      </c>
      <c r="BF1680" s="2" t="str">
        <f>IF(ISNUMBER(SEARCH("airDry",$AW1680)),"airDry","")</f>
        <v>airDry</v>
      </c>
      <c r="BG1680" s="2" t="str">
        <f>IF(ISNUMBER(SEARCH("heatDry",$AY1680)),"heatDry","")</f>
        <v/>
      </c>
      <c r="BH1680" s="2" t="str">
        <f>IF(AND(ISNUMBER(SEARCH("aerobic",$AW1680)),ISNUMBER(SEARCH("anaer",$AW1680))),"Combined Aer and Anaer.","")</f>
        <v/>
      </c>
    </row>
    <row r="1681" spans="1:60" x14ac:dyDescent="0.3">
      <c r="A1681" s="4">
        <v>1679</v>
      </c>
      <c r="B1681" t="s">
        <v>7880</v>
      </c>
      <c r="C1681">
        <v>52.3</v>
      </c>
      <c r="D1681">
        <v>2178.3931813736599</v>
      </c>
      <c r="E1681">
        <v>2176.102174855529</v>
      </c>
      <c r="F1681">
        <v>1507.1130696103201</v>
      </c>
      <c r="G1681">
        <v>2809.0084716843148</v>
      </c>
      <c r="H1681">
        <v>-77.3417636600187</v>
      </c>
      <c r="I1681">
        <v>-78.368739957102051</v>
      </c>
      <c r="J1681">
        <v>-90.800583357676018</v>
      </c>
      <c r="K1681">
        <v>-62.679801789704293</v>
      </c>
      <c r="L1681">
        <v>31.484795823516311</v>
      </c>
      <c r="M1681">
        <v>31.32071762805225</v>
      </c>
      <c r="N1681">
        <v>30.726328126432051</v>
      </c>
      <c r="O1681">
        <v>32.734471245656813</v>
      </c>
      <c r="P1681">
        <v>1.23788200352728</v>
      </c>
      <c r="Q1681">
        <v>1.2486766421223801</v>
      </c>
      <c r="R1681">
        <v>1.023299172591029</v>
      </c>
      <c r="S1681">
        <v>1.424151707936079</v>
      </c>
      <c r="T1681">
        <v>310.96730391272098</v>
      </c>
      <c r="U1681">
        <v>310.96682116898393</v>
      </c>
      <c r="V1681">
        <v>310.76012926633229</v>
      </c>
      <c r="W1681">
        <v>311.17249009962632</v>
      </c>
      <c r="X1681">
        <v>23254.568028407339</v>
      </c>
      <c r="Y1681">
        <v>23356.467022093959</v>
      </c>
      <c r="Z1681">
        <v>22371.73782609274</v>
      </c>
      <c r="AA1681">
        <v>23818.655799216351</v>
      </c>
      <c r="AB1681">
        <v>4405.8736455168864</v>
      </c>
      <c r="AC1681">
        <v>4364.0599875424414</v>
      </c>
      <c r="AD1681">
        <v>3698.251137582085</v>
      </c>
      <c r="AE1681">
        <v>5331.8749055244143</v>
      </c>
      <c r="AF1681">
        <v>58.996852101851992</v>
      </c>
      <c r="AG1681">
        <v>58.689351331696358</v>
      </c>
      <c r="AH1681">
        <v>57.575881264448412</v>
      </c>
      <c r="AI1681">
        <v>61.338110747409701</v>
      </c>
      <c r="AJ1681">
        <v>0.49717844024767799</v>
      </c>
      <c r="AK1681">
        <v>0.49717841453248712</v>
      </c>
      <c r="AL1681">
        <v>0.49717481195310159</v>
      </c>
      <c r="AM1681">
        <v>0.49718208360123872</v>
      </c>
      <c r="AN1681">
        <v>0.9917635274609482</v>
      </c>
      <c r="AO1681">
        <v>0.9917635274609482</v>
      </c>
      <c r="AP1681">
        <v>0.9917635274609482</v>
      </c>
      <c r="AQ1681">
        <v>0.9917635274609482</v>
      </c>
      <c r="AR1681">
        <v>12.421853408018061</v>
      </c>
      <c r="AS1681">
        <v>12.421853408018061</v>
      </c>
      <c r="AT1681">
        <v>12.421853408018061</v>
      </c>
      <c r="AU1681">
        <v>12.421853408018061</v>
      </c>
      <c r="AV1681" t="str">
        <f>VLOOKUP(Sheet1[[#This Row],[NPDES ID2]],Combined_Sheet__Major_Only___2[[NPDES ID2]:[ECHO BFR]],3,FALSE)</f>
        <v>IL</v>
      </c>
      <c r="AW1681" t="s">
        <v>41</v>
      </c>
      <c r="AX1681" t="str">
        <f>VLOOKUP(Sheet1[[#This Row],[NPDES ID2]],Combined_Sheet__Major_Only___2[[NPDES ID2]:[ECHO BFR]],27,FALSE)</f>
        <v>tempSludgeStore</v>
      </c>
      <c r="AY1681" t="str">
        <f>VLOOKUP(Sheet1[[#This Row],[NPDES ID2]],Combined_Sheet__Major_Only___2[[NPDES ID2]:[ECHO BFR]],28,FALSE)</f>
        <v>-</v>
      </c>
      <c r="AZ1681" t="str">
        <f>VLOOKUP(Sheet1[[#This Row],[NPDES ID2]],Combined_Sheet__Major_Only___2[[NPDES ID2]:[ECHO BFR]],29,FALSE)</f>
        <v>preliminaryOps</v>
      </c>
      <c r="BA1681">
        <f>VLOOKUP(Sheet1[[#This Row],[NPDES ID2]],Combined_Sheet__Major_Only___2[[NPDES ID2]:[ECHO BFR]],17,FALSE)</f>
        <v>38.655000000000001</v>
      </c>
      <c r="BB1681">
        <f>VLOOKUP(Sheet1[[#This Row],[NPDES ID2]],Combined_Sheet__Major_Only___2[[NPDES ID2]:[ECHO BFR]],18,FALSE)</f>
        <v>-88.479167000000004</v>
      </c>
      <c r="BC1681" t="str">
        <f>IF(ISNUMBER(SEARCH("aerobic",$AW1681)),"aerobic","")</f>
        <v>aerobic</v>
      </c>
      <c r="BD1681" t="str">
        <f>IF(ISNUMBER(SEARCH("anaer",$AW1681)),"anaer","")</f>
        <v/>
      </c>
      <c r="BE1681" t="str">
        <f>IF(ISNUMBER(SEARCH("thickening",$AZ1681)),"thickening","")</f>
        <v/>
      </c>
      <c r="BF1681" s="3" t="str">
        <f>IF(ISNUMBER(SEARCH("airDry",$AW1681)),"airDry","")</f>
        <v/>
      </c>
      <c r="BG1681" s="3" t="str">
        <f>IF(ISNUMBER(SEARCH("heatDry",$AY1681)),"heatDry","")</f>
        <v/>
      </c>
      <c r="BH1681" s="3" t="str">
        <f>IF(AND(ISNUMBER(SEARCH("aerobic",$AW1681)),ISNUMBER(SEARCH("anaer",$AW1681))),"Combined Aer and Anaer.","")</f>
        <v/>
      </c>
    </row>
    <row r="1682" spans="1:60" x14ac:dyDescent="0.3">
      <c r="A1682" s="4">
        <v>1680</v>
      </c>
      <c r="B1682" t="s">
        <v>7885</v>
      </c>
      <c r="C1682">
        <v>52</v>
      </c>
      <c r="D1682">
        <v>1879.5496872590611</v>
      </c>
      <c r="E1682">
        <v>1876.1586603892799</v>
      </c>
      <c r="F1682">
        <v>1300.5012767193559</v>
      </c>
      <c r="G1682">
        <v>2429.576989790191</v>
      </c>
      <c r="H1682">
        <v>-76.536658438095415</v>
      </c>
      <c r="I1682">
        <v>-77.662040977513442</v>
      </c>
      <c r="J1682">
        <v>-90.401565615730718</v>
      </c>
      <c r="K1682">
        <v>-59.009550777634672</v>
      </c>
      <c r="L1682">
        <v>36.470303413509463</v>
      </c>
      <c r="M1682">
        <v>36.34575621477822</v>
      </c>
      <c r="N1682">
        <v>35.894608130219233</v>
      </c>
      <c r="O1682">
        <v>37.418827249270777</v>
      </c>
      <c r="P1682">
        <v>1.2210974183387751</v>
      </c>
      <c r="Q1682">
        <v>1.2374690535012851</v>
      </c>
      <c r="R1682">
        <v>0.97846121144937248</v>
      </c>
      <c r="S1682">
        <v>1.418675886876511</v>
      </c>
      <c r="T1682">
        <v>42.900916829661789</v>
      </c>
      <c r="U1682">
        <v>42.900847784417039</v>
      </c>
      <c r="V1682">
        <v>42.871285323198897</v>
      </c>
      <c r="W1682">
        <v>42.930263933322223</v>
      </c>
      <c r="X1682">
        <v>2753.091954806619</v>
      </c>
      <c r="Y1682">
        <v>2760.9159229734341</v>
      </c>
      <c r="Z1682">
        <v>2684.5933457542478</v>
      </c>
      <c r="AA1682">
        <v>2796.7037819013231</v>
      </c>
      <c r="AB1682">
        <v>502.92813936573771</v>
      </c>
      <c r="AC1682">
        <v>499.14149271395212</v>
      </c>
      <c r="AD1682">
        <v>426.11507923593632</v>
      </c>
      <c r="AE1682">
        <v>602.44385699452312</v>
      </c>
      <c r="AF1682">
        <v>68.732637802363172</v>
      </c>
      <c r="AG1682">
        <v>68.497899656574873</v>
      </c>
      <c r="AH1682">
        <v>67.647748990835311</v>
      </c>
      <c r="AI1682">
        <v>70.520125348244221</v>
      </c>
      <c r="AJ1682">
        <v>0.6161341981871713</v>
      </c>
      <c r="AK1682">
        <v>0.61613419013323945</v>
      </c>
      <c r="AL1682">
        <v>0.61613306144167779</v>
      </c>
      <c r="AM1682">
        <v>0.61613533964342115</v>
      </c>
      <c r="AN1682">
        <v>0.9444019626900213</v>
      </c>
      <c r="AO1682">
        <v>0.94440196269002119</v>
      </c>
      <c r="AP1682">
        <v>0.94440196269002119</v>
      </c>
      <c r="AQ1682">
        <v>0.94440196269002119</v>
      </c>
      <c r="AR1682">
        <v>14.77360605686312</v>
      </c>
      <c r="AS1682">
        <v>14.773606056863111</v>
      </c>
      <c r="AT1682">
        <v>14.773606056863111</v>
      </c>
      <c r="AU1682">
        <v>14.773606056863111</v>
      </c>
      <c r="AV1682" t="str">
        <f>VLOOKUP(Sheet1[[#This Row],[NPDES ID2]],Combined_Sheet__Major_Only___2[[NPDES ID2]:[ECHO BFR]],3,FALSE)</f>
        <v>MN</v>
      </c>
      <c r="AW1682" t="s">
        <v>12181</v>
      </c>
      <c r="AX1682" t="str">
        <f>VLOOKUP(Sheet1[[#This Row],[NPDES ID2]],Combined_Sheet__Major_Only___2[[NPDES ID2]:[ECHO BFR]],27,FALSE)</f>
        <v>-</v>
      </c>
      <c r="AY1682" t="str">
        <f>VLOOKUP(Sheet1[[#This Row],[NPDES ID2]],Combined_Sheet__Major_Only___2[[NPDES ID2]:[ECHO BFR]],28,FALSE)</f>
        <v>-</v>
      </c>
      <c r="AZ1682" t="str">
        <f>VLOOKUP(Sheet1[[#This Row],[NPDES ID2]],Combined_Sheet__Major_Only___2[[NPDES ID2]:[ECHO BFR]],29,FALSE)</f>
        <v>thickening</v>
      </c>
      <c r="BA1682">
        <f>VLOOKUP(Sheet1[[#This Row],[NPDES ID2]],Combined_Sheet__Major_Only___2[[NPDES ID2]:[ECHO BFR]],17,FALSE)</f>
        <v>48.522362999999999</v>
      </c>
      <c r="BB1682">
        <f>VLOOKUP(Sheet1[[#This Row],[NPDES ID2]],Combined_Sheet__Major_Only___2[[NPDES ID2]:[ECHO BFR]],18,FALSE)</f>
        <v>-93.575209000000001</v>
      </c>
      <c r="BC1682" t="str">
        <f>IF(ISNUMBER(SEARCH("aerobic",$AW1682)),"aerobic","")</f>
        <v/>
      </c>
      <c r="BD1682" t="str">
        <f>IF(ISNUMBER(SEARCH("anaer",$AW1682)),"anaer","")</f>
        <v>anaer</v>
      </c>
      <c r="BE1682" t="str">
        <f>IF(ISNUMBER(SEARCH("thickening",$AZ1682)),"thickening","")</f>
        <v>thickening</v>
      </c>
      <c r="BF1682" s="2" t="str">
        <f>IF(ISNUMBER(SEARCH("airDry",$AW1682)),"airDry","")</f>
        <v/>
      </c>
      <c r="BG1682" s="2" t="str">
        <f>IF(ISNUMBER(SEARCH("heatDry",$AY1682)),"heatDry","")</f>
        <v/>
      </c>
      <c r="BH1682" s="2" t="str">
        <f>IF(AND(ISNUMBER(SEARCH("aerobic",$AW1682)),ISNUMBER(SEARCH("anaer",$AW1682))),"Combined Aer and Anaer.","")</f>
        <v/>
      </c>
    </row>
    <row r="1683" spans="1:60" x14ac:dyDescent="0.3">
      <c r="A1683" s="4">
        <v>1681</v>
      </c>
      <c r="B1683" t="s">
        <v>7890</v>
      </c>
      <c r="C1683">
        <v>51.83</v>
      </c>
      <c r="D1683">
        <v>2114.1604502676118</v>
      </c>
      <c r="E1683">
        <v>2113.9399535710022</v>
      </c>
      <c r="F1683">
        <v>1462.4487849387469</v>
      </c>
      <c r="G1683">
        <v>2728.3061850343411</v>
      </c>
      <c r="H1683">
        <v>-77.148092878756302</v>
      </c>
      <c r="I1683">
        <v>-78.373363904396172</v>
      </c>
      <c r="J1683">
        <v>-91.110370025094753</v>
      </c>
      <c r="K1683">
        <v>-62.050168720672957</v>
      </c>
      <c r="L1683">
        <v>32.423887463937767</v>
      </c>
      <c r="M1683">
        <v>32.270403814593813</v>
      </c>
      <c r="N1683">
        <v>31.714383295116871</v>
      </c>
      <c r="O1683">
        <v>33.592891897747997</v>
      </c>
      <c r="P1683">
        <v>1.2245451562630789</v>
      </c>
      <c r="Q1683">
        <v>1.236428362526439</v>
      </c>
      <c r="R1683">
        <v>1.003161134285774</v>
      </c>
      <c r="S1683">
        <v>1.4044292326214569</v>
      </c>
      <c r="T1683">
        <v>351.50812343322951</v>
      </c>
      <c r="U1683">
        <v>351.50757812411041</v>
      </c>
      <c r="V1683">
        <v>351.27409818288731</v>
      </c>
      <c r="W1683">
        <v>351.73990251235102</v>
      </c>
      <c r="X1683">
        <v>25293.728770932179</v>
      </c>
      <c r="Y1683">
        <v>25394.517413781079</v>
      </c>
      <c r="Z1683">
        <v>24420.672944869981</v>
      </c>
      <c r="AA1683">
        <v>25850.589162513559</v>
      </c>
      <c r="AB1683">
        <v>4902.8527992004747</v>
      </c>
      <c r="AC1683">
        <v>4852.5550961380522</v>
      </c>
      <c r="AD1683">
        <v>4102.5525982966328</v>
      </c>
      <c r="AE1683">
        <v>5932.7742071926996</v>
      </c>
      <c r="AF1683">
        <v>61.307534753786882</v>
      </c>
      <c r="AG1683">
        <v>61.017271536587018</v>
      </c>
      <c r="AH1683">
        <v>59.966291939591848</v>
      </c>
      <c r="AI1683">
        <v>63.517442098908219</v>
      </c>
      <c r="AJ1683">
        <v>0.52537661969875904</v>
      </c>
      <c r="AK1683">
        <v>0.52537659000400949</v>
      </c>
      <c r="AL1683">
        <v>0.52537243007746448</v>
      </c>
      <c r="AM1683">
        <v>0.52538082671209063</v>
      </c>
      <c r="AN1683">
        <v>0.99270353099490416</v>
      </c>
      <c r="AO1683">
        <v>0.99270353099490449</v>
      </c>
      <c r="AP1683">
        <v>0.99270353099490449</v>
      </c>
      <c r="AQ1683">
        <v>0.99270353099490449</v>
      </c>
      <c r="AR1683">
        <v>12.74525746239466</v>
      </c>
      <c r="AS1683">
        <v>12.74525746239466</v>
      </c>
      <c r="AT1683">
        <v>12.74525746239466</v>
      </c>
      <c r="AU1683">
        <v>12.74525746239466</v>
      </c>
      <c r="AV1683" t="str">
        <f>VLOOKUP(Sheet1[[#This Row],[NPDES ID2]],Combined_Sheet__Major_Only___2[[NPDES ID2]:[ECHO BFR]],3,FALSE)</f>
        <v>IA</v>
      </c>
      <c r="AW1683" t="s">
        <v>41</v>
      </c>
      <c r="AX1683" t="str">
        <f>VLOOKUP(Sheet1[[#This Row],[NPDES ID2]],Combined_Sheet__Major_Only___2[[NPDES ID2]:[ECHO BFR]],27,FALSE)</f>
        <v>longTermSludgeStore</v>
      </c>
      <c r="AY1683" t="str">
        <f>VLOOKUP(Sheet1[[#This Row],[NPDES ID2]],Combined_Sheet__Major_Only___2[[NPDES ID2]:[ECHO BFR]],28,FALSE)</f>
        <v>-</v>
      </c>
      <c r="AZ1683" t="str">
        <f>VLOOKUP(Sheet1[[#This Row],[NPDES ID2]],Combined_Sheet__Major_Only___2[[NPDES ID2]:[ECHO BFR]],29,FALSE)</f>
        <v>preliminaryOps</v>
      </c>
      <c r="BA1683">
        <f>VLOOKUP(Sheet1[[#This Row],[NPDES ID2]],Combined_Sheet__Major_Only___2[[NPDES ID2]:[ECHO BFR]],17,FALSE)</f>
        <v>43.053959999999996</v>
      </c>
      <c r="BB1683">
        <f>VLOOKUP(Sheet1[[#This Row],[NPDES ID2]],Combined_Sheet__Major_Only___2[[NPDES ID2]:[ECHO BFR]],18,FALSE)</f>
        <v>-92.663359999999997</v>
      </c>
      <c r="BC1683" t="str">
        <f>IF(ISNUMBER(SEARCH("aerobic",$AW1683)),"aerobic","")</f>
        <v>aerobic</v>
      </c>
      <c r="BD1683" t="str">
        <f>IF(ISNUMBER(SEARCH("anaer",$AW1683)),"anaer","")</f>
        <v/>
      </c>
      <c r="BE1683" t="str">
        <f>IF(ISNUMBER(SEARCH("thickening",$AZ1683)),"thickening","")</f>
        <v/>
      </c>
      <c r="BF1683" s="3" t="str">
        <f>IF(ISNUMBER(SEARCH("airDry",$AW1683)),"airDry","")</f>
        <v/>
      </c>
      <c r="BG1683" s="3" t="str">
        <f>IF(ISNUMBER(SEARCH("heatDry",$AY1683)),"heatDry","")</f>
        <v/>
      </c>
      <c r="BH1683" s="3" t="str">
        <f>IF(AND(ISNUMBER(SEARCH("aerobic",$AW1683)),ISNUMBER(SEARCH("anaer",$AW1683))),"Combined Aer and Anaer.","")</f>
        <v/>
      </c>
    </row>
    <row r="1684" spans="1:60" x14ac:dyDescent="0.3">
      <c r="A1684" s="4">
        <v>1682</v>
      </c>
      <c r="B1684" t="s">
        <v>7895</v>
      </c>
      <c r="C1684">
        <v>51.77</v>
      </c>
      <c r="D1684">
        <v>2039.097426632427</v>
      </c>
      <c r="E1684">
        <v>2040.6863293826691</v>
      </c>
      <c r="F1684">
        <v>1410.5768777867791</v>
      </c>
      <c r="G1684">
        <v>2633.0252339760718</v>
      </c>
      <c r="H1684">
        <v>-76.973554354104479</v>
      </c>
      <c r="I1684">
        <v>-78.193243357351037</v>
      </c>
      <c r="J1684">
        <v>-91.280448136960516</v>
      </c>
      <c r="K1684">
        <v>-61.236946249578551</v>
      </c>
      <c r="L1684">
        <v>33.613170481890783</v>
      </c>
      <c r="M1684">
        <v>33.46901933814641</v>
      </c>
      <c r="N1684">
        <v>32.94685182936891</v>
      </c>
      <c r="O1684">
        <v>34.711008861901838</v>
      </c>
      <c r="P1684">
        <v>1.220858017384997</v>
      </c>
      <c r="Q1684">
        <v>1.2342725272022259</v>
      </c>
      <c r="R1684">
        <v>0.99359600622997513</v>
      </c>
      <c r="S1684">
        <v>1.396792730920547</v>
      </c>
      <c r="T1684">
        <v>93.021809614556915</v>
      </c>
      <c r="U1684">
        <v>93.021663219301928</v>
      </c>
      <c r="V1684">
        <v>92.958982522561101</v>
      </c>
      <c r="W1684">
        <v>93.084033692964539</v>
      </c>
      <c r="X1684">
        <v>6448.9388455508424</v>
      </c>
      <c r="Y1684">
        <v>6472.1783790530926</v>
      </c>
      <c r="Z1684">
        <v>6247.2393271145893</v>
      </c>
      <c r="AA1684">
        <v>6577.4512238103107</v>
      </c>
      <c r="AB1684">
        <v>1247.4110068493351</v>
      </c>
      <c r="AC1684">
        <v>1234.4206472144419</v>
      </c>
      <c r="AD1684">
        <v>1045.0683502381271</v>
      </c>
      <c r="AE1684">
        <v>1509.0077333947311</v>
      </c>
      <c r="AF1684">
        <v>63.629548024556406</v>
      </c>
      <c r="AG1684">
        <v>63.356649786745074</v>
      </c>
      <c r="AH1684">
        <v>62.368325357700947</v>
      </c>
      <c r="AI1684">
        <v>65.707572422284173</v>
      </c>
      <c r="AJ1684">
        <v>0.55373609097242615</v>
      </c>
      <c r="AK1684">
        <v>0.55373607935240943</v>
      </c>
      <c r="AL1684">
        <v>0.55373445101389718</v>
      </c>
      <c r="AM1684">
        <v>0.55373773772919854</v>
      </c>
      <c r="AN1684">
        <v>0.97320745153811516</v>
      </c>
      <c r="AO1684">
        <v>0.97320745153811494</v>
      </c>
      <c r="AP1684">
        <v>0.97320745153811494</v>
      </c>
      <c r="AQ1684">
        <v>0.97320745153811494</v>
      </c>
      <c r="AR1684">
        <v>13.243511165589309</v>
      </c>
      <c r="AS1684">
        <v>13.243511165589309</v>
      </c>
      <c r="AT1684">
        <v>13.243511165589309</v>
      </c>
      <c r="AU1684">
        <v>13.243511165589309</v>
      </c>
      <c r="AV1684" t="str">
        <f>VLOOKUP(Sheet1[[#This Row],[NPDES ID2]],Combined_Sheet__Major_Only___2[[NPDES ID2]:[ECHO BFR]],3,FALSE)</f>
        <v>PA</v>
      </c>
      <c r="AW1684" t="s">
        <v>12181</v>
      </c>
      <c r="AX1684" t="str">
        <f>VLOOKUP(Sheet1[[#This Row],[NPDES ID2]],Combined_Sheet__Major_Only___2[[NPDES ID2]:[ECHO BFR]],27,FALSE)</f>
        <v>-</v>
      </c>
      <c r="AY1684" t="str">
        <f>VLOOKUP(Sheet1[[#This Row],[NPDES ID2]],Combined_Sheet__Major_Only___2[[NPDES ID2]:[ECHO BFR]],28,FALSE)</f>
        <v>-</v>
      </c>
      <c r="AZ1684" t="str">
        <f>VLOOKUP(Sheet1[[#This Row],[NPDES ID2]],Combined_Sheet__Major_Only___2[[NPDES ID2]:[ECHO BFR]],29,FALSE)</f>
        <v>thickening</v>
      </c>
      <c r="BA1684">
        <f>VLOOKUP(Sheet1[[#This Row],[NPDES ID2]],Combined_Sheet__Major_Only___2[[NPDES ID2]:[ECHO BFR]],17,FALSE)</f>
        <v>41.892359999999996</v>
      </c>
      <c r="BB1684">
        <f>VLOOKUP(Sheet1[[#This Row],[NPDES ID2]],Combined_Sheet__Major_Only___2[[NPDES ID2]:[ECHO BFR]],18,FALSE)</f>
        <v>-80.374390000000005</v>
      </c>
      <c r="BC1684" t="str">
        <f>IF(ISNUMBER(SEARCH("aerobic",$AW1684)),"aerobic","")</f>
        <v/>
      </c>
      <c r="BD1684" t="str">
        <f>IF(ISNUMBER(SEARCH("anaer",$AW1684)),"anaer","")</f>
        <v>anaer</v>
      </c>
      <c r="BE1684" t="str">
        <f>IF(ISNUMBER(SEARCH("thickening",$AZ1684)),"thickening","")</f>
        <v>thickening</v>
      </c>
      <c r="BF1684" s="2" t="str">
        <f>IF(ISNUMBER(SEARCH("airDry",$AW1684)),"airDry","")</f>
        <v/>
      </c>
      <c r="BG1684" s="2" t="str">
        <f>IF(ISNUMBER(SEARCH("heatDry",$AY1684)),"heatDry","")</f>
        <v/>
      </c>
      <c r="BH1684" s="2" t="str">
        <f>IF(AND(ISNUMBER(SEARCH("aerobic",$AW1684)),ISNUMBER(SEARCH("anaer",$AW1684))),"Combined Aer and Anaer.","")</f>
        <v/>
      </c>
    </row>
    <row r="1685" spans="1:60" x14ac:dyDescent="0.3">
      <c r="A1685" s="4">
        <v>1683</v>
      </c>
      <c r="B1685" t="s">
        <v>7898</v>
      </c>
      <c r="C1685">
        <v>51.69</v>
      </c>
      <c r="D1685">
        <v>2120.7532154148339</v>
      </c>
      <c r="E1685">
        <v>2120.5089445855929</v>
      </c>
      <c r="F1685">
        <v>1466.9064726170479</v>
      </c>
      <c r="G1685">
        <v>2736.9102865181349</v>
      </c>
      <c r="H1685">
        <v>-77.155477242870816</v>
      </c>
      <c r="I1685">
        <v>-78.37557663354454</v>
      </c>
      <c r="J1685">
        <v>-91.114718753435682</v>
      </c>
      <c r="K1685">
        <v>-62.065403454722002</v>
      </c>
      <c r="L1685">
        <v>32.318718864984177</v>
      </c>
      <c r="M1685">
        <v>32.165516928459468</v>
      </c>
      <c r="N1685">
        <v>31.610527568882251</v>
      </c>
      <c r="O1685">
        <v>33.485557291162202</v>
      </c>
      <c r="P1685">
        <v>1.2212712912453321</v>
      </c>
      <c r="Q1685">
        <v>1.2330699904127529</v>
      </c>
      <c r="R1685">
        <v>1.000574529657164</v>
      </c>
      <c r="S1685">
        <v>1.4007218857842849</v>
      </c>
      <c r="T1685">
        <v>297.38526369329878</v>
      </c>
      <c r="U1685">
        <v>297.38480191030072</v>
      </c>
      <c r="V1685">
        <v>297.1870845725835</v>
      </c>
      <c r="W1685">
        <v>297.58154069346591</v>
      </c>
      <c r="X1685">
        <v>21410.835838641899</v>
      </c>
      <c r="Y1685">
        <v>21496.263794799372</v>
      </c>
      <c r="Z1685">
        <v>20670.793632840829</v>
      </c>
      <c r="AA1685">
        <v>21882.87452599574</v>
      </c>
      <c r="AB1685">
        <v>4040.9242675222522</v>
      </c>
      <c r="AC1685">
        <v>4002.048999078449</v>
      </c>
      <c r="AD1685">
        <v>3396.901020222901</v>
      </c>
      <c r="AE1685">
        <v>4865.3598974947827</v>
      </c>
      <c r="AF1685">
        <v>61.274116266440423</v>
      </c>
      <c r="AG1685">
        <v>60.98360883511063</v>
      </c>
      <c r="AH1685">
        <v>59.931690406653409</v>
      </c>
      <c r="AI1685">
        <v>63.485963606743397</v>
      </c>
      <c r="AJ1685">
        <v>0.52496863329335897</v>
      </c>
      <c r="AK1685">
        <v>0.52496860762768893</v>
      </c>
      <c r="AL1685">
        <v>0.5249650118989192</v>
      </c>
      <c r="AM1685">
        <v>0.52497226971645805</v>
      </c>
      <c r="AN1685">
        <v>0.99139199948883738</v>
      </c>
      <c r="AO1685">
        <v>0.99139199948883738</v>
      </c>
      <c r="AP1685">
        <v>0.99139199948883738</v>
      </c>
      <c r="AQ1685">
        <v>0.99139199948883738</v>
      </c>
      <c r="AR1685">
        <v>12.929406992284189</v>
      </c>
      <c r="AS1685">
        <v>12.9294069922842</v>
      </c>
      <c r="AT1685">
        <v>12.9294069922842</v>
      </c>
      <c r="AU1685">
        <v>12.9294069922842</v>
      </c>
      <c r="AV1685" t="str">
        <f>VLOOKUP(Sheet1[[#This Row],[NPDES ID2]],Combined_Sheet__Major_Only___2[[NPDES ID2]:[ECHO BFR]],3,FALSE)</f>
        <v>IA</v>
      </c>
      <c r="AW1685" t="s">
        <v>12181</v>
      </c>
      <c r="AX1685" t="str">
        <f>VLOOKUP(Sheet1[[#This Row],[NPDES ID2]],Combined_Sheet__Major_Only___2[[NPDES ID2]:[ECHO BFR]],27,FALSE)</f>
        <v>-</v>
      </c>
      <c r="AY1685" t="str">
        <f>VLOOKUP(Sheet1[[#This Row],[NPDES ID2]],Combined_Sheet__Major_Only___2[[NPDES ID2]:[ECHO BFR]],28,FALSE)</f>
        <v>-</v>
      </c>
      <c r="AZ1685" t="str">
        <f>VLOOKUP(Sheet1[[#This Row],[NPDES ID2]],Combined_Sheet__Major_Only___2[[NPDES ID2]:[ECHO BFR]],29,FALSE)</f>
        <v>preliminaryOps</v>
      </c>
      <c r="BA1685">
        <f>VLOOKUP(Sheet1[[#This Row],[NPDES ID2]],Combined_Sheet__Major_Only___2[[NPDES ID2]:[ECHO BFR]],17,FALSE)</f>
        <v>42.006110999999997</v>
      </c>
      <c r="BB1685">
        <f>VLOOKUP(Sheet1[[#This Row],[NPDES ID2]],Combined_Sheet__Major_Only___2[[NPDES ID2]:[ECHO BFR]],18,FALSE)</f>
        <v>-93.450277999999997</v>
      </c>
      <c r="BC1685" t="str">
        <f>IF(ISNUMBER(SEARCH("aerobic",$AW1685)),"aerobic","")</f>
        <v/>
      </c>
      <c r="BD1685" t="str">
        <f>IF(ISNUMBER(SEARCH("anaer",$AW1685)),"anaer","")</f>
        <v>anaer</v>
      </c>
      <c r="BE1685" t="str">
        <f>IF(ISNUMBER(SEARCH("thickening",$AZ1685)),"thickening","")</f>
        <v/>
      </c>
      <c r="BF1685" s="3" t="str">
        <f>IF(ISNUMBER(SEARCH("airDry",$AW1685)),"airDry","")</f>
        <v/>
      </c>
      <c r="BG1685" s="3" t="str">
        <f>IF(ISNUMBER(SEARCH("heatDry",$AY1685)),"heatDry","")</f>
        <v/>
      </c>
      <c r="BH1685" s="3" t="str">
        <f>IF(AND(ISNUMBER(SEARCH("aerobic",$AW1685)),ISNUMBER(SEARCH("anaer",$AW1685))),"Combined Aer and Anaer.","")</f>
        <v/>
      </c>
    </row>
    <row r="1686" spans="1:60" x14ac:dyDescent="0.3">
      <c r="A1686" s="4">
        <v>1684</v>
      </c>
      <c r="B1686" t="s">
        <v>7902</v>
      </c>
      <c r="C1686">
        <v>51.43</v>
      </c>
      <c r="D1686">
        <v>2042.6540820337591</v>
      </c>
      <c r="E1686">
        <v>2044.4728826811049</v>
      </c>
      <c r="F1686">
        <v>1412.810831379458</v>
      </c>
      <c r="G1686">
        <v>2638.0810647862058</v>
      </c>
      <c r="H1686">
        <v>-76.95684104968727</v>
      </c>
      <c r="I1686">
        <v>-78.126133284755809</v>
      </c>
      <c r="J1686">
        <v>-91.245453451131951</v>
      </c>
      <c r="K1686">
        <v>-61.125974807902622</v>
      </c>
      <c r="L1686">
        <v>33.543268240272319</v>
      </c>
      <c r="M1686">
        <v>33.401188230069017</v>
      </c>
      <c r="N1686">
        <v>32.886540757981777</v>
      </c>
      <c r="O1686">
        <v>34.625299273684028</v>
      </c>
      <c r="P1686">
        <v>1.2125591861446761</v>
      </c>
      <c r="Q1686">
        <v>1.2262683442624249</v>
      </c>
      <c r="R1686">
        <v>0.98603793566654274</v>
      </c>
      <c r="S1686">
        <v>1.386876677262656</v>
      </c>
      <c r="T1686">
        <v>4.2529908212814647</v>
      </c>
      <c r="U1686">
        <v>4.2529814201752298</v>
      </c>
      <c r="V1686">
        <v>4.2489562358268858</v>
      </c>
      <c r="W1686">
        <v>4.2569866828388463</v>
      </c>
      <c r="X1686">
        <v>293.51974137791069</v>
      </c>
      <c r="Y1686">
        <v>294.52714640805118</v>
      </c>
      <c r="Z1686">
        <v>284.52671929400037</v>
      </c>
      <c r="AA1686">
        <v>299.29178879639801</v>
      </c>
      <c r="AB1686">
        <v>49.521843138546082</v>
      </c>
      <c r="AC1686">
        <v>49.157650596885787</v>
      </c>
      <c r="AD1686">
        <v>42.423845434356728</v>
      </c>
      <c r="AE1686">
        <v>58.460941554415257</v>
      </c>
      <c r="AF1686">
        <v>63.916867140132908</v>
      </c>
      <c r="AG1686">
        <v>63.64612494105949</v>
      </c>
      <c r="AH1686">
        <v>62.665513689126968</v>
      </c>
      <c r="AI1686">
        <v>65.978614622160762</v>
      </c>
      <c r="AJ1686">
        <v>0.55724672126253993</v>
      </c>
      <c r="AK1686">
        <v>0.5572467167976517</v>
      </c>
      <c r="AL1686">
        <v>0.55724609105362488</v>
      </c>
      <c r="AM1686">
        <v>0.5572473540825621</v>
      </c>
      <c r="AN1686">
        <v>0.67481413468609208</v>
      </c>
      <c r="AO1686">
        <v>0.6748141346860923</v>
      </c>
      <c r="AP1686">
        <v>0.6748141346860923</v>
      </c>
      <c r="AQ1686">
        <v>0.6748141346860923</v>
      </c>
      <c r="AR1686">
        <v>14.38701168072472</v>
      </c>
      <c r="AS1686">
        <v>14.38701168072472</v>
      </c>
      <c r="AT1686">
        <v>14.38701168072472</v>
      </c>
      <c r="AU1686">
        <v>14.38701168072472</v>
      </c>
      <c r="AV1686" t="str">
        <f>VLOOKUP(Sheet1[[#This Row],[NPDES ID2]],Combined_Sheet__Major_Only___2[[NPDES ID2]:[ECHO BFR]],3,FALSE)</f>
        <v>IL</v>
      </c>
      <c r="AW1686" t="s">
        <v>118</v>
      </c>
      <c r="AX1686" t="str">
        <f>VLOOKUP(Sheet1[[#This Row],[NPDES ID2]],Combined_Sheet__Major_Only___2[[NPDES ID2]:[ECHO BFR]],27,FALSE)</f>
        <v>other</v>
      </c>
      <c r="AY1686" t="str">
        <f>VLOOKUP(Sheet1[[#This Row],[NPDES ID2]],Combined_Sheet__Major_Only___2[[NPDES ID2]:[ECHO BFR]],28,FALSE)</f>
        <v>-</v>
      </c>
      <c r="AZ1686" t="str">
        <f>VLOOKUP(Sheet1[[#This Row],[NPDES ID2]],Combined_Sheet__Major_Only___2[[NPDES ID2]:[ECHO BFR]],29,FALSE)</f>
        <v>preliminaryOps</v>
      </c>
      <c r="BA1686">
        <f>VLOOKUP(Sheet1[[#This Row],[NPDES ID2]],Combined_Sheet__Major_Only___2[[NPDES ID2]:[ECHO BFR]],17,FALSE)</f>
        <v>37.153669999999998</v>
      </c>
      <c r="BB1686">
        <f>VLOOKUP(Sheet1[[#This Row],[NPDES ID2]],Combined_Sheet__Major_Only___2[[NPDES ID2]:[ECHO BFR]],18,FALSE)</f>
        <v>-88.738889999999998</v>
      </c>
      <c r="BC1686" t="str">
        <f>IF(ISNUMBER(SEARCH("aerobic",$AW1686)),"aerobic","")</f>
        <v>aerobic</v>
      </c>
      <c r="BD1686" t="str">
        <f>IF(ISNUMBER(SEARCH("anaer",$AW1686)),"anaer","")</f>
        <v/>
      </c>
      <c r="BE1686" t="str">
        <f>IF(ISNUMBER(SEARCH("thickening",$AZ1686)),"thickening","")</f>
        <v/>
      </c>
      <c r="BF1686" s="2" t="str">
        <f>IF(ISNUMBER(SEARCH("airDry",$AW1686)),"airDry","")</f>
        <v>airDry</v>
      </c>
      <c r="BG1686" s="2" t="str">
        <f>IF(ISNUMBER(SEARCH("heatDry",$AY1686)),"heatDry","")</f>
        <v/>
      </c>
      <c r="BH1686" s="2" t="str">
        <f>IF(AND(ISNUMBER(SEARCH("aerobic",$AW1686)),ISNUMBER(SEARCH("anaer",$AW1686))),"Combined Aer and Anaer.","")</f>
        <v/>
      </c>
    </row>
    <row r="1687" spans="1:60" x14ac:dyDescent="0.3">
      <c r="A1687" s="4">
        <v>1685</v>
      </c>
      <c r="B1687" t="s">
        <v>7906</v>
      </c>
      <c r="C1687">
        <v>51.2</v>
      </c>
      <c r="D1687">
        <v>2098.0019069565051</v>
      </c>
      <c r="E1687">
        <v>2098.76955925113</v>
      </c>
      <c r="F1687">
        <v>1450.871824417718</v>
      </c>
      <c r="G1687">
        <v>2708.816832173648</v>
      </c>
      <c r="H1687">
        <v>-77.076971479963717</v>
      </c>
      <c r="I1687">
        <v>-78.355016241155226</v>
      </c>
      <c r="J1687">
        <v>-91.316533571621576</v>
      </c>
      <c r="K1687">
        <v>-61.754745381312787</v>
      </c>
      <c r="L1687">
        <v>32.652356384998491</v>
      </c>
      <c r="M1687">
        <v>32.505377217944272</v>
      </c>
      <c r="N1687">
        <v>31.97298390918662</v>
      </c>
      <c r="O1687">
        <v>33.771697531635517</v>
      </c>
      <c r="P1687">
        <v>1.2085214191300251</v>
      </c>
      <c r="Q1687">
        <v>1.221400926997374</v>
      </c>
      <c r="R1687">
        <v>0.98671750463568664</v>
      </c>
      <c r="S1687">
        <v>1.3843171234149201</v>
      </c>
      <c r="T1687">
        <v>4.2017105856564418</v>
      </c>
      <c r="U1687">
        <v>4.2017012636893938</v>
      </c>
      <c r="V1687">
        <v>4.1977099636321462</v>
      </c>
      <c r="W1687">
        <v>4.2056728097640894</v>
      </c>
      <c r="X1687">
        <v>296.57097205039048</v>
      </c>
      <c r="Y1687">
        <v>297.65525240272223</v>
      </c>
      <c r="Z1687">
        <v>286.91303266940969</v>
      </c>
      <c r="AA1687">
        <v>302.77194210802747</v>
      </c>
      <c r="AB1687">
        <v>50.633685799378611</v>
      </c>
      <c r="AC1687">
        <v>50.255988011105863</v>
      </c>
      <c r="AD1687">
        <v>43.277887643653457</v>
      </c>
      <c r="AE1687">
        <v>59.87892132751238</v>
      </c>
      <c r="AF1687">
        <v>62.498733254633947</v>
      </c>
      <c r="AG1687">
        <v>62.217397464910512</v>
      </c>
      <c r="AH1687">
        <v>61.198414680378129</v>
      </c>
      <c r="AI1687">
        <v>64.641155982761063</v>
      </c>
      <c r="AJ1687">
        <v>0.53992233661004707</v>
      </c>
      <c r="AK1687">
        <v>0.53992233213676943</v>
      </c>
      <c r="AL1687">
        <v>0.53992170521842242</v>
      </c>
      <c r="AM1687">
        <v>0.53992297061770766</v>
      </c>
      <c r="AN1687">
        <v>0.67270842026989575</v>
      </c>
      <c r="AO1687">
        <v>0.67270842026989552</v>
      </c>
      <c r="AP1687">
        <v>0.67270842026989552</v>
      </c>
      <c r="AQ1687">
        <v>0.67270842026989552</v>
      </c>
      <c r="AR1687">
        <v>13.9697572369395</v>
      </c>
      <c r="AS1687">
        <v>13.9697572369395</v>
      </c>
      <c r="AT1687">
        <v>13.9697572369395</v>
      </c>
      <c r="AU1687">
        <v>13.9697572369395</v>
      </c>
      <c r="AV1687" t="str">
        <f>VLOOKUP(Sheet1[[#This Row],[NPDES ID2]],Combined_Sheet__Major_Only___2[[NPDES ID2]:[ECHO BFR]],3,FALSE)</f>
        <v>TX</v>
      </c>
      <c r="AW1687" t="s">
        <v>118</v>
      </c>
      <c r="AX1687" t="str">
        <f>VLOOKUP(Sheet1[[#This Row],[NPDES ID2]],Combined_Sheet__Major_Only___2[[NPDES ID2]:[ECHO BFR]],27,FALSE)</f>
        <v>-</v>
      </c>
      <c r="AY1687" t="str">
        <f>VLOOKUP(Sheet1[[#This Row],[NPDES ID2]],Combined_Sheet__Major_Only___2[[NPDES ID2]:[ECHO BFR]],28,FALSE)</f>
        <v>-</v>
      </c>
      <c r="AZ1687" t="str">
        <f>VLOOKUP(Sheet1[[#This Row],[NPDES ID2]],Combined_Sheet__Major_Only___2[[NPDES ID2]:[ECHO BFR]],29,FALSE)</f>
        <v>-</v>
      </c>
      <c r="BA1687">
        <f>VLOOKUP(Sheet1[[#This Row],[NPDES ID2]],Combined_Sheet__Major_Only___2[[NPDES ID2]:[ECHO BFR]],17,FALSE)</f>
        <v>33.435644000000003</v>
      </c>
      <c r="BB1687">
        <f>VLOOKUP(Sheet1[[#This Row],[NPDES ID2]],Combined_Sheet__Major_Only___2[[NPDES ID2]:[ECHO BFR]],18,FALSE)</f>
        <v>-94.409773999999999</v>
      </c>
      <c r="BC1687" t="str">
        <f>IF(ISNUMBER(SEARCH("aerobic",$AW1687)),"aerobic","")</f>
        <v>aerobic</v>
      </c>
      <c r="BD1687" t="str">
        <f>IF(ISNUMBER(SEARCH("anaer",$AW1687)),"anaer","")</f>
        <v/>
      </c>
      <c r="BE1687" t="str">
        <f>IF(ISNUMBER(SEARCH("thickening",$AZ1687)),"thickening","")</f>
        <v/>
      </c>
      <c r="BF1687" s="3" t="str">
        <f>IF(ISNUMBER(SEARCH("airDry",$AW1687)),"airDry","")</f>
        <v>airDry</v>
      </c>
      <c r="BG1687" s="3" t="str">
        <f>IF(ISNUMBER(SEARCH("heatDry",$AY1687)),"heatDry","")</f>
        <v/>
      </c>
      <c r="BH1687" s="3" t="str">
        <f>IF(AND(ISNUMBER(SEARCH("aerobic",$AW1687)),ISNUMBER(SEARCH("anaer",$AW1687))),"Combined Aer and Anaer.","")</f>
        <v/>
      </c>
    </row>
    <row r="1688" spans="1:60" x14ac:dyDescent="0.3">
      <c r="A1688" s="4">
        <v>1686</v>
      </c>
      <c r="B1688" t="s">
        <v>7910</v>
      </c>
      <c r="C1688">
        <v>50.86</v>
      </c>
      <c r="D1688">
        <v>2746.6339786067451</v>
      </c>
      <c r="E1688">
        <v>2756.8435318817201</v>
      </c>
      <c r="F1688">
        <v>1897.7327377156109</v>
      </c>
      <c r="G1688">
        <v>3577.9420147264291</v>
      </c>
      <c r="H1688">
        <v>-78.183878879295108</v>
      </c>
      <c r="I1688">
        <v>-77.684968060452661</v>
      </c>
      <c r="J1688">
        <v>-90.286086896559084</v>
      </c>
      <c r="K1688">
        <v>-66.633758615270224</v>
      </c>
      <c r="L1688">
        <v>24.951846126353121</v>
      </c>
      <c r="M1688">
        <v>24.750119427837859</v>
      </c>
      <c r="N1688">
        <v>24.019406732594039</v>
      </c>
      <c r="O1688">
        <v>26.488146042170769</v>
      </c>
      <c r="P1688">
        <v>1.212968615522217</v>
      </c>
      <c r="Q1688">
        <v>1.208555822043901</v>
      </c>
      <c r="R1688">
        <v>1.0450630127722049</v>
      </c>
      <c r="S1688">
        <v>1.375602969060973</v>
      </c>
      <c r="T1688">
        <v>59.864990229656676</v>
      </c>
      <c r="U1688">
        <v>59.864895004286687</v>
      </c>
      <c r="V1688">
        <v>59.824123241975357</v>
      </c>
      <c r="W1688">
        <v>59.905464976537182</v>
      </c>
      <c r="X1688">
        <v>5496.5496959032725</v>
      </c>
      <c r="Y1688">
        <v>5533.3439601049358</v>
      </c>
      <c r="Z1688">
        <v>5175.9868736314411</v>
      </c>
      <c r="AA1688">
        <v>5704.2555987915057</v>
      </c>
      <c r="AB1688">
        <v>1449.347654498551</v>
      </c>
      <c r="AC1688">
        <v>1406.9627409216221</v>
      </c>
      <c r="AD1688">
        <v>1132.491239127158</v>
      </c>
      <c r="AE1688">
        <v>1951.272420012868</v>
      </c>
      <c r="AF1688">
        <v>48.078816207564977</v>
      </c>
      <c r="AG1688">
        <v>47.690101512675419</v>
      </c>
      <c r="AH1688">
        <v>46.282212417178933</v>
      </c>
      <c r="AI1688">
        <v>51.038927629707487</v>
      </c>
      <c r="AJ1688">
        <v>0.36432433600309128</v>
      </c>
      <c r="AK1688">
        <v>0.36432432881504628</v>
      </c>
      <c r="AL1688">
        <v>0.36432332152768399</v>
      </c>
      <c r="AM1688">
        <v>0.36432535468367039</v>
      </c>
      <c r="AN1688">
        <v>0.9592357494540289</v>
      </c>
      <c r="AO1688">
        <v>0.95923574945402912</v>
      </c>
      <c r="AP1688">
        <v>0.95923574945402912</v>
      </c>
      <c r="AQ1688">
        <v>0.95923574945402912</v>
      </c>
      <c r="AR1688">
        <v>8.5364968672851944</v>
      </c>
      <c r="AS1688">
        <v>8.5364968672851909</v>
      </c>
      <c r="AT1688">
        <v>8.5364968672851909</v>
      </c>
      <c r="AU1688">
        <v>8.5364968672851909</v>
      </c>
      <c r="AV1688" t="str">
        <f>VLOOKUP(Sheet1[[#This Row],[NPDES ID2]],Combined_Sheet__Major_Only___2[[NPDES ID2]:[ECHO BFR]],3,FALSE)</f>
        <v>MO</v>
      </c>
      <c r="AW1688" t="s">
        <v>54</v>
      </c>
      <c r="AX1688" t="str">
        <f>VLOOKUP(Sheet1[[#This Row],[NPDES ID2]],Combined_Sheet__Major_Only___2[[NPDES ID2]:[ECHO BFR]],27,FALSE)</f>
        <v>-</v>
      </c>
      <c r="AY1688" t="str">
        <f>VLOOKUP(Sheet1[[#This Row],[NPDES ID2]],Combined_Sheet__Major_Only___2[[NPDES ID2]:[ECHO BFR]],28,FALSE)</f>
        <v>-</v>
      </c>
      <c r="AZ1688" t="str">
        <f>VLOOKUP(Sheet1[[#This Row],[NPDES ID2]],Combined_Sheet__Major_Only___2[[NPDES ID2]:[ECHO BFR]],29,FALSE)</f>
        <v>thickening</v>
      </c>
      <c r="BA1688">
        <f>VLOOKUP(Sheet1[[#This Row],[NPDES ID2]],Combined_Sheet__Major_Only___2[[NPDES ID2]:[ECHO BFR]],17,FALSE)</f>
        <v>37.008560000000003</v>
      </c>
      <c r="BB1688">
        <f>VLOOKUP(Sheet1[[#This Row],[NPDES ID2]],Combined_Sheet__Major_Only___2[[NPDES ID2]:[ECHO BFR]],18,FALSE)</f>
        <v>-93.271889999999999</v>
      </c>
      <c r="BC1688" t="str">
        <f>IF(ISNUMBER(SEARCH("aerobic",$AW1688)),"aerobic","")</f>
        <v/>
      </c>
      <c r="BD1688" t="str">
        <f>IF(ISNUMBER(SEARCH("anaer",$AW1688)),"anaer","")</f>
        <v/>
      </c>
      <c r="BE1688" t="str">
        <f>IF(ISNUMBER(SEARCH("thickening",$AZ1688)),"thickening","")</f>
        <v>thickening</v>
      </c>
      <c r="BF1688" s="2" t="str">
        <f>IF(ISNUMBER(SEARCH("airDry",$AW1688)),"airDry","")</f>
        <v/>
      </c>
      <c r="BG1688" s="2" t="str">
        <f>IF(ISNUMBER(SEARCH("heatDry",$AY1688)),"heatDry","")</f>
        <v/>
      </c>
      <c r="BH1688" s="2" t="str">
        <f>IF(AND(ISNUMBER(SEARCH("aerobic",$AW1688)),ISNUMBER(SEARCH("anaer",$AW1688))),"Combined Aer and Anaer.","")</f>
        <v/>
      </c>
    </row>
    <row r="1689" spans="1:60" x14ac:dyDescent="0.3">
      <c r="A1689" s="4">
        <v>1687</v>
      </c>
      <c r="B1689" t="s">
        <v>7914</v>
      </c>
      <c r="C1689">
        <v>50.73</v>
      </c>
      <c r="D1689">
        <v>2075.59181879478</v>
      </c>
      <c r="E1689">
        <v>2077.3226293194148</v>
      </c>
      <c r="F1689">
        <v>1435.0888964700939</v>
      </c>
      <c r="G1689">
        <v>2681.0864522768429</v>
      </c>
      <c r="H1689">
        <v>-76.969363907541918</v>
      </c>
      <c r="I1689">
        <v>-78.170821836415627</v>
      </c>
      <c r="J1689">
        <v>-91.271281233732964</v>
      </c>
      <c r="K1689">
        <v>-61.202249560730998</v>
      </c>
      <c r="L1689">
        <v>32.988635139897838</v>
      </c>
      <c r="M1689">
        <v>32.84775735495851</v>
      </c>
      <c r="N1689">
        <v>32.337456257079879</v>
      </c>
      <c r="O1689">
        <v>34.061526503865409</v>
      </c>
      <c r="P1689">
        <v>1.1962385161347551</v>
      </c>
      <c r="Q1689">
        <v>1.2095121705949889</v>
      </c>
      <c r="R1689">
        <v>0.97328950831033445</v>
      </c>
      <c r="S1689">
        <v>1.3684833440682771</v>
      </c>
      <c r="T1689">
        <v>56.675383993236643</v>
      </c>
      <c r="U1689">
        <v>56.675293690286438</v>
      </c>
      <c r="V1689">
        <v>56.636629514745657</v>
      </c>
      <c r="W1689">
        <v>56.713766506761701</v>
      </c>
      <c r="X1689">
        <v>3923.0943026915229</v>
      </c>
      <c r="Y1689">
        <v>3937.1558062949189</v>
      </c>
      <c r="Z1689">
        <v>3800.941065267376</v>
      </c>
      <c r="AA1689">
        <v>4000.938118261096</v>
      </c>
      <c r="AB1689">
        <v>596.91030839525763</v>
      </c>
      <c r="AC1689">
        <v>593.45384251311111</v>
      </c>
      <c r="AD1689">
        <v>519.07913073647558</v>
      </c>
      <c r="AE1689">
        <v>693.10228074868257</v>
      </c>
      <c r="AF1689">
        <v>63.727450277681243</v>
      </c>
      <c r="AG1689">
        <v>63.45528836497688</v>
      </c>
      <c r="AH1689">
        <v>62.469580773994501</v>
      </c>
      <c r="AI1689">
        <v>65.799941462583533</v>
      </c>
      <c r="AJ1689">
        <v>0.55493228073750867</v>
      </c>
      <c r="AK1689">
        <v>0.55493227284965641</v>
      </c>
      <c r="AL1689">
        <v>0.55493116744354487</v>
      </c>
      <c r="AM1689">
        <v>0.55493339864525348</v>
      </c>
      <c r="AN1689">
        <v>0.95708281541610463</v>
      </c>
      <c r="AO1689">
        <v>0.95708281541610485</v>
      </c>
      <c r="AP1689">
        <v>0.95708281541610485</v>
      </c>
      <c r="AQ1689">
        <v>0.95708281541610485</v>
      </c>
      <c r="AR1689">
        <v>15.26751534098571</v>
      </c>
      <c r="AS1689">
        <v>15.26751534098571</v>
      </c>
      <c r="AT1689">
        <v>15.26751534098571</v>
      </c>
      <c r="AU1689">
        <v>15.26751534098571</v>
      </c>
      <c r="AV1689" t="str">
        <f>VLOOKUP(Sheet1[[#This Row],[NPDES ID2]],Combined_Sheet__Major_Only___2[[NPDES ID2]:[ECHO BFR]],3,FALSE)</f>
        <v>FL</v>
      </c>
      <c r="AW1689" t="s">
        <v>41</v>
      </c>
      <c r="AX1689" t="str">
        <f>VLOOKUP(Sheet1[[#This Row],[NPDES ID2]],Combined_Sheet__Major_Only___2[[NPDES ID2]:[ECHO BFR]],27,FALSE)</f>
        <v>-</v>
      </c>
      <c r="AY1689" t="str">
        <f>VLOOKUP(Sheet1[[#This Row],[NPDES ID2]],Combined_Sheet__Major_Only___2[[NPDES ID2]:[ECHO BFR]],28,FALSE)</f>
        <v>-</v>
      </c>
      <c r="AZ1689" t="str">
        <f>VLOOKUP(Sheet1[[#This Row],[NPDES ID2]],Combined_Sheet__Major_Only___2[[NPDES ID2]:[ECHO BFR]],29,FALSE)</f>
        <v>thickening</v>
      </c>
      <c r="BA1689">
        <f>VLOOKUP(Sheet1[[#This Row],[NPDES ID2]],Combined_Sheet__Major_Only___2[[NPDES ID2]:[ECHO BFR]],17,FALSE)</f>
        <v>30.505711000000002</v>
      </c>
      <c r="BB1689">
        <f>VLOOKUP(Sheet1[[#This Row],[NPDES ID2]],Combined_Sheet__Major_Only___2[[NPDES ID2]:[ECHO BFR]],18,FALSE)</f>
        <v>-82.949460999999999</v>
      </c>
      <c r="BC1689" t="str">
        <f>IF(ISNUMBER(SEARCH("aerobic",$AW1689)),"aerobic","")</f>
        <v>aerobic</v>
      </c>
      <c r="BD1689" t="str">
        <f>IF(ISNUMBER(SEARCH("anaer",$AW1689)),"anaer","")</f>
        <v/>
      </c>
      <c r="BE1689" t="str">
        <f>IF(ISNUMBER(SEARCH("thickening",$AZ1689)),"thickening","")</f>
        <v>thickening</v>
      </c>
      <c r="BF1689" s="3" t="str">
        <f>IF(ISNUMBER(SEARCH("airDry",$AW1689)),"airDry","")</f>
        <v/>
      </c>
      <c r="BG1689" s="3" t="str">
        <f>IF(ISNUMBER(SEARCH("heatDry",$AY1689)),"heatDry","")</f>
        <v/>
      </c>
      <c r="BH1689" s="3" t="str">
        <f>IF(AND(ISNUMBER(SEARCH("aerobic",$AW1689)),ISNUMBER(SEARCH("anaer",$AW1689))),"Combined Aer and Anaer.","")</f>
        <v/>
      </c>
    </row>
    <row r="1690" spans="1:60" x14ac:dyDescent="0.3">
      <c r="A1690" s="4">
        <v>1688</v>
      </c>
      <c r="B1690" t="s">
        <v>7918</v>
      </c>
      <c r="C1690">
        <v>49.67</v>
      </c>
      <c r="D1690">
        <v>2230.8355917733202</v>
      </c>
      <c r="E1690">
        <v>2229.971158960378</v>
      </c>
      <c r="F1690">
        <v>1541.4713542210941</v>
      </c>
      <c r="G1690">
        <v>2880.2082058279789</v>
      </c>
      <c r="H1690">
        <v>-77.239289728766266</v>
      </c>
      <c r="I1690">
        <v>-78.339832261937062</v>
      </c>
      <c r="J1690">
        <v>-91.052537316994659</v>
      </c>
      <c r="K1690">
        <v>-62.301286282677061</v>
      </c>
      <c r="L1690">
        <v>30.66432180435319</v>
      </c>
      <c r="M1690">
        <v>30.51417881367912</v>
      </c>
      <c r="N1690">
        <v>29.97031557755238</v>
      </c>
      <c r="O1690">
        <v>31.807776338313971</v>
      </c>
      <c r="P1690">
        <v>1.1742659758246461</v>
      </c>
      <c r="Q1690">
        <v>1.1843493510881919</v>
      </c>
      <c r="R1690">
        <v>0.96418358167551976</v>
      </c>
      <c r="S1690">
        <v>1.347889591311672</v>
      </c>
      <c r="T1690">
        <v>59.071828769638273</v>
      </c>
      <c r="U1690">
        <v>59.071734768329613</v>
      </c>
      <c r="V1690">
        <v>59.031487100993068</v>
      </c>
      <c r="W1690">
        <v>59.111783239487707</v>
      </c>
      <c r="X1690">
        <v>4307.3772766751708</v>
      </c>
      <c r="Y1690">
        <v>4325.0905691922953</v>
      </c>
      <c r="Z1690">
        <v>4153.7161834622038</v>
      </c>
      <c r="AA1690">
        <v>4405.4819176930741</v>
      </c>
      <c r="AB1690">
        <v>823.98483197067139</v>
      </c>
      <c r="AC1690">
        <v>815.86157550425173</v>
      </c>
      <c r="AD1690">
        <v>690.85819689514938</v>
      </c>
      <c r="AE1690">
        <v>996.08419711757756</v>
      </c>
      <c r="AF1690">
        <v>60.501535088221289</v>
      </c>
      <c r="AG1690">
        <v>60.205283640980603</v>
      </c>
      <c r="AH1690">
        <v>59.132325821319029</v>
      </c>
      <c r="AI1690">
        <v>62.757471312516437</v>
      </c>
      <c r="AJ1690">
        <v>0.51553799125858635</v>
      </c>
      <c r="AK1690">
        <v>0.51553798294116082</v>
      </c>
      <c r="AL1690">
        <v>0.51553681735366519</v>
      </c>
      <c r="AM1690">
        <v>0.51553917002884686</v>
      </c>
      <c r="AN1690">
        <v>0.95872081116430596</v>
      </c>
      <c r="AO1690">
        <v>0.95872081116430596</v>
      </c>
      <c r="AP1690">
        <v>0.95872081116430596</v>
      </c>
      <c r="AQ1690">
        <v>0.95872081116430596</v>
      </c>
      <c r="AR1690">
        <v>12.67031232928619</v>
      </c>
      <c r="AS1690">
        <v>12.67031232928619</v>
      </c>
      <c r="AT1690">
        <v>12.67031232928619</v>
      </c>
      <c r="AU1690">
        <v>12.67031232928619</v>
      </c>
      <c r="AV1690" t="str">
        <f>VLOOKUP(Sheet1[[#This Row],[NPDES ID2]],Combined_Sheet__Major_Only___2[[NPDES ID2]:[ECHO BFR]],3,FALSE)</f>
        <v>WV</v>
      </c>
      <c r="AW1690" t="s">
        <v>41</v>
      </c>
      <c r="AX1690" t="str">
        <f>VLOOKUP(Sheet1[[#This Row],[NPDES ID2]],Combined_Sheet__Major_Only___2[[NPDES ID2]:[ECHO BFR]],27,FALSE)</f>
        <v>-</v>
      </c>
      <c r="AY1690" t="str">
        <f>VLOOKUP(Sheet1[[#This Row],[NPDES ID2]],Combined_Sheet__Major_Only___2[[NPDES ID2]:[ECHO BFR]],28,FALSE)</f>
        <v>-</v>
      </c>
      <c r="AZ1690" t="str">
        <f>VLOOKUP(Sheet1[[#This Row],[NPDES ID2]],Combined_Sheet__Major_Only___2[[NPDES ID2]:[ECHO BFR]],29,FALSE)</f>
        <v>thickening</v>
      </c>
      <c r="BA1690">
        <f>VLOOKUP(Sheet1[[#This Row],[NPDES ID2]],Combined_Sheet__Major_Only___2[[NPDES ID2]:[ECHO BFR]],17,FALSE)</f>
        <v>39.222276000000001</v>
      </c>
      <c r="BB1690">
        <f>VLOOKUP(Sheet1[[#This Row],[NPDES ID2]],Combined_Sheet__Major_Only___2[[NPDES ID2]:[ECHO BFR]],18,FALSE)</f>
        <v>-81.688451000000001</v>
      </c>
      <c r="BC1690" t="str">
        <f>IF(ISNUMBER(SEARCH("aerobic",$AW1690)),"aerobic","")</f>
        <v>aerobic</v>
      </c>
      <c r="BD1690" t="str">
        <f>IF(ISNUMBER(SEARCH("anaer",$AW1690)),"anaer","")</f>
        <v/>
      </c>
      <c r="BE1690" t="str">
        <f>IF(ISNUMBER(SEARCH("thickening",$AZ1690)),"thickening","")</f>
        <v>thickening</v>
      </c>
      <c r="BF1690" s="2" t="str">
        <f>IF(ISNUMBER(SEARCH("airDry",$AW1690)),"airDry","")</f>
        <v/>
      </c>
      <c r="BG1690" s="2" t="str">
        <f>IF(ISNUMBER(SEARCH("heatDry",$AY1690)),"heatDry","")</f>
        <v/>
      </c>
      <c r="BH1690" s="2" t="str">
        <f>IF(AND(ISNUMBER(SEARCH("aerobic",$AW1690)),ISNUMBER(SEARCH("anaer",$AW1690))),"Combined Aer and Anaer.","")</f>
        <v/>
      </c>
    </row>
    <row r="1691" spans="1:60" x14ac:dyDescent="0.3">
      <c r="A1691" s="4">
        <v>1689</v>
      </c>
      <c r="B1691" t="s">
        <v>7922</v>
      </c>
      <c r="C1691">
        <v>49.5</v>
      </c>
      <c r="D1691">
        <v>2143.8999092635431</v>
      </c>
      <c r="E1691">
        <v>2145.2833534279971</v>
      </c>
      <c r="F1691">
        <v>1481.3929785135799</v>
      </c>
      <c r="G1691">
        <v>2770.0050567080871</v>
      </c>
      <c r="H1691">
        <v>-77.0007093397613</v>
      </c>
      <c r="I1691">
        <v>-78.276154232176935</v>
      </c>
      <c r="J1691">
        <v>-91.337442192781481</v>
      </c>
      <c r="K1691">
        <v>-61.419412736706178</v>
      </c>
      <c r="L1691">
        <v>31.899831133954219</v>
      </c>
      <c r="M1691">
        <v>31.760216035888352</v>
      </c>
      <c r="N1691">
        <v>31.254450949085989</v>
      </c>
      <c r="O1691">
        <v>32.963178703520143</v>
      </c>
      <c r="P1691">
        <v>1.167770244517194</v>
      </c>
      <c r="Q1691">
        <v>1.17998805690954</v>
      </c>
      <c r="R1691">
        <v>0.95166710690757272</v>
      </c>
      <c r="S1691">
        <v>1.336723498098263</v>
      </c>
      <c r="T1691">
        <v>269.56378248993781</v>
      </c>
      <c r="U1691">
        <v>269.56336364296368</v>
      </c>
      <c r="V1691">
        <v>269.38402982389277</v>
      </c>
      <c r="W1691">
        <v>269.74180989229978</v>
      </c>
      <c r="X1691">
        <v>18828.6077412099</v>
      </c>
      <c r="Y1691">
        <v>18897.949976169231</v>
      </c>
      <c r="Z1691">
        <v>18227.476008104029</v>
      </c>
      <c r="AA1691">
        <v>19211.61835254552</v>
      </c>
      <c r="AB1691">
        <v>3595.8465466095481</v>
      </c>
      <c r="AC1691">
        <v>3559.6470102432122</v>
      </c>
      <c r="AD1691">
        <v>3018.7109466373659</v>
      </c>
      <c r="AE1691">
        <v>4338.9489636843209</v>
      </c>
      <c r="AF1691">
        <v>63.155652865273538</v>
      </c>
      <c r="AG1691">
        <v>62.87919879168944</v>
      </c>
      <c r="AH1691">
        <v>61.878155190558218</v>
      </c>
      <c r="AI1691">
        <v>65.260519299946154</v>
      </c>
      <c r="AJ1691">
        <v>0.54794647923415596</v>
      </c>
      <c r="AK1691">
        <v>0.54794645568334177</v>
      </c>
      <c r="AL1691">
        <v>0.54794315607659705</v>
      </c>
      <c r="AM1691">
        <v>0.54794981617947214</v>
      </c>
      <c r="AN1691">
        <v>0.99051565948748344</v>
      </c>
      <c r="AO1691">
        <v>0.9905156594874831</v>
      </c>
      <c r="AP1691">
        <v>0.9905156594874831</v>
      </c>
      <c r="AQ1691">
        <v>0.9905156594874831</v>
      </c>
      <c r="AR1691">
        <v>13.238534772646419</v>
      </c>
      <c r="AS1691">
        <v>13.23853477264641</v>
      </c>
      <c r="AT1691">
        <v>13.23853477264641</v>
      </c>
      <c r="AU1691">
        <v>13.23853477264641</v>
      </c>
      <c r="AV1691" t="str">
        <f>VLOOKUP(Sheet1[[#This Row],[NPDES ID2]],Combined_Sheet__Major_Only___2[[NPDES ID2]:[ECHO BFR]],3,FALSE)</f>
        <v>IL</v>
      </c>
      <c r="AW1691" t="s">
        <v>41</v>
      </c>
      <c r="AX1691" t="str">
        <f>VLOOKUP(Sheet1[[#This Row],[NPDES ID2]],Combined_Sheet__Major_Only___2[[NPDES ID2]:[ECHO BFR]],27,FALSE)</f>
        <v>-</v>
      </c>
      <c r="AY1691" t="str">
        <f>VLOOKUP(Sheet1[[#This Row],[NPDES ID2]],Combined_Sheet__Major_Only___2[[NPDES ID2]:[ECHO BFR]],28,FALSE)</f>
        <v>-</v>
      </c>
      <c r="AZ1691" t="str">
        <f>VLOOKUP(Sheet1[[#This Row],[NPDES ID2]],Combined_Sheet__Major_Only___2[[NPDES ID2]:[ECHO BFR]],29,FALSE)</f>
        <v>-</v>
      </c>
      <c r="BA1691">
        <f>VLOOKUP(Sheet1[[#This Row],[NPDES ID2]],Combined_Sheet__Major_Only___2[[NPDES ID2]:[ECHO BFR]],17,FALSE)</f>
        <v>41.588332999999999</v>
      </c>
      <c r="BB1691">
        <f>VLOOKUP(Sheet1[[#This Row],[NPDES ID2]],Combined_Sheet__Major_Only___2[[NPDES ID2]:[ECHO BFR]],18,FALSE)</f>
        <v>-87.924999999999997</v>
      </c>
      <c r="BC1691" t="str">
        <f>IF(ISNUMBER(SEARCH("aerobic",$AW1691)),"aerobic","")</f>
        <v>aerobic</v>
      </c>
      <c r="BD1691" t="str">
        <f>IF(ISNUMBER(SEARCH("anaer",$AW1691)),"anaer","")</f>
        <v/>
      </c>
      <c r="BE1691" t="str">
        <f>IF(ISNUMBER(SEARCH("thickening",$AZ1691)),"thickening","")</f>
        <v/>
      </c>
      <c r="BF1691" s="3" t="str">
        <f>IF(ISNUMBER(SEARCH("airDry",$AW1691)),"airDry","")</f>
        <v/>
      </c>
      <c r="BG1691" s="3" t="str">
        <f>IF(ISNUMBER(SEARCH("heatDry",$AY1691)),"heatDry","")</f>
        <v/>
      </c>
      <c r="BH1691" s="3" t="str">
        <f>IF(AND(ISNUMBER(SEARCH("aerobic",$AW1691)),ISNUMBER(SEARCH("anaer",$AW1691))),"Combined Aer and Anaer.","")</f>
        <v/>
      </c>
    </row>
    <row r="1692" spans="1:60" x14ac:dyDescent="0.3">
      <c r="A1692" s="4">
        <v>1690</v>
      </c>
      <c r="B1692" t="s">
        <v>7926</v>
      </c>
      <c r="C1692">
        <v>48.55</v>
      </c>
      <c r="D1692">
        <v>2079.0577836301709</v>
      </c>
      <c r="E1692">
        <v>2077.706810703392</v>
      </c>
      <c r="F1692">
        <v>1436.023222301134</v>
      </c>
      <c r="G1692">
        <v>2689.013377151352</v>
      </c>
      <c r="H1692">
        <v>-76.749126941892257</v>
      </c>
      <c r="I1692">
        <v>-78.035652372940987</v>
      </c>
      <c r="J1692">
        <v>-90.826952660257049</v>
      </c>
      <c r="K1692">
        <v>-60.056844681250809</v>
      </c>
      <c r="L1692">
        <v>32.861625427153427</v>
      </c>
      <c r="M1692">
        <v>32.736446732933743</v>
      </c>
      <c r="N1692">
        <v>32.283019224486573</v>
      </c>
      <c r="O1692">
        <v>33.814943183642988</v>
      </c>
      <c r="P1692">
        <v>1.1423833797004139</v>
      </c>
      <c r="Q1692">
        <v>1.1566303814823899</v>
      </c>
      <c r="R1692">
        <v>0.921571100607948</v>
      </c>
      <c r="S1692">
        <v>1.316715294570092</v>
      </c>
      <c r="T1692">
        <v>4.184738094777634</v>
      </c>
      <c r="U1692">
        <v>4.1847287990037021</v>
      </c>
      <c r="V1692">
        <v>4.1807487138095407</v>
      </c>
      <c r="W1692">
        <v>4.1886891857205866</v>
      </c>
      <c r="X1692">
        <v>278.27710321279272</v>
      </c>
      <c r="Y1692">
        <v>279.14386849797478</v>
      </c>
      <c r="Z1692">
        <v>270.61783129838318</v>
      </c>
      <c r="AA1692">
        <v>283.1940200756755</v>
      </c>
      <c r="AB1692">
        <v>53.416290615798218</v>
      </c>
      <c r="AC1692">
        <v>52.914754901141819</v>
      </c>
      <c r="AD1692">
        <v>44.848411139209418</v>
      </c>
      <c r="AE1692">
        <v>64.560699265793119</v>
      </c>
      <c r="AF1692">
        <v>66.332509857327508</v>
      </c>
      <c r="AG1692">
        <v>66.079823394979172</v>
      </c>
      <c r="AH1692">
        <v>65.164615379306838</v>
      </c>
      <c r="AI1692">
        <v>68.256750270061858</v>
      </c>
      <c r="AJ1692">
        <v>0.58677486814686852</v>
      </c>
      <c r="AK1692">
        <v>0.58677486349429708</v>
      </c>
      <c r="AL1692">
        <v>0.58677421144642983</v>
      </c>
      <c r="AM1692">
        <v>0.58677552756816609</v>
      </c>
      <c r="AN1692">
        <v>0.67200546127114169</v>
      </c>
      <c r="AO1692">
        <v>0.67200546127114169</v>
      </c>
      <c r="AP1692">
        <v>0.67200546127114169</v>
      </c>
      <c r="AQ1692">
        <v>0.67200546127114169</v>
      </c>
      <c r="AR1692">
        <v>13.86507293849537</v>
      </c>
      <c r="AS1692">
        <v>13.86507293849537</v>
      </c>
      <c r="AT1692">
        <v>13.86507293849537</v>
      </c>
      <c r="AU1692">
        <v>13.86507293849537</v>
      </c>
      <c r="AV1692" t="str">
        <f>VLOOKUP(Sheet1[[#This Row],[NPDES ID2]],Combined_Sheet__Major_Only___2[[NPDES ID2]:[ECHO BFR]],3,FALSE)</f>
        <v>NE</v>
      </c>
      <c r="AW1692" t="s">
        <v>12183</v>
      </c>
      <c r="AX1692" t="str">
        <f>VLOOKUP(Sheet1[[#This Row],[NPDES ID2]],Combined_Sheet__Major_Only___2[[NPDES ID2]:[ECHO BFR]],27,FALSE)</f>
        <v>methaneBioCaptureRecover</v>
      </c>
      <c r="AY1692" t="str">
        <f>VLOOKUP(Sheet1[[#This Row],[NPDES ID2]],Combined_Sheet__Major_Only___2[[NPDES ID2]:[ECHO BFR]],28,FALSE)</f>
        <v>-</v>
      </c>
      <c r="AZ1692" t="str">
        <f>VLOOKUP(Sheet1[[#This Row],[NPDES ID2]],Combined_Sheet__Major_Only___2[[NPDES ID2]:[ECHO BFR]],29,FALSE)</f>
        <v>-</v>
      </c>
      <c r="BA1692">
        <f>VLOOKUP(Sheet1[[#This Row],[NPDES ID2]],Combined_Sheet__Major_Only___2[[NPDES ID2]:[ECHO BFR]],17,FALSE)</f>
        <v>40.899889000000002</v>
      </c>
      <c r="BB1692">
        <f>VLOOKUP(Sheet1[[#This Row],[NPDES ID2]],Combined_Sheet__Major_Only___2[[NPDES ID2]:[ECHO BFR]],18,FALSE)</f>
        <v>-97.091499999999996</v>
      </c>
      <c r="BC1692" t="str">
        <f>IF(ISNUMBER(SEARCH("aerobic",$AW1692)),"aerobic","")</f>
        <v/>
      </c>
      <c r="BD1692" t="str">
        <f>IF(ISNUMBER(SEARCH("anaer",$AW1692)),"anaer","")</f>
        <v>anaer</v>
      </c>
      <c r="BE1692" t="str">
        <f>IF(ISNUMBER(SEARCH("thickening",$AZ1692)),"thickening","")</f>
        <v/>
      </c>
      <c r="BF1692" s="2" t="str">
        <f>IF(ISNUMBER(SEARCH("airDry",$AW1692)),"airDry","")</f>
        <v>airDry</v>
      </c>
      <c r="BG1692" s="2" t="str">
        <f>IF(ISNUMBER(SEARCH("heatDry",$AY1692)),"heatDry","")</f>
        <v/>
      </c>
      <c r="BH1692" s="2" t="str">
        <f>IF(AND(ISNUMBER(SEARCH("aerobic",$AW1692)),ISNUMBER(SEARCH("anaer",$AW1692))),"Combined Aer and Anaer.","")</f>
        <v/>
      </c>
    </row>
    <row r="1693" spans="1:60" x14ac:dyDescent="0.3">
      <c r="A1693" s="4">
        <v>1691</v>
      </c>
      <c r="B1693" t="s">
        <v>7931</v>
      </c>
      <c r="C1693">
        <v>48.2</v>
      </c>
      <c r="D1693">
        <v>2276.1548280143852</v>
      </c>
      <c r="E1693">
        <v>2275.8006348496529</v>
      </c>
      <c r="F1693">
        <v>1571.665956060272</v>
      </c>
      <c r="G1693">
        <v>2940.4818745809871</v>
      </c>
      <c r="H1693">
        <v>-77.201670568772727</v>
      </c>
      <c r="I1693">
        <v>-78.381975948024049</v>
      </c>
      <c r="J1693">
        <v>-91.128494873831684</v>
      </c>
      <c r="K1693">
        <v>-62.168514351166387</v>
      </c>
      <c r="L1693">
        <v>30.010258079110809</v>
      </c>
      <c r="M1693">
        <v>29.866448725851569</v>
      </c>
      <c r="N1693">
        <v>29.3455386386455</v>
      </c>
      <c r="O1693">
        <v>31.105456357144419</v>
      </c>
      <c r="P1693">
        <v>1.1390528176659289</v>
      </c>
      <c r="Q1693">
        <v>1.1496787719635031</v>
      </c>
      <c r="R1693">
        <v>0.93389619320627848</v>
      </c>
      <c r="S1693">
        <v>1.3067661440706431</v>
      </c>
      <c r="T1693">
        <v>4.2028701727125686</v>
      </c>
      <c r="U1693">
        <v>4.2028608489559662</v>
      </c>
      <c r="V1693">
        <v>4.1988687826817754</v>
      </c>
      <c r="W1693">
        <v>4.2068331574553959</v>
      </c>
      <c r="X1693">
        <v>303.87026857620617</v>
      </c>
      <c r="Y1693">
        <v>305.05553831279741</v>
      </c>
      <c r="Z1693">
        <v>293.33472317975759</v>
      </c>
      <c r="AA1693">
        <v>310.63791180242862</v>
      </c>
      <c r="AB1693">
        <v>47.666345099424042</v>
      </c>
      <c r="AC1693">
        <v>47.385998674408171</v>
      </c>
      <c r="AD1693">
        <v>41.237755291844742</v>
      </c>
      <c r="AE1693">
        <v>55.632996415712491</v>
      </c>
      <c r="AF1693">
        <v>61.0167803890416</v>
      </c>
      <c r="AG1693">
        <v>60.724380386549868</v>
      </c>
      <c r="AH1693">
        <v>59.665313968721257</v>
      </c>
      <c r="AI1693">
        <v>63.243473369968498</v>
      </c>
      <c r="AJ1693">
        <v>0.52182713300243821</v>
      </c>
      <c r="AK1693">
        <v>0.5218271290724894</v>
      </c>
      <c r="AL1693">
        <v>0.52182657829673129</v>
      </c>
      <c r="AM1693">
        <v>0.52182769000638052</v>
      </c>
      <c r="AN1693">
        <v>0.6727563375768344</v>
      </c>
      <c r="AO1693">
        <v>0.67275633757683462</v>
      </c>
      <c r="AP1693">
        <v>0.67275633757683462</v>
      </c>
      <c r="AQ1693">
        <v>0.67275633757683462</v>
      </c>
      <c r="AR1693">
        <v>14.347239290533921</v>
      </c>
      <c r="AS1693">
        <v>14.347239290533921</v>
      </c>
      <c r="AT1693">
        <v>14.347239290533921</v>
      </c>
      <c r="AU1693">
        <v>14.347239290533921</v>
      </c>
      <c r="AV1693" t="str">
        <f>VLOOKUP(Sheet1[[#This Row],[NPDES ID2]],Combined_Sheet__Major_Only___2[[NPDES ID2]:[ECHO BFR]],3,FALSE)</f>
        <v>FL</v>
      </c>
      <c r="AW1693" t="s">
        <v>118</v>
      </c>
      <c r="AX1693" t="str">
        <f>VLOOKUP(Sheet1[[#This Row],[NPDES ID2]],Combined_Sheet__Major_Only___2[[NPDES ID2]:[ECHO BFR]],27,FALSE)</f>
        <v>-</v>
      </c>
      <c r="AY1693" t="str">
        <f>VLOOKUP(Sheet1[[#This Row],[NPDES ID2]],Combined_Sheet__Major_Only___2[[NPDES ID2]:[ECHO BFR]],28,FALSE)</f>
        <v>-</v>
      </c>
      <c r="AZ1693" t="str">
        <f>VLOOKUP(Sheet1[[#This Row],[NPDES ID2]],Combined_Sheet__Major_Only___2[[NPDES ID2]:[ECHO BFR]],29,FALSE)</f>
        <v>-</v>
      </c>
      <c r="BA1693">
        <f>VLOOKUP(Sheet1[[#This Row],[NPDES ID2]],Combined_Sheet__Major_Only___2[[NPDES ID2]:[ECHO BFR]],17,FALSE)</f>
        <v>30.412320000000001</v>
      </c>
      <c r="BB1693">
        <f>VLOOKUP(Sheet1[[#This Row],[NPDES ID2]],Combined_Sheet__Major_Only___2[[NPDES ID2]:[ECHO BFR]],18,FALSE)</f>
        <v>-86.663380000000004</v>
      </c>
      <c r="BC1693" t="str">
        <f>IF(ISNUMBER(SEARCH("aerobic",$AW1693)),"aerobic","")</f>
        <v>aerobic</v>
      </c>
      <c r="BD1693" t="str">
        <f>IF(ISNUMBER(SEARCH("anaer",$AW1693)),"anaer","")</f>
        <v/>
      </c>
      <c r="BE1693" t="str">
        <f>IF(ISNUMBER(SEARCH("thickening",$AZ1693)),"thickening","")</f>
        <v/>
      </c>
      <c r="BF1693" s="3" t="str">
        <f>IF(ISNUMBER(SEARCH("airDry",$AW1693)),"airDry","")</f>
        <v>airDry</v>
      </c>
      <c r="BG1693" s="3" t="str">
        <f>IF(ISNUMBER(SEARCH("heatDry",$AY1693)),"heatDry","")</f>
        <v/>
      </c>
      <c r="BH1693" s="3" t="str">
        <f>IF(AND(ISNUMBER(SEARCH("aerobic",$AW1693)),ISNUMBER(SEARCH("anaer",$AW1693))),"Combined Aer and Anaer.","")</f>
        <v/>
      </c>
    </row>
    <row r="1694" spans="1:60" x14ac:dyDescent="0.3">
      <c r="A1694" s="4">
        <v>1692</v>
      </c>
      <c r="B1694" t="s">
        <v>7936</v>
      </c>
      <c r="C1694">
        <v>47.36</v>
      </c>
      <c r="D1694">
        <v>2750.1462710454421</v>
      </c>
      <c r="E1694">
        <v>2754.195837697172</v>
      </c>
      <c r="F1694">
        <v>1897.3202409581479</v>
      </c>
      <c r="G1694">
        <v>3569.2029293075661</v>
      </c>
      <c r="H1694">
        <v>-77.954629249386031</v>
      </c>
      <c r="I1694">
        <v>-77.966477833140956</v>
      </c>
      <c r="J1694">
        <v>-90.731864795200366</v>
      </c>
      <c r="K1694">
        <v>-65.074250327736777</v>
      </c>
      <c r="L1694">
        <v>24.82902436170944</v>
      </c>
      <c r="M1694">
        <v>24.65301890311002</v>
      </c>
      <c r="N1694">
        <v>24.015479118403569</v>
      </c>
      <c r="O1694">
        <v>26.169431761172959</v>
      </c>
      <c r="P1694">
        <v>1.127140265591658</v>
      </c>
      <c r="Q1694">
        <v>1.122981763405609</v>
      </c>
      <c r="R1694">
        <v>0.95521439124170726</v>
      </c>
      <c r="S1694">
        <v>1.2828089372653579</v>
      </c>
      <c r="T1694">
        <v>43.134410993381067</v>
      </c>
      <c r="U1694">
        <v>43.134341587792058</v>
      </c>
      <c r="V1694">
        <v>43.104624841319257</v>
      </c>
      <c r="W1694">
        <v>43.16391125835402</v>
      </c>
      <c r="X1694">
        <v>3705.2756448359892</v>
      </c>
      <c r="Y1694">
        <v>3727.1669929615659</v>
      </c>
      <c r="Z1694">
        <v>3515.1186791233781</v>
      </c>
      <c r="AA1694">
        <v>3827.8621153020149</v>
      </c>
      <c r="AB1694">
        <v>993.85898465765456</v>
      </c>
      <c r="AC1694">
        <v>966.5439189522408</v>
      </c>
      <c r="AD1694">
        <v>775.95543502125031</v>
      </c>
      <c r="AE1694">
        <v>1338.779329734881</v>
      </c>
      <c r="AF1694">
        <v>51.377756637865843</v>
      </c>
      <c r="AG1694">
        <v>51.013542465405749</v>
      </c>
      <c r="AH1694">
        <v>49.694387925860099</v>
      </c>
      <c r="AI1694">
        <v>54.151299560845118</v>
      </c>
      <c r="AJ1694">
        <v>0.40439005328984351</v>
      </c>
      <c r="AK1694">
        <v>0.40439004684521113</v>
      </c>
      <c r="AL1694">
        <v>0.40438914370570811</v>
      </c>
      <c r="AM1694">
        <v>0.40439096664379121</v>
      </c>
      <c r="AN1694">
        <v>0.94467904457174146</v>
      </c>
      <c r="AO1694">
        <v>0.94467904457174157</v>
      </c>
      <c r="AP1694">
        <v>0.94467904457174157</v>
      </c>
      <c r="AQ1694">
        <v>0.94467904457174157</v>
      </c>
      <c r="AR1694">
        <v>9.0488381669286913</v>
      </c>
      <c r="AS1694">
        <v>9.0488381669286913</v>
      </c>
      <c r="AT1694">
        <v>9.0488381669286913</v>
      </c>
      <c r="AU1694">
        <v>9.0488381669286913</v>
      </c>
      <c r="AV1694" t="str">
        <f>VLOOKUP(Sheet1[[#This Row],[NPDES ID2]],Combined_Sheet__Major_Only___2[[NPDES ID2]:[ECHO BFR]],3,FALSE)</f>
        <v>MA</v>
      </c>
      <c r="AW1694" t="s">
        <v>54</v>
      </c>
      <c r="AX1694" t="str">
        <f>VLOOKUP(Sheet1[[#This Row],[NPDES ID2]],Combined_Sheet__Major_Only___2[[NPDES ID2]:[ECHO BFR]],27,FALSE)</f>
        <v>-</v>
      </c>
      <c r="AY1694" t="str">
        <f>VLOOKUP(Sheet1[[#This Row],[NPDES ID2]],Combined_Sheet__Major_Only___2[[NPDES ID2]:[ECHO BFR]],28,FALSE)</f>
        <v>-</v>
      </c>
      <c r="AZ1694" t="str">
        <f>VLOOKUP(Sheet1[[#This Row],[NPDES ID2]],Combined_Sheet__Major_Only___2[[NPDES ID2]:[ECHO BFR]],29,FALSE)</f>
        <v>thickening</v>
      </c>
      <c r="BA1694">
        <f>VLOOKUP(Sheet1[[#This Row],[NPDES ID2]],Combined_Sheet__Major_Only___2[[NPDES ID2]:[ECHO BFR]],17,FALSE)</f>
        <v>42.596060000000001</v>
      </c>
      <c r="BB1694">
        <f>VLOOKUP(Sheet1[[#This Row],[NPDES ID2]],Combined_Sheet__Major_Only___2[[NPDES ID2]:[ECHO BFR]],18,FALSE)</f>
        <v>-72.331460000000007</v>
      </c>
      <c r="BC1694" t="str">
        <f>IF(ISNUMBER(SEARCH("aerobic",$AW1694)),"aerobic","")</f>
        <v/>
      </c>
      <c r="BD1694" t="str">
        <f>IF(ISNUMBER(SEARCH("anaer",$AW1694)),"anaer","")</f>
        <v/>
      </c>
      <c r="BE1694" t="str">
        <f>IF(ISNUMBER(SEARCH("thickening",$AZ1694)),"thickening","")</f>
        <v>thickening</v>
      </c>
      <c r="BF1694" s="2" t="str">
        <f>IF(ISNUMBER(SEARCH("airDry",$AW1694)),"airDry","")</f>
        <v/>
      </c>
      <c r="BG1694" s="2" t="str">
        <f>IF(ISNUMBER(SEARCH("heatDry",$AY1694)),"heatDry","")</f>
        <v/>
      </c>
      <c r="BH1694" s="2" t="str">
        <f>IF(AND(ISNUMBER(SEARCH("aerobic",$AW1694)),ISNUMBER(SEARCH("anaer",$AW1694))),"Combined Aer and Anaer.","")</f>
        <v/>
      </c>
    </row>
    <row r="1695" spans="1:60" x14ac:dyDescent="0.3">
      <c r="A1695" s="4">
        <v>1693</v>
      </c>
      <c r="B1695" t="s">
        <v>7940</v>
      </c>
      <c r="C1695">
        <v>47.36</v>
      </c>
      <c r="D1695">
        <v>2143.5887419747201</v>
      </c>
      <c r="E1695">
        <v>2142.563318175286</v>
      </c>
      <c r="F1695">
        <v>1479.704808549224</v>
      </c>
      <c r="G1695">
        <v>2773.233078432982</v>
      </c>
      <c r="H1695">
        <v>-76.764687387160976</v>
      </c>
      <c r="I1695">
        <v>-78.080190233944251</v>
      </c>
      <c r="J1695">
        <v>-90.861277244939586</v>
      </c>
      <c r="K1695">
        <v>-60.20747864598642</v>
      </c>
      <c r="L1695">
        <v>31.835766817383771</v>
      </c>
      <c r="M1695">
        <v>31.712016279237279</v>
      </c>
      <c r="N1695">
        <v>31.263709992405399</v>
      </c>
      <c r="O1695">
        <v>32.778307729213303</v>
      </c>
      <c r="P1695">
        <v>1.114797089113297</v>
      </c>
      <c r="Q1695">
        <v>1.128749027403674</v>
      </c>
      <c r="R1695">
        <v>0.90045760922600848</v>
      </c>
      <c r="S1695">
        <v>1.282980293358011</v>
      </c>
      <c r="T1695">
        <v>348.36440317363002</v>
      </c>
      <c r="U1695">
        <v>348.36386271611622</v>
      </c>
      <c r="V1695">
        <v>348.13246004172112</v>
      </c>
      <c r="W1695">
        <v>348.5941201184628</v>
      </c>
      <c r="X1695">
        <v>23326.157832637011</v>
      </c>
      <c r="Y1695">
        <v>23402.303498961021</v>
      </c>
      <c r="Z1695">
        <v>22664.565141386771</v>
      </c>
      <c r="AA1695">
        <v>23747.2144083848</v>
      </c>
      <c r="AB1695">
        <v>3423.4512792823052</v>
      </c>
      <c r="AC1695">
        <v>3406.806468177595</v>
      </c>
      <c r="AD1695">
        <v>2993.3552014129818</v>
      </c>
      <c r="AE1695">
        <v>3955.0856025807489</v>
      </c>
      <c r="AF1695">
        <v>65.876887595522916</v>
      </c>
      <c r="AG1695">
        <v>65.620763520778041</v>
      </c>
      <c r="AH1695">
        <v>64.693423481048072</v>
      </c>
      <c r="AI1695">
        <v>67.826834841855941</v>
      </c>
      <c r="AJ1695">
        <v>0.58120380768010849</v>
      </c>
      <c r="AK1695">
        <v>0.58120377927161004</v>
      </c>
      <c r="AL1695">
        <v>0.58119979927557786</v>
      </c>
      <c r="AM1695">
        <v>0.58120783271936916</v>
      </c>
      <c r="AN1695">
        <v>0.99263838121907111</v>
      </c>
      <c r="AO1695">
        <v>0.99263838121907122</v>
      </c>
      <c r="AP1695">
        <v>0.99263838121907122</v>
      </c>
      <c r="AQ1695">
        <v>0.99263838121907122</v>
      </c>
      <c r="AR1695">
        <v>16.14005214028516</v>
      </c>
      <c r="AS1695">
        <v>16.14005214028516</v>
      </c>
      <c r="AT1695">
        <v>16.14005214028516</v>
      </c>
      <c r="AU1695">
        <v>16.14005214028516</v>
      </c>
      <c r="AV1695" t="str">
        <f>VLOOKUP(Sheet1[[#This Row],[NPDES ID2]],Combined_Sheet__Major_Only___2[[NPDES ID2]:[ECHO BFR]],3,FALSE)</f>
        <v>AL</v>
      </c>
      <c r="AW1695" t="s">
        <v>12181</v>
      </c>
      <c r="AX1695" t="str">
        <f>VLOOKUP(Sheet1[[#This Row],[NPDES ID2]],Combined_Sheet__Major_Only___2[[NPDES ID2]:[ECHO BFR]],27,FALSE)</f>
        <v>-</v>
      </c>
      <c r="AY1695" t="str">
        <f>VLOOKUP(Sheet1[[#This Row],[NPDES ID2]],Combined_Sheet__Major_Only___2[[NPDES ID2]:[ECHO BFR]],28,FALSE)</f>
        <v>-</v>
      </c>
      <c r="AZ1695" t="str">
        <f>VLOOKUP(Sheet1[[#This Row],[NPDES ID2]],Combined_Sheet__Major_Only___2[[NPDES ID2]:[ECHO BFR]],29,FALSE)</f>
        <v>-</v>
      </c>
      <c r="BA1695">
        <f>VLOOKUP(Sheet1[[#This Row],[NPDES ID2]],Combined_Sheet__Major_Only___2[[NPDES ID2]:[ECHO BFR]],17,FALSE)</f>
        <v>33.4101</v>
      </c>
      <c r="BB1695">
        <f>VLOOKUP(Sheet1[[#This Row],[NPDES ID2]],Combined_Sheet__Major_Only___2[[NPDES ID2]:[ECHO BFR]],18,FALSE)</f>
        <v>-86.1267</v>
      </c>
      <c r="BC1695" t="str">
        <f>IF(ISNUMBER(SEARCH("aerobic",$AW1695)),"aerobic","")</f>
        <v/>
      </c>
      <c r="BD1695" t="str">
        <f>IF(ISNUMBER(SEARCH("anaer",$AW1695)),"anaer","")</f>
        <v>anaer</v>
      </c>
      <c r="BE1695" t="str">
        <f>IF(ISNUMBER(SEARCH("thickening",$AZ1695)),"thickening","")</f>
        <v/>
      </c>
      <c r="BF1695" s="3" t="str">
        <f>IF(ISNUMBER(SEARCH("airDry",$AW1695)),"airDry","")</f>
        <v/>
      </c>
      <c r="BG1695" s="3" t="str">
        <f>IF(ISNUMBER(SEARCH("heatDry",$AY1695)),"heatDry","")</f>
        <v/>
      </c>
      <c r="BH1695" s="3" t="str">
        <f>IF(AND(ISNUMBER(SEARCH("aerobic",$AW1695)),ISNUMBER(SEARCH("anaer",$AW1695))),"Combined Aer and Anaer.","")</f>
        <v/>
      </c>
    </row>
    <row r="1696" spans="1:60" x14ac:dyDescent="0.3">
      <c r="A1696" s="4">
        <v>1694</v>
      </c>
      <c r="B1696" t="s">
        <v>7944</v>
      </c>
      <c r="C1696">
        <v>47.29</v>
      </c>
      <c r="D1696">
        <v>2179.942242744215</v>
      </c>
      <c r="E1696">
        <v>2180.3837232980381</v>
      </c>
      <c r="F1696">
        <v>1504.712067090401</v>
      </c>
      <c r="G1696">
        <v>2819.682895033101</v>
      </c>
      <c r="H1696">
        <v>-76.875579595847142</v>
      </c>
      <c r="I1696">
        <v>-78.096111620181773</v>
      </c>
      <c r="J1696">
        <v>-91.081361653249417</v>
      </c>
      <c r="K1696">
        <v>-60.704115292408368</v>
      </c>
      <c r="L1696">
        <v>31.303500183205859</v>
      </c>
      <c r="M1696">
        <v>31.176297633805369</v>
      </c>
      <c r="N1696">
        <v>30.715540407496089</v>
      </c>
      <c r="O1696">
        <v>32.272228674555713</v>
      </c>
      <c r="P1696">
        <v>1.1140812105619691</v>
      </c>
      <c r="Q1696">
        <v>1.1278536795829921</v>
      </c>
      <c r="R1696">
        <v>0.9034960928161796</v>
      </c>
      <c r="S1696">
        <v>1.2778683864782221</v>
      </c>
      <c r="T1696">
        <v>4.0393698578301578</v>
      </c>
      <c r="U1696">
        <v>4.0393607863984906</v>
      </c>
      <c r="V1696">
        <v>4.0354767557484772</v>
      </c>
      <c r="W1696">
        <v>4.0432255939701607</v>
      </c>
      <c r="X1696">
        <v>274.67067172156368</v>
      </c>
      <c r="Y1696">
        <v>275.57576066559022</v>
      </c>
      <c r="Z1696">
        <v>266.60351421778438</v>
      </c>
      <c r="AA1696">
        <v>279.8504142616377</v>
      </c>
      <c r="AB1696">
        <v>47.648702613824312</v>
      </c>
      <c r="AC1696">
        <v>47.277416414170837</v>
      </c>
      <c r="AD1696">
        <v>40.656243021661517</v>
      </c>
      <c r="AE1696">
        <v>56.525290245505317</v>
      </c>
      <c r="AF1696">
        <v>64.870936930370462</v>
      </c>
      <c r="AG1696">
        <v>64.607324792642942</v>
      </c>
      <c r="AH1696">
        <v>63.652535972308357</v>
      </c>
      <c r="AI1696">
        <v>66.87839105076489</v>
      </c>
      <c r="AJ1696">
        <v>0.56890638648141822</v>
      </c>
      <c r="AK1696">
        <v>0.56890638229653168</v>
      </c>
      <c r="AL1696">
        <v>0.56890579579081724</v>
      </c>
      <c r="AM1696">
        <v>0.56890697961932868</v>
      </c>
      <c r="AN1696">
        <v>0.66585865799100108</v>
      </c>
      <c r="AO1696">
        <v>0.66585865799100108</v>
      </c>
      <c r="AP1696">
        <v>0.66585865799100108</v>
      </c>
      <c r="AQ1696">
        <v>0.66585865799100108</v>
      </c>
      <c r="AR1696">
        <v>14.36536750874872</v>
      </c>
      <c r="AS1696">
        <v>14.36536750874872</v>
      </c>
      <c r="AT1696">
        <v>14.36536750874872</v>
      </c>
      <c r="AU1696">
        <v>14.36536750874872</v>
      </c>
      <c r="AV1696" t="str">
        <f>VLOOKUP(Sheet1[[#This Row],[NPDES ID2]],Combined_Sheet__Major_Only___2[[NPDES ID2]:[ECHO BFR]],3,FALSE)</f>
        <v>IA</v>
      </c>
      <c r="AW1696" t="s">
        <v>118</v>
      </c>
      <c r="AX1696" t="str">
        <f>VLOOKUP(Sheet1[[#This Row],[NPDES ID2]],Combined_Sheet__Major_Only___2[[NPDES ID2]:[ECHO BFR]],27,FALSE)</f>
        <v>tempSludgeStore</v>
      </c>
      <c r="AY1696" t="str">
        <f>VLOOKUP(Sheet1[[#This Row],[NPDES ID2]],Combined_Sheet__Major_Only___2[[NPDES ID2]:[ECHO BFR]],28,FALSE)</f>
        <v>-</v>
      </c>
      <c r="AZ1696" t="str">
        <f>VLOOKUP(Sheet1[[#This Row],[NPDES ID2]],Combined_Sheet__Major_Only___2[[NPDES ID2]:[ECHO BFR]],29,FALSE)</f>
        <v>thickening</v>
      </c>
      <c r="BA1696">
        <f>VLOOKUP(Sheet1[[#This Row],[NPDES ID2]],Combined_Sheet__Major_Only___2[[NPDES ID2]:[ECHO BFR]],17,FALSE)</f>
        <v>41.591500000000003</v>
      </c>
      <c r="BB1696">
        <f>VLOOKUP(Sheet1[[#This Row],[NPDES ID2]],Combined_Sheet__Major_Only___2[[NPDES ID2]:[ECHO BFR]],18,FALSE)</f>
        <v>-90.788583000000003</v>
      </c>
      <c r="BC1696" t="str">
        <f>IF(ISNUMBER(SEARCH("aerobic",$AW1696)),"aerobic","")</f>
        <v>aerobic</v>
      </c>
      <c r="BD1696" t="str">
        <f>IF(ISNUMBER(SEARCH("anaer",$AW1696)),"anaer","")</f>
        <v/>
      </c>
      <c r="BE1696" t="str">
        <f>IF(ISNUMBER(SEARCH("thickening",$AZ1696)),"thickening","")</f>
        <v>thickening</v>
      </c>
      <c r="BF1696" s="2" t="str">
        <f>IF(ISNUMBER(SEARCH("airDry",$AW1696)),"airDry","")</f>
        <v>airDry</v>
      </c>
      <c r="BG1696" s="2" t="str">
        <f>IF(ISNUMBER(SEARCH("heatDry",$AY1696)),"heatDry","")</f>
        <v/>
      </c>
      <c r="BH1696" s="2" t="str">
        <f>IF(AND(ISNUMBER(SEARCH("aerobic",$AW1696)),ISNUMBER(SEARCH("anaer",$AW1696))),"Combined Aer and Anaer.","")</f>
        <v/>
      </c>
    </row>
    <row r="1697" spans="1:60" x14ac:dyDescent="0.3">
      <c r="A1697" s="4">
        <v>1695</v>
      </c>
      <c r="B1697" t="s">
        <v>7949</v>
      </c>
      <c r="C1697">
        <v>47.28</v>
      </c>
      <c r="D1697">
        <v>2387.9069250693879</v>
      </c>
      <c r="E1697">
        <v>2385.852646254682</v>
      </c>
      <c r="F1697">
        <v>1647.9768760315101</v>
      </c>
      <c r="G1697">
        <v>3084.2452481666242</v>
      </c>
      <c r="H1697">
        <v>-77.341159305890088</v>
      </c>
      <c r="I1697">
        <v>-78.376929051814415</v>
      </c>
      <c r="J1697">
        <v>-90.873101932219683</v>
      </c>
      <c r="K1697">
        <v>-62.639377164533123</v>
      </c>
      <c r="L1697">
        <v>28.5819678406944</v>
      </c>
      <c r="M1697">
        <v>28.434521886488501</v>
      </c>
      <c r="N1697">
        <v>27.900424976409109</v>
      </c>
      <c r="O1697">
        <v>29.704888426900649</v>
      </c>
      <c r="P1697">
        <v>1.1188572576769831</v>
      </c>
      <c r="Q1697">
        <v>1.128319433793352</v>
      </c>
      <c r="R1697">
        <v>0.92363260441706296</v>
      </c>
      <c r="S1697">
        <v>1.28667056961312</v>
      </c>
      <c r="T1697">
        <v>94.133360654454123</v>
      </c>
      <c r="U1697">
        <v>94.13321254377712</v>
      </c>
      <c r="V1697">
        <v>94.069797370711356</v>
      </c>
      <c r="W1697">
        <v>94.196313858650214</v>
      </c>
      <c r="X1697">
        <v>7010.0001828915056</v>
      </c>
      <c r="Y1697">
        <v>7040.3799626945838</v>
      </c>
      <c r="Z1697">
        <v>6746.6080088632134</v>
      </c>
      <c r="AA1697">
        <v>7178.2951525400904</v>
      </c>
      <c r="AB1697">
        <v>1167.0924012041969</v>
      </c>
      <c r="AC1697">
        <v>1159.055200246979</v>
      </c>
      <c r="AD1697">
        <v>1000.41365868716</v>
      </c>
      <c r="AE1697">
        <v>1379.129425494717</v>
      </c>
      <c r="AF1697">
        <v>59.243684136332028</v>
      </c>
      <c r="AG1697">
        <v>58.938045662098027</v>
      </c>
      <c r="AH1697">
        <v>57.831103691791867</v>
      </c>
      <c r="AI1697">
        <v>61.571081871396771</v>
      </c>
      <c r="AJ1697">
        <v>0.5001894804998479</v>
      </c>
      <c r="AK1697">
        <v>0.50018947091371602</v>
      </c>
      <c r="AL1697">
        <v>0.50018812756706765</v>
      </c>
      <c r="AM1697">
        <v>0.50019083904063688</v>
      </c>
      <c r="AN1697">
        <v>0.97351180535968707</v>
      </c>
      <c r="AO1697">
        <v>0.97351180535968707</v>
      </c>
      <c r="AP1697">
        <v>0.97351180535968707</v>
      </c>
      <c r="AQ1697">
        <v>0.97351180535968707</v>
      </c>
      <c r="AR1697">
        <v>13.4400828600015</v>
      </c>
      <c r="AS1697">
        <v>13.44008286000151</v>
      </c>
      <c r="AT1697">
        <v>13.44008286000151</v>
      </c>
      <c r="AU1697">
        <v>13.44008286000151</v>
      </c>
      <c r="AV1697" t="str">
        <f>VLOOKUP(Sheet1[[#This Row],[NPDES ID2]],Combined_Sheet__Major_Only___2[[NPDES ID2]:[ECHO BFR]],3,FALSE)</f>
        <v>WV</v>
      </c>
      <c r="AW1697" t="s">
        <v>41</v>
      </c>
      <c r="AX1697" t="str">
        <f>VLOOKUP(Sheet1[[#This Row],[NPDES ID2]],Combined_Sheet__Major_Only___2[[NPDES ID2]:[ECHO BFR]],27,FALSE)</f>
        <v>other</v>
      </c>
      <c r="AY1697" t="str">
        <f>VLOOKUP(Sheet1[[#This Row],[NPDES ID2]],Combined_Sheet__Major_Only___2[[NPDES ID2]:[ECHO BFR]],28,FALSE)</f>
        <v>-</v>
      </c>
      <c r="AZ1697" t="str">
        <f>VLOOKUP(Sheet1[[#This Row],[NPDES ID2]],Combined_Sheet__Major_Only___2[[NPDES ID2]:[ECHO BFR]],29,FALSE)</f>
        <v>thickening</v>
      </c>
      <c r="BA1697">
        <f>VLOOKUP(Sheet1[[#This Row],[NPDES ID2]],Combined_Sheet__Major_Only___2[[NPDES ID2]:[ECHO BFR]],17,FALSE)</f>
        <v>37.442990000000002</v>
      </c>
      <c r="BB1697">
        <f>VLOOKUP(Sheet1[[#This Row],[NPDES ID2]],Combined_Sheet__Major_Only___2[[NPDES ID2]:[ECHO BFR]],18,FALSE)</f>
        <v>-81.597459999999998</v>
      </c>
      <c r="BC1697" t="str">
        <f>IF(ISNUMBER(SEARCH("aerobic",$AW1697)),"aerobic","")</f>
        <v>aerobic</v>
      </c>
      <c r="BD1697" t="str">
        <f>IF(ISNUMBER(SEARCH("anaer",$AW1697)),"anaer","")</f>
        <v/>
      </c>
      <c r="BE1697" t="str">
        <f>IF(ISNUMBER(SEARCH("thickening",$AZ1697)),"thickening","")</f>
        <v>thickening</v>
      </c>
      <c r="BF1697" s="3" t="str">
        <f>IF(ISNUMBER(SEARCH("airDry",$AW1697)),"airDry","")</f>
        <v/>
      </c>
      <c r="BG1697" s="3" t="str">
        <f>IF(ISNUMBER(SEARCH("heatDry",$AY1697)),"heatDry","")</f>
        <v/>
      </c>
      <c r="BH1697" s="3" t="str">
        <f>IF(AND(ISNUMBER(SEARCH("aerobic",$AW1697)),ISNUMBER(SEARCH("anaer",$AW1697))),"Combined Aer and Anaer.","")</f>
        <v/>
      </c>
    </row>
    <row r="1698" spans="1:60" x14ac:dyDescent="0.3">
      <c r="A1698" s="4">
        <v>1696</v>
      </c>
      <c r="B1698" t="s">
        <v>7953</v>
      </c>
      <c r="C1698">
        <v>46.95</v>
      </c>
      <c r="D1698">
        <v>2222.221722624512</v>
      </c>
      <c r="E1698">
        <v>2223.8283346107519</v>
      </c>
      <c r="F1698">
        <v>1533.605735093558</v>
      </c>
      <c r="G1698">
        <v>2874.1428533315561</v>
      </c>
      <c r="H1698">
        <v>-76.935369088277966</v>
      </c>
      <c r="I1698">
        <v>-78.086480647050223</v>
      </c>
      <c r="J1698">
        <v>-91.203205941331788</v>
      </c>
      <c r="K1698">
        <v>-61.038251958997442</v>
      </c>
      <c r="L1698">
        <v>30.69839417932031</v>
      </c>
      <c r="M1698">
        <v>30.569268638354909</v>
      </c>
      <c r="N1698">
        <v>30.101528861305621</v>
      </c>
      <c r="O1698">
        <v>31.68180013060902</v>
      </c>
      <c r="P1698">
        <v>1.1067872804380401</v>
      </c>
      <c r="Q1698">
        <v>1.1194983101956399</v>
      </c>
      <c r="R1698">
        <v>0.89961146743948506</v>
      </c>
      <c r="S1698">
        <v>1.266152203999551</v>
      </c>
      <c r="T1698">
        <v>114.57886297596529</v>
      </c>
      <c r="U1698">
        <v>114.5786833123824</v>
      </c>
      <c r="V1698">
        <v>114.501758424632</v>
      </c>
      <c r="W1698">
        <v>114.6552274788468</v>
      </c>
      <c r="X1698">
        <v>7887.7767197850508</v>
      </c>
      <c r="Y1698">
        <v>7915.6570226396107</v>
      </c>
      <c r="Z1698">
        <v>7645.7776776476694</v>
      </c>
      <c r="AA1698">
        <v>8041.9243770222574</v>
      </c>
      <c r="AB1698">
        <v>1375.9367042137719</v>
      </c>
      <c r="AC1698">
        <v>1364.693535825651</v>
      </c>
      <c r="AD1698">
        <v>1172.798527637535</v>
      </c>
      <c r="AE1698">
        <v>1633.484615535813</v>
      </c>
      <c r="AF1698">
        <v>64.077799916092829</v>
      </c>
      <c r="AG1698">
        <v>63.808250656885797</v>
      </c>
      <c r="AH1698">
        <v>62.832058850434557</v>
      </c>
      <c r="AI1698">
        <v>66.130317092682802</v>
      </c>
      <c r="AJ1698">
        <v>0.55921323087073915</v>
      </c>
      <c r="AK1698">
        <v>0.55921321909394228</v>
      </c>
      <c r="AL1698">
        <v>0.55921156878657197</v>
      </c>
      <c r="AM1698">
        <v>0.55921489984488915</v>
      </c>
      <c r="AN1698">
        <v>0.97808983637868929</v>
      </c>
      <c r="AO1698">
        <v>0.97808983637868951</v>
      </c>
      <c r="AP1698">
        <v>0.97808983637868951</v>
      </c>
      <c r="AQ1698">
        <v>0.97808983637868951</v>
      </c>
      <c r="AR1698">
        <v>14.143959657295881</v>
      </c>
      <c r="AS1698">
        <v>14.143959657295881</v>
      </c>
      <c r="AT1698">
        <v>14.143959657295881</v>
      </c>
      <c r="AU1698">
        <v>14.143959657295881</v>
      </c>
      <c r="AV1698" t="str">
        <f>VLOOKUP(Sheet1[[#This Row],[NPDES ID2]],Combined_Sheet__Major_Only___2[[NPDES ID2]:[ECHO BFR]],3,FALSE)</f>
        <v>GA</v>
      </c>
      <c r="AW1698" t="s">
        <v>12181</v>
      </c>
      <c r="AX1698" t="str">
        <f>VLOOKUP(Sheet1[[#This Row],[NPDES ID2]],Combined_Sheet__Major_Only___2[[NPDES ID2]:[ECHO BFR]],27,FALSE)</f>
        <v>-</v>
      </c>
      <c r="AY1698" t="str">
        <f>VLOOKUP(Sheet1[[#This Row],[NPDES ID2]],Combined_Sheet__Major_Only___2[[NPDES ID2]:[ECHO BFR]],28,FALSE)</f>
        <v>-</v>
      </c>
      <c r="AZ1698" t="str">
        <f>VLOOKUP(Sheet1[[#This Row],[NPDES ID2]],Combined_Sheet__Major_Only___2[[NPDES ID2]:[ECHO BFR]],29,FALSE)</f>
        <v>thickening, preliminaryOps</v>
      </c>
      <c r="BA1698">
        <f>VLOOKUP(Sheet1[[#This Row],[NPDES ID2]],Combined_Sheet__Major_Only___2[[NPDES ID2]:[ECHO BFR]],17,FALSE)</f>
        <v>34.696092999999998</v>
      </c>
      <c r="BB1698">
        <f>VLOOKUP(Sheet1[[#This Row],[NPDES ID2]],Combined_Sheet__Major_Only___2[[NPDES ID2]:[ECHO BFR]],18,FALSE)</f>
        <v>-85.284966999999995</v>
      </c>
      <c r="BC1698" t="str">
        <f>IF(ISNUMBER(SEARCH("aerobic",$AW1698)),"aerobic","")</f>
        <v/>
      </c>
      <c r="BD1698" t="str">
        <f>IF(ISNUMBER(SEARCH("anaer",$AW1698)),"anaer","")</f>
        <v>anaer</v>
      </c>
      <c r="BE1698" t="str">
        <f>IF(ISNUMBER(SEARCH("thickening",$AZ1698)),"thickening","")</f>
        <v>thickening</v>
      </c>
      <c r="BF1698" s="2" t="str">
        <f>IF(ISNUMBER(SEARCH("airDry",$AW1698)),"airDry","")</f>
        <v/>
      </c>
      <c r="BG1698" s="2" t="str">
        <f>IF(ISNUMBER(SEARCH("heatDry",$AY1698)),"heatDry","")</f>
        <v/>
      </c>
      <c r="BH1698" s="2" t="str">
        <f>IF(AND(ISNUMBER(SEARCH("aerobic",$AW1698)),ISNUMBER(SEARCH("anaer",$AW1698))),"Combined Aer and Anaer.","")</f>
        <v/>
      </c>
    </row>
    <row r="1699" spans="1:60" x14ac:dyDescent="0.3">
      <c r="A1699" s="4">
        <v>1697</v>
      </c>
      <c r="B1699" t="s">
        <v>7957</v>
      </c>
      <c r="C1699">
        <v>46.31</v>
      </c>
      <c r="D1699">
        <v>2761.040385405508</v>
      </c>
      <c r="E1699">
        <v>2763.4539229661368</v>
      </c>
      <c r="F1699">
        <v>1903.946129250422</v>
      </c>
      <c r="G1699">
        <v>3580.1291583949569</v>
      </c>
      <c r="H1699">
        <v>-77.873671022389075</v>
      </c>
      <c r="I1699">
        <v>-77.958969884051641</v>
      </c>
      <c r="J1699">
        <v>-90.829397242865241</v>
      </c>
      <c r="K1699">
        <v>-64.642662991572351</v>
      </c>
      <c r="L1699">
        <v>24.704355282175278</v>
      </c>
      <c r="M1699">
        <v>24.535422365765601</v>
      </c>
      <c r="N1699">
        <v>23.923471111669599</v>
      </c>
      <c r="O1699">
        <v>25.9909581437011</v>
      </c>
      <c r="P1699">
        <v>1.1014790910447041</v>
      </c>
      <c r="Q1699">
        <v>1.0996959185428821</v>
      </c>
      <c r="R1699">
        <v>0.93168238706645357</v>
      </c>
      <c r="S1699">
        <v>1.2561280871031331</v>
      </c>
      <c r="T1699">
        <v>252.1815948039235</v>
      </c>
      <c r="U1699">
        <v>252.18120278233729</v>
      </c>
      <c r="V1699">
        <v>252.0133545405117</v>
      </c>
      <c r="W1699">
        <v>252.34822029953861</v>
      </c>
      <c r="X1699">
        <v>21288.07467427235</v>
      </c>
      <c r="Y1699">
        <v>21409.906530305328</v>
      </c>
      <c r="Z1699">
        <v>20232.749260787721</v>
      </c>
      <c r="AA1699">
        <v>21967.26395637769</v>
      </c>
      <c r="AB1699">
        <v>4678.005090314241</v>
      </c>
      <c r="AC1699">
        <v>4593.7499010384563</v>
      </c>
      <c r="AD1699">
        <v>3816.4516237332582</v>
      </c>
      <c r="AE1699">
        <v>5945.192497922204</v>
      </c>
      <c r="AF1699">
        <v>52.279038961009249</v>
      </c>
      <c r="AG1699">
        <v>51.921512520828927</v>
      </c>
      <c r="AH1699">
        <v>50.626720621893973</v>
      </c>
      <c r="AI1699">
        <v>55.001446572899269</v>
      </c>
      <c r="AJ1699">
        <v>0.41534894024812657</v>
      </c>
      <c r="AK1699">
        <v>0.4153489235491935</v>
      </c>
      <c r="AL1699">
        <v>0.41534658387552992</v>
      </c>
      <c r="AM1699">
        <v>0.41535130639622109</v>
      </c>
      <c r="AN1699">
        <v>0.98987142671537309</v>
      </c>
      <c r="AO1699">
        <v>0.98987142671537343</v>
      </c>
      <c r="AP1699">
        <v>0.98987142671537343</v>
      </c>
      <c r="AQ1699">
        <v>0.98987142671537343</v>
      </c>
      <c r="AR1699">
        <v>10.159304090949631</v>
      </c>
      <c r="AS1699">
        <v>10.159304090949631</v>
      </c>
      <c r="AT1699">
        <v>10.159304090949631</v>
      </c>
      <c r="AU1699">
        <v>10.159304090949631</v>
      </c>
      <c r="AV1699" t="str">
        <f>VLOOKUP(Sheet1[[#This Row],[NPDES ID2]],Combined_Sheet__Major_Only___2[[NPDES ID2]:[ECHO BFR]],3,FALSE)</f>
        <v>TN</v>
      </c>
      <c r="AW1699" t="s">
        <v>38</v>
      </c>
      <c r="AX1699" t="str">
        <f>VLOOKUP(Sheet1[[#This Row],[NPDES ID2]],Combined_Sheet__Major_Only___2[[NPDES ID2]:[ECHO BFR]],27,FALSE)</f>
        <v/>
      </c>
      <c r="AY1699" t="str">
        <f>VLOOKUP(Sheet1[[#This Row],[NPDES ID2]],Combined_Sheet__Major_Only___2[[NPDES ID2]:[ECHO BFR]],28,FALSE)</f>
        <v/>
      </c>
      <c r="AZ1699" t="str">
        <f>VLOOKUP(Sheet1[[#This Row],[NPDES ID2]],Combined_Sheet__Major_Only___2[[NPDES ID2]:[ECHO BFR]],29,FALSE)</f>
        <v/>
      </c>
      <c r="BA1699">
        <f>VLOOKUP(Sheet1[[#This Row],[NPDES ID2]],Combined_Sheet__Major_Only___2[[NPDES ID2]:[ECHO BFR]],17,FALSE)</f>
        <v>36.380040000000001</v>
      </c>
      <c r="BB1699">
        <f>VLOOKUP(Sheet1[[#This Row],[NPDES ID2]],Combined_Sheet__Major_Only___2[[NPDES ID2]:[ECHO BFR]],18,FALSE)</f>
        <v>-83.046239999999997</v>
      </c>
      <c r="BC1699" t="str">
        <f>IF(ISNUMBER(SEARCH("aerobic",$AW1699)),"aerobic","")</f>
        <v/>
      </c>
      <c r="BD1699" t="str">
        <f>IF(ISNUMBER(SEARCH("anaer",$AW1699)),"anaer","")</f>
        <v/>
      </c>
      <c r="BE1699" t="str">
        <f>IF(ISNUMBER(SEARCH("thickening",$AZ1699)),"thickening","")</f>
        <v/>
      </c>
      <c r="BF1699" s="3" t="str">
        <f>IF(ISNUMBER(SEARCH("airDry",$AW1699)),"airDry","")</f>
        <v/>
      </c>
      <c r="BG1699" s="3" t="str">
        <f>IF(ISNUMBER(SEARCH("heatDry",$AY1699)),"heatDry","")</f>
        <v/>
      </c>
      <c r="BH1699" s="3" t="str">
        <f>IF(AND(ISNUMBER(SEARCH("aerobic",$AW1699)),ISNUMBER(SEARCH("anaer",$AW1699))),"Combined Aer and Anaer.","")</f>
        <v/>
      </c>
    </row>
    <row r="1700" spans="1:60" x14ac:dyDescent="0.3">
      <c r="A1700" s="4">
        <v>1698</v>
      </c>
      <c r="B1700" t="s">
        <v>7962</v>
      </c>
      <c r="C1700">
        <v>46.08</v>
      </c>
      <c r="D1700">
        <v>2462.162386624022</v>
      </c>
      <c r="E1700">
        <v>2459.7263963779342</v>
      </c>
      <c r="F1700">
        <v>1698.185320185197</v>
      </c>
      <c r="G1700">
        <v>3181.030987246374</v>
      </c>
      <c r="H1700">
        <v>-77.369739773360422</v>
      </c>
      <c r="I1700">
        <v>-78.390083126483944</v>
      </c>
      <c r="J1700">
        <v>-90.819336029864388</v>
      </c>
      <c r="K1700">
        <v>-62.735313468905019</v>
      </c>
      <c r="L1700">
        <v>27.687972033560438</v>
      </c>
      <c r="M1700">
        <v>27.5430112046026</v>
      </c>
      <c r="N1700">
        <v>27.01791510508485</v>
      </c>
      <c r="O1700">
        <v>28.79196852020068</v>
      </c>
      <c r="P1700">
        <v>1.0907606728515991</v>
      </c>
      <c r="Q1700">
        <v>1.1001227423990769</v>
      </c>
      <c r="R1700">
        <v>0.90223989003864324</v>
      </c>
      <c r="S1700">
        <v>1.255139075374925</v>
      </c>
      <c r="T1700">
        <v>102.4103136520534</v>
      </c>
      <c r="U1700">
        <v>102.4101527678131</v>
      </c>
      <c r="V1700">
        <v>102.3412684567581</v>
      </c>
      <c r="W1700">
        <v>102.4786961524884</v>
      </c>
      <c r="X1700">
        <v>7672.8977848747991</v>
      </c>
      <c r="Y1700">
        <v>7706.6408218378674</v>
      </c>
      <c r="Z1700">
        <v>7380.3464063309493</v>
      </c>
      <c r="AA1700">
        <v>7859.8757087564672</v>
      </c>
      <c r="AB1700">
        <v>1412.157568151129</v>
      </c>
      <c r="AC1700">
        <v>1399.695502107732</v>
      </c>
      <c r="AD1700">
        <v>1191.1522762786781</v>
      </c>
      <c r="AE1700">
        <v>1699.9085716460449</v>
      </c>
      <c r="AF1700">
        <v>58.885199587465458</v>
      </c>
      <c r="AG1700">
        <v>58.576886521809641</v>
      </c>
      <c r="AH1700">
        <v>57.460262881595767</v>
      </c>
      <c r="AI1700">
        <v>61.232956608186228</v>
      </c>
      <c r="AJ1700">
        <v>0.4958165143330403</v>
      </c>
      <c r="AK1700">
        <v>0.49581650429385088</v>
      </c>
      <c r="AL1700">
        <v>0.49581509747128982</v>
      </c>
      <c r="AM1700">
        <v>0.4958179370680425</v>
      </c>
      <c r="AN1700">
        <v>0.97557763073392167</v>
      </c>
      <c r="AO1700">
        <v>0.97557763073392156</v>
      </c>
      <c r="AP1700">
        <v>0.97557763073392156</v>
      </c>
      <c r="AQ1700">
        <v>0.97557763073392156</v>
      </c>
      <c r="AR1700">
        <v>12.602962321787359</v>
      </c>
      <c r="AS1700">
        <v>12.602962321787359</v>
      </c>
      <c r="AT1700">
        <v>12.602962321787359</v>
      </c>
      <c r="AU1700">
        <v>12.602962321787359</v>
      </c>
      <c r="AV1700" t="str">
        <f>VLOOKUP(Sheet1[[#This Row],[NPDES ID2]],Combined_Sheet__Major_Only___2[[NPDES ID2]:[ECHO BFR]],3,FALSE)</f>
        <v>MS</v>
      </c>
      <c r="AW1700" t="s">
        <v>41</v>
      </c>
      <c r="AX1700" t="str">
        <f>VLOOKUP(Sheet1[[#This Row],[NPDES ID2]],Combined_Sheet__Major_Only___2[[NPDES ID2]:[ECHO BFR]],27,FALSE)</f>
        <v>-</v>
      </c>
      <c r="AY1700" t="str">
        <f>VLOOKUP(Sheet1[[#This Row],[NPDES ID2]],Combined_Sheet__Major_Only___2[[NPDES ID2]:[ECHO BFR]],28,FALSE)</f>
        <v>-</v>
      </c>
      <c r="AZ1700" t="str">
        <f>VLOOKUP(Sheet1[[#This Row],[NPDES ID2]],Combined_Sheet__Major_Only___2[[NPDES ID2]:[ECHO BFR]],29,FALSE)</f>
        <v>thickening</v>
      </c>
      <c r="BA1700">
        <f>VLOOKUP(Sheet1[[#This Row],[NPDES ID2]],Combined_Sheet__Major_Only___2[[NPDES ID2]:[ECHO BFR]],17,FALSE)</f>
        <v>30.8325</v>
      </c>
      <c r="BB1700">
        <f>VLOOKUP(Sheet1[[#This Row],[NPDES ID2]],Combined_Sheet__Major_Only___2[[NPDES ID2]:[ECHO BFR]],18,FALSE)</f>
        <v>-89.541111000000001</v>
      </c>
      <c r="BC1700" t="str">
        <f>IF(ISNUMBER(SEARCH("aerobic",$AW1700)),"aerobic","")</f>
        <v>aerobic</v>
      </c>
      <c r="BD1700" t="str">
        <f>IF(ISNUMBER(SEARCH("anaer",$AW1700)),"anaer","")</f>
        <v/>
      </c>
      <c r="BE1700" t="str">
        <f>IF(ISNUMBER(SEARCH("thickening",$AZ1700)),"thickening","")</f>
        <v>thickening</v>
      </c>
      <c r="BF1700" s="2" t="str">
        <f>IF(ISNUMBER(SEARCH("airDry",$AW1700)),"airDry","")</f>
        <v/>
      </c>
      <c r="BG1700" s="2" t="str">
        <f>IF(ISNUMBER(SEARCH("heatDry",$AY1700)),"heatDry","")</f>
        <v/>
      </c>
      <c r="BH1700" s="2" t="str">
        <f>IF(AND(ISNUMBER(SEARCH("aerobic",$AW1700)),ISNUMBER(SEARCH("anaer",$AW1700))),"Combined Aer and Anaer.","")</f>
        <v/>
      </c>
    </row>
    <row r="1701" spans="1:60" x14ac:dyDescent="0.3">
      <c r="A1701" s="4">
        <v>1699</v>
      </c>
      <c r="B1701" t="s">
        <v>7967</v>
      </c>
      <c r="C1701">
        <v>46</v>
      </c>
      <c r="D1701">
        <v>2352.1859039171941</v>
      </c>
      <c r="E1701">
        <v>2352.5759185174888</v>
      </c>
      <c r="F1701">
        <v>1622.4231337142539</v>
      </c>
      <c r="G1701">
        <v>3041.3787746575149</v>
      </c>
      <c r="H1701">
        <v>-77.141838051190717</v>
      </c>
      <c r="I1701">
        <v>-78.363985871053643</v>
      </c>
      <c r="J1701">
        <v>-91.220541796002337</v>
      </c>
      <c r="K1701">
        <v>-61.973827093621722</v>
      </c>
      <c r="L1701">
        <v>28.977383458975101</v>
      </c>
      <c r="M1701">
        <v>28.842652999646319</v>
      </c>
      <c r="N1701">
        <v>28.354628851060319</v>
      </c>
      <c r="O1701">
        <v>30.003440030426329</v>
      </c>
      <c r="P1701">
        <v>1.086444619883898</v>
      </c>
      <c r="Q1701">
        <v>1.097452078986175</v>
      </c>
      <c r="R1701">
        <v>0.88896377124400172</v>
      </c>
      <c r="S1701">
        <v>1.245478010824411</v>
      </c>
      <c r="T1701">
        <v>3.918298169259824</v>
      </c>
      <c r="U1701">
        <v>3.9182892846743158</v>
      </c>
      <c r="V1701">
        <v>3.9144852542093429</v>
      </c>
      <c r="W1701">
        <v>3.9220744880026781</v>
      </c>
      <c r="X1701">
        <v>279.9962239052266</v>
      </c>
      <c r="Y1701">
        <v>281.05216867471239</v>
      </c>
      <c r="Z1701">
        <v>270.58269394086801</v>
      </c>
      <c r="AA1701">
        <v>286.04474571641452</v>
      </c>
      <c r="AB1701">
        <v>45.810005018750132</v>
      </c>
      <c r="AC1701">
        <v>45.506855617264613</v>
      </c>
      <c r="AD1701">
        <v>39.398392156588628</v>
      </c>
      <c r="AE1701">
        <v>53.78704368735167</v>
      </c>
      <c r="AF1701">
        <v>61.734497171796171</v>
      </c>
      <c r="AG1701">
        <v>61.447455341940838</v>
      </c>
      <c r="AH1701">
        <v>60.40779620068632</v>
      </c>
      <c r="AI1701">
        <v>63.920386305367913</v>
      </c>
      <c r="AJ1701">
        <v>0.53058957154189035</v>
      </c>
      <c r="AK1701">
        <v>0.53058956767616205</v>
      </c>
      <c r="AL1701">
        <v>0.53058902589970058</v>
      </c>
      <c r="AM1701">
        <v>0.53059011944474177</v>
      </c>
      <c r="AN1701">
        <v>0.66056058362336945</v>
      </c>
      <c r="AO1701">
        <v>0.66056058362336967</v>
      </c>
      <c r="AP1701">
        <v>0.66056058362336967</v>
      </c>
      <c r="AQ1701">
        <v>0.66056058362336967</v>
      </c>
      <c r="AR1701">
        <v>14.151859191978501</v>
      </c>
      <c r="AS1701">
        <v>14.151859191978501</v>
      </c>
      <c r="AT1701">
        <v>14.151859191978501</v>
      </c>
      <c r="AU1701">
        <v>14.151859191978501</v>
      </c>
      <c r="AV1701" t="str">
        <f>VLOOKUP(Sheet1[[#This Row],[NPDES ID2]],Combined_Sheet__Major_Only___2[[NPDES ID2]:[ECHO BFR]],3,FALSE)</f>
        <v>VA</v>
      </c>
      <c r="AW1701" t="s">
        <v>118</v>
      </c>
      <c r="AX1701" t="str">
        <f>VLOOKUP(Sheet1[[#This Row],[NPDES ID2]],Combined_Sheet__Major_Only___2[[NPDES ID2]:[ECHO BFR]],27,FALSE)</f>
        <v>-</v>
      </c>
      <c r="AY1701" t="str">
        <f>VLOOKUP(Sheet1[[#This Row],[NPDES ID2]],Combined_Sheet__Major_Only___2[[NPDES ID2]:[ECHO BFR]],28,FALSE)</f>
        <v>-</v>
      </c>
      <c r="AZ1701" t="str">
        <f>VLOOKUP(Sheet1[[#This Row],[NPDES ID2]],Combined_Sheet__Major_Only___2[[NPDES ID2]:[ECHO BFR]],29,FALSE)</f>
        <v>thickening</v>
      </c>
      <c r="BA1701">
        <f>VLOOKUP(Sheet1[[#This Row],[NPDES ID2]],Combined_Sheet__Major_Only___2[[NPDES ID2]:[ECHO BFR]],17,FALSE)</f>
        <v>38.684558000000003</v>
      </c>
      <c r="BB1701">
        <f>VLOOKUP(Sheet1[[#This Row],[NPDES ID2]],Combined_Sheet__Major_Only___2[[NPDES ID2]:[ECHO BFR]],18,FALSE)</f>
        <v>-78.458819000000005</v>
      </c>
      <c r="BC1701" t="str">
        <f>IF(ISNUMBER(SEARCH("aerobic",$AW1701)),"aerobic","")</f>
        <v>aerobic</v>
      </c>
      <c r="BD1701" t="str">
        <f>IF(ISNUMBER(SEARCH("anaer",$AW1701)),"anaer","")</f>
        <v/>
      </c>
      <c r="BE1701" t="str">
        <f>IF(ISNUMBER(SEARCH("thickening",$AZ1701)),"thickening","")</f>
        <v>thickening</v>
      </c>
      <c r="BF1701" s="3" t="str">
        <f>IF(ISNUMBER(SEARCH("airDry",$AW1701)),"airDry","")</f>
        <v>airDry</v>
      </c>
      <c r="BG1701" s="3" t="str">
        <f>IF(ISNUMBER(SEARCH("heatDry",$AY1701)),"heatDry","")</f>
        <v/>
      </c>
      <c r="BH1701" s="3" t="str">
        <f>IF(AND(ISNUMBER(SEARCH("aerobic",$AW1701)),ISNUMBER(SEARCH("anaer",$AW1701))),"Combined Aer and Anaer.","")</f>
        <v/>
      </c>
    </row>
    <row r="1702" spans="1:60" x14ac:dyDescent="0.3">
      <c r="A1702" s="4">
        <v>1700</v>
      </c>
      <c r="B1702" t="s">
        <v>7972</v>
      </c>
      <c r="C1702">
        <v>45.7</v>
      </c>
      <c r="D1702">
        <v>2333.7313231622052</v>
      </c>
      <c r="E1702">
        <v>2334.9195101866858</v>
      </c>
      <c r="F1702">
        <v>1609.4941155412951</v>
      </c>
      <c r="G1702">
        <v>3018.474104194273</v>
      </c>
      <c r="H1702">
        <v>-77.049203457605316</v>
      </c>
      <c r="I1702">
        <v>-78.333295988947896</v>
      </c>
      <c r="J1702">
        <v>-91.296013375207409</v>
      </c>
      <c r="K1702">
        <v>-61.666020967975363</v>
      </c>
      <c r="L1702">
        <v>29.197212618923981</v>
      </c>
      <c r="M1702">
        <v>29.066419456747671</v>
      </c>
      <c r="N1702">
        <v>28.592617983922661</v>
      </c>
      <c r="O1702">
        <v>30.193359211750629</v>
      </c>
      <c r="P1702">
        <v>1.078596826549004</v>
      </c>
      <c r="Q1702">
        <v>1.089932206951868</v>
      </c>
      <c r="R1702">
        <v>0.88035310804455302</v>
      </c>
      <c r="S1702">
        <v>1.2353524417807651</v>
      </c>
      <c r="T1702">
        <v>269.40329377041542</v>
      </c>
      <c r="U1702">
        <v>269.40287517111852</v>
      </c>
      <c r="V1702">
        <v>269.22364739770882</v>
      </c>
      <c r="W1702">
        <v>269.58121589964111</v>
      </c>
      <c r="X1702">
        <v>18981.196852663448</v>
      </c>
      <c r="Y1702">
        <v>19052.75642341702</v>
      </c>
      <c r="Z1702">
        <v>18361.009212484209</v>
      </c>
      <c r="AA1702">
        <v>19376.465214996209</v>
      </c>
      <c r="AB1702">
        <v>3205.116752761538</v>
      </c>
      <c r="AC1702">
        <v>3181.288418933565</v>
      </c>
      <c r="AD1702">
        <v>2744.4457533481409</v>
      </c>
      <c r="AE1702">
        <v>3783.097083917989</v>
      </c>
      <c r="AF1702">
        <v>62.611479691901813</v>
      </c>
      <c r="AG1702">
        <v>62.330964149372761</v>
      </c>
      <c r="AH1702">
        <v>61.315177108775288</v>
      </c>
      <c r="AI1702">
        <v>64.747323747959271</v>
      </c>
      <c r="AJ1702">
        <v>0.54129938674257216</v>
      </c>
      <c r="AK1702">
        <v>0.54129936558415614</v>
      </c>
      <c r="AL1702">
        <v>0.54129640106776067</v>
      </c>
      <c r="AM1702">
        <v>0.54130238480301651</v>
      </c>
      <c r="AN1702">
        <v>0.9905100863869809</v>
      </c>
      <c r="AO1702">
        <v>0.99051008638698101</v>
      </c>
      <c r="AP1702">
        <v>0.99051008638698101</v>
      </c>
      <c r="AQ1702">
        <v>0.99051008638698101</v>
      </c>
      <c r="AR1702">
        <v>14.08616588075483</v>
      </c>
      <c r="AS1702">
        <v>14.08616588075483</v>
      </c>
      <c r="AT1702">
        <v>14.08616588075483</v>
      </c>
      <c r="AU1702">
        <v>14.08616588075483</v>
      </c>
      <c r="AV1702" t="str">
        <f>VLOOKUP(Sheet1[[#This Row],[NPDES ID2]],Combined_Sheet__Major_Only___2[[NPDES ID2]:[ECHO BFR]],3,FALSE)</f>
        <v>IA</v>
      </c>
      <c r="AW1702" t="s">
        <v>41</v>
      </c>
      <c r="AX1702" t="str">
        <f>VLOOKUP(Sheet1[[#This Row],[NPDES ID2]],Combined_Sheet__Major_Only___2[[NPDES ID2]:[ECHO BFR]],27,FALSE)</f>
        <v>-</v>
      </c>
      <c r="AY1702" t="str">
        <f>VLOOKUP(Sheet1[[#This Row],[NPDES ID2]],Combined_Sheet__Major_Only___2[[NPDES ID2]:[ECHO BFR]],28,FALSE)</f>
        <v>-</v>
      </c>
      <c r="AZ1702" t="str">
        <f>VLOOKUP(Sheet1[[#This Row],[NPDES ID2]],Combined_Sheet__Major_Only___2[[NPDES ID2]:[ECHO BFR]],29,FALSE)</f>
        <v>-</v>
      </c>
      <c r="BA1702">
        <f>VLOOKUP(Sheet1[[#This Row],[NPDES ID2]],Combined_Sheet__Major_Only___2[[NPDES ID2]:[ECHO BFR]],17,FALSE)</f>
        <v>40.737499999999997</v>
      </c>
      <c r="BB1702">
        <f>VLOOKUP(Sheet1[[#This Row],[NPDES ID2]],Combined_Sheet__Major_Only___2[[NPDES ID2]:[ECHO BFR]],18,FALSE)</f>
        <v>-92.859166999999999</v>
      </c>
      <c r="BC1702" t="str">
        <f>IF(ISNUMBER(SEARCH("aerobic",$AW1702)),"aerobic","")</f>
        <v>aerobic</v>
      </c>
      <c r="BD1702" t="str">
        <f>IF(ISNUMBER(SEARCH("anaer",$AW1702)),"anaer","")</f>
        <v/>
      </c>
      <c r="BE1702" t="str">
        <f>IF(ISNUMBER(SEARCH("thickening",$AZ1702)),"thickening","")</f>
        <v/>
      </c>
      <c r="BF1702" s="2" t="str">
        <f>IF(ISNUMBER(SEARCH("airDry",$AW1702)),"airDry","")</f>
        <v/>
      </c>
      <c r="BG1702" s="2" t="str">
        <f>IF(ISNUMBER(SEARCH("heatDry",$AY1702)),"heatDry","")</f>
        <v/>
      </c>
      <c r="BH1702" s="2" t="str">
        <f>IF(AND(ISNUMBER(SEARCH("aerobic",$AW1702)),ISNUMBER(SEARCH("anaer",$AW1702))),"Combined Aer and Anaer.","")</f>
        <v/>
      </c>
    </row>
    <row r="1703" spans="1:60" x14ac:dyDescent="0.3">
      <c r="A1703" s="4">
        <v>1701</v>
      </c>
      <c r="B1703" t="s">
        <v>7976</v>
      </c>
      <c r="C1703">
        <v>45.7</v>
      </c>
      <c r="D1703">
        <v>2307.8470737968428</v>
      </c>
      <c r="E1703">
        <v>2309.6299902863798</v>
      </c>
      <c r="F1703">
        <v>1591.673496425645</v>
      </c>
      <c r="G1703">
        <v>2985.5121872663231</v>
      </c>
      <c r="H1703">
        <v>-76.989465394158984</v>
      </c>
      <c r="I1703">
        <v>-78.261350047698286</v>
      </c>
      <c r="J1703">
        <v>-91.314303091539045</v>
      </c>
      <c r="K1703">
        <v>-61.354175208970112</v>
      </c>
      <c r="L1703">
        <v>29.524081442959009</v>
      </c>
      <c r="M1703">
        <v>29.395729930791951</v>
      </c>
      <c r="N1703">
        <v>28.930771766886981</v>
      </c>
      <c r="O1703">
        <v>30.501635059041028</v>
      </c>
      <c r="P1703">
        <v>1.07798709708178</v>
      </c>
      <c r="Q1703">
        <v>1.089453051392165</v>
      </c>
      <c r="R1703">
        <v>0.87810852528553685</v>
      </c>
      <c r="S1703">
        <v>1.233746940894106</v>
      </c>
      <c r="T1703">
        <v>272.5952397047281</v>
      </c>
      <c r="U1703">
        <v>272.5948161794006</v>
      </c>
      <c r="V1703">
        <v>272.41347927322499</v>
      </c>
      <c r="W1703">
        <v>272.77525560204219</v>
      </c>
      <c r="X1703">
        <v>18993.116422956638</v>
      </c>
      <c r="Y1703">
        <v>19062.591097970821</v>
      </c>
      <c r="Z1703">
        <v>18390.782389846489</v>
      </c>
      <c r="AA1703">
        <v>19376.862022601941</v>
      </c>
      <c r="AB1703">
        <v>3386.948870778841</v>
      </c>
      <c r="AC1703">
        <v>3357.967725818763</v>
      </c>
      <c r="AD1703">
        <v>2876.1013040248999</v>
      </c>
      <c r="AE1703">
        <v>4035.940923421238</v>
      </c>
      <c r="AF1703">
        <v>63.312433946203392</v>
      </c>
      <c r="AG1703">
        <v>63.037153325289111</v>
      </c>
      <c r="AH1703">
        <v>62.040336717801161</v>
      </c>
      <c r="AI1703">
        <v>65.408398600074662</v>
      </c>
      <c r="AJ1703">
        <v>0.54986178621691972</v>
      </c>
      <c r="AK1703">
        <v>0.54986176440646173</v>
      </c>
      <c r="AL1703">
        <v>0.54985870854721208</v>
      </c>
      <c r="AM1703">
        <v>0.54986487665417938</v>
      </c>
      <c r="AN1703">
        <v>0.9906197132199196</v>
      </c>
      <c r="AO1703">
        <v>0.99061971321991993</v>
      </c>
      <c r="AP1703">
        <v>0.99061971321991993</v>
      </c>
      <c r="AQ1703">
        <v>0.99061971321991993</v>
      </c>
      <c r="AR1703">
        <v>13.79778136498536</v>
      </c>
      <c r="AS1703">
        <v>13.797781364985349</v>
      </c>
      <c r="AT1703">
        <v>13.797781364985349</v>
      </c>
      <c r="AU1703">
        <v>13.797781364985349</v>
      </c>
      <c r="AV1703" t="str">
        <f>VLOOKUP(Sheet1[[#This Row],[NPDES ID2]],Combined_Sheet__Major_Only___2[[NPDES ID2]:[ECHO BFR]],3,FALSE)</f>
        <v>TX</v>
      </c>
      <c r="AW1703" t="s">
        <v>41</v>
      </c>
      <c r="AX1703" t="str">
        <f>VLOOKUP(Sheet1[[#This Row],[NPDES ID2]],Combined_Sheet__Major_Only___2[[NPDES ID2]:[ECHO BFR]],27,FALSE)</f>
        <v>other</v>
      </c>
      <c r="AY1703" t="str">
        <f>VLOOKUP(Sheet1[[#This Row],[NPDES ID2]],Combined_Sheet__Major_Only___2[[NPDES ID2]:[ECHO BFR]],28,FALSE)</f>
        <v>-</v>
      </c>
      <c r="AZ1703" t="str">
        <f>VLOOKUP(Sheet1[[#This Row],[NPDES ID2]],Combined_Sheet__Major_Only___2[[NPDES ID2]:[ECHO BFR]],29,FALSE)</f>
        <v>preliminaryOps</v>
      </c>
      <c r="BA1703">
        <f>VLOOKUP(Sheet1[[#This Row],[NPDES ID2]],Combined_Sheet__Major_Only___2[[NPDES ID2]:[ECHO BFR]],17,FALSE)</f>
        <v>30.084806</v>
      </c>
      <c r="BB1703">
        <f>VLOOKUP(Sheet1[[#This Row],[NPDES ID2]],Combined_Sheet__Major_Only___2[[NPDES ID2]:[ECHO BFR]],18,FALSE)</f>
        <v>-93.745193999999998</v>
      </c>
      <c r="BC1703" t="str">
        <f>IF(ISNUMBER(SEARCH("aerobic",$AW1703)),"aerobic","")</f>
        <v>aerobic</v>
      </c>
      <c r="BD1703" t="str">
        <f>IF(ISNUMBER(SEARCH("anaer",$AW1703)),"anaer","")</f>
        <v/>
      </c>
      <c r="BE1703" t="str">
        <f>IF(ISNUMBER(SEARCH("thickening",$AZ1703)),"thickening","")</f>
        <v/>
      </c>
      <c r="BF1703" s="3" t="str">
        <f>IF(ISNUMBER(SEARCH("airDry",$AW1703)),"airDry","")</f>
        <v/>
      </c>
      <c r="BG1703" s="3" t="str">
        <f>IF(ISNUMBER(SEARCH("heatDry",$AY1703)),"heatDry","")</f>
        <v/>
      </c>
      <c r="BH1703" s="3" t="str">
        <f>IF(AND(ISNUMBER(SEARCH("aerobic",$AW1703)),ISNUMBER(SEARCH("anaer",$AW1703))),"Combined Aer and Anaer.","")</f>
        <v/>
      </c>
    </row>
    <row r="1704" spans="1:60" x14ac:dyDescent="0.3">
      <c r="A1704" s="4">
        <v>1702</v>
      </c>
      <c r="B1704" t="s">
        <v>7980</v>
      </c>
      <c r="C1704">
        <v>45.537999999999997</v>
      </c>
      <c r="D1704">
        <v>2419.3257333494712</v>
      </c>
      <c r="E1704">
        <v>2418.6681571821741</v>
      </c>
      <c r="F1704">
        <v>1668.2889542329181</v>
      </c>
      <c r="G1704">
        <v>3127.715077466808</v>
      </c>
      <c r="H1704">
        <v>-77.230951430064067</v>
      </c>
      <c r="I1704">
        <v>-78.347550505877493</v>
      </c>
      <c r="J1704">
        <v>-91.066291042724004</v>
      </c>
      <c r="K1704">
        <v>-62.27349245558527</v>
      </c>
      <c r="L1704">
        <v>28.16158776459682</v>
      </c>
      <c r="M1704">
        <v>28.024294706749419</v>
      </c>
      <c r="N1704">
        <v>27.526978173405091</v>
      </c>
      <c r="O1704">
        <v>29.20717945641152</v>
      </c>
      <c r="P1704">
        <v>1.076492312781562</v>
      </c>
      <c r="Q1704">
        <v>1.0859131970222931</v>
      </c>
      <c r="R1704">
        <v>0.88363026671090128</v>
      </c>
      <c r="S1704">
        <v>1.2355257601611329</v>
      </c>
      <c r="T1704">
        <v>72.808064049037498</v>
      </c>
      <c r="U1704">
        <v>72.807948849025465</v>
      </c>
      <c r="V1704">
        <v>72.758624729736425</v>
      </c>
      <c r="W1704">
        <v>72.857028850413585</v>
      </c>
      <c r="X1704">
        <v>5299.8873106774454</v>
      </c>
      <c r="Y1704">
        <v>5321.5980779331767</v>
      </c>
      <c r="Z1704">
        <v>5111.6105402315507</v>
      </c>
      <c r="AA1704">
        <v>5420.0724406348727</v>
      </c>
      <c r="AB1704">
        <v>895.84787228214202</v>
      </c>
      <c r="AC1704">
        <v>889.32702320358771</v>
      </c>
      <c r="AD1704">
        <v>766.45440998938352</v>
      </c>
      <c r="AE1704">
        <v>1058.8958683736271</v>
      </c>
      <c r="AF1704">
        <v>60.605264416116597</v>
      </c>
      <c r="AG1704">
        <v>60.309787337718959</v>
      </c>
      <c r="AH1704">
        <v>59.239632270592423</v>
      </c>
      <c r="AI1704">
        <v>62.855306592656589</v>
      </c>
      <c r="AJ1704">
        <v>0.51680402970329042</v>
      </c>
      <c r="AK1704">
        <v>0.51680402154396721</v>
      </c>
      <c r="AL1704">
        <v>0.51680287810924197</v>
      </c>
      <c r="AM1704">
        <v>0.51680518607014381</v>
      </c>
      <c r="AN1704">
        <v>0.96613036920104989</v>
      </c>
      <c r="AO1704">
        <v>0.96613036920104978</v>
      </c>
      <c r="AP1704">
        <v>0.96613036920104978</v>
      </c>
      <c r="AQ1704">
        <v>0.96613036920104978</v>
      </c>
      <c r="AR1704">
        <v>13.626357011114299</v>
      </c>
      <c r="AS1704">
        <v>13.626357011114299</v>
      </c>
      <c r="AT1704">
        <v>13.626357011114299</v>
      </c>
      <c r="AU1704">
        <v>13.626357011114299</v>
      </c>
      <c r="AV1704" t="str">
        <f>VLOOKUP(Sheet1[[#This Row],[NPDES ID2]],Combined_Sheet__Major_Only___2[[NPDES ID2]:[ECHO BFR]],3,FALSE)</f>
        <v>MT</v>
      </c>
      <c r="AW1704" t="s">
        <v>41</v>
      </c>
      <c r="AX1704" t="str">
        <f>VLOOKUP(Sheet1[[#This Row],[NPDES ID2]],Combined_Sheet__Major_Only___2[[NPDES ID2]:[ECHO BFR]],27,FALSE)</f>
        <v>tempSludgeStore</v>
      </c>
      <c r="AY1704" t="str">
        <f>VLOOKUP(Sheet1[[#This Row],[NPDES ID2]],Combined_Sheet__Major_Only___2[[NPDES ID2]:[ECHO BFR]],28,FALSE)</f>
        <v>-</v>
      </c>
      <c r="AZ1704" t="str">
        <f>VLOOKUP(Sheet1[[#This Row],[NPDES ID2]],Combined_Sheet__Major_Only___2[[NPDES ID2]:[ECHO BFR]],29,FALSE)</f>
        <v>thickening</v>
      </c>
      <c r="BA1704">
        <f>VLOOKUP(Sheet1[[#This Row],[NPDES ID2]],Combined_Sheet__Major_Only___2[[NPDES ID2]:[ECHO BFR]],17,FALSE)</f>
        <v>46.429220000000001</v>
      </c>
      <c r="BB1704">
        <f>VLOOKUP(Sheet1[[#This Row],[NPDES ID2]],Combined_Sheet__Major_Only___2[[NPDES ID2]:[ECHO BFR]],18,FALSE)</f>
        <v>-112.73867</v>
      </c>
      <c r="BC1704" t="str">
        <f>IF(ISNUMBER(SEARCH("aerobic",$AW1704)),"aerobic","")</f>
        <v>aerobic</v>
      </c>
      <c r="BD1704" t="str">
        <f>IF(ISNUMBER(SEARCH("anaer",$AW1704)),"anaer","")</f>
        <v/>
      </c>
      <c r="BE1704" t="str">
        <f>IF(ISNUMBER(SEARCH("thickening",$AZ1704)),"thickening","")</f>
        <v>thickening</v>
      </c>
      <c r="BF1704" s="2" t="str">
        <f>IF(ISNUMBER(SEARCH("airDry",$AW1704)),"airDry","")</f>
        <v/>
      </c>
      <c r="BG1704" s="2" t="str">
        <f>IF(ISNUMBER(SEARCH("heatDry",$AY1704)),"heatDry","")</f>
        <v/>
      </c>
      <c r="BH1704" s="2" t="str">
        <f>IF(AND(ISNUMBER(SEARCH("aerobic",$AW1704)),ISNUMBER(SEARCH("anaer",$AW1704))),"Combined Aer and Anaer.","")</f>
        <v/>
      </c>
    </row>
    <row r="1705" spans="1:60" x14ac:dyDescent="0.3">
      <c r="A1705" s="4">
        <v>1703</v>
      </c>
      <c r="B1705" t="s">
        <v>7985</v>
      </c>
      <c r="C1705">
        <v>45.4</v>
      </c>
      <c r="D1705">
        <v>2289.288677020922</v>
      </c>
      <c r="E1705">
        <v>2290.2974123166869</v>
      </c>
      <c r="F1705">
        <v>1578.6756283188611</v>
      </c>
      <c r="G1705">
        <v>2962.4355329268728</v>
      </c>
      <c r="H1705">
        <v>-76.923192470565652</v>
      </c>
      <c r="I1705">
        <v>-78.087771365603615</v>
      </c>
      <c r="J1705">
        <v>-91.178520960238004</v>
      </c>
      <c r="K1705">
        <v>-60.973371350699964</v>
      </c>
      <c r="L1705">
        <v>29.753979757150478</v>
      </c>
      <c r="M1705">
        <v>29.629633003026751</v>
      </c>
      <c r="N1705">
        <v>29.179204744481151</v>
      </c>
      <c r="O1705">
        <v>30.700989053120779</v>
      </c>
      <c r="P1705">
        <v>1.070117942497167</v>
      </c>
      <c r="Q1705">
        <v>1.082584497924667</v>
      </c>
      <c r="R1705">
        <v>0.86943705702219476</v>
      </c>
      <c r="S1705">
        <v>1.2248115173346379</v>
      </c>
      <c r="T1705">
        <v>113.6238683604544</v>
      </c>
      <c r="U1705">
        <v>113.6236901706849</v>
      </c>
      <c r="V1705">
        <v>113.5473963119294</v>
      </c>
      <c r="W1705">
        <v>113.6996064312811</v>
      </c>
      <c r="X1705">
        <v>7803.8518760101288</v>
      </c>
      <c r="Y1705">
        <v>7831.2544839163538</v>
      </c>
      <c r="Z1705">
        <v>7565.9680744666839</v>
      </c>
      <c r="AA1705">
        <v>7955.368959149182</v>
      </c>
      <c r="AB1705">
        <v>1339.665997115382</v>
      </c>
      <c r="AC1705">
        <v>1329.172873125777</v>
      </c>
      <c r="AD1705">
        <v>1144.7935841225039</v>
      </c>
      <c r="AE1705">
        <v>1586.0890584503879</v>
      </c>
      <c r="AF1705">
        <v>64.226858060120961</v>
      </c>
      <c r="AG1705">
        <v>63.958423242035508</v>
      </c>
      <c r="AH1705">
        <v>62.986261677603522</v>
      </c>
      <c r="AI1705">
        <v>66.270897734647875</v>
      </c>
      <c r="AJ1705">
        <v>0.56103472902717999</v>
      </c>
      <c r="AK1705">
        <v>0.56103471772840496</v>
      </c>
      <c r="AL1705">
        <v>0.56103313439476676</v>
      </c>
      <c r="AM1705">
        <v>0.56103633026972077</v>
      </c>
      <c r="AN1705">
        <v>0.97791151830069178</v>
      </c>
      <c r="AO1705">
        <v>0.97791151830069234</v>
      </c>
      <c r="AP1705">
        <v>0.97791151830069234</v>
      </c>
      <c r="AQ1705">
        <v>0.97791151830069234</v>
      </c>
      <c r="AR1705">
        <v>14.31012140399714</v>
      </c>
      <c r="AS1705">
        <v>14.31012140399714</v>
      </c>
      <c r="AT1705">
        <v>14.31012140399714</v>
      </c>
      <c r="AU1705">
        <v>14.31012140399714</v>
      </c>
      <c r="AV1705" t="str">
        <f>VLOOKUP(Sheet1[[#This Row],[NPDES ID2]],Combined_Sheet__Major_Only___2[[NPDES ID2]:[ECHO BFR]],3,FALSE)</f>
        <v>FL</v>
      </c>
      <c r="AW1705" t="s">
        <v>41</v>
      </c>
      <c r="AX1705" t="str">
        <f>VLOOKUP(Sheet1[[#This Row],[NPDES ID2]],Combined_Sheet__Major_Only___2[[NPDES ID2]:[ECHO BFR]],27,FALSE)</f>
        <v>-</v>
      </c>
      <c r="AY1705" t="str">
        <f>VLOOKUP(Sheet1[[#This Row],[NPDES ID2]],Combined_Sheet__Major_Only___2[[NPDES ID2]:[ECHO BFR]],28,FALSE)</f>
        <v>-</v>
      </c>
      <c r="AZ1705" t="str">
        <f>VLOOKUP(Sheet1[[#This Row],[NPDES ID2]],Combined_Sheet__Major_Only___2[[NPDES ID2]:[ECHO BFR]],29,FALSE)</f>
        <v>thickening</v>
      </c>
      <c r="BA1705">
        <f>VLOOKUP(Sheet1[[#This Row],[NPDES ID2]],Combined_Sheet__Major_Only___2[[NPDES ID2]:[ECHO BFR]],17,FALSE)</f>
        <v>30.726980000000001</v>
      </c>
      <c r="BB1705">
        <f>VLOOKUP(Sheet1[[#This Row],[NPDES ID2]],Combined_Sheet__Major_Only___2[[NPDES ID2]:[ECHO BFR]],18,FALSE)</f>
        <v>-86.108900000000006</v>
      </c>
      <c r="BC1705" t="str">
        <f>IF(ISNUMBER(SEARCH("aerobic",$AW1705)),"aerobic","")</f>
        <v>aerobic</v>
      </c>
      <c r="BD1705" t="str">
        <f>IF(ISNUMBER(SEARCH("anaer",$AW1705)),"anaer","")</f>
        <v/>
      </c>
      <c r="BE1705" t="str">
        <f>IF(ISNUMBER(SEARCH("thickening",$AZ1705)),"thickening","")</f>
        <v>thickening</v>
      </c>
      <c r="BF1705" s="3" t="str">
        <f>IF(ISNUMBER(SEARCH("airDry",$AW1705)),"airDry","")</f>
        <v/>
      </c>
      <c r="BG1705" s="3" t="str">
        <f>IF(ISNUMBER(SEARCH("heatDry",$AY1705)),"heatDry","")</f>
        <v/>
      </c>
      <c r="BH1705" s="3" t="str">
        <f>IF(AND(ISNUMBER(SEARCH("aerobic",$AW1705)),ISNUMBER(SEARCH("anaer",$AW1705))),"Combined Aer and Anaer.","")</f>
        <v/>
      </c>
    </row>
    <row r="1706" spans="1:60" x14ac:dyDescent="0.3">
      <c r="A1706" s="4">
        <v>1704</v>
      </c>
      <c r="B1706" t="s">
        <v>7989</v>
      </c>
      <c r="C1706">
        <v>45.042665900000003</v>
      </c>
      <c r="D1706">
        <v>2432.6638522616008</v>
      </c>
      <c r="E1706">
        <v>2432.3168230569781</v>
      </c>
      <c r="F1706">
        <v>1677.0877904179561</v>
      </c>
      <c r="G1706">
        <v>3145.7025618848229</v>
      </c>
      <c r="H1706">
        <v>-77.204488531355267</v>
      </c>
      <c r="I1706">
        <v>-78.367607226161624</v>
      </c>
      <c r="J1706">
        <v>-91.102010135638608</v>
      </c>
      <c r="K1706">
        <v>-62.189953695307672</v>
      </c>
      <c r="L1706">
        <v>27.993386758625569</v>
      </c>
      <c r="M1706">
        <v>27.858618482719859</v>
      </c>
      <c r="N1706">
        <v>27.370444207953369</v>
      </c>
      <c r="O1706">
        <v>29.01975655084906</v>
      </c>
      <c r="P1706">
        <v>1.064530676528086</v>
      </c>
      <c r="Q1706">
        <v>1.0743094789871319</v>
      </c>
      <c r="R1706">
        <v>0.87306739035006187</v>
      </c>
      <c r="S1706">
        <v>1.221414586288091</v>
      </c>
      <c r="T1706">
        <v>99.688561530727526</v>
      </c>
      <c r="U1706">
        <v>99.688404846882321</v>
      </c>
      <c r="V1706">
        <v>99.621318980004574</v>
      </c>
      <c r="W1706">
        <v>99.755158688348558</v>
      </c>
      <c r="X1706">
        <v>7220.7184514700657</v>
      </c>
      <c r="Y1706">
        <v>7249.9457004855076</v>
      </c>
      <c r="Z1706">
        <v>6967.3515218542434</v>
      </c>
      <c r="AA1706">
        <v>7382.4021289264238</v>
      </c>
      <c r="AB1706">
        <v>1140.901265528672</v>
      </c>
      <c r="AC1706">
        <v>1133.8785435909681</v>
      </c>
      <c r="AD1706">
        <v>986.04356648922146</v>
      </c>
      <c r="AE1706">
        <v>1333.1692982153279</v>
      </c>
      <c r="AF1706">
        <v>60.905807027750789</v>
      </c>
      <c r="AG1706">
        <v>60.612571316481322</v>
      </c>
      <c r="AH1706">
        <v>59.550553713950258</v>
      </c>
      <c r="AI1706">
        <v>63.138752181047082</v>
      </c>
      <c r="AJ1706">
        <v>0.52047248183139416</v>
      </c>
      <c r="AK1706">
        <v>0.52047247227042726</v>
      </c>
      <c r="AL1706">
        <v>0.5204711324411575</v>
      </c>
      <c r="AM1706">
        <v>0.52047383681477921</v>
      </c>
      <c r="AN1706">
        <v>0.97493480930990639</v>
      </c>
      <c r="AO1706">
        <v>0.97493480930990661</v>
      </c>
      <c r="AP1706">
        <v>0.97493480930990661</v>
      </c>
      <c r="AQ1706">
        <v>0.97493480930990661</v>
      </c>
      <c r="AR1706">
        <v>14.2582368828018</v>
      </c>
      <c r="AS1706">
        <v>14.2582368828018</v>
      </c>
      <c r="AT1706">
        <v>14.2582368828018</v>
      </c>
      <c r="AU1706">
        <v>14.2582368828018</v>
      </c>
      <c r="AV1706" t="str">
        <f>VLOOKUP(Sheet1[[#This Row],[NPDES ID2]],Combined_Sheet__Major_Only___2[[NPDES ID2]:[ECHO BFR]],3,FALSE)</f>
        <v>TX</v>
      </c>
      <c r="AW1706" t="s">
        <v>544</v>
      </c>
      <c r="AX1706" t="str">
        <f>VLOOKUP(Sheet1[[#This Row],[NPDES ID2]],Combined_Sheet__Major_Only___2[[NPDES ID2]:[ECHO BFR]],27,FALSE)</f>
        <v>-</v>
      </c>
      <c r="AY1706" t="str">
        <f>VLOOKUP(Sheet1[[#This Row],[NPDES ID2]],Combined_Sheet__Major_Only___2[[NPDES ID2]:[ECHO BFR]],28,FALSE)</f>
        <v>-</v>
      </c>
      <c r="AZ1706" t="str">
        <f>VLOOKUP(Sheet1[[#This Row],[NPDES ID2]],Combined_Sheet__Major_Only___2[[NPDES ID2]:[ECHO BFR]],29,FALSE)</f>
        <v>thickening</v>
      </c>
      <c r="BA1706">
        <f>VLOOKUP(Sheet1[[#This Row],[NPDES ID2]],Combined_Sheet__Major_Only___2[[NPDES ID2]:[ECHO BFR]],17,FALSE)</f>
        <v>30.151028</v>
      </c>
      <c r="BB1706">
        <f>VLOOKUP(Sheet1[[#This Row],[NPDES ID2]],Combined_Sheet__Major_Only___2[[NPDES ID2]:[ECHO BFR]],18,FALSE)</f>
        <v>-95.665778000000003</v>
      </c>
      <c r="BC1706" t="str">
        <f>IF(ISNUMBER(SEARCH("aerobic",$AW1706)),"aerobic","")</f>
        <v>aerobic</v>
      </c>
      <c r="BD1706" t="str">
        <f>IF(ISNUMBER(SEARCH("anaer",$AW1706)),"anaer","")</f>
        <v/>
      </c>
      <c r="BE1706" t="str">
        <f>IF(ISNUMBER(SEARCH("thickening",$AZ1706)),"thickening","")</f>
        <v>thickening</v>
      </c>
      <c r="BF1706" s="2" t="str">
        <f>IF(ISNUMBER(SEARCH("airDry",$AW1706)),"airDry","")</f>
        <v/>
      </c>
      <c r="BG1706" s="2" t="str">
        <f>IF(ISNUMBER(SEARCH("heatDry",$AY1706)),"heatDry","")</f>
        <v/>
      </c>
      <c r="BH1706" s="2" t="str">
        <f>IF(AND(ISNUMBER(SEARCH("aerobic",$AW1706)),ISNUMBER(SEARCH("anaer",$AW1706))),"Combined Aer and Anaer.","")</f>
        <v/>
      </c>
    </row>
    <row r="1707" spans="1:60" x14ac:dyDescent="0.3">
      <c r="A1707" s="4">
        <v>1705</v>
      </c>
      <c r="B1707" t="s">
        <v>7993</v>
      </c>
      <c r="C1707">
        <v>45.03</v>
      </c>
      <c r="D1707">
        <v>2321.4289413132929</v>
      </c>
      <c r="E1707">
        <v>2323.0021011772578</v>
      </c>
      <c r="F1707">
        <v>1600.52752479232</v>
      </c>
      <c r="G1707">
        <v>3004.097324071512</v>
      </c>
      <c r="H1707">
        <v>-76.964095811503924</v>
      </c>
      <c r="I1707">
        <v>-78.145772716177859</v>
      </c>
      <c r="J1707">
        <v>-91.260081332794954</v>
      </c>
      <c r="K1707">
        <v>-61.16270084899444</v>
      </c>
      <c r="L1707">
        <v>29.331771168757591</v>
      </c>
      <c r="M1707">
        <v>29.207092639879061</v>
      </c>
      <c r="N1707">
        <v>28.75547818072306</v>
      </c>
      <c r="O1707">
        <v>30.28127729749961</v>
      </c>
      <c r="P1707">
        <v>1.061737455410702</v>
      </c>
      <c r="Q1707">
        <v>1.0736457764539209</v>
      </c>
      <c r="R1707">
        <v>0.86359134064239096</v>
      </c>
      <c r="S1707">
        <v>1.2144764844486511</v>
      </c>
      <c r="T1707">
        <v>4.1795752450869887</v>
      </c>
      <c r="U1707">
        <v>4.1795659572807224</v>
      </c>
      <c r="V1707">
        <v>4.1755892835276276</v>
      </c>
      <c r="W1707">
        <v>4.1835229494406478</v>
      </c>
      <c r="X1707">
        <v>288.82073186160221</v>
      </c>
      <c r="Y1707">
        <v>289.81500642908259</v>
      </c>
      <c r="Z1707">
        <v>279.94170968343241</v>
      </c>
      <c r="AA1707">
        <v>294.52044686049692</v>
      </c>
      <c r="AB1707">
        <v>52.581821328523482</v>
      </c>
      <c r="AC1707">
        <v>52.115614788653737</v>
      </c>
      <c r="AD1707">
        <v>44.505458294735497</v>
      </c>
      <c r="AE1707">
        <v>62.900686720881602</v>
      </c>
      <c r="AF1707">
        <v>63.83559787896624</v>
      </c>
      <c r="AG1707">
        <v>63.564248892185638</v>
      </c>
      <c r="AH1707">
        <v>62.581435303478322</v>
      </c>
      <c r="AI1707">
        <v>65.901972935305878</v>
      </c>
      <c r="AJ1707">
        <v>0.55625369398226499</v>
      </c>
      <c r="AK1707">
        <v>0.55625368984837165</v>
      </c>
      <c r="AL1707">
        <v>0.55625311048962955</v>
      </c>
      <c r="AM1707">
        <v>0.55625427989239529</v>
      </c>
      <c r="AN1707">
        <v>0.67179102931520518</v>
      </c>
      <c r="AO1707">
        <v>0.67179102931520529</v>
      </c>
      <c r="AP1707">
        <v>0.67179102931520529</v>
      </c>
      <c r="AQ1707">
        <v>0.67179102931520529</v>
      </c>
      <c r="AR1707">
        <v>13.74752076848878</v>
      </c>
      <c r="AS1707">
        <v>13.74752076848878</v>
      </c>
      <c r="AT1707">
        <v>13.74752076848878</v>
      </c>
      <c r="AU1707">
        <v>13.74752076848878</v>
      </c>
      <c r="AV1707" t="str">
        <f>VLOOKUP(Sheet1[[#This Row],[NPDES ID2]],Combined_Sheet__Major_Only___2[[NPDES ID2]:[ECHO BFR]],3,FALSE)</f>
        <v>CA</v>
      </c>
      <c r="AW1707" t="s">
        <v>118</v>
      </c>
      <c r="AX1707" t="str">
        <f>VLOOKUP(Sheet1[[#This Row],[NPDES ID2]],Combined_Sheet__Major_Only___2[[NPDES ID2]:[ECHO BFR]],27,FALSE)</f>
        <v>-</v>
      </c>
      <c r="AY1707" t="str">
        <f>VLOOKUP(Sheet1[[#This Row],[NPDES ID2]],Combined_Sheet__Major_Only___2[[NPDES ID2]:[ECHO BFR]],28,FALSE)</f>
        <v>-</v>
      </c>
      <c r="AZ1707" t="str">
        <f>VLOOKUP(Sheet1[[#This Row],[NPDES ID2]],Combined_Sheet__Major_Only___2[[NPDES ID2]:[ECHO BFR]],29,FALSE)</f>
        <v>-</v>
      </c>
      <c r="BA1707">
        <f>VLOOKUP(Sheet1[[#This Row],[NPDES ID2]],Combined_Sheet__Major_Only___2[[NPDES ID2]:[ECHO BFR]],17,FALSE)</f>
        <v>34.775370000000002</v>
      </c>
      <c r="BB1707">
        <f>VLOOKUP(Sheet1[[#This Row],[NPDES ID2]],Combined_Sheet__Major_Only___2[[NPDES ID2]:[ECHO BFR]],18,FALSE)</f>
        <v>-117.32850000000001</v>
      </c>
      <c r="BC1707" t="str">
        <f>IF(ISNUMBER(SEARCH("aerobic",$AW1707)),"aerobic","")</f>
        <v>aerobic</v>
      </c>
      <c r="BD1707" t="str">
        <f>IF(ISNUMBER(SEARCH("anaer",$AW1707)),"anaer","")</f>
        <v/>
      </c>
      <c r="BE1707" t="str">
        <f>IF(ISNUMBER(SEARCH("thickening",$AZ1707)),"thickening","")</f>
        <v/>
      </c>
      <c r="BF1707" s="3" t="str">
        <f>IF(ISNUMBER(SEARCH("airDry",$AW1707)),"airDry","")</f>
        <v>airDry</v>
      </c>
      <c r="BG1707" s="3" t="str">
        <f>IF(ISNUMBER(SEARCH("heatDry",$AY1707)),"heatDry","")</f>
        <v/>
      </c>
      <c r="BH1707" s="3" t="str">
        <f>IF(AND(ISNUMBER(SEARCH("aerobic",$AW1707)),ISNUMBER(SEARCH("anaer",$AW1707))),"Combined Aer and Anaer.","")</f>
        <v/>
      </c>
    </row>
    <row r="1708" spans="1:60" x14ac:dyDescent="0.3">
      <c r="A1708" s="4">
        <v>1706</v>
      </c>
      <c r="B1708" t="s">
        <v>7998</v>
      </c>
      <c r="C1708">
        <v>44.8</v>
      </c>
      <c r="D1708">
        <v>2263.1052423471679</v>
      </c>
      <c r="E1708">
        <v>2261.482467527117</v>
      </c>
      <c r="F1708">
        <v>1560.2107944275001</v>
      </c>
      <c r="G1708">
        <v>2930.167546174247</v>
      </c>
      <c r="H1708">
        <v>-76.793070999419299</v>
      </c>
      <c r="I1708">
        <v>-78.099658990530713</v>
      </c>
      <c r="J1708">
        <v>-90.91558024302482</v>
      </c>
      <c r="K1708">
        <v>-60.2880056598175</v>
      </c>
      <c r="L1708">
        <v>30.079447643603199</v>
      </c>
      <c r="M1708">
        <v>29.96211449501844</v>
      </c>
      <c r="N1708">
        <v>29.537101050571319</v>
      </c>
      <c r="O1708">
        <v>30.973024866860179</v>
      </c>
      <c r="P1708">
        <v>1.0546121488131741</v>
      </c>
      <c r="Q1708">
        <v>1.067815722631118</v>
      </c>
      <c r="R1708">
        <v>0.85203200949352609</v>
      </c>
      <c r="S1708">
        <v>1.213397366999414</v>
      </c>
      <c r="T1708">
        <v>44.123514630916688</v>
      </c>
      <c r="U1708">
        <v>44.123443698874887</v>
      </c>
      <c r="V1708">
        <v>44.093073385288577</v>
      </c>
      <c r="W1708">
        <v>44.153663701876667</v>
      </c>
      <c r="X1708">
        <v>2957.9580047498698</v>
      </c>
      <c r="Y1708">
        <v>2967.6143135177158</v>
      </c>
      <c r="Z1708">
        <v>2873.8422929102312</v>
      </c>
      <c r="AA1708">
        <v>3011.5314513327071</v>
      </c>
      <c r="AB1708">
        <v>529.87868501439584</v>
      </c>
      <c r="AC1708">
        <v>525.5790750190572</v>
      </c>
      <c r="AD1708">
        <v>449.98436068823509</v>
      </c>
      <c r="AE1708">
        <v>632.19169517873024</v>
      </c>
      <c r="AF1708">
        <v>65.798914347063743</v>
      </c>
      <c r="AG1708">
        <v>65.542235524282461</v>
      </c>
      <c r="AH1708">
        <v>64.612595430409542</v>
      </c>
      <c r="AI1708">
        <v>67.753515872632633</v>
      </c>
      <c r="AJ1708">
        <v>0.58025047714008471</v>
      </c>
      <c r="AK1708">
        <v>0.58025047034139099</v>
      </c>
      <c r="AL1708">
        <v>0.58024951754997134</v>
      </c>
      <c r="AM1708">
        <v>0.58025144070659584</v>
      </c>
      <c r="AN1708">
        <v>0.94582279438985173</v>
      </c>
      <c r="AO1708">
        <v>0.94582279438985173</v>
      </c>
      <c r="AP1708">
        <v>0.94582279438985173</v>
      </c>
      <c r="AQ1708">
        <v>0.94582279438985173</v>
      </c>
      <c r="AR1708">
        <v>14.302350868909601</v>
      </c>
      <c r="AS1708">
        <v>14.302350868909601</v>
      </c>
      <c r="AT1708">
        <v>14.302350868909601</v>
      </c>
      <c r="AU1708">
        <v>14.302350868909601</v>
      </c>
      <c r="AV1708" t="str">
        <f>VLOOKUP(Sheet1[[#This Row],[NPDES ID2]],Combined_Sheet__Major_Only___2[[NPDES ID2]:[ECHO BFR]],3,FALSE)</f>
        <v>IA</v>
      </c>
      <c r="AW1708" t="s">
        <v>544</v>
      </c>
      <c r="AX1708" t="str">
        <f>VLOOKUP(Sheet1[[#This Row],[NPDES ID2]],Combined_Sheet__Major_Only___2[[NPDES ID2]:[ECHO BFR]],27,FALSE)</f>
        <v>-</v>
      </c>
      <c r="AY1708" t="str">
        <f>VLOOKUP(Sheet1[[#This Row],[NPDES ID2]],Combined_Sheet__Major_Only___2[[NPDES ID2]:[ECHO BFR]],28,FALSE)</f>
        <v>-</v>
      </c>
      <c r="AZ1708" t="str">
        <f>VLOOKUP(Sheet1[[#This Row],[NPDES ID2]],Combined_Sheet__Major_Only___2[[NPDES ID2]:[ECHO BFR]],29,FALSE)</f>
        <v>thickening</v>
      </c>
      <c r="BA1708">
        <f>VLOOKUP(Sheet1[[#This Row],[NPDES ID2]],Combined_Sheet__Major_Only___2[[NPDES ID2]:[ECHO BFR]],17,FALSE)</f>
        <v>43.39114</v>
      </c>
      <c r="BB1708">
        <f>VLOOKUP(Sheet1[[#This Row],[NPDES ID2]],Combined_Sheet__Major_Only___2[[NPDES ID2]:[ECHO BFR]],18,FALSE)</f>
        <v>-92.095510000000004</v>
      </c>
      <c r="BC1708" t="str">
        <f>IF(ISNUMBER(SEARCH("aerobic",$AW1708)),"aerobic","")</f>
        <v>aerobic</v>
      </c>
      <c r="BD1708" t="str">
        <f>IF(ISNUMBER(SEARCH("anaer",$AW1708)),"anaer","")</f>
        <v/>
      </c>
      <c r="BE1708" t="str">
        <f>IF(ISNUMBER(SEARCH("thickening",$AZ1708)),"thickening","")</f>
        <v>thickening</v>
      </c>
      <c r="BF1708" s="2" t="str">
        <f>IF(ISNUMBER(SEARCH("airDry",$AW1708)),"airDry","")</f>
        <v/>
      </c>
      <c r="BG1708" s="2" t="str">
        <f>IF(ISNUMBER(SEARCH("heatDry",$AY1708)),"heatDry","")</f>
        <v/>
      </c>
      <c r="BH1708" s="2" t="str">
        <f>IF(AND(ISNUMBER(SEARCH("aerobic",$AW1708)),ISNUMBER(SEARCH("anaer",$AW1708))),"Combined Aer and Anaer.","")</f>
        <v/>
      </c>
    </row>
    <row r="1709" spans="1:60" x14ac:dyDescent="0.3">
      <c r="A1709" s="4">
        <v>1707</v>
      </c>
      <c r="B1709" t="s">
        <v>8003</v>
      </c>
      <c r="C1709">
        <v>44.42</v>
      </c>
      <c r="D1709">
        <v>2260.8573641636822</v>
      </c>
      <c r="E1709">
        <v>2258.2245622995779</v>
      </c>
      <c r="F1709">
        <v>1558.3856128514119</v>
      </c>
      <c r="G1709">
        <v>2927.9997013891561</v>
      </c>
      <c r="H1709">
        <v>-76.729281736276263</v>
      </c>
      <c r="I1709">
        <v>-78.013317609974422</v>
      </c>
      <c r="J1709">
        <v>-90.788943314290208</v>
      </c>
      <c r="K1709">
        <v>-59.996859260789464</v>
      </c>
      <c r="L1709">
        <v>30.097787116557122</v>
      </c>
      <c r="M1709">
        <v>29.983497421015439</v>
      </c>
      <c r="N1709">
        <v>29.569484701272259</v>
      </c>
      <c r="O1709">
        <v>30.9682312973938</v>
      </c>
      <c r="P1709">
        <v>1.0451395967186321</v>
      </c>
      <c r="Q1709">
        <v>1.0581687092229211</v>
      </c>
      <c r="R1709">
        <v>0.84295734319745286</v>
      </c>
      <c r="S1709">
        <v>1.2049139089644909</v>
      </c>
      <c r="T1709">
        <v>211.9505923664662</v>
      </c>
      <c r="U1709">
        <v>211.95026243213101</v>
      </c>
      <c r="V1709">
        <v>211.80899751195051</v>
      </c>
      <c r="W1709">
        <v>212.09082819546319</v>
      </c>
      <c r="X1709">
        <v>14079.495704584149</v>
      </c>
      <c r="Y1709">
        <v>14124.345333386091</v>
      </c>
      <c r="Z1709">
        <v>13689.455449204979</v>
      </c>
      <c r="AA1709">
        <v>14327.711581034289</v>
      </c>
      <c r="AB1709">
        <v>2590.702708775721</v>
      </c>
      <c r="AC1709">
        <v>2568.8034756743482</v>
      </c>
      <c r="AD1709">
        <v>2190.90989465649</v>
      </c>
      <c r="AE1709">
        <v>3106.2741987255749</v>
      </c>
      <c r="AF1709">
        <v>66.402471433700768</v>
      </c>
      <c r="AG1709">
        <v>66.150290236121222</v>
      </c>
      <c r="AH1709">
        <v>65.237096541066151</v>
      </c>
      <c r="AI1709">
        <v>68.322591807742185</v>
      </c>
      <c r="AJ1709">
        <v>0.58763037962945353</v>
      </c>
      <c r="AK1709">
        <v>0.58763036128497859</v>
      </c>
      <c r="AL1709">
        <v>0.58762779085834083</v>
      </c>
      <c r="AM1709">
        <v>0.58763297913635104</v>
      </c>
      <c r="AN1709">
        <v>0.98798202971949467</v>
      </c>
      <c r="AO1709">
        <v>0.98798202971949456</v>
      </c>
      <c r="AP1709">
        <v>0.98798202971949456</v>
      </c>
      <c r="AQ1709">
        <v>0.98798202971949456</v>
      </c>
      <c r="AR1709">
        <v>14.213962797900329</v>
      </c>
      <c r="AS1709">
        <v>14.213962797900329</v>
      </c>
      <c r="AT1709">
        <v>14.213962797900329</v>
      </c>
      <c r="AU1709">
        <v>14.213962797900329</v>
      </c>
      <c r="AV1709" t="str">
        <f>VLOOKUP(Sheet1[[#This Row],[NPDES ID2]],Combined_Sheet__Major_Only___2[[NPDES ID2]:[ECHO BFR]],3,FALSE)</f>
        <v>OR</v>
      </c>
      <c r="AW1709" t="s">
        <v>41</v>
      </c>
      <c r="AX1709" t="str">
        <f>VLOOKUP(Sheet1[[#This Row],[NPDES ID2]],Combined_Sheet__Major_Only___2[[NPDES ID2]:[ECHO BFR]],27,FALSE)</f>
        <v>-</v>
      </c>
      <c r="AY1709" t="str">
        <f>VLOOKUP(Sheet1[[#This Row],[NPDES ID2]],Combined_Sheet__Major_Only___2[[NPDES ID2]:[ECHO BFR]],28,FALSE)</f>
        <v>-</v>
      </c>
      <c r="AZ1709" t="str">
        <f>VLOOKUP(Sheet1[[#This Row],[NPDES ID2]],Combined_Sheet__Major_Only___2[[NPDES ID2]:[ECHO BFR]],29,FALSE)</f>
        <v>sludgeLagoon</v>
      </c>
      <c r="BA1709">
        <f>VLOOKUP(Sheet1[[#This Row],[NPDES ID2]],Combined_Sheet__Major_Only___2[[NPDES ID2]:[ECHO BFR]],17,FALSE)</f>
        <v>43.415362999999999</v>
      </c>
      <c r="BB1709">
        <f>VLOOKUP(Sheet1[[#This Row],[NPDES ID2]],Combined_Sheet__Major_Only___2[[NPDES ID2]:[ECHO BFR]],18,FALSE)</f>
        <v>-124.254255</v>
      </c>
      <c r="BC1709" t="str">
        <f>IF(ISNUMBER(SEARCH("aerobic",$AW1709)),"aerobic","")</f>
        <v>aerobic</v>
      </c>
      <c r="BD1709" t="str">
        <f>IF(ISNUMBER(SEARCH("anaer",$AW1709)),"anaer","")</f>
        <v/>
      </c>
      <c r="BE1709" t="str">
        <f>IF(ISNUMBER(SEARCH("thickening",$AZ1709)),"thickening","")</f>
        <v/>
      </c>
      <c r="BF1709" s="3" t="str">
        <f>IF(ISNUMBER(SEARCH("airDry",$AW1709)),"airDry","")</f>
        <v/>
      </c>
      <c r="BG1709" s="3" t="str">
        <f>IF(ISNUMBER(SEARCH("heatDry",$AY1709)),"heatDry","")</f>
        <v/>
      </c>
      <c r="BH1709" s="3" t="str">
        <f>IF(AND(ISNUMBER(SEARCH("aerobic",$AW1709)),ISNUMBER(SEARCH("anaer",$AW1709))),"Combined Aer and Anaer.","")</f>
        <v/>
      </c>
    </row>
    <row r="1710" spans="1:60" x14ac:dyDescent="0.3">
      <c r="A1710" s="4">
        <v>1708</v>
      </c>
      <c r="B1710" t="s">
        <v>8007</v>
      </c>
      <c r="C1710">
        <v>44.18</v>
      </c>
      <c r="D1710">
        <v>2314.2984604380099</v>
      </c>
      <c r="E1710">
        <v>2313.4096542184848</v>
      </c>
      <c r="F1710">
        <v>1594.9872009783751</v>
      </c>
      <c r="G1710">
        <v>2996.6350931817528</v>
      </c>
      <c r="H1710">
        <v>-76.824726999015937</v>
      </c>
      <c r="I1710">
        <v>-78.085302387067316</v>
      </c>
      <c r="J1710">
        <v>-90.982023568311433</v>
      </c>
      <c r="K1710">
        <v>-60.508525115294802</v>
      </c>
      <c r="L1710">
        <v>29.396743093210201</v>
      </c>
      <c r="M1710">
        <v>29.27904781650717</v>
      </c>
      <c r="N1710">
        <v>28.852684492781421</v>
      </c>
      <c r="O1710">
        <v>30.29315132674424</v>
      </c>
      <c r="P1710">
        <v>1.0405193568744731</v>
      </c>
      <c r="Q1710">
        <v>1.053603073935852</v>
      </c>
      <c r="R1710">
        <v>0.84253173201179954</v>
      </c>
      <c r="S1710">
        <v>1.194836431378629</v>
      </c>
      <c r="T1710">
        <v>322.03171809781878</v>
      </c>
      <c r="U1710">
        <v>322.03121827871661</v>
      </c>
      <c r="V1710">
        <v>321.81721537551118</v>
      </c>
      <c r="W1710">
        <v>322.24416202586849</v>
      </c>
      <c r="X1710">
        <v>21784.334478891291</v>
      </c>
      <c r="Y1710">
        <v>21857.628990892648</v>
      </c>
      <c r="Z1710">
        <v>21147.959948239339</v>
      </c>
      <c r="AA1710">
        <v>22189.431485829769</v>
      </c>
      <c r="AB1710">
        <v>4129.8927779476317</v>
      </c>
      <c r="AC1710">
        <v>4090.5307071451412</v>
      </c>
      <c r="AD1710">
        <v>3473.834057492877</v>
      </c>
      <c r="AE1710">
        <v>4978.3516335168506</v>
      </c>
      <c r="AF1710">
        <v>65.208262444863195</v>
      </c>
      <c r="AG1710">
        <v>64.947144085546611</v>
      </c>
      <c r="AH1710">
        <v>64.00167197806239</v>
      </c>
      <c r="AI1710">
        <v>67.196305679615577</v>
      </c>
      <c r="AJ1710">
        <v>0.57302966133933153</v>
      </c>
      <c r="AK1710">
        <v>0.57302963605702084</v>
      </c>
      <c r="AL1710">
        <v>0.57302609389203651</v>
      </c>
      <c r="AM1710">
        <v>0.57303324358860908</v>
      </c>
      <c r="AN1710">
        <v>0.99204328789306029</v>
      </c>
      <c r="AO1710">
        <v>0.99204328789306029</v>
      </c>
      <c r="AP1710">
        <v>0.99204328789306029</v>
      </c>
      <c r="AQ1710">
        <v>0.99204328789306029</v>
      </c>
      <c r="AR1710">
        <v>13.725116116765941</v>
      </c>
      <c r="AS1710">
        <v>13.725116116765941</v>
      </c>
      <c r="AT1710">
        <v>13.725116116765941</v>
      </c>
      <c r="AU1710">
        <v>13.725116116765941</v>
      </c>
      <c r="AV1710" t="str">
        <f>VLOOKUP(Sheet1[[#This Row],[NPDES ID2]],Combined_Sheet__Major_Only___2[[NPDES ID2]:[ECHO BFR]],3,FALSE)</f>
        <v>IA</v>
      </c>
      <c r="AW1710" t="s">
        <v>12181</v>
      </c>
      <c r="AX1710" t="str">
        <f>VLOOKUP(Sheet1[[#This Row],[NPDES ID2]],Combined_Sheet__Major_Only___2[[NPDES ID2]:[ECHO BFR]],27,FALSE)</f>
        <v>-</v>
      </c>
      <c r="AY1710" t="str">
        <f>VLOOKUP(Sheet1[[#This Row],[NPDES ID2]],Combined_Sheet__Major_Only___2[[NPDES ID2]:[ECHO BFR]],28,FALSE)</f>
        <v>-</v>
      </c>
      <c r="AZ1710" t="str">
        <f>VLOOKUP(Sheet1[[#This Row],[NPDES ID2]],Combined_Sheet__Major_Only___2[[NPDES ID2]:[ECHO BFR]],29,FALSE)</f>
        <v>-</v>
      </c>
      <c r="BA1710">
        <f>VLOOKUP(Sheet1[[#This Row],[NPDES ID2]],Combined_Sheet__Major_Only___2[[NPDES ID2]:[ECHO BFR]],17,FALSE)</f>
        <v>42.518611</v>
      </c>
      <c r="BB1710">
        <f>VLOOKUP(Sheet1[[#This Row],[NPDES ID2]],Combined_Sheet__Major_Only___2[[NPDES ID2]:[ECHO BFR]],18,FALSE)</f>
        <v>-93.253056000000001</v>
      </c>
      <c r="BC1710" t="str">
        <f>IF(ISNUMBER(SEARCH("aerobic",$AW1710)),"aerobic","")</f>
        <v/>
      </c>
      <c r="BD1710" t="str">
        <f>IF(ISNUMBER(SEARCH("anaer",$AW1710)),"anaer","")</f>
        <v>anaer</v>
      </c>
      <c r="BE1710" t="str">
        <f>IF(ISNUMBER(SEARCH("thickening",$AZ1710)),"thickening","")</f>
        <v/>
      </c>
      <c r="BF1710" s="2" t="str">
        <f>IF(ISNUMBER(SEARCH("airDry",$AW1710)),"airDry","")</f>
        <v/>
      </c>
      <c r="BG1710" s="2" t="str">
        <f>IF(ISNUMBER(SEARCH("heatDry",$AY1710)),"heatDry","")</f>
        <v/>
      </c>
      <c r="BH1710" s="2" t="str">
        <f>IF(AND(ISNUMBER(SEARCH("aerobic",$AW1710)),ISNUMBER(SEARCH("anaer",$AW1710))),"Combined Aer and Anaer.","")</f>
        <v/>
      </c>
    </row>
    <row r="1711" spans="1:60" x14ac:dyDescent="0.3">
      <c r="A1711" s="4">
        <v>1709</v>
      </c>
      <c r="B1711" t="s">
        <v>8011</v>
      </c>
      <c r="C1711">
        <v>44.11</v>
      </c>
      <c r="D1711">
        <v>2980.8070498117222</v>
      </c>
      <c r="E1711">
        <v>2984.3381080856138</v>
      </c>
      <c r="F1711">
        <v>2053.031830657349</v>
      </c>
      <c r="G1711">
        <v>3874.776055170671</v>
      </c>
      <c r="H1711">
        <v>-78.004926756399769</v>
      </c>
      <c r="I1711">
        <v>-77.909644657623005</v>
      </c>
      <c r="J1711">
        <v>-90.652542271677362</v>
      </c>
      <c r="K1711">
        <v>-65.378404887505994</v>
      </c>
      <c r="L1711">
        <v>22.836314681244001</v>
      </c>
      <c r="M1711">
        <v>22.670239373988149</v>
      </c>
      <c r="N1711">
        <v>22.068676804908449</v>
      </c>
      <c r="O1711">
        <v>24.101082468730631</v>
      </c>
      <c r="P1711">
        <v>1.0502371621096831</v>
      </c>
      <c r="Q1711">
        <v>1.0455382902782111</v>
      </c>
      <c r="R1711">
        <v>0.89279420473846638</v>
      </c>
      <c r="S1711">
        <v>1.1935700353338889</v>
      </c>
      <c r="T1711">
        <v>4.1518970732687066</v>
      </c>
      <c r="U1711">
        <v>4.1518878281772986</v>
      </c>
      <c r="V1711">
        <v>4.1479294432487288</v>
      </c>
      <c r="W1711">
        <v>4.1558266220288518</v>
      </c>
      <c r="X1711">
        <v>361.17642075124991</v>
      </c>
      <c r="Y1711">
        <v>363.30305802725661</v>
      </c>
      <c r="Z1711">
        <v>342.25958197647782</v>
      </c>
      <c r="AA1711">
        <v>373.43753473635581</v>
      </c>
      <c r="AB1711">
        <v>77.547388116418475</v>
      </c>
      <c r="AC1711">
        <v>76.119083233841693</v>
      </c>
      <c r="AD1711">
        <v>63.533867465327383</v>
      </c>
      <c r="AE1711">
        <v>98.462085731248308</v>
      </c>
      <c r="AF1711">
        <v>50.735939736856587</v>
      </c>
      <c r="AG1711">
        <v>50.366958900751683</v>
      </c>
      <c r="AH1711">
        <v>49.030503774597697</v>
      </c>
      <c r="AI1711">
        <v>53.545834871032511</v>
      </c>
      <c r="AJ1711">
        <v>0.39658926111537179</v>
      </c>
      <c r="AK1711">
        <v>0.3965892572566731</v>
      </c>
      <c r="AL1711">
        <v>0.39658871647667548</v>
      </c>
      <c r="AM1711">
        <v>0.39658980801079119</v>
      </c>
      <c r="AN1711">
        <v>0.67063665653739502</v>
      </c>
      <c r="AO1711">
        <v>0.67063665653739502</v>
      </c>
      <c r="AP1711">
        <v>0.67063665653739502</v>
      </c>
      <c r="AQ1711">
        <v>0.67063665653739502</v>
      </c>
      <c r="AR1711">
        <v>9.9800038108170117</v>
      </c>
      <c r="AS1711">
        <v>9.9800038108170117</v>
      </c>
      <c r="AT1711">
        <v>9.9800038108170117</v>
      </c>
      <c r="AU1711">
        <v>9.9800038108170117</v>
      </c>
      <c r="AV1711" t="str">
        <f>VLOOKUP(Sheet1[[#This Row],[NPDES ID2]],Combined_Sheet__Major_Only___2[[NPDES ID2]:[ECHO BFR]],3,FALSE)</f>
        <v>TX</v>
      </c>
      <c r="AW1711" t="s">
        <v>1420</v>
      </c>
      <c r="AX1711" t="str">
        <f>VLOOKUP(Sheet1[[#This Row],[NPDES ID2]],Combined_Sheet__Major_Only___2[[NPDES ID2]:[ECHO BFR]],27,FALSE)</f>
        <v>-</v>
      </c>
      <c r="AY1711" t="str">
        <f>VLOOKUP(Sheet1[[#This Row],[NPDES ID2]],Combined_Sheet__Major_Only___2[[NPDES ID2]:[ECHO BFR]],28,FALSE)</f>
        <v>-</v>
      </c>
      <c r="AZ1711" t="str">
        <f>VLOOKUP(Sheet1[[#This Row],[NPDES ID2]],Combined_Sheet__Major_Only___2[[NPDES ID2]:[ECHO BFR]],29,FALSE)</f>
        <v>-</v>
      </c>
      <c r="BA1711">
        <f>VLOOKUP(Sheet1[[#This Row],[NPDES ID2]],Combined_Sheet__Major_Only___2[[NPDES ID2]:[ECHO BFR]],17,FALSE)</f>
        <v>26.062583</v>
      </c>
      <c r="BB1711">
        <f>VLOOKUP(Sheet1[[#This Row],[NPDES ID2]],Combined_Sheet__Major_Only___2[[NPDES ID2]:[ECHO BFR]],18,FALSE)</f>
        <v>-97.483917000000005</v>
      </c>
      <c r="BC1711" t="str">
        <f>IF(ISNUMBER(SEARCH("aerobic",$AW1711)),"aerobic","")</f>
        <v/>
      </c>
      <c r="BD1711" t="str">
        <f>IF(ISNUMBER(SEARCH("anaer",$AW1711)),"anaer","")</f>
        <v/>
      </c>
      <c r="BE1711" t="str">
        <f>IF(ISNUMBER(SEARCH("thickening",$AZ1711)),"thickening","")</f>
        <v/>
      </c>
      <c r="BF1711" s="3" t="str">
        <f>IF(ISNUMBER(SEARCH("airDry",$AW1711)),"airDry","")</f>
        <v>airDry</v>
      </c>
      <c r="BG1711" s="3" t="str">
        <f>IF(ISNUMBER(SEARCH("heatDry",$AY1711)),"heatDry","")</f>
        <v/>
      </c>
      <c r="BH1711" s="3" t="str">
        <f>IF(AND(ISNUMBER(SEARCH("aerobic",$AW1711)),ISNUMBER(SEARCH("anaer",$AW1711))),"Combined Aer and Anaer.","")</f>
        <v/>
      </c>
    </row>
    <row r="1712" spans="1:60" x14ac:dyDescent="0.3">
      <c r="A1712" s="4">
        <v>1710</v>
      </c>
      <c r="B1712" t="s">
        <v>8015</v>
      </c>
      <c r="C1712">
        <v>43.2</v>
      </c>
      <c r="D1712">
        <v>2370.0703964576078</v>
      </c>
      <c r="E1712">
        <v>2369.1434585278339</v>
      </c>
      <c r="F1712">
        <v>1632.617068733322</v>
      </c>
      <c r="G1712">
        <v>3069.693618040686</v>
      </c>
      <c r="H1712">
        <v>-76.842642717017938</v>
      </c>
      <c r="I1712">
        <v>-78.087304730377724</v>
      </c>
      <c r="J1712">
        <v>-91.017325208619241</v>
      </c>
      <c r="K1712">
        <v>-60.585951935349833</v>
      </c>
      <c r="L1712">
        <v>28.677707767050379</v>
      </c>
      <c r="M1712">
        <v>28.562121366808071</v>
      </c>
      <c r="N1712">
        <v>28.1434069763346</v>
      </c>
      <c r="O1712">
        <v>29.558036216333459</v>
      </c>
      <c r="P1712">
        <v>1.0175671882981401</v>
      </c>
      <c r="Q1712">
        <v>1.030355807590742</v>
      </c>
      <c r="R1712">
        <v>0.82459058527963025</v>
      </c>
      <c r="S1712">
        <v>1.1678886132311079</v>
      </c>
      <c r="T1712">
        <v>269.10196394979539</v>
      </c>
      <c r="U1712">
        <v>269.10154581553149</v>
      </c>
      <c r="V1712">
        <v>268.92251715094471</v>
      </c>
      <c r="W1712">
        <v>269.27968842067253</v>
      </c>
      <c r="X1712">
        <v>18246.381854025931</v>
      </c>
      <c r="Y1712">
        <v>18308.18546510701</v>
      </c>
      <c r="Z1712">
        <v>17709.810676672329</v>
      </c>
      <c r="AA1712">
        <v>18587.97312692941</v>
      </c>
      <c r="AB1712">
        <v>2930.5114195972978</v>
      </c>
      <c r="AC1712">
        <v>2911.7449577378511</v>
      </c>
      <c r="AD1712">
        <v>2529.9626608782319</v>
      </c>
      <c r="AE1712">
        <v>3432.0822548150281</v>
      </c>
      <c r="AF1712">
        <v>65.056286481346717</v>
      </c>
      <c r="AG1712">
        <v>64.794038105254685</v>
      </c>
      <c r="AH1712">
        <v>63.844411574518638</v>
      </c>
      <c r="AI1712">
        <v>67.053025987540593</v>
      </c>
      <c r="AJ1712">
        <v>0.57117194063398036</v>
      </c>
      <c r="AK1712">
        <v>0.57117191991143468</v>
      </c>
      <c r="AL1712">
        <v>0.57116901639535145</v>
      </c>
      <c r="AM1712">
        <v>0.57117487700203284</v>
      </c>
      <c r="AN1712">
        <v>0.99049960475247401</v>
      </c>
      <c r="AO1712">
        <v>0.99049960475247423</v>
      </c>
      <c r="AP1712">
        <v>0.99049960475247423</v>
      </c>
      <c r="AQ1712">
        <v>0.99049960475247423</v>
      </c>
      <c r="AR1712">
        <v>15.08043372874209</v>
      </c>
      <c r="AS1712">
        <v>15.080433728742101</v>
      </c>
      <c r="AT1712">
        <v>15.080433728742101</v>
      </c>
      <c r="AU1712">
        <v>15.080433728742101</v>
      </c>
      <c r="AV1712" t="str">
        <f>VLOOKUP(Sheet1[[#This Row],[NPDES ID2]],Combined_Sheet__Major_Only___2[[NPDES ID2]:[ECHO BFR]],3,FALSE)</f>
        <v>TX</v>
      </c>
      <c r="AW1712" t="s">
        <v>41</v>
      </c>
      <c r="AX1712" t="str">
        <f>VLOOKUP(Sheet1[[#This Row],[NPDES ID2]],Combined_Sheet__Major_Only___2[[NPDES ID2]:[ECHO BFR]],27,FALSE)</f>
        <v>-</v>
      </c>
      <c r="AY1712" t="str">
        <f>VLOOKUP(Sheet1[[#This Row],[NPDES ID2]],Combined_Sheet__Major_Only___2[[NPDES ID2]:[ECHO BFR]],28,FALSE)</f>
        <v>-</v>
      </c>
      <c r="AZ1712" t="str">
        <f>VLOOKUP(Sheet1[[#This Row],[NPDES ID2]],Combined_Sheet__Major_Only___2[[NPDES ID2]:[ECHO BFR]],29,FALSE)</f>
        <v>-</v>
      </c>
      <c r="BA1712">
        <f>VLOOKUP(Sheet1[[#This Row],[NPDES ID2]],Combined_Sheet__Major_Only___2[[NPDES ID2]:[ECHO BFR]],17,FALSE)</f>
        <v>32.995832999999998</v>
      </c>
      <c r="BB1712">
        <f>VLOOKUP(Sheet1[[#This Row],[NPDES ID2]],Combined_Sheet__Major_Only___2[[NPDES ID2]:[ECHO BFR]],18,FALSE)</f>
        <v>-94.940555000000003</v>
      </c>
      <c r="BC1712" t="str">
        <f>IF(ISNUMBER(SEARCH("aerobic",$AW1712)),"aerobic","")</f>
        <v>aerobic</v>
      </c>
      <c r="BD1712" t="str">
        <f>IF(ISNUMBER(SEARCH("anaer",$AW1712)),"anaer","")</f>
        <v/>
      </c>
      <c r="BE1712" t="str">
        <f>IF(ISNUMBER(SEARCH("thickening",$AZ1712)),"thickening","")</f>
        <v/>
      </c>
      <c r="BF1712" s="2" t="str">
        <f>IF(ISNUMBER(SEARCH("airDry",$AW1712)),"airDry","")</f>
        <v/>
      </c>
      <c r="BG1712" s="2" t="str">
        <f>IF(ISNUMBER(SEARCH("heatDry",$AY1712)),"heatDry","")</f>
        <v/>
      </c>
      <c r="BH1712" s="2" t="str">
        <f>IF(AND(ISNUMBER(SEARCH("aerobic",$AW1712)),ISNUMBER(SEARCH("anaer",$AW1712))),"Combined Aer and Anaer.","")</f>
        <v/>
      </c>
    </row>
    <row r="1713" spans="1:60" x14ac:dyDescent="0.3">
      <c r="A1713" s="4">
        <v>1711</v>
      </c>
      <c r="B1713" t="s">
        <v>8019</v>
      </c>
      <c r="C1713">
        <v>42.9</v>
      </c>
      <c r="D1713">
        <v>2424.21206677702</v>
      </c>
      <c r="E1713">
        <v>2424.927097792222</v>
      </c>
      <c r="F1713">
        <v>1669.6188185487231</v>
      </c>
      <c r="G1713">
        <v>3139.362203190221</v>
      </c>
      <c r="H1713">
        <v>-76.933109927462709</v>
      </c>
      <c r="I1713">
        <v>-78.095031923093558</v>
      </c>
      <c r="J1713">
        <v>-91.199549747271632</v>
      </c>
      <c r="K1713">
        <v>-61.045715404779699</v>
      </c>
      <c r="L1713">
        <v>28.029784931509159</v>
      </c>
      <c r="M1713">
        <v>27.911646616031749</v>
      </c>
      <c r="N1713">
        <v>27.483694445378472</v>
      </c>
      <c r="O1713">
        <v>28.92953663753736</v>
      </c>
      <c r="P1713">
        <v>1.011350453931978</v>
      </c>
      <c r="Q1713">
        <v>1.022913331919729</v>
      </c>
      <c r="R1713">
        <v>0.82214715033461538</v>
      </c>
      <c r="S1713">
        <v>1.1567942162995539</v>
      </c>
      <c r="T1713">
        <v>225.6815728194855</v>
      </c>
      <c r="U1713">
        <v>225.68122169455651</v>
      </c>
      <c r="V1713">
        <v>225.53088379463969</v>
      </c>
      <c r="W1713">
        <v>225.83081553308739</v>
      </c>
      <c r="X1713">
        <v>15547.632455505471</v>
      </c>
      <c r="Y1713">
        <v>15602.739756686829</v>
      </c>
      <c r="Z1713">
        <v>15069.580304950379</v>
      </c>
      <c r="AA1713">
        <v>15852.102499392029</v>
      </c>
      <c r="AB1713">
        <v>2658.7788356267301</v>
      </c>
      <c r="AC1713">
        <v>2638.081105839437</v>
      </c>
      <c r="AD1713">
        <v>2273.237267754178</v>
      </c>
      <c r="AE1713">
        <v>3145.6838499611822</v>
      </c>
      <c r="AF1713">
        <v>64.031066316075339</v>
      </c>
      <c r="AG1713">
        <v>63.761160155212252</v>
      </c>
      <c r="AH1713">
        <v>62.783754986975808</v>
      </c>
      <c r="AI1713">
        <v>66.086184132885464</v>
      </c>
      <c r="AJ1713">
        <v>0.55864216133206857</v>
      </c>
      <c r="AK1713">
        <v>0.5586421436566632</v>
      </c>
      <c r="AL1713">
        <v>0.5586396669889242</v>
      </c>
      <c r="AM1713">
        <v>0.55864466601957297</v>
      </c>
      <c r="AN1713">
        <v>0.98870138097455007</v>
      </c>
      <c r="AO1713">
        <v>0.98870138097455007</v>
      </c>
      <c r="AP1713">
        <v>0.98870138097455007</v>
      </c>
      <c r="AQ1713">
        <v>0.98870138097455007</v>
      </c>
      <c r="AR1713">
        <v>14.29869324629516</v>
      </c>
      <c r="AS1713">
        <v>14.29869324629516</v>
      </c>
      <c r="AT1713">
        <v>14.29869324629516</v>
      </c>
      <c r="AU1713">
        <v>14.29869324629516</v>
      </c>
      <c r="AV1713" t="str">
        <f>VLOOKUP(Sheet1[[#This Row],[NPDES ID2]],Combined_Sheet__Major_Only___2[[NPDES ID2]:[ECHO BFR]],3,FALSE)</f>
        <v>FL</v>
      </c>
      <c r="AW1713" t="s">
        <v>41</v>
      </c>
      <c r="AX1713" t="str">
        <f>VLOOKUP(Sheet1[[#This Row],[NPDES ID2]],Combined_Sheet__Major_Only___2[[NPDES ID2]:[ECHO BFR]],27,FALSE)</f>
        <v>-</v>
      </c>
      <c r="AY1713" t="str">
        <f>VLOOKUP(Sheet1[[#This Row],[NPDES ID2]],Combined_Sheet__Major_Only___2[[NPDES ID2]:[ECHO BFR]],28,FALSE)</f>
        <v>-</v>
      </c>
      <c r="AZ1713" t="str">
        <f>VLOOKUP(Sheet1[[#This Row],[NPDES ID2]],Combined_Sheet__Major_Only___2[[NPDES ID2]:[ECHO BFR]],29,FALSE)</f>
        <v>-</v>
      </c>
      <c r="BA1713">
        <f>VLOOKUP(Sheet1[[#This Row],[NPDES ID2]],Combined_Sheet__Major_Only___2[[NPDES ID2]:[ECHO BFR]],17,FALSE)</f>
        <v>27.547409999999999</v>
      </c>
      <c r="BB1713">
        <f>VLOOKUP(Sheet1[[#This Row],[NPDES ID2]],Combined_Sheet__Major_Only___2[[NPDES ID2]:[ECHO BFR]],18,FALSE)</f>
        <v>-81.800030000000007</v>
      </c>
      <c r="BC1713" t="str">
        <f>IF(ISNUMBER(SEARCH("aerobic",$AW1713)),"aerobic","")</f>
        <v>aerobic</v>
      </c>
      <c r="BD1713" t="str">
        <f>IF(ISNUMBER(SEARCH("anaer",$AW1713)),"anaer","")</f>
        <v/>
      </c>
      <c r="BE1713" t="str">
        <f>IF(ISNUMBER(SEARCH("thickening",$AZ1713)),"thickening","")</f>
        <v/>
      </c>
      <c r="BF1713" s="3" t="str">
        <f>IF(ISNUMBER(SEARCH("airDry",$AW1713)),"airDry","")</f>
        <v/>
      </c>
      <c r="BG1713" s="3" t="str">
        <f>IF(ISNUMBER(SEARCH("heatDry",$AY1713)),"heatDry","")</f>
        <v/>
      </c>
      <c r="BH1713" s="3" t="str">
        <f>IF(AND(ISNUMBER(SEARCH("aerobic",$AW1713)),ISNUMBER(SEARCH("anaer",$AW1713))),"Combined Aer and Anaer.","")</f>
        <v/>
      </c>
    </row>
    <row r="1714" spans="1:60" x14ac:dyDescent="0.3">
      <c r="A1714" s="4">
        <v>1712</v>
      </c>
      <c r="B1714" t="s">
        <v>8024</v>
      </c>
      <c r="C1714">
        <v>42.84</v>
      </c>
      <c r="D1714">
        <v>3317.1287739403469</v>
      </c>
      <c r="E1714">
        <v>3326.7213761118001</v>
      </c>
      <c r="F1714">
        <v>2282.5300825665918</v>
      </c>
      <c r="G1714">
        <v>4336.9212247055548</v>
      </c>
      <c r="H1714">
        <v>-78.267096653845798</v>
      </c>
      <c r="I1714">
        <v>-77.609720979841782</v>
      </c>
      <c r="J1714">
        <v>-90.340427677187165</v>
      </c>
      <c r="K1714">
        <v>-67.202413569819853</v>
      </c>
      <c r="L1714">
        <v>20.501953693182561</v>
      </c>
      <c r="M1714">
        <v>20.328213791243421</v>
      </c>
      <c r="N1714">
        <v>19.698887658239709</v>
      </c>
      <c r="O1714">
        <v>21.825093468040151</v>
      </c>
      <c r="P1714">
        <v>1.022405617348922</v>
      </c>
      <c r="Q1714">
        <v>1.016223443702986</v>
      </c>
      <c r="R1714">
        <v>0.88614188755841561</v>
      </c>
      <c r="S1714">
        <v>1.162220721818062</v>
      </c>
      <c r="T1714">
        <v>3.857828119470216</v>
      </c>
      <c r="U1714">
        <v>3.8578193282062498</v>
      </c>
      <c r="V1714">
        <v>3.8540552543589621</v>
      </c>
      <c r="W1714">
        <v>3.861564772672625</v>
      </c>
      <c r="X1714">
        <v>363.14715039584712</v>
      </c>
      <c r="Y1714">
        <v>365.61465426946722</v>
      </c>
      <c r="Z1714">
        <v>341.07824612712392</v>
      </c>
      <c r="AA1714">
        <v>377.5394896939826</v>
      </c>
      <c r="AB1714">
        <v>130.2217312523378</v>
      </c>
      <c r="AC1714">
        <v>123.4032473147611</v>
      </c>
      <c r="AD1714">
        <v>93.251373431896653</v>
      </c>
      <c r="AE1714">
        <v>196.25830211392409</v>
      </c>
      <c r="AF1714">
        <v>46.899976932940767</v>
      </c>
      <c r="AG1714">
        <v>46.502523905236252</v>
      </c>
      <c r="AH1714">
        <v>45.06293849323999</v>
      </c>
      <c r="AI1714">
        <v>49.926701161552813</v>
      </c>
      <c r="AJ1714">
        <v>0.3500268668125226</v>
      </c>
      <c r="AK1714">
        <v>0.35002686292372609</v>
      </c>
      <c r="AL1714">
        <v>0.35002631793209182</v>
      </c>
      <c r="AM1714">
        <v>0.35002741796737691</v>
      </c>
      <c r="AN1714">
        <v>0.65785101081379438</v>
      </c>
      <c r="AO1714">
        <v>0.65785101081379405</v>
      </c>
      <c r="AP1714">
        <v>0.65785101081379405</v>
      </c>
      <c r="AQ1714">
        <v>0.65785101081379405</v>
      </c>
      <c r="AR1714">
        <v>7.3021211497534901</v>
      </c>
      <c r="AS1714">
        <v>7.3021211497534928</v>
      </c>
      <c r="AT1714">
        <v>7.3021211497534928</v>
      </c>
      <c r="AU1714">
        <v>7.3021211497534928</v>
      </c>
      <c r="AV1714" t="str">
        <f>VLOOKUP(Sheet1[[#This Row],[NPDES ID2]],Combined_Sheet__Major_Only___2[[NPDES ID2]:[ECHO BFR]],3,FALSE)</f>
        <v>IA</v>
      </c>
      <c r="AW1714" t="s">
        <v>1420</v>
      </c>
      <c r="AX1714" t="str">
        <f>VLOOKUP(Sheet1[[#This Row],[NPDES ID2]],Combined_Sheet__Major_Only___2[[NPDES ID2]:[ECHO BFR]],27,FALSE)</f>
        <v>-</v>
      </c>
      <c r="AY1714" t="str">
        <f>VLOOKUP(Sheet1[[#This Row],[NPDES ID2]],Combined_Sheet__Major_Only___2[[NPDES ID2]:[ECHO BFR]],28,FALSE)</f>
        <v>-</v>
      </c>
      <c r="AZ1714" t="str">
        <f>VLOOKUP(Sheet1[[#This Row],[NPDES ID2]],Combined_Sheet__Major_Only___2[[NPDES ID2]:[ECHO BFR]],29,FALSE)</f>
        <v>thickening</v>
      </c>
      <c r="BA1714">
        <f>VLOOKUP(Sheet1[[#This Row],[NPDES ID2]],Combined_Sheet__Major_Only___2[[NPDES ID2]:[ECHO BFR]],17,FALSE)</f>
        <v>42.298515000000002</v>
      </c>
      <c r="BB1714">
        <f>VLOOKUP(Sheet1[[#This Row],[NPDES ID2]],Combined_Sheet__Major_Only___2[[NPDES ID2]:[ECHO BFR]],18,FALSE)</f>
        <v>-91.015071000000006</v>
      </c>
      <c r="BC1714" t="str">
        <f>IF(ISNUMBER(SEARCH("aerobic",$AW1714)),"aerobic","")</f>
        <v/>
      </c>
      <c r="BD1714" t="str">
        <f>IF(ISNUMBER(SEARCH("anaer",$AW1714)),"anaer","")</f>
        <v/>
      </c>
      <c r="BE1714" t="str">
        <f>IF(ISNUMBER(SEARCH("thickening",$AZ1714)),"thickening","")</f>
        <v>thickening</v>
      </c>
      <c r="BF1714" s="2" t="str">
        <f>IF(ISNUMBER(SEARCH("airDry",$AW1714)),"airDry","")</f>
        <v>airDry</v>
      </c>
      <c r="BG1714" s="2" t="str">
        <f>IF(ISNUMBER(SEARCH("heatDry",$AY1714)),"heatDry","")</f>
        <v/>
      </c>
      <c r="BH1714" s="2" t="str">
        <f>IF(AND(ISNUMBER(SEARCH("aerobic",$AW1714)),ISNUMBER(SEARCH("anaer",$AW1714))),"Combined Aer and Anaer.","")</f>
        <v/>
      </c>
    </row>
    <row r="1715" spans="1:60" x14ac:dyDescent="0.3">
      <c r="A1715" s="4">
        <v>1713</v>
      </c>
      <c r="B1715" t="s">
        <v>8029</v>
      </c>
      <c r="C1715">
        <v>42</v>
      </c>
      <c r="D1715">
        <v>3233.3587402951521</v>
      </c>
      <c r="E1715">
        <v>3238.6352797518289</v>
      </c>
      <c r="F1715">
        <v>2224.3451890136512</v>
      </c>
      <c r="G1715">
        <v>4215.0007393532251</v>
      </c>
      <c r="H1715">
        <v>-78.099274919559264</v>
      </c>
      <c r="I1715">
        <v>-77.763038839043361</v>
      </c>
      <c r="J1715">
        <v>-90.389275373192973</v>
      </c>
      <c r="K1715">
        <v>-66.168832517946484</v>
      </c>
      <c r="L1715">
        <v>21.01206913559437</v>
      </c>
      <c r="M1715">
        <v>20.84850932216537</v>
      </c>
      <c r="N1715">
        <v>20.256011767317851</v>
      </c>
      <c r="O1715">
        <v>22.257769630398791</v>
      </c>
      <c r="P1715">
        <v>1.0010800058373841</v>
      </c>
      <c r="Q1715">
        <v>0.99873973939163663</v>
      </c>
      <c r="R1715">
        <v>0.85835484216514291</v>
      </c>
      <c r="S1715">
        <v>1.1331475991110831</v>
      </c>
      <c r="T1715">
        <v>388.52503558331472</v>
      </c>
      <c r="U1715">
        <v>388.52443314714992</v>
      </c>
      <c r="V1715">
        <v>388.26649364930688</v>
      </c>
      <c r="W1715">
        <v>388.78109603529998</v>
      </c>
      <c r="X1715">
        <v>34979.361654477849</v>
      </c>
      <c r="Y1715">
        <v>35205.777776217568</v>
      </c>
      <c r="Z1715">
        <v>33012.239052354496</v>
      </c>
      <c r="AA1715">
        <v>36251.531087716918</v>
      </c>
      <c r="AB1715">
        <v>8599.8132702607691</v>
      </c>
      <c r="AC1715">
        <v>8382.8707445085111</v>
      </c>
      <c r="AD1715">
        <v>6836.5500616399722</v>
      </c>
      <c r="AE1715">
        <v>11334.63435074156</v>
      </c>
      <c r="AF1715">
        <v>49.028568159908772</v>
      </c>
      <c r="AG1715">
        <v>48.646885588455532</v>
      </c>
      <c r="AH1715">
        <v>47.264636250359672</v>
      </c>
      <c r="AI1715">
        <v>51.934877668586687</v>
      </c>
      <c r="AJ1715">
        <v>0.37585113795363401</v>
      </c>
      <c r="AK1715">
        <v>0.37585111833553592</v>
      </c>
      <c r="AL1715">
        <v>0.37584836994182069</v>
      </c>
      <c r="AM1715">
        <v>0.37585391745410351</v>
      </c>
      <c r="AN1715">
        <v>0.99339211707054331</v>
      </c>
      <c r="AO1715">
        <v>0.99339211707054342</v>
      </c>
      <c r="AP1715">
        <v>0.99339211707054342</v>
      </c>
      <c r="AQ1715">
        <v>0.99339211707054342</v>
      </c>
      <c r="AR1715">
        <v>9.0025273105419537</v>
      </c>
      <c r="AS1715">
        <v>9.0025273105419554</v>
      </c>
      <c r="AT1715">
        <v>9.0025273105419554</v>
      </c>
      <c r="AU1715">
        <v>9.0025273105419554</v>
      </c>
      <c r="AV1715" t="str">
        <f>VLOOKUP(Sheet1[[#This Row],[NPDES ID2]],Combined_Sheet__Major_Only___2[[NPDES ID2]:[ECHO BFR]],3,FALSE)</f>
        <v>IA</v>
      </c>
      <c r="AW1715" t="s">
        <v>54</v>
      </c>
      <c r="AX1715" t="str">
        <f>VLOOKUP(Sheet1[[#This Row],[NPDES ID2]],Combined_Sheet__Major_Only___2[[NPDES ID2]:[ECHO BFR]],27,FALSE)</f>
        <v>other</v>
      </c>
      <c r="AY1715" t="str">
        <f>VLOOKUP(Sheet1[[#This Row],[NPDES ID2]],Combined_Sheet__Major_Only___2[[NPDES ID2]:[ECHO BFR]],28,FALSE)</f>
        <v>-</v>
      </c>
      <c r="AZ1715" t="str">
        <f>VLOOKUP(Sheet1[[#This Row],[NPDES ID2]],Combined_Sheet__Major_Only___2[[NPDES ID2]:[ECHO BFR]],29,FALSE)</f>
        <v>-</v>
      </c>
      <c r="BA1715">
        <f>VLOOKUP(Sheet1[[#This Row],[NPDES ID2]],Combined_Sheet__Major_Only___2[[NPDES ID2]:[ECHO BFR]],17,FALSE)</f>
        <v>42.038879999999999</v>
      </c>
      <c r="BB1715">
        <f>VLOOKUP(Sheet1[[#This Row],[NPDES ID2]],Combined_Sheet__Major_Only___2[[NPDES ID2]:[ECHO BFR]],18,FALSE)</f>
        <v>-94.047700000000006</v>
      </c>
      <c r="BC1715" t="str">
        <f>IF(ISNUMBER(SEARCH("aerobic",$AW1715)),"aerobic","")</f>
        <v/>
      </c>
      <c r="BD1715" t="str">
        <f>IF(ISNUMBER(SEARCH("anaer",$AW1715)),"anaer","")</f>
        <v/>
      </c>
      <c r="BE1715" t="str">
        <f>IF(ISNUMBER(SEARCH("thickening",$AZ1715)),"thickening","")</f>
        <v/>
      </c>
      <c r="BF1715" s="3" t="str">
        <f>IF(ISNUMBER(SEARCH("airDry",$AW1715)),"airDry","")</f>
        <v/>
      </c>
      <c r="BG1715" s="3" t="str">
        <f>IF(ISNUMBER(SEARCH("heatDry",$AY1715)),"heatDry","")</f>
        <v/>
      </c>
      <c r="BH1715" s="3" t="str">
        <f>IF(AND(ISNUMBER(SEARCH("aerobic",$AW1715)),ISNUMBER(SEARCH("anaer",$AW1715))),"Combined Aer and Anaer.","")</f>
        <v/>
      </c>
    </row>
    <row r="1716" spans="1:60" x14ac:dyDescent="0.3">
      <c r="A1716" s="4">
        <v>1714</v>
      </c>
      <c r="B1716" t="s">
        <v>8033</v>
      </c>
      <c r="C1716">
        <v>41.88</v>
      </c>
      <c r="D1716">
        <v>2561.1874927762242</v>
      </c>
      <c r="E1716">
        <v>2562.0914227010239</v>
      </c>
      <c r="F1716">
        <v>1762.956570959672</v>
      </c>
      <c r="G1716">
        <v>3316.1743368227658</v>
      </c>
      <c r="H1716">
        <v>-77.110912014122775</v>
      </c>
      <c r="I1716">
        <v>-78.342581792557596</v>
      </c>
      <c r="J1716">
        <v>-91.24503398690166</v>
      </c>
      <c r="K1716">
        <v>-61.886149376556773</v>
      </c>
      <c r="L1716">
        <v>26.50591293767674</v>
      </c>
      <c r="M1716">
        <v>26.384176578880911</v>
      </c>
      <c r="N1716">
        <v>25.943207608969761</v>
      </c>
      <c r="O1716">
        <v>27.43303508147034</v>
      </c>
      <c r="P1716">
        <v>0.98890655681778439</v>
      </c>
      <c r="Q1716">
        <v>0.99900026560355681</v>
      </c>
      <c r="R1716">
        <v>0.80849132178793937</v>
      </c>
      <c r="S1716">
        <v>1.1333202627323331</v>
      </c>
      <c r="T1716">
        <v>104.6974050859266</v>
      </c>
      <c r="U1716">
        <v>104.69724067208941</v>
      </c>
      <c r="V1716">
        <v>104.6268451263265</v>
      </c>
      <c r="W1716">
        <v>104.7672878119788</v>
      </c>
      <c r="X1716">
        <v>7446.505084797549</v>
      </c>
      <c r="Y1716">
        <v>7475.2634734361327</v>
      </c>
      <c r="Z1716">
        <v>7197.1500951796779</v>
      </c>
      <c r="AA1716">
        <v>7605.5115204410076</v>
      </c>
      <c r="AB1716">
        <v>1384.8871516789379</v>
      </c>
      <c r="AC1716">
        <v>1371.936294768524</v>
      </c>
      <c r="AD1716">
        <v>1167.3915360386759</v>
      </c>
      <c r="AE1716">
        <v>1662.4084871520031</v>
      </c>
      <c r="AF1716">
        <v>62.024522980828102</v>
      </c>
      <c r="AG1716">
        <v>61.739638994037392</v>
      </c>
      <c r="AH1716">
        <v>60.707875396137943</v>
      </c>
      <c r="AI1716">
        <v>64.19386157448487</v>
      </c>
      <c r="AJ1716">
        <v>0.53413104790095656</v>
      </c>
      <c r="AK1716">
        <v>0.53413103813383955</v>
      </c>
      <c r="AL1716">
        <v>0.53412966941466311</v>
      </c>
      <c r="AM1716">
        <v>0.5341324321009806</v>
      </c>
      <c r="AN1716">
        <v>0.97609283838537342</v>
      </c>
      <c r="AO1716">
        <v>0.97609283838537364</v>
      </c>
      <c r="AP1716">
        <v>0.97609283838537364</v>
      </c>
      <c r="AQ1716">
        <v>0.97609283838537364</v>
      </c>
      <c r="AR1716">
        <v>13.19665226365561</v>
      </c>
      <c r="AS1716">
        <v>13.19665226365561</v>
      </c>
      <c r="AT1716">
        <v>13.19665226365561</v>
      </c>
      <c r="AU1716">
        <v>13.19665226365561</v>
      </c>
      <c r="AV1716" t="str">
        <f>VLOOKUP(Sheet1[[#This Row],[NPDES ID2]],Combined_Sheet__Major_Only___2[[NPDES ID2]:[ECHO BFR]],3,FALSE)</f>
        <v>MO</v>
      </c>
      <c r="AW1716" t="s">
        <v>41</v>
      </c>
      <c r="AX1716" t="str">
        <f>VLOOKUP(Sheet1[[#This Row],[NPDES ID2]],Combined_Sheet__Major_Only___2[[NPDES ID2]:[ECHO BFR]],27,FALSE)</f>
        <v>tempSludgeStore</v>
      </c>
      <c r="AY1716" t="str">
        <f>VLOOKUP(Sheet1[[#This Row],[NPDES ID2]],Combined_Sheet__Major_Only___2[[NPDES ID2]:[ECHO BFR]],28,FALSE)</f>
        <v>-</v>
      </c>
      <c r="AZ1716" t="str">
        <f>VLOOKUP(Sheet1[[#This Row],[NPDES ID2]],Combined_Sheet__Major_Only___2[[NPDES ID2]:[ECHO BFR]],29,FALSE)</f>
        <v>thickening</v>
      </c>
      <c r="BA1716">
        <f>VLOOKUP(Sheet1[[#This Row],[NPDES ID2]],Combined_Sheet__Major_Only___2[[NPDES ID2]:[ECHO BFR]],17,FALSE)</f>
        <v>38.363495</v>
      </c>
      <c r="BB1716">
        <f>VLOOKUP(Sheet1[[#This Row],[NPDES ID2]],Combined_Sheet__Major_Only___2[[NPDES ID2]:[ECHO BFR]],18,FALSE)</f>
        <v>-90.998439000000005</v>
      </c>
      <c r="BC1716" t="str">
        <f>IF(ISNUMBER(SEARCH("aerobic",$AW1716)),"aerobic","")</f>
        <v>aerobic</v>
      </c>
      <c r="BD1716" t="str">
        <f>IF(ISNUMBER(SEARCH("anaer",$AW1716)),"anaer","")</f>
        <v/>
      </c>
      <c r="BE1716" t="str">
        <f>IF(ISNUMBER(SEARCH("thickening",$AZ1716)),"thickening","")</f>
        <v>thickening</v>
      </c>
      <c r="BF1716" s="2" t="str">
        <f>IF(ISNUMBER(SEARCH("airDry",$AW1716)),"airDry","")</f>
        <v/>
      </c>
      <c r="BG1716" s="2" t="str">
        <f>IF(ISNUMBER(SEARCH("heatDry",$AY1716)),"heatDry","")</f>
        <v/>
      </c>
      <c r="BH1716" s="2" t="str">
        <f>IF(AND(ISNUMBER(SEARCH("aerobic",$AW1716)),ISNUMBER(SEARCH("anaer",$AW1716))),"Combined Aer and Anaer.","")</f>
        <v/>
      </c>
    </row>
    <row r="1717" spans="1:60" x14ac:dyDescent="0.3">
      <c r="A1717" s="4">
        <v>1715</v>
      </c>
      <c r="B1717" t="s">
        <v>8038</v>
      </c>
      <c r="C1717">
        <v>40.54</v>
      </c>
      <c r="D1717">
        <v>2507.526378470021</v>
      </c>
      <c r="E1717">
        <v>2505.2668744072271</v>
      </c>
      <c r="F1717">
        <v>1725.007730631062</v>
      </c>
      <c r="G1717">
        <v>3250.681546777173</v>
      </c>
      <c r="H1717">
        <v>-76.83175735271179</v>
      </c>
      <c r="I1717">
        <v>-78.097526466476381</v>
      </c>
      <c r="J1717">
        <v>-90.993393396475426</v>
      </c>
      <c r="K1717">
        <v>-60.485370310899192</v>
      </c>
      <c r="L1717">
        <v>27.035336547137561</v>
      </c>
      <c r="M1717">
        <v>26.927785819291181</v>
      </c>
      <c r="N1717">
        <v>26.5382078552351</v>
      </c>
      <c r="O1717">
        <v>27.85441195583212</v>
      </c>
      <c r="P1717">
        <v>0.95468068817242213</v>
      </c>
      <c r="Q1717">
        <v>0.96667078532071904</v>
      </c>
      <c r="R1717">
        <v>0.77244569753034609</v>
      </c>
      <c r="S1717">
        <v>1.09679745686562</v>
      </c>
      <c r="T1717">
        <v>47.339627048395258</v>
      </c>
      <c r="U1717">
        <v>47.3395511530275</v>
      </c>
      <c r="V1717">
        <v>47.307055738259002</v>
      </c>
      <c r="W1717">
        <v>47.371885739532743</v>
      </c>
      <c r="X1717">
        <v>3195.1745268115328</v>
      </c>
      <c r="Y1717">
        <v>3205.8209325018602</v>
      </c>
      <c r="Z1717">
        <v>3102.503256752515</v>
      </c>
      <c r="AA1717">
        <v>3254.2012486398571</v>
      </c>
      <c r="AB1717">
        <v>586.48454344910203</v>
      </c>
      <c r="AC1717">
        <v>581.34055211832947</v>
      </c>
      <c r="AD1717">
        <v>496.01525951266137</v>
      </c>
      <c r="AE1717">
        <v>702.7600968057219</v>
      </c>
      <c r="AF1717">
        <v>65.354407195701384</v>
      </c>
      <c r="AG1717">
        <v>65.094405922477847</v>
      </c>
      <c r="AH1717">
        <v>64.152725920399632</v>
      </c>
      <c r="AI1717">
        <v>67.334318905868912</v>
      </c>
      <c r="AJ1717">
        <v>0.57481618509268362</v>
      </c>
      <c r="AK1717">
        <v>0.57481617870086754</v>
      </c>
      <c r="AL1717">
        <v>0.57481528292605188</v>
      </c>
      <c r="AM1717">
        <v>0.57481709099766998</v>
      </c>
      <c r="AN1717">
        <v>0.94923544164389495</v>
      </c>
      <c r="AO1717">
        <v>0.94923544164389517</v>
      </c>
      <c r="AP1717">
        <v>0.94923544164389517</v>
      </c>
      <c r="AQ1717">
        <v>0.94923544164389517</v>
      </c>
      <c r="AR1717">
        <v>14.009163181663251</v>
      </c>
      <c r="AS1717">
        <v>14.009163181663251</v>
      </c>
      <c r="AT1717">
        <v>14.009163181663251</v>
      </c>
      <c r="AU1717">
        <v>14.009163181663251</v>
      </c>
      <c r="AV1717" t="str">
        <f>VLOOKUP(Sheet1[[#This Row],[NPDES ID2]],Combined_Sheet__Major_Only___2[[NPDES ID2]:[ECHO BFR]],3,FALSE)</f>
        <v>NJ</v>
      </c>
      <c r="AW1717" t="s">
        <v>41</v>
      </c>
      <c r="AX1717" t="str">
        <f>VLOOKUP(Sheet1[[#This Row],[NPDES ID2]],Combined_Sheet__Major_Only___2[[NPDES ID2]:[ECHO BFR]],27,FALSE)</f>
        <v>-</v>
      </c>
      <c r="AY1717" t="str">
        <f>VLOOKUP(Sheet1[[#This Row],[NPDES ID2]],Combined_Sheet__Major_Only___2[[NPDES ID2]:[ECHO BFR]],28,FALSE)</f>
        <v>-</v>
      </c>
      <c r="AZ1717" t="str">
        <f>VLOOKUP(Sheet1[[#This Row],[NPDES ID2]],Combined_Sheet__Major_Only___2[[NPDES ID2]:[ECHO BFR]],29,FALSE)</f>
        <v>thickening</v>
      </c>
      <c r="BA1717">
        <f>VLOOKUP(Sheet1[[#This Row],[NPDES ID2]],Combined_Sheet__Major_Only___2[[NPDES ID2]:[ECHO BFR]],17,FALSE)</f>
        <v>40.006740000000001</v>
      </c>
      <c r="BB1717">
        <f>VLOOKUP(Sheet1[[#This Row],[NPDES ID2]],Combined_Sheet__Major_Only___2[[NPDES ID2]:[ECHO BFR]],18,FALSE)</f>
        <v>-75.028710000000004</v>
      </c>
      <c r="BC1717" t="str">
        <f>IF(ISNUMBER(SEARCH("aerobic",$AW1717)),"aerobic","")</f>
        <v>aerobic</v>
      </c>
      <c r="BD1717" t="str">
        <f>IF(ISNUMBER(SEARCH("anaer",$AW1717)),"anaer","")</f>
        <v/>
      </c>
      <c r="BE1717" t="str">
        <f>IF(ISNUMBER(SEARCH("thickening",$AZ1717)),"thickening","")</f>
        <v>thickening</v>
      </c>
      <c r="BF1717" s="3" t="str">
        <f>IF(ISNUMBER(SEARCH("airDry",$AW1717)),"airDry","")</f>
        <v/>
      </c>
      <c r="BG1717" s="3" t="str">
        <f>IF(ISNUMBER(SEARCH("heatDry",$AY1717)),"heatDry","")</f>
        <v/>
      </c>
      <c r="BH1717" s="3" t="str">
        <f>IF(AND(ISNUMBER(SEARCH("aerobic",$AW1717)),ISNUMBER(SEARCH("anaer",$AW1717))),"Combined Aer and Anaer.","")</f>
        <v/>
      </c>
    </row>
    <row r="1718" spans="1:60" x14ac:dyDescent="0.3">
      <c r="A1718" s="4">
        <v>1716</v>
      </c>
      <c r="B1718" t="s">
        <v>8043</v>
      </c>
      <c r="C1718">
        <v>40.17</v>
      </c>
      <c r="D1718">
        <v>2659.5715535261588</v>
      </c>
      <c r="E1718">
        <v>2660.7393178342968</v>
      </c>
      <c r="F1718">
        <v>1829.1102097100761</v>
      </c>
      <c r="G1718">
        <v>3445.5515546528868</v>
      </c>
      <c r="H1718">
        <v>-77.105428211990727</v>
      </c>
      <c r="I1718">
        <v>-78.365035558234638</v>
      </c>
      <c r="J1718">
        <v>-91.275972070566738</v>
      </c>
      <c r="K1718">
        <v>-61.855890912861803</v>
      </c>
      <c r="L1718">
        <v>25.482806526410972</v>
      </c>
      <c r="M1718">
        <v>25.366480716812219</v>
      </c>
      <c r="N1718">
        <v>24.945122442189319</v>
      </c>
      <c r="O1718">
        <v>26.368700050723451</v>
      </c>
      <c r="P1718">
        <v>0.94842094186010528</v>
      </c>
      <c r="Q1718">
        <v>0.95832048477609477</v>
      </c>
      <c r="R1718">
        <v>0.77507733696475789</v>
      </c>
      <c r="S1718">
        <v>1.0867567709874091</v>
      </c>
      <c r="T1718">
        <v>3.7702269654927489</v>
      </c>
      <c r="U1718">
        <v>3.7702183094209119</v>
      </c>
      <c r="V1718">
        <v>3.766512119531555</v>
      </c>
      <c r="W1718">
        <v>3.7739061564121248</v>
      </c>
      <c r="X1718">
        <v>267.53027787688222</v>
      </c>
      <c r="Y1718">
        <v>268.51863050938039</v>
      </c>
      <c r="Z1718">
        <v>258.70297134250791</v>
      </c>
      <c r="AA1718">
        <v>273.20320341945722</v>
      </c>
      <c r="AB1718">
        <v>52.535208881078773</v>
      </c>
      <c r="AC1718">
        <v>51.985032096952082</v>
      </c>
      <c r="AD1718">
        <v>43.870146142499323</v>
      </c>
      <c r="AE1718">
        <v>63.725108102783707</v>
      </c>
      <c r="AF1718">
        <v>62.168729687582307</v>
      </c>
      <c r="AG1718">
        <v>61.884930310004691</v>
      </c>
      <c r="AH1718">
        <v>60.857015231650891</v>
      </c>
      <c r="AI1718">
        <v>64.329926846978594</v>
      </c>
      <c r="AJ1718">
        <v>0.5358920728007055</v>
      </c>
      <c r="AK1718">
        <v>0.5358920689801242</v>
      </c>
      <c r="AL1718">
        <v>0.53589153353021246</v>
      </c>
      <c r="AM1718">
        <v>0.53589261430544755</v>
      </c>
      <c r="AN1718">
        <v>0.65384811062775472</v>
      </c>
      <c r="AO1718">
        <v>0.65384811062775472</v>
      </c>
      <c r="AP1718">
        <v>0.65384811062775472</v>
      </c>
      <c r="AQ1718">
        <v>0.65384811062775472</v>
      </c>
      <c r="AR1718">
        <v>12.831841564781</v>
      </c>
      <c r="AS1718">
        <v>12.83184156478101</v>
      </c>
      <c r="AT1718">
        <v>12.83184156478101</v>
      </c>
      <c r="AU1718">
        <v>12.83184156478101</v>
      </c>
      <c r="AV1718" t="str">
        <f>VLOOKUP(Sheet1[[#This Row],[NPDES ID2]],Combined_Sheet__Major_Only___2[[NPDES ID2]:[ECHO BFR]],3,FALSE)</f>
        <v>IL</v>
      </c>
      <c r="AW1718" t="s">
        <v>118</v>
      </c>
      <c r="AX1718" t="str">
        <f>VLOOKUP(Sheet1[[#This Row],[NPDES ID2]],Combined_Sheet__Major_Only___2[[NPDES ID2]:[ECHO BFR]],27,FALSE)</f>
        <v>-</v>
      </c>
      <c r="AY1718" t="str">
        <f>VLOOKUP(Sheet1[[#This Row],[NPDES ID2]],Combined_Sheet__Major_Only___2[[NPDES ID2]:[ECHO BFR]],28,FALSE)</f>
        <v>-</v>
      </c>
      <c r="AZ1718" t="str">
        <f>VLOOKUP(Sheet1[[#This Row],[NPDES ID2]],Combined_Sheet__Major_Only___2[[NPDES ID2]:[ECHO BFR]],29,FALSE)</f>
        <v>thickening</v>
      </c>
      <c r="BA1718">
        <f>VLOOKUP(Sheet1[[#This Row],[NPDES ID2]],Combined_Sheet__Major_Only___2[[NPDES ID2]:[ECHO BFR]],17,FALSE)</f>
        <v>41.949800000000003</v>
      </c>
      <c r="BB1718">
        <f>VLOOKUP(Sheet1[[#This Row],[NPDES ID2]],Combined_Sheet__Major_Only___2[[NPDES ID2]:[ECHO BFR]],18,FALSE)</f>
        <v>-87.977699999999999</v>
      </c>
      <c r="BC1718" t="str">
        <f>IF(ISNUMBER(SEARCH("aerobic",$AW1718)),"aerobic","")</f>
        <v>aerobic</v>
      </c>
      <c r="BD1718" t="str">
        <f>IF(ISNUMBER(SEARCH("anaer",$AW1718)),"anaer","")</f>
        <v/>
      </c>
      <c r="BE1718" t="str">
        <f>IF(ISNUMBER(SEARCH("thickening",$AZ1718)),"thickening","")</f>
        <v>thickening</v>
      </c>
      <c r="BF1718" s="2" t="str">
        <f>IF(ISNUMBER(SEARCH("airDry",$AW1718)),"airDry","")</f>
        <v>airDry</v>
      </c>
      <c r="BG1718" s="2" t="str">
        <f>IF(ISNUMBER(SEARCH("heatDry",$AY1718)),"heatDry","")</f>
        <v/>
      </c>
      <c r="BH1718" s="2" t="str">
        <f>IF(AND(ISNUMBER(SEARCH("aerobic",$AW1718)),ISNUMBER(SEARCH("anaer",$AW1718))),"Combined Aer and Anaer.","")</f>
        <v/>
      </c>
    </row>
    <row r="1719" spans="1:60" x14ac:dyDescent="0.3">
      <c r="A1719" s="4">
        <v>1717</v>
      </c>
      <c r="B1719" t="s">
        <v>8047</v>
      </c>
      <c r="C1719">
        <v>40.159999999999997</v>
      </c>
      <c r="D1719">
        <v>2602.144085346873</v>
      </c>
      <c r="E1719">
        <v>2602.9880038233209</v>
      </c>
      <c r="F1719">
        <v>1789.6745814146659</v>
      </c>
      <c r="G1719">
        <v>3372.320913787853</v>
      </c>
      <c r="H1719">
        <v>-76.968510225680191</v>
      </c>
      <c r="I1719">
        <v>-78.20862198504426</v>
      </c>
      <c r="J1719">
        <v>-91.271857887013653</v>
      </c>
      <c r="K1719">
        <v>-61.246116540736779</v>
      </c>
      <c r="L1719">
        <v>26.043883962584889</v>
      </c>
      <c r="M1719">
        <v>25.93183070885576</v>
      </c>
      <c r="N1719">
        <v>25.52591217099846</v>
      </c>
      <c r="O1719">
        <v>26.897309154850479</v>
      </c>
      <c r="P1719">
        <v>0.94712231623694865</v>
      </c>
      <c r="Q1719">
        <v>0.95744989175103479</v>
      </c>
      <c r="R1719">
        <v>0.77097978846935256</v>
      </c>
      <c r="S1719">
        <v>1.083698885303517</v>
      </c>
      <c r="T1719">
        <v>334.72793373083027</v>
      </c>
      <c r="U1719">
        <v>334.72741431805451</v>
      </c>
      <c r="V1719">
        <v>334.50502217363231</v>
      </c>
      <c r="W1719">
        <v>334.94870578588558</v>
      </c>
      <c r="X1719">
        <v>23233.545962865199</v>
      </c>
      <c r="Y1719">
        <v>23317.65433757237</v>
      </c>
      <c r="Z1719">
        <v>22504.291304005801</v>
      </c>
      <c r="AA1719">
        <v>23698.086549901171</v>
      </c>
      <c r="AB1719">
        <v>3647.6174033444072</v>
      </c>
      <c r="AC1719">
        <v>3624.764191580286</v>
      </c>
      <c r="AD1719">
        <v>3157.9708897162118</v>
      </c>
      <c r="AE1719">
        <v>4255.7040731686984</v>
      </c>
      <c r="AF1719">
        <v>63.553714049272649</v>
      </c>
      <c r="AG1719">
        <v>63.280235030640242</v>
      </c>
      <c r="AH1719">
        <v>62.289953534825891</v>
      </c>
      <c r="AI1719">
        <v>65.635944683703173</v>
      </c>
      <c r="AJ1719">
        <v>0.55280956149589555</v>
      </c>
      <c r="AK1719">
        <v>0.55280953898376839</v>
      </c>
      <c r="AL1719">
        <v>0.55280638484227196</v>
      </c>
      <c r="AM1719">
        <v>0.5528127513282538</v>
      </c>
      <c r="AN1719">
        <v>0.99234177066423912</v>
      </c>
      <c r="AO1719">
        <v>0.99234177066423879</v>
      </c>
      <c r="AP1719">
        <v>0.99234177066423879</v>
      </c>
      <c r="AQ1719">
        <v>0.99234177066423879</v>
      </c>
      <c r="AR1719">
        <v>14.936295266072429</v>
      </c>
      <c r="AS1719">
        <v>14.936295266072429</v>
      </c>
      <c r="AT1719">
        <v>14.936295266072429</v>
      </c>
      <c r="AU1719">
        <v>14.936295266072429</v>
      </c>
      <c r="AV1719" t="str">
        <f>VLOOKUP(Sheet1[[#This Row],[NPDES ID2]],Combined_Sheet__Major_Only___2[[NPDES ID2]:[ECHO BFR]],3,FALSE)</f>
        <v>IA</v>
      </c>
      <c r="AW1719" t="s">
        <v>41</v>
      </c>
      <c r="AX1719" t="str">
        <f>VLOOKUP(Sheet1[[#This Row],[NPDES ID2]],Combined_Sheet__Major_Only___2[[NPDES ID2]:[ECHO BFR]],27,FALSE)</f>
        <v>-</v>
      </c>
      <c r="AY1719" t="str">
        <f>VLOOKUP(Sheet1[[#This Row],[NPDES ID2]],Combined_Sheet__Major_Only___2[[NPDES ID2]:[ECHO BFR]],28,FALSE)</f>
        <v>-</v>
      </c>
      <c r="AZ1719" t="str">
        <f>VLOOKUP(Sheet1[[#This Row],[NPDES ID2]],Combined_Sheet__Major_Only___2[[NPDES ID2]:[ECHO BFR]],29,FALSE)</f>
        <v>-</v>
      </c>
      <c r="BA1719">
        <f>VLOOKUP(Sheet1[[#This Row],[NPDES ID2]],Combined_Sheet__Major_Only___2[[NPDES ID2]:[ECHO BFR]],17,FALSE)</f>
        <v>41.303870000000003</v>
      </c>
      <c r="BB1719">
        <f>VLOOKUP(Sheet1[[#This Row],[NPDES ID2]],Combined_Sheet__Major_Only___2[[NPDES ID2]:[ECHO BFR]],18,FALSE)</f>
        <v>-94.46105</v>
      </c>
      <c r="BC1719" t="str">
        <f>IF(ISNUMBER(SEARCH("aerobic",$AW1719)),"aerobic","")</f>
        <v>aerobic</v>
      </c>
      <c r="BD1719" t="str">
        <f>IF(ISNUMBER(SEARCH("anaer",$AW1719)),"anaer","")</f>
        <v/>
      </c>
      <c r="BE1719" t="str">
        <f>IF(ISNUMBER(SEARCH("thickening",$AZ1719)),"thickening","")</f>
        <v/>
      </c>
      <c r="BF1719" s="3" t="str">
        <f>IF(ISNUMBER(SEARCH("airDry",$AW1719)),"airDry","")</f>
        <v/>
      </c>
      <c r="BG1719" s="3" t="str">
        <f>IF(ISNUMBER(SEARCH("heatDry",$AY1719)),"heatDry","")</f>
        <v/>
      </c>
      <c r="BH1719" s="3" t="str">
        <f>IF(AND(ISNUMBER(SEARCH("aerobic",$AW1719)),ISNUMBER(SEARCH("anaer",$AW1719))),"Combined Aer and Anaer.","")</f>
        <v/>
      </c>
    </row>
    <row r="1720" spans="1:60" x14ac:dyDescent="0.3">
      <c r="A1720" s="4">
        <v>1718</v>
      </c>
      <c r="B1720" t="s">
        <v>8052</v>
      </c>
      <c r="C1720">
        <v>40</v>
      </c>
      <c r="D1720">
        <v>2696.4664570842269</v>
      </c>
      <c r="E1720">
        <v>2697.032756585179</v>
      </c>
      <c r="F1720">
        <v>1854.292164175346</v>
      </c>
      <c r="G1720">
        <v>3493.0002720759462</v>
      </c>
      <c r="H1720">
        <v>-77.152180528879839</v>
      </c>
      <c r="I1720">
        <v>-78.388757570082873</v>
      </c>
      <c r="J1720">
        <v>-91.192917088469102</v>
      </c>
      <c r="K1720">
        <v>-62.01391961098831</v>
      </c>
      <c r="L1720">
        <v>25.130444428110359</v>
      </c>
      <c r="M1720">
        <v>25.012786114124221</v>
      </c>
      <c r="N1720">
        <v>24.58659491353675</v>
      </c>
      <c r="O1720">
        <v>26.026497881198491</v>
      </c>
      <c r="P1720">
        <v>0.94485737500442468</v>
      </c>
      <c r="Q1720">
        <v>0.95434457254177085</v>
      </c>
      <c r="R1720">
        <v>0.7734712748754663</v>
      </c>
      <c r="S1720">
        <v>1.0833526699558229</v>
      </c>
      <c r="T1720">
        <v>69.131396876899061</v>
      </c>
      <c r="U1720">
        <v>69.131287350972769</v>
      </c>
      <c r="V1720">
        <v>69.084392652282204</v>
      </c>
      <c r="W1720">
        <v>69.177949955597114</v>
      </c>
      <c r="X1720">
        <v>4953.2846003523809</v>
      </c>
      <c r="Y1720">
        <v>4972.771514337358</v>
      </c>
      <c r="Z1720">
        <v>4784.2503548770337</v>
      </c>
      <c r="AA1720">
        <v>5061.1190733385083</v>
      </c>
      <c r="AB1720">
        <v>800.22251649427153</v>
      </c>
      <c r="AC1720">
        <v>794.96577177597965</v>
      </c>
      <c r="AD1720">
        <v>689.52468813533108</v>
      </c>
      <c r="AE1720">
        <v>937.53838538985076</v>
      </c>
      <c r="AF1720">
        <v>61.569717436189578</v>
      </c>
      <c r="AG1720">
        <v>61.281441311301073</v>
      </c>
      <c r="AH1720">
        <v>60.237352790323008</v>
      </c>
      <c r="AI1720">
        <v>63.764945098034822</v>
      </c>
      <c r="AJ1720">
        <v>0.52857761977103646</v>
      </c>
      <c r="AK1720">
        <v>0.52857761283034721</v>
      </c>
      <c r="AL1720">
        <v>0.52857664015094652</v>
      </c>
      <c r="AM1720">
        <v>0.52857860345075347</v>
      </c>
      <c r="AN1720">
        <v>0.9644209768098233</v>
      </c>
      <c r="AO1720">
        <v>0.96442097680982364</v>
      </c>
      <c r="AP1720">
        <v>0.96442097680982364</v>
      </c>
      <c r="AQ1720">
        <v>0.96442097680982364</v>
      </c>
      <c r="AR1720">
        <v>14.221509953099019</v>
      </c>
      <c r="AS1720">
        <v>14.221509953099019</v>
      </c>
      <c r="AT1720">
        <v>14.221509953099019</v>
      </c>
      <c r="AU1720">
        <v>14.221509953099019</v>
      </c>
      <c r="AV1720" t="str">
        <f>VLOOKUP(Sheet1[[#This Row],[NPDES ID2]],Combined_Sheet__Major_Only___2[[NPDES ID2]:[ECHO BFR]],3,FALSE)</f>
        <v>MN</v>
      </c>
      <c r="AW1720" t="s">
        <v>41</v>
      </c>
      <c r="AX1720" t="str">
        <f>VLOOKUP(Sheet1[[#This Row],[NPDES ID2]],Combined_Sheet__Major_Only___2[[NPDES ID2]:[ECHO BFR]],27,FALSE)</f>
        <v>other</v>
      </c>
      <c r="AY1720" t="str">
        <f>VLOOKUP(Sheet1[[#This Row],[NPDES ID2]],Combined_Sheet__Major_Only___2[[NPDES ID2]:[ECHO BFR]],28,FALSE)</f>
        <v>-</v>
      </c>
      <c r="AZ1720" t="str">
        <f>VLOOKUP(Sheet1[[#This Row],[NPDES ID2]],Combined_Sheet__Major_Only___2[[NPDES ID2]:[ECHO BFR]],29,FALSE)</f>
        <v>preliminaryOps, thickening</v>
      </c>
      <c r="BA1720">
        <f>VLOOKUP(Sheet1[[#This Row],[NPDES ID2]],Combined_Sheet__Major_Only___2[[NPDES ID2]:[ECHO BFR]],17,FALSE)</f>
        <v>43.769182000000001</v>
      </c>
      <c r="BB1720">
        <f>VLOOKUP(Sheet1[[#This Row],[NPDES ID2]],Combined_Sheet__Major_Only___2[[NPDES ID2]:[ECHO BFR]],18,FALSE)</f>
        <v>-94.185182999999995</v>
      </c>
      <c r="BC1720" t="str">
        <f>IF(ISNUMBER(SEARCH("aerobic",$AW1720)),"aerobic","")</f>
        <v>aerobic</v>
      </c>
      <c r="BD1720" t="str">
        <f>IF(ISNUMBER(SEARCH("anaer",$AW1720)),"anaer","")</f>
        <v/>
      </c>
      <c r="BE1720" t="str">
        <f>IF(ISNUMBER(SEARCH("thickening",$AZ1720)),"thickening","")</f>
        <v>thickening</v>
      </c>
      <c r="BF1720" s="2" t="str">
        <f>IF(ISNUMBER(SEARCH("airDry",$AW1720)),"airDry","")</f>
        <v/>
      </c>
      <c r="BG1720" s="2" t="str">
        <f>IF(ISNUMBER(SEARCH("heatDry",$AY1720)),"heatDry","")</f>
        <v/>
      </c>
      <c r="BH1720" s="2" t="str">
        <f>IF(AND(ISNUMBER(SEARCH("aerobic",$AW1720)),ISNUMBER(SEARCH("anaer",$AW1720))),"Combined Aer and Anaer.","")</f>
        <v/>
      </c>
    </row>
    <row r="1721" spans="1:60" x14ac:dyDescent="0.3">
      <c r="A1721" s="4">
        <v>1719</v>
      </c>
      <c r="B1721" t="s">
        <v>8056</v>
      </c>
      <c r="C1721">
        <v>39.159999999999997</v>
      </c>
      <c r="D1721">
        <v>2653.37143984673</v>
      </c>
      <c r="E1721">
        <v>2653.3492240730461</v>
      </c>
      <c r="F1721">
        <v>1824.0008866951521</v>
      </c>
      <c r="G1721">
        <v>3440.0509808539782</v>
      </c>
      <c r="H1721">
        <v>-76.951056182942068</v>
      </c>
      <c r="I1721">
        <v>-78.138065958568546</v>
      </c>
      <c r="J1721">
        <v>-91.235410836898922</v>
      </c>
      <c r="K1721">
        <v>-61.12987842270438</v>
      </c>
      <c r="L1721">
        <v>25.51599215537949</v>
      </c>
      <c r="M1721">
        <v>25.407627976649952</v>
      </c>
      <c r="N1721">
        <v>25.01508779222354</v>
      </c>
      <c r="O1721">
        <v>26.341292645882501</v>
      </c>
      <c r="P1721">
        <v>0.92331428043029229</v>
      </c>
      <c r="Q1721">
        <v>0.93369078048965781</v>
      </c>
      <c r="R1721">
        <v>0.7509567046714547</v>
      </c>
      <c r="S1721">
        <v>1.056120803738654</v>
      </c>
      <c r="T1721">
        <v>200.57264906349889</v>
      </c>
      <c r="U1721">
        <v>200.57233668838859</v>
      </c>
      <c r="V1721">
        <v>200.43858993847871</v>
      </c>
      <c r="W1721">
        <v>200.70542149083121</v>
      </c>
      <c r="X1721">
        <v>13855.888293527079</v>
      </c>
      <c r="Y1721">
        <v>13905.37432992944</v>
      </c>
      <c r="Z1721">
        <v>13426.62418773661</v>
      </c>
      <c r="AA1721">
        <v>14129.312294523699</v>
      </c>
      <c r="AB1721">
        <v>2489.582317713091</v>
      </c>
      <c r="AC1721">
        <v>2467.775318349974</v>
      </c>
      <c r="AD1721">
        <v>2111.8868500844251</v>
      </c>
      <c r="AE1721">
        <v>2970.8930300996999</v>
      </c>
      <c r="AF1721">
        <v>63.855408409661408</v>
      </c>
      <c r="AG1721">
        <v>63.5841935360626</v>
      </c>
      <c r="AH1721">
        <v>62.602009045342847</v>
      </c>
      <c r="AI1721">
        <v>65.920550301149078</v>
      </c>
      <c r="AJ1721">
        <v>0.55649575552032371</v>
      </c>
      <c r="AK1721">
        <v>0.55649574074025543</v>
      </c>
      <c r="AL1721">
        <v>0.55649366967553981</v>
      </c>
      <c r="AM1721">
        <v>0.55649785001362917</v>
      </c>
      <c r="AN1721">
        <v>0.98731268868023037</v>
      </c>
      <c r="AO1721">
        <v>0.98731268868023014</v>
      </c>
      <c r="AP1721">
        <v>0.98731268868023014</v>
      </c>
      <c r="AQ1721">
        <v>0.98731268868023014</v>
      </c>
      <c r="AR1721">
        <v>13.85580865007854</v>
      </c>
      <c r="AS1721">
        <v>13.855808650078529</v>
      </c>
      <c r="AT1721">
        <v>13.855808650078529</v>
      </c>
      <c r="AU1721">
        <v>13.855808650078529</v>
      </c>
      <c r="AV1721" t="str">
        <f>VLOOKUP(Sheet1[[#This Row],[NPDES ID2]],Combined_Sheet__Major_Only___2[[NPDES ID2]:[ECHO BFR]],3,FALSE)</f>
        <v>IA</v>
      </c>
      <c r="AW1721" t="s">
        <v>41</v>
      </c>
      <c r="AX1721" t="str">
        <f>VLOOKUP(Sheet1[[#This Row],[NPDES ID2]],Combined_Sheet__Major_Only___2[[NPDES ID2]:[ECHO BFR]],27,FALSE)</f>
        <v>-</v>
      </c>
      <c r="AY1721" t="str">
        <f>VLOOKUP(Sheet1[[#This Row],[NPDES ID2]],Combined_Sheet__Major_Only___2[[NPDES ID2]:[ECHO BFR]],28,FALSE)</f>
        <v>-</v>
      </c>
      <c r="AZ1721" t="str">
        <f>VLOOKUP(Sheet1[[#This Row],[NPDES ID2]],Combined_Sheet__Major_Only___2[[NPDES ID2]:[ECHO BFR]],29,FALSE)</f>
        <v>-</v>
      </c>
      <c r="BA1721">
        <f>VLOOKUP(Sheet1[[#This Row],[NPDES ID2]],Combined_Sheet__Major_Only___2[[NPDES ID2]:[ECHO BFR]],17,FALSE)</f>
        <v>43.094999999999999</v>
      </c>
      <c r="BB1721">
        <f>VLOOKUP(Sheet1[[#This Row],[NPDES ID2]],Combined_Sheet__Major_Only___2[[NPDES ID2]:[ECHO BFR]],18,FALSE)</f>
        <v>-94.688749999999999</v>
      </c>
      <c r="BC1721" t="str">
        <f>IF(ISNUMBER(SEARCH("aerobic",$AW1721)),"aerobic","")</f>
        <v>aerobic</v>
      </c>
      <c r="BD1721" t="str">
        <f>IF(ISNUMBER(SEARCH("anaer",$AW1721)),"anaer","")</f>
        <v/>
      </c>
      <c r="BE1721" t="str">
        <f>IF(ISNUMBER(SEARCH("thickening",$AZ1721)),"thickening","")</f>
        <v/>
      </c>
      <c r="BF1721" s="3" t="str">
        <f>IF(ISNUMBER(SEARCH("airDry",$AW1721)),"airDry","")</f>
        <v/>
      </c>
      <c r="BG1721" s="3" t="str">
        <f>IF(ISNUMBER(SEARCH("heatDry",$AY1721)),"heatDry","")</f>
        <v/>
      </c>
      <c r="BH1721" s="3" t="str">
        <f>IF(AND(ISNUMBER(SEARCH("aerobic",$AW1721)),ISNUMBER(SEARCH("anaer",$AW1721))),"Combined Aer and Anaer.","")</f>
        <v/>
      </c>
    </row>
    <row r="1722" spans="1:60" x14ac:dyDescent="0.3">
      <c r="A1722" s="4">
        <v>1720</v>
      </c>
      <c r="B1722" t="s">
        <v>8061</v>
      </c>
      <c r="C1722">
        <v>38.478999999999999</v>
      </c>
      <c r="D1722">
        <v>2721.4490090566969</v>
      </c>
      <c r="E1722">
        <v>2722.2687727803882</v>
      </c>
      <c r="F1722">
        <v>1870.128812875819</v>
      </c>
      <c r="G1722">
        <v>3528.6172042186381</v>
      </c>
      <c r="H1722">
        <v>-77.006952714392412</v>
      </c>
      <c r="I1722">
        <v>-78.269878524985643</v>
      </c>
      <c r="J1722">
        <v>-91.346933717982537</v>
      </c>
      <c r="K1722">
        <v>-61.389535162909027</v>
      </c>
      <c r="L1722">
        <v>24.861582853700941</v>
      </c>
      <c r="M1722">
        <v>24.75352650743508</v>
      </c>
      <c r="N1722">
        <v>24.36211950383456</v>
      </c>
      <c r="O1722">
        <v>25.684504220683252</v>
      </c>
      <c r="P1722">
        <v>0.90765548981150057</v>
      </c>
      <c r="Q1722">
        <v>0.91731530631523128</v>
      </c>
      <c r="R1722">
        <v>0.73934998828087006</v>
      </c>
      <c r="S1722">
        <v>1.038792871040553</v>
      </c>
      <c r="T1722">
        <v>43.624998983176653</v>
      </c>
      <c r="U1722">
        <v>43.624928820478502</v>
      </c>
      <c r="V1722">
        <v>43.594887909616602</v>
      </c>
      <c r="W1722">
        <v>43.654821051055642</v>
      </c>
      <c r="X1722">
        <v>3039.2646210619091</v>
      </c>
      <c r="Y1722">
        <v>3050.3450697871681</v>
      </c>
      <c r="Z1722">
        <v>2942.97513461469</v>
      </c>
      <c r="AA1722">
        <v>3100.6486185379908</v>
      </c>
      <c r="AB1722">
        <v>453.55037487753913</v>
      </c>
      <c r="AC1722">
        <v>451.06648871059753</v>
      </c>
      <c r="AD1722">
        <v>395.41179941269769</v>
      </c>
      <c r="AE1722">
        <v>525.08756815099616</v>
      </c>
      <c r="AF1722">
        <v>63.318661320392728</v>
      </c>
      <c r="AG1722">
        <v>63.043448942437408</v>
      </c>
      <c r="AH1722">
        <v>62.046655612230488</v>
      </c>
      <c r="AI1722">
        <v>65.414437213317527</v>
      </c>
      <c r="AJ1722">
        <v>0.5499378654028364</v>
      </c>
      <c r="AK1722">
        <v>0.54993786022427682</v>
      </c>
      <c r="AL1722">
        <v>0.54993713446950943</v>
      </c>
      <c r="AM1722">
        <v>0.54993859936476519</v>
      </c>
      <c r="AN1722">
        <v>0.94525230947453098</v>
      </c>
      <c r="AO1722">
        <v>0.94525230947453109</v>
      </c>
      <c r="AP1722">
        <v>0.94525230947453109</v>
      </c>
      <c r="AQ1722">
        <v>0.94525230947453109</v>
      </c>
      <c r="AR1722">
        <v>15.35270895104092</v>
      </c>
      <c r="AS1722">
        <v>15.35270895104091</v>
      </c>
      <c r="AT1722">
        <v>15.35270895104091</v>
      </c>
      <c r="AU1722">
        <v>15.35270895104091</v>
      </c>
      <c r="AV1722" t="str">
        <f>VLOOKUP(Sheet1[[#This Row],[NPDES ID2]],Combined_Sheet__Major_Only___2[[NPDES ID2]:[ECHO BFR]],3,FALSE)</f>
        <v>PA</v>
      </c>
      <c r="AW1722" t="s">
        <v>41</v>
      </c>
      <c r="AX1722" t="str">
        <f>VLOOKUP(Sheet1[[#This Row],[NPDES ID2]],Combined_Sheet__Major_Only___2[[NPDES ID2]:[ECHO BFR]],27,FALSE)</f>
        <v>-</v>
      </c>
      <c r="AY1722" t="str">
        <f>VLOOKUP(Sheet1[[#This Row],[NPDES ID2]],Combined_Sheet__Major_Only___2[[NPDES ID2]:[ECHO BFR]],28,FALSE)</f>
        <v>-</v>
      </c>
      <c r="AZ1722" t="str">
        <f>VLOOKUP(Sheet1[[#This Row],[NPDES ID2]],Combined_Sheet__Major_Only___2[[NPDES ID2]:[ECHO BFR]],29,FALSE)</f>
        <v>thickening</v>
      </c>
      <c r="BA1722">
        <f>VLOOKUP(Sheet1[[#This Row],[NPDES ID2]],Combined_Sheet__Major_Only___2[[NPDES ID2]:[ECHO BFR]],17,FALSE)</f>
        <v>41.40175</v>
      </c>
      <c r="BB1722">
        <f>VLOOKUP(Sheet1[[#This Row],[NPDES ID2]],Combined_Sheet__Major_Only___2[[NPDES ID2]:[ECHO BFR]],18,FALSE)</f>
        <v>-75.371600000000001</v>
      </c>
      <c r="BC1722" t="str">
        <f>IF(ISNUMBER(SEARCH("aerobic",$AW1722)),"aerobic","")</f>
        <v>aerobic</v>
      </c>
      <c r="BD1722" t="str">
        <f>IF(ISNUMBER(SEARCH("anaer",$AW1722)),"anaer","")</f>
        <v/>
      </c>
      <c r="BE1722" t="str">
        <f>IF(ISNUMBER(SEARCH("thickening",$AZ1722)),"thickening","")</f>
        <v>thickening</v>
      </c>
      <c r="BF1722" s="2" t="str">
        <f>IF(ISNUMBER(SEARCH("airDry",$AW1722)),"airDry","")</f>
        <v/>
      </c>
      <c r="BG1722" s="2" t="str">
        <f>IF(ISNUMBER(SEARCH("heatDry",$AY1722)),"heatDry","")</f>
        <v/>
      </c>
      <c r="BH1722" s="2" t="str">
        <f>IF(AND(ISNUMBER(SEARCH("aerobic",$AW1722)),ISNUMBER(SEARCH("anaer",$AW1722))),"Combined Aer and Anaer.","")</f>
        <v/>
      </c>
    </row>
    <row r="1723" spans="1:60" x14ac:dyDescent="0.3">
      <c r="A1723" s="4">
        <v>1721</v>
      </c>
      <c r="B1723" t="s">
        <v>8066</v>
      </c>
      <c r="C1723">
        <v>38.200000000000003</v>
      </c>
      <c r="D1723">
        <v>2827.037789903824</v>
      </c>
      <c r="E1723">
        <v>2827.522241222865</v>
      </c>
      <c r="F1723">
        <v>1942.303918777345</v>
      </c>
      <c r="G1723">
        <v>3664.0574273747411</v>
      </c>
      <c r="H1723">
        <v>-77.152471327357659</v>
      </c>
      <c r="I1723">
        <v>-78.389881813957118</v>
      </c>
      <c r="J1723">
        <v>-91.140976179236873</v>
      </c>
      <c r="K1723">
        <v>-62.043512975493528</v>
      </c>
      <c r="L1723">
        <v>23.927915025107989</v>
      </c>
      <c r="M1723">
        <v>23.81502019142005</v>
      </c>
      <c r="N1723">
        <v>23.406057974256779</v>
      </c>
      <c r="O1723">
        <v>24.78774036394147</v>
      </c>
      <c r="P1723">
        <v>0.90246666153098909</v>
      </c>
      <c r="Q1723">
        <v>0.9113153610906275</v>
      </c>
      <c r="R1723">
        <v>0.73914924484807676</v>
      </c>
      <c r="S1723">
        <v>1.034950370910082</v>
      </c>
      <c r="T1723">
        <v>321.34725629988611</v>
      </c>
      <c r="U1723">
        <v>321.34675753709217</v>
      </c>
      <c r="V1723">
        <v>321.13320690370438</v>
      </c>
      <c r="W1723">
        <v>321.55925125282778</v>
      </c>
      <c r="X1723">
        <v>23093.698472724242</v>
      </c>
      <c r="Y1723">
        <v>23185.410293188841</v>
      </c>
      <c r="Z1723">
        <v>22299.216295828959</v>
      </c>
      <c r="AA1723">
        <v>23600.421186435819</v>
      </c>
      <c r="AB1723">
        <v>4177.2288228940397</v>
      </c>
      <c r="AC1723">
        <v>4140.9285585496964</v>
      </c>
      <c r="AD1723">
        <v>3536.6501639841658</v>
      </c>
      <c r="AE1723">
        <v>4989.4389481245316</v>
      </c>
      <c r="AF1723">
        <v>61.386124795660933</v>
      </c>
      <c r="AG1723">
        <v>61.096460718523467</v>
      </c>
      <c r="AH1723">
        <v>60.047523128313372</v>
      </c>
      <c r="AI1723">
        <v>63.591658841676868</v>
      </c>
      <c r="AJ1723">
        <v>0.52633609843802309</v>
      </c>
      <c r="AK1723">
        <v>0.52633607826074691</v>
      </c>
      <c r="AL1723">
        <v>0.52633325119417063</v>
      </c>
      <c r="AM1723">
        <v>0.52633895749289517</v>
      </c>
      <c r="AN1723">
        <v>0.99202653410700992</v>
      </c>
      <c r="AO1723">
        <v>0.99202653410700969</v>
      </c>
      <c r="AP1723">
        <v>0.99202653410700969</v>
      </c>
      <c r="AQ1723">
        <v>0.99202653410700969</v>
      </c>
      <c r="AR1723">
        <v>13.2689166341597</v>
      </c>
      <c r="AS1723">
        <v>13.268916634159689</v>
      </c>
      <c r="AT1723">
        <v>13.268916634159689</v>
      </c>
      <c r="AU1723">
        <v>13.268916634159689</v>
      </c>
      <c r="AV1723" t="str">
        <f>VLOOKUP(Sheet1[[#This Row],[NPDES ID2]],Combined_Sheet__Major_Only___2[[NPDES ID2]:[ECHO BFR]],3,FALSE)</f>
        <v>IN</v>
      </c>
      <c r="AW1723" t="s">
        <v>41</v>
      </c>
      <c r="AX1723" t="str">
        <f>VLOOKUP(Sheet1[[#This Row],[NPDES ID2]],Combined_Sheet__Major_Only___2[[NPDES ID2]:[ECHO BFR]],27,FALSE)</f>
        <v>-</v>
      </c>
      <c r="AY1723" t="str">
        <f>VLOOKUP(Sheet1[[#This Row],[NPDES ID2]],Combined_Sheet__Major_Only___2[[NPDES ID2]:[ECHO BFR]],28,FALSE)</f>
        <v>-</v>
      </c>
      <c r="AZ1723" t="str">
        <f>VLOOKUP(Sheet1[[#This Row],[NPDES ID2]],Combined_Sheet__Major_Only___2[[NPDES ID2]:[ECHO BFR]],29,FALSE)</f>
        <v>preliminaryOps</v>
      </c>
      <c r="BA1723">
        <f>VLOOKUP(Sheet1[[#This Row],[NPDES ID2]],Combined_Sheet__Major_Only___2[[NPDES ID2]:[ECHO BFR]],17,FALSE)</f>
        <v>40.674489999999999</v>
      </c>
      <c r="BB1723">
        <f>VLOOKUP(Sheet1[[#This Row],[NPDES ID2]],Combined_Sheet__Major_Only___2[[NPDES ID2]:[ECHO BFR]],18,FALSE)</f>
        <v>-86.143010000000004</v>
      </c>
      <c r="BC1723" t="str">
        <f>IF(ISNUMBER(SEARCH("aerobic",$AW1723)),"aerobic","")</f>
        <v>aerobic</v>
      </c>
      <c r="BD1723" t="str">
        <f>IF(ISNUMBER(SEARCH("anaer",$AW1723)),"anaer","")</f>
        <v/>
      </c>
      <c r="BE1723" t="str">
        <f>IF(ISNUMBER(SEARCH("thickening",$AZ1723)),"thickening","")</f>
        <v/>
      </c>
      <c r="BF1723" s="3" t="str">
        <f>IF(ISNUMBER(SEARCH("airDry",$AW1723)),"airDry","")</f>
        <v/>
      </c>
      <c r="BG1723" s="3" t="str">
        <f>IF(ISNUMBER(SEARCH("heatDry",$AY1723)),"heatDry","")</f>
        <v/>
      </c>
      <c r="BH1723" s="3" t="str">
        <f>IF(AND(ISNUMBER(SEARCH("aerobic",$AW1723)),ISNUMBER(SEARCH("anaer",$AW1723))),"Combined Aer and Anaer.","")</f>
        <v/>
      </c>
    </row>
    <row r="1724" spans="1:60" x14ac:dyDescent="0.3">
      <c r="A1724" s="4">
        <v>1722</v>
      </c>
      <c r="B1724" t="s">
        <v>8071</v>
      </c>
      <c r="C1724">
        <v>37.5</v>
      </c>
      <c r="D1724">
        <v>2795.2485617083421</v>
      </c>
      <c r="E1724">
        <v>2796.025060530721</v>
      </c>
      <c r="F1724">
        <v>1919.8840606367719</v>
      </c>
      <c r="G1724">
        <v>3625.3235313795199</v>
      </c>
      <c r="H1724">
        <v>-77.015882952715799</v>
      </c>
      <c r="I1724">
        <v>-78.282582750758962</v>
      </c>
      <c r="J1724">
        <v>-91.3652588986578</v>
      </c>
      <c r="K1724">
        <v>-61.440752618915653</v>
      </c>
      <c r="L1724">
        <v>24.182210831719111</v>
      </c>
      <c r="M1724">
        <v>24.076554214973861</v>
      </c>
      <c r="N1724">
        <v>23.69383725257692</v>
      </c>
      <c r="O1724">
        <v>24.986861211760271</v>
      </c>
      <c r="P1724">
        <v>0.88464974570511534</v>
      </c>
      <c r="Q1724">
        <v>0.8939446296475142</v>
      </c>
      <c r="R1724">
        <v>0.72086022834107077</v>
      </c>
      <c r="S1724">
        <v>1.0125936382045839</v>
      </c>
      <c r="T1724">
        <v>64.956476059309182</v>
      </c>
      <c r="U1724">
        <v>64.956372976407948</v>
      </c>
      <c r="V1724">
        <v>64.912236927917789</v>
      </c>
      <c r="W1724">
        <v>65.000290584109564</v>
      </c>
      <c r="X1724">
        <v>4534.1629741906363</v>
      </c>
      <c r="Y1724">
        <v>4550.800912290546</v>
      </c>
      <c r="Z1724">
        <v>4389.719746543642</v>
      </c>
      <c r="AA1724">
        <v>4626.2278688580154</v>
      </c>
      <c r="AB1724">
        <v>751.69889013494094</v>
      </c>
      <c r="AC1724">
        <v>746.32858537533878</v>
      </c>
      <c r="AD1724">
        <v>645.56680349996248</v>
      </c>
      <c r="AE1724">
        <v>884.64062330710078</v>
      </c>
      <c r="AF1724">
        <v>63.196296408318773</v>
      </c>
      <c r="AG1724">
        <v>62.920168237874357</v>
      </c>
      <c r="AH1724">
        <v>61.920075293038622</v>
      </c>
      <c r="AI1724">
        <v>65.299020603571009</v>
      </c>
      <c r="AJ1724">
        <v>0.54844299010029962</v>
      </c>
      <c r="AK1724">
        <v>0.54844298362004507</v>
      </c>
      <c r="AL1724">
        <v>0.54844207545651091</v>
      </c>
      <c r="AM1724">
        <v>0.54844390853425029</v>
      </c>
      <c r="AN1724">
        <v>0.96225800910522719</v>
      </c>
      <c r="AO1724">
        <v>0.96225800910522719</v>
      </c>
      <c r="AP1724">
        <v>0.96225800910522719</v>
      </c>
      <c r="AQ1724">
        <v>0.96225800910522719</v>
      </c>
      <c r="AR1724">
        <v>14.373325912741381</v>
      </c>
      <c r="AS1724">
        <v>14.373325912741381</v>
      </c>
      <c r="AT1724">
        <v>14.373325912741381</v>
      </c>
      <c r="AU1724">
        <v>14.373325912741381</v>
      </c>
      <c r="AV1724" t="str">
        <f>VLOOKUP(Sheet1[[#This Row],[NPDES ID2]],Combined_Sheet__Major_Only___2[[NPDES ID2]:[ECHO BFR]],3,FALSE)</f>
        <v>NY</v>
      </c>
      <c r="AW1724" t="s">
        <v>12181</v>
      </c>
      <c r="AX1724" t="str">
        <f>VLOOKUP(Sheet1[[#This Row],[NPDES ID2]],Combined_Sheet__Major_Only___2[[NPDES ID2]:[ECHO BFR]],27,FALSE)</f>
        <v>methaneBioCaptureRecover</v>
      </c>
      <c r="AY1724" t="str">
        <f>VLOOKUP(Sheet1[[#This Row],[NPDES ID2]],Combined_Sheet__Major_Only___2[[NPDES ID2]:[ECHO BFR]],28,FALSE)</f>
        <v>highTempCompost</v>
      </c>
      <c r="AZ1724" t="str">
        <f>VLOOKUP(Sheet1[[#This Row],[NPDES ID2]],Combined_Sheet__Major_Only___2[[NPDES ID2]:[ECHO BFR]],29,FALSE)</f>
        <v>preliminaryOps, thickening</v>
      </c>
      <c r="BA1724">
        <f>VLOOKUP(Sheet1[[#This Row],[NPDES ID2]],Combined_Sheet__Major_Only___2[[NPDES ID2]:[ECHO BFR]],17,FALSE)</f>
        <v>42.871160000000003</v>
      </c>
      <c r="BB1724">
        <f>VLOOKUP(Sheet1[[#This Row],[NPDES ID2]],Combined_Sheet__Major_Only___2[[NPDES ID2]:[ECHO BFR]],18,FALSE)</f>
        <v>-78.276759999999996</v>
      </c>
      <c r="BC1724" t="str">
        <f>IF(ISNUMBER(SEARCH("aerobic",$AW1724)),"aerobic","")</f>
        <v/>
      </c>
      <c r="BD1724" t="str">
        <f>IF(ISNUMBER(SEARCH("anaer",$AW1724)),"anaer","")</f>
        <v>anaer</v>
      </c>
      <c r="BE1724" t="str">
        <f>IF(ISNUMBER(SEARCH("thickening",$AZ1724)),"thickening","")</f>
        <v>thickening</v>
      </c>
      <c r="BF1724" s="2" t="str">
        <f>IF(ISNUMBER(SEARCH("airDry",$AW1724)),"airDry","")</f>
        <v/>
      </c>
      <c r="BG1724" s="2" t="str">
        <f>IF(ISNUMBER(SEARCH("heatDry",$AY1724)),"heatDry","")</f>
        <v/>
      </c>
      <c r="BH1724" s="2" t="str">
        <f>IF(AND(ISNUMBER(SEARCH("aerobic",$AW1724)),ISNUMBER(SEARCH("anaer",$AW1724))),"Combined Aer and Anaer.","")</f>
        <v/>
      </c>
    </row>
    <row r="1725" spans="1:60" x14ac:dyDescent="0.3">
      <c r="A1725" s="4">
        <v>1723</v>
      </c>
      <c r="B1725" t="s">
        <v>8076</v>
      </c>
      <c r="C1725">
        <v>37.340000000000003</v>
      </c>
      <c r="D1725">
        <v>2749.3575216990739</v>
      </c>
      <c r="E1725">
        <v>2747.4716174913842</v>
      </c>
      <c r="F1725">
        <v>1888.276134199918</v>
      </c>
      <c r="G1725">
        <v>3567.112214996494</v>
      </c>
      <c r="H1725">
        <v>-76.904792457737855</v>
      </c>
      <c r="I1725">
        <v>-78.09316139823207</v>
      </c>
      <c r="J1725">
        <v>-91.140488233595875</v>
      </c>
      <c r="K1725">
        <v>-60.859222124507554</v>
      </c>
      <c r="L1725">
        <v>24.581131640142949</v>
      </c>
      <c r="M1725">
        <v>24.479677010262272</v>
      </c>
      <c r="N1725">
        <v>24.112182476667819</v>
      </c>
      <c r="O1725">
        <v>25.353777650372269</v>
      </c>
      <c r="P1725">
        <v>0.87993141739389813</v>
      </c>
      <c r="Q1725">
        <v>0.89046190729528285</v>
      </c>
      <c r="R1725">
        <v>0.71433262865890879</v>
      </c>
      <c r="S1725">
        <v>1.008095886598436</v>
      </c>
      <c r="T1725">
        <v>41.999668377609638</v>
      </c>
      <c r="U1725">
        <v>41.999600723233513</v>
      </c>
      <c r="V1725">
        <v>41.9706337773153</v>
      </c>
      <c r="W1725">
        <v>42.028424304198928</v>
      </c>
      <c r="X1725">
        <v>2871.7332749329739</v>
      </c>
      <c r="Y1725">
        <v>2881.6651962410392</v>
      </c>
      <c r="Z1725">
        <v>2785.3291043494442</v>
      </c>
      <c r="AA1725">
        <v>2926.7890433938592</v>
      </c>
      <c r="AB1725">
        <v>512.14408144148217</v>
      </c>
      <c r="AC1725">
        <v>507.80404413533643</v>
      </c>
      <c r="AD1725">
        <v>435.06034043767448</v>
      </c>
      <c r="AE1725">
        <v>610.4169879163328</v>
      </c>
      <c r="AF1725">
        <v>64.514049660865211</v>
      </c>
      <c r="AG1725">
        <v>64.247768600049</v>
      </c>
      <c r="AH1725">
        <v>63.283329840349857</v>
      </c>
      <c r="AI1725">
        <v>66.541803349385845</v>
      </c>
      <c r="AJ1725">
        <v>0.56454446675516612</v>
      </c>
      <c r="AK1725">
        <v>0.56454446128368097</v>
      </c>
      <c r="AL1725">
        <v>0.56454369447837871</v>
      </c>
      <c r="AM1725">
        <v>0.56454524223189562</v>
      </c>
      <c r="AN1725">
        <v>0.94330592720385953</v>
      </c>
      <c r="AO1725">
        <v>0.94330592720385953</v>
      </c>
      <c r="AP1725">
        <v>0.94330592720385953</v>
      </c>
      <c r="AQ1725">
        <v>0.94330592720385953</v>
      </c>
      <c r="AR1725">
        <v>14.05905176945623</v>
      </c>
      <c r="AS1725">
        <v>14.05905176945623</v>
      </c>
      <c r="AT1725">
        <v>14.05905176945623</v>
      </c>
      <c r="AU1725">
        <v>14.05905176945623</v>
      </c>
      <c r="AV1725" t="str">
        <f>VLOOKUP(Sheet1[[#This Row],[NPDES ID2]],Combined_Sheet__Major_Only___2[[NPDES ID2]:[ECHO BFR]],3,FALSE)</f>
        <v>MO</v>
      </c>
      <c r="AW1725" t="s">
        <v>41</v>
      </c>
      <c r="AX1725" t="str">
        <f>VLOOKUP(Sheet1[[#This Row],[NPDES ID2]],Combined_Sheet__Major_Only___2[[NPDES ID2]:[ECHO BFR]],27,FALSE)</f>
        <v>-</v>
      </c>
      <c r="AY1725" t="str">
        <f>VLOOKUP(Sheet1[[#This Row],[NPDES ID2]],Combined_Sheet__Major_Only___2[[NPDES ID2]:[ECHO BFR]],28,FALSE)</f>
        <v>-</v>
      </c>
      <c r="AZ1725" t="str">
        <f>VLOOKUP(Sheet1[[#This Row],[NPDES ID2]],Combined_Sheet__Major_Only___2[[NPDES ID2]:[ECHO BFR]],29,FALSE)</f>
        <v>thickening</v>
      </c>
      <c r="BA1725">
        <f>VLOOKUP(Sheet1[[#This Row],[NPDES ID2]],Combined_Sheet__Major_Only___2[[NPDES ID2]:[ECHO BFR]],17,FALSE)</f>
        <v>38.991072000000003</v>
      </c>
      <c r="BB1725">
        <f>VLOOKUP(Sheet1[[#This Row],[NPDES ID2]],Combined_Sheet__Major_Only___2[[NPDES ID2]:[ECHO BFR]],18,FALSE)</f>
        <v>-93.910449</v>
      </c>
      <c r="BC1725" t="str">
        <f>IF(ISNUMBER(SEARCH("aerobic",$AW1725)),"aerobic","")</f>
        <v>aerobic</v>
      </c>
      <c r="BD1725" t="str">
        <f>IF(ISNUMBER(SEARCH("anaer",$AW1725)),"anaer","")</f>
        <v/>
      </c>
      <c r="BE1725" t="str">
        <f>IF(ISNUMBER(SEARCH("thickening",$AZ1725)),"thickening","")</f>
        <v>thickening</v>
      </c>
      <c r="BF1725" s="3" t="str">
        <f>IF(ISNUMBER(SEARCH("airDry",$AW1725)),"airDry","")</f>
        <v/>
      </c>
      <c r="BG1725" s="3" t="str">
        <f>IF(ISNUMBER(SEARCH("heatDry",$AY1725)),"heatDry","")</f>
        <v/>
      </c>
      <c r="BH1725" s="3" t="str">
        <f>IF(AND(ISNUMBER(SEARCH("aerobic",$AW1725)),ISNUMBER(SEARCH("anaer",$AW1725))),"Combined Aer and Anaer.","")</f>
        <v/>
      </c>
    </row>
    <row r="1726" spans="1:60" x14ac:dyDescent="0.3">
      <c r="A1726" s="4">
        <v>1724</v>
      </c>
      <c r="B1726" t="s">
        <v>8080</v>
      </c>
      <c r="C1726">
        <v>37</v>
      </c>
      <c r="D1726">
        <v>2968.4761355176811</v>
      </c>
      <c r="E1726">
        <v>2967.7454951935092</v>
      </c>
      <c r="F1726">
        <v>2038.166598883279</v>
      </c>
      <c r="G1726">
        <v>3847.712948464437</v>
      </c>
      <c r="H1726">
        <v>-77.255402480839734</v>
      </c>
      <c r="I1726">
        <v>-78.336047160539209</v>
      </c>
      <c r="J1726">
        <v>-91.02233325792244</v>
      </c>
      <c r="K1726">
        <v>-62.356917570987427</v>
      </c>
      <c r="L1726">
        <v>22.76205569125316</v>
      </c>
      <c r="M1726">
        <v>22.649612788120351</v>
      </c>
      <c r="N1726">
        <v>22.24230830862648</v>
      </c>
      <c r="O1726">
        <v>23.6183995100758</v>
      </c>
      <c r="P1726">
        <v>0.87487544674020112</v>
      </c>
      <c r="Q1726">
        <v>0.88209286610343707</v>
      </c>
      <c r="R1726">
        <v>0.71880836922680336</v>
      </c>
      <c r="S1726">
        <v>1.00445488352588</v>
      </c>
      <c r="T1726">
        <v>124.69670161274659</v>
      </c>
      <c r="U1726">
        <v>124.6965063346189</v>
      </c>
      <c r="V1726">
        <v>124.6128959122674</v>
      </c>
      <c r="W1726">
        <v>124.7797029472341</v>
      </c>
      <c r="X1726">
        <v>9124.7241774145914</v>
      </c>
      <c r="Y1726">
        <v>9162.6255013110876</v>
      </c>
      <c r="Z1726">
        <v>8796.2442918535271</v>
      </c>
      <c r="AA1726">
        <v>9334.4208774140461</v>
      </c>
      <c r="AB1726">
        <v>1834.1819204041519</v>
      </c>
      <c r="AC1726">
        <v>1813.8487015596429</v>
      </c>
      <c r="AD1726">
        <v>1524.28363744952</v>
      </c>
      <c r="AE1726">
        <v>2239.9439500934482</v>
      </c>
      <c r="AF1726">
        <v>60.288866318903601</v>
      </c>
      <c r="AG1726">
        <v>59.99102615915902</v>
      </c>
      <c r="AH1726">
        <v>58.912330212519883</v>
      </c>
      <c r="AI1726">
        <v>62.556877073536569</v>
      </c>
      <c r="AJ1726">
        <v>0.5129424721739847</v>
      </c>
      <c r="AK1726">
        <v>0.51294246263720222</v>
      </c>
      <c r="AL1726">
        <v>0.51294112619954679</v>
      </c>
      <c r="AM1726">
        <v>0.51294382372746183</v>
      </c>
      <c r="AN1726">
        <v>0.97981615237400588</v>
      </c>
      <c r="AO1726">
        <v>0.97981615237400599</v>
      </c>
      <c r="AP1726">
        <v>0.97981615237400599</v>
      </c>
      <c r="AQ1726">
        <v>0.97981615237400599</v>
      </c>
      <c r="AR1726">
        <v>12.28550688788201</v>
      </c>
      <c r="AS1726">
        <v>12.28550688788201</v>
      </c>
      <c r="AT1726">
        <v>12.28550688788201</v>
      </c>
      <c r="AU1726">
        <v>12.28550688788201</v>
      </c>
      <c r="AV1726" t="str">
        <f>VLOOKUP(Sheet1[[#This Row],[NPDES ID2]],Combined_Sheet__Major_Only___2[[NPDES ID2]:[ECHO BFR]],3,FALSE)</f>
        <v>NC</v>
      </c>
      <c r="AW1726" t="s">
        <v>41</v>
      </c>
      <c r="AX1726" t="str">
        <f>VLOOKUP(Sheet1[[#This Row],[NPDES ID2]],Combined_Sheet__Major_Only___2[[NPDES ID2]:[ECHO BFR]],27,FALSE)</f>
        <v>-</v>
      </c>
      <c r="AY1726" t="str">
        <f>VLOOKUP(Sheet1[[#This Row],[NPDES ID2]],Combined_Sheet__Major_Only___2[[NPDES ID2]:[ECHO BFR]],28,FALSE)</f>
        <v>-</v>
      </c>
      <c r="AZ1726" t="str">
        <f>VLOOKUP(Sheet1[[#This Row],[NPDES ID2]],Combined_Sheet__Major_Only___2[[NPDES ID2]:[ECHO BFR]],29,FALSE)</f>
        <v>thickening</v>
      </c>
      <c r="BA1726">
        <f>VLOOKUP(Sheet1[[#This Row],[NPDES ID2]],Combined_Sheet__Major_Only___2[[NPDES ID2]:[ECHO BFR]],17,FALSE)</f>
        <v>36.4069</v>
      </c>
      <c r="BB1726">
        <f>VLOOKUP(Sheet1[[#This Row],[NPDES ID2]],Combined_Sheet__Major_Only___2[[NPDES ID2]:[ECHO BFR]],18,FALSE)</f>
        <v>-79.965599999999995</v>
      </c>
      <c r="BC1726" t="str">
        <f>IF(ISNUMBER(SEARCH("aerobic",$AW1726)),"aerobic","")</f>
        <v>aerobic</v>
      </c>
      <c r="BD1726" t="str">
        <f>IF(ISNUMBER(SEARCH("anaer",$AW1726)),"anaer","")</f>
        <v/>
      </c>
      <c r="BE1726" t="str">
        <f>IF(ISNUMBER(SEARCH("thickening",$AZ1726)),"thickening","")</f>
        <v>thickening</v>
      </c>
      <c r="BF1726" s="2" t="str">
        <f>IF(ISNUMBER(SEARCH("airDry",$AW1726)),"airDry","")</f>
        <v/>
      </c>
      <c r="BG1726" s="2" t="str">
        <f>IF(ISNUMBER(SEARCH("heatDry",$AY1726)),"heatDry","")</f>
        <v/>
      </c>
      <c r="BH1726" s="2" t="str">
        <f>IF(AND(ISNUMBER(SEARCH("aerobic",$AW1726)),ISNUMBER(SEARCH("anaer",$AW1726))),"Combined Aer and Anaer.","")</f>
        <v/>
      </c>
    </row>
    <row r="1727" spans="1:60" x14ac:dyDescent="0.3">
      <c r="A1727" s="4">
        <v>1725</v>
      </c>
      <c r="B1727" t="s">
        <v>8083</v>
      </c>
      <c r="C1727">
        <v>37</v>
      </c>
      <c r="D1727">
        <v>2925.8505826574442</v>
      </c>
      <c r="E1727">
        <v>2926.0402981569059</v>
      </c>
      <c r="F1727">
        <v>2008.95717670366</v>
      </c>
      <c r="G1727">
        <v>3793.3528259883242</v>
      </c>
      <c r="H1727">
        <v>-77.187641928371633</v>
      </c>
      <c r="I1727">
        <v>-78.390921561772544</v>
      </c>
      <c r="J1727">
        <v>-91.144426214378001</v>
      </c>
      <c r="K1727">
        <v>-62.125997305203107</v>
      </c>
      <c r="L1727">
        <v>23.092978949213421</v>
      </c>
      <c r="M1727">
        <v>22.983004746344982</v>
      </c>
      <c r="N1727">
        <v>22.584650503372998</v>
      </c>
      <c r="O1727">
        <v>23.93050663120361</v>
      </c>
      <c r="P1727">
        <v>0.87427367906188946</v>
      </c>
      <c r="Q1727">
        <v>0.88259684483998968</v>
      </c>
      <c r="R1727">
        <v>0.7165069843442341</v>
      </c>
      <c r="S1727">
        <v>1.002846046328373</v>
      </c>
      <c r="T1727">
        <v>46.647214353218807</v>
      </c>
      <c r="U1727">
        <v>46.647139526429953</v>
      </c>
      <c r="V1727">
        <v>46.615101635169992</v>
      </c>
      <c r="W1727">
        <v>46.679018853829547</v>
      </c>
      <c r="X1727">
        <v>3364.4231813046272</v>
      </c>
      <c r="Y1727">
        <v>3377.8727285222321</v>
      </c>
      <c r="Z1727">
        <v>3247.681044795499</v>
      </c>
      <c r="AA1727">
        <v>3438.9329483357269</v>
      </c>
      <c r="AB1727">
        <v>575.55648305493878</v>
      </c>
      <c r="AC1727">
        <v>571.21362021180767</v>
      </c>
      <c r="AD1727">
        <v>491.60509232741168</v>
      </c>
      <c r="AE1727">
        <v>681.06660485961845</v>
      </c>
      <c r="AF1727">
        <v>61.165287445314867</v>
      </c>
      <c r="AG1727">
        <v>60.873994110382917</v>
      </c>
      <c r="AH1727">
        <v>59.818955759430636</v>
      </c>
      <c r="AI1727">
        <v>63.383523720638422</v>
      </c>
      <c r="AJ1727">
        <v>0.52364004055918167</v>
      </c>
      <c r="AK1727">
        <v>0.52364003517896207</v>
      </c>
      <c r="AL1727">
        <v>0.52363928116790781</v>
      </c>
      <c r="AM1727">
        <v>0.52364080309707883</v>
      </c>
      <c r="AN1727">
        <v>0.94853753198277502</v>
      </c>
      <c r="AO1727">
        <v>0.94853753198277502</v>
      </c>
      <c r="AP1727">
        <v>0.94853753198277502</v>
      </c>
      <c r="AQ1727">
        <v>0.94853753198277502</v>
      </c>
      <c r="AR1727">
        <v>13.65558609923273</v>
      </c>
      <c r="AS1727">
        <v>13.65558609923273</v>
      </c>
      <c r="AT1727">
        <v>13.65558609923273</v>
      </c>
      <c r="AU1727">
        <v>13.65558609923273</v>
      </c>
      <c r="AV1727" t="str">
        <f>VLOOKUP(Sheet1[[#This Row],[NPDES ID2]],Combined_Sheet__Major_Only___2[[NPDES ID2]:[ECHO BFR]],3,FALSE)</f>
        <v>TX</v>
      </c>
      <c r="AW1727" t="s">
        <v>41</v>
      </c>
      <c r="AX1727" t="str">
        <f>VLOOKUP(Sheet1[[#This Row],[NPDES ID2]],Combined_Sheet__Major_Only___2[[NPDES ID2]:[ECHO BFR]],27,FALSE)</f>
        <v>-</v>
      </c>
      <c r="AY1727" t="str">
        <f>VLOOKUP(Sheet1[[#This Row],[NPDES ID2]],Combined_Sheet__Major_Only___2[[NPDES ID2]:[ECHO BFR]],28,FALSE)</f>
        <v>-</v>
      </c>
      <c r="AZ1727" t="str">
        <f>VLOOKUP(Sheet1[[#This Row],[NPDES ID2]],Combined_Sheet__Major_Only___2[[NPDES ID2]:[ECHO BFR]],29,FALSE)</f>
        <v>thickening</v>
      </c>
      <c r="BA1727">
        <f>VLOOKUP(Sheet1[[#This Row],[NPDES ID2]],Combined_Sheet__Major_Only___2[[NPDES ID2]:[ECHO BFR]],17,FALSE)</f>
        <v>32.207673999999997</v>
      </c>
      <c r="BB1727">
        <f>VLOOKUP(Sheet1[[#This Row],[NPDES ID2]],Combined_Sheet__Major_Only___2[[NPDES ID2]:[ECHO BFR]],18,FALSE)</f>
        <v>-94.791893000000002</v>
      </c>
      <c r="BC1727" t="str">
        <f>IF(ISNUMBER(SEARCH("aerobic",$AW1727)),"aerobic","")</f>
        <v>aerobic</v>
      </c>
      <c r="BD1727" t="str">
        <f>IF(ISNUMBER(SEARCH("anaer",$AW1727)),"anaer","")</f>
        <v/>
      </c>
      <c r="BE1727" t="str">
        <f>IF(ISNUMBER(SEARCH("thickening",$AZ1727)),"thickening","")</f>
        <v>thickening</v>
      </c>
      <c r="BF1727" s="3" t="str">
        <f>IF(ISNUMBER(SEARCH("airDry",$AW1727)),"airDry","")</f>
        <v/>
      </c>
      <c r="BG1727" s="3" t="str">
        <f>IF(ISNUMBER(SEARCH("heatDry",$AY1727)),"heatDry","")</f>
        <v/>
      </c>
      <c r="BH1727" s="3" t="str">
        <f>IF(AND(ISNUMBER(SEARCH("aerobic",$AW1727)),ISNUMBER(SEARCH("anaer",$AW1727))),"Combined Aer and Anaer.","")</f>
        <v/>
      </c>
    </row>
    <row r="1728" spans="1:60" x14ac:dyDescent="0.3">
      <c r="A1728" s="4">
        <v>1726</v>
      </c>
      <c r="B1728" t="s">
        <v>8086</v>
      </c>
      <c r="C1728">
        <v>36.903599999999997</v>
      </c>
      <c r="D1728">
        <v>2949.4164601848888</v>
      </c>
      <c r="E1728">
        <v>2949.2451175845858</v>
      </c>
      <c r="F1728">
        <v>2025.0173593094389</v>
      </c>
      <c r="G1728">
        <v>3823.6830966735329</v>
      </c>
      <c r="H1728">
        <v>-77.217490630408989</v>
      </c>
      <c r="I1728">
        <v>-78.36890500746847</v>
      </c>
      <c r="J1728">
        <v>-91.105160304778423</v>
      </c>
      <c r="K1728">
        <v>-62.219588206654677</v>
      </c>
      <c r="L1728">
        <v>22.90657153194536</v>
      </c>
      <c r="M1728">
        <v>22.795941046495351</v>
      </c>
      <c r="N1728">
        <v>22.395212941473339</v>
      </c>
      <c r="O1728">
        <v>23.74909080547847</v>
      </c>
      <c r="P1728">
        <v>0.87222705430702274</v>
      </c>
      <c r="Q1728">
        <v>0.8801539866350927</v>
      </c>
      <c r="R1728">
        <v>0.71550468817772794</v>
      </c>
      <c r="S1728">
        <v>1.000848043133614</v>
      </c>
      <c r="T1728">
        <v>3.7665729628740241</v>
      </c>
      <c r="U1728">
        <v>3.7665643124412949</v>
      </c>
      <c r="V1728">
        <v>3.7628605369965462</v>
      </c>
      <c r="W1728">
        <v>3.7702497569376141</v>
      </c>
      <c r="X1728">
        <v>273.16328929906399</v>
      </c>
      <c r="Y1728">
        <v>274.23314181281017</v>
      </c>
      <c r="Z1728">
        <v>263.6265049429507</v>
      </c>
      <c r="AA1728">
        <v>279.29474946192448</v>
      </c>
      <c r="AB1728">
        <v>57.632424643000462</v>
      </c>
      <c r="AC1728">
        <v>56.923884587625011</v>
      </c>
      <c r="AD1728">
        <v>47.472317795434101</v>
      </c>
      <c r="AE1728">
        <v>71.017814367562323</v>
      </c>
      <c r="AF1728">
        <v>60.83001375127126</v>
      </c>
      <c r="AG1728">
        <v>60.536220081036838</v>
      </c>
      <c r="AH1728">
        <v>59.472101353118923</v>
      </c>
      <c r="AI1728">
        <v>63.067326446850103</v>
      </c>
      <c r="AJ1728">
        <v>0.51954730492459267</v>
      </c>
      <c r="AK1728">
        <v>0.51954730130827143</v>
      </c>
      <c r="AL1728">
        <v>0.51954679448442764</v>
      </c>
      <c r="AM1728">
        <v>0.51954781747954581</v>
      </c>
      <c r="AN1728">
        <v>0.65367910653580952</v>
      </c>
      <c r="AO1728">
        <v>0.65367910653580941</v>
      </c>
      <c r="AP1728">
        <v>0.65367910653580941</v>
      </c>
      <c r="AQ1728">
        <v>0.65367910653580941</v>
      </c>
      <c r="AR1728">
        <v>12.07687951861177</v>
      </c>
      <c r="AS1728">
        <v>12.07687951861177</v>
      </c>
      <c r="AT1728">
        <v>12.07687951861177</v>
      </c>
      <c r="AU1728">
        <v>12.07687951861177</v>
      </c>
      <c r="AV1728" t="str">
        <f>VLOOKUP(Sheet1[[#This Row],[NPDES ID2]],Combined_Sheet__Major_Only___2[[NPDES ID2]:[ECHO BFR]],3,FALSE)</f>
        <v>TX</v>
      </c>
      <c r="AW1728" t="s">
        <v>118</v>
      </c>
      <c r="AX1728" t="str">
        <f>VLOOKUP(Sheet1[[#This Row],[NPDES ID2]],Combined_Sheet__Major_Only___2[[NPDES ID2]:[ECHO BFR]],27,FALSE)</f>
        <v>-</v>
      </c>
      <c r="AY1728" t="str">
        <f>VLOOKUP(Sheet1[[#This Row],[NPDES ID2]],Combined_Sheet__Major_Only___2[[NPDES ID2]:[ECHO BFR]],28,FALSE)</f>
        <v>-</v>
      </c>
      <c r="AZ1728" t="str">
        <f>VLOOKUP(Sheet1[[#This Row],[NPDES ID2]],Combined_Sheet__Major_Only___2[[NPDES ID2]:[ECHO BFR]],29,FALSE)</f>
        <v>thickening</v>
      </c>
      <c r="BA1728">
        <f>VLOOKUP(Sheet1[[#This Row],[NPDES ID2]],Combined_Sheet__Major_Only___2[[NPDES ID2]:[ECHO BFR]],17,FALSE)</f>
        <v>31.166589999999999</v>
      </c>
      <c r="BB1728">
        <f>VLOOKUP(Sheet1[[#This Row],[NPDES ID2]],Combined_Sheet__Major_Only___2[[NPDES ID2]:[ECHO BFR]],18,FALSE)</f>
        <v>-94.797445999999994</v>
      </c>
      <c r="BC1728" t="str">
        <f>IF(ISNUMBER(SEARCH("aerobic",$AW1728)),"aerobic","")</f>
        <v>aerobic</v>
      </c>
      <c r="BD1728" t="str">
        <f>IF(ISNUMBER(SEARCH("anaer",$AW1728)),"anaer","")</f>
        <v/>
      </c>
      <c r="BE1728" t="str">
        <f>IF(ISNUMBER(SEARCH("thickening",$AZ1728)),"thickening","")</f>
        <v>thickening</v>
      </c>
      <c r="BF1728" s="2" t="str">
        <f>IF(ISNUMBER(SEARCH("airDry",$AW1728)),"airDry","")</f>
        <v>airDry</v>
      </c>
      <c r="BG1728" s="2" t="str">
        <f>IF(ISNUMBER(SEARCH("heatDry",$AY1728)),"heatDry","")</f>
        <v/>
      </c>
      <c r="BH1728" s="2" t="str">
        <f>IF(AND(ISNUMBER(SEARCH("aerobic",$AW1728)),ISNUMBER(SEARCH("anaer",$AW1728))),"Combined Aer and Anaer.","")</f>
        <v/>
      </c>
    </row>
    <row r="1729" spans="1:60" x14ac:dyDescent="0.3">
      <c r="A1729" s="4">
        <v>1727</v>
      </c>
      <c r="B1729" t="s">
        <v>8091</v>
      </c>
      <c r="C1729">
        <v>36.409999999999997</v>
      </c>
      <c r="D1729">
        <v>2942.227263357634</v>
      </c>
      <c r="E1729">
        <v>2942.930078320534</v>
      </c>
      <c r="F1729">
        <v>2019.6347530482001</v>
      </c>
      <c r="G1729">
        <v>3815.9059260710992</v>
      </c>
      <c r="H1729">
        <v>-77.135224760669914</v>
      </c>
      <c r="I1729">
        <v>-78.353249971422969</v>
      </c>
      <c r="J1729">
        <v>-91.21920839215592</v>
      </c>
      <c r="K1729">
        <v>-61.958670259044389</v>
      </c>
      <c r="L1729">
        <v>22.95080051338779</v>
      </c>
      <c r="M1729">
        <v>22.844268040247041</v>
      </c>
      <c r="N1729">
        <v>22.45837789351997</v>
      </c>
      <c r="O1729">
        <v>23.76212230988304</v>
      </c>
      <c r="P1729">
        <v>0.85991687899475078</v>
      </c>
      <c r="Q1729">
        <v>0.86863500854567832</v>
      </c>
      <c r="R1729">
        <v>0.70353292206977125</v>
      </c>
      <c r="S1729">
        <v>0.98575148476705188</v>
      </c>
      <c r="T1729">
        <v>79.140415469950582</v>
      </c>
      <c r="U1729">
        <v>79.140290497418135</v>
      </c>
      <c r="V1729">
        <v>79.086782168827995</v>
      </c>
      <c r="W1729">
        <v>79.19353399936675</v>
      </c>
      <c r="X1729">
        <v>5651.6703334876802</v>
      </c>
      <c r="Y1729">
        <v>5673.7199187527367</v>
      </c>
      <c r="Z1729">
        <v>5460.4340001630226</v>
      </c>
      <c r="AA1729">
        <v>5773.6462935078798</v>
      </c>
      <c r="AB1729">
        <v>915.97992650730168</v>
      </c>
      <c r="AC1729">
        <v>909.89701955568785</v>
      </c>
      <c r="AD1729">
        <v>788.94968183306526</v>
      </c>
      <c r="AE1729">
        <v>1073.751397381581</v>
      </c>
      <c r="AF1729">
        <v>61.773772699451577</v>
      </c>
      <c r="AG1729">
        <v>61.487020218836292</v>
      </c>
      <c r="AH1729">
        <v>60.448449340042629</v>
      </c>
      <c r="AI1729">
        <v>63.957398886636923</v>
      </c>
      <c r="AJ1729">
        <v>0.53106914035338937</v>
      </c>
      <c r="AK1729">
        <v>0.53106913350427321</v>
      </c>
      <c r="AL1729">
        <v>0.5310681736561581</v>
      </c>
      <c r="AM1729">
        <v>0.53107011105665702</v>
      </c>
      <c r="AN1729">
        <v>0.96871882908289475</v>
      </c>
      <c r="AO1729">
        <v>0.96871882908289475</v>
      </c>
      <c r="AP1729">
        <v>0.96871882908289475</v>
      </c>
      <c r="AQ1729">
        <v>0.96871882908289475</v>
      </c>
      <c r="AR1729">
        <v>14.241208801073229</v>
      </c>
      <c r="AS1729">
        <v>14.241208801073229</v>
      </c>
      <c r="AT1729">
        <v>14.241208801073229</v>
      </c>
      <c r="AU1729">
        <v>14.241208801073229</v>
      </c>
      <c r="AV1729" t="str">
        <f>VLOOKUP(Sheet1[[#This Row],[NPDES ID2]],Combined_Sheet__Major_Only___2[[NPDES ID2]:[ECHO BFR]],3,FALSE)</f>
        <v>IA</v>
      </c>
      <c r="AW1729" t="s">
        <v>41</v>
      </c>
      <c r="AX1729" t="str">
        <f>VLOOKUP(Sheet1[[#This Row],[NPDES ID2]],Combined_Sheet__Major_Only___2[[NPDES ID2]:[ECHO BFR]],27,FALSE)</f>
        <v>tempSludgeStore</v>
      </c>
      <c r="AY1729" t="str">
        <f>VLOOKUP(Sheet1[[#This Row],[NPDES ID2]],Combined_Sheet__Major_Only___2[[NPDES ID2]:[ECHO BFR]],28,FALSE)</f>
        <v>-</v>
      </c>
      <c r="AZ1729" t="str">
        <f>VLOOKUP(Sheet1[[#This Row],[NPDES ID2]],Combined_Sheet__Major_Only___2[[NPDES ID2]:[ECHO BFR]],29,FALSE)</f>
        <v>thickening</v>
      </c>
      <c r="BA1729">
        <f>VLOOKUP(Sheet1[[#This Row],[NPDES ID2]],Combined_Sheet__Major_Only___2[[NPDES ID2]:[ECHO BFR]],17,FALSE)</f>
        <v>41.981499999999997</v>
      </c>
      <c r="BB1729">
        <f>VLOOKUP(Sheet1[[#This Row],[NPDES ID2]],Combined_Sheet__Major_Only___2[[NPDES ID2]:[ECHO BFR]],18,FALSE)</f>
        <v>-92.592129999999997</v>
      </c>
      <c r="BC1729" t="str">
        <f>IF(ISNUMBER(SEARCH("aerobic",$AW1729)),"aerobic","")</f>
        <v>aerobic</v>
      </c>
      <c r="BD1729" t="str">
        <f>IF(ISNUMBER(SEARCH("anaer",$AW1729)),"anaer","")</f>
        <v/>
      </c>
      <c r="BE1729" t="str">
        <f>IF(ISNUMBER(SEARCH("thickening",$AZ1729)),"thickening","")</f>
        <v>thickening</v>
      </c>
      <c r="BF1729" s="3" t="str">
        <f>IF(ISNUMBER(SEARCH("airDry",$AW1729)),"airDry","")</f>
        <v/>
      </c>
      <c r="BG1729" s="3" t="str">
        <f>IF(ISNUMBER(SEARCH("heatDry",$AY1729)),"heatDry","")</f>
        <v/>
      </c>
      <c r="BH1729" s="3" t="str">
        <f>IF(AND(ISNUMBER(SEARCH("aerobic",$AW1729)),ISNUMBER(SEARCH("anaer",$AW1729))),"Combined Aer and Anaer.","")</f>
        <v/>
      </c>
    </row>
    <row r="1730" spans="1:60" x14ac:dyDescent="0.3">
      <c r="A1730" s="4">
        <v>1728</v>
      </c>
      <c r="B1730" t="s">
        <v>8096</v>
      </c>
      <c r="C1730">
        <v>36</v>
      </c>
      <c r="D1730">
        <v>2917.6443591319762</v>
      </c>
      <c r="E1730">
        <v>2918.4210725732182</v>
      </c>
      <c r="F1730">
        <v>2002.4127969448029</v>
      </c>
      <c r="G1730">
        <v>3785.6654831701189</v>
      </c>
      <c r="H1730">
        <v>-77.027262405467084</v>
      </c>
      <c r="I1730">
        <v>-78.300995654206446</v>
      </c>
      <c r="J1730">
        <v>-91.359151794688685</v>
      </c>
      <c r="K1730">
        <v>-61.52296129456829</v>
      </c>
      <c r="L1730">
        <v>23.134092020002861</v>
      </c>
      <c r="M1730">
        <v>23.032059638836831</v>
      </c>
      <c r="N1730">
        <v>22.662458949351691</v>
      </c>
      <c r="O1730">
        <v>23.911163690933371</v>
      </c>
      <c r="P1730">
        <v>0.84941295582628018</v>
      </c>
      <c r="Q1730">
        <v>0.85819962004376393</v>
      </c>
      <c r="R1730">
        <v>0.69257795867038352</v>
      </c>
      <c r="S1730">
        <v>0.97248659756866029</v>
      </c>
      <c r="T1730">
        <v>196.87146360895051</v>
      </c>
      <c r="U1730">
        <v>196.87115694576431</v>
      </c>
      <c r="V1730">
        <v>196.73985581732649</v>
      </c>
      <c r="W1730">
        <v>197.00180823075169</v>
      </c>
      <c r="X1730">
        <v>13790.32887890559</v>
      </c>
      <c r="Y1730">
        <v>13841.497447626571</v>
      </c>
      <c r="Z1730">
        <v>13346.70707779268</v>
      </c>
      <c r="AA1730">
        <v>14073.021879415781</v>
      </c>
      <c r="AB1730">
        <v>2393.3151621971829</v>
      </c>
      <c r="AC1730">
        <v>2374.2056231472238</v>
      </c>
      <c r="AD1730">
        <v>2040.889744786504</v>
      </c>
      <c r="AE1730">
        <v>2838.2548805791789</v>
      </c>
      <c r="AF1730">
        <v>62.976379966988361</v>
      </c>
      <c r="AG1730">
        <v>62.69860040616976</v>
      </c>
      <c r="AH1730">
        <v>61.692615131574662</v>
      </c>
      <c r="AI1730">
        <v>65.0915483772973</v>
      </c>
      <c r="AJ1730">
        <v>0.54575652351869874</v>
      </c>
      <c r="AK1730">
        <v>0.54575651040945306</v>
      </c>
      <c r="AL1730">
        <v>0.54575467342971729</v>
      </c>
      <c r="AM1730">
        <v>0.54575838127791687</v>
      </c>
      <c r="AN1730">
        <v>0.98707858761132672</v>
      </c>
      <c r="AO1730">
        <v>0.98707858761132672</v>
      </c>
      <c r="AP1730">
        <v>0.98707858761132672</v>
      </c>
      <c r="AQ1730">
        <v>0.98707858761132672</v>
      </c>
      <c r="AR1730">
        <v>13.94220836002301</v>
      </c>
      <c r="AS1730">
        <v>13.94220836002301</v>
      </c>
      <c r="AT1730">
        <v>13.94220836002301</v>
      </c>
      <c r="AU1730">
        <v>13.94220836002301</v>
      </c>
      <c r="AV1730" t="str">
        <f>VLOOKUP(Sheet1[[#This Row],[NPDES ID2]],Combined_Sheet__Major_Only___2[[NPDES ID2]:[ECHO BFR]],3,FALSE)</f>
        <v>SC</v>
      </c>
      <c r="AW1730" t="s">
        <v>41</v>
      </c>
      <c r="AX1730" t="str">
        <f>VLOOKUP(Sheet1[[#This Row],[NPDES ID2]],Combined_Sheet__Major_Only___2[[NPDES ID2]:[ECHO BFR]],27,FALSE)</f>
        <v>-</v>
      </c>
      <c r="AY1730" t="str">
        <f>VLOOKUP(Sheet1[[#This Row],[NPDES ID2]],Combined_Sheet__Major_Only___2[[NPDES ID2]:[ECHO BFR]],28,FALSE)</f>
        <v>-</v>
      </c>
      <c r="AZ1730" t="str">
        <f>VLOOKUP(Sheet1[[#This Row],[NPDES ID2]],Combined_Sheet__Major_Only___2[[NPDES ID2]:[ECHO BFR]],29,FALSE)</f>
        <v>-</v>
      </c>
      <c r="BA1730">
        <f>VLOOKUP(Sheet1[[#This Row],[NPDES ID2]],Combined_Sheet__Major_Only___2[[NPDES ID2]:[ECHO BFR]],17,FALSE)</f>
        <v>34.155833000000001</v>
      </c>
      <c r="BB1730">
        <f>VLOOKUP(Sheet1[[#This Row],[NPDES ID2]],Combined_Sheet__Major_Only___2[[NPDES ID2]:[ECHO BFR]],18,FALSE)</f>
        <v>-82.344999999999999</v>
      </c>
      <c r="BC1730" t="str">
        <f>IF(ISNUMBER(SEARCH("aerobic",$AW1730)),"aerobic","")</f>
        <v>aerobic</v>
      </c>
      <c r="BD1730" t="str">
        <f>IF(ISNUMBER(SEARCH("anaer",$AW1730)),"anaer","")</f>
        <v/>
      </c>
      <c r="BE1730" t="str">
        <f>IF(ISNUMBER(SEARCH("thickening",$AZ1730)),"thickening","")</f>
        <v/>
      </c>
      <c r="BF1730" s="2" t="str">
        <f>IF(ISNUMBER(SEARCH("airDry",$AW1730)),"airDry","")</f>
        <v/>
      </c>
      <c r="BG1730" s="2" t="str">
        <f>IF(ISNUMBER(SEARCH("heatDry",$AY1730)),"heatDry","")</f>
        <v/>
      </c>
      <c r="BH1730" s="2" t="str">
        <f>IF(AND(ISNUMBER(SEARCH("aerobic",$AW1730)),ISNUMBER(SEARCH("anaer",$AW1730))),"Combined Aer and Anaer.","")</f>
        <v/>
      </c>
    </row>
    <row r="1731" spans="1:60" x14ac:dyDescent="0.3">
      <c r="A1731" s="4">
        <v>1729</v>
      </c>
      <c r="B1731" t="s">
        <v>8100</v>
      </c>
      <c r="C1731">
        <v>36</v>
      </c>
      <c r="D1731">
        <v>2821.0046201560522</v>
      </c>
      <c r="E1731">
        <v>2817.4251289666208</v>
      </c>
      <c r="F1731">
        <v>1936.195071051621</v>
      </c>
      <c r="G1731">
        <v>3662.1513035916259</v>
      </c>
      <c r="H1731">
        <v>-76.831267349320555</v>
      </c>
      <c r="I1731">
        <v>-78.084764649748536</v>
      </c>
      <c r="J1731">
        <v>-90.995221762147878</v>
      </c>
      <c r="K1731">
        <v>-60.542703673758012</v>
      </c>
      <c r="L1731">
        <v>23.92520713818843</v>
      </c>
      <c r="M1731">
        <v>23.829089001916731</v>
      </c>
      <c r="N1731">
        <v>23.480890907257141</v>
      </c>
      <c r="O1731">
        <v>24.657276729008441</v>
      </c>
      <c r="P1731">
        <v>0.84791996975102046</v>
      </c>
      <c r="Q1731">
        <v>0.85858770116165029</v>
      </c>
      <c r="R1731">
        <v>0.68685525021334526</v>
      </c>
      <c r="S1731">
        <v>0.97342012844618475</v>
      </c>
      <c r="T1731">
        <v>411.95952361661602</v>
      </c>
      <c r="U1731">
        <v>411.95888501473678</v>
      </c>
      <c r="V1731">
        <v>411.68546077887498</v>
      </c>
      <c r="W1731">
        <v>412.23095600290799</v>
      </c>
      <c r="X1731">
        <v>27901.093599139978</v>
      </c>
      <c r="Y1731">
        <v>27995.308885736798</v>
      </c>
      <c r="Z1731">
        <v>27083.212028857401</v>
      </c>
      <c r="AA1731">
        <v>28421.734449675769</v>
      </c>
      <c r="AB1731">
        <v>5261.1870302081306</v>
      </c>
      <c r="AC1731">
        <v>5211.5295437025188</v>
      </c>
      <c r="AD1731">
        <v>4429.3354842259487</v>
      </c>
      <c r="AE1731">
        <v>6335.5595222156944</v>
      </c>
      <c r="AF1731">
        <v>65.130190632574795</v>
      </c>
      <c r="AG1731">
        <v>64.868488534667094</v>
      </c>
      <c r="AH1731">
        <v>63.920903817852079</v>
      </c>
      <c r="AI1731">
        <v>67.122676688166734</v>
      </c>
      <c r="AJ1731">
        <v>0.5720753177777026</v>
      </c>
      <c r="AK1731">
        <v>0.57207529236327292</v>
      </c>
      <c r="AL1731">
        <v>0.57207173169707537</v>
      </c>
      <c r="AM1731">
        <v>0.57207891873780503</v>
      </c>
      <c r="AN1731">
        <v>0.99376464752696181</v>
      </c>
      <c r="AO1731">
        <v>0.99376464752696181</v>
      </c>
      <c r="AP1731">
        <v>0.99376464752696181</v>
      </c>
      <c r="AQ1731">
        <v>0.99376464752696181</v>
      </c>
      <c r="AR1731">
        <v>13.7500497313849</v>
      </c>
      <c r="AS1731">
        <v>13.750049731384889</v>
      </c>
      <c r="AT1731">
        <v>13.750049731384889</v>
      </c>
      <c r="AU1731">
        <v>13.750049731384889</v>
      </c>
      <c r="AV1731" t="str">
        <f>VLOOKUP(Sheet1[[#This Row],[NPDES ID2]],Combined_Sheet__Major_Only___2[[NPDES ID2]:[ECHO BFR]],3,FALSE)</f>
        <v>IL</v>
      </c>
      <c r="AW1731" t="s">
        <v>41</v>
      </c>
      <c r="AX1731" t="str">
        <f>VLOOKUP(Sheet1[[#This Row],[NPDES ID2]],Combined_Sheet__Major_Only___2[[NPDES ID2]:[ECHO BFR]],27,FALSE)</f>
        <v>-</v>
      </c>
      <c r="AY1731" t="str">
        <f>VLOOKUP(Sheet1[[#This Row],[NPDES ID2]],Combined_Sheet__Major_Only___2[[NPDES ID2]:[ECHO BFR]],28,FALSE)</f>
        <v>-</v>
      </c>
      <c r="AZ1731" t="str">
        <f>VLOOKUP(Sheet1[[#This Row],[NPDES ID2]],Combined_Sheet__Major_Only___2[[NPDES ID2]:[ECHO BFR]],29,FALSE)</f>
        <v>sludgeLagoon</v>
      </c>
      <c r="BA1731">
        <f>VLOOKUP(Sheet1[[#This Row],[NPDES ID2]],Combined_Sheet__Major_Only___2[[NPDES ID2]:[ECHO BFR]],17,FALSE)</f>
        <v>41.327950999999999</v>
      </c>
      <c r="BB1731">
        <f>VLOOKUP(Sheet1[[#This Row],[NPDES ID2]],Combined_Sheet__Major_Only___2[[NPDES ID2]:[ECHO BFR]],18,FALSE)</f>
        <v>-89.177137000000002</v>
      </c>
      <c r="BC1731" t="str">
        <f>IF(ISNUMBER(SEARCH("aerobic",$AW1731)),"aerobic","")</f>
        <v>aerobic</v>
      </c>
      <c r="BD1731" t="str">
        <f>IF(ISNUMBER(SEARCH("anaer",$AW1731)),"anaer","")</f>
        <v/>
      </c>
      <c r="BE1731" t="str">
        <f>IF(ISNUMBER(SEARCH("thickening",$AZ1731)),"thickening","")</f>
        <v/>
      </c>
      <c r="BF1731" s="3" t="str">
        <f>IF(ISNUMBER(SEARCH("airDry",$AW1731)),"airDry","")</f>
        <v/>
      </c>
      <c r="BG1731" s="3" t="str">
        <f>IF(ISNUMBER(SEARCH("heatDry",$AY1731)),"heatDry","")</f>
        <v/>
      </c>
      <c r="BH1731" s="3" t="str">
        <f>IF(AND(ISNUMBER(SEARCH("aerobic",$AW1731)),ISNUMBER(SEARCH("anaer",$AW1731))),"Combined Aer and Anaer.","")</f>
        <v/>
      </c>
    </row>
    <row r="1732" spans="1:60" x14ac:dyDescent="0.3">
      <c r="A1732" s="4">
        <v>1730</v>
      </c>
      <c r="B1732" t="s">
        <v>8104</v>
      </c>
      <c r="C1732">
        <v>35.86</v>
      </c>
      <c r="D1732">
        <v>3522.7471535038449</v>
      </c>
      <c r="E1732">
        <v>3518.9801949043749</v>
      </c>
      <c r="F1732">
        <v>2416.4642991985002</v>
      </c>
      <c r="G1732">
        <v>4578.5978751343046</v>
      </c>
      <c r="H1732">
        <v>-77.886340469723734</v>
      </c>
      <c r="I1732">
        <v>-77.977708671336529</v>
      </c>
      <c r="J1732">
        <v>-90.869331953842874</v>
      </c>
      <c r="K1732">
        <v>-64.605312133872346</v>
      </c>
      <c r="L1732">
        <v>19.16650725059289</v>
      </c>
      <c r="M1732">
        <v>19.035963336804599</v>
      </c>
      <c r="N1732">
        <v>18.563105703408901</v>
      </c>
      <c r="O1732">
        <v>20.16067703878705</v>
      </c>
      <c r="P1732">
        <v>0.85287311467599869</v>
      </c>
      <c r="Q1732">
        <v>0.8516456775591229</v>
      </c>
      <c r="R1732">
        <v>0.72124488820324184</v>
      </c>
      <c r="S1732">
        <v>0.97283948359972372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52.379248274821677</v>
      </c>
      <c r="AG1732">
        <v>52.022485106214987</v>
      </c>
      <c r="AH1732">
        <v>50.730272304505498</v>
      </c>
      <c r="AI1732">
        <v>55.096117564717623</v>
      </c>
      <c r="AJ1732">
        <v>0.41656772341175008</v>
      </c>
      <c r="AK1732">
        <v>0.41656772043803553</v>
      </c>
      <c r="AL1732">
        <v>0.41656730367549077</v>
      </c>
      <c r="AM1732">
        <v>0.41656814488701782</v>
      </c>
      <c r="AN1732">
        <v>0.1790872002078133</v>
      </c>
      <c r="AO1732">
        <v>0.17908720020781321</v>
      </c>
      <c r="AP1732">
        <v>0.17908720020781321</v>
      </c>
      <c r="AQ1732">
        <v>0.17908720020781321</v>
      </c>
      <c r="AR1732">
        <v>10.60033555488287</v>
      </c>
      <c r="AS1732">
        <v>10.60033555488287</v>
      </c>
      <c r="AT1732">
        <v>10.60033555488287</v>
      </c>
      <c r="AU1732">
        <v>10.60033555488287</v>
      </c>
      <c r="AV1732" t="str">
        <f>VLOOKUP(Sheet1[[#This Row],[NPDES ID2]],Combined_Sheet__Major_Only___2[[NPDES ID2]:[ECHO BFR]],3,FALSE)</f>
        <v>NJ</v>
      </c>
      <c r="AW1732" t="s">
        <v>1420</v>
      </c>
      <c r="AX1732" t="str">
        <f>VLOOKUP(Sheet1[[#This Row],[NPDES ID2]],Combined_Sheet__Major_Only___2[[NPDES ID2]:[ECHO BFR]],27,FALSE)</f>
        <v>-</v>
      </c>
      <c r="AY1732" t="str">
        <f>VLOOKUP(Sheet1[[#This Row],[NPDES ID2]],Combined_Sheet__Major_Only___2[[NPDES ID2]:[ECHO BFR]],28,FALSE)</f>
        <v>heatDry</v>
      </c>
      <c r="AZ1732" t="str">
        <f>VLOOKUP(Sheet1[[#This Row],[NPDES ID2]],Combined_Sheet__Major_Only___2[[NPDES ID2]:[ECHO BFR]],29,FALSE)</f>
        <v>-</v>
      </c>
      <c r="BA1732">
        <f>VLOOKUP(Sheet1[[#This Row],[NPDES ID2]],Combined_Sheet__Major_Only___2[[NPDES ID2]:[ECHO BFR]],17,FALSE)</f>
        <v>40.067799999999998</v>
      </c>
      <c r="BB1732">
        <f>VLOOKUP(Sheet1[[#This Row],[NPDES ID2]],Combined_Sheet__Major_Only___2[[NPDES ID2]:[ECHO BFR]],18,FALSE)</f>
        <v>-74.923670000000001</v>
      </c>
      <c r="BC1732" t="str">
        <f>IF(ISNUMBER(SEARCH("aerobic",$AW1732)),"aerobic","")</f>
        <v/>
      </c>
      <c r="BD1732" t="str">
        <f>IF(ISNUMBER(SEARCH("anaer",$AW1732)),"anaer","")</f>
        <v/>
      </c>
      <c r="BE1732" t="str">
        <f>IF(ISNUMBER(SEARCH("thickening",$AZ1732)),"thickening","")</f>
        <v/>
      </c>
      <c r="BF1732" s="2" t="str">
        <f>IF(ISNUMBER(SEARCH("airDry",$AW1732)),"airDry","")</f>
        <v>airDry</v>
      </c>
      <c r="BG1732" s="2" t="str">
        <f>IF(ISNUMBER(SEARCH("heatDry",$AY1732)),"heatDry","")</f>
        <v>heatDry</v>
      </c>
      <c r="BH1732" s="2" t="str">
        <f>IF(AND(ISNUMBER(SEARCH("aerobic",$AW1732)),ISNUMBER(SEARCH("anaer",$AW1732))),"Combined Aer and Anaer.","")</f>
        <v/>
      </c>
    </row>
    <row r="1733" spans="1:60" x14ac:dyDescent="0.3">
      <c r="A1733" s="4">
        <v>1731</v>
      </c>
      <c r="B1733" t="s">
        <v>8109</v>
      </c>
      <c r="C1733">
        <v>35.14</v>
      </c>
      <c r="D1733">
        <v>2868.555123876532</v>
      </c>
      <c r="E1733">
        <v>2863.779892680423</v>
      </c>
      <c r="F1733">
        <v>1967.990690076793</v>
      </c>
      <c r="G1733">
        <v>3725.2668858188131</v>
      </c>
      <c r="H1733">
        <v>-76.817335062919199</v>
      </c>
      <c r="I1733">
        <v>-78.100661028122545</v>
      </c>
      <c r="J1733">
        <v>-90.963867137419342</v>
      </c>
      <c r="K1733">
        <v>-60.400853837152027</v>
      </c>
      <c r="L1733">
        <v>23.508663967300741</v>
      </c>
      <c r="M1733">
        <v>23.41599514867071</v>
      </c>
      <c r="N1733">
        <v>23.080328948514222</v>
      </c>
      <c r="O1733">
        <v>24.21439259807217</v>
      </c>
      <c r="P1733">
        <v>0.82737438595912527</v>
      </c>
      <c r="Q1733">
        <v>0.83775011154684764</v>
      </c>
      <c r="R1733">
        <v>0.66888567812334487</v>
      </c>
      <c r="S1733">
        <v>0.95119625868530722</v>
      </c>
      <c r="T1733">
        <v>3.731065411686969</v>
      </c>
      <c r="U1733">
        <v>3.731056816051936</v>
      </c>
      <c r="V1733">
        <v>3.7273765028277839</v>
      </c>
      <c r="W1733">
        <v>3.7347189144482931</v>
      </c>
      <c r="X1733">
        <v>251.02817658897669</v>
      </c>
      <c r="Y1733">
        <v>251.83549180841129</v>
      </c>
      <c r="Z1733">
        <v>243.88396754959589</v>
      </c>
      <c r="AA1733">
        <v>255.618848451448</v>
      </c>
      <c r="AB1733">
        <v>42.770493066027647</v>
      </c>
      <c r="AC1733">
        <v>42.461401011312788</v>
      </c>
      <c r="AD1733">
        <v>36.603095883238588</v>
      </c>
      <c r="AE1733">
        <v>50.58822418157623</v>
      </c>
      <c r="AF1733">
        <v>65.562066110972978</v>
      </c>
      <c r="AG1733">
        <v>65.303621534392377</v>
      </c>
      <c r="AH1733">
        <v>64.367535125689258</v>
      </c>
      <c r="AI1733">
        <v>67.530189326610682</v>
      </c>
      <c r="AJ1733">
        <v>0.57735481449193027</v>
      </c>
      <c r="AK1733">
        <v>0.57735481144443712</v>
      </c>
      <c r="AL1733">
        <v>0.57735438433515185</v>
      </c>
      <c r="AM1733">
        <v>0.5773552464307582</v>
      </c>
      <c r="AN1733">
        <v>0.6520281849365156</v>
      </c>
      <c r="AO1733">
        <v>0.65202818493651571</v>
      </c>
      <c r="AP1733">
        <v>0.65202818493651571</v>
      </c>
      <c r="AQ1733">
        <v>0.65202818493651571</v>
      </c>
      <c r="AR1733">
        <v>14.672338826087611</v>
      </c>
      <c r="AS1733">
        <v>14.672338826087611</v>
      </c>
      <c r="AT1733">
        <v>14.672338826087611</v>
      </c>
      <c r="AU1733">
        <v>14.672338826087611</v>
      </c>
      <c r="AV1733" t="str">
        <f>VLOOKUP(Sheet1[[#This Row],[NPDES ID2]],Combined_Sheet__Major_Only___2[[NPDES ID2]:[ECHO BFR]],3,FALSE)</f>
        <v>WY</v>
      </c>
      <c r="AW1733" t="s">
        <v>12183</v>
      </c>
      <c r="AX1733" t="str">
        <f>VLOOKUP(Sheet1[[#This Row],[NPDES ID2]],Combined_Sheet__Major_Only___2[[NPDES ID2]:[ECHO BFR]],27,FALSE)</f>
        <v>longTermSludgeStore</v>
      </c>
      <c r="AY1733" t="str">
        <f>VLOOKUP(Sheet1[[#This Row],[NPDES ID2]],Combined_Sheet__Major_Only___2[[NPDES ID2]:[ECHO BFR]],28,FALSE)</f>
        <v>-</v>
      </c>
      <c r="AZ1733" t="str">
        <f>VLOOKUP(Sheet1[[#This Row],[NPDES ID2]],Combined_Sheet__Major_Only___2[[NPDES ID2]:[ECHO BFR]],29,FALSE)</f>
        <v>thickening</v>
      </c>
      <c r="BA1733">
        <f>VLOOKUP(Sheet1[[#This Row],[NPDES ID2]],Combined_Sheet__Major_Only___2[[NPDES ID2]:[ECHO BFR]],17,FALSE)</f>
        <v>41.793959999999998</v>
      </c>
      <c r="BB1733">
        <f>VLOOKUP(Sheet1[[#This Row],[NPDES ID2]],Combined_Sheet__Major_Only___2[[NPDES ID2]:[ECHO BFR]],18,FALSE)</f>
        <v>-110.53457</v>
      </c>
      <c r="BC1733" t="str">
        <f>IF(ISNUMBER(SEARCH("aerobic",$AW1733)),"aerobic","")</f>
        <v/>
      </c>
      <c r="BD1733" t="str">
        <f>IF(ISNUMBER(SEARCH("anaer",$AW1733)),"anaer","")</f>
        <v>anaer</v>
      </c>
      <c r="BE1733" t="str">
        <f>IF(ISNUMBER(SEARCH("thickening",$AZ1733)),"thickening","")</f>
        <v>thickening</v>
      </c>
      <c r="BF1733" s="3" t="str">
        <f>IF(ISNUMBER(SEARCH("airDry",$AW1733)),"airDry","")</f>
        <v>airDry</v>
      </c>
      <c r="BG1733" s="3" t="str">
        <f>IF(ISNUMBER(SEARCH("heatDry",$AY1733)),"heatDry","")</f>
        <v/>
      </c>
      <c r="BH1733" s="3" t="str">
        <f>IF(AND(ISNUMBER(SEARCH("aerobic",$AW1733)),ISNUMBER(SEARCH("anaer",$AW1733))),"Combined Aer and Anaer.","")</f>
        <v/>
      </c>
    </row>
    <row r="1734" spans="1:60" x14ac:dyDescent="0.3">
      <c r="A1734" s="4">
        <v>1732</v>
      </c>
      <c r="B1734" t="s">
        <v>8114</v>
      </c>
      <c r="C1734">
        <v>35.11</v>
      </c>
      <c r="D1734">
        <v>3225.0786640105839</v>
      </c>
      <c r="E1734">
        <v>3220.531224422185</v>
      </c>
      <c r="F1734">
        <v>2212.0719678855648</v>
      </c>
      <c r="G1734">
        <v>4180.5747781334021</v>
      </c>
      <c r="H1734">
        <v>-77.402159583772871</v>
      </c>
      <c r="I1734">
        <v>-78.385281779496182</v>
      </c>
      <c r="J1734">
        <v>-90.724800787615209</v>
      </c>
      <c r="K1734">
        <v>-62.860607335798697</v>
      </c>
      <c r="L1734">
        <v>20.913977647897418</v>
      </c>
      <c r="M1734">
        <v>20.80216802191357</v>
      </c>
      <c r="N1734">
        <v>20.397142582547971</v>
      </c>
      <c r="O1734">
        <v>21.765527148729639</v>
      </c>
      <c r="P1734">
        <v>0.83141145158673035</v>
      </c>
      <c r="Q1734">
        <v>0.8379858167734755</v>
      </c>
      <c r="R1734">
        <v>0.68966738877603606</v>
      </c>
      <c r="S1734">
        <v>0.95707704916266567</v>
      </c>
      <c r="T1734">
        <v>323.84950004212328</v>
      </c>
      <c r="U1734">
        <v>323.8489974176947</v>
      </c>
      <c r="V1734">
        <v>323.63379338403831</v>
      </c>
      <c r="W1734">
        <v>324.06313635059058</v>
      </c>
      <c r="X1734">
        <v>24475.949452512828</v>
      </c>
      <c r="Y1734">
        <v>24585.913289344069</v>
      </c>
      <c r="Z1734">
        <v>23523.039662521001</v>
      </c>
      <c r="AA1734">
        <v>25085.143986805859</v>
      </c>
      <c r="AB1734">
        <v>4033.0315106306098</v>
      </c>
      <c r="AC1734">
        <v>4004.7084369006052</v>
      </c>
      <c r="AD1734">
        <v>3461.5147379002242</v>
      </c>
      <c r="AE1734">
        <v>4764.5205437183322</v>
      </c>
      <c r="AF1734">
        <v>58.375999951731053</v>
      </c>
      <c r="AG1734">
        <v>58.06387974772835</v>
      </c>
      <c r="AH1734">
        <v>56.933564646252293</v>
      </c>
      <c r="AI1734">
        <v>60.752604474921213</v>
      </c>
      <c r="AJ1734">
        <v>0.48960608974392789</v>
      </c>
      <c r="AK1734">
        <v>0.48960607239485532</v>
      </c>
      <c r="AL1734">
        <v>0.48960364153157948</v>
      </c>
      <c r="AM1734">
        <v>0.48960854811085402</v>
      </c>
      <c r="AN1734">
        <v>0.99208744242435454</v>
      </c>
      <c r="AO1734">
        <v>0.99208744242435509</v>
      </c>
      <c r="AP1734">
        <v>0.99208744242435509</v>
      </c>
      <c r="AQ1734">
        <v>0.99208744242435509</v>
      </c>
      <c r="AR1734">
        <v>13.32496343755497</v>
      </c>
      <c r="AS1734">
        <v>13.32496343755497</v>
      </c>
      <c r="AT1734">
        <v>13.32496343755497</v>
      </c>
      <c r="AU1734">
        <v>13.32496343755497</v>
      </c>
      <c r="AV1734" t="str">
        <f>VLOOKUP(Sheet1[[#This Row],[NPDES ID2]],Combined_Sheet__Major_Only___2[[NPDES ID2]:[ECHO BFR]],3,FALSE)</f>
        <v>GA</v>
      </c>
      <c r="AW1734" t="s">
        <v>41</v>
      </c>
      <c r="AX1734" t="str">
        <f>VLOOKUP(Sheet1[[#This Row],[NPDES ID2]],Combined_Sheet__Major_Only___2[[NPDES ID2]:[ECHO BFR]],27,FALSE)</f>
        <v>-</v>
      </c>
      <c r="AY1734" t="str">
        <f>VLOOKUP(Sheet1[[#This Row],[NPDES ID2]],Combined_Sheet__Major_Only___2[[NPDES ID2]:[ECHO BFR]],28,FALSE)</f>
        <v>-</v>
      </c>
      <c r="AZ1734" t="str">
        <f>VLOOKUP(Sheet1[[#This Row],[NPDES ID2]],Combined_Sheet__Major_Only___2[[NPDES ID2]:[ECHO BFR]],29,FALSE)</f>
        <v>preliminaryOps</v>
      </c>
      <c r="BA1734">
        <f>VLOOKUP(Sheet1[[#This Row],[NPDES ID2]],Combined_Sheet__Major_Only___2[[NPDES ID2]:[ECHO BFR]],17,FALSE)</f>
        <v>33.545999999999999</v>
      </c>
      <c r="BB1734">
        <f>VLOOKUP(Sheet1[[#This Row],[NPDES ID2]],Combined_Sheet__Major_Only___2[[NPDES ID2]:[ECHO BFR]],18,FALSE)</f>
        <v>-83.492249999999999</v>
      </c>
      <c r="BC1734" t="str">
        <f>IF(ISNUMBER(SEARCH("aerobic",$AW1734)),"aerobic","")</f>
        <v>aerobic</v>
      </c>
      <c r="BD1734" t="str">
        <f>IF(ISNUMBER(SEARCH("anaer",$AW1734)),"anaer","")</f>
        <v/>
      </c>
      <c r="BE1734" t="str">
        <f>IF(ISNUMBER(SEARCH("thickening",$AZ1734)),"thickening","")</f>
        <v/>
      </c>
      <c r="BF1734" s="2" t="str">
        <f>IF(ISNUMBER(SEARCH("airDry",$AW1734)),"airDry","")</f>
        <v/>
      </c>
      <c r="BG1734" s="2" t="str">
        <f>IF(ISNUMBER(SEARCH("heatDry",$AY1734)),"heatDry","")</f>
        <v/>
      </c>
      <c r="BH1734" s="2" t="str">
        <f>IF(AND(ISNUMBER(SEARCH("aerobic",$AW1734)),ISNUMBER(SEARCH("anaer",$AW1734))),"Combined Aer and Anaer.","")</f>
        <v/>
      </c>
    </row>
    <row r="1735" spans="1:60" x14ac:dyDescent="0.3">
      <c r="A1735" s="4">
        <v>1733</v>
      </c>
      <c r="B1735" t="s">
        <v>8118</v>
      </c>
      <c r="C1735">
        <v>34.58</v>
      </c>
      <c r="D1735">
        <v>3158.4045131184971</v>
      </c>
      <c r="E1735">
        <v>3157.391633071918</v>
      </c>
      <c r="F1735">
        <v>2165.9194390120342</v>
      </c>
      <c r="G1735">
        <v>4097.26887902832</v>
      </c>
      <c r="H1735">
        <v>-77.247151863208813</v>
      </c>
      <c r="I1735">
        <v>-78.34522848859406</v>
      </c>
      <c r="J1735">
        <v>-91.062793176851386</v>
      </c>
      <c r="K1735">
        <v>-62.314375618661273</v>
      </c>
      <c r="L1735">
        <v>21.342776702076499</v>
      </c>
      <c r="M1735">
        <v>21.238204867977739</v>
      </c>
      <c r="N1735">
        <v>20.85942417243999</v>
      </c>
      <c r="O1735">
        <v>22.13915248160578</v>
      </c>
      <c r="P1735">
        <v>0.81752956611415628</v>
      </c>
      <c r="Q1735">
        <v>0.82452900523282735</v>
      </c>
      <c r="R1735">
        <v>0.67130190114283872</v>
      </c>
      <c r="S1735">
        <v>0.93842132151442514</v>
      </c>
      <c r="T1735">
        <v>3.8389634491638338</v>
      </c>
      <c r="U1735">
        <v>3.8389546870131261</v>
      </c>
      <c r="V1735">
        <v>3.835203078318782</v>
      </c>
      <c r="W1735">
        <v>3.8426877280198428</v>
      </c>
      <c r="X1735">
        <v>280.00117387819182</v>
      </c>
      <c r="Y1735">
        <v>281.11495376986869</v>
      </c>
      <c r="Z1735">
        <v>270.08246646124047</v>
      </c>
      <c r="AA1735">
        <v>286.37812481419849</v>
      </c>
      <c r="AB1735">
        <v>42.222430321988348</v>
      </c>
      <c r="AC1735">
        <v>42.001591998062437</v>
      </c>
      <c r="AD1735">
        <v>36.724985935831079</v>
      </c>
      <c r="AE1735">
        <v>49.021198908008522</v>
      </c>
      <c r="AF1735">
        <v>60.485652554740888</v>
      </c>
      <c r="AG1735">
        <v>60.18928990830851</v>
      </c>
      <c r="AH1735">
        <v>59.115853708637538</v>
      </c>
      <c r="AI1735">
        <v>62.742547357968853</v>
      </c>
      <c r="AJ1735">
        <v>0.51534414602226664</v>
      </c>
      <c r="AK1735">
        <v>0.5153441433137409</v>
      </c>
      <c r="AL1735">
        <v>0.51534376371101021</v>
      </c>
      <c r="AM1735">
        <v>0.51534452991735702</v>
      </c>
      <c r="AN1735">
        <v>0.65699683834371403</v>
      </c>
      <c r="AO1735">
        <v>0.65699683834371414</v>
      </c>
      <c r="AP1735">
        <v>0.65699683834371414</v>
      </c>
      <c r="AQ1735">
        <v>0.65699683834371414</v>
      </c>
      <c r="AR1735">
        <v>14.570983689833991</v>
      </c>
      <c r="AS1735">
        <v>14.570983689833991</v>
      </c>
      <c r="AT1735">
        <v>14.570983689833991</v>
      </c>
      <c r="AU1735">
        <v>14.570983689833991</v>
      </c>
      <c r="AV1735" t="str">
        <f>VLOOKUP(Sheet1[[#This Row],[NPDES ID2]],Combined_Sheet__Major_Only___2[[NPDES ID2]:[ECHO BFR]],3,FALSE)</f>
        <v>KS</v>
      </c>
      <c r="AW1735" t="s">
        <v>118</v>
      </c>
      <c r="AX1735" t="str">
        <f>VLOOKUP(Sheet1[[#This Row],[NPDES ID2]],Combined_Sheet__Major_Only___2[[NPDES ID2]:[ECHO BFR]],27,FALSE)</f>
        <v>-</v>
      </c>
      <c r="AY1735" t="str">
        <f>VLOOKUP(Sheet1[[#This Row],[NPDES ID2]],Combined_Sheet__Major_Only___2[[NPDES ID2]:[ECHO BFR]],28,FALSE)</f>
        <v>-</v>
      </c>
      <c r="AZ1735" t="str">
        <f>VLOOKUP(Sheet1[[#This Row],[NPDES ID2]],Combined_Sheet__Major_Only___2[[NPDES ID2]:[ECHO BFR]],29,FALSE)</f>
        <v>thickening</v>
      </c>
      <c r="BA1735">
        <f>VLOOKUP(Sheet1[[#This Row],[NPDES ID2]],Combined_Sheet__Major_Only___2[[NPDES ID2]:[ECHO BFR]],17,FALSE)</f>
        <v>38.170611000000001</v>
      </c>
      <c r="BB1735">
        <f>VLOOKUP(Sheet1[[#This Row],[NPDES ID2]],Combined_Sheet__Major_Only___2[[NPDES ID2]:[ECHO BFR]],18,FALSE)</f>
        <v>-99.087249999999997</v>
      </c>
      <c r="BC1735" t="str">
        <f>IF(ISNUMBER(SEARCH("aerobic",$AW1735)),"aerobic","")</f>
        <v>aerobic</v>
      </c>
      <c r="BD1735" t="str">
        <f>IF(ISNUMBER(SEARCH("anaer",$AW1735)),"anaer","")</f>
        <v/>
      </c>
      <c r="BE1735" t="str">
        <f>IF(ISNUMBER(SEARCH("thickening",$AZ1735)),"thickening","")</f>
        <v>thickening</v>
      </c>
      <c r="BF1735" s="3" t="str">
        <f>IF(ISNUMBER(SEARCH("airDry",$AW1735)),"airDry","")</f>
        <v>airDry</v>
      </c>
      <c r="BG1735" s="3" t="str">
        <f>IF(ISNUMBER(SEARCH("heatDry",$AY1735)),"heatDry","")</f>
        <v/>
      </c>
      <c r="BH1735" s="3" t="str">
        <f>IF(AND(ISNUMBER(SEARCH("aerobic",$AW1735)),ISNUMBER(SEARCH("anaer",$AW1735))),"Combined Aer and Anaer.","")</f>
        <v/>
      </c>
    </row>
    <row r="1736" spans="1:60" x14ac:dyDescent="0.3">
      <c r="A1736" s="4">
        <v>1734</v>
      </c>
      <c r="B1736" t="s">
        <v>8123</v>
      </c>
      <c r="C1736">
        <v>34.5</v>
      </c>
      <c r="D1736">
        <v>3949.1026345671539</v>
      </c>
      <c r="E1736">
        <v>3951.15514187391</v>
      </c>
      <c r="F1736">
        <v>2706.3238751843569</v>
      </c>
      <c r="G1736">
        <v>5160.9820682701247</v>
      </c>
      <c r="H1736">
        <v>-78.158955937168898</v>
      </c>
      <c r="I1736">
        <v>-77.735753880526687</v>
      </c>
      <c r="J1736">
        <v>-90.352157877287411</v>
      </c>
      <c r="K1736">
        <v>-66.426404307748385</v>
      </c>
      <c r="L1736">
        <v>17.07934584386183</v>
      </c>
      <c r="M1736">
        <v>16.943647431448468</v>
      </c>
      <c r="N1736">
        <v>16.4521151005499</v>
      </c>
      <c r="O1736">
        <v>18.11277794710545</v>
      </c>
      <c r="P1736">
        <v>0.82258027271279499</v>
      </c>
      <c r="Q1736">
        <v>0.82008036749212998</v>
      </c>
      <c r="R1736">
        <v>0.70714913776331445</v>
      </c>
      <c r="S1736">
        <v>0.93206001476031231</v>
      </c>
      <c r="T1736">
        <v>44.725917547369839</v>
      </c>
      <c r="U1736">
        <v>44.725845685658413</v>
      </c>
      <c r="V1736">
        <v>44.695077324061408</v>
      </c>
      <c r="W1736">
        <v>44.75646176662768</v>
      </c>
      <c r="X1736">
        <v>4069.4532527986121</v>
      </c>
      <c r="Y1736">
        <v>4096.237717130869</v>
      </c>
      <c r="Z1736">
        <v>3836.1148360442589</v>
      </c>
      <c r="AA1736">
        <v>4220.5455440915284</v>
      </c>
      <c r="AB1736">
        <v>1177.634985194625</v>
      </c>
      <c r="AC1736">
        <v>1136.8269592119309</v>
      </c>
      <c r="AD1736">
        <v>899.35249543268662</v>
      </c>
      <c r="AE1736">
        <v>1633.6315700923469</v>
      </c>
      <c r="AF1736">
        <v>48.515337063697409</v>
      </c>
      <c r="AG1736">
        <v>48.129864978919557</v>
      </c>
      <c r="AH1736">
        <v>46.733684592357903</v>
      </c>
      <c r="AI1736">
        <v>51.450808426739229</v>
      </c>
      <c r="AJ1736">
        <v>0.36962139534256461</v>
      </c>
      <c r="AK1736">
        <v>0.36962139084906548</v>
      </c>
      <c r="AL1736">
        <v>0.36962076111762698</v>
      </c>
      <c r="AM1736">
        <v>0.36962203219568118</v>
      </c>
      <c r="AN1736">
        <v>0.9464964979497954</v>
      </c>
      <c r="AO1736">
        <v>0.94649649794979551</v>
      </c>
      <c r="AP1736">
        <v>0.94649649794979551</v>
      </c>
      <c r="AQ1736">
        <v>0.94649649794979551</v>
      </c>
      <c r="AR1736">
        <v>8.2550318483069436</v>
      </c>
      <c r="AS1736">
        <v>8.2550318483069418</v>
      </c>
      <c r="AT1736">
        <v>8.2550318483069418</v>
      </c>
      <c r="AU1736">
        <v>8.2550318483069418</v>
      </c>
      <c r="AV1736" t="str">
        <f>VLOOKUP(Sheet1[[#This Row],[NPDES ID2]],Combined_Sheet__Major_Only___2[[NPDES ID2]:[ECHO BFR]],3,FALSE)</f>
        <v>NC</v>
      </c>
      <c r="AW1736" t="s">
        <v>54</v>
      </c>
      <c r="AX1736" t="str">
        <f>VLOOKUP(Sheet1[[#This Row],[NPDES ID2]],Combined_Sheet__Major_Only___2[[NPDES ID2]:[ECHO BFR]],27,FALSE)</f>
        <v>-</v>
      </c>
      <c r="AY1736" t="str">
        <f>VLOOKUP(Sheet1[[#This Row],[NPDES ID2]],Combined_Sheet__Major_Only___2[[NPDES ID2]:[ECHO BFR]],28,FALSE)</f>
        <v>-</v>
      </c>
      <c r="AZ1736" t="str">
        <f>VLOOKUP(Sheet1[[#This Row],[NPDES ID2]],Combined_Sheet__Major_Only___2[[NPDES ID2]:[ECHO BFR]],29,FALSE)</f>
        <v>preliminaryOps, thickening</v>
      </c>
      <c r="BA1736">
        <f>VLOOKUP(Sheet1[[#This Row],[NPDES ID2]],Combined_Sheet__Major_Only___2[[NPDES ID2]:[ECHO BFR]],17,FALSE)</f>
        <v>34.780960999999998</v>
      </c>
      <c r="BB1736">
        <f>VLOOKUP(Sheet1[[#This Row],[NPDES ID2]],Combined_Sheet__Major_Only___2[[NPDES ID2]:[ECHO BFR]],18,FALSE)</f>
        <v>-76.865762000000004</v>
      </c>
      <c r="BC1736" t="str">
        <f>IF(ISNUMBER(SEARCH("aerobic",$AW1736)),"aerobic","")</f>
        <v/>
      </c>
      <c r="BD1736" t="str">
        <f>IF(ISNUMBER(SEARCH("anaer",$AW1736)),"anaer","")</f>
        <v/>
      </c>
      <c r="BE1736" t="str">
        <f>IF(ISNUMBER(SEARCH("thickening",$AZ1736)),"thickening","")</f>
        <v>thickening</v>
      </c>
      <c r="BF1736" s="2" t="str">
        <f>IF(ISNUMBER(SEARCH("airDry",$AW1736)),"airDry","")</f>
        <v/>
      </c>
      <c r="BG1736" s="2" t="str">
        <f>IF(ISNUMBER(SEARCH("heatDry",$AY1736)),"heatDry","")</f>
        <v/>
      </c>
      <c r="BH1736" s="2" t="str">
        <f>IF(AND(ISNUMBER(SEARCH("aerobic",$AW1736)),ISNUMBER(SEARCH("anaer",$AW1736))),"Combined Aer and Anaer.","")</f>
        <v/>
      </c>
    </row>
    <row r="1737" spans="1:60" x14ac:dyDescent="0.3">
      <c r="A1737" s="4">
        <v>1735</v>
      </c>
      <c r="B1737" t="s">
        <v>8127</v>
      </c>
      <c r="C1737">
        <v>34.32</v>
      </c>
      <c r="D1737">
        <v>3185.547052834137</v>
      </c>
      <c r="E1737">
        <v>3184.3897858989021</v>
      </c>
      <c r="F1737">
        <v>2184.2376439936988</v>
      </c>
      <c r="G1737">
        <v>4132.736721517309</v>
      </c>
      <c r="H1737">
        <v>-77.249391941864332</v>
      </c>
      <c r="I1737">
        <v>-78.335678621312553</v>
      </c>
      <c r="J1737">
        <v>-91.045347614807028</v>
      </c>
      <c r="K1737">
        <v>-62.329550957337048</v>
      </c>
      <c r="L1737">
        <v>21.15562442747596</v>
      </c>
      <c r="M1737">
        <v>21.05164065797754</v>
      </c>
      <c r="N1737">
        <v>20.674983874173378</v>
      </c>
      <c r="O1737">
        <v>21.94753360695924</v>
      </c>
      <c r="P1737">
        <v>0.81143027471788531</v>
      </c>
      <c r="Q1737">
        <v>0.81827956580589056</v>
      </c>
      <c r="R1737">
        <v>0.66644329480153308</v>
      </c>
      <c r="S1737">
        <v>0.93149481668214662</v>
      </c>
      <c r="T1737">
        <v>69.877441533261234</v>
      </c>
      <c r="U1737">
        <v>69.877330855987481</v>
      </c>
      <c r="V1737">
        <v>69.829943195554492</v>
      </c>
      <c r="W1737">
        <v>69.924483982558328</v>
      </c>
      <c r="X1737">
        <v>5103.0679092191094</v>
      </c>
      <c r="Y1737">
        <v>5124.1407362517966</v>
      </c>
      <c r="Z1737">
        <v>4920.313588358048</v>
      </c>
      <c r="AA1737">
        <v>5219.7461504671228</v>
      </c>
      <c r="AB1737">
        <v>943.8513509837785</v>
      </c>
      <c r="AC1737">
        <v>935.28270462457749</v>
      </c>
      <c r="AD1737">
        <v>795.88950781553137</v>
      </c>
      <c r="AE1737">
        <v>1133.9527106908499</v>
      </c>
      <c r="AF1737">
        <v>60.409532430145092</v>
      </c>
      <c r="AG1737">
        <v>60.112597164360103</v>
      </c>
      <c r="AH1737">
        <v>59.0371335889918</v>
      </c>
      <c r="AI1737">
        <v>62.670718923928433</v>
      </c>
      <c r="AJ1737">
        <v>0.514415119069635</v>
      </c>
      <c r="AK1737">
        <v>0.51441511289343467</v>
      </c>
      <c r="AL1737">
        <v>0.51441424734244423</v>
      </c>
      <c r="AM1737">
        <v>0.51441599440917429</v>
      </c>
      <c r="AN1737">
        <v>0.96478164749639972</v>
      </c>
      <c r="AO1737">
        <v>0.96478164749639994</v>
      </c>
      <c r="AP1737">
        <v>0.96478164749639994</v>
      </c>
      <c r="AQ1737">
        <v>0.96478164749639994</v>
      </c>
      <c r="AR1737">
        <v>12.89305741261056</v>
      </c>
      <c r="AS1737">
        <v>12.89305741261056</v>
      </c>
      <c r="AT1737">
        <v>12.89305741261056</v>
      </c>
      <c r="AU1737">
        <v>12.89305741261056</v>
      </c>
      <c r="AV1737" t="str">
        <f>VLOOKUP(Sheet1[[#This Row],[NPDES ID2]],Combined_Sheet__Major_Only___2[[NPDES ID2]:[ECHO BFR]],3,FALSE)</f>
        <v>MI</v>
      </c>
      <c r="AW1737" t="s">
        <v>41</v>
      </c>
      <c r="AX1737" t="str">
        <f>VLOOKUP(Sheet1[[#This Row],[NPDES ID2]],Combined_Sheet__Major_Only___2[[NPDES ID2]:[ECHO BFR]],27,FALSE)</f>
        <v>other</v>
      </c>
      <c r="AY1737" t="str">
        <f>VLOOKUP(Sheet1[[#This Row],[NPDES ID2]],Combined_Sheet__Major_Only___2[[NPDES ID2]:[ECHO BFR]],28,FALSE)</f>
        <v>-</v>
      </c>
      <c r="AZ1737" t="str">
        <f>VLOOKUP(Sheet1[[#This Row],[NPDES ID2]],Combined_Sheet__Major_Only___2[[NPDES ID2]:[ECHO BFR]],29,FALSE)</f>
        <v>thickening</v>
      </c>
      <c r="BA1737">
        <f>VLOOKUP(Sheet1[[#This Row],[NPDES ID2]],Combined_Sheet__Major_Only___2[[NPDES ID2]:[ECHO BFR]],17,FALSE)</f>
        <v>43.626244999999997</v>
      </c>
      <c r="BB1737">
        <f>VLOOKUP(Sheet1[[#This Row],[NPDES ID2]],Combined_Sheet__Major_Only___2[[NPDES ID2]:[ECHO BFR]],18,FALSE)</f>
        <v>-84.755808999999999</v>
      </c>
      <c r="BC1737" t="str">
        <f>IF(ISNUMBER(SEARCH("aerobic",$AW1737)),"aerobic","")</f>
        <v>aerobic</v>
      </c>
      <c r="BD1737" t="str">
        <f>IF(ISNUMBER(SEARCH("anaer",$AW1737)),"anaer","")</f>
        <v/>
      </c>
      <c r="BE1737" t="str">
        <f>IF(ISNUMBER(SEARCH("thickening",$AZ1737)),"thickening","")</f>
        <v>thickening</v>
      </c>
      <c r="BF1737" s="3" t="str">
        <f>IF(ISNUMBER(SEARCH("airDry",$AW1737)),"airDry","")</f>
        <v/>
      </c>
      <c r="BG1737" s="3" t="str">
        <f>IF(ISNUMBER(SEARCH("heatDry",$AY1737)),"heatDry","")</f>
        <v/>
      </c>
      <c r="BH1737" s="3" t="str">
        <f>IF(AND(ISNUMBER(SEARCH("aerobic",$AW1737)),ISNUMBER(SEARCH("anaer",$AW1737))),"Combined Aer and Anaer.","")</f>
        <v/>
      </c>
    </row>
    <row r="1738" spans="1:60" x14ac:dyDescent="0.3">
      <c r="A1738" s="4">
        <v>1736</v>
      </c>
      <c r="B1738" t="s">
        <v>8132</v>
      </c>
      <c r="C1738">
        <v>32.479999999999997</v>
      </c>
      <c r="D1738">
        <v>3334.5183606296432</v>
      </c>
      <c r="E1738">
        <v>3333.472152928066</v>
      </c>
      <c r="F1738">
        <v>2284.2695795966929</v>
      </c>
      <c r="G1738">
        <v>4329.0780736689894</v>
      </c>
      <c r="H1738">
        <v>-77.215008991637944</v>
      </c>
      <c r="I1738">
        <v>-78.372585704733268</v>
      </c>
      <c r="J1738">
        <v>-91.111801243714268</v>
      </c>
      <c r="K1738">
        <v>-62.209885141054109</v>
      </c>
      <c r="L1738">
        <v>20.17399222422701</v>
      </c>
      <c r="M1738">
        <v>20.076721337505941</v>
      </c>
      <c r="N1738">
        <v>19.724385816940881</v>
      </c>
      <c r="O1738">
        <v>20.914767699222839</v>
      </c>
      <c r="P1738">
        <v>0.76765008134822099</v>
      </c>
      <c r="Q1738">
        <v>0.77466598851648261</v>
      </c>
      <c r="R1738">
        <v>0.62964776041664716</v>
      </c>
      <c r="S1738">
        <v>0.88081310043394112</v>
      </c>
      <c r="T1738">
        <v>4.194274677054401</v>
      </c>
      <c r="U1738">
        <v>4.1942653665629592</v>
      </c>
      <c r="V1738">
        <v>4.1902789799092579</v>
      </c>
      <c r="W1738">
        <v>4.1982320235518191</v>
      </c>
      <c r="X1738">
        <v>303.98198409727291</v>
      </c>
      <c r="Y1738">
        <v>305.17512345416418</v>
      </c>
      <c r="Z1738">
        <v>293.37772016812249</v>
      </c>
      <c r="AA1738">
        <v>310.79426708338758</v>
      </c>
      <c r="AB1738">
        <v>54.551709899289371</v>
      </c>
      <c r="AC1738">
        <v>54.098598502338803</v>
      </c>
      <c r="AD1738">
        <v>46.233968291146077</v>
      </c>
      <c r="AE1738">
        <v>65.132506871733725</v>
      </c>
      <c r="AF1738">
        <v>60.869858497768419</v>
      </c>
      <c r="AG1738">
        <v>60.576363141831713</v>
      </c>
      <c r="AH1738">
        <v>59.5133155764129</v>
      </c>
      <c r="AI1738">
        <v>63.104913245351582</v>
      </c>
      <c r="AJ1738">
        <v>0.5200336701965641</v>
      </c>
      <c r="AK1738">
        <v>0.52003366727611589</v>
      </c>
      <c r="AL1738">
        <v>0.52003325797347399</v>
      </c>
      <c r="AM1738">
        <v>0.52003408412743102</v>
      </c>
      <c r="AN1738">
        <v>0.67240081437437338</v>
      </c>
      <c r="AO1738">
        <v>0.67240081437437338</v>
      </c>
      <c r="AP1738">
        <v>0.67240081437437338</v>
      </c>
      <c r="AQ1738">
        <v>0.67240081437437338</v>
      </c>
      <c r="AR1738">
        <v>13.21711285512081</v>
      </c>
      <c r="AS1738">
        <v>13.21711285512081</v>
      </c>
      <c r="AT1738">
        <v>13.21711285512081</v>
      </c>
      <c r="AU1738">
        <v>13.21711285512081</v>
      </c>
      <c r="AV1738" t="str">
        <f>VLOOKUP(Sheet1[[#This Row],[NPDES ID2]],Combined_Sheet__Major_Only___2[[NPDES ID2]:[ECHO BFR]],3,FALSE)</f>
        <v>IL</v>
      </c>
      <c r="AW1738" t="s">
        <v>12189</v>
      </c>
      <c r="AX1738" t="str">
        <f>VLOOKUP(Sheet1[[#This Row],[NPDES ID2]],Combined_Sheet__Major_Only___2[[NPDES ID2]:[ECHO BFR]],27,FALSE)</f>
        <v>tempSludgeStore</v>
      </c>
      <c r="AY1738" t="str">
        <f>VLOOKUP(Sheet1[[#This Row],[NPDES ID2]],Combined_Sheet__Major_Only___2[[NPDES ID2]:[ECHO BFR]],28,FALSE)</f>
        <v>-</v>
      </c>
      <c r="AZ1738" t="str">
        <f>VLOOKUP(Sheet1[[#This Row],[NPDES ID2]],Combined_Sheet__Major_Only___2[[NPDES ID2]:[ECHO BFR]],29,FALSE)</f>
        <v>-</v>
      </c>
      <c r="BA1738">
        <f>VLOOKUP(Sheet1[[#This Row],[NPDES ID2]],Combined_Sheet__Major_Only___2[[NPDES ID2]:[ECHO BFR]],17,FALSE)</f>
        <v>41.329631999999997</v>
      </c>
      <c r="BB1738">
        <f>VLOOKUP(Sheet1[[#This Row],[NPDES ID2]],Combined_Sheet__Major_Only___2[[NPDES ID2]:[ECHO BFR]],18,FALSE)</f>
        <v>-88.722195999999997</v>
      </c>
      <c r="BC1738" t="str">
        <f>IF(ISNUMBER(SEARCH("aerobic",$AW1738)),"aerobic","")</f>
        <v>aerobic</v>
      </c>
      <c r="BD1738" t="str">
        <f>IF(ISNUMBER(SEARCH("anaer",$AW1738)),"anaer","")</f>
        <v>anaer</v>
      </c>
      <c r="BE1738" t="str">
        <f>IF(ISNUMBER(SEARCH("thickening",$AZ1738)),"thickening","")</f>
        <v/>
      </c>
      <c r="BF1738" s="2" t="str">
        <f>IF(ISNUMBER(SEARCH("airDry",$AW1738)),"airDry","")</f>
        <v>airDry</v>
      </c>
      <c r="BG1738" s="2" t="str">
        <f>IF(ISNUMBER(SEARCH("heatDry",$AY1738)),"heatDry","")</f>
        <v/>
      </c>
      <c r="BH1738" s="2" t="str">
        <f>IF(AND(ISNUMBER(SEARCH("aerobic",$AW1738)),ISNUMBER(SEARCH("anaer",$AW1738))),"Combined Aer and Anaer.","")</f>
        <v>Combined Aer and Anaer.</v>
      </c>
    </row>
    <row r="1739" spans="1:60" x14ac:dyDescent="0.3">
      <c r="A1739" s="4">
        <v>1737</v>
      </c>
      <c r="B1739" t="s">
        <v>8137</v>
      </c>
      <c r="C1739">
        <v>32.4</v>
      </c>
      <c r="D1739">
        <v>3485.095348526324</v>
      </c>
      <c r="E1739">
        <v>3479.5036643726648</v>
      </c>
      <c r="F1739">
        <v>2387.112965079501</v>
      </c>
      <c r="G1739">
        <v>4521.5432364071839</v>
      </c>
      <c r="H1739">
        <v>-77.417437795733989</v>
      </c>
      <c r="I1739">
        <v>-78.403188967671355</v>
      </c>
      <c r="J1739">
        <v>-90.755807473923625</v>
      </c>
      <c r="K1739">
        <v>-62.879816723951087</v>
      </c>
      <c r="L1739">
        <v>19.302618236377889</v>
      </c>
      <c r="M1739">
        <v>19.199456960165499</v>
      </c>
      <c r="N1739">
        <v>18.8257829253055</v>
      </c>
      <c r="O1739">
        <v>20.088256920000362</v>
      </c>
      <c r="P1739">
        <v>0.76723640965044626</v>
      </c>
      <c r="Q1739">
        <v>0.77331250470833823</v>
      </c>
      <c r="R1739">
        <v>0.63640181538054286</v>
      </c>
      <c r="S1739">
        <v>0.88323035512619652</v>
      </c>
      <c r="T1739">
        <v>41.951484459775948</v>
      </c>
      <c r="U1739">
        <v>41.951416879760558</v>
      </c>
      <c r="V1739">
        <v>41.922481772188611</v>
      </c>
      <c r="W1739">
        <v>41.98020877995598</v>
      </c>
      <c r="X1739">
        <v>3170.1375525548342</v>
      </c>
      <c r="Y1739">
        <v>3184.3373039021212</v>
      </c>
      <c r="Z1739">
        <v>3046.8363497756482</v>
      </c>
      <c r="AA1739">
        <v>3249.0061911626199</v>
      </c>
      <c r="AB1739">
        <v>506.4025975396043</v>
      </c>
      <c r="AC1739">
        <v>503.11085046082678</v>
      </c>
      <c r="AD1739">
        <v>436.64354412479332</v>
      </c>
      <c r="AE1739">
        <v>595.17125332288902</v>
      </c>
      <c r="AF1739">
        <v>58.384542760876457</v>
      </c>
      <c r="AG1739">
        <v>58.072503428442687</v>
      </c>
      <c r="AH1739">
        <v>56.942304314342152</v>
      </c>
      <c r="AI1739">
        <v>60.760792953271647</v>
      </c>
      <c r="AJ1739">
        <v>0.48971027211595253</v>
      </c>
      <c r="AK1739">
        <v>0.48971026788691552</v>
      </c>
      <c r="AL1739">
        <v>0.48970967520006659</v>
      </c>
      <c r="AM1739">
        <v>0.48971087150506581</v>
      </c>
      <c r="AN1739">
        <v>0.94324611106738243</v>
      </c>
      <c r="AO1739">
        <v>0.94324611106738232</v>
      </c>
      <c r="AP1739">
        <v>0.94324611106738232</v>
      </c>
      <c r="AQ1739">
        <v>0.94324611106738232</v>
      </c>
      <c r="AR1739">
        <v>13.577451596604449</v>
      </c>
      <c r="AS1739">
        <v>13.577451596604449</v>
      </c>
      <c r="AT1739">
        <v>13.577451596604449</v>
      </c>
      <c r="AU1739">
        <v>13.577451596604449</v>
      </c>
      <c r="AV1739" t="str">
        <f>VLOOKUP(Sheet1[[#This Row],[NPDES ID2]],Combined_Sheet__Major_Only___2[[NPDES ID2]:[ECHO BFR]],3,FALSE)</f>
        <v>GA</v>
      </c>
      <c r="AW1739" t="s">
        <v>41</v>
      </c>
      <c r="AX1739" t="str">
        <f>VLOOKUP(Sheet1[[#This Row],[NPDES ID2]],Combined_Sheet__Major_Only___2[[NPDES ID2]:[ECHO BFR]],27,FALSE)</f>
        <v>tempSludgeStore</v>
      </c>
      <c r="AY1739" t="str">
        <f>VLOOKUP(Sheet1[[#This Row],[NPDES ID2]],Combined_Sheet__Major_Only___2[[NPDES ID2]:[ECHO BFR]],28,FALSE)</f>
        <v>-</v>
      </c>
      <c r="AZ1739" t="str">
        <f>VLOOKUP(Sheet1[[#This Row],[NPDES ID2]],Combined_Sheet__Major_Only___2[[NPDES ID2]:[ECHO BFR]],29,FALSE)</f>
        <v>thickening</v>
      </c>
      <c r="BA1739">
        <f>VLOOKUP(Sheet1[[#This Row],[NPDES ID2]],Combined_Sheet__Major_Only___2[[NPDES ID2]:[ECHO BFR]],17,FALSE)</f>
        <v>34.876511000000001</v>
      </c>
      <c r="BB1739">
        <f>VLOOKUP(Sheet1[[#This Row],[NPDES ID2]],Combined_Sheet__Major_Only___2[[NPDES ID2]:[ECHO BFR]],18,FALSE)</f>
        <v>-85.276336000000001</v>
      </c>
      <c r="BC1739" t="str">
        <f>IF(ISNUMBER(SEARCH("aerobic",$AW1739)),"aerobic","")</f>
        <v>aerobic</v>
      </c>
      <c r="BD1739" t="str">
        <f>IF(ISNUMBER(SEARCH("anaer",$AW1739)),"anaer","")</f>
        <v/>
      </c>
      <c r="BE1739" t="str">
        <f>IF(ISNUMBER(SEARCH("thickening",$AZ1739)),"thickening","")</f>
        <v>thickening</v>
      </c>
      <c r="BF1739" s="3" t="str">
        <f>IF(ISNUMBER(SEARCH("airDry",$AW1739)),"airDry","")</f>
        <v/>
      </c>
      <c r="BG1739" s="3" t="str">
        <f>IF(ISNUMBER(SEARCH("heatDry",$AY1739)),"heatDry","")</f>
        <v/>
      </c>
      <c r="BH1739" s="3" t="str">
        <f>IF(AND(ISNUMBER(SEARCH("aerobic",$AW1739)),ISNUMBER(SEARCH("anaer",$AW1739))),"Combined Aer and Anaer.","")</f>
        <v/>
      </c>
    </row>
    <row r="1740" spans="1:60" x14ac:dyDescent="0.3">
      <c r="A1740" s="4">
        <v>1738</v>
      </c>
      <c r="B1740" t="s">
        <v>8142</v>
      </c>
      <c r="C1740">
        <v>32.22</v>
      </c>
      <c r="D1740">
        <v>3334.7786812558711</v>
      </c>
      <c r="E1740">
        <v>3334.226554584061</v>
      </c>
      <c r="F1740">
        <v>2284.1779255723768</v>
      </c>
      <c r="G1740">
        <v>4330.3129338498484</v>
      </c>
      <c r="H1740">
        <v>-77.171192560417694</v>
      </c>
      <c r="I1740">
        <v>-78.401460512357204</v>
      </c>
      <c r="J1740">
        <v>-91.163186430965411</v>
      </c>
      <c r="K1740">
        <v>-62.076073853654037</v>
      </c>
      <c r="L1740">
        <v>20.166996899718871</v>
      </c>
      <c r="M1740">
        <v>20.07165894196892</v>
      </c>
      <c r="N1740">
        <v>19.726318090146961</v>
      </c>
      <c r="O1740">
        <v>20.893065028104719</v>
      </c>
      <c r="P1740">
        <v>0.76122139800773114</v>
      </c>
      <c r="Q1740">
        <v>0.76863945738488537</v>
      </c>
      <c r="R1740">
        <v>0.62354856305225237</v>
      </c>
      <c r="S1740">
        <v>0.87300933272112113</v>
      </c>
      <c r="T1740">
        <v>100.5907634111808</v>
      </c>
      <c r="U1740">
        <v>100.5906053349956</v>
      </c>
      <c r="V1740">
        <v>100.5229233228238</v>
      </c>
      <c r="W1740">
        <v>100.6579523712777</v>
      </c>
      <c r="X1740">
        <v>7234.4141835395849</v>
      </c>
      <c r="Y1740">
        <v>7263.170323047425</v>
      </c>
      <c r="Z1740">
        <v>6985.1141794902787</v>
      </c>
      <c r="AA1740">
        <v>7393.4558769960304</v>
      </c>
      <c r="AB1740">
        <v>1225.3286977845271</v>
      </c>
      <c r="AC1740">
        <v>1216.282072365872</v>
      </c>
      <c r="AD1740">
        <v>1048.278600110041</v>
      </c>
      <c r="AE1740">
        <v>1447.0960985351051</v>
      </c>
      <c r="AF1740">
        <v>61.339848626180299</v>
      </c>
      <c r="AG1740">
        <v>61.049856207687533</v>
      </c>
      <c r="AH1740">
        <v>59.999552738979389</v>
      </c>
      <c r="AI1740">
        <v>63.548144142426167</v>
      </c>
      <c r="AJ1740">
        <v>0.52577112634802448</v>
      </c>
      <c r="AK1740">
        <v>0.52577111927865494</v>
      </c>
      <c r="AL1740">
        <v>0.5257701285684776</v>
      </c>
      <c r="AM1740">
        <v>0.52577212826250408</v>
      </c>
      <c r="AN1740">
        <v>0.97515160767477083</v>
      </c>
      <c r="AO1740">
        <v>0.97515160767477049</v>
      </c>
      <c r="AP1740">
        <v>0.97515160767477049</v>
      </c>
      <c r="AQ1740">
        <v>0.97515160767477049</v>
      </c>
      <c r="AR1740">
        <v>13.775084855275679</v>
      </c>
      <c r="AS1740">
        <v>13.77508485527567</v>
      </c>
      <c r="AT1740">
        <v>13.77508485527567</v>
      </c>
      <c r="AU1740">
        <v>13.77508485527567</v>
      </c>
      <c r="AV1740" t="str">
        <f>VLOOKUP(Sheet1[[#This Row],[NPDES ID2]],Combined_Sheet__Major_Only___2[[NPDES ID2]:[ECHO BFR]],3,FALSE)</f>
        <v>NC</v>
      </c>
      <c r="AW1740" t="s">
        <v>41</v>
      </c>
      <c r="AX1740" t="str">
        <f>VLOOKUP(Sheet1[[#This Row],[NPDES ID2]],Combined_Sheet__Major_Only___2[[NPDES ID2]:[ECHO BFR]],27,FALSE)</f>
        <v>-</v>
      </c>
      <c r="AY1740" t="str">
        <f>VLOOKUP(Sheet1[[#This Row],[NPDES ID2]],Combined_Sheet__Major_Only___2[[NPDES ID2]:[ECHO BFR]],28,FALSE)</f>
        <v>-</v>
      </c>
      <c r="AZ1740" t="str">
        <f>VLOOKUP(Sheet1[[#This Row],[NPDES ID2]],Combined_Sheet__Major_Only___2[[NPDES ID2]:[ECHO BFR]],29,FALSE)</f>
        <v>thickening</v>
      </c>
      <c r="BA1740">
        <f>VLOOKUP(Sheet1[[#This Row],[NPDES ID2]],Combined_Sheet__Major_Only___2[[NPDES ID2]:[ECHO BFR]],17,FALSE)</f>
        <v>35.853377999999999</v>
      </c>
      <c r="BB1740">
        <f>VLOOKUP(Sheet1[[#This Row],[NPDES ID2]],Combined_Sheet__Major_Only___2[[NPDES ID2]:[ECHO BFR]],18,FALSE)</f>
        <v>-77.030738999999997</v>
      </c>
      <c r="BC1740" t="str">
        <f>IF(ISNUMBER(SEARCH("aerobic",$AW1740)),"aerobic","")</f>
        <v>aerobic</v>
      </c>
      <c r="BD1740" t="str">
        <f>IF(ISNUMBER(SEARCH("anaer",$AW1740)),"anaer","")</f>
        <v/>
      </c>
      <c r="BE1740" t="str">
        <f>IF(ISNUMBER(SEARCH("thickening",$AZ1740)),"thickening","")</f>
        <v>thickening</v>
      </c>
      <c r="BF1740" s="2" t="str">
        <f>IF(ISNUMBER(SEARCH("airDry",$AW1740)),"airDry","")</f>
        <v/>
      </c>
      <c r="BG1740" s="2" t="str">
        <f>IF(ISNUMBER(SEARCH("heatDry",$AY1740)),"heatDry","")</f>
        <v/>
      </c>
      <c r="BH1740" s="2" t="str">
        <f>IF(AND(ISNUMBER(SEARCH("aerobic",$AW1740)),ISNUMBER(SEARCH("anaer",$AW1740))),"Combined Aer and Anaer.","")</f>
        <v/>
      </c>
    </row>
    <row r="1741" spans="1:60" x14ac:dyDescent="0.3">
      <c r="A1741" s="4">
        <v>1739</v>
      </c>
      <c r="B1741" t="s">
        <v>8147</v>
      </c>
      <c r="C1741">
        <v>31.5</v>
      </c>
      <c r="D1741">
        <v>3245.516380197238</v>
      </c>
      <c r="E1741">
        <v>3241.3168165803531</v>
      </c>
      <c r="F1741">
        <v>2222.4094903268601</v>
      </c>
      <c r="G1741">
        <v>4218.5923884139838</v>
      </c>
      <c r="H1741">
        <v>-76.913925924792352</v>
      </c>
      <c r="I1741">
        <v>-78.093013958813032</v>
      </c>
      <c r="J1741">
        <v>-91.158794947580233</v>
      </c>
      <c r="K1741">
        <v>-60.904090557972097</v>
      </c>
      <c r="L1741">
        <v>20.705259028269172</v>
      </c>
      <c r="M1741">
        <v>20.619437393171321</v>
      </c>
      <c r="N1741">
        <v>20.308570644363659</v>
      </c>
      <c r="O1741">
        <v>21.358847056424121</v>
      </c>
      <c r="P1741">
        <v>0.74236903459873038</v>
      </c>
      <c r="Q1741">
        <v>0.75117303521481316</v>
      </c>
      <c r="R1741">
        <v>0.60282670073723277</v>
      </c>
      <c r="S1741">
        <v>0.85022044984338574</v>
      </c>
      <c r="T1741">
        <v>49.530273626441257</v>
      </c>
      <c r="U1741">
        <v>49.530194350316989</v>
      </c>
      <c r="V1741">
        <v>49.496251428425452</v>
      </c>
      <c r="W1741">
        <v>49.563969279855847</v>
      </c>
      <c r="X1741">
        <v>3391.7776597352808</v>
      </c>
      <c r="Y1741">
        <v>3403.5660447955488</v>
      </c>
      <c r="Z1741">
        <v>3289.2786668777262</v>
      </c>
      <c r="AA1741">
        <v>3457.0832874154089</v>
      </c>
      <c r="AB1741">
        <v>549.22612553199042</v>
      </c>
      <c r="AC1741">
        <v>545.52296209413475</v>
      </c>
      <c r="AD1741">
        <v>473.50213582473219</v>
      </c>
      <c r="AE1741">
        <v>644.01361828856705</v>
      </c>
      <c r="AF1741">
        <v>64.416447753916231</v>
      </c>
      <c r="AG1741">
        <v>64.149438250827274</v>
      </c>
      <c r="AH1741">
        <v>63.182351202996607</v>
      </c>
      <c r="AI1741">
        <v>66.449763308712505</v>
      </c>
      <c r="AJ1741">
        <v>0.56335164893759837</v>
      </c>
      <c r="AK1741">
        <v>0.5633516441908778</v>
      </c>
      <c r="AL1741">
        <v>0.56335097895104402</v>
      </c>
      <c r="AM1741">
        <v>0.56335232170011385</v>
      </c>
      <c r="AN1741">
        <v>0.95132392697712687</v>
      </c>
      <c r="AO1741">
        <v>0.95132392697712709</v>
      </c>
      <c r="AP1741">
        <v>0.95132392697712709</v>
      </c>
      <c r="AQ1741">
        <v>0.95132392697712709</v>
      </c>
      <c r="AR1741">
        <v>14.858618402720159</v>
      </c>
      <c r="AS1741">
        <v>14.858618402720159</v>
      </c>
      <c r="AT1741">
        <v>14.858618402720159</v>
      </c>
      <c r="AU1741">
        <v>14.858618402720159</v>
      </c>
      <c r="AV1741" t="str">
        <f>VLOOKUP(Sheet1[[#This Row],[NPDES ID2]],Combined_Sheet__Major_Only___2[[NPDES ID2]:[ECHO BFR]],3,FALSE)</f>
        <v>GA</v>
      </c>
      <c r="AW1741" t="s">
        <v>41</v>
      </c>
      <c r="AX1741" t="str">
        <f>VLOOKUP(Sheet1[[#This Row],[NPDES ID2]],Combined_Sheet__Major_Only___2[[NPDES ID2]:[ECHO BFR]],27,FALSE)</f>
        <v>-</v>
      </c>
      <c r="AY1741" t="str">
        <f>VLOOKUP(Sheet1[[#This Row],[NPDES ID2]],Combined_Sheet__Major_Only___2[[NPDES ID2]:[ECHO BFR]],28,FALSE)</f>
        <v>-</v>
      </c>
      <c r="AZ1741" t="str">
        <f>VLOOKUP(Sheet1[[#This Row],[NPDES ID2]],Combined_Sheet__Major_Only___2[[NPDES ID2]:[ECHO BFR]],29,FALSE)</f>
        <v>thickening</v>
      </c>
      <c r="BA1741">
        <f>VLOOKUP(Sheet1[[#This Row],[NPDES ID2]],Combined_Sheet__Major_Only___2[[NPDES ID2]:[ECHO BFR]],17,FALSE)</f>
        <v>33.358753999999998</v>
      </c>
      <c r="BB1741">
        <f>VLOOKUP(Sheet1[[#This Row],[NPDES ID2]],Combined_Sheet__Major_Only___2[[NPDES ID2]:[ECHO BFR]],18,FALSE)</f>
        <v>-84.344500999999994</v>
      </c>
      <c r="BC1741" t="str">
        <f>IF(ISNUMBER(SEARCH("aerobic",$AW1741)),"aerobic","")</f>
        <v>aerobic</v>
      </c>
      <c r="BD1741" t="str">
        <f>IF(ISNUMBER(SEARCH("anaer",$AW1741)),"anaer","")</f>
        <v/>
      </c>
      <c r="BE1741" t="str">
        <f>IF(ISNUMBER(SEARCH("thickening",$AZ1741)),"thickening","")</f>
        <v>thickening</v>
      </c>
      <c r="BF1741" s="3" t="str">
        <f>IF(ISNUMBER(SEARCH("airDry",$AW1741)),"airDry","")</f>
        <v/>
      </c>
      <c r="BG1741" s="3" t="str">
        <f>IF(ISNUMBER(SEARCH("heatDry",$AY1741)),"heatDry","")</f>
        <v/>
      </c>
      <c r="BH1741" s="3" t="str">
        <f>IF(AND(ISNUMBER(SEARCH("aerobic",$AW1741)),ISNUMBER(SEARCH("anaer",$AW1741))),"Combined Aer and Anaer.","")</f>
        <v/>
      </c>
    </row>
    <row r="1742" spans="1:60" x14ac:dyDescent="0.3">
      <c r="A1742" s="4">
        <v>1740</v>
      </c>
      <c r="B1742" t="s">
        <v>8151</v>
      </c>
      <c r="C1742">
        <v>30.4</v>
      </c>
      <c r="D1742">
        <v>3244.50767585836</v>
      </c>
      <c r="E1742">
        <v>3234.8697496730329</v>
      </c>
      <c r="F1742">
        <v>2220.582622042898</v>
      </c>
      <c r="G1742">
        <v>4220.9375275659067</v>
      </c>
      <c r="H1742">
        <v>-76.714078381457327</v>
      </c>
      <c r="I1742">
        <v>-77.96320287170461</v>
      </c>
      <c r="J1742">
        <v>-90.757072771478079</v>
      </c>
      <c r="K1742">
        <v>-59.891979107075933</v>
      </c>
      <c r="L1742">
        <v>20.68837191160781</v>
      </c>
      <c r="M1742">
        <v>20.61082685587596</v>
      </c>
      <c r="N1742">
        <v>20.329934611257968</v>
      </c>
      <c r="O1742">
        <v>21.278938458441669</v>
      </c>
      <c r="P1742">
        <v>0.71509767395209944</v>
      </c>
      <c r="Q1742">
        <v>0.72414275232130088</v>
      </c>
      <c r="R1742">
        <v>0.57629494101375567</v>
      </c>
      <c r="S1742">
        <v>0.82521124646758126</v>
      </c>
      <c r="T1742">
        <v>123.99349756048341</v>
      </c>
      <c r="U1742">
        <v>123.99330336758869</v>
      </c>
      <c r="V1742">
        <v>123.91015759931911</v>
      </c>
      <c r="W1742">
        <v>124.0760376258159</v>
      </c>
      <c r="X1742">
        <v>8200.7240438042154</v>
      </c>
      <c r="Y1742">
        <v>8226.4815902473401</v>
      </c>
      <c r="Z1742">
        <v>7976.5227825255542</v>
      </c>
      <c r="AA1742">
        <v>8343.4114303705919</v>
      </c>
      <c r="AB1742">
        <v>1509.643272683935</v>
      </c>
      <c r="AC1742">
        <v>1497.0172949507239</v>
      </c>
      <c r="AD1742">
        <v>1276.698402536515</v>
      </c>
      <c r="AE1742">
        <v>1810.3074985815399</v>
      </c>
      <c r="AF1742">
        <v>66.692929858630109</v>
      </c>
      <c r="AG1742">
        <v>66.442933539028303</v>
      </c>
      <c r="AH1742">
        <v>65.537520997382288</v>
      </c>
      <c r="AI1742">
        <v>68.596607607994159</v>
      </c>
      <c r="AJ1742">
        <v>0.59118238465505779</v>
      </c>
      <c r="AK1742">
        <v>0.59118237618483072</v>
      </c>
      <c r="AL1742">
        <v>0.5911811891657065</v>
      </c>
      <c r="AM1742">
        <v>0.59118358509885149</v>
      </c>
      <c r="AN1742">
        <v>0.97970501579936586</v>
      </c>
      <c r="AO1742">
        <v>0.97970501579936553</v>
      </c>
      <c r="AP1742">
        <v>0.97970501579936553</v>
      </c>
      <c r="AQ1742">
        <v>0.97970501579936553</v>
      </c>
      <c r="AR1742">
        <v>14.272568007753019</v>
      </c>
      <c r="AS1742">
        <v>14.272568007753019</v>
      </c>
      <c r="AT1742">
        <v>14.272568007753019</v>
      </c>
      <c r="AU1742">
        <v>14.272568007753019</v>
      </c>
      <c r="AV1742" t="str">
        <f>VLOOKUP(Sheet1[[#This Row],[NPDES ID2]],Combined_Sheet__Major_Only___2[[NPDES ID2]:[ECHO BFR]],3,FALSE)</f>
        <v>CO</v>
      </c>
      <c r="AW1742" t="s">
        <v>41</v>
      </c>
      <c r="AX1742" t="str">
        <f>VLOOKUP(Sheet1[[#This Row],[NPDES ID2]],Combined_Sheet__Major_Only___2[[NPDES ID2]:[ECHO BFR]],27,FALSE)</f>
        <v>other</v>
      </c>
      <c r="AY1742" t="str">
        <f>VLOOKUP(Sheet1[[#This Row],[NPDES ID2]],Combined_Sheet__Major_Only___2[[NPDES ID2]:[ECHO BFR]],28,FALSE)</f>
        <v>-</v>
      </c>
      <c r="AZ1742" t="str">
        <f>VLOOKUP(Sheet1[[#This Row],[NPDES ID2]],Combined_Sheet__Major_Only___2[[NPDES ID2]:[ECHO BFR]],29,FALSE)</f>
        <v>thickening</v>
      </c>
      <c r="BA1742">
        <f>VLOOKUP(Sheet1[[#This Row],[NPDES ID2]],Combined_Sheet__Major_Only___2[[NPDES ID2]:[ECHO BFR]],17,FALSE)</f>
        <v>40.083840000000002</v>
      </c>
      <c r="BB1742">
        <f>VLOOKUP(Sheet1[[#This Row],[NPDES ID2]],Combined_Sheet__Major_Only___2[[NPDES ID2]:[ECHO BFR]],18,FALSE)</f>
        <v>-104.82462</v>
      </c>
      <c r="BC1742" t="str">
        <f>IF(ISNUMBER(SEARCH("aerobic",$AW1742)),"aerobic","")</f>
        <v>aerobic</v>
      </c>
      <c r="BD1742" t="str">
        <f>IF(ISNUMBER(SEARCH("anaer",$AW1742)),"anaer","")</f>
        <v/>
      </c>
      <c r="BE1742" t="str">
        <f>IF(ISNUMBER(SEARCH("thickening",$AZ1742)),"thickening","")</f>
        <v>thickening</v>
      </c>
      <c r="BF1742" s="2" t="str">
        <f>IF(ISNUMBER(SEARCH("airDry",$AW1742)),"airDry","")</f>
        <v/>
      </c>
      <c r="BG1742" s="2" t="str">
        <f>IF(ISNUMBER(SEARCH("heatDry",$AY1742)),"heatDry","")</f>
        <v/>
      </c>
      <c r="BH1742" s="2" t="str">
        <f>IF(AND(ISNUMBER(SEARCH("aerobic",$AW1742)),ISNUMBER(SEARCH("anaer",$AW1742))),"Combined Aer and Anaer.","")</f>
        <v/>
      </c>
    </row>
    <row r="1743" spans="1:60" x14ac:dyDescent="0.3">
      <c r="A1743" s="4">
        <v>1741</v>
      </c>
      <c r="B1743" t="s">
        <v>8156</v>
      </c>
      <c r="C1743">
        <v>30.14</v>
      </c>
      <c r="D1743">
        <v>3467.7197533867711</v>
      </c>
      <c r="E1743">
        <v>3466.4026928202161</v>
      </c>
      <c r="F1743">
        <v>2372.815138470517</v>
      </c>
      <c r="G1743">
        <v>4507.7585969766869</v>
      </c>
      <c r="H1743">
        <v>-77.026238220390155</v>
      </c>
      <c r="I1743">
        <v>-78.302982523364989</v>
      </c>
      <c r="J1743">
        <v>-91.343569232024308</v>
      </c>
      <c r="K1743">
        <v>-61.533435483179638</v>
      </c>
      <c r="L1743">
        <v>19.35367324674878</v>
      </c>
      <c r="M1743">
        <v>19.268140667763632</v>
      </c>
      <c r="N1743">
        <v>18.958301837636871</v>
      </c>
      <c r="O1743">
        <v>20.005096582100769</v>
      </c>
      <c r="P1743">
        <v>0.71117381698135562</v>
      </c>
      <c r="Q1743">
        <v>0.71852460306115584</v>
      </c>
      <c r="R1743">
        <v>0.57994087731193078</v>
      </c>
      <c r="S1743">
        <v>0.81425930462987872</v>
      </c>
      <c r="T1743">
        <v>351.1738830251511</v>
      </c>
      <c r="U1743">
        <v>351.1733382318547</v>
      </c>
      <c r="V1743">
        <v>350.94007914568698</v>
      </c>
      <c r="W1743">
        <v>351.40544285810893</v>
      </c>
      <c r="X1743">
        <v>24617.525251804411</v>
      </c>
      <c r="Y1743">
        <v>24709.08877973169</v>
      </c>
      <c r="Z1743">
        <v>23823.921536451769</v>
      </c>
      <c r="AA1743">
        <v>25123.21670911002</v>
      </c>
      <c r="AB1743">
        <v>4483.0871876743886</v>
      </c>
      <c r="AC1743">
        <v>4442.8745197202416</v>
      </c>
      <c r="AD1743">
        <v>3793.4479831531748</v>
      </c>
      <c r="AE1743">
        <v>5361.8533107305366</v>
      </c>
      <c r="AF1743">
        <v>62.928658719805043</v>
      </c>
      <c r="AG1743">
        <v>62.650516703410801</v>
      </c>
      <c r="AH1743">
        <v>61.643280439765732</v>
      </c>
      <c r="AI1743">
        <v>65.046495944608495</v>
      </c>
      <c r="AJ1743">
        <v>0.54517359337662985</v>
      </c>
      <c r="AK1743">
        <v>0.54517357567124014</v>
      </c>
      <c r="AL1743">
        <v>0.54517109481987835</v>
      </c>
      <c r="AM1743">
        <v>0.54517610229555913</v>
      </c>
      <c r="AN1743">
        <v>0.99269665910436133</v>
      </c>
      <c r="AO1743">
        <v>0.992696659104361</v>
      </c>
      <c r="AP1743">
        <v>0.992696659104361</v>
      </c>
      <c r="AQ1743">
        <v>0.992696659104361</v>
      </c>
      <c r="AR1743">
        <v>13.549918110360521</v>
      </c>
      <c r="AS1743">
        <v>13.549918110360521</v>
      </c>
      <c r="AT1743">
        <v>13.549918110360521</v>
      </c>
      <c r="AU1743">
        <v>13.549918110360521</v>
      </c>
      <c r="AV1743" t="str">
        <f>VLOOKUP(Sheet1[[#This Row],[NPDES ID2]],Combined_Sheet__Major_Only___2[[NPDES ID2]:[ECHO BFR]],3,FALSE)</f>
        <v>VA</v>
      </c>
      <c r="AW1743" t="s">
        <v>12181</v>
      </c>
      <c r="AX1743" t="str">
        <f>VLOOKUP(Sheet1[[#This Row],[NPDES ID2]],Combined_Sheet__Major_Only___2[[NPDES ID2]:[ECHO BFR]],27,FALSE)</f>
        <v>methaneBioCaptureRecover</v>
      </c>
      <c r="AY1743" t="str">
        <f>VLOOKUP(Sheet1[[#This Row],[NPDES ID2]],Combined_Sheet__Major_Only___2[[NPDES ID2]:[ECHO BFR]],28,FALSE)</f>
        <v>-</v>
      </c>
      <c r="AZ1743" t="str">
        <f>VLOOKUP(Sheet1[[#This Row],[NPDES ID2]],Combined_Sheet__Major_Only___2[[NPDES ID2]:[ECHO BFR]],29,FALSE)</f>
        <v>-</v>
      </c>
      <c r="BA1743">
        <f>VLOOKUP(Sheet1[[#This Row],[NPDES ID2]],Combined_Sheet__Major_Only___2[[NPDES ID2]:[ECHO BFR]],17,FALSE)</f>
        <v>37.724049999999998</v>
      </c>
      <c r="BB1743">
        <f>VLOOKUP(Sheet1[[#This Row],[NPDES ID2]],Combined_Sheet__Major_Only___2[[NPDES ID2]:[ECHO BFR]],18,FALSE)</f>
        <v>-79.364500000000007</v>
      </c>
      <c r="BC1743" t="str">
        <f>IF(ISNUMBER(SEARCH("aerobic",$AW1743)),"aerobic","")</f>
        <v/>
      </c>
      <c r="BD1743" t="str">
        <f>IF(ISNUMBER(SEARCH("anaer",$AW1743)),"anaer","")</f>
        <v>anaer</v>
      </c>
      <c r="BE1743" t="str">
        <f>IF(ISNUMBER(SEARCH("thickening",$AZ1743)),"thickening","")</f>
        <v/>
      </c>
      <c r="BF1743" s="3" t="str">
        <f>IF(ISNUMBER(SEARCH("airDry",$AW1743)),"airDry","")</f>
        <v/>
      </c>
      <c r="BG1743" s="3" t="str">
        <f>IF(ISNUMBER(SEARCH("heatDry",$AY1743)),"heatDry","")</f>
        <v/>
      </c>
      <c r="BH1743" s="3" t="str">
        <f>IF(AND(ISNUMBER(SEARCH("aerobic",$AW1743)),ISNUMBER(SEARCH("anaer",$AW1743))),"Combined Aer and Anaer.","")</f>
        <v/>
      </c>
    </row>
    <row r="1744" spans="1:60" x14ac:dyDescent="0.3">
      <c r="A1744" s="4">
        <v>1742</v>
      </c>
      <c r="B1744" t="s">
        <v>8160</v>
      </c>
      <c r="C1744">
        <v>29.31</v>
      </c>
      <c r="D1744">
        <v>3795.525580010154</v>
      </c>
      <c r="E1744">
        <v>3790.248005192318</v>
      </c>
      <c r="F1744">
        <v>2595.6896358072299</v>
      </c>
      <c r="G1744">
        <v>4930.151683315984</v>
      </c>
      <c r="H1744">
        <v>-77.358596498811934</v>
      </c>
      <c r="I1744">
        <v>-78.386954635281882</v>
      </c>
      <c r="J1744">
        <v>-90.857289161801248</v>
      </c>
      <c r="K1744">
        <v>-62.68885799102015</v>
      </c>
      <c r="L1744">
        <v>17.670165933965919</v>
      </c>
      <c r="M1744">
        <v>17.578398219085649</v>
      </c>
      <c r="N1744">
        <v>17.24599151588863</v>
      </c>
      <c r="O1744">
        <v>18.369040752477432</v>
      </c>
      <c r="P1744">
        <v>0.69369380459228547</v>
      </c>
      <c r="Q1744">
        <v>0.69968093318488345</v>
      </c>
      <c r="R1744">
        <v>0.57317194312248276</v>
      </c>
      <c r="S1744">
        <v>0.7979631704079696</v>
      </c>
      <c r="T1744">
        <v>88.864660150966216</v>
      </c>
      <c r="U1744">
        <v>88.864520171310318</v>
      </c>
      <c r="V1744">
        <v>88.804586382044363</v>
      </c>
      <c r="W1744">
        <v>88.924157332657913</v>
      </c>
      <c r="X1744">
        <v>6635.837842045762</v>
      </c>
      <c r="Y1744">
        <v>6664.7831107132606</v>
      </c>
      <c r="Z1744">
        <v>6384.8561120131426</v>
      </c>
      <c r="AA1744">
        <v>6796.2274806164032</v>
      </c>
      <c r="AB1744">
        <v>1319.0373314370511</v>
      </c>
      <c r="AC1744">
        <v>1304.962722837161</v>
      </c>
      <c r="AD1744">
        <v>1097.912358404843</v>
      </c>
      <c r="AE1744">
        <v>1611.2265101813671</v>
      </c>
      <c r="AF1744">
        <v>59.081527813364339</v>
      </c>
      <c r="AG1744">
        <v>58.774684428744543</v>
      </c>
      <c r="AH1744">
        <v>57.663329775076683</v>
      </c>
      <c r="AI1744">
        <v>61.418172941399312</v>
      </c>
      <c r="AJ1744">
        <v>0.49821134619771662</v>
      </c>
      <c r="AK1744">
        <v>0.49821134019456181</v>
      </c>
      <c r="AL1744">
        <v>0.49821049889499142</v>
      </c>
      <c r="AM1744">
        <v>0.4982121970115837</v>
      </c>
      <c r="AN1744">
        <v>0.97200440527643661</v>
      </c>
      <c r="AO1744">
        <v>0.97200440527643661</v>
      </c>
      <c r="AP1744">
        <v>0.97200440527643661</v>
      </c>
      <c r="AQ1744">
        <v>0.97200440527643661</v>
      </c>
      <c r="AR1744">
        <v>12.11330949246882</v>
      </c>
      <c r="AS1744">
        <v>12.11330949246882</v>
      </c>
      <c r="AT1744">
        <v>12.11330949246882</v>
      </c>
      <c r="AU1744">
        <v>12.11330949246882</v>
      </c>
      <c r="AV1744" t="str">
        <f>VLOOKUP(Sheet1[[#This Row],[NPDES ID2]],Combined_Sheet__Major_Only___2[[NPDES ID2]:[ECHO BFR]],3,FALSE)</f>
        <v>FL</v>
      </c>
      <c r="AW1744" t="s">
        <v>41</v>
      </c>
      <c r="AX1744" t="str">
        <f>VLOOKUP(Sheet1[[#This Row],[NPDES ID2]],Combined_Sheet__Major_Only___2[[NPDES ID2]:[ECHO BFR]],27,FALSE)</f>
        <v>-</v>
      </c>
      <c r="AY1744" t="str">
        <f>VLOOKUP(Sheet1[[#This Row],[NPDES ID2]],Combined_Sheet__Major_Only___2[[NPDES ID2]:[ECHO BFR]],28,FALSE)</f>
        <v>-</v>
      </c>
      <c r="AZ1744" t="str">
        <f>VLOOKUP(Sheet1[[#This Row],[NPDES ID2]],Combined_Sheet__Major_Only___2[[NPDES ID2]:[ECHO BFR]],29,FALSE)</f>
        <v>thickening</v>
      </c>
      <c r="BA1744">
        <f>VLOOKUP(Sheet1[[#This Row],[NPDES ID2]],Combined_Sheet__Major_Only___2[[NPDES ID2]:[ECHO BFR]],17,FALSE)</f>
        <v>30.433682999999998</v>
      </c>
      <c r="BB1744">
        <f>VLOOKUP(Sheet1[[#This Row],[NPDES ID2]],Combined_Sheet__Major_Only___2[[NPDES ID2]:[ECHO BFR]],18,FALSE)</f>
        <v>-85.048896999999997</v>
      </c>
      <c r="BC1744" t="str">
        <f>IF(ISNUMBER(SEARCH("aerobic",$AW1744)),"aerobic","")</f>
        <v>aerobic</v>
      </c>
      <c r="BD1744" t="str">
        <f>IF(ISNUMBER(SEARCH("anaer",$AW1744)),"anaer","")</f>
        <v/>
      </c>
      <c r="BE1744" t="str">
        <f>IF(ISNUMBER(SEARCH("thickening",$AZ1744)),"thickening","")</f>
        <v>thickening</v>
      </c>
      <c r="BF1744" s="2" t="str">
        <f>IF(ISNUMBER(SEARCH("airDry",$AW1744)),"airDry","")</f>
        <v/>
      </c>
      <c r="BG1744" s="2" t="str">
        <f>IF(ISNUMBER(SEARCH("heatDry",$AY1744)),"heatDry","")</f>
        <v/>
      </c>
      <c r="BH1744" s="2" t="str">
        <f>IF(AND(ISNUMBER(SEARCH("aerobic",$AW1744)),ISNUMBER(SEARCH("anaer",$AW1744))),"Combined Aer and Anaer.","")</f>
        <v/>
      </c>
    </row>
    <row r="1745" spans="1:60" x14ac:dyDescent="0.3">
      <c r="A1745" s="4">
        <v>1743</v>
      </c>
      <c r="B1745" t="s">
        <v>8165</v>
      </c>
      <c r="C1745">
        <v>29.25</v>
      </c>
      <c r="D1745">
        <v>4624.0631832040681</v>
      </c>
      <c r="E1745">
        <v>4621.7436723257333</v>
      </c>
      <c r="F1745">
        <v>3160.3860497011092</v>
      </c>
      <c r="G1745">
        <v>6049.5537107484979</v>
      </c>
      <c r="H1745">
        <v>-78.152090823606272</v>
      </c>
      <c r="I1745">
        <v>-77.747162414721117</v>
      </c>
      <c r="J1745">
        <v>-90.367031081225022</v>
      </c>
      <c r="K1745">
        <v>-66.375818263213404</v>
      </c>
      <c r="L1745">
        <v>14.51185099359204</v>
      </c>
      <c r="M1745">
        <v>14.397036321112459</v>
      </c>
      <c r="N1745">
        <v>13.98115031395851</v>
      </c>
      <c r="O1745">
        <v>15.38623902066348</v>
      </c>
      <c r="P1745">
        <v>0.69736012389720603</v>
      </c>
      <c r="Q1745">
        <v>0.69534177029543565</v>
      </c>
      <c r="R1745">
        <v>0.5991797017940621</v>
      </c>
      <c r="S1745">
        <v>0.79000729984668816</v>
      </c>
      <c r="T1745">
        <v>64.172223845895772</v>
      </c>
      <c r="U1745">
        <v>64.172121973306503</v>
      </c>
      <c r="V1745">
        <v>64.128504132854346</v>
      </c>
      <c r="W1745">
        <v>64.215523937716526</v>
      </c>
      <c r="X1745">
        <v>5826.069130018026</v>
      </c>
      <c r="Y1745">
        <v>5864.2968218517608</v>
      </c>
      <c r="Z1745">
        <v>5493.3260306922402</v>
      </c>
      <c r="AA1745">
        <v>6041.4618597596218</v>
      </c>
      <c r="AB1745">
        <v>1530.3559598845909</v>
      </c>
      <c r="AC1745">
        <v>1486.1148879099651</v>
      </c>
      <c r="AD1745">
        <v>1197.5732601516679</v>
      </c>
      <c r="AE1745">
        <v>2057.3699910498458</v>
      </c>
      <c r="AF1745">
        <v>48.620992384766033</v>
      </c>
      <c r="AG1745">
        <v>48.236304651986913</v>
      </c>
      <c r="AH1745">
        <v>46.842962861104454</v>
      </c>
      <c r="AI1745">
        <v>51.550494143505318</v>
      </c>
      <c r="AJ1745">
        <v>0.37090370952371882</v>
      </c>
      <c r="AK1745">
        <v>0.37090370521088661</v>
      </c>
      <c r="AL1745">
        <v>0.37090310079586009</v>
      </c>
      <c r="AM1745">
        <v>0.37090432077404561</v>
      </c>
      <c r="AN1745">
        <v>0.96182201915332954</v>
      </c>
      <c r="AO1745">
        <v>0.96182201915332954</v>
      </c>
      <c r="AP1745">
        <v>0.96182201915332954</v>
      </c>
      <c r="AQ1745">
        <v>0.96182201915332954</v>
      </c>
      <c r="AR1745">
        <v>8.6482544043966385</v>
      </c>
      <c r="AS1745">
        <v>8.6482544043966367</v>
      </c>
      <c r="AT1745">
        <v>8.6482544043966367</v>
      </c>
      <c r="AU1745">
        <v>8.6482544043966367</v>
      </c>
      <c r="AV1745" t="str">
        <f>VLOOKUP(Sheet1[[#This Row],[NPDES ID2]],Combined_Sheet__Major_Only___2[[NPDES ID2]:[ECHO BFR]],3,FALSE)</f>
        <v>MO</v>
      </c>
      <c r="AW1745" t="s">
        <v>54</v>
      </c>
      <c r="AX1745" t="str">
        <f>VLOOKUP(Sheet1[[#This Row],[NPDES ID2]],Combined_Sheet__Major_Only___2[[NPDES ID2]:[ECHO BFR]],27,FALSE)</f>
        <v>-</v>
      </c>
      <c r="AY1745" t="str">
        <f>VLOOKUP(Sheet1[[#This Row],[NPDES ID2]],Combined_Sheet__Major_Only___2[[NPDES ID2]:[ECHO BFR]],28,FALSE)</f>
        <v>-</v>
      </c>
      <c r="AZ1745" t="str">
        <f>VLOOKUP(Sheet1[[#This Row],[NPDES ID2]],Combined_Sheet__Major_Only___2[[NPDES ID2]:[ECHO BFR]],29,FALSE)</f>
        <v>thickening</v>
      </c>
      <c r="BA1745">
        <f>VLOOKUP(Sheet1[[#This Row],[NPDES ID2]],Combined_Sheet__Major_Only___2[[NPDES ID2]:[ECHO BFR]],17,FALSE)</f>
        <v>36.696998999999998</v>
      </c>
      <c r="BB1745">
        <f>VLOOKUP(Sheet1[[#This Row],[NPDES ID2]],Combined_Sheet__Major_Only___2[[NPDES ID2]:[ECHO BFR]],18,FALSE)</f>
        <v>-93.853911999999994</v>
      </c>
      <c r="BC1745" t="str">
        <f>IF(ISNUMBER(SEARCH("aerobic",$AW1745)),"aerobic","")</f>
        <v/>
      </c>
      <c r="BD1745" t="str">
        <f>IF(ISNUMBER(SEARCH("anaer",$AW1745)),"anaer","")</f>
        <v/>
      </c>
      <c r="BE1745" t="str">
        <f>IF(ISNUMBER(SEARCH("thickening",$AZ1745)),"thickening","")</f>
        <v>thickening</v>
      </c>
      <c r="BF1745" s="3" t="str">
        <f>IF(ISNUMBER(SEARCH("airDry",$AW1745)),"airDry","")</f>
        <v/>
      </c>
      <c r="BG1745" s="3" t="str">
        <f>IF(ISNUMBER(SEARCH("heatDry",$AY1745)),"heatDry","")</f>
        <v/>
      </c>
      <c r="BH1745" s="3" t="str">
        <f>IF(AND(ISNUMBER(SEARCH("aerobic",$AW1745)),ISNUMBER(SEARCH("anaer",$AW1745))),"Combined Aer and Anaer.","")</f>
        <v/>
      </c>
    </row>
    <row r="1746" spans="1:60" x14ac:dyDescent="0.3">
      <c r="A1746" s="4">
        <v>1744</v>
      </c>
      <c r="B1746" t="s">
        <v>8170</v>
      </c>
      <c r="C1746">
        <v>28.69</v>
      </c>
      <c r="D1746">
        <v>3567.8487864574681</v>
      </c>
      <c r="E1746">
        <v>3562.7073068389182</v>
      </c>
      <c r="F1746">
        <v>2439.5890461469589</v>
      </c>
      <c r="G1746">
        <v>4641.4583109446276</v>
      </c>
      <c r="H1746">
        <v>-76.936279528977778</v>
      </c>
      <c r="I1746">
        <v>-78.091672932803846</v>
      </c>
      <c r="J1746">
        <v>-91.203854324746828</v>
      </c>
      <c r="K1746">
        <v>-61.018433331128413</v>
      </c>
      <c r="L1746">
        <v>18.783340487205141</v>
      </c>
      <c r="M1746">
        <v>18.704615056848979</v>
      </c>
      <c r="N1746">
        <v>18.419453134597489</v>
      </c>
      <c r="O1746">
        <v>19.3828850090249</v>
      </c>
      <c r="P1746">
        <v>0.67628643171108138</v>
      </c>
      <c r="Q1746">
        <v>0.68411517805639321</v>
      </c>
      <c r="R1746">
        <v>0.54956608848351252</v>
      </c>
      <c r="S1746">
        <v>0.77387707594179789</v>
      </c>
      <c r="T1746">
        <v>51.921810981463118</v>
      </c>
      <c r="U1746">
        <v>51.92172801455385</v>
      </c>
      <c r="V1746">
        <v>51.886204843528994</v>
      </c>
      <c r="W1746">
        <v>51.957075372161903</v>
      </c>
      <c r="X1746">
        <v>3569.7423231451698</v>
      </c>
      <c r="Y1746">
        <v>3582.2924053035658</v>
      </c>
      <c r="Z1746">
        <v>3460.6580230077639</v>
      </c>
      <c r="AA1746">
        <v>3639.248612300431</v>
      </c>
      <c r="AB1746">
        <v>543.21719398995936</v>
      </c>
      <c r="AC1746">
        <v>540.05385991582943</v>
      </c>
      <c r="AD1746">
        <v>472.4361378472849</v>
      </c>
      <c r="AE1746">
        <v>630.80735585980619</v>
      </c>
      <c r="AF1746">
        <v>64.160669360067999</v>
      </c>
      <c r="AG1746">
        <v>63.891749117152202</v>
      </c>
      <c r="AH1746">
        <v>62.917734768854878</v>
      </c>
      <c r="AI1746">
        <v>66.208545453640326</v>
      </c>
      <c r="AJ1746">
        <v>0.56022588946234297</v>
      </c>
      <c r="AK1746">
        <v>0.56022588518369032</v>
      </c>
      <c r="AL1746">
        <v>0.56022528553822692</v>
      </c>
      <c r="AM1746">
        <v>0.56022649588862494</v>
      </c>
      <c r="AN1746">
        <v>0.95341616415714558</v>
      </c>
      <c r="AO1746">
        <v>0.95341616415714547</v>
      </c>
      <c r="AP1746">
        <v>0.95341616415714547</v>
      </c>
      <c r="AQ1746">
        <v>0.95341616415714547</v>
      </c>
      <c r="AR1746">
        <v>15.370123973714771</v>
      </c>
      <c r="AS1746">
        <v>15.370123973714771</v>
      </c>
      <c r="AT1746">
        <v>15.370123973714771</v>
      </c>
      <c r="AU1746">
        <v>15.370123973714771</v>
      </c>
      <c r="AV1746" t="str">
        <f>VLOOKUP(Sheet1[[#This Row],[NPDES ID2]],Combined_Sheet__Major_Only___2[[NPDES ID2]:[ECHO BFR]],3,FALSE)</f>
        <v>PA</v>
      </c>
      <c r="AW1746" t="s">
        <v>41</v>
      </c>
      <c r="AX1746" t="str">
        <f>VLOOKUP(Sheet1[[#This Row],[NPDES ID2]],Combined_Sheet__Major_Only___2[[NPDES ID2]:[ECHO BFR]],27,FALSE)</f>
        <v>-</v>
      </c>
      <c r="AY1746" t="str">
        <f>VLOOKUP(Sheet1[[#This Row],[NPDES ID2]],Combined_Sheet__Major_Only___2[[NPDES ID2]:[ECHO BFR]],28,FALSE)</f>
        <v>-</v>
      </c>
      <c r="AZ1746" t="str">
        <f>VLOOKUP(Sheet1[[#This Row],[NPDES ID2]],Combined_Sheet__Major_Only___2[[NPDES ID2]:[ECHO BFR]],29,FALSE)</f>
        <v>preliminaryOps, thickening</v>
      </c>
      <c r="BA1746">
        <f>VLOOKUP(Sheet1[[#This Row],[NPDES ID2]],Combined_Sheet__Major_Only___2[[NPDES ID2]:[ECHO BFR]],17,FALSE)</f>
        <v>40.336289999999998</v>
      </c>
      <c r="BB1746">
        <f>VLOOKUP(Sheet1[[#This Row],[NPDES ID2]],Combined_Sheet__Major_Only___2[[NPDES ID2]:[ECHO BFR]],18,FALSE)</f>
        <v>-79.889240000000001</v>
      </c>
      <c r="BC1746" t="str">
        <f>IF(ISNUMBER(SEARCH("aerobic",$AW1746)),"aerobic","")</f>
        <v>aerobic</v>
      </c>
      <c r="BD1746" t="str">
        <f>IF(ISNUMBER(SEARCH("anaer",$AW1746)),"anaer","")</f>
        <v/>
      </c>
      <c r="BE1746" t="str">
        <f>IF(ISNUMBER(SEARCH("thickening",$AZ1746)),"thickening","")</f>
        <v>thickening</v>
      </c>
      <c r="BF1746" s="2" t="str">
        <f>IF(ISNUMBER(SEARCH("airDry",$AW1746)),"airDry","")</f>
        <v/>
      </c>
      <c r="BG1746" s="2" t="str">
        <f>IF(ISNUMBER(SEARCH("heatDry",$AY1746)),"heatDry","")</f>
        <v/>
      </c>
      <c r="BH1746" s="2" t="str">
        <f>IF(AND(ISNUMBER(SEARCH("aerobic",$AW1746)),ISNUMBER(SEARCH("anaer",$AW1746))),"Combined Aer and Anaer.","")</f>
        <v/>
      </c>
    </row>
    <row r="1747" spans="1:60" x14ac:dyDescent="0.3">
      <c r="A1747" s="4">
        <v>1745</v>
      </c>
      <c r="B1747" t="s">
        <v>8175</v>
      </c>
      <c r="C1747">
        <v>28</v>
      </c>
      <c r="D1747">
        <v>4810.3379898595213</v>
      </c>
      <c r="E1747">
        <v>4806.4623176745608</v>
      </c>
      <c r="F1747">
        <v>3285.617389170347</v>
      </c>
      <c r="G1747">
        <v>6293.8318690349361</v>
      </c>
      <c r="H1747">
        <v>-78.145322575270626</v>
      </c>
      <c r="I1747">
        <v>-77.765403118034669</v>
      </c>
      <c r="J1747">
        <v>-90.390736039706283</v>
      </c>
      <c r="K1747">
        <v>-66.308487786789968</v>
      </c>
      <c r="L1747">
        <v>13.93277206986815</v>
      </c>
      <c r="M1747">
        <v>13.82316838806741</v>
      </c>
      <c r="N1747">
        <v>13.42616151674488</v>
      </c>
      <c r="O1747">
        <v>14.76746793328447</v>
      </c>
      <c r="P1747">
        <v>0.66750014634757804</v>
      </c>
      <c r="Q1747">
        <v>0.66569984400818738</v>
      </c>
      <c r="R1747">
        <v>0.57310583564088557</v>
      </c>
      <c r="S1747">
        <v>0.75596381073348062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48.764753431048263</v>
      </c>
      <c r="AG1747">
        <v>48.381135130411757</v>
      </c>
      <c r="AH1747">
        <v>46.991641873118603</v>
      </c>
      <c r="AI1747">
        <v>51.686148072342647</v>
      </c>
      <c r="AJ1747">
        <v>0.37264863784796309</v>
      </c>
      <c r="AK1747">
        <v>0.37264863538847731</v>
      </c>
      <c r="AL1747">
        <v>0.37264829069291472</v>
      </c>
      <c r="AM1747">
        <v>0.3726489864412777</v>
      </c>
      <c r="AN1747">
        <v>0.16574730617570141</v>
      </c>
      <c r="AO1747">
        <v>0.1657473061757013</v>
      </c>
      <c r="AP1747">
        <v>0.1657473061757013</v>
      </c>
      <c r="AQ1747">
        <v>0.1657473061757013</v>
      </c>
      <c r="AR1747">
        <v>8.1085016973475526</v>
      </c>
      <c r="AS1747">
        <v>8.1085016973475526</v>
      </c>
      <c r="AT1747">
        <v>8.1085016973475526</v>
      </c>
      <c r="AU1747">
        <v>8.1085016973475526</v>
      </c>
      <c r="AV1747" t="str">
        <f>VLOOKUP(Sheet1[[#This Row],[NPDES ID2]],Combined_Sheet__Major_Only___2[[NPDES ID2]:[ECHO BFR]],3,FALSE)</f>
        <v>AR</v>
      </c>
      <c r="AW1747" t="s">
        <v>54</v>
      </c>
      <c r="AX1747" t="str">
        <f>VLOOKUP(Sheet1[[#This Row],[NPDES ID2]],Combined_Sheet__Major_Only___2[[NPDES ID2]:[ECHO BFR]],27,FALSE)</f>
        <v>-</v>
      </c>
      <c r="AY1747" t="str">
        <f>VLOOKUP(Sheet1[[#This Row],[NPDES ID2]],Combined_Sheet__Major_Only___2[[NPDES ID2]:[ECHO BFR]],28,FALSE)</f>
        <v>heatDry</v>
      </c>
      <c r="AZ1747" t="str">
        <f>VLOOKUP(Sheet1[[#This Row],[NPDES ID2]],Combined_Sheet__Major_Only___2[[NPDES ID2]:[ECHO BFR]],29,FALSE)</f>
        <v>thickening</v>
      </c>
      <c r="BA1747">
        <f>VLOOKUP(Sheet1[[#This Row],[NPDES ID2]],Combined_Sheet__Major_Only___2[[NPDES ID2]:[ECHO BFR]],17,FALSE)</f>
        <v>33.26661</v>
      </c>
      <c r="BB1747">
        <f>VLOOKUP(Sheet1[[#This Row],[NPDES ID2]],Combined_Sheet__Major_Only___2[[NPDES ID2]:[ECHO BFR]],18,FALSE)</f>
        <v>-93.264790000000005</v>
      </c>
      <c r="BC1747" t="str">
        <f>IF(ISNUMBER(SEARCH("aerobic",$AW1747)),"aerobic","")</f>
        <v/>
      </c>
      <c r="BD1747" t="str">
        <f>IF(ISNUMBER(SEARCH("anaer",$AW1747)),"anaer","")</f>
        <v/>
      </c>
      <c r="BE1747" t="str">
        <f>IF(ISNUMBER(SEARCH("thickening",$AZ1747)),"thickening","")</f>
        <v>thickening</v>
      </c>
      <c r="BF1747" s="3" t="str">
        <f>IF(ISNUMBER(SEARCH("airDry",$AW1747)),"airDry","")</f>
        <v/>
      </c>
      <c r="BG1747" s="3" t="str">
        <f>IF(ISNUMBER(SEARCH("heatDry",$AY1747)),"heatDry","")</f>
        <v>heatDry</v>
      </c>
      <c r="BH1747" s="3" t="str">
        <f>IF(AND(ISNUMBER(SEARCH("aerobic",$AW1747)),ISNUMBER(SEARCH("anaer",$AW1747))),"Combined Aer and Anaer.","")</f>
        <v/>
      </c>
    </row>
    <row r="1748" spans="1:60" x14ac:dyDescent="0.3">
      <c r="A1748" s="4">
        <v>1746</v>
      </c>
      <c r="B1748" t="s">
        <v>8180</v>
      </c>
      <c r="C1748">
        <v>27.9</v>
      </c>
      <c r="D1748">
        <v>3557.948319587168</v>
      </c>
      <c r="E1748">
        <v>3547.723256274252</v>
      </c>
      <c r="F1748">
        <v>2431.9419981842489</v>
      </c>
      <c r="G1748">
        <v>4631.8188999481799</v>
      </c>
      <c r="H1748">
        <v>-76.768489799039301</v>
      </c>
      <c r="I1748">
        <v>-78.079355948852282</v>
      </c>
      <c r="J1748">
        <v>-90.865884372599069</v>
      </c>
      <c r="K1748">
        <v>-60.156186244189193</v>
      </c>
      <c r="L1748">
        <v>18.82020218678327</v>
      </c>
      <c r="M1748">
        <v>18.747786090333861</v>
      </c>
      <c r="N1748">
        <v>18.485477287918521</v>
      </c>
      <c r="O1748">
        <v>19.371698553838591</v>
      </c>
      <c r="P1748">
        <v>0.65661117592846518</v>
      </c>
      <c r="Q1748">
        <v>0.66481347063225615</v>
      </c>
      <c r="R1748">
        <v>0.53002782476714272</v>
      </c>
      <c r="S1748">
        <v>0.75624560925148754</v>
      </c>
      <c r="T1748">
        <v>54.454265834970101</v>
      </c>
      <c r="U1748">
        <v>54.454178959802249</v>
      </c>
      <c r="V1748">
        <v>54.416982426001333</v>
      </c>
      <c r="W1748">
        <v>54.491191398278538</v>
      </c>
      <c r="X1748">
        <v>3633.4806602749509</v>
      </c>
      <c r="Y1748">
        <v>3645.184657516314</v>
      </c>
      <c r="Z1748">
        <v>3531.544467543788</v>
      </c>
      <c r="AA1748">
        <v>3698.3888496920549</v>
      </c>
      <c r="AB1748">
        <v>692.9363741570437</v>
      </c>
      <c r="AC1748">
        <v>686.46504847414292</v>
      </c>
      <c r="AD1748">
        <v>582.43873479153206</v>
      </c>
      <c r="AE1748">
        <v>836.37048834001939</v>
      </c>
      <c r="AF1748">
        <v>66.106889928302877</v>
      </c>
      <c r="AG1748">
        <v>65.852516284109214</v>
      </c>
      <c r="AH1748">
        <v>64.931199107712317</v>
      </c>
      <c r="AI1748">
        <v>68.043975993467214</v>
      </c>
      <c r="AJ1748">
        <v>0.58401603699047011</v>
      </c>
      <c r="AK1748">
        <v>0.58401603218356057</v>
      </c>
      <c r="AL1748">
        <v>0.58401535850724517</v>
      </c>
      <c r="AM1748">
        <v>0.58401671828483881</v>
      </c>
      <c r="AN1748">
        <v>0.95544414883357842</v>
      </c>
      <c r="AO1748">
        <v>0.95544414883357875</v>
      </c>
      <c r="AP1748">
        <v>0.95544414883357875</v>
      </c>
      <c r="AQ1748">
        <v>0.95544414883357875</v>
      </c>
      <c r="AR1748">
        <v>13.86816725452465</v>
      </c>
      <c r="AS1748">
        <v>13.86816725452465</v>
      </c>
      <c r="AT1748">
        <v>13.86816725452465</v>
      </c>
      <c r="AU1748">
        <v>13.86816725452465</v>
      </c>
      <c r="AV1748" t="str">
        <f>VLOOKUP(Sheet1[[#This Row],[NPDES ID2]],Combined_Sheet__Major_Only___2[[NPDES ID2]:[ECHO BFR]],3,FALSE)</f>
        <v>IA</v>
      </c>
      <c r="AW1748" t="s">
        <v>12181</v>
      </c>
      <c r="AX1748" t="str">
        <f>VLOOKUP(Sheet1[[#This Row],[NPDES ID2]],Combined_Sheet__Major_Only___2[[NPDES ID2]:[ECHO BFR]],27,FALSE)</f>
        <v>methaneBioCaptureRecover</v>
      </c>
      <c r="AY1748" t="str">
        <f>VLOOKUP(Sheet1[[#This Row],[NPDES ID2]],Combined_Sheet__Major_Only___2[[NPDES ID2]:[ECHO BFR]],28,FALSE)</f>
        <v>-</v>
      </c>
      <c r="AZ1748" t="str">
        <f>VLOOKUP(Sheet1[[#This Row],[NPDES ID2]],Combined_Sheet__Major_Only___2[[NPDES ID2]:[ECHO BFR]],29,FALSE)</f>
        <v>thickening</v>
      </c>
      <c r="BA1748">
        <f>VLOOKUP(Sheet1[[#This Row],[NPDES ID2]],Combined_Sheet__Major_Only___2[[NPDES ID2]:[ECHO BFR]],17,FALSE)</f>
        <v>43.259700000000002</v>
      </c>
      <c r="BB1748">
        <f>VLOOKUP(Sheet1[[#This Row],[NPDES ID2]],Combined_Sheet__Major_Only___2[[NPDES ID2]:[ECHO BFR]],18,FALSE)</f>
        <v>-93.632499999999993</v>
      </c>
      <c r="BC1748" t="str">
        <f>IF(ISNUMBER(SEARCH("aerobic",$AW1748)),"aerobic","")</f>
        <v/>
      </c>
      <c r="BD1748" t="str">
        <f>IF(ISNUMBER(SEARCH("anaer",$AW1748)),"anaer","")</f>
        <v>anaer</v>
      </c>
      <c r="BE1748" t="str">
        <f>IF(ISNUMBER(SEARCH("thickening",$AZ1748)),"thickening","")</f>
        <v>thickening</v>
      </c>
      <c r="BF1748" s="2" t="str">
        <f>IF(ISNUMBER(SEARCH("airDry",$AW1748)),"airDry","")</f>
        <v/>
      </c>
      <c r="BG1748" s="2" t="str">
        <f>IF(ISNUMBER(SEARCH("heatDry",$AY1748)),"heatDry","")</f>
        <v/>
      </c>
      <c r="BH1748" s="2" t="str">
        <f>IF(AND(ISNUMBER(SEARCH("aerobic",$AW1748)),ISNUMBER(SEARCH("anaer",$AW1748))),"Combined Aer and Anaer.","")</f>
        <v/>
      </c>
    </row>
    <row r="1749" spans="1:60" x14ac:dyDescent="0.3">
      <c r="A1749" s="4">
        <v>1747</v>
      </c>
      <c r="B1749" t="s">
        <v>8185</v>
      </c>
      <c r="C1749">
        <v>27.09</v>
      </c>
      <c r="D1749">
        <v>3957.3947945386908</v>
      </c>
      <c r="E1749">
        <v>3955.255348888511</v>
      </c>
      <c r="F1749">
        <v>2703.4840717321549</v>
      </c>
      <c r="G1749">
        <v>5147.0156752950752</v>
      </c>
      <c r="H1749">
        <v>-77.174956342693406</v>
      </c>
      <c r="I1749">
        <v>-78.379227498480304</v>
      </c>
      <c r="J1749">
        <v>-91.122175344901791</v>
      </c>
      <c r="K1749">
        <v>-62.107850437229679</v>
      </c>
      <c r="L1749">
        <v>16.909558568306569</v>
      </c>
      <c r="M1749">
        <v>16.829054916692389</v>
      </c>
      <c r="N1749">
        <v>16.53743563140085</v>
      </c>
      <c r="O1749">
        <v>17.522676524963671</v>
      </c>
      <c r="P1749">
        <v>0.64010471654436429</v>
      </c>
      <c r="Q1749">
        <v>0.64620422100558328</v>
      </c>
      <c r="R1749">
        <v>0.52458354147687913</v>
      </c>
      <c r="S1749">
        <v>0.73423674051755206</v>
      </c>
      <c r="T1749">
        <v>373.437126442791</v>
      </c>
      <c r="U1749">
        <v>373.43654729132561</v>
      </c>
      <c r="V1749">
        <v>373.18857738701331</v>
      </c>
      <c r="W1749">
        <v>373.6832899280576</v>
      </c>
      <c r="X1749">
        <v>26931.298354240618</v>
      </c>
      <c r="Y1749">
        <v>27039.218844315968</v>
      </c>
      <c r="Z1749">
        <v>25996.472055773011</v>
      </c>
      <c r="AA1749">
        <v>27527.611386471341</v>
      </c>
      <c r="AB1749">
        <v>4580.9881381768882</v>
      </c>
      <c r="AC1749">
        <v>4546.8552066335542</v>
      </c>
      <c r="AD1749">
        <v>3916.2812432278902</v>
      </c>
      <c r="AE1749">
        <v>5415.4349862165463</v>
      </c>
      <c r="AF1749">
        <v>61.17182844433426</v>
      </c>
      <c r="AG1749">
        <v>60.880569947906011</v>
      </c>
      <c r="AH1749">
        <v>59.825801988442699</v>
      </c>
      <c r="AI1749">
        <v>63.389586267844287</v>
      </c>
      <c r="AJ1749">
        <v>0.52371989180866463</v>
      </c>
      <c r="AK1749">
        <v>0.52371987572554879</v>
      </c>
      <c r="AL1749">
        <v>0.52371762215059203</v>
      </c>
      <c r="AM1749">
        <v>0.52372217087895212</v>
      </c>
      <c r="AN1749">
        <v>0.99312777155078369</v>
      </c>
      <c r="AO1749">
        <v>0.99312777155078324</v>
      </c>
      <c r="AP1749">
        <v>0.99312777155078324</v>
      </c>
      <c r="AQ1749">
        <v>0.99312777155078324</v>
      </c>
      <c r="AR1749">
        <v>13.702868917452451</v>
      </c>
      <c r="AS1749">
        <v>13.702868917452451</v>
      </c>
      <c r="AT1749">
        <v>13.702868917452451</v>
      </c>
      <c r="AU1749">
        <v>13.702868917452451</v>
      </c>
      <c r="AV1749" t="str">
        <f>VLOOKUP(Sheet1[[#This Row],[NPDES ID2]],Combined_Sheet__Major_Only___2[[NPDES ID2]:[ECHO BFR]],3,FALSE)</f>
        <v>IA</v>
      </c>
      <c r="AW1749" t="s">
        <v>41</v>
      </c>
      <c r="AX1749" t="str">
        <f>VLOOKUP(Sheet1[[#This Row],[NPDES ID2]],Combined_Sheet__Major_Only___2[[NPDES ID2]:[ECHO BFR]],27,FALSE)</f>
        <v>-</v>
      </c>
      <c r="AY1749" t="str">
        <f>VLOOKUP(Sheet1[[#This Row],[NPDES ID2]],Combined_Sheet__Major_Only___2[[NPDES ID2]:[ECHO BFR]],28,FALSE)</f>
        <v>-</v>
      </c>
      <c r="AZ1749" t="str">
        <f>VLOOKUP(Sheet1[[#This Row],[NPDES ID2]],Combined_Sheet__Major_Only___2[[NPDES ID2]:[ECHO BFR]],29,FALSE)</f>
        <v>-</v>
      </c>
      <c r="BA1749">
        <f>VLOOKUP(Sheet1[[#This Row],[NPDES ID2]],Combined_Sheet__Major_Only___2[[NPDES ID2]:[ECHO BFR]],17,FALSE)</f>
        <v>42.354999999999997</v>
      </c>
      <c r="BB1749">
        <f>VLOOKUP(Sheet1[[#This Row],[NPDES ID2]],Combined_Sheet__Major_Only___2[[NPDES ID2]:[ECHO BFR]],18,FALSE)</f>
        <v>-93.082534999999993</v>
      </c>
      <c r="BC1749" t="str">
        <f>IF(ISNUMBER(SEARCH("aerobic",$AW1749)),"aerobic","")</f>
        <v>aerobic</v>
      </c>
      <c r="BD1749" t="str">
        <f>IF(ISNUMBER(SEARCH("anaer",$AW1749)),"anaer","")</f>
        <v/>
      </c>
      <c r="BE1749" t="str">
        <f>IF(ISNUMBER(SEARCH("thickening",$AZ1749)),"thickening","")</f>
        <v/>
      </c>
      <c r="BF1749" s="3" t="str">
        <f>IF(ISNUMBER(SEARCH("airDry",$AW1749)),"airDry","")</f>
        <v/>
      </c>
      <c r="BG1749" s="3" t="str">
        <f>IF(ISNUMBER(SEARCH("heatDry",$AY1749)),"heatDry","")</f>
        <v/>
      </c>
      <c r="BH1749" s="3" t="str">
        <f>IF(AND(ISNUMBER(SEARCH("aerobic",$AW1749)),ISNUMBER(SEARCH("anaer",$AW1749))),"Combined Aer and Anaer.","")</f>
        <v/>
      </c>
    </row>
    <row r="1750" spans="1:60" x14ac:dyDescent="0.3">
      <c r="A1750" s="4">
        <v>1748</v>
      </c>
      <c r="B1750" t="s">
        <v>8189</v>
      </c>
      <c r="C1750">
        <v>25.55</v>
      </c>
      <c r="D1750">
        <v>4034.2178828716219</v>
      </c>
      <c r="E1750">
        <v>4027.617653699117</v>
      </c>
      <c r="F1750">
        <v>2753.9590434246388</v>
      </c>
      <c r="G1750">
        <v>5252.6516432273047</v>
      </c>
      <c r="H1750">
        <v>-76.990049729671099</v>
      </c>
      <c r="I1750">
        <v>-78.220683153024993</v>
      </c>
      <c r="J1750">
        <v>-91.312658287407885</v>
      </c>
      <c r="K1750">
        <v>-61.299715166703933</v>
      </c>
      <c r="L1750">
        <v>16.56151280654181</v>
      </c>
      <c r="M1750">
        <v>16.490162817728699</v>
      </c>
      <c r="N1750">
        <v>16.231715989459289</v>
      </c>
      <c r="O1750">
        <v>17.10488954440126</v>
      </c>
      <c r="P1750">
        <v>0.60258188660602907</v>
      </c>
      <c r="Q1750">
        <v>0.60913198799429247</v>
      </c>
      <c r="R1750">
        <v>0.49056014087757499</v>
      </c>
      <c r="S1750">
        <v>0.68949391842391528</v>
      </c>
      <c r="T1750">
        <v>71.409819382839203</v>
      </c>
      <c r="U1750">
        <v>71.409706340694527</v>
      </c>
      <c r="V1750">
        <v>71.361306135438156</v>
      </c>
      <c r="W1750">
        <v>71.457867000740947</v>
      </c>
      <c r="X1750">
        <v>4958.8929837199676</v>
      </c>
      <c r="Y1750">
        <v>4976.8359763751869</v>
      </c>
      <c r="Z1750">
        <v>4803.1111626657021</v>
      </c>
      <c r="AA1750">
        <v>5058.1646804198608</v>
      </c>
      <c r="AB1750">
        <v>828.38309477600035</v>
      </c>
      <c r="AC1750">
        <v>822.32990254100184</v>
      </c>
      <c r="AD1750">
        <v>710.68407513027466</v>
      </c>
      <c r="AE1750">
        <v>976.16125184506257</v>
      </c>
      <c r="AF1750">
        <v>63.523696434918378</v>
      </c>
      <c r="AG1750">
        <v>63.250016440572423</v>
      </c>
      <c r="AH1750">
        <v>62.258766984445927</v>
      </c>
      <c r="AI1750">
        <v>65.607812314450754</v>
      </c>
      <c r="AJ1750">
        <v>0.55244281760315483</v>
      </c>
      <c r="AK1750">
        <v>0.55244281291912334</v>
      </c>
      <c r="AL1750">
        <v>0.55244215646526529</v>
      </c>
      <c r="AM1750">
        <v>0.55244348148034883</v>
      </c>
      <c r="AN1750">
        <v>0.96549999895175409</v>
      </c>
      <c r="AO1750">
        <v>0.96549999895175376</v>
      </c>
      <c r="AP1750">
        <v>0.96549999895175376</v>
      </c>
      <c r="AQ1750">
        <v>0.96549999895175376</v>
      </c>
      <c r="AR1750">
        <v>14.38275763687526</v>
      </c>
      <c r="AS1750">
        <v>14.382757636875249</v>
      </c>
      <c r="AT1750">
        <v>14.382757636875249</v>
      </c>
      <c r="AU1750">
        <v>14.382757636875249</v>
      </c>
      <c r="AV1750" t="str">
        <f>VLOOKUP(Sheet1[[#This Row],[NPDES ID2]],Combined_Sheet__Major_Only___2[[NPDES ID2]:[ECHO BFR]],3,FALSE)</f>
        <v>MO</v>
      </c>
      <c r="AW1750" t="s">
        <v>41</v>
      </c>
      <c r="AX1750" t="str">
        <f>VLOOKUP(Sheet1[[#This Row],[NPDES ID2]],Combined_Sheet__Major_Only___2[[NPDES ID2]:[ECHO BFR]],27,FALSE)</f>
        <v>-</v>
      </c>
      <c r="AY1750" t="str">
        <f>VLOOKUP(Sheet1[[#This Row],[NPDES ID2]],Combined_Sheet__Major_Only___2[[NPDES ID2]:[ECHO BFR]],28,FALSE)</f>
        <v>-</v>
      </c>
      <c r="AZ1750" t="str">
        <f>VLOOKUP(Sheet1[[#This Row],[NPDES ID2]],Combined_Sheet__Major_Only___2[[NPDES ID2]:[ECHO BFR]],29,FALSE)</f>
        <v>thickening</v>
      </c>
      <c r="BA1750">
        <f>VLOOKUP(Sheet1[[#This Row],[NPDES ID2]],Combined_Sheet__Major_Only___2[[NPDES ID2]:[ECHO BFR]],17,FALSE)</f>
        <v>39.017888999999997</v>
      </c>
      <c r="BB1750">
        <f>VLOOKUP(Sheet1[[#This Row],[NPDES ID2]],Combined_Sheet__Major_Only___2[[NPDES ID2]:[ECHO BFR]],18,FALSE)</f>
        <v>-93.981471999999997</v>
      </c>
      <c r="BC1750" t="str">
        <f>IF(ISNUMBER(SEARCH("aerobic",$AW1750)),"aerobic","")</f>
        <v>aerobic</v>
      </c>
      <c r="BD1750" t="str">
        <f>IF(ISNUMBER(SEARCH("anaer",$AW1750)),"anaer","")</f>
        <v/>
      </c>
      <c r="BE1750" t="str">
        <f>IF(ISNUMBER(SEARCH("thickening",$AZ1750)),"thickening","")</f>
        <v>thickening</v>
      </c>
      <c r="BF1750" s="2" t="str">
        <f>IF(ISNUMBER(SEARCH("airDry",$AW1750)),"airDry","")</f>
        <v/>
      </c>
      <c r="BG1750" s="2" t="str">
        <f>IF(ISNUMBER(SEARCH("heatDry",$AY1750)),"heatDry","")</f>
        <v/>
      </c>
      <c r="BH1750" s="2" t="str">
        <f>IF(AND(ISNUMBER(SEARCH("aerobic",$AW1750)),ISNUMBER(SEARCH("anaer",$AW1750))),"Combined Aer and Anaer.","")</f>
        <v/>
      </c>
    </row>
    <row r="1751" spans="1:60" x14ac:dyDescent="0.3">
      <c r="A1751" s="4">
        <v>1749</v>
      </c>
      <c r="B1751" t="s">
        <v>8193</v>
      </c>
      <c r="C1751">
        <v>25</v>
      </c>
      <c r="D1751">
        <v>4218.8190181026039</v>
      </c>
      <c r="E1751">
        <v>4214.9100876254097</v>
      </c>
      <c r="F1751">
        <v>2879.035395907571</v>
      </c>
      <c r="G1751">
        <v>5491.9631449381004</v>
      </c>
      <c r="H1751">
        <v>-77.117128400821173</v>
      </c>
      <c r="I1751">
        <v>-78.350968026133657</v>
      </c>
      <c r="J1751">
        <v>-91.264095115450033</v>
      </c>
      <c r="K1751">
        <v>-61.890488399391259</v>
      </c>
      <c r="L1751">
        <v>15.829053351521519</v>
      </c>
      <c r="M1751">
        <v>15.75643086913519</v>
      </c>
      <c r="N1751">
        <v>15.49337780656206</v>
      </c>
      <c r="O1751">
        <v>16.382115123271401</v>
      </c>
      <c r="P1751">
        <v>0.59031082377584099</v>
      </c>
      <c r="Q1751">
        <v>0.59635992801380899</v>
      </c>
      <c r="R1751">
        <v>0.48258146489452569</v>
      </c>
      <c r="S1751">
        <v>0.67649685883061095</v>
      </c>
      <c r="T1751">
        <v>4.1663159676331762</v>
      </c>
      <c r="U1751">
        <v>4.166306700289538</v>
      </c>
      <c r="V1751">
        <v>4.1623387878303717</v>
      </c>
      <c r="W1751">
        <v>4.1702549745174604</v>
      </c>
      <c r="X1751">
        <v>296.20306181843392</v>
      </c>
      <c r="Y1751">
        <v>297.30729146589988</v>
      </c>
      <c r="Z1751">
        <v>286.37185301538523</v>
      </c>
      <c r="AA1751">
        <v>302.51644308373449</v>
      </c>
      <c r="AB1751">
        <v>54.200860902450273</v>
      </c>
      <c r="AC1751">
        <v>53.722546796132157</v>
      </c>
      <c r="AD1751">
        <v>45.809338890266289</v>
      </c>
      <c r="AE1751">
        <v>64.875850216254648</v>
      </c>
      <c r="AF1751">
        <v>62.049931392876402</v>
      </c>
      <c r="AG1751">
        <v>61.765246909376977</v>
      </c>
      <c r="AH1751">
        <v>60.734105191507787</v>
      </c>
      <c r="AI1751">
        <v>64.217899587618575</v>
      </c>
      <c r="AJ1751">
        <v>0.53444132463730298</v>
      </c>
      <c r="AK1751">
        <v>0.53444132234925945</v>
      </c>
      <c r="AL1751">
        <v>0.53444100167485331</v>
      </c>
      <c r="AM1751">
        <v>0.53444164893766599</v>
      </c>
      <c r="AN1751">
        <v>0.6712390363839259</v>
      </c>
      <c r="AO1751">
        <v>0.67123903638392601</v>
      </c>
      <c r="AP1751">
        <v>0.67123903638392601</v>
      </c>
      <c r="AQ1751">
        <v>0.67123903638392601</v>
      </c>
      <c r="AR1751">
        <v>13.324165315327351</v>
      </c>
      <c r="AS1751">
        <v>13.324165315327351</v>
      </c>
      <c r="AT1751">
        <v>13.324165315327351</v>
      </c>
      <c r="AU1751">
        <v>13.324165315327351</v>
      </c>
      <c r="AV1751" t="str">
        <f>VLOOKUP(Sheet1[[#This Row],[NPDES ID2]],Combined_Sheet__Major_Only___2[[NPDES ID2]:[ECHO BFR]],3,FALSE)</f>
        <v>MT</v>
      </c>
      <c r="AW1751" t="s">
        <v>118</v>
      </c>
      <c r="AX1751" t="str">
        <f>VLOOKUP(Sheet1[[#This Row],[NPDES ID2]],Combined_Sheet__Major_Only___2[[NPDES ID2]:[ECHO BFR]],27,FALSE)</f>
        <v>longTermSludgeStore</v>
      </c>
      <c r="AY1751" t="str">
        <f>VLOOKUP(Sheet1[[#This Row],[NPDES ID2]],Combined_Sheet__Major_Only___2[[NPDES ID2]:[ECHO BFR]],28,FALSE)</f>
        <v>-</v>
      </c>
      <c r="AZ1751" t="str">
        <f>VLOOKUP(Sheet1[[#This Row],[NPDES ID2]],Combined_Sheet__Major_Only___2[[NPDES ID2]:[ECHO BFR]],29,FALSE)</f>
        <v>-</v>
      </c>
      <c r="BA1751">
        <f>VLOOKUP(Sheet1[[#This Row],[NPDES ID2]],Combined_Sheet__Major_Only___2[[NPDES ID2]:[ECHO BFR]],17,FALSE)</f>
        <v>45.734699999999997</v>
      </c>
      <c r="BB1751">
        <f>VLOOKUP(Sheet1[[#This Row],[NPDES ID2]],Combined_Sheet__Major_Only___2[[NPDES ID2]:[ECHO BFR]],18,FALSE)</f>
        <v>-107.58091899999999</v>
      </c>
      <c r="BC1751" t="str">
        <f>IF(ISNUMBER(SEARCH("aerobic",$AW1751)),"aerobic","")</f>
        <v>aerobic</v>
      </c>
      <c r="BD1751" t="str">
        <f>IF(ISNUMBER(SEARCH("anaer",$AW1751)),"anaer","")</f>
        <v/>
      </c>
      <c r="BE1751" t="str">
        <f>IF(ISNUMBER(SEARCH("thickening",$AZ1751)),"thickening","")</f>
        <v/>
      </c>
      <c r="BF1751" s="3" t="str">
        <f>IF(ISNUMBER(SEARCH("airDry",$AW1751)),"airDry","")</f>
        <v>airDry</v>
      </c>
      <c r="BG1751" s="3" t="str">
        <f>IF(ISNUMBER(SEARCH("heatDry",$AY1751)),"heatDry","")</f>
        <v/>
      </c>
      <c r="BH1751" s="3" t="str">
        <f>IF(AND(ISNUMBER(SEARCH("aerobic",$AW1751)),ISNUMBER(SEARCH("anaer",$AW1751))),"Combined Aer and Anaer.","")</f>
        <v/>
      </c>
    </row>
    <row r="1752" spans="1:60" x14ac:dyDescent="0.3">
      <c r="A1752" s="4">
        <v>1750</v>
      </c>
      <c r="B1752" t="s">
        <v>8198</v>
      </c>
      <c r="C1752">
        <v>25</v>
      </c>
      <c r="D1752">
        <v>4435.0160082664197</v>
      </c>
      <c r="E1752">
        <v>4427.2932138412616</v>
      </c>
      <c r="F1752">
        <v>3026.270090341889</v>
      </c>
      <c r="G1752">
        <v>5768.6985197701952</v>
      </c>
      <c r="H1752">
        <v>-77.365941105809654</v>
      </c>
      <c r="I1752">
        <v>-78.391826119704106</v>
      </c>
      <c r="J1752">
        <v>-90.855904418352878</v>
      </c>
      <c r="K1752">
        <v>-62.706756643046162</v>
      </c>
      <c r="L1752">
        <v>15.059000410511651</v>
      </c>
      <c r="M1752">
        <v>14.98063109865029</v>
      </c>
      <c r="N1752">
        <v>14.696760495892409</v>
      </c>
      <c r="O1752">
        <v>15.655830233385259</v>
      </c>
      <c r="P1752">
        <v>0.59171033144331009</v>
      </c>
      <c r="Q1752">
        <v>0.59684914897490926</v>
      </c>
      <c r="R1752">
        <v>0.48904360649736489</v>
      </c>
      <c r="S1752">
        <v>0.6807100736606102</v>
      </c>
      <c r="T1752">
        <v>42.204580396944692</v>
      </c>
      <c r="U1752">
        <v>42.204512426334233</v>
      </c>
      <c r="V1752">
        <v>42.175410081301187</v>
      </c>
      <c r="W1752">
        <v>42.233470736289028</v>
      </c>
      <c r="X1752">
        <v>3154.2468104137679</v>
      </c>
      <c r="Y1752">
        <v>3168.0112458090839</v>
      </c>
      <c r="Z1752">
        <v>3034.7467746217731</v>
      </c>
      <c r="AA1752">
        <v>3230.6418918231252</v>
      </c>
      <c r="AB1752">
        <v>517.4668875511129</v>
      </c>
      <c r="AC1752">
        <v>514.05012256804457</v>
      </c>
      <c r="AD1752">
        <v>444.51988967676829</v>
      </c>
      <c r="AE1752">
        <v>610.19264515556392</v>
      </c>
      <c r="AF1752">
        <v>59.03134456270417</v>
      </c>
      <c r="AG1752">
        <v>58.724130342793813</v>
      </c>
      <c r="AH1752">
        <v>57.611396501261027</v>
      </c>
      <c r="AI1752">
        <v>61.370866944061653</v>
      </c>
      <c r="AJ1752">
        <v>0.49759918883293769</v>
      </c>
      <c r="AK1752">
        <v>0.49759918549663701</v>
      </c>
      <c r="AL1752">
        <v>0.49759871791637611</v>
      </c>
      <c r="AM1752">
        <v>0.49759966170051861</v>
      </c>
      <c r="AN1752">
        <v>0.94355890562754818</v>
      </c>
      <c r="AO1752">
        <v>0.94355890562754807</v>
      </c>
      <c r="AP1752">
        <v>0.94355890562754807</v>
      </c>
      <c r="AQ1752">
        <v>0.94355890562754807</v>
      </c>
      <c r="AR1752">
        <v>13.50996371012131</v>
      </c>
      <c r="AS1752">
        <v>13.50996371012131</v>
      </c>
      <c r="AT1752">
        <v>13.50996371012131</v>
      </c>
      <c r="AU1752">
        <v>13.50996371012131</v>
      </c>
      <c r="AV1752" t="str">
        <f>VLOOKUP(Sheet1[[#This Row],[NPDES ID2]],Combined_Sheet__Major_Only___2[[NPDES ID2]:[ECHO BFR]],3,FALSE)</f>
        <v>NC</v>
      </c>
      <c r="AW1752" t="s">
        <v>41</v>
      </c>
      <c r="AX1752" t="str">
        <f>VLOOKUP(Sheet1[[#This Row],[NPDES ID2]],Combined_Sheet__Major_Only___2[[NPDES ID2]:[ECHO BFR]],27,FALSE)</f>
        <v>-</v>
      </c>
      <c r="AY1752" t="str">
        <f>VLOOKUP(Sheet1[[#This Row],[NPDES ID2]],Combined_Sheet__Major_Only___2[[NPDES ID2]:[ECHO BFR]],28,FALSE)</f>
        <v>-</v>
      </c>
      <c r="AZ1752" t="str">
        <f>VLOOKUP(Sheet1[[#This Row],[NPDES ID2]],Combined_Sheet__Major_Only___2[[NPDES ID2]:[ECHO BFR]],29,FALSE)</f>
        <v>thickening</v>
      </c>
      <c r="BA1752">
        <f>VLOOKUP(Sheet1[[#This Row],[NPDES ID2]],Combined_Sheet__Major_Only___2[[NPDES ID2]:[ECHO BFR]],17,FALSE)</f>
        <v>36.130887000000001</v>
      </c>
      <c r="BB1752">
        <f>VLOOKUP(Sheet1[[#This Row],[NPDES ID2]],Combined_Sheet__Major_Only___2[[NPDES ID2]:[ECHO BFR]],18,FALSE)</f>
        <v>-80.632510999999994</v>
      </c>
      <c r="BC1752" t="str">
        <f>IF(ISNUMBER(SEARCH("aerobic",$AW1752)),"aerobic","")</f>
        <v>aerobic</v>
      </c>
      <c r="BD1752" t="str">
        <f>IF(ISNUMBER(SEARCH("anaer",$AW1752)),"anaer","")</f>
        <v/>
      </c>
      <c r="BE1752" t="str">
        <f>IF(ISNUMBER(SEARCH("thickening",$AZ1752)),"thickening","")</f>
        <v>thickening</v>
      </c>
      <c r="BF1752" s="2" t="str">
        <f>IF(ISNUMBER(SEARCH("airDry",$AW1752)),"airDry","")</f>
        <v/>
      </c>
      <c r="BG1752" s="2" t="str">
        <f>IF(ISNUMBER(SEARCH("heatDry",$AY1752)),"heatDry","")</f>
        <v/>
      </c>
      <c r="BH1752" s="2" t="str">
        <f>IF(AND(ISNUMBER(SEARCH("aerobic",$AW1752)),ISNUMBER(SEARCH("anaer",$AW1752))),"Combined Aer and Anaer.","")</f>
        <v/>
      </c>
    </row>
    <row r="1753" spans="1:60" x14ac:dyDescent="0.3">
      <c r="A1753" s="4">
        <v>1751</v>
      </c>
      <c r="B1753" t="s">
        <v>8202</v>
      </c>
      <c r="C1753">
        <v>24.753</v>
      </c>
      <c r="D1753">
        <v>4193.1601129419487</v>
      </c>
      <c r="E1753">
        <v>4186.7272481607906</v>
      </c>
      <c r="F1753">
        <v>2861.2393129834172</v>
      </c>
      <c r="G1753">
        <v>5460.3452550189286</v>
      </c>
      <c r="H1753">
        <v>-77.027277085106022</v>
      </c>
      <c r="I1753">
        <v>-78.297729655559436</v>
      </c>
      <c r="J1753">
        <v>-91.376270444561129</v>
      </c>
      <c r="K1753">
        <v>-61.507334066722713</v>
      </c>
      <c r="L1753">
        <v>15.921612838019909</v>
      </c>
      <c r="M1753">
        <v>15.851568248137079</v>
      </c>
      <c r="N1753">
        <v>15.59784532090154</v>
      </c>
      <c r="O1753">
        <v>16.455056872573909</v>
      </c>
      <c r="P1753">
        <v>0.58401504246240121</v>
      </c>
      <c r="Q1753">
        <v>0.59006229191194948</v>
      </c>
      <c r="R1753">
        <v>0.47610351683298657</v>
      </c>
      <c r="S1753">
        <v>0.668592150441358</v>
      </c>
      <c r="T1753">
        <v>178.6265296121334</v>
      </c>
      <c r="U1753">
        <v>178.62625110578469</v>
      </c>
      <c r="V1753">
        <v>178.507005628945</v>
      </c>
      <c r="W1753">
        <v>178.74490640573069</v>
      </c>
      <c r="X1753">
        <v>12500.514938599021</v>
      </c>
      <c r="Y1753">
        <v>12546.774537579269</v>
      </c>
      <c r="Z1753">
        <v>12099.411506002651</v>
      </c>
      <c r="AA1753">
        <v>12756.11015558373</v>
      </c>
      <c r="AB1753">
        <v>2293.8799465505099</v>
      </c>
      <c r="AC1753">
        <v>2272.9028157445009</v>
      </c>
      <c r="AD1753">
        <v>1938.6429120454829</v>
      </c>
      <c r="AE1753">
        <v>2747.3717467017982</v>
      </c>
      <c r="AF1753">
        <v>63.035668470996498</v>
      </c>
      <c r="AG1753">
        <v>62.7583378400237</v>
      </c>
      <c r="AH1753">
        <v>61.7539161051414</v>
      </c>
      <c r="AI1753">
        <v>65.147510516827836</v>
      </c>
      <c r="AJ1753">
        <v>0.54648076409273583</v>
      </c>
      <c r="AK1753">
        <v>0.54648075562907472</v>
      </c>
      <c r="AL1753">
        <v>0.54647956954188037</v>
      </c>
      <c r="AM1753">
        <v>0.5464819635943724</v>
      </c>
      <c r="AN1753">
        <v>0.98578570015363542</v>
      </c>
      <c r="AO1753">
        <v>0.9857857001536352</v>
      </c>
      <c r="AP1753">
        <v>0.9857857001536352</v>
      </c>
      <c r="AQ1753">
        <v>0.9857857001536352</v>
      </c>
      <c r="AR1753">
        <v>13.514140186684109</v>
      </c>
      <c r="AS1753">
        <v>13.514140186684109</v>
      </c>
      <c r="AT1753">
        <v>13.514140186684109</v>
      </c>
      <c r="AU1753">
        <v>13.514140186684109</v>
      </c>
      <c r="AV1753" t="str">
        <f>VLOOKUP(Sheet1[[#This Row],[NPDES ID2]],Combined_Sheet__Major_Only___2[[NPDES ID2]:[ECHO BFR]],3,FALSE)</f>
        <v>TX</v>
      </c>
      <c r="AW1753" t="s">
        <v>41</v>
      </c>
      <c r="AX1753" t="str">
        <f>VLOOKUP(Sheet1[[#This Row],[NPDES ID2]],Combined_Sheet__Major_Only___2[[NPDES ID2]:[ECHO BFR]],27,FALSE)</f>
        <v>-</v>
      </c>
      <c r="AY1753" t="str">
        <f>VLOOKUP(Sheet1[[#This Row],[NPDES ID2]],Combined_Sheet__Major_Only___2[[NPDES ID2]:[ECHO BFR]],28,FALSE)</f>
        <v>-</v>
      </c>
      <c r="AZ1753" t="str">
        <f>VLOOKUP(Sheet1[[#This Row],[NPDES ID2]],Combined_Sheet__Major_Only___2[[NPDES ID2]:[ECHO BFR]],29,FALSE)</f>
        <v>-</v>
      </c>
      <c r="BA1753">
        <f>VLOOKUP(Sheet1[[#This Row],[NPDES ID2]],Combined_Sheet__Major_Only___2[[NPDES ID2]:[ECHO BFR]],17,FALSE)</f>
        <v>29.701111000000001</v>
      </c>
      <c r="BB1753">
        <f>VLOOKUP(Sheet1[[#This Row],[NPDES ID2]],Combined_Sheet__Major_Only___2[[NPDES ID2]:[ECHO BFR]],18,FALSE)</f>
        <v>-95.793054999999995</v>
      </c>
      <c r="BC1753" t="str">
        <f>IF(ISNUMBER(SEARCH("aerobic",$AW1753)),"aerobic","")</f>
        <v>aerobic</v>
      </c>
      <c r="BD1753" t="str">
        <f>IF(ISNUMBER(SEARCH("anaer",$AW1753)),"anaer","")</f>
        <v/>
      </c>
      <c r="BE1753" t="str">
        <f>IF(ISNUMBER(SEARCH("thickening",$AZ1753)),"thickening","")</f>
        <v/>
      </c>
      <c r="BF1753" s="3" t="str">
        <f>IF(ISNUMBER(SEARCH("airDry",$AW1753)),"airDry","")</f>
        <v/>
      </c>
      <c r="BG1753" s="3" t="str">
        <f>IF(ISNUMBER(SEARCH("heatDry",$AY1753)),"heatDry","")</f>
        <v/>
      </c>
      <c r="BH1753" s="3" t="str">
        <f>IF(AND(ISNUMBER(SEARCH("aerobic",$AW1753)),ISNUMBER(SEARCH("anaer",$AW1753))),"Combined Aer and Anaer.","")</f>
        <v/>
      </c>
    </row>
    <row r="1754" spans="1:60" x14ac:dyDescent="0.3">
      <c r="A1754" s="4">
        <v>1752</v>
      </c>
      <c r="B1754" t="s">
        <v>8206</v>
      </c>
      <c r="C1754">
        <v>24.2</v>
      </c>
      <c r="D1754">
        <v>4167.193923259344</v>
      </c>
      <c r="E1754">
        <v>4156.25465642162</v>
      </c>
      <c r="F1754">
        <v>2842.838604448772</v>
      </c>
      <c r="G1754">
        <v>5429.8396097964578</v>
      </c>
      <c r="H1754">
        <v>-76.878562186050871</v>
      </c>
      <c r="I1754">
        <v>-78.0961038511563</v>
      </c>
      <c r="J1754">
        <v>-91.08732551513458</v>
      </c>
      <c r="K1754">
        <v>-60.718588296328882</v>
      </c>
      <c r="L1754">
        <v>16.01140784828182</v>
      </c>
      <c r="M1754">
        <v>15.946255942932551</v>
      </c>
      <c r="N1754">
        <v>15.71026090038135</v>
      </c>
      <c r="O1754">
        <v>16.5075805297604</v>
      </c>
      <c r="P1754">
        <v>0.57013026335097372</v>
      </c>
      <c r="Q1754">
        <v>0.57715858447158386</v>
      </c>
      <c r="R1754">
        <v>0.46240482429067292</v>
      </c>
      <c r="S1754">
        <v>0.65388008789856955</v>
      </c>
      <c r="T1754">
        <v>55.964020277697401</v>
      </c>
      <c r="U1754">
        <v>55.96393107257262</v>
      </c>
      <c r="V1754">
        <v>55.925736942750603</v>
      </c>
      <c r="W1754">
        <v>56.001936169707712</v>
      </c>
      <c r="X1754">
        <v>3807.3025400661299</v>
      </c>
      <c r="Y1754">
        <v>3820.2927259345352</v>
      </c>
      <c r="Z1754">
        <v>3694.3400540783441</v>
      </c>
      <c r="AA1754">
        <v>3879.2578096545121</v>
      </c>
      <c r="AB1754">
        <v>622.39433059189764</v>
      </c>
      <c r="AC1754">
        <v>618.18470671515092</v>
      </c>
      <c r="AD1754">
        <v>535.9013416897011</v>
      </c>
      <c r="AE1754">
        <v>730.97627684805911</v>
      </c>
      <c r="AF1754">
        <v>64.839656423991102</v>
      </c>
      <c r="AG1754">
        <v>64.575810855152099</v>
      </c>
      <c r="AH1754">
        <v>63.62017280404266</v>
      </c>
      <c r="AI1754">
        <v>66.848893715803399</v>
      </c>
      <c r="AJ1754">
        <v>0.56852405301791198</v>
      </c>
      <c r="AK1754">
        <v>0.56852404910840426</v>
      </c>
      <c r="AL1754">
        <v>0.56852350119436945</v>
      </c>
      <c r="AM1754">
        <v>0.56852460712768926</v>
      </c>
      <c r="AN1754">
        <v>0.95657127139287756</v>
      </c>
      <c r="AO1754">
        <v>0.95657127139287756</v>
      </c>
      <c r="AP1754">
        <v>0.95657127139287756</v>
      </c>
      <c r="AQ1754">
        <v>0.95657127139287756</v>
      </c>
      <c r="AR1754">
        <v>14.87132842912729</v>
      </c>
      <c r="AS1754">
        <v>14.871328429127299</v>
      </c>
      <c r="AT1754">
        <v>14.871328429127299</v>
      </c>
      <c r="AU1754">
        <v>14.871328429127299</v>
      </c>
      <c r="AV1754" t="str">
        <f>VLOOKUP(Sheet1[[#This Row],[NPDES ID2]],Combined_Sheet__Major_Only___2[[NPDES ID2]:[ECHO BFR]],3,FALSE)</f>
        <v>VA</v>
      </c>
      <c r="AW1754" t="s">
        <v>41</v>
      </c>
      <c r="AX1754" t="str">
        <f>VLOOKUP(Sheet1[[#This Row],[NPDES ID2]],Combined_Sheet__Major_Only___2[[NPDES ID2]:[ECHO BFR]],27,FALSE)</f>
        <v>-</v>
      </c>
      <c r="AY1754" t="str">
        <f>VLOOKUP(Sheet1[[#This Row],[NPDES ID2]],Combined_Sheet__Major_Only___2[[NPDES ID2]:[ECHO BFR]],28,FALSE)</f>
        <v>-</v>
      </c>
      <c r="AZ1754" t="str">
        <f>VLOOKUP(Sheet1[[#This Row],[NPDES ID2]],Combined_Sheet__Major_Only___2[[NPDES ID2]:[ECHO BFR]],29,FALSE)</f>
        <v>thickening</v>
      </c>
      <c r="BA1754">
        <f>VLOOKUP(Sheet1[[#This Row],[NPDES ID2]],Combined_Sheet__Major_Only___2[[NPDES ID2]:[ECHO BFR]],17,FALSE)</f>
        <v>36.789793000000003</v>
      </c>
      <c r="BB1754">
        <f>VLOOKUP(Sheet1[[#This Row],[NPDES ID2]],Combined_Sheet__Major_Only___2[[NPDES ID2]:[ECHO BFR]],18,FALSE)</f>
        <v>-80.751883000000007</v>
      </c>
      <c r="BC1754" t="str">
        <f>IF(ISNUMBER(SEARCH("aerobic",$AW1754)),"aerobic","")</f>
        <v>aerobic</v>
      </c>
      <c r="BD1754" t="str">
        <f>IF(ISNUMBER(SEARCH("anaer",$AW1754)),"anaer","")</f>
        <v/>
      </c>
      <c r="BE1754" t="str">
        <f>IF(ISNUMBER(SEARCH("thickening",$AZ1754)),"thickening","")</f>
        <v>thickening</v>
      </c>
      <c r="BF1754" s="2" t="str">
        <f>IF(ISNUMBER(SEARCH("airDry",$AW1754)),"airDry","")</f>
        <v/>
      </c>
      <c r="BG1754" s="2" t="str">
        <f>IF(ISNUMBER(SEARCH("heatDry",$AY1754)),"heatDry","")</f>
        <v/>
      </c>
      <c r="BH1754" s="2" t="str">
        <f>IF(AND(ISNUMBER(SEARCH("aerobic",$AW1754)),ISNUMBER(SEARCH("anaer",$AW1754))),"Combined Aer and Anaer.","")</f>
        <v/>
      </c>
    </row>
    <row r="1755" spans="1:60" x14ac:dyDescent="0.3">
      <c r="A1755" s="4">
        <v>1753</v>
      </c>
      <c r="B1755" t="s">
        <v>8210</v>
      </c>
      <c r="C1755">
        <v>23.81</v>
      </c>
      <c r="D1755">
        <v>4251.0467739880751</v>
      </c>
      <c r="E1755">
        <v>4240.1267813401319</v>
      </c>
      <c r="F1755">
        <v>2899.435817573923</v>
      </c>
      <c r="G1755">
        <v>5539.457067332638</v>
      </c>
      <c r="H1755">
        <v>-76.90042588669975</v>
      </c>
      <c r="I1755">
        <v>-78.094180462251046</v>
      </c>
      <c r="J1755">
        <v>-91.131529767700698</v>
      </c>
      <c r="K1755">
        <v>-60.833335354720703</v>
      </c>
      <c r="L1755">
        <v>15.689728978424849</v>
      </c>
      <c r="M1755">
        <v>15.625151480086609</v>
      </c>
      <c r="N1755">
        <v>15.39123649681321</v>
      </c>
      <c r="O1755">
        <v>16.181528290200411</v>
      </c>
      <c r="P1755">
        <v>0.56106268520267999</v>
      </c>
      <c r="Q1755">
        <v>0.56781665012725058</v>
      </c>
      <c r="R1755">
        <v>0.45539085594333989</v>
      </c>
      <c r="S1755">
        <v>0.64291931439649475</v>
      </c>
      <c r="T1755">
        <v>65.12193647569174</v>
      </c>
      <c r="U1755">
        <v>65.121833137440603</v>
      </c>
      <c r="V1755">
        <v>65.07758775815573</v>
      </c>
      <c r="W1755">
        <v>65.165859534830361</v>
      </c>
      <c r="X1755">
        <v>4448.3242517089448</v>
      </c>
      <c r="Y1755">
        <v>4463.6863619033275</v>
      </c>
      <c r="Z1755">
        <v>4314.8124105544066</v>
      </c>
      <c r="AA1755">
        <v>4533.3699890751004</v>
      </c>
      <c r="AB1755">
        <v>856.48642771997004</v>
      </c>
      <c r="AC1755">
        <v>847.80843765697477</v>
      </c>
      <c r="AD1755">
        <v>718.36358085321774</v>
      </c>
      <c r="AE1755">
        <v>1035.374802442074</v>
      </c>
      <c r="AF1755">
        <v>64.577713329459428</v>
      </c>
      <c r="AG1755">
        <v>64.311909411794915</v>
      </c>
      <c r="AH1755">
        <v>63.349184856285582</v>
      </c>
      <c r="AI1755">
        <v>66.601854152488698</v>
      </c>
      <c r="AJ1755">
        <v>0.56532253640326013</v>
      </c>
      <c r="AK1755">
        <v>0.56532253197798576</v>
      </c>
      <c r="AL1755">
        <v>0.56532191178476643</v>
      </c>
      <c r="AM1755">
        <v>0.56532316360967982</v>
      </c>
      <c r="AN1755">
        <v>0.96234872462144327</v>
      </c>
      <c r="AO1755">
        <v>0.96234872462144305</v>
      </c>
      <c r="AP1755">
        <v>0.96234872462144305</v>
      </c>
      <c r="AQ1755">
        <v>0.96234872462144305</v>
      </c>
      <c r="AR1755">
        <v>13.47527648689185</v>
      </c>
      <c r="AS1755">
        <v>13.47527648689185</v>
      </c>
      <c r="AT1755">
        <v>13.47527648689185</v>
      </c>
      <c r="AU1755">
        <v>13.47527648689185</v>
      </c>
      <c r="AV1755" t="str">
        <f>VLOOKUP(Sheet1[[#This Row],[NPDES ID2]],Combined_Sheet__Major_Only___2[[NPDES ID2]:[ECHO BFR]],3,FALSE)</f>
        <v>TX</v>
      </c>
      <c r="AW1755" t="s">
        <v>41</v>
      </c>
      <c r="AX1755" t="str">
        <f>VLOOKUP(Sheet1[[#This Row],[NPDES ID2]],Combined_Sheet__Major_Only___2[[NPDES ID2]:[ECHO BFR]],27,FALSE)</f>
        <v>-</v>
      </c>
      <c r="AY1755" t="str">
        <f>VLOOKUP(Sheet1[[#This Row],[NPDES ID2]],Combined_Sheet__Major_Only___2[[NPDES ID2]:[ECHO BFR]],28,FALSE)</f>
        <v>-</v>
      </c>
      <c r="AZ1755" t="str">
        <f>VLOOKUP(Sheet1[[#This Row],[NPDES ID2]],Combined_Sheet__Major_Only___2[[NPDES ID2]:[ECHO BFR]],29,FALSE)</f>
        <v>thickening</v>
      </c>
      <c r="BA1755">
        <f>VLOOKUP(Sheet1[[#This Row],[NPDES ID2]],Combined_Sheet__Major_Only___2[[NPDES ID2]:[ECHO BFR]],17,FALSE)</f>
        <v>26.144079000000001</v>
      </c>
      <c r="BB1755">
        <f>VLOOKUP(Sheet1[[#This Row],[NPDES ID2]],Combined_Sheet__Major_Only___2[[NPDES ID2]:[ECHO BFR]],18,FALSE)</f>
        <v>-97.836574999999996</v>
      </c>
      <c r="BC1755" t="str">
        <f>IF(ISNUMBER(SEARCH("aerobic",$AW1755)),"aerobic","")</f>
        <v>aerobic</v>
      </c>
      <c r="BD1755" t="str">
        <f>IF(ISNUMBER(SEARCH("anaer",$AW1755)),"anaer","")</f>
        <v/>
      </c>
      <c r="BE1755" t="str">
        <f>IF(ISNUMBER(SEARCH("thickening",$AZ1755)),"thickening","")</f>
        <v>thickening</v>
      </c>
      <c r="BF1755" s="3" t="str">
        <f>IF(ISNUMBER(SEARCH("airDry",$AW1755)),"airDry","")</f>
        <v/>
      </c>
      <c r="BG1755" s="3" t="str">
        <f>IF(ISNUMBER(SEARCH("heatDry",$AY1755)),"heatDry","")</f>
        <v/>
      </c>
      <c r="BH1755" s="3" t="str">
        <f>IF(AND(ISNUMBER(SEARCH("aerobic",$AW1755)),ISNUMBER(SEARCH("anaer",$AW1755))),"Combined Aer and Anaer.","")</f>
        <v/>
      </c>
    </row>
    <row r="1756" spans="1:60" x14ac:dyDescent="0.3">
      <c r="A1756" s="4">
        <v>1754</v>
      </c>
      <c r="B1756" t="s">
        <v>8214</v>
      </c>
      <c r="C1756">
        <v>23.8</v>
      </c>
      <c r="D1756">
        <v>4506.2704784102561</v>
      </c>
      <c r="E1756">
        <v>4502.5524170177723</v>
      </c>
      <c r="F1756">
        <v>3073.1785516463292</v>
      </c>
      <c r="G1756">
        <v>5866.7465352901781</v>
      </c>
      <c r="H1756">
        <v>-77.209350140513465</v>
      </c>
      <c r="I1756">
        <v>-78.379598178563441</v>
      </c>
      <c r="J1756">
        <v>-91.12447457735469</v>
      </c>
      <c r="K1756">
        <v>-62.189217639544047</v>
      </c>
      <c r="L1756">
        <v>14.802558489512061</v>
      </c>
      <c r="M1756">
        <v>14.73143070410431</v>
      </c>
      <c r="N1756">
        <v>14.473792178545599</v>
      </c>
      <c r="O1756">
        <v>15.344236430650311</v>
      </c>
      <c r="P1756">
        <v>0.56246607272072913</v>
      </c>
      <c r="Q1756">
        <v>0.56766602454237591</v>
      </c>
      <c r="R1756">
        <v>0.46124407033821119</v>
      </c>
      <c r="S1756">
        <v>0.64532663103699328</v>
      </c>
      <c r="T1756">
        <v>4.0566953330088333</v>
      </c>
      <c r="U1756">
        <v>4.0566862348393</v>
      </c>
      <c r="V1756">
        <v>4.0527907560857983</v>
      </c>
      <c r="W1756">
        <v>4.0605624338548143</v>
      </c>
      <c r="X1756">
        <v>293.615052297891</v>
      </c>
      <c r="Y1756">
        <v>294.76210513701369</v>
      </c>
      <c r="Z1756">
        <v>283.41017080924752</v>
      </c>
      <c r="AA1756">
        <v>300.17210833443181</v>
      </c>
      <c r="AB1756">
        <v>45.916986291948582</v>
      </c>
      <c r="AC1756">
        <v>45.649636919506307</v>
      </c>
      <c r="AD1756">
        <v>39.740846178228701</v>
      </c>
      <c r="AE1756">
        <v>53.571179003776379</v>
      </c>
      <c r="AF1756">
        <v>60.951747352283888</v>
      </c>
      <c r="AG1756">
        <v>60.658864528801303</v>
      </c>
      <c r="AH1756">
        <v>59.598022312322968</v>
      </c>
      <c r="AI1756">
        <v>63.182157080348738</v>
      </c>
      <c r="AJ1756">
        <v>0.5210332688917646</v>
      </c>
      <c r="AK1756">
        <v>0.5210332669611093</v>
      </c>
      <c r="AL1756">
        <v>0.52103299637414247</v>
      </c>
      <c r="AM1756">
        <v>0.52103354253829981</v>
      </c>
      <c r="AN1756">
        <v>0.66660332069509109</v>
      </c>
      <c r="AO1756">
        <v>0.66660332069509121</v>
      </c>
      <c r="AP1756">
        <v>0.66660332069509121</v>
      </c>
      <c r="AQ1756">
        <v>0.66660332069509121</v>
      </c>
      <c r="AR1756">
        <v>14.358675173641799</v>
      </c>
      <c r="AS1756">
        <v>14.358675173641799</v>
      </c>
      <c r="AT1756">
        <v>14.358675173641799</v>
      </c>
      <c r="AU1756">
        <v>14.358675173641799</v>
      </c>
      <c r="AV1756" t="str">
        <f>VLOOKUP(Sheet1[[#This Row],[NPDES ID2]],Combined_Sheet__Major_Only___2[[NPDES ID2]:[ECHO BFR]],3,FALSE)</f>
        <v>TX</v>
      </c>
      <c r="AW1756" t="s">
        <v>118</v>
      </c>
      <c r="AX1756" t="str">
        <f>VLOOKUP(Sheet1[[#This Row],[NPDES ID2]],Combined_Sheet__Major_Only___2[[NPDES ID2]:[ECHO BFR]],27,FALSE)</f>
        <v>-</v>
      </c>
      <c r="AY1756" t="str">
        <f>VLOOKUP(Sheet1[[#This Row],[NPDES ID2]],Combined_Sheet__Major_Only___2[[NPDES ID2]:[ECHO BFR]],28,FALSE)</f>
        <v>-</v>
      </c>
      <c r="AZ1756" t="str">
        <f>VLOOKUP(Sheet1[[#This Row],[NPDES ID2]],Combined_Sheet__Major_Only___2[[NPDES ID2]:[ECHO BFR]],29,FALSE)</f>
        <v>thickening</v>
      </c>
      <c r="BA1756">
        <f>VLOOKUP(Sheet1[[#This Row],[NPDES ID2]],Combined_Sheet__Major_Only___2[[NPDES ID2]:[ECHO BFR]],17,FALSE)</f>
        <v>30.099360999999998</v>
      </c>
      <c r="BB1756">
        <f>VLOOKUP(Sheet1[[#This Row],[NPDES ID2]],Combined_Sheet__Major_Only___2[[NPDES ID2]:[ECHO BFR]],18,FALSE)</f>
        <v>-95.996055999999996</v>
      </c>
      <c r="BC1756" t="str">
        <f>IF(ISNUMBER(SEARCH("aerobic",$AW1756)),"aerobic","")</f>
        <v>aerobic</v>
      </c>
      <c r="BD1756" t="str">
        <f>IF(ISNUMBER(SEARCH("anaer",$AW1756)),"anaer","")</f>
        <v/>
      </c>
      <c r="BE1756" t="str">
        <f>IF(ISNUMBER(SEARCH("thickening",$AZ1756)),"thickening","")</f>
        <v>thickening</v>
      </c>
      <c r="BF1756" s="2" t="str">
        <f>IF(ISNUMBER(SEARCH("airDry",$AW1756)),"airDry","")</f>
        <v>airDry</v>
      </c>
      <c r="BG1756" s="2" t="str">
        <f>IF(ISNUMBER(SEARCH("heatDry",$AY1756)),"heatDry","")</f>
        <v/>
      </c>
      <c r="BH1756" s="2" t="str">
        <f>IF(AND(ISNUMBER(SEARCH("aerobic",$AW1756)),ISNUMBER(SEARCH("anaer",$AW1756))),"Combined Aer and Anaer.","")</f>
        <v/>
      </c>
    </row>
    <row r="1757" spans="1:60" x14ac:dyDescent="0.3">
      <c r="A1757" s="4">
        <v>1755</v>
      </c>
      <c r="B1757" t="s">
        <v>8218</v>
      </c>
      <c r="C1757">
        <v>22.875</v>
      </c>
      <c r="D1757">
        <v>4638.4872553006617</v>
      </c>
      <c r="E1757">
        <v>4633.4479565777547</v>
      </c>
      <c r="F1757">
        <v>3161.8844469269502</v>
      </c>
      <c r="G1757">
        <v>6041.6333352954434</v>
      </c>
      <c r="H1757">
        <v>-77.15707387556948</v>
      </c>
      <c r="I1757">
        <v>-78.395823406075579</v>
      </c>
      <c r="J1757">
        <v>-91.197264953909865</v>
      </c>
      <c r="K1757">
        <v>-62.02331990551653</v>
      </c>
      <c r="L1757">
        <v>14.367396313331341</v>
      </c>
      <c r="M1757">
        <v>14.300079496368619</v>
      </c>
      <c r="N1757">
        <v>14.056242796886581</v>
      </c>
      <c r="O1757">
        <v>14.880055881303999</v>
      </c>
      <c r="P1757">
        <v>0.54034833347171962</v>
      </c>
      <c r="Q1757">
        <v>0.54576165548832367</v>
      </c>
      <c r="R1757">
        <v>0.44235771321051892</v>
      </c>
      <c r="S1757">
        <v>0.61956236500744599</v>
      </c>
      <c r="T1757">
        <v>60.263367110824333</v>
      </c>
      <c r="U1757">
        <v>60.263271270651728</v>
      </c>
      <c r="V1757">
        <v>60.222236274015472</v>
      </c>
      <c r="W1757">
        <v>60.304103174411978</v>
      </c>
      <c r="X1757">
        <v>4319.1149750704499</v>
      </c>
      <c r="Y1757">
        <v>4336.1140971474306</v>
      </c>
      <c r="Z1757">
        <v>4171.62551953395</v>
      </c>
      <c r="AA1757">
        <v>4413.2121631649288</v>
      </c>
      <c r="AB1757">
        <v>785.3364626298503</v>
      </c>
      <c r="AC1757">
        <v>778.41783984756717</v>
      </c>
      <c r="AD1757">
        <v>664.3735565964954</v>
      </c>
      <c r="AE1757">
        <v>938.74374866980736</v>
      </c>
      <c r="AF1757">
        <v>61.552195567937993</v>
      </c>
      <c r="AG1757">
        <v>61.263792656285837</v>
      </c>
      <c r="AH1757">
        <v>60.21920334721235</v>
      </c>
      <c r="AI1757">
        <v>63.748450181934608</v>
      </c>
      <c r="AJ1757">
        <v>0.52836368561397684</v>
      </c>
      <c r="AK1757">
        <v>0.528363681756854</v>
      </c>
      <c r="AL1757">
        <v>0.52836314118644678</v>
      </c>
      <c r="AM1757">
        <v>0.52836423229713758</v>
      </c>
      <c r="AN1757">
        <v>0.95948956804534491</v>
      </c>
      <c r="AO1757">
        <v>0.95948956804534491</v>
      </c>
      <c r="AP1757">
        <v>0.95948956804534491</v>
      </c>
      <c r="AQ1757">
        <v>0.95948956804534491</v>
      </c>
      <c r="AR1757">
        <v>13.265177061068041</v>
      </c>
      <c r="AS1757">
        <v>13.265177061068041</v>
      </c>
      <c r="AT1757">
        <v>13.265177061068041</v>
      </c>
      <c r="AU1757">
        <v>13.265177061068041</v>
      </c>
      <c r="AV1757" t="str">
        <f>VLOOKUP(Sheet1[[#This Row],[NPDES ID2]],Combined_Sheet__Major_Only___2[[NPDES ID2]:[ECHO BFR]],3,FALSE)</f>
        <v>TX</v>
      </c>
      <c r="AW1757" t="s">
        <v>41</v>
      </c>
      <c r="AX1757" t="str">
        <f>VLOOKUP(Sheet1[[#This Row],[NPDES ID2]],Combined_Sheet__Major_Only___2[[NPDES ID2]:[ECHO BFR]],27,FALSE)</f>
        <v>other</v>
      </c>
      <c r="AY1757" t="str">
        <f>VLOOKUP(Sheet1[[#This Row],[NPDES ID2]],Combined_Sheet__Major_Only___2[[NPDES ID2]:[ECHO BFR]],28,FALSE)</f>
        <v>-</v>
      </c>
      <c r="AZ1757" t="str">
        <f>VLOOKUP(Sheet1[[#This Row],[NPDES ID2]],Combined_Sheet__Major_Only___2[[NPDES ID2]:[ECHO BFR]],29,FALSE)</f>
        <v>thickening</v>
      </c>
      <c r="BA1757">
        <f>VLOOKUP(Sheet1[[#This Row],[NPDES ID2]],Combined_Sheet__Major_Only___2[[NPDES ID2]:[ECHO BFR]],17,FALSE)</f>
        <v>33.533017000000001</v>
      </c>
      <c r="BB1757">
        <f>VLOOKUP(Sheet1[[#This Row],[NPDES ID2]],Combined_Sheet__Major_Only___2[[NPDES ID2]:[ECHO BFR]],18,FALSE)</f>
        <v>-97.852029999999999</v>
      </c>
      <c r="BC1757" t="str">
        <f>IF(ISNUMBER(SEARCH("aerobic",$AW1757)),"aerobic","")</f>
        <v>aerobic</v>
      </c>
      <c r="BD1757" t="str">
        <f>IF(ISNUMBER(SEARCH("anaer",$AW1757)),"anaer","")</f>
        <v/>
      </c>
      <c r="BE1757" t="str">
        <f>IF(ISNUMBER(SEARCH("thickening",$AZ1757)),"thickening","")</f>
        <v>thickening</v>
      </c>
      <c r="BF1757" s="3" t="str">
        <f>IF(ISNUMBER(SEARCH("airDry",$AW1757)),"airDry","")</f>
        <v/>
      </c>
      <c r="BG1757" s="3" t="str">
        <f>IF(ISNUMBER(SEARCH("heatDry",$AY1757)),"heatDry","")</f>
        <v/>
      </c>
      <c r="BH1757" s="3" t="str">
        <f>IF(AND(ISNUMBER(SEARCH("aerobic",$AW1757)),ISNUMBER(SEARCH("anaer",$AW1757))),"Combined Aer and Anaer.","")</f>
        <v/>
      </c>
    </row>
    <row r="1758" spans="1:60" x14ac:dyDescent="0.3">
      <c r="A1758" s="4">
        <v>1756</v>
      </c>
      <c r="B1758" t="s">
        <v>8222</v>
      </c>
      <c r="C1758">
        <v>22.6</v>
      </c>
      <c r="D1758">
        <v>4920.7220162656731</v>
      </c>
      <c r="E1758">
        <v>4910.3008740143432</v>
      </c>
      <c r="F1758">
        <v>3353.466916982612</v>
      </c>
      <c r="G1758">
        <v>6404.8336576720558</v>
      </c>
      <c r="H1758">
        <v>-77.390875137318631</v>
      </c>
      <c r="I1758">
        <v>-78.403265166073652</v>
      </c>
      <c r="J1758">
        <v>-90.808712985491027</v>
      </c>
      <c r="K1758">
        <v>-62.790545240527159</v>
      </c>
      <c r="L1758">
        <v>13.5410814412581</v>
      </c>
      <c r="M1758">
        <v>13.46969675318249</v>
      </c>
      <c r="N1758">
        <v>13.211125381567291</v>
      </c>
      <c r="O1758">
        <v>14.08472024716113</v>
      </c>
      <c r="P1758">
        <v>0.53503475248667609</v>
      </c>
      <c r="Q1758">
        <v>0.53950858570292226</v>
      </c>
      <c r="R1758">
        <v>0.44297420172597912</v>
      </c>
      <c r="S1758">
        <v>0.61584390112579268</v>
      </c>
      <c r="T1758">
        <v>70.153118026430775</v>
      </c>
      <c r="U1758">
        <v>70.153006923714088</v>
      </c>
      <c r="V1758">
        <v>70.105437105332143</v>
      </c>
      <c r="W1758">
        <v>70.200341306686809</v>
      </c>
      <c r="X1758">
        <v>5271.0721945089126</v>
      </c>
      <c r="Y1758">
        <v>5294.3956848905545</v>
      </c>
      <c r="Z1758">
        <v>5068.7561252838341</v>
      </c>
      <c r="AA1758">
        <v>5400.412204887125</v>
      </c>
      <c r="AB1758">
        <v>862.1108901377354</v>
      </c>
      <c r="AC1758">
        <v>856.35986060604455</v>
      </c>
      <c r="AD1758">
        <v>740.84594271268475</v>
      </c>
      <c r="AE1758">
        <v>1016.612420465841</v>
      </c>
      <c r="AF1758">
        <v>58.718035986100922</v>
      </c>
      <c r="AG1758">
        <v>58.408484283190333</v>
      </c>
      <c r="AH1758">
        <v>57.287290208344579</v>
      </c>
      <c r="AI1758">
        <v>61.075349849777233</v>
      </c>
      <c r="AJ1758">
        <v>0.49377757825931989</v>
      </c>
      <c r="AK1758">
        <v>0.4937775744413172</v>
      </c>
      <c r="AL1758">
        <v>0.49377703935555339</v>
      </c>
      <c r="AM1758">
        <v>0.49377811939586952</v>
      </c>
      <c r="AN1758">
        <v>0.96491307825236261</v>
      </c>
      <c r="AO1758">
        <v>0.96491307825236261</v>
      </c>
      <c r="AP1758">
        <v>0.96491307825236261</v>
      </c>
      <c r="AQ1758">
        <v>0.96491307825236261</v>
      </c>
      <c r="AR1758">
        <v>13.46271584503004</v>
      </c>
      <c r="AS1758">
        <v>13.462715845030051</v>
      </c>
      <c r="AT1758">
        <v>13.462715845030051</v>
      </c>
      <c r="AU1758">
        <v>13.462715845030051</v>
      </c>
      <c r="AV1758" t="str">
        <f>VLOOKUP(Sheet1[[#This Row],[NPDES ID2]],Combined_Sheet__Major_Only___2[[NPDES ID2]:[ECHO BFR]],3,FALSE)</f>
        <v>FL</v>
      </c>
      <c r="AW1758" t="s">
        <v>41</v>
      </c>
      <c r="AX1758" t="str">
        <f>VLOOKUP(Sheet1[[#This Row],[NPDES ID2]],Combined_Sheet__Major_Only___2[[NPDES ID2]:[ECHO BFR]],27,FALSE)</f>
        <v>-</v>
      </c>
      <c r="AY1758" t="str">
        <f>VLOOKUP(Sheet1[[#This Row],[NPDES ID2]],Combined_Sheet__Major_Only___2[[NPDES ID2]:[ECHO BFR]],28,FALSE)</f>
        <v>-</v>
      </c>
      <c r="AZ1758" t="str">
        <f>VLOOKUP(Sheet1[[#This Row],[NPDES ID2]],Combined_Sheet__Major_Only___2[[NPDES ID2]:[ECHO BFR]],29,FALSE)</f>
        <v>thickening</v>
      </c>
      <c r="BA1758">
        <f>VLOOKUP(Sheet1[[#This Row],[NPDES ID2]],Combined_Sheet__Major_Only___2[[NPDES ID2]:[ECHO BFR]],17,FALSE)</f>
        <v>30.780360000000002</v>
      </c>
      <c r="BB1758">
        <f>VLOOKUP(Sheet1[[#This Row],[NPDES ID2]],Combined_Sheet__Major_Only___2[[NPDES ID2]:[ECHO BFR]],18,FALSE)</f>
        <v>-85.550120000000007</v>
      </c>
      <c r="BC1758" t="str">
        <f>IF(ISNUMBER(SEARCH("aerobic",$AW1758)),"aerobic","")</f>
        <v>aerobic</v>
      </c>
      <c r="BD1758" t="str">
        <f>IF(ISNUMBER(SEARCH("anaer",$AW1758)),"anaer","")</f>
        <v/>
      </c>
      <c r="BE1758" t="str">
        <f>IF(ISNUMBER(SEARCH("thickening",$AZ1758)),"thickening","")</f>
        <v>thickening</v>
      </c>
      <c r="BF1758" s="2" t="str">
        <f>IF(ISNUMBER(SEARCH("airDry",$AW1758)),"airDry","")</f>
        <v/>
      </c>
      <c r="BG1758" s="2" t="str">
        <f>IF(ISNUMBER(SEARCH("heatDry",$AY1758)),"heatDry","")</f>
        <v/>
      </c>
      <c r="BH1758" s="2" t="str">
        <f>IF(AND(ISNUMBER(SEARCH("aerobic",$AW1758)),ISNUMBER(SEARCH("anaer",$AW1758))),"Combined Aer and Anaer.","")</f>
        <v/>
      </c>
    </row>
    <row r="1759" spans="1:60" x14ac:dyDescent="0.3">
      <c r="A1759" s="4">
        <v>1757</v>
      </c>
      <c r="B1759" t="s">
        <v>8226</v>
      </c>
      <c r="C1759">
        <v>22.08</v>
      </c>
      <c r="D1759">
        <v>4660.8718742618603</v>
      </c>
      <c r="E1759">
        <v>4650.1374797786584</v>
      </c>
      <c r="F1759">
        <v>3175.9975002454212</v>
      </c>
      <c r="G1759">
        <v>6075.1843748616266</v>
      </c>
      <c r="H1759">
        <v>-77.000067001152303</v>
      </c>
      <c r="I1759">
        <v>-78.248228246361734</v>
      </c>
      <c r="J1759">
        <v>-91.332889802930495</v>
      </c>
      <c r="K1759">
        <v>-61.351023372902802</v>
      </c>
      <c r="L1759">
        <v>14.286529694357309</v>
      </c>
      <c r="M1759">
        <v>14.22467764051223</v>
      </c>
      <c r="N1759">
        <v>14.000634949180901</v>
      </c>
      <c r="O1759">
        <v>14.75757282313767</v>
      </c>
      <c r="P1759">
        <v>0.52079221422333677</v>
      </c>
      <c r="Q1759">
        <v>0.52638727124128804</v>
      </c>
      <c r="R1759">
        <v>0.42411301036580917</v>
      </c>
      <c r="S1759">
        <v>0.59597892550245113</v>
      </c>
      <c r="T1759">
        <v>81.13740728467026</v>
      </c>
      <c r="U1759">
        <v>81.137279230242655</v>
      </c>
      <c r="V1759">
        <v>81.082451355220243</v>
      </c>
      <c r="W1759">
        <v>81.19183574784492</v>
      </c>
      <c r="X1759">
        <v>5644.5660830647867</v>
      </c>
      <c r="Y1759">
        <v>5665.0972279440584</v>
      </c>
      <c r="Z1759">
        <v>5466.3632246462976</v>
      </c>
      <c r="AA1759">
        <v>5758.1255709310353</v>
      </c>
      <c r="AB1759">
        <v>959.48715909318412</v>
      </c>
      <c r="AC1759">
        <v>952.17649265990713</v>
      </c>
      <c r="AD1759">
        <v>820.95215279425406</v>
      </c>
      <c r="AE1759">
        <v>1133.9288216157081</v>
      </c>
      <c r="AF1759">
        <v>63.409496362925999</v>
      </c>
      <c r="AG1759">
        <v>63.134963610375003</v>
      </c>
      <c r="AH1759">
        <v>62.140621220873918</v>
      </c>
      <c r="AI1759">
        <v>65.500112490344421</v>
      </c>
      <c r="AJ1759">
        <v>0.55104759349121746</v>
      </c>
      <c r="AK1759">
        <v>0.55104758911237228</v>
      </c>
      <c r="AL1759">
        <v>0.55104697542671599</v>
      </c>
      <c r="AM1759">
        <v>0.55104821411650229</v>
      </c>
      <c r="AN1759">
        <v>0.96945500616581104</v>
      </c>
      <c r="AO1759">
        <v>0.9694550061658106</v>
      </c>
      <c r="AP1759">
        <v>0.9694550061658106</v>
      </c>
      <c r="AQ1759">
        <v>0.9694550061658106</v>
      </c>
      <c r="AR1759">
        <v>14.20994816057126</v>
      </c>
      <c r="AS1759">
        <v>14.20994816057126</v>
      </c>
      <c r="AT1759">
        <v>14.20994816057126</v>
      </c>
      <c r="AU1759">
        <v>14.20994816057126</v>
      </c>
      <c r="AV1759" t="str">
        <f>VLOOKUP(Sheet1[[#This Row],[NPDES ID2]],Combined_Sheet__Major_Only___2[[NPDES ID2]:[ECHO BFR]],3,FALSE)</f>
        <v>TX</v>
      </c>
      <c r="AW1759" t="s">
        <v>41</v>
      </c>
      <c r="AX1759" t="str">
        <f>VLOOKUP(Sheet1[[#This Row],[NPDES ID2]],Combined_Sheet__Major_Only___2[[NPDES ID2]:[ECHO BFR]],27,FALSE)</f>
        <v>-</v>
      </c>
      <c r="AY1759" t="str">
        <f>VLOOKUP(Sheet1[[#This Row],[NPDES ID2]],Combined_Sheet__Major_Only___2[[NPDES ID2]:[ECHO BFR]],28,FALSE)</f>
        <v>-</v>
      </c>
      <c r="AZ1759" t="str">
        <f>VLOOKUP(Sheet1[[#This Row],[NPDES ID2]],Combined_Sheet__Major_Only___2[[NPDES ID2]:[ECHO BFR]],29,FALSE)</f>
        <v>thickening</v>
      </c>
      <c r="BA1759">
        <f>VLOOKUP(Sheet1[[#This Row],[NPDES ID2]],Combined_Sheet__Major_Only___2[[NPDES ID2]:[ECHO BFR]],17,FALSE)</f>
        <v>29.600355</v>
      </c>
      <c r="BB1759">
        <f>VLOOKUP(Sheet1[[#This Row],[NPDES ID2]],Combined_Sheet__Major_Only___2[[NPDES ID2]:[ECHO BFR]],18,FALSE)</f>
        <v>-95.509986999999995</v>
      </c>
      <c r="BC1759" t="str">
        <f>IF(ISNUMBER(SEARCH("aerobic",$AW1759)),"aerobic","")</f>
        <v>aerobic</v>
      </c>
      <c r="BD1759" t="str">
        <f>IF(ISNUMBER(SEARCH("anaer",$AW1759)),"anaer","")</f>
        <v/>
      </c>
      <c r="BE1759" t="str">
        <f>IF(ISNUMBER(SEARCH("thickening",$AZ1759)),"thickening","")</f>
        <v>thickening</v>
      </c>
      <c r="BF1759" s="3" t="str">
        <f>IF(ISNUMBER(SEARCH("airDry",$AW1759)),"airDry","")</f>
        <v/>
      </c>
      <c r="BG1759" s="3" t="str">
        <f>IF(ISNUMBER(SEARCH("heatDry",$AY1759)),"heatDry","")</f>
        <v/>
      </c>
      <c r="BH1759" s="3" t="str">
        <f>IF(AND(ISNUMBER(SEARCH("aerobic",$AW1759)),ISNUMBER(SEARCH("anaer",$AW1759))),"Combined Aer and Anaer.","")</f>
        <v/>
      </c>
    </row>
    <row r="1760" spans="1:60" x14ac:dyDescent="0.3">
      <c r="A1760" s="4">
        <v>1758</v>
      </c>
      <c r="B1760" t="s">
        <v>8229</v>
      </c>
      <c r="C1760">
        <v>22.06</v>
      </c>
      <c r="D1760">
        <v>4586.7288198678361</v>
      </c>
      <c r="E1760">
        <v>4573.4717831232501</v>
      </c>
      <c r="F1760">
        <v>3125.5308266539728</v>
      </c>
      <c r="G1760">
        <v>5980.1254518624182</v>
      </c>
      <c r="H1760">
        <v>-76.907432781023658</v>
      </c>
      <c r="I1760">
        <v>-78.093338254079981</v>
      </c>
      <c r="J1760">
        <v>-91.145732225290359</v>
      </c>
      <c r="K1760">
        <v>-60.871167715237547</v>
      </c>
      <c r="L1760">
        <v>14.5167540572187</v>
      </c>
      <c r="M1760">
        <v>14.456775000076791</v>
      </c>
      <c r="N1760">
        <v>14.239516120307</v>
      </c>
      <c r="O1760">
        <v>14.973534305969689</v>
      </c>
      <c r="P1760">
        <v>0.51986277950647231</v>
      </c>
      <c r="Q1760">
        <v>0.52607019054373971</v>
      </c>
      <c r="R1760">
        <v>0.42205646045967959</v>
      </c>
      <c r="S1760">
        <v>0.59553396954527948</v>
      </c>
      <c r="T1760">
        <v>95.471825116350715</v>
      </c>
      <c r="U1760">
        <v>95.471674940063252</v>
      </c>
      <c r="V1760">
        <v>95.407375353755342</v>
      </c>
      <c r="W1760">
        <v>95.535656290987248</v>
      </c>
      <c r="X1760">
        <v>6530.3619948039732</v>
      </c>
      <c r="Y1760">
        <v>6553.0207113632314</v>
      </c>
      <c r="Z1760">
        <v>6333.5718641494896</v>
      </c>
      <c r="AA1760">
        <v>6655.6988304299157</v>
      </c>
      <c r="AB1760">
        <v>1138.7600459286959</v>
      </c>
      <c r="AC1760">
        <v>1129.6038533250039</v>
      </c>
      <c r="AD1760">
        <v>970.81601620269737</v>
      </c>
      <c r="AE1760">
        <v>1351.924474535756</v>
      </c>
      <c r="AF1760">
        <v>64.489749756618394</v>
      </c>
      <c r="AG1760">
        <v>64.223287789324445</v>
      </c>
      <c r="AH1760">
        <v>63.258186633144717</v>
      </c>
      <c r="AI1760">
        <v>66.51889166763371</v>
      </c>
      <c r="AJ1760">
        <v>0.56424748803072644</v>
      </c>
      <c r="AK1760">
        <v>0.56424748308854011</v>
      </c>
      <c r="AL1760">
        <v>0.56424679045667703</v>
      </c>
      <c r="AM1760">
        <v>0.56424818849507874</v>
      </c>
      <c r="AN1760">
        <v>0.97386923802821568</v>
      </c>
      <c r="AO1760">
        <v>0.97386923802821557</v>
      </c>
      <c r="AP1760">
        <v>0.97386923802821557</v>
      </c>
      <c r="AQ1760">
        <v>0.97386923802821557</v>
      </c>
      <c r="AR1760">
        <v>14.23775530752666</v>
      </c>
      <c r="AS1760">
        <v>14.23775530752666</v>
      </c>
      <c r="AT1760">
        <v>14.23775530752666</v>
      </c>
      <c r="AU1760">
        <v>14.23775530752666</v>
      </c>
      <c r="AV1760" t="str">
        <f>VLOOKUP(Sheet1[[#This Row],[NPDES ID2]],Combined_Sheet__Major_Only___2[[NPDES ID2]:[ECHO BFR]],3,FALSE)</f>
        <v>IN</v>
      </c>
      <c r="AW1760" t="s">
        <v>41</v>
      </c>
      <c r="AX1760" t="str">
        <f>VLOOKUP(Sheet1[[#This Row],[NPDES ID2]],Combined_Sheet__Major_Only___2[[NPDES ID2]:[ECHO BFR]],27,FALSE)</f>
        <v>tempSludgeStore</v>
      </c>
      <c r="AY1760" t="str">
        <f>VLOOKUP(Sheet1[[#This Row],[NPDES ID2]],Combined_Sheet__Major_Only___2[[NPDES ID2]:[ECHO BFR]],28,FALSE)</f>
        <v>highTempCompost</v>
      </c>
      <c r="AZ1760" t="str">
        <f>VLOOKUP(Sheet1[[#This Row],[NPDES ID2]],Combined_Sheet__Major_Only___2[[NPDES ID2]:[ECHO BFR]],29,FALSE)</f>
        <v>preliminaryOps, thickening</v>
      </c>
      <c r="BA1760">
        <f>VLOOKUP(Sheet1[[#This Row],[NPDES ID2]],Combined_Sheet__Major_Only___2[[NPDES ID2]:[ECHO BFR]],17,FALSE)</f>
        <v>38.841611</v>
      </c>
      <c r="BB1760">
        <f>VLOOKUP(Sheet1[[#This Row],[NPDES ID2]],Combined_Sheet__Major_Only___2[[NPDES ID2]:[ECHO BFR]],18,FALSE)</f>
        <v>-86.848305999999994</v>
      </c>
      <c r="BC1760" t="str">
        <f>IF(ISNUMBER(SEARCH("aerobic",$AW1760)),"aerobic","")</f>
        <v>aerobic</v>
      </c>
      <c r="BD1760" t="str">
        <f>IF(ISNUMBER(SEARCH("anaer",$AW1760)),"anaer","")</f>
        <v/>
      </c>
      <c r="BE1760" t="str">
        <f>IF(ISNUMBER(SEARCH("thickening",$AZ1760)),"thickening","")</f>
        <v>thickening</v>
      </c>
      <c r="BF1760" s="2" t="str">
        <f>IF(ISNUMBER(SEARCH("airDry",$AW1760)),"airDry","")</f>
        <v/>
      </c>
      <c r="BG1760" s="2" t="str">
        <f>IF(ISNUMBER(SEARCH("heatDry",$AY1760)),"heatDry","")</f>
        <v/>
      </c>
      <c r="BH1760" s="2" t="str">
        <f>IF(AND(ISNUMBER(SEARCH("aerobic",$AW1760)),ISNUMBER(SEARCH("anaer",$AW1760))),"Combined Aer and Anaer.","")</f>
        <v/>
      </c>
    </row>
    <row r="1761" spans="1:60" x14ac:dyDescent="0.3">
      <c r="A1761" s="4">
        <v>1759</v>
      </c>
      <c r="B1761" t="s">
        <v>8234</v>
      </c>
      <c r="C1761">
        <v>22</v>
      </c>
      <c r="D1761">
        <v>4729.1381068052924</v>
      </c>
      <c r="E1761">
        <v>4719.9808560530382</v>
      </c>
      <c r="F1761">
        <v>3222.3186918046772</v>
      </c>
      <c r="G1761">
        <v>6163.2735230881599</v>
      </c>
      <c r="H1761">
        <v>-77.057951804718599</v>
      </c>
      <c r="I1761">
        <v>-78.332352522116821</v>
      </c>
      <c r="J1761">
        <v>-91.343295306176628</v>
      </c>
      <c r="K1761">
        <v>-61.65639478192729</v>
      </c>
      <c r="L1761">
        <v>14.07948791524527</v>
      </c>
      <c r="M1761">
        <v>14.01670017500331</v>
      </c>
      <c r="N1761">
        <v>13.78926759498456</v>
      </c>
      <c r="O1761">
        <v>14.55765807276995</v>
      </c>
      <c r="P1761">
        <v>0.51919506453360431</v>
      </c>
      <c r="Q1761">
        <v>0.5245787709389208</v>
      </c>
      <c r="R1761">
        <v>0.42364257384400028</v>
      </c>
      <c r="S1761">
        <v>0.59458255168870633</v>
      </c>
      <c r="T1761">
        <v>98.781445349230452</v>
      </c>
      <c r="U1761">
        <v>98.781290065309349</v>
      </c>
      <c r="V1761">
        <v>98.71480359093394</v>
      </c>
      <c r="W1761">
        <v>98.847447480822737</v>
      </c>
      <c r="X1761">
        <v>6947.9371567565204</v>
      </c>
      <c r="Y1761">
        <v>6973.9848147891971</v>
      </c>
      <c r="Z1761">
        <v>6722.0023286490896</v>
      </c>
      <c r="AA1761">
        <v>7091.954830770851</v>
      </c>
      <c r="AB1761">
        <v>1253.693436131199</v>
      </c>
      <c r="AC1761">
        <v>1242.7203815867449</v>
      </c>
      <c r="AD1761">
        <v>1062.356568699194</v>
      </c>
      <c r="AE1761">
        <v>1496.899945062632</v>
      </c>
      <c r="AF1761">
        <v>62.717810082476909</v>
      </c>
      <c r="AG1761">
        <v>62.438109856539121</v>
      </c>
      <c r="AH1761">
        <v>61.425057893371587</v>
      </c>
      <c r="AI1761">
        <v>64.847767500833854</v>
      </c>
      <c r="AJ1761">
        <v>0.54259812235264371</v>
      </c>
      <c r="AK1761">
        <v>0.54259811739282449</v>
      </c>
      <c r="AL1761">
        <v>0.5425974222920521</v>
      </c>
      <c r="AM1761">
        <v>0.54259882531388481</v>
      </c>
      <c r="AN1761">
        <v>0.97471298225855318</v>
      </c>
      <c r="AO1761">
        <v>0.97471298225855307</v>
      </c>
      <c r="AP1761">
        <v>0.97471298225855307</v>
      </c>
      <c r="AQ1761">
        <v>0.97471298225855307</v>
      </c>
      <c r="AR1761">
        <v>13.575800671483661</v>
      </c>
      <c r="AS1761">
        <v>13.575800671483661</v>
      </c>
      <c r="AT1761">
        <v>13.575800671483661</v>
      </c>
      <c r="AU1761">
        <v>13.575800671483661</v>
      </c>
      <c r="AV1761" t="str">
        <f>VLOOKUP(Sheet1[[#This Row],[NPDES ID2]],Combined_Sheet__Major_Only___2[[NPDES ID2]:[ECHO BFR]],3,FALSE)</f>
        <v>NC</v>
      </c>
      <c r="AW1761" t="s">
        <v>41</v>
      </c>
      <c r="AX1761" t="str">
        <f>VLOOKUP(Sheet1[[#This Row],[NPDES ID2]],Combined_Sheet__Major_Only___2[[NPDES ID2]:[ECHO BFR]],27,FALSE)</f>
        <v>-</v>
      </c>
      <c r="AY1761" t="str">
        <f>VLOOKUP(Sheet1[[#This Row],[NPDES ID2]],Combined_Sheet__Major_Only___2[[NPDES ID2]:[ECHO BFR]],28,FALSE)</f>
        <v>-</v>
      </c>
      <c r="AZ1761" t="str">
        <f>VLOOKUP(Sheet1[[#This Row],[NPDES ID2]],Combined_Sheet__Major_Only___2[[NPDES ID2]:[ECHO BFR]],29,FALSE)</f>
        <v>thickening</v>
      </c>
      <c r="BA1761">
        <f>VLOOKUP(Sheet1[[#This Row],[NPDES ID2]],Combined_Sheet__Major_Only___2[[NPDES ID2]:[ECHO BFR]],17,FALSE)</f>
        <v>34.628061000000002</v>
      </c>
      <c r="BB1761">
        <f>VLOOKUP(Sheet1[[#This Row],[NPDES ID2]],Combined_Sheet__Major_Only___2[[NPDES ID2]:[ECHO BFR]],18,FALSE)</f>
        <v>-78.590316000000001</v>
      </c>
      <c r="BC1761" t="str">
        <f>IF(ISNUMBER(SEARCH("aerobic",$AW1761)),"aerobic","")</f>
        <v>aerobic</v>
      </c>
      <c r="BD1761" t="str">
        <f>IF(ISNUMBER(SEARCH("anaer",$AW1761)),"anaer","")</f>
        <v/>
      </c>
      <c r="BE1761" t="str">
        <f>IF(ISNUMBER(SEARCH("thickening",$AZ1761)),"thickening","")</f>
        <v>thickening</v>
      </c>
      <c r="BF1761" s="3" t="str">
        <f>IF(ISNUMBER(SEARCH("airDry",$AW1761)),"airDry","")</f>
        <v/>
      </c>
      <c r="BG1761" s="3" t="str">
        <f>IF(ISNUMBER(SEARCH("heatDry",$AY1761)),"heatDry","")</f>
        <v/>
      </c>
      <c r="BH1761" s="3" t="str">
        <f>IF(AND(ISNUMBER(SEARCH("aerobic",$AW1761)),ISNUMBER(SEARCH("anaer",$AW1761))),"Combined Aer and Anaer.","")</f>
        <v/>
      </c>
    </row>
    <row r="1762" spans="1:60" x14ac:dyDescent="0.3">
      <c r="A1762" s="4">
        <v>1760</v>
      </c>
      <c r="B1762" t="s">
        <v>8239</v>
      </c>
      <c r="C1762">
        <v>21.9</v>
      </c>
      <c r="D1762">
        <v>4544.017920426264</v>
      </c>
      <c r="E1762">
        <v>4528.1929147946139</v>
      </c>
      <c r="F1762">
        <v>3096.2478666263801</v>
      </c>
      <c r="G1762">
        <v>5926.2047856470454</v>
      </c>
      <c r="H1762">
        <v>-76.805245362951041</v>
      </c>
      <c r="I1762">
        <v>-78.093493126199775</v>
      </c>
      <c r="J1762">
        <v>-90.941252196050698</v>
      </c>
      <c r="K1762">
        <v>-60.375866608096558</v>
      </c>
      <c r="L1762">
        <v>14.65052088788838</v>
      </c>
      <c r="M1762">
        <v>14.592765168245039</v>
      </c>
      <c r="N1762">
        <v>14.383549466062609</v>
      </c>
      <c r="O1762">
        <v>15.09038868679651</v>
      </c>
      <c r="P1762">
        <v>0.51563674059573494</v>
      </c>
      <c r="Q1762">
        <v>0.52210390111449012</v>
      </c>
      <c r="R1762">
        <v>0.4168653725713698</v>
      </c>
      <c r="S1762">
        <v>0.59280138960617001</v>
      </c>
      <c r="T1762">
        <v>396.47491142962889</v>
      </c>
      <c r="U1762">
        <v>396.47429672466859</v>
      </c>
      <c r="V1762">
        <v>396.2111042106477</v>
      </c>
      <c r="W1762">
        <v>396.73618663045289</v>
      </c>
      <c r="X1762">
        <v>26676.120639061159</v>
      </c>
      <c r="Y1762">
        <v>26764.465743532059</v>
      </c>
      <c r="Z1762">
        <v>25908.8226403636</v>
      </c>
      <c r="AA1762">
        <v>27164.494080922079</v>
      </c>
      <c r="AB1762">
        <v>4851.5477799196942</v>
      </c>
      <c r="AC1762">
        <v>4810.285681045706</v>
      </c>
      <c r="AD1762">
        <v>4109.6629773239292</v>
      </c>
      <c r="AE1762">
        <v>5803.8371370240839</v>
      </c>
      <c r="AF1762">
        <v>65.559679734869732</v>
      </c>
      <c r="AG1762">
        <v>65.301201695275722</v>
      </c>
      <c r="AH1762">
        <v>64.365155123248599</v>
      </c>
      <c r="AI1762">
        <v>67.527819767825235</v>
      </c>
      <c r="AJ1762">
        <v>0.57732563956664573</v>
      </c>
      <c r="AK1762">
        <v>0.57732562455031378</v>
      </c>
      <c r="AL1762">
        <v>0.57732352036915136</v>
      </c>
      <c r="AM1762">
        <v>0.57732776755076054</v>
      </c>
      <c r="AN1762">
        <v>0.99352338354800285</v>
      </c>
      <c r="AO1762">
        <v>0.99352338354800274</v>
      </c>
      <c r="AP1762">
        <v>0.99352338354800274</v>
      </c>
      <c r="AQ1762">
        <v>0.99352338354800274</v>
      </c>
      <c r="AR1762">
        <v>14.127234919722429</v>
      </c>
      <c r="AS1762">
        <v>14.127234919722429</v>
      </c>
      <c r="AT1762">
        <v>14.127234919722429</v>
      </c>
      <c r="AU1762">
        <v>14.127234919722429</v>
      </c>
      <c r="AV1762" t="str">
        <f>VLOOKUP(Sheet1[[#This Row],[NPDES ID2]],Combined_Sheet__Major_Only___2[[NPDES ID2]:[ECHO BFR]],3,FALSE)</f>
        <v>IA</v>
      </c>
      <c r="AW1762" t="s">
        <v>12181</v>
      </c>
      <c r="AX1762" t="str">
        <f>VLOOKUP(Sheet1[[#This Row],[NPDES ID2]],Combined_Sheet__Major_Only___2[[NPDES ID2]:[ECHO BFR]],27,FALSE)</f>
        <v>methaneBioCaptureRecover</v>
      </c>
      <c r="AY1762" t="str">
        <f>VLOOKUP(Sheet1[[#This Row],[NPDES ID2]],Combined_Sheet__Major_Only___2[[NPDES ID2]:[ECHO BFR]],28,FALSE)</f>
        <v>-</v>
      </c>
      <c r="AZ1762" t="str">
        <f>VLOOKUP(Sheet1[[#This Row],[NPDES ID2]],Combined_Sheet__Major_Only___2[[NPDES ID2]:[ECHO BFR]],29,FALSE)</f>
        <v>-</v>
      </c>
      <c r="BA1762">
        <f>VLOOKUP(Sheet1[[#This Row],[NPDES ID2]],Combined_Sheet__Major_Only___2[[NPDES ID2]:[ECHO BFR]],17,FALSE)</f>
        <v>41.047499999999999</v>
      </c>
      <c r="BB1762">
        <f>VLOOKUP(Sheet1[[#This Row],[NPDES ID2]],Combined_Sheet__Major_Only___2[[NPDES ID2]:[ECHO BFR]],18,FALSE)</f>
        <v>-94.388610999999997</v>
      </c>
      <c r="BC1762" t="str">
        <f>IF(ISNUMBER(SEARCH("aerobic",$AW1762)),"aerobic","")</f>
        <v/>
      </c>
      <c r="BD1762" t="str">
        <f>IF(ISNUMBER(SEARCH("anaer",$AW1762)),"anaer","")</f>
        <v>anaer</v>
      </c>
      <c r="BE1762" t="str">
        <f>IF(ISNUMBER(SEARCH("thickening",$AZ1762)),"thickening","")</f>
        <v/>
      </c>
      <c r="BF1762" s="2" t="str">
        <f>IF(ISNUMBER(SEARCH("airDry",$AW1762)),"airDry","")</f>
        <v/>
      </c>
      <c r="BG1762" s="2" t="str">
        <f>IF(ISNUMBER(SEARCH("heatDry",$AY1762)),"heatDry","")</f>
        <v/>
      </c>
      <c r="BH1762" s="2" t="str">
        <f>IF(AND(ISNUMBER(SEARCH("aerobic",$AW1762)),ISNUMBER(SEARCH("anaer",$AW1762))),"Combined Aer and Anaer.","")</f>
        <v/>
      </c>
    </row>
    <row r="1763" spans="1:60" x14ac:dyDescent="0.3">
      <c r="A1763" s="4">
        <v>1761</v>
      </c>
      <c r="B1763" t="s">
        <v>8244</v>
      </c>
      <c r="C1763">
        <v>21.6</v>
      </c>
      <c r="D1763">
        <v>4923.0949197892733</v>
      </c>
      <c r="E1763">
        <v>4917.0286698597938</v>
      </c>
      <c r="F1763">
        <v>3353.6371422169968</v>
      </c>
      <c r="G1763">
        <v>6414.6173677331999</v>
      </c>
      <c r="H1763">
        <v>-77.166332876907347</v>
      </c>
      <c r="I1763">
        <v>-78.396832446729121</v>
      </c>
      <c r="J1763">
        <v>-91.154318323093634</v>
      </c>
      <c r="K1763">
        <v>-62.069238714919713</v>
      </c>
      <c r="L1763">
        <v>13.52011224513609</v>
      </c>
      <c r="M1763">
        <v>13.45620174560171</v>
      </c>
      <c r="N1763">
        <v>13.224695331236889</v>
      </c>
      <c r="O1763">
        <v>14.006846244741659</v>
      </c>
      <c r="P1763">
        <v>0.51031471758409175</v>
      </c>
      <c r="Q1763">
        <v>0.51528884455428425</v>
      </c>
      <c r="R1763">
        <v>0.41801789049069549</v>
      </c>
      <c r="S1763">
        <v>0.58525580330271432</v>
      </c>
      <c r="T1763">
        <v>324.06952958235792</v>
      </c>
      <c r="U1763">
        <v>324.06902661836472</v>
      </c>
      <c r="V1763">
        <v>323.85367719643341</v>
      </c>
      <c r="W1763">
        <v>324.28331021997099</v>
      </c>
      <c r="X1763">
        <v>23306.26048841892</v>
      </c>
      <c r="Y1763">
        <v>23398.986337315291</v>
      </c>
      <c r="Z1763">
        <v>22502.986254820298</v>
      </c>
      <c r="AA1763">
        <v>23818.606773953361</v>
      </c>
      <c r="AB1763">
        <v>3685.0750824079769</v>
      </c>
      <c r="AC1763">
        <v>3662.2010959211361</v>
      </c>
      <c r="AD1763">
        <v>3185.0179982125028</v>
      </c>
      <c r="AE1763">
        <v>4303.734193833795</v>
      </c>
      <c r="AF1763">
        <v>61.341459568554981</v>
      </c>
      <c r="AG1763">
        <v>61.051473653466189</v>
      </c>
      <c r="AH1763">
        <v>60.001250669773732</v>
      </c>
      <c r="AI1763">
        <v>63.549621413715002</v>
      </c>
      <c r="AJ1763">
        <v>0.52579079353107028</v>
      </c>
      <c r="AK1763">
        <v>0.52579078223630105</v>
      </c>
      <c r="AL1763">
        <v>0.52578919948219482</v>
      </c>
      <c r="AM1763">
        <v>0.52579239418800638</v>
      </c>
      <c r="AN1763">
        <v>0.99209275378880291</v>
      </c>
      <c r="AO1763">
        <v>0.99209275378880313</v>
      </c>
      <c r="AP1763">
        <v>0.99209275378880313</v>
      </c>
      <c r="AQ1763">
        <v>0.99209275378880313</v>
      </c>
      <c r="AR1763">
        <v>14.354134000602469</v>
      </c>
      <c r="AS1763">
        <v>14.354134000602469</v>
      </c>
      <c r="AT1763">
        <v>14.354134000602469</v>
      </c>
      <c r="AU1763">
        <v>14.354134000602469</v>
      </c>
      <c r="AV1763" t="str">
        <f>VLOOKUP(Sheet1[[#This Row],[NPDES ID2]],Combined_Sheet__Major_Only___2[[NPDES ID2]:[ECHO BFR]],3,FALSE)</f>
        <v>IA</v>
      </c>
      <c r="AW1763" t="s">
        <v>41</v>
      </c>
      <c r="AX1763" t="str">
        <f>VLOOKUP(Sheet1[[#This Row],[NPDES ID2]],Combined_Sheet__Major_Only___2[[NPDES ID2]:[ECHO BFR]],27,FALSE)</f>
        <v>-</v>
      </c>
      <c r="AY1763" t="str">
        <f>VLOOKUP(Sheet1[[#This Row],[NPDES ID2]],Combined_Sheet__Major_Only___2[[NPDES ID2]:[ECHO BFR]],28,FALSE)</f>
        <v>-</v>
      </c>
      <c r="AZ1763" t="str">
        <f>VLOOKUP(Sheet1[[#This Row],[NPDES ID2]],Combined_Sheet__Major_Only___2[[NPDES ID2]:[ECHO BFR]],29,FALSE)</f>
        <v>preliminaryOps</v>
      </c>
      <c r="BA1763">
        <f>VLOOKUP(Sheet1[[#This Row],[NPDES ID2]],Combined_Sheet__Major_Only___2[[NPDES ID2]:[ECHO BFR]],17,FALSE)</f>
        <v>40.742778000000001</v>
      </c>
      <c r="BB1763">
        <f>VLOOKUP(Sheet1[[#This Row],[NPDES ID2]],Combined_Sheet__Major_Only___2[[NPDES ID2]:[ECHO BFR]],18,FALSE)</f>
        <v>-95.020555999999999</v>
      </c>
      <c r="BC1763" t="str">
        <f>IF(ISNUMBER(SEARCH("aerobic",$AW1763)),"aerobic","")</f>
        <v>aerobic</v>
      </c>
      <c r="BD1763" t="str">
        <f>IF(ISNUMBER(SEARCH("anaer",$AW1763)),"anaer","")</f>
        <v/>
      </c>
      <c r="BE1763" t="str">
        <f>IF(ISNUMBER(SEARCH("thickening",$AZ1763)),"thickening","")</f>
        <v/>
      </c>
      <c r="BF1763" s="3" t="str">
        <f>IF(ISNUMBER(SEARCH("airDry",$AW1763)),"airDry","")</f>
        <v/>
      </c>
      <c r="BG1763" s="3" t="str">
        <f>IF(ISNUMBER(SEARCH("heatDry",$AY1763)),"heatDry","")</f>
        <v/>
      </c>
      <c r="BH1763" s="3" t="str">
        <f>IF(AND(ISNUMBER(SEARCH("aerobic",$AW1763)),ISNUMBER(SEARCH("anaer",$AW1763))),"Combined Aer and Anaer.","")</f>
        <v/>
      </c>
    </row>
    <row r="1764" spans="1:60" x14ac:dyDescent="0.3">
      <c r="A1764" s="4">
        <v>1762</v>
      </c>
      <c r="B1764" t="s">
        <v>8249</v>
      </c>
      <c r="C1764">
        <v>21.5</v>
      </c>
      <c r="D1764">
        <v>6011.8821337692116</v>
      </c>
      <c r="E1764">
        <v>5994.7156671756748</v>
      </c>
      <c r="F1764">
        <v>4092.991946223276</v>
      </c>
      <c r="G1764">
        <v>7859.7678714932936</v>
      </c>
      <c r="H1764">
        <v>-78.025752525585943</v>
      </c>
      <c r="I1764">
        <v>-77.87461391125828</v>
      </c>
      <c r="J1764">
        <v>-90.623764026894023</v>
      </c>
      <c r="K1764">
        <v>-65.496706313705729</v>
      </c>
      <c r="L1764">
        <v>11.0763991998443</v>
      </c>
      <c r="M1764">
        <v>10.99504629794211</v>
      </c>
      <c r="N1764">
        <v>10.70037043070046</v>
      </c>
      <c r="O1764">
        <v>11.695947147347869</v>
      </c>
      <c r="P1764">
        <v>0.51198736912362508</v>
      </c>
      <c r="Q1764">
        <v>0.50992920254022334</v>
      </c>
      <c r="R1764">
        <v>0.43576875764437317</v>
      </c>
      <c r="S1764">
        <v>0.58153883105173665</v>
      </c>
      <c r="T1764">
        <v>4.2158431912423797</v>
      </c>
      <c r="U1764">
        <v>4.2158338474649231</v>
      </c>
      <c r="V1764">
        <v>4.2118332090472768</v>
      </c>
      <c r="W1764">
        <v>4.2198146856820422</v>
      </c>
      <c r="X1764">
        <v>368.54710568455522</v>
      </c>
      <c r="Y1764">
        <v>370.73827710064131</v>
      </c>
      <c r="Z1764">
        <v>349.05526844665502</v>
      </c>
      <c r="AA1764">
        <v>381.18432372017071</v>
      </c>
      <c r="AB1764">
        <v>78.382199985482799</v>
      </c>
      <c r="AC1764">
        <v>76.950442490919528</v>
      </c>
      <c r="AD1764">
        <v>64.324075625777695</v>
      </c>
      <c r="AE1764">
        <v>99.366253961842588</v>
      </c>
      <c r="AF1764">
        <v>50.487811202483861</v>
      </c>
      <c r="AG1764">
        <v>50.116989310178639</v>
      </c>
      <c r="AH1764">
        <v>48.773838637538617</v>
      </c>
      <c r="AI1764">
        <v>53.311766733199967</v>
      </c>
      <c r="AJ1764">
        <v>0.39357418338794958</v>
      </c>
      <c r="AK1764">
        <v>0.39357418152024981</v>
      </c>
      <c r="AL1764">
        <v>0.39357391975900791</v>
      </c>
      <c r="AM1764">
        <v>0.39357444810902781</v>
      </c>
      <c r="AN1764">
        <v>0.67329146318149657</v>
      </c>
      <c r="AO1764">
        <v>0.67329146318149635</v>
      </c>
      <c r="AP1764">
        <v>0.67329146318149635</v>
      </c>
      <c r="AQ1764">
        <v>0.67329146318149635</v>
      </c>
      <c r="AR1764">
        <v>9.9811098497816104</v>
      </c>
      <c r="AS1764">
        <v>9.9811098497816104</v>
      </c>
      <c r="AT1764">
        <v>9.9811098497816104</v>
      </c>
      <c r="AU1764">
        <v>9.9811098497816104</v>
      </c>
      <c r="AV1764" t="str">
        <f>VLOOKUP(Sheet1[[#This Row],[NPDES ID2]],Combined_Sheet__Major_Only___2[[NPDES ID2]:[ECHO BFR]],3,FALSE)</f>
        <v>IL</v>
      </c>
      <c r="AW1764" t="s">
        <v>1420</v>
      </c>
      <c r="AX1764" t="str">
        <f>VLOOKUP(Sheet1[[#This Row],[NPDES ID2]],Combined_Sheet__Major_Only___2[[NPDES ID2]:[ECHO BFR]],27,FALSE)</f>
        <v>-</v>
      </c>
      <c r="AY1764" t="str">
        <f>VLOOKUP(Sheet1[[#This Row],[NPDES ID2]],Combined_Sheet__Major_Only___2[[NPDES ID2]:[ECHO BFR]],28,FALSE)</f>
        <v>-</v>
      </c>
      <c r="AZ1764" t="str">
        <f>VLOOKUP(Sheet1[[#This Row],[NPDES ID2]],Combined_Sheet__Major_Only___2[[NPDES ID2]:[ECHO BFR]],29,FALSE)</f>
        <v>-</v>
      </c>
      <c r="BA1764">
        <f>VLOOKUP(Sheet1[[#This Row],[NPDES ID2]],Combined_Sheet__Major_Only___2[[NPDES ID2]:[ECHO BFR]],17,FALSE)</f>
        <v>41.873652</v>
      </c>
      <c r="BB1764">
        <f>VLOOKUP(Sheet1[[#This Row],[NPDES ID2]],Combined_Sheet__Major_Only___2[[NPDES ID2]:[ECHO BFR]],18,FALSE)</f>
        <v>-89.478705000000005</v>
      </c>
      <c r="BC1764" t="str">
        <f>IF(ISNUMBER(SEARCH("aerobic",$AW1764)),"aerobic","")</f>
        <v/>
      </c>
      <c r="BD1764" t="str">
        <f>IF(ISNUMBER(SEARCH("anaer",$AW1764)),"anaer","")</f>
        <v/>
      </c>
      <c r="BE1764" t="str">
        <f>IF(ISNUMBER(SEARCH("thickening",$AZ1764)),"thickening","")</f>
        <v/>
      </c>
      <c r="BF1764" s="2" t="str">
        <f>IF(ISNUMBER(SEARCH("airDry",$AW1764)),"airDry","")</f>
        <v>airDry</v>
      </c>
      <c r="BG1764" s="2" t="str">
        <f>IF(ISNUMBER(SEARCH("heatDry",$AY1764)),"heatDry","")</f>
        <v/>
      </c>
      <c r="BH1764" s="2" t="str">
        <f>IF(AND(ISNUMBER(SEARCH("aerobic",$AW1764)),ISNUMBER(SEARCH("anaer",$AW1764))),"Combined Aer and Anaer.","")</f>
        <v/>
      </c>
    </row>
    <row r="1765" spans="1:60" x14ac:dyDescent="0.3">
      <c r="A1765" s="4">
        <v>1763</v>
      </c>
      <c r="B1765" t="s">
        <v>8253</v>
      </c>
      <c r="C1765">
        <v>20.100000000000001</v>
      </c>
      <c r="D1765">
        <v>5110.111363127502</v>
      </c>
      <c r="E1765">
        <v>5096.2049166471297</v>
      </c>
      <c r="F1765">
        <v>3478.51445591314</v>
      </c>
      <c r="G1765">
        <v>6665.0012447755716</v>
      </c>
      <c r="H1765">
        <v>-77.001125698439637</v>
      </c>
      <c r="I1765">
        <v>-78.248420118319359</v>
      </c>
      <c r="J1765">
        <v>-91.33485974325751</v>
      </c>
      <c r="K1765">
        <v>-61.353151142888017</v>
      </c>
      <c r="L1765">
        <v>13.005488088138019</v>
      </c>
      <c r="M1765">
        <v>12.949183056727611</v>
      </c>
      <c r="N1765">
        <v>12.745233965153449</v>
      </c>
      <c r="O1765">
        <v>13.43428519897606</v>
      </c>
      <c r="P1765">
        <v>0.47409071896984678</v>
      </c>
      <c r="Q1765">
        <v>0.47918423806724852</v>
      </c>
      <c r="R1765">
        <v>0.38608078525170553</v>
      </c>
      <c r="S1765">
        <v>0.54253477577979237</v>
      </c>
      <c r="T1765">
        <v>63.928756258436508</v>
      </c>
      <c r="U1765">
        <v>63.928654761583161</v>
      </c>
      <c r="V1765">
        <v>63.88519779649566</v>
      </c>
      <c r="W1765">
        <v>63.971896646842573</v>
      </c>
      <c r="X1765">
        <v>4447.3649244726694</v>
      </c>
      <c r="Y1765">
        <v>4463.5327835378794</v>
      </c>
      <c r="Z1765">
        <v>4306.9779542812266</v>
      </c>
      <c r="AA1765">
        <v>4536.8359136474164</v>
      </c>
      <c r="AB1765">
        <v>699.65020455158276</v>
      </c>
      <c r="AC1765">
        <v>695.25554507807851</v>
      </c>
      <c r="AD1765">
        <v>605.52835295709917</v>
      </c>
      <c r="AE1765">
        <v>816.52923241450105</v>
      </c>
      <c r="AF1765">
        <v>63.409904220565657</v>
      </c>
      <c r="AG1765">
        <v>63.135375824463168</v>
      </c>
      <c r="AH1765">
        <v>62.141035716357862</v>
      </c>
      <c r="AI1765">
        <v>65.500507122312001</v>
      </c>
      <c r="AJ1765">
        <v>0.5510525763942411</v>
      </c>
      <c r="AK1765">
        <v>0.55105257301778909</v>
      </c>
      <c r="AL1765">
        <v>0.55105209980801073</v>
      </c>
      <c r="AM1765">
        <v>0.55105305495493517</v>
      </c>
      <c r="AN1765">
        <v>0.96168461169535036</v>
      </c>
      <c r="AO1765">
        <v>0.96168461169535047</v>
      </c>
      <c r="AP1765">
        <v>0.96168461169535047</v>
      </c>
      <c r="AQ1765">
        <v>0.96168461169535047</v>
      </c>
      <c r="AR1765">
        <v>14.884029912726501</v>
      </c>
      <c r="AS1765">
        <v>14.884029912726501</v>
      </c>
      <c r="AT1765">
        <v>14.884029912726501</v>
      </c>
      <c r="AU1765">
        <v>14.884029912726501</v>
      </c>
      <c r="AV1765" t="str">
        <f>VLOOKUP(Sheet1[[#This Row],[NPDES ID2]],Combined_Sheet__Major_Only___2[[NPDES ID2]:[ECHO BFR]],3,FALSE)</f>
        <v>NC</v>
      </c>
      <c r="AW1765" t="s">
        <v>41</v>
      </c>
      <c r="AX1765" t="str">
        <f>VLOOKUP(Sheet1[[#This Row],[NPDES ID2]],Combined_Sheet__Major_Only___2[[NPDES ID2]:[ECHO BFR]],27,FALSE)</f>
        <v>-</v>
      </c>
      <c r="AY1765" t="str">
        <f>VLOOKUP(Sheet1[[#This Row],[NPDES ID2]],Combined_Sheet__Major_Only___2[[NPDES ID2]:[ECHO BFR]],28,FALSE)</f>
        <v>-</v>
      </c>
      <c r="AZ1765" t="str">
        <f>VLOOKUP(Sheet1[[#This Row],[NPDES ID2]],Combined_Sheet__Major_Only___2[[NPDES ID2]:[ECHO BFR]],29,FALSE)</f>
        <v>thickening</v>
      </c>
      <c r="BA1765">
        <f>VLOOKUP(Sheet1[[#This Row],[NPDES ID2]],Combined_Sheet__Major_Only___2[[NPDES ID2]:[ECHO BFR]],17,FALSE)</f>
        <v>36.189619999999998</v>
      </c>
      <c r="BB1765">
        <f>VLOOKUP(Sheet1[[#This Row],[NPDES ID2]],Combined_Sheet__Major_Only___2[[NPDES ID2]:[ECHO BFR]],18,FALSE)</f>
        <v>-77.655528000000004</v>
      </c>
      <c r="BC1765" t="str">
        <f>IF(ISNUMBER(SEARCH("aerobic",$AW1765)),"aerobic","")</f>
        <v>aerobic</v>
      </c>
      <c r="BD1765" t="str">
        <f>IF(ISNUMBER(SEARCH("anaer",$AW1765)),"anaer","")</f>
        <v/>
      </c>
      <c r="BE1765" t="str">
        <f>IF(ISNUMBER(SEARCH("thickening",$AZ1765)),"thickening","")</f>
        <v>thickening</v>
      </c>
      <c r="BF1765" s="3" t="str">
        <f>IF(ISNUMBER(SEARCH("airDry",$AW1765)),"airDry","")</f>
        <v/>
      </c>
      <c r="BG1765" s="3" t="str">
        <f>IF(ISNUMBER(SEARCH("heatDry",$AY1765)),"heatDry","")</f>
        <v/>
      </c>
      <c r="BH1765" s="3" t="str">
        <f>IF(AND(ISNUMBER(SEARCH("aerobic",$AW1765)),ISNUMBER(SEARCH("anaer",$AW1765))),"Combined Aer and Anaer.","")</f>
        <v/>
      </c>
    </row>
    <row r="1766" spans="1:60" x14ac:dyDescent="0.3">
      <c r="A1766" s="4">
        <v>1764</v>
      </c>
      <c r="B1766" t="s">
        <v>8257</v>
      </c>
      <c r="C1766">
        <v>19.62</v>
      </c>
      <c r="D1766">
        <v>5289.5548440664261</v>
      </c>
      <c r="E1766">
        <v>5276.618475086847</v>
      </c>
      <c r="F1766">
        <v>3599.689847895293</v>
      </c>
      <c r="G1766">
        <v>6898.9577293406874</v>
      </c>
      <c r="H1766">
        <v>-77.053708406995185</v>
      </c>
      <c r="I1766">
        <v>-78.329394202108759</v>
      </c>
      <c r="J1766">
        <v>-91.338467090896984</v>
      </c>
      <c r="K1766">
        <v>-61.644284353590251</v>
      </c>
      <c r="L1766">
        <v>12.558670042220969</v>
      </c>
      <c r="M1766">
        <v>12.502692610259381</v>
      </c>
      <c r="N1766">
        <v>12.299925700373899</v>
      </c>
      <c r="O1766">
        <v>12.984980828683369</v>
      </c>
      <c r="P1766">
        <v>0.46302283685454521</v>
      </c>
      <c r="Q1766">
        <v>0.46781699278992611</v>
      </c>
      <c r="R1766">
        <v>0.37779543473465432</v>
      </c>
      <c r="S1766">
        <v>0.53024798534569706</v>
      </c>
      <c r="T1766">
        <v>233.1862476621406</v>
      </c>
      <c r="U1766">
        <v>233.1858849554811</v>
      </c>
      <c r="V1766">
        <v>233.03058821354949</v>
      </c>
      <c r="W1766">
        <v>233.34041309342729</v>
      </c>
      <c r="X1766">
        <v>16398.451584159589</v>
      </c>
      <c r="Y1766">
        <v>16459.952944018369</v>
      </c>
      <c r="Z1766">
        <v>15865.355073619499</v>
      </c>
      <c r="AA1766">
        <v>16738.198673411909</v>
      </c>
      <c r="AB1766">
        <v>2575.538079862999</v>
      </c>
      <c r="AC1766">
        <v>2559.5417428992969</v>
      </c>
      <c r="AD1766">
        <v>2229.134603642357</v>
      </c>
      <c r="AE1766">
        <v>3004.7041032539519</v>
      </c>
      <c r="AF1766">
        <v>62.729487609265149</v>
      </c>
      <c r="AG1766">
        <v>62.449870638886068</v>
      </c>
      <c r="AH1766">
        <v>61.437161087334097</v>
      </c>
      <c r="AI1766">
        <v>64.858750622288312</v>
      </c>
      <c r="AJ1766">
        <v>0.54274075601660698</v>
      </c>
      <c r="AK1766">
        <v>0.54274074802389127</v>
      </c>
      <c r="AL1766">
        <v>0.54273962792710373</v>
      </c>
      <c r="AM1766">
        <v>0.54274188878130281</v>
      </c>
      <c r="AN1766">
        <v>0.98905930042821455</v>
      </c>
      <c r="AO1766">
        <v>0.98905930042821466</v>
      </c>
      <c r="AP1766">
        <v>0.98905930042821466</v>
      </c>
      <c r="AQ1766">
        <v>0.98905930042821466</v>
      </c>
      <c r="AR1766">
        <v>14.73896071559804</v>
      </c>
      <c r="AS1766">
        <v>14.73896071559804</v>
      </c>
      <c r="AT1766">
        <v>14.73896071559804</v>
      </c>
      <c r="AU1766">
        <v>14.73896071559804</v>
      </c>
      <c r="AV1766" t="str">
        <f>VLOOKUP(Sheet1[[#This Row],[NPDES ID2]],Combined_Sheet__Major_Only___2[[NPDES ID2]:[ECHO BFR]],3,FALSE)</f>
        <v>IL</v>
      </c>
      <c r="AW1766" t="s">
        <v>12181</v>
      </c>
      <c r="AX1766" t="str">
        <f>VLOOKUP(Sheet1[[#This Row],[NPDES ID2]],Combined_Sheet__Major_Only___2[[NPDES ID2]:[ECHO BFR]],27,FALSE)</f>
        <v>-</v>
      </c>
      <c r="AY1766" t="str">
        <f>VLOOKUP(Sheet1[[#This Row],[NPDES ID2]],Combined_Sheet__Major_Only___2[[NPDES ID2]:[ECHO BFR]],28,FALSE)</f>
        <v>-</v>
      </c>
      <c r="AZ1766" t="str">
        <f>VLOOKUP(Sheet1[[#This Row],[NPDES ID2]],Combined_Sheet__Major_Only___2[[NPDES ID2]:[ECHO BFR]],29,FALSE)</f>
        <v>preliminaryOps</v>
      </c>
      <c r="BA1766">
        <f>VLOOKUP(Sheet1[[#This Row],[NPDES ID2]],Combined_Sheet__Major_Only___2[[NPDES ID2]:[ECHO BFR]],17,FALSE)</f>
        <v>39.168610999999999</v>
      </c>
      <c r="BB1766">
        <f>VLOOKUP(Sheet1[[#This Row],[NPDES ID2]],Combined_Sheet__Major_Only___2[[NPDES ID2]:[ECHO BFR]],18,FALSE)</f>
        <v>-89.488611000000006</v>
      </c>
      <c r="BC1766" t="str">
        <f>IF(ISNUMBER(SEARCH("aerobic",$AW1766)),"aerobic","")</f>
        <v/>
      </c>
      <c r="BD1766" t="str">
        <f>IF(ISNUMBER(SEARCH("anaer",$AW1766)),"anaer","")</f>
        <v>anaer</v>
      </c>
      <c r="BE1766" t="str">
        <f>IF(ISNUMBER(SEARCH("thickening",$AZ1766)),"thickening","")</f>
        <v/>
      </c>
      <c r="BF1766" s="2" t="str">
        <f>IF(ISNUMBER(SEARCH("airDry",$AW1766)),"airDry","")</f>
        <v/>
      </c>
      <c r="BG1766" s="2" t="str">
        <f>IF(ISNUMBER(SEARCH("heatDry",$AY1766)),"heatDry","")</f>
        <v/>
      </c>
      <c r="BH1766" s="2" t="str">
        <f>IF(AND(ISNUMBER(SEARCH("aerobic",$AW1766)),ISNUMBER(SEARCH("anaer",$AW1766))),"Combined Aer and Anaer.","")</f>
        <v/>
      </c>
    </row>
    <row r="1767" spans="1:60" x14ac:dyDescent="0.3">
      <c r="A1767" s="4">
        <v>1765</v>
      </c>
      <c r="B1767" t="s">
        <v>8262</v>
      </c>
      <c r="C1767">
        <v>19.440000000000001</v>
      </c>
      <c r="D1767">
        <v>5383.8588080949312</v>
      </c>
      <c r="E1767">
        <v>5372.1224199949338</v>
      </c>
      <c r="F1767">
        <v>3663.4632043890629</v>
      </c>
      <c r="G1767">
        <v>7021.4116812257334</v>
      </c>
      <c r="H1767">
        <v>-77.098262672015025</v>
      </c>
      <c r="I1767">
        <v>-78.36474358988545</v>
      </c>
      <c r="J1767">
        <v>-91.268761582776321</v>
      </c>
      <c r="K1767">
        <v>-61.842583695057243</v>
      </c>
      <c r="L1767">
        <v>12.33673251666597</v>
      </c>
      <c r="M1767">
        <v>12.2804717305773</v>
      </c>
      <c r="N1767">
        <v>12.07667783931773</v>
      </c>
      <c r="O1767">
        <v>12.765202390754281</v>
      </c>
      <c r="P1767">
        <v>0.45897288954381582</v>
      </c>
      <c r="Q1767">
        <v>0.4637804852923621</v>
      </c>
      <c r="R1767">
        <v>0.37506139537112598</v>
      </c>
      <c r="S1767">
        <v>0.52590635941884811</v>
      </c>
      <c r="T1767">
        <v>260.55564529523281</v>
      </c>
      <c r="U1767">
        <v>260.55524035023569</v>
      </c>
      <c r="V1767">
        <v>260.38185881159438</v>
      </c>
      <c r="W1767">
        <v>260.72776377852699</v>
      </c>
      <c r="X1767">
        <v>18481.92944833884</v>
      </c>
      <c r="Y1767">
        <v>18552.861031553079</v>
      </c>
      <c r="Z1767">
        <v>17867.261269755261</v>
      </c>
      <c r="AA1767">
        <v>18873.778084959911</v>
      </c>
      <c r="AB1767">
        <v>2966.1915821835828</v>
      </c>
      <c r="AC1767">
        <v>2946.8593111747291</v>
      </c>
      <c r="AD1767">
        <v>2558.846106419765</v>
      </c>
      <c r="AE1767">
        <v>3471.9277567439531</v>
      </c>
      <c r="AF1767">
        <v>62.191506072845129</v>
      </c>
      <c r="AG1767">
        <v>61.907870506798709</v>
      </c>
      <c r="AH1767">
        <v>60.880613429219913</v>
      </c>
      <c r="AI1767">
        <v>64.351360171261604</v>
      </c>
      <c r="AJ1767">
        <v>0.53617022130485525</v>
      </c>
      <c r="AK1767">
        <v>0.53617021268489262</v>
      </c>
      <c r="AL1767">
        <v>0.53616900469988027</v>
      </c>
      <c r="AM1767">
        <v>0.53617144295213204</v>
      </c>
      <c r="AN1767">
        <v>0.99019237185787679</v>
      </c>
      <c r="AO1767">
        <v>0.99019237185787701</v>
      </c>
      <c r="AP1767">
        <v>0.99019237185787701</v>
      </c>
      <c r="AQ1767">
        <v>0.99019237185787701</v>
      </c>
      <c r="AR1767">
        <v>14.42239954176117</v>
      </c>
      <c r="AS1767">
        <v>14.422399541761161</v>
      </c>
      <c r="AT1767">
        <v>14.422399541761161</v>
      </c>
      <c r="AU1767">
        <v>14.422399541761161</v>
      </c>
      <c r="AV1767" t="str">
        <f>VLOOKUP(Sheet1[[#This Row],[NPDES ID2]],Combined_Sheet__Major_Only___2[[NPDES ID2]:[ECHO BFR]],3,FALSE)</f>
        <v>MO</v>
      </c>
      <c r="AW1767" t="s">
        <v>41</v>
      </c>
      <c r="AX1767" t="str">
        <f>VLOOKUP(Sheet1[[#This Row],[NPDES ID2]],Combined_Sheet__Major_Only___2[[NPDES ID2]:[ECHO BFR]],27,FALSE)</f>
        <v>-</v>
      </c>
      <c r="AY1767" t="str">
        <f>VLOOKUP(Sheet1[[#This Row],[NPDES ID2]],Combined_Sheet__Major_Only___2[[NPDES ID2]:[ECHO BFR]],28,FALSE)</f>
        <v>-</v>
      </c>
      <c r="AZ1767" t="str">
        <f>VLOOKUP(Sheet1[[#This Row],[NPDES ID2]],Combined_Sheet__Major_Only___2[[NPDES ID2]:[ECHO BFR]],29,FALSE)</f>
        <v>-</v>
      </c>
      <c r="BA1767">
        <f>VLOOKUP(Sheet1[[#This Row],[NPDES ID2]],Combined_Sheet__Major_Only___2[[NPDES ID2]:[ECHO BFR]],17,FALSE)</f>
        <v>37.835768000000002</v>
      </c>
      <c r="BB1767">
        <f>VLOOKUP(Sheet1[[#This Row],[NPDES ID2]],Combined_Sheet__Major_Only___2[[NPDES ID2]:[ECHO BFR]],18,FALSE)</f>
        <v>-92.197202000000004</v>
      </c>
      <c r="BC1767" t="str">
        <f>IF(ISNUMBER(SEARCH("aerobic",$AW1767)),"aerobic","")</f>
        <v>aerobic</v>
      </c>
      <c r="BD1767" t="str">
        <f>IF(ISNUMBER(SEARCH("anaer",$AW1767)),"anaer","")</f>
        <v/>
      </c>
      <c r="BE1767" t="str">
        <f>IF(ISNUMBER(SEARCH("thickening",$AZ1767)),"thickening","")</f>
        <v/>
      </c>
      <c r="BF1767" s="3" t="str">
        <f>IF(ISNUMBER(SEARCH("airDry",$AW1767)),"airDry","")</f>
        <v/>
      </c>
      <c r="BG1767" s="3" t="str">
        <f>IF(ISNUMBER(SEARCH("heatDry",$AY1767)),"heatDry","")</f>
        <v/>
      </c>
      <c r="BH1767" s="3" t="str">
        <f>IF(AND(ISNUMBER(SEARCH("aerobic",$AW1767)),ISNUMBER(SEARCH("anaer",$AW1767))),"Combined Aer and Anaer.","")</f>
        <v/>
      </c>
    </row>
    <row r="1768" spans="1:60" x14ac:dyDescent="0.3">
      <c r="A1768" s="4">
        <v>1766</v>
      </c>
      <c r="B1768" t="s">
        <v>8266</v>
      </c>
      <c r="C1768">
        <v>19.2</v>
      </c>
      <c r="D1768">
        <v>5249.3989905229546</v>
      </c>
      <c r="E1768">
        <v>5230.8549607926498</v>
      </c>
      <c r="F1768">
        <v>3571.7513231781531</v>
      </c>
      <c r="G1768">
        <v>6850.5471761555391</v>
      </c>
      <c r="H1768">
        <v>-76.903375568736934</v>
      </c>
      <c r="I1768">
        <v>-78.095033849309118</v>
      </c>
      <c r="J1768">
        <v>-91.137237058203738</v>
      </c>
      <c r="K1768">
        <v>-60.843621842866817</v>
      </c>
      <c r="L1768">
        <v>12.648916803876981</v>
      </c>
      <c r="M1768">
        <v>12.59681971620738</v>
      </c>
      <c r="N1768">
        <v>12.40811312999541</v>
      </c>
      <c r="O1768">
        <v>13.045667060633781</v>
      </c>
      <c r="P1768">
        <v>0.45243783440042529</v>
      </c>
      <c r="Q1768">
        <v>0.45787641229546522</v>
      </c>
      <c r="R1768">
        <v>0.3672410355693726</v>
      </c>
      <c r="S1768">
        <v>0.51841970547616012</v>
      </c>
      <c r="T1768">
        <v>44.835997054681812</v>
      </c>
      <c r="U1768">
        <v>44.835925023088123</v>
      </c>
      <c r="V1768">
        <v>44.805083924577502</v>
      </c>
      <c r="W1768">
        <v>44.866613480977108</v>
      </c>
      <c r="X1768">
        <v>3063.3742000872162</v>
      </c>
      <c r="Y1768">
        <v>3073.9486718009071</v>
      </c>
      <c r="Z1768">
        <v>2971.392546631283</v>
      </c>
      <c r="AA1768">
        <v>3121.9798644293192</v>
      </c>
      <c r="AB1768">
        <v>545.70476993873433</v>
      </c>
      <c r="AC1768">
        <v>541.10178600136123</v>
      </c>
      <c r="AD1768">
        <v>463.66117019203659</v>
      </c>
      <c r="AE1768">
        <v>650.29193286538452</v>
      </c>
      <c r="AF1768">
        <v>64.562232104847638</v>
      </c>
      <c r="AG1768">
        <v>64.296314490751826</v>
      </c>
      <c r="AH1768">
        <v>63.33315749216986</v>
      </c>
      <c r="AI1768">
        <v>66.587269253726177</v>
      </c>
      <c r="AJ1768">
        <v>0.5651333302772501</v>
      </c>
      <c r="AK1768">
        <v>0.56513332738352084</v>
      </c>
      <c r="AL1768">
        <v>0.56513292182384389</v>
      </c>
      <c r="AM1768">
        <v>0.56513374042278264</v>
      </c>
      <c r="AN1768">
        <v>0.94661779999428075</v>
      </c>
      <c r="AO1768">
        <v>0.94661779999428053</v>
      </c>
      <c r="AP1768">
        <v>0.94661779999428053</v>
      </c>
      <c r="AQ1768">
        <v>0.94661779999428053</v>
      </c>
      <c r="AR1768">
        <v>14.078714907548679</v>
      </c>
      <c r="AS1768">
        <v>14.078714907548679</v>
      </c>
      <c r="AT1768">
        <v>14.078714907548679</v>
      </c>
      <c r="AU1768">
        <v>14.078714907548679</v>
      </c>
      <c r="AV1768" t="str">
        <f>VLOOKUP(Sheet1[[#This Row],[NPDES ID2]],Combined_Sheet__Major_Only___2[[NPDES ID2]:[ECHO BFR]],3,FALSE)</f>
        <v>TX</v>
      </c>
      <c r="AW1768" t="s">
        <v>41</v>
      </c>
      <c r="AX1768" t="str">
        <f>VLOOKUP(Sheet1[[#This Row],[NPDES ID2]],Combined_Sheet__Major_Only___2[[NPDES ID2]:[ECHO BFR]],27,FALSE)</f>
        <v>tempSludgeStore</v>
      </c>
      <c r="AY1768" t="str">
        <f>VLOOKUP(Sheet1[[#This Row],[NPDES ID2]],Combined_Sheet__Major_Only___2[[NPDES ID2]:[ECHO BFR]],28,FALSE)</f>
        <v>heatTreatment</v>
      </c>
      <c r="AZ1768" t="str">
        <f>VLOOKUP(Sheet1[[#This Row],[NPDES ID2]],Combined_Sheet__Major_Only___2[[NPDES ID2]:[ECHO BFR]],29,FALSE)</f>
        <v>thickening</v>
      </c>
      <c r="BA1768">
        <f>VLOOKUP(Sheet1[[#This Row],[NPDES ID2]],Combined_Sheet__Major_Only___2[[NPDES ID2]:[ECHO BFR]],17,FALSE)</f>
        <v>30.914971999999999</v>
      </c>
      <c r="BB1768">
        <f>VLOOKUP(Sheet1[[#This Row],[NPDES ID2]],Combined_Sheet__Major_Only___2[[NPDES ID2]:[ECHO BFR]],18,FALSE)</f>
        <v>-94.01</v>
      </c>
      <c r="BC1768" t="str">
        <f>IF(ISNUMBER(SEARCH("aerobic",$AW1768)),"aerobic","")</f>
        <v>aerobic</v>
      </c>
      <c r="BD1768" t="str">
        <f>IF(ISNUMBER(SEARCH("anaer",$AW1768)),"anaer","")</f>
        <v/>
      </c>
      <c r="BE1768" t="str">
        <f>IF(ISNUMBER(SEARCH("thickening",$AZ1768)),"thickening","")</f>
        <v>thickening</v>
      </c>
      <c r="BF1768" s="2" t="str">
        <f>IF(ISNUMBER(SEARCH("airDry",$AW1768)),"airDry","")</f>
        <v/>
      </c>
      <c r="BG1768" s="2" t="str">
        <f>IF(ISNUMBER(SEARCH("heatDry",$AY1768)),"heatDry","")</f>
        <v/>
      </c>
      <c r="BH1768" s="2" t="str">
        <f>IF(AND(ISNUMBER(SEARCH("aerobic",$AW1768)),ISNUMBER(SEARCH("anaer",$AW1768))),"Combined Aer and Anaer.","")</f>
        <v/>
      </c>
    </row>
    <row r="1769" spans="1:60" x14ac:dyDescent="0.3">
      <c r="A1769" s="4">
        <v>1767</v>
      </c>
      <c r="B1769" t="s">
        <v>8270</v>
      </c>
      <c r="C1769">
        <v>17.989999999999998</v>
      </c>
      <c r="D1769">
        <v>5833.9922465903564</v>
      </c>
      <c r="E1769">
        <v>5820.3456002362664</v>
      </c>
      <c r="F1769">
        <v>3966.7055467073301</v>
      </c>
      <c r="G1769">
        <v>7611.5224595057316</v>
      </c>
      <c r="H1769">
        <v>-77.126172297239037</v>
      </c>
      <c r="I1769">
        <v>-78.335378522184357</v>
      </c>
      <c r="J1769">
        <v>-91.247401975810916</v>
      </c>
      <c r="K1769">
        <v>-61.921405783680427</v>
      </c>
      <c r="L1769">
        <v>11.36890669790761</v>
      </c>
      <c r="M1769">
        <v>11.316485779536141</v>
      </c>
      <c r="N1769">
        <v>11.126606091178351</v>
      </c>
      <c r="O1769">
        <v>11.768123349037561</v>
      </c>
      <c r="P1769">
        <v>0.42482761204981317</v>
      </c>
      <c r="Q1769">
        <v>0.42914636276512508</v>
      </c>
      <c r="R1769">
        <v>0.34741405105369411</v>
      </c>
      <c r="S1769">
        <v>0.48691315127952001</v>
      </c>
      <c r="T1769">
        <v>62.184307552646921</v>
      </c>
      <c r="U1769">
        <v>62.184208747946847</v>
      </c>
      <c r="V1769">
        <v>62.141904457121242</v>
      </c>
      <c r="W1769">
        <v>62.226303663829249</v>
      </c>
      <c r="X1769">
        <v>4429.4216695255454</v>
      </c>
      <c r="Y1769">
        <v>4446.5785987880399</v>
      </c>
      <c r="Z1769">
        <v>4280.5529806132336</v>
      </c>
      <c r="AA1769">
        <v>4524.3752063293005</v>
      </c>
      <c r="AB1769">
        <v>785.97019425251051</v>
      </c>
      <c r="AC1769">
        <v>779.42061092832796</v>
      </c>
      <c r="AD1769">
        <v>667.64169970201101</v>
      </c>
      <c r="AE1769">
        <v>935.50682634924453</v>
      </c>
      <c r="AF1769">
        <v>61.931844199943178</v>
      </c>
      <c r="AG1769">
        <v>61.646276931141379</v>
      </c>
      <c r="AH1769">
        <v>60.611948161019583</v>
      </c>
      <c r="AI1769">
        <v>64.106519669334446</v>
      </c>
      <c r="AJ1769">
        <v>0.53299931846334747</v>
      </c>
      <c r="AK1769">
        <v>0.53299931539333423</v>
      </c>
      <c r="AL1769">
        <v>0.53299888512958959</v>
      </c>
      <c r="AM1769">
        <v>0.53299975359235097</v>
      </c>
      <c r="AN1769">
        <v>0.96067038725613874</v>
      </c>
      <c r="AO1769">
        <v>0.9606703872561384</v>
      </c>
      <c r="AP1769">
        <v>0.9606703872561384</v>
      </c>
      <c r="AQ1769">
        <v>0.9606703872561384</v>
      </c>
      <c r="AR1769">
        <v>13.5354905071092</v>
      </c>
      <c r="AS1769">
        <v>13.5354905071092</v>
      </c>
      <c r="AT1769">
        <v>13.5354905071092</v>
      </c>
      <c r="AU1769">
        <v>13.5354905071092</v>
      </c>
      <c r="AV1769" t="str">
        <f>VLOOKUP(Sheet1[[#This Row],[NPDES ID2]],Combined_Sheet__Major_Only___2[[NPDES ID2]:[ECHO BFR]],3,FALSE)</f>
        <v>CO</v>
      </c>
      <c r="AW1769" t="s">
        <v>41</v>
      </c>
      <c r="AX1769" t="str">
        <f>VLOOKUP(Sheet1[[#This Row],[NPDES ID2]],Combined_Sheet__Major_Only___2[[NPDES ID2]:[ECHO BFR]],27,FALSE)</f>
        <v>-</v>
      </c>
      <c r="AY1769" t="str">
        <f>VLOOKUP(Sheet1[[#This Row],[NPDES ID2]],Combined_Sheet__Major_Only___2[[NPDES ID2]:[ECHO BFR]],28,FALSE)</f>
        <v>-</v>
      </c>
      <c r="AZ1769" t="str">
        <f>VLOOKUP(Sheet1[[#This Row],[NPDES ID2]],Combined_Sheet__Major_Only___2[[NPDES ID2]:[ECHO BFR]],29,FALSE)</f>
        <v>thickening</v>
      </c>
      <c r="BA1769">
        <f>VLOOKUP(Sheet1[[#This Row],[NPDES ID2]],Combined_Sheet__Major_Only___2[[NPDES ID2]:[ECHO BFR]],17,FALSE)</f>
        <v>37.1875</v>
      </c>
      <c r="BB1769">
        <f>VLOOKUP(Sheet1[[#This Row],[NPDES ID2]],Combined_Sheet__Major_Only___2[[NPDES ID2]:[ECHO BFR]],18,FALSE)</f>
        <v>-104.492222</v>
      </c>
      <c r="BC1769" t="str">
        <f>IF(ISNUMBER(SEARCH("aerobic",$AW1769)),"aerobic","")</f>
        <v>aerobic</v>
      </c>
      <c r="BD1769" t="str">
        <f>IF(ISNUMBER(SEARCH("anaer",$AW1769)),"anaer","")</f>
        <v/>
      </c>
      <c r="BE1769" t="str">
        <f>IF(ISNUMBER(SEARCH("thickening",$AZ1769)),"thickening","")</f>
        <v>thickening</v>
      </c>
      <c r="BF1769" s="3" t="str">
        <f>IF(ISNUMBER(SEARCH("airDry",$AW1769)),"airDry","")</f>
        <v/>
      </c>
      <c r="BG1769" s="3" t="str">
        <f>IF(ISNUMBER(SEARCH("heatDry",$AY1769)),"heatDry","")</f>
        <v/>
      </c>
      <c r="BH1769" s="3" t="str">
        <f>IF(AND(ISNUMBER(SEARCH("aerobic",$AW1769)),ISNUMBER(SEARCH("anaer",$AW1769))),"Combined Aer and Anaer.","")</f>
        <v/>
      </c>
    </row>
    <row r="1770" spans="1:60" x14ac:dyDescent="0.3">
      <c r="A1770" s="4">
        <v>1768</v>
      </c>
      <c r="B1770" t="s">
        <v>8275</v>
      </c>
      <c r="C1770">
        <v>17.940000000000001</v>
      </c>
      <c r="D1770">
        <v>5960.3598619282466</v>
      </c>
      <c r="E1770">
        <v>5950.3422381734435</v>
      </c>
      <c r="F1770">
        <v>4052.3741411982469</v>
      </c>
      <c r="G1770">
        <v>7774.1856756594834</v>
      </c>
      <c r="H1770">
        <v>-77.221149734799212</v>
      </c>
      <c r="I1770">
        <v>-78.36590906136216</v>
      </c>
      <c r="J1770">
        <v>-91.099715917643607</v>
      </c>
      <c r="K1770">
        <v>-62.231321419062937</v>
      </c>
      <c r="L1770">
        <v>11.127747821029191</v>
      </c>
      <c r="M1770">
        <v>11.073908218628279</v>
      </c>
      <c r="N1770">
        <v>10.87888929247138</v>
      </c>
      <c r="O1770">
        <v>11.537769489581279</v>
      </c>
      <c r="P1770">
        <v>0.42403132219727341</v>
      </c>
      <c r="Q1770">
        <v>0.42786153527608523</v>
      </c>
      <c r="R1770">
        <v>0.347883056604535</v>
      </c>
      <c r="S1770">
        <v>0.48658191613763802</v>
      </c>
      <c r="T1770">
        <v>90.964599881639728</v>
      </c>
      <c r="U1770">
        <v>90.964456661212367</v>
      </c>
      <c r="V1770">
        <v>90.903135300921221</v>
      </c>
      <c r="W1770">
        <v>91.025474526135071</v>
      </c>
      <c r="X1770">
        <v>6601.6963667820246</v>
      </c>
      <c r="Y1770">
        <v>6628.5460180901746</v>
      </c>
      <c r="Z1770">
        <v>6368.9164378642408</v>
      </c>
      <c r="AA1770">
        <v>6750.2592459750331</v>
      </c>
      <c r="AB1770">
        <v>1039.377605128738</v>
      </c>
      <c r="AC1770">
        <v>1033.048043706712</v>
      </c>
      <c r="AD1770">
        <v>898.72597552711443</v>
      </c>
      <c r="AE1770">
        <v>1214.074658853237</v>
      </c>
      <c r="AF1770">
        <v>60.787094991412367</v>
      </c>
      <c r="AG1770">
        <v>60.492981019368571</v>
      </c>
      <c r="AH1770">
        <v>59.427701669081543</v>
      </c>
      <c r="AI1770">
        <v>63.026847592018207</v>
      </c>
      <c r="AJ1770">
        <v>0.51902342444625149</v>
      </c>
      <c r="AK1770">
        <v>0.51902342086249631</v>
      </c>
      <c r="AL1770">
        <v>0.51902291860252037</v>
      </c>
      <c r="AM1770">
        <v>0.51902393238572253</v>
      </c>
      <c r="AN1770">
        <v>0.9726253152288814</v>
      </c>
      <c r="AO1770">
        <v>0.97262531522888129</v>
      </c>
      <c r="AP1770">
        <v>0.97262531522888129</v>
      </c>
      <c r="AQ1770">
        <v>0.97262531522888129</v>
      </c>
      <c r="AR1770">
        <v>14.26131432608676</v>
      </c>
      <c r="AS1770">
        <v>14.261314326086771</v>
      </c>
      <c r="AT1770">
        <v>14.261314326086771</v>
      </c>
      <c r="AU1770">
        <v>14.261314326086771</v>
      </c>
      <c r="AV1770" t="str">
        <f>VLOOKUP(Sheet1[[#This Row],[NPDES ID2]],Combined_Sheet__Major_Only___2[[NPDES ID2]:[ECHO BFR]],3,FALSE)</f>
        <v>IN</v>
      </c>
      <c r="AW1770" t="s">
        <v>41</v>
      </c>
      <c r="AX1770" t="str">
        <f>VLOOKUP(Sheet1[[#This Row],[NPDES ID2]],Combined_Sheet__Major_Only___2[[NPDES ID2]:[ECHO BFR]],27,FALSE)</f>
        <v>-</v>
      </c>
      <c r="AY1770" t="str">
        <f>VLOOKUP(Sheet1[[#This Row],[NPDES ID2]],Combined_Sheet__Major_Only___2[[NPDES ID2]:[ECHO BFR]],28,FALSE)</f>
        <v>-</v>
      </c>
      <c r="AZ1770" t="str">
        <f>VLOOKUP(Sheet1[[#This Row],[NPDES ID2]],Combined_Sheet__Major_Only___2[[NPDES ID2]:[ECHO BFR]],29,FALSE)</f>
        <v>thickening</v>
      </c>
      <c r="BA1770">
        <f>VLOOKUP(Sheet1[[#This Row],[NPDES ID2]],Combined_Sheet__Major_Only___2[[NPDES ID2]:[ECHO BFR]],17,FALSE)</f>
        <v>38.105860999999997</v>
      </c>
      <c r="BB1770">
        <f>VLOOKUP(Sheet1[[#This Row],[NPDES ID2]],Combined_Sheet__Major_Only___2[[NPDES ID2]:[ECHO BFR]],18,FALSE)</f>
        <v>-86.904916999999998</v>
      </c>
      <c r="BC1770" t="str">
        <f>IF(ISNUMBER(SEARCH("aerobic",$AW1770)),"aerobic","")</f>
        <v>aerobic</v>
      </c>
      <c r="BD1770" t="str">
        <f>IF(ISNUMBER(SEARCH("anaer",$AW1770)),"anaer","")</f>
        <v/>
      </c>
      <c r="BE1770" t="str">
        <f>IF(ISNUMBER(SEARCH("thickening",$AZ1770)),"thickening","")</f>
        <v>thickening</v>
      </c>
      <c r="BF1770" s="2" t="str">
        <f>IF(ISNUMBER(SEARCH("airDry",$AW1770)),"airDry","")</f>
        <v/>
      </c>
      <c r="BG1770" s="2" t="str">
        <f>IF(ISNUMBER(SEARCH("heatDry",$AY1770)),"heatDry","")</f>
        <v/>
      </c>
      <c r="BH1770" s="2" t="str">
        <f>IF(AND(ISNUMBER(SEARCH("aerobic",$AW1770)),ISNUMBER(SEARCH("anaer",$AW1770))),"Combined Aer and Anaer.","")</f>
        <v/>
      </c>
    </row>
    <row r="1771" spans="1:60" x14ac:dyDescent="0.3">
      <c r="A1771" s="4">
        <v>1769</v>
      </c>
      <c r="B1771" t="s">
        <v>8280</v>
      </c>
      <c r="C1771">
        <v>17.399999999999999</v>
      </c>
      <c r="D1771">
        <v>6232.5361023986061</v>
      </c>
      <c r="E1771">
        <v>6221.5312288850764</v>
      </c>
      <c r="F1771">
        <v>4236.0932382878682</v>
      </c>
      <c r="G1771">
        <v>8128.664564370175</v>
      </c>
      <c r="H1771">
        <v>-77.289592960174716</v>
      </c>
      <c r="I1771">
        <v>-78.35361490468128</v>
      </c>
      <c r="J1771">
        <v>-90.975584486947881</v>
      </c>
      <c r="K1771">
        <v>-62.463912084269772</v>
      </c>
      <c r="L1771">
        <v>10.636536420623759</v>
      </c>
      <c r="M1771">
        <v>10.583151764171131</v>
      </c>
      <c r="N1771">
        <v>10.38977748068206</v>
      </c>
      <c r="O1771">
        <v>11.04309967576701</v>
      </c>
      <c r="P1771">
        <v>0.41155082593120451</v>
      </c>
      <c r="Q1771">
        <v>0.41469666554942231</v>
      </c>
      <c r="R1771">
        <v>0.33851791639630829</v>
      </c>
      <c r="S1771">
        <v>0.47272438875586259</v>
      </c>
      <c r="T1771">
        <v>239.79128450765529</v>
      </c>
      <c r="U1771">
        <v>239.79091160764861</v>
      </c>
      <c r="V1771">
        <v>239.63125047486659</v>
      </c>
      <c r="W1771">
        <v>239.94978253593931</v>
      </c>
      <c r="X1771">
        <v>17658.839048844449</v>
      </c>
      <c r="Y1771">
        <v>17733.386912056769</v>
      </c>
      <c r="Z1771">
        <v>17012.99464350081</v>
      </c>
      <c r="AA1771">
        <v>18071.211683840389</v>
      </c>
      <c r="AB1771">
        <v>3761.9315068872638</v>
      </c>
      <c r="AC1771">
        <v>3714.2377368965958</v>
      </c>
      <c r="AD1771">
        <v>3092.1525984929131</v>
      </c>
      <c r="AE1771">
        <v>4653.9738732030901</v>
      </c>
      <c r="AF1771">
        <v>59.907063686245763</v>
      </c>
      <c r="AG1771">
        <v>59.606377587998239</v>
      </c>
      <c r="AH1771">
        <v>58.517341322464773</v>
      </c>
      <c r="AI1771">
        <v>62.196794791579819</v>
      </c>
      <c r="AJ1771">
        <v>0.50828326152493353</v>
      </c>
      <c r="AK1771">
        <v>0.50828325435415556</v>
      </c>
      <c r="AL1771">
        <v>0.50828224943814826</v>
      </c>
      <c r="AM1771">
        <v>0.50828427780605334</v>
      </c>
      <c r="AN1771">
        <v>0.98935606065498194</v>
      </c>
      <c r="AO1771">
        <v>0.98935606065498172</v>
      </c>
      <c r="AP1771">
        <v>0.98935606065498172</v>
      </c>
      <c r="AQ1771">
        <v>0.98935606065498172</v>
      </c>
      <c r="AR1771">
        <v>11.83269678473374</v>
      </c>
      <c r="AS1771">
        <v>11.83269678473374</v>
      </c>
      <c r="AT1771">
        <v>11.83269678473374</v>
      </c>
      <c r="AU1771">
        <v>11.83269678473374</v>
      </c>
      <c r="AV1771" t="str">
        <f>VLOOKUP(Sheet1[[#This Row],[NPDES ID2]],Combined_Sheet__Major_Only___2[[NPDES ID2]:[ECHO BFR]],3,FALSE)</f>
        <v>IA</v>
      </c>
      <c r="AW1771" t="s">
        <v>41</v>
      </c>
      <c r="AX1771" t="str">
        <f>VLOOKUP(Sheet1[[#This Row],[NPDES ID2]],Combined_Sheet__Major_Only___2[[NPDES ID2]:[ECHO BFR]],27,FALSE)</f>
        <v>-</v>
      </c>
      <c r="AY1771" t="str">
        <f>VLOOKUP(Sheet1[[#This Row],[NPDES ID2]],Combined_Sheet__Major_Only___2[[NPDES ID2]:[ECHO BFR]],28,FALSE)</f>
        <v>-</v>
      </c>
      <c r="AZ1771" t="str">
        <f>VLOOKUP(Sheet1[[#This Row],[NPDES ID2]],Combined_Sheet__Major_Only___2[[NPDES ID2]:[ECHO BFR]],29,FALSE)</f>
        <v>preliminaryOps</v>
      </c>
      <c r="BA1771">
        <f>VLOOKUP(Sheet1[[#This Row],[NPDES ID2]],Combined_Sheet__Major_Only___2[[NPDES ID2]:[ECHO BFR]],17,FALSE)</f>
        <v>41.017221999999997</v>
      </c>
      <c r="BB1771">
        <f>VLOOKUP(Sheet1[[#This Row],[NPDES ID2]],Combined_Sheet__Major_Only___2[[NPDES ID2]:[ECHO BFR]],18,FALSE)</f>
        <v>-93.278610999999998</v>
      </c>
      <c r="BC1771" t="str">
        <f>IF(ISNUMBER(SEARCH("aerobic",$AW1771)),"aerobic","")</f>
        <v>aerobic</v>
      </c>
      <c r="BD1771" t="str">
        <f>IF(ISNUMBER(SEARCH("anaer",$AW1771)),"anaer","")</f>
        <v/>
      </c>
      <c r="BE1771" t="str">
        <f>IF(ISNUMBER(SEARCH("thickening",$AZ1771)),"thickening","")</f>
        <v/>
      </c>
      <c r="BF1771" s="3" t="str">
        <f>IF(ISNUMBER(SEARCH("airDry",$AW1771)),"airDry","")</f>
        <v/>
      </c>
      <c r="BG1771" s="3" t="str">
        <f>IF(ISNUMBER(SEARCH("heatDry",$AY1771)),"heatDry","")</f>
        <v/>
      </c>
      <c r="BH1771" s="3" t="str">
        <f>IF(AND(ISNUMBER(SEARCH("aerobic",$AW1771)),ISNUMBER(SEARCH("anaer",$AW1771))),"Combined Aer and Anaer.","")</f>
        <v/>
      </c>
    </row>
    <row r="1772" spans="1:60" x14ac:dyDescent="0.3">
      <c r="A1772" s="4">
        <v>1770</v>
      </c>
      <c r="B1772" t="s">
        <v>8285</v>
      </c>
      <c r="C1772">
        <v>17</v>
      </c>
      <c r="D1772">
        <v>6182.2528644860358</v>
      </c>
      <c r="E1772">
        <v>6167.0059119374382</v>
      </c>
      <c r="F1772">
        <v>4201.289835329545</v>
      </c>
      <c r="G1772">
        <v>8068.1786879991942</v>
      </c>
      <c r="H1772">
        <v>-77.135258738702092</v>
      </c>
      <c r="I1772">
        <v>-78.352262088938389</v>
      </c>
      <c r="J1772">
        <v>-91.223233905891632</v>
      </c>
      <c r="K1772">
        <v>-61.956589716521613</v>
      </c>
      <c r="L1772">
        <v>10.718189195102809</v>
      </c>
      <c r="M1772">
        <v>10.668466110563299</v>
      </c>
      <c r="N1772">
        <v>10.48835624113676</v>
      </c>
      <c r="O1772">
        <v>11.096864654489661</v>
      </c>
      <c r="P1772">
        <v>0.40149502961669448</v>
      </c>
      <c r="Q1772">
        <v>0.40556648353589492</v>
      </c>
      <c r="R1772">
        <v>0.32846694096648349</v>
      </c>
      <c r="S1772">
        <v>0.46024054172787521</v>
      </c>
      <c r="T1772">
        <v>182.50606426828659</v>
      </c>
      <c r="U1772">
        <v>182.505779774773</v>
      </c>
      <c r="V1772">
        <v>182.38397082918169</v>
      </c>
      <c r="W1772">
        <v>182.62698585619691</v>
      </c>
      <c r="X1772">
        <v>13030.476481261951</v>
      </c>
      <c r="Y1772">
        <v>13081.337087170439</v>
      </c>
      <c r="Z1772">
        <v>12589.70939752981</v>
      </c>
      <c r="AA1772">
        <v>13311.54734711176</v>
      </c>
      <c r="AB1772">
        <v>2367.494792024469</v>
      </c>
      <c r="AC1772">
        <v>2346.6086332908922</v>
      </c>
      <c r="AD1772">
        <v>2003.2637592529959</v>
      </c>
      <c r="AE1772">
        <v>2829.707690099146</v>
      </c>
      <c r="AF1772">
        <v>61.78731500243655</v>
      </c>
      <c r="AG1772">
        <v>61.500665048902754</v>
      </c>
      <c r="AH1772">
        <v>60.46245097141621</v>
      </c>
      <c r="AI1772">
        <v>63.970181927513941</v>
      </c>
      <c r="AJ1772">
        <v>0.53123449852015814</v>
      </c>
      <c r="AK1772">
        <v>0.53123449275235879</v>
      </c>
      <c r="AL1772">
        <v>0.53123368442793339</v>
      </c>
      <c r="AM1772">
        <v>0.53123531598574381</v>
      </c>
      <c r="AN1772">
        <v>0.98608182200808547</v>
      </c>
      <c r="AO1772">
        <v>0.98608182200808525</v>
      </c>
      <c r="AP1772">
        <v>0.98608182200808525</v>
      </c>
      <c r="AQ1772">
        <v>0.98608182200808525</v>
      </c>
      <c r="AR1772">
        <v>13.32168229411822</v>
      </c>
      <c r="AS1772">
        <v>13.32168229411822</v>
      </c>
      <c r="AT1772">
        <v>13.32168229411822</v>
      </c>
      <c r="AU1772">
        <v>13.32168229411822</v>
      </c>
      <c r="AV1772" t="str">
        <f>VLOOKUP(Sheet1[[#This Row],[NPDES ID2]],Combined_Sheet__Major_Only___2[[NPDES ID2]:[ECHO BFR]],3,FALSE)</f>
        <v>SD</v>
      </c>
      <c r="AW1772" t="s">
        <v>41</v>
      </c>
      <c r="AX1772" t="str">
        <f>VLOOKUP(Sheet1[[#This Row],[NPDES ID2]],Combined_Sheet__Major_Only___2[[NPDES ID2]:[ECHO BFR]],27,FALSE)</f>
        <v>tempSludgeStore</v>
      </c>
      <c r="AY1772" t="str">
        <f>VLOOKUP(Sheet1[[#This Row],[NPDES ID2]],Combined_Sheet__Major_Only___2[[NPDES ID2]:[ECHO BFR]],28,FALSE)</f>
        <v>-</v>
      </c>
      <c r="AZ1772" t="str">
        <f>VLOOKUP(Sheet1[[#This Row],[NPDES ID2]],Combined_Sheet__Major_Only___2[[NPDES ID2]:[ECHO BFR]],29,FALSE)</f>
        <v>preliminaryOps</v>
      </c>
      <c r="BA1772">
        <f>VLOOKUP(Sheet1[[#This Row],[NPDES ID2]],Combined_Sheet__Major_Only___2[[NPDES ID2]:[ECHO BFR]],17,FALSE)</f>
        <v>45.219230000000003</v>
      </c>
      <c r="BB1772">
        <f>VLOOKUP(Sheet1[[#This Row],[NPDES ID2]],Combined_Sheet__Major_Only___2[[NPDES ID2]:[ECHO BFR]],18,FALSE)</f>
        <v>-96.625</v>
      </c>
      <c r="BC1772" t="str">
        <f>IF(ISNUMBER(SEARCH("aerobic",$AW1772)),"aerobic","")</f>
        <v>aerobic</v>
      </c>
      <c r="BD1772" t="str">
        <f>IF(ISNUMBER(SEARCH("anaer",$AW1772)),"anaer","")</f>
        <v/>
      </c>
      <c r="BE1772" t="str">
        <f>IF(ISNUMBER(SEARCH("thickening",$AZ1772)),"thickening","")</f>
        <v/>
      </c>
      <c r="BF1772" s="2" t="str">
        <f>IF(ISNUMBER(SEARCH("airDry",$AW1772)),"airDry","")</f>
        <v/>
      </c>
      <c r="BG1772" s="2" t="str">
        <f>IF(ISNUMBER(SEARCH("heatDry",$AY1772)),"heatDry","")</f>
        <v/>
      </c>
      <c r="BH1772" s="2" t="str">
        <f>IF(AND(ISNUMBER(SEARCH("aerobic",$AW1772)),ISNUMBER(SEARCH("anaer",$AW1772))),"Combined Aer and Anaer.","")</f>
        <v/>
      </c>
    </row>
    <row r="1773" spans="1:60" x14ac:dyDescent="0.3">
      <c r="A1773" s="4">
        <v>1771</v>
      </c>
      <c r="B1773" t="s">
        <v>8290</v>
      </c>
      <c r="C1773">
        <v>16.399999999999999</v>
      </c>
      <c r="D1773">
        <v>6300.3742103674749</v>
      </c>
      <c r="E1773">
        <v>6280.3821954309706</v>
      </c>
      <c r="F1773">
        <v>4280.3368034864816</v>
      </c>
      <c r="G1773">
        <v>8226.0607375729396</v>
      </c>
      <c r="H1773">
        <v>-77.05422244258996</v>
      </c>
      <c r="I1773">
        <v>-78.325326524613175</v>
      </c>
      <c r="J1773">
        <v>-91.362172953087011</v>
      </c>
      <c r="K1773">
        <v>-61.624527464033349</v>
      </c>
      <c r="L1773">
        <v>10.510772293651961</v>
      </c>
      <c r="M1773">
        <v>10.464079641061449</v>
      </c>
      <c r="N1773">
        <v>10.29495029136527</v>
      </c>
      <c r="O1773">
        <v>10.866362194606239</v>
      </c>
      <c r="P1773">
        <v>0.38700853685755943</v>
      </c>
      <c r="Q1773">
        <v>0.39100103797924152</v>
      </c>
      <c r="R1773">
        <v>0.3157029977441142</v>
      </c>
      <c r="S1773">
        <v>0.44316002200491272</v>
      </c>
      <c r="T1773">
        <v>3.921291873205683</v>
      </c>
      <c r="U1773">
        <v>3.921282984000086</v>
      </c>
      <c r="V1773">
        <v>3.9174769753941252</v>
      </c>
      <c r="W1773">
        <v>3.9250701556791001</v>
      </c>
      <c r="X1773">
        <v>275.41143394334159</v>
      </c>
      <c r="Y1773">
        <v>276.40195170998908</v>
      </c>
      <c r="Z1773">
        <v>266.56584099824602</v>
      </c>
      <c r="AA1773">
        <v>281.09349963314509</v>
      </c>
      <c r="AB1773">
        <v>45.565254706800467</v>
      </c>
      <c r="AC1773">
        <v>45.250886774183328</v>
      </c>
      <c r="AD1773">
        <v>39.136217859823937</v>
      </c>
      <c r="AE1773">
        <v>53.606452083626053</v>
      </c>
      <c r="AF1773">
        <v>62.808299048926962</v>
      </c>
      <c r="AG1773">
        <v>62.529279346094803</v>
      </c>
      <c r="AH1773">
        <v>61.518644295310452</v>
      </c>
      <c r="AI1773">
        <v>64.933144966525489</v>
      </c>
      <c r="AJ1773">
        <v>0.54370340410747942</v>
      </c>
      <c r="AK1773">
        <v>0.5437034027150236</v>
      </c>
      <c r="AL1773">
        <v>0.54370320755636858</v>
      </c>
      <c r="AM1773">
        <v>0.54370360147277264</v>
      </c>
      <c r="AN1773">
        <v>0.66069361256109449</v>
      </c>
      <c r="AO1773">
        <v>0.6606936125610946</v>
      </c>
      <c r="AP1773">
        <v>0.6606936125610946</v>
      </c>
      <c r="AQ1773">
        <v>0.6606936125610946</v>
      </c>
      <c r="AR1773">
        <v>14.30258616827938</v>
      </c>
      <c r="AS1773">
        <v>14.30258616827938</v>
      </c>
      <c r="AT1773">
        <v>14.30258616827938</v>
      </c>
      <c r="AU1773">
        <v>14.30258616827938</v>
      </c>
      <c r="AV1773" t="str">
        <f>VLOOKUP(Sheet1[[#This Row],[NPDES ID2]],Combined_Sheet__Major_Only___2[[NPDES ID2]:[ECHO BFR]],3,FALSE)</f>
        <v>NE</v>
      </c>
      <c r="AW1773" t="s">
        <v>118</v>
      </c>
      <c r="AX1773" t="str">
        <f>VLOOKUP(Sheet1[[#This Row],[NPDES ID2]],Combined_Sheet__Major_Only___2[[NPDES ID2]:[ECHO BFR]],27,FALSE)</f>
        <v>-</v>
      </c>
      <c r="AY1773" t="str">
        <f>VLOOKUP(Sheet1[[#This Row],[NPDES ID2]],Combined_Sheet__Major_Only___2[[NPDES ID2]:[ECHO BFR]],28,FALSE)</f>
        <v>-</v>
      </c>
      <c r="AZ1773" t="str">
        <f>VLOOKUP(Sheet1[[#This Row],[NPDES ID2]],Combined_Sheet__Major_Only___2[[NPDES ID2]:[ECHO BFR]],29,FALSE)</f>
        <v>thickening</v>
      </c>
      <c r="BA1773">
        <f>VLOOKUP(Sheet1[[#This Row],[NPDES ID2]],Combined_Sheet__Major_Only___2[[NPDES ID2]:[ECHO BFR]],17,FALSE)</f>
        <v>40.60707</v>
      </c>
      <c r="BB1773">
        <f>VLOOKUP(Sheet1[[#This Row],[NPDES ID2]],Combined_Sheet__Major_Only___2[[NPDES ID2]:[ECHO BFR]],18,FALSE)</f>
        <v>-96.961309999999997</v>
      </c>
      <c r="BC1773" t="str">
        <f>IF(ISNUMBER(SEARCH("aerobic",$AW1773)),"aerobic","")</f>
        <v>aerobic</v>
      </c>
      <c r="BD1773" t="str">
        <f>IF(ISNUMBER(SEARCH("anaer",$AW1773)),"anaer","")</f>
        <v/>
      </c>
      <c r="BE1773" t="str">
        <f>IF(ISNUMBER(SEARCH("thickening",$AZ1773)),"thickening","")</f>
        <v>thickening</v>
      </c>
      <c r="BF1773" s="3" t="str">
        <f>IF(ISNUMBER(SEARCH("airDry",$AW1773)),"airDry","")</f>
        <v>airDry</v>
      </c>
      <c r="BG1773" s="3" t="str">
        <f>IF(ISNUMBER(SEARCH("heatDry",$AY1773)),"heatDry","")</f>
        <v/>
      </c>
      <c r="BH1773" s="3" t="str">
        <f>IF(AND(ISNUMBER(SEARCH("aerobic",$AW1773)),ISNUMBER(SEARCH("anaer",$AW1773))),"Combined Aer and Anaer.","")</f>
        <v/>
      </c>
    </row>
    <row r="1774" spans="1:60" x14ac:dyDescent="0.3">
      <c r="A1774" s="4">
        <v>1772</v>
      </c>
      <c r="B1774" t="s">
        <v>8295</v>
      </c>
      <c r="C1774">
        <v>16.04</v>
      </c>
      <c r="D1774">
        <v>6673.580810533459</v>
      </c>
      <c r="E1774">
        <v>6660.3737132348779</v>
      </c>
      <c r="F1774">
        <v>4532.7173326020084</v>
      </c>
      <c r="G1774">
        <v>8709.3948643402273</v>
      </c>
      <c r="H1774">
        <v>-77.230229509726655</v>
      </c>
      <c r="I1774">
        <v>-78.347543990892902</v>
      </c>
      <c r="J1774">
        <v>-91.066246923280488</v>
      </c>
      <c r="K1774">
        <v>-62.271785124238633</v>
      </c>
      <c r="L1774">
        <v>9.9202040673642724</v>
      </c>
      <c r="M1774">
        <v>9.8718505522866558</v>
      </c>
      <c r="N1774">
        <v>9.6966994105504885</v>
      </c>
      <c r="O1774">
        <v>10.288453550597749</v>
      </c>
      <c r="P1774">
        <v>0.37917502970860362</v>
      </c>
      <c r="Q1774">
        <v>0.38249614534809429</v>
      </c>
      <c r="R1774">
        <v>0.31123855633448799</v>
      </c>
      <c r="S1774">
        <v>0.43518963504798042</v>
      </c>
      <c r="T1774">
        <v>329.26418704192548</v>
      </c>
      <c r="U1774">
        <v>329.26367606117941</v>
      </c>
      <c r="V1774">
        <v>329.04489418065373</v>
      </c>
      <c r="W1774">
        <v>329.48137513324963</v>
      </c>
      <c r="X1774">
        <v>23966.164427106061</v>
      </c>
      <c r="Y1774">
        <v>24064.466507829329</v>
      </c>
      <c r="Z1774">
        <v>23114.648939107869</v>
      </c>
      <c r="AA1774">
        <v>24509.55492349686</v>
      </c>
      <c r="AB1774">
        <v>4074.8411218837969</v>
      </c>
      <c r="AC1774">
        <v>4044.706452824812</v>
      </c>
      <c r="AD1774">
        <v>3483.1541032276532</v>
      </c>
      <c r="AE1774">
        <v>4821.1992109756793</v>
      </c>
      <c r="AF1774">
        <v>60.609883235834758</v>
      </c>
      <c r="AG1774">
        <v>60.31444024686175</v>
      </c>
      <c r="AH1774">
        <v>59.244412603122662</v>
      </c>
      <c r="AI1774">
        <v>62.859659971864083</v>
      </c>
      <c r="AJ1774">
        <v>0.51686040446211368</v>
      </c>
      <c r="AK1774">
        <v>0.51686039600997113</v>
      </c>
      <c r="AL1774">
        <v>0.51685921154572123</v>
      </c>
      <c r="AM1774">
        <v>0.51686160232268308</v>
      </c>
      <c r="AN1774">
        <v>0.99221611022676048</v>
      </c>
      <c r="AO1774">
        <v>0.99221611022676026</v>
      </c>
      <c r="AP1774">
        <v>0.99221611022676026</v>
      </c>
      <c r="AQ1774">
        <v>0.99221611022676026</v>
      </c>
      <c r="AR1774">
        <v>13.58043142807386</v>
      </c>
      <c r="AS1774">
        <v>13.58043142807387</v>
      </c>
      <c r="AT1774">
        <v>13.58043142807387</v>
      </c>
      <c r="AU1774">
        <v>13.58043142807387</v>
      </c>
      <c r="AV1774" t="str">
        <f>VLOOKUP(Sheet1[[#This Row],[NPDES ID2]],Combined_Sheet__Major_Only___2[[NPDES ID2]:[ECHO BFR]],3,FALSE)</f>
        <v>IA</v>
      </c>
      <c r="AW1774" t="s">
        <v>41</v>
      </c>
      <c r="AX1774" t="str">
        <f>VLOOKUP(Sheet1[[#This Row],[NPDES ID2]],Combined_Sheet__Major_Only___2[[NPDES ID2]:[ECHO BFR]],27,FALSE)</f>
        <v>-</v>
      </c>
      <c r="AY1774" t="str">
        <f>VLOOKUP(Sheet1[[#This Row],[NPDES ID2]],Combined_Sheet__Major_Only___2[[NPDES ID2]:[ECHO BFR]],28,FALSE)</f>
        <v>-</v>
      </c>
      <c r="AZ1774" t="str">
        <f>VLOOKUP(Sheet1[[#This Row],[NPDES ID2]],Combined_Sheet__Major_Only___2[[NPDES ID2]:[ECHO BFR]],29,FALSE)</f>
        <v>-</v>
      </c>
      <c r="BA1774">
        <f>VLOOKUP(Sheet1[[#This Row],[NPDES ID2]],Combined_Sheet__Major_Only___2[[NPDES ID2]:[ECHO BFR]],17,FALSE)</f>
        <v>41.954444000000002</v>
      </c>
      <c r="BB1774">
        <f>VLOOKUP(Sheet1[[#This Row],[NPDES ID2]],Combined_Sheet__Major_Only___2[[NPDES ID2]:[ECHO BFR]],18,FALSE)</f>
        <v>-92.591667000000001</v>
      </c>
      <c r="BC1774" t="str">
        <f>IF(ISNUMBER(SEARCH("aerobic",$AW1774)),"aerobic","")</f>
        <v>aerobic</v>
      </c>
      <c r="BD1774" t="str">
        <f>IF(ISNUMBER(SEARCH("anaer",$AW1774)),"anaer","")</f>
        <v/>
      </c>
      <c r="BE1774" t="str">
        <f>IF(ISNUMBER(SEARCH("thickening",$AZ1774)),"thickening","")</f>
        <v/>
      </c>
      <c r="BF1774" s="2" t="str">
        <f>IF(ISNUMBER(SEARCH("airDry",$AW1774)),"airDry","")</f>
        <v/>
      </c>
      <c r="BG1774" s="2" t="str">
        <f>IF(ISNUMBER(SEARCH("heatDry",$AY1774)),"heatDry","")</f>
        <v/>
      </c>
      <c r="BH1774" s="2" t="str">
        <f>IF(AND(ISNUMBER(SEARCH("aerobic",$AW1774)),ISNUMBER(SEARCH("anaer",$AW1774))),"Combined Aer and Anaer.","")</f>
        <v/>
      </c>
    </row>
    <row r="1775" spans="1:60" x14ac:dyDescent="0.3">
      <c r="A1775" s="4">
        <v>1773</v>
      </c>
      <c r="B1775" t="s">
        <v>8300</v>
      </c>
      <c r="C1775">
        <v>16</v>
      </c>
      <c r="D1775">
        <v>6254.8819610077226</v>
      </c>
      <c r="E1775">
        <v>6227.6987589797818</v>
      </c>
      <c r="F1775">
        <v>4248.7598948904579</v>
      </c>
      <c r="G1775">
        <v>8171.667924502387</v>
      </c>
      <c r="H1775">
        <v>-76.881273566241049</v>
      </c>
      <c r="I1775">
        <v>-78.096465032837841</v>
      </c>
      <c r="J1775">
        <v>-91.092679034765666</v>
      </c>
      <c r="K1775">
        <v>-60.73001400897887</v>
      </c>
      <c r="L1775">
        <v>10.582506734589421</v>
      </c>
      <c r="M1775">
        <v>10.53940448403632</v>
      </c>
      <c r="N1775">
        <v>10.38327893726302</v>
      </c>
      <c r="O1775">
        <v>10.910756250341869</v>
      </c>
      <c r="P1775">
        <v>0.37695244786398752</v>
      </c>
      <c r="Q1775">
        <v>0.38159027571191528</v>
      </c>
      <c r="R1775">
        <v>0.30574678654214937</v>
      </c>
      <c r="S1775">
        <v>0.43229387211639719</v>
      </c>
      <c r="T1775">
        <v>74.457623783677676</v>
      </c>
      <c r="U1775">
        <v>74.457506037951546</v>
      </c>
      <c r="V1775">
        <v>74.407091943908171</v>
      </c>
      <c r="W1775">
        <v>74.507670619525328</v>
      </c>
      <c r="X1775">
        <v>5067.1463664507419</v>
      </c>
      <c r="Y1775">
        <v>5084.4644459327737</v>
      </c>
      <c r="Z1775">
        <v>4916.6363080525853</v>
      </c>
      <c r="AA1775">
        <v>5163.0049291157284</v>
      </c>
      <c r="AB1775">
        <v>872.17370031216387</v>
      </c>
      <c r="AC1775">
        <v>865.47467882200704</v>
      </c>
      <c r="AD1775">
        <v>745.13336109856891</v>
      </c>
      <c r="AE1775">
        <v>1033.17156100545</v>
      </c>
      <c r="AF1775">
        <v>64.817909719788489</v>
      </c>
      <c r="AG1775">
        <v>64.553902694154914</v>
      </c>
      <c r="AH1775">
        <v>63.597668720786608</v>
      </c>
      <c r="AI1775">
        <v>66.828392990999532</v>
      </c>
      <c r="AJ1775">
        <v>0.56825825094030535</v>
      </c>
      <c r="AK1775">
        <v>0.56825824785546408</v>
      </c>
      <c r="AL1775">
        <v>0.56825781551233434</v>
      </c>
      <c r="AM1775">
        <v>0.56825868817217429</v>
      </c>
      <c r="AN1775">
        <v>0.96684504635728719</v>
      </c>
      <c r="AO1775">
        <v>0.96684504635728674</v>
      </c>
      <c r="AP1775">
        <v>0.96684504635728674</v>
      </c>
      <c r="AQ1775">
        <v>0.96684504635728674</v>
      </c>
      <c r="AR1775">
        <v>14.419426221140929</v>
      </c>
      <c r="AS1775">
        <v>14.419426221140929</v>
      </c>
      <c r="AT1775">
        <v>14.419426221140929</v>
      </c>
      <c r="AU1775">
        <v>14.419426221140929</v>
      </c>
      <c r="AV1775" t="str">
        <f>VLOOKUP(Sheet1[[#This Row],[NPDES ID2]],Combined_Sheet__Major_Only___2[[NPDES ID2]:[ECHO BFR]],3,FALSE)</f>
        <v>NM</v>
      </c>
      <c r="AW1775" t="s">
        <v>12181</v>
      </c>
      <c r="AX1775" t="str">
        <f>VLOOKUP(Sheet1[[#This Row],[NPDES ID2]],Combined_Sheet__Major_Only___2[[NPDES ID2]:[ECHO BFR]],27,FALSE)</f>
        <v>-</v>
      </c>
      <c r="AY1775" t="str">
        <f>VLOOKUP(Sheet1[[#This Row],[NPDES ID2]],Combined_Sheet__Major_Only___2[[NPDES ID2]:[ECHO BFR]],28,FALSE)</f>
        <v>highTempCompost</v>
      </c>
      <c r="AZ1775" t="str">
        <f>VLOOKUP(Sheet1[[#This Row],[NPDES ID2]],Combined_Sheet__Major_Only___2[[NPDES ID2]:[ECHO BFR]],29,FALSE)</f>
        <v>thickening</v>
      </c>
      <c r="BA1775">
        <f>VLOOKUP(Sheet1[[#This Row],[NPDES ID2]],Combined_Sheet__Major_Only___2[[NPDES ID2]:[ECHO BFR]],17,FALSE)</f>
        <v>35.186419999999998</v>
      </c>
      <c r="BB1775">
        <f>VLOOKUP(Sheet1[[#This Row],[NPDES ID2]],Combined_Sheet__Major_Only___2[[NPDES ID2]:[ECHO BFR]],18,FALSE)</f>
        <v>-103.71962000000001</v>
      </c>
      <c r="BC1775" t="str">
        <f>IF(ISNUMBER(SEARCH("aerobic",$AW1775)),"aerobic","")</f>
        <v/>
      </c>
      <c r="BD1775" t="str">
        <f>IF(ISNUMBER(SEARCH("anaer",$AW1775)),"anaer","")</f>
        <v>anaer</v>
      </c>
      <c r="BE1775" t="str">
        <f>IF(ISNUMBER(SEARCH("thickening",$AZ1775)),"thickening","")</f>
        <v>thickening</v>
      </c>
      <c r="BF1775" s="3" t="str">
        <f>IF(ISNUMBER(SEARCH("airDry",$AW1775)),"airDry","")</f>
        <v/>
      </c>
      <c r="BG1775" s="3" t="str">
        <f>IF(ISNUMBER(SEARCH("heatDry",$AY1775)),"heatDry","")</f>
        <v/>
      </c>
      <c r="BH1775" s="3" t="str">
        <f>IF(AND(ISNUMBER(SEARCH("aerobic",$AW1775)),ISNUMBER(SEARCH("anaer",$AW1775))),"Combined Aer and Anaer.","")</f>
        <v/>
      </c>
    </row>
    <row r="1776" spans="1:60" x14ac:dyDescent="0.3">
      <c r="A1776" s="4">
        <v>1774</v>
      </c>
      <c r="B1776" t="s">
        <v>8305</v>
      </c>
      <c r="C1776">
        <v>15.4</v>
      </c>
      <c r="D1776">
        <v>6530.5100195396672</v>
      </c>
      <c r="E1776">
        <v>6502.5153848710488</v>
      </c>
      <c r="F1776">
        <v>4434.5413984582929</v>
      </c>
      <c r="G1776">
        <v>8532.7169767061023</v>
      </c>
      <c r="H1776">
        <v>-76.91247164333717</v>
      </c>
      <c r="I1776">
        <v>-78.09482433068311</v>
      </c>
      <c r="J1776">
        <v>-91.155489331098494</v>
      </c>
      <c r="K1776">
        <v>-60.88859682196523</v>
      </c>
      <c r="L1776">
        <v>10.13003792046295</v>
      </c>
      <c r="M1776">
        <v>10.088136203623691</v>
      </c>
      <c r="N1776">
        <v>9.9363598598134608</v>
      </c>
      <c r="O1776">
        <v>10.449143474708601</v>
      </c>
      <c r="P1776">
        <v>0.36292212884296121</v>
      </c>
      <c r="Q1776">
        <v>0.36724517338249119</v>
      </c>
      <c r="R1776">
        <v>0.29466435265634561</v>
      </c>
      <c r="S1776">
        <v>0.41571309443632132</v>
      </c>
      <c r="T1776">
        <v>45.83994278804127</v>
      </c>
      <c r="U1776">
        <v>45.83986920708945</v>
      </c>
      <c r="V1776">
        <v>45.808364734297122</v>
      </c>
      <c r="W1776">
        <v>45.871217756048189</v>
      </c>
      <c r="X1776">
        <v>3136.7507404770072</v>
      </c>
      <c r="Y1776">
        <v>3147.626796168267</v>
      </c>
      <c r="Z1776">
        <v>3042.1603988561169</v>
      </c>
      <c r="AA1776">
        <v>3197.0197607849909</v>
      </c>
      <c r="AB1776">
        <v>515.72036011441878</v>
      </c>
      <c r="AC1776">
        <v>512.11948192315378</v>
      </c>
      <c r="AD1776">
        <v>443.62621421242318</v>
      </c>
      <c r="AE1776">
        <v>606.22307412521945</v>
      </c>
      <c r="AF1776">
        <v>64.463918675754954</v>
      </c>
      <c r="AG1776">
        <v>64.197267179125944</v>
      </c>
      <c r="AH1776">
        <v>63.231443341266932</v>
      </c>
      <c r="AI1776">
        <v>66.494557415145337</v>
      </c>
      <c r="AJ1776">
        <v>0.56393179877275157</v>
      </c>
      <c r="AK1776">
        <v>0.56393179651792114</v>
      </c>
      <c r="AL1776">
        <v>0.5639314804976463</v>
      </c>
      <c r="AM1776">
        <v>0.56393211836633694</v>
      </c>
      <c r="AN1776">
        <v>0.94769922838942156</v>
      </c>
      <c r="AO1776">
        <v>0.94769922838942156</v>
      </c>
      <c r="AP1776">
        <v>0.94769922838942156</v>
      </c>
      <c r="AQ1776">
        <v>0.94769922838942156</v>
      </c>
      <c r="AR1776">
        <v>14.734610477255041</v>
      </c>
      <c r="AS1776">
        <v>14.734610477255041</v>
      </c>
      <c r="AT1776">
        <v>14.734610477255041</v>
      </c>
      <c r="AU1776">
        <v>14.734610477255041</v>
      </c>
      <c r="AV1776" t="str">
        <f>VLOOKUP(Sheet1[[#This Row],[NPDES ID2]],Combined_Sheet__Major_Only___2[[NPDES ID2]:[ECHO BFR]],3,FALSE)</f>
        <v>IL</v>
      </c>
      <c r="AW1776" t="s">
        <v>41</v>
      </c>
      <c r="AX1776" t="str">
        <f>VLOOKUP(Sheet1[[#This Row],[NPDES ID2]],Combined_Sheet__Major_Only___2[[NPDES ID2]:[ECHO BFR]],27,FALSE)</f>
        <v>-</v>
      </c>
      <c r="AY1776" t="str">
        <f>VLOOKUP(Sheet1[[#This Row],[NPDES ID2]],Combined_Sheet__Major_Only___2[[NPDES ID2]:[ECHO BFR]],28,FALSE)</f>
        <v>-</v>
      </c>
      <c r="AZ1776" t="str">
        <f>VLOOKUP(Sheet1[[#This Row],[NPDES ID2]],Combined_Sheet__Major_Only___2[[NPDES ID2]:[ECHO BFR]],29,FALSE)</f>
        <v>thickening</v>
      </c>
      <c r="BA1776">
        <f>VLOOKUP(Sheet1[[#This Row],[NPDES ID2]],Combined_Sheet__Major_Only___2[[NPDES ID2]:[ECHO BFR]],17,FALSE)</f>
        <v>40.137222000000001</v>
      </c>
      <c r="BB1776">
        <f>VLOOKUP(Sheet1[[#This Row],[NPDES ID2]],Combined_Sheet__Major_Only___2[[NPDES ID2]:[ECHO BFR]],18,FALSE)</f>
        <v>-88.968056000000004</v>
      </c>
      <c r="BC1776" t="str">
        <f>IF(ISNUMBER(SEARCH("aerobic",$AW1776)),"aerobic","")</f>
        <v>aerobic</v>
      </c>
      <c r="BD1776" t="str">
        <f>IF(ISNUMBER(SEARCH("anaer",$AW1776)),"anaer","")</f>
        <v/>
      </c>
      <c r="BE1776" t="str">
        <f>IF(ISNUMBER(SEARCH("thickening",$AZ1776)),"thickening","")</f>
        <v>thickening</v>
      </c>
      <c r="BF1776" s="2" t="str">
        <f>IF(ISNUMBER(SEARCH("airDry",$AW1776)),"airDry","")</f>
        <v/>
      </c>
      <c r="BG1776" s="2" t="str">
        <f>IF(ISNUMBER(SEARCH("heatDry",$AY1776)),"heatDry","")</f>
        <v/>
      </c>
      <c r="BH1776" s="2" t="str">
        <f>IF(AND(ISNUMBER(SEARCH("aerobic",$AW1776)),ISNUMBER(SEARCH("anaer",$AW1776))),"Combined Aer and Anaer.","")</f>
        <v/>
      </c>
    </row>
    <row r="1777" spans="1:60" x14ac:dyDescent="0.3">
      <c r="A1777" s="4">
        <v>1775</v>
      </c>
      <c r="B1777" t="s">
        <v>8308</v>
      </c>
      <c r="C1777">
        <v>12.63</v>
      </c>
      <c r="D1777">
        <v>10603.799669207219</v>
      </c>
      <c r="E1777">
        <v>10567.15677842572</v>
      </c>
      <c r="F1777">
        <v>7184.394910086934</v>
      </c>
      <c r="G1777">
        <v>13933.3361550721</v>
      </c>
      <c r="H1777">
        <v>-78.178098766184092</v>
      </c>
      <c r="I1777">
        <v>-77.72097441473268</v>
      </c>
      <c r="J1777">
        <v>-90.332474596110075</v>
      </c>
      <c r="K1777">
        <v>-66.524880151334656</v>
      </c>
      <c r="L1777">
        <v>6.2269261186102414</v>
      </c>
      <c r="M1777">
        <v>6.1770582739881696</v>
      </c>
      <c r="N1777">
        <v>5.9964279986879676</v>
      </c>
      <c r="O1777">
        <v>6.6066964485849606</v>
      </c>
      <c r="P1777">
        <v>0.30117265619967371</v>
      </c>
      <c r="Q1777">
        <v>0.30017543913783579</v>
      </c>
      <c r="R1777">
        <v>0.25917104807657798</v>
      </c>
      <c r="S1777">
        <v>0.34139255098488169</v>
      </c>
      <c r="T1777">
        <v>4.1613009923778499</v>
      </c>
      <c r="U1777">
        <v>4.161291732773666</v>
      </c>
      <c r="V1777">
        <v>4.1573271340450093</v>
      </c>
      <c r="W1777">
        <v>4.165236709671591</v>
      </c>
      <c r="X1777">
        <v>380.1842803164169</v>
      </c>
      <c r="Y1777">
        <v>382.63781910754471</v>
      </c>
      <c r="Z1777">
        <v>358.30790191412689</v>
      </c>
      <c r="AA1777">
        <v>394.41336813427358</v>
      </c>
      <c r="AB1777">
        <v>94.090432038719513</v>
      </c>
      <c r="AC1777">
        <v>91.640315278402227</v>
      </c>
      <c r="AD1777">
        <v>74.649661348744516</v>
      </c>
      <c r="AE1777">
        <v>124.3020758746993</v>
      </c>
      <c r="AF1777">
        <v>48.316631083849863</v>
      </c>
      <c r="AG1777">
        <v>47.929688915592237</v>
      </c>
      <c r="AH1777">
        <v>46.528137672384588</v>
      </c>
      <c r="AI1777">
        <v>51.26336584358873</v>
      </c>
      <c r="AJ1777">
        <v>0.36720997434366032</v>
      </c>
      <c r="AK1777">
        <v>0.36720997324278021</v>
      </c>
      <c r="AL1777">
        <v>0.36720981895029609</v>
      </c>
      <c r="AM1777">
        <v>0.36721013038072842</v>
      </c>
      <c r="AN1777">
        <v>0.67102977523918594</v>
      </c>
      <c r="AO1777">
        <v>0.67102977523918572</v>
      </c>
      <c r="AP1777">
        <v>0.67102977523918572</v>
      </c>
      <c r="AQ1777">
        <v>0.67102977523918572</v>
      </c>
      <c r="AR1777">
        <v>8.8432521039477869</v>
      </c>
      <c r="AS1777">
        <v>8.8432521039477869</v>
      </c>
      <c r="AT1777">
        <v>8.8432521039477869</v>
      </c>
      <c r="AU1777">
        <v>8.8432521039477869</v>
      </c>
      <c r="AV1777" t="str">
        <f>VLOOKUP(Sheet1[[#This Row],[NPDES ID2]],Combined_Sheet__Major_Only___2[[NPDES ID2]:[ECHO BFR]],3,FALSE)</f>
        <v>TX</v>
      </c>
      <c r="AW1777" t="s">
        <v>1420</v>
      </c>
      <c r="AX1777" t="str">
        <f>VLOOKUP(Sheet1[[#This Row],[NPDES ID2]],Combined_Sheet__Major_Only___2[[NPDES ID2]:[ECHO BFR]],27,FALSE)</f>
        <v>-</v>
      </c>
      <c r="AY1777" t="str">
        <f>VLOOKUP(Sheet1[[#This Row],[NPDES ID2]],Combined_Sheet__Major_Only___2[[NPDES ID2]:[ECHO BFR]],28,FALSE)</f>
        <v>-</v>
      </c>
      <c r="AZ1777" t="str">
        <f>VLOOKUP(Sheet1[[#This Row],[NPDES ID2]],Combined_Sheet__Major_Only___2[[NPDES ID2]:[ECHO BFR]],29,FALSE)</f>
        <v>-</v>
      </c>
      <c r="BA1777">
        <f>VLOOKUP(Sheet1[[#This Row],[NPDES ID2]],Combined_Sheet__Major_Only___2[[NPDES ID2]:[ECHO BFR]],17,FALSE)</f>
        <v>30.918778</v>
      </c>
      <c r="BB1777">
        <f>VLOOKUP(Sheet1[[#This Row],[NPDES ID2]],Combined_Sheet__Major_Only___2[[NPDES ID2]:[ECHO BFR]],18,FALSE)</f>
        <v>-99.778666999999999</v>
      </c>
      <c r="BC1777" t="str">
        <f>IF(ISNUMBER(SEARCH("aerobic",$AW1777)),"aerobic","")</f>
        <v/>
      </c>
      <c r="BD1777" t="str">
        <f>IF(ISNUMBER(SEARCH("anaer",$AW1777)),"anaer","")</f>
        <v/>
      </c>
      <c r="BE1777" t="str">
        <f>IF(ISNUMBER(SEARCH("thickening",$AZ1777)),"thickening","")</f>
        <v/>
      </c>
      <c r="BF1777" s="3" t="str">
        <f>IF(ISNUMBER(SEARCH("airDry",$AW1777)),"airDry","")</f>
        <v>airDry</v>
      </c>
      <c r="BG1777" s="3" t="str">
        <f>IF(ISNUMBER(SEARCH("heatDry",$AY1777)),"heatDry","")</f>
        <v/>
      </c>
      <c r="BH1777" s="3" t="str">
        <f>IF(AND(ISNUMBER(SEARCH("aerobic",$AW1777)),ISNUMBER(SEARCH("anaer",$AW1777))),"Combined Aer and Anaer.","")</f>
        <v/>
      </c>
    </row>
    <row r="1778" spans="1:60" x14ac:dyDescent="0.3">
      <c r="A1778" s="4">
        <v>1776</v>
      </c>
      <c r="B1778" t="s">
        <v>8312</v>
      </c>
      <c r="C1778">
        <v>12.63</v>
      </c>
      <c r="D1778">
        <v>10273.042942864249</v>
      </c>
      <c r="E1778">
        <v>10229.647815294031</v>
      </c>
      <c r="F1778">
        <v>6961.1337854522671</v>
      </c>
      <c r="G1778">
        <v>13470.090173407571</v>
      </c>
      <c r="H1778">
        <v>-78.071044342179135</v>
      </c>
      <c r="I1778">
        <v>-77.871738470187864</v>
      </c>
      <c r="J1778">
        <v>-90.542474985438162</v>
      </c>
      <c r="K1778">
        <v>-65.789881621935805</v>
      </c>
      <c r="L1778">
        <v>6.426617578488294</v>
      </c>
      <c r="M1778">
        <v>6.3782321909331907</v>
      </c>
      <c r="N1778">
        <v>6.2029716570517897</v>
      </c>
      <c r="O1778">
        <v>6.7950981727773634</v>
      </c>
      <c r="P1778">
        <v>0.30088306902080852</v>
      </c>
      <c r="Q1778">
        <v>0.30017832041261111</v>
      </c>
      <c r="R1778">
        <v>0.25689043130151479</v>
      </c>
      <c r="S1778">
        <v>0.34125415614375371</v>
      </c>
      <c r="T1778">
        <v>4.1648506559736127</v>
      </c>
      <c r="U1778">
        <v>4.1648413908913451</v>
      </c>
      <c r="V1778">
        <v>4.1608744466618717</v>
      </c>
      <c r="W1778">
        <v>4.1687887016815957</v>
      </c>
      <c r="X1778">
        <v>368.6438254963162</v>
      </c>
      <c r="Y1778">
        <v>370.88672349568913</v>
      </c>
      <c r="Z1778">
        <v>348.67049619140698</v>
      </c>
      <c r="AA1778">
        <v>381.60528193298512</v>
      </c>
      <c r="AB1778">
        <v>82.346910181570195</v>
      </c>
      <c r="AC1778">
        <v>80.65563842519461</v>
      </c>
      <c r="AD1778">
        <v>66.885549194556333</v>
      </c>
      <c r="AE1778">
        <v>105.71810357809559</v>
      </c>
      <c r="AF1778">
        <v>49.866097285491932</v>
      </c>
      <c r="AG1778">
        <v>49.490658001771507</v>
      </c>
      <c r="AH1778">
        <v>48.130772043629221</v>
      </c>
      <c r="AI1778">
        <v>52.725231858932041</v>
      </c>
      <c r="AJ1778">
        <v>0.38602141113039268</v>
      </c>
      <c r="AK1778">
        <v>0.38602141002814189</v>
      </c>
      <c r="AL1778">
        <v>0.38602125554336408</v>
      </c>
      <c r="AM1778">
        <v>0.38602156736192372</v>
      </c>
      <c r="AN1778">
        <v>0.67117792048730696</v>
      </c>
      <c r="AO1778">
        <v>0.67117792048730662</v>
      </c>
      <c r="AP1778">
        <v>0.67117792048730662</v>
      </c>
      <c r="AQ1778">
        <v>0.67117792048730662</v>
      </c>
      <c r="AR1778">
        <v>9.6085419395583784</v>
      </c>
      <c r="AS1778">
        <v>9.6085419395583802</v>
      </c>
      <c r="AT1778">
        <v>9.6085419395583802</v>
      </c>
      <c r="AU1778">
        <v>9.6085419395583802</v>
      </c>
      <c r="AV1778" t="str">
        <f>VLOOKUP(Sheet1[[#This Row],[NPDES ID2]],Combined_Sheet__Major_Only___2[[NPDES ID2]:[ECHO BFR]],3,FALSE)</f>
        <v>TX</v>
      </c>
      <c r="AW1778" t="s">
        <v>1420</v>
      </c>
      <c r="AX1778" t="str">
        <f>VLOOKUP(Sheet1[[#This Row],[NPDES ID2]],Combined_Sheet__Major_Only___2[[NPDES ID2]:[ECHO BFR]],27,FALSE)</f>
        <v>-</v>
      </c>
      <c r="AY1778" t="str">
        <f>VLOOKUP(Sheet1[[#This Row],[NPDES ID2]],Combined_Sheet__Major_Only___2[[NPDES ID2]:[ECHO BFR]],28,FALSE)</f>
        <v>-</v>
      </c>
      <c r="AZ1778" t="str">
        <f>VLOOKUP(Sheet1[[#This Row],[NPDES ID2]],Combined_Sheet__Major_Only___2[[NPDES ID2]:[ECHO BFR]],29,FALSE)</f>
        <v>-</v>
      </c>
      <c r="BA1778">
        <f>VLOOKUP(Sheet1[[#This Row],[NPDES ID2]],Combined_Sheet__Major_Only___2[[NPDES ID2]:[ECHO BFR]],17,FALSE)</f>
        <v>30.91733</v>
      </c>
      <c r="BB1778">
        <f>VLOOKUP(Sheet1[[#This Row],[NPDES ID2]],Combined_Sheet__Major_Only___2[[NPDES ID2]:[ECHO BFR]],18,FALSE)</f>
        <v>-99.785409999999999</v>
      </c>
      <c r="BC1778" t="str">
        <f>IF(ISNUMBER(SEARCH("aerobic",$AW1778)),"aerobic","")</f>
        <v/>
      </c>
      <c r="BD1778" t="str">
        <f>IF(ISNUMBER(SEARCH("anaer",$AW1778)),"anaer","")</f>
        <v/>
      </c>
      <c r="BE1778" t="str">
        <f>IF(ISNUMBER(SEARCH("thickening",$AZ1778)),"thickening","")</f>
        <v/>
      </c>
      <c r="BF1778" s="2" t="str">
        <f>IF(ISNUMBER(SEARCH("airDry",$AW1778)),"airDry","")</f>
        <v>airDry</v>
      </c>
      <c r="BG1778" s="2" t="str">
        <f>IF(ISNUMBER(SEARCH("heatDry",$AY1778)),"heatDry","")</f>
        <v/>
      </c>
      <c r="BH1778" s="2" t="str">
        <f>IF(AND(ISNUMBER(SEARCH("aerobic",$AW1778)),ISNUMBER(SEARCH("anaer",$AW1778))),"Combined Aer and Anaer.","")</f>
        <v/>
      </c>
    </row>
    <row r="1779" spans="1:60" x14ac:dyDescent="0.3">
      <c r="A1779" s="4">
        <v>1777</v>
      </c>
      <c r="B1779" t="s">
        <v>8316</v>
      </c>
      <c r="C1779">
        <v>12.49</v>
      </c>
      <c r="D1779">
        <v>7899.2851811406044</v>
      </c>
      <c r="E1779">
        <v>7861.1750085259264</v>
      </c>
      <c r="F1779">
        <v>5355.8819074740722</v>
      </c>
      <c r="G1779">
        <v>10333.43734997046</v>
      </c>
      <c r="H1779">
        <v>-76.821806046362653</v>
      </c>
      <c r="I1779">
        <v>-78.101086231035737</v>
      </c>
      <c r="J1779">
        <v>-90.972721106638517</v>
      </c>
      <c r="K1779">
        <v>-60.420512032072438</v>
      </c>
      <c r="L1779">
        <v>8.3508178259282015</v>
      </c>
      <c r="M1779">
        <v>8.3178426240785193</v>
      </c>
      <c r="N1779">
        <v>8.1984000453546404</v>
      </c>
      <c r="O1779">
        <v>8.6019425638143758</v>
      </c>
      <c r="P1779">
        <v>0.29408776178710588</v>
      </c>
      <c r="Q1779">
        <v>0.29777676982860179</v>
      </c>
      <c r="R1779">
        <v>0.2377794015585121</v>
      </c>
      <c r="S1779">
        <v>0.33805575170854563</v>
      </c>
      <c r="T1779">
        <v>46.601673193646228</v>
      </c>
      <c r="U1779">
        <v>46.601598437139643</v>
      </c>
      <c r="V1779">
        <v>46.569590637978287</v>
      </c>
      <c r="W1779">
        <v>46.633447821374233</v>
      </c>
      <c r="X1779">
        <v>3137.2648284108418</v>
      </c>
      <c r="Y1779">
        <v>3147.63795003517</v>
      </c>
      <c r="Z1779">
        <v>3046.9494031551199</v>
      </c>
      <c r="AA1779">
        <v>3194.788880075916</v>
      </c>
      <c r="AB1779">
        <v>584.30047696876068</v>
      </c>
      <c r="AC1779">
        <v>579.02776945842402</v>
      </c>
      <c r="AD1779">
        <v>493.00221655694321</v>
      </c>
      <c r="AE1779">
        <v>702.04353479527401</v>
      </c>
      <c r="AF1779">
        <v>65.522865624627187</v>
      </c>
      <c r="AG1779">
        <v>65.264129407700878</v>
      </c>
      <c r="AH1779">
        <v>64.326972140048625</v>
      </c>
      <c r="AI1779">
        <v>67.493231243905768</v>
      </c>
      <c r="AJ1779">
        <v>0.57687557656474953</v>
      </c>
      <c r="AK1779">
        <v>0.57687557459406014</v>
      </c>
      <c r="AL1779">
        <v>0.57687529839553664</v>
      </c>
      <c r="AM1779">
        <v>0.57687585588627399</v>
      </c>
      <c r="AN1779">
        <v>0.9484909560941821</v>
      </c>
      <c r="AO1779">
        <v>0.9484909560941821</v>
      </c>
      <c r="AP1779">
        <v>0.9484909560941821</v>
      </c>
      <c r="AQ1779">
        <v>0.9484909560941821</v>
      </c>
      <c r="AR1779">
        <v>13.92981228745311</v>
      </c>
      <c r="AS1779">
        <v>13.929812287453119</v>
      </c>
      <c r="AT1779">
        <v>13.929812287453119</v>
      </c>
      <c r="AU1779">
        <v>13.929812287453119</v>
      </c>
      <c r="AV1779" t="str">
        <f>VLOOKUP(Sheet1[[#This Row],[NPDES ID2]],Combined_Sheet__Major_Only___2[[NPDES ID2]:[ECHO BFR]],3,FALSE)</f>
        <v>GA</v>
      </c>
      <c r="AW1779" t="s">
        <v>41</v>
      </c>
      <c r="AX1779" t="str">
        <f>VLOOKUP(Sheet1[[#This Row],[NPDES ID2]],Combined_Sheet__Major_Only___2[[NPDES ID2]:[ECHO BFR]],27,FALSE)</f>
        <v>-</v>
      </c>
      <c r="AY1779" t="str">
        <f>VLOOKUP(Sheet1[[#This Row],[NPDES ID2]],Combined_Sheet__Major_Only___2[[NPDES ID2]:[ECHO BFR]],28,FALSE)</f>
        <v>-</v>
      </c>
      <c r="AZ1779" t="str">
        <f>VLOOKUP(Sheet1[[#This Row],[NPDES ID2]],Combined_Sheet__Major_Only___2[[NPDES ID2]:[ECHO BFR]],29,FALSE)</f>
        <v>thickening</v>
      </c>
      <c r="BA1779">
        <f>VLOOKUP(Sheet1[[#This Row],[NPDES ID2]],Combined_Sheet__Major_Only___2[[NPDES ID2]:[ECHO BFR]],17,FALSE)</f>
        <v>31.717167</v>
      </c>
      <c r="BB1779">
        <f>VLOOKUP(Sheet1[[#This Row],[NPDES ID2]],Combined_Sheet__Major_Only___2[[NPDES ID2]:[ECHO BFR]],18,FALSE)</f>
        <v>-84.183361000000005</v>
      </c>
      <c r="BC1779" t="str">
        <f>IF(ISNUMBER(SEARCH("aerobic",$AW1779)),"aerobic","")</f>
        <v>aerobic</v>
      </c>
      <c r="BD1779" t="str">
        <f>IF(ISNUMBER(SEARCH("anaer",$AW1779)),"anaer","")</f>
        <v/>
      </c>
      <c r="BE1779" t="str">
        <f>IF(ISNUMBER(SEARCH("thickening",$AZ1779)),"thickening","")</f>
        <v>thickening</v>
      </c>
      <c r="BF1779" s="3" t="str">
        <f>IF(ISNUMBER(SEARCH("airDry",$AW1779)),"airDry","")</f>
        <v/>
      </c>
      <c r="BG1779" s="3" t="str">
        <f>IF(ISNUMBER(SEARCH("heatDry",$AY1779)),"heatDry","")</f>
        <v/>
      </c>
      <c r="BH1779" s="3" t="str">
        <f>IF(AND(ISNUMBER(SEARCH("aerobic",$AW1779)),ISNUMBER(SEARCH("anaer",$AW1779))),"Combined Aer and Anaer.","")</f>
        <v/>
      </c>
    </row>
    <row r="1780" spans="1:60" x14ac:dyDescent="0.3">
      <c r="A1780" s="4">
        <v>1778</v>
      </c>
      <c r="B1780" t="s">
        <v>8320</v>
      </c>
      <c r="C1780">
        <v>12.37</v>
      </c>
      <c r="D1780">
        <v>8777.1885906844327</v>
      </c>
      <c r="E1780">
        <v>8756.4062332294307</v>
      </c>
      <c r="F1780">
        <v>5949.6981772214222</v>
      </c>
      <c r="G1780">
        <v>11465.02980441768</v>
      </c>
      <c r="H1780">
        <v>-77.319764417063681</v>
      </c>
      <c r="I1780">
        <v>-78.368207005174156</v>
      </c>
      <c r="J1780">
        <v>-90.923473862614884</v>
      </c>
      <c r="K1780">
        <v>-62.562321099597753</v>
      </c>
      <c r="L1780">
        <v>7.5160586838121617</v>
      </c>
      <c r="M1780">
        <v>7.477765768155324</v>
      </c>
      <c r="N1780">
        <v>7.3390582568089924</v>
      </c>
      <c r="O1780">
        <v>7.8076868392604846</v>
      </c>
      <c r="P1780">
        <v>0.29266177650243708</v>
      </c>
      <c r="Q1780">
        <v>0.29501985943402248</v>
      </c>
      <c r="R1780">
        <v>0.24118991537486409</v>
      </c>
      <c r="S1780">
        <v>0.33638130751473372</v>
      </c>
      <c r="T1780">
        <v>355.772749596859</v>
      </c>
      <c r="U1780">
        <v>355.77219770627539</v>
      </c>
      <c r="V1780">
        <v>355.53589984051308</v>
      </c>
      <c r="W1780">
        <v>356.00732607241338</v>
      </c>
      <c r="X1780">
        <v>26359.49093240804</v>
      </c>
      <c r="Y1780">
        <v>26472.44716260373</v>
      </c>
      <c r="Z1780">
        <v>25380.982145353271</v>
      </c>
      <c r="AA1780">
        <v>26984.425574573979</v>
      </c>
      <c r="AB1780">
        <v>4572.0459067100683</v>
      </c>
      <c r="AC1780">
        <v>4536.9475567804857</v>
      </c>
      <c r="AD1780">
        <v>3894.7136967964029</v>
      </c>
      <c r="AE1780">
        <v>5438.0558909699121</v>
      </c>
      <c r="AF1780">
        <v>59.545298099874088</v>
      </c>
      <c r="AG1780">
        <v>59.241913311463989</v>
      </c>
      <c r="AH1780">
        <v>58.143097290837041</v>
      </c>
      <c r="AI1780">
        <v>61.855587972465329</v>
      </c>
      <c r="AJ1780">
        <v>0.50386917231270867</v>
      </c>
      <c r="AK1780">
        <v>0.50386916548920468</v>
      </c>
      <c r="AL1780">
        <v>0.50386820923571962</v>
      </c>
      <c r="AM1780">
        <v>0.50387013938083391</v>
      </c>
      <c r="AN1780">
        <v>0.99279008887002584</v>
      </c>
      <c r="AO1780">
        <v>0.99279008887002618</v>
      </c>
      <c r="AP1780">
        <v>0.99279008887002618</v>
      </c>
      <c r="AQ1780">
        <v>0.99279008887002618</v>
      </c>
      <c r="AR1780">
        <v>13.186808642647589</v>
      </c>
      <c r="AS1780">
        <v>13.186808642647589</v>
      </c>
      <c r="AT1780">
        <v>13.186808642647589</v>
      </c>
      <c r="AU1780">
        <v>13.186808642647589</v>
      </c>
      <c r="AV1780" t="str">
        <f>VLOOKUP(Sheet1[[#This Row],[NPDES ID2]],Combined_Sheet__Major_Only___2[[NPDES ID2]:[ECHO BFR]],3,FALSE)</f>
        <v>NC</v>
      </c>
      <c r="AW1780" t="s">
        <v>41</v>
      </c>
      <c r="AX1780" t="str">
        <f>VLOOKUP(Sheet1[[#This Row],[NPDES ID2]],Combined_Sheet__Major_Only___2[[NPDES ID2]:[ECHO BFR]],27,FALSE)</f>
        <v>other</v>
      </c>
      <c r="AY1780" t="str">
        <f>VLOOKUP(Sheet1[[#This Row],[NPDES ID2]],Combined_Sheet__Major_Only___2[[NPDES ID2]:[ECHO BFR]],28,FALSE)</f>
        <v>-</v>
      </c>
      <c r="AZ1780" t="str">
        <f>VLOOKUP(Sheet1[[#This Row],[NPDES ID2]],Combined_Sheet__Major_Only___2[[NPDES ID2]:[ECHO BFR]],29,FALSE)</f>
        <v>preliminaryOps</v>
      </c>
      <c r="BA1780">
        <f>VLOOKUP(Sheet1[[#This Row],[NPDES ID2]],Combined_Sheet__Major_Only___2[[NPDES ID2]:[ECHO BFR]],17,FALSE)</f>
        <v>34.880634000000001</v>
      </c>
      <c r="BB1780">
        <f>VLOOKUP(Sheet1[[#This Row],[NPDES ID2]],Combined_Sheet__Major_Only___2[[NPDES ID2]:[ECHO BFR]],18,FALSE)</f>
        <v>-77.531378000000004</v>
      </c>
      <c r="BC1780" t="str">
        <f>IF(ISNUMBER(SEARCH("aerobic",$AW1780)),"aerobic","")</f>
        <v>aerobic</v>
      </c>
      <c r="BD1780" t="str">
        <f>IF(ISNUMBER(SEARCH("anaer",$AW1780)),"anaer","")</f>
        <v/>
      </c>
      <c r="BE1780" t="str">
        <f>IF(ISNUMBER(SEARCH("thickening",$AZ1780)),"thickening","")</f>
        <v/>
      </c>
      <c r="BF1780" s="2" t="str">
        <f>IF(ISNUMBER(SEARCH("airDry",$AW1780)),"airDry","")</f>
        <v/>
      </c>
      <c r="BG1780" s="2" t="str">
        <f>IF(ISNUMBER(SEARCH("heatDry",$AY1780)),"heatDry","")</f>
        <v/>
      </c>
      <c r="BH1780" s="2" t="str">
        <f>IF(AND(ISNUMBER(SEARCH("aerobic",$AW1780)),ISNUMBER(SEARCH("anaer",$AW1780))),"Combined Aer and Anaer.","")</f>
        <v/>
      </c>
    </row>
    <row r="1781" spans="1:60" x14ac:dyDescent="0.3">
      <c r="A1781" s="4">
        <v>1779</v>
      </c>
      <c r="B1781" t="s">
        <v>8324</v>
      </c>
      <c r="C1781">
        <v>12</v>
      </c>
      <c r="D1781">
        <v>8616.5634196201336</v>
      </c>
      <c r="E1781">
        <v>8582.637206612766</v>
      </c>
      <c r="F1781">
        <v>5840.2263385081196</v>
      </c>
      <c r="G1781">
        <v>11265.39809556719</v>
      </c>
      <c r="H1781">
        <v>-77.080846247991275</v>
      </c>
      <c r="I1781">
        <v>-78.357297808466399</v>
      </c>
      <c r="J1781">
        <v>-91.323327922194864</v>
      </c>
      <c r="K1781">
        <v>-61.763503550297578</v>
      </c>
      <c r="L1781">
        <v>7.6526505440936772</v>
      </c>
      <c r="M1781">
        <v>7.6182001688026624</v>
      </c>
      <c r="N1781">
        <v>7.4934147665869526</v>
      </c>
      <c r="O1781">
        <v>7.9150085224359463</v>
      </c>
      <c r="P1781">
        <v>0.28324795879026837</v>
      </c>
      <c r="Q1781">
        <v>0.28626735358014083</v>
      </c>
      <c r="R1781">
        <v>0.23126410909198261</v>
      </c>
      <c r="S1781">
        <v>0.3244506167458821</v>
      </c>
      <c r="T1781">
        <v>4.220550584552063</v>
      </c>
      <c r="U1781">
        <v>4.2205412335098327</v>
      </c>
      <c r="V1781">
        <v>4.2165374846016954</v>
      </c>
      <c r="W1781">
        <v>4.2245251668228132</v>
      </c>
      <c r="X1781">
        <v>297.91033558245277</v>
      </c>
      <c r="Y1781">
        <v>298.99977220067541</v>
      </c>
      <c r="Z1781">
        <v>288.20765001782502</v>
      </c>
      <c r="AA1781">
        <v>304.13983735410108</v>
      </c>
      <c r="AB1781">
        <v>54.555882905592263</v>
      </c>
      <c r="AC1781">
        <v>54.071242759490083</v>
      </c>
      <c r="AD1781">
        <v>46.110734370604547</v>
      </c>
      <c r="AE1781">
        <v>65.315507143932649</v>
      </c>
      <c r="AF1781">
        <v>62.496666397078663</v>
      </c>
      <c r="AG1781">
        <v>62.215319577315732</v>
      </c>
      <c r="AH1781">
        <v>61.196251424339188</v>
      </c>
      <c r="AI1781">
        <v>64.639240251014897</v>
      </c>
      <c r="AJ1781">
        <v>0.53989709328539637</v>
      </c>
      <c r="AK1781">
        <v>0.53989709218362858</v>
      </c>
      <c r="AL1781">
        <v>0.53989693776545811</v>
      </c>
      <c r="AM1781">
        <v>0.53989724944953821</v>
      </c>
      <c r="AN1781">
        <v>0.67348520652807042</v>
      </c>
      <c r="AO1781">
        <v>0.67348520652807042</v>
      </c>
      <c r="AP1781">
        <v>0.67348520652807042</v>
      </c>
      <c r="AQ1781">
        <v>0.67348520652807042</v>
      </c>
      <c r="AR1781">
        <v>13.4141451701003</v>
      </c>
      <c r="AS1781">
        <v>13.4141451701003</v>
      </c>
      <c r="AT1781">
        <v>13.4141451701003</v>
      </c>
      <c r="AU1781">
        <v>13.4141451701003</v>
      </c>
      <c r="AV1781" t="str">
        <f>VLOOKUP(Sheet1[[#This Row],[NPDES ID2]],Combined_Sheet__Major_Only___2[[NPDES ID2]:[ECHO BFR]],3,FALSE)</f>
        <v>TX</v>
      </c>
      <c r="AW1781" t="s">
        <v>118</v>
      </c>
      <c r="AX1781" t="str">
        <f>VLOOKUP(Sheet1[[#This Row],[NPDES ID2]],Combined_Sheet__Major_Only___2[[NPDES ID2]:[ECHO BFR]],27,FALSE)</f>
        <v>-</v>
      </c>
      <c r="AY1781" t="str">
        <f>VLOOKUP(Sheet1[[#This Row],[NPDES ID2]],Combined_Sheet__Major_Only___2[[NPDES ID2]:[ECHO BFR]],28,FALSE)</f>
        <v>-</v>
      </c>
      <c r="AZ1781" t="str">
        <f>VLOOKUP(Sheet1[[#This Row],[NPDES ID2]],Combined_Sheet__Major_Only___2[[NPDES ID2]:[ECHO BFR]],29,FALSE)</f>
        <v>preliminaryOps</v>
      </c>
      <c r="BA1781">
        <f>VLOOKUP(Sheet1[[#This Row],[NPDES ID2]],Combined_Sheet__Major_Only___2[[NPDES ID2]:[ECHO BFR]],17,FALSE)</f>
        <v>33.941788000000003</v>
      </c>
      <c r="BB1781">
        <f>VLOOKUP(Sheet1[[#This Row],[NPDES ID2]],Combined_Sheet__Major_Only___2[[NPDES ID2]:[ECHO BFR]],18,FALSE)</f>
        <v>-98.67868</v>
      </c>
      <c r="BC1781" t="str">
        <f>IF(ISNUMBER(SEARCH("aerobic",$AW1781)),"aerobic","")</f>
        <v>aerobic</v>
      </c>
      <c r="BD1781" t="str">
        <f>IF(ISNUMBER(SEARCH("anaer",$AW1781)),"anaer","")</f>
        <v/>
      </c>
      <c r="BE1781" t="str">
        <f>IF(ISNUMBER(SEARCH("thickening",$AZ1781)),"thickening","")</f>
        <v/>
      </c>
      <c r="BF1781" s="3" t="str">
        <f>IF(ISNUMBER(SEARCH("airDry",$AW1781)),"airDry","")</f>
        <v>airDry</v>
      </c>
      <c r="BG1781" s="3" t="str">
        <f>IF(ISNUMBER(SEARCH("heatDry",$AY1781)),"heatDry","")</f>
        <v/>
      </c>
      <c r="BH1781" s="3" t="str">
        <f>IF(AND(ISNUMBER(SEARCH("aerobic",$AW1781)),ISNUMBER(SEARCH("anaer",$AW1781))),"Combined Aer and Anaer.","")</f>
        <v/>
      </c>
    </row>
    <row r="1782" spans="1:60" x14ac:dyDescent="0.3">
      <c r="A1782" s="4">
        <v>1780</v>
      </c>
      <c r="B1782" t="s">
        <v>8329</v>
      </c>
      <c r="C1782">
        <v>11.8</v>
      </c>
      <c r="D1782">
        <v>8421.7683542548857</v>
      </c>
      <c r="E1782">
        <v>8379.7489180925095</v>
      </c>
      <c r="F1782">
        <v>5707.9714775013063</v>
      </c>
      <c r="G1782">
        <v>11018.10240213165</v>
      </c>
      <c r="H1782">
        <v>-76.861889121464515</v>
      </c>
      <c r="I1782">
        <v>-78.095843203358555</v>
      </c>
      <c r="J1782">
        <v>-91.054006028611582</v>
      </c>
      <c r="K1782">
        <v>-60.639132842454053</v>
      </c>
      <c r="L1782">
        <v>7.8275820290313414</v>
      </c>
      <c r="M1782">
        <v>7.7959661412091217</v>
      </c>
      <c r="N1782">
        <v>7.6814450239390686</v>
      </c>
      <c r="O1782">
        <v>8.0683591151125515</v>
      </c>
      <c r="P1782">
        <v>0.27795858132082851</v>
      </c>
      <c r="Q1782">
        <v>0.28143716099268329</v>
      </c>
      <c r="R1782">
        <v>0.22530003118551301</v>
      </c>
      <c r="S1782">
        <v>0.31896930760633352</v>
      </c>
      <c r="T1782">
        <v>290.8414840563056</v>
      </c>
      <c r="U1782">
        <v>290.84103237211838</v>
      </c>
      <c r="V1782">
        <v>290.64763894850529</v>
      </c>
      <c r="W1782">
        <v>291.0334686413554</v>
      </c>
      <c r="X1782">
        <v>19734.755985444561</v>
      </c>
      <c r="Y1782">
        <v>19801.74151220774</v>
      </c>
      <c r="Z1782">
        <v>19153.223678544131</v>
      </c>
      <c r="AA1782">
        <v>20104.974801668639</v>
      </c>
      <c r="AB1782">
        <v>3083.1088740103278</v>
      </c>
      <c r="AC1782">
        <v>3064.634823657369</v>
      </c>
      <c r="AD1782">
        <v>2672.2153848017192</v>
      </c>
      <c r="AE1782">
        <v>3595.0853156349049</v>
      </c>
      <c r="AF1782">
        <v>65.008841067193075</v>
      </c>
      <c r="AG1782">
        <v>64.746257266207664</v>
      </c>
      <c r="AH1782">
        <v>63.79521784353139</v>
      </c>
      <c r="AI1782">
        <v>67.008427536895326</v>
      </c>
      <c r="AJ1782">
        <v>0.57059199672697358</v>
      </c>
      <c r="AK1782">
        <v>0.57059199071428324</v>
      </c>
      <c r="AL1782">
        <v>0.57059114806745603</v>
      </c>
      <c r="AM1782">
        <v>0.57059284890304462</v>
      </c>
      <c r="AN1782">
        <v>0.99120076832486537</v>
      </c>
      <c r="AO1782">
        <v>0.99120076832486548</v>
      </c>
      <c r="AP1782">
        <v>0.99120076832486548</v>
      </c>
      <c r="AQ1782">
        <v>0.99120076832486548</v>
      </c>
      <c r="AR1782">
        <v>15.32429146848694</v>
      </c>
      <c r="AS1782">
        <v>15.32429146848694</v>
      </c>
      <c r="AT1782">
        <v>15.32429146848694</v>
      </c>
      <c r="AU1782">
        <v>15.32429146848694</v>
      </c>
      <c r="AV1782" t="str">
        <f>VLOOKUP(Sheet1[[#This Row],[NPDES ID2]],Combined_Sheet__Major_Only___2[[NPDES ID2]:[ECHO BFR]],3,FALSE)</f>
        <v>MO</v>
      </c>
      <c r="AW1782" t="s">
        <v>12181</v>
      </c>
      <c r="AX1782" t="str">
        <f>VLOOKUP(Sheet1[[#This Row],[NPDES ID2]],Combined_Sheet__Major_Only___2[[NPDES ID2]:[ECHO BFR]],27,FALSE)</f>
        <v>tempSludgeStore</v>
      </c>
      <c r="AY1782" t="str">
        <f>VLOOKUP(Sheet1[[#This Row],[NPDES ID2]],Combined_Sheet__Major_Only___2[[NPDES ID2]:[ECHO BFR]],28,FALSE)</f>
        <v>-</v>
      </c>
      <c r="AZ1782" t="str">
        <f>VLOOKUP(Sheet1[[#This Row],[NPDES ID2]],Combined_Sheet__Major_Only___2[[NPDES ID2]:[ECHO BFR]],29,FALSE)</f>
        <v>-</v>
      </c>
      <c r="BA1782">
        <f>VLOOKUP(Sheet1[[#This Row],[NPDES ID2]],Combined_Sheet__Major_Only___2[[NPDES ID2]:[ECHO BFR]],17,FALSE)</f>
        <v>39.335805999999998</v>
      </c>
      <c r="BB1782">
        <f>VLOOKUP(Sheet1[[#This Row],[NPDES ID2]],Combined_Sheet__Major_Only___2[[NPDES ID2]:[ECHO BFR]],18,FALSE)</f>
        <v>-93.479194000000007</v>
      </c>
      <c r="BC1782" t="str">
        <f>IF(ISNUMBER(SEARCH("aerobic",$AW1782)),"aerobic","")</f>
        <v/>
      </c>
      <c r="BD1782" t="str">
        <f>IF(ISNUMBER(SEARCH("anaer",$AW1782)),"anaer","")</f>
        <v>anaer</v>
      </c>
      <c r="BE1782" t="str">
        <f>IF(ISNUMBER(SEARCH("thickening",$AZ1782)),"thickening","")</f>
        <v/>
      </c>
      <c r="BF1782" s="2" t="str">
        <f>IF(ISNUMBER(SEARCH("airDry",$AW1782)),"airDry","")</f>
        <v/>
      </c>
      <c r="BG1782" s="2" t="str">
        <f>IF(ISNUMBER(SEARCH("heatDry",$AY1782)),"heatDry","")</f>
        <v/>
      </c>
      <c r="BH1782" s="2" t="str">
        <f>IF(AND(ISNUMBER(SEARCH("aerobic",$AW1782)),ISNUMBER(SEARCH("anaer",$AW1782))),"Combined Aer and Anaer.","")</f>
        <v/>
      </c>
    </row>
    <row r="1783" spans="1:60" x14ac:dyDescent="0.3">
      <c r="A1783" s="4">
        <v>1781</v>
      </c>
      <c r="B1783" t="s">
        <v>8333</v>
      </c>
      <c r="C1783">
        <v>10.97</v>
      </c>
      <c r="D1783">
        <v>9473.9437402589265</v>
      </c>
      <c r="E1783">
        <v>9436.59249538121</v>
      </c>
      <c r="F1783">
        <v>6417.7583323671997</v>
      </c>
      <c r="G1783">
        <v>12389.308582238309</v>
      </c>
      <c r="H1783">
        <v>-77.111765826024694</v>
      </c>
      <c r="I1783">
        <v>-78.359529837469125</v>
      </c>
      <c r="J1783">
        <v>-91.272938562144049</v>
      </c>
      <c r="K1783">
        <v>-61.87275988337764</v>
      </c>
      <c r="L1783">
        <v>6.9532068274382057</v>
      </c>
      <c r="M1783">
        <v>6.9213954597689984</v>
      </c>
      <c r="N1783">
        <v>6.8061684717569086</v>
      </c>
      <c r="O1783">
        <v>7.1954683951568237</v>
      </c>
      <c r="P1783">
        <v>0.2590146894954658</v>
      </c>
      <c r="Q1783">
        <v>0.26169642126952819</v>
      </c>
      <c r="R1783">
        <v>0.21170591655602761</v>
      </c>
      <c r="S1783">
        <v>0.29681052730502833</v>
      </c>
      <c r="T1783">
        <v>69.706277656867428</v>
      </c>
      <c r="U1783">
        <v>69.70616724374554</v>
      </c>
      <c r="V1783">
        <v>69.658892682765824</v>
      </c>
      <c r="W1783">
        <v>69.753207830621747</v>
      </c>
      <c r="X1783">
        <v>4950.4531757203731</v>
      </c>
      <c r="Y1783">
        <v>4969.4834676226556</v>
      </c>
      <c r="Z1783">
        <v>4785.3498769027083</v>
      </c>
      <c r="AA1783">
        <v>5055.7446523402086</v>
      </c>
      <c r="AB1783">
        <v>1030.016731301158</v>
      </c>
      <c r="AC1783">
        <v>1017.445550266278</v>
      </c>
      <c r="AD1783">
        <v>851.1762290232241</v>
      </c>
      <c r="AE1783">
        <v>1263.8560399416931</v>
      </c>
      <c r="AF1783">
        <v>62.116198059699578</v>
      </c>
      <c r="AG1783">
        <v>61.832008664681581</v>
      </c>
      <c r="AH1783">
        <v>60.802657593854583</v>
      </c>
      <c r="AI1783">
        <v>64.280399815219681</v>
      </c>
      <c r="AJ1783">
        <v>0.5352505567275756</v>
      </c>
      <c r="AK1783">
        <v>0.53525055463560789</v>
      </c>
      <c r="AL1783">
        <v>0.53525026144075205</v>
      </c>
      <c r="AM1783">
        <v>0.53525085323764399</v>
      </c>
      <c r="AN1783">
        <v>0.96469954726316365</v>
      </c>
      <c r="AO1783">
        <v>0.96469954726316332</v>
      </c>
      <c r="AP1783">
        <v>0.96469954726316332</v>
      </c>
      <c r="AQ1783">
        <v>0.96469954726316332</v>
      </c>
      <c r="AR1783">
        <v>12.42420916369708</v>
      </c>
      <c r="AS1783">
        <v>12.42420916369708</v>
      </c>
      <c r="AT1783">
        <v>12.42420916369708</v>
      </c>
      <c r="AU1783">
        <v>12.42420916369708</v>
      </c>
      <c r="AV1783" t="str">
        <f>VLOOKUP(Sheet1[[#This Row],[NPDES ID2]],Combined_Sheet__Major_Only___2[[NPDES ID2]:[ECHO BFR]],3,FALSE)</f>
        <v>TX</v>
      </c>
      <c r="AW1783" t="s">
        <v>41</v>
      </c>
      <c r="AX1783" t="str">
        <f>VLOOKUP(Sheet1[[#This Row],[NPDES ID2]],Combined_Sheet__Major_Only___2[[NPDES ID2]:[ECHO BFR]],27,FALSE)</f>
        <v>-</v>
      </c>
      <c r="AY1783" t="str">
        <f>VLOOKUP(Sheet1[[#This Row],[NPDES ID2]],Combined_Sheet__Major_Only___2[[NPDES ID2]:[ECHO BFR]],28,FALSE)</f>
        <v>-</v>
      </c>
      <c r="AZ1783" t="str">
        <f>VLOOKUP(Sheet1[[#This Row],[NPDES ID2]],Combined_Sheet__Major_Only___2[[NPDES ID2]:[ECHO BFR]],29,FALSE)</f>
        <v>thickening</v>
      </c>
      <c r="BA1783">
        <f>VLOOKUP(Sheet1[[#This Row],[NPDES ID2]],Combined_Sheet__Major_Only___2[[NPDES ID2]:[ECHO BFR]],17,FALSE)</f>
        <v>29.654629</v>
      </c>
      <c r="BB1783">
        <f>VLOOKUP(Sheet1[[#This Row],[NPDES ID2]],Combined_Sheet__Major_Only___2[[NPDES ID2]:[ECHO BFR]],18,FALSE)</f>
        <v>-95.587073000000004</v>
      </c>
      <c r="BC1783" t="str">
        <f>IF(ISNUMBER(SEARCH("aerobic",$AW1783)),"aerobic","")</f>
        <v>aerobic</v>
      </c>
      <c r="BD1783" t="str">
        <f>IF(ISNUMBER(SEARCH("anaer",$AW1783)),"anaer","")</f>
        <v/>
      </c>
      <c r="BE1783" t="str">
        <f>IF(ISNUMBER(SEARCH("thickening",$AZ1783)),"thickening","")</f>
        <v>thickening</v>
      </c>
      <c r="BF1783" s="3" t="str">
        <f>IF(ISNUMBER(SEARCH("airDry",$AW1783)),"airDry","")</f>
        <v/>
      </c>
      <c r="BG1783" s="3" t="str">
        <f>IF(ISNUMBER(SEARCH("heatDry",$AY1783)),"heatDry","")</f>
        <v/>
      </c>
      <c r="BH1783" s="3" t="str">
        <f>IF(AND(ISNUMBER(SEARCH("aerobic",$AW1783)),ISNUMBER(SEARCH("anaer",$AW1783))),"Combined Aer and Anaer.","")</f>
        <v/>
      </c>
    </row>
    <row r="1784" spans="1:60" x14ac:dyDescent="0.3">
      <c r="A1784" s="4">
        <v>1782</v>
      </c>
      <c r="B1784" t="s">
        <v>8338</v>
      </c>
      <c r="C1784">
        <v>9.82</v>
      </c>
      <c r="D1784">
        <v>9754.32252446456</v>
      </c>
      <c r="E1784">
        <v>9711.0577898169013</v>
      </c>
      <c r="F1784">
        <v>6604.4989238421012</v>
      </c>
      <c r="G1784">
        <v>12776.23211695978</v>
      </c>
      <c r="H1784">
        <v>-76.664180326157393</v>
      </c>
      <c r="I1784">
        <v>-77.913524318506205</v>
      </c>
      <c r="J1784">
        <v>-90.656437870180611</v>
      </c>
      <c r="K1784">
        <v>-59.631941467989478</v>
      </c>
      <c r="L1784">
        <v>6.7448693498616681</v>
      </c>
      <c r="M1784">
        <v>6.720283540233277</v>
      </c>
      <c r="N1784">
        <v>6.6312277671148347</v>
      </c>
      <c r="O1784">
        <v>6.9321064405828388</v>
      </c>
      <c r="P1784">
        <v>0.23087614191247249</v>
      </c>
      <c r="Q1784">
        <v>0.23396076443349009</v>
      </c>
      <c r="R1784">
        <v>0.18574063466204269</v>
      </c>
      <c r="S1784">
        <v>0.26697416937154922</v>
      </c>
      <c r="T1784">
        <v>255.2771078431941</v>
      </c>
      <c r="U1784">
        <v>255.27671104439929</v>
      </c>
      <c r="V1784">
        <v>255.10681738948941</v>
      </c>
      <c r="W1784">
        <v>255.4457638514032</v>
      </c>
      <c r="X1784">
        <v>16728.260328826618</v>
      </c>
      <c r="Y1784">
        <v>16779.341621964752</v>
      </c>
      <c r="Z1784">
        <v>16283.475962506591</v>
      </c>
      <c r="AA1784">
        <v>17011.25607456861</v>
      </c>
      <c r="AB1784">
        <v>2628.414165693584</v>
      </c>
      <c r="AC1784">
        <v>2614.235432311194</v>
      </c>
      <c r="AD1784">
        <v>2277.69069900153</v>
      </c>
      <c r="AE1784">
        <v>3068.5854509948822</v>
      </c>
      <c r="AF1784">
        <v>67.31140678606404</v>
      </c>
      <c r="AG1784">
        <v>67.066040901342603</v>
      </c>
      <c r="AH1784">
        <v>66.177349269746713</v>
      </c>
      <c r="AI1784">
        <v>69.179897238023543</v>
      </c>
      <c r="AJ1784">
        <v>0.59874671168385651</v>
      </c>
      <c r="AK1784">
        <v>0.59874670702361832</v>
      </c>
      <c r="AL1784">
        <v>0.59874605390046498</v>
      </c>
      <c r="AM1784">
        <v>0.59874737219257801</v>
      </c>
      <c r="AN1784">
        <v>0.98999248379161386</v>
      </c>
      <c r="AO1784">
        <v>0.98999248379161431</v>
      </c>
      <c r="AP1784">
        <v>0.98999248379161431</v>
      </c>
      <c r="AQ1784">
        <v>0.98999248379161431</v>
      </c>
      <c r="AR1784">
        <v>15.812033451046419</v>
      </c>
      <c r="AS1784">
        <v>15.812033451046419</v>
      </c>
      <c r="AT1784">
        <v>15.812033451046419</v>
      </c>
      <c r="AU1784">
        <v>15.812033451046419</v>
      </c>
      <c r="AV1784" t="str">
        <f>VLOOKUP(Sheet1[[#This Row],[NPDES ID2]],Combined_Sheet__Major_Only___2[[NPDES ID2]:[ECHO BFR]],3,FALSE)</f>
        <v>IA</v>
      </c>
      <c r="AW1784" t="s">
        <v>12181</v>
      </c>
      <c r="AX1784" t="str">
        <f>VLOOKUP(Sheet1[[#This Row],[NPDES ID2]],Combined_Sheet__Major_Only___2[[NPDES ID2]:[ECHO BFR]],27,FALSE)</f>
        <v>-</v>
      </c>
      <c r="AY1784" t="str">
        <f>VLOOKUP(Sheet1[[#This Row],[NPDES ID2]],Combined_Sheet__Major_Only___2[[NPDES ID2]:[ECHO BFR]],28,FALSE)</f>
        <v>-</v>
      </c>
      <c r="AZ1784" t="str">
        <f>VLOOKUP(Sheet1[[#This Row],[NPDES ID2]],Combined_Sheet__Major_Only___2[[NPDES ID2]:[ECHO BFR]],29,FALSE)</f>
        <v>-</v>
      </c>
      <c r="BA1784">
        <f>VLOOKUP(Sheet1[[#This Row],[NPDES ID2]],Combined_Sheet__Major_Only___2[[NPDES ID2]:[ECHO BFR]],17,FALSE)</f>
        <v>41.333306</v>
      </c>
      <c r="BB1784">
        <f>VLOOKUP(Sheet1[[#This Row],[NPDES ID2]],Combined_Sheet__Major_Only___2[[NPDES ID2]:[ECHO BFR]],18,FALSE)</f>
        <v>-93.121388999999994</v>
      </c>
      <c r="BC1784" t="str">
        <f>IF(ISNUMBER(SEARCH("aerobic",$AW1784)),"aerobic","")</f>
        <v/>
      </c>
      <c r="BD1784" t="str">
        <f>IF(ISNUMBER(SEARCH("anaer",$AW1784)),"anaer","")</f>
        <v>anaer</v>
      </c>
      <c r="BE1784" t="str">
        <f>IF(ISNUMBER(SEARCH("thickening",$AZ1784)),"thickening","")</f>
        <v/>
      </c>
      <c r="BF1784" s="2" t="str">
        <f>IF(ISNUMBER(SEARCH("airDry",$AW1784)),"airDry","")</f>
        <v/>
      </c>
      <c r="BG1784" s="2" t="str">
        <f>IF(ISNUMBER(SEARCH("heatDry",$AY1784)),"heatDry","")</f>
        <v/>
      </c>
      <c r="BH1784" s="2" t="str">
        <f>IF(AND(ISNUMBER(SEARCH("aerobic",$AW1784)),ISNUMBER(SEARCH("anaer",$AW1784))),"Combined Aer and Anaer.","")</f>
        <v/>
      </c>
    </row>
    <row r="1785" spans="1:60" x14ac:dyDescent="0.3">
      <c r="A1785" s="4">
        <v>1783</v>
      </c>
      <c r="B1785" t="s">
        <v>8342</v>
      </c>
      <c r="C1785">
        <v>9.6999999999999993</v>
      </c>
      <c r="D1785">
        <v>14375.908725535661</v>
      </c>
      <c r="E1785">
        <v>14333.739353321191</v>
      </c>
      <c r="F1785">
        <v>9723.1434954441793</v>
      </c>
      <c r="G1785">
        <v>18960.012977043199</v>
      </c>
      <c r="H1785">
        <v>-78.310971111891391</v>
      </c>
      <c r="I1785">
        <v>-77.514045010488061</v>
      </c>
      <c r="J1785">
        <v>-90.514274524057711</v>
      </c>
      <c r="K1785">
        <v>-67.501616971057985</v>
      </c>
      <c r="L1785">
        <v>4.5808246779637836</v>
      </c>
      <c r="M1785">
        <v>4.5410311567239896</v>
      </c>
      <c r="N1785">
        <v>4.3968915114696792</v>
      </c>
      <c r="O1785">
        <v>4.8838743665713524</v>
      </c>
      <c r="P1785">
        <v>0.23157826012222699</v>
      </c>
      <c r="Q1785">
        <v>0.22981360424118241</v>
      </c>
      <c r="R1785">
        <v>0.2013412501478915</v>
      </c>
      <c r="S1785">
        <v>0.26357235915700122</v>
      </c>
      <c r="T1785">
        <v>90.847657707295269</v>
      </c>
      <c r="U1785">
        <v>90.847514667341102</v>
      </c>
      <c r="V1785">
        <v>90.786270578588002</v>
      </c>
      <c r="W1785">
        <v>90.908455643162725</v>
      </c>
      <c r="X1785">
        <v>8666.6518092170445</v>
      </c>
      <c r="Y1785">
        <v>8728.6825601664787</v>
      </c>
      <c r="Z1785">
        <v>8124.8167015807921</v>
      </c>
      <c r="AA1785">
        <v>9018.8612679383677</v>
      </c>
      <c r="AB1785">
        <v>2280.8525850428118</v>
      </c>
      <c r="AC1785">
        <v>2213.3599838147838</v>
      </c>
      <c r="AD1785">
        <v>1779.465690800386</v>
      </c>
      <c r="AE1785">
        <v>3071.1036896076998</v>
      </c>
      <c r="AF1785">
        <v>46.280530563513587</v>
      </c>
      <c r="AG1785">
        <v>45.878489325754082</v>
      </c>
      <c r="AH1785">
        <v>44.422253285487827</v>
      </c>
      <c r="AI1785">
        <v>49.342242717844513</v>
      </c>
      <c r="AJ1785">
        <v>0.34251847812946717</v>
      </c>
      <c r="AK1785">
        <v>0.34251847655575918</v>
      </c>
      <c r="AL1785">
        <v>0.342518255997666</v>
      </c>
      <c r="AM1785">
        <v>0.34251870118148908</v>
      </c>
      <c r="AN1785">
        <v>0.97259146285613174</v>
      </c>
      <c r="AO1785">
        <v>0.97259146285613174</v>
      </c>
      <c r="AP1785">
        <v>0.97259146285613174</v>
      </c>
      <c r="AQ1785">
        <v>0.97259146285613174</v>
      </c>
      <c r="AR1785">
        <v>8.2250499716563024</v>
      </c>
      <c r="AS1785">
        <v>8.2250499716563024</v>
      </c>
      <c r="AT1785">
        <v>8.2250499716563024</v>
      </c>
      <c r="AU1785">
        <v>8.2250499716563024</v>
      </c>
      <c r="AV1785" t="str">
        <f>VLOOKUP(Sheet1[[#This Row],[NPDES ID2]],Combined_Sheet__Major_Only___2[[NPDES ID2]:[ECHO BFR]],3,FALSE)</f>
        <v>GA</v>
      </c>
      <c r="AW1785" t="s">
        <v>54</v>
      </c>
      <c r="AX1785" t="str">
        <f>VLOOKUP(Sheet1[[#This Row],[NPDES ID2]],Combined_Sheet__Major_Only___2[[NPDES ID2]:[ECHO BFR]],27,FALSE)</f>
        <v>-</v>
      </c>
      <c r="AY1785" t="str">
        <f>VLOOKUP(Sheet1[[#This Row],[NPDES ID2]],Combined_Sheet__Major_Only___2[[NPDES ID2]:[ECHO BFR]],28,FALSE)</f>
        <v>-</v>
      </c>
      <c r="AZ1785" t="str">
        <f>VLOOKUP(Sheet1[[#This Row],[NPDES ID2]],Combined_Sheet__Major_Only___2[[NPDES ID2]:[ECHO BFR]],29,FALSE)</f>
        <v>thickening</v>
      </c>
      <c r="BA1785">
        <f>VLOOKUP(Sheet1[[#This Row],[NPDES ID2]],Combined_Sheet__Major_Only___2[[NPDES ID2]:[ECHO BFR]],17,FALSE)</f>
        <v>32.06391</v>
      </c>
      <c r="BB1785">
        <f>VLOOKUP(Sheet1[[#This Row],[NPDES ID2]],Combined_Sheet__Major_Only___2[[NPDES ID2]:[ECHO BFR]],18,FALSE)</f>
        <v>-81.205550000000002</v>
      </c>
      <c r="BC1785" t="str">
        <f>IF(ISNUMBER(SEARCH("aerobic",$AW1785)),"aerobic","")</f>
        <v/>
      </c>
      <c r="BD1785" t="str">
        <f>IF(ISNUMBER(SEARCH("anaer",$AW1785)),"anaer","")</f>
        <v/>
      </c>
      <c r="BE1785" t="str">
        <f>IF(ISNUMBER(SEARCH("thickening",$AZ1785)),"thickening","")</f>
        <v>thickening</v>
      </c>
      <c r="BF1785" s="3" t="str">
        <f>IF(ISNUMBER(SEARCH("airDry",$AW1785)),"airDry","")</f>
        <v/>
      </c>
      <c r="BG1785" s="3" t="str">
        <f>IF(ISNUMBER(SEARCH("heatDry",$AY1785)),"heatDry","")</f>
        <v/>
      </c>
      <c r="BH1785" s="3" t="str">
        <f>IF(AND(ISNUMBER(SEARCH("aerobic",$AW1785)),ISNUMBER(SEARCH("anaer",$AW1785))),"Combined Aer and Anaer.","")</f>
        <v/>
      </c>
    </row>
    <row r="1786" spans="1:60" x14ac:dyDescent="0.3">
      <c r="A1786" s="4">
        <v>1784</v>
      </c>
      <c r="B1786" t="s">
        <v>8345</v>
      </c>
      <c r="C1786">
        <v>9.33</v>
      </c>
      <c r="D1786">
        <v>14342.534543332689</v>
      </c>
      <c r="E1786">
        <v>14284.84121938834</v>
      </c>
      <c r="F1786">
        <v>9700.3251364194275</v>
      </c>
      <c r="G1786">
        <v>18864.046216730589</v>
      </c>
      <c r="H1786">
        <v>-78.186383650979664</v>
      </c>
      <c r="I1786">
        <v>-77.709484226546522</v>
      </c>
      <c r="J1786">
        <v>-90.317434674394377</v>
      </c>
      <c r="K1786">
        <v>-66.580271623394964</v>
      </c>
      <c r="L1786">
        <v>4.5890200543860944</v>
      </c>
      <c r="M1786">
        <v>4.5521007679616368</v>
      </c>
      <c r="N1786">
        <v>4.4183727036348461</v>
      </c>
      <c r="O1786">
        <v>4.870179776204278</v>
      </c>
      <c r="P1786">
        <v>0.22249688918187849</v>
      </c>
      <c r="Q1786">
        <v>0.22172519060237461</v>
      </c>
      <c r="R1786">
        <v>0.191578750820183</v>
      </c>
      <c r="S1786">
        <v>0.25226786574803278</v>
      </c>
      <c r="T1786">
        <v>4.2281156576651968</v>
      </c>
      <c r="U1786">
        <v>4.2281062949480246</v>
      </c>
      <c r="V1786">
        <v>4.224097547288685</v>
      </c>
      <c r="W1786">
        <v>4.232095202272089</v>
      </c>
      <c r="X1786">
        <v>387.21109294991288</v>
      </c>
      <c r="Y1786">
        <v>389.7221422247502</v>
      </c>
      <c r="Z1786">
        <v>364.82942006662569</v>
      </c>
      <c r="AA1786">
        <v>401.77039127515371</v>
      </c>
      <c r="AB1786">
        <v>85.37211626417124</v>
      </c>
      <c r="AC1786">
        <v>83.575110412246502</v>
      </c>
      <c r="AD1786">
        <v>69.425564075749932</v>
      </c>
      <c r="AE1786">
        <v>109.30823611873041</v>
      </c>
      <c r="AF1786">
        <v>48.201941998887733</v>
      </c>
      <c r="AG1786">
        <v>47.81414925167158</v>
      </c>
      <c r="AH1786">
        <v>46.409512796933193</v>
      </c>
      <c r="AI1786">
        <v>51.155160666426063</v>
      </c>
      <c r="AJ1786">
        <v>0.36581828679965611</v>
      </c>
      <c r="AK1786">
        <v>0.36581828601448269</v>
      </c>
      <c r="AL1786">
        <v>0.36581817596868499</v>
      </c>
      <c r="AM1786">
        <v>0.36581839808971961</v>
      </c>
      <c r="AN1786">
        <v>0.67379608319700224</v>
      </c>
      <c r="AO1786">
        <v>0.67379608319700202</v>
      </c>
      <c r="AP1786">
        <v>0.67379608319700202</v>
      </c>
      <c r="AQ1786">
        <v>0.67379608319700202</v>
      </c>
      <c r="AR1786">
        <v>9.350956804168419</v>
      </c>
      <c r="AS1786">
        <v>9.3509568041684208</v>
      </c>
      <c r="AT1786">
        <v>9.3509568041684208</v>
      </c>
      <c r="AU1786">
        <v>9.3509568041684208</v>
      </c>
      <c r="AV1786" t="str">
        <f>VLOOKUP(Sheet1[[#This Row],[NPDES ID2]],Combined_Sheet__Major_Only___2[[NPDES ID2]:[ECHO BFR]],3,FALSE)</f>
        <v>TX</v>
      </c>
      <c r="AW1786" t="s">
        <v>1420</v>
      </c>
      <c r="AX1786" t="str">
        <f>VLOOKUP(Sheet1[[#This Row],[NPDES ID2]],Combined_Sheet__Major_Only___2[[NPDES ID2]:[ECHO BFR]],27,FALSE)</f>
        <v>-</v>
      </c>
      <c r="AY1786" t="str">
        <f>VLOOKUP(Sheet1[[#This Row],[NPDES ID2]],Combined_Sheet__Major_Only___2[[NPDES ID2]:[ECHO BFR]],28,FALSE)</f>
        <v>-</v>
      </c>
      <c r="AZ1786" t="str">
        <f>VLOOKUP(Sheet1[[#This Row],[NPDES ID2]],Combined_Sheet__Major_Only___2[[NPDES ID2]:[ECHO BFR]],29,FALSE)</f>
        <v>-</v>
      </c>
      <c r="BA1786">
        <f>VLOOKUP(Sheet1[[#This Row],[NPDES ID2]],Combined_Sheet__Major_Only___2[[NPDES ID2]:[ECHO BFR]],17,FALSE)</f>
        <v>30.333673999999998</v>
      </c>
      <c r="BB1786">
        <f>VLOOKUP(Sheet1[[#This Row],[NPDES ID2]],Combined_Sheet__Major_Only___2[[NPDES ID2]:[ECHO BFR]],18,FALSE)</f>
        <v>-94.181321999999994</v>
      </c>
      <c r="BC1786" t="str">
        <f>IF(ISNUMBER(SEARCH("aerobic",$AW1786)),"aerobic","")</f>
        <v/>
      </c>
      <c r="BD1786" t="str">
        <f>IF(ISNUMBER(SEARCH("anaer",$AW1786)),"anaer","")</f>
        <v/>
      </c>
      <c r="BE1786" t="str">
        <f>IF(ISNUMBER(SEARCH("thickening",$AZ1786)),"thickening","")</f>
        <v/>
      </c>
      <c r="BF1786" s="2" t="str">
        <f>IF(ISNUMBER(SEARCH("airDry",$AW1786)),"airDry","")</f>
        <v>airDry</v>
      </c>
      <c r="BG1786" s="2" t="str">
        <f>IF(ISNUMBER(SEARCH("heatDry",$AY1786)),"heatDry","")</f>
        <v/>
      </c>
      <c r="BH1786" s="2" t="str">
        <f>IF(AND(ISNUMBER(SEARCH("aerobic",$AW1786)),ISNUMBER(SEARCH("anaer",$AW1786))),"Combined Aer and Anaer.","")</f>
        <v/>
      </c>
    </row>
    <row r="1787" spans="1:60" x14ac:dyDescent="0.3">
      <c r="A1787" s="4">
        <v>1785</v>
      </c>
      <c r="B1787" t="s">
        <v>8349</v>
      </c>
      <c r="C1787">
        <v>7.3</v>
      </c>
      <c r="D1787">
        <v>15163.009858248941</v>
      </c>
      <c r="E1787">
        <v>15107.57512595797</v>
      </c>
      <c r="F1787">
        <v>10250.039974420561</v>
      </c>
      <c r="G1787">
        <v>19831.038366919129</v>
      </c>
      <c r="H1787">
        <v>-77.443016349547776</v>
      </c>
      <c r="I1787">
        <v>-78.393145703483555</v>
      </c>
      <c r="J1787">
        <v>-90.723126444891335</v>
      </c>
      <c r="K1787">
        <v>-62.95630932619499</v>
      </c>
      <c r="L1787">
        <v>4.3295522166536564</v>
      </c>
      <c r="M1787">
        <v>4.3061635081551861</v>
      </c>
      <c r="N1787">
        <v>4.2214456334425234</v>
      </c>
      <c r="O1787">
        <v>4.5076693244835297</v>
      </c>
      <c r="P1787">
        <v>0.17289963885770479</v>
      </c>
      <c r="Q1787">
        <v>0.1742088863643369</v>
      </c>
      <c r="R1787">
        <v>0.14362423992900611</v>
      </c>
      <c r="S1787">
        <v>0.19895035860783031</v>
      </c>
      <c r="T1787">
        <v>4.2416672300780327</v>
      </c>
      <c r="U1787">
        <v>4.2416578464471417</v>
      </c>
      <c r="V1787">
        <v>4.2376401443549918</v>
      </c>
      <c r="W1787">
        <v>4.2456556638862004</v>
      </c>
      <c r="X1787">
        <v>321.97521683331382</v>
      </c>
      <c r="Y1787">
        <v>323.39419201529307</v>
      </c>
      <c r="Z1787">
        <v>309.39504196466709</v>
      </c>
      <c r="AA1787">
        <v>330.06812675709091</v>
      </c>
      <c r="AB1787">
        <v>53.807812511726127</v>
      </c>
      <c r="AC1787">
        <v>53.408140574219033</v>
      </c>
      <c r="AD1787">
        <v>46.077464162288429</v>
      </c>
      <c r="AE1787">
        <v>63.755675278957398</v>
      </c>
      <c r="AF1787">
        <v>58.122767522949161</v>
      </c>
      <c r="AG1787">
        <v>57.808780904050927</v>
      </c>
      <c r="AH1787">
        <v>56.671479691349617</v>
      </c>
      <c r="AI1787">
        <v>60.513919279660961</v>
      </c>
      <c r="AJ1787">
        <v>0.48651801540262313</v>
      </c>
      <c r="AK1787">
        <v>0.48651801478493589</v>
      </c>
      <c r="AL1787">
        <v>0.48651792821245871</v>
      </c>
      <c r="AM1787">
        <v>0.48651810295394082</v>
      </c>
      <c r="AN1787">
        <v>0.67435148965264302</v>
      </c>
      <c r="AO1787">
        <v>0.67435148965264335</v>
      </c>
      <c r="AP1787">
        <v>0.67435148965264335</v>
      </c>
      <c r="AQ1787">
        <v>0.67435148965264335</v>
      </c>
      <c r="AR1787">
        <v>13.15624305039205</v>
      </c>
      <c r="AS1787">
        <v>13.156243050392041</v>
      </c>
      <c r="AT1787">
        <v>13.156243050392041</v>
      </c>
      <c r="AU1787">
        <v>13.156243050392041</v>
      </c>
      <c r="AV1787" t="str">
        <f>VLOOKUP(Sheet1[[#This Row],[NPDES ID2]],Combined_Sheet__Major_Only___2[[NPDES ID2]:[ECHO BFR]],3,FALSE)</f>
        <v>TX</v>
      </c>
      <c r="AW1787" t="s">
        <v>118</v>
      </c>
      <c r="AX1787" t="str">
        <f>VLOOKUP(Sheet1[[#This Row],[NPDES ID2]],Combined_Sheet__Major_Only___2[[NPDES ID2]:[ECHO BFR]],27,FALSE)</f>
        <v>-</v>
      </c>
      <c r="AY1787" t="str">
        <f>VLOOKUP(Sheet1[[#This Row],[NPDES ID2]],Combined_Sheet__Major_Only___2[[NPDES ID2]:[ECHO BFR]],28,FALSE)</f>
        <v>-</v>
      </c>
      <c r="AZ1787" t="str">
        <f>VLOOKUP(Sheet1[[#This Row],[NPDES ID2]],Combined_Sheet__Major_Only___2[[NPDES ID2]:[ECHO BFR]],29,FALSE)</f>
        <v>-</v>
      </c>
      <c r="BA1787">
        <f>VLOOKUP(Sheet1[[#This Row],[NPDES ID2]],Combined_Sheet__Major_Only___2[[NPDES ID2]:[ECHO BFR]],17,FALSE)</f>
        <v>33.118479999999998</v>
      </c>
      <c r="BB1787">
        <f>VLOOKUP(Sheet1[[#This Row],[NPDES ID2]],Combined_Sheet__Major_Only___2[[NPDES ID2]:[ECHO BFR]],18,FALSE)</f>
        <v>-94.165270000000007</v>
      </c>
      <c r="BC1787" t="str">
        <f>IF(ISNUMBER(SEARCH("aerobic",$AW1787)),"aerobic","")</f>
        <v>aerobic</v>
      </c>
      <c r="BD1787" t="str">
        <f>IF(ISNUMBER(SEARCH("anaer",$AW1787)),"anaer","")</f>
        <v/>
      </c>
      <c r="BE1787" t="str">
        <f>IF(ISNUMBER(SEARCH("thickening",$AZ1787)),"thickening","")</f>
        <v/>
      </c>
      <c r="BF1787" s="3" t="str">
        <f>IF(ISNUMBER(SEARCH("airDry",$AW1787)),"airDry","")</f>
        <v>airDry</v>
      </c>
      <c r="BG1787" s="3" t="str">
        <f>IF(ISNUMBER(SEARCH("heatDry",$AY1787)),"heatDry","")</f>
        <v/>
      </c>
      <c r="BH1787" s="3" t="str">
        <f>IF(AND(ISNUMBER(SEARCH("aerobic",$AW1787)),ISNUMBER(SEARCH("anaer",$AW1787))),"Combined Aer and Anaer.","")</f>
        <v/>
      </c>
    </row>
    <row r="1788" spans="1:60" x14ac:dyDescent="0.3">
      <c r="A1788" s="4">
        <v>1786</v>
      </c>
      <c r="B1788" t="s">
        <v>8353</v>
      </c>
      <c r="C1788">
        <v>6</v>
      </c>
      <c r="D1788">
        <v>20826.229321375889</v>
      </c>
      <c r="E1788">
        <v>20696.69985339831</v>
      </c>
      <c r="F1788">
        <v>14063.66938018887</v>
      </c>
      <c r="G1788">
        <v>27295.81969535453</v>
      </c>
      <c r="H1788">
        <v>-77.959026578897351</v>
      </c>
      <c r="I1788">
        <v>-77.977533625234145</v>
      </c>
      <c r="J1788">
        <v>-90.751868262232122</v>
      </c>
      <c r="K1788">
        <v>-65.049554435604051</v>
      </c>
      <c r="L1788">
        <v>3.1493624926531369</v>
      </c>
      <c r="M1788">
        <v>3.1270923568585109</v>
      </c>
      <c r="N1788">
        <v>3.046426157001132</v>
      </c>
      <c r="O1788">
        <v>3.318961063674903</v>
      </c>
      <c r="P1788">
        <v>0.142790944117765</v>
      </c>
      <c r="Q1788">
        <v>0.14229153947270851</v>
      </c>
      <c r="R1788">
        <v>0.12099469108784169</v>
      </c>
      <c r="S1788">
        <v>0.1625345086053801</v>
      </c>
      <c r="T1788">
        <v>4.1849819261024184</v>
      </c>
      <c r="U1788">
        <v>4.1849726299521901</v>
      </c>
      <c r="V1788">
        <v>4.1809923836423168</v>
      </c>
      <c r="W1788">
        <v>4.1889331769873808</v>
      </c>
      <c r="X1788">
        <v>359.05836150914109</v>
      </c>
      <c r="Y1788">
        <v>361.1172785786689</v>
      </c>
      <c r="Z1788">
        <v>340.76128380133798</v>
      </c>
      <c r="AA1788">
        <v>370.90634513866149</v>
      </c>
      <c r="AB1788">
        <v>92.384547311582665</v>
      </c>
      <c r="AC1788">
        <v>90.036909809912714</v>
      </c>
      <c r="AD1788">
        <v>72.861551447635208</v>
      </c>
      <c r="AE1788">
        <v>122.8768944379748</v>
      </c>
      <c r="AF1788">
        <v>51.439598748155802</v>
      </c>
      <c r="AG1788">
        <v>51.07585200199928</v>
      </c>
      <c r="AH1788">
        <v>49.758310966404267</v>
      </c>
      <c r="AI1788">
        <v>54.209699648950732</v>
      </c>
      <c r="AJ1788">
        <v>0.40514183945891652</v>
      </c>
      <c r="AK1788">
        <v>0.40514183889597738</v>
      </c>
      <c r="AL1788">
        <v>0.40514175999687652</v>
      </c>
      <c r="AM1788">
        <v>0.40514191925010001</v>
      </c>
      <c r="AN1788">
        <v>0.67201558154556384</v>
      </c>
      <c r="AO1788">
        <v>0.67201558154556373</v>
      </c>
      <c r="AP1788">
        <v>0.67201558154556373</v>
      </c>
      <c r="AQ1788">
        <v>0.67201558154556373</v>
      </c>
      <c r="AR1788">
        <v>9.2393288392661344</v>
      </c>
      <c r="AS1788">
        <v>9.2393288392661326</v>
      </c>
      <c r="AT1788">
        <v>9.2393288392661326</v>
      </c>
      <c r="AU1788">
        <v>9.2393288392661326</v>
      </c>
      <c r="AV1788" t="str">
        <f>VLOOKUP(Sheet1[[#This Row],[NPDES ID2]],Combined_Sheet__Major_Only___2[[NPDES ID2]:[ECHO BFR]],3,FALSE)</f>
        <v>CA</v>
      </c>
      <c r="AW1788" t="s">
        <v>1420</v>
      </c>
      <c r="AX1788" t="str">
        <f>VLOOKUP(Sheet1[[#This Row],[NPDES ID2]],Combined_Sheet__Major_Only___2[[NPDES ID2]:[ECHO BFR]],27,FALSE)</f>
        <v>longTermSludgeStore</v>
      </c>
      <c r="AY1788" t="str">
        <f>VLOOKUP(Sheet1[[#This Row],[NPDES ID2]],Combined_Sheet__Major_Only___2[[NPDES ID2]:[ECHO BFR]],28,FALSE)</f>
        <v>-</v>
      </c>
      <c r="AZ1788" t="str">
        <f>VLOOKUP(Sheet1[[#This Row],[NPDES ID2]],Combined_Sheet__Major_Only___2[[NPDES ID2]:[ECHO BFR]],29,FALSE)</f>
        <v>preliminaryOps, sludgeLagoon</v>
      </c>
      <c r="BA1788">
        <f>VLOOKUP(Sheet1[[#This Row],[NPDES ID2]],Combined_Sheet__Major_Only___2[[NPDES ID2]:[ECHO BFR]],17,FALSE)</f>
        <v>36.09836</v>
      </c>
      <c r="BB1788">
        <f>VLOOKUP(Sheet1[[#This Row],[NPDES ID2]],Combined_Sheet__Major_Only___2[[NPDES ID2]:[ECHO BFR]],18,FALSE)</f>
        <v>-119.55783</v>
      </c>
      <c r="BC1788" t="str">
        <f>IF(ISNUMBER(SEARCH("aerobic",$AW1788)),"aerobic","")</f>
        <v/>
      </c>
      <c r="BD1788" t="str">
        <f>IF(ISNUMBER(SEARCH("anaer",$AW1788)),"anaer","")</f>
        <v/>
      </c>
      <c r="BE1788" t="str">
        <f>IF(ISNUMBER(SEARCH("thickening",$AZ1788)),"thickening","")</f>
        <v/>
      </c>
      <c r="BF1788" s="2" t="str">
        <f>IF(ISNUMBER(SEARCH("airDry",$AW1788)),"airDry","")</f>
        <v>airDry</v>
      </c>
      <c r="BG1788" s="2" t="str">
        <f>IF(ISNUMBER(SEARCH("heatDry",$AY1788)),"heatDry","")</f>
        <v/>
      </c>
      <c r="BH1788" s="2" t="str">
        <f>IF(AND(ISNUMBER(SEARCH("aerobic",$AW1788)),ISNUMBER(SEARCH("anaer",$AW1788))),"Combined Aer and Anaer.","")</f>
        <v/>
      </c>
    </row>
    <row r="1789" spans="1:60" x14ac:dyDescent="0.3">
      <c r="A1789" s="4">
        <v>1787</v>
      </c>
      <c r="B1789" t="s">
        <v>8357</v>
      </c>
      <c r="C1789">
        <v>4.92</v>
      </c>
      <c r="D1789">
        <v>22238.45166501377</v>
      </c>
      <c r="E1789">
        <v>22160.83544397368</v>
      </c>
      <c r="F1789">
        <v>15014.05100100659</v>
      </c>
      <c r="G1789">
        <v>29111.973907413649</v>
      </c>
      <c r="H1789">
        <v>-77.399402107066308</v>
      </c>
      <c r="I1789">
        <v>-78.409045436773837</v>
      </c>
      <c r="J1789">
        <v>-90.807938750364556</v>
      </c>
      <c r="K1789">
        <v>-62.81072725583914</v>
      </c>
      <c r="L1789">
        <v>2.9451626042979941</v>
      </c>
      <c r="M1789">
        <v>2.9296018078366521</v>
      </c>
      <c r="N1789">
        <v>2.8732380167684681</v>
      </c>
      <c r="O1789">
        <v>3.0636660058793339</v>
      </c>
      <c r="P1789">
        <v>0.1164815570610922</v>
      </c>
      <c r="Q1789">
        <v>0.1174471935377952</v>
      </c>
      <c r="R1789">
        <v>9.6468263723355888E-2</v>
      </c>
      <c r="S1789">
        <v>0.13408706812882421</v>
      </c>
      <c r="T1789">
        <v>3.7430550781122451</v>
      </c>
      <c r="U1789">
        <v>3.743046463973934</v>
      </c>
      <c r="V1789">
        <v>3.7393582283730158</v>
      </c>
      <c r="W1789">
        <v>3.7467164455371531</v>
      </c>
      <c r="X1789">
        <v>281.5008064891224</v>
      </c>
      <c r="Y1789">
        <v>282.70900401900383</v>
      </c>
      <c r="Z1789">
        <v>270.75200895850583</v>
      </c>
      <c r="AA1789">
        <v>288.41896309817912</v>
      </c>
      <c r="AB1789">
        <v>45.476755540049972</v>
      </c>
      <c r="AC1789">
        <v>45.181791121044441</v>
      </c>
      <c r="AD1789">
        <v>39.148225196001093</v>
      </c>
      <c r="AE1789">
        <v>53.528694841123873</v>
      </c>
      <c r="AF1789">
        <v>58.663815629506381</v>
      </c>
      <c r="AG1789">
        <v>58.353864012387461</v>
      </c>
      <c r="AH1789">
        <v>57.231175343669271</v>
      </c>
      <c r="AI1789">
        <v>61.02424309331186</v>
      </c>
      <c r="AJ1789">
        <v>0.49311626738637721</v>
      </c>
      <c r="AK1789">
        <v>0.4931162669817023</v>
      </c>
      <c r="AL1789">
        <v>0.49311621026393709</v>
      </c>
      <c r="AM1789">
        <v>0.49311632474542172</v>
      </c>
      <c r="AN1789">
        <v>0.65258740107847923</v>
      </c>
      <c r="AO1789">
        <v>0.65258740107847912</v>
      </c>
      <c r="AP1789">
        <v>0.65258740107847912</v>
      </c>
      <c r="AQ1789">
        <v>0.65258740107847912</v>
      </c>
      <c r="AR1789">
        <v>13.550121282946961</v>
      </c>
      <c r="AS1789">
        <v>13.550121282946961</v>
      </c>
      <c r="AT1789">
        <v>13.550121282946961</v>
      </c>
      <c r="AU1789">
        <v>13.550121282946961</v>
      </c>
      <c r="AV1789" t="str">
        <f>VLOOKUP(Sheet1[[#This Row],[NPDES ID2]],Combined_Sheet__Major_Only___2[[NPDES ID2]:[ECHO BFR]],3,FALSE)</f>
        <v>TX</v>
      </c>
      <c r="AW1789" t="s">
        <v>118</v>
      </c>
      <c r="AX1789" t="str">
        <f>VLOOKUP(Sheet1[[#This Row],[NPDES ID2]],Combined_Sheet__Major_Only___2[[NPDES ID2]:[ECHO BFR]],27,FALSE)</f>
        <v>-</v>
      </c>
      <c r="AY1789" t="str">
        <f>VLOOKUP(Sheet1[[#This Row],[NPDES ID2]],Combined_Sheet__Major_Only___2[[NPDES ID2]:[ECHO BFR]],28,FALSE)</f>
        <v>-</v>
      </c>
      <c r="AZ1789" t="str">
        <f>VLOOKUP(Sheet1[[#This Row],[NPDES ID2]],Combined_Sheet__Major_Only___2[[NPDES ID2]:[ECHO BFR]],29,FALSE)</f>
        <v>thickening</v>
      </c>
      <c r="BA1789">
        <f>VLOOKUP(Sheet1[[#This Row],[NPDES ID2]],Combined_Sheet__Major_Only___2[[NPDES ID2]:[ECHO BFR]],17,FALSE)</f>
        <v>26.278245999999999</v>
      </c>
      <c r="BB1789">
        <f>VLOOKUP(Sheet1[[#This Row],[NPDES ID2]],Combined_Sheet__Major_Only___2[[NPDES ID2]:[ECHO BFR]],18,FALSE)</f>
        <v>-98.570436999999998</v>
      </c>
      <c r="BC1789" t="str">
        <f>IF(ISNUMBER(SEARCH("aerobic",$AW1789)),"aerobic","")</f>
        <v>aerobic</v>
      </c>
      <c r="BD1789" t="str">
        <f>IF(ISNUMBER(SEARCH("anaer",$AW1789)),"anaer","")</f>
        <v/>
      </c>
      <c r="BE1789" t="str">
        <f>IF(ISNUMBER(SEARCH("thickening",$AZ1789)),"thickening","")</f>
        <v>thickening</v>
      </c>
      <c r="BF1789" s="3" t="str">
        <f>IF(ISNUMBER(SEARCH("airDry",$AW1789)),"airDry","")</f>
        <v>airDry</v>
      </c>
      <c r="BG1789" s="3" t="str">
        <f>IF(ISNUMBER(SEARCH("heatDry",$AY1789)),"heatDry","")</f>
        <v/>
      </c>
      <c r="BH1789" s="3" t="str">
        <f>IF(AND(ISNUMBER(SEARCH("aerobic",$AW1789)),ISNUMBER(SEARCH("anaer",$AW1789))),"Combined Aer and Anaer.","")</f>
        <v/>
      </c>
    </row>
    <row r="1790" spans="1:60" x14ac:dyDescent="0.3">
      <c r="A1790" s="4">
        <v>1788</v>
      </c>
      <c r="B1790" t="s">
        <v>8361</v>
      </c>
      <c r="C1790">
        <v>3.62</v>
      </c>
      <c r="D1790">
        <v>35650.526847854933</v>
      </c>
      <c r="E1790">
        <v>35441.78771607799</v>
      </c>
      <c r="F1790">
        <v>24040.52014589978</v>
      </c>
      <c r="G1790">
        <v>46857.692296671863</v>
      </c>
      <c r="H1790">
        <v>-78.084164051453811</v>
      </c>
      <c r="I1790">
        <v>-77.860623680699973</v>
      </c>
      <c r="J1790">
        <v>-90.521557668725407</v>
      </c>
      <c r="K1790">
        <v>-65.869965708991998</v>
      </c>
      <c r="L1790">
        <v>1.8357633807386999</v>
      </c>
      <c r="M1790">
        <v>1.8218489152267321</v>
      </c>
      <c r="N1790">
        <v>1.7714484283488581</v>
      </c>
      <c r="O1790">
        <v>1.941729094598406</v>
      </c>
      <c r="P1790">
        <v>8.6248114271065587E-2</v>
      </c>
      <c r="Q1790">
        <v>8.605961755178089E-2</v>
      </c>
      <c r="R1790">
        <v>7.3700973904163289E-2</v>
      </c>
      <c r="S1790">
        <v>9.7780974116429067E-2</v>
      </c>
      <c r="T1790">
        <v>4.211143994457621</v>
      </c>
      <c r="U1790">
        <v>4.2111346579322877</v>
      </c>
      <c r="V1790">
        <v>4.2071371245891358</v>
      </c>
      <c r="W1790">
        <v>4.2151124064427314</v>
      </c>
      <c r="X1790">
        <v>374.01034948096788</v>
      </c>
      <c r="Y1790">
        <v>376.30085235882427</v>
      </c>
      <c r="Z1790">
        <v>353.61187828543552</v>
      </c>
      <c r="AA1790">
        <v>387.25029879740708</v>
      </c>
      <c r="AB1790">
        <v>77.263028544996445</v>
      </c>
      <c r="AC1790">
        <v>75.883548096189088</v>
      </c>
      <c r="AD1790">
        <v>63.720763764530822</v>
      </c>
      <c r="AE1790">
        <v>97.295386766706883</v>
      </c>
      <c r="AF1790">
        <v>49.697468004683223</v>
      </c>
      <c r="AG1790">
        <v>49.32077738778807</v>
      </c>
      <c r="AH1790">
        <v>47.956348128600673</v>
      </c>
      <c r="AI1790">
        <v>52.566148028881543</v>
      </c>
      <c r="AJ1790">
        <v>0.38397331312086352</v>
      </c>
      <c r="AK1790">
        <v>0.38397331281403929</v>
      </c>
      <c r="AL1790">
        <v>0.38397326981065122</v>
      </c>
      <c r="AM1790">
        <v>0.38397335661046922</v>
      </c>
      <c r="AN1790">
        <v>0.67309782772346038</v>
      </c>
      <c r="AO1790">
        <v>0.67309782772346027</v>
      </c>
      <c r="AP1790">
        <v>0.67309782772346027</v>
      </c>
      <c r="AQ1790">
        <v>0.67309782772346027</v>
      </c>
      <c r="AR1790">
        <v>9.9784569108131382</v>
      </c>
      <c r="AS1790">
        <v>9.9784569108131365</v>
      </c>
      <c r="AT1790">
        <v>9.9784569108131365</v>
      </c>
      <c r="AU1790">
        <v>9.9784569108131365</v>
      </c>
      <c r="AV1790" t="str">
        <f>VLOOKUP(Sheet1[[#This Row],[NPDES ID2]],Combined_Sheet__Major_Only___2[[NPDES ID2]:[ECHO BFR]],3,FALSE)</f>
        <v>TX</v>
      </c>
      <c r="AW1790" t="s">
        <v>1420</v>
      </c>
      <c r="AX1790" t="str">
        <f>VLOOKUP(Sheet1[[#This Row],[NPDES ID2]],Combined_Sheet__Major_Only___2[[NPDES ID2]:[ECHO BFR]],27,FALSE)</f>
        <v>-</v>
      </c>
      <c r="AY1790" t="str">
        <f>VLOOKUP(Sheet1[[#This Row],[NPDES ID2]],Combined_Sheet__Major_Only___2[[NPDES ID2]:[ECHO BFR]],28,FALSE)</f>
        <v>-</v>
      </c>
      <c r="AZ1790" t="str">
        <f>VLOOKUP(Sheet1[[#This Row],[NPDES ID2]],Combined_Sheet__Major_Only___2[[NPDES ID2]:[ECHO BFR]],29,FALSE)</f>
        <v>-</v>
      </c>
      <c r="BA1790">
        <f>VLOOKUP(Sheet1[[#This Row],[NPDES ID2]],Combined_Sheet__Major_Only___2[[NPDES ID2]:[ECHO BFR]],17,FALSE)</f>
        <v>30.372779000000001</v>
      </c>
      <c r="BB1790">
        <f>VLOOKUP(Sheet1[[#This Row],[NPDES ID2]],Combined_Sheet__Major_Only___2[[NPDES ID2]:[ECHO BFR]],18,FALSE)</f>
        <v>-94.198229999999995</v>
      </c>
      <c r="BC1790" t="str">
        <f>IF(ISNUMBER(SEARCH("aerobic",$AW1790)),"aerobic","")</f>
        <v/>
      </c>
      <c r="BD1790" t="str">
        <f>IF(ISNUMBER(SEARCH("anaer",$AW1790)),"anaer","")</f>
        <v/>
      </c>
      <c r="BE1790" t="str">
        <f>IF(ISNUMBER(SEARCH("thickening",$AZ1790)),"thickening","")</f>
        <v/>
      </c>
      <c r="BF1790" s="2" t="str">
        <f>IF(ISNUMBER(SEARCH("airDry",$AW1790)),"airDry","")</f>
        <v>airDry</v>
      </c>
      <c r="BG1790" s="2" t="str">
        <f>IF(ISNUMBER(SEARCH("heatDry",$AY1790)),"heatDry","")</f>
        <v/>
      </c>
      <c r="BH1790" s="2" t="str">
        <f>IF(AND(ISNUMBER(SEARCH("aerobic",$AW1790)),ISNUMBER(SEARCH("anaer",$AW1790))),"Combined Aer and Anaer.","")</f>
        <v/>
      </c>
    </row>
    <row r="1791" spans="1:60" x14ac:dyDescent="0.3">
      <c r="A1791" s="4">
        <v>1789</v>
      </c>
      <c r="B1791" t="s">
        <v>8364</v>
      </c>
      <c r="C1791">
        <v>2.27</v>
      </c>
      <c r="D1791">
        <v>47455.56931072611</v>
      </c>
      <c r="E1791">
        <v>47255.049046313186</v>
      </c>
      <c r="F1791">
        <v>31994.176116283848</v>
      </c>
      <c r="G1791">
        <v>62190.880971920487</v>
      </c>
      <c r="H1791">
        <v>-77.335646114391665</v>
      </c>
      <c r="I1791">
        <v>-78.378454517571043</v>
      </c>
      <c r="J1791">
        <v>-90.918221884581556</v>
      </c>
      <c r="K1791">
        <v>-62.602378667707789</v>
      </c>
      <c r="L1791">
        <v>1.376559067611953</v>
      </c>
      <c r="M1791">
        <v>1.3695117426452119</v>
      </c>
      <c r="N1791">
        <v>1.3439850288768429</v>
      </c>
      <c r="O1791">
        <v>1.430228293829529</v>
      </c>
      <c r="P1791">
        <v>5.37108647488014E-2</v>
      </c>
      <c r="Q1791">
        <v>5.4154497328659852E-2</v>
      </c>
      <c r="R1791">
        <v>4.4293301924878258E-2</v>
      </c>
      <c r="S1791">
        <v>6.174707014529808E-2</v>
      </c>
      <c r="T1791">
        <v>438.29360583750162</v>
      </c>
      <c r="U1791">
        <v>438.29292659505501</v>
      </c>
      <c r="V1791">
        <v>438.00210166481588</v>
      </c>
      <c r="W1791">
        <v>438.5823121570391</v>
      </c>
      <c r="X1791">
        <v>32537.381895471681</v>
      </c>
      <c r="Y1791">
        <v>32677.4823854928</v>
      </c>
      <c r="Z1791">
        <v>31323.75290366646</v>
      </c>
      <c r="AA1791">
        <v>33312.541614413843</v>
      </c>
      <c r="AB1791">
        <v>5592.0745044385931</v>
      </c>
      <c r="AC1791">
        <v>5550.1765626419019</v>
      </c>
      <c r="AD1791">
        <v>4770.3206528969513</v>
      </c>
      <c r="AE1791">
        <v>6641.9981700252456</v>
      </c>
      <c r="AF1791">
        <v>59.42856936015761</v>
      </c>
      <c r="AG1791">
        <v>59.124320704010231</v>
      </c>
      <c r="AH1791">
        <v>58.02230376238218</v>
      </c>
      <c r="AI1791">
        <v>61.745544223768903</v>
      </c>
      <c r="AJ1791">
        <v>0.50244503190096046</v>
      </c>
      <c r="AK1791">
        <v>0.50244503040655664</v>
      </c>
      <c r="AL1791">
        <v>0.50244482096017784</v>
      </c>
      <c r="AM1791">
        <v>0.50244524371554666</v>
      </c>
      <c r="AN1791">
        <v>0.99413613656973288</v>
      </c>
      <c r="AO1791">
        <v>0.99413613656973288</v>
      </c>
      <c r="AP1791">
        <v>0.99413613656973288</v>
      </c>
      <c r="AQ1791">
        <v>0.99413613656973288</v>
      </c>
      <c r="AR1791">
        <v>13.23169332637857</v>
      </c>
      <c r="AS1791">
        <v>13.23169332637857</v>
      </c>
      <c r="AT1791">
        <v>13.23169332637857</v>
      </c>
      <c r="AU1791">
        <v>13.23169332637857</v>
      </c>
      <c r="AV1791" t="str">
        <f>VLOOKUP(Sheet1[[#This Row],[NPDES ID2]],Combined_Sheet__Major_Only___2[[NPDES ID2]:[ECHO BFR]],3,FALSE)</f>
        <v>TX</v>
      </c>
      <c r="AW1791" t="s">
        <v>41</v>
      </c>
      <c r="AX1791" t="str">
        <f>VLOOKUP(Sheet1[[#This Row],[NPDES ID2]],Combined_Sheet__Major_Only___2[[NPDES ID2]:[ECHO BFR]],27,FALSE)</f>
        <v>-</v>
      </c>
      <c r="AY1791" t="str">
        <f>VLOOKUP(Sheet1[[#This Row],[NPDES ID2]],Combined_Sheet__Major_Only___2[[NPDES ID2]:[ECHO BFR]],28,FALSE)</f>
        <v>-</v>
      </c>
      <c r="AZ1791" t="str">
        <f>VLOOKUP(Sheet1[[#This Row],[NPDES ID2]],Combined_Sheet__Major_Only___2[[NPDES ID2]:[ECHO BFR]],29,FALSE)</f>
        <v>-</v>
      </c>
      <c r="BA1791">
        <f>VLOOKUP(Sheet1[[#This Row],[NPDES ID2]],Combined_Sheet__Major_Only___2[[NPDES ID2]:[ECHO BFR]],17,FALSE)</f>
        <v>28.631305999999999</v>
      </c>
      <c r="BB1791">
        <f>VLOOKUP(Sheet1[[#This Row],[NPDES ID2]],Combined_Sheet__Major_Only___2[[NPDES ID2]:[ECHO BFR]],18,FALSE)</f>
        <v>-95.969306000000003</v>
      </c>
      <c r="BC1791" t="str">
        <f>IF(ISNUMBER(SEARCH("aerobic",$AW1791)),"aerobic","")</f>
        <v>aerobic</v>
      </c>
      <c r="BD1791" t="str">
        <f>IF(ISNUMBER(SEARCH("anaer",$AW1791)),"anaer","")</f>
        <v/>
      </c>
      <c r="BE1791" t="str">
        <f>IF(ISNUMBER(SEARCH("thickening",$AZ1791)),"thickening","")</f>
        <v/>
      </c>
      <c r="BF1791" s="3" t="str">
        <f>IF(ISNUMBER(SEARCH("airDry",$AW1791)),"airDry","")</f>
        <v/>
      </c>
      <c r="BG1791" s="3" t="str">
        <f>IF(ISNUMBER(SEARCH("heatDry",$AY1791)),"heatDry","")</f>
        <v/>
      </c>
      <c r="BH1791" s="3" t="str">
        <f>IF(AND(ISNUMBER(SEARCH("aerobic",$AW1791)),ISNUMBER(SEARCH("anaer",$AW1791))),"Combined Aer and Anaer.","")</f>
        <v/>
      </c>
    </row>
    <row r="1792" spans="1:60" x14ac:dyDescent="0.3">
      <c r="A1792" s="4">
        <v>1790</v>
      </c>
      <c r="B1792" t="s">
        <v>8368</v>
      </c>
      <c r="C1792">
        <v>1.75</v>
      </c>
      <c r="D1792">
        <v>59362.417359555453</v>
      </c>
      <c r="E1792">
        <v>59028.112004374183</v>
      </c>
      <c r="F1792">
        <v>40013.317439355611</v>
      </c>
      <c r="G1792">
        <v>77853.703172424372</v>
      </c>
      <c r="H1792">
        <v>-77.157637978126047</v>
      </c>
      <c r="I1792">
        <v>-78.393593791660948</v>
      </c>
      <c r="J1792">
        <v>-91.208988856908348</v>
      </c>
      <c r="K1792">
        <v>-62.018166287031512</v>
      </c>
      <c r="L1792">
        <v>1.0998106623304911</v>
      </c>
      <c r="M1792">
        <v>1.094665668031777</v>
      </c>
      <c r="N1792">
        <v>1.076029626212172</v>
      </c>
      <c r="O1792">
        <v>1.1389924512718821</v>
      </c>
      <c r="P1792">
        <v>4.133694230204555E-2</v>
      </c>
      <c r="Q1792">
        <v>4.1753039516079463E-2</v>
      </c>
      <c r="R1792">
        <v>3.3837088335909989E-2</v>
      </c>
      <c r="S1792">
        <v>4.7394976894507647E-2</v>
      </c>
      <c r="T1792">
        <v>188.15421387153751</v>
      </c>
      <c r="U1792">
        <v>188.15392066141089</v>
      </c>
      <c r="V1792">
        <v>188.02837960454951</v>
      </c>
      <c r="W1792">
        <v>188.27884038291501</v>
      </c>
      <c r="X1792">
        <v>13476.96072605484</v>
      </c>
      <c r="Y1792">
        <v>13530.004802316929</v>
      </c>
      <c r="Z1792">
        <v>13017.297875465079</v>
      </c>
      <c r="AA1792">
        <v>13770.11683708885</v>
      </c>
      <c r="AB1792">
        <v>2293.6405055531759</v>
      </c>
      <c r="AC1792">
        <v>2276.4423455436422</v>
      </c>
      <c r="AD1792">
        <v>1960.94811131604</v>
      </c>
      <c r="AE1792">
        <v>2710.2751932124802</v>
      </c>
      <c r="AF1792">
        <v>61.589408173971727</v>
      </c>
      <c r="AG1792">
        <v>61.30128735072843</v>
      </c>
      <c r="AH1792">
        <v>60.257675897758872</v>
      </c>
      <c r="AI1792">
        <v>63.783579450933338</v>
      </c>
      <c r="AJ1792">
        <v>0.5288180368814186</v>
      </c>
      <c r="AK1792">
        <v>0.52881803628315294</v>
      </c>
      <c r="AL1792">
        <v>0.52881795243263374</v>
      </c>
      <c r="AM1792">
        <v>0.52881812167999931</v>
      </c>
      <c r="AN1792">
        <v>0.98649153299466763</v>
      </c>
      <c r="AO1792">
        <v>0.98649153299466785</v>
      </c>
      <c r="AP1792">
        <v>0.98649153299466785</v>
      </c>
      <c r="AQ1792">
        <v>0.98649153299466785</v>
      </c>
      <c r="AR1792">
        <v>13.792118731566131</v>
      </c>
      <c r="AS1792">
        <v>13.792118731566131</v>
      </c>
      <c r="AT1792">
        <v>13.792118731566131</v>
      </c>
      <c r="AU1792">
        <v>13.792118731566131</v>
      </c>
      <c r="AV1792" t="str">
        <f>VLOOKUP(Sheet1[[#This Row],[NPDES ID2]],Combined_Sheet__Major_Only___2[[NPDES ID2]:[ECHO BFR]],3,FALSE)</f>
        <v>TX</v>
      </c>
      <c r="AW1792" t="s">
        <v>41</v>
      </c>
      <c r="AX1792" t="str">
        <f>VLOOKUP(Sheet1[[#This Row],[NPDES ID2]],Combined_Sheet__Major_Only___2[[NPDES ID2]:[ECHO BFR]],27,FALSE)</f>
        <v>-</v>
      </c>
      <c r="AY1792" t="str">
        <f>VLOOKUP(Sheet1[[#This Row],[NPDES ID2]],Combined_Sheet__Major_Only___2[[NPDES ID2]:[ECHO BFR]],28,FALSE)</f>
        <v>-</v>
      </c>
      <c r="AZ1792" t="str">
        <f>VLOOKUP(Sheet1[[#This Row],[NPDES ID2]],Combined_Sheet__Major_Only___2[[NPDES ID2]:[ECHO BFR]],29,FALSE)</f>
        <v>preliminaryOps</v>
      </c>
      <c r="BA1792">
        <f>VLOOKUP(Sheet1[[#This Row],[NPDES ID2]],Combined_Sheet__Major_Only___2[[NPDES ID2]:[ECHO BFR]],17,FALSE)</f>
        <v>28.606559000000001</v>
      </c>
      <c r="BB1792">
        <f>VLOOKUP(Sheet1[[#This Row],[NPDES ID2]],Combined_Sheet__Major_Only___2[[NPDES ID2]:[ECHO BFR]],18,FALSE)</f>
        <v>-100.433623</v>
      </c>
      <c r="BC1792" t="str">
        <f>IF(ISNUMBER(SEARCH("aerobic",$AW1792)),"aerobic","")</f>
        <v>aerobic</v>
      </c>
      <c r="BD1792" t="str">
        <f>IF(ISNUMBER(SEARCH("anaer",$AW1792)),"anaer","")</f>
        <v/>
      </c>
      <c r="BE1792" t="str">
        <f>IF(ISNUMBER(SEARCH("thickening",$AZ1792)),"thickening","")</f>
        <v/>
      </c>
      <c r="BF1792" s="2" t="str">
        <f>IF(ISNUMBER(SEARCH("airDry",$AW1792)),"airDry","")</f>
        <v/>
      </c>
      <c r="BG1792" s="2" t="str">
        <f>IF(ISNUMBER(SEARCH("heatDry",$AY1792)),"heatDry","")</f>
        <v/>
      </c>
      <c r="BH1792" s="2" t="str">
        <f>IF(AND(ISNUMBER(SEARCH("aerobic",$AW1792)),ISNUMBER(SEARCH("anaer",$AW1792))),"Combined Aer and Anaer.","")</f>
        <v/>
      </c>
    </row>
    <row r="1793" spans="1:60" x14ac:dyDescent="0.3">
      <c r="A1793" s="4">
        <v>1791</v>
      </c>
      <c r="B1793" t="s">
        <v>8372</v>
      </c>
      <c r="C1793">
        <v>1.337</v>
      </c>
      <c r="D1793">
        <v>75148.489868349483</v>
      </c>
      <c r="E1793">
        <v>74706.288187114274</v>
      </c>
      <c r="F1793">
        <v>50645.629057079263</v>
      </c>
      <c r="G1793">
        <v>98621.451992368107</v>
      </c>
      <c r="H1793">
        <v>-76.984150231570965</v>
      </c>
      <c r="I1793">
        <v>-78.191416485083835</v>
      </c>
      <c r="J1793">
        <v>-91.299993221083199</v>
      </c>
      <c r="K1793">
        <v>-61.253827342530229</v>
      </c>
      <c r="L1793">
        <v>0.8683756666864072</v>
      </c>
      <c r="M1793">
        <v>0.86465490615134677</v>
      </c>
      <c r="N1793">
        <v>0.85117771151182853</v>
      </c>
      <c r="O1793">
        <v>0.8967111204910615</v>
      </c>
      <c r="P1793">
        <v>3.1529161493196088E-2</v>
      </c>
      <c r="Q1793">
        <v>3.1876315495764633E-2</v>
      </c>
      <c r="R1793">
        <v>2.5658577209172601E-2</v>
      </c>
      <c r="S1793">
        <v>3.6071850257724941E-2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63.650574496630092</v>
      </c>
      <c r="AG1793">
        <v>63.377848380909263</v>
      </c>
      <c r="AH1793">
        <v>62.389992473507711</v>
      </c>
      <c r="AI1793">
        <v>65.727517090980683</v>
      </c>
      <c r="AJ1793">
        <v>0.55399299405296276</v>
      </c>
      <c r="AK1793">
        <v>0.55399299393973722</v>
      </c>
      <c r="AL1793">
        <v>0.5539929780703633</v>
      </c>
      <c r="AM1793">
        <v>0.5539930101017615</v>
      </c>
      <c r="AN1793">
        <v>0.16772426576872401</v>
      </c>
      <c r="AO1793">
        <v>0.16772426576872401</v>
      </c>
      <c r="AP1793">
        <v>0.16772426576872401</v>
      </c>
      <c r="AQ1793">
        <v>0.16772426576872401</v>
      </c>
      <c r="AR1793">
        <v>13.72240890914115</v>
      </c>
      <c r="AS1793">
        <v>13.72240890914115</v>
      </c>
      <c r="AT1793">
        <v>13.72240890914115</v>
      </c>
      <c r="AU1793">
        <v>13.72240890914115</v>
      </c>
      <c r="AV1793" t="str">
        <f>VLOOKUP(Sheet1[[#This Row],[NPDES ID2]],Combined_Sheet__Major_Only___2[[NPDES ID2]:[ECHO BFR]],3,FALSE)</f>
        <v>WA</v>
      </c>
      <c r="AW1793" t="s">
        <v>12181</v>
      </c>
      <c r="AX1793" t="str">
        <f>VLOOKUP(Sheet1[[#This Row],[NPDES ID2]],Combined_Sheet__Major_Only___2[[NPDES ID2]:[ECHO BFR]],27,FALSE)</f>
        <v>methaneBioCaptureRecover</v>
      </c>
      <c r="AY1793" t="str">
        <f>VLOOKUP(Sheet1[[#This Row],[NPDES ID2]],Combined_Sheet__Major_Only___2[[NPDES ID2]:[ECHO BFR]],28,FALSE)</f>
        <v>heatDry</v>
      </c>
      <c r="AZ1793" t="str">
        <f>VLOOKUP(Sheet1[[#This Row],[NPDES ID2]],Combined_Sheet__Major_Only___2[[NPDES ID2]:[ECHO BFR]],29,FALSE)</f>
        <v>thickening</v>
      </c>
      <c r="BA1793">
        <f>VLOOKUP(Sheet1[[#This Row],[NPDES ID2]],Combined_Sheet__Major_Only___2[[NPDES ID2]:[ECHO BFR]],17,FALSE)</f>
        <v>48.467480000000002</v>
      </c>
      <c r="BB1793">
        <f>VLOOKUP(Sheet1[[#This Row],[NPDES ID2]],Combined_Sheet__Major_Only___2[[NPDES ID2]:[ECHO BFR]],18,FALSE)</f>
        <v>-122.312867</v>
      </c>
      <c r="BC1793" t="str">
        <f>IF(ISNUMBER(SEARCH("aerobic",$AW1793)),"aerobic","")</f>
        <v/>
      </c>
      <c r="BD1793" t="str">
        <f>IF(ISNUMBER(SEARCH("anaer",$AW1793)),"anaer","")</f>
        <v>anaer</v>
      </c>
      <c r="BE1793" t="str">
        <f>IF(ISNUMBER(SEARCH("thickening",$AZ1793)),"thickening","")</f>
        <v>thickening</v>
      </c>
      <c r="BF1793" s="3" t="str">
        <f>IF(ISNUMBER(SEARCH("airDry",$AW1793)),"airDry","")</f>
        <v/>
      </c>
      <c r="BG1793" s="3" t="str">
        <f>IF(ISNUMBER(SEARCH("heatDry",$AY1793)),"heatDry","")</f>
        <v>heatDry</v>
      </c>
      <c r="BH1793" s="3" t="str">
        <f>IF(AND(ISNUMBER(SEARCH("aerobic",$AW1793)),ISNUMBER(SEARCH("anaer",$AW1793))),"Combined Aer and Anaer.","")</f>
        <v/>
      </c>
    </row>
    <row r="1794" spans="1:60" x14ac:dyDescent="0.3">
      <c r="A1794" s="4">
        <v>1792</v>
      </c>
      <c r="B1794" t="s">
        <v>8375</v>
      </c>
      <c r="C1794">
        <v>1.05</v>
      </c>
      <c r="D1794">
        <v>94806.034996205795</v>
      </c>
      <c r="E1794">
        <v>94261.042623890433</v>
      </c>
      <c r="F1794">
        <v>63884.668186146337</v>
      </c>
      <c r="G1794">
        <v>124447.9568486824</v>
      </c>
      <c r="H1794">
        <v>-76.93507014787852</v>
      </c>
      <c r="I1794">
        <v>-78.094545566789662</v>
      </c>
      <c r="J1794">
        <v>-91.200810618960119</v>
      </c>
      <c r="K1794">
        <v>-60.999164943740674</v>
      </c>
      <c r="L1794">
        <v>0.68811943192822711</v>
      </c>
      <c r="M1794">
        <v>0.68524331406694972</v>
      </c>
      <c r="N1794">
        <v>0.6748255453741252</v>
      </c>
      <c r="O1794">
        <v>0.71002252054696513</v>
      </c>
      <c r="P1794">
        <v>2.474954938507901E-2</v>
      </c>
      <c r="Q1794">
        <v>2.50377969753823E-2</v>
      </c>
      <c r="R1794">
        <v>2.0108426798744059E-2</v>
      </c>
      <c r="S1794">
        <v>2.832701191961659E-2</v>
      </c>
      <c r="T1794">
        <v>93.722851130509113</v>
      </c>
      <c r="U1794">
        <v>93.722703653358636</v>
      </c>
      <c r="V1794">
        <v>93.659559731468633</v>
      </c>
      <c r="W1794">
        <v>93.785535059548636</v>
      </c>
      <c r="X1794">
        <v>6437.2392209716782</v>
      </c>
      <c r="Y1794">
        <v>6459.8374530008678</v>
      </c>
      <c r="Z1794">
        <v>6241.0125697154244</v>
      </c>
      <c r="AA1794">
        <v>6562.2316868385587</v>
      </c>
      <c r="AB1794">
        <v>1139.3882578215571</v>
      </c>
      <c r="AC1794">
        <v>1129.7858383443111</v>
      </c>
      <c r="AD1794">
        <v>968.98054695746532</v>
      </c>
      <c r="AE1794">
        <v>1356.1370819316389</v>
      </c>
      <c r="AF1794">
        <v>64.224484551639279</v>
      </c>
      <c r="AG1794">
        <v>63.956046449470954</v>
      </c>
      <c r="AH1794">
        <v>62.983724019047131</v>
      </c>
      <c r="AI1794">
        <v>66.268769414810592</v>
      </c>
      <c r="AJ1794">
        <v>0.56100572449773511</v>
      </c>
      <c r="AK1794">
        <v>0.56100572426499618</v>
      </c>
      <c r="AL1794">
        <v>0.56100569164503744</v>
      </c>
      <c r="AM1794">
        <v>0.56100575748650827</v>
      </c>
      <c r="AN1794">
        <v>0.97340021241677233</v>
      </c>
      <c r="AO1794">
        <v>0.9734002124167721</v>
      </c>
      <c r="AP1794">
        <v>0.9734002124167721</v>
      </c>
      <c r="AQ1794">
        <v>0.9734002124167721</v>
      </c>
      <c r="AR1794">
        <v>14.05701357943051</v>
      </c>
      <c r="AS1794">
        <v>14.05701357943051</v>
      </c>
      <c r="AT1794">
        <v>14.05701357943051</v>
      </c>
      <c r="AU1794">
        <v>14.05701357943051</v>
      </c>
      <c r="AV1794" t="str">
        <f>VLOOKUP(Sheet1[[#This Row],[NPDES ID2]],Combined_Sheet__Major_Only___2[[NPDES ID2]:[ECHO BFR]],3,FALSE)</f>
        <v>TX</v>
      </c>
      <c r="AW1794" t="s">
        <v>41</v>
      </c>
      <c r="AX1794" t="str">
        <f>VLOOKUP(Sheet1[[#This Row],[NPDES ID2]],Combined_Sheet__Major_Only___2[[NPDES ID2]:[ECHO BFR]],27,FALSE)</f>
        <v>-</v>
      </c>
      <c r="AY1794" t="str">
        <f>VLOOKUP(Sheet1[[#This Row],[NPDES ID2]],Combined_Sheet__Major_Only___2[[NPDES ID2]:[ECHO BFR]],28,FALSE)</f>
        <v>-</v>
      </c>
      <c r="AZ1794" t="str">
        <f>VLOOKUP(Sheet1[[#This Row],[NPDES ID2]],Combined_Sheet__Major_Only___2[[NPDES ID2]:[ECHO BFR]],29,FALSE)</f>
        <v>thickening, preliminaryOps</v>
      </c>
      <c r="BA1794">
        <f>VLOOKUP(Sheet1[[#This Row],[NPDES ID2]],Combined_Sheet__Major_Only___2[[NPDES ID2]:[ECHO BFR]],17,FALSE)</f>
        <v>31.666650000000001</v>
      </c>
      <c r="BB1794">
        <f>VLOOKUP(Sheet1[[#This Row],[NPDES ID2]],Combined_Sheet__Major_Only___2[[NPDES ID2]:[ECHO BFR]],18,FALSE)</f>
        <v>-96.477450000000005</v>
      </c>
      <c r="BC1794" t="str">
        <f>IF(ISNUMBER(SEARCH("aerobic",$AW1794)),"aerobic","")</f>
        <v>aerobic</v>
      </c>
      <c r="BD1794" t="str">
        <f>IF(ISNUMBER(SEARCH("anaer",$AW1794)),"anaer","")</f>
        <v/>
      </c>
      <c r="BE1794" t="str">
        <f>IF(ISNUMBER(SEARCH("thickening",$AZ1794)),"thickening","")</f>
        <v>thickening</v>
      </c>
      <c r="BF1794" s="2" t="str">
        <f>IF(ISNUMBER(SEARCH("airDry",$AW1794)),"airDry","")</f>
        <v/>
      </c>
      <c r="BG1794" s="2" t="str">
        <f>IF(ISNUMBER(SEARCH("heatDry",$AY1794)),"heatDry","")</f>
        <v/>
      </c>
      <c r="BH1794" s="2" t="str">
        <f>IF(AND(ISNUMBER(SEARCH("aerobic",$AW1794)),ISNUMBER(SEARCH("anaer",$AW1794))),"Combined Aer and Anaer.","")</f>
        <v/>
      </c>
    </row>
    <row r="1795" spans="1:60" x14ac:dyDescent="0.3">
      <c r="A1795" s="4">
        <v>1793</v>
      </c>
      <c r="B1795" t="s">
        <v>8379</v>
      </c>
      <c r="C1795">
        <v>0.8</v>
      </c>
      <c r="D1795">
        <v>117162.6727762084</v>
      </c>
      <c r="E1795">
        <v>116708.1020850604</v>
      </c>
      <c r="F1795">
        <v>78945.985177668903</v>
      </c>
      <c r="G1795">
        <v>153942.4894405076</v>
      </c>
      <c r="H1795">
        <v>-76.59218762705342</v>
      </c>
      <c r="I1795">
        <v>-77.723879053885867</v>
      </c>
      <c r="J1795">
        <v>-90.511686519542351</v>
      </c>
      <c r="K1795">
        <v>-59.262129309173687</v>
      </c>
      <c r="L1795">
        <v>0.55662643649909138</v>
      </c>
      <c r="M1795">
        <v>0.55467695126404148</v>
      </c>
      <c r="N1795">
        <v>0.54761560277541532</v>
      </c>
      <c r="O1795">
        <v>0.57147273965560841</v>
      </c>
      <c r="P1795">
        <v>1.8794825952253461E-2</v>
      </c>
      <c r="Q1795">
        <v>1.9047021994944551E-2</v>
      </c>
      <c r="R1795">
        <v>1.5083404272732489E-2</v>
      </c>
      <c r="S1795">
        <v>2.1796505807325159E-2</v>
      </c>
      <c r="T1795">
        <v>3.9375257246122861</v>
      </c>
      <c r="U1795">
        <v>3.9375168103534932</v>
      </c>
      <c r="V1795">
        <v>3.9337000749530859</v>
      </c>
      <c r="W1795">
        <v>3.9413146557372558</v>
      </c>
      <c r="X1795">
        <v>254.7086377812692</v>
      </c>
      <c r="Y1795">
        <v>255.44765736930071</v>
      </c>
      <c r="Z1795">
        <v>248.2750015275283</v>
      </c>
      <c r="AA1795">
        <v>258.84228928265031</v>
      </c>
      <c r="AB1795">
        <v>43.369168324127941</v>
      </c>
      <c r="AC1795">
        <v>43.092142707796427</v>
      </c>
      <c r="AD1795">
        <v>37.147016407059112</v>
      </c>
      <c r="AE1795">
        <v>51.310426877741627</v>
      </c>
      <c r="AF1795">
        <v>68.186739703226408</v>
      </c>
      <c r="AG1795">
        <v>67.947927636149188</v>
      </c>
      <c r="AH1795">
        <v>67.082913221172007</v>
      </c>
      <c r="AI1795">
        <v>70.005410847994099</v>
      </c>
      <c r="AJ1795">
        <v>0.60945481063997076</v>
      </c>
      <c r="AK1795">
        <v>0.60945481057074358</v>
      </c>
      <c r="AL1795">
        <v>0.60945480086805004</v>
      </c>
      <c r="AM1795">
        <v>0.60945482045236643</v>
      </c>
      <c r="AN1795">
        <v>0.66141317192074633</v>
      </c>
      <c r="AO1795">
        <v>0.66141317192074633</v>
      </c>
      <c r="AP1795">
        <v>0.66141317192074633</v>
      </c>
      <c r="AQ1795">
        <v>0.66141317192074633</v>
      </c>
      <c r="AR1795">
        <v>15.265751904180769</v>
      </c>
      <c r="AS1795">
        <v>15.265751904180769</v>
      </c>
      <c r="AT1795">
        <v>15.265751904180769</v>
      </c>
      <c r="AU1795">
        <v>15.265751904180769</v>
      </c>
      <c r="AV1795" t="str">
        <f>VLOOKUP(Sheet1[[#This Row],[NPDES ID2]],Combined_Sheet__Major_Only___2[[NPDES ID2]:[ECHO BFR]],3,FALSE)</f>
        <v>TX</v>
      </c>
      <c r="AW1795" t="s">
        <v>12183</v>
      </c>
      <c r="AX1795" t="str">
        <f>VLOOKUP(Sheet1[[#This Row],[NPDES ID2]],Combined_Sheet__Major_Only___2[[NPDES ID2]:[ECHO BFR]],27,FALSE)</f>
        <v>-</v>
      </c>
      <c r="AY1795" t="str">
        <f>VLOOKUP(Sheet1[[#This Row],[NPDES ID2]],Combined_Sheet__Major_Only___2[[NPDES ID2]:[ECHO BFR]],28,FALSE)</f>
        <v>-</v>
      </c>
      <c r="AZ1795" t="str">
        <f>VLOOKUP(Sheet1[[#This Row],[NPDES ID2]],Combined_Sheet__Major_Only___2[[NPDES ID2]:[ECHO BFR]],29,FALSE)</f>
        <v>thickening</v>
      </c>
      <c r="BA1795">
        <f>VLOOKUP(Sheet1[[#This Row],[NPDES ID2]],Combined_Sheet__Major_Only___2[[NPDES ID2]:[ECHO BFR]],17,FALSE)</f>
        <v>32.864556</v>
      </c>
      <c r="BB1795">
        <f>VLOOKUP(Sheet1[[#This Row],[NPDES ID2]],Combined_Sheet__Major_Only___2[[NPDES ID2]:[ECHO BFR]],18,FALSE)</f>
        <v>-95.766889000000006</v>
      </c>
      <c r="BC1795" t="str">
        <f>IF(ISNUMBER(SEARCH("aerobic",$AW1795)),"aerobic","")</f>
        <v/>
      </c>
      <c r="BD1795" t="str">
        <f>IF(ISNUMBER(SEARCH("anaer",$AW1795)),"anaer","")</f>
        <v>anaer</v>
      </c>
      <c r="BE1795" t="str">
        <f>IF(ISNUMBER(SEARCH("thickening",$AZ1795)),"thickening","")</f>
        <v>thickening</v>
      </c>
      <c r="BF1795" s="3" t="str">
        <f>IF(ISNUMBER(SEARCH("airDry",$AW1795)),"airDry","")</f>
        <v>airDry</v>
      </c>
      <c r="BG1795" s="3" t="str">
        <f>IF(ISNUMBER(SEARCH("heatDry",$AY1795)),"heatDry","")</f>
        <v/>
      </c>
      <c r="BH1795" s="3" t="str">
        <f>IF(AND(ISNUMBER(SEARCH("aerobic",$AW1795)),ISNUMBER(SEARCH("anaer",$AW1795))),"Combined Aer and Anaer.","")</f>
        <v/>
      </c>
    </row>
    <row r="1796" spans="1:60" x14ac:dyDescent="0.3">
      <c r="A1796" s="4">
        <v>1794</v>
      </c>
      <c r="B1796" t="s">
        <v>8384</v>
      </c>
      <c r="C1796">
        <v>0.54900000000000004</v>
      </c>
      <c r="D1796">
        <v>188275.69144833571</v>
      </c>
      <c r="E1796">
        <v>187140.4246341023</v>
      </c>
      <c r="F1796">
        <v>126825.6974773047</v>
      </c>
      <c r="G1796">
        <v>247035.97271942001</v>
      </c>
      <c r="H1796">
        <v>-77.137920388042389</v>
      </c>
      <c r="I1796">
        <v>-78.352278341592381</v>
      </c>
      <c r="J1796">
        <v>-91.239674874627568</v>
      </c>
      <c r="K1796">
        <v>-61.95386401673877</v>
      </c>
      <c r="L1796">
        <v>0.34635772953180982</v>
      </c>
      <c r="M1796">
        <v>0.34475361134417543</v>
      </c>
      <c r="N1796">
        <v>0.33894322810500072</v>
      </c>
      <c r="O1796">
        <v>0.35857390872910838</v>
      </c>
      <c r="P1796">
        <v>1.2965537853437899E-2</v>
      </c>
      <c r="Q1796">
        <v>1.3097110049812391E-2</v>
      </c>
      <c r="R1796">
        <v>1.060605771590444E-2</v>
      </c>
      <c r="S1796">
        <v>1.4861977493480619E-2</v>
      </c>
      <c r="T1796">
        <v>490.89162489019691</v>
      </c>
      <c r="U1796">
        <v>490.89086447486841</v>
      </c>
      <c r="V1796">
        <v>490.56528450563809</v>
      </c>
      <c r="W1796">
        <v>491.21483306411221</v>
      </c>
      <c r="X1796">
        <v>35025.803086332002</v>
      </c>
      <c r="Y1796">
        <v>35162.350853113952</v>
      </c>
      <c r="Z1796">
        <v>33842.880363731987</v>
      </c>
      <c r="AA1796">
        <v>35780.040038132567</v>
      </c>
      <c r="AB1796">
        <v>6284.1488685249851</v>
      </c>
      <c r="AC1796">
        <v>6230.3376770445302</v>
      </c>
      <c r="AD1796">
        <v>5328.383681470691</v>
      </c>
      <c r="AE1796">
        <v>7494.1626984238046</v>
      </c>
      <c r="AF1796">
        <v>61.827070633701297</v>
      </c>
      <c r="AG1796">
        <v>61.540724506553701</v>
      </c>
      <c r="AH1796">
        <v>60.503538908011677</v>
      </c>
      <c r="AI1796">
        <v>64.007730232461924</v>
      </c>
      <c r="AJ1796">
        <v>0.53171993884861035</v>
      </c>
      <c r="AK1796">
        <v>0.53171993842674314</v>
      </c>
      <c r="AL1796">
        <v>0.53171987929934938</v>
      </c>
      <c r="AM1796">
        <v>0.53171999864452757</v>
      </c>
      <c r="AN1796">
        <v>0.99475971503074945</v>
      </c>
      <c r="AO1796">
        <v>0.994759715030749</v>
      </c>
      <c r="AP1796">
        <v>0.994759715030749</v>
      </c>
      <c r="AQ1796">
        <v>0.994759715030749</v>
      </c>
      <c r="AR1796">
        <v>13.426827273125809</v>
      </c>
      <c r="AS1796">
        <v>13.42682727312582</v>
      </c>
      <c r="AT1796">
        <v>13.42682727312582</v>
      </c>
      <c r="AU1796">
        <v>13.42682727312582</v>
      </c>
      <c r="AV1796" t="str">
        <f>VLOOKUP(Sheet1[[#This Row],[NPDES ID2]],Combined_Sheet__Major_Only___2[[NPDES ID2]:[ECHO BFR]],3,FALSE)</f>
        <v>MO</v>
      </c>
      <c r="AW1796" t="s">
        <v>41</v>
      </c>
      <c r="AX1796" t="str">
        <f>VLOOKUP(Sheet1[[#This Row],[NPDES ID2]],Combined_Sheet__Major_Only___2[[NPDES ID2]:[ECHO BFR]],27,FALSE)</f>
        <v>-</v>
      </c>
      <c r="AY1796" t="str">
        <f>VLOOKUP(Sheet1[[#This Row],[NPDES ID2]],Combined_Sheet__Major_Only___2[[NPDES ID2]:[ECHO BFR]],28,FALSE)</f>
        <v>-</v>
      </c>
      <c r="AZ1796" t="str">
        <f>VLOOKUP(Sheet1[[#This Row],[NPDES ID2]],Combined_Sheet__Major_Only___2[[NPDES ID2]:[ECHO BFR]],29,FALSE)</f>
        <v>-</v>
      </c>
      <c r="BA1796">
        <f>VLOOKUP(Sheet1[[#This Row],[NPDES ID2]],Combined_Sheet__Major_Only___2[[NPDES ID2]:[ECHO BFR]],17,FALSE)</f>
        <v>39.381027000000003</v>
      </c>
      <c r="BB1796">
        <f>VLOOKUP(Sheet1[[#This Row],[NPDES ID2]],Combined_Sheet__Major_Only___2[[NPDES ID2]:[ECHO BFR]],18,FALSE)</f>
        <v>-94.566282000000001</v>
      </c>
      <c r="BC1796" t="str">
        <f>IF(ISNUMBER(SEARCH("aerobic",$AW1796)),"aerobic","")</f>
        <v>aerobic</v>
      </c>
      <c r="BD1796" t="str">
        <f>IF(ISNUMBER(SEARCH("anaer",$AW1796)),"anaer","")</f>
        <v/>
      </c>
      <c r="BE1796" t="str">
        <f>IF(ISNUMBER(SEARCH("thickening",$AZ1796)),"thickening","")</f>
        <v/>
      </c>
      <c r="BF1796" s="2" t="str">
        <f>IF(ISNUMBER(SEARCH("airDry",$AW1796)),"airDry","")</f>
        <v/>
      </c>
      <c r="BG1796" s="2" t="str">
        <f>IF(ISNUMBER(SEARCH("heatDry",$AY1796)),"heatDry","")</f>
        <v/>
      </c>
      <c r="BH1796" s="2" t="str">
        <f>IF(AND(ISNUMBER(SEARCH("aerobic",$AW1796)),ISNUMBER(SEARCH("anaer",$AW1796))),"Combined Aer and Anaer.","")</f>
        <v/>
      </c>
    </row>
    <row r="1797" spans="1:60" x14ac:dyDescent="0.3">
      <c r="A1797" s="4">
        <v>1795</v>
      </c>
      <c r="B1797" t="s">
        <v>8389</v>
      </c>
      <c r="C1797">
        <v>0.14169999999999999</v>
      </c>
      <c r="D1797">
        <v>698460.80588659644</v>
      </c>
      <c r="E1797">
        <v>694470.03908570565</v>
      </c>
      <c r="F1797">
        <v>470426.58315111062</v>
      </c>
      <c r="G1797">
        <v>917182.78929026367</v>
      </c>
      <c r="H1797">
        <v>-76.908320439264884</v>
      </c>
      <c r="I1797">
        <v>-78.096649157715603</v>
      </c>
      <c r="J1797">
        <v>-91.146779169571886</v>
      </c>
      <c r="K1797">
        <v>-60.859992214845661</v>
      </c>
      <c r="L1797">
        <v>9.3319114689657368E-2</v>
      </c>
      <c r="M1797">
        <v>9.2934381365058771E-2</v>
      </c>
      <c r="N1797">
        <v>9.1540815834636483E-2</v>
      </c>
      <c r="O1797">
        <v>9.6249050354111298E-2</v>
      </c>
      <c r="P1797">
        <v>3.3391498513265731E-3</v>
      </c>
      <c r="Q1797">
        <v>3.3792047155847969E-3</v>
      </c>
      <c r="R1797">
        <v>2.7105441362599968E-3</v>
      </c>
      <c r="S1797">
        <v>3.8258301176742689E-3</v>
      </c>
      <c r="T1797">
        <v>54.081087899710127</v>
      </c>
      <c r="U1797">
        <v>54.081001600456169</v>
      </c>
      <c r="V1797">
        <v>54.044051650346503</v>
      </c>
      <c r="W1797">
        <v>54.117768675648051</v>
      </c>
      <c r="X1797">
        <v>3696.3254945745521</v>
      </c>
      <c r="Y1797">
        <v>3709.105421213299</v>
      </c>
      <c r="Z1797">
        <v>3585.214567708364</v>
      </c>
      <c r="AA1797">
        <v>3767.110749573912</v>
      </c>
      <c r="AB1797">
        <v>570.27409557524288</v>
      </c>
      <c r="AC1797">
        <v>566.88180126756947</v>
      </c>
      <c r="AD1797">
        <v>495.07512675589828</v>
      </c>
      <c r="AE1797">
        <v>663.64829129629868</v>
      </c>
      <c r="AF1797">
        <v>64.539684514779637</v>
      </c>
      <c r="AG1797">
        <v>64.273602146584608</v>
      </c>
      <c r="AH1797">
        <v>63.309809719759649</v>
      </c>
      <c r="AI1797">
        <v>66.56603349118808</v>
      </c>
      <c r="AJ1797">
        <v>0.56485776316554981</v>
      </c>
      <c r="AK1797">
        <v>0.56485776314374458</v>
      </c>
      <c r="AL1797">
        <v>0.5648577600876058</v>
      </c>
      <c r="AM1797">
        <v>0.56485776625624229</v>
      </c>
      <c r="AN1797">
        <v>0.95515647296604467</v>
      </c>
      <c r="AO1797">
        <v>0.95515647296604489</v>
      </c>
      <c r="AP1797">
        <v>0.95515647296604489</v>
      </c>
      <c r="AQ1797">
        <v>0.95515647296604489</v>
      </c>
      <c r="AR1797">
        <v>15.330709567467251</v>
      </c>
      <c r="AS1797">
        <v>15.330709567467251</v>
      </c>
      <c r="AT1797">
        <v>15.330709567467251</v>
      </c>
      <c r="AU1797">
        <v>15.330709567467251</v>
      </c>
      <c r="AV1797" t="str">
        <f>VLOOKUP(Sheet1[[#This Row],[NPDES ID2]],Combined_Sheet__Major_Only___2[[NPDES ID2]:[ECHO BFR]],3,FALSE)</f>
        <v>IL</v>
      </c>
      <c r="AW1797" t="s">
        <v>41</v>
      </c>
      <c r="AX1797" t="str">
        <f>VLOOKUP(Sheet1[[#This Row],[NPDES ID2]],Combined_Sheet__Major_Only___2[[NPDES ID2]:[ECHO BFR]],27,FALSE)</f>
        <v>-</v>
      </c>
      <c r="AY1797" t="str">
        <f>VLOOKUP(Sheet1[[#This Row],[NPDES ID2]],Combined_Sheet__Major_Only___2[[NPDES ID2]:[ECHO BFR]],28,FALSE)</f>
        <v>-</v>
      </c>
      <c r="AZ1797" t="str">
        <f>VLOOKUP(Sheet1[[#This Row],[NPDES ID2]],Combined_Sheet__Major_Only___2[[NPDES ID2]:[ECHO BFR]],29,FALSE)</f>
        <v>thickening</v>
      </c>
      <c r="BA1797">
        <f>VLOOKUP(Sheet1[[#This Row],[NPDES ID2]],Combined_Sheet__Major_Only___2[[NPDES ID2]:[ECHO BFR]],17,FALSE)</f>
        <v>42.368333</v>
      </c>
      <c r="BB1797">
        <f>VLOOKUP(Sheet1[[#This Row],[NPDES ID2]],Combined_Sheet__Major_Only___2[[NPDES ID2]:[ECHO BFR]],18,FALSE)</f>
        <v>-88.822028000000003</v>
      </c>
      <c r="BC1797" t="str">
        <f>IF(ISNUMBER(SEARCH("aerobic",$AW1797)),"aerobic","")</f>
        <v>aerobic</v>
      </c>
      <c r="BD1797" t="str">
        <f>IF(ISNUMBER(SEARCH("anaer",$AW1797)),"anaer","")</f>
        <v/>
      </c>
      <c r="BE1797" t="str">
        <f>IF(ISNUMBER(SEARCH("thickening",$AZ1797)),"thickening","")</f>
        <v>thickening</v>
      </c>
      <c r="BF1797" s="3" t="str">
        <f>IF(ISNUMBER(SEARCH("airDry",$AW1797)),"airDry","")</f>
        <v/>
      </c>
      <c r="BG1797" s="3" t="str">
        <f>IF(ISNUMBER(SEARCH("heatDry",$AY1797)),"heatDry","")</f>
        <v/>
      </c>
      <c r="BH1797" s="3" t="str">
        <f>IF(AND(ISNUMBER(SEARCH("aerobic",$AW1797)),ISNUMBER(SEARCH("anaer",$AW1797))),"Combined Aer and Anaer.","")</f>
        <v/>
      </c>
    </row>
    <row r="1798" spans="1:60" x14ac:dyDescent="0.3">
      <c r="A1798" s="4">
        <v>1796</v>
      </c>
      <c r="B1798" t="s">
        <v>8393</v>
      </c>
      <c r="C1798">
        <v>1.5900000000000001E-2</v>
      </c>
      <c r="D1798">
        <v>6471357.2294367133</v>
      </c>
      <c r="E1798">
        <v>6430664.0790854478</v>
      </c>
      <c r="F1798">
        <v>4357985.4881304586</v>
      </c>
      <c r="G1798">
        <v>8493081.3573085349</v>
      </c>
      <c r="H1798">
        <v>-77.117479163859088</v>
      </c>
      <c r="I1798">
        <v>-78.355867390770925</v>
      </c>
      <c r="J1798">
        <v>-91.272252953826168</v>
      </c>
      <c r="K1798">
        <v>-61.886814396148502</v>
      </c>
      <c r="L1798">
        <v>1.0071525817560821E-2</v>
      </c>
      <c r="M1798">
        <v>1.002536936685878E-2</v>
      </c>
      <c r="N1798">
        <v>9.8581833484865204E-3</v>
      </c>
      <c r="O1798">
        <v>1.0423030121577489E-2</v>
      </c>
      <c r="P1798">
        <v>3.7543009931692708E-4</v>
      </c>
      <c r="Q1798">
        <v>3.7929294888709708E-4</v>
      </c>
      <c r="R1798">
        <v>3.0689315245336821E-4</v>
      </c>
      <c r="S1798">
        <v>4.3023129755659508E-4</v>
      </c>
      <c r="T1798">
        <v>42.883930973904199</v>
      </c>
      <c r="U1798">
        <v>42.883861954873183</v>
      </c>
      <c r="V1798">
        <v>42.854310717349193</v>
      </c>
      <c r="W1798">
        <v>42.913266935633168</v>
      </c>
      <c r="X1798">
        <v>3047.533551614019</v>
      </c>
      <c r="Y1798">
        <v>3059.2532210350082</v>
      </c>
      <c r="Z1798">
        <v>2945.7541199781272</v>
      </c>
      <c r="AA1798">
        <v>3112.4607946333058</v>
      </c>
      <c r="AB1798">
        <v>624.10765482314537</v>
      </c>
      <c r="AC1798">
        <v>616.77366749360385</v>
      </c>
      <c r="AD1798">
        <v>517.25557750188523</v>
      </c>
      <c r="AE1798">
        <v>763.30404729999714</v>
      </c>
      <c r="AF1798">
        <v>62.076071121462043</v>
      </c>
      <c r="AG1798">
        <v>61.791584816936222</v>
      </c>
      <c r="AH1798">
        <v>60.761130140295997</v>
      </c>
      <c r="AI1798">
        <v>64.242575600891954</v>
      </c>
      <c r="AJ1798">
        <v>0.53476053444234417</v>
      </c>
      <c r="AK1798">
        <v>0.53476053443992499</v>
      </c>
      <c r="AL1798">
        <v>0.53476053410084667</v>
      </c>
      <c r="AM1798">
        <v>0.53476053478525609</v>
      </c>
      <c r="AN1798">
        <v>0.94438169764433677</v>
      </c>
      <c r="AO1798">
        <v>0.94438169764433699</v>
      </c>
      <c r="AP1798">
        <v>0.94438169764433699</v>
      </c>
      <c r="AQ1798">
        <v>0.94438169764433699</v>
      </c>
      <c r="AR1798">
        <v>12.522565111595091</v>
      </c>
      <c r="AS1798">
        <v>12.522565111595091</v>
      </c>
      <c r="AT1798">
        <v>12.522565111595091</v>
      </c>
      <c r="AU1798">
        <v>12.522565111595091</v>
      </c>
      <c r="AV1798" t="str">
        <f>VLOOKUP(Sheet1[[#This Row],[NPDES ID2]],Combined_Sheet__Major_Only___2[[NPDES ID2]:[ECHO BFR]],3,FALSE)</f>
        <v>TX</v>
      </c>
      <c r="AW1798" t="s">
        <v>41</v>
      </c>
      <c r="AX1798" t="str">
        <f>VLOOKUP(Sheet1[[#This Row],[NPDES ID2]],Combined_Sheet__Major_Only___2[[NPDES ID2]:[ECHO BFR]],27,FALSE)</f>
        <v>-</v>
      </c>
      <c r="AY1798" t="str">
        <f>VLOOKUP(Sheet1[[#This Row],[NPDES ID2]],Combined_Sheet__Major_Only___2[[NPDES ID2]:[ECHO BFR]],28,FALSE)</f>
        <v>-</v>
      </c>
      <c r="AZ1798" t="str">
        <f>VLOOKUP(Sheet1[[#This Row],[NPDES ID2]],Combined_Sheet__Major_Only___2[[NPDES ID2]:[ECHO BFR]],29,FALSE)</f>
        <v>thickening</v>
      </c>
      <c r="BA1798">
        <f>VLOOKUP(Sheet1[[#This Row],[NPDES ID2]],Combined_Sheet__Major_Only___2[[NPDES ID2]:[ECHO BFR]],17,FALSE)</f>
        <v>30.336670000000002</v>
      </c>
      <c r="BB1798">
        <f>VLOOKUP(Sheet1[[#This Row],[NPDES ID2]],Combined_Sheet__Major_Only___2[[NPDES ID2]:[ECHO BFR]],18,FALSE)</f>
        <v>-97.375839999999997</v>
      </c>
      <c r="BC1798" t="str">
        <f>IF(ISNUMBER(SEARCH("aerobic",$AW1798)),"aerobic","")</f>
        <v>aerobic</v>
      </c>
      <c r="BD1798" t="str">
        <f>IF(ISNUMBER(SEARCH("anaer",$AW1798)),"anaer","")</f>
        <v/>
      </c>
      <c r="BE1798" t="str">
        <f>IF(ISNUMBER(SEARCH("thickening",$AZ1798)),"thickening","")</f>
        <v>thickening</v>
      </c>
      <c r="BF1798" s="2" t="str">
        <f>IF(ISNUMBER(SEARCH("airDry",$AW1798)),"airDry","")</f>
        <v/>
      </c>
      <c r="BG1798" s="2" t="str">
        <f>IF(ISNUMBER(SEARCH("heatDry",$AY1798)),"heatDry","")</f>
        <v/>
      </c>
      <c r="BH1798" s="2" t="str">
        <f>IF(AND(ISNUMBER(SEARCH("aerobic",$AW1798)),ISNUMBER(SEARCH("anaer",$AW1798))),"Combined Aer and Anaer.","")</f>
        <v/>
      </c>
    </row>
    <row r="1799" spans="1:60" x14ac:dyDescent="0.3">
      <c r="A1799" s="4">
        <v>1797</v>
      </c>
      <c r="B1799" t="s">
        <v>8502</v>
      </c>
      <c r="C1799">
        <v>479.67</v>
      </c>
      <c r="D1799">
        <v>444.8751813415019</v>
      </c>
      <c r="E1799">
        <v>447.21941157192049</v>
      </c>
      <c r="F1799">
        <v>352.87009476076418</v>
      </c>
      <c r="G1799">
        <v>551.73940677831956</v>
      </c>
      <c r="H1799">
        <v>-78.175109643523115</v>
      </c>
      <c r="I1799">
        <v>-77.602449764242721</v>
      </c>
      <c r="J1799">
        <v>-90.122459371684201</v>
      </c>
      <c r="K1799">
        <v>-66.926667299821929</v>
      </c>
      <c r="L1799">
        <v>232.05458506643831</v>
      </c>
      <c r="M1799">
        <v>230.12796671856759</v>
      </c>
      <c r="N1799">
        <v>223.14809878111839</v>
      </c>
      <c r="O1799">
        <v>246.729336834918</v>
      </c>
      <c r="P1799">
        <v>11.44409229951887</v>
      </c>
      <c r="Q1799">
        <v>11.38969595520086</v>
      </c>
      <c r="R1799">
        <v>9.8931376337873544</v>
      </c>
      <c r="S1799">
        <v>12.995636534859919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47.411210709368852</v>
      </c>
      <c r="AG1799">
        <v>47.017503405647673</v>
      </c>
      <c r="AH1799">
        <v>45.591948666853277</v>
      </c>
      <c r="AI1799">
        <v>50.408724737172712</v>
      </c>
      <c r="AJ1799">
        <v>0.3562259715523951</v>
      </c>
      <c r="AK1799">
        <v>0.35622593349130871</v>
      </c>
      <c r="AL1799">
        <v>0.35622060381868159</v>
      </c>
      <c r="AM1799">
        <v>0.35623136161314339</v>
      </c>
      <c r="AN1799">
        <v>0.16112222620086669</v>
      </c>
      <c r="AO1799">
        <v>0.16112222620086669</v>
      </c>
      <c r="AP1799">
        <v>0.16112222620086669</v>
      </c>
      <c r="AQ1799">
        <v>0.16112222620086669</v>
      </c>
      <c r="AR1799">
        <v>8.9969498438753011</v>
      </c>
      <c r="AS1799">
        <v>8.9969498438753011</v>
      </c>
      <c r="AT1799">
        <v>8.9969498438753011</v>
      </c>
      <c r="AU1799">
        <v>8.9969498438753011</v>
      </c>
      <c r="AV1799" t="str">
        <f>VLOOKUP(Sheet1[[#This Row],[NPDES ID2]],Combined_Sheet__Major_Only___2[[NPDES ID2]:[ECHO BFR]],3,FALSE)</f>
        <v>DE</v>
      </c>
      <c r="AW1799" t="s">
        <v>54</v>
      </c>
      <c r="AX1799" t="str">
        <f>VLOOKUP(Sheet1[[#This Row],[NPDES ID2]],Combined_Sheet__Major_Only___2[[NPDES ID2]:[ECHO BFR]],27,FALSE)</f>
        <v>-</v>
      </c>
      <c r="AY1799" t="str">
        <f>VLOOKUP(Sheet1[[#This Row],[NPDES ID2]],Combined_Sheet__Major_Only___2[[NPDES ID2]:[ECHO BFR]],28,FALSE)</f>
        <v>heatDry</v>
      </c>
      <c r="AZ1799" t="str">
        <f>VLOOKUP(Sheet1[[#This Row],[NPDES ID2]],Combined_Sheet__Major_Only___2[[NPDES ID2]:[ECHO BFR]],29,FALSE)</f>
        <v>preliminaryOps, thickening</v>
      </c>
      <c r="BA1799">
        <f>VLOOKUP(Sheet1[[#This Row],[NPDES ID2]],Combined_Sheet__Major_Only___2[[NPDES ID2]:[ECHO BFR]],17,FALSE)</f>
        <v>38.634495999999999</v>
      </c>
      <c r="BB1799">
        <f>VLOOKUP(Sheet1[[#This Row],[NPDES ID2]],Combined_Sheet__Major_Only___2[[NPDES ID2]:[ECHO BFR]],18,FALSE)</f>
        <v>-75.617154999999997</v>
      </c>
      <c r="BC1799" t="str">
        <f>IF(ISNUMBER(SEARCH("aerobic",$AW1799)),"aerobic","")</f>
        <v/>
      </c>
      <c r="BD1799" t="str">
        <f>IF(ISNUMBER(SEARCH("anaer",$AW1799)),"anaer","")</f>
        <v/>
      </c>
      <c r="BE1799" t="str">
        <f>IF(ISNUMBER(SEARCH("thickening",$AZ1799)),"thickening","")</f>
        <v>thickening</v>
      </c>
      <c r="BF1799" s="3" t="str">
        <f>IF(ISNUMBER(SEARCH("airDry",$AW1799)),"airDry","")</f>
        <v/>
      </c>
      <c r="BG1799" s="3" t="str">
        <f>IF(ISNUMBER(SEARCH("heatDry",$AY1799)),"heatDry","")</f>
        <v>heatDry</v>
      </c>
      <c r="BH1799" s="3" t="str">
        <f>IF(AND(ISNUMBER(SEARCH("aerobic",$AW1799)),ISNUMBER(SEARCH("anaer",$AW1799))),"Combined Aer and Anaer.","")</f>
        <v/>
      </c>
    </row>
    <row r="1800" spans="1:60" x14ac:dyDescent="0.3">
      <c r="A1800" s="4">
        <v>1798</v>
      </c>
      <c r="B1800" t="s">
        <v>8507</v>
      </c>
      <c r="C1800">
        <v>19.059999999999999</v>
      </c>
      <c r="D1800">
        <v>5237.8750095879404</v>
      </c>
      <c r="E1800">
        <v>5217.5488832612536</v>
      </c>
      <c r="F1800">
        <v>3563.7013710144652</v>
      </c>
      <c r="G1800">
        <v>6836.7789622386908</v>
      </c>
      <c r="H1800">
        <v>-76.842625002117487</v>
      </c>
      <c r="I1800">
        <v>-78.093577799620505</v>
      </c>
      <c r="J1800">
        <v>-91.016013500069235</v>
      </c>
      <c r="K1800">
        <v>-60.556449572253094</v>
      </c>
      <c r="L1800">
        <v>12.67482017953593</v>
      </c>
      <c r="M1800">
        <v>12.623987010609611</v>
      </c>
      <c r="N1800">
        <v>12.43985119507882</v>
      </c>
      <c r="O1800">
        <v>13.061959146838079</v>
      </c>
      <c r="P1800">
        <v>0.44891365193364202</v>
      </c>
      <c r="Q1800">
        <v>0.45455919240838671</v>
      </c>
      <c r="R1800">
        <v>0.3635673170210425</v>
      </c>
      <c r="S1800">
        <v>0.51542397951243724</v>
      </c>
      <c r="T1800">
        <v>330.02554001665141</v>
      </c>
      <c r="U1800">
        <v>330.02502786093322</v>
      </c>
      <c r="V1800">
        <v>329.80574290343219</v>
      </c>
      <c r="W1800">
        <v>330.2432275201196</v>
      </c>
      <c r="X1800">
        <v>22338.198855514129</v>
      </c>
      <c r="Y1800">
        <v>22413.482693057671</v>
      </c>
      <c r="Z1800">
        <v>21684.562313657581</v>
      </c>
      <c r="AA1800">
        <v>22754.290646518959</v>
      </c>
      <c r="AB1800">
        <v>4412.5490645458658</v>
      </c>
      <c r="AC1800">
        <v>4366.1079886985926</v>
      </c>
      <c r="AD1800">
        <v>3685.1783773337511</v>
      </c>
      <c r="AE1800">
        <v>5361.3614669420613</v>
      </c>
      <c r="AF1800">
        <v>65.169791905244026</v>
      </c>
      <c r="AG1800">
        <v>64.908404398253936</v>
      </c>
      <c r="AH1800">
        <v>63.961767618579493</v>
      </c>
      <c r="AI1800">
        <v>67.160165318581178</v>
      </c>
      <c r="AJ1800">
        <v>0.57255939839407977</v>
      </c>
      <c r="AK1800">
        <v>0.57255938721833743</v>
      </c>
      <c r="AL1800">
        <v>0.57255782111736631</v>
      </c>
      <c r="AM1800">
        <v>0.57256098220881657</v>
      </c>
      <c r="AN1800">
        <v>0.99223386726383067</v>
      </c>
      <c r="AO1800">
        <v>0.99223386726383045</v>
      </c>
      <c r="AP1800">
        <v>0.99223386726383045</v>
      </c>
      <c r="AQ1800">
        <v>0.99223386726383045</v>
      </c>
      <c r="AR1800">
        <v>13.407679306164709</v>
      </c>
      <c r="AS1800">
        <v>13.407679306164709</v>
      </c>
      <c r="AT1800">
        <v>13.407679306164709</v>
      </c>
      <c r="AU1800">
        <v>13.407679306164709</v>
      </c>
      <c r="AV1800" t="str">
        <f>VLOOKUP(Sheet1[[#This Row],[NPDES ID2]],Combined_Sheet__Major_Only___2[[NPDES ID2]:[ECHO BFR]],3,FALSE)</f>
        <v>TN</v>
      </c>
      <c r="AW1800" t="s">
        <v>41</v>
      </c>
      <c r="AX1800" t="str">
        <f>VLOOKUP(Sheet1[[#This Row],[NPDES ID2]],Combined_Sheet__Major_Only___2[[NPDES ID2]:[ECHO BFR]],27,FALSE)</f>
        <v>-</v>
      </c>
      <c r="AY1800" t="str">
        <f>VLOOKUP(Sheet1[[#This Row],[NPDES ID2]],Combined_Sheet__Major_Only___2[[NPDES ID2]:[ECHO BFR]],28,FALSE)</f>
        <v>-</v>
      </c>
      <c r="AZ1800" t="str">
        <f>VLOOKUP(Sheet1[[#This Row],[NPDES ID2]],Combined_Sheet__Major_Only___2[[NPDES ID2]:[ECHO BFR]],29,FALSE)</f>
        <v>-</v>
      </c>
      <c r="BA1800">
        <f>VLOOKUP(Sheet1[[#This Row],[NPDES ID2]],Combined_Sheet__Major_Only___2[[NPDES ID2]:[ECHO BFR]],17,FALSE)</f>
        <v>35.960895999999998</v>
      </c>
      <c r="BB1800">
        <f>VLOOKUP(Sheet1[[#This Row],[NPDES ID2]],Combined_Sheet__Major_Only___2[[NPDES ID2]:[ECHO BFR]],18,FALSE)</f>
        <v>-85.793317000000002</v>
      </c>
      <c r="BC1800" t="str">
        <f>IF(ISNUMBER(SEARCH("aerobic",$AW1800)),"aerobic","")</f>
        <v>aerobic</v>
      </c>
      <c r="BD1800" t="str">
        <f>IF(ISNUMBER(SEARCH("anaer",$AW1800)),"anaer","")</f>
        <v/>
      </c>
      <c r="BE1800" t="str">
        <f>IF(ISNUMBER(SEARCH("thickening",$AZ1800)),"thickening","")</f>
        <v/>
      </c>
      <c r="BF1800" s="2" t="str">
        <f>IF(ISNUMBER(SEARCH("airDry",$AW1800)),"airDry","")</f>
        <v/>
      </c>
      <c r="BG1800" s="2" t="str">
        <f>IF(ISNUMBER(SEARCH("heatDry",$AY1800)),"heatDry","")</f>
        <v/>
      </c>
      <c r="BH1800" s="2" t="str">
        <f>IF(AND(ISNUMBER(SEARCH("aerobic",$AW1800)),ISNUMBER(SEARCH("anaer",$AW1800))),"Combined Aer and Anaer.","")</f>
        <v/>
      </c>
    </row>
    <row r="1801" spans="1:60" x14ac:dyDescent="0.3">
      <c r="A1801" s="4">
        <v>1799</v>
      </c>
      <c r="B1801" t="s">
        <v>8511</v>
      </c>
      <c r="C1801">
        <v>6594</v>
      </c>
      <c r="D1801">
        <v>426.95727672666482</v>
      </c>
      <c r="E1801">
        <v>424.17381027785473</v>
      </c>
      <c r="F1801">
        <v>306.28801928978868</v>
      </c>
      <c r="G1801">
        <v>547.37105117598742</v>
      </c>
      <c r="H1801">
        <v>-75.551850335049764</v>
      </c>
      <c r="I1801">
        <v>-76.879742705888901</v>
      </c>
      <c r="J1801">
        <v>-89.436525916144916</v>
      </c>
      <c r="K1801">
        <v>-57.470596270342021</v>
      </c>
      <c r="L1801">
        <v>4492.8171911902054</v>
      </c>
      <c r="M1801">
        <v>4476.0889107723087</v>
      </c>
      <c r="N1801">
        <v>4415.1463091411197</v>
      </c>
      <c r="O1801">
        <v>4620.882376462564</v>
      </c>
      <c r="P1801">
        <v>155.04895591104221</v>
      </c>
      <c r="Q1801">
        <v>157.03745863395341</v>
      </c>
      <c r="R1801">
        <v>124.8980869512757</v>
      </c>
      <c r="S1801">
        <v>179.01248565073939</v>
      </c>
      <c r="T1801">
        <v>64.50011056008357</v>
      </c>
      <c r="U1801">
        <v>64.500008181476957</v>
      </c>
      <c r="V1801">
        <v>64.45617368428104</v>
      </c>
      <c r="W1801">
        <v>64.543625730340153</v>
      </c>
      <c r="X1801">
        <v>4260.8460539684947</v>
      </c>
      <c r="Y1801">
        <v>4274.2262569032928</v>
      </c>
      <c r="Z1801">
        <v>4144.5683887661553</v>
      </c>
      <c r="AA1801">
        <v>4334.8390687326573</v>
      </c>
      <c r="AB1801">
        <v>695.34291054242431</v>
      </c>
      <c r="AC1801">
        <v>691.22673055587984</v>
      </c>
      <c r="AD1801">
        <v>599.1406097029743</v>
      </c>
      <c r="AE1801">
        <v>816.84061322319405</v>
      </c>
      <c r="AF1801">
        <v>66.793226517933448</v>
      </c>
      <c r="AG1801">
        <v>66.542461880194821</v>
      </c>
      <c r="AH1801">
        <v>65.65052324279695</v>
      </c>
      <c r="AI1801">
        <v>68.679634095789908</v>
      </c>
      <c r="AJ1801">
        <v>0.59240892197607276</v>
      </c>
      <c r="AK1801">
        <v>0.59240773155281379</v>
      </c>
      <c r="AL1801">
        <v>0.59224366089095959</v>
      </c>
      <c r="AM1801">
        <v>0.59257492132515788</v>
      </c>
      <c r="AN1801">
        <v>0.96200552091415592</v>
      </c>
      <c r="AO1801">
        <v>0.96200552091415537</v>
      </c>
      <c r="AP1801">
        <v>0.96200552091415537</v>
      </c>
      <c r="AQ1801">
        <v>0.96200552091415537</v>
      </c>
      <c r="AR1801">
        <v>15.33528252727305</v>
      </c>
      <c r="AS1801">
        <v>15.33528252727305</v>
      </c>
      <c r="AT1801">
        <v>15.33528252727305</v>
      </c>
      <c r="AU1801">
        <v>15.33528252727305</v>
      </c>
      <c r="AV1801" t="str">
        <f>VLOOKUP(Sheet1[[#This Row],[NPDES ID2]],Combined_Sheet__Major_Only___2[[NPDES ID2]:[ECHO BFR]],3,FALSE)</f>
        <v>WA</v>
      </c>
      <c r="AW1801" t="s">
        <v>12181</v>
      </c>
      <c r="AX1801" t="str">
        <f>VLOOKUP(Sheet1[[#This Row],[NPDES ID2]],Combined_Sheet__Major_Only___2[[NPDES ID2]:[ECHO BFR]],27,FALSE)</f>
        <v>methaneBioCaptureRecover</v>
      </c>
      <c r="AY1801" t="str">
        <f>VLOOKUP(Sheet1[[#This Row],[NPDES ID2]],Combined_Sheet__Major_Only___2[[NPDES ID2]:[ECHO BFR]],28,FALSE)</f>
        <v>-</v>
      </c>
      <c r="AZ1801" t="str">
        <f>VLOOKUP(Sheet1[[#This Row],[NPDES ID2]],Combined_Sheet__Major_Only___2[[NPDES ID2]:[ECHO BFR]],29,FALSE)</f>
        <v>thickening, preliminaryOps</v>
      </c>
      <c r="BA1801">
        <f>VLOOKUP(Sheet1[[#This Row],[NPDES ID2]],Combined_Sheet__Major_Only___2[[NPDES ID2]:[ECHO BFR]],17,FALSE)</f>
        <v>47.695191000000001</v>
      </c>
      <c r="BB1801">
        <f>VLOOKUP(Sheet1[[#This Row],[NPDES ID2]],Combined_Sheet__Major_Only___2[[NPDES ID2]:[ECHO BFR]],18,FALSE)</f>
        <v>-117.47358800000001</v>
      </c>
      <c r="BC1801" t="str">
        <f>IF(ISNUMBER(SEARCH("aerobic",$AW1801)),"aerobic","")</f>
        <v/>
      </c>
      <c r="BD1801" t="str">
        <f>IF(ISNUMBER(SEARCH("anaer",$AW1801)),"anaer","")</f>
        <v>anaer</v>
      </c>
      <c r="BE1801" t="str">
        <f>IF(ISNUMBER(SEARCH("thickening",$AZ1801)),"thickening","")</f>
        <v>thickening</v>
      </c>
      <c r="BF1801" s="3" t="str">
        <f>IF(ISNUMBER(SEARCH("airDry",$AW1801)),"airDry","")</f>
        <v/>
      </c>
      <c r="BG1801" s="3" t="str">
        <f>IF(ISNUMBER(SEARCH("heatDry",$AY1801)),"heatDry","")</f>
        <v/>
      </c>
      <c r="BH1801" s="3" t="str">
        <f>IF(AND(ISNUMBER(SEARCH("aerobic",$AW1801)),ISNUMBER(SEARCH("anaer",$AW1801))),"Combined Aer and Anaer.","")</f>
        <v/>
      </c>
    </row>
    <row r="1802" spans="1:60" x14ac:dyDescent="0.3">
      <c r="A1802" s="4">
        <v>1800</v>
      </c>
      <c r="B1802" t="s">
        <v>8517</v>
      </c>
      <c r="C1802">
        <v>5446.8</v>
      </c>
      <c r="D1802">
        <v>531.33133865644845</v>
      </c>
      <c r="E1802">
        <v>523.5426632931235</v>
      </c>
      <c r="F1802">
        <v>387.26788656416431</v>
      </c>
      <c r="G1802">
        <v>670.32043517550403</v>
      </c>
      <c r="H1802">
        <v>-76.906288938438294</v>
      </c>
      <c r="I1802">
        <v>-76.22090008647649</v>
      </c>
      <c r="J1802">
        <v>-88.318080387719235</v>
      </c>
      <c r="K1802">
        <v>-65.410541472501095</v>
      </c>
      <c r="L1802">
        <v>2618.1394301817509</v>
      </c>
      <c r="M1802">
        <v>2596.1816790757071</v>
      </c>
      <c r="N1802">
        <v>2516.3320334942309</v>
      </c>
      <c r="O1802">
        <v>2785.9649881575651</v>
      </c>
      <c r="P1802">
        <v>129.92976667067441</v>
      </c>
      <c r="Q1802">
        <v>129.20259599715081</v>
      </c>
      <c r="R1802">
        <v>112.44484308418291</v>
      </c>
      <c r="S1802">
        <v>147.58246199838669</v>
      </c>
      <c r="T1802">
        <v>63.152269859381462</v>
      </c>
      <c r="U1802">
        <v>63.152169560855363</v>
      </c>
      <c r="V1802">
        <v>63.109225672411448</v>
      </c>
      <c r="W1802">
        <v>63.194900908820991</v>
      </c>
      <c r="X1802">
        <v>5918.547140767053</v>
      </c>
      <c r="Y1802">
        <v>5959.5203328177922</v>
      </c>
      <c r="Z1802">
        <v>5559.6793543702233</v>
      </c>
      <c r="AA1802">
        <v>6151.4065132632604</v>
      </c>
      <c r="AB1802">
        <v>1684.975114420093</v>
      </c>
      <c r="AC1802">
        <v>1627.822377721244</v>
      </c>
      <c r="AD1802">
        <v>1290.5271098524729</v>
      </c>
      <c r="AE1802">
        <v>2325.9624275411002</v>
      </c>
      <c r="AF1802">
        <v>47.122591654157432</v>
      </c>
      <c r="AG1802">
        <v>46.725773262422322</v>
      </c>
      <c r="AH1802">
        <v>45.299098880433831</v>
      </c>
      <c r="AI1802">
        <v>50.129009972384353</v>
      </c>
      <c r="AJ1802">
        <v>0.35272594610946839</v>
      </c>
      <c r="AK1802">
        <v>0.35272515677280919</v>
      </c>
      <c r="AL1802">
        <v>0.35261656776964179</v>
      </c>
      <c r="AM1802">
        <v>0.35283581704295869</v>
      </c>
      <c r="AN1802">
        <v>0.96123969652005836</v>
      </c>
      <c r="AO1802">
        <v>0.9612396965200587</v>
      </c>
      <c r="AP1802">
        <v>0.9612396965200587</v>
      </c>
      <c r="AQ1802">
        <v>0.9612396965200587</v>
      </c>
      <c r="AR1802">
        <v>8.0772281472628009</v>
      </c>
      <c r="AS1802">
        <v>8.0772281472628027</v>
      </c>
      <c r="AT1802">
        <v>8.0772281472628027</v>
      </c>
      <c r="AU1802">
        <v>8.0772281472628027</v>
      </c>
      <c r="AV1802" t="str">
        <f>VLOOKUP(Sheet1[[#This Row],[NPDES ID2]],Combined_Sheet__Major_Only___2[[NPDES ID2]:[ECHO BFR]],3,FALSE)</f>
        <v>NC</v>
      </c>
      <c r="AW1802" t="s">
        <v>54</v>
      </c>
      <c r="AX1802" t="str">
        <f>VLOOKUP(Sheet1[[#This Row],[NPDES ID2]],Combined_Sheet__Major_Only___2[[NPDES ID2]:[ECHO BFR]],27,FALSE)</f>
        <v>other</v>
      </c>
      <c r="AY1802" t="str">
        <f>VLOOKUP(Sheet1[[#This Row],[NPDES ID2]],Combined_Sheet__Major_Only___2[[NPDES ID2]:[ECHO BFR]],28,FALSE)</f>
        <v>-</v>
      </c>
      <c r="AZ1802" t="str">
        <f>VLOOKUP(Sheet1[[#This Row],[NPDES ID2]],Combined_Sheet__Major_Only___2[[NPDES ID2]:[ECHO BFR]],29,FALSE)</f>
        <v>thickening, preliminaryOps</v>
      </c>
      <c r="BA1802">
        <f>VLOOKUP(Sheet1[[#This Row],[NPDES ID2]],Combined_Sheet__Major_Only___2[[NPDES ID2]:[ECHO BFR]],17,FALSE)</f>
        <v>35.942625999999997</v>
      </c>
      <c r="BB1802">
        <f>VLOOKUP(Sheet1[[#This Row],[NPDES ID2]],Combined_Sheet__Major_Only___2[[NPDES ID2]:[ECHO BFR]],18,FALSE)</f>
        <v>-79.908074999999997</v>
      </c>
      <c r="BC1802" t="str">
        <f>IF(ISNUMBER(SEARCH("aerobic",$AW1802)),"aerobic","")</f>
        <v/>
      </c>
      <c r="BD1802" t="str">
        <f>IF(ISNUMBER(SEARCH("anaer",$AW1802)),"anaer","")</f>
        <v/>
      </c>
      <c r="BE1802" t="str">
        <f>IF(ISNUMBER(SEARCH("thickening",$AZ1802)),"thickening","")</f>
        <v>thickening</v>
      </c>
      <c r="BF1802" s="2" t="str">
        <f>IF(ISNUMBER(SEARCH("airDry",$AW1802)),"airDry","")</f>
        <v/>
      </c>
      <c r="BG1802" s="2" t="str">
        <f>IF(ISNUMBER(SEARCH("heatDry",$AY1802)),"heatDry","")</f>
        <v/>
      </c>
      <c r="BH1802" s="2" t="str">
        <f>IF(AND(ISNUMBER(SEARCH("aerobic",$AW1802)),ISNUMBER(SEARCH("anaer",$AW1802))),"Combined Aer and Anaer.","")</f>
        <v/>
      </c>
    </row>
    <row r="1803" spans="1:60" x14ac:dyDescent="0.3">
      <c r="A1803" s="4">
        <v>1801</v>
      </c>
      <c r="B1803" t="s">
        <v>8522</v>
      </c>
      <c r="C1803">
        <v>5020.7</v>
      </c>
      <c r="D1803">
        <v>482.34240607483611</v>
      </c>
      <c r="E1803">
        <v>475.31415481111532</v>
      </c>
      <c r="F1803">
        <v>356.02477020647473</v>
      </c>
      <c r="G1803">
        <v>607.67087934500114</v>
      </c>
      <c r="H1803">
        <v>-77.048512991925222</v>
      </c>
      <c r="I1803">
        <v>-76.43433201698619</v>
      </c>
      <c r="J1803">
        <v>-89.027278528874049</v>
      </c>
      <c r="K1803">
        <v>-65.001023898979724</v>
      </c>
      <c r="L1803">
        <v>2521.9100304697281</v>
      </c>
      <c r="M1803">
        <v>2502.4668675126809</v>
      </c>
      <c r="N1803">
        <v>2431.8086843475639</v>
      </c>
      <c r="O1803">
        <v>2670.425416916903</v>
      </c>
      <c r="P1803">
        <v>119.62159898147981</v>
      </c>
      <c r="Q1803">
        <v>119.3676222609171</v>
      </c>
      <c r="R1803">
        <v>102.4271807663322</v>
      </c>
      <c r="S1803">
        <v>135.43861148960229</v>
      </c>
      <c r="T1803">
        <v>50.235659042418398</v>
      </c>
      <c r="U1803">
        <v>50.235578677694818</v>
      </c>
      <c r="V1803">
        <v>50.201169660348022</v>
      </c>
      <c r="W1803">
        <v>50.269817395861253</v>
      </c>
      <c r="X1803">
        <v>4504.5622586999762</v>
      </c>
      <c r="Y1803">
        <v>4533.384857941368</v>
      </c>
      <c r="Z1803">
        <v>4252.9764926312728</v>
      </c>
      <c r="AA1803">
        <v>4667.2272566096353</v>
      </c>
      <c r="AB1803">
        <v>1003.786074990921</v>
      </c>
      <c r="AC1803">
        <v>982.84948630503663</v>
      </c>
      <c r="AD1803">
        <v>815.28247589749981</v>
      </c>
      <c r="AE1803">
        <v>1287.9945218093201</v>
      </c>
      <c r="AF1803">
        <v>49.239342534492692</v>
      </c>
      <c r="AG1803">
        <v>48.858379580634207</v>
      </c>
      <c r="AH1803">
        <v>47.487521825099208</v>
      </c>
      <c r="AI1803">
        <v>52.127297837261928</v>
      </c>
      <c r="AJ1803">
        <v>0.37841010583811602</v>
      </c>
      <c r="AK1803">
        <v>0.37840943396704929</v>
      </c>
      <c r="AL1803">
        <v>0.3783166558206964</v>
      </c>
      <c r="AM1803">
        <v>0.37850396983131102</v>
      </c>
      <c r="AN1803">
        <v>0.95196031952633631</v>
      </c>
      <c r="AO1803">
        <v>0.95196031952633642</v>
      </c>
      <c r="AP1803">
        <v>0.95196031952633642</v>
      </c>
      <c r="AQ1803">
        <v>0.95196031952633642</v>
      </c>
      <c r="AR1803">
        <v>9.4996653178009716</v>
      </c>
      <c r="AS1803">
        <v>9.4996653178009733</v>
      </c>
      <c r="AT1803">
        <v>9.4996653178009733</v>
      </c>
      <c r="AU1803">
        <v>9.4996653178009733</v>
      </c>
      <c r="AV1803" t="str">
        <f>VLOOKUP(Sheet1[[#This Row],[NPDES ID2]],Combined_Sheet__Major_Only___2[[NPDES ID2]:[ECHO BFR]],3,FALSE)</f>
        <v>VA</v>
      </c>
      <c r="AW1803" t="s">
        <v>54</v>
      </c>
      <c r="AX1803" t="str">
        <f>VLOOKUP(Sheet1[[#This Row],[NPDES ID2]],Combined_Sheet__Major_Only___2[[NPDES ID2]:[ECHO BFR]],27,FALSE)</f>
        <v>-</v>
      </c>
      <c r="AY1803" t="str">
        <f>VLOOKUP(Sheet1[[#This Row],[NPDES ID2]],Combined_Sheet__Major_Only___2[[NPDES ID2]:[ECHO BFR]],28,FALSE)</f>
        <v>-</v>
      </c>
      <c r="AZ1803" t="str">
        <f>VLOOKUP(Sheet1[[#This Row],[NPDES ID2]],Combined_Sheet__Major_Only___2[[NPDES ID2]:[ECHO BFR]],29,FALSE)</f>
        <v>preliminaryOps, thickening</v>
      </c>
      <c r="BA1803">
        <f>VLOOKUP(Sheet1[[#This Row],[NPDES ID2]],Combined_Sheet__Major_Only___2[[NPDES ID2]:[ECHO BFR]],17,FALSE)</f>
        <v>37.214855999999997</v>
      </c>
      <c r="BB1803">
        <f>VLOOKUP(Sheet1[[#This Row],[NPDES ID2]],Combined_Sheet__Major_Only___2[[NPDES ID2]:[ECHO BFR]],18,FALSE)</f>
        <v>-76.635531</v>
      </c>
      <c r="BC1803" t="str">
        <f>IF(ISNUMBER(SEARCH("aerobic",$AW1803)),"aerobic","")</f>
        <v/>
      </c>
      <c r="BD1803" t="str">
        <f>IF(ISNUMBER(SEARCH("anaer",$AW1803)),"anaer","")</f>
        <v/>
      </c>
      <c r="BE1803" t="str">
        <f>IF(ISNUMBER(SEARCH("thickening",$AZ1803)),"thickening","")</f>
        <v>thickening</v>
      </c>
      <c r="BF1803" s="3" t="str">
        <f>IF(ISNUMBER(SEARCH("airDry",$AW1803)),"airDry","")</f>
        <v/>
      </c>
      <c r="BG1803" s="3" t="str">
        <f>IF(ISNUMBER(SEARCH("heatDry",$AY1803)),"heatDry","")</f>
        <v/>
      </c>
      <c r="BH1803" s="3" t="str">
        <f>IF(AND(ISNUMBER(SEARCH("aerobic",$AW1803)),ISNUMBER(SEARCH("anaer",$AW1803))),"Combined Aer and Anaer.","")</f>
        <v/>
      </c>
    </row>
    <row r="1804" spans="1:60" x14ac:dyDescent="0.3">
      <c r="A1804" s="4">
        <v>1802</v>
      </c>
      <c r="B1804" t="s">
        <v>8527</v>
      </c>
      <c r="C1804">
        <v>3138.15</v>
      </c>
      <c r="D1804">
        <v>281.56572238619123</v>
      </c>
      <c r="E1804">
        <v>277.74231028137069</v>
      </c>
      <c r="F1804">
        <v>210.76319180667451</v>
      </c>
      <c r="G1804">
        <v>350.13748985378999</v>
      </c>
      <c r="H1804">
        <v>-75.977798038826862</v>
      </c>
      <c r="I1804">
        <v>-77.138390247981803</v>
      </c>
      <c r="J1804">
        <v>-89.393262442697448</v>
      </c>
      <c r="K1804">
        <v>-58.715668934320668</v>
      </c>
      <c r="L1804">
        <v>2092.157078881658</v>
      </c>
      <c r="M1804">
        <v>2083.845260157223</v>
      </c>
      <c r="N1804">
        <v>2053.616117563623</v>
      </c>
      <c r="O1804">
        <v>2155.6903798677108</v>
      </c>
      <c r="P1804">
        <v>73.883922893201586</v>
      </c>
      <c r="Q1804">
        <v>74.818715493243246</v>
      </c>
      <c r="R1804">
        <v>59.781441453861817</v>
      </c>
      <c r="S1804">
        <v>84.891453316833122</v>
      </c>
      <c r="T1804">
        <v>120.6987266070382</v>
      </c>
      <c r="U1804">
        <v>120.6985374988606</v>
      </c>
      <c r="V1804">
        <v>120.61756880674361</v>
      </c>
      <c r="W1804">
        <v>120.77910545585161</v>
      </c>
      <c r="X1804">
        <v>8148.9178131815524</v>
      </c>
      <c r="Y1804">
        <v>8176.2454914938708</v>
      </c>
      <c r="Z1804">
        <v>7911.9072099056557</v>
      </c>
      <c r="AA1804">
        <v>8299.7738503378769</v>
      </c>
      <c r="AB1804">
        <v>1454.520884379416</v>
      </c>
      <c r="AC1804">
        <v>1442.820291796789</v>
      </c>
      <c r="AD1804">
        <v>1235.6766204810031</v>
      </c>
      <c r="AE1804">
        <v>1734.4201422111259</v>
      </c>
      <c r="AF1804">
        <v>65.350226688140239</v>
      </c>
      <c r="AG1804">
        <v>65.089110818621535</v>
      </c>
      <c r="AH1804">
        <v>64.15490058179914</v>
      </c>
      <c r="AI1804">
        <v>67.322127363848111</v>
      </c>
      <c r="AJ1804">
        <v>0.57476503977603022</v>
      </c>
      <c r="AK1804">
        <v>0.57476419392916922</v>
      </c>
      <c r="AL1804">
        <v>0.57464709935448977</v>
      </c>
      <c r="AM1804">
        <v>0.57488349691919394</v>
      </c>
      <c r="AN1804">
        <v>0.97916756724276544</v>
      </c>
      <c r="AO1804">
        <v>0.97916756724276555</v>
      </c>
      <c r="AP1804">
        <v>0.97916756724276555</v>
      </c>
      <c r="AQ1804">
        <v>0.97916756724276555</v>
      </c>
      <c r="AR1804">
        <v>14.234285982006179</v>
      </c>
      <c r="AS1804">
        <v>14.23428598200617</v>
      </c>
      <c r="AT1804">
        <v>14.23428598200617</v>
      </c>
      <c r="AU1804">
        <v>14.23428598200617</v>
      </c>
      <c r="AV1804" t="str">
        <f>VLOOKUP(Sheet1[[#This Row],[NPDES ID2]],Combined_Sheet__Major_Only___2[[NPDES ID2]:[ECHO BFR]],3,FALSE)</f>
        <v>GA</v>
      </c>
      <c r="AW1804" t="s">
        <v>41</v>
      </c>
      <c r="AX1804" t="str">
        <f>VLOOKUP(Sheet1[[#This Row],[NPDES ID2]],Combined_Sheet__Major_Only___2[[NPDES ID2]:[ECHO BFR]],27,FALSE)</f>
        <v>-</v>
      </c>
      <c r="AY1804" t="str">
        <f>VLOOKUP(Sheet1[[#This Row],[NPDES ID2]],Combined_Sheet__Major_Only___2[[NPDES ID2]:[ECHO BFR]],28,FALSE)</f>
        <v>-</v>
      </c>
      <c r="AZ1804" t="str">
        <f>VLOOKUP(Sheet1[[#This Row],[NPDES ID2]],Combined_Sheet__Major_Only___2[[NPDES ID2]:[ECHO BFR]],29,FALSE)</f>
        <v>thickening, preliminaryOps</v>
      </c>
      <c r="BA1804">
        <f>VLOOKUP(Sheet1[[#This Row],[NPDES ID2]],Combined_Sheet__Major_Only___2[[NPDES ID2]:[ECHO BFR]],17,FALSE)</f>
        <v>32.769534</v>
      </c>
      <c r="BB1804">
        <f>VLOOKUP(Sheet1[[#This Row],[NPDES ID2]],Combined_Sheet__Major_Only___2[[NPDES ID2]:[ECHO BFR]],18,FALSE)</f>
        <v>-83.640198999999996</v>
      </c>
      <c r="BC1804" t="str">
        <f>IF(ISNUMBER(SEARCH("aerobic",$AW1804)),"aerobic","")</f>
        <v>aerobic</v>
      </c>
      <c r="BD1804" t="str">
        <f>IF(ISNUMBER(SEARCH("anaer",$AW1804)),"anaer","")</f>
        <v/>
      </c>
      <c r="BE1804" t="str">
        <f>IF(ISNUMBER(SEARCH("thickening",$AZ1804)),"thickening","")</f>
        <v>thickening</v>
      </c>
      <c r="BF1804" s="2" t="str">
        <f>IF(ISNUMBER(SEARCH("airDry",$AW1804)),"airDry","")</f>
        <v/>
      </c>
      <c r="BG1804" s="2" t="str">
        <f>IF(ISNUMBER(SEARCH("heatDry",$AY1804)),"heatDry","")</f>
        <v/>
      </c>
      <c r="BH1804" s="2" t="str">
        <f>IF(AND(ISNUMBER(SEARCH("aerobic",$AW1804)),ISNUMBER(SEARCH("anaer",$AW1804))),"Combined Aer and Anaer.","")</f>
        <v/>
      </c>
    </row>
    <row r="1805" spans="1:60" x14ac:dyDescent="0.3">
      <c r="A1805" s="4">
        <v>1803</v>
      </c>
      <c r="B1805" t="s">
        <v>8531</v>
      </c>
      <c r="C1805">
        <v>3050.5</v>
      </c>
      <c r="D1805">
        <v>368.83281237235792</v>
      </c>
      <c r="E1805">
        <v>366.22586664059628</v>
      </c>
      <c r="F1805">
        <v>280.19996173969253</v>
      </c>
      <c r="G1805">
        <v>455.63925387833598</v>
      </c>
      <c r="H1805">
        <v>-77.444176917909786</v>
      </c>
      <c r="I1805">
        <v>-76.998296722073192</v>
      </c>
      <c r="J1805">
        <v>-89.576179583871138</v>
      </c>
      <c r="K1805">
        <v>-65.07082888020426</v>
      </c>
      <c r="L1805">
        <v>1534.7232525737811</v>
      </c>
      <c r="M1805">
        <v>1522.9201637802021</v>
      </c>
      <c r="N1805">
        <v>1480.079309401543</v>
      </c>
      <c r="O1805">
        <v>1624.7792182525609</v>
      </c>
      <c r="P1805">
        <v>72.684470428505279</v>
      </c>
      <c r="Q1805">
        <v>72.539542739799913</v>
      </c>
      <c r="R1805">
        <v>62.220526658084381</v>
      </c>
      <c r="S1805">
        <v>82.316452971824731</v>
      </c>
      <c r="T1805">
        <v>55.514261751449482</v>
      </c>
      <c r="U1805">
        <v>55.51417324042302</v>
      </c>
      <c r="V1805">
        <v>55.476276296225073</v>
      </c>
      <c r="W1805">
        <v>55.551882622783033</v>
      </c>
      <c r="X1805">
        <v>4969.9159459341372</v>
      </c>
      <c r="Y1805">
        <v>5001.654395548836</v>
      </c>
      <c r="Z1805">
        <v>4693.289568835552</v>
      </c>
      <c r="AA1805">
        <v>5148.7593070034291</v>
      </c>
      <c r="AB1805">
        <v>1060.245717081986</v>
      </c>
      <c r="AC1805">
        <v>1039.9322252286661</v>
      </c>
      <c r="AD1805">
        <v>868.67249288160906</v>
      </c>
      <c r="AE1805">
        <v>1345.577042948323</v>
      </c>
      <c r="AF1805">
        <v>49.312921368261897</v>
      </c>
      <c r="AG1805">
        <v>48.93282962896928</v>
      </c>
      <c r="AH1805">
        <v>47.561703651626082</v>
      </c>
      <c r="AI1805">
        <v>52.199190082756047</v>
      </c>
      <c r="AJ1805">
        <v>0.37930350958449388</v>
      </c>
      <c r="AK1805">
        <v>0.37930309053486128</v>
      </c>
      <c r="AL1805">
        <v>0.37924490281798973</v>
      </c>
      <c r="AM1805">
        <v>0.37936236965482512</v>
      </c>
      <c r="AN1805">
        <v>0.95624150846613032</v>
      </c>
      <c r="AO1805">
        <v>0.95624150846613021</v>
      </c>
      <c r="AP1805">
        <v>0.95624150846613021</v>
      </c>
      <c r="AQ1805">
        <v>0.95624150846613021</v>
      </c>
      <c r="AR1805">
        <v>9.7330287364822503</v>
      </c>
      <c r="AS1805">
        <v>9.7330287364822521</v>
      </c>
      <c r="AT1805">
        <v>9.7330287364822521</v>
      </c>
      <c r="AU1805">
        <v>9.7330287364822521</v>
      </c>
      <c r="AV1805" t="str">
        <f>VLOOKUP(Sheet1[[#This Row],[NPDES ID2]],Combined_Sheet__Major_Only___2[[NPDES ID2]:[ECHO BFR]],3,FALSE)</f>
        <v>VA</v>
      </c>
      <c r="AW1805" t="s">
        <v>54</v>
      </c>
      <c r="AX1805" t="str">
        <f>VLOOKUP(Sheet1[[#This Row],[NPDES ID2]],Combined_Sheet__Major_Only___2[[NPDES ID2]:[ECHO BFR]],27,FALSE)</f>
        <v>-</v>
      </c>
      <c r="AY1805" t="str">
        <f>VLOOKUP(Sheet1[[#This Row],[NPDES ID2]],Combined_Sheet__Major_Only___2[[NPDES ID2]:[ECHO BFR]],28,FALSE)</f>
        <v>-</v>
      </c>
      <c r="AZ1805" t="str">
        <f>VLOOKUP(Sheet1[[#This Row],[NPDES ID2]],Combined_Sheet__Major_Only___2[[NPDES ID2]:[ECHO BFR]],29,FALSE)</f>
        <v>preliminaryOps, thickening</v>
      </c>
      <c r="BA1805">
        <f>VLOOKUP(Sheet1[[#This Row],[NPDES ID2]],Combined_Sheet__Major_Only___2[[NPDES ID2]:[ECHO BFR]],17,FALSE)</f>
        <v>36.965690000000002</v>
      </c>
      <c r="BB1805">
        <f>VLOOKUP(Sheet1[[#This Row],[NPDES ID2]],Combined_Sheet__Major_Only___2[[NPDES ID2]:[ECHO BFR]],18,FALSE)</f>
        <v>-76.414789999999996</v>
      </c>
      <c r="BC1805" t="str">
        <f>IF(ISNUMBER(SEARCH("aerobic",$AW1805)),"aerobic","")</f>
        <v/>
      </c>
      <c r="BD1805" t="str">
        <f>IF(ISNUMBER(SEARCH("anaer",$AW1805)),"anaer","")</f>
        <v/>
      </c>
      <c r="BE1805" t="str">
        <f>IF(ISNUMBER(SEARCH("thickening",$AZ1805)),"thickening","")</f>
        <v>thickening</v>
      </c>
      <c r="BF1805" s="3" t="str">
        <f>IF(ISNUMBER(SEARCH("airDry",$AW1805)),"airDry","")</f>
        <v/>
      </c>
      <c r="BG1805" s="3" t="str">
        <f>IF(ISNUMBER(SEARCH("heatDry",$AY1805)),"heatDry","")</f>
        <v/>
      </c>
      <c r="BH1805" s="3" t="str">
        <f>IF(AND(ISNUMBER(SEARCH("aerobic",$AW1805)),ISNUMBER(SEARCH("anaer",$AW1805))),"Combined Aer and Anaer.","")</f>
        <v/>
      </c>
    </row>
    <row r="1806" spans="1:60" x14ac:dyDescent="0.3">
      <c r="A1806" s="4">
        <v>1804</v>
      </c>
      <c r="B1806" t="s">
        <v>8535</v>
      </c>
      <c r="C1806">
        <v>2927</v>
      </c>
      <c r="D1806">
        <v>295.21260801311439</v>
      </c>
      <c r="E1806">
        <v>291.68813182988703</v>
      </c>
      <c r="F1806">
        <v>221.81628859008501</v>
      </c>
      <c r="G1806">
        <v>366.01059296971079</v>
      </c>
      <c r="H1806">
        <v>-76.42452066410506</v>
      </c>
      <c r="I1806">
        <v>-77.473178402025894</v>
      </c>
      <c r="J1806">
        <v>-89.505935193342864</v>
      </c>
      <c r="K1806">
        <v>-60.945072078472059</v>
      </c>
      <c r="L1806">
        <v>1807.190963396017</v>
      </c>
      <c r="M1806">
        <v>1798.3605300446329</v>
      </c>
      <c r="N1806">
        <v>1766.266832462979</v>
      </c>
      <c r="O1806">
        <v>1874.6472036905709</v>
      </c>
      <c r="P1806">
        <v>69.182118328289647</v>
      </c>
      <c r="Q1806">
        <v>69.778928796252643</v>
      </c>
      <c r="R1806">
        <v>56.790332325486027</v>
      </c>
      <c r="S1806">
        <v>79.42416160074734</v>
      </c>
      <c r="T1806">
        <v>123.3305107515376</v>
      </c>
      <c r="U1806">
        <v>123.33031758180969</v>
      </c>
      <c r="V1806">
        <v>123.247609893392</v>
      </c>
      <c r="W1806">
        <v>123.4126159283563</v>
      </c>
      <c r="X1806">
        <v>8992.0904671699918</v>
      </c>
      <c r="Y1806">
        <v>9029.2098196909119</v>
      </c>
      <c r="Z1806">
        <v>8670.912433096868</v>
      </c>
      <c r="AA1806">
        <v>9197.0537038506682</v>
      </c>
      <c r="AB1806">
        <v>1452.2716391465019</v>
      </c>
      <c r="AC1806">
        <v>1443.0888959531781</v>
      </c>
      <c r="AD1806">
        <v>1250.9407255165911</v>
      </c>
      <c r="AE1806">
        <v>1704.078970893491</v>
      </c>
      <c r="AF1806">
        <v>60.520599246844192</v>
      </c>
      <c r="AG1806">
        <v>60.223564823475698</v>
      </c>
      <c r="AH1806">
        <v>59.157516497374537</v>
      </c>
      <c r="AI1806">
        <v>62.768405684160058</v>
      </c>
      <c r="AJ1806">
        <v>0.51577063551857616</v>
      </c>
      <c r="AK1806">
        <v>0.51576991172908304</v>
      </c>
      <c r="AL1806">
        <v>0.51566965756698335</v>
      </c>
      <c r="AM1806">
        <v>0.51587205476654663</v>
      </c>
      <c r="AN1806">
        <v>0.97959910854324506</v>
      </c>
      <c r="AO1806">
        <v>0.97959910854324506</v>
      </c>
      <c r="AP1806">
        <v>0.97959910854324506</v>
      </c>
      <c r="AQ1806">
        <v>0.97959910854324506</v>
      </c>
      <c r="AR1806">
        <v>13.98159029813077</v>
      </c>
      <c r="AS1806">
        <v>13.98159029813077</v>
      </c>
      <c r="AT1806">
        <v>13.98159029813077</v>
      </c>
      <c r="AU1806">
        <v>13.98159029813077</v>
      </c>
      <c r="AV1806" t="str">
        <f>VLOOKUP(Sheet1[[#This Row],[NPDES ID2]],Combined_Sheet__Major_Only___2[[NPDES ID2]:[ECHO BFR]],3,FALSE)</f>
        <v>VA</v>
      </c>
      <c r="AW1806" t="s">
        <v>12181</v>
      </c>
      <c r="AX1806" t="str">
        <f>VLOOKUP(Sheet1[[#This Row],[NPDES ID2]],Combined_Sheet__Major_Only___2[[NPDES ID2]:[ECHO BFR]],27,FALSE)</f>
        <v>methaneBioCaptureRecover</v>
      </c>
      <c r="AY1806" t="str">
        <f>VLOOKUP(Sheet1[[#This Row],[NPDES ID2]],Combined_Sheet__Major_Only___2[[NPDES ID2]:[ECHO BFR]],28,FALSE)</f>
        <v>-</v>
      </c>
      <c r="AZ1806" t="str">
        <f>VLOOKUP(Sheet1[[#This Row],[NPDES ID2]],Combined_Sheet__Major_Only___2[[NPDES ID2]:[ECHO BFR]],29,FALSE)</f>
        <v>preliminaryOps, thickening</v>
      </c>
      <c r="BA1806">
        <f>VLOOKUP(Sheet1[[#This Row],[NPDES ID2]],Combined_Sheet__Major_Only___2[[NPDES ID2]:[ECHO BFR]],17,FALSE)</f>
        <v>36.848327151478003</v>
      </c>
      <c r="BB1806">
        <f>VLOOKUP(Sheet1[[#This Row],[NPDES ID2]],Combined_Sheet__Major_Only___2[[NPDES ID2]:[ECHO BFR]],18,FALSE)</f>
        <v>-76.476978900554997</v>
      </c>
      <c r="BC1806" t="str">
        <f>IF(ISNUMBER(SEARCH("aerobic",$AW1806)),"aerobic","")</f>
        <v/>
      </c>
      <c r="BD1806" t="str">
        <f>IF(ISNUMBER(SEARCH("anaer",$AW1806)),"anaer","")</f>
        <v>anaer</v>
      </c>
      <c r="BE1806" t="str">
        <f>IF(ISNUMBER(SEARCH("thickening",$AZ1806)),"thickening","")</f>
        <v>thickening</v>
      </c>
      <c r="BF1806" s="2" t="str">
        <f>IF(ISNUMBER(SEARCH("airDry",$AW1806)),"airDry","")</f>
        <v/>
      </c>
      <c r="BG1806" s="2" t="str">
        <f>IF(ISNUMBER(SEARCH("heatDry",$AY1806)),"heatDry","")</f>
        <v/>
      </c>
      <c r="BH1806" s="2" t="str">
        <f>IF(AND(ISNUMBER(SEARCH("aerobic",$AW1806)),ISNUMBER(SEARCH("anaer",$AW1806))),"Combined Aer and Anaer.","")</f>
        <v/>
      </c>
    </row>
    <row r="1807" spans="1:60" x14ac:dyDescent="0.3">
      <c r="A1807" s="4">
        <v>1805</v>
      </c>
      <c r="B1807" t="s">
        <v>8541</v>
      </c>
      <c r="C1807">
        <v>2486.1</v>
      </c>
      <c r="D1807">
        <v>264.70087758042217</v>
      </c>
      <c r="E1807">
        <v>263.7305169650574</v>
      </c>
      <c r="F1807">
        <v>199.8863361600194</v>
      </c>
      <c r="G1807">
        <v>322.27388322647579</v>
      </c>
      <c r="H1807">
        <v>-76.559798224830629</v>
      </c>
      <c r="I1807">
        <v>-77.768566620273788</v>
      </c>
      <c r="J1807">
        <v>-90.504167567795008</v>
      </c>
      <c r="K1807">
        <v>-60.377920272551279</v>
      </c>
      <c r="L1807">
        <v>1612.10460234535</v>
      </c>
      <c r="M1807">
        <v>1605.173840698646</v>
      </c>
      <c r="N1807">
        <v>1580.020481708548</v>
      </c>
      <c r="O1807">
        <v>1664.9798305953</v>
      </c>
      <c r="P1807">
        <v>58.624934709469343</v>
      </c>
      <c r="Q1807">
        <v>59.26531266492379</v>
      </c>
      <c r="R1807">
        <v>47.716601991559187</v>
      </c>
      <c r="S1807">
        <v>67.084911323938286</v>
      </c>
      <c r="T1807">
        <v>63.842102504690331</v>
      </c>
      <c r="U1807">
        <v>63.842001141567017</v>
      </c>
      <c r="V1807">
        <v>63.798601434426587</v>
      </c>
      <c r="W1807">
        <v>63.885186052263848</v>
      </c>
      <c r="X1807">
        <v>4431.6772927495877</v>
      </c>
      <c r="Y1807">
        <v>4447.7177763323361</v>
      </c>
      <c r="Z1807">
        <v>4292.5138573933564</v>
      </c>
      <c r="AA1807">
        <v>4520.3519720643344</v>
      </c>
      <c r="AB1807">
        <v>657.94733476356623</v>
      </c>
      <c r="AC1807">
        <v>654.431054885874</v>
      </c>
      <c r="AD1807">
        <v>574.02721275124497</v>
      </c>
      <c r="AE1807">
        <v>761.22980814186383</v>
      </c>
      <c r="AF1807">
        <v>63.555268816376383</v>
      </c>
      <c r="AG1807">
        <v>63.281298926395763</v>
      </c>
      <c r="AH1807">
        <v>62.294418238768181</v>
      </c>
      <c r="AI1807">
        <v>65.633583498250587</v>
      </c>
      <c r="AJ1807">
        <v>0.55282853851067848</v>
      </c>
      <c r="AK1807">
        <v>0.55282812898058753</v>
      </c>
      <c r="AL1807">
        <v>0.5527710897196263</v>
      </c>
      <c r="AM1807">
        <v>0.55288623221107325</v>
      </c>
      <c r="AN1807">
        <v>0.96163546735728445</v>
      </c>
      <c r="AO1807">
        <v>0.96163546735728422</v>
      </c>
      <c r="AP1807">
        <v>0.96163546735728422</v>
      </c>
      <c r="AQ1807">
        <v>0.96163546735728422</v>
      </c>
      <c r="AR1807">
        <v>15.459481685101389</v>
      </c>
      <c r="AS1807">
        <v>15.459481685101389</v>
      </c>
      <c r="AT1807">
        <v>15.459481685101389</v>
      </c>
      <c r="AU1807">
        <v>15.459481685101389</v>
      </c>
      <c r="AV1807" t="str">
        <f>VLOOKUP(Sheet1[[#This Row],[NPDES ID2]],Combined_Sheet__Major_Only___2[[NPDES ID2]:[ECHO BFR]],3,FALSE)</f>
        <v>IL</v>
      </c>
      <c r="AW1807" t="s">
        <v>12181</v>
      </c>
      <c r="AX1807" t="str">
        <f>VLOOKUP(Sheet1[[#This Row],[NPDES ID2]],Combined_Sheet__Major_Only___2[[NPDES ID2]:[ECHO BFR]],27,FALSE)</f>
        <v>methaneBioCaptureRecover</v>
      </c>
      <c r="AY1807" t="str">
        <f>VLOOKUP(Sheet1[[#This Row],[NPDES ID2]],Combined_Sheet__Major_Only___2[[NPDES ID2]:[ECHO BFR]],28,FALSE)</f>
        <v>-</v>
      </c>
      <c r="AZ1807" t="str">
        <f>VLOOKUP(Sheet1[[#This Row],[NPDES ID2]],Combined_Sheet__Major_Only___2[[NPDES ID2]:[ECHO BFR]],29,FALSE)</f>
        <v>preliminaryOps, thickening</v>
      </c>
      <c r="BA1807">
        <f>VLOOKUP(Sheet1[[#This Row],[NPDES ID2]],Combined_Sheet__Major_Only___2[[NPDES ID2]:[ECHO BFR]],17,FALSE)</f>
        <v>42.01511</v>
      </c>
      <c r="BB1807">
        <f>VLOOKUP(Sheet1[[#This Row],[NPDES ID2]],Combined_Sheet__Major_Only___2[[NPDES ID2]:[ECHO BFR]],18,FALSE)</f>
        <v>-88.273570000000007</v>
      </c>
      <c r="BC1807" t="str">
        <f>IF(ISNUMBER(SEARCH("aerobic",$AW1807)),"aerobic","")</f>
        <v/>
      </c>
      <c r="BD1807" t="str">
        <f>IF(ISNUMBER(SEARCH("anaer",$AW1807)),"anaer","")</f>
        <v>anaer</v>
      </c>
      <c r="BE1807" t="str">
        <f>IF(ISNUMBER(SEARCH("thickening",$AZ1807)),"thickening","")</f>
        <v>thickening</v>
      </c>
      <c r="BF1807" s="3" t="str">
        <f>IF(ISNUMBER(SEARCH("airDry",$AW1807)),"airDry","")</f>
        <v/>
      </c>
      <c r="BG1807" s="3" t="str">
        <f>IF(ISNUMBER(SEARCH("heatDry",$AY1807)),"heatDry","")</f>
        <v/>
      </c>
      <c r="BH1807" s="3" t="str">
        <f>IF(AND(ISNUMBER(SEARCH("aerobic",$AW1807)),ISNUMBER(SEARCH("anaer",$AW1807))),"Combined Aer and Anaer.","")</f>
        <v/>
      </c>
    </row>
    <row r="1808" spans="1:60" x14ac:dyDescent="0.3">
      <c r="A1808" s="4">
        <v>1806</v>
      </c>
      <c r="B1808" t="s">
        <v>8545</v>
      </c>
      <c r="C1808">
        <v>1993.4</v>
      </c>
      <c r="D1808">
        <v>321.38734235099719</v>
      </c>
      <c r="E1808">
        <v>321.88965014212317</v>
      </c>
      <c r="F1808">
        <v>249.2511450381586</v>
      </c>
      <c r="G1808">
        <v>386.55076055592599</v>
      </c>
      <c r="H1808">
        <v>-77.635846016453726</v>
      </c>
      <c r="I1808">
        <v>-77.279118660889935</v>
      </c>
      <c r="J1808">
        <v>-89.85343166028872</v>
      </c>
      <c r="K1808">
        <v>-65.336119658877436</v>
      </c>
      <c r="L1808">
        <v>1004.585062293055</v>
      </c>
      <c r="M1808">
        <v>996.88213002974658</v>
      </c>
      <c r="N1808">
        <v>968.94052499451141</v>
      </c>
      <c r="O1808">
        <v>1063.3243230732021</v>
      </c>
      <c r="P1808">
        <v>47.496953444948304</v>
      </c>
      <c r="Q1808">
        <v>47.402730686943769</v>
      </c>
      <c r="R1808">
        <v>40.644698179335933</v>
      </c>
      <c r="S1808">
        <v>53.803764280073992</v>
      </c>
      <c r="T1808">
        <v>60.04973566913781</v>
      </c>
      <c r="U1808">
        <v>60.049640158655933</v>
      </c>
      <c r="V1808">
        <v>60.008746322641677</v>
      </c>
      <c r="W1808">
        <v>60.090331600434837</v>
      </c>
      <c r="X1808">
        <v>5366.8550536062357</v>
      </c>
      <c r="Y1808">
        <v>5401.0405859378097</v>
      </c>
      <c r="Z1808">
        <v>5069.1510085798564</v>
      </c>
      <c r="AA1808">
        <v>5559.3038904169662</v>
      </c>
      <c r="AB1808">
        <v>1405.63226817397</v>
      </c>
      <c r="AC1808">
        <v>1366.185800902352</v>
      </c>
      <c r="AD1808">
        <v>1101.702256716592</v>
      </c>
      <c r="AE1808">
        <v>1887.2886927507709</v>
      </c>
      <c r="AF1808">
        <v>49.393668620005727</v>
      </c>
      <c r="AG1808">
        <v>49.01433918973018</v>
      </c>
      <c r="AH1808">
        <v>47.644297380504661</v>
      </c>
      <c r="AI1808">
        <v>52.276611237586962</v>
      </c>
      <c r="AJ1808">
        <v>0.38028399095193233</v>
      </c>
      <c r="AK1808">
        <v>0.38028369757166108</v>
      </c>
      <c r="AL1808">
        <v>0.38024284616131071</v>
      </c>
      <c r="AM1808">
        <v>0.38032531135169412</v>
      </c>
      <c r="AN1808">
        <v>0.95935385099372683</v>
      </c>
      <c r="AO1808">
        <v>0.95935385099372705</v>
      </c>
      <c r="AP1808">
        <v>0.95935385099372705</v>
      </c>
      <c r="AQ1808">
        <v>0.95935385099372705</v>
      </c>
      <c r="AR1808">
        <v>8.7976226147985805</v>
      </c>
      <c r="AS1808">
        <v>8.7976226147985788</v>
      </c>
      <c r="AT1808">
        <v>8.7976226147985788</v>
      </c>
      <c r="AU1808">
        <v>8.7976226147985788</v>
      </c>
      <c r="AV1808" t="str">
        <f>VLOOKUP(Sheet1[[#This Row],[NPDES ID2]],Combined_Sheet__Major_Only___2[[NPDES ID2]:[ECHO BFR]],3,FALSE)</f>
        <v>VA</v>
      </c>
      <c r="AW1808" t="s">
        <v>54</v>
      </c>
      <c r="AX1808" t="str">
        <f>VLOOKUP(Sheet1[[#This Row],[NPDES ID2]],Combined_Sheet__Major_Only___2[[NPDES ID2]:[ECHO BFR]],27,FALSE)</f>
        <v>-</v>
      </c>
      <c r="AY1808" t="str">
        <f>VLOOKUP(Sheet1[[#This Row],[NPDES ID2]],Combined_Sheet__Major_Only___2[[NPDES ID2]:[ECHO BFR]],28,FALSE)</f>
        <v>-</v>
      </c>
      <c r="AZ1808" t="str">
        <f>VLOOKUP(Sheet1[[#This Row],[NPDES ID2]],Combined_Sheet__Major_Only___2[[NPDES ID2]:[ECHO BFR]],29,FALSE)</f>
        <v>preliminaryOps, thickening</v>
      </c>
      <c r="BA1808">
        <f>VLOOKUP(Sheet1[[#This Row],[NPDES ID2]],Combined_Sheet__Major_Only___2[[NPDES ID2]:[ECHO BFR]],17,FALSE)</f>
        <v>36.922240000000002</v>
      </c>
      <c r="BB1808">
        <f>VLOOKUP(Sheet1[[#This Row],[NPDES ID2]],Combined_Sheet__Major_Only___2[[NPDES ID2]:[ECHO BFR]],18,FALSE)</f>
        <v>-76.322370000000006</v>
      </c>
      <c r="BC1808" t="str">
        <f>IF(ISNUMBER(SEARCH("aerobic",$AW1808)),"aerobic","")</f>
        <v/>
      </c>
      <c r="BD1808" t="str">
        <f>IF(ISNUMBER(SEARCH("anaer",$AW1808)),"anaer","")</f>
        <v/>
      </c>
      <c r="BE1808" t="str">
        <f>IF(ISNUMBER(SEARCH("thickening",$AZ1808)),"thickening","")</f>
        <v>thickening</v>
      </c>
      <c r="BF1808" s="2" t="str">
        <f>IF(ISNUMBER(SEARCH("airDry",$AW1808)),"airDry","")</f>
        <v/>
      </c>
      <c r="BG1808" s="2" t="str">
        <f>IF(ISNUMBER(SEARCH("heatDry",$AY1808)),"heatDry","")</f>
        <v/>
      </c>
      <c r="BH1808" s="2" t="str">
        <f>IF(AND(ISNUMBER(SEARCH("aerobic",$AW1808)),ISNUMBER(SEARCH("anaer",$AW1808))),"Combined Aer and Anaer.","")</f>
        <v/>
      </c>
    </row>
    <row r="1809" spans="1:60" x14ac:dyDescent="0.3">
      <c r="A1809" s="4">
        <v>1807</v>
      </c>
      <c r="B1809" t="s">
        <v>8549</v>
      </c>
      <c r="C1809">
        <v>1899.24</v>
      </c>
      <c r="D1809">
        <v>327.88915326883841</v>
      </c>
      <c r="E1809">
        <v>328.02313956717433</v>
      </c>
      <c r="F1809">
        <v>255.98753670336961</v>
      </c>
      <c r="G1809">
        <v>393.57151451410408</v>
      </c>
      <c r="H1809">
        <v>-77.738075602009175</v>
      </c>
      <c r="I1809">
        <v>-77.148272197052066</v>
      </c>
      <c r="J1809">
        <v>-89.66372578445079</v>
      </c>
      <c r="K1809">
        <v>-65.95744567799791</v>
      </c>
      <c r="L1809">
        <v>929.62963820527887</v>
      </c>
      <c r="M1809">
        <v>922.08635429833612</v>
      </c>
      <c r="N1809">
        <v>894.72548904500479</v>
      </c>
      <c r="O1809">
        <v>987.14837502112505</v>
      </c>
      <c r="P1809">
        <v>45.292815907862149</v>
      </c>
      <c r="Q1809">
        <v>45.120092247583159</v>
      </c>
      <c r="R1809">
        <v>39.038878958786633</v>
      </c>
      <c r="S1809">
        <v>51.370520370450024</v>
      </c>
      <c r="T1809">
        <v>63.422046923839332</v>
      </c>
      <c r="U1809">
        <v>63.421946208974703</v>
      </c>
      <c r="V1809">
        <v>63.378824060730089</v>
      </c>
      <c r="W1809">
        <v>63.464854934486908</v>
      </c>
      <c r="X1809">
        <v>5836.5646679576184</v>
      </c>
      <c r="Y1809">
        <v>5875.7664825093352</v>
      </c>
      <c r="Z1809">
        <v>5494.5565467486576</v>
      </c>
      <c r="AA1809">
        <v>6058.1814284113516</v>
      </c>
      <c r="AB1809">
        <v>1561.754546096457</v>
      </c>
      <c r="AC1809">
        <v>1514.818187995709</v>
      </c>
      <c r="AD1809">
        <v>1215.9541514295261</v>
      </c>
      <c r="AE1809">
        <v>2112.2830485713739</v>
      </c>
      <c r="AF1809">
        <v>47.974277886973887</v>
      </c>
      <c r="AG1809">
        <v>47.584435621931959</v>
      </c>
      <c r="AH1809">
        <v>46.176089933876163</v>
      </c>
      <c r="AI1809">
        <v>50.937612958901028</v>
      </c>
      <c r="AJ1809">
        <v>0.36305599564851582</v>
      </c>
      <c r="AK1809">
        <v>0.36305571921710561</v>
      </c>
      <c r="AL1809">
        <v>0.36301722457584551</v>
      </c>
      <c r="AM1809">
        <v>0.36309493213563587</v>
      </c>
      <c r="AN1809">
        <v>0.96139544139009769</v>
      </c>
      <c r="AO1809">
        <v>0.96139544139009792</v>
      </c>
      <c r="AP1809">
        <v>0.96139544139009792</v>
      </c>
      <c r="AQ1809">
        <v>0.96139544139009792</v>
      </c>
      <c r="AR1809">
        <v>8.4596174229341923</v>
      </c>
      <c r="AS1809">
        <v>8.4596174229341923</v>
      </c>
      <c r="AT1809">
        <v>8.4596174229341923</v>
      </c>
      <c r="AU1809">
        <v>8.4596174229341923</v>
      </c>
      <c r="AV1809" t="str">
        <f>VLOOKUP(Sheet1[[#This Row],[NPDES ID2]],Combined_Sheet__Major_Only___2[[NPDES ID2]:[ECHO BFR]],3,FALSE)</f>
        <v>PA</v>
      </c>
      <c r="AW1809" t="s">
        <v>87</v>
      </c>
      <c r="AX1809" t="str">
        <f>VLOOKUP(Sheet1[[#This Row],[NPDES ID2]],Combined_Sheet__Major_Only___2[[NPDES ID2]:[ECHO BFR]],27,FALSE)</f>
        <v>-</v>
      </c>
      <c r="AY1809" t="str">
        <f>VLOOKUP(Sheet1[[#This Row],[NPDES ID2]],Combined_Sheet__Major_Only___2[[NPDES ID2]:[ECHO BFR]],28,FALSE)</f>
        <v>-</v>
      </c>
      <c r="AZ1809" t="str">
        <f>VLOOKUP(Sheet1[[#This Row],[NPDES ID2]],Combined_Sheet__Major_Only___2[[NPDES ID2]:[ECHO BFR]],29,FALSE)</f>
        <v>thickening</v>
      </c>
      <c r="BA1809">
        <f>VLOOKUP(Sheet1[[#This Row],[NPDES ID2]],Combined_Sheet__Major_Only___2[[NPDES ID2]:[ECHO BFR]],17,FALSE)</f>
        <v>40.229444000000001</v>
      </c>
      <c r="BB1809">
        <f>VLOOKUP(Sheet1[[#This Row],[NPDES ID2]],Combined_Sheet__Major_Only___2[[NPDES ID2]:[ECHO BFR]],18,FALSE)</f>
        <v>-75.351667000000006</v>
      </c>
      <c r="BC1809" t="str">
        <f>IF(ISNUMBER(SEARCH("aerobic",$AW1809)),"aerobic","")</f>
        <v/>
      </c>
      <c r="BD1809" t="str">
        <f>IF(ISNUMBER(SEARCH("anaer",$AW1809)),"anaer","")</f>
        <v/>
      </c>
      <c r="BE1809" t="str">
        <f>IF(ISNUMBER(SEARCH("thickening",$AZ1809)),"thickening","")</f>
        <v>thickening</v>
      </c>
      <c r="BF1809" s="3" t="str">
        <f>IF(ISNUMBER(SEARCH("airDry",$AW1809)),"airDry","")</f>
        <v/>
      </c>
      <c r="BG1809" s="3" t="str">
        <f>IF(ISNUMBER(SEARCH("heatDry",$AY1809)),"heatDry","")</f>
        <v/>
      </c>
      <c r="BH1809" s="3" t="str">
        <f>IF(AND(ISNUMBER(SEARCH("aerobic",$AW1809)),ISNUMBER(SEARCH("anaer",$AW1809))),"Combined Aer and Anaer.","")</f>
        <v/>
      </c>
    </row>
    <row r="1810" spans="1:60" x14ac:dyDescent="0.3">
      <c r="A1810" s="4">
        <v>1808</v>
      </c>
      <c r="B1810" t="s">
        <v>8553</v>
      </c>
      <c r="C1810">
        <v>1805</v>
      </c>
      <c r="D1810">
        <v>250.7263317322828</v>
      </c>
      <c r="E1810">
        <v>250.46248496396009</v>
      </c>
      <c r="F1810">
        <v>195.1725575220193</v>
      </c>
      <c r="G1810">
        <v>298.63826327104613</v>
      </c>
      <c r="H1810">
        <v>-76.785557050207785</v>
      </c>
      <c r="I1810">
        <v>-77.97654400122903</v>
      </c>
      <c r="J1810">
        <v>-90.670289180314299</v>
      </c>
      <c r="K1810">
        <v>-61.224081459575693</v>
      </c>
      <c r="L1810">
        <v>1145.0566020286981</v>
      </c>
      <c r="M1810">
        <v>1139.833571626956</v>
      </c>
      <c r="N1810">
        <v>1120.8886662670991</v>
      </c>
      <c r="O1810">
        <v>1184.882937947074</v>
      </c>
      <c r="P1810">
        <v>42.612537263013529</v>
      </c>
      <c r="Q1810">
        <v>43.058332678862271</v>
      </c>
      <c r="R1810">
        <v>34.820683783626023</v>
      </c>
      <c r="S1810">
        <v>48.83117458666792</v>
      </c>
      <c r="T1810">
        <v>54.434654074425318</v>
      </c>
      <c r="U1810">
        <v>54.434567229523708</v>
      </c>
      <c r="V1810">
        <v>54.397383654528362</v>
      </c>
      <c r="W1810">
        <v>54.47156677333092</v>
      </c>
      <c r="X1810">
        <v>3862.5722961339429</v>
      </c>
      <c r="Y1810">
        <v>3877.3956672967802</v>
      </c>
      <c r="Z1810">
        <v>3733.9930331846308</v>
      </c>
      <c r="AA1810">
        <v>3944.571963126597</v>
      </c>
      <c r="AB1810">
        <v>698.03035120931793</v>
      </c>
      <c r="AC1810">
        <v>691.97963188291737</v>
      </c>
      <c r="AD1810">
        <v>591.22367996987248</v>
      </c>
      <c r="AE1810">
        <v>833.62800139846979</v>
      </c>
      <c r="AF1810">
        <v>62.174654467725752</v>
      </c>
      <c r="AG1810">
        <v>61.890523406533077</v>
      </c>
      <c r="AH1810">
        <v>60.865281514508787</v>
      </c>
      <c r="AI1810">
        <v>64.332650825936128</v>
      </c>
      <c r="AJ1810">
        <v>0.53596441295205388</v>
      </c>
      <c r="AK1810">
        <v>0.53596412024483764</v>
      </c>
      <c r="AL1810">
        <v>0.53592328516072751</v>
      </c>
      <c r="AM1810">
        <v>0.53600571477122683</v>
      </c>
      <c r="AN1810">
        <v>0.95542912241516076</v>
      </c>
      <c r="AO1810">
        <v>0.95542912241516076</v>
      </c>
      <c r="AP1810">
        <v>0.95542912241516076</v>
      </c>
      <c r="AQ1810">
        <v>0.95542912241516076</v>
      </c>
      <c r="AR1810">
        <v>13.44644565284973</v>
      </c>
      <c r="AS1810">
        <v>13.44644565284973</v>
      </c>
      <c r="AT1810">
        <v>13.44644565284973</v>
      </c>
      <c r="AU1810">
        <v>13.44644565284973</v>
      </c>
      <c r="AV1810" t="str">
        <f>VLOOKUP(Sheet1[[#This Row],[NPDES ID2]],Combined_Sheet__Major_Only___2[[NPDES ID2]:[ECHO BFR]],3,FALSE)</f>
        <v>TX</v>
      </c>
      <c r="AW1810" t="s">
        <v>12181</v>
      </c>
      <c r="AX1810" t="str">
        <f>VLOOKUP(Sheet1[[#This Row],[NPDES ID2]],Combined_Sheet__Major_Only___2[[NPDES ID2]:[ECHO BFR]],27,FALSE)</f>
        <v>tempSludgeStore</v>
      </c>
      <c r="AY1810" t="str">
        <f>VLOOKUP(Sheet1[[#This Row],[NPDES ID2]],Combined_Sheet__Major_Only___2[[NPDES ID2]:[ECHO BFR]],28,FALSE)</f>
        <v>-</v>
      </c>
      <c r="AZ1810" t="str">
        <f>VLOOKUP(Sheet1[[#This Row],[NPDES ID2]],Combined_Sheet__Major_Only___2[[NPDES ID2]:[ECHO BFR]],29,FALSE)</f>
        <v>thickening</v>
      </c>
      <c r="BA1810">
        <f>VLOOKUP(Sheet1[[#This Row],[NPDES ID2]],Combined_Sheet__Major_Only___2[[NPDES ID2]:[ECHO BFR]],17,FALSE)</f>
        <v>35.333024999999999</v>
      </c>
      <c r="BB1810">
        <f>VLOOKUP(Sheet1[[#This Row],[NPDES ID2]],Combined_Sheet__Major_Only___2[[NPDES ID2]:[ECHO BFR]],18,FALSE)</f>
        <v>-101.804168</v>
      </c>
      <c r="BC1810" t="str">
        <f>IF(ISNUMBER(SEARCH("aerobic",$AW1810)),"aerobic","")</f>
        <v/>
      </c>
      <c r="BD1810" t="str">
        <f>IF(ISNUMBER(SEARCH("anaer",$AW1810)),"anaer","")</f>
        <v>anaer</v>
      </c>
      <c r="BE1810" t="str">
        <f>IF(ISNUMBER(SEARCH("thickening",$AZ1810)),"thickening","")</f>
        <v>thickening</v>
      </c>
      <c r="BF1810" s="2" t="str">
        <f>IF(ISNUMBER(SEARCH("airDry",$AW1810)),"airDry","")</f>
        <v/>
      </c>
      <c r="BG1810" s="2" t="str">
        <f>IF(ISNUMBER(SEARCH("heatDry",$AY1810)),"heatDry","")</f>
        <v/>
      </c>
      <c r="BH1810" s="2" t="str">
        <f>IF(AND(ISNUMBER(SEARCH("aerobic",$AW1810)),ISNUMBER(SEARCH("anaer",$AW1810))),"Combined Aer and Anaer.","")</f>
        <v/>
      </c>
    </row>
    <row r="1811" spans="1:60" x14ac:dyDescent="0.3">
      <c r="A1811" s="4">
        <v>1809</v>
      </c>
      <c r="B1811" t="s">
        <v>8557</v>
      </c>
      <c r="C1811">
        <v>1056</v>
      </c>
      <c r="D1811">
        <v>251.6046394186356</v>
      </c>
      <c r="E1811">
        <v>251.38801803195139</v>
      </c>
      <c r="F1811">
        <v>201.76535584119009</v>
      </c>
      <c r="G1811">
        <v>300.8550427296916</v>
      </c>
      <c r="H1811">
        <v>-76.830351796423059</v>
      </c>
      <c r="I1811">
        <v>-78.070628628002652</v>
      </c>
      <c r="J1811">
        <v>-90.792531389543583</v>
      </c>
      <c r="K1811">
        <v>-61.286065462938041</v>
      </c>
      <c r="L1811">
        <v>671.26172892443867</v>
      </c>
      <c r="M1811">
        <v>668.21576799478089</v>
      </c>
      <c r="N1811">
        <v>657.17011099428305</v>
      </c>
      <c r="O1811">
        <v>694.48259675512247</v>
      </c>
      <c r="P1811">
        <v>24.927985790986028</v>
      </c>
      <c r="Q1811">
        <v>25.193704154458629</v>
      </c>
      <c r="R1811">
        <v>20.362924015621449</v>
      </c>
      <c r="S1811">
        <v>28.561742511989682</v>
      </c>
      <c r="T1811">
        <v>99.403153211449663</v>
      </c>
      <c r="U1811">
        <v>99.402996968066191</v>
      </c>
      <c r="V1811">
        <v>99.336099689607622</v>
      </c>
      <c r="W1811">
        <v>99.469563154486423</v>
      </c>
      <c r="X1811">
        <v>7039.1731001069274</v>
      </c>
      <c r="Y1811">
        <v>7066.0702717004297</v>
      </c>
      <c r="Z1811">
        <v>6806.0446662176691</v>
      </c>
      <c r="AA1811">
        <v>7187.8009217898034</v>
      </c>
      <c r="AB1811">
        <v>1355.1385232603791</v>
      </c>
      <c r="AC1811">
        <v>1341.4113001757839</v>
      </c>
      <c r="AD1811">
        <v>1135.6898152847671</v>
      </c>
      <c r="AE1811">
        <v>1637.4629007582271</v>
      </c>
      <c r="AF1811">
        <v>62.299576279003702</v>
      </c>
      <c r="AG1811">
        <v>62.016443228097359</v>
      </c>
      <c r="AH1811">
        <v>60.994145020187133</v>
      </c>
      <c r="AI1811">
        <v>64.45096443537922</v>
      </c>
      <c r="AJ1811">
        <v>0.53749000930213864</v>
      </c>
      <c r="AK1811">
        <v>0.53748976681876648</v>
      </c>
      <c r="AL1811">
        <v>0.53745591120765401</v>
      </c>
      <c r="AM1811">
        <v>0.53752425115039315</v>
      </c>
      <c r="AN1811">
        <v>0.97486543607251575</v>
      </c>
      <c r="AO1811">
        <v>0.9748654360725153</v>
      </c>
      <c r="AP1811">
        <v>0.9748654360725153</v>
      </c>
      <c r="AQ1811">
        <v>0.9748654360725153</v>
      </c>
      <c r="AR1811">
        <v>13.000876869152609</v>
      </c>
      <c r="AS1811">
        <v>13.000876869152609</v>
      </c>
      <c r="AT1811">
        <v>13.000876869152609</v>
      </c>
      <c r="AU1811">
        <v>13.000876869152609</v>
      </c>
      <c r="AV1811" t="str">
        <f>VLOOKUP(Sheet1[[#This Row],[NPDES ID2]],Combined_Sheet__Major_Only___2[[NPDES ID2]:[ECHO BFR]],3,FALSE)</f>
        <v>ND</v>
      </c>
      <c r="AW1811" t="s">
        <v>12181</v>
      </c>
      <c r="AX1811" t="str">
        <f>VLOOKUP(Sheet1[[#This Row],[NPDES ID2]],Combined_Sheet__Major_Only___2[[NPDES ID2]:[ECHO BFR]],27,FALSE)</f>
        <v>methaneBioCaptureRecover</v>
      </c>
      <c r="AY1811" t="str">
        <f>VLOOKUP(Sheet1[[#This Row],[NPDES ID2]],Combined_Sheet__Major_Only___2[[NPDES ID2]:[ECHO BFR]],28,FALSE)</f>
        <v>-</v>
      </c>
      <c r="AZ1811" t="str">
        <f>VLOOKUP(Sheet1[[#This Row],[NPDES ID2]],Combined_Sheet__Major_Only___2[[NPDES ID2]:[ECHO BFR]],29,FALSE)</f>
        <v>thickening, preliminaryOps</v>
      </c>
      <c r="BA1811">
        <f>VLOOKUP(Sheet1[[#This Row],[NPDES ID2]],Combined_Sheet__Major_Only___2[[NPDES ID2]:[ECHO BFR]],17,FALSE)</f>
        <v>46.765875000000001</v>
      </c>
      <c r="BB1811">
        <f>VLOOKUP(Sheet1[[#This Row],[NPDES ID2]],Combined_Sheet__Major_Only___2[[NPDES ID2]:[ECHO BFR]],18,FALSE)</f>
        <v>-100.835697</v>
      </c>
      <c r="BC1811" t="str">
        <f>IF(ISNUMBER(SEARCH("aerobic",$AW1811)),"aerobic","")</f>
        <v/>
      </c>
      <c r="BD1811" t="str">
        <f>IF(ISNUMBER(SEARCH("anaer",$AW1811)),"anaer","")</f>
        <v>anaer</v>
      </c>
      <c r="BE1811" t="str">
        <f>IF(ISNUMBER(SEARCH("thickening",$AZ1811)),"thickening","")</f>
        <v>thickening</v>
      </c>
      <c r="BF1811" s="3" t="str">
        <f>IF(ISNUMBER(SEARCH("airDry",$AW1811)),"airDry","")</f>
        <v/>
      </c>
      <c r="BG1811" s="3" t="str">
        <f>IF(ISNUMBER(SEARCH("heatDry",$AY1811)),"heatDry","")</f>
        <v/>
      </c>
      <c r="BH1811" s="3" t="str">
        <f>IF(AND(ISNUMBER(SEARCH("aerobic",$AW1811)),ISNUMBER(SEARCH("anaer",$AW1811))),"Combined Aer and Anaer.","")</f>
        <v/>
      </c>
    </row>
    <row r="1812" spans="1:60" x14ac:dyDescent="0.3">
      <c r="A1812" s="4">
        <v>1810</v>
      </c>
      <c r="B1812" t="s">
        <v>8561</v>
      </c>
      <c r="C1812">
        <v>1024.5</v>
      </c>
      <c r="D1812">
        <v>326.1308802523036</v>
      </c>
      <c r="E1812">
        <v>327.21277136547508</v>
      </c>
      <c r="F1812">
        <v>262.63879869712451</v>
      </c>
      <c r="G1812">
        <v>387.9937119143417</v>
      </c>
      <c r="H1812">
        <v>-78.027238744545897</v>
      </c>
      <c r="I1812">
        <v>-77.565702184267209</v>
      </c>
      <c r="J1812">
        <v>-90.139397655353122</v>
      </c>
      <c r="K1812">
        <v>-66.429803836824021</v>
      </c>
      <c r="L1812">
        <v>505.44804008364491</v>
      </c>
      <c r="M1812">
        <v>501.40645696904647</v>
      </c>
      <c r="N1812">
        <v>486.76060735415348</v>
      </c>
      <c r="O1812">
        <v>536.2393818483788</v>
      </c>
      <c r="P1812">
        <v>24.428591326208899</v>
      </c>
      <c r="Q1812">
        <v>24.348608085160329</v>
      </c>
      <c r="R1812">
        <v>21.01722089870805</v>
      </c>
      <c r="S1812">
        <v>27.687945421161981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48.351224330308639</v>
      </c>
      <c r="AG1812">
        <v>47.964422368592267</v>
      </c>
      <c r="AH1812">
        <v>46.564579572747412</v>
      </c>
      <c r="AI1812">
        <v>51.295116290623291</v>
      </c>
      <c r="AJ1812">
        <v>0.36762975927449959</v>
      </c>
      <c r="AK1812">
        <v>0.36762966943124098</v>
      </c>
      <c r="AL1812">
        <v>0.36761710346364068</v>
      </c>
      <c r="AM1812">
        <v>0.36764246801270373</v>
      </c>
      <c r="AN1812">
        <v>0.18052723565361289</v>
      </c>
      <c r="AO1812">
        <v>0.18052723565361289</v>
      </c>
      <c r="AP1812">
        <v>0.18052723565361289</v>
      </c>
      <c r="AQ1812">
        <v>0.18052723565361289</v>
      </c>
      <c r="AR1812">
        <v>7.9597878562210953</v>
      </c>
      <c r="AS1812">
        <v>7.9597878562210953</v>
      </c>
      <c r="AT1812">
        <v>7.9597878562210953</v>
      </c>
      <c r="AU1812">
        <v>7.9597878562210953</v>
      </c>
      <c r="AV1812" t="str">
        <f>VLOOKUP(Sheet1[[#This Row],[NPDES ID2]],Combined_Sheet__Major_Only___2[[NPDES ID2]:[ECHO BFR]],3,FALSE)</f>
        <v>NC</v>
      </c>
      <c r="AW1812" t="s">
        <v>54</v>
      </c>
      <c r="AX1812" t="str">
        <f>VLOOKUP(Sheet1[[#This Row],[NPDES ID2]],Combined_Sheet__Major_Only___2[[NPDES ID2]:[ECHO BFR]],27,FALSE)</f>
        <v>-</v>
      </c>
      <c r="AY1812" t="str">
        <f>VLOOKUP(Sheet1[[#This Row],[NPDES ID2]],Combined_Sheet__Major_Only___2[[NPDES ID2]:[ECHO BFR]],28,FALSE)</f>
        <v>heatDry</v>
      </c>
      <c r="AZ1812" t="str">
        <f>VLOOKUP(Sheet1[[#This Row],[NPDES ID2]],Combined_Sheet__Major_Only___2[[NPDES ID2]:[ECHO BFR]],29,FALSE)</f>
        <v>thickening</v>
      </c>
      <c r="BA1812">
        <f>VLOOKUP(Sheet1[[#This Row],[NPDES ID2]],Combined_Sheet__Major_Only___2[[NPDES ID2]:[ECHO BFR]],17,FALSE)</f>
        <v>35.881900000000002</v>
      </c>
      <c r="BB1812">
        <f>VLOOKUP(Sheet1[[#This Row],[NPDES ID2]],Combined_Sheet__Major_Only___2[[NPDES ID2]:[ECHO BFR]],18,FALSE)</f>
        <v>-81.577100000000002</v>
      </c>
      <c r="BC1812" t="str">
        <f>IF(ISNUMBER(SEARCH("aerobic",$AW1812)),"aerobic","")</f>
        <v/>
      </c>
      <c r="BD1812" t="str">
        <f>IF(ISNUMBER(SEARCH("anaer",$AW1812)),"anaer","")</f>
        <v/>
      </c>
      <c r="BE1812" t="str">
        <f>IF(ISNUMBER(SEARCH("thickening",$AZ1812)),"thickening","")</f>
        <v>thickening</v>
      </c>
      <c r="BF1812" s="2" t="str">
        <f>IF(ISNUMBER(SEARCH("airDry",$AW1812)),"airDry","")</f>
        <v/>
      </c>
      <c r="BG1812" s="2" t="str">
        <f>IF(ISNUMBER(SEARCH("heatDry",$AY1812)),"heatDry","")</f>
        <v>heatDry</v>
      </c>
      <c r="BH1812" s="2" t="str">
        <f>IF(AND(ISNUMBER(SEARCH("aerobic",$AW1812)),ISNUMBER(SEARCH("anaer",$AW1812))),"Combined Aer and Anaer.","")</f>
        <v/>
      </c>
    </row>
    <row r="1813" spans="1:60" x14ac:dyDescent="0.3">
      <c r="A1813" s="4">
        <v>1811</v>
      </c>
      <c r="B1813" t="s">
        <v>8565</v>
      </c>
      <c r="C1813">
        <v>913</v>
      </c>
      <c r="D1813">
        <v>279.88418062914491</v>
      </c>
      <c r="E1813">
        <v>280.86934893592718</v>
      </c>
      <c r="F1813">
        <v>225.07848268297309</v>
      </c>
      <c r="G1813">
        <v>333.97988988771448</v>
      </c>
      <c r="H1813">
        <v>-77.290897544354451</v>
      </c>
      <c r="I1813">
        <v>-78.124662897201631</v>
      </c>
      <c r="J1813">
        <v>-90.533702794843748</v>
      </c>
      <c r="K1813">
        <v>-62.812488327337817</v>
      </c>
      <c r="L1813">
        <v>537.93177853510019</v>
      </c>
      <c r="M1813">
        <v>534.98116780573287</v>
      </c>
      <c r="N1813">
        <v>524.2861097627225</v>
      </c>
      <c r="O1813">
        <v>560.41649641953882</v>
      </c>
      <c r="P1813">
        <v>21.62945624575265</v>
      </c>
      <c r="Q1813">
        <v>21.782192943791699</v>
      </c>
      <c r="R1813">
        <v>18.005402195527001</v>
      </c>
      <c r="S1813">
        <v>24.89971412341453</v>
      </c>
      <c r="T1813">
        <v>65.458791261512431</v>
      </c>
      <c r="U1813">
        <v>65.458687403403829</v>
      </c>
      <c r="V1813">
        <v>65.414219441568775</v>
      </c>
      <c r="W1813">
        <v>65.502935281724817</v>
      </c>
      <c r="X1813">
        <v>5001.7697740617614</v>
      </c>
      <c r="Y1813">
        <v>5024.7961971550958</v>
      </c>
      <c r="Z1813">
        <v>4802.0045590653972</v>
      </c>
      <c r="AA1813">
        <v>5129.5868684790285</v>
      </c>
      <c r="AB1813">
        <v>842.87619916315089</v>
      </c>
      <c r="AC1813">
        <v>836.26544219656785</v>
      </c>
      <c r="AD1813">
        <v>720.80552108553638</v>
      </c>
      <c r="AE1813">
        <v>1000.736640388937</v>
      </c>
      <c r="AF1813">
        <v>57.743582732698613</v>
      </c>
      <c r="AG1813">
        <v>57.426575882719632</v>
      </c>
      <c r="AH1813">
        <v>56.280324947630398</v>
      </c>
      <c r="AI1813">
        <v>60.154793481418707</v>
      </c>
      <c r="AJ1813">
        <v>0.4818945705298836</v>
      </c>
      <c r="AK1813">
        <v>0.48189442206821032</v>
      </c>
      <c r="AL1813">
        <v>0.48187366864672188</v>
      </c>
      <c r="AM1813">
        <v>0.48191556004404151</v>
      </c>
      <c r="AN1813">
        <v>0.96253206794667923</v>
      </c>
      <c r="AO1813">
        <v>0.96253206794667912</v>
      </c>
      <c r="AP1813">
        <v>0.96253206794667912</v>
      </c>
      <c r="AQ1813">
        <v>0.96253206794667912</v>
      </c>
      <c r="AR1813">
        <v>13.006105724015891</v>
      </c>
      <c r="AS1813">
        <v>13.006105724015891</v>
      </c>
      <c r="AT1813">
        <v>13.006105724015891</v>
      </c>
      <c r="AU1813">
        <v>13.006105724015891</v>
      </c>
      <c r="AV1813" t="str">
        <f>VLOOKUP(Sheet1[[#This Row],[NPDES ID2]],Combined_Sheet__Major_Only___2[[NPDES ID2]:[ECHO BFR]],3,FALSE)</f>
        <v>TX</v>
      </c>
      <c r="AW1813" t="s">
        <v>41</v>
      </c>
      <c r="AX1813" t="str">
        <f>VLOOKUP(Sheet1[[#This Row],[NPDES ID2]],Combined_Sheet__Major_Only___2[[NPDES ID2]:[ECHO BFR]],27,FALSE)</f>
        <v>tempSludgeStore</v>
      </c>
      <c r="AY1813" t="str">
        <f>VLOOKUP(Sheet1[[#This Row],[NPDES ID2]],Combined_Sheet__Major_Only___2[[NPDES ID2]:[ECHO BFR]],28,FALSE)</f>
        <v>-</v>
      </c>
      <c r="AZ1813" t="str">
        <f>VLOOKUP(Sheet1[[#This Row],[NPDES ID2]],Combined_Sheet__Major_Only___2[[NPDES ID2]:[ECHO BFR]],29,FALSE)</f>
        <v>preliminaryOps, thickening, sludgeLagoon</v>
      </c>
      <c r="BA1813">
        <f>VLOOKUP(Sheet1[[#This Row],[NPDES ID2]],Combined_Sheet__Major_Only___2[[NPDES ID2]:[ECHO BFR]],17,FALSE)</f>
        <v>31.576391000000001</v>
      </c>
      <c r="BB1813">
        <f>VLOOKUP(Sheet1[[#This Row],[NPDES ID2]],Combined_Sheet__Major_Only___2[[NPDES ID2]:[ECHO BFR]],18,FALSE)</f>
        <v>-94.645011999999994</v>
      </c>
      <c r="BC1813" t="str">
        <f>IF(ISNUMBER(SEARCH("aerobic",$AW1813)),"aerobic","")</f>
        <v>aerobic</v>
      </c>
      <c r="BD1813" t="str">
        <f>IF(ISNUMBER(SEARCH("anaer",$AW1813)),"anaer","")</f>
        <v/>
      </c>
      <c r="BE1813" t="str">
        <f>IF(ISNUMBER(SEARCH("thickening",$AZ1813)),"thickening","")</f>
        <v>thickening</v>
      </c>
      <c r="BF1813" s="3" t="str">
        <f>IF(ISNUMBER(SEARCH("airDry",$AW1813)),"airDry","")</f>
        <v/>
      </c>
      <c r="BG1813" s="3" t="str">
        <f>IF(ISNUMBER(SEARCH("heatDry",$AY1813)),"heatDry","")</f>
        <v/>
      </c>
      <c r="BH1813" s="3" t="str">
        <f>IF(AND(ISNUMBER(SEARCH("aerobic",$AW1813)),ISNUMBER(SEARCH("anaer",$AW1813))),"Combined Aer and Anaer.","")</f>
        <v/>
      </c>
    </row>
    <row r="1814" spans="1:60" x14ac:dyDescent="0.3">
      <c r="A1814" s="4">
        <v>1812</v>
      </c>
      <c r="B1814" t="s">
        <v>8570</v>
      </c>
      <c r="C1814">
        <v>811.17</v>
      </c>
      <c r="D1814">
        <v>343.50968969503271</v>
      </c>
      <c r="E1814">
        <v>347.26873077224889</v>
      </c>
      <c r="F1814">
        <v>276.78204729027192</v>
      </c>
      <c r="G1814">
        <v>408.82422761542091</v>
      </c>
      <c r="H1814">
        <v>-77.978138871761558</v>
      </c>
      <c r="I1814">
        <v>-77.570115934334808</v>
      </c>
      <c r="J1814">
        <v>-90.145797787388432</v>
      </c>
      <c r="K1814">
        <v>-66.264722279898947</v>
      </c>
      <c r="L1814">
        <v>402.83055761386862</v>
      </c>
      <c r="M1814">
        <v>399.65022031701523</v>
      </c>
      <c r="N1814">
        <v>388.12433096028508</v>
      </c>
      <c r="O1814">
        <v>427.06233227202421</v>
      </c>
      <c r="P1814">
        <v>19.33797695708444</v>
      </c>
      <c r="Q1814">
        <v>19.283057972528798</v>
      </c>
      <c r="R1814">
        <v>16.61052831714316</v>
      </c>
      <c r="S1814">
        <v>21.904042283863259</v>
      </c>
      <c r="T1814">
        <v>48.914016200825181</v>
      </c>
      <c r="U1814">
        <v>48.91393787575177</v>
      </c>
      <c r="V1814">
        <v>48.880402156474361</v>
      </c>
      <c r="W1814">
        <v>48.947307618028198</v>
      </c>
      <c r="X1814">
        <v>4436.5634881149854</v>
      </c>
      <c r="Y1814">
        <v>4465.5969311647204</v>
      </c>
      <c r="Z1814">
        <v>4183.6108103030156</v>
      </c>
      <c r="AA1814">
        <v>4600.3016766907158</v>
      </c>
      <c r="AB1814">
        <v>1159.367034461714</v>
      </c>
      <c r="AC1814">
        <v>1126.1929274117381</v>
      </c>
      <c r="AD1814">
        <v>908.45526305990848</v>
      </c>
      <c r="AE1814">
        <v>1556.1161646719299</v>
      </c>
      <c r="AF1814">
        <v>48.669469266458343</v>
      </c>
      <c r="AG1814">
        <v>48.285005471946647</v>
      </c>
      <c r="AH1814">
        <v>46.893874934256289</v>
      </c>
      <c r="AI1814">
        <v>51.595195609949172</v>
      </c>
      <c r="AJ1814">
        <v>0.37149208513141718</v>
      </c>
      <c r="AK1814">
        <v>0.37149197726260469</v>
      </c>
      <c r="AL1814">
        <v>0.37147689603861622</v>
      </c>
      <c r="AM1814">
        <v>0.3715073378603248</v>
      </c>
      <c r="AN1814">
        <v>0.95075398352129392</v>
      </c>
      <c r="AO1814">
        <v>0.95075398352129403</v>
      </c>
      <c r="AP1814">
        <v>0.95075398352129403</v>
      </c>
      <c r="AQ1814">
        <v>0.95075398352129403</v>
      </c>
      <c r="AR1814">
        <v>8.6780024045518633</v>
      </c>
      <c r="AS1814">
        <v>8.6780024045518633</v>
      </c>
      <c r="AT1814">
        <v>8.6780024045518633</v>
      </c>
      <c r="AU1814">
        <v>8.6780024045518633</v>
      </c>
      <c r="AV1814" t="str">
        <f>VLOOKUP(Sheet1[[#This Row],[NPDES ID2]],Combined_Sheet__Major_Only___2[[NPDES ID2]:[ECHO BFR]],3,FALSE)</f>
        <v>OH</v>
      </c>
      <c r="AW1814" t="s">
        <v>54</v>
      </c>
      <c r="AX1814" t="str">
        <f>VLOOKUP(Sheet1[[#This Row],[NPDES ID2]],Combined_Sheet__Major_Only___2[[NPDES ID2]:[ECHO BFR]],27,FALSE)</f>
        <v>-</v>
      </c>
      <c r="AY1814" t="str">
        <f>VLOOKUP(Sheet1[[#This Row],[NPDES ID2]],Combined_Sheet__Major_Only___2[[NPDES ID2]:[ECHO BFR]],28,FALSE)</f>
        <v>-</v>
      </c>
      <c r="AZ1814" t="str">
        <f>VLOOKUP(Sheet1[[#This Row],[NPDES ID2]],Combined_Sheet__Major_Only___2[[NPDES ID2]:[ECHO BFR]],29,FALSE)</f>
        <v>thickening</v>
      </c>
      <c r="BA1814">
        <f>VLOOKUP(Sheet1[[#This Row],[NPDES ID2]],Combined_Sheet__Major_Only___2[[NPDES ID2]:[ECHO BFR]],17,FALSE)</f>
        <v>39.250190000000003</v>
      </c>
      <c r="BB1814">
        <f>VLOOKUP(Sheet1[[#This Row],[NPDES ID2]],Combined_Sheet__Major_Only___2[[NPDES ID2]:[ECHO BFR]],18,FALSE)</f>
        <v>-84.292630000000003</v>
      </c>
      <c r="BC1814" t="str">
        <f>IF(ISNUMBER(SEARCH("aerobic",$AW1814)),"aerobic","")</f>
        <v/>
      </c>
      <c r="BD1814" t="str">
        <f>IF(ISNUMBER(SEARCH("anaer",$AW1814)),"anaer","")</f>
        <v/>
      </c>
      <c r="BE1814" t="str">
        <f>IF(ISNUMBER(SEARCH("thickening",$AZ1814)),"thickening","")</f>
        <v>thickening</v>
      </c>
      <c r="BF1814" s="2" t="str">
        <f>IF(ISNUMBER(SEARCH("airDry",$AW1814)),"airDry","")</f>
        <v/>
      </c>
      <c r="BG1814" s="2" t="str">
        <f>IF(ISNUMBER(SEARCH("heatDry",$AY1814)),"heatDry","")</f>
        <v/>
      </c>
      <c r="BH1814" s="2" t="str">
        <f>IF(AND(ISNUMBER(SEARCH("aerobic",$AW1814)),ISNUMBER(SEARCH("anaer",$AW1814))),"Combined Aer and Anaer.","")</f>
        <v/>
      </c>
    </row>
    <row r="1815" spans="1:60" x14ac:dyDescent="0.3">
      <c r="A1815" s="4">
        <v>1813</v>
      </c>
      <c r="B1815" t="s">
        <v>8574</v>
      </c>
      <c r="C1815">
        <v>697</v>
      </c>
      <c r="D1815">
        <v>271.44068751593619</v>
      </c>
      <c r="E1815">
        <v>271.68770782005868</v>
      </c>
      <c r="F1815">
        <v>217.48758227521671</v>
      </c>
      <c r="G1815">
        <v>329.40062339482239</v>
      </c>
      <c r="H1815">
        <v>-76.816405642537305</v>
      </c>
      <c r="I1815">
        <v>-78.065469277817769</v>
      </c>
      <c r="J1815">
        <v>-90.969448493710232</v>
      </c>
      <c r="K1815">
        <v>-60.561218443062629</v>
      </c>
      <c r="L1815">
        <v>461.8426439884135</v>
      </c>
      <c r="M1815">
        <v>459.97155619171872</v>
      </c>
      <c r="N1815">
        <v>453.1923395451052</v>
      </c>
      <c r="O1815">
        <v>476.09543204643859</v>
      </c>
      <c r="P1815">
        <v>16.41913784547797</v>
      </c>
      <c r="Q1815">
        <v>16.623356248127941</v>
      </c>
      <c r="R1815">
        <v>13.312854106030191</v>
      </c>
      <c r="S1815">
        <v>18.837308146917159</v>
      </c>
      <c r="T1815">
        <v>3.960065160406645</v>
      </c>
      <c r="U1815">
        <v>3.960056211363443</v>
      </c>
      <c r="V1815">
        <v>3.956224582646064</v>
      </c>
      <c r="W1815">
        <v>3.9638688763532781</v>
      </c>
      <c r="X1815">
        <v>269.00645440005343</v>
      </c>
      <c r="Y1815">
        <v>269.89168454293059</v>
      </c>
      <c r="Z1815">
        <v>261.12923069542472</v>
      </c>
      <c r="AA1815">
        <v>274.06504014484881</v>
      </c>
      <c r="AB1815">
        <v>41.91881392353217</v>
      </c>
      <c r="AC1815">
        <v>41.669487070957253</v>
      </c>
      <c r="AD1815">
        <v>36.341489895139581</v>
      </c>
      <c r="AE1815">
        <v>48.864515990764353</v>
      </c>
      <c r="AF1815">
        <v>64.937284189288818</v>
      </c>
      <c r="AG1815">
        <v>64.674100241846986</v>
      </c>
      <c r="AH1815">
        <v>63.721560199738043</v>
      </c>
      <c r="AI1815">
        <v>66.940446085121735</v>
      </c>
      <c r="AJ1815">
        <v>0.56971734144064501</v>
      </c>
      <c r="AK1815">
        <v>0.56971728537275723</v>
      </c>
      <c r="AL1815">
        <v>0.56970943365275484</v>
      </c>
      <c r="AM1815">
        <v>0.569725282109946</v>
      </c>
      <c r="AN1815">
        <v>0.66240717852249997</v>
      </c>
      <c r="AO1815">
        <v>0.66240717852249997</v>
      </c>
      <c r="AP1815">
        <v>0.66240717852249997</v>
      </c>
      <c r="AQ1815">
        <v>0.66240717852249997</v>
      </c>
      <c r="AR1815">
        <v>15.33133550882912</v>
      </c>
      <c r="AS1815">
        <v>15.33133550882912</v>
      </c>
      <c r="AT1815">
        <v>15.33133550882912</v>
      </c>
      <c r="AU1815">
        <v>15.33133550882912</v>
      </c>
      <c r="AV1815" t="str">
        <f>VLOOKUP(Sheet1[[#This Row],[NPDES ID2]],Combined_Sheet__Major_Only___2[[NPDES ID2]:[ECHO BFR]],3,FALSE)</f>
        <v>WY</v>
      </c>
      <c r="AW1815" t="s">
        <v>12186</v>
      </c>
      <c r="AX1815" t="str">
        <f>VLOOKUP(Sheet1[[#This Row],[NPDES ID2]],Combined_Sheet__Major_Only___2[[NPDES ID2]:[ECHO BFR]],27,FALSE)</f>
        <v>methaneBioCaptureRecover</v>
      </c>
      <c r="AY1815" t="str">
        <f>VLOOKUP(Sheet1[[#This Row],[NPDES ID2]],Combined_Sheet__Major_Only___2[[NPDES ID2]:[ECHO BFR]],28,FALSE)</f>
        <v>highTempCompost</v>
      </c>
      <c r="AZ1815" t="str">
        <f>VLOOKUP(Sheet1[[#This Row],[NPDES ID2]],Combined_Sheet__Major_Only___2[[NPDES ID2]:[ECHO BFR]],29,FALSE)</f>
        <v>preliminaryOps, thickening</v>
      </c>
      <c r="BA1815">
        <f>VLOOKUP(Sheet1[[#This Row],[NPDES ID2]],Combined_Sheet__Major_Only___2[[NPDES ID2]:[ECHO BFR]],17,FALSE)</f>
        <v>44.267969999999998</v>
      </c>
      <c r="BB1815">
        <f>VLOOKUP(Sheet1[[#This Row],[NPDES ID2]],Combined_Sheet__Major_Only___2[[NPDES ID2]:[ECHO BFR]],18,FALSE)</f>
        <v>-105.44395</v>
      </c>
      <c r="BC1815" t="str">
        <f>IF(ISNUMBER(SEARCH("aerobic",$AW1815)),"aerobic","")</f>
        <v/>
      </c>
      <c r="BD1815" t="str">
        <f>IF(ISNUMBER(SEARCH("anaer",$AW1815)),"anaer","")</f>
        <v>anaer</v>
      </c>
      <c r="BE1815" t="str">
        <f>IF(ISNUMBER(SEARCH("thickening",$AZ1815)),"thickening","")</f>
        <v>thickening</v>
      </c>
      <c r="BF1815" s="3" t="str">
        <f>IF(ISNUMBER(SEARCH("airDry",$AW1815)),"airDry","")</f>
        <v>airDry</v>
      </c>
      <c r="BG1815" s="3" t="str">
        <f>IF(ISNUMBER(SEARCH("heatDry",$AY1815)),"heatDry","")</f>
        <v/>
      </c>
      <c r="BH1815" s="3" t="str">
        <f>IF(AND(ISNUMBER(SEARCH("aerobic",$AW1815)),ISNUMBER(SEARCH("anaer",$AW1815))),"Combined Aer and Anaer.","")</f>
        <v/>
      </c>
    </row>
    <row r="1816" spans="1:60" x14ac:dyDescent="0.3">
      <c r="A1816" s="4">
        <v>1814</v>
      </c>
      <c r="B1816" t="s">
        <v>8579</v>
      </c>
      <c r="C1816">
        <v>531.11</v>
      </c>
      <c r="D1816">
        <v>415.74488702773908</v>
      </c>
      <c r="E1816">
        <v>417.30478253309951</v>
      </c>
      <c r="F1816">
        <v>333.19732801762899</v>
      </c>
      <c r="G1816">
        <v>515.0307331137451</v>
      </c>
      <c r="H1816">
        <v>-78.061185280963144</v>
      </c>
      <c r="I1816">
        <v>-77.544666896282052</v>
      </c>
      <c r="J1816">
        <v>-90.111038366726731</v>
      </c>
      <c r="K1816">
        <v>-66.591686676449669</v>
      </c>
      <c r="L1816">
        <v>260.2769255033682</v>
      </c>
      <c r="M1816">
        <v>258.16869301530352</v>
      </c>
      <c r="N1816">
        <v>250.52919652160631</v>
      </c>
      <c r="O1816">
        <v>276.33820811419042</v>
      </c>
      <c r="P1816">
        <v>12.66650553120089</v>
      </c>
      <c r="Q1816">
        <v>12.619425483405269</v>
      </c>
      <c r="R1816">
        <v>10.915576675543569</v>
      </c>
      <c r="S1816">
        <v>14.36583321394569</v>
      </c>
      <c r="T1816">
        <v>70.339762176480193</v>
      </c>
      <c r="U1816">
        <v>70.339650785721403</v>
      </c>
      <c r="V1816">
        <v>70.291957639031111</v>
      </c>
      <c r="W1816">
        <v>70.387107886618566</v>
      </c>
      <c r="X1816">
        <v>6465.394414685853</v>
      </c>
      <c r="Y1816">
        <v>6508.761615149002</v>
      </c>
      <c r="Z1816">
        <v>6087.495278809316</v>
      </c>
      <c r="AA1816">
        <v>6710.2548197795631</v>
      </c>
      <c r="AB1816">
        <v>1934.349979063094</v>
      </c>
      <c r="AC1816">
        <v>1862.7815559166311</v>
      </c>
      <c r="AD1816">
        <v>1463.380085325656</v>
      </c>
      <c r="AE1816">
        <v>2715.168249652645</v>
      </c>
      <c r="AF1816">
        <v>48.027807670094703</v>
      </c>
      <c r="AG1816">
        <v>47.638616633828534</v>
      </c>
      <c r="AH1816">
        <v>46.230011241494829</v>
      </c>
      <c r="AI1816">
        <v>50.990054739412138</v>
      </c>
      <c r="AJ1816">
        <v>0.36370545286698358</v>
      </c>
      <c r="AK1816">
        <v>0.36370537110878193</v>
      </c>
      <c r="AL1816">
        <v>0.3636939340551224</v>
      </c>
      <c r="AM1816">
        <v>0.36371701981419652</v>
      </c>
      <c r="AN1816">
        <v>0.96500150669266982</v>
      </c>
      <c r="AO1816">
        <v>0.96500150669267004</v>
      </c>
      <c r="AP1816">
        <v>0.96500150669267004</v>
      </c>
      <c r="AQ1816">
        <v>0.96500150669267004</v>
      </c>
      <c r="AR1816">
        <v>8.0533547228103686</v>
      </c>
      <c r="AS1816">
        <v>8.0533547228103686</v>
      </c>
      <c r="AT1816">
        <v>8.0533547228103686</v>
      </c>
      <c r="AU1816">
        <v>8.0533547228103686</v>
      </c>
      <c r="AV1816" t="str">
        <f>VLOOKUP(Sheet1[[#This Row],[NPDES ID2]],Combined_Sheet__Major_Only___2[[NPDES ID2]:[ECHO BFR]],3,FALSE)</f>
        <v>OH</v>
      </c>
      <c r="AW1816" t="s">
        <v>54</v>
      </c>
      <c r="AX1816" t="str">
        <f>VLOOKUP(Sheet1[[#This Row],[NPDES ID2]],Combined_Sheet__Major_Only___2[[NPDES ID2]:[ECHO BFR]],27,FALSE)</f>
        <v>-</v>
      </c>
      <c r="AY1816" t="str">
        <f>VLOOKUP(Sheet1[[#This Row],[NPDES ID2]],Combined_Sheet__Major_Only___2[[NPDES ID2]:[ECHO BFR]],28,FALSE)</f>
        <v>-</v>
      </c>
      <c r="AZ1816" t="str">
        <f>VLOOKUP(Sheet1[[#This Row],[NPDES ID2]],Combined_Sheet__Major_Only___2[[NPDES ID2]:[ECHO BFR]],29,FALSE)</f>
        <v>thickening</v>
      </c>
      <c r="BA1816">
        <f>VLOOKUP(Sheet1[[#This Row],[NPDES ID2]],Combined_Sheet__Major_Only___2[[NPDES ID2]:[ECHO BFR]],17,FALSE)</f>
        <v>39.215800000000002</v>
      </c>
      <c r="BB1816">
        <f>VLOOKUP(Sheet1[[#This Row],[NPDES ID2]],Combined_Sheet__Major_Only___2[[NPDES ID2]:[ECHO BFR]],18,FALSE)</f>
        <v>-84.693759999999997</v>
      </c>
      <c r="BC1816" t="str">
        <f>IF(ISNUMBER(SEARCH("aerobic",$AW1816)),"aerobic","")</f>
        <v/>
      </c>
      <c r="BD1816" t="str">
        <f>IF(ISNUMBER(SEARCH("anaer",$AW1816)),"anaer","")</f>
        <v/>
      </c>
      <c r="BE1816" t="str">
        <f>IF(ISNUMBER(SEARCH("thickening",$AZ1816)),"thickening","")</f>
        <v>thickening</v>
      </c>
      <c r="BF1816" s="2" t="str">
        <f>IF(ISNUMBER(SEARCH("airDry",$AW1816)),"airDry","")</f>
        <v/>
      </c>
      <c r="BG1816" s="2" t="str">
        <f>IF(ISNUMBER(SEARCH("heatDry",$AY1816)),"heatDry","")</f>
        <v/>
      </c>
      <c r="BH1816" s="2" t="str">
        <f>IF(AND(ISNUMBER(SEARCH("aerobic",$AW1816)),ISNUMBER(SEARCH("anaer",$AW1816))),"Combined Aer and Anaer.","")</f>
        <v/>
      </c>
    </row>
    <row r="1817" spans="1:60" x14ac:dyDescent="0.3">
      <c r="A1817" s="4">
        <v>1815</v>
      </c>
      <c r="B1817" t="s">
        <v>8583</v>
      </c>
      <c r="C1817">
        <v>505.05</v>
      </c>
      <c r="D1817">
        <v>320.63171247140127</v>
      </c>
      <c r="E1817">
        <v>319.99994722240098</v>
      </c>
      <c r="F1817">
        <v>255.32947712482149</v>
      </c>
      <c r="G1817">
        <v>394.14333970075131</v>
      </c>
      <c r="H1817">
        <v>-76.857662736136888</v>
      </c>
      <c r="I1817">
        <v>-78.103609342993934</v>
      </c>
      <c r="J1817">
        <v>-91.060094630767722</v>
      </c>
      <c r="K1817">
        <v>-60.920068344630252</v>
      </c>
      <c r="L1817">
        <v>329.31286140994769</v>
      </c>
      <c r="M1817">
        <v>327.9173073574093</v>
      </c>
      <c r="N1817">
        <v>322.85999616316991</v>
      </c>
      <c r="O1817">
        <v>339.94528579786368</v>
      </c>
      <c r="P1817">
        <v>11.90733295363804</v>
      </c>
      <c r="Q1817">
        <v>12.04180745127193</v>
      </c>
      <c r="R1817">
        <v>9.6830518849803493</v>
      </c>
      <c r="S1817">
        <v>13.619657070232901</v>
      </c>
      <c r="T1817">
        <v>72.992565543398484</v>
      </c>
      <c r="U1817">
        <v>72.992450058651031</v>
      </c>
      <c r="V1817">
        <v>72.943004026849962</v>
      </c>
      <c r="W1817">
        <v>73.041651369174446</v>
      </c>
      <c r="X1817">
        <v>5038.9061708562658</v>
      </c>
      <c r="Y1817">
        <v>5056.8486292379193</v>
      </c>
      <c r="Z1817">
        <v>4883.1256547941093</v>
      </c>
      <c r="AA1817">
        <v>5138.1561482411944</v>
      </c>
      <c r="AB1817">
        <v>956.67132581400426</v>
      </c>
      <c r="AC1817">
        <v>947.1358715631161</v>
      </c>
      <c r="AD1817">
        <v>804.13713886690209</v>
      </c>
      <c r="AE1817">
        <v>1153.2748122219459</v>
      </c>
      <c r="AF1817">
        <v>63.901727865691562</v>
      </c>
      <c r="AG1817">
        <v>63.630749771221517</v>
      </c>
      <c r="AH1817">
        <v>62.650549613051332</v>
      </c>
      <c r="AI1817">
        <v>65.963401332884132</v>
      </c>
      <c r="AJ1817">
        <v>0.55706172827765421</v>
      </c>
      <c r="AK1817">
        <v>0.5570616296860984</v>
      </c>
      <c r="AL1817">
        <v>0.55704783222020182</v>
      </c>
      <c r="AM1817">
        <v>0.55707568229563964</v>
      </c>
      <c r="AN1817">
        <v>0.96621183174434466</v>
      </c>
      <c r="AO1817">
        <v>0.96621183174434477</v>
      </c>
      <c r="AP1817">
        <v>0.96621183174434477</v>
      </c>
      <c r="AQ1817">
        <v>0.96621183174434477</v>
      </c>
      <c r="AR1817">
        <v>13.439117132604499</v>
      </c>
      <c r="AS1817">
        <v>13.439117132604499</v>
      </c>
      <c r="AT1817">
        <v>13.439117132604499</v>
      </c>
      <c r="AU1817">
        <v>13.439117132604499</v>
      </c>
      <c r="AV1817" t="str">
        <f>VLOOKUP(Sheet1[[#This Row],[NPDES ID2]],Combined_Sheet__Major_Only___2[[NPDES ID2]:[ECHO BFR]],3,FALSE)</f>
        <v>AR</v>
      </c>
      <c r="AW1817" t="s">
        <v>41</v>
      </c>
      <c r="AX1817" t="str">
        <f>VLOOKUP(Sheet1[[#This Row],[NPDES ID2]],Combined_Sheet__Major_Only___2[[NPDES ID2]:[ECHO BFR]],27,FALSE)</f>
        <v>other</v>
      </c>
      <c r="AY1817" t="str">
        <f>VLOOKUP(Sheet1[[#This Row],[NPDES ID2]],Combined_Sheet__Major_Only___2[[NPDES ID2]:[ECHO BFR]],28,FALSE)</f>
        <v>highTempCompost</v>
      </c>
      <c r="AZ1817" t="str">
        <f>VLOOKUP(Sheet1[[#This Row],[NPDES ID2]],Combined_Sheet__Major_Only___2[[NPDES ID2]:[ECHO BFR]],29,FALSE)</f>
        <v>thickening, preliminaryOps</v>
      </c>
      <c r="BA1817">
        <f>VLOOKUP(Sheet1[[#This Row],[NPDES ID2]],Combined_Sheet__Major_Only___2[[NPDES ID2]:[ECHO BFR]],17,FALSE)</f>
        <v>36.389499999999998</v>
      </c>
      <c r="BB1817">
        <f>VLOOKUP(Sheet1[[#This Row],[NPDES ID2]],Combined_Sheet__Major_Only___2[[NPDES ID2]:[ECHO BFR]],18,FALSE)</f>
        <v>-94.203599999999994</v>
      </c>
      <c r="BC1817" t="str">
        <f>IF(ISNUMBER(SEARCH("aerobic",$AW1817)),"aerobic","")</f>
        <v>aerobic</v>
      </c>
      <c r="BD1817" t="str">
        <f>IF(ISNUMBER(SEARCH("anaer",$AW1817)),"anaer","")</f>
        <v/>
      </c>
      <c r="BE1817" t="str">
        <f>IF(ISNUMBER(SEARCH("thickening",$AZ1817)),"thickening","")</f>
        <v>thickening</v>
      </c>
      <c r="BF1817" s="3" t="str">
        <f>IF(ISNUMBER(SEARCH("airDry",$AW1817)),"airDry","")</f>
        <v/>
      </c>
      <c r="BG1817" s="3" t="str">
        <f>IF(ISNUMBER(SEARCH("heatDry",$AY1817)),"heatDry","")</f>
        <v/>
      </c>
      <c r="BH1817" s="3" t="str">
        <f>IF(AND(ISNUMBER(SEARCH("aerobic",$AW1817)),ISNUMBER(SEARCH("anaer",$AW1817))),"Combined Aer and Anaer.","")</f>
        <v/>
      </c>
    </row>
    <row r="1818" spans="1:60" x14ac:dyDescent="0.3">
      <c r="A1818" s="4">
        <v>1816</v>
      </c>
      <c r="B1818" t="s">
        <v>8588</v>
      </c>
      <c r="C1818">
        <v>438.23</v>
      </c>
      <c r="D1818">
        <v>331.1479702155537</v>
      </c>
      <c r="E1818">
        <v>330.19237009338042</v>
      </c>
      <c r="F1818">
        <v>260.07447588707021</v>
      </c>
      <c r="G1818">
        <v>410.107618863661</v>
      </c>
      <c r="H1818">
        <v>-76.663660185587446</v>
      </c>
      <c r="I1818">
        <v>-77.910535962490144</v>
      </c>
      <c r="J1818">
        <v>-90.658409972301172</v>
      </c>
      <c r="K1818">
        <v>-59.699067977601942</v>
      </c>
      <c r="L1818">
        <v>299.76783120008707</v>
      </c>
      <c r="M1818">
        <v>298.66152831420243</v>
      </c>
      <c r="N1818">
        <v>294.65373792692679</v>
      </c>
      <c r="O1818">
        <v>308.19399864097511</v>
      </c>
      <c r="P1818">
        <v>10.30544412474481</v>
      </c>
      <c r="Q1818">
        <v>10.439885273319099</v>
      </c>
      <c r="R1818">
        <v>8.2971177968895393</v>
      </c>
      <c r="S1818">
        <v>11.90591820230444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67.036669386303643</v>
      </c>
      <c r="AG1818">
        <v>66.789216172032496</v>
      </c>
      <c r="AH1818">
        <v>65.893299148684292</v>
      </c>
      <c r="AI1818">
        <v>68.920560412149172</v>
      </c>
      <c r="AJ1818">
        <v>0.59538634843373417</v>
      </c>
      <c r="AK1818">
        <v>0.59538631884226378</v>
      </c>
      <c r="AL1818">
        <v>0.5953821731424418</v>
      </c>
      <c r="AM1818">
        <v>0.59539054105289524</v>
      </c>
      <c r="AN1818">
        <v>0.164199021078268</v>
      </c>
      <c r="AO1818">
        <v>0.16419902107826789</v>
      </c>
      <c r="AP1818">
        <v>0.16419902107826789</v>
      </c>
      <c r="AQ1818">
        <v>0.16419902107826789</v>
      </c>
      <c r="AR1818">
        <v>16.396383682396021</v>
      </c>
      <c r="AS1818">
        <v>16.396383682396021</v>
      </c>
      <c r="AT1818">
        <v>16.396383682396021</v>
      </c>
      <c r="AU1818">
        <v>16.396383682396021</v>
      </c>
      <c r="AV1818" t="str">
        <f>VLOOKUP(Sheet1[[#This Row],[NPDES ID2]],Combined_Sheet__Major_Only___2[[NPDES ID2]:[ECHO BFR]],3,FALSE)</f>
        <v>NY</v>
      </c>
      <c r="AW1818" t="s">
        <v>12181</v>
      </c>
      <c r="AX1818" t="str">
        <f>VLOOKUP(Sheet1[[#This Row],[NPDES ID2]],Combined_Sheet__Major_Only___2[[NPDES ID2]:[ECHO BFR]],27,FALSE)</f>
        <v>methaneBioCaptureRecover</v>
      </c>
      <c r="AY1818" t="str">
        <f>VLOOKUP(Sheet1[[#This Row],[NPDES ID2]],Combined_Sheet__Major_Only___2[[NPDES ID2]:[ECHO BFR]],28,FALSE)</f>
        <v>heatDry</v>
      </c>
      <c r="AZ1818" t="str">
        <f>VLOOKUP(Sheet1[[#This Row],[NPDES ID2]],Combined_Sheet__Major_Only___2[[NPDES ID2]:[ECHO BFR]],29,FALSE)</f>
        <v>preliminaryOps, thickening</v>
      </c>
      <c r="BA1818">
        <f>VLOOKUP(Sheet1[[#This Row],[NPDES ID2]],Combined_Sheet__Major_Only___2[[NPDES ID2]:[ECHO BFR]],17,FALSE)</f>
        <v>42.804110999999999</v>
      </c>
      <c r="BB1818">
        <f>VLOOKUP(Sheet1[[#This Row],[NPDES ID2]],Combined_Sheet__Major_Only___2[[NPDES ID2]:[ECHO BFR]],18,FALSE)</f>
        <v>-73.854944000000003</v>
      </c>
      <c r="BC1818" t="str">
        <f>IF(ISNUMBER(SEARCH("aerobic",$AW1818)),"aerobic","")</f>
        <v/>
      </c>
      <c r="BD1818" t="str">
        <f>IF(ISNUMBER(SEARCH("anaer",$AW1818)),"anaer","")</f>
        <v>anaer</v>
      </c>
      <c r="BE1818" t="str">
        <f>IF(ISNUMBER(SEARCH("thickening",$AZ1818)),"thickening","")</f>
        <v>thickening</v>
      </c>
      <c r="BF1818" s="2" t="str">
        <f>IF(ISNUMBER(SEARCH("airDry",$AW1818)),"airDry","")</f>
        <v/>
      </c>
      <c r="BG1818" s="2" t="str">
        <f>IF(ISNUMBER(SEARCH("heatDry",$AY1818)),"heatDry","")</f>
        <v>heatDry</v>
      </c>
      <c r="BH1818" s="2" t="str">
        <f>IF(AND(ISNUMBER(SEARCH("aerobic",$AW1818)),ISNUMBER(SEARCH("anaer",$AW1818))),"Combined Aer and Anaer.","")</f>
        <v/>
      </c>
    </row>
    <row r="1819" spans="1:60" x14ac:dyDescent="0.3">
      <c r="A1819" s="4">
        <v>1817</v>
      </c>
      <c r="B1819" t="s">
        <v>8592</v>
      </c>
      <c r="C1819">
        <v>169.7</v>
      </c>
      <c r="D1819">
        <v>690.36171491279367</v>
      </c>
      <c r="E1819">
        <v>692.57742109820572</v>
      </c>
      <c r="F1819">
        <v>503.1652021727528</v>
      </c>
      <c r="G1819">
        <v>879.71420238362214</v>
      </c>
      <c r="H1819">
        <v>-76.887885808704198</v>
      </c>
      <c r="I1819">
        <v>-78.071659291689315</v>
      </c>
      <c r="J1819">
        <v>-91.111227797261861</v>
      </c>
      <c r="K1819">
        <v>-60.878012702254331</v>
      </c>
      <c r="L1819">
        <v>111.3508914841743</v>
      </c>
      <c r="M1819">
        <v>110.8871315376244</v>
      </c>
      <c r="N1819">
        <v>109.2070050839271</v>
      </c>
      <c r="O1819">
        <v>114.8832560317952</v>
      </c>
      <c r="P1819">
        <v>3.9996928224552808</v>
      </c>
      <c r="Q1819">
        <v>4.0466377224356904</v>
      </c>
      <c r="R1819">
        <v>3.2488782365235811</v>
      </c>
      <c r="S1819">
        <v>4.579085236048579</v>
      </c>
      <c r="T1819">
        <v>105.81710478138319</v>
      </c>
      <c r="U1819">
        <v>105.8169386395484</v>
      </c>
      <c r="V1819">
        <v>105.74580323309721</v>
      </c>
      <c r="W1819">
        <v>105.8877219783629</v>
      </c>
      <c r="X1819">
        <v>7258.9180987804784</v>
      </c>
      <c r="Y1819">
        <v>7284.3204652751156</v>
      </c>
      <c r="Z1819">
        <v>7038.3807372883057</v>
      </c>
      <c r="AA1819">
        <v>7399.3839250417059</v>
      </c>
      <c r="AB1819">
        <v>1103.3187197969801</v>
      </c>
      <c r="AC1819">
        <v>1096.923984068002</v>
      </c>
      <c r="AD1819">
        <v>959.74986171110618</v>
      </c>
      <c r="AE1819">
        <v>1281.025991953436</v>
      </c>
      <c r="AF1819">
        <v>64.304697604083728</v>
      </c>
      <c r="AG1819">
        <v>64.036808539233093</v>
      </c>
      <c r="AH1819">
        <v>63.066993961327988</v>
      </c>
      <c r="AI1819">
        <v>66.344033970049082</v>
      </c>
      <c r="AJ1819">
        <v>0.56198596500428</v>
      </c>
      <c r="AK1819">
        <v>0.56198592619070209</v>
      </c>
      <c r="AL1819">
        <v>0.56198048939355294</v>
      </c>
      <c r="AM1819">
        <v>0.56199146335676087</v>
      </c>
      <c r="AN1819">
        <v>0.97633722544690049</v>
      </c>
      <c r="AO1819">
        <v>0.97633722544690038</v>
      </c>
      <c r="AP1819">
        <v>0.97633722544690038</v>
      </c>
      <c r="AQ1819">
        <v>0.97633722544690038</v>
      </c>
      <c r="AR1819">
        <v>15.41574688694095</v>
      </c>
      <c r="AS1819">
        <v>15.41574688694095</v>
      </c>
      <c r="AT1819">
        <v>15.41574688694095</v>
      </c>
      <c r="AU1819">
        <v>15.41574688694095</v>
      </c>
      <c r="AV1819" t="str">
        <f>VLOOKUP(Sheet1[[#This Row],[NPDES ID2]],Combined_Sheet__Major_Only___2[[NPDES ID2]:[ECHO BFR]],3,FALSE)</f>
        <v>ND</v>
      </c>
      <c r="AW1819" t="s">
        <v>41</v>
      </c>
      <c r="AX1819" t="str">
        <f>VLOOKUP(Sheet1[[#This Row],[NPDES ID2]],Combined_Sheet__Major_Only___2[[NPDES ID2]:[ECHO BFR]],27,FALSE)</f>
        <v>tempSludgeStore</v>
      </c>
      <c r="AY1819" t="str">
        <f>VLOOKUP(Sheet1[[#This Row],[NPDES ID2]],Combined_Sheet__Major_Only___2[[NPDES ID2]:[ECHO BFR]],28,FALSE)</f>
        <v>-</v>
      </c>
      <c r="AZ1819" t="str">
        <f>VLOOKUP(Sheet1[[#This Row],[NPDES ID2]],Combined_Sheet__Major_Only___2[[NPDES ID2]:[ECHO BFR]],29,FALSE)</f>
        <v>thickening</v>
      </c>
      <c r="BA1819">
        <f>VLOOKUP(Sheet1[[#This Row],[NPDES ID2]],Combined_Sheet__Major_Only___2[[NPDES ID2]:[ECHO BFR]],17,FALSE)</f>
        <v>46.869249000000003</v>
      </c>
      <c r="BB1819">
        <f>VLOOKUP(Sheet1[[#This Row],[NPDES ID2]],Combined_Sheet__Major_Only___2[[NPDES ID2]:[ECHO BFR]],18,FALSE)</f>
        <v>-102.753624</v>
      </c>
      <c r="BC1819" t="str">
        <f>IF(ISNUMBER(SEARCH("aerobic",$AW1819)),"aerobic","")</f>
        <v>aerobic</v>
      </c>
      <c r="BD1819" t="str">
        <f>IF(ISNUMBER(SEARCH("anaer",$AW1819)),"anaer","")</f>
        <v/>
      </c>
      <c r="BE1819" t="str">
        <f>IF(ISNUMBER(SEARCH("thickening",$AZ1819)),"thickening","")</f>
        <v>thickening</v>
      </c>
      <c r="BF1819" s="3" t="str">
        <f>IF(ISNUMBER(SEARCH("airDry",$AW1819)),"airDry","")</f>
        <v/>
      </c>
      <c r="BG1819" s="3" t="str">
        <f>IF(ISNUMBER(SEARCH("heatDry",$AY1819)),"heatDry","")</f>
        <v/>
      </c>
      <c r="BH1819" s="3" t="str">
        <f>IF(AND(ISNUMBER(SEARCH("aerobic",$AW1819)),ISNUMBER(SEARCH("anaer",$AW1819))),"Combined Aer and Anaer.","")</f>
        <v/>
      </c>
    </row>
    <row r="1820" spans="1:60" x14ac:dyDescent="0.3">
      <c r="A1820" s="4">
        <v>1818</v>
      </c>
      <c r="B1820" t="s">
        <v>8596</v>
      </c>
      <c r="C1820">
        <v>39.65</v>
      </c>
      <c r="D1820">
        <v>2762.8270538095362</v>
      </c>
      <c r="E1820">
        <v>2762.3656388582222</v>
      </c>
      <c r="F1820">
        <v>1899.532823930555</v>
      </c>
      <c r="G1820">
        <v>3578.4456045582319</v>
      </c>
      <c r="H1820">
        <v>-77.229404875101267</v>
      </c>
      <c r="I1820">
        <v>-78.345585150696294</v>
      </c>
      <c r="J1820">
        <v>-91.062509762297566</v>
      </c>
      <c r="K1820">
        <v>-62.271798445562993</v>
      </c>
      <c r="L1820">
        <v>24.519260521402</v>
      </c>
      <c r="M1820">
        <v>24.39971173875136</v>
      </c>
      <c r="N1820">
        <v>23.966667046695701</v>
      </c>
      <c r="O1820">
        <v>25.42972218186933</v>
      </c>
      <c r="P1820">
        <v>0.93730483154779265</v>
      </c>
      <c r="Q1820">
        <v>0.94550374231556078</v>
      </c>
      <c r="R1820">
        <v>0.76938495470107204</v>
      </c>
      <c r="S1820">
        <v>1.075779073780126</v>
      </c>
      <c r="T1820">
        <v>125.79491564821571</v>
      </c>
      <c r="U1820">
        <v>125.7947186752486</v>
      </c>
      <c r="V1820">
        <v>125.7103825892254</v>
      </c>
      <c r="W1820">
        <v>125.878637360037</v>
      </c>
      <c r="X1820">
        <v>9157.33885287267</v>
      </c>
      <c r="Y1820">
        <v>9194.8857061860672</v>
      </c>
      <c r="Z1820">
        <v>8831.9313644352169</v>
      </c>
      <c r="AA1820">
        <v>9365.0262900122761</v>
      </c>
      <c r="AB1820">
        <v>1423.153737727856</v>
      </c>
      <c r="AC1820">
        <v>1414.79414908748</v>
      </c>
      <c r="AD1820">
        <v>1232.780584284352</v>
      </c>
      <c r="AE1820">
        <v>1659.455851584092</v>
      </c>
      <c r="AF1820">
        <v>60.602641396729183</v>
      </c>
      <c r="AG1820">
        <v>60.307142679649402</v>
      </c>
      <c r="AH1820">
        <v>59.236930488139024</v>
      </c>
      <c r="AI1820">
        <v>62.85281694677397</v>
      </c>
      <c r="AJ1820">
        <v>0.51677201453638366</v>
      </c>
      <c r="AK1820">
        <v>0.51677200479991958</v>
      </c>
      <c r="AL1820">
        <v>0.51677064038277676</v>
      </c>
      <c r="AM1820">
        <v>0.51677339438588843</v>
      </c>
      <c r="AN1820">
        <v>0.97998730340747597</v>
      </c>
      <c r="AO1820">
        <v>0.9799873034074762</v>
      </c>
      <c r="AP1820">
        <v>0.9799873034074762</v>
      </c>
      <c r="AQ1820">
        <v>0.9799873034074762</v>
      </c>
      <c r="AR1820">
        <v>14.33091303698126</v>
      </c>
      <c r="AS1820">
        <v>14.33091303698126</v>
      </c>
      <c r="AT1820">
        <v>14.33091303698126</v>
      </c>
      <c r="AU1820">
        <v>14.33091303698126</v>
      </c>
      <c r="AV1820" t="str">
        <f>VLOOKUP(Sheet1[[#This Row],[NPDES ID2]],Combined_Sheet__Major_Only___2[[NPDES ID2]:[ECHO BFR]],3,FALSE)</f>
        <v>TX</v>
      </c>
      <c r="AW1820" t="s">
        <v>41</v>
      </c>
      <c r="AX1820" t="str">
        <f>VLOOKUP(Sheet1[[#This Row],[NPDES ID2]],Combined_Sheet__Major_Only___2[[NPDES ID2]:[ECHO BFR]],27,FALSE)</f>
        <v>-</v>
      </c>
      <c r="AY1820" t="str">
        <f>VLOOKUP(Sheet1[[#This Row],[NPDES ID2]],Combined_Sheet__Major_Only___2[[NPDES ID2]:[ECHO BFR]],28,FALSE)</f>
        <v>-</v>
      </c>
      <c r="AZ1820" t="str">
        <f>VLOOKUP(Sheet1[[#This Row],[NPDES ID2]],Combined_Sheet__Major_Only___2[[NPDES ID2]:[ECHO BFR]],29,FALSE)</f>
        <v>thickening</v>
      </c>
      <c r="BA1820">
        <f>VLOOKUP(Sheet1[[#This Row],[NPDES ID2]],Combined_Sheet__Major_Only___2[[NPDES ID2]:[ECHO BFR]],17,FALSE)</f>
        <v>29.546333000000001</v>
      </c>
      <c r="BB1820">
        <f>VLOOKUP(Sheet1[[#This Row],[NPDES ID2]],Combined_Sheet__Major_Only___2[[NPDES ID2]:[ECHO BFR]],18,FALSE)</f>
        <v>-95.312972000000002</v>
      </c>
      <c r="BC1820" t="str">
        <f>IF(ISNUMBER(SEARCH("aerobic",$AW1820)),"aerobic","")</f>
        <v>aerobic</v>
      </c>
      <c r="BD1820" t="str">
        <f>IF(ISNUMBER(SEARCH("anaer",$AW1820)),"anaer","")</f>
        <v/>
      </c>
      <c r="BE1820" t="str">
        <f>IF(ISNUMBER(SEARCH("thickening",$AZ1820)),"thickening","")</f>
        <v>thickening</v>
      </c>
      <c r="BF1820" s="2" t="str">
        <f>IF(ISNUMBER(SEARCH("airDry",$AW1820)),"airDry","")</f>
        <v/>
      </c>
      <c r="BG1820" s="2" t="str">
        <f>IF(ISNUMBER(SEARCH("heatDry",$AY1820)),"heatDry","")</f>
        <v/>
      </c>
      <c r="BH1820" s="2" t="str">
        <f>IF(AND(ISNUMBER(SEARCH("aerobic",$AW1820)),ISNUMBER(SEARCH("anaer",$AW1820))),"Combined Aer and Anaer.","")</f>
        <v/>
      </c>
    </row>
    <row r="1821" spans="1:60" x14ac:dyDescent="0.3">
      <c r="A1821" s="4">
        <v>1819</v>
      </c>
      <c r="B1821" t="s">
        <v>8600</v>
      </c>
      <c r="C1821">
        <v>49000</v>
      </c>
      <c r="D1821">
        <v>3499.167450281278</v>
      </c>
      <c r="E1821">
        <v>3447.661295714267</v>
      </c>
      <c r="F1821">
        <v>2225.0455809481909</v>
      </c>
      <c r="G1821">
        <v>4624.7221901332787</v>
      </c>
      <c r="H1821">
        <v>-65.990073268013035</v>
      </c>
      <c r="I1821">
        <v>-67.864263157885091</v>
      </c>
      <c r="J1821">
        <v>-83.063281426846942</v>
      </c>
      <c r="K1821">
        <v>-41.853722931493401</v>
      </c>
      <c r="L1821">
        <v>23586.077945032692</v>
      </c>
      <c r="M1821">
        <v>23388.450386514189</v>
      </c>
      <c r="N1821">
        <v>22684.709704872061</v>
      </c>
      <c r="O1821">
        <v>25076.19719171563</v>
      </c>
      <c r="P1821">
        <v>1165.4358767083761</v>
      </c>
      <c r="Q1821">
        <v>1158.4100452255379</v>
      </c>
      <c r="R1821">
        <v>1007.070992457257</v>
      </c>
      <c r="S1821">
        <v>1319.6194644499019</v>
      </c>
      <c r="T1821">
        <v>64.324132500809469</v>
      </c>
      <c r="U1821">
        <v>64.324030393784312</v>
      </c>
      <c r="V1821">
        <v>64.280312177095183</v>
      </c>
      <c r="W1821">
        <v>64.367532237643189</v>
      </c>
      <c r="X1821">
        <v>6019.8401008738947</v>
      </c>
      <c r="Y1821">
        <v>6062.4013267914752</v>
      </c>
      <c r="Z1821">
        <v>5657.4535441485496</v>
      </c>
      <c r="AA1821">
        <v>6254.2134388810073</v>
      </c>
      <c r="AB1821">
        <v>1721.194392305634</v>
      </c>
      <c r="AC1821">
        <v>1663.49879355142</v>
      </c>
      <c r="AD1821">
        <v>1319.8292210128279</v>
      </c>
      <c r="AE1821">
        <v>2377.7552859057341</v>
      </c>
      <c r="AF1821">
        <v>47.32200039959794</v>
      </c>
      <c r="AG1821">
        <v>46.918284631105621</v>
      </c>
      <c r="AH1821">
        <v>45.523690585092432</v>
      </c>
      <c r="AI1821">
        <v>50.253943539812887</v>
      </c>
      <c r="AJ1821">
        <v>0.35514374953877259</v>
      </c>
      <c r="AK1821">
        <v>0.35513547043551952</v>
      </c>
      <c r="AL1821">
        <v>0.35414477809308709</v>
      </c>
      <c r="AM1821">
        <v>0.35615014538969308</v>
      </c>
      <c r="AN1821">
        <v>0.961907254692556</v>
      </c>
      <c r="AO1821">
        <v>0.96190725469255578</v>
      </c>
      <c r="AP1821">
        <v>0.96190725469255578</v>
      </c>
      <c r="AQ1821">
        <v>0.96190725469255578</v>
      </c>
      <c r="AR1821">
        <v>8.0957303198248987</v>
      </c>
      <c r="AS1821">
        <v>8.0957303198248969</v>
      </c>
      <c r="AT1821">
        <v>8.0957303198248969</v>
      </c>
      <c r="AU1821">
        <v>8.0957303198248969</v>
      </c>
      <c r="AV1821" t="str">
        <f>VLOOKUP(Sheet1[[#This Row],[NPDES ID2]],Combined_Sheet__Major_Only___2[[NPDES ID2]:[ECHO BFR]],3,FALSE)</f>
        <v>NV</v>
      </c>
      <c r="AW1821" t="s">
        <v>54</v>
      </c>
      <c r="AX1821" t="str">
        <f>VLOOKUP(Sheet1[[#This Row],[NPDES ID2]],Combined_Sheet__Major_Only___2[[NPDES ID2]:[ECHO BFR]],27,FALSE)</f>
        <v>-</v>
      </c>
      <c r="AY1821" t="str">
        <f>VLOOKUP(Sheet1[[#This Row],[NPDES ID2]],Combined_Sheet__Major_Only___2[[NPDES ID2]:[ECHO BFR]],28,FALSE)</f>
        <v>-</v>
      </c>
      <c r="AZ1821" t="str">
        <f>VLOOKUP(Sheet1[[#This Row],[NPDES ID2]],Combined_Sheet__Major_Only___2[[NPDES ID2]:[ECHO BFR]],29,FALSE)</f>
        <v>preliminaryOps, thickening</v>
      </c>
      <c r="BA1821">
        <f>VLOOKUP(Sheet1[[#This Row],[NPDES ID2]],Combined_Sheet__Major_Only___2[[NPDES ID2]:[ECHO BFR]],17,FALSE)</f>
        <v>36.114839000000003</v>
      </c>
      <c r="BB1821">
        <f>VLOOKUP(Sheet1[[#This Row],[NPDES ID2]],Combined_Sheet__Major_Only___2[[NPDES ID2]:[ECHO BFR]],18,FALSE)</f>
        <v>-115.047256</v>
      </c>
      <c r="BC1821" t="str">
        <f>IF(ISNUMBER(SEARCH("aerobic",$AW1821)),"aerobic","")</f>
        <v/>
      </c>
      <c r="BD1821" t="str">
        <f>IF(ISNUMBER(SEARCH("anaer",$AW1821)),"anaer","")</f>
        <v/>
      </c>
      <c r="BE1821" t="str">
        <f>IF(ISNUMBER(SEARCH("thickening",$AZ1821)),"thickening","")</f>
        <v>thickening</v>
      </c>
      <c r="BF1821" s="3" t="str">
        <f>IF(ISNUMBER(SEARCH("airDry",$AW1821)),"airDry","")</f>
        <v/>
      </c>
      <c r="BG1821" s="3" t="str">
        <f>IF(ISNUMBER(SEARCH("heatDry",$AY1821)),"heatDry","")</f>
        <v/>
      </c>
      <c r="BH1821" s="3" t="str">
        <f>IF(AND(ISNUMBER(SEARCH("aerobic",$AW1821)),ISNUMBER(SEARCH("anaer",$AW1821))),"Combined Aer and Anaer.","")</f>
        <v/>
      </c>
    </row>
    <row r="1822" spans="1:60" x14ac:dyDescent="0.3">
      <c r="A1822" s="4">
        <v>1820</v>
      </c>
      <c r="B1822" t="s">
        <v>8605</v>
      </c>
      <c r="C1822">
        <v>41642.82</v>
      </c>
      <c r="D1822">
        <v>2683.7092822045638</v>
      </c>
      <c r="E1822">
        <v>2641.838484193454</v>
      </c>
      <c r="F1822">
        <v>1712.5225303194591</v>
      </c>
      <c r="G1822">
        <v>3533.8017745642242</v>
      </c>
      <c r="H1822">
        <v>-66.863215005136155</v>
      </c>
      <c r="I1822">
        <v>-68.33510288832403</v>
      </c>
      <c r="J1822">
        <v>-83.694703013503542</v>
      </c>
      <c r="K1822">
        <v>-43.677768869756257</v>
      </c>
      <c r="L1822">
        <v>22354.293959814189</v>
      </c>
      <c r="M1822">
        <v>22203.434655858018</v>
      </c>
      <c r="N1822">
        <v>21666.630418003901</v>
      </c>
      <c r="O1822">
        <v>23491.064116137899</v>
      </c>
      <c r="P1822">
        <v>987.31931065161257</v>
      </c>
      <c r="Q1822">
        <v>985.33306714215644</v>
      </c>
      <c r="R1822">
        <v>834.95713769063434</v>
      </c>
      <c r="S1822">
        <v>1124.4940290988741</v>
      </c>
      <c r="T1822">
        <v>80.928333920708823</v>
      </c>
      <c r="U1822">
        <v>80.928206188937622</v>
      </c>
      <c r="V1822">
        <v>80.873516462709532</v>
      </c>
      <c r="W1822">
        <v>80.982625241479852</v>
      </c>
      <c r="X1822">
        <v>6788.7574577769956</v>
      </c>
      <c r="Y1822">
        <v>6828.1894249588049</v>
      </c>
      <c r="Z1822">
        <v>6457.2873353456289</v>
      </c>
      <c r="AA1822">
        <v>7001.3945700411005</v>
      </c>
      <c r="AB1822">
        <v>1823.947600751995</v>
      </c>
      <c r="AC1822">
        <v>1775.3403582669739</v>
      </c>
      <c r="AD1822">
        <v>1428.104641339844</v>
      </c>
      <c r="AE1822">
        <v>2448.2605930887989</v>
      </c>
      <c r="AF1822">
        <v>52.758467685170842</v>
      </c>
      <c r="AG1822">
        <v>52.394493408812522</v>
      </c>
      <c r="AH1822">
        <v>51.128715139955638</v>
      </c>
      <c r="AI1822">
        <v>55.37802183907457</v>
      </c>
      <c r="AJ1822">
        <v>0.42118013367518492</v>
      </c>
      <c r="AK1822">
        <v>0.42117138111658398</v>
      </c>
      <c r="AL1822">
        <v>0.420109071184601</v>
      </c>
      <c r="AM1822">
        <v>0.42225881727345232</v>
      </c>
      <c r="AN1822">
        <v>0.96937956070215425</v>
      </c>
      <c r="AO1822">
        <v>0.96937956070215425</v>
      </c>
      <c r="AP1822">
        <v>0.96937956070215425</v>
      </c>
      <c r="AQ1822">
        <v>0.96937956070215425</v>
      </c>
      <c r="AR1822">
        <v>9.2845943417473915</v>
      </c>
      <c r="AS1822">
        <v>9.2845943417473915</v>
      </c>
      <c r="AT1822">
        <v>9.2845943417473915</v>
      </c>
      <c r="AU1822">
        <v>9.2845943417473915</v>
      </c>
      <c r="AV1822" t="str">
        <f>VLOOKUP(Sheet1[[#This Row],[NPDES ID2]],Combined_Sheet__Major_Only___2[[NPDES ID2]:[ECHO BFR]],3,FALSE)</f>
        <v>NJ</v>
      </c>
      <c r="AW1822" t="s">
        <v>54</v>
      </c>
      <c r="AX1822" t="str">
        <f>VLOOKUP(Sheet1[[#This Row],[NPDES ID2]],Combined_Sheet__Major_Only___2[[NPDES ID2]:[ECHO BFR]],27,FALSE)</f>
        <v>-</v>
      </c>
      <c r="AY1822" t="str">
        <f>VLOOKUP(Sheet1[[#This Row],[NPDES ID2]],Combined_Sheet__Major_Only___2[[NPDES ID2]:[ECHO BFR]],28,FALSE)</f>
        <v>heatTreatment</v>
      </c>
      <c r="AZ1822" t="str">
        <f>VLOOKUP(Sheet1[[#This Row],[NPDES ID2]],Combined_Sheet__Major_Only___2[[NPDES ID2]:[ECHO BFR]],29,FALSE)</f>
        <v>preliminaryOps, thickening</v>
      </c>
      <c r="BA1822">
        <f>VLOOKUP(Sheet1[[#This Row],[NPDES ID2]],Combined_Sheet__Major_Only___2[[NPDES ID2]:[ECHO BFR]],17,FALSE)</f>
        <v>40.714785999999997</v>
      </c>
      <c r="BB1822">
        <f>VLOOKUP(Sheet1[[#This Row],[NPDES ID2]],Combined_Sheet__Major_Only___2[[NPDES ID2]:[ECHO BFR]],18,FALSE)</f>
        <v>-74.136197999999993</v>
      </c>
      <c r="BC1822" t="str">
        <f>IF(ISNUMBER(SEARCH("aerobic",$AW1822)),"aerobic","")</f>
        <v/>
      </c>
      <c r="BD1822" t="str">
        <f>IF(ISNUMBER(SEARCH("anaer",$AW1822)),"anaer","")</f>
        <v/>
      </c>
      <c r="BE1822" t="str">
        <f>IF(ISNUMBER(SEARCH("thickening",$AZ1822)),"thickening","")</f>
        <v>thickening</v>
      </c>
      <c r="BF1822" s="2" t="str">
        <f>IF(ISNUMBER(SEARCH("airDry",$AW1822)),"airDry","")</f>
        <v/>
      </c>
      <c r="BG1822" s="2" t="str">
        <f>IF(ISNUMBER(SEARCH("heatDry",$AY1822)),"heatDry","")</f>
        <v/>
      </c>
      <c r="BH1822" s="2" t="str">
        <f>IF(AND(ISNUMBER(SEARCH("aerobic",$AW1822)),ISNUMBER(SEARCH("anaer",$AW1822))),"Combined Aer and Anaer.","")</f>
        <v/>
      </c>
    </row>
    <row r="1823" spans="1:60" x14ac:dyDescent="0.3">
      <c r="A1823" s="4">
        <v>1821</v>
      </c>
      <c r="B1823" t="s">
        <v>8610</v>
      </c>
      <c r="C1823">
        <v>35107</v>
      </c>
      <c r="D1823">
        <v>1912.35604976576</v>
      </c>
      <c r="E1823">
        <v>1889.891662781778</v>
      </c>
      <c r="F1823">
        <v>1224.8415218672601</v>
      </c>
      <c r="G1823">
        <v>2524.969989768786</v>
      </c>
      <c r="H1823">
        <v>-73.609421639960644</v>
      </c>
      <c r="I1823">
        <v>-74.393782016138033</v>
      </c>
      <c r="J1823">
        <v>-87.488620976538712</v>
      </c>
      <c r="K1823">
        <v>-57.182512823949182</v>
      </c>
      <c r="L1823">
        <v>22475.908456649398</v>
      </c>
      <c r="M1823">
        <v>22376.584371756671</v>
      </c>
      <c r="N1823">
        <v>22014.04536999236</v>
      </c>
      <c r="O1823">
        <v>23242.659434160749</v>
      </c>
      <c r="P1823">
        <v>827.70427937521379</v>
      </c>
      <c r="Q1823">
        <v>836.24569570273445</v>
      </c>
      <c r="R1823">
        <v>674.60433543770785</v>
      </c>
      <c r="S1823">
        <v>948.54165737663016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62.798404575452793</v>
      </c>
      <c r="AG1823">
        <v>62.515200451726699</v>
      </c>
      <c r="AH1823">
        <v>61.51690006634049</v>
      </c>
      <c r="AI1823">
        <v>64.89257434279304</v>
      </c>
      <c r="AJ1823">
        <v>0.54358239480931692</v>
      </c>
      <c r="AK1823">
        <v>0.54357910186154546</v>
      </c>
      <c r="AL1823">
        <v>0.54313932919832442</v>
      </c>
      <c r="AM1823">
        <v>0.54402771699282804</v>
      </c>
      <c r="AN1823">
        <v>0.18014312770075119</v>
      </c>
      <c r="AO1823">
        <v>0.18014312770075119</v>
      </c>
      <c r="AP1823">
        <v>0.18014312770075119</v>
      </c>
      <c r="AQ1823">
        <v>0.18014312770075119</v>
      </c>
      <c r="AR1823">
        <v>12.94899902858432</v>
      </c>
      <c r="AS1823">
        <v>12.94899902858432</v>
      </c>
      <c r="AT1823">
        <v>12.94899902858432</v>
      </c>
      <c r="AU1823">
        <v>12.94899902858432</v>
      </c>
      <c r="AV1823" t="str">
        <f>VLOOKUP(Sheet1[[#This Row],[NPDES ID2]],Combined_Sheet__Major_Only___2[[NPDES ID2]:[ECHO BFR]],3,FALSE)</f>
        <v>MA</v>
      </c>
      <c r="AW1823" t="s">
        <v>12181</v>
      </c>
      <c r="AX1823" t="str">
        <f>VLOOKUP(Sheet1[[#This Row],[NPDES ID2]],Combined_Sheet__Major_Only___2[[NPDES ID2]:[ECHO BFR]],27,FALSE)</f>
        <v>methaneBioCaptureRecover</v>
      </c>
      <c r="AY1823" t="str">
        <f>VLOOKUP(Sheet1[[#This Row],[NPDES ID2]],Combined_Sheet__Major_Only___2[[NPDES ID2]:[ECHO BFR]],28,FALSE)</f>
        <v>heatDry</v>
      </c>
      <c r="AZ1823" t="str">
        <f>VLOOKUP(Sheet1[[#This Row],[NPDES ID2]],Combined_Sheet__Major_Only___2[[NPDES ID2]:[ECHO BFR]],29,FALSE)</f>
        <v>thickening</v>
      </c>
      <c r="BA1823">
        <f>VLOOKUP(Sheet1[[#This Row],[NPDES ID2]],Combined_Sheet__Major_Only___2[[NPDES ID2]:[ECHO BFR]],17,FALSE)</f>
        <v>42.350499999999997</v>
      </c>
      <c r="BB1823">
        <f>VLOOKUP(Sheet1[[#This Row],[NPDES ID2]],Combined_Sheet__Major_Only___2[[NPDES ID2]:[ECHO BFR]],18,FALSE)</f>
        <v>-70.956900000000005</v>
      </c>
      <c r="BC1823" t="str">
        <f>IF(ISNUMBER(SEARCH("aerobic",$AW1823)),"aerobic","")</f>
        <v/>
      </c>
      <c r="BD1823" t="str">
        <f>IF(ISNUMBER(SEARCH("anaer",$AW1823)),"anaer","")</f>
        <v>anaer</v>
      </c>
      <c r="BE1823" t="str">
        <f>IF(ISNUMBER(SEARCH("thickening",$AZ1823)),"thickening","")</f>
        <v>thickening</v>
      </c>
      <c r="BF1823" s="3" t="str">
        <f>IF(ISNUMBER(SEARCH("airDry",$AW1823)),"airDry","")</f>
        <v/>
      </c>
      <c r="BG1823" s="3" t="str">
        <f>IF(ISNUMBER(SEARCH("heatDry",$AY1823)),"heatDry","")</f>
        <v>heatDry</v>
      </c>
      <c r="BH1823" s="3" t="str">
        <f>IF(AND(ISNUMBER(SEARCH("aerobic",$AW1823)),ISNUMBER(SEARCH("anaer",$AW1823))),"Combined Aer and Anaer.","")</f>
        <v/>
      </c>
    </row>
    <row r="1824" spans="1:60" x14ac:dyDescent="0.3">
      <c r="A1824" s="4">
        <v>1822</v>
      </c>
      <c r="B1824" t="s">
        <v>8615</v>
      </c>
      <c r="C1824">
        <v>32220</v>
      </c>
      <c r="D1824">
        <v>2400.039302228653</v>
      </c>
      <c r="E1824">
        <v>2364.9838741980639</v>
      </c>
      <c r="F1824">
        <v>1545.875717120565</v>
      </c>
      <c r="G1824">
        <v>3164.679472604033</v>
      </c>
      <c r="H1824">
        <v>-69.856918806549103</v>
      </c>
      <c r="I1824">
        <v>-70.87678090377446</v>
      </c>
      <c r="J1824">
        <v>-83.398035116683204</v>
      </c>
      <c r="K1824">
        <v>-51.60422356407252</v>
      </c>
      <c r="L1824">
        <v>15177.00460689815</v>
      </c>
      <c r="M1824">
        <v>15045.65584797693</v>
      </c>
      <c r="N1824">
        <v>14569.14632091388</v>
      </c>
      <c r="O1824">
        <v>16184.237188575449</v>
      </c>
      <c r="P1824">
        <v>767.55402013015748</v>
      </c>
      <c r="Q1824">
        <v>761.25207124075996</v>
      </c>
      <c r="R1824">
        <v>666.63879208338449</v>
      </c>
      <c r="S1824">
        <v>871.78217325493813</v>
      </c>
      <c r="T1824">
        <v>69.485175029187701</v>
      </c>
      <c r="U1824">
        <v>69.485064957286625</v>
      </c>
      <c r="V1824">
        <v>69.437936493642582</v>
      </c>
      <c r="W1824">
        <v>69.531960169900856</v>
      </c>
      <c r="X1824">
        <v>6645.7220933093759</v>
      </c>
      <c r="Y1824">
        <v>6693.9576893773828</v>
      </c>
      <c r="Z1824">
        <v>6226.4122713352972</v>
      </c>
      <c r="AA1824">
        <v>6917.0231375869589</v>
      </c>
      <c r="AB1824">
        <v>2011.905956370508</v>
      </c>
      <c r="AC1824">
        <v>1935.6404290687669</v>
      </c>
      <c r="AD1824">
        <v>1516.188322114532</v>
      </c>
      <c r="AE1824">
        <v>2836.65503193935</v>
      </c>
      <c r="AF1824">
        <v>46.263043378850668</v>
      </c>
      <c r="AG1824">
        <v>45.854654721422449</v>
      </c>
      <c r="AH1824">
        <v>44.41783775074817</v>
      </c>
      <c r="AI1824">
        <v>49.278632802642733</v>
      </c>
      <c r="AJ1824">
        <v>0.34230634055102838</v>
      </c>
      <c r="AK1824">
        <v>0.34230109853796492</v>
      </c>
      <c r="AL1824">
        <v>0.34164376100965288</v>
      </c>
      <c r="AM1824">
        <v>0.34297316302970449</v>
      </c>
      <c r="AN1824">
        <v>0.96459292517247153</v>
      </c>
      <c r="AO1824">
        <v>0.96459292517247164</v>
      </c>
      <c r="AP1824">
        <v>0.96459292517247164</v>
      </c>
      <c r="AQ1824">
        <v>0.96459292517247164</v>
      </c>
      <c r="AR1824">
        <v>7.7185082660988806</v>
      </c>
      <c r="AS1824">
        <v>7.7185082660988806</v>
      </c>
      <c r="AT1824">
        <v>7.7185082660988806</v>
      </c>
      <c r="AU1824">
        <v>7.7185082660988806</v>
      </c>
      <c r="AV1824" t="str">
        <f>VLOOKUP(Sheet1[[#This Row],[NPDES ID2]],Combined_Sheet__Major_Only___2[[NPDES ID2]:[ECHO BFR]],3,FALSE)</f>
        <v>CT</v>
      </c>
      <c r="AW1824" t="s">
        <v>54</v>
      </c>
      <c r="AX1824" t="str">
        <f>VLOOKUP(Sheet1[[#This Row],[NPDES ID2]],Combined_Sheet__Major_Only___2[[NPDES ID2]:[ECHO BFR]],27,FALSE)</f>
        <v>other</v>
      </c>
      <c r="AY1824" t="str">
        <f>VLOOKUP(Sheet1[[#This Row],[NPDES ID2]],Combined_Sheet__Major_Only___2[[NPDES ID2]:[ECHO BFR]],28,FALSE)</f>
        <v>-</v>
      </c>
      <c r="AZ1824" t="str">
        <f>VLOOKUP(Sheet1[[#This Row],[NPDES ID2]],Combined_Sheet__Major_Only___2[[NPDES ID2]:[ECHO BFR]],29,FALSE)</f>
        <v>thickening, preliminaryOps</v>
      </c>
      <c r="BA1824">
        <f>VLOOKUP(Sheet1[[#This Row],[NPDES ID2]],Combined_Sheet__Major_Only___2[[NPDES ID2]:[ECHO BFR]],17,FALSE)</f>
        <v>41.731389</v>
      </c>
      <c r="BB1824">
        <f>VLOOKUP(Sheet1[[#This Row],[NPDES ID2]],Combined_Sheet__Major_Only___2[[NPDES ID2]:[ECHO BFR]],18,FALSE)</f>
        <v>-72.656389000000004</v>
      </c>
      <c r="BC1824" t="str">
        <f>IF(ISNUMBER(SEARCH("aerobic",$AW1824)),"aerobic","")</f>
        <v/>
      </c>
      <c r="BD1824" t="str">
        <f>IF(ISNUMBER(SEARCH("anaer",$AW1824)),"anaer","")</f>
        <v/>
      </c>
      <c r="BE1824" t="str">
        <f>IF(ISNUMBER(SEARCH("thickening",$AZ1824)),"thickening","")</f>
        <v>thickening</v>
      </c>
      <c r="BF1824" s="2" t="str">
        <f>IF(ISNUMBER(SEARCH("airDry",$AW1824)),"airDry","")</f>
        <v/>
      </c>
      <c r="BG1824" s="2" t="str">
        <f>IF(ISNUMBER(SEARCH("heatDry",$AY1824)),"heatDry","")</f>
        <v/>
      </c>
      <c r="BH1824" s="2" t="str">
        <f>IF(AND(ISNUMBER(SEARCH("aerobic",$AW1824)),ISNUMBER(SEARCH("anaer",$AW1824))),"Combined Aer and Anaer.","")</f>
        <v/>
      </c>
    </row>
    <row r="1825" spans="1:60" x14ac:dyDescent="0.3">
      <c r="A1825" s="4">
        <v>1823</v>
      </c>
      <c r="B1825" t="s">
        <v>8620</v>
      </c>
      <c r="C1825">
        <v>27994</v>
      </c>
      <c r="D1825">
        <v>1478.116297986395</v>
      </c>
      <c r="E1825">
        <v>1462.074911848541</v>
      </c>
      <c r="F1825">
        <v>954.89238435131824</v>
      </c>
      <c r="G1825">
        <v>1950.101345548793</v>
      </c>
      <c r="H1825">
        <v>-70.97719417133149</v>
      </c>
      <c r="I1825">
        <v>-72.226309625621553</v>
      </c>
      <c r="J1825">
        <v>-86.722874438478968</v>
      </c>
      <c r="K1825">
        <v>-53.531293654309039</v>
      </c>
      <c r="L1825">
        <v>18746.27080990819</v>
      </c>
      <c r="M1825">
        <v>18673.022648324539</v>
      </c>
      <c r="N1825">
        <v>18408.796556222871</v>
      </c>
      <c r="O1825">
        <v>19305.13362114767</v>
      </c>
      <c r="P1825">
        <v>657.99580833927189</v>
      </c>
      <c r="Q1825">
        <v>666.65489896766462</v>
      </c>
      <c r="R1825">
        <v>531.34472674076608</v>
      </c>
      <c r="S1825">
        <v>757.50720969856684</v>
      </c>
      <c r="T1825">
        <v>81.27388783935092</v>
      </c>
      <c r="U1825">
        <v>81.273759574297117</v>
      </c>
      <c r="V1825">
        <v>81.21884151741834</v>
      </c>
      <c r="W1825">
        <v>81.328405827422259</v>
      </c>
      <c r="X1825">
        <v>5462.803201218554</v>
      </c>
      <c r="Y1825">
        <v>5481.4498504479343</v>
      </c>
      <c r="Z1825">
        <v>5304.6315035518701</v>
      </c>
      <c r="AA1825">
        <v>5563.2140860632062</v>
      </c>
      <c r="AB1825">
        <v>929.36918152688872</v>
      </c>
      <c r="AC1825">
        <v>923.67876313338195</v>
      </c>
      <c r="AD1825">
        <v>795.27943598986951</v>
      </c>
      <c r="AE1825">
        <v>1100.128551916747</v>
      </c>
      <c r="AF1825">
        <v>65.729272189180122</v>
      </c>
      <c r="AG1825">
        <v>65.464574895815019</v>
      </c>
      <c r="AH1825">
        <v>64.542742379266642</v>
      </c>
      <c r="AI1825">
        <v>67.630968455843899</v>
      </c>
      <c r="AJ1825">
        <v>0.57939874954106252</v>
      </c>
      <c r="AK1825">
        <v>0.5793925438648746</v>
      </c>
      <c r="AL1825">
        <v>0.57859071245463356</v>
      </c>
      <c r="AM1825">
        <v>0.58021144938094427</v>
      </c>
      <c r="AN1825">
        <v>0.96950405581107413</v>
      </c>
      <c r="AO1825">
        <v>0.96950405581107446</v>
      </c>
      <c r="AP1825">
        <v>0.96950405581107446</v>
      </c>
      <c r="AQ1825">
        <v>0.96950405581107446</v>
      </c>
      <c r="AR1825">
        <v>14.722693442758279</v>
      </c>
      <c r="AS1825">
        <v>14.722693442758279</v>
      </c>
      <c r="AT1825">
        <v>14.722693442758279</v>
      </c>
      <c r="AU1825">
        <v>14.722693442758279</v>
      </c>
      <c r="AV1825" t="str">
        <f>VLOOKUP(Sheet1[[#This Row],[NPDES ID2]],Combined_Sheet__Major_Only___2[[NPDES ID2]:[ECHO BFR]],3,FALSE)</f>
        <v>CA</v>
      </c>
      <c r="AW1825" t="s">
        <v>12181</v>
      </c>
      <c r="AX1825" t="str">
        <f>VLOOKUP(Sheet1[[#This Row],[NPDES ID2]],Combined_Sheet__Major_Only___2[[NPDES ID2]:[ECHO BFR]],27,FALSE)</f>
        <v>methaneBioCaptureRecover</v>
      </c>
      <c r="AY1825" t="str">
        <f>VLOOKUP(Sheet1[[#This Row],[NPDES ID2]],Combined_Sheet__Major_Only___2[[NPDES ID2]:[ECHO BFR]],28,FALSE)</f>
        <v>-</v>
      </c>
      <c r="AZ1825" t="str">
        <f>VLOOKUP(Sheet1[[#This Row],[NPDES ID2]],Combined_Sheet__Major_Only___2[[NPDES ID2]:[ECHO BFR]],29,FALSE)</f>
        <v>preliminaryOps, thickening</v>
      </c>
      <c r="BA1825">
        <f>VLOOKUP(Sheet1[[#This Row],[NPDES ID2]],Combined_Sheet__Major_Only___2[[NPDES ID2]:[ECHO BFR]],17,FALSE)</f>
        <v>33.6907</v>
      </c>
      <c r="BB1825">
        <f>VLOOKUP(Sheet1[[#This Row],[NPDES ID2]],Combined_Sheet__Major_Only___2[[NPDES ID2]:[ECHO BFR]],18,FALSE)</f>
        <v>-117.9419</v>
      </c>
      <c r="BC1825" t="str">
        <f>IF(ISNUMBER(SEARCH("aerobic",$AW1825)),"aerobic","")</f>
        <v/>
      </c>
      <c r="BD1825" t="str">
        <f>IF(ISNUMBER(SEARCH("anaer",$AW1825)),"anaer","")</f>
        <v>anaer</v>
      </c>
      <c r="BE1825" t="str">
        <f>IF(ISNUMBER(SEARCH("thickening",$AZ1825)),"thickening","")</f>
        <v>thickening</v>
      </c>
      <c r="BF1825" s="3" t="str">
        <f>IF(ISNUMBER(SEARCH("airDry",$AW1825)),"airDry","")</f>
        <v/>
      </c>
      <c r="BG1825" s="3" t="str">
        <f>IF(ISNUMBER(SEARCH("heatDry",$AY1825)),"heatDry","")</f>
        <v/>
      </c>
      <c r="BH1825" s="3" t="str">
        <f>IF(AND(ISNUMBER(SEARCH("aerobic",$AW1825)),ISNUMBER(SEARCH("anaer",$AW1825))),"Combined Aer and Anaer.","")</f>
        <v/>
      </c>
    </row>
    <row r="1826" spans="1:60" x14ac:dyDescent="0.3">
      <c r="A1826" s="4">
        <v>1824</v>
      </c>
      <c r="B1826" t="s">
        <v>8625</v>
      </c>
      <c r="C1826">
        <v>26847.58</v>
      </c>
      <c r="D1826">
        <v>1424.74938079039</v>
      </c>
      <c r="E1826">
        <v>1409.7264077528021</v>
      </c>
      <c r="F1826">
        <v>921.98235167052246</v>
      </c>
      <c r="G1826">
        <v>1878.409456510311</v>
      </c>
      <c r="H1826">
        <v>-74.337202635176141</v>
      </c>
      <c r="I1826">
        <v>-75.230118589918362</v>
      </c>
      <c r="J1826">
        <v>-88.403732743831569</v>
      </c>
      <c r="K1826">
        <v>-57.073908257831803</v>
      </c>
      <c r="L1826">
        <v>17940.866822175401</v>
      </c>
      <c r="M1826">
        <v>17870.36656788192</v>
      </c>
      <c r="N1826">
        <v>17613.03033152072</v>
      </c>
      <c r="O1826">
        <v>18483.560986688019</v>
      </c>
      <c r="P1826">
        <v>631.72267878944706</v>
      </c>
      <c r="Q1826">
        <v>639.81654494457632</v>
      </c>
      <c r="R1826">
        <v>510.65922232076917</v>
      </c>
      <c r="S1826">
        <v>726.44345349082892</v>
      </c>
      <c r="T1826">
        <v>3.9027015270322152</v>
      </c>
      <c r="U1826">
        <v>3.902692666516518</v>
      </c>
      <c r="V1826">
        <v>3.898898941799148</v>
      </c>
      <c r="W1826">
        <v>3.9064676151031041</v>
      </c>
      <c r="X1826">
        <v>262.87129298991988</v>
      </c>
      <c r="Y1826">
        <v>263.74513488520728</v>
      </c>
      <c r="Z1826">
        <v>255.3295576383924</v>
      </c>
      <c r="AA1826">
        <v>267.71138994938292</v>
      </c>
      <c r="AB1826">
        <v>46.859817599912482</v>
      </c>
      <c r="AC1826">
        <v>46.501649065660551</v>
      </c>
      <c r="AD1826">
        <v>39.811586595911002</v>
      </c>
      <c r="AE1826">
        <v>55.88908537349306</v>
      </c>
      <c r="AF1826">
        <v>65.532167955812511</v>
      </c>
      <c r="AG1826">
        <v>65.270334054005417</v>
      </c>
      <c r="AH1826">
        <v>64.345295160340726</v>
      </c>
      <c r="AI1826">
        <v>67.477917945540838</v>
      </c>
      <c r="AJ1826">
        <v>0.57698918280561917</v>
      </c>
      <c r="AK1826">
        <v>0.57698667311432694</v>
      </c>
      <c r="AL1826">
        <v>0.57664713512913057</v>
      </c>
      <c r="AM1826">
        <v>0.57733288378026593</v>
      </c>
      <c r="AN1826">
        <v>0.65986583674690646</v>
      </c>
      <c r="AO1826">
        <v>0.6598658367469068</v>
      </c>
      <c r="AP1826">
        <v>0.6598658367469068</v>
      </c>
      <c r="AQ1826">
        <v>0.6598658367469068</v>
      </c>
      <c r="AR1826">
        <v>14.284588986922319</v>
      </c>
      <c r="AS1826">
        <v>14.284588986922319</v>
      </c>
      <c r="AT1826">
        <v>14.284588986922319</v>
      </c>
      <c r="AU1826">
        <v>14.284588986922319</v>
      </c>
      <c r="AV1826" t="str">
        <f>VLOOKUP(Sheet1[[#This Row],[NPDES ID2]],Combined_Sheet__Major_Only___2[[NPDES ID2]:[ECHO BFR]],3,FALSE)</f>
        <v>IN</v>
      </c>
      <c r="AW1826" t="s">
        <v>2888</v>
      </c>
      <c r="AX1826" t="str">
        <f>VLOOKUP(Sheet1[[#This Row],[NPDES ID2]],Combined_Sheet__Major_Only___2[[NPDES ID2]:[ECHO BFR]],27,FALSE)</f>
        <v>methaneBioCaptureRecover, longTermSludgeStore</v>
      </c>
      <c r="AY1826" t="str">
        <f>VLOOKUP(Sheet1[[#This Row],[NPDES ID2]],Combined_Sheet__Major_Only___2[[NPDES ID2]:[ECHO BFR]],28,FALSE)</f>
        <v>-</v>
      </c>
      <c r="AZ1826" t="str">
        <f>VLOOKUP(Sheet1[[#This Row],[NPDES ID2]],Combined_Sheet__Major_Only___2[[NPDES ID2]:[ECHO BFR]],29,FALSE)</f>
        <v>preliminaryOps, thickening, sludgeLagoon</v>
      </c>
      <c r="BA1826">
        <f>VLOOKUP(Sheet1[[#This Row],[NPDES ID2]],Combined_Sheet__Major_Only___2[[NPDES ID2]:[ECHO BFR]],17,FALSE)</f>
        <v>41.079611</v>
      </c>
      <c r="BB1826">
        <f>VLOOKUP(Sheet1[[#This Row],[NPDES ID2]],Combined_Sheet__Major_Only___2[[NPDES ID2]:[ECHO BFR]],18,FALSE)</f>
        <v>-85.104388999999998</v>
      </c>
      <c r="BC1826" t="str">
        <f>IF(ISNUMBER(SEARCH("aerobic",$AW1826)),"aerobic","")</f>
        <v>aerobic</v>
      </c>
      <c r="BD1826" t="str">
        <f>IF(ISNUMBER(SEARCH("anaer",$AW1826)),"anaer","")</f>
        <v/>
      </c>
      <c r="BE1826" t="str">
        <f>IF(ISNUMBER(SEARCH("thickening",$AZ1826)),"thickening","")</f>
        <v>thickening</v>
      </c>
      <c r="BF1826" s="2" t="str">
        <f>IF(ISNUMBER(SEARCH("airDry",$AW1826)),"airDry","")</f>
        <v>airDry</v>
      </c>
      <c r="BG1826" s="2" t="str">
        <f>IF(ISNUMBER(SEARCH("heatDry",$AY1826)),"heatDry","")</f>
        <v/>
      </c>
      <c r="BH1826" s="2" t="str">
        <f>IF(AND(ISNUMBER(SEARCH("aerobic",$AW1826)),ISNUMBER(SEARCH("anaer",$AW1826))),"Combined Aer and Anaer.","")</f>
        <v/>
      </c>
    </row>
    <row r="1827" spans="1:60" x14ac:dyDescent="0.3">
      <c r="A1827" s="4">
        <v>1825</v>
      </c>
      <c r="B1827" t="s">
        <v>8630</v>
      </c>
      <c r="C1827">
        <v>20212.71</v>
      </c>
      <c r="D1827">
        <v>1200.67073142613</v>
      </c>
      <c r="E1827">
        <v>1183.2545983356911</v>
      </c>
      <c r="F1827">
        <v>788.90243024424319</v>
      </c>
      <c r="G1827">
        <v>1574.4896838790071</v>
      </c>
      <c r="H1827">
        <v>-75.209568371044327</v>
      </c>
      <c r="I1827">
        <v>-75.928065097549819</v>
      </c>
      <c r="J1827">
        <v>-88.423261129426777</v>
      </c>
      <c r="K1827">
        <v>-59.825428790201343</v>
      </c>
      <c r="L1827">
        <v>12356.867894385239</v>
      </c>
      <c r="M1827">
        <v>12295.140277228091</v>
      </c>
      <c r="N1827">
        <v>12069.818813249351</v>
      </c>
      <c r="O1827">
        <v>12830.558752945721</v>
      </c>
      <c r="P1827">
        <v>477.80050860195053</v>
      </c>
      <c r="Q1827">
        <v>481.49267152917167</v>
      </c>
      <c r="R1827">
        <v>392.9906663157924</v>
      </c>
      <c r="S1827">
        <v>549.01873951927632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59.944649433218878</v>
      </c>
      <c r="AG1827">
        <v>59.641933199492811</v>
      </c>
      <c r="AH1827">
        <v>58.570171014851063</v>
      </c>
      <c r="AI1827">
        <v>62.214665207500587</v>
      </c>
      <c r="AJ1827">
        <v>0.50874181341747349</v>
      </c>
      <c r="AK1827">
        <v>0.50873999020464633</v>
      </c>
      <c r="AL1827">
        <v>0.50849185035165023</v>
      </c>
      <c r="AM1827">
        <v>0.50899295507740927</v>
      </c>
      <c r="AN1827">
        <v>0.18488007014237071</v>
      </c>
      <c r="AO1827">
        <v>0.18488007014237079</v>
      </c>
      <c r="AP1827">
        <v>0.18488007014237079</v>
      </c>
      <c r="AQ1827">
        <v>0.18488007014237079</v>
      </c>
      <c r="AR1827">
        <v>12.42669056696468</v>
      </c>
      <c r="AS1827">
        <v>12.42669056696467</v>
      </c>
      <c r="AT1827">
        <v>12.42669056696467</v>
      </c>
      <c r="AU1827">
        <v>12.42669056696467</v>
      </c>
      <c r="AV1827" t="str">
        <f>VLOOKUP(Sheet1[[#This Row],[NPDES ID2]],Combined_Sheet__Major_Only___2[[NPDES ID2]:[ECHO BFR]],3,FALSE)</f>
        <v>MD</v>
      </c>
      <c r="AW1827" t="s">
        <v>12181</v>
      </c>
      <c r="AX1827" t="str">
        <f>VLOOKUP(Sheet1[[#This Row],[NPDES ID2]],Combined_Sheet__Major_Only___2[[NPDES ID2]:[ECHO BFR]],27,FALSE)</f>
        <v>methaneBioCaptureRecover</v>
      </c>
      <c r="AY1827" t="str">
        <f>VLOOKUP(Sheet1[[#This Row],[NPDES ID2]],Combined_Sheet__Major_Only___2[[NPDES ID2]:[ECHO BFR]],28,FALSE)</f>
        <v>heatDry, highTempCompost</v>
      </c>
      <c r="AZ1827" t="str">
        <f>VLOOKUP(Sheet1[[#This Row],[NPDES ID2]],Combined_Sheet__Major_Only___2[[NPDES ID2]:[ECHO BFR]],29,FALSE)</f>
        <v>preliminaryOps, thickening</v>
      </c>
      <c r="BA1827">
        <f>VLOOKUP(Sheet1[[#This Row],[NPDES ID2]],Combined_Sheet__Major_Only___2[[NPDES ID2]:[ECHO BFR]],17,FALSE)</f>
        <v>39.295278000000003</v>
      </c>
      <c r="BB1827">
        <f>VLOOKUP(Sheet1[[#This Row],[NPDES ID2]],Combined_Sheet__Major_Only___2[[NPDES ID2]:[ECHO BFR]],18,FALSE)</f>
        <v>-76.491667000000007</v>
      </c>
      <c r="BC1827" t="str">
        <f>IF(ISNUMBER(SEARCH("aerobic",$AW1827)),"aerobic","")</f>
        <v/>
      </c>
      <c r="BD1827" t="str">
        <f>IF(ISNUMBER(SEARCH("anaer",$AW1827)),"anaer","")</f>
        <v>anaer</v>
      </c>
      <c r="BE1827" t="str">
        <f>IF(ISNUMBER(SEARCH("thickening",$AZ1827)),"thickening","")</f>
        <v>thickening</v>
      </c>
      <c r="BF1827" s="3" t="str">
        <f>IF(ISNUMBER(SEARCH("airDry",$AW1827)),"airDry","")</f>
        <v/>
      </c>
      <c r="BG1827" s="3" t="str">
        <f>IF(ISNUMBER(SEARCH("heatDry",$AY1827)),"heatDry","")</f>
        <v>heatDry</v>
      </c>
      <c r="BH1827" s="3" t="str">
        <f>IF(AND(ISNUMBER(SEARCH("aerobic",$AW1827)),ISNUMBER(SEARCH("anaer",$AW1827))),"Combined Aer and Anaer.","")</f>
        <v/>
      </c>
    </row>
    <row r="1828" spans="1:60" x14ac:dyDescent="0.3">
      <c r="A1828" s="4">
        <v>1826</v>
      </c>
      <c r="B1828" t="s">
        <v>8635</v>
      </c>
      <c r="C1828">
        <v>19880.18</v>
      </c>
      <c r="D1828">
        <v>1068.9500963310111</v>
      </c>
      <c r="E1828">
        <v>1057.9760464584101</v>
      </c>
      <c r="F1828">
        <v>702.75781728547452</v>
      </c>
      <c r="G1828">
        <v>1404.9010072159469</v>
      </c>
      <c r="H1828">
        <v>-72.821746981509435</v>
      </c>
      <c r="I1828">
        <v>-73.982543303875616</v>
      </c>
      <c r="J1828">
        <v>-87.322856144444557</v>
      </c>
      <c r="K1828">
        <v>-55.364000472465918</v>
      </c>
      <c r="L1828">
        <v>13444.47383961052</v>
      </c>
      <c r="M1828">
        <v>13393.656423506471</v>
      </c>
      <c r="N1828">
        <v>13208.176290767929</v>
      </c>
      <c r="O1828">
        <v>13836.45377736937</v>
      </c>
      <c r="P1828">
        <v>467.28401257080083</v>
      </c>
      <c r="Q1828">
        <v>473.36570666726789</v>
      </c>
      <c r="R1828">
        <v>376.74230317232599</v>
      </c>
      <c r="S1828">
        <v>538.90982008681715</v>
      </c>
      <c r="T1828">
        <v>70.04323028749657</v>
      </c>
      <c r="U1828">
        <v>70.04311935436624</v>
      </c>
      <c r="V1828">
        <v>69.995622146183678</v>
      </c>
      <c r="W1828">
        <v>70.090381486506317</v>
      </c>
      <c r="X1828">
        <v>4661.7789445294102</v>
      </c>
      <c r="Y1828">
        <v>4676.9478968157564</v>
      </c>
      <c r="Z1828">
        <v>4531.0541556004709</v>
      </c>
      <c r="AA1828">
        <v>4744.8838143785824</v>
      </c>
      <c r="AB1828">
        <v>876.18066763586262</v>
      </c>
      <c r="AC1828">
        <v>868.990058715337</v>
      </c>
      <c r="AD1828">
        <v>738.10959205783968</v>
      </c>
      <c r="AE1828">
        <v>1055.5416084177691</v>
      </c>
      <c r="AF1828">
        <v>66.344947622396575</v>
      </c>
      <c r="AG1828">
        <v>66.087264229230101</v>
      </c>
      <c r="AH1828">
        <v>65.190600757051783</v>
      </c>
      <c r="AI1828">
        <v>68.229815949692195</v>
      </c>
      <c r="AJ1828">
        <v>0.58692677240776037</v>
      </c>
      <c r="AK1828">
        <v>0.58692266046471997</v>
      </c>
      <c r="AL1828">
        <v>0.58637733451829099</v>
      </c>
      <c r="AM1828">
        <v>0.58747908632624624</v>
      </c>
      <c r="AN1828">
        <v>0.96486080623462911</v>
      </c>
      <c r="AO1828">
        <v>0.96486080623462944</v>
      </c>
      <c r="AP1828">
        <v>0.96486080623462944</v>
      </c>
      <c r="AQ1828">
        <v>0.96486080623462944</v>
      </c>
      <c r="AR1828">
        <v>14.03231855334951</v>
      </c>
      <c r="AS1828">
        <v>14.03231855334951</v>
      </c>
      <c r="AT1828">
        <v>14.03231855334951</v>
      </c>
      <c r="AU1828">
        <v>14.03231855334951</v>
      </c>
      <c r="AV1828" t="str">
        <f>VLOOKUP(Sheet1[[#This Row],[NPDES ID2]],Combined_Sheet__Major_Only___2[[NPDES ID2]:[ECHO BFR]],3,FALSE)</f>
        <v>GA</v>
      </c>
      <c r="AW1828" t="s">
        <v>12181</v>
      </c>
      <c r="AX1828" t="str">
        <f>VLOOKUP(Sheet1[[#This Row],[NPDES ID2]],Combined_Sheet__Major_Only___2[[NPDES ID2]:[ECHO BFR]],27,FALSE)</f>
        <v>methaneBioCaptureRecover</v>
      </c>
      <c r="AY1828" t="str">
        <f>VLOOKUP(Sheet1[[#This Row],[NPDES ID2]],Combined_Sheet__Major_Only___2[[NPDES ID2]:[ECHO BFR]],28,FALSE)</f>
        <v>-</v>
      </c>
      <c r="AZ1828" t="str">
        <f>VLOOKUP(Sheet1[[#This Row],[NPDES ID2]],Combined_Sheet__Major_Only___2[[NPDES ID2]:[ECHO BFR]],29,FALSE)</f>
        <v>thickening, preliminaryOps</v>
      </c>
      <c r="BA1828">
        <f>VLOOKUP(Sheet1[[#This Row],[NPDES ID2]],Combined_Sheet__Major_Only___2[[NPDES ID2]:[ECHO BFR]],17,FALSE)</f>
        <v>33.823329999999999</v>
      </c>
      <c r="BB1828">
        <f>VLOOKUP(Sheet1[[#This Row],[NPDES ID2]],Combined_Sheet__Major_Only___2[[NPDES ID2]:[ECHO BFR]],18,FALSE)</f>
        <v>-84.455280000000002</v>
      </c>
      <c r="BC1828" t="str">
        <f>IF(ISNUMBER(SEARCH("aerobic",$AW1828)),"aerobic","")</f>
        <v/>
      </c>
      <c r="BD1828" t="str">
        <f>IF(ISNUMBER(SEARCH("anaer",$AW1828)),"anaer","")</f>
        <v>anaer</v>
      </c>
      <c r="BE1828" t="str">
        <f>IF(ISNUMBER(SEARCH("thickening",$AZ1828)),"thickening","")</f>
        <v>thickening</v>
      </c>
      <c r="BF1828" s="2" t="str">
        <f>IF(ISNUMBER(SEARCH("airDry",$AW1828)),"airDry","")</f>
        <v/>
      </c>
      <c r="BG1828" s="2" t="str">
        <f>IF(ISNUMBER(SEARCH("heatDry",$AY1828)),"heatDry","")</f>
        <v/>
      </c>
      <c r="BH1828" s="2" t="str">
        <f>IF(AND(ISNUMBER(SEARCH("aerobic",$AW1828)),ISNUMBER(SEARCH("anaer",$AW1828))),"Combined Aer and Anaer.","")</f>
        <v/>
      </c>
    </row>
    <row r="1829" spans="1:60" x14ac:dyDescent="0.3">
      <c r="A1829" s="4">
        <v>1827</v>
      </c>
      <c r="B1829" t="s">
        <v>8639</v>
      </c>
      <c r="C1829">
        <v>19177.099999999999</v>
      </c>
      <c r="D1829">
        <v>1047.5909926957361</v>
      </c>
      <c r="E1829">
        <v>1036.02971709656</v>
      </c>
      <c r="F1829">
        <v>690.23210408636589</v>
      </c>
      <c r="G1829">
        <v>1375.731473953203</v>
      </c>
      <c r="H1829">
        <v>-73.486687038067032</v>
      </c>
      <c r="I1829">
        <v>-74.627614266314652</v>
      </c>
      <c r="J1829">
        <v>-87.96425300742105</v>
      </c>
      <c r="K1829">
        <v>-56.137953384676301</v>
      </c>
      <c r="L1829">
        <v>12811.10805200588</v>
      </c>
      <c r="M1829">
        <v>12760.831251131751</v>
      </c>
      <c r="N1829">
        <v>12577.31946672419</v>
      </c>
      <c r="O1829">
        <v>13199.165971612611</v>
      </c>
      <c r="P1829">
        <v>451.13488731645469</v>
      </c>
      <c r="Q1829">
        <v>456.95702123364748</v>
      </c>
      <c r="R1829">
        <v>364.68686546224887</v>
      </c>
      <c r="S1829">
        <v>518.83108589221195</v>
      </c>
      <c r="T1829">
        <v>57.317349041171063</v>
      </c>
      <c r="U1829">
        <v>57.317257747496207</v>
      </c>
      <c r="V1829">
        <v>57.278169382591052</v>
      </c>
      <c r="W1829">
        <v>57.356152653912368</v>
      </c>
      <c r="X1829">
        <v>3861.8782272419171</v>
      </c>
      <c r="Y1829">
        <v>3874.859286158814</v>
      </c>
      <c r="Z1829">
        <v>3749.7772280884801</v>
      </c>
      <c r="AA1829">
        <v>3933.188804423432</v>
      </c>
      <c r="AB1829">
        <v>676.10941910111376</v>
      </c>
      <c r="AC1829">
        <v>671.2678817780909</v>
      </c>
      <c r="AD1829">
        <v>576.069086536589</v>
      </c>
      <c r="AE1829">
        <v>803.89892344920599</v>
      </c>
      <c r="AF1829">
        <v>65.526926544606553</v>
      </c>
      <c r="AG1829">
        <v>65.263961505641561</v>
      </c>
      <c r="AH1829">
        <v>64.341430239080651</v>
      </c>
      <c r="AI1829">
        <v>67.464692324165327</v>
      </c>
      <c r="AJ1829">
        <v>0.57692506528895393</v>
      </c>
      <c r="AK1829">
        <v>0.57692165321281308</v>
      </c>
      <c r="AL1829">
        <v>0.57646548284183152</v>
      </c>
      <c r="AM1829">
        <v>0.57738697851131193</v>
      </c>
      <c r="AN1829">
        <v>0.95753421867736321</v>
      </c>
      <c r="AO1829">
        <v>0.95753421867736299</v>
      </c>
      <c r="AP1829">
        <v>0.95753421867736299</v>
      </c>
      <c r="AQ1829">
        <v>0.95753421867736299</v>
      </c>
      <c r="AR1829">
        <v>14.433441146580179</v>
      </c>
      <c r="AS1829">
        <v>14.433441146580179</v>
      </c>
      <c r="AT1829">
        <v>14.433441146580179</v>
      </c>
      <c r="AU1829">
        <v>14.433441146580179</v>
      </c>
      <c r="AV1829" t="str">
        <f>VLOOKUP(Sheet1[[#This Row],[NPDES ID2]],Combined_Sheet__Major_Only___2[[NPDES ID2]:[ECHO BFR]],3,FALSE)</f>
        <v>FL</v>
      </c>
      <c r="AW1829" t="s">
        <v>12181</v>
      </c>
      <c r="AX1829" t="str">
        <f>VLOOKUP(Sheet1[[#This Row],[NPDES ID2]],Combined_Sheet__Major_Only___2[[NPDES ID2]:[ECHO BFR]],27,FALSE)</f>
        <v>-</v>
      </c>
      <c r="AY1829" t="str">
        <f>VLOOKUP(Sheet1[[#This Row],[NPDES ID2]],Combined_Sheet__Major_Only___2[[NPDES ID2]:[ECHO BFR]],28,FALSE)</f>
        <v>-</v>
      </c>
      <c r="AZ1829" t="str">
        <f>VLOOKUP(Sheet1[[#This Row],[NPDES ID2]],Combined_Sheet__Major_Only___2[[NPDES ID2]:[ECHO BFR]],29,FALSE)</f>
        <v>preliminaryOps, thickening</v>
      </c>
      <c r="BA1829">
        <f>VLOOKUP(Sheet1[[#This Row],[NPDES ID2]],Combined_Sheet__Major_Only___2[[NPDES ID2]:[ECHO BFR]],17,FALSE)</f>
        <v>25.746390000000002</v>
      </c>
      <c r="BB1829">
        <f>VLOOKUP(Sheet1[[#This Row],[NPDES ID2]],Combined_Sheet__Major_Only___2[[NPDES ID2]:[ECHO BFR]],18,FALSE)</f>
        <v>-80.14667</v>
      </c>
      <c r="BC1829" t="str">
        <f>IF(ISNUMBER(SEARCH("aerobic",$AW1829)),"aerobic","")</f>
        <v/>
      </c>
      <c r="BD1829" t="str">
        <f>IF(ISNUMBER(SEARCH("anaer",$AW1829)),"anaer","")</f>
        <v>anaer</v>
      </c>
      <c r="BE1829" t="str">
        <f>IF(ISNUMBER(SEARCH("thickening",$AZ1829)),"thickening","")</f>
        <v>thickening</v>
      </c>
      <c r="BF1829" s="3" t="str">
        <f>IF(ISNUMBER(SEARCH("airDry",$AW1829)),"airDry","")</f>
        <v/>
      </c>
      <c r="BG1829" s="3" t="str">
        <f>IF(ISNUMBER(SEARCH("heatDry",$AY1829)),"heatDry","")</f>
        <v/>
      </c>
      <c r="BH1829" s="3" t="str">
        <f>IF(AND(ISNUMBER(SEARCH("aerobic",$AW1829)),ISNUMBER(SEARCH("anaer",$AW1829))),"Combined Aer and Anaer.","")</f>
        <v/>
      </c>
    </row>
    <row r="1830" spans="1:60" x14ac:dyDescent="0.3">
      <c r="A1830" s="4">
        <v>1828</v>
      </c>
      <c r="B1830" t="s">
        <v>8643</v>
      </c>
      <c r="C1830">
        <v>18079.45</v>
      </c>
      <c r="D1830">
        <v>1277.6862642392639</v>
      </c>
      <c r="E1830">
        <v>1255.4149300296081</v>
      </c>
      <c r="F1830">
        <v>846.21485586461256</v>
      </c>
      <c r="G1830">
        <v>1666.103623584833</v>
      </c>
      <c r="H1830">
        <v>-72.289569345151179</v>
      </c>
      <c r="I1830">
        <v>-72.638595999359126</v>
      </c>
      <c r="J1830">
        <v>-85.645012325431793</v>
      </c>
      <c r="K1830">
        <v>-58.417594156255632</v>
      </c>
      <c r="L1830">
        <v>9400.4845675080724</v>
      </c>
      <c r="M1830">
        <v>9333.3819155803867</v>
      </c>
      <c r="N1830">
        <v>9088.4561671283718</v>
      </c>
      <c r="O1830">
        <v>9918.1541462239056</v>
      </c>
      <c r="P1830">
        <v>429.74388841985041</v>
      </c>
      <c r="Q1830">
        <v>427.79901679800167</v>
      </c>
      <c r="R1830">
        <v>364.60940564219561</v>
      </c>
      <c r="S1830">
        <v>488.12166644699852</v>
      </c>
      <c r="T1830">
        <v>109.5712845191748</v>
      </c>
      <c r="U1830">
        <v>109.5711125836314</v>
      </c>
      <c r="V1830">
        <v>109.4974965388309</v>
      </c>
      <c r="W1830">
        <v>109.64436428347079</v>
      </c>
      <c r="X1830">
        <v>9490.4264299519127</v>
      </c>
      <c r="Y1830">
        <v>9547.9864038529904</v>
      </c>
      <c r="Z1830">
        <v>8992.0675710561554</v>
      </c>
      <c r="AA1830">
        <v>9811.2948491871266</v>
      </c>
      <c r="AB1830">
        <v>2660.2718209043478</v>
      </c>
      <c r="AC1830">
        <v>2579.3972452094431</v>
      </c>
      <c r="AD1830">
        <v>2056.0586084861452</v>
      </c>
      <c r="AE1830">
        <v>3641.4955883297239</v>
      </c>
      <c r="AF1830">
        <v>51.030970652017849</v>
      </c>
      <c r="AG1830">
        <v>50.65927893829938</v>
      </c>
      <c r="AH1830">
        <v>49.346835124787319</v>
      </c>
      <c r="AI1830">
        <v>53.786951271235118</v>
      </c>
      <c r="AJ1830">
        <v>0.40017462171216578</v>
      </c>
      <c r="AK1830">
        <v>0.40017060484625838</v>
      </c>
      <c r="AL1830">
        <v>0.39964919935532273</v>
      </c>
      <c r="AM1830">
        <v>0.40070302584131751</v>
      </c>
      <c r="AN1830">
        <v>0.97712136577211195</v>
      </c>
      <c r="AO1830">
        <v>0.97712136577211239</v>
      </c>
      <c r="AP1830">
        <v>0.97712136577211239</v>
      </c>
      <c r="AQ1830">
        <v>0.97712136577211239</v>
      </c>
      <c r="AR1830">
        <v>8.807514620025314</v>
      </c>
      <c r="AS1830">
        <v>8.8075146200253105</v>
      </c>
      <c r="AT1830">
        <v>8.8075146200253105</v>
      </c>
      <c r="AU1830">
        <v>8.8075146200253105</v>
      </c>
      <c r="AV1830" t="str">
        <f>VLOOKUP(Sheet1[[#This Row],[NPDES ID2]],Combined_Sheet__Major_Only___2[[NPDES ID2]:[ECHO BFR]],3,FALSE)</f>
        <v>TX</v>
      </c>
      <c r="AW1830" t="s">
        <v>54</v>
      </c>
      <c r="AX1830" t="str">
        <f>VLOOKUP(Sheet1[[#This Row],[NPDES ID2]],Combined_Sheet__Major_Only___2[[NPDES ID2]:[ECHO BFR]],27,FALSE)</f>
        <v>-</v>
      </c>
      <c r="AY1830" t="str">
        <f>VLOOKUP(Sheet1[[#This Row],[NPDES ID2]],Combined_Sheet__Major_Only___2[[NPDES ID2]:[ECHO BFR]],28,FALSE)</f>
        <v>-</v>
      </c>
      <c r="AZ1830" t="str">
        <f>VLOOKUP(Sheet1[[#This Row],[NPDES ID2]],Combined_Sheet__Major_Only___2[[NPDES ID2]:[ECHO BFR]],29,FALSE)</f>
        <v>thickening</v>
      </c>
      <c r="BA1830">
        <f>VLOOKUP(Sheet1[[#This Row],[NPDES ID2]],Combined_Sheet__Major_Only___2[[NPDES ID2]:[ECHO BFR]],17,FALSE)</f>
        <v>33.124034999999999</v>
      </c>
      <c r="BB1830">
        <f>VLOOKUP(Sheet1[[#This Row],[NPDES ID2]],Combined_Sheet__Major_Only___2[[NPDES ID2]:[ECHO BFR]],18,FALSE)</f>
        <v>-96.565557999999996</v>
      </c>
      <c r="BC1830" t="str">
        <f>IF(ISNUMBER(SEARCH("aerobic",$AW1830)),"aerobic","")</f>
        <v/>
      </c>
      <c r="BD1830" t="str">
        <f>IF(ISNUMBER(SEARCH("anaer",$AW1830)),"anaer","")</f>
        <v/>
      </c>
      <c r="BE1830" t="str">
        <f>IF(ISNUMBER(SEARCH("thickening",$AZ1830)),"thickening","")</f>
        <v>thickening</v>
      </c>
      <c r="BF1830" s="2" t="str">
        <f>IF(ISNUMBER(SEARCH("airDry",$AW1830)),"airDry","")</f>
        <v/>
      </c>
      <c r="BG1830" s="2" t="str">
        <f>IF(ISNUMBER(SEARCH("heatDry",$AY1830)),"heatDry","")</f>
        <v/>
      </c>
      <c r="BH1830" s="2" t="str">
        <f>IF(AND(ISNUMBER(SEARCH("aerobic",$AW1830)),ISNUMBER(SEARCH("anaer",$AW1830))),"Combined Aer and Anaer.","")</f>
        <v/>
      </c>
    </row>
    <row r="1831" spans="1:60" x14ac:dyDescent="0.3">
      <c r="A1831" s="4">
        <v>1829</v>
      </c>
      <c r="B1831" t="s">
        <v>8648</v>
      </c>
      <c r="C1831">
        <v>17420</v>
      </c>
      <c r="D1831">
        <v>1027.9935632508609</v>
      </c>
      <c r="E1831">
        <v>1013.041767064649</v>
      </c>
      <c r="F1831">
        <v>681.73061369663753</v>
      </c>
      <c r="G1831">
        <v>1346.090019445983</v>
      </c>
      <c r="H1831">
        <v>-73.421452161474562</v>
      </c>
      <c r="I1831">
        <v>-73.959282775430495</v>
      </c>
      <c r="J1831">
        <v>-87.505913814498641</v>
      </c>
      <c r="K1831">
        <v>-57.32769188245944</v>
      </c>
      <c r="L1831">
        <v>10883.810902621601</v>
      </c>
      <c r="M1831">
        <v>10832.55890812395</v>
      </c>
      <c r="N1831">
        <v>10645.486909725279</v>
      </c>
      <c r="O1831">
        <v>11279.396784326091</v>
      </c>
      <c r="P1831">
        <v>411.16278269603862</v>
      </c>
      <c r="Q1831">
        <v>415.19468866754238</v>
      </c>
      <c r="R1831">
        <v>336.51249574536843</v>
      </c>
      <c r="S1831">
        <v>471.96672942086292</v>
      </c>
      <c r="T1831">
        <v>79.984825638688463</v>
      </c>
      <c r="U1831">
        <v>79.984699363004154</v>
      </c>
      <c r="V1831">
        <v>79.930633075980069</v>
      </c>
      <c r="W1831">
        <v>80.038498061905244</v>
      </c>
      <c r="X1831">
        <v>5762.8376252023991</v>
      </c>
      <c r="Y1831">
        <v>5786.1498903356769</v>
      </c>
      <c r="Z1831">
        <v>5562.2243902390755</v>
      </c>
      <c r="AA1831">
        <v>5890.6635787732976</v>
      </c>
      <c r="AB1831">
        <v>976.28300293763823</v>
      </c>
      <c r="AC1831">
        <v>969.79914137127264</v>
      </c>
      <c r="AD1831">
        <v>834.93432633629254</v>
      </c>
      <c r="AE1831">
        <v>1153.491364943797</v>
      </c>
      <c r="AF1831">
        <v>61.290987824862441</v>
      </c>
      <c r="AG1831">
        <v>60.996278096881682</v>
      </c>
      <c r="AH1831">
        <v>59.958229066233969</v>
      </c>
      <c r="AI1831">
        <v>63.468990284470323</v>
      </c>
      <c r="AJ1831">
        <v>0.5251744488006902</v>
      </c>
      <c r="AK1831">
        <v>0.52517094288306865</v>
      </c>
      <c r="AL1831">
        <v>0.52470486260677363</v>
      </c>
      <c r="AM1831">
        <v>0.52564647001212217</v>
      </c>
      <c r="AN1831">
        <v>0.96903440140215191</v>
      </c>
      <c r="AO1831">
        <v>0.96903440140215202</v>
      </c>
      <c r="AP1831">
        <v>0.96903440140215202</v>
      </c>
      <c r="AQ1831">
        <v>0.96903440140215202</v>
      </c>
      <c r="AR1831">
        <v>13.762419325307089</v>
      </c>
      <c r="AS1831">
        <v>13.7624193253071</v>
      </c>
      <c r="AT1831">
        <v>13.7624193253071</v>
      </c>
      <c r="AU1831">
        <v>13.7624193253071</v>
      </c>
      <c r="AV1831" t="str">
        <f>VLOOKUP(Sheet1[[#This Row],[NPDES ID2]],Combined_Sheet__Major_Only___2[[NPDES ID2]:[ECHO BFR]],3,FALSE)</f>
        <v>CA</v>
      </c>
      <c r="AW1831" t="s">
        <v>12181</v>
      </c>
      <c r="AX1831" t="str">
        <f>VLOOKUP(Sheet1[[#This Row],[NPDES ID2]],Combined_Sheet__Major_Only___2[[NPDES ID2]:[ECHO BFR]],27,FALSE)</f>
        <v>methaneBioCaptureRecover</v>
      </c>
      <c r="AY1831" t="str">
        <f>VLOOKUP(Sheet1[[#This Row],[NPDES ID2]],Combined_Sheet__Major_Only___2[[NPDES ID2]:[ECHO BFR]],28,FALSE)</f>
        <v>-</v>
      </c>
      <c r="AZ1831" t="str">
        <f>VLOOKUP(Sheet1[[#This Row],[NPDES ID2]],Combined_Sheet__Major_Only___2[[NPDES ID2]:[ECHO BFR]],29,FALSE)</f>
        <v>preliminaryOps, thickening</v>
      </c>
      <c r="BA1831">
        <f>VLOOKUP(Sheet1[[#This Row],[NPDES ID2]],Combined_Sheet__Major_Only___2[[NPDES ID2]:[ECHO BFR]],17,FALSE)</f>
        <v>33.6907</v>
      </c>
      <c r="BB1831">
        <f>VLOOKUP(Sheet1[[#This Row],[NPDES ID2]],Combined_Sheet__Major_Only___2[[NPDES ID2]:[ECHO BFR]],18,FALSE)</f>
        <v>-117.9419</v>
      </c>
      <c r="BC1831" t="str">
        <f>IF(ISNUMBER(SEARCH("aerobic",$AW1831)),"aerobic","")</f>
        <v/>
      </c>
      <c r="BD1831" t="str">
        <f>IF(ISNUMBER(SEARCH("anaer",$AW1831)),"anaer","")</f>
        <v>anaer</v>
      </c>
      <c r="BE1831" t="str">
        <f>IF(ISNUMBER(SEARCH("thickening",$AZ1831)),"thickening","")</f>
        <v>thickening</v>
      </c>
      <c r="BF1831" s="3" t="str">
        <f>IF(ISNUMBER(SEARCH("airDry",$AW1831)),"airDry","")</f>
        <v/>
      </c>
      <c r="BG1831" s="3" t="str">
        <f>IF(ISNUMBER(SEARCH("heatDry",$AY1831)),"heatDry","")</f>
        <v/>
      </c>
      <c r="BH1831" s="3" t="str">
        <f>IF(AND(ISNUMBER(SEARCH("aerobic",$AW1831)),ISNUMBER(SEARCH("anaer",$AW1831))),"Combined Aer and Anaer.","")</f>
        <v/>
      </c>
    </row>
    <row r="1832" spans="1:60" x14ac:dyDescent="0.3">
      <c r="A1832" s="4">
        <v>1830</v>
      </c>
      <c r="B1832" t="s">
        <v>8652</v>
      </c>
      <c r="C1832">
        <v>16671.400000000001</v>
      </c>
      <c r="D1832">
        <v>1175.4819562422481</v>
      </c>
      <c r="E1832">
        <v>1154.167416617538</v>
      </c>
      <c r="F1832">
        <v>782.55254139719329</v>
      </c>
      <c r="G1832">
        <v>1531.1758088588019</v>
      </c>
      <c r="H1832">
        <v>-74.408425384615938</v>
      </c>
      <c r="I1832">
        <v>-74.226619131387793</v>
      </c>
      <c r="J1832">
        <v>-86.430390152901424</v>
      </c>
      <c r="K1832">
        <v>-61.131364066703817</v>
      </c>
      <c r="L1832">
        <v>8766.1633447017848</v>
      </c>
      <c r="M1832">
        <v>8704.7828850174155</v>
      </c>
      <c r="N1832">
        <v>8480.7326631199339</v>
      </c>
      <c r="O1832">
        <v>9238.5292786173104</v>
      </c>
      <c r="P1832">
        <v>396.35152835406871</v>
      </c>
      <c r="Q1832">
        <v>395.02027756570072</v>
      </c>
      <c r="R1832">
        <v>335.83725762452423</v>
      </c>
      <c r="S1832">
        <v>450.95150796370831</v>
      </c>
      <c r="T1832">
        <v>50.469421319415687</v>
      </c>
      <c r="U1832">
        <v>50.469340593934078</v>
      </c>
      <c r="V1832">
        <v>50.434777114172199</v>
      </c>
      <c r="W1832">
        <v>50.503733010040911</v>
      </c>
      <c r="X1832">
        <v>4322.4532494844716</v>
      </c>
      <c r="Y1832">
        <v>4347.9411857574523</v>
      </c>
      <c r="Z1832">
        <v>4101.0451636393864</v>
      </c>
      <c r="AA1832">
        <v>4465.0062586196109</v>
      </c>
      <c r="AB1832">
        <v>1041.172132439161</v>
      </c>
      <c r="AC1832">
        <v>1018.020495897593</v>
      </c>
      <c r="AD1832">
        <v>833.92981873744134</v>
      </c>
      <c r="AE1832">
        <v>1358.776360269206</v>
      </c>
      <c r="AF1832">
        <v>51.578015447045409</v>
      </c>
      <c r="AG1832">
        <v>51.212189992783983</v>
      </c>
      <c r="AH1832">
        <v>49.917514753781198</v>
      </c>
      <c r="AI1832">
        <v>54.316654801561072</v>
      </c>
      <c r="AJ1832">
        <v>0.40682448358366019</v>
      </c>
      <c r="AK1832">
        <v>0.40682200541711178</v>
      </c>
      <c r="AL1832">
        <v>0.40649112945388027</v>
      </c>
      <c r="AM1832">
        <v>0.40715953719804349</v>
      </c>
      <c r="AN1832">
        <v>0.95216756259623381</v>
      </c>
      <c r="AO1832">
        <v>0.95216756259623425</v>
      </c>
      <c r="AP1832">
        <v>0.95216756259623425</v>
      </c>
      <c r="AQ1832">
        <v>0.95216756259623425</v>
      </c>
      <c r="AR1832">
        <v>9.5662875624711017</v>
      </c>
      <c r="AS1832">
        <v>9.5662875624711017</v>
      </c>
      <c r="AT1832">
        <v>9.5662875624711017</v>
      </c>
      <c r="AU1832">
        <v>9.5662875624711017</v>
      </c>
      <c r="AV1832" t="str">
        <f>VLOOKUP(Sheet1[[#This Row],[NPDES ID2]],Combined_Sheet__Major_Only___2[[NPDES ID2]:[ECHO BFR]],3,FALSE)</f>
        <v>MA</v>
      </c>
      <c r="AW1832" t="s">
        <v>54</v>
      </c>
      <c r="AX1832" t="str">
        <f>VLOOKUP(Sheet1[[#This Row],[NPDES ID2]],Combined_Sheet__Major_Only___2[[NPDES ID2]:[ECHO BFR]],27,FALSE)</f>
        <v>other</v>
      </c>
      <c r="AY1832" t="str">
        <f>VLOOKUP(Sheet1[[#This Row],[NPDES ID2]],Combined_Sheet__Major_Only___2[[NPDES ID2]:[ECHO BFR]],28,FALSE)</f>
        <v>-</v>
      </c>
      <c r="AZ1832" t="str">
        <f>VLOOKUP(Sheet1[[#This Row],[NPDES ID2]],Combined_Sheet__Major_Only___2[[NPDES ID2]:[ECHO BFR]],29,FALSE)</f>
        <v>preliminaryOps, thickening</v>
      </c>
      <c r="BA1832">
        <f>VLOOKUP(Sheet1[[#This Row],[NPDES ID2]],Combined_Sheet__Major_Only___2[[NPDES ID2]:[ECHO BFR]],17,FALSE)</f>
        <v>42.212198999999998</v>
      </c>
      <c r="BB1832">
        <f>VLOOKUP(Sheet1[[#This Row],[NPDES ID2]],Combined_Sheet__Major_Only___2[[NPDES ID2]:[ECHO BFR]],18,FALSE)</f>
        <v>-71.788652999999996</v>
      </c>
      <c r="BC1832" t="str">
        <f>IF(ISNUMBER(SEARCH("aerobic",$AW1832)),"aerobic","")</f>
        <v/>
      </c>
      <c r="BD1832" t="str">
        <f>IF(ISNUMBER(SEARCH("anaer",$AW1832)),"anaer","")</f>
        <v/>
      </c>
      <c r="BE1832" t="str">
        <f>IF(ISNUMBER(SEARCH("thickening",$AZ1832)),"thickening","")</f>
        <v>thickening</v>
      </c>
      <c r="BF1832" s="2" t="str">
        <f>IF(ISNUMBER(SEARCH("airDry",$AW1832)),"airDry","")</f>
        <v/>
      </c>
      <c r="BG1832" s="2" t="str">
        <f>IF(ISNUMBER(SEARCH("heatDry",$AY1832)),"heatDry","")</f>
        <v/>
      </c>
      <c r="BH1832" s="2" t="str">
        <f>IF(AND(ISNUMBER(SEARCH("aerobic",$AW1832)),ISNUMBER(SEARCH("anaer",$AW1832))),"Combined Aer and Anaer.","")</f>
        <v/>
      </c>
    </row>
    <row r="1833" spans="1:60" x14ac:dyDescent="0.3">
      <c r="A1833" s="4">
        <v>1831</v>
      </c>
      <c r="B1833" t="s">
        <v>8657</v>
      </c>
      <c r="C1833">
        <v>16223</v>
      </c>
      <c r="D1833">
        <v>1015.264473510679</v>
      </c>
      <c r="E1833">
        <v>998.25382114466356</v>
      </c>
      <c r="F1833">
        <v>676.76255918895572</v>
      </c>
      <c r="G1833">
        <v>1326.3515273617861</v>
      </c>
      <c r="H1833">
        <v>-73.140719887113789</v>
      </c>
      <c r="I1833">
        <v>-73.554038413130968</v>
      </c>
      <c r="J1833">
        <v>-86.983441381540885</v>
      </c>
      <c r="K1833">
        <v>-57.504260298211527</v>
      </c>
      <c r="L1833">
        <v>9637.2885041313129</v>
      </c>
      <c r="M1833">
        <v>9585.8905861125495</v>
      </c>
      <c r="N1833">
        <v>9398.2865236557554</v>
      </c>
      <c r="O1833">
        <v>10033.93972227968</v>
      </c>
      <c r="P1833">
        <v>383.75548042540879</v>
      </c>
      <c r="Q1833">
        <v>386.67660929897409</v>
      </c>
      <c r="R1833">
        <v>318.66186439971352</v>
      </c>
      <c r="S1833">
        <v>441.75198308132792</v>
      </c>
      <c r="T1833">
        <v>102.38913493936541</v>
      </c>
      <c r="U1833">
        <v>102.3889740878095</v>
      </c>
      <c r="V1833">
        <v>102.3201037709504</v>
      </c>
      <c r="W1833">
        <v>102.45750354754971</v>
      </c>
      <c r="X1833">
        <v>7759.5013185047874</v>
      </c>
      <c r="Y1833">
        <v>7795.0477758972311</v>
      </c>
      <c r="Z1833">
        <v>7453.7455171026359</v>
      </c>
      <c r="AA1833">
        <v>7954.7268204898492</v>
      </c>
      <c r="AB1833">
        <v>1430.457260777953</v>
      </c>
      <c r="AC1833">
        <v>1417.6261672588871</v>
      </c>
      <c r="AD1833">
        <v>1205.626289314431</v>
      </c>
      <c r="AE1833">
        <v>1725.175139202453</v>
      </c>
      <c r="AF1833">
        <v>58.283388971463303</v>
      </c>
      <c r="AG1833">
        <v>57.966005826778712</v>
      </c>
      <c r="AH1833">
        <v>56.847075973831743</v>
      </c>
      <c r="AI1833">
        <v>60.630522706452517</v>
      </c>
      <c r="AJ1833">
        <v>0.48847653061527541</v>
      </c>
      <c r="AK1833">
        <v>0.48847281793012709</v>
      </c>
      <c r="AL1833">
        <v>0.48798256058092659</v>
      </c>
      <c r="AM1833">
        <v>0.48897312969140377</v>
      </c>
      <c r="AN1833">
        <v>0.97557275606878302</v>
      </c>
      <c r="AO1833">
        <v>0.97557275606878313</v>
      </c>
      <c r="AP1833">
        <v>0.97557275606878313</v>
      </c>
      <c r="AQ1833">
        <v>0.97557275606878313</v>
      </c>
      <c r="AR1833">
        <v>12.462423117778901</v>
      </c>
      <c r="AS1833">
        <v>12.462423117778901</v>
      </c>
      <c r="AT1833">
        <v>12.462423117778901</v>
      </c>
      <c r="AU1833">
        <v>12.462423117778901</v>
      </c>
      <c r="AV1833" t="str">
        <f>VLOOKUP(Sheet1[[#This Row],[NPDES ID2]],Combined_Sheet__Major_Only___2[[NPDES ID2]:[ECHO BFR]],3,FALSE)</f>
        <v>NY</v>
      </c>
      <c r="AW1833" t="s">
        <v>12181</v>
      </c>
      <c r="AX1833" t="str">
        <f>VLOOKUP(Sheet1[[#This Row],[NPDES ID2]],Combined_Sheet__Major_Only___2[[NPDES ID2]:[ECHO BFR]],27,FALSE)</f>
        <v>-</v>
      </c>
      <c r="AY1833" t="str">
        <f>VLOOKUP(Sheet1[[#This Row],[NPDES ID2]],Combined_Sheet__Major_Only___2[[NPDES ID2]:[ECHO BFR]],28,FALSE)</f>
        <v>-</v>
      </c>
      <c r="AZ1833" t="str">
        <f>VLOOKUP(Sheet1[[#This Row],[NPDES ID2]],Combined_Sheet__Major_Only___2[[NPDES ID2]:[ECHO BFR]],29,FALSE)</f>
        <v>thickening, preliminaryOps</v>
      </c>
      <c r="BA1833">
        <f>VLOOKUP(Sheet1[[#This Row],[NPDES ID2]],Combined_Sheet__Major_Only___2[[NPDES ID2]:[ECHO BFR]],17,FALSE)</f>
        <v>40.733530000000002</v>
      </c>
      <c r="BB1833">
        <f>VLOOKUP(Sheet1[[#This Row],[NPDES ID2]],Combined_Sheet__Major_Only___2[[NPDES ID2]:[ECHO BFR]],18,FALSE)</f>
        <v>-73.948378000000005</v>
      </c>
      <c r="BC1833" t="str">
        <f>IF(ISNUMBER(SEARCH("aerobic",$AW1833)),"aerobic","")</f>
        <v/>
      </c>
      <c r="BD1833" t="str">
        <f>IF(ISNUMBER(SEARCH("anaer",$AW1833)),"anaer","")</f>
        <v>anaer</v>
      </c>
      <c r="BE1833" t="str">
        <f>IF(ISNUMBER(SEARCH("thickening",$AZ1833)),"thickening","")</f>
        <v>thickening</v>
      </c>
      <c r="BF1833" s="3" t="str">
        <f>IF(ISNUMBER(SEARCH("airDry",$AW1833)),"airDry","")</f>
        <v/>
      </c>
      <c r="BG1833" s="3" t="str">
        <f>IF(ISNUMBER(SEARCH("heatDry",$AY1833)),"heatDry","")</f>
        <v/>
      </c>
      <c r="BH1833" s="3" t="str">
        <f>IF(AND(ISNUMBER(SEARCH("aerobic",$AW1833)),ISNUMBER(SEARCH("anaer",$AW1833))),"Combined Aer and Anaer.","")</f>
        <v/>
      </c>
    </row>
    <row r="1834" spans="1:60" x14ac:dyDescent="0.3">
      <c r="A1834" s="4">
        <v>1832</v>
      </c>
      <c r="B1834" t="s">
        <v>8662</v>
      </c>
      <c r="C1834">
        <v>15860</v>
      </c>
      <c r="D1834">
        <v>910.26237011519913</v>
      </c>
      <c r="E1834">
        <v>897.76506629528933</v>
      </c>
      <c r="F1834">
        <v>607.38876044995607</v>
      </c>
      <c r="G1834">
        <v>1191.128050892489</v>
      </c>
      <c r="H1834">
        <v>-74.386376230021625</v>
      </c>
      <c r="I1834">
        <v>-75.144638086695608</v>
      </c>
      <c r="J1834">
        <v>-88.153433418181336</v>
      </c>
      <c r="K1834">
        <v>-57.880700073706798</v>
      </c>
      <c r="L1834">
        <v>10298.698920625109</v>
      </c>
      <c r="M1834">
        <v>10254.82092756191</v>
      </c>
      <c r="N1834">
        <v>10094.65940179565</v>
      </c>
      <c r="O1834">
        <v>10636.3987165218</v>
      </c>
      <c r="P1834">
        <v>373.74289456757168</v>
      </c>
      <c r="Q1834">
        <v>377.91115903372031</v>
      </c>
      <c r="R1834">
        <v>303.91789101320188</v>
      </c>
      <c r="S1834">
        <v>427.82852027770798</v>
      </c>
      <c r="T1834">
        <v>42.7732470089515</v>
      </c>
      <c r="U1834">
        <v>42.773178160735597</v>
      </c>
      <c r="V1834">
        <v>42.743700059530958</v>
      </c>
      <c r="W1834">
        <v>42.802510367146937</v>
      </c>
      <c r="X1834">
        <v>2965.0178930866718</v>
      </c>
      <c r="Y1834">
        <v>2975.782569190691</v>
      </c>
      <c r="Z1834">
        <v>2871.9679278319882</v>
      </c>
      <c r="AA1834">
        <v>3024.2830435570618</v>
      </c>
      <c r="AB1834">
        <v>578.71352416011223</v>
      </c>
      <c r="AC1834">
        <v>572.86877329185393</v>
      </c>
      <c r="AD1834">
        <v>483.98479989660558</v>
      </c>
      <c r="AE1834">
        <v>701.67069322466489</v>
      </c>
      <c r="AF1834">
        <v>63.680443477212073</v>
      </c>
      <c r="AG1834">
        <v>63.404781464523928</v>
      </c>
      <c r="AH1834">
        <v>62.430586475672733</v>
      </c>
      <c r="AI1834">
        <v>65.731663368816328</v>
      </c>
      <c r="AJ1834">
        <v>0.55435782117810917</v>
      </c>
      <c r="AK1834">
        <v>0.5543553183103076</v>
      </c>
      <c r="AL1834">
        <v>0.55401713464490143</v>
      </c>
      <c r="AM1834">
        <v>0.55470016307974734</v>
      </c>
      <c r="AN1834">
        <v>0.94424928304839273</v>
      </c>
      <c r="AO1834">
        <v>0.94424928304839273</v>
      </c>
      <c r="AP1834">
        <v>0.94424928304839273</v>
      </c>
      <c r="AQ1834">
        <v>0.94424928304839273</v>
      </c>
      <c r="AR1834">
        <v>13.18807957470511</v>
      </c>
      <c r="AS1834">
        <v>13.18807957470511</v>
      </c>
      <c r="AT1834">
        <v>13.18807957470511</v>
      </c>
      <c r="AU1834">
        <v>13.18807957470511</v>
      </c>
      <c r="AV1834" t="str">
        <f>VLOOKUP(Sheet1[[#This Row],[NPDES ID2]],Combined_Sheet__Major_Only___2[[NPDES ID2]:[ECHO BFR]],3,FALSE)</f>
        <v>NY</v>
      </c>
      <c r="AW1834" t="s">
        <v>12181</v>
      </c>
      <c r="AX1834" t="str">
        <f>VLOOKUP(Sheet1[[#This Row],[NPDES ID2]],Combined_Sheet__Major_Only___2[[NPDES ID2]:[ECHO BFR]],27,FALSE)</f>
        <v>-</v>
      </c>
      <c r="AY1834" t="str">
        <f>VLOOKUP(Sheet1[[#This Row],[NPDES ID2]],Combined_Sheet__Major_Only___2[[NPDES ID2]:[ECHO BFR]],28,FALSE)</f>
        <v>-</v>
      </c>
      <c r="AZ1834" t="str">
        <f>VLOOKUP(Sheet1[[#This Row],[NPDES ID2]],Combined_Sheet__Major_Only___2[[NPDES ID2]:[ECHO BFR]],29,FALSE)</f>
        <v>thickening, preliminaryOps</v>
      </c>
      <c r="BA1834">
        <f>VLOOKUP(Sheet1[[#This Row],[NPDES ID2]],Combined_Sheet__Major_Only___2[[NPDES ID2]:[ECHO BFR]],17,FALSE)</f>
        <v>40.787528000000002</v>
      </c>
      <c r="BB1834">
        <f>VLOOKUP(Sheet1[[#This Row],[NPDES ID2]],Combined_Sheet__Major_Only___2[[NPDES ID2]:[ECHO BFR]],18,FALSE)</f>
        <v>-73.922888999999998</v>
      </c>
      <c r="BC1834" t="str">
        <f>IF(ISNUMBER(SEARCH("aerobic",$AW1834)),"aerobic","")</f>
        <v/>
      </c>
      <c r="BD1834" t="str">
        <f>IF(ISNUMBER(SEARCH("anaer",$AW1834)),"anaer","")</f>
        <v>anaer</v>
      </c>
      <c r="BE1834" t="str">
        <f>IF(ISNUMBER(SEARCH("thickening",$AZ1834)),"thickening","")</f>
        <v>thickening</v>
      </c>
      <c r="BF1834" s="2" t="str">
        <f>IF(ISNUMBER(SEARCH("airDry",$AW1834)),"airDry","")</f>
        <v/>
      </c>
      <c r="BG1834" s="2" t="str">
        <f>IF(ISNUMBER(SEARCH("heatDry",$AY1834)),"heatDry","")</f>
        <v/>
      </c>
      <c r="BH1834" s="2" t="str">
        <f>IF(AND(ISNUMBER(SEARCH("aerobic",$AW1834)),ISNUMBER(SEARCH("anaer",$AW1834))),"Combined Aer and Anaer.","")</f>
        <v/>
      </c>
    </row>
    <row r="1835" spans="1:60" x14ac:dyDescent="0.3">
      <c r="A1835" s="4">
        <v>1833</v>
      </c>
      <c r="B1835" t="s">
        <v>8667</v>
      </c>
      <c r="C1835">
        <v>15349.31</v>
      </c>
      <c r="D1835">
        <v>913.25349233151496</v>
      </c>
      <c r="E1835">
        <v>899.55503750255434</v>
      </c>
      <c r="F1835">
        <v>610.97518644616503</v>
      </c>
      <c r="G1835">
        <v>1193.6070480228079</v>
      </c>
      <c r="H1835">
        <v>-73.329592298517568</v>
      </c>
      <c r="I1835">
        <v>-73.918785094577458</v>
      </c>
      <c r="J1835">
        <v>-87.528639755215849</v>
      </c>
      <c r="K1835">
        <v>-57.134017113303983</v>
      </c>
      <c r="L1835">
        <v>9654.1262498451106</v>
      </c>
      <c r="M1835">
        <v>9609.453143396393</v>
      </c>
      <c r="N1835">
        <v>9446.395077195004</v>
      </c>
      <c r="O1835">
        <v>9998.898388719721</v>
      </c>
      <c r="P1835">
        <v>362.16256445573941</v>
      </c>
      <c r="Q1835">
        <v>365.78134245405857</v>
      </c>
      <c r="R1835">
        <v>296.05891850266318</v>
      </c>
      <c r="S1835">
        <v>415.54972492001963</v>
      </c>
      <c r="T1835">
        <v>107.2522997565676</v>
      </c>
      <c r="U1835">
        <v>107.2521313998411</v>
      </c>
      <c r="V1835">
        <v>107.1800476638099</v>
      </c>
      <c r="W1835">
        <v>107.32385837470591</v>
      </c>
      <c r="X1835">
        <v>7676.0725709150229</v>
      </c>
      <c r="Y1835">
        <v>7706.62176780146</v>
      </c>
      <c r="Z1835">
        <v>7413.3079464042876</v>
      </c>
      <c r="AA1835">
        <v>7843.4329032578889</v>
      </c>
      <c r="AB1835">
        <v>1180.546717489382</v>
      </c>
      <c r="AC1835">
        <v>1174.562865700306</v>
      </c>
      <c r="AD1835">
        <v>1024.1787285544519</v>
      </c>
      <c r="AE1835">
        <v>1373.4581746961769</v>
      </c>
      <c r="AF1835">
        <v>61.701718348709662</v>
      </c>
      <c r="AG1835">
        <v>61.409939650832783</v>
      </c>
      <c r="AH1835">
        <v>60.383979314235077</v>
      </c>
      <c r="AI1835">
        <v>63.855342227155013</v>
      </c>
      <c r="AJ1835">
        <v>0.53018916992622178</v>
      </c>
      <c r="AK1835">
        <v>0.530185550936904</v>
      </c>
      <c r="AL1835">
        <v>0.52970496835943282</v>
      </c>
      <c r="AM1835">
        <v>0.53067589310776475</v>
      </c>
      <c r="AN1835">
        <v>0.97664326090413733</v>
      </c>
      <c r="AO1835">
        <v>0.97664326090413756</v>
      </c>
      <c r="AP1835">
        <v>0.97664326090413756</v>
      </c>
      <c r="AQ1835">
        <v>0.97664326090413756</v>
      </c>
      <c r="AR1835">
        <v>14.68463487263609</v>
      </c>
      <c r="AS1835">
        <v>14.68463487263609</v>
      </c>
      <c r="AT1835">
        <v>14.68463487263609</v>
      </c>
      <c r="AU1835">
        <v>14.68463487263609</v>
      </c>
      <c r="AV1835" t="str">
        <f>VLOOKUP(Sheet1[[#This Row],[NPDES ID2]],Combined_Sheet__Major_Only___2[[NPDES ID2]:[ECHO BFR]],3,FALSE)</f>
        <v>CA</v>
      </c>
      <c r="AW1835" t="s">
        <v>12181</v>
      </c>
      <c r="AX1835" t="str">
        <f>VLOOKUP(Sheet1[[#This Row],[NPDES ID2]],Combined_Sheet__Major_Only___2[[NPDES ID2]:[ECHO BFR]],27,FALSE)</f>
        <v>methaneBioCaptureRecover</v>
      </c>
      <c r="AY1835" t="str">
        <f>VLOOKUP(Sheet1[[#This Row],[NPDES ID2]],Combined_Sheet__Major_Only___2[[NPDES ID2]:[ECHO BFR]],28,FALSE)</f>
        <v>-</v>
      </c>
      <c r="AZ1835" t="str">
        <f>VLOOKUP(Sheet1[[#This Row],[NPDES ID2]],Combined_Sheet__Major_Only___2[[NPDES ID2]:[ECHO BFR]],29,FALSE)</f>
        <v>thickening, preliminaryOps</v>
      </c>
      <c r="BA1835">
        <f>VLOOKUP(Sheet1[[#This Row],[NPDES ID2]],Combined_Sheet__Major_Only___2[[NPDES ID2]:[ECHO BFR]],17,FALSE)</f>
        <v>37.823248999999997</v>
      </c>
      <c r="BB1835">
        <f>VLOOKUP(Sheet1[[#This Row],[NPDES ID2]],Combined_Sheet__Major_Only___2[[NPDES ID2]:[ECHO BFR]],18,FALSE)</f>
        <v>-122.297613</v>
      </c>
      <c r="BC1835" t="str">
        <f>IF(ISNUMBER(SEARCH("aerobic",$AW1835)),"aerobic","")</f>
        <v/>
      </c>
      <c r="BD1835" t="str">
        <f>IF(ISNUMBER(SEARCH("anaer",$AW1835)),"anaer","")</f>
        <v>anaer</v>
      </c>
      <c r="BE1835" t="str">
        <f>IF(ISNUMBER(SEARCH("thickening",$AZ1835)),"thickening","")</f>
        <v>thickening</v>
      </c>
      <c r="BF1835" s="3" t="str">
        <f>IF(ISNUMBER(SEARCH("airDry",$AW1835)),"airDry","")</f>
        <v/>
      </c>
      <c r="BG1835" s="3" t="str">
        <f>IF(ISNUMBER(SEARCH("heatDry",$AY1835)),"heatDry","")</f>
        <v/>
      </c>
      <c r="BH1835" s="3" t="str">
        <f>IF(AND(ISNUMBER(SEARCH("aerobic",$AW1835)),ISNUMBER(SEARCH("anaer",$AW1835))),"Combined Aer and Anaer.","")</f>
        <v/>
      </c>
    </row>
    <row r="1836" spans="1:60" x14ac:dyDescent="0.3">
      <c r="A1836" s="4">
        <v>1834</v>
      </c>
      <c r="B1836" t="s">
        <v>8671</v>
      </c>
      <c r="C1836">
        <v>14345.2</v>
      </c>
      <c r="D1836">
        <v>1060.00273344263</v>
      </c>
      <c r="E1836">
        <v>1040.858858212848</v>
      </c>
      <c r="F1836">
        <v>708.46136131449862</v>
      </c>
      <c r="G1836">
        <v>1376.0681628543721</v>
      </c>
      <c r="H1836">
        <v>-74.858466120015805</v>
      </c>
      <c r="I1836">
        <v>-74.358964125764132</v>
      </c>
      <c r="J1836">
        <v>-86.406716199598648</v>
      </c>
      <c r="K1836">
        <v>-62.054435607668353</v>
      </c>
      <c r="L1836">
        <v>7334.1170868471208</v>
      </c>
      <c r="M1836">
        <v>7279.7171303052874</v>
      </c>
      <c r="N1836">
        <v>7081.1448852085732</v>
      </c>
      <c r="O1836">
        <v>7752.2274327127661</v>
      </c>
      <c r="P1836">
        <v>341.39799019922953</v>
      </c>
      <c r="Q1836">
        <v>340.25480111455141</v>
      </c>
      <c r="R1836">
        <v>290.80200719281117</v>
      </c>
      <c r="S1836">
        <v>387.21101767146189</v>
      </c>
      <c r="T1836">
        <v>59.921850044540612</v>
      </c>
      <c r="U1836">
        <v>59.921754731420627</v>
      </c>
      <c r="V1836">
        <v>59.880945398015967</v>
      </c>
      <c r="W1836">
        <v>59.962362088815347</v>
      </c>
      <c r="X1836">
        <v>5278.6475980530968</v>
      </c>
      <c r="Y1836">
        <v>5311.4327293251508</v>
      </c>
      <c r="Z1836">
        <v>4992.9904510623264</v>
      </c>
      <c r="AA1836">
        <v>5462.9694579168727</v>
      </c>
      <c r="AB1836">
        <v>1097.777582949793</v>
      </c>
      <c r="AC1836">
        <v>1078.331853242039</v>
      </c>
      <c r="AD1836">
        <v>904.88691631699874</v>
      </c>
      <c r="AE1836">
        <v>1384.0513913915099</v>
      </c>
      <c r="AF1836">
        <v>50.145286966395297</v>
      </c>
      <c r="AG1836">
        <v>49.769229746578219</v>
      </c>
      <c r="AH1836">
        <v>48.435970769383033</v>
      </c>
      <c r="AI1836">
        <v>52.968159630922237</v>
      </c>
      <c r="AJ1836">
        <v>0.38941266624911619</v>
      </c>
      <c r="AK1836">
        <v>0.38941052993256831</v>
      </c>
      <c r="AL1836">
        <v>0.3891240007122998</v>
      </c>
      <c r="AM1836">
        <v>0.38970277710344908</v>
      </c>
      <c r="AN1836">
        <v>0.95927217106318208</v>
      </c>
      <c r="AO1836">
        <v>0.95927217106318252</v>
      </c>
      <c r="AP1836">
        <v>0.95927217106318252</v>
      </c>
      <c r="AQ1836">
        <v>0.95927217106318252</v>
      </c>
      <c r="AR1836">
        <v>10.032344177478899</v>
      </c>
      <c r="AS1836">
        <v>10.032344177478899</v>
      </c>
      <c r="AT1836">
        <v>10.032344177478899</v>
      </c>
      <c r="AU1836">
        <v>10.032344177478899</v>
      </c>
      <c r="AV1836" t="str">
        <f>VLOOKUP(Sheet1[[#This Row],[NPDES ID2]],Combined_Sheet__Major_Only___2[[NPDES ID2]:[ECHO BFR]],3,FALSE)</f>
        <v>CT</v>
      </c>
      <c r="AW1836" t="s">
        <v>54</v>
      </c>
      <c r="AX1836" t="str">
        <f>VLOOKUP(Sheet1[[#This Row],[NPDES ID2]],Combined_Sheet__Major_Only___2[[NPDES ID2]:[ECHO BFR]],27,FALSE)</f>
        <v>-</v>
      </c>
      <c r="AY1836" t="str">
        <f>VLOOKUP(Sheet1[[#This Row],[NPDES ID2]],Combined_Sheet__Major_Only___2[[NPDES ID2]:[ECHO BFR]],28,FALSE)</f>
        <v>-</v>
      </c>
      <c r="AZ1836" t="str">
        <f>VLOOKUP(Sheet1[[#This Row],[NPDES ID2]],Combined_Sheet__Major_Only___2[[NPDES ID2]:[ECHO BFR]],29,FALSE)</f>
        <v>thickening, preliminaryOps</v>
      </c>
      <c r="BA1836">
        <f>VLOOKUP(Sheet1[[#This Row],[NPDES ID2]],Combined_Sheet__Major_Only___2[[NPDES ID2]:[ECHO BFR]],17,FALSE)</f>
        <v>41.282563000000003</v>
      </c>
      <c r="BB1836">
        <f>VLOOKUP(Sheet1[[#This Row],[NPDES ID2]],Combined_Sheet__Major_Only___2[[NPDES ID2]:[ECHO BFR]],18,FALSE)</f>
        <v>-72.902505000000005</v>
      </c>
      <c r="BC1836" t="str">
        <f>IF(ISNUMBER(SEARCH("aerobic",$AW1836)),"aerobic","")</f>
        <v/>
      </c>
      <c r="BD1836" t="str">
        <f>IF(ISNUMBER(SEARCH("anaer",$AW1836)),"anaer","")</f>
        <v/>
      </c>
      <c r="BE1836" t="str">
        <f>IF(ISNUMBER(SEARCH("thickening",$AZ1836)),"thickening","")</f>
        <v>thickening</v>
      </c>
      <c r="BF1836" s="2" t="str">
        <f>IF(ISNUMBER(SEARCH("airDry",$AW1836)),"airDry","")</f>
        <v/>
      </c>
      <c r="BG1836" s="2" t="str">
        <f>IF(ISNUMBER(SEARCH("heatDry",$AY1836)),"heatDry","")</f>
        <v/>
      </c>
      <c r="BH1836" s="2" t="str">
        <f>IF(AND(ISNUMBER(SEARCH("aerobic",$AW1836)),ISNUMBER(SEARCH("anaer",$AW1836))),"Combined Aer and Anaer.","")</f>
        <v/>
      </c>
    </row>
    <row r="1837" spans="1:60" x14ac:dyDescent="0.3">
      <c r="A1837" s="4">
        <v>1835</v>
      </c>
      <c r="B1837" t="s">
        <v>8676</v>
      </c>
      <c r="C1837">
        <v>14248.49</v>
      </c>
      <c r="D1837">
        <v>1035.904252720366</v>
      </c>
      <c r="E1837">
        <v>1016.794921842676</v>
      </c>
      <c r="F1837">
        <v>694.56268205095034</v>
      </c>
      <c r="G1837">
        <v>1346.2653411674421</v>
      </c>
      <c r="H1837">
        <v>-66.046130802107967</v>
      </c>
      <c r="I1837">
        <v>-68.041345654600661</v>
      </c>
      <c r="J1837">
        <v>-83.419179626729502</v>
      </c>
      <c r="K1837">
        <v>-42.185276021894097</v>
      </c>
      <c r="L1837">
        <v>7409.942492150717</v>
      </c>
      <c r="M1837">
        <v>7356.4898547749044</v>
      </c>
      <c r="N1837">
        <v>7166.7825816681552</v>
      </c>
      <c r="O1837">
        <v>7811.7717507404996</v>
      </c>
      <c r="P1837">
        <v>338.11316080831438</v>
      </c>
      <c r="Q1837">
        <v>336.60227802973282</v>
      </c>
      <c r="R1837">
        <v>286.96183319320801</v>
      </c>
      <c r="S1837">
        <v>383.60816818539632</v>
      </c>
      <c r="T1837">
        <v>435.45031169420793</v>
      </c>
      <c r="U1837">
        <v>435.44963683972833</v>
      </c>
      <c r="V1837">
        <v>435.16069066463251</v>
      </c>
      <c r="W1837">
        <v>435.7371529450175</v>
      </c>
      <c r="X1837">
        <v>37708.944419139443</v>
      </c>
      <c r="Y1837">
        <v>37942.395771439697</v>
      </c>
      <c r="Z1837">
        <v>35749.352711324616</v>
      </c>
      <c r="AA1837">
        <v>38968.725339309822</v>
      </c>
      <c r="AB1837">
        <v>10394.031303545309</v>
      </c>
      <c r="AC1837">
        <v>10087.265534929749</v>
      </c>
      <c r="AD1837">
        <v>8077.4556606650067</v>
      </c>
      <c r="AE1837">
        <v>14155.640232209071</v>
      </c>
      <c r="AF1837">
        <v>51.123469608671783</v>
      </c>
      <c r="AG1837">
        <v>50.747005915590179</v>
      </c>
      <c r="AH1837">
        <v>49.437922225431727</v>
      </c>
      <c r="AI1837">
        <v>53.833143408097229</v>
      </c>
      <c r="AJ1837">
        <v>0.40129870073511881</v>
      </c>
      <c r="AK1837">
        <v>0.40128957229195822</v>
      </c>
      <c r="AL1837">
        <v>0.40019383444964979</v>
      </c>
      <c r="AM1837">
        <v>0.40241170112177921</v>
      </c>
      <c r="AN1837">
        <v>0.99409817229300401</v>
      </c>
      <c r="AO1837">
        <v>0.99409817229300357</v>
      </c>
      <c r="AP1837">
        <v>0.99409817229300357</v>
      </c>
      <c r="AQ1837">
        <v>0.99409817229300357</v>
      </c>
      <c r="AR1837">
        <v>8.8913814178747934</v>
      </c>
      <c r="AS1837">
        <v>8.8913814178747952</v>
      </c>
      <c r="AT1837">
        <v>8.8913814178747952</v>
      </c>
      <c r="AU1837">
        <v>8.8913814178747952</v>
      </c>
      <c r="AV1837" t="str">
        <f>VLOOKUP(Sheet1[[#This Row],[NPDES ID2]],Combined_Sheet__Major_Only___2[[NPDES ID2]:[ECHO BFR]],3,FALSE)</f>
        <v>TN</v>
      </c>
      <c r="AW1837" t="s">
        <v>38</v>
      </c>
      <c r="AX1837" t="str">
        <f>VLOOKUP(Sheet1[[#This Row],[NPDES ID2]],Combined_Sheet__Major_Only___2[[NPDES ID2]:[ECHO BFR]],27,FALSE)</f>
        <v/>
      </c>
      <c r="AY1837" t="str">
        <f>VLOOKUP(Sheet1[[#This Row],[NPDES ID2]],Combined_Sheet__Major_Only___2[[NPDES ID2]:[ECHO BFR]],28,FALSE)</f>
        <v/>
      </c>
      <c r="AZ1837" t="str">
        <f>VLOOKUP(Sheet1[[#This Row],[NPDES ID2]],Combined_Sheet__Major_Only___2[[NPDES ID2]:[ECHO BFR]],29,FALSE)</f>
        <v/>
      </c>
      <c r="BA1837">
        <f>VLOOKUP(Sheet1[[#This Row],[NPDES ID2]],Combined_Sheet__Major_Only___2[[NPDES ID2]:[ECHO BFR]],17,FALSE)</f>
        <v>35.188949000000001</v>
      </c>
      <c r="BB1837">
        <f>VLOOKUP(Sheet1[[#This Row],[NPDES ID2]],Combined_Sheet__Major_Only___2[[NPDES ID2]:[ECHO BFR]],18,FALSE)</f>
        <v>-90.050959000000006</v>
      </c>
      <c r="BC1837" t="str">
        <f>IF(ISNUMBER(SEARCH("aerobic",$AW1837)),"aerobic","")</f>
        <v/>
      </c>
      <c r="BD1837" t="str">
        <f>IF(ISNUMBER(SEARCH("anaer",$AW1837)),"anaer","")</f>
        <v/>
      </c>
      <c r="BE1837" t="str">
        <f>IF(ISNUMBER(SEARCH("thickening",$AZ1837)),"thickening","")</f>
        <v/>
      </c>
      <c r="BF1837" s="3" t="str">
        <f>IF(ISNUMBER(SEARCH("airDry",$AW1837)),"airDry","")</f>
        <v/>
      </c>
      <c r="BG1837" s="3" t="str">
        <f>IF(ISNUMBER(SEARCH("heatDry",$AY1837)),"heatDry","")</f>
        <v/>
      </c>
      <c r="BH1837" s="3" t="str">
        <f>IF(AND(ISNUMBER(SEARCH("aerobic",$AW1837)),ISNUMBER(SEARCH("anaer",$AW1837))),"Combined Aer and Anaer.","")</f>
        <v/>
      </c>
    </row>
    <row r="1838" spans="1:60" x14ac:dyDescent="0.3">
      <c r="A1838" s="4">
        <v>1836</v>
      </c>
      <c r="B1838" t="s">
        <v>8681</v>
      </c>
      <c r="C1838">
        <v>13582</v>
      </c>
      <c r="D1838">
        <v>790.46296353117782</v>
      </c>
      <c r="E1838">
        <v>780.2623124014691</v>
      </c>
      <c r="F1838">
        <v>532.90718223777071</v>
      </c>
      <c r="G1838">
        <v>1031.628795425207</v>
      </c>
      <c r="H1838">
        <v>-74.81672766458432</v>
      </c>
      <c r="I1838">
        <v>-75.762967562103938</v>
      </c>
      <c r="J1838">
        <v>-88.344203834896319</v>
      </c>
      <c r="K1838">
        <v>-57.9373896294369</v>
      </c>
      <c r="L1838">
        <v>8875.5784891511958</v>
      </c>
      <c r="M1838">
        <v>8838.3811531693609</v>
      </c>
      <c r="N1838">
        <v>8702.6030890578604</v>
      </c>
      <c r="O1838">
        <v>9161.3688851498773</v>
      </c>
      <c r="P1838">
        <v>319.99625886856671</v>
      </c>
      <c r="Q1838">
        <v>323.7000364227095</v>
      </c>
      <c r="R1838">
        <v>259.94925430308018</v>
      </c>
      <c r="S1838">
        <v>366.18080927949183</v>
      </c>
      <c r="T1838">
        <v>45.944136302162882</v>
      </c>
      <c r="U1838">
        <v>45.944062560412448</v>
      </c>
      <c r="V1838">
        <v>45.912489239976978</v>
      </c>
      <c r="W1838">
        <v>45.975479616269453</v>
      </c>
      <c r="X1838">
        <v>3164.6619619712028</v>
      </c>
      <c r="Y1838">
        <v>3175.9339275233151</v>
      </c>
      <c r="Z1838">
        <v>3067.124650149115</v>
      </c>
      <c r="AA1838">
        <v>3226.7808603311332</v>
      </c>
      <c r="AB1838">
        <v>536.73489239572905</v>
      </c>
      <c r="AC1838">
        <v>532.8705300091824</v>
      </c>
      <c r="AD1838">
        <v>459.41551562221122</v>
      </c>
      <c r="AE1838">
        <v>634.41339809830333</v>
      </c>
      <c r="AF1838">
        <v>64.077847826247222</v>
      </c>
      <c r="AG1838">
        <v>63.805678671808877</v>
      </c>
      <c r="AH1838">
        <v>62.843003263339753</v>
      </c>
      <c r="AI1838">
        <v>66.110429869489437</v>
      </c>
      <c r="AJ1838">
        <v>0.55921371942436904</v>
      </c>
      <c r="AK1838">
        <v>0.55921164326863448</v>
      </c>
      <c r="AL1838">
        <v>0.55892936335226984</v>
      </c>
      <c r="AM1838">
        <v>0.55949942195050995</v>
      </c>
      <c r="AN1838">
        <v>0.94780895897767836</v>
      </c>
      <c r="AO1838">
        <v>0.94780895897767881</v>
      </c>
      <c r="AP1838">
        <v>0.94780895897767881</v>
      </c>
      <c r="AQ1838">
        <v>0.94780895897767881</v>
      </c>
      <c r="AR1838">
        <v>14.378788995030529</v>
      </c>
      <c r="AS1838">
        <v>14.378788995030529</v>
      </c>
      <c r="AT1838">
        <v>14.378788995030529</v>
      </c>
      <c r="AU1838">
        <v>14.378788995030529</v>
      </c>
      <c r="AV1838" t="str">
        <f>VLOOKUP(Sheet1[[#This Row],[NPDES ID2]],Combined_Sheet__Major_Only___2[[NPDES ID2]:[ECHO BFR]],3,FALSE)</f>
        <v>NY</v>
      </c>
      <c r="AW1838" t="s">
        <v>12181</v>
      </c>
      <c r="AX1838" t="str">
        <f>VLOOKUP(Sheet1[[#This Row],[NPDES ID2]],Combined_Sheet__Major_Only___2[[NPDES ID2]:[ECHO BFR]],27,FALSE)</f>
        <v>-</v>
      </c>
      <c r="AY1838" t="str">
        <f>VLOOKUP(Sheet1[[#This Row],[NPDES ID2]],Combined_Sheet__Major_Only___2[[NPDES ID2]:[ECHO BFR]],28,FALSE)</f>
        <v>-</v>
      </c>
      <c r="AZ1838" t="str">
        <f>VLOOKUP(Sheet1[[#This Row],[NPDES ID2]],Combined_Sheet__Major_Only___2[[NPDES ID2]:[ECHO BFR]],29,FALSE)</f>
        <v>preliminaryOps, thickening</v>
      </c>
      <c r="BA1838">
        <f>VLOOKUP(Sheet1[[#This Row],[NPDES ID2]],Combined_Sheet__Major_Only___2[[NPDES ID2]:[ECHO BFR]],17,FALSE)</f>
        <v>40.804747999999996</v>
      </c>
      <c r="BB1838">
        <f>VLOOKUP(Sheet1[[#This Row],[NPDES ID2]],Combined_Sheet__Major_Only___2[[NPDES ID2]:[ECHO BFR]],18,FALSE)</f>
        <v>-73.885309000000007</v>
      </c>
      <c r="BC1838" t="str">
        <f>IF(ISNUMBER(SEARCH("aerobic",$AW1838)),"aerobic","")</f>
        <v/>
      </c>
      <c r="BD1838" t="str">
        <f>IF(ISNUMBER(SEARCH("anaer",$AW1838)),"anaer","")</f>
        <v>anaer</v>
      </c>
      <c r="BE1838" t="str">
        <f>IF(ISNUMBER(SEARCH("thickening",$AZ1838)),"thickening","")</f>
        <v>thickening</v>
      </c>
      <c r="BF1838" s="2" t="str">
        <f>IF(ISNUMBER(SEARCH("airDry",$AW1838)),"airDry","")</f>
        <v/>
      </c>
      <c r="BG1838" s="2" t="str">
        <f>IF(ISNUMBER(SEARCH("heatDry",$AY1838)),"heatDry","")</f>
        <v/>
      </c>
      <c r="BH1838" s="2" t="str">
        <f>IF(AND(ISNUMBER(SEARCH("aerobic",$AW1838)),ISNUMBER(SEARCH("anaer",$AW1838))),"Combined Aer and Anaer.","")</f>
        <v/>
      </c>
    </row>
    <row r="1839" spans="1:60" x14ac:dyDescent="0.3">
      <c r="A1839" s="4">
        <v>1837</v>
      </c>
      <c r="B1839" t="s">
        <v>8685</v>
      </c>
      <c r="C1839">
        <v>13247.74</v>
      </c>
      <c r="D1839">
        <v>1014.9595774242709</v>
      </c>
      <c r="E1839">
        <v>997.00455990920887</v>
      </c>
      <c r="F1839">
        <v>678.26715548675827</v>
      </c>
      <c r="G1839">
        <v>1315.02163847371</v>
      </c>
      <c r="H1839">
        <v>-71.421645205185357</v>
      </c>
      <c r="I1839">
        <v>-71.700106572342349</v>
      </c>
      <c r="J1839">
        <v>-85.059314319023031</v>
      </c>
      <c r="K1839">
        <v>-55.75821871526508</v>
      </c>
      <c r="L1839">
        <v>6605.9005220526524</v>
      </c>
      <c r="M1839">
        <v>6554.7143368401503</v>
      </c>
      <c r="N1839">
        <v>6367.9247965189434</v>
      </c>
      <c r="O1839">
        <v>7000.5238683469852</v>
      </c>
      <c r="P1839">
        <v>315.22819390856358</v>
      </c>
      <c r="Q1839">
        <v>314.30798398074393</v>
      </c>
      <c r="R1839">
        <v>269.88002217165479</v>
      </c>
      <c r="S1839">
        <v>356.26174486433422</v>
      </c>
      <c r="T1839">
        <v>234.04450246317009</v>
      </c>
      <c r="U1839">
        <v>234.04413843199279</v>
      </c>
      <c r="V1839">
        <v>233.88827458355021</v>
      </c>
      <c r="W1839">
        <v>234.1992308696924</v>
      </c>
      <c r="X1839">
        <v>21140.887477682769</v>
      </c>
      <c r="Y1839">
        <v>21279.692082375219</v>
      </c>
      <c r="Z1839">
        <v>19936.209337551041</v>
      </c>
      <c r="AA1839">
        <v>21916.728208575361</v>
      </c>
      <c r="AB1839">
        <v>4658.8556619583032</v>
      </c>
      <c r="AC1839">
        <v>4563.6378245471251</v>
      </c>
      <c r="AD1839">
        <v>3795.409536885556</v>
      </c>
      <c r="AE1839">
        <v>5960.1454688354625</v>
      </c>
      <c r="AF1839">
        <v>48.952721301490968</v>
      </c>
      <c r="AG1839">
        <v>48.565049406680011</v>
      </c>
      <c r="AH1839">
        <v>47.19675347760392</v>
      </c>
      <c r="AI1839">
        <v>51.822161447394983</v>
      </c>
      <c r="AJ1839">
        <v>0.37493017085515862</v>
      </c>
      <c r="AK1839">
        <v>0.37492565775763192</v>
      </c>
      <c r="AL1839">
        <v>0.37434768242314409</v>
      </c>
      <c r="AM1839">
        <v>0.37551612885109492</v>
      </c>
      <c r="AN1839">
        <v>0.98909879331443562</v>
      </c>
      <c r="AO1839">
        <v>0.98909879331443551</v>
      </c>
      <c r="AP1839">
        <v>0.98909879331443551</v>
      </c>
      <c r="AQ1839">
        <v>0.98909879331443551</v>
      </c>
      <c r="AR1839">
        <v>9.4989768917123598</v>
      </c>
      <c r="AS1839">
        <v>9.4989768917123598</v>
      </c>
      <c r="AT1839">
        <v>9.4989768917123598</v>
      </c>
      <c r="AU1839">
        <v>9.4989768917123598</v>
      </c>
      <c r="AV1839" t="str">
        <f>VLOOKUP(Sheet1[[#This Row],[NPDES ID2]],Combined_Sheet__Major_Only___2[[NPDES ID2]:[ECHO BFR]],3,FALSE)</f>
        <v>TX</v>
      </c>
      <c r="AW1839" t="s">
        <v>54</v>
      </c>
      <c r="AX1839" t="str">
        <f>VLOOKUP(Sheet1[[#This Row],[NPDES ID2]],Combined_Sheet__Major_Only___2[[NPDES ID2]:[ECHO BFR]],27,FALSE)</f>
        <v>other</v>
      </c>
      <c r="AY1839" t="str">
        <f>VLOOKUP(Sheet1[[#This Row],[NPDES ID2]],Combined_Sheet__Major_Only___2[[NPDES ID2]:[ECHO BFR]],28,FALSE)</f>
        <v>-</v>
      </c>
      <c r="AZ1839" t="str">
        <f>VLOOKUP(Sheet1[[#This Row],[NPDES ID2]],Combined_Sheet__Major_Only___2[[NPDES ID2]:[ECHO BFR]],29,FALSE)</f>
        <v>-</v>
      </c>
      <c r="BA1839">
        <f>VLOOKUP(Sheet1[[#This Row],[NPDES ID2]],Combined_Sheet__Major_Only___2[[NPDES ID2]:[ECHO BFR]],17,FALSE)</f>
        <v>30.208000999999999</v>
      </c>
      <c r="BB1839">
        <f>VLOOKUP(Sheet1[[#This Row],[NPDES ID2]],Combined_Sheet__Major_Only___2[[NPDES ID2]:[ECHO BFR]],18,FALSE)</f>
        <v>-97.604190000000003</v>
      </c>
      <c r="BC1839" t="str">
        <f>IF(ISNUMBER(SEARCH("aerobic",$AW1839)),"aerobic","")</f>
        <v/>
      </c>
      <c r="BD1839" t="str">
        <f>IF(ISNUMBER(SEARCH("anaer",$AW1839)),"anaer","")</f>
        <v/>
      </c>
      <c r="BE1839" t="str">
        <f>IF(ISNUMBER(SEARCH("thickening",$AZ1839)),"thickening","")</f>
        <v/>
      </c>
      <c r="BF1839" s="3" t="str">
        <f>IF(ISNUMBER(SEARCH("airDry",$AW1839)),"airDry","")</f>
        <v/>
      </c>
      <c r="BG1839" s="3" t="str">
        <f>IF(ISNUMBER(SEARCH("heatDry",$AY1839)),"heatDry","")</f>
        <v/>
      </c>
      <c r="BH1839" s="3" t="str">
        <f>IF(AND(ISNUMBER(SEARCH("aerobic",$AW1839)),ISNUMBER(SEARCH("anaer",$AW1839))),"Combined Aer and Anaer.","")</f>
        <v/>
      </c>
    </row>
    <row r="1840" spans="1:60" x14ac:dyDescent="0.3">
      <c r="A1840" s="4">
        <v>1838</v>
      </c>
      <c r="B1840" t="s">
        <v>8688</v>
      </c>
      <c r="C1840">
        <v>13193</v>
      </c>
      <c r="D1840">
        <v>1035.5258670994519</v>
      </c>
      <c r="E1840">
        <v>1017.893298063322</v>
      </c>
      <c r="F1840">
        <v>689.98811867637278</v>
      </c>
      <c r="G1840">
        <v>1340.5144854586799</v>
      </c>
      <c r="H1840">
        <v>-72.018999675838785</v>
      </c>
      <c r="I1840">
        <v>-72.136928537156194</v>
      </c>
      <c r="J1840">
        <v>-85.089967998289765</v>
      </c>
      <c r="K1840">
        <v>-57.098407536698971</v>
      </c>
      <c r="L1840">
        <v>6425.8978721851563</v>
      </c>
      <c r="M1840">
        <v>6373.7475499127477</v>
      </c>
      <c r="N1840">
        <v>6183.3975394247645</v>
      </c>
      <c r="O1840">
        <v>6828.1976152560374</v>
      </c>
      <c r="P1840">
        <v>314.19135395691751</v>
      </c>
      <c r="Q1840">
        <v>312.79494107365292</v>
      </c>
      <c r="R1840">
        <v>270.60444237054469</v>
      </c>
      <c r="S1840">
        <v>355.95686611909599</v>
      </c>
      <c r="T1840">
        <v>197.78282671267169</v>
      </c>
      <c r="U1840">
        <v>197.78251864300731</v>
      </c>
      <c r="V1840">
        <v>197.65061531584081</v>
      </c>
      <c r="W1840">
        <v>197.9137691462852</v>
      </c>
      <c r="X1840">
        <v>18291.586984665872</v>
      </c>
      <c r="Y1840">
        <v>18416.485242038401</v>
      </c>
      <c r="Z1840">
        <v>17203.467231883009</v>
      </c>
      <c r="AA1840">
        <v>18994.967410035781</v>
      </c>
      <c r="AB1840">
        <v>5906.843360023393</v>
      </c>
      <c r="AC1840">
        <v>5656.6585990918175</v>
      </c>
      <c r="AD1840">
        <v>4377.6887011043582</v>
      </c>
      <c r="AE1840">
        <v>8525.3096103227635</v>
      </c>
      <c r="AF1840">
        <v>47.809074351806309</v>
      </c>
      <c r="AG1840">
        <v>47.413575458959762</v>
      </c>
      <c r="AH1840">
        <v>46.016337619887487</v>
      </c>
      <c r="AI1840">
        <v>50.748127811762799</v>
      </c>
      <c r="AJ1840">
        <v>0.3610516520192355</v>
      </c>
      <c r="AK1840">
        <v>0.36104771568659833</v>
      </c>
      <c r="AL1840">
        <v>0.36053976489345108</v>
      </c>
      <c r="AM1840">
        <v>0.36156650683725189</v>
      </c>
      <c r="AN1840">
        <v>0.98713702969110317</v>
      </c>
      <c r="AO1840">
        <v>0.98713702969110317</v>
      </c>
      <c r="AP1840">
        <v>0.98713702969110317</v>
      </c>
      <c r="AQ1840">
        <v>0.98713702969110317</v>
      </c>
      <c r="AR1840">
        <v>7.7610000903866867</v>
      </c>
      <c r="AS1840">
        <v>7.7610000903866858</v>
      </c>
      <c r="AT1840">
        <v>7.7610000903866858</v>
      </c>
      <c r="AU1840">
        <v>7.7610000903866858</v>
      </c>
      <c r="AV1840" t="str">
        <f>VLOOKUP(Sheet1[[#This Row],[NPDES ID2]],Combined_Sheet__Major_Only___2[[NPDES ID2]:[ECHO BFR]],3,FALSE)</f>
        <v>TX</v>
      </c>
      <c r="AW1840" t="s">
        <v>54</v>
      </c>
      <c r="AX1840" t="str">
        <f>VLOOKUP(Sheet1[[#This Row],[NPDES ID2]],Combined_Sheet__Major_Only___2[[NPDES ID2]:[ECHO BFR]],27,FALSE)</f>
        <v>other</v>
      </c>
      <c r="AY1840" t="str">
        <f>VLOOKUP(Sheet1[[#This Row],[NPDES ID2]],Combined_Sheet__Major_Only___2[[NPDES ID2]:[ECHO BFR]],28,FALSE)</f>
        <v>-</v>
      </c>
      <c r="AZ1840" t="str">
        <f>VLOOKUP(Sheet1[[#This Row],[NPDES ID2]],Combined_Sheet__Major_Only___2[[NPDES ID2]:[ECHO BFR]],29,FALSE)</f>
        <v>-</v>
      </c>
      <c r="BA1840">
        <f>VLOOKUP(Sheet1[[#This Row],[NPDES ID2]],Combined_Sheet__Major_Only___2[[NPDES ID2]:[ECHO BFR]],17,FALSE)</f>
        <v>30.353529999999999</v>
      </c>
      <c r="BB1840">
        <f>VLOOKUP(Sheet1[[#This Row],[NPDES ID2]],Combined_Sheet__Major_Only___2[[NPDES ID2]:[ECHO BFR]],18,FALSE)</f>
        <v>-97.696089999999998</v>
      </c>
      <c r="BC1840" t="str">
        <f>IF(ISNUMBER(SEARCH("aerobic",$AW1840)),"aerobic","")</f>
        <v/>
      </c>
      <c r="BD1840" t="str">
        <f>IF(ISNUMBER(SEARCH("anaer",$AW1840)),"anaer","")</f>
        <v/>
      </c>
      <c r="BE1840" t="str">
        <f>IF(ISNUMBER(SEARCH("thickening",$AZ1840)),"thickening","")</f>
        <v/>
      </c>
      <c r="BF1840" s="2" t="str">
        <f>IF(ISNUMBER(SEARCH("airDry",$AW1840)),"airDry","")</f>
        <v/>
      </c>
      <c r="BG1840" s="2" t="str">
        <f>IF(ISNUMBER(SEARCH("heatDry",$AY1840)),"heatDry","")</f>
        <v/>
      </c>
      <c r="BH1840" s="2" t="str">
        <f>IF(AND(ISNUMBER(SEARCH("aerobic",$AW1840)),ISNUMBER(SEARCH("anaer",$AW1840))),"Combined Aer and Anaer.","")</f>
        <v/>
      </c>
    </row>
    <row r="1841" spans="1:60" x14ac:dyDescent="0.3">
      <c r="A1841" s="4">
        <v>1839</v>
      </c>
      <c r="B1841" t="s">
        <v>8692</v>
      </c>
      <c r="C1841">
        <v>13186.4</v>
      </c>
      <c r="D1841">
        <v>967.56858886539339</v>
      </c>
      <c r="E1841">
        <v>950.62107166481701</v>
      </c>
      <c r="F1841">
        <v>649.96310811978583</v>
      </c>
      <c r="G1841">
        <v>1254.7317406955469</v>
      </c>
      <c r="H1841">
        <v>-75.186064184425959</v>
      </c>
      <c r="I1841">
        <v>-74.876548789455683</v>
      </c>
      <c r="J1841">
        <v>-86.873516328443955</v>
      </c>
      <c r="K1841">
        <v>-61.960750529920467</v>
      </c>
      <c r="L1841">
        <v>6868.7664361788911</v>
      </c>
      <c r="M1841">
        <v>6819.6699091443606</v>
      </c>
      <c r="N1841">
        <v>6640.4550678329197</v>
      </c>
      <c r="O1841">
        <v>7245.7265318243926</v>
      </c>
      <c r="P1841">
        <v>313.66204373472652</v>
      </c>
      <c r="Q1841">
        <v>312.23800057720291</v>
      </c>
      <c r="R1841">
        <v>266.03611818528702</v>
      </c>
      <c r="S1841">
        <v>356.53523776557859</v>
      </c>
      <c r="T1841">
        <v>46.561269917508653</v>
      </c>
      <c r="U1841">
        <v>46.561195223355178</v>
      </c>
      <c r="V1841">
        <v>46.529214121348261</v>
      </c>
      <c r="W1841">
        <v>46.593018042566513</v>
      </c>
      <c r="X1841">
        <v>4025.5457246172491</v>
      </c>
      <c r="Y1841">
        <v>4049.6557613615441</v>
      </c>
      <c r="Z1841">
        <v>3815.6362051666001</v>
      </c>
      <c r="AA1841">
        <v>4160.8234129752282</v>
      </c>
      <c r="AB1841">
        <v>1086.22981956382</v>
      </c>
      <c r="AC1841">
        <v>1055.6626769050231</v>
      </c>
      <c r="AD1841">
        <v>847.05989012271345</v>
      </c>
      <c r="AE1841">
        <v>1468.1083512832599</v>
      </c>
      <c r="AF1841">
        <v>51.085119499635439</v>
      </c>
      <c r="AG1841">
        <v>50.716327439761272</v>
      </c>
      <c r="AH1841">
        <v>49.406328110924477</v>
      </c>
      <c r="AI1841">
        <v>53.85695005402728</v>
      </c>
      <c r="AJ1841">
        <v>0.40083284920381879</v>
      </c>
      <c r="AK1841">
        <v>0.40083094555211812</v>
      </c>
      <c r="AL1841">
        <v>0.40057418931810351</v>
      </c>
      <c r="AM1841">
        <v>0.40109277518221148</v>
      </c>
      <c r="AN1841">
        <v>0.94844956419270998</v>
      </c>
      <c r="AO1841">
        <v>0.94844956419270954</v>
      </c>
      <c r="AP1841">
        <v>0.94844956419270954</v>
      </c>
      <c r="AQ1841">
        <v>0.94844956419270954</v>
      </c>
      <c r="AR1841">
        <v>8.9723984477010763</v>
      </c>
      <c r="AS1841">
        <v>8.9723984477010763</v>
      </c>
      <c r="AT1841">
        <v>8.9723984477010763</v>
      </c>
      <c r="AU1841">
        <v>8.9723984477010763</v>
      </c>
      <c r="AV1841" t="str">
        <f>VLOOKUP(Sheet1[[#This Row],[NPDES ID2]],Combined_Sheet__Major_Only___2[[NPDES ID2]:[ECHO BFR]],3,FALSE)</f>
        <v>VA</v>
      </c>
      <c r="AW1841" t="s">
        <v>54</v>
      </c>
      <c r="AX1841" t="str">
        <f>VLOOKUP(Sheet1[[#This Row],[NPDES ID2]],Combined_Sheet__Major_Only___2[[NPDES ID2]:[ECHO BFR]],27,FALSE)</f>
        <v>other</v>
      </c>
      <c r="AY1841" t="str">
        <f>VLOOKUP(Sheet1[[#This Row],[NPDES ID2]],Combined_Sheet__Major_Only___2[[NPDES ID2]:[ECHO BFR]],28,FALSE)</f>
        <v>-</v>
      </c>
      <c r="AZ1841" t="str">
        <f>VLOOKUP(Sheet1[[#This Row],[NPDES ID2]],Combined_Sheet__Major_Only___2[[NPDES ID2]:[ECHO BFR]],29,FALSE)</f>
        <v>thickening, preliminaryOps</v>
      </c>
      <c r="BA1841">
        <f>VLOOKUP(Sheet1[[#This Row],[NPDES ID2]],Combined_Sheet__Major_Only___2[[NPDES ID2]:[ECHO BFR]],17,FALSE)</f>
        <v>38.704002000000003</v>
      </c>
      <c r="BB1841">
        <f>VLOOKUP(Sheet1[[#This Row],[NPDES ID2]],Combined_Sheet__Major_Only___2[[NPDES ID2]:[ECHO BFR]],18,FALSE)</f>
        <v>-77.207057000000006</v>
      </c>
      <c r="BC1841" t="str">
        <f>IF(ISNUMBER(SEARCH("aerobic",$AW1841)),"aerobic","")</f>
        <v/>
      </c>
      <c r="BD1841" t="str">
        <f>IF(ISNUMBER(SEARCH("anaer",$AW1841)),"anaer","")</f>
        <v/>
      </c>
      <c r="BE1841" t="str">
        <f>IF(ISNUMBER(SEARCH("thickening",$AZ1841)),"thickening","")</f>
        <v>thickening</v>
      </c>
      <c r="BF1841" s="3" t="str">
        <f>IF(ISNUMBER(SEARCH("airDry",$AW1841)),"airDry","")</f>
        <v/>
      </c>
      <c r="BG1841" s="3" t="str">
        <f>IF(ISNUMBER(SEARCH("heatDry",$AY1841)),"heatDry","")</f>
        <v/>
      </c>
      <c r="BH1841" s="3" t="str">
        <f>IF(AND(ISNUMBER(SEARCH("aerobic",$AW1841)),ISNUMBER(SEARCH("anaer",$AW1841))),"Combined Aer and Anaer.","")</f>
        <v/>
      </c>
    </row>
    <row r="1842" spans="1:60" x14ac:dyDescent="0.3">
      <c r="A1842" s="4">
        <v>1840</v>
      </c>
      <c r="B1842" t="s">
        <v>8697</v>
      </c>
      <c r="C1842">
        <v>12750</v>
      </c>
      <c r="D1842">
        <v>735.271532218522</v>
      </c>
      <c r="E1842">
        <v>726.56022288501936</v>
      </c>
      <c r="F1842">
        <v>498.64612258357312</v>
      </c>
      <c r="G1842">
        <v>958.79920924759529</v>
      </c>
      <c r="H1842">
        <v>-74.735825627069687</v>
      </c>
      <c r="I1842">
        <v>-75.727415610128503</v>
      </c>
      <c r="J1842">
        <v>-88.489934546363713</v>
      </c>
      <c r="K1842">
        <v>-57.405827102169923</v>
      </c>
      <c r="L1842">
        <v>8486.0538302637142</v>
      </c>
      <c r="M1842">
        <v>8452.2873174343913</v>
      </c>
      <c r="N1842">
        <v>8329.0328710006143</v>
      </c>
      <c r="O1842">
        <v>8745.5630816140456</v>
      </c>
      <c r="P1842">
        <v>300.10225690143568</v>
      </c>
      <c r="Q1842">
        <v>303.94280843526968</v>
      </c>
      <c r="R1842">
        <v>242.92674302114779</v>
      </c>
      <c r="S1842">
        <v>344.77439884481453</v>
      </c>
      <c r="T1842">
        <v>60.309797047079883</v>
      </c>
      <c r="U1842">
        <v>60.309701135253412</v>
      </c>
      <c r="V1842">
        <v>60.268635459244152</v>
      </c>
      <c r="W1842">
        <v>60.350563566546441</v>
      </c>
      <c r="X1842">
        <v>4078.5981952811499</v>
      </c>
      <c r="Y1842">
        <v>4092.393304951825</v>
      </c>
      <c r="Z1842">
        <v>3959.1835653892631</v>
      </c>
      <c r="AA1842">
        <v>4154.6004054796394</v>
      </c>
      <c r="AB1842">
        <v>611.98919924280108</v>
      </c>
      <c r="AC1842">
        <v>608.94727913887527</v>
      </c>
      <c r="AD1842">
        <v>533.34502853003062</v>
      </c>
      <c r="AE1842">
        <v>709.55970199115359</v>
      </c>
      <c r="AF1842">
        <v>65.263505052526611</v>
      </c>
      <c r="AG1842">
        <v>65.000131632034382</v>
      </c>
      <c r="AH1842">
        <v>64.068823195616616</v>
      </c>
      <c r="AI1842">
        <v>67.228108772404454</v>
      </c>
      <c r="AJ1842">
        <v>0.57370485755317047</v>
      </c>
      <c r="AK1842">
        <v>0.57370272917880927</v>
      </c>
      <c r="AL1842">
        <v>0.57341334322191206</v>
      </c>
      <c r="AM1842">
        <v>0.57399775210875825</v>
      </c>
      <c r="AN1842">
        <v>0.95951894452528508</v>
      </c>
      <c r="AO1842">
        <v>0.95951894452528497</v>
      </c>
      <c r="AP1842">
        <v>0.95951894452528497</v>
      </c>
      <c r="AQ1842">
        <v>0.95951894452528497</v>
      </c>
      <c r="AR1842">
        <v>15.77086219625749</v>
      </c>
      <c r="AS1842">
        <v>15.770862196257481</v>
      </c>
      <c r="AT1842">
        <v>15.770862196257481</v>
      </c>
      <c r="AU1842">
        <v>15.770862196257481</v>
      </c>
      <c r="AV1842" t="str">
        <f>VLOOKUP(Sheet1[[#This Row],[NPDES ID2]],Combined_Sheet__Major_Only___2[[NPDES ID2]:[ECHO BFR]],3,FALSE)</f>
        <v>NY</v>
      </c>
      <c r="AW1842" t="s">
        <v>12181</v>
      </c>
      <c r="AX1842" t="str">
        <f>VLOOKUP(Sheet1[[#This Row],[NPDES ID2]],Combined_Sheet__Major_Only___2[[NPDES ID2]:[ECHO BFR]],27,FALSE)</f>
        <v>-</v>
      </c>
      <c r="AY1842" t="str">
        <f>VLOOKUP(Sheet1[[#This Row],[NPDES ID2]],Combined_Sheet__Major_Only___2[[NPDES ID2]:[ECHO BFR]],28,FALSE)</f>
        <v>-</v>
      </c>
      <c r="AZ1842" t="str">
        <f>VLOOKUP(Sheet1[[#This Row],[NPDES ID2]],Combined_Sheet__Major_Only___2[[NPDES ID2]:[ECHO BFR]],29,FALSE)</f>
        <v>thickening, preliminaryOps</v>
      </c>
      <c r="BA1842">
        <f>VLOOKUP(Sheet1[[#This Row],[NPDES ID2]],Combined_Sheet__Major_Only___2[[NPDES ID2]:[ECHO BFR]],17,FALSE)</f>
        <v>40.639769000000001</v>
      </c>
      <c r="BB1842">
        <f>VLOOKUP(Sheet1[[#This Row],[NPDES ID2]],Combined_Sheet__Major_Only___2[[NPDES ID2]:[ECHO BFR]],18,FALSE)</f>
        <v>-74.035574999999994</v>
      </c>
      <c r="BC1842" t="str">
        <f>IF(ISNUMBER(SEARCH("aerobic",$AW1842)),"aerobic","")</f>
        <v/>
      </c>
      <c r="BD1842" t="str">
        <f>IF(ISNUMBER(SEARCH("anaer",$AW1842)),"anaer","")</f>
        <v>anaer</v>
      </c>
      <c r="BE1842" t="str">
        <f>IF(ISNUMBER(SEARCH("thickening",$AZ1842)),"thickening","")</f>
        <v>thickening</v>
      </c>
      <c r="BF1842" s="2" t="str">
        <f>IF(ISNUMBER(SEARCH("airDry",$AW1842)),"airDry","")</f>
        <v/>
      </c>
      <c r="BG1842" s="2" t="str">
        <f>IF(ISNUMBER(SEARCH("heatDry",$AY1842)),"heatDry","")</f>
        <v/>
      </c>
      <c r="BH1842" s="2" t="str">
        <f>IF(AND(ISNUMBER(SEARCH("aerobic",$AW1842)),ISNUMBER(SEARCH("anaer",$AW1842))),"Combined Aer and Anaer.","")</f>
        <v/>
      </c>
    </row>
    <row r="1843" spans="1:60" x14ac:dyDescent="0.3">
      <c r="A1843" s="4">
        <v>1841</v>
      </c>
      <c r="B1843" t="s">
        <v>8701</v>
      </c>
      <c r="C1843">
        <v>12648</v>
      </c>
      <c r="D1843">
        <v>760.86521587956247</v>
      </c>
      <c r="E1843">
        <v>751.32188225283392</v>
      </c>
      <c r="F1843">
        <v>516.28199555161598</v>
      </c>
      <c r="G1843">
        <v>991.11180504027595</v>
      </c>
      <c r="H1843">
        <v>-74.621881203272579</v>
      </c>
      <c r="I1843">
        <v>-75.35474454941685</v>
      </c>
      <c r="J1843">
        <v>-88.077736433846184</v>
      </c>
      <c r="K1843">
        <v>-58.440701942949367</v>
      </c>
      <c r="L1843">
        <v>8080.4918038457154</v>
      </c>
      <c r="M1843">
        <v>8044.497392305293</v>
      </c>
      <c r="N1843">
        <v>7913.1110853920036</v>
      </c>
      <c r="O1843">
        <v>8357.2691167834819</v>
      </c>
      <c r="P1843">
        <v>298.31193200679053</v>
      </c>
      <c r="Q1843">
        <v>301.44343001202469</v>
      </c>
      <c r="R1843">
        <v>243.2997040316624</v>
      </c>
      <c r="S1843">
        <v>341.83880572736831</v>
      </c>
      <c r="T1843">
        <v>60.671325051741597</v>
      </c>
      <c r="U1843">
        <v>60.67122858198023</v>
      </c>
      <c r="V1843">
        <v>60.629924020170243</v>
      </c>
      <c r="W1843">
        <v>60.71232871676601</v>
      </c>
      <c r="X1843">
        <v>4274.7725042485145</v>
      </c>
      <c r="Y1843">
        <v>4291.001915089545</v>
      </c>
      <c r="Z1843">
        <v>4134.6262982165099</v>
      </c>
      <c r="AA1843">
        <v>4364.06148173772</v>
      </c>
      <c r="AB1843">
        <v>831.21447528737417</v>
      </c>
      <c r="AC1843">
        <v>822.94081918355141</v>
      </c>
      <c r="AD1843">
        <v>695.36515999560334</v>
      </c>
      <c r="AE1843">
        <v>1006.808221791282</v>
      </c>
      <c r="AF1843">
        <v>62.650610528447523</v>
      </c>
      <c r="AG1843">
        <v>62.367506599269802</v>
      </c>
      <c r="AH1843">
        <v>61.366439139313123</v>
      </c>
      <c r="AI1843">
        <v>64.762320175709249</v>
      </c>
      <c r="AJ1843">
        <v>0.54177722479921153</v>
      </c>
      <c r="AK1843">
        <v>0.54177492602116895</v>
      </c>
      <c r="AL1843">
        <v>0.54146366616577279</v>
      </c>
      <c r="AM1843">
        <v>0.54209229388301672</v>
      </c>
      <c r="AN1843">
        <v>0.95974623604545339</v>
      </c>
      <c r="AO1843">
        <v>0.95974623604545339</v>
      </c>
      <c r="AP1843">
        <v>0.95974623604545339</v>
      </c>
      <c r="AQ1843">
        <v>0.95974623604545339</v>
      </c>
      <c r="AR1843">
        <v>13.001853673419779</v>
      </c>
      <c r="AS1843">
        <v>13.001853673419779</v>
      </c>
      <c r="AT1843">
        <v>13.001853673419779</v>
      </c>
      <c r="AU1843">
        <v>13.001853673419779</v>
      </c>
      <c r="AV1843" t="str">
        <f>VLOOKUP(Sheet1[[#This Row],[NPDES ID2]],Combined_Sheet__Major_Only___2[[NPDES ID2]:[ECHO BFR]],3,FALSE)</f>
        <v>NY</v>
      </c>
      <c r="AW1843" t="s">
        <v>12181</v>
      </c>
      <c r="AX1843" t="str">
        <f>VLOOKUP(Sheet1[[#This Row],[NPDES ID2]],Combined_Sheet__Major_Only___2[[NPDES ID2]:[ECHO BFR]],27,FALSE)</f>
        <v>-</v>
      </c>
      <c r="AY1843" t="str">
        <f>VLOOKUP(Sheet1[[#This Row],[NPDES ID2]],Combined_Sheet__Major_Only___2[[NPDES ID2]:[ECHO BFR]],28,FALSE)</f>
        <v>-</v>
      </c>
      <c r="AZ1843" t="str">
        <f>VLOOKUP(Sheet1[[#This Row],[NPDES ID2]],Combined_Sheet__Major_Only___2[[NPDES ID2]:[ECHO BFR]],29,FALSE)</f>
        <v>preliminaryOps, thickening</v>
      </c>
      <c r="BA1843">
        <f>VLOOKUP(Sheet1[[#This Row],[NPDES ID2]],Combined_Sheet__Major_Only___2[[NPDES ID2]:[ECHO BFR]],17,FALSE)</f>
        <v>40.778404999999999</v>
      </c>
      <c r="BB1843">
        <f>VLOOKUP(Sheet1[[#This Row],[NPDES ID2]],Combined_Sheet__Major_Only___2[[NPDES ID2]:[ECHO BFR]],18,FALSE)</f>
        <v>-73.894589999999994</v>
      </c>
      <c r="BC1843" t="str">
        <f>IF(ISNUMBER(SEARCH("aerobic",$AW1843)),"aerobic","")</f>
        <v/>
      </c>
      <c r="BD1843" t="str">
        <f>IF(ISNUMBER(SEARCH("anaer",$AW1843)),"anaer","")</f>
        <v>anaer</v>
      </c>
      <c r="BE1843" t="str">
        <f>IF(ISNUMBER(SEARCH("thickening",$AZ1843)),"thickening","")</f>
        <v>thickening</v>
      </c>
      <c r="BF1843" s="3" t="str">
        <f>IF(ISNUMBER(SEARCH("airDry",$AW1843)),"airDry","")</f>
        <v/>
      </c>
      <c r="BG1843" s="3" t="str">
        <f>IF(ISNUMBER(SEARCH("heatDry",$AY1843)),"heatDry","")</f>
        <v/>
      </c>
      <c r="BH1843" s="3" t="str">
        <f>IF(AND(ISNUMBER(SEARCH("aerobic",$AW1843)),ISNUMBER(SEARCH("anaer",$AW1843))),"Combined Aer and Anaer.","")</f>
        <v/>
      </c>
    </row>
    <row r="1844" spans="1:60" x14ac:dyDescent="0.3">
      <c r="A1844" s="4">
        <v>1842</v>
      </c>
      <c r="B1844" t="s">
        <v>8706</v>
      </c>
      <c r="C1844">
        <v>12526.9</v>
      </c>
      <c r="D1844">
        <v>754.98925561681449</v>
      </c>
      <c r="E1844">
        <v>745.59402015193632</v>
      </c>
      <c r="F1844">
        <v>512.83081207869293</v>
      </c>
      <c r="G1844">
        <v>983.27081288709974</v>
      </c>
      <c r="H1844">
        <v>-74.394528894072934</v>
      </c>
      <c r="I1844">
        <v>-75.012305371132641</v>
      </c>
      <c r="J1844">
        <v>-88.005214245174884</v>
      </c>
      <c r="K1844">
        <v>-58.345206785562731</v>
      </c>
      <c r="L1844">
        <v>7999.9027578343694</v>
      </c>
      <c r="M1844">
        <v>7964.2486340254309</v>
      </c>
      <c r="N1844">
        <v>7834.1054609203102</v>
      </c>
      <c r="O1844">
        <v>8274.3161759577433</v>
      </c>
      <c r="P1844">
        <v>295.44225911424121</v>
      </c>
      <c r="Q1844">
        <v>298.55303172009451</v>
      </c>
      <c r="R1844">
        <v>240.95877331242619</v>
      </c>
      <c r="S1844">
        <v>338.57586122851649</v>
      </c>
      <c r="T1844">
        <v>75.744989413324802</v>
      </c>
      <c r="U1844">
        <v>75.744869680847444</v>
      </c>
      <c r="V1844">
        <v>75.693604937987644</v>
      </c>
      <c r="W1844">
        <v>75.79588070115534</v>
      </c>
      <c r="X1844">
        <v>5338.9827921787019</v>
      </c>
      <c r="Y1844">
        <v>5359.3015434449808</v>
      </c>
      <c r="Z1844">
        <v>5163.6769641463752</v>
      </c>
      <c r="AA1844">
        <v>5450.6496503218468</v>
      </c>
      <c r="AB1844">
        <v>991.30863825678898</v>
      </c>
      <c r="AC1844">
        <v>982.56024483240367</v>
      </c>
      <c r="AD1844">
        <v>835.85725533765071</v>
      </c>
      <c r="AE1844">
        <v>1190.3385754652511</v>
      </c>
      <c r="AF1844">
        <v>62.629317270332379</v>
      </c>
      <c r="AG1844">
        <v>62.345775974473682</v>
      </c>
      <c r="AH1844">
        <v>61.343628801115869</v>
      </c>
      <c r="AI1844">
        <v>64.740125491994021</v>
      </c>
      <c r="AJ1844">
        <v>0.54151713782132349</v>
      </c>
      <c r="AK1844">
        <v>0.54151461134822965</v>
      </c>
      <c r="AL1844">
        <v>0.54117363306029576</v>
      </c>
      <c r="AM1844">
        <v>0.54186231957603537</v>
      </c>
      <c r="AN1844">
        <v>0.96738218715229263</v>
      </c>
      <c r="AO1844">
        <v>0.96738218715229252</v>
      </c>
      <c r="AP1844">
        <v>0.96738218715229252</v>
      </c>
      <c r="AQ1844">
        <v>0.96738218715229252</v>
      </c>
      <c r="AR1844">
        <v>13.337707314229069</v>
      </c>
      <c r="AS1844">
        <v>13.33770731422908</v>
      </c>
      <c r="AT1844">
        <v>13.33770731422908</v>
      </c>
      <c r="AU1844">
        <v>13.33770731422908</v>
      </c>
      <c r="AV1844" t="str">
        <f>VLOOKUP(Sheet1[[#This Row],[NPDES ID2]],Combined_Sheet__Major_Only___2[[NPDES ID2]:[ECHO BFR]],3,FALSE)</f>
        <v>NV</v>
      </c>
      <c r="AW1844" t="s">
        <v>12181</v>
      </c>
      <c r="AX1844" t="str">
        <f>VLOOKUP(Sheet1[[#This Row],[NPDES ID2]],Combined_Sheet__Major_Only___2[[NPDES ID2]:[ECHO BFR]],27,FALSE)</f>
        <v>methaneBioCaptureRecover</v>
      </c>
      <c r="AY1844" t="str">
        <f>VLOOKUP(Sheet1[[#This Row],[NPDES ID2]],Combined_Sheet__Major_Only___2[[NPDES ID2]:[ECHO BFR]],28,FALSE)</f>
        <v>-</v>
      </c>
      <c r="AZ1844" t="str">
        <f>VLOOKUP(Sheet1[[#This Row],[NPDES ID2]],Combined_Sheet__Major_Only___2[[NPDES ID2]:[ECHO BFR]],29,FALSE)</f>
        <v>thickening, preliminaryOps</v>
      </c>
      <c r="BA1844">
        <f>VLOOKUP(Sheet1[[#This Row],[NPDES ID2]],Combined_Sheet__Major_Only___2[[NPDES ID2]:[ECHO BFR]],17,FALSE)</f>
        <v>36.137219999999999</v>
      </c>
      <c r="BB1844">
        <f>VLOOKUP(Sheet1[[#This Row],[NPDES ID2]],Combined_Sheet__Major_Only___2[[NPDES ID2]:[ECHO BFR]],18,FALSE)</f>
        <v>-115.04326</v>
      </c>
      <c r="BC1844" t="str">
        <f>IF(ISNUMBER(SEARCH("aerobic",$AW1844)),"aerobic","")</f>
        <v/>
      </c>
      <c r="BD1844" t="str">
        <f>IF(ISNUMBER(SEARCH("anaer",$AW1844)),"anaer","")</f>
        <v>anaer</v>
      </c>
      <c r="BE1844" t="str">
        <f>IF(ISNUMBER(SEARCH("thickening",$AZ1844)),"thickening","")</f>
        <v>thickening</v>
      </c>
      <c r="BF1844" s="2" t="str">
        <f>IF(ISNUMBER(SEARCH("airDry",$AW1844)),"airDry","")</f>
        <v/>
      </c>
      <c r="BG1844" s="2" t="str">
        <f>IF(ISNUMBER(SEARCH("heatDry",$AY1844)),"heatDry","")</f>
        <v/>
      </c>
      <c r="BH1844" s="2" t="str">
        <f>IF(AND(ISNUMBER(SEARCH("aerobic",$AW1844)),ISNUMBER(SEARCH("anaer",$AW1844))),"Combined Aer and Anaer.","")</f>
        <v/>
      </c>
    </row>
    <row r="1845" spans="1:60" x14ac:dyDescent="0.3">
      <c r="A1845" s="4">
        <v>1843</v>
      </c>
      <c r="B1845" t="s">
        <v>8710</v>
      </c>
      <c r="C1845">
        <v>12462</v>
      </c>
      <c r="D1845">
        <v>951.10662986202965</v>
      </c>
      <c r="E1845">
        <v>934.33767959140687</v>
      </c>
      <c r="F1845">
        <v>637.71389064900495</v>
      </c>
      <c r="G1845">
        <v>1230.727094422733</v>
      </c>
      <c r="H1845">
        <v>-76.516421411022833</v>
      </c>
      <c r="I1845">
        <v>-76.020016379458411</v>
      </c>
      <c r="J1845">
        <v>-88.362917140016648</v>
      </c>
      <c r="K1845">
        <v>-64.310317300042271</v>
      </c>
      <c r="L1845">
        <v>6294.8030394225216</v>
      </c>
      <c r="M1845">
        <v>6246.8452138148787</v>
      </c>
      <c r="N1845">
        <v>6072.2795969239742</v>
      </c>
      <c r="O1845">
        <v>6661.6692607457881</v>
      </c>
      <c r="P1845">
        <v>296.82300211547567</v>
      </c>
      <c r="Q1845">
        <v>296.14192047903839</v>
      </c>
      <c r="R1845">
        <v>253.75479778054219</v>
      </c>
      <c r="S1845">
        <v>336.263147161924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49.522191255373237</v>
      </c>
      <c r="AG1845">
        <v>49.142894730315128</v>
      </c>
      <c r="AH1845">
        <v>47.782796198500797</v>
      </c>
      <c r="AI1845">
        <v>52.390852805092223</v>
      </c>
      <c r="AJ1845">
        <v>0.38184464272087187</v>
      </c>
      <c r="AK1845">
        <v>0.38184362932083632</v>
      </c>
      <c r="AL1845">
        <v>0.38170468307178362</v>
      </c>
      <c r="AM1845">
        <v>0.38198524190573208</v>
      </c>
      <c r="AN1845">
        <v>0.18172640446297689</v>
      </c>
      <c r="AO1845">
        <v>0.18172640446297689</v>
      </c>
      <c r="AP1845">
        <v>0.18172640446297689</v>
      </c>
      <c r="AQ1845">
        <v>0.18172640446297689</v>
      </c>
      <c r="AR1845">
        <v>9.9742983790273083</v>
      </c>
      <c r="AS1845">
        <v>9.9742983790273083</v>
      </c>
      <c r="AT1845">
        <v>9.9742983790273083</v>
      </c>
      <c r="AU1845">
        <v>9.9742983790273083</v>
      </c>
      <c r="AV1845" t="str">
        <f>VLOOKUP(Sheet1[[#This Row],[NPDES ID2]],Combined_Sheet__Major_Only___2[[NPDES ID2]:[ECHO BFR]],3,FALSE)</f>
        <v>DE</v>
      </c>
      <c r="AW1845" t="s">
        <v>87</v>
      </c>
      <c r="AX1845" t="str">
        <f>VLOOKUP(Sheet1[[#This Row],[NPDES ID2]],Combined_Sheet__Major_Only___2[[NPDES ID2]:[ECHO BFR]],27,FALSE)</f>
        <v>-</v>
      </c>
      <c r="AY1845" t="str">
        <f>VLOOKUP(Sheet1[[#This Row],[NPDES ID2]],Combined_Sheet__Major_Only___2[[NPDES ID2]:[ECHO BFR]],28,FALSE)</f>
        <v>heatDry</v>
      </c>
      <c r="AZ1845" t="str">
        <f>VLOOKUP(Sheet1[[#This Row],[NPDES ID2]],Combined_Sheet__Major_Only___2[[NPDES ID2]:[ECHO BFR]],29,FALSE)</f>
        <v>thickening</v>
      </c>
      <c r="BA1845">
        <f>VLOOKUP(Sheet1[[#This Row],[NPDES ID2]],Combined_Sheet__Major_Only___2[[NPDES ID2]:[ECHO BFR]],17,FALSE)</f>
        <v>38.993760000000002</v>
      </c>
      <c r="BB1845">
        <f>VLOOKUP(Sheet1[[#This Row],[NPDES ID2]],Combined_Sheet__Major_Only___2[[NPDES ID2]:[ECHO BFR]],18,FALSE)</f>
        <v>-75.437977000000004</v>
      </c>
      <c r="BC1845" t="str">
        <f>IF(ISNUMBER(SEARCH("aerobic",$AW1845)),"aerobic","")</f>
        <v/>
      </c>
      <c r="BD1845" t="str">
        <f>IF(ISNUMBER(SEARCH("anaer",$AW1845)),"anaer","")</f>
        <v/>
      </c>
      <c r="BE1845" t="str">
        <f>IF(ISNUMBER(SEARCH("thickening",$AZ1845)),"thickening","")</f>
        <v>thickening</v>
      </c>
      <c r="BF1845" s="3" t="str">
        <f>IF(ISNUMBER(SEARCH("airDry",$AW1845)),"airDry","")</f>
        <v/>
      </c>
      <c r="BG1845" s="3" t="str">
        <f>IF(ISNUMBER(SEARCH("heatDry",$AY1845)),"heatDry","")</f>
        <v>heatDry</v>
      </c>
      <c r="BH1845" s="3" t="str">
        <f>IF(AND(ISNUMBER(SEARCH("aerobic",$AW1845)),ISNUMBER(SEARCH("anaer",$AW1845))),"Combined Aer and Anaer.","")</f>
        <v/>
      </c>
    </row>
    <row r="1846" spans="1:60" x14ac:dyDescent="0.3">
      <c r="A1846" s="4">
        <v>1844</v>
      </c>
      <c r="B1846" t="s">
        <v>8715</v>
      </c>
      <c r="C1846">
        <v>12193.08</v>
      </c>
      <c r="D1846">
        <v>738.50333057703335</v>
      </c>
      <c r="E1846">
        <v>729.54733700928682</v>
      </c>
      <c r="F1846">
        <v>502.82531275285743</v>
      </c>
      <c r="G1846">
        <v>961.14444566240934</v>
      </c>
      <c r="H1846">
        <v>-75.869338852655702</v>
      </c>
      <c r="I1846">
        <v>-77.141003147034723</v>
      </c>
      <c r="J1846">
        <v>-89.03865851748445</v>
      </c>
      <c r="K1846">
        <v>-59.268562411547151</v>
      </c>
      <c r="L1846">
        <v>7780.9534760407587</v>
      </c>
      <c r="M1846">
        <v>7746.0863244677876</v>
      </c>
      <c r="N1846">
        <v>7619.1292942187092</v>
      </c>
      <c r="O1846">
        <v>8047.7551220402293</v>
      </c>
      <c r="P1846">
        <v>287.69831866273779</v>
      </c>
      <c r="Q1846">
        <v>290.74747459469029</v>
      </c>
      <c r="R1846">
        <v>234.78144002358951</v>
      </c>
      <c r="S1846">
        <v>329.61676997116223</v>
      </c>
      <c r="T1846">
        <v>3.861755175654416</v>
      </c>
      <c r="U1846">
        <v>3.861746378329947</v>
      </c>
      <c r="V1846">
        <v>3.8579797096132449</v>
      </c>
      <c r="W1846">
        <v>3.8654944048230511</v>
      </c>
      <c r="X1846">
        <v>272.40290823921032</v>
      </c>
      <c r="Y1846">
        <v>273.39842399484053</v>
      </c>
      <c r="Z1846">
        <v>263.53666074905738</v>
      </c>
      <c r="AA1846">
        <v>278.09735208479168</v>
      </c>
      <c r="AB1846">
        <v>48.837275069987463</v>
      </c>
      <c r="AC1846">
        <v>48.437923744833348</v>
      </c>
      <c r="AD1846">
        <v>41.417601161422439</v>
      </c>
      <c r="AE1846">
        <v>58.261281477658279</v>
      </c>
      <c r="AF1846">
        <v>62.558417274070493</v>
      </c>
      <c r="AG1846">
        <v>62.27609710918037</v>
      </c>
      <c r="AH1846">
        <v>61.268805193188072</v>
      </c>
      <c r="AI1846">
        <v>64.686558123406357</v>
      </c>
      <c r="AJ1846">
        <v>0.54065123972402307</v>
      </c>
      <c r="AK1846">
        <v>0.54065012301366266</v>
      </c>
      <c r="AL1846">
        <v>0.54049628207444056</v>
      </c>
      <c r="AM1846">
        <v>0.54080689099211821</v>
      </c>
      <c r="AN1846">
        <v>0.65802828909126343</v>
      </c>
      <c r="AO1846">
        <v>0.65802828909126332</v>
      </c>
      <c r="AP1846">
        <v>0.65802828909126332</v>
      </c>
      <c r="AQ1846">
        <v>0.65802828909126332</v>
      </c>
      <c r="AR1846">
        <v>13.59143152688862</v>
      </c>
      <c r="AS1846">
        <v>13.59143152688862</v>
      </c>
      <c r="AT1846">
        <v>13.59143152688862</v>
      </c>
      <c r="AU1846">
        <v>13.59143152688862</v>
      </c>
      <c r="AV1846" t="str">
        <f>VLOOKUP(Sheet1[[#This Row],[NPDES ID2]],Combined_Sheet__Major_Only___2[[NPDES ID2]:[ECHO BFR]],3,FALSE)</f>
        <v>FL</v>
      </c>
      <c r="AW1846" t="s">
        <v>12183</v>
      </c>
      <c r="AX1846" t="str">
        <f>VLOOKUP(Sheet1[[#This Row],[NPDES ID2]],Combined_Sheet__Major_Only___2[[NPDES ID2]:[ECHO BFR]],27,FALSE)</f>
        <v>methaneBioCaptureRecover</v>
      </c>
      <c r="AY1846" t="str">
        <f>VLOOKUP(Sheet1[[#This Row],[NPDES ID2]],Combined_Sheet__Major_Only___2[[NPDES ID2]:[ECHO BFR]],28,FALSE)</f>
        <v>highTempCompost</v>
      </c>
      <c r="AZ1846" t="str">
        <f>VLOOKUP(Sheet1[[#This Row],[NPDES ID2]],Combined_Sheet__Major_Only___2[[NPDES ID2]:[ECHO BFR]],29,FALSE)</f>
        <v>thickening, preliminaryOps</v>
      </c>
      <c r="BA1846">
        <f>VLOOKUP(Sheet1[[#This Row],[NPDES ID2]],Combined_Sheet__Major_Only___2[[NPDES ID2]:[ECHO BFR]],17,FALSE)</f>
        <v>25.551905000000001</v>
      </c>
      <c r="BB1846">
        <f>VLOOKUP(Sheet1[[#This Row],[NPDES ID2]],Combined_Sheet__Major_Only___2[[NPDES ID2]:[ECHO BFR]],18,FALSE)</f>
        <v>-80.335729000000001</v>
      </c>
      <c r="BC1846" t="str">
        <f>IF(ISNUMBER(SEARCH("aerobic",$AW1846)),"aerobic","")</f>
        <v/>
      </c>
      <c r="BD1846" t="str">
        <f>IF(ISNUMBER(SEARCH("anaer",$AW1846)),"anaer","")</f>
        <v>anaer</v>
      </c>
      <c r="BE1846" t="str">
        <f>IF(ISNUMBER(SEARCH("thickening",$AZ1846)),"thickening","")</f>
        <v>thickening</v>
      </c>
      <c r="BF1846" s="2" t="str">
        <f>IF(ISNUMBER(SEARCH("airDry",$AW1846)),"airDry","")</f>
        <v>airDry</v>
      </c>
      <c r="BG1846" s="2" t="str">
        <f>IF(ISNUMBER(SEARCH("heatDry",$AY1846)),"heatDry","")</f>
        <v/>
      </c>
      <c r="BH1846" s="2" t="str">
        <f>IF(AND(ISNUMBER(SEARCH("aerobic",$AW1846)),ISNUMBER(SEARCH("anaer",$AW1846))),"Combined Aer and Anaer.","")</f>
        <v/>
      </c>
    </row>
    <row r="1847" spans="1:60" x14ac:dyDescent="0.3">
      <c r="A1847" s="4">
        <v>1845</v>
      </c>
      <c r="B1847" t="s">
        <v>8719</v>
      </c>
      <c r="C1847">
        <v>12191.6</v>
      </c>
      <c r="D1847">
        <v>986.43773723913182</v>
      </c>
      <c r="E1847">
        <v>969.70011553898951</v>
      </c>
      <c r="F1847">
        <v>660.41963237141329</v>
      </c>
      <c r="G1847">
        <v>1275.518044457722</v>
      </c>
      <c r="H1847">
        <v>-76.497209326417106</v>
      </c>
      <c r="I1847">
        <v>-75.658280849898034</v>
      </c>
      <c r="J1847">
        <v>-87.701262517599091</v>
      </c>
      <c r="K1847">
        <v>-65.092243788848123</v>
      </c>
      <c r="L1847">
        <v>5830.1964409292159</v>
      </c>
      <c r="M1847">
        <v>5780.8590400780131</v>
      </c>
      <c r="N1847">
        <v>5601.2248264397986</v>
      </c>
      <c r="O1847">
        <v>6207.7074814734142</v>
      </c>
      <c r="P1847">
        <v>290.83004899727581</v>
      </c>
      <c r="Q1847">
        <v>289.01740587733809</v>
      </c>
      <c r="R1847">
        <v>251.96286489017359</v>
      </c>
      <c r="S1847">
        <v>330.46370179931182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46.886507363111441</v>
      </c>
      <c r="AG1847">
        <v>46.487628867839689</v>
      </c>
      <c r="AH1847">
        <v>45.056861378098418</v>
      </c>
      <c r="AI1847">
        <v>49.903898936976709</v>
      </c>
      <c r="AJ1847">
        <v>0.34986351827603213</v>
      </c>
      <c r="AK1847">
        <v>0.34986248399819059</v>
      </c>
      <c r="AL1847">
        <v>0.34972101765479169</v>
      </c>
      <c r="AM1847">
        <v>0.35000667682287212</v>
      </c>
      <c r="AN1847">
        <v>0.16397867394014581</v>
      </c>
      <c r="AO1847">
        <v>0.16397867394014581</v>
      </c>
      <c r="AP1847">
        <v>0.16397867394014581</v>
      </c>
      <c r="AQ1847">
        <v>0.16397867394014581</v>
      </c>
      <c r="AR1847">
        <v>8.0449028001306733</v>
      </c>
      <c r="AS1847">
        <v>8.0449028001306733</v>
      </c>
      <c r="AT1847">
        <v>8.0449028001306733</v>
      </c>
      <c r="AU1847">
        <v>8.0449028001306733</v>
      </c>
      <c r="AV1847" t="str">
        <f>VLOOKUP(Sheet1[[#This Row],[NPDES ID2]],Combined_Sheet__Major_Only___2[[NPDES ID2]:[ECHO BFR]],3,FALSE)</f>
        <v>MD</v>
      </c>
      <c r="AW1847" t="s">
        <v>54</v>
      </c>
      <c r="AX1847" t="str">
        <f>VLOOKUP(Sheet1[[#This Row],[NPDES ID2]],Combined_Sheet__Major_Only___2[[NPDES ID2]:[ECHO BFR]],27,FALSE)</f>
        <v>-</v>
      </c>
      <c r="AY1847" t="str">
        <f>VLOOKUP(Sheet1[[#This Row],[NPDES ID2]],Combined_Sheet__Major_Only___2[[NPDES ID2]:[ECHO BFR]],28,FALSE)</f>
        <v>heatDry</v>
      </c>
      <c r="AZ1847" t="str">
        <f>VLOOKUP(Sheet1[[#This Row],[NPDES ID2]],Combined_Sheet__Major_Only___2[[NPDES ID2]:[ECHO BFR]],29,FALSE)</f>
        <v>thickening, preliminaryOps</v>
      </c>
      <c r="BA1847">
        <f>VLOOKUP(Sheet1[[#This Row],[NPDES ID2]],Combined_Sheet__Major_Only___2[[NPDES ID2]:[ECHO BFR]],17,FALSE)</f>
        <v>39.232080000000003</v>
      </c>
      <c r="BB1847">
        <f>VLOOKUP(Sheet1[[#This Row],[NPDES ID2]],Combined_Sheet__Major_Only___2[[NPDES ID2]:[ECHO BFR]],18,FALSE)</f>
        <v>-76.566990000000004</v>
      </c>
      <c r="BC1847" t="str">
        <f>IF(ISNUMBER(SEARCH("aerobic",$AW1847)),"aerobic","")</f>
        <v/>
      </c>
      <c r="BD1847" t="str">
        <f>IF(ISNUMBER(SEARCH("anaer",$AW1847)),"anaer","")</f>
        <v/>
      </c>
      <c r="BE1847" t="str">
        <f>IF(ISNUMBER(SEARCH("thickening",$AZ1847)),"thickening","")</f>
        <v>thickening</v>
      </c>
      <c r="BF1847" s="3" t="str">
        <f>IF(ISNUMBER(SEARCH("airDry",$AW1847)),"airDry","")</f>
        <v/>
      </c>
      <c r="BG1847" s="3" t="str">
        <f>IF(ISNUMBER(SEARCH("heatDry",$AY1847)),"heatDry","")</f>
        <v>heatDry</v>
      </c>
      <c r="BH1847" s="3" t="str">
        <f>IF(AND(ISNUMBER(SEARCH("aerobic",$AW1847)),ISNUMBER(SEARCH("anaer",$AW1847))),"Combined Aer and Anaer.","")</f>
        <v/>
      </c>
    </row>
    <row r="1848" spans="1:60" x14ac:dyDescent="0.3">
      <c r="A1848" s="4">
        <v>1846</v>
      </c>
      <c r="B1848" t="s">
        <v>8723</v>
      </c>
      <c r="C1848">
        <v>11942.6</v>
      </c>
      <c r="D1848">
        <v>690.01994839594204</v>
      </c>
      <c r="E1848">
        <v>682.46812830658791</v>
      </c>
      <c r="F1848">
        <v>470.43847447062387</v>
      </c>
      <c r="G1848">
        <v>898.73357149678088</v>
      </c>
      <c r="H1848">
        <v>-74.547293786860052</v>
      </c>
      <c r="I1848">
        <v>-75.509887684325719</v>
      </c>
      <c r="J1848">
        <v>-88.506597670726705</v>
      </c>
      <c r="K1848">
        <v>-57.051062294312317</v>
      </c>
      <c r="L1848">
        <v>8014.4489532061134</v>
      </c>
      <c r="M1848">
        <v>7983.3219537157511</v>
      </c>
      <c r="N1848">
        <v>7869.7029334949948</v>
      </c>
      <c r="O1848">
        <v>8253.8296680058793</v>
      </c>
      <c r="P1848">
        <v>280.96339350583912</v>
      </c>
      <c r="Q1848">
        <v>284.5491151677337</v>
      </c>
      <c r="R1848">
        <v>226.91791537664699</v>
      </c>
      <c r="S1848">
        <v>323.37427597622428</v>
      </c>
      <c r="T1848">
        <v>63.788852417385677</v>
      </c>
      <c r="U1848">
        <v>63.788751136441583</v>
      </c>
      <c r="V1848">
        <v>63.745386615205348</v>
      </c>
      <c r="W1848">
        <v>63.83190103537838</v>
      </c>
      <c r="X1848">
        <v>4278.4229941171288</v>
      </c>
      <c r="Y1848">
        <v>4292.5548064132308</v>
      </c>
      <c r="Z1848">
        <v>4156.0721619310607</v>
      </c>
      <c r="AA1848">
        <v>4356.2745286594427</v>
      </c>
      <c r="AB1848">
        <v>798.24777431849839</v>
      </c>
      <c r="AC1848">
        <v>791.42331096738474</v>
      </c>
      <c r="AD1848">
        <v>673.26197626058081</v>
      </c>
      <c r="AE1848">
        <v>959.91090072944939</v>
      </c>
      <c r="AF1848">
        <v>65.805656312794042</v>
      </c>
      <c r="AG1848">
        <v>65.546154900338138</v>
      </c>
      <c r="AH1848">
        <v>64.62891380266872</v>
      </c>
      <c r="AI1848">
        <v>67.738021674270598</v>
      </c>
      <c r="AJ1848">
        <v>0.58033279985862551</v>
      </c>
      <c r="AK1848">
        <v>0.58033052508650274</v>
      </c>
      <c r="AL1848">
        <v>0.58002174107451576</v>
      </c>
      <c r="AM1848">
        <v>0.58064534152459268</v>
      </c>
      <c r="AN1848">
        <v>0.96160520480467315</v>
      </c>
      <c r="AO1848">
        <v>0.96160520480467326</v>
      </c>
      <c r="AP1848">
        <v>0.96160520480467326</v>
      </c>
      <c r="AQ1848">
        <v>0.96160520480467326</v>
      </c>
      <c r="AR1848">
        <v>13.975952409090439</v>
      </c>
      <c r="AS1848">
        <v>13.97595240909043</v>
      </c>
      <c r="AT1848">
        <v>13.97595240909043</v>
      </c>
      <c r="AU1848">
        <v>13.97595240909043</v>
      </c>
      <c r="AV1848" t="str">
        <f>VLOOKUP(Sheet1[[#This Row],[NPDES ID2]],Combined_Sheet__Major_Only___2[[NPDES ID2]:[ECHO BFR]],3,FALSE)</f>
        <v>IA</v>
      </c>
      <c r="AW1848" t="s">
        <v>12181</v>
      </c>
      <c r="AX1848" t="str">
        <f>VLOOKUP(Sheet1[[#This Row],[NPDES ID2]],Combined_Sheet__Major_Only___2[[NPDES ID2]:[ECHO BFR]],27,FALSE)</f>
        <v>tempSludgeStore, methaneBioCaptureRecover</v>
      </c>
      <c r="AY1848" t="str">
        <f>VLOOKUP(Sheet1[[#This Row],[NPDES ID2]],Combined_Sheet__Major_Only___2[[NPDES ID2]:[ECHO BFR]],28,FALSE)</f>
        <v>-</v>
      </c>
      <c r="AZ1848" t="str">
        <f>VLOOKUP(Sheet1[[#This Row],[NPDES ID2]],Combined_Sheet__Major_Only___2[[NPDES ID2]:[ECHO BFR]],29,FALSE)</f>
        <v>thickening, preliminaryOps</v>
      </c>
      <c r="BA1848">
        <f>VLOOKUP(Sheet1[[#This Row],[NPDES ID2]],Combined_Sheet__Major_Only___2[[NPDES ID2]:[ECHO BFR]],17,FALSE)</f>
        <v>41.572778</v>
      </c>
      <c r="BB1848">
        <f>VLOOKUP(Sheet1[[#This Row],[NPDES ID2]],Combined_Sheet__Major_Only___2[[NPDES ID2]:[ECHO BFR]],18,FALSE)</f>
        <v>-93.557777999999999</v>
      </c>
      <c r="BC1848" t="str">
        <f>IF(ISNUMBER(SEARCH("aerobic",$AW1848)),"aerobic","")</f>
        <v/>
      </c>
      <c r="BD1848" t="str">
        <f>IF(ISNUMBER(SEARCH("anaer",$AW1848)),"anaer","")</f>
        <v>anaer</v>
      </c>
      <c r="BE1848" t="str">
        <f>IF(ISNUMBER(SEARCH("thickening",$AZ1848)),"thickening","")</f>
        <v>thickening</v>
      </c>
      <c r="BF1848" s="2" t="str">
        <f>IF(ISNUMBER(SEARCH("airDry",$AW1848)),"airDry","")</f>
        <v/>
      </c>
      <c r="BG1848" s="2" t="str">
        <f>IF(ISNUMBER(SEARCH("heatDry",$AY1848)),"heatDry","")</f>
        <v/>
      </c>
      <c r="BH1848" s="2" t="str">
        <f>IF(AND(ISNUMBER(SEARCH("aerobic",$AW1848)),ISNUMBER(SEARCH("anaer",$AW1848))),"Combined Aer and Anaer.","")</f>
        <v/>
      </c>
    </row>
    <row r="1849" spans="1:60" x14ac:dyDescent="0.3">
      <c r="A1849" s="4">
        <v>1847</v>
      </c>
      <c r="B1849" t="s">
        <v>8728</v>
      </c>
      <c r="C1849">
        <v>11785.62</v>
      </c>
      <c r="D1849">
        <v>700.17221934324562</v>
      </c>
      <c r="E1849">
        <v>692.28474327618562</v>
      </c>
      <c r="F1849">
        <v>477.99050268215012</v>
      </c>
      <c r="G1849">
        <v>911.14560571233221</v>
      </c>
      <c r="H1849">
        <v>-75.191001178495313</v>
      </c>
      <c r="I1849">
        <v>-76.379768538960093</v>
      </c>
      <c r="J1849">
        <v>-88.467495513215255</v>
      </c>
      <c r="K1849">
        <v>-58.103203049370478</v>
      </c>
      <c r="L1849">
        <v>7708.8676893559168</v>
      </c>
      <c r="M1849">
        <v>7676.6143044043883</v>
      </c>
      <c r="N1849">
        <v>7558.8811554743788</v>
      </c>
      <c r="O1849">
        <v>7956.2954537416563</v>
      </c>
      <c r="P1849">
        <v>277.68855391079057</v>
      </c>
      <c r="Q1849">
        <v>280.91471397594802</v>
      </c>
      <c r="R1849">
        <v>225.56868654920709</v>
      </c>
      <c r="S1849">
        <v>317.80700890287511</v>
      </c>
      <c r="T1849">
        <v>45.093241547274253</v>
      </c>
      <c r="U1849">
        <v>45.093169118683171</v>
      </c>
      <c r="V1849">
        <v>45.062158041482633</v>
      </c>
      <c r="W1849">
        <v>45.124026713993302</v>
      </c>
      <c r="X1849">
        <v>3103.1511550542491</v>
      </c>
      <c r="Y1849">
        <v>3114.158696901342</v>
      </c>
      <c r="Z1849">
        <v>3007.8153781540591</v>
      </c>
      <c r="AA1849">
        <v>3163.8736666037748</v>
      </c>
      <c r="AB1849">
        <v>486.18532157717561</v>
      </c>
      <c r="AC1849">
        <v>483.30533019606071</v>
      </c>
      <c r="AD1849">
        <v>421.0561122225792</v>
      </c>
      <c r="AE1849">
        <v>567.29297449368062</v>
      </c>
      <c r="AF1849">
        <v>64.131266741486797</v>
      </c>
      <c r="AG1849">
        <v>63.859953448894402</v>
      </c>
      <c r="AH1849">
        <v>62.899541458561707</v>
      </c>
      <c r="AI1849">
        <v>66.164278427723602</v>
      </c>
      <c r="AJ1849">
        <v>0.55986650820206174</v>
      </c>
      <c r="AK1849">
        <v>0.55986480017598783</v>
      </c>
      <c r="AL1849">
        <v>0.55963135575710177</v>
      </c>
      <c r="AM1849">
        <v>0.56010274983454811</v>
      </c>
      <c r="AN1849">
        <v>0.94689913715345297</v>
      </c>
      <c r="AO1849">
        <v>0.94689913715345286</v>
      </c>
      <c r="AP1849">
        <v>0.94689913715345286</v>
      </c>
      <c r="AQ1849">
        <v>0.94689913715345286</v>
      </c>
      <c r="AR1849">
        <v>15.09101024706086</v>
      </c>
      <c r="AS1849">
        <v>15.091010247060851</v>
      </c>
      <c r="AT1849">
        <v>15.091010247060851</v>
      </c>
      <c r="AU1849">
        <v>15.091010247060851</v>
      </c>
      <c r="AV1849" t="str">
        <f>VLOOKUP(Sheet1[[#This Row],[NPDES ID2]],Combined_Sheet__Major_Only___2[[NPDES ID2]:[ECHO BFR]],3,FALSE)</f>
        <v>FL</v>
      </c>
      <c r="AW1849" t="s">
        <v>12181</v>
      </c>
      <c r="AX1849" t="str">
        <f>VLOOKUP(Sheet1[[#This Row],[NPDES ID2]],Combined_Sheet__Major_Only___2[[NPDES ID2]:[ECHO BFR]],27,FALSE)</f>
        <v>methaneBioCaptureRecover, tempSludgeStore</v>
      </c>
      <c r="AY1849" t="str">
        <f>VLOOKUP(Sheet1[[#This Row],[NPDES ID2]],Combined_Sheet__Major_Only___2[[NPDES ID2]:[ECHO BFR]],28,FALSE)</f>
        <v>-</v>
      </c>
      <c r="AZ1849" t="str">
        <f>VLOOKUP(Sheet1[[#This Row],[NPDES ID2]],Combined_Sheet__Major_Only___2[[NPDES ID2]:[ECHO BFR]],29,FALSE)</f>
        <v>thickening, preliminaryOps</v>
      </c>
      <c r="BA1849">
        <f>VLOOKUP(Sheet1[[#This Row],[NPDES ID2]],Combined_Sheet__Major_Only___2[[NPDES ID2]:[ECHO BFR]],17,FALSE)</f>
        <v>27.922699999999999</v>
      </c>
      <c r="BB1849">
        <f>VLOOKUP(Sheet1[[#This Row],[NPDES ID2]],Combined_Sheet__Major_Only___2[[NPDES ID2]:[ECHO BFR]],18,FALSE)</f>
        <v>-82.436300000000003</v>
      </c>
      <c r="BC1849" t="str">
        <f>IF(ISNUMBER(SEARCH("aerobic",$AW1849)),"aerobic","")</f>
        <v/>
      </c>
      <c r="BD1849" t="str">
        <f>IF(ISNUMBER(SEARCH("anaer",$AW1849)),"anaer","")</f>
        <v>anaer</v>
      </c>
      <c r="BE1849" t="str">
        <f>IF(ISNUMBER(SEARCH("thickening",$AZ1849)),"thickening","")</f>
        <v>thickening</v>
      </c>
      <c r="BF1849" s="3" t="str">
        <f>IF(ISNUMBER(SEARCH("airDry",$AW1849)),"airDry","")</f>
        <v/>
      </c>
      <c r="BG1849" s="3" t="str">
        <f>IF(ISNUMBER(SEARCH("heatDry",$AY1849)),"heatDry","")</f>
        <v/>
      </c>
      <c r="BH1849" s="3" t="str">
        <f>IF(AND(ISNUMBER(SEARCH("aerobic",$AW1849)),ISNUMBER(SEARCH("anaer",$AW1849))),"Combined Aer and Anaer.","")</f>
        <v/>
      </c>
    </row>
    <row r="1850" spans="1:60" x14ac:dyDescent="0.3">
      <c r="A1850" s="4">
        <v>1848</v>
      </c>
      <c r="B1850" t="s">
        <v>8732</v>
      </c>
      <c r="C1850">
        <v>10982</v>
      </c>
      <c r="D1850">
        <v>645.98936356811407</v>
      </c>
      <c r="E1850">
        <v>639.51976945458205</v>
      </c>
      <c r="F1850">
        <v>443.60164088077647</v>
      </c>
      <c r="G1850">
        <v>839.66572776060957</v>
      </c>
      <c r="H1850">
        <v>-75.88886035049012</v>
      </c>
      <c r="I1850">
        <v>-77.042333091039055</v>
      </c>
      <c r="J1850">
        <v>-89.224117325812941</v>
      </c>
      <c r="K1850">
        <v>-58.489630757827904</v>
      </c>
      <c r="L1850">
        <v>7341.2146736204368</v>
      </c>
      <c r="M1850">
        <v>7312.2800055781572</v>
      </c>
      <c r="N1850">
        <v>7207.0085750948992</v>
      </c>
      <c r="O1850">
        <v>7562.4588314832044</v>
      </c>
      <c r="P1850">
        <v>258.51487923404028</v>
      </c>
      <c r="Q1850">
        <v>261.7837028665997</v>
      </c>
      <c r="R1850">
        <v>208.9878588830671</v>
      </c>
      <c r="S1850">
        <v>297.20747144116541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65.527208965279584</v>
      </c>
      <c r="AG1850">
        <v>65.26731732205306</v>
      </c>
      <c r="AH1850">
        <v>64.338618372531457</v>
      </c>
      <c r="AI1850">
        <v>67.488282751489308</v>
      </c>
      <c r="AJ1850">
        <v>0.57692863080268653</v>
      </c>
      <c r="AK1850">
        <v>0.5769277074535758</v>
      </c>
      <c r="AL1850">
        <v>0.57680001949847937</v>
      </c>
      <c r="AM1850">
        <v>0.57705780823914032</v>
      </c>
      <c r="AN1850">
        <v>0.1804216755208434</v>
      </c>
      <c r="AO1850">
        <v>0.1804216755208434</v>
      </c>
      <c r="AP1850">
        <v>0.1804216755208434</v>
      </c>
      <c r="AQ1850">
        <v>0.1804216755208434</v>
      </c>
      <c r="AR1850">
        <v>14.346077335457521</v>
      </c>
      <c r="AS1850">
        <v>14.346077335457521</v>
      </c>
      <c r="AT1850">
        <v>14.346077335457521</v>
      </c>
      <c r="AU1850">
        <v>14.346077335457521</v>
      </c>
      <c r="AV1850" t="str">
        <f>VLOOKUP(Sheet1[[#This Row],[NPDES ID2]],Combined_Sheet__Major_Only___2[[NPDES ID2]:[ECHO BFR]],3,FALSE)</f>
        <v>WI</v>
      </c>
      <c r="AW1850" t="s">
        <v>12181</v>
      </c>
      <c r="AX1850" t="str">
        <f>VLOOKUP(Sheet1[[#This Row],[NPDES ID2]],Combined_Sheet__Major_Only___2[[NPDES ID2]:[ECHO BFR]],27,FALSE)</f>
        <v>methaneBioCaptureRecover</v>
      </c>
      <c r="AY1850" t="str">
        <f>VLOOKUP(Sheet1[[#This Row],[NPDES ID2]],Combined_Sheet__Major_Only___2[[NPDES ID2]:[ECHO BFR]],28,FALSE)</f>
        <v>heatDry</v>
      </c>
      <c r="AZ1850" t="str">
        <f>VLOOKUP(Sheet1[[#This Row],[NPDES ID2]],Combined_Sheet__Major_Only___2[[NPDES ID2]:[ECHO BFR]],29,FALSE)</f>
        <v>preliminaryOps, thickening</v>
      </c>
      <c r="BA1850">
        <f>VLOOKUP(Sheet1[[#This Row],[NPDES ID2]],Combined_Sheet__Major_Only___2[[NPDES ID2]:[ECHO BFR]],17,FALSE)</f>
        <v>44.533479999999997</v>
      </c>
      <c r="BB1850">
        <f>VLOOKUP(Sheet1[[#This Row],[NPDES ID2]],Combined_Sheet__Major_Only___2[[NPDES ID2]:[ECHO BFR]],18,FALSE)</f>
        <v>-87.994010000000003</v>
      </c>
      <c r="BC1850" t="str">
        <f>IF(ISNUMBER(SEARCH("aerobic",$AW1850)),"aerobic","")</f>
        <v/>
      </c>
      <c r="BD1850" t="str">
        <f>IF(ISNUMBER(SEARCH("anaer",$AW1850)),"anaer","")</f>
        <v>anaer</v>
      </c>
      <c r="BE1850" t="str">
        <f>IF(ISNUMBER(SEARCH("thickening",$AZ1850)),"thickening","")</f>
        <v>thickening</v>
      </c>
      <c r="BF1850" s="2" t="str">
        <f>IF(ISNUMBER(SEARCH("airDry",$AW1850)),"airDry","")</f>
        <v/>
      </c>
      <c r="BG1850" s="2" t="str">
        <f>IF(ISNUMBER(SEARCH("heatDry",$AY1850)),"heatDry","")</f>
        <v>heatDry</v>
      </c>
      <c r="BH1850" s="2" t="str">
        <f>IF(AND(ISNUMBER(SEARCH("aerobic",$AW1850)),ISNUMBER(SEARCH("anaer",$AW1850))),"Combined Aer and Anaer.","")</f>
        <v/>
      </c>
    </row>
    <row r="1851" spans="1:60" x14ac:dyDescent="0.3">
      <c r="A1851" s="4">
        <v>1849</v>
      </c>
      <c r="B1851" t="s">
        <v>8738</v>
      </c>
      <c r="C1851">
        <v>10640</v>
      </c>
      <c r="D1851">
        <v>686.81157746744998</v>
      </c>
      <c r="E1851">
        <v>679.01192844881962</v>
      </c>
      <c r="F1851">
        <v>473.24497233761349</v>
      </c>
      <c r="G1851">
        <v>890.32141367207009</v>
      </c>
      <c r="H1851">
        <v>-75.426643426749436</v>
      </c>
      <c r="I1851">
        <v>-76.194785196385737</v>
      </c>
      <c r="J1851">
        <v>-88.560122251661909</v>
      </c>
      <c r="K1851">
        <v>-59.972467996814899</v>
      </c>
      <c r="L1851">
        <v>6519.2790500371584</v>
      </c>
      <c r="M1851">
        <v>6486.8795966359476</v>
      </c>
      <c r="N1851">
        <v>6368.6346671789634</v>
      </c>
      <c r="O1851">
        <v>6767.7227310159042</v>
      </c>
      <c r="P1851">
        <v>251.50322799972389</v>
      </c>
      <c r="Q1851">
        <v>253.49846016690151</v>
      </c>
      <c r="R1851">
        <v>206.7040080451564</v>
      </c>
      <c r="S1851">
        <v>288.93785811839211</v>
      </c>
      <c r="T1851">
        <v>54.009007760977532</v>
      </c>
      <c r="U1851">
        <v>54.008921572962592</v>
      </c>
      <c r="V1851">
        <v>53.972019251035078</v>
      </c>
      <c r="W1851">
        <v>54.045641255696587</v>
      </c>
      <c r="X1851">
        <v>3968.1281821215139</v>
      </c>
      <c r="Y1851">
        <v>3984.858992953798</v>
      </c>
      <c r="Z1851">
        <v>3823.5045466778201</v>
      </c>
      <c r="AA1851">
        <v>4060.44345564678</v>
      </c>
      <c r="AB1851">
        <v>642.58902229583202</v>
      </c>
      <c r="AC1851">
        <v>638.65570590540551</v>
      </c>
      <c r="AD1851">
        <v>553.17347611693106</v>
      </c>
      <c r="AE1851">
        <v>754.93761645734139</v>
      </c>
      <c r="AF1851">
        <v>60.075887126106409</v>
      </c>
      <c r="AG1851">
        <v>59.774378575154557</v>
      </c>
      <c r="AH1851">
        <v>58.704695796443573</v>
      </c>
      <c r="AI1851">
        <v>62.340180580474737</v>
      </c>
      <c r="AJ1851">
        <v>0.51034328908488702</v>
      </c>
      <c r="AK1851">
        <v>0.51034164981997998</v>
      </c>
      <c r="AL1851">
        <v>0.51011789005586294</v>
      </c>
      <c r="AM1851">
        <v>0.51056973781918102</v>
      </c>
      <c r="AN1851">
        <v>0.95510047915213148</v>
      </c>
      <c r="AO1851">
        <v>0.95510047915213159</v>
      </c>
      <c r="AP1851">
        <v>0.95510047915213159</v>
      </c>
      <c r="AQ1851">
        <v>0.95510047915213159</v>
      </c>
      <c r="AR1851">
        <v>13.85652465964106</v>
      </c>
      <c r="AS1851">
        <v>13.85652465964106</v>
      </c>
      <c r="AT1851">
        <v>13.85652465964106</v>
      </c>
      <c r="AU1851">
        <v>13.85652465964106</v>
      </c>
      <c r="AV1851" t="str">
        <f>VLOOKUP(Sheet1[[#This Row],[NPDES ID2]],Combined_Sheet__Major_Only___2[[NPDES ID2]:[ECHO BFR]],3,FALSE)</f>
        <v>NY</v>
      </c>
      <c r="AW1851" t="s">
        <v>12181</v>
      </c>
      <c r="AX1851" t="str">
        <f>VLOOKUP(Sheet1[[#This Row],[NPDES ID2]],Combined_Sheet__Major_Only___2[[NPDES ID2]:[ECHO BFR]],27,FALSE)</f>
        <v>-</v>
      </c>
      <c r="AY1851" t="str">
        <f>VLOOKUP(Sheet1[[#This Row],[NPDES ID2]],Combined_Sheet__Major_Only___2[[NPDES ID2]:[ECHO BFR]],28,FALSE)</f>
        <v>-</v>
      </c>
      <c r="AZ1851" t="str">
        <f>VLOOKUP(Sheet1[[#This Row],[NPDES ID2]],Combined_Sheet__Major_Only___2[[NPDES ID2]:[ECHO BFR]],29,FALSE)</f>
        <v>preliminaryOps, thickening</v>
      </c>
      <c r="BA1851">
        <f>VLOOKUP(Sheet1[[#This Row],[NPDES ID2]],Combined_Sheet__Major_Only___2[[NPDES ID2]:[ECHO BFR]],17,FALSE)</f>
        <v>40.589682000000003</v>
      </c>
      <c r="BB1851">
        <f>VLOOKUP(Sheet1[[#This Row],[NPDES ID2]],Combined_Sheet__Major_Only___2[[NPDES ID2]:[ECHO BFR]],18,FALSE)</f>
        <v>-73.933183999999997</v>
      </c>
      <c r="BC1851" t="str">
        <f>IF(ISNUMBER(SEARCH("aerobic",$AW1851)),"aerobic","")</f>
        <v/>
      </c>
      <c r="BD1851" t="str">
        <f>IF(ISNUMBER(SEARCH("anaer",$AW1851)),"anaer","")</f>
        <v>anaer</v>
      </c>
      <c r="BE1851" t="str">
        <f>IF(ISNUMBER(SEARCH("thickening",$AZ1851)),"thickening","")</f>
        <v>thickening</v>
      </c>
      <c r="BF1851" s="3" t="str">
        <f>IF(ISNUMBER(SEARCH("airDry",$AW1851)),"airDry","")</f>
        <v/>
      </c>
      <c r="BG1851" s="3" t="str">
        <f>IF(ISNUMBER(SEARCH("heatDry",$AY1851)),"heatDry","")</f>
        <v/>
      </c>
      <c r="BH1851" s="3" t="str">
        <f>IF(AND(ISNUMBER(SEARCH("aerobic",$AW1851)),ISNUMBER(SEARCH("anaer",$AW1851))),"Combined Aer and Anaer.","")</f>
        <v/>
      </c>
    </row>
    <row r="1852" spans="1:60" x14ac:dyDescent="0.3">
      <c r="A1852" s="4">
        <v>1850</v>
      </c>
      <c r="B1852" t="s">
        <v>8742</v>
      </c>
      <c r="C1852">
        <v>10363</v>
      </c>
      <c r="D1852">
        <v>773.06030320875152</v>
      </c>
      <c r="E1852">
        <v>762.11567306085578</v>
      </c>
      <c r="F1852">
        <v>527.15876918299773</v>
      </c>
      <c r="G1852">
        <v>997.85356688545369</v>
      </c>
      <c r="H1852">
        <v>-75.499757926530322</v>
      </c>
      <c r="I1852">
        <v>-75.207209959287241</v>
      </c>
      <c r="J1852">
        <v>-87.580113931431242</v>
      </c>
      <c r="K1852">
        <v>-62.155454326276818</v>
      </c>
      <c r="L1852">
        <v>5523.2776536698757</v>
      </c>
      <c r="M1852">
        <v>5485.5988372335414</v>
      </c>
      <c r="N1852">
        <v>5348.0606370209407</v>
      </c>
      <c r="O1852">
        <v>5812.3034236686963</v>
      </c>
      <c r="P1852">
        <v>246.33222276868341</v>
      </c>
      <c r="Q1852">
        <v>245.8609138448133</v>
      </c>
      <c r="R1852">
        <v>208.4012493127434</v>
      </c>
      <c r="S1852">
        <v>280.76511167780347</v>
      </c>
      <c r="T1852">
        <v>66.490660639008851</v>
      </c>
      <c r="U1852">
        <v>66.490555188448411</v>
      </c>
      <c r="V1852">
        <v>66.445405401307099</v>
      </c>
      <c r="W1852">
        <v>66.535481517544781</v>
      </c>
      <c r="X1852">
        <v>5617.8662932128782</v>
      </c>
      <c r="Y1852">
        <v>5650.0511218722932</v>
      </c>
      <c r="Z1852">
        <v>5338.1707227391371</v>
      </c>
      <c r="AA1852">
        <v>5797.807319144481</v>
      </c>
      <c r="AB1852">
        <v>1227.239776338507</v>
      </c>
      <c r="AC1852">
        <v>1205.3027402514781</v>
      </c>
      <c r="AD1852">
        <v>1003.154033391417</v>
      </c>
      <c r="AE1852">
        <v>1557.8663717297441</v>
      </c>
      <c r="AF1852">
        <v>52.264909461808827</v>
      </c>
      <c r="AG1852">
        <v>51.905144940954159</v>
      </c>
      <c r="AH1852">
        <v>50.625068351636443</v>
      </c>
      <c r="AI1852">
        <v>54.971888615827439</v>
      </c>
      <c r="AJ1852">
        <v>0.41517701909915927</v>
      </c>
      <c r="AK1852">
        <v>0.41517532499236781</v>
      </c>
      <c r="AL1852">
        <v>0.41494564957167562</v>
      </c>
      <c r="AM1852">
        <v>0.41540949736026678</v>
      </c>
      <c r="AN1852">
        <v>0.96308274479478317</v>
      </c>
      <c r="AO1852">
        <v>0.96308274479478317</v>
      </c>
      <c r="AP1852">
        <v>0.96308274479478317</v>
      </c>
      <c r="AQ1852">
        <v>0.96308274479478317</v>
      </c>
      <c r="AR1852">
        <v>10.18789727992454</v>
      </c>
      <c r="AS1852">
        <v>10.18789727992454</v>
      </c>
      <c r="AT1852">
        <v>10.18789727992454</v>
      </c>
      <c r="AU1852">
        <v>10.18789727992454</v>
      </c>
      <c r="AV1852" t="str">
        <f>VLOOKUP(Sheet1[[#This Row],[NPDES ID2]],Combined_Sheet__Major_Only___2[[NPDES ID2]:[ECHO BFR]],3,FALSE)</f>
        <v>MD</v>
      </c>
      <c r="AW1852" t="s">
        <v>87</v>
      </c>
      <c r="AX1852" t="str">
        <f>VLOOKUP(Sheet1[[#This Row],[NPDES ID2]],Combined_Sheet__Major_Only___2[[NPDES ID2]:[ECHO BFR]],27,FALSE)</f>
        <v>other</v>
      </c>
      <c r="AY1852" t="str">
        <f>VLOOKUP(Sheet1[[#This Row],[NPDES ID2]],Combined_Sheet__Major_Only___2[[NPDES ID2]:[ECHO BFR]],28,FALSE)</f>
        <v>-</v>
      </c>
      <c r="AZ1852" t="str">
        <f>VLOOKUP(Sheet1[[#This Row],[NPDES ID2]],Combined_Sheet__Major_Only___2[[NPDES ID2]:[ECHO BFR]],29,FALSE)</f>
        <v>thickening</v>
      </c>
      <c r="BA1852">
        <f>VLOOKUP(Sheet1[[#This Row],[NPDES ID2]],Combined_Sheet__Major_Only___2[[NPDES ID2]:[ECHO BFR]],17,FALSE)</f>
        <v>38.796976999999998</v>
      </c>
      <c r="BB1852">
        <f>VLOOKUP(Sheet1[[#This Row],[NPDES ID2]],Combined_Sheet__Major_Only___2[[NPDES ID2]:[ECHO BFR]],18,FALSE)</f>
        <v>-76.729667000000006</v>
      </c>
      <c r="BC1852" t="str">
        <f>IF(ISNUMBER(SEARCH("aerobic",$AW1852)),"aerobic","")</f>
        <v/>
      </c>
      <c r="BD1852" t="str">
        <f>IF(ISNUMBER(SEARCH("anaer",$AW1852)),"anaer","")</f>
        <v/>
      </c>
      <c r="BE1852" t="str">
        <f>IF(ISNUMBER(SEARCH("thickening",$AZ1852)),"thickening","")</f>
        <v>thickening</v>
      </c>
      <c r="BF1852" s="2" t="str">
        <f>IF(ISNUMBER(SEARCH("airDry",$AW1852)),"airDry","")</f>
        <v/>
      </c>
      <c r="BG1852" s="2" t="str">
        <f>IF(ISNUMBER(SEARCH("heatDry",$AY1852)),"heatDry","")</f>
        <v/>
      </c>
      <c r="BH1852" s="2" t="str">
        <f>IF(AND(ISNUMBER(SEARCH("aerobic",$AW1852)),ISNUMBER(SEARCH("anaer",$AW1852))),"Combined Aer and Anaer.","")</f>
        <v/>
      </c>
    </row>
    <row r="1853" spans="1:60" x14ac:dyDescent="0.3">
      <c r="A1853" s="4">
        <v>1851</v>
      </c>
      <c r="B1853" t="s">
        <v>8747</v>
      </c>
      <c r="C1853">
        <v>10332</v>
      </c>
      <c r="D1853">
        <v>767.02145282341019</v>
      </c>
      <c r="E1853">
        <v>756.28449333532626</v>
      </c>
      <c r="F1853">
        <v>523.03242864255617</v>
      </c>
      <c r="G1853">
        <v>990.16520687091975</v>
      </c>
      <c r="H1853">
        <v>-75.138002419023721</v>
      </c>
      <c r="I1853">
        <v>-74.947120663253557</v>
      </c>
      <c r="J1853">
        <v>-87.133427856202317</v>
      </c>
      <c r="K1853">
        <v>-61.34740662481223</v>
      </c>
      <c r="L1853">
        <v>5536.4497401447434</v>
      </c>
      <c r="M1853">
        <v>5499.1276151438124</v>
      </c>
      <c r="N1853">
        <v>5362.8926186396266</v>
      </c>
      <c r="O1853">
        <v>5823.0496813035106</v>
      </c>
      <c r="P1853">
        <v>245.5253608173077</v>
      </c>
      <c r="Q1853">
        <v>245.17058676241959</v>
      </c>
      <c r="R1853">
        <v>207.59704948497421</v>
      </c>
      <c r="S1853">
        <v>280.00401913661932</v>
      </c>
      <c r="T1853">
        <v>88.293992658412975</v>
      </c>
      <c r="U1853">
        <v>88.29385355945044</v>
      </c>
      <c r="V1853">
        <v>88.23429684847207</v>
      </c>
      <c r="W1853">
        <v>88.353115508769022</v>
      </c>
      <c r="X1853">
        <v>7419.9225859114204</v>
      </c>
      <c r="Y1853">
        <v>7462.0432037298588</v>
      </c>
      <c r="Z1853">
        <v>7054.3625065862279</v>
      </c>
      <c r="AA1853">
        <v>7654.9712318410166</v>
      </c>
      <c r="AB1853">
        <v>1606.981401569529</v>
      </c>
      <c r="AC1853">
        <v>1579.047801330212</v>
      </c>
      <c r="AD1853">
        <v>1315.7007777039589</v>
      </c>
      <c r="AE1853">
        <v>2033.9901575308829</v>
      </c>
      <c r="AF1853">
        <v>52.551451098788078</v>
      </c>
      <c r="AG1853">
        <v>52.193489299953519</v>
      </c>
      <c r="AH1853">
        <v>50.923516353891372</v>
      </c>
      <c r="AI1853">
        <v>55.239707157564879</v>
      </c>
      <c r="AJ1853">
        <v>0.41866217170016529</v>
      </c>
      <c r="AK1853">
        <v>0.41866021057570812</v>
      </c>
      <c r="AL1853">
        <v>0.41839557095697349</v>
      </c>
      <c r="AM1853">
        <v>0.41893007475482152</v>
      </c>
      <c r="AN1853">
        <v>0.9718307728920399</v>
      </c>
      <c r="AO1853">
        <v>0.9718307728920399</v>
      </c>
      <c r="AP1853">
        <v>0.9718307728920399</v>
      </c>
      <c r="AQ1853">
        <v>0.9718307728920399</v>
      </c>
      <c r="AR1853">
        <v>10.29010245488568</v>
      </c>
      <c r="AS1853">
        <v>10.290102454885689</v>
      </c>
      <c r="AT1853">
        <v>10.290102454885689</v>
      </c>
      <c r="AU1853">
        <v>10.290102454885689</v>
      </c>
      <c r="AV1853" t="str">
        <f>VLOOKUP(Sheet1[[#This Row],[NPDES ID2]],Combined_Sheet__Major_Only___2[[NPDES ID2]:[ECHO BFR]],3,FALSE)</f>
        <v>NC</v>
      </c>
      <c r="AW1853" t="s">
        <v>54</v>
      </c>
      <c r="AX1853" t="str">
        <f>VLOOKUP(Sheet1[[#This Row],[NPDES ID2]],Combined_Sheet__Major_Only___2[[NPDES ID2]:[ECHO BFR]],27,FALSE)</f>
        <v>other</v>
      </c>
      <c r="AY1853" t="str">
        <f>VLOOKUP(Sheet1[[#This Row],[NPDES ID2]],Combined_Sheet__Major_Only___2[[NPDES ID2]:[ECHO BFR]],28,FALSE)</f>
        <v>-</v>
      </c>
      <c r="AZ1853" t="str">
        <f>VLOOKUP(Sheet1[[#This Row],[NPDES ID2]],Combined_Sheet__Major_Only___2[[NPDES ID2]:[ECHO BFR]],29,FALSE)</f>
        <v>thickening</v>
      </c>
      <c r="BA1853">
        <f>VLOOKUP(Sheet1[[#This Row],[NPDES ID2]],Combined_Sheet__Major_Only___2[[NPDES ID2]:[ECHO BFR]],17,FALSE)</f>
        <v>35.639949999999999</v>
      </c>
      <c r="BB1853">
        <f>VLOOKUP(Sheet1[[#This Row],[NPDES ID2]],Combined_Sheet__Major_Only___2[[NPDES ID2]:[ECHO BFR]],18,FALSE)</f>
        <v>-82.596980000000002</v>
      </c>
      <c r="BC1853" t="str">
        <f>IF(ISNUMBER(SEARCH("aerobic",$AW1853)),"aerobic","")</f>
        <v/>
      </c>
      <c r="BD1853" t="str">
        <f>IF(ISNUMBER(SEARCH("anaer",$AW1853)),"anaer","")</f>
        <v/>
      </c>
      <c r="BE1853" t="str">
        <f>IF(ISNUMBER(SEARCH("thickening",$AZ1853)),"thickening","")</f>
        <v>thickening</v>
      </c>
      <c r="BF1853" s="3" t="str">
        <f>IF(ISNUMBER(SEARCH("airDry",$AW1853)),"airDry","")</f>
        <v/>
      </c>
      <c r="BG1853" s="3" t="str">
        <f>IF(ISNUMBER(SEARCH("heatDry",$AY1853)),"heatDry","")</f>
        <v/>
      </c>
      <c r="BH1853" s="3" t="str">
        <f>IF(AND(ISNUMBER(SEARCH("aerobic",$AW1853)),ISNUMBER(SEARCH("anaer",$AW1853))),"Combined Aer and Anaer.","")</f>
        <v/>
      </c>
    </row>
    <row r="1854" spans="1:60" x14ac:dyDescent="0.3">
      <c r="A1854" s="4">
        <v>1852</v>
      </c>
      <c r="B1854" t="s">
        <v>8752</v>
      </c>
      <c r="C1854">
        <v>10067</v>
      </c>
      <c r="D1854">
        <v>632.56753501616811</v>
      </c>
      <c r="E1854">
        <v>626.26842593054243</v>
      </c>
      <c r="F1854">
        <v>438.12581748473048</v>
      </c>
      <c r="G1854">
        <v>819.64339981817659</v>
      </c>
      <c r="H1854">
        <v>-74.817284849918451</v>
      </c>
      <c r="I1854">
        <v>-75.696102419271142</v>
      </c>
      <c r="J1854">
        <v>-88.09518712034307</v>
      </c>
      <c r="K1854">
        <v>-58.676571745692321</v>
      </c>
      <c r="L1854">
        <v>6400.9404894120453</v>
      </c>
      <c r="M1854">
        <v>6372.0516182150313</v>
      </c>
      <c r="N1854">
        <v>6266.6011985505584</v>
      </c>
      <c r="O1854">
        <v>6622.9213621972012</v>
      </c>
      <c r="P1854">
        <v>237.50487678226111</v>
      </c>
      <c r="Q1854">
        <v>240.0768490254579</v>
      </c>
      <c r="R1854">
        <v>193.87969797089411</v>
      </c>
      <c r="S1854">
        <v>272.23511585369079</v>
      </c>
      <c r="T1854">
        <v>85.022921688684875</v>
      </c>
      <c r="U1854">
        <v>85.022787637864113</v>
      </c>
      <c r="V1854">
        <v>84.965392342869535</v>
      </c>
      <c r="W1854">
        <v>85.079898868609021</v>
      </c>
      <c r="X1854">
        <v>6019.2336289003142</v>
      </c>
      <c r="Y1854">
        <v>6042.3801163563376</v>
      </c>
      <c r="Z1854">
        <v>5819.4163102182774</v>
      </c>
      <c r="AA1854">
        <v>6146.5486261413771</v>
      </c>
      <c r="AB1854">
        <v>1081.904864319697</v>
      </c>
      <c r="AC1854">
        <v>1073.0524610274349</v>
      </c>
      <c r="AD1854">
        <v>917.08613763825372</v>
      </c>
      <c r="AE1854">
        <v>1291.3186605191961</v>
      </c>
      <c r="AF1854">
        <v>62.349688399195813</v>
      </c>
      <c r="AG1854">
        <v>62.064548562821393</v>
      </c>
      <c r="AH1854">
        <v>61.055886113157882</v>
      </c>
      <c r="AI1854">
        <v>64.480118760060776</v>
      </c>
      <c r="AJ1854">
        <v>0.538101928369768</v>
      </c>
      <c r="AK1854">
        <v>0.53809980147400083</v>
      </c>
      <c r="AL1854">
        <v>0.53781116446576671</v>
      </c>
      <c r="AM1854">
        <v>0.53839407988225174</v>
      </c>
      <c r="AN1854">
        <v>0.97079242381265729</v>
      </c>
      <c r="AO1854">
        <v>0.97079242381265751</v>
      </c>
      <c r="AP1854">
        <v>0.97079242381265751</v>
      </c>
      <c r="AQ1854">
        <v>0.97079242381265751</v>
      </c>
      <c r="AR1854">
        <v>13.526216575016459</v>
      </c>
      <c r="AS1854">
        <v>13.526216575016459</v>
      </c>
      <c r="AT1854">
        <v>13.526216575016459</v>
      </c>
      <c r="AU1854">
        <v>13.526216575016459</v>
      </c>
      <c r="AV1854" t="str">
        <f>VLOOKUP(Sheet1[[#This Row],[NPDES ID2]],Combined_Sheet__Major_Only___2[[NPDES ID2]:[ECHO BFR]],3,FALSE)</f>
        <v>NV</v>
      </c>
      <c r="AW1854" t="s">
        <v>12182</v>
      </c>
      <c r="AX1854" t="str">
        <f>VLOOKUP(Sheet1[[#This Row],[NPDES ID2]],Combined_Sheet__Major_Only___2[[NPDES ID2]:[ECHO BFR]],27,FALSE)</f>
        <v>methaneBioCaptureRecover</v>
      </c>
      <c r="AY1854" t="str">
        <f>VLOOKUP(Sheet1[[#This Row],[NPDES ID2]],Combined_Sheet__Major_Only___2[[NPDES ID2]:[ECHO BFR]],28,FALSE)</f>
        <v>-</v>
      </c>
      <c r="AZ1854" t="str">
        <f>VLOOKUP(Sheet1[[#This Row],[NPDES ID2]],Combined_Sheet__Major_Only___2[[NPDES ID2]:[ECHO BFR]],29,FALSE)</f>
        <v>thickening</v>
      </c>
      <c r="BA1854">
        <f>VLOOKUP(Sheet1[[#This Row],[NPDES ID2]],Combined_Sheet__Major_Only___2[[NPDES ID2]:[ECHO BFR]],17,FALSE)</f>
        <v>39.512963999999997</v>
      </c>
      <c r="BB1854">
        <f>VLOOKUP(Sheet1[[#This Row],[NPDES ID2]],Combined_Sheet__Major_Only___2[[NPDES ID2]:[ECHO BFR]],18,FALSE)</f>
        <v>-119.71249299999999</v>
      </c>
      <c r="BC1854" t="str">
        <f>IF(ISNUMBER(SEARCH("aerobic",$AW1854)),"aerobic","")</f>
        <v>aerobic</v>
      </c>
      <c r="BD1854" t="str">
        <f>IF(ISNUMBER(SEARCH("anaer",$AW1854)),"anaer","")</f>
        <v>anaer</v>
      </c>
      <c r="BE1854" t="str">
        <f>IF(ISNUMBER(SEARCH("thickening",$AZ1854)),"thickening","")</f>
        <v>thickening</v>
      </c>
      <c r="BF1854" s="2" t="str">
        <f>IF(ISNUMBER(SEARCH("airDry",$AW1854)),"airDry","")</f>
        <v/>
      </c>
      <c r="BG1854" s="2" t="str">
        <f>IF(ISNUMBER(SEARCH("heatDry",$AY1854)),"heatDry","")</f>
        <v/>
      </c>
      <c r="BH1854" s="2" t="str">
        <f>IF(AND(ISNUMBER(SEARCH("aerobic",$AW1854)),ISNUMBER(SEARCH("anaer",$AW1854))),"Combined Aer and Anaer.","")</f>
        <v>Combined Aer and Anaer.</v>
      </c>
    </row>
    <row r="1855" spans="1:60" x14ac:dyDescent="0.3">
      <c r="A1855" s="4">
        <v>1853</v>
      </c>
      <c r="B1855" t="s">
        <v>8757</v>
      </c>
      <c r="C1855">
        <v>9864.2999999999993</v>
      </c>
      <c r="D1855">
        <v>826.36885600786275</v>
      </c>
      <c r="E1855">
        <v>812.86684212622765</v>
      </c>
      <c r="F1855">
        <v>566.58271278795257</v>
      </c>
      <c r="G1855">
        <v>1062.133665483894</v>
      </c>
      <c r="H1855">
        <v>-73.610275083081675</v>
      </c>
      <c r="I1855">
        <v>-73.290510494269995</v>
      </c>
      <c r="J1855">
        <v>-85.715978698557919</v>
      </c>
      <c r="K1855">
        <v>-60.837952263410592</v>
      </c>
      <c r="L1855">
        <v>4727.676234407114</v>
      </c>
      <c r="M1855">
        <v>4688.0162749197189</v>
      </c>
      <c r="N1855">
        <v>4543.2515505694601</v>
      </c>
      <c r="O1855">
        <v>5033.4811815532039</v>
      </c>
      <c r="P1855">
        <v>235.11904829816999</v>
      </c>
      <c r="Q1855">
        <v>233.6783741978239</v>
      </c>
      <c r="R1855">
        <v>203.39299465340821</v>
      </c>
      <c r="S1855">
        <v>266.8940674673313</v>
      </c>
      <c r="T1855">
        <v>200.58741043850219</v>
      </c>
      <c r="U1855">
        <v>200.58709804061121</v>
      </c>
      <c r="V1855">
        <v>200.45334153687079</v>
      </c>
      <c r="W1855">
        <v>200.7201925486101</v>
      </c>
      <c r="X1855">
        <v>18853.996544078818</v>
      </c>
      <c r="Y1855">
        <v>18985.7811116874</v>
      </c>
      <c r="Z1855">
        <v>17700.722994317639</v>
      </c>
      <c r="AA1855">
        <v>19601.828652391479</v>
      </c>
      <c r="AB1855">
        <v>5552.6457742344428</v>
      </c>
      <c r="AC1855">
        <v>5352.9407532997666</v>
      </c>
      <c r="AD1855">
        <v>4217.024957258981</v>
      </c>
      <c r="AE1855">
        <v>7752.8005611648496</v>
      </c>
      <c r="AF1855">
        <v>47.025074095851842</v>
      </c>
      <c r="AG1855">
        <v>46.625045820855703</v>
      </c>
      <c r="AH1855">
        <v>45.209514995625398</v>
      </c>
      <c r="AI1855">
        <v>50.018123403264987</v>
      </c>
      <c r="AJ1855">
        <v>0.35154344516895969</v>
      </c>
      <c r="AK1855">
        <v>0.35154061867031772</v>
      </c>
      <c r="AL1855">
        <v>0.35116855757769228</v>
      </c>
      <c r="AM1855">
        <v>0.35192035217913392</v>
      </c>
      <c r="AN1855">
        <v>0.98731360535988588</v>
      </c>
      <c r="AO1855">
        <v>0.98731360535988588</v>
      </c>
      <c r="AP1855">
        <v>0.98731360535988588</v>
      </c>
      <c r="AQ1855">
        <v>0.98731360535988588</v>
      </c>
      <c r="AR1855">
        <v>7.940100179294201</v>
      </c>
      <c r="AS1855">
        <v>7.940100179294201</v>
      </c>
      <c r="AT1855">
        <v>7.940100179294201</v>
      </c>
      <c r="AU1855">
        <v>7.940100179294201</v>
      </c>
      <c r="AV1855" t="str">
        <f>VLOOKUP(Sheet1[[#This Row],[NPDES ID2]],Combined_Sheet__Major_Only___2[[NPDES ID2]:[ECHO BFR]],3,FALSE)</f>
        <v>TN</v>
      </c>
      <c r="AW1855" t="s">
        <v>38</v>
      </c>
      <c r="AX1855" t="str">
        <f>VLOOKUP(Sheet1[[#This Row],[NPDES ID2]],Combined_Sheet__Major_Only___2[[NPDES ID2]:[ECHO BFR]],27,FALSE)</f>
        <v/>
      </c>
      <c r="AY1855" t="str">
        <f>VLOOKUP(Sheet1[[#This Row],[NPDES ID2]],Combined_Sheet__Major_Only___2[[NPDES ID2]:[ECHO BFR]],28,FALSE)</f>
        <v/>
      </c>
      <c r="AZ1855" t="str">
        <f>VLOOKUP(Sheet1[[#This Row],[NPDES ID2]],Combined_Sheet__Major_Only___2[[NPDES ID2]:[ECHO BFR]],29,FALSE)</f>
        <v/>
      </c>
      <c r="BA1855">
        <f>VLOOKUP(Sheet1[[#This Row],[NPDES ID2]],Combined_Sheet__Major_Only___2[[NPDES ID2]:[ECHO BFR]],17,FALSE)</f>
        <v>35.06935</v>
      </c>
      <c r="BB1855">
        <f>VLOOKUP(Sheet1[[#This Row],[NPDES ID2]],Combined_Sheet__Major_Only___2[[NPDES ID2]:[ECHO BFR]],18,FALSE)</f>
        <v>-90.131600000000006</v>
      </c>
      <c r="BC1855" t="str">
        <f>IF(ISNUMBER(SEARCH("aerobic",$AW1855)),"aerobic","")</f>
        <v/>
      </c>
      <c r="BD1855" t="str">
        <f>IF(ISNUMBER(SEARCH("anaer",$AW1855)),"anaer","")</f>
        <v/>
      </c>
      <c r="BE1855" t="str">
        <f>IF(ISNUMBER(SEARCH("thickening",$AZ1855)),"thickening","")</f>
        <v/>
      </c>
      <c r="BF1855" s="3" t="str">
        <f>IF(ISNUMBER(SEARCH("airDry",$AW1855)),"airDry","")</f>
        <v/>
      </c>
      <c r="BG1855" s="3" t="str">
        <f>IF(ISNUMBER(SEARCH("heatDry",$AY1855)),"heatDry","")</f>
        <v/>
      </c>
      <c r="BH1855" s="3" t="str">
        <f>IF(AND(ISNUMBER(SEARCH("aerobic",$AW1855)),ISNUMBER(SEARCH("anaer",$AW1855))),"Combined Aer and Anaer.","")</f>
        <v/>
      </c>
    </row>
    <row r="1856" spans="1:60" x14ac:dyDescent="0.3">
      <c r="A1856" s="4">
        <v>1854</v>
      </c>
      <c r="B1856" t="s">
        <v>8761</v>
      </c>
      <c r="C1856">
        <v>9572.08</v>
      </c>
      <c r="D1856">
        <v>731.4555649453381</v>
      </c>
      <c r="E1856">
        <v>721.64161957435579</v>
      </c>
      <c r="F1856">
        <v>500.46202997419408</v>
      </c>
      <c r="G1856">
        <v>941.98290045976137</v>
      </c>
      <c r="H1856">
        <v>-76.089844227182866</v>
      </c>
      <c r="I1856">
        <v>-75.803272759181283</v>
      </c>
      <c r="J1856">
        <v>-88.306782996530458</v>
      </c>
      <c r="K1856">
        <v>-62.881542949688551</v>
      </c>
      <c r="L1856">
        <v>5056.9535557564668</v>
      </c>
      <c r="M1856">
        <v>5021.7826929405701</v>
      </c>
      <c r="N1856">
        <v>4893.6193637048082</v>
      </c>
      <c r="O1856">
        <v>5326.2748530677854</v>
      </c>
      <c r="P1856">
        <v>227.63657667020769</v>
      </c>
      <c r="Q1856">
        <v>227.02744060116859</v>
      </c>
      <c r="R1856">
        <v>192.76771498736539</v>
      </c>
      <c r="S1856">
        <v>259.2169038459017</v>
      </c>
      <c r="T1856">
        <v>42.03849199495081</v>
      </c>
      <c r="U1856">
        <v>42.038424280659399</v>
      </c>
      <c r="V1856">
        <v>42.009431681373279</v>
      </c>
      <c r="W1856">
        <v>42.067273388027537</v>
      </c>
      <c r="X1856">
        <v>3583.4243951753042</v>
      </c>
      <c r="Y1856">
        <v>3604.2568579453809</v>
      </c>
      <c r="Z1856">
        <v>3401.9574926193732</v>
      </c>
      <c r="AA1856">
        <v>3700.2855065258482</v>
      </c>
      <c r="AB1856">
        <v>770.02894684355692</v>
      </c>
      <c r="AC1856">
        <v>756.46141697427447</v>
      </c>
      <c r="AD1856">
        <v>631.39082123608853</v>
      </c>
      <c r="AE1856">
        <v>974.85485908288831</v>
      </c>
      <c r="AF1856">
        <v>51.798630396336073</v>
      </c>
      <c r="AG1856">
        <v>51.435920743147712</v>
      </c>
      <c r="AH1856">
        <v>50.139492868116037</v>
      </c>
      <c r="AI1856">
        <v>54.535981171294203</v>
      </c>
      <c r="AJ1856">
        <v>0.40950684729409531</v>
      </c>
      <c r="AK1856">
        <v>0.4095055730863249</v>
      </c>
      <c r="AL1856">
        <v>0.40933150489684689</v>
      </c>
      <c r="AM1856">
        <v>0.40968300351914111</v>
      </c>
      <c r="AN1856">
        <v>0.94335403169509502</v>
      </c>
      <c r="AO1856">
        <v>0.94335403169509502</v>
      </c>
      <c r="AP1856">
        <v>0.94335403169509502</v>
      </c>
      <c r="AQ1856">
        <v>0.94335403169509502</v>
      </c>
      <c r="AR1856">
        <v>10.1845589260352</v>
      </c>
      <c r="AS1856">
        <v>10.1845589260352</v>
      </c>
      <c r="AT1856">
        <v>10.1845589260352</v>
      </c>
      <c r="AU1856">
        <v>10.1845589260352</v>
      </c>
      <c r="AV1856" t="str">
        <f>VLOOKUP(Sheet1[[#This Row],[NPDES ID2]],Combined_Sheet__Major_Only___2[[NPDES ID2]:[ECHO BFR]],3,FALSE)</f>
        <v>CT</v>
      </c>
      <c r="AW1856" t="s">
        <v>54</v>
      </c>
      <c r="AX1856" t="str">
        <f>VLOOKUP(Sheet1[[#This Row],[NPDES ID2]],Combined_Sheet__Major_Only___2[[NPDES ID2]:[ECHO BFR]],27,FALSE)</f>
        <v>other</v>
      </c>
      <c r="AY1856" t="str">
        <f>VLOOKUP(Sheet1[[#This Row],[NPDES ID2]],Combined_Sheet__Major_Only___2[[NPDES ID2]:[ECHO BFR]],28,FALSE)</f>
        <v>-</v>
      </c>
      <c r="AZ1856" t="str">
        <f>VLOOKUP(Sheet1[[#This Row],[NPDES ID2]],Combined_Sheet__Major_Only___2[[NPDES ID2]:[ECHO BFR]],29,FALSE)</f>
        <v>preliminaryOps, thickening</v>
      </c>
      <c r="BA1856">
        <f>VLOOKUP(Sheet1[[#This Row],[NPDES ID2]],Combined_Sheet__Major_Only___2[[NPDES ID2]:[ECHO BFR]],17,FALSE)</f>
        <v>41.586897</v>
      </c>
      <c r="BB1856">
        <f>VLOOKUP(Sheet1[[#This Row],[NPDES ID2]],Combined_Sheet__Major_Only___2[[NPDES ID2]:[ECHO BFR]],18,FALSE)</f>
        <v>-72.650828000000004</v>
      </c>
      <c r="BC1856" t="str">
        <f>IF(ISNUMBER(SEARCH("aerobic",$AW1856)),"aerobic","")</f>
        <v/>
      </c>
      <c r="BD1856" t="str">
        <f>IF(ISNUMBER(SEARCH("anaer",$AW1856)),"anaer","")</f>
        <v/>
      </c>
      <c r="BE1856" t="str">
        <f>IF(ISNUMBER(SEARCH("thickening",$AZ1856)),"thickening","")</f>
        <v>thickening</v>
      </c>
      <c r="BF1856" s="2" t="str">
        <f>IF(ISNUMBER(SEARCH("airDry",$AW1856)),"airDry","")</f>
        <v/>
      </c>
      <c r="BG1856" s="2" t="str">
        <f>IF(ISNUMBER(SEARCH("heatDry",$AY1856)),"heatDry","")</f>
        <v/>
      </c>
      <c r="BH1856" s="2" t="str">
        <f>IF(AND(ISNUMBER(SEARCH("aerobic",$AW1856)),ISNUMBER(SEARCH("anaer",$AW1856))),"Combined Aer and Anaer.","")</f>
        <v/>
      </c>
    </row>
    <row r="1857" spans="1:60" x14ac:dyDescent="0.3">
      <c r="A1857" s="4">
        <v>1855</v>
      </c>
      <c r="B1857" t="s">
        <v>8766</v>
      </c>
      <c r="C1857">
        <v>9510</v>
      </c>
      <c r="D1857">
        <v>571.30155323607914</v>
      </c>
      <c r="E1857">
        <v>566.61629818769575</v>
      </c>
      <c r="F1857">
        <v>397.78467254266428</v>
      </c>
      <c r="G1857">
        <v>740.08401346255891</v>
      </c>
      <c r="H1857">
        <v>-75.075989565624596</v>
      </c>
      <c r="I1857">
        <v>-76.285331608694975</v>
      </c>
      <c r="J1857">
        <v>-88.687460119844729</v>
      </c>
      <c r="K1857">
        <v>-57.269986784121294</v>
      </c>
      <c r="L1857">
        <v>6394.5992286473338</v>
      </c>
      <c r="M1857">
        <v>6369.8731334928616</v>
      </c>
      <c r="N1857">
        <v>6279.6167724785719</v>
      </c>
      <c r="O1857">
        <v>6584.3253570468769</v>
      </c>
      <c r="P1857">
        <v>223.74280176120291</v>
      </c>
      <c r="Q1857">
        <v>226.58310992714749</v>
      </c>
      <c r="R1857">
        <v>180.656518189991</v>
      </c>
      <c r="S1857">
        <v>257.60093417771782</v>
      </c>
      <c r="T1857">
        <v>66.251839256790021</v>
      </c>
      <c r="U1857">
        <v>66.25173417479516</v>
      </c>
      <c r="V1857">
        <v>66.206742192959084</v>
      </c>
      <c r="W1857">
        <v>66.296503479605818</v>
      </c>
      <c r="X1857">
        <v>4434.8379576620591</v>
      </c>
      <c r="Y1857">
        <v>4449.3709110816599</v>
      </c>
      <c r="Z1857">
        <v>4308.854083487704</v>
      </c>
      <c r="AA1857">
        <v>4515.0095843461104</v>
      </c>
      <c r="AB1857">
        <v>717.64021205988092</v>
      </c>
      <c r="AC1857">
        <v>713.36786823682132</v>
      </c>
      <c r="AD1857">
        <v>618.94384986999808</v>
      </c>
      <c r="AE1857">
        <v>841.8659123589116</v>
      </c>
      <c r="AF1857">
        <v>65.926502224788408</v>
      </c>
      <c r="AG1857">
        <v>65.668572028859501</v>
      </c>
      <c r="AH1857">
        <v>64.755776878276407</v>
      </c>
      <c r="AI1857">
        <v>67.857059221741096</v>
      </c>
      <c r="AJ1857">
        <v>0.58181034649717944</v>
      </c>
      <c r="AK1857">
        <v>0.58180861080730439</v>
      </c>
      <c r="AL1857">
        <v>0.58157125792063458</v>
      </c>
      <c r="AM1857">
        <v>0.58205053996041678</v>
      </c>
      <c r="AN1857">
        <v>0.96295673775659552</v>
      </c>
      <c r="AO1857">
        <v>0.96295673775659507</v>
      </c>
      <c r="AP1857">
        <v>0.96295673775659507</v>
      </c>
      <c r="AQ1857">
        <v>0.96295673775659507</v>
      </c>
      <c r="AR1857">
        <v>15.21326253209865</v>
      </c>
      <c r="AS1857">
        <v>15.21326253209865</v>
      </c>
      <c r="AT1857">
        <v>15.21326253209865</v>
      </c>
      <c r="AU1857">
        <v>15.21326253209865</v>
      </c>
      <c r="AV1857" t="str">
        <f>VLOOKUP(Sheet1[[#This Row],[NPDES ID2]],Combined_Sheet__Major_Only___2[[NPDES ID2]:[ECHO BFR]],3,FALSE)</f>
        <v>NY</v>
      </c>
      <c r="AW1857" t="s">
        <v>12181</v>
      </c>
      <c r="AX1857" t="str">
        <f>VLOOKUP(Sheet1[[#This Row],[NPDES ID2]],Combined_Sheet__Major_Only___2[[NPDES ID2]:[ECHO BFR]],27,FALSE)</f>
        <v>-</v>
      </c>
      <c r="AY1857" t="str">
        <f>VLOOKUP(Sheet1[[#This Row],[NPDES ID2]],Combined_Sheet__Major_Only___2[[NPDES ID2]:[ECHO BFR]],28,FALSE)</f>
        <v>-</v>
      </c>
      <c r="AZ1857" t="str">
        <f>VLOOKUP(Sheet1[[#This Row],[NPDES ID2]],Combined_Sheet__Major_Only___2[[NPDES ID2]:[ECHO BFR]],29,FALSE)</f>
        <v>thickening, preliminaryOps</v>
      </c>
      <c r="BA1857">
        <f>VLOOKUP(Sheet1[[#This Row],[NPDES ID2]],Combined_Sheet__Major_Only___2[[NPDES ID2]:[ECHO BFR]],17,FALSE)</f>
        <v>40.826388999999999</v>
      </c>
      <c r="BB1857">
        <f>VLOOKUP(Sheet1[[#This Row],[NPDES ID2]],Combined_Sheet__Major_Only___2[[NPDES ID2]:[ECHO BFR]],18,FALSE)</f>
        <v>-73.959028000000004</v>
      </c>
      <c r="BC1857" t="str">
        <f>IF(ISNUMBER(SEARCH("aerobic",$AW1857)),"aerobic","")</f>
        <v/>
      </c>
      <c r="BD1857" t="str">
        <f>IF(ISNUMBER(SEARCH("anaer",$AW1857)),"anaer","")</f>
        <v>anaer</v>
      </c>
      <c r="BE1857" t="str">
        <f>IF(ISNUMBER(SEARCH("thickening",$AZ1857)),"thickening","")</f>
        <v>thickening</v>
      </c>
      <c r="BF1857" s="3" t="str">
        <f>IF(ISNUMBER(SEARCH("airDry",$AW1857)),"airDry","")</f>
        <v/>
      </c>
      <c r="BG1857" s="3" t="str">
        <f>IF(ISNUMBER(SEARCH("heatDry",$AY1857)),"heatDry","")</f>
        <v/>
      </c>
      <c r="BH1857" s="3" t="str">
        <f>IF(AND(ISNUMBER(SEARCH("aerobic",$AW1857)),ISNUMBER(SEARCH("anaer",$AW1857))),"Combined Aer and Anaer.","")</f>
        <v/>
      </c>
    </row>
    <row r="1858" spans="1:60" x14ac:dyDescent="0.3">
      <c r="A1858" s="4">
        <v>1856</v>
      </c>
      <c r="B1858" t="s">
        <v>8771</v>
      </c>
      <c r="C1858">
        <v>9325.75</v>
      </c>
      <c r="D1858">
        <v>564.9689417736995</v>
      </c>
      <c r="E1858">
        <v>560.42267449324072</v>
      </c>
      <c r="F1858">
        <v>394.17050605933758</v>
      </c>
      <c r="G1858">
        <v>731.42165815201804</v>
      </c>
      <c r="H1858">
        <v>-75.263168619292458</v>
      </c>
      <c r="I1858">
        <v>-76.46263041458802</v>
      </c>
      <c r="J1858">
        <v>-88.794324549048611</v>
      </c>
      <c r="K1858">
        <v>-57.487572492879281</v>
      </c>
      <c r="L1858">
        <v>6242.8881771790193</v>
      </c>
      <c r="M1858">
        <v>6218.4229095802766</v>
      </c>
      <c r="N1858">
        <v>6129.1456656677237</v>
      </c>
      <c r="O1858">
        <v>6430.4688395712237</v>
      </c>
      <c r="P1858">
        <v>219.4711529795446</v>
      </c>
      <c r="Q1858">
        <v>222.259167911985</v>
      </c>
      <c r="R1858">
        <v>177.35738438443491</v>
      </c>
      <c r="S1858">
        <v>252.4292635737458</v>
      </c>
      <c r="T1858">
        <v>57.770343096239031</v>
      </c>
      <c r="U1858">
        <v>57.77025110347261</v>
      </c>
      <c r="V1858">
        <v>57.730863415012472</v>
      </c>
      <c r="W1858">
        <v>57.809443852013551</v>
      </c>
      <c r="X1858">
        <v>3884.3506932903092</v>
      </c>
      <c r="Y1858">
        <v>3897.2364470419338</v>
      </c>
      <c r="Z1858">
        <v>3772.609118114307</v>
      </c>
      <c r="AA1858">
        <v>3955.474649612147</v>
      </c>
      <c r="AB1858">
        <v>619.07112334264491</v>
      </c>
      <c r="AC1858">
        <v>615.45933113981562</v>
      </c>
      <c r="AD1858">
        <v>535.07010441193518</v>
      </c>
      <c r="AE1858">
        <v>724.41769015800139</v>
      </c>
      <c r="AF1858">
        <v>65.63116312351309</v>
      </c>
      <c r="AG1858">
        <v>65.371245550280207</v>
      </c>
      <c r="AH1858">
        <v>64.451012644197547</v>
      </c>
      <c r="AI1858">
        <v>67.580211696597402</v>
      </c>
      <c r="AJ1858">
        <v>0.57819948669314802</v>
      </c>
      <c r="AK1858">
        <v>0.57819792743670029</v>
      </c>
      <c r="AL1858">
        <v>0.57798421273957723</v>
      </c>
      <c r="AM1858">
        <v>0.57841574577835397</v>
      </c>
      <c r="AN1858">
        <v>0.95784707311730199</v>
      </c>
      <c r="AO1858">
        <v>0.95784707311730188</v>
      </c>
      <c r="AP1858">
        <v>0.95784707311730188</v>
      </c>
      <c r="AQ1858">
        <v>0.95784707311730188</v>
      </c>
      <c r="AR1858">
        <v>15.28466948947263</v>
      </c>
      <c r="AS1858">
        <v>15.28466948947262</v>
      </c>
      <c r="AT1858">
        <v>15.28466948947262</v>
      </c>
      <c r="AU1858">
        <v>15.28466948947262</v>
      </c>
      <c r="AV1858" t="str">
        <f>VLOOKUP(Sheet1[[#This Row],[NPDES ID2]],Combined_Sheet__Major_Only___2[[NPDES ID2]:[ECHO BFR]],3,FALSE)</f>
        <v>IA</v>
      </c>
      <c r="AW1858" t="s">
        <v>12181</v>
      </c>
      <c r="AX1858" t="str">
        <f>VLOOKUP(Sheet1[[#This Row],[NPDES ID2]],Combined_Sheet__Major_Only___2[[NPDES ID2]:[ECHO BFR]],27,FALSE)</f>
        <v>tempSludgeStore, methaneBioCaptureRecover</v>
      </c>
      <c r="AY1858" t="str">
        <f>VLOOKUP(Sheet1[[#This Row],[NPDES ID2]],Combined_Sheet__Major_Only___2[[NPDES ID2]:[ECHO BFR]],28,FALSE)</f>
        <v>-</v>
      </c>
      <c r="AZ1858" t="str">
        <f>VLOOKUP(Sheet1[[#This Row],[NPDES ID2]],Combined_Sheet__Major_Only___2[[NPDES ID2]:[ECHO BFR]],29,FALSE)</f>
        <v>thickening</v>
      </c>
      <c r="BA1858">
        <f>VLOOKUP(Sheet1[[#This Row],[NPDES ID2]],Combined_Sheet__Major_Only___2[[NPDES ID2]:[ECHO BFR]],17,FALSE)</f>
        <v>42.456522</v>
      </c>
      <c r="BB1858">
        <f>VLOOKUP(Sheet1[[#This Row],[NPDES ID2]],Combined_Sheet__Major_Only___2[[NPDES ID2]:[ECHO BFR]],18,FALSE)</f>
        <v>-96.379695999999996</v>
      </c>
      <c r="BC1858" t="str">
        <f>IF(ISNUMBER(SEARCH("aerobic",$AW1858)),"aerobic","")</f>
        <v/>
      </c>
      <c r="BD1858" t="str">
        <f>IF(ISNUMBER(SEARCH("anaer",$AW1858)),"anaer","")</f>
        <v>anaer</v>
      </c>
      <c r="BE1858" t="str">
        <f>IF(ISNUMBER(SEARCH("thickening",$AZ1858)),"thickening","")</f>
        <v>thickening</v>
      </c>
      <c r="BF1858" s="2" t="str">
        <f>IF(ISNUMBER(SEARCH("airDry",$AW1858)),"airDry","")</f>
        <v/>
      </c>
      <c r="BG1858" s="2" t="str">
        <f>IF(ISNUMBER(SEARCH("heatDry",$AY1858)),"heatDry","")</f>
        <v/>
      </c>
      <c r="BH1858" s="2" t="str">
        <f>IF(AND(ISNUMBER(SEARCH("aerobic",$AW1858)),ISNUMBER(SEARCH("anaer",$AW1858))),"Combined Aer and Anaer.","")</f>
        <v/>
      </c>
    </row>
    <row r="1859" spans="1:60" x14ac:dyDescent="0.3">
      <c r="A1859" s="4">
        <v>1857</v>
      </c>
      <c r="B1859" t="s">
        <v>8776</v>
      </c>
      <c r="C1859">
        <v>9019</v>
      </c>
      <c r="D1859">
        <v>748.50498514817536</v>
      </c>
      <c r="E1859">
        <v>737.65251071257114</v>
      </c>
      <c r="F1859">
        <v>514.73737836828877</v>
      </c>
      <c r="G1859">
        <v>960.4285687711581</v>
      </c>
      <c r="H1859">
        <v>-75.761172587253029</v>
      </c>
      <c r="I1859">
        <v>-75.221300889044983</v>
      </c>
      <c r="J1859">
        <v>-87.032833545879456</v>
      </c>
      <c r="K1859">
        <v>-63.544467489182779</v>
      </c>
      <c r="L1859">
        <v>4442.4279685617475</v>
      </c>
      <c r="M1859">
        <v>4406.9274145044983</v>
      </c>
      <c r="N1859">
        <v>4277.3996640596833</v>
      </c>
      <c r="O1859">
        <v>4714.5885780791259</v>
      </c>
      <c r="P1859">
        <v>214.932479787478</v>
      </c>
      <c r="Q1859">
        <v>214.17944977554151</v>
      </c>
      <c r="R1859">
        <v>184.84702391014659</v>
      </c>
      <c r="S1859">
        <v>243.49395700711409</v>
      </c>
      <c r="T1859">
        <v>80.627149393442409</v>
      </c>
      <c r="U1859">
        <v>80.627022126479872</v>
      </c>
      <c r="V1859">
        <v>80.572531413069726</v>
      </c>
      <c r="W1859">
        <v>80.681243151170435</v>
      </c>
      <c r="X1859">
        <v>7373.1896698643604</v>
      </c>
      <c r="Y1859">
        <v>7422.0537038808152</v>
      </c>
      <c r="Z1859">
        <v>6945.2703628017734</v>
      </c>
      <c r="AA1859">
        <v>7650.1833567022641</v>
      </c>
      <c r="AB1859">
        <v>1819.90560395533</v>
      </c>
      <c r="AC1859">
        <v>1773.167615048249</v>
      </c>
      <c r="AD1859">
        <v>1445.092632045036</v>
      </c>
      <c r="AE1859">
        <v>2401.9084272861242</v>
      </c>
      <c r="AF1859">
        <v>48.301522755342987</v>
      </c>
      <c r="AG1859">
        <v>47.912560684901877</v>
      </c>
      <c r="AH1859">
        <v>46.52401780373966</v>
      </c>
      <c r="AI1859">
        <v>51.234593452285758</v>
      </c>
      <c r="AJ1859">
        <v>0.36702656813021878</v>
      </c>
      <c r="AK1859">
        <v>0.36702507047333183</v>
      </c>
      <c r="AL1859">
        <v>0.36682202849701417</v>
      </c>
      <c r="AM1859">
        <v>0.36723208792911638</v>
      </c>
      <c r="AN1859">
        <v>0.96927021882945663</v>
      </c>
      <c r="AO1859">
        <v>0.96927021882945674</v>
      </c>
      <c r="AP1859">
        <v>0.96927021882945674</v>
      </c>
      <c r="AQ1859">
        <v>0.96927021882945674</v>
      </c>
      <c r="AR1859">
        <v>8.851995403888294</v>
      </c>
      <c r="AS1859">
        <v>8.8519954038882922</v>
      </c>
      <c r="AT1859">
        <v>8.8519954038882922</v>
      </c>
      <c r="AU1859">
        <v>8.8519954038882922</v>
      </c>
      <c r="AV1859" t="str">
        <f>VLOOKUP(Sheet1[[#This Row],[NPDES ID2]],Combined_Sheet__Major_Only___2[[NPDES ID2]:[ECHO BFR]],3,FALSE)</f>
        <v>GA</v>
      </c>
      <c r="AW1859" t="s">
        <v>87</v>
      </c>
      <c r="AX1859" t="str">
        <f>VLOOKUP(Sheet1[[#This Row],[NPDES ID2]],Combined_Sheet__Major_Only___2[[NPDES ID2]:[ECHO BFR]],27,FALSE)</f>
        <v>-</v>
      </c>
      <c r="AY1859" t="str">
        <f>VLOOKUP(Sheet1[[#This Row],[NPDES ID2]],Combined_Sheet__Major_Only___2[[NPDES ID2]:[ECHO BFR]],28,FALSE)</f>
        <v>-</v>
      </c>
      <c r="AZ1859" t="str">
        <f>VLOOKUP(Sheet1[[#This Row],[NPDES ID2]],Combined_Sheet__Major_Only___2[[NPDES ID2]:[ECHO BFR]],29,FALSE)</f>
        <v>thickening</v>
      </c>
      <c r="BA1859">
        <f>VLOOKUP(Sheet1[[#This Row],[NPDES ID2]],Combined_Sheet__Major_Only___2[[NPDES ID2]:[ECHO BFR]],17,FALSE)</f>
        <v>33.829833000000001</v>
      </c>
      <c r="BB1859">
        <f>VLOOKUP(Sheet1[[#This Row],[NPDES ID2]],Combined_Sheet__Major_Only___2[[NPDES ID2]:[ECHO BFR]],18,FALSE)</f>
        <v>-84.456638999999996</v>
      </c>
      <c r="BC1859" t="str">
        <f>IF(ISNUMBER(SEARCH("aerobic",$AW1859)),"aerobic","")</f>
        <v/>
      </c>
      <c r="BD1859" t="str">
        <f>IF(ISNUMBER(SEARCH("anaer",$AW1859)),"anaer","")</f>
        <v/>
      </c>
      <c r="BE1859" t="str">
        <f>IF(ISNUMBER(SEARCH("thickening",$AZ1859)),"thickening","")</f>
        <v>thickening</v>
      </c>
      <c r="BF1859" s="3" t="str">
        <f>IF(ISNUMBER(SEARCH("airDry",$AW1859)),"airDry","")</f>
        <v/>
      </c>
      <c r="BG1859" s="3" t="str">
        <f>IF(ISNUMBER(SEARCH("heatDry",$AY1859)),"heatDry","")</f>
        <v/>
      </c>
      <c r="BH1859" s="3" t="str">
        <f>IF(AND(ISNUMBER(SEARCH("aerobic",$AW1859)),ISNUMBER(SEARCH("anaer",$AW1859))),"Combined Aer and Anaer.","")</f>
        <v/>
      </c>
    </row>
    <row r="1860" spans="1:60" x14ac:dyDescent="0.3">
      <c r="A1860" s="4">
        <v>1858</v>
      </c>
      <c r="B1860" t="s">
        <v>8780</v>
      </c>
      <c r="C1860">
        <v>8865.27</v>
      </c>
      <c r="D1860">
        <v>770.35348742682515</v>
      </c>
      <c r="E1860">
        <v>758.46699997879659</v>
      </c>
      <c r="F1860">
        <v>530.96913683304092</v>
      </c>
      <c r="G1860">
        <v>986.6238352797252</v>
      </c>
      <c r="H1860">
        <v>-76.315700419749646</v>
      </c>
      <c r="I1860">
        <v>-75.371521973174467</v>
      </c>
      <c r="J1860">
        <v>-87.440115408295455</v>
      </c>
      <c r="K1860">
        <v>-64.898969167362466</v>
      </c>
      <c r="L1860">
        <v>4186.7112426512267</v>
      </c>
      <c r="M1860">
        <v>4150.4560523533801</v>
      </c>
      <c r="N1860">
        <v>4018.3782954659991</v>
      </c>
      <c r="O1860">
        <v>4464.2666973750283</v>
      </c>
      <c r="P1860">
        <v>211.5380853517633</v>
      </c>
      <c r="Q1860">
        <v>209.90336591894729</v>
      </c>
      <c r="R1860">
        <v>183.79398280545229</v>
      </c>
      <c r="S1860">
        <v>240.63169356714451</v>
      </c>
      <c r="T1860">
        <v>48.177774287462817</v>
      </c>
      <c r="U1860">
        <v>48.177697098608583</v>
      </c>
      <c r="V1860">
        <v>48.14464786374382</v>
      </c>
      <c r="W1860">
        <v>48.210582764210287</v>
      </c>
      <c r="X1860">
        <v>4595.9395906309146</v>
      </c>
      <c r="Y1860">
        <v>4628.6798482996519</v>
      </c>
      <c r="Z1860">
        <v>4308.1027429420428</v>
      </c>
      <c r="AA1860">
        <v>4782.9942157821124</v>
      </c>
      <c r="AB1860">
        <v>1290.3965894701901</v>
      </c>
      <c r="AC1860">
        <v>1247.484242176228</v>
      </c>
      <c r="AD1860">
        <v>991.01292952482788</v>
      </c>
      <c r="AE1860">
        <v>1773.533449699253</v>
      </c>
      <c r="AF1860">
        <v>46.305322069250138</v>
      </c>
      <c r="AG1860">
        <v>45.902001815436257</v>
      </c>
      <c r="AH1860">
        <v>44.456599015978533</v>
      </c>
      <c r="AI1860">
        <v>49.354499503089777</v>
      </c>
      <c r="AJ1860">
        <v>0.34281886408715379</v>
      </c>
      <c r="AK1860">
        <v>0.3428177228895587</v>
      </c>
      <c r="AL1860">
        <v>0.34266209323614982</v>
      </c>
      <c r="AM1860">
        <v>0.34297636789642999</v>
      </c>
      <c r="AN1860">
        <v>0.95005532689124028</v>
      </c>
      <c r="AO1860">
        <v>0.95005532689123995</v>
      </c>
      <c r="AP1860">
        <v>0.95005532689123995</v>
      </c>
      <c r="AQ1860">
        <v>0.95005532689123995</v>
      </c>
      <c r="AR1860">
        <v>7.9872276027778328</v>
      </c>
      <c r="AS1860">
        <v>7.9872276027778337</v>
      </c>
      <c r="AT1860">
        <v>7.9872276027778337</v>
      </c>
      <c r="AU1860">
        <v>7.9872276027778337</v>
      </c>
      <c r="AV1860" t="str">
        <f>VLOOKUP(Sheet1[[#This Row],[NPDES ID2]],Combined_Sheet__Major_Only___2[[NPDES ID2]:[ECHO BFR]],3,FALSE)</f>
        <v>TX</v>
      </c>
      <c r="AW1860" t="s">
        <v>54</v>
      </c>
      <c r="AX1860" t="str">
        <f>VLOOKUP(Sheet1[[#This Row],[NPDES ID2]],Combined_Sheet__Major_Only___2[[NPDES ID2]:[ECHO BFR]],27,FALSE)</f>
        <v>-</v>
      </c>
      <c r="AY1860" t="str">
        <f>VLOOKUP(Sheet1[[#This Row],[NPDES ID2]],Combined_Sheet__Major_Only___2[[NPDES ID2]:[ECHO BFR]],28,FALSE)</f>
        <v>-</v>
      </c>
      <c r="AZ1860" t="str">
        <f>VLOOKUP(Sheet1[[#This Row],[NPDES ID2]],Combined_Sheet__Major_Only___2[[NPDES ID2]:[ECHO BFR]],29,FALSE)</f>
        <v>thickening</v>
      </c>
      <c r="BA1860">
        <f>VLOOKUP(Sheet1[[#This Row],[NPDES ID2]],Combined_Sheet__Major_Only___2[[NPDES ID2]:[ECHO BFR]],17,FALSE)</f>
        <v>32.365879999999997</v>
      </c>
      <c r="BB1860">
        <f>VLOOKUP(Sheet1[[#This Row],[NPDES ID2]],Combined_Sheet__Major_Only___2[[NPDES ID2]:[ECHO BFR]],18,FALSE)</f>
        <v>-96.840190000000007</v>
      </c>
      <c r="BC1860" t="str">
        <f>IF(ISNUMBER(SEARCH("aerobic",$AW1860)),"aerobic","")</f>
        <v/>
      </c>
      <c r="BD1860" t="str">
        <f>IF(ISNUMBER(SEARCH("anaer",$AW1860)),"anaer","")</f>
        <v/>
      </c>
      <c r="BE1860" t="str">
        <f>IF(ISNUMBER(SEARCH("thickening",$AZ1860)),"thickening","")</f>
        <v>thickening</v>
      </c>
      <c r="BF1860" s="2" t="str">
        <f>IF(ISNUMBER(SEARCH("airDry",$AW1860)),"airDry","")</f>
        <v/>
      </c>
      <c r="BG1860" s="2" t="str">
        <f>IF(ISNUMBER(SEARCH("heatDry",$AY1860)),"heatDry","")</f>
        <v/>
      </c>
      <c r="BH1860" s="2" t="str">
        <f>IF(AND(ISNUMBER(SEARCH("aerobic",$AW1860)),ISNUMBER(SEARCH("anaer",$AW1860))),"Combined Aer and Anaer.","")</f>
        <v/>
      </c>
    </row>
    <row r="1861" spans="1:60" x14ac:dyDescent="0.3">
      <c r="A1861" s="4">
        <v>1859</v>
      </c>
      <c r="B1861" t="s">
        <v>8785</v>
      </c>
      <c r="C1861">
        <v>8668</v>
      </c>
      <c r="D1861">
        <v>543.65216077474292</v>
      </c>
      <c r="E1861">
        <v>539.55171737674527</v>
      </c>
      <c r="F1861">
        <v>380.4831931449018</v>
      </c>
      <c r="G1861">
        <v>702.13318226203876</v>
      </c>
      <c r="H1861">
        <v>-74.802609206183561</v>
      </c>
      <c r="I1861">
        <v>-75.787389693786139</v>
      </c>
      <c r="J1861">
        <v>-88.385457323705296</v>
      </c>
      <c r="K1861">
        <v>-57.793055223085787</v>
      </c>
      <c r="L1861">
        <v>5692.5740476144047</v>
      </c>
      <c r="M1861">
        <v>5669.0448398386006</v>
      </c>
      <c r="N1861">
        <v>5583.1583411638076</v>
      </c>
      <c r="O1861">
        <v>5873.3564142408768</v>
      </c>
      <c r="P1861">
        <v>204.16834378982051</v>
      </c>
      <c r="Q1861">
        <v>206.6034668060615</v>
      </c>
      <c r="R1861">
        <v>165.70617759171961</v>
      </c>
      <c r="S1861">
        <v>233.88369223905769</v>
      </c>
      <c r="T1861">
        <v>102.7931730311154</v>
      </c>
      <c r="U1861">
        <v>102.7930115560201</v>
      </c>
      <c r="V1861">
        <v>102.7238742640946</v>
      </c>
      <c r="W1861">
        <v>102.8618066694978</v>
      </c>
      <c r="X1861">
        <v>7045.3320985245946</v>
      </c>
      <c r="Y1861">
        <v>7070.1233941671162</v>
      </c>
      <c r="Z1861">
        <v>6831.0698258144776</v>
      </c>
      <c r="AA1861">
        <v>7181.7162586705936</v>
      </c>
      <c r="AB1861">
        <v>1195.211803751251</v>
      </c>
      <c r="AC1861">
        <v>1186.6281900187889</v>
      </c>
      <c r="AD1861">
        <v>1023.100737016876</v>
      </c>
      <c r="AE1861">
        <v>1412.8488966492509</v>
      </c>
      <c r="AF1861">
        <v>64.396659368004535</v>
      </c>
      <c r="AG1861">
        <v>64.126869636181993</v>
      </c>
      <c r="AH1861">
        <v>63.172654468205813</v>
      </c>
      <c r="AI1861">
        <v>66.411076491143007</v>
      </c>
      <c r="AJ1861">
        <v>0.56310971709338142</v>
      </c>
      <c r="AK1861">
        <v>0.56310763876786507</v>
      </c>
      <c r="AL1861">
        <v>0.56282501549022246</v>
      </c>
      <c r="AM1861">
        <v>0.56339576582150785</v>
      </c>
      <c r="AN1861">
        <v>0.97566541848673793</v>
      </c>
      <c r="AO1861">
        <v>0.97566541848673749</v>
      </c>
      <c r="AP1861">
        <v>0.97566541848673749</v>
      </c>
      <c r="AQ1861">
        <v>0.97566541848673749</v>
      </c>
      <c r="AR1861">
        <v>14.448177144887239</v>
      </c>
      <c r="AS1861">
        <v>14.448177144887239</v>
      </c>
      <c r="AT1861">
        <v>14.448177144887239</v>
      </c>
      <c r="AU1861">
        <v>14.448177144887239</v>
      </c>
      <c r="AV1861" t="str">
        <f>VLOOKUP(Sheet1[[#This Row],[NPDES ID2]],Combined_Sheet__Major_Only___2[[NPDES ID2]:[ECHO BFR]],3,FALSE)</f>
        <v>NY</v>
      </c>
      <c r="AW1861" t="s">
        <v>12181</v>
      </c>
      <c r="AX1861" t="str">
        <f>VLOOKUP(Sheet1[[#This Row],[NPDES ID2]],Combined_Sheet__Major_Only___2[[NPDES ID2]:[ECHO BFR]],27,FALSE)</f>
        <v>-</v>
      </c>
      <c r="AY1861" t="str">
        <f>VLOOKUP(Sheet1[[#This Row],[NPDES ID2]],Combined_Sheet__Major_Only___2[[NPDES ID2]:[ECHO BFR]],28,FALSE)</f>
        <v>-</v>
      </c>
      <c r="AZ1861" t="str">
        <f>VLOOKUP(Sheet1[[#This Row],[NPDES ID2]],Combined_Sheet__Major_Only___2[[NPDES ID2]:[ECHO BFR]],29,FALSE)</f>
        <v>thickening, preliminaryOps</v>
      </c>
      <c r="BA1861">
        <f>VLOOKUP(Sheet1[[#This Row],[NPDES ID2]],Combined_Sheet__Major_Only___2[[NPDES ID2]:[ECHO BFR]],17,FALSE)</f>
        <v>40.662306000000001</v>
      </c>
      <c r="BB1861">
        <f>VLOOKUP(Sheet1[[#This Row],[NPDES ID2]],Combined_Sheet__Major_Only___2[[NPDES ID2]:[ECHO BFR]],18,FALSE)</f>
        <v>-73.808667</v>
      </c>
      <c r="BC1861" t="str">
        <f>IF(ISNUMBER(SEARCH("aerobic",$AW1861)),"aerobic","")</f>
        <v/>
      </c>
      <c r="BD1861" t="str">
        <f>IF(ISNUMBER(SEARCH("anaer",$AW1861)),"anaer","")</f>
        <v>anaer</v>
      </c>
      <c r="BE1861" t="str">
        <f>IF(ISNUMBER(SEARCH("thickening",$AZ1861)),"thickening","")</f>
        <v>thickening</v>
      </c>
      <c r="BF1861" s="3" t="str">
        <f>IF(ISNUMBER(SEARCH("airDry",$AW1861)),"airDry","")</f>
        <v/>
      </c>
      <c r="BG1861" s="3" t="str">
        <f>IF(ISNUMBER(SEARCH("heatDry",$AY1861)),"heatDry","")</f>
        <v/>
      </c>
      <c r="BH1861" s="3" t="str">
        <f>IF(AND(ISNUMBER(SEARCH("aerobic",$AW1861)),ISNUMBER(SEARCH("anaer",$AW1861))),"Combined Aer and Anaer.","")</f>
        <v/>
      </c>
    </row>
    <row r="1862" spans="1:60" x14ac:dyDescent="0.3">
      <c r="A1862" s="4">
        <v>1860</v>
      </c>
      <c r="B1862" t="s">
        <v>8790</v>
      </c>
      <c r="C1862">
        <v>8623</v>
      </c>
      <c r="D1862">
        <v>664.12035748845358</v>
      </c>
      <c r="E1862">
        <v>656.25690424051709</v>
      </c>
      <c r="F1862">
        <v>457.54768689746959</v>
      </c>
      <c r="G1862">
        <v>853.18876376972617</v>
      </c>
      <c r="H1862">
        <v>-75.83361898453451</v>
      </c>
      <c r="I1862">
        <v>-75.533559705396229</v>
      </c>
      <c r="J1862">
        <v>-88.11125752614906</v>
      </c>
      <c r="K1862">
        <v>-62.428571865730241</v>
      </c>
      <c r="L1862">
        <v>4619.7863976806311</v>
      </c>
      <c r="M1862">
        <v>4588.5922476413534</v>
      </c>
      <c r="N1862">
        <v>4474.8303691085712</v>
      </c>
      <c r="O1862">
        <v>4858.8282747477306</v>
      </c>
      <c r="P1862">
        <v>204.95310623439639</v>
      </c>
      <c r="Q1862">
        <v>204.66589273801279</v>
      </c>
      <c r="R1862">
        <v>173.2909248367057</v>
      </c>
      <c r="S1862">
        <v>233.75875730526431</v>
      </c>
      <c r="T1862">
        <v>73.542202632741777</v>
      </c>
      <c r="U1862">
        <v>73.542086299756548</v>
      </c>
      <c r="V1862">
        <v>73.492277085865837</v>
      </c>
      <c r="W1862">
        <v>73.591648994886953</v>
      </c>
      <c r="X1862">
        <v>6181.4272101959887</v>
      </c>
      <c r="Y1862">
        <v>6216.4531348585824</v>
      </c>
      <c r="Z1862">
        <v>5877.0222403585067</v>
      </c>
      <c r="AA1862">
        <v>6377.2056803121241</v>
      </c>
      <c r="AB1862">
        <v>1240.090439464524</v>
      </c>
      <c r="AC1862">
        <v>1221.5714858378731</v>
      </c>
      <c r="AD1862">
        <v>1029.9969701743969</v>
      </c>
      <c r="AE1862">
        <v>1541.8836621142841</v>
      </c>
      <c r="AF1862">
        <v>52.531873479702753</v>
      </c>
      <c r="AG1862">
        <v>52.17439237866806</v>
      </c>
      <c r="AH1862">
        <v>50.899348632590979</v>
      </c>
      <c r="AI1862">
        <v>55.225995158769358</v>
      </c>
      <c r="AJ1862">
        <v>0.41842405854970061</v>
      </c>
      <c r="AK1862">
        <v>0.41842260494817268</v>
      </c>
      <c r="AL1862">
        <v>0.41822459838199838</v>
      </c>
      <c r="AM1862">
        <v>0.4186244557779788</v>
      </c>
      <c r="AN1862">
        <v>0.96645220581340008</v>
      </c>
      <c r="AO1862">
        <v>0.9664522058134003</v>
      </c>
      <c r="AP1862">
        <v>0.9664522058134003</v>
      </c>
      <c r="AQ1862">
        <v>0.9664522058134003</v>
      </c>
      <c r="AR1862">
        <v>10.71615365128044</v>
      </c>
      <c r="AS1862">
        <v>10.71615365128045</v>
      </c>
      <c r="AT1862">
        <v>10.71615365128045</v>
      </c>
      <c r="AU1862">
        <v>10.71615365128045</v>
      </c>
      <c r="AV1862" t="str">
        <f>VLOOKUP(Sheet1[[#This Row],[NPDES ID2]],Combined_Sheet__Major_Only___2[[NPDES ID2]:[ECHO BFR]],3,FALSE)</f>
        <v>VA</v>
      </c>
      <c r="AW1862" t="s">
        <v>54</v>
      </c>
      <c r="AX1862" t="str">
        <f>VLOOKUP(Sheet1[[#This Row],[NPDES ID2]],Combined_Sheet__Major_Only___2[[NPDES ID2]:[ECHO BFR]],27,FALSE)</f>
        <v>other</v>
      </c>
      <c r="AY1862" t="str">
        <f>VLOOKUP(Sheet1[[#This Row],[NPDES ID2]],Combined_Sheet__Major_Only___2[[NPDES ID2]:[ECHO BFR]],28,FALSE)</f>
        <v>-</v>
      </c>
      <c r="AZ1862" t="str">
        <f>VLOOKUP(Sheet1[[#This Row],[NPDES ID2]],Combined_Sheet__Major_Only___2[[NPDES ID2]:[ECHO BFR]],29,FALSE)</f>
        <v>thickening</v>
      </c>
      <c r="BA1862">
        <f>VLOOKUP(Sheet1[[#This Row],[NPDES ID2]],Combined_Sheet__Major_Only___2[[NPDES ID2]:[ECHO BFR]],17,FALSE)</f>
        <v>37.293219999999998</v>
      </c>
      <c r="BB1862">
        <f>VLOOKUP(Sheet1[[#This Row],[NPDES ID2]],Combined_Sheet__Major_Only___2[[NPDES ID2]:[ECHO BFR]],18,FALSE)</f>
        <v>-77.26249</v>
      </c>
      <c r="BC1862" t="str">
        <f>IF(ISNUMBER(SEARCH("aerobic",$AW1862)),"aerobic","")</f>
        <v/>
      </c>
      <c r="BD1862" t="str">
        <f>IF(ISNUMBER(SEARCH("anaer",$AW1862)),"anaer","")</f>
        <v/>
      </c>
      <c r="BE1862" t="str">
        <f>IF(ISNUMBER(SEARCH("thickening",$AZ1862)),"thickening","")</f>
        <v>thickening</v>
      </c>
      <c r="BF1862" s="2" t="str">
        <f>IF(ISNUMBER(SEARCH("airDry",$AW1862)),"airDry","")</f>
        <v/>
      </c>
      <c r="BG1862" s="2" t="str">
        <f>IF(ISNUMBER(SEARCH("heatDry",$AY1862)),"heatDry","")</f>
        <v/>
      </c>
      <c r="BH1862" s="2" t="str">
        <f>IF(AND(ISNUMBER(SEARCH("aerobic",$AW1862)),ISNUMBER(SEARCH("anaer",$AW1862))),"Combined Aer and Anaer.","")</f>
        <v/>
      </c>
    </row>
    <row r="1863" spans="1:60" x14ac:dyDescent="0.3">
      <c r="A1863" s="4">
        <v>1861</v>
      </c>
      <c r="B1863" t="s">
        <v>8795</v>
      </c>
      <c r="C1863">
        <v>8085.7</v>
      </c>
      <c r="D1863">
        <v>693.24522751613517</v>
      </c>
      <c r="E1863">
        <v>683.9423635929935</v>
      </c>
      <c r="F1863">
        <v>480.09247096588939</v>
      </c>
      <c r="G1863">
        <v>886.45079768877156</v>
      </c>
      <c r="H1863">
        <v>-76.503222530328642</v>
      </c>
      <c r="I1863">
        <v>-75.929394305629216</v>
      </c>
      <c r="J1863">
        <v>-87.954421434073225</v>
      </c>
      <c r="K1863">
        <v>-64.787006188128387</v>
      </c>
      <c r="L1863">
        <v>3950.3143903264031</v>
      </c>
      <c r="M1863">
        <v>3918.209598617274</v>
      </c>
      <c r="N1863">
        <v>3801.3289445167038</v>
      </c>
      <c r="O1863">
        <v>4195.9470648572451</v>
      </c>
      <c r="P1863">
        <v>192.77329340726229</v>
      </c>
      <c r="Q1863">
        <v>192.0014564091978</v>
      </c>
      <c r="R1863">
        <v>166.16092955970899</v>
      </c>
      <c r="S1863">
        <v>218.6051785187519</v>
      </c>
      <c r="T1863">
        <v>43.333801018177489</v>
      </c>
      <c r="U1863">
        <v>43.333731304876068</v>
      </c>
      <c r="V1863">
        <v>43.303882808040598</v>
      </c>
      <c r="W1863">
        <v>43.363432073733883</v>
      </c>
      <c r="X1863">
        <v>3995.4206368662908</v>
      </c>
      <c r="Y1863">
        <v>4022.260399021779</v>
      </c>
      <c r="Z1863">
        <v>3760.2183386447118</v>
      </c>
      <c r="AA1863">
        <v>4147.8298202007891</v>
      </c>
      <c r="AB1863">
        <v>1025.318389704154</v>
      </c>
      <c r="AC1863">
        <v>996.86074484265157</v>
      </c>
      <c r="AD1863">
        <v>806.45457116183866</v>
      </c>
      <c r="AE1863">
        <v>1369.068700581442</v>
      </c>
      <c r="AF1863">
        <v>47.899607311291213</v>
      </c>
      <c r="AG1863">
        <v>47.508247772614141</v>
      </c>
      <c r="AH1863">
        <v>46.104659491639993</v>
      </c>
      <c r="AI1863">
        <v>50.859828709568284</v>
      </c>
      <c r="AJ1863">
        <v>0.36215005986887161</v>
      </c>
      <c r="AK1863">
        <v>0.36214903040515839</v>
      </c>
      <c r="AL1863">
        <v>0.36200809482039159</v>
      </c>
      <c r="AM1863">
        <v>0.36229267783600161</v>
      </c>
      <c r="AN1863">
        <v>0.94491347901055678</v>
      </c>
      <c r="AO1863">
        <v>0.94491347901055689</v>
      </c>
      <c r="AP1863">
        <v>0.94491347901055689</v>
      </c>
      <c r="AQ1863">
        <v>0.94491347901055689</v>
      </c>
      <c r="AR1863">
        <v>8.6148476353423344</v>
      </c>
      <c r="AS1863">
        <v>8.6148476353423344</v>
      </c>
      <c r="AT1863">
        <v>8.6148476353423344</v>
      </c>
      <c r="AU1863">
        <v>8.6148476353423344</v>
      </c>
      <c r="AV1863" t="str">
        <f>VLOOKUP(Sheet1[[#This Row],[NPDES ID2]],Combined_Sheet__Major_Only___2[[NPDES ID2]:[ECHO BFR]],3,FALSE)</f>
        <v>NJ</v>
      </c>
      <c r="AW1863" t="s">
        <v>54</v>
      </c>
      <c r="AX1863" t="str">
        <f>VLOOKUP(Sheet1[[#This Row],[NPDES ID2]],Combined_Sheet__Major_Only___2[[NPDES ID2]:[ECHO BFR]],27,FALSE)</f>
        <v>other</v>
      </c>
      <c r="AY1863" t="str">
        <f>VLOOKUP(Sheet1[[#This Row],[NPDES ID2]],Combined_Sheet__Major_Only___2[[NPDES ID2]:[ECHO BFR]],28,FALSE)</f>
        <v>-</v>
      </c>
      <c r="AZ1863" t="str">
        <f>VLOOKUP(Sheet1[[#This Row],[NPDES ID2]],Combined_Sheet__Major_Only___2[[NPDES ID2]:[ECHO BFR]],29,FALSE)</f>
        <v>thickening, preliminaryOps</v>
      </c>
      <c r="BA1863">
        <f>VLOOKUP(Sheet1[[#This Row],[NPDES ID2]],Combined_Sheet__Major_Only___2[[NPDES ID2]:[ECHO BFR]],17,FALSE)</f>
        <v>39.377740000000003</v>
      </c>
      <c r="BB1863">
        <f>VLOOKUP(Sheet1[[#This Row],[NPDES ID2]],Combined_Sheet__Major_Only___2[[NPDES ID2]:[ECHO BFR]],18,FALSE)</f>
        <v>-74.453419999999994</v>
      </c>
      <c r="BC1863" t="str">
        <f>IF(ISNUMBER(SEARCH("aerobic",$AW1863)),"aerobic","")</f>
        <v/>
      </c>
      <c r="BD1863" t="str">
        <f>IF(ISNUMBER(SEARCH("anaer",$AW1863)),"anaer","")</f>
        <v/>
      </c>
      <c r="BE1863" t="str">
        <f>IF(ISNUMBER(SEARCH("thickening",$AZ1863)),"thickening","")</f>
        <v>thickening</v>
      </c>
      <c r="BF1863" s="3" t="str">
        <f>IF(ISNUMBER(SEARCH("airDry",$AW1863)),"airDry","")</f>
        <v/>
      </c>
      <c r="BG1863" s="3" t="str">
        <f>IF(ISNUMBER(SEARCH("heatDry",$AY1863)),"heatDry","")</f>
        <v/>
      </c>
      <c r="BH1863" s="3" t="str">
        <f>IF(AND(ISNUMBER(SEARCH("aerobic",$AW1863)),ISNUMBER(SEARCH("anaer",$AW1863))),"Combined Aer and Anaer.","")</f>
        <v/>
      </c>
    </row>
    <row r="1864" spans="1:60" x14ac:dyDescent="0.3">
      <c r="A1864" s="4">
        <v>1862</v>
      </c>
      <c r="B1864" t="s">
        <v>8800</v>
      </c>
      <c r="C1864">
        <v>8032</v>
      </c>
      <c r="D1864">
        <v>715.40025314006471</v>
      </c>
      <c r="E1864">
        <v>705.14958088650519</v>
      </c>
      <c r="F1864">
        <v>495.55583098065011</v>
      </c>
      <c r="G1864">
        <v>913.48968995005782</v>
      </c>
      <c r="H1864">
        <v>-77.024295431878159</v>
      </c>
      <c r="I1864">
        <v>-76.286619546423793</v>
      </c>
      <c r="J1864">
        <v>-88.253466947911775</v>
      </c>
      <c r="K1864">
        <v>-65.62631260082064</v>
      </c>
      <c r="L1864">
        <v>3783.9239060490072</v>
      </c>
      <c r="M1864">
        <v>3750.971371020265</v>
      </c>
      <c r="N1864">
        <v>3631.169877903927</v>
      </c>
      <c r="O1864">
        <v>4035.724714871425</v>
      </c>
      <c r="P1864">
        <v>191.70299041050251</v>
      </c>
      <c r="Q1864">
        <v>190.17394453823181</v>
      </c>
      <c r="R1864">
        <v>166.69464034813919</v>
      </c>
      <c r="S1864">
        <v>218.1600187448592</v>
      </c>
      <c r="T1864">
        <v>3.8911994269919599</v>
      </c>
      <c r="U1864">
        <v>3.891190584227096</v>
      </c>
      <c r="V1864">
        <v>3.8874044597186801</v>
      </c>
      <c r="W1864">
        <v>3.89495797022014</v>
      </c>
      <c r="X1864">
        <v>372.11573078889961</v>
      </c>
      <c r="Y1864">
        <v>374.71603271729037</v>
      </c>
      <c r="Z1864">
        <v>348.82075385826499</v>
      </c>
      <c r="AA1864">
        <v>387.32218506952711</v>
      </c>
      <c r="AB1864">
        <v>131.57308836822409</v>
      </c>
      <c r="AC1864">
        <v>124.8300355025731</v>
      </c>
      <c r="AD1864">
        <v>94.567011925042465</v>
      </c>
      <c r="AE1864">
        <v>197.148756541578</v>
      </c>
      <c r="AF1864">
        <v>46.183761582861642</v>
      </c>
      <c r="AG1864">
        <v>45.780063764839262</v>
      </c>
      <c r="AH1864">
        <v>44.327599164727189</v>
      </c>
      <c r="AI1864">
        <v>49.243778216278443</v>
      </c>
      <c r="AJ1864">
        <v>0.34134578633360813</v>
      </c>
      <c r="AK1864">
        <v>0.34134505941454818</v>
      </c>
      <c r="AL1864">
        <v>0.34124496930963388</v>
      </c>
      <c r="AM1864">
        <v>0.34144705566065892</v>
      </c>
      <c r="AN1864">
        <v>0.65935165501262138</v>
      </c>
      <c r="AO1864">
        <v>0.65935165501262116</v>
      </c>
      <c r="AP1864">
        <v>0.65935165501262116</v>
      </c>
      <c r="AQ1864">
        <v>0.65935165501262116</v>
      </c>
      <c r="AR1864">
        <v>7.2302556000431339</v>
      </c>
      <c r="AS1864">
        <v>7.2302556000431322</v>
      </c>
      <c r="AT1864">
        <v>7.2302556000431322</v>
      </c>
      <c r="AU1864">
        <v>7.2302556000431322</v>
      </c>
      <c r="AV1864" t="str">
        <f>VLOOKUP(Sheet1[[#This Row],[NPDES ID2]],Combined_Sheet__Major_Only___2[[NPDES ID2]:[ECHO BFR]],3,FALSE)</f>
        <v>CA</v>
      </c>
      <c r="AW1864" t="s">
        <v>1420</v>
      </c>
      <c r="AX1864" t="str">
        <f>VLOOKUP(Sheet1[[#This Row],[NPDES ID2]],Combined_Sheet__Major_Only___2[[NPDES ID2]:[ECHO BFR]],27,FALSE)</f>
        <v>-</v>
      </c>
      <c r="AY1864" t="str">
        <f>VLOOKUP(Sheet1[[#This Row],[NPDES ID2]],Combined_Sheet__Major_Only___2[[NPDES ID2]:[ECHO BFR]],28,FALSE)</f>
        <v>-</v>
      </c>
      <c r="AZ1864" t="str">
        <f>VLOOKUP(Sheet1[[#This Row],[NPDES ID2]],Combined_Sheet__Major_Only___2[[NPDES ID2]:[ECHO BFR]],29,FALSE)</f>
        <v>sludgeLagoon, thickening</v>
      </c>
      <c r="BA1864">
        <f>VLOOKUP(Sheet1[[#This Row],[NPDES ID2]],Combined_Sheet__Major_Only___2[[NPDES ID2]:[ECHO BFR]],17,FALSE)</f>
        <v>37.977150000000002</v>
      </c>
      <c r="BB1864">
        <f>VLOOKUP(Sheet1[[#This Row],[NPDES ID2]],Combined_Sheet__Major_Only___2[[NPDES ID2]:[ECHO BFR]],18,FALSE)</f>
        <v>-122.33269</v>
      </c>
      <c r="BC1864" t="str">
        <f>IF(ISNUMBER(SEARCH("aerobic",$AW1864)),"aerobic","")</f>
        <v/>
      </c>
      <c r="BD1864" t="str">
        <f>IF(ISNUMBER(SEARCH("anaer",$AW1864)),"anaer","")</f>
        <v/>
      </c>
      <c r="BE1864" t="str">
        <f>IF(ISNUMBER(SEARCH("thickening",$AZ1864)),"thickening","")</f>
        <v>thickening</v>
      </c>
      <c r="BF1864" s="2" t="str">
        <f>IF(ISNUMBER(SEARCH("airDry",$AW1864)),"airDry","")</f>
        <v>airDry</v>
      </c>
      <c r="BG1864" s="2" t="str">
        <f>IF(ISNUMBER(SEARCH("heatDry",$AY1864)),"heatDry","")</f>
        <v/>
      </c>
      <c r="BH1864" s="2" t="str">
        <f>IF(AND(ISNUMBER(SEARCH("aerobic",$AW1864)),ISNUMBER(SEARCH("anaer",$AW1864))),"Combined Aer and Anaer.","")</f>
        <v/>
      </c>
    </row>
    <row r="1865" spans="1:60" x14ac:dyDescent="0.3">
      <c r="A1865" s="4">
        <v>1863</v>
      </c>
      <c r="B1865" t="s">
        <v>8804</v>
      </c>
      <c r="C1865">
        <v>8027.5</v>
      </c>
      <c r="D1865">
        <v>642.50191119452791</v>
      </c>
      <c r="E1865">
        <v>635.08508227014568</v>
      </c>
      <c r="F1865">
        <v>446.19460299474832</v>
      </c>
      <c r="G1865">
        <v>823.18050873289906</v>
      </c>
      <c r="H1865">
        <v>-75.602745663498396</v>
      </c>
      <c r="I1865">
        <v>-75.242730485097354</v>
      </c>
      <c r="J1865">
        <v>-87.517858745381474</v>
      </c>
      <c r="K1865">
        <v>-62.481128931511009</v>
      </c>
      <c r="L1865">
        <v>4207.0201242899793</v>
      </c>
      <c r="M1865">
        <v>4177.2994972631686</v>
      </c>
      <c r="N1865">
        <v>4068.8205367376481</v>
      </c>
      <c r="O1865">
        <v>4434.9453416908455</v>
      </c>
      <c r="P1865">
        <v>190.9304605162425</v>
      </c>
      <c r="Q1865">
        <v>190.19713977324409</v>
      </c>
      <c r="R1865">
        <v>161.83006547074271</v>
      </c>
      <c r="S1865">
        <v>217.1961452616232</v>
      </c>
      <c r="T1865">
        <v>106.91286410903371</v>
      </c>
      <c r="U1865">
        <v>106.9126962761477</v>
      </c>
      <c r="V1865">
        <v>106.840836828015</v>
      </c>
      <c r="W1865">
        <v>106.984200073173</v>
      </c>
      <c r="X1865">
        <v>9187.1329749102661</v>
      </c>
      <c r="Y1865">
        <v>9241.5258528402555</v>
      </c>
      <c r="Z1865">
        <v>8713.9232290564305</v>
      </c>
      <c r="AA1865">
        <v>9491.912568906695</v>
      </c>
      <c r="AB1865">
        <v>1883.7301630741081</v>
      </c>
      <c r="AC1865">
        <v>1852.9209156395559</v>
      </c>
      <c r="AD1865">
        <v>1558.14518347628</v>
      </c>
      <c r="AE1865">
        <v>2361.2747234699568</v>
      </c>
      <c r="AF1865">
        <v>51.391225986785187</v>
      </c>
      <c r="AG1865">
        <v>51.025051455094861</v>
      </c>
      <c r="AH1865">
        <v>49.720813816298033</v>
      </c>
      <c r="AI1865">
        <v>54.148328364017082</v>
      </c>
      <c r="AJ1865">
        <v>0.40455371652918382</v>
      </c>
      <c r="AK1865">
        <v>0.40455209149293331</v>
      </c>
      <c r="AL1865">
        <v>0.4043316712349409</v>
      </c>
      <c r="AM1865">
        <v>0.40477682369383161</v>
      </c>
      <c r="AN1865">
        <v>0.97657159785287551</v>
      </c>
      <c r="AO1865">
        <v>0.97657159785287539</v>
      </c>
      <c r="AP1865">
        <v>0.97657159785287539</v>
      </c>
      <c r="AQ1865">
        <v>0.97657159785287539</v>
      </c>
      <c r="AR1865">
        <v>10.360191652234491</v>
      </c>
      <c r="AS1865">
        <v>10.360191652234491</v>
      </c>
      <c r="AT1865">
        <v>10.360191652234491</v>
      </c>
      <c r="AU1865">
        <v>10.360191652234491</v>
      </c>
      <c r="AV1865" t="str">
        <f>VLOOKUP(Sheet1[[#This Row],[NPDES ID2]],Combined_Sheet__Major_Only___2[[NPDES ID2]:[ECHO BFR]],3,FALSE)</f>
        <v>FL</v>
      </c>
      <c r="AW1865" t="s">
        <v>87</v>
      </c>
      <c r="AX1865" t="str">
        <f>VLOOKUP(Sheet1[[#This Row],[NPDES ID2]],Combined_Sheet__Major_Only___2[[NPDES ID2]:[ECHO BFR]],27,FALSE)</f>
        <v>-</v>
      </c>
      <c r="AY1865" t="str">
        <f>VLOOKUP(Sheet1[[#This Row],[NPDES ID2]],Combined_Sheet__Major_Only___2[[NPDES ID2]:[ECHO BFR]],28,FALSE)</f>
        <v>-</v>
      </c>
      <c r="AZ1865" t="str">
        <f>VLOOKUP(Sheet1[[#This Row],[NPDES ID2]],Combined_Sheet__Major_Only___2[[NPDES ID2]:[ECHO BFR]],29,FALSE)</f>
        <v>thickening</v>
      </c>
      <c r="BA1865">
        <f>VLOOKUP(Sheet1[[#This Row],[NPDES ID2]],Combined_Sheet__Major_Only___2[[NPDES ID2]:[ECHO BFR]],17,FALSE)</f>
        <v>28.504740000000002</v>
      </c>
      <c r="BB1865">
        <f>VLOOKUP(Sheet1[[#This Row],[NPDES ID2]],Combined_Sheet__Major_Only___2[[NPDES ID2]:[ECHO BFR]],18,FALSE)</f>
        <v>-81.450909999999993</v>
      </c>
      <c r="BC1865" t="str">
        <f>IF(ISNUMBER(SEARCH("aerobic",$AW1865)),"aerobic","")</f>
        <v/>
      </c>
      <c r="BD1865" t="str">
        <f>IF(ISNUMBER(SEARCH("anaer",$AW1865)),"anaer","")</f>
        <v/>
      </c>
      <c r="BE1865" t="str">
        <f>IF(ISNUMBER(SEARCH("thickening",$AZ1865)),"thickening","")</f>
        <v>thickening</v>
      </c>
      <c r="BF1865" s="3" t="str">
        <f>IF(ISNUMBER(SEARCH("airDry",$AW1865)),"airDry","")</f>
        <v/>
      </c>
      <c r="BG1865" s="3" t="str">
        <f>IF(ISNUMBER(SEARCH("heatDry",$AY1865)),"heatDry","")</f>
        <v/>
      </c>
      <c r="BH1865" s="3" t="str">
        <f>IF(AND(ISNUMBER(SEARCH("aerobic",$AW1865)),ISNUMBER(SEARCH("anaer",$AW1865))),"Combined Aer and Anaer.","")</f>
        <v/>
      </c>
    </row>
    <row r="1866" spans="1:60" x14ac:dyDescent="0.3">
      <c r="A1866" s="4">
        <v>1864</v>
      </c>
      <c r="B1866" t="s">
        <v>8807</v>
      </c>
      <c r="C1866">
        <v>7901.14</v>
      </c>
      <c r="D1866">
        <v>489.35191848906402</v>
      </c>
      <c r="E1866">
        <v>486.29056915161738</v>
      </c>
      <c r="F1866">
        <v>345.09225189413121</v>
      </c>
      <c r="G1866">
        <v>630.70260661650332</v>
      </c>
      <c r="H1866">
        <v>-75.506218753218434</v>
      </c>
      <c r="I1866">
        <v>-76.79625232842055</v>
      </c>
      <c r="J1866">
        <v>-89.374580318431512</v>
      </c>
      <c r="K1866">
        <v>-57.435139321484428</v>
      </c>
      <c r="L1866">
        <v>5367.3656929265244</v>
      </c>
      <c r="M1866">
        <v>5347.2042257970816</v>
      </c>
      <c r="N1866">
        <v>5273.7361583859019</v>
      </c>
      <c r="O1866">
        <v>5521.7486641702444</v>
      </c>
      <c r="P1866">
        <v>185.81246329555859</v>
      </c>
      <c r="Q1866">
        <v>188.15360619855269</v>
      </c>
      <c r="R1866">
        <v>149.76115434267811</v>
      </c>
      <c r="S1866">
        <v>214.39121700406511</v>
      </c>
      <c r="T1866">
        <v>46.129007617558628</v>
      </c>
      <c r="U1866">
        <v>46.128933590502093</v>
      </c>
      <c r="V1866">
        <v>46.097238113189022</v>
      </c>
      <c r="W1866">
        <v>46.160472198650503</v>
      </c>
      <c r="X1866">
        <v>3056.3953511893401</v>
      </c>
      <c r="Y1866">
        <v>3066.0740073219008</v>
      </c>
      <c r="Z1866">
        <v>2972.2488738175239</v>
      </c>
      <c r="AA1866">
        <v>3109.9553861640979</v>
      </c>
      <c r="AB1866">
        <v>539.38845395473265</v>
      </c>
      <c r="AC1866">
        <v>535.43227459360651</v>
      </c>
      <c r="AD1866">
        <v>459.22054512712577</v>
      </c>
      <c r="AE1866">
        <v>642.07504831486801</v>
      </c>
      <c r="AF1866">
        <v>66.594866049295007</v>
      </c>
      <c r="AG1866">
        <v>66.342549380717088</v>
      </c>
      <c r="AH1866">
        <v>65.445734748094438</v>
      </c>
      <c r="AI1866">
        <v>68.492047970803227</v>
      </c>
      <c r="AJ1866">
        <v>0.58998307353707213</v>
      </c>
      <c r="AK1866">
        <v>0.58998182878336836</v>
      </c>
      <c r="AL1866">
        <v>0.58981041006419288</v>
      </c>
      <c r="AM1866">
        <v>0.59015651110069167</v>
      </c>
      <c r="AN1866">
        <v>0.94800252570427401</v>
      </c>
      <c r="AO1866">
        <v>0.94800252570427446</v>
      </c>
      <c r="AP1866">
        <v>0.94800252570427446</v>
      </c>
      <c r="AQ1866">
        <v>0.94800252570427446</v>
      </c>
      <c r="AR1866">
        <v>14.600826740071881</v>
      </c>
      <c r="AS1866">
        <v>14.60082674007189</v>
      </c>
      <c r="AT1866">
        <v>14.60082674007189</v>
      </c>
      <c r="AU1866">
        <v>14.60082674007189</v>
      </c>
      <c r="AV1866" t="str">
        <f>VLOOKUP(Sheet1[[#This Row],[NPDES ID2]],Combined_Sheet__Major_Only___2[[NPDES ID2]:[ECHO BFR]],3,FALSE)</f>
        <v>NY</v>
      </c>
      <c r="AW1866" t="s">
        <v>12181</v>
      </c>
      <c r="AX1866" t="str">
        <f>VLOOKUP(Sheet1[[#This Row],[NPDES ID2]],Combined_Sheet__Major_Only___2[[NPDES ID2]:[ECHO BFR]],27,FALSE)</f>
        <v>methaneBioCaptureRecover</v>
      </c>
      <c r="AY1866" t="str">
        <f>VLOOKUP(Sheet1[[#This Row],[NPDES ID2]],Combined_Sheet__Major_Only___2[[NPDES ID2]:[ECHO BFR]],28,FALSE)</f>
        <v>-</v>
      </c>
      <c r="AZ1866" t="str">
        <f>VLOOKUP(Sheet1[[#This Row],[NPDES ID2]],Combined_Sheet__Major_Only___2[[NPDES ID2]:[ECHO BFR]],29,FALSE)</f>
        <v>thickening, preliminaryOps</v>
      </c>
      <c r="BA1866">
        <f>VLOOKUP(Sheet1[[#This Row],[NPDES ID2]],Combined_Sheet__Major_Only___2[[NPDES ID2]:[ECHO BFR]],17,FALSE)</f>
        <v>40.922331999999997</v>
      </c>
      <c r="BB1866">
        <f>VLOOKUP(Sheet1[[#This Row],[NPDES ID2]],Combined_Sheet__Major_Only___2[[NPDES ID2]:[ECHO BFR]],18,FALSE)</f>
        <v>-73.907720999999995</v>
      </c>
      <c r="BC1866" t="str">
        <f>IF(ISNUMBER(SEARCH("aerobic",$AW1866)),"aerobic","")</f>
        <v/>
      </c>
      <c r="BD1866" t="str">
        <f>IF(ISNUMBER(SEARCH("anaer",$AW1866)),"anaer","")</f>
        <v>anaer</v>
      </c>
      <c r="BE1866" t="str">
        <f>IF(ISNUMBER(SEARCH("thickening",$AZ1866)),"thickening","")</f>
        <v>thickening</v>
      </c>
      <c r="BF1866" s="2" t="str">
        <f>IF(ISNUMBER(SEARCH("airDry",$AW1866)),"airDry","")</f>
        <v/>
      </c>
      <c r="BG1866" s="2" t="str">
        <f>IF(ISNUMBER(SEARCH("heatDry",$AY1866)),"heatDry","")</f>
        <v/>
      </c>
      <c r="BH1866" s="2" t="str">
        <f>IF(AND(ISNUMBER(SEARCH("aerobic",$AW1866)),ISNUMBER(SEARCH("anaer",$AW1866))),"Combined Aer and Anaer.","")</f>
        <v/>
      </c>
    </row>
    <row r="1867" spans="1:60" x14ac:dyDescent="0.3">
      <c r="A1867" s="4">
        <v>1865</v>
      </c>
      <c r="B1867" t="s">
        <v>8810</v>
      </c>
      <c r="C1867">
        <v>7685</v>
      </c>
      <c r="D1867">
        <v>531.23796619509028</v>
      </c>
      <c r="E1867">
        <v>527.06512725124651</v>
      </c>
      <c r="F1867">
        <v>372.65766475499612</v>
      </c>
      <c r="G1867">
        <v>682.46777402802866</v>
      </c>
      <c r="H1867">
        <v>-76.435540069160595</v>
      </c>
      <c r="I1867">
        <v>-77.506989699852738</v>
      </c>
      <c r="J1867">
        <v>-89.415393355064936</v>
      </c>
      <c r="K1867">
        <v>-61.094907211852131</v>
      </c>
      <c r="L1867">
        <v>4710.1805057615074</v>
      </c>
      <c r="M1867">
        <v>4686.7376406601616</v>
      </c>
      <c r="N1867">
        <v>4601.5332971939824</v>
      </c>
      <c r="O1867">
        <v>4889.2670922594543</v>
      </c>
      <c r="P1867">
        <v>181.70351412865631</v>
      </c>
      <c r="Q1867">
        <v>183.14355477865641</v>
      </c>
      <c r="R1867">
        <v>149.35213502545929</v>
      </c>
      <c r="S1867">
        <v>208.70063822971201</v>
      </c>
      <c r="T1867">
        <v>3.9582966680445861</v>
      </c>
      <c r="U1867">
        <v>3.958287721730644</v>
      </c>
      <c r="V1867">
        <v>3.9544572615747828</v>
      </c>
      <c r="W1867">
        <v>3.962099223942475</v>
      </c>
      <c r="X1867">
        <v>290.73140797049621</v>
      </c>
      <c r="Y1867">
        <v>291.91365822357909</v>
      </c>
      <c r="Z1867">
        <v>280.23533823763148</v>
      </c>
      <c r="AA1867">
        <v>297.47791470980269</v>
      </c>
      <c r="AB1867">
        <v>57.015568760539672</v>
      </c>
      <c r="AC1867">
        <v>56.440954970458868</v>
      </c>
      <c r="AD1867">
        <v>47.583161653330109</v>
      </c>
      <c r="AE1867">
        <v>69.329144159193973</v>
      </c>
      <c r="AF1867">
        <v>60.078289611373407</v>
      </c>
      <c r="AG1867">
        <v>59.777944845277133</v>
      </c>
      <c r="AH1867">
        <v>58.700006233418293</v>
      </c>
      <c r="AI1867">
        <v>62.351160314455242</v>
      </c>
      <c r="AJ1867">
        <v>0.51037264901611268</v>
      </c>
      <c r="AK1867">
        <v>0.51037191778197899</v>
      </c>
      <c r="AL1867">
        <v>0.510270657071903</v>
      </c>
      <c r="AM1867">
        <v>0.51047508717075896</v>
      </c>
      <c r="AN1867">
        <v>0.66232939768586208</v>
      </c>
      <c r="AO1867">
        <v>0.66232939768586208</v>
      </c>
      <c r="AP1867">
        <v>0.66232939768586208</v>
      </c>
      <c r="AQ1867">
        <v>0.66232939768586208</v>
      </c>
      <c r="AR1867">
        <v>12.409385899069401</v>
      </c>
      <c r="AS1867">
        <v>12.409385899069409</v>
      </c>
      <c r="AT1867">
        <v>12.409385899069409</v>
      </c>
      <c r="AU1867">
        <v>12.409385899069409</v>
      </c>
      <c r="AV1867" t="str">
        <f>VLOOKUP(Sheet1[[#This Row],[NPDES ID2]],Combined_Sheet__Major_Only___2[[NPDES ID2]:[ECHO BFR]],3,FALSE)</f>
        <v>TX</v>
      </c>
      <c r="AW1867" t="s">
        <v>118</v>
      </c>
      <c r="AX1867" t="str">
        <f>VLOOKUP(Sheet1[[#This Row],[NPDES ID2]],Combined_Sheet__Major_Only___2[[NPDES ID2]:[ECHO BFR]],27,FALSE)</f>
        <v>-</v>
      </c>
      <c r="AY1867" t="str">
        <f>VLOOKUP(Sheet1[[#This Row],[NPDES ID2]],Combined_Sheet__Major_Only___2[[NPDES ID2]:[ECHO BFR]],28,FALSE)</f>
        <v>-</v>
      </c>
      <c r="AZ1867" t="str">
        <f>VLOOKUP(Sheet1[[#This Row],[NPDES ID2]],Combined_Sheet__Major_Only___2[[NPDES ID2]:[ECHO BFR]],29,FALSE)</f>
        <v>thickening</v>
      </c>
      <c r="BA1867">
        <f>VLOOKUP(Sheet1[[#This Row],[NPDES ID2]],Combined_Sheet__Major_Only___2[[NPDES ID2]:[ECHO BFR]],17,FALSE)</f>
        <v>26.309176999999998</v>
      </c>
      <c r="BB1867">
        <f>VLOOKUP(Sheet1[[#This Row],[NPDES ID2]],Combined_Sheet__Major_Only___2[[NPDES ID2]:[ECHO BFR]],18,FALSE)</f>
        <v>-98.136498000000003</v>
      </c>
      <c r="BC1867" t="str">
        <f>IF(ISNUMBER(SEARCH("aerobic",$AW1867)),"aerobic","")</f>
        <v>aerobic</v>
      </c>
      <c r="BD1867" t="str">
        <f>IF(ISNUMBER(SEARCH("anaer",$AW1867)),"anaer","")</f>
        <v/>
      </c>
      <c r="BE1867" t="str">
        <f>IF(ISNUMBER(SEARCH("thickening",$AZ1867)),"thickening","")</f>
        <v>thickening</v>
      </c>
      <c r="BF1867" s="3" t="str">
        <f>IF(ISNUMBER(SEARCH("airDry",$AW1867)),"airDry","")</f>
        <v>airDry</v>
      </c>
      <c r="BG1867" s="3" t="str">
        <f>IF(ISNUMBER(SEARCH("heatDry",$AY1867)),"heatDry","")</f>
        <v/>
      </c>
      <c r="BH1867" s="3" t="str">
        <f>IF(AND(ISNUMBER(SEARCH("aerobic",$AW1867)),ISNUMBER(SEARCH("anaer",$AW1867))),"Combined Aer and Anaer.","")</f>
        <v/>
      </c>
    </row>
    <row r="1868" spans="1:60" x14ac:dyDescent="0.3">
      <c r="A1868" s="4">
        <v>1866</v>
      </c>
      <c r="B1868" t="s">
        <v>8815</v>
      </c>
      <c r="C1868">
        <v>7617.93</v>
      </c>
      <c r="D1868">
        <v>527.71336080799063</v>
      </c>
      <c r="E1868">
        <v>523.52743139949791</v>
      </c>
      <c r="F1868">
        <v>370.57581526299589</v>
      </c>
      <c r="G1868">
        <v>677.78254321456404</v>
      </c>
      <c r="H1868">
        <v>-75.840749489662301</v>
      </c>
      <c r="I1868">
        <v>-76.752958861032496</v>
      </c>
      <c r="J1868">
        <v>-88.883288490547613</v>
      </c>
      <c r="K1868">
        <v>-60.175851172872591</v>
      </c>
      <c r="L1868">
        <v>4669.3606249723516</v>
      </c>
      <c r="M1868">
        <v>4646.1551778160792</v>
      </c>
      <c r="N1868">
        <v>4561.6081438082456</v>
      </c>
      <c r="O1868">
        <v>4847.0280175207718</v>
      </c>
      <c r="P1868">
        <v>180.08694545610379</v>
      </c>
      <c r="Q1868">
        <v>181.51924052102899</v>
      </c>
      <c r="R1868">
        <v>147.9954623782732</v>
      </c>
      <c r="S1868">
        <v>206.86887482081431</v>
      </c>
      <c r="T1868">
        <v>61.608024349792068</v>
      </c>
      <c r="U1868">
        <v>61.60792643445189</v>
      </c>
      <c r="V1868">
        <v>61.566002932590308</v>
      </c>
      <c r="W1868">
        <v>61.649642445993919</v>
      </c>
      <c r="X1868">
        <v>4524.7444976166416</v>
      </c>
      <c r="Y1868">
        <v>4543.782967760053</v>
      </c>
      <c r="Z1868">
        <v>4360.0746132619697</v>
      </c>
      <c r="AA1868">
        <v>4629.8643182099358</v>
      </c>
      <c r="AB1868">
        <v>759.58138087043892</v>
      </c>
      <c r="AC1868">
        <v>754.39601612044203</v>
      </c>
      <c r="AD1868">
        <v>650.38588435891938</v>
      </c>
      <c r="AE1868">
        <v>897.66632928060244</v>
      </c>
      <c r="AF1868">
        <v>60.091634506987383</v>
      </c>
      <c r="AG1868">
        <v>59.790714240463338</v>
      </c>
      <c r="AH1868">
        <v>58.718039672319541</v>
      </c>
      <c r="AI1868">
        <v>62.358611494511223</v>
      </c>
      <c r="AJ1868">
        <v>0.51053547369508945</v>
      </c>
      <c r="AK1868">
        <v>0.51053421041345137</v>
      </c>
      <c r="AL1868">
        <v>0.51036075285308535</v>
      </c>
      <c r="AM1868">
        <v>0.51071098795672298</v>
      </c>
      <c r="AN1868">
        <v>0.96032343262448594</v>
      </c>
      <c r="AO1868">
        <v>0.96032343262448561</v>
      </c>
      <c r="AP1868">
        <v>0.96032343262448561</v>
      </c>
      <c r="AQ1868">
        <v>0.96032343262448561</v>
      </c>
      <c r="AR1868">
        <v>13.56584535094091</v>
      </c>
      <c r="AS1868">
        <v>13.56584535094091</v>
      </c>
      <c r="AT1868">
        <v>13.56584535094091</v>
      </c>
      <c r="AU1868">
        <v>13.56584535094091</v>
      </c>
      <c r="AV1868" t="str">
        <f>VLOOKUP(Sheet1[[#This Row],[NPDES ID2]],Combined_Sheet__Major_Only___2[[NPDES ID2]:[ECHO BFR]],3,FALSE)</f>
        <v>IN</v>
      </c>
      <c r="AW1868" t="s">
        <v>12181</v>
      </c>
      <c r="AX1868" t="str">
        <f>VLOOKUP(Sheet1[[#This Row],[NPDES ID2]],Combined_Sheet__Major_Only___2[[NPDES ID2]:[ECHO BFR]],27,FALSE)</f>
        <v>-</v>
      </c>
      <c r="AY1868" t="str">
        <f>VLOOKUP(Sheet1[[#This Row],[NPDES ID2]],Combined_Sheet__Major_Only___2[[NPDES ID2]:[ECHO BFR]],28,FALSE)</f>
        <v>-</v>
      </c>
      <c r="AZ1868" t="str">
        <f>VLOOKUP(Sheet1[[#This Row],[NPDES ID2]],Combined_Sheet__Major_Only___2[[NPDES ID2]:[ECHO BFR]],29,FALSE)</f>
        <v>preliminaryOps, thickening</v>
      </c>
      <c r="BA1868">
        <f>VLOOKUP(Sheet1[[#This Row],[NPDES ID2]],Combined_Sheet__Major_Only___2[[NPDES ID2]:[ECHO BFR]],17,FALSE)</f>
        <v>40.185054999999998</v>
      </c>
      <c r="BB1868">
        <f>VLOOKUP(Sheet1[[#This Row],[NPDES ID2]],Combined_Sheet__Major_Only___2[[NPDES ID2]:[ECHO BFR]],18,FALSE)</f>
        <v>-85.441153</v>
      </c>
      <c r="BC1868" t="str">
        <f>IF(ISNUMBER(SEARCH("aerobic",$AW1868)),"aerobic","")</f>
        <v/>
      </c>
      <c r="BD1868" t="str">
        <f>IF(ISNUMBER(SEARCH("anaer",$AW1868)),"anaer","")</f>
        <v>anaer</v>
      </c>
      <c r="BE1868" t="str">
        <f>IF(ISNUMBER(SEARCH("thickening",$AZ1868)),"thickening","")</f>
        <v>thickening</v>
      </c>
      <c r="BF1868" s="2" t="str">
        <f>IF(ISNUMBER(SEARCH("airDry",$AW1868)),"airDry","")</f>
        <v/>
      </c>
      <c r="BG1868" s="2" t="str">
        <f>IF(ISNUMBER(SEARCH("heatDry",$AY1868)),"heatDry","")</f>
        <v/>
      </c>
      <c r="BH1868" s="2" t="str">
        <f>IF(AND(ISNUMBER(SEARCH("aerobic",$AW1868)),ISNUMBER(SEARCH("anaer",$AW1868))),"Combined Aer and Anaer.","")</f>
        <v/>
      </c>
    </row>
    <row r="1869" spans="1:60" x14ac:dyDescent="0.3">
      <c r="A1869" s="4">
        <v>1867</v>
      </c>
      <c r="B1869" t="s">
        <v>8819</v>
      </c>
      <c r="C1869">
        <v>7358.43</v>
      </c>
      <c r="D1869">
        <v>657.37002131763063</v>
      </c>
      <c r="E1869">
        <v>648.93451642286527</v>
      </c>
      <c r="F1869">
        <v>460.34340672862737</v>
      </c>
      <c r="G1869">
        <v>837.63716427703343</v>
      </c>
      <c r="H1869">
        <v>-76.379605246107303</v>
      </c>
      <c r="I1869">
        <v>-75.56767299896255</v>
      </c>
      <c r="J1869">
        <v>-87.572330688902611</v>
      </c>
      <c r="K1869">
        <v>-64.841270432877337</v>
      </c>
      <c r="L1869">
        <v>3531.3574953472362</v>
      </c>
      <c r="M1869">
        <v>3501.6770887514072</v>
      </c>
      <c r="N1869">
        <v>3393.5732553258799</v>
      </c>
      <c r="O1869">
        <v>3758.5365174038252</v>
      </c>
      <c r="P1869">
        <v>175.51275021134569</v>
      </c>
      <c r="Q1869">
        <v>174.49165282170719</v>
      </c>
      <c r="R1869">
        <v>151.9234988247149</v>
      </c>
      <c r="S1869">
        <v>199.358687864584</v>
      </c>
      <c r="T1869">
        <v>74.671189286394394</v>
      </c>
      <c r="U1869">
        <v>74.671071211079294</v>
      </c>
      <c r="V1869">
        <v>74.620515999984207</v>
      </c>
      <c r="W1869">
        <v>74.721376211279775</v>
      </c>
      <c r="X1869">
        <v>7009.3313265991237</v>
      </c>
      <c r="Y1869">
        <v>7057.9565870946662</v>
      </c>
      <c r="Z1869">
        <v>6582.8388800666035</v>
      </c>
      <c r="AA1869">
        <v>7286.0640587695943</v>
      </c>
      <c r="AB1869">
        <v>1554.2466021855951</v>
      </c>
      <c r="AC1869">
        <v>1521.1593499436769</v>
      </c>
      <c r="AD1869">
        <v>1261.297333217278</v>
      </c>
      <c r="AE1869">
        <v>1993.409789094746</v>
      </c>
      <c r="AF1869">
        <v>47.053863535417477</v>
      </c>
      <c r="AG1869">
        <v>46.656128364244708</v>
      </c>
      <c r="AH1869">
        <v>45.230563576830043</v>
      </c>
      <c r="AI1869">
        <v>50.061065524533099</v>
      </c>
      <c r="AJ1869">
        <v>0.35189258675691848</v>
      </c>
      <c r="AK1869">
        <v>0.35189147495079659</v>
      </c>
      <c r="AL1869">
        <v>0.35173965006450642</v>
      </c>
      <c r="AM1869">
        <v>0.35204623443217342</v>
      </c>
      <c r="AN1869">
        <v>0.9669353751266061</v>
      </c>
      <c r="AO1869">
        <v>0.96693537512660588</v>
      </c>
      <c r="AP1869">
        <v>0.96693537512660588</v>
      </c>
      <c r="AQ1869">
        <v>0.96693537512660588</v>
      </c>
      <c r="AR1869">
        <v>9.1013337757593451</v>
      </c>
      <c r="AS1869">
        <v>9.1013337757593469</v>
      </c>
      <c r="AT1869">
        <v>9.1013337757593469</v>
      </c>
      <c r="AU1869">
        <v>9.1013337757593469</v>
      </c>
      <c r="AV1869" t="str">
        <f>VLOOKUP(Sheet1[[#This Row],[NPDES ID2]],Combined_Sheet__Major_Only___2[[NPDES ID2]:[ECHO BFR]],3,FALSE)</f>
        <v>TX</v>
      </c>
      <c r="AW1869" t="s">
        <v>54</v>
      </c>
      <c r="AX1869" t="str">
        <f>VLOOKUP(Sheet1[[#This Row],[NPDES ID2]],Combined_Sheet__Major_Only___2[[NPDES ID2]:[ECHO BFR]],27,FALSE)</f>
        <v>-</v>
      </c>
      <c r="AY1869" t="str">
        <f>VLOOKUP(Sheet1[[#This Row],[NPDES ID2]],Combined_Sheet__Major_Only___2[[NPDES ID2]:[ECHO BFR]],28,FALSE)</f>
        <v>-</v>
      </c>
      <c r="AZ1869" t="str">
        <f>VLOOKUP(Sheet1[[#This Row],[NPDES ID2]],Combined_Sheet__Major_Only___2[[NPDES ID2]:[ECHO BFR]],29,FALSE)</f>
        <v>thickening</v>
      </c>
      <c r="BA1869">
        <f>VLOOKUP(Sheet1[[#This Row],[NPDES ID2]],Combined_Sheet__Major_Only___2[[NPDES ID2]:[ECHO BFR]],17,FALSE)</f>
        <v>32.709733</v>
      </c>
      <c r="BB1869">
        <f>VLOOKUP(Sheet1[[#This Row],[NPDES ID2]],Combined_Sheet__Major_Only___2[[NPDES ID2]:[ECHO BFR]],18,FALSE)</f>
        <v>-96.541832999999997</v>
      </c>
      <c r="BC1869" t="str">
        <f>IF(ISNUMBER(SEARCH("aerobic",$AW1869)),"aerobic","")</f>
        <v/>
      </c>
      <c r="BD1869" t="str">
        <f>IF(ISNUMBER(SEARCH("anaer",$AW1869)),"anaer","")</f>
        <v/>
      </c>
      <c r="BE1869" t="str">
        <f>IF(ISNUMBER(SEARCH("thickening",$AZ1869)),"thickening","")</f>
        <v>thickening</v>
      </c>
      <c r="BF1869" s="3" t="str">
        <f>IF(ISNUMBER(SEARCH("airDry",$AW1869)),"airDry","")</f>
        <v/>
      </c>
      <c r="BG1869" s="3" t="str">
        <f>IF(ISNUMBER(SEARCH("heatDry",$AY1869)),"heatDry","")</f>
        <v/>
      </c>
      <c r="BH1869" s="3" t="str">
        <f>IF(AND(ISNUMBER(SEARCH("aerobic",$AW1869)),ISNUMBER(SEARCH("anaer",$AW1869))),"Combined Aer and Anaer.","")</f>
        <v/>
      </c>
    </row>
    <row r="1870" spans="1:60" x14ac:dyDescent="0.3">
      <c r="A1870" s="4">
        <v>1868</v>
      </c>
      <c r="B1870" t="s">
        <v>8823</v>
      </c>
      <c r="C1870">
        <v>7302.3</v>
      </c>
      <c r="D1870">
        <v>633.16466967019608</v>
      </c>
      <c r="E1870">
        <v>625.63151192727696</v>
      </c>
      <c r="F1870">
        <v>444.22963989380139</v>
      </c>
      <c r="G1870">
        <v>807.40550591367821</v>
      </c>
      <c r="H1870">
        <v>-76.193314394886102</v>
      </c>
      <c r="I1870">
        <v>-75.710909676834831</v>
      </c>
      <c r="J1870">
        <v>-87.697432130711789</v>
      </c>
      <c r="K1870">
        <v>-64.155669769695876</v>
      </c>
      <c r="L1870">
        <v>3617.2339133613982</v>
      </c>
      <c r="M1870">
        <v>3588.6204678486251</v>
      </c>
      <c r="N1870">
        <v>3484.3607006636762</v>
      </c>
      <c r="O1870">
        <v>3836.3267848098808</v>
      </c>
      <c r="P1870">
        <v>174.01393546792951</v>
      </c>
      <c r="Q1870">
        <v>173.47383879505739</v>
      </c>
      <c r="R1870">
        <v>149.47177991125091</v>
      </c>
      <c r="S1870">
        <v>197.05508033320021</v>
      </c>
      <c r="T1870">
        <v>78.52841993911035</v>
      </c>
      <c r="U1870">
        <v>78.528295911051515</v>
      </c>
      <c r="V1870">
        <v>78.47519196895577</v>
      </c>
      <c r="W1870">
        <v>78.581137027919752</v>
      </c>
      <c r="X1870">
        <v>7140.6401915661036</v>
      </c>
      <c r="Y1870">
        <v>7187.4703531899759</v>
      </c>
      <c r="Z1870">
        <v>6730.7641101462314</v>
      </c>
      <c r="AA1870">
        <v>7405.8584400178697</v>
      </c>
      <c r="AB1870">
        <v>1989.200143179675</v>
      </c>
      <c r="AC1870">
        <v>1925.242206441284</v>
      </c>
      <c r="AD1870">
        <v>1534.7635604915581</v>
      </c>
      <c r="AE1870">
        <v>2724.286658691567</v>
      </c>
      <c r="AF1870">
        <v>48.569579653983119</v>
      </c>
      <c r="AG1870">
        <v>48.182953554537377</v>
      </c>
      <c r="AH1870">
        <v>46.799102449710873</v>
      </c>
      <c r="AI1870">
        <v>51.490136479770243</v>
      </c>
      <c r="AJ1870">
        <v>0.37027965790383299</v>
      </c>
      <c r="AK1870">
        <v>0.37027843916024272</v>
      </c>
      <c r="AL1870">
        <v>0.37011218503115401</v>
      </c>
      <c r="AM1870">
        <v>0.37044791279087202</v>
      </c>
      <c r="AN1870">
        <v>0.96848606452144947</v>
      </c>
      <c r="AO1870">
        <v>0.96848606452144959</v>
      </c>
      <c r="AP1870">
        <v>0.96848606452144959</v>
      </c>
      <c r="AQ1870">
        <v>0.96848606452144959</v>
      </c>
      <c r="AR1870">
        <v>8.4070185414818326</v>
      </c>
      <c r="AS1870">
        <v>8.4070185414818308</v>
      </c>
      <c r="AT1870">
        <v>8.4070185414818308</v>
      </c>
      <c r="AU1870">
        <v>8.4070185414818308</v>
      </c>
      <c r="AV1870" t="str">
        <f>VLOOKUP(Sheet1[[#This Row],[NPDES ID2]],Combined_Sheet__Major_Only___2[[NPDES ID2]:[ECHO BFR]],3,FALSE)</f>
        <v>KY</v>
      </c>
      <c r="AW1870" t="s">
        <v>54</v>
      </c>
      <c r="AX1870" t="str">
        <f>VLOOKUP(Sheet1[[#This Row],[NPDES ID2]],Combined_Sheet__Major_Only___2[[NPDES ID2]:[ECHO BFR]],27,FALSE)</f>
        <v>-</v>
      </c>
      <c r="AY1870" t="str">
        <f>VLOOKUP(Sheet1[[#This Row],[NPDES ID2]],Combined_Sheet__Major_Only___2[[NPDES ID2]:[ECHO BFR]],28,FALSE)</f>
        <v>-</v>
      </c>
      <c r="AZ1870" t="str">
        <f>VLOOKUP(Sheet1[[#This Row],[NPDES ID2]],Combined_Sheet__Major_Only___2[[NPDES ID2]:[ECHO BFR]],29,FALSE)</f>
        <v>thickening</v>
      </c>
      <c r="BA1870">
        <f>VLOOKUP(Sheet1[[#This Row],[NPDES ID2]],Combined_Sheet__Major_Only___2[[NPDES ID2]:[ECHO BFR]],17,FALSE)</f>
        <v>38.08614</v>
      </c>
      <c r="BB1870">
        <f>VLOOKUP(Sheet1[[#This Row],[NPDES ID2]],Combined_Sheet__Major_Only___2[[NPDES ID2]:[ECHO BFR]],18,FALSE)</f>
        <v>-85.898780000000002</v>
      </c>
      <c r="BC1870" t="str">
        <f>IF(ISNUMBER(SEARCH("aerobic",$AW1870)),"aerobic","")</f>
        <v/>
      </c>
      <c r="BD1870" t="str">
        <f>IF(ISNUMBER(SEARCH("anaer",$AW1870)),"anaer","")</f>
        <v/>
      </c>
      <c r="BE1870" t="str">
        <f>IF(ISNUMBER(SEARCH("thickening",$AZ1870)),"thickening","")</f>
        <v>thickening</v>
      </c>
      <c r="BF1870" s="2" t="str">
        <f>IF(ISNUMBER(SEARCH("airDry",$AW1870)),"airDry","")</f>
        <v/>
      </c>
      <c r="BG1870" s="2" t="str">
        <f>IF(ISNUMBER(SEARCH("heatDry",$AY1870)),"heatDry","")</f>
        <v/>
      </c>
      <c r="BH1870" s="2" t="str">
        <f>IF(AND(ISNUMBER(SEARCH("aerobic",$AW1870)),ISNUMBER(SEARCH("anaer",$AW1870))),"Combined Aer and Anaer.","")</f>
        <v/>
      </c>
    </row>
    <row r="1871" spans="1:60" x14ac:dyDescent="0.3">
      <c r="A1871" s="4">
        <v>1869</v>
      </c>
      <c r="B1871" t="s">
        <v>8827</v>
      </c>
      <c r="C1871">
        <v>6480</v>
      </c>
      <c r="D1871">
        <v>477.01962447816049</v>
      </c>
      <c r="E1871">
        <v>472.42662542046219</v>
      </c>
      <c r="F1871">
        <v>341.82333276679861</v>
      </c>
      <c r="G1871">
        <v>609.37648170491855</v>
      </c>
      <c r="H1871">
        <v>-76.32304783849186</v>
      </c>
      <c r="I1871">
        <v>-77.213179425031512</v>
      </c>
      <c r="J1871">
        <v>-89.500339404489509</v>
      </c>
      <c r="K1871">
        <v>-61.156408874515719</v>
      </c>
      <c r="L1871">
        <v>3904.128506647909</v>
      </c>
      <c r="M1871">
        <v>3883.8666331760392</v>
      </c>
      <c r="N1871">
        <v>3810.1713501991899</v>
      </c>
      <c r="O1871">
        <v>4059.0153106112348</v>
      </c>
      <c r="P1871">
        <v>153.3252266570554</v>
      </c>
      <c r="Q1871">
        <v>154.64388472330941</v>
      </c>
      <c r="R1871">
        <v>126.71788730747549</v>
      </c>
      <c r="S1871">
        <v>176.347015366157</v>
      </c>
      <c r="T1871">
        <v>43.531083952078838</v>
      </c>
      <c r="U1871">
        <v>43.531013934316832</v>
      </c>
      <c r="V1871">
        <v>43.501035079414947</v>
      </c>
      <c r="W1871">
        <v>43.560844416065038</v>
      </c>
      <c r="X1871">
        <v>3252.6863747569282</v>
      </c>
      <c r="Y1871">
        <v>3266.9243107844391</v>
      </c>
      <c r="Z1871">
        <v>3129.3374186812239</v>
      </c>
      <c r="AA1871">
        <v>3331.5163857932312</v>
      </c>
      <c r="AB1871">
        <v>530.80677527315629</v>
      </c>
      <c r="AC1871">
        <v>527.44260700789891</v>
      </c>
      <c r="AD1871">
        <v>456.30930324573768</v>
      </c>
      <c r="AE1871">
        <v>625.39907928351261</v>
      </c>
      <c r="AF1871">
        <v>59.060412631896227</v>
      </c>
      <c r="AG1871">
        <v>58.752274648380222</v>
      </c>
      <c r="AH1871">
        <v>57.648268234607471</v>
      </c>
      <c r="AI1871">
        <v>61.389598795478662</v>
      </c>
      <c r="AJ1871">
        <v>0.49795373038584301</v>
      </c>
      <c r="AK1871">
        <v>0.49795284302032677</v>
      </c>
      <c r="AL1871">
        <v>0.49783031395454241</v>
      </c>
      <c r="AM1871">
        <v>0.49807769367017207</v>
      </c>
      <c r="AN1871">
        <v>0.94514348863773134</v>
      </c>
      <c r="AO1871">
        <v>0.94514348863773179</v>
      </c>
      <c r="AP1871">
        <v>0.94514348863773179</v>
      </c>
      <c r="AQ1871">
        <v>0.94514348863773179</v>
      </c>
      <c r="AR1871">
        <v>13.559367811977189</v>
      </c>
      <c r="AS1871">
        <v>13.5593678119772</v>
      </c>
      <c r="AT1871">
        <v>13.5593678119772</v>
      </c>
      <c r="AU1871">
        <v>13.5593678119772</v>
      </c>
      <c r="AV1871" t="str">
        <f>VLOOKUP(Sheet1[[#This Row],[NPDES ID2]],Combined_Sheet__Major_Only___2[[NPDES ID2]:[ECHO BFR]],3,FALSE)</f>
        <v>NY</v>
      </c>
      <c r="AW1871" t="s">
        <v>12181</v>
      </c>
      <c r="AX1871" t="str">
        <f>VLOOKUP(Sheet1[[#This Row],[NPDES ID2]],Combined_Sheet__Major_Only___2[[NPDES ID2]:[ECHO BFR]],27,FALSE)</f>
        <v>-</v>
      </c>
      <c r="AY1871" t="str">
        <f>VLOOKUP(Sheet1[[#This Row],[NPDES ID2]],Combined_Sheet__Major_Only___2[[NPDES ID2]:[ECHO BFR]],28,FALSE)</f>
        <v>-</v>
      </c>
      <c r="AZ1871" t="str">
        <f>VLOOKUP(Sheet1[[#This Row],[NPDES ID2]],Combined_Sheet__Major_Only___2[[NPDES ID2]:[ECHO BFR]],29,FALSE)</f>
        <v>preliminaryOps, thickening</v>
      </c>
      <c r="BA1871">
        <f>VLOOKUP(Sheet1[[#This Row],[NPDES ID2]],Combined_Sheet__Major_Only___2[[NPDES ID2]:[ECHO BFR]],17,FALSE)</f>
        <v>40.654919999999997</v>
      </c>
      <c r="BB1871">
        <f>VLOOKUP(Sheet1[[#This Row],[NPDES ID2]],Combined_Sheet__Major_Only___2[[NPDES ID2]:[ECHO BFR]],18,FALSE)</f>
        <v>-73.881110000000007</v>
      </c>
      <c r="BC1871" t="str">
        <f>IF(ISNUMBER(SEARCH("aerobic",$AW1871)),"aerobic","")</f>
        <v/>
      </c>
      <c r="BD1871" t="str">
        <f>IF(ISNUMBER(SEARCH("anaer",$AW1871)),"anaer","")</f>
        <v>anaer</v>
      </c>
      <c r="BE1871" t="str">
        <f>IF(ISNUMBER(SEARCH("thickening",$AZ1871)),"thickening","")</f>
        <v>thickening</v>
      </c>
      <c r="BF1871" s="3" t="str">
        <f>IF(ISNUMBER(SEARCH("airDry",$AW1871)),"airDry","")</f>
        <v/>
      </c>
      <c r="BG1871" s="3" t="str">
        <f>IF(ISNUMBER(SEARCH("heatDry",$AY1871)),"heatDry","")</f>
        <v/>
      </c>
      <c r="BH1871" s="3" t="str">
        <f>IF(AND(ISNUMBER(SEARCH("aerobic",$AW1871)),ISNUMBER(SEARCH("anaer",$AW1871))),"Combined Aer and Anaer.","")</f>
        <v/>
      </c>
    </row>
    <row r="1872" spans="1:60" x14ac:dyDescent="0.3">
      <c r="A1872" s="4">
        <v>1870</v>
      </c>
      <c r="B1872" t="s">
        <v>8831</v>
      </c>
      <c r="C1872">
        <v>6472</v>
      </c>
      <c r="D1872">
        <v>439.30454554731921</v>
      </c>
      <c r="E1872">
        <v>435.5986639610087</v>
      </c>
      <c r="F1872">
        <v>315.5725224815788</v>
      </c>
      <c r="G1872">
        <v>562.33385696099015</v>
      </c>
      <c r="H1872">
        <v>-75.892679297899164</v>
      </c>
      <c r="I1872">
        <v>-77.177195569837934</v>
      </c>
      <c r="J1872">
        <v>-89.245431919361025</v>
      </c>
      <c r="K1872">
        <v>-58.895197785666923</v>
      </c>
      <c r="L1872">
        <v>4229.5248977357369</v>
      </c>
      <c r="M1872">
        <v>4211.7545821498961</v>
      </c>
      <c r="N1872">
        <v>4147.0759902452928</v>
      </c>
      <c r="O1872">
        <v>4365.4523212741697</v>
      </c>
      <c r="P1872">
        <v>152.52810183743179</v>
      </c>
      <c r="Q1872">
        <v>154.2840169036015</v>
      </c>
      <c r="R1872">
        <v>123.947349058193</v>
      </c>
      <c r="S1872">
        <v>174.5071480115171</v>
      </c>
      <c r="T1872">
        <v>56.12267915107126</v>
      </c>
      <c r="U1872">
        <v>56.122589701093197</v>
      </c>
      <c r="V1872">
        <v>56.084290734712141</v>
      </c>
      <c r="W1872">
        <v>56.160699115923933</v>
      </c>
      <c r="X1872">
        <v>3865.588692964172</v>
      </c>
      <c r="Y1872">
        <v>3879.3077831792111</v>
      </c>
      <c r="Z1872">
        <v>3746.654496629897</v>
      </c>
      <c r="AA1872">
        <v>3941.3479829435018</v>
      </c>
      <c r="AB1872">
        <v>588.41506359067853</v>
      </c>
      <c r="AC1872">
        <v>585.10944401905203</v>
      </c>
      <c r="AD1872">
        <v>511.66826880908138</v>
      </c>
      <c r="AE1872">
        <v>683.44979809015319</v>
      </c>
      <c r="AF1872">
        <v>64.062412616044526</v>
      </c>
      <c r="AG1872">
        <v>63.791450644059339</v>
      </c>
      <c r="AH1872">
        <v>62.823975730265502</v>
      </c>
      <c r="AI1872">
        <v>66.105925248370582</v>
      </c>
      <c r="AJ1872">
        <v>0.55902515400946962</v>
      </c>
      <c r="AK1872">
        <v>0.55902413422928743</v>
      </c>
      <c r="AL1872">
        <v>0.55888336973855435</v>
      </c>
      <c r="AM1872">
        <v>0.55916756747661256</v>
      </c>
      <c r="AN1872">
        <v>0.95668641731322523</v>
      </c>
      <c r="AO1872">
        <v>0.95668641731322557</v>
      </c>
      <c r="AP1872">
        <v>0.95668641731322557</v>
      </c>
      <c r="AQ1872">
        <v>0.95668641731322557</v>
      </c>
      <c r="AR1872">
        <v>15.343708946887631</v>
      </c>
      <c r="AS1872">
        <v>15.343708946887631</v>
      </c>
      <c r="AT1872">
        <v>15.343708946887631</v>
      </c>
      <c r="AU1872">
        <v>15.343708946887631</v>
      </c>
      <c r="AV1872" t="str">
        <f>VLOOKUP(Sheet1[[#This Row],[NPDES ID2]],Combined_Sheet__Major_Only___2[[NPDES ID2]:[ECHO BFR]],3,FALSE)</f>
        <v>NY</v>
      </c>
      <c r="AW1872" t="s">
        <v>12181</v>
      </c>
      <c r="AX1872" t="str">
        <f>VLOOKUP(Sheet1[[#This Row],[NPDES ID2]],Combined_Sheet__Major_Only___2[[NPDES ID2]:[ECHO BFR]],27,FALSE)</f>
        <v>-</v>
      </c>
      <c r="AY1872" t="str">
        <f>VLOOKUP(Sheet1[[#This Row],[NPDES ID2]],Combined_Sheet__Major_Only___2[[NPDES ID2]:[ECHO BFR]],28,FALSE)</f>
        <v>-</v>
      </c>
      <c r="AZ1872" t="str">
        <f>VLOOKUP(Sheet1[[#This Row],[NPDES ID2]],Combined_Sheet__Major_Only___2[[NPDES ID2]:[ECHO BFR]],29,FALSE)</f>
        <v>thickening, preliminaryOps</v>
      </c>
      <c r="BA1872">
        <f>VLOOKUP(Sheet1[[#This Row],[NPDES ID2]],Combined_Sheet__Major_Only___2[[NPDES ID2]:[ECHO BFR]],17,FALSE)</f>
        <v>40.640388999999999</v>
      </c>
      <c r="BB1872">
        <f>VLOOKUP(Sheet1[[#This Row],[NPDES ID2]],Combined_Sheet__Major_Only___2[[NPDES ID2]:[ECHO BFR]],18,FALSE)</f>
        <v>-74.125777999999997</v>
      </c>
      <c r="BC1872" t="str">
        <f>IF(ISNUMBER(SEARCH("aerobic",$AW1872)),"aerobic","")</f>
        <v/>
      </c>
      <c r="BD1872" t="str">
        <f>IF(ISNUMBER(SEARCH("anaer",$AW1872)),"anaer","")</f>
        <v>anaer</v>
      </c>
      <c r="BE1872" t="str">
        <f>IF(ISNUMBER(SEARCH("thickening",$AZ1872)),"thickening","")</f>
        <v>thickening</v>
      </c>
      <c r="BF1872" s="2" t="str">
        <f>IF(ISNUMBER(SEARCH("airDry",$AW1872)),"airDry","")</f>
        <v/>
      </c>
      <c r="BG1872" s="2" t="str">
        <f>IF(ISNUMBER(SEARCH("heatDry",$AY1872)),"heatDry","")</f>
        <v/>
      </c>
      <c r="BH1872" s="2" t="str">
        <f>IF(AND(ISNUMBER(SEARCH("aerobic",$AW1872)),ISNUMBER(SEARCH("anaer",$AW1872))),"Combined Aer and Anaer.","")</f>
        <v/>
      </c>
    </row>
    <row r="1873" spans="1:60" x14ac:dyDescent="0.3">
      <c r="A1873" s="4">
        <v>1871</v>
      </c>
      <c r="B1873" t="s">
        <v>8836</v>
      </c>
      <c r="C1873">
        <v>6291</v>
      </c>
      <c r="D1873">
        <v>596.22043421877163</v>
      </c>
      <c r="E1873">
        <v>588.14593640282806</v>
      </c>
      <c r="F1873">
        <v>425.91864147817148</v>
      </c>
      <c r="G1873">
        <v>755.32905897090359</v>
      </c>
      <c r="H1873">
        <v>-76.793106158680516</v>
      </c>
      <c r="I1873">
        <v>-76.010170554896661</v>
      </c>
      <c r="J1873">
        <v>-87.966795913676393</v>
      </c>
      <c r="K1873">
        <v>-65.551137776813462</v>
      </c>
      <c r="L1873">
        <v>2972.5462421288598</v>
      </c>
      <c r="M1873">
        <v>2946.8110250957002</v>
      </c>
      <c r="N1873">
        <v>2853.1859947010962</v>
      </c>
      <c r="O1873">
        <v>3169.3177731890351</v>
      </c>
      <c r="P1873">
        <v>150.12925420636921</v>
      </c>
      <c r="Q1873">
        <v>148.98232043077729</v>
      </c>
      <c r="R1873">
        <v>130.44411532100051</v>
      </c>
      <c r="S1873">
        <v>170.79114339092891</v>
      </c>
      <c r="T1873">
        <v>58.811190663177868</v>
      </c>
      <c r="U1873">
        <v>58.811097064103862</v>
      </c>
      <c r="V1873">
        <v>58.771021617845527</v>
      </c>
      <c r="W1873">
        <v>58.850974166550699</v>
      </c>
      <c r="X1873">
        <v>5607.3661545955101</v>
      </c>
      <c r="Y1873">
        <v>5647.3272922775341</v>
      </c>
      <c r="Z1873">
        <v>5256.6548958937146</v>
      </c>
      <c r="AA1873">
        <v>5835.2780268772212</v>
      </c>
      <c r="AB1873">
        <v>1531.911329935748</v>
      </c>
      <c r="AC1873">
        <v>1483.4668263947219</v>
      </c>
      <c r="AD1873">
        <v>1184.6072044831469</v>
      </c>
      <c r="AE1873">
        <v>2086.8636813117391</v>
      </c>
      <c r="AF1873">
        <v>46.323914454582422</v>
      </c>
      <c r="AG1873">
        <v>45.921082125978693</v>
      </c>
      <c r="AH1873">
        <v>44.473637111932682</v>
      </c>
      <c r="AI1873">
        <v>49.374705282247866</v>
      </c>
      <c r="AJ1873">
        <v>0.34304419442497391</v>
      </c>
      <c r="AK1873">
        <v>0.34304333128277797</v>
      </c>
      <c r="AL1873">
        <v>0.34292485552401958</v>
      </c>
      <c r="AM1873">
        <v>0.34316407603919141</v>
      </c>
      <c r="AN1873">
        <v>0.95854874729205974</v>
      </c>
      <c r="AO1873">
        <v>0.95854874729206008</v>
      </c>
      <c r="AP1873">
        <v>0.95854874729206008</v>
      </c>
      <c r="AQ1873">
        <v>0.95854874729206008</v>
      </c>
      <c r="AR1873">
        <v>8.0907843986747654</v>
      </c>
      <c r="AS1873">
        <v>8.0907843986747654</v>
      </c>
      <c r="AT1873">
        <v>8.0907843986747654</v>
      </c>
      <c r="AU1873">
        <v>8.0907843986747654</v>
      </c>
      <c r="AV1873" t="str">
        <f>VLOOKUP(Sheet1[[#This Row],[NPDES ID2]],Combined_Sheet__Major_Only___2[[NPDES ID2]:[ECHO BFR]],3,FALSE)</f>
        <v>MI</v>
      </c>
      <c r="AW1873" t="s">
        <v>87</v>
      </c>
      <c r="AX1873" t="str">
        <f>VLOOKUP(Sheet1[[#This Row],[NPDES ID2]],Combined_Sheet__Major_Only___2[[NPDES ID2]:[ECHO BFR]],27,FALSE)</f>
        <v>-</v>
      </c>
      <c r="AY1873" t="str">
        <f>VLOOKUP(Sheet1[[#This Row],[NPDES ID2]],Combined_Sheet__Major_Only___2[[NPDES ID2]:[ECHO BFR]],28,FALSE)</f>
        <v>-</v>
      </c>
      <c r="AZ1873" t="str">
        <f>VLOOKUP(Sheet1[[#This Row],[NPDES ID2]],Combined_Sheet__Major_Only___2[[NPDES ID2]:[ECHO BFR]],29,FALSE)</f>
        <v>preliminaryOps, thickening</v>
      </c>
      <c r="BA1873">
        <f>VLOOKUP(Sheet1[[#This Row],[NPDES ID2]],Combined_Sheet__Major_Only___2[[NPDES ID2]:[ECHO BFR]],17,FALSE)</f>
        <v>42.22486</v>
      </c>
      <c r="BB1873">
        <f>VLOOKUP(Sheet1[[#This Row],[NPDES ID2]],Combined_Sheet__Major_Only___2[[NPDES ID2]:[ECHO BFR]],18,FALSE)</f>
        <v>-83.554419999999993</v>
      </c>
      <c r="BC1873" t="str">
        <f>IF(ISNUMBER(SEARCH("aerobic",$AW1873)),"aerobic","")</f>
        <v/>
      </c>
      <c r="BD1873" t="str">
        <f>IF(ISNUMBER(SEARCH("anaer",$AW1873)),"anaer","")</f>
        <v/>
      </c>
      <c r="BE1873" t="str">
        <f>IF(ISNUMBER(SEARCH("thickening",$AZ1873)),"thickening","")</f>
        <v>thickening</v>
      </c>
      <c r="BF1873" s="3" t="str">
        <f>IF(ISNUMBER(SEARCH("airDry",$AW1873)),"airDry","")</f>
        <v/>
      </c>
      <c r="BG1873" s="3" t="str">
        <f>IF(ISNUMBER(SEARCH("heatDry",$AY1873)),"heatDry","")</f>
        <v/>
      </c>
      <c r="BH1873" s="3" t="str">
        <f>IF(AND(ISNUMBER(SEARCH("aerobic",$AW1873)),ISNUMBER(SEARCH("anaer",$AW1873))),"Combined Aer and Anaer.","")</f>
        <v/>
      </c>
    </row>
    <row r="1874" spans="1:60" x14ac:dyDescent="0.3">
      <c r="A1874" s="4">
        <v>1872</v>
      </c>
      <c r="B1874" t="s">
        <v>8841</v>
      </c>
      <c r="C1874">
        <v>6252.82</v>
      </c>
      <c r="D1874">
        <v>424.90302969228418</v>
      </c>
      <c r="E1874">
        <v>421.48658986727679</v>
      </c>
      <c r="F1874">
        <v>306.68428762717218</v>
      </c>
      <c r="G1874">
        <v>543.44846389487782</v>
      </c>
      <c r="H1874">
        <v>-75.077296601656926</v>
      </c>
      <c r="I1874">
        <v>-76.267329415559871</v>
      </c>
      <c r="J1874">
        <v>-88.506179611132907</v>
      </c>
      <c r="K1874">
        <v>-57.801241941912643</v>
      </c>
      <c r="L1874">
        <v>4123.4130401094744</v>
      </c>
      <c r="M1874">
        <v>4106.5537178622444</v>
      </c>
      <c r="N1874">
        <v>4045.013046851303</v>
      </c>
      <c r="O1874">
        <v>4252.7903635492394</v>
      </c>
      <c r="P1874">
        <v>147.26121081493309</v>
      </c>
      <c r="Q1874">
        <v>149.05820306028269</v>
      </c>
      <c r="R1874">
        <v>119.440352919235</v>
      </c>
      <c r="S1874">
        <v>168.83354045869081</v>
      </c>
      <c r="T1874">
        <v>128.0188845601385</v>
      </c>
      <c r="U1874">
        <v>128.01868415498959</v>
      </c>
      <c r="V1874">
        <v>127.9328785435424</v>
      </c>
      <c r="W1874">
        <v>128.10406509213831</v>
      </c>
      <c r="X1874">
        <v>8738.1107366699671</v>
      </c>
      <c r="Y1874">
        <v>8768.4730049226055</v>
      </c>
      <c r="Z1874">
        <v>8475.5312621538487</v>
      </c>
      <c r="AA1874">
        <v>8905.2353177316909</v>
      </c>
      <c r="AB1874">
        <v>1633.9787867650789</v>
      </c>
      <c r="AC1874">
        <v>1619.111805036724</v>
      </c>
      <c r="AD1874">
        <v>1377.1574693155951</v>
      </c>
      <c r="AE1874">
        <v>1965.134903065047</v>
      </c>
      <c r="AF1874">
        <v>64.657475426066597</v>
      </c>
      <c r="AG1874">
        <v>64.390003585043146</v>
      </c>
      <c r="AH1874">
        <v>63.44339694984366</v>
      </c>
      <c r="AI1874">
        <v>66.659849998070669</v>
      </c>
      <c r="AJ1874">
        <v>0.56629729193046674</v>
      </c>
      <c r="AK1874">
        <v>0.56629551113617382</v>
      </c>
      <c r="AL1874">
        <v>0.56605230253862526</v>
      </c>
      <c r="AM1874">
        <v>0.56654341967563648</v>
      </c>
      <c r="AN1874">
        <v>0.9803251570179633</v>
      </c>
      <c r="AO1874">
        <v>0.98032515701796341</v>
      </c>
      <c r="AP1874">
        <v>0.98032515701796341</v>
      </c>
      <c r="AQ1874">
        <v>0.98032515701796341</v>
      </c>
      <c r="AR1874">
        <v>13.714678531783051</v>
      </c>
      <c r="AS1874">
        <v>13.714678531783051</v>
      </c>
      <c r="AT1874">
        <v>13.714678531783051</v>
      </c>
      <c r="AU1874">
        <v>13.714678531783051</v>
      </c>
      <c r="AV1874" t="str">
        <f>VLOOKUP(Sheet1[[#This Row],[NPDES ID2]],Combined_Sheet__Major_Only___2[[NPDES ID2]:[ECHO BFR]],3,FALSE)</f>
        <v>CA</v>
      </c>
      <c r="AW1874" t="s">
        <v>12181</v>
      </c>
      <c r="AX1874" t="str">
        <f>VLOOKUP(Sheet1[[#This Row],[NPDES ID2]],Combined_Sheet__Major_Only___2[[NPDES ID2]:[ECHO BFR]],27,FALSE)</f>
        <v>methaneBioCaptureRecover</v>
      </c>
      <c r="AY1874" t="str">
        <f>VLOOKUP(Sheet1[[#This Row],[NPDES ID2]],Combined_Sheet__Major_Only___2[[NPDES ID2]:[ECHO BFR]],28,FALSE)</f>
        <v>-</v>
      </c>
      <c r="AZ1874" t="str">
        <f>VLOOKUP(Sheet1[[#This Row],[NPDES ID2]],Combined_Sheet__Major_Only___2[[NPDES ID2]:[ECHO BFR]],29,FALSE)</f>
        <v>preliminaryOps, thickening</v>
      </c>
      <c r="BA1874">
        <f>VLOOKUP(Sheet1[[#This Row],[NPDES ID2]],Combined_Sheet__Major_Only___2[[NPDES ID2]:[ECHO BFR]],17,FALSE)</f>
        <v>33.963889000000002</v>
      </c>
      <c r="BB1874">
        <f>VLOOKUP(Sheet1[[#This Row],[NPDES ID2]],Combined_Sheet__Major_Only___2[[NPDES ID2]:[ECHO BFR]],18,FALSE)</f>
        <v>-117.4575</v>
      </c>
      <c r="BC1874" t="str">
        <f>IF(ISNUMBER(SEARCH("aerobic",$AW1874)),"aerobic","")</f>
        <v/>
      </c>
      <c r="BD1874" t="str">
        <f>IF(ISNUMBER(SEARCH("anaer",$AW1874)),"anaer","")</f>
        <v>anaer</v>
      </c>
      <c r="BE1874" t="str">
        <f>IF(ISNUMBER(SEARCH("thickening",$AZ1874)),"thickening","")</f>
        <v>thickening</v>
      </c>
      <c r="BF1874" s="2" t="str">
        <f>IF(ISNUMBER(SEARCH("airDry",$AW1874)),"airDry","")</f>
        <v/>
      </c>
      <c r="BG1874" s="2" t="str">
        <f>IF(ISNUMBER(SEARCH("heatDry",$AY1874)),"heatDry","")</f>
        <v/>
      </c>
      <c r="BH1874" s="2" t="str">
        <f>IF(AND(ISNUMBER(SEARCH("aerobic",$AW1874)),ISNUMBER(SEARCH("anaer",$AW1874))),"Combined Aer and Anaer.","")</f>
        <v/>
      </c>
    </row>
    <row r="1875" spans="1:60" x14ac:dyDescent="0.3">
      <c r="A1875" s="4">
        <v>1873</v>
      </c>
      <c r="B1875" t="s">
        <v>8845</v>
      </c>
      <c r="C1875">
        <v>6125.7</v>
      </c>
      <c r="D1875">
        <v>529.03689562336797</v>
      </c>
      <c r="E1875">
        <v>522.60794566745199</v>
      </c>
      <c r="F1875">
        <v>380.3628931506737</v>
      </c>
      <c r="G1875">
        <v>671.86982232528237</v>
      </c>
      <c r="H1875">
        <v>-76.612533162297737</v>
      </c>
      <c r="I1875">
        <v>-76.202599178959474</v>
      </c>
      <c r="J1875">
        <v>-88.899441486280196</v>
      </c>
      <c r="K1875">
        <v>-63.991459353070923</v>
      </c>
      <c r="L1875">
        <v>3200.542507535873</v>
      </c>
      <c r="M1875">
        <v>3177.7499917048949</v>
      </c>
      <c r="N1875">
        <v>3094.8300927323698</v>
      </c>
      <c r="O1875">
        <v>3374.8142354975571</v>
      </c>
      <c r="P1875">
        <v>145.75185614632639</v>
      </c>
      <c r="Q1875">
        <v>145.12737476661579</v>
      </c>
      <c r="R1875">
        <v>123.57292745759661</v>
      </c>
      <c r="S1875">
        <v>165.77529942480251</v>
      </c>
      <c r="T1875">
        <v>55.678869738920262</v>
      </c>
      <c r="U1875">
        <v>55.678780973859404</v>
      </c>
      <c r="V1875">
        <v>55.640775262123697</v>
      </c>
      <c r="W1875">
        <v>55.716598585438319</v>
      </c>
      <c r="X1875">
        <v>4799.2273064676683</v>
      </c>
      <c r="Y1875">
        <v>4827.7150378350107</v>
      </c>
      <c r="Z1875">
        <v>4550.8480441525107</v>
      </c>
      <c r="AA1875">
        <v>4959.3105197564682</v>
      </c>
      <c r="AB1875">
        <v>1182.73852337422</v>
      </c>
      <c r="AC1875">
        <v>1154.965240820183</v>
      </c>
      <c r="AD1875">
        <v>941.87755287038203</v>
      </c>
      <c r="AE1875">
        <v>1554.9688271068051</v>
      </c>
      <c r="AF1875">
        <v>51.221007023216913</v>
      </c>
      <c r="AG1875">
        <v>50.854455606010319</v>
      </c>
      <c r="AH1875">
        <v>49.539185998242587</v>
      </c>
      <c r="AI1875">
        <v>53.994497676337843</v>
      </c>
      <c r="AJ1875">
        <v>0.40248458913986762</v>
      </c>
      <c r="AK1875">
        <v>0.40248367392450229</v>
      </c>
      <c r="AL1875">
        <v>0.40235780460694948</v>
      </c>
      <c r="AM1875">
        <v>0.40261194538288853</v>
      </c>
      <c r="AN1875">
        <v>0.95636277844563367</v>
      </c>
      <c r="AO1875">
        <v>0.95636277844563355</v>
      </c>
      <c r="AP1875">
        <v>0.95636277844563355</v>
      </c>
      <c r="AQ1875">
        <v>0.95636277844563355</v>
      </c>
      <c r="AR1875">
        <v>9.3937871860323821</v>
      </c>
      <c r="AS1875">
        <v>9.3937871860323838</v>
      </c>
      <c r="AT1875">
        <v>9.3937871860323838</v>
      </c>
      <c r="AU1875">
        <v>9.3937871860323838</v>
      </c>
      <c r="AV1875" t="str">
        <f>VLOOKUP(Sheet1[[#This Row],[NPDES ID2]],Combined_Sheet__Major_Only___2[[NPDES ID2]:[ECHO BFR]],3,FALSE)</f>
        <v>VA</v>
      </c>
      <c r="AW1875" t="s">
        <v>54</v>
      </c>
      <c r="AX1875" t="str">
        <f>VLOOKUP(Sheet1[[#This Row],[NPDES ID2]],Combined_Sheet__Major_Only___2[[NPDES ID2]:[ECHO BFR]],27,FALSE)</f>
        <v>-</v>
      </c>
      <c r="AY1875" t="str">
        <f>VLOOKUP(Sheet1[[#This Row],[NPDES ID2]],Combined_Sheet__Major_Only___2[[NPDES ID2]:[ECHO BFR]],28,FALSE)</f>
        <v>-</v>
      </c>
      <c r="AZ1875" t="str">
        <f>VLOOKUP(Sheet1[[#This Row],[NPDES ID2]],Combined_Sheet__Major_Only___2[[NPDES ID2]:[ECHO BFR]],29,FALSE)</f>
        <v>thickening</v>
      </c>
      <c r="BA1875">
        <f>VLOOKUP(Sheet1[[#This Row],[NPDES ID2]],Combined_Sheet__Major_Only___2[[NPDES ID2]:[ECHO BFR]],17,FALSE)</f>
        <v>38.619</v>
      </c>
      <c r="BB1875">
        <f>VLOOKUP(Sheet1[[#This Row],[NPDES ID2]],Combined_Sheet__Major_Only___2[[NPDES ID2]:[ECHO BFR]],18,FALSE)</f>
        <v>-77.282200000000003</v>
      </c>
      <c r="BC1875" t="str">
        <f>IF(ISNUMBER(SEARCH("aerobic",$AW1875)),"aerobic","")</f>
        <v/>
      </c>
      <c r="BD1875" t="str">
        <f>IF(ISNUMBER(SEARCH("anaer",$AW1875)),"anaer","")</f>
        <v/>
      </c>
      <c r="BE1875" t="str">
        <f>IF(ISNUMBER(SEARCH("thickening",$AZ1875)),"thickening","")</f>
        <v>thickening</v>
      </c>
      <c r="BF1875" s="3" t="str">
        <f>IF(ISNUMBER(SEARCH("airDry",$AW1875)),"airDry","")</f>
        <v/>
      </c>
      <c r="BG1875" s="3" t="str">
        <f>IF(ISNUMBER(SEARCH("heatDry",$AY1875)),"heatDry","")</f>
        <v/>
      </c>
      <c r="BH1875" s="3" t="str">
        <f>IF(AND(ISNUMBER(SEARCH("aerobic",$AW1875)),ISNUMBER(SEARCH("anaer",$AW1875))),"Combined Aer and Anaer.","")</f>
        <v/>
      </c>
    </row>
    <row r="1876" spans="1:60" x14ac:dyDescent="0.3">
      <c r="A1876" s="4">
        <v>1874</v>
      </c>
      <c r="B1876" t="s">
        <v>8849</v>
      </c>
      <c r="C1876">
        <v>6045.97</v>
      </c>
      <c r="D1876">
        <v>441.76432907549548</v>
      </c>
      <c r="E1876">
        <v>437.36801561783972</v>
      </c>
      <c r="F1876">
        <v>319.73118619309651</v>
      </c>
      <c r="G1876">
        <v>563.5511046849291</v>
      </c>
      <c r="H1876">
        <v>-74.894196851679936</v>
      </c>
      <c r="I1876">
        <v>-75.617172164950787</v>
      </c>
      <c r="J1876">
        <v>-88.011338086455993</v>
      </c>
      <c r="K1876">
        <v>-59.29047625949346</v>
      </c>
      <c r="L1876">
        <v>3746.7791270887719</v>
      </c>
      <c r="M1876">
        <v>3728.703898941661</v>
      </c>
      <c r="N1876">
        <v>3662.7253973525731</v>
      </c>
      <c r="O1876">
        <v>3885.647213878106</v>
      </c>
      <c r="P1876">
        <v>142.81595740360871</v>
      </c>
      <c r="Q1876">
        <v>144.1069708917943</v>
      </c>
      <c r="R1876">
        <v>117.1041751423673</v>
      </c>
      <c r="S1876">
        <v>163.9721205584928</v>
      </c>
      <c r="T1876">
        <v>188.35853109163699</v>
      </c>
      <c r="U1876">
        <v>188.35823756619399</v>
      </c>
      <c r="V1876">
        <v>188.2325615032415</v>
      </c>
      <c r="W1876">
        <v>188.48329162560901</v>
      </c>
      <c r="X1876">
        <v>13682.372550910401</v>
      </c>
      <c r="Y1876">
        <v>13738.647317297889</v>
      </c>
      <c r="Z1876">
        <v>13197.072185421361</v>
      </c>
      <c r="AA1876">
        <v>13991.811477078911</v>
      </c>
      <c r="AB1876">
        <v>2312.445803171192</v>
      </c>
      <c r="AC1876">
        <v>2296.6263520154039</v>
      </c>
      <c r="AD1876">
        <v>1978.25747488207</v>
      </c>
      <c r="AE1876">
        <v>2733.0644818377982</v>
      </c>
      <c r="AF1876">
        <v>60.770012220258579</v>
      </c>
      <c r="AG1876">
        <v>60.473108298658317</v>
      </c>
      <c r="AH1876">
        <v>59.42259168276189</v>
      </c>
      <c r="AI1876">
        <v>62.990483694118907</v>
      </c>
      <c r="AJ1876">
        <v>0.51881481060910828</v>
      </c>
      <c r="AK1876">
        <v>0.51881270667503498</v>
      </c>
      <c r="AL1876">
        <v>0.51852741385569223</v>
      </c>
      <c r="AM1876">
        <v>0.519103583463846</v>
      </c>
      <c r="AN1876">
        <v>0.98650590236876157</v>
      </c>
      <c r="AO1876">
        <v>0.98650590236876123</v>
      </c>
      <c r="AP1876">
        <v>0.98650590236876123</v>
      </c>
      <c r="AQ1876">
        <v>0.98650590236876123</v>
      </c>
      <c r="AR1876">
        <v>13.664476468689911</v>
      </c>
      <c r="AS1876">
        <v>13.664476468689919</v>
      </c>
      <c r="AT1876">
        <v>13.664476468689919</v>
      </c>
      <c r="AU1876">
        <v>13.664476468689919</v>
      </c>
      <c r="AV1876" t="str">
        <f>VLOOKUP(Sheet1[[#This Row],[NPDES ID2]],Combined_Sheet__Major_Only___2[[NPDES ID2]:[ECHO BFR]],3,FALSE)</f>
        <v>KS</v>
      </c>
      <c r="AW1876" t="s">
        <v>12181</v>
      </c>
      <c r="AX1876" t="str">
        <f>VLOOKUP(Sheet1[[#This Row],[NPDES ID2]],Combined_Sheet__Major_Only___2[[NPDES ID2]:[ECHO BFR]],27,FALSE)</f>
        <v>-</v>
      </c>
      <c r="AY1876" t="str">
        <f>VLOOKUP(Sheet1[[#This Row],[NPDES ID2]],Combined_Sheet__Major_Only___2[[NPDES ID2]:[ECHO BFR]],28,FALSE)</f>
        <v>-</v>
      </c>
      <c r="AZ1876" t="str">
        <f>VLOOKUP(Sheet1[[#This Row],[NPDES ID2]],Combined_Sheet__Major_Only___2[[NPDES ID2]:[ECHO BFR]],29,FALSE)</f>
        <v>sludgeLagoon</v>
      </c>
      <c r="BA1876">
        <f>VLOOKUP(Sheet1[[#This Row],[NPDES ID2]],Combined_Sheet__Major_Only___2[[NPDES ID2]:[ECHO BFR]],17,FALSE)</f>
        <v>39.042149999999999</v>
      </c>
      <c r="BB1876">
        <f>VLOOKUP(Sheet1[[#This Row],[NPDES ID2]],Combined_Sheet__Major_Only___2[[NPDES ID2]:[ECHO BFR]],18,FALSE)</f>
        <v>-94.813320000000004</v>
      </c>
      <c r="BC1876" t="str">
        <f>IF(ISNUMBER(SEARCH("aerobic",$AW1876)),"aerobic","")</f>
        <v/>
      </c>
      <c r="BD1876" t="str">
        <f>IF(ISNUMBER(SEARCH("anaer",$AW1876)),"anaer","")</f>
        <v>anaer</v>
      </c>
      <c r="BE1876" t="str">
        <f>IF(ISNUMBER(SEARCH("thickening",$AZ1876)),"thickening","")</f>
        <v/>
      </c>
      <c r="BF1876" s="2" t="str">
        <f>IF(ISNUMBER(SEARCH("airDry",$AW1876)),"airDry","")</f>
        <v/>
      </c>
      <c r="BG1876" s="2" t="str">
        <f>IF(ISNUMBER(SEARCH("heatDry",$AY1876)),"heatDry","")</f>
        <v/>
      </c>
      <c r="BH1876" s="2" t="str">
        <f>IF(AND(ISNUMBER(SEARCH("aerobic",$AW1876)),ISNUMBER(SEARCH("anaer",$AW1876))),"Combined Aer and Anaer.","")</f>
        <v/>
      </c>
    </row>
    <row r="1877" spans="1:60" x14ac:dyDescent="0.3">
      <c r="A1877" s="4">
        <v>1875</v>
      </c>
      <c r="B1877" t="s">
        <v>8853</v>
      </c>
      <c r="C1877">
        <v>5869</v>
      </c>
      <c r="D1877">
        <v>547.36805123962472</v>
      </c>
      <c r="E1877">
        <v>539.93711758979839</v>
      </c>
      <c r="F1877">
        <v>395.1434695346727</v>
      </c>
      <c r="G1877">
        <v>692.733817064405</v>
      </c>
      <c r="H1877">
        <v>-77.352474622480429</v>
      </c>
      <c r="I1877">
        <v>-76.644933524751721</v>
      </c>
      <c r="J1877">
        <v>-89.162068430622938</v>
      </c>
      <c r="K1877">
        <v>-65.303327124797121</v>
      </c>
      <c r="L1877">
        <v>2878.5549204522922</v>
      </c>
      <c r="M1877">
        <v>2855.3023049320941</v>
      </c>
      <c r="N1877">
        <v>2770.8653958235582</v>
      </c>
      <c r="O1877">
        <v>3056.043370281478</v>
      </c>
      <c r="P1877">
        <v>139.94088520448361</v>
      </c>
      <c r="Q1877">
        <v>139.42307046090829</v>
      </c>
      <c r="R1877">
        <v>120.54315350380639</v>
      </c>
      <c r="S1877">
        <v>158.67170078233741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48.076318649965387</v>
      </c>
      <c r="AG1877">
        <v>47.686937359333477</v>
      </c>
      <c r="AH1877">
        <v>46.28331163839627</v>
      </c>
      <c r="AI1877">
        <v>51.031633731975731</v>
      </c>
      <c r="AJ1877">
        <v>0.36429400929102168</v>
      </c>
      <c r="AK1877">
        <v>0.36429350394314219</v>
      </c>
      <c r="AL1877">
        <v>0.36422349742644577</v>
      </c>
      <c r="AM1877">
        <v>0.36436482912547752</v>
      </c>
      <c r="AN1877">
        <v>0.1881896967986646</v>
      </c>
      <c r="AO1877">
        <v>0.1881896967986646</v>
      </c>
      <c r="AP1877">
        <v>0.1881896967986646</v>
      </c>
      <c r="AQ1877">
        <v>0.1881896967986646</v>
      </c>
      <c r="AR1877">
        <v>8.2652756629662409</v>
      </c>
      <c r="AS1877">
        <v>8.2652756629662392</v>
      </c>
      <c r="AT1877">
        <v>8.2652756629662392</v>
      </c>
      <c r="AU1877">
        <v>8.2652756629662392</v>
      </c>
      <c r="AV1877" t="str">
        <f>VLOOKUP(Sheet1[[#This Row],[NPDES ID2]],Combined_Sheet__Major_Only___2[[NPDES ID2]:[ECHO BFR]],3,FALSE)</f>
        <v>FL</v>
      </c>
      <c r="AW1877" t="s">
        <v>54</v>
      </c>
      <c r="AX1877" t="str">
        <f>VLOOKUP(Sheet1[[#This Row],[NPDES ID2]],Combined_Sheet__Major_Only___2[[NPDES ID2]:[ECHO BFR]],27,FALSE)</f>
        <v>-</v>
      </c>
      <c r="AY1877" t="str">
        <f>VLOOKUP(Sheet1[[#This Row],[NPDES ID2]],Combined_Sheet__Major_Only___2[[NPDES ID2]:[ECHO BFR]],28,FALSE)</f>
        <v>heatDry, highTempCompost</v>
      </c>
      <c r="AZ1877" t="str">
        <f>VLOOKUP(Sheet1[[#This Row],[NPDES ID2]],Combined_Sheet__Major_Only___2[[NPDES ID2]:[ECHO BFR]],29,FALSE)</f>
        <v>thickening</v>
      </c>
      <c r="BA1877">
        <f>VLOOKUP(Sheet1[[#This Row],[NPDES ID2]],Combined_Sheet__Major_Only___2[[NPDES ID2]:[ECHO BFR]],17,FALSE)</f>
        <v>30.589172999999999</v>
      </c>
      <c r="BB1877">
        <f>VLOOKUP(Sheet1[[#This Row],[NPDES ID2]],Combined_Sheet__Major_Only___2[[NPDES ID2]:[ECHO BFR]],18,FALSE)</f>
        <v>-87.262210999999994</v>
      </c>
      <c r="BC1877" t="str">
        <f>IF(ISNUMBER(SEARCH("aerobic",$AW1877)),"aerobic","")</f>
        <v/>
      </c>
      <c r="BD1877" t="str">
        <f>IF(ISNUMBER(SEARCH("anaer",$AW1877)),"anaer","")</f>
        <v/>
      </c>
      <c r="BE1877" t="str">
        <f>IF(ISNUMBER(SEARCH("thickening",$AZ1877)),"thickening","")</f>
        <v>thickening</v>
      </c>
      <c r="BF1877" s="3" t="str">
        <f>IF(ISNUMBER(SEARCH("airDry",$AW1877)),"airDry","")</f>
        <v/>
      </c>
      <c r="BG1877" s="3" t="str">
        <f>IF(ISNUMBER(SEARCH("heatDry",$AY1877)),"heatDry","")</f>
        <v>heatDry</v>
      </c>
      <c r="BH1877" s="3" t="str">
        <f>IF(AND(ISNUMBER(SEARCH("aerobic",$AW1877)),ISNUMBER(SEARCH("anaer",$AW1877))),"Combined Aer and Anaer.","")</f>
        <v/>
      </c>
    </row>
    <row r="1878" spans="1:60" x14ac:dyDescent="0.3">
      <c r="A1878" s="4">
        <v>1876</v>
      </c>
      <c r="B1878" t="s">
        <v>8858</v>
      </c>
      <c r="C1878">
        <v>5859</v>
      </c>
      <c r="D1878">
        <v>381.45728723296799</v>
      </c>
      <c r="E1878">
        <v>379.47136837541348</v>
      </c>
      <c r="F1878">
        <v>278.20418399010902</v>
      </c>
      <c r="G1878">
        <v>487.44887855246623</v>
      </c>
      <c r="H1878">
        <v>-75.634104511213295</v>
      </c>
      <c r="I1878">
        <v>-77.148605048056694</v>
      </c>
      <c r="J1878">
        <v>-89.96192722305274</v>
      </c>
      <c r="K1878">
        <v>-57.088220814760327</v>
      </c>
      <c r="L1878">
        <v>4114.3395942891366</v>
      </c>
      <c r="M1878">
        <v>4100.3804527595421</v>
      </c>
      <c r="N1878">
        <v>4049.577009824779</v>
      </c>
      <c r="O1878">
        <v>4221.1075451150164</v>
      </c>
      <c r="P1878">
        <v>137.53970521008159</v>
      </c>
      <c r="Q1878">
        <v>139.38814123300929</v>
      </c>
      <c r="R1878">
        <v>110.16438439441499</v>
      </c>
      <c r="S1878">
        <v>159.86804838240309</v>
      </c>
      <c r="T1878">
        <v>47.95085171595386</v>
      </c>
      <c r="U1878">
        <v>47.950774877302138</v>
      </c>
      <c r="V1878">
        <v>47.91787558540031</v>
      </c>
      <c r="W1878">
        <v>47.98351134204767</v>
      </c>
      <c r="X1878">
        <v>3073.3296080533441</v>
      </c>
      <c r="Y1878">
        <v>3082.0662744966471</v>
      </c>
      <c r="Z1878">
        <v>2997.0288825682592</v>
      </c>
      <c r="AA1878">
        <v>3121.887851301447</v>
      </c>
      <c r="AB1878">
        <v>547.32695308491066</v>
      </c>
      <c r="AC1878">
        <v>543.58092910158973</v>
      </c>
      <c r="AD1878">
        <v>465.61830576121622</v>
      </c>
      <c r="AE1878">
        <v>652.75577476321018</v>
      </c>
      <c r="AF1878">
        <v>68.834854614739641</v>
      </c>
      <c r="AG1878">
        <v>68.599659045376725</v>
      </c>
      <c r="AH1878">
        <v>67.760902382559351</v>
      </c>
      <c r="AI1878">
        <v>70.607211736371681</v>
      </c>
      <c r="AJ1878">
        <v>0.6173849473070393</v>
      </c>
      <c r="AK1878">
        <v>0.61738399062894955</v>
      </c>
      <c r="AL1878">
        <v>0.61725163823710461</v>
      </c>
      <c r="AM1878">
        <v>0.61751884209995944</v>
      </c>
      <c r="AN1878">
        <v>0.94983597457906099</v>
      </c>
      <c r="AO1878">
        <v>0.94983597457906077</v>
      </c>
      <c r="AP1878">
        <v>0.94983597457906077</v>
      </c>
      <c r="AQ1878">
        <v>0.94983597457906077</v>
      </c>
      <c r="AR1878">
        <v>15.013002616348381</v>
      </c>
      <c r="AS1878">
        <v>15.01300261634837</v>
      </c>
      <c r="AT1878">
        <v>15.01300261634837</v>
      </c>
      <c r="AU1878">
        <v>15.01300261634837</v>
      </c>
      <c r="AV1878" t="str">
        <f>VLOOKUP(Sheet1[[#This Row],[NPDES ID2]],Combined_Sheet__Major_Only___2[[NPDES ID2]:[ECHO BFR]],3,FALSE)</f>
        <v>NY</v>
      </c>
      <c r="AW1878" t="s">
        <v>12181</v>
      </c>
      <c r="AX1878" t="str">
        <f>VLOOKUP(Sheet1[[#This Row],[NPDES ID2]],Combined_Sheet__Major_Only___2[[NPDES ID2]:[ECHO BFR]],27,FALSE)</f>
        <v>-</v>
      </c>
      <c r="AY1878" t="str">
        <f>VLOOKUP(Sheet1[[#This Row],[NPDES ID2]],Combined_Sheet__Major_Only___2[[NPDES ID2]:[ECHO BFR]],28,FALSE)</f>
        <v>-</v>
      </c>
      <c r="AZ1878" t="str">
        <f>VLOOKUP(Sheet1[[#This Row],[NPDES ID2]],Combined_Sheet__Major_Only___2[[NPDES ID2]:[ECHO BFR]],29,FALSE)</f>
        <v>thickening, preliminaryOps</v>
      </c>
      <c r="BA1878">
        <f>VLOOKUP(Sheet1[[#This Row],[NPDES ID2]],Combined_Sheet__Major_Only___2[[NPDES ID2]:[ECHO BFR]],17,FALSE)</f>
        <v>40.795555999999998</v>
      </c>
      <c r="BB1878">
        <f>VLOOKUP(Sheet1[[#This Row],[NPDES ID2]],Combined_Sheet__Major_Only___2[[NPDES ID2]:[ECHO BFR]],18,FALSE)</f>
        <v>-73.839332999999996</v>
      </c>
      <c r="BC1878" t="str">
        <f>IF(ISNUMBER(SEARCH("aerobic",$AW1878)),"aerobic","")</f>
        <v/>
      </c>
      <c r="BD1878" t="str">
        <f>IF(ISNUMBER(SEARCH("anaer",$AW1878)),"anaer","")</f>
        <v>anaer</v>
      </c>
      <c r="BE1878" t="str">
        <f>IF(ISNUMBER(SEARCH("thickening",$AZ1878)),"thickening","")</f>
        <v>thickening</v>
      </c>
      <c r="BF1878" s="2" t="str">
        <f>IF(ISNUMBER(SEARCH("airDry",$AW1878)),"airDry","")</f>
        <v/>
      </c>
      <c r="BG1878" s="2" t="str">
        <f>IF(ISNUMBER(SEARCH("heatDry",$AY1878)),"heatDry","")</f>
        <v/>
      </c>
      <c r="BH1878" s="2" t="str">
        <f>IF(AND(ISNUMBER(SEARCH("aerobic",$AW1878)),ISNUMBER(SEARCH("anaer",$AW1878))),"Combined Aer and Anaer.","")</f>
        <v/>
      </c>
    </row>
    <row r="1879" spans="1:60" x14ac:dyDescent="0.3">
      <c r="A1879" s="4">
        <v>1877</v>
      </c>
      <c r="B1879" t="s">
        <v>8863</v>
      </c>
      <c r="C1879">
        <v>5745</v>
      </c>
      <c r="D1879">
        <v>395.89241027687842</v>
      </c>
      <c r="E1879">
        <v>392.95398516227561</v>
      </c>
      <c r="F1879">
        <v>289.12927233892742</v>
      </c>
      <c r="G1879">
        <v>505.02376866785181</v>
      </c>
      <c r="H1879">
        <v>-75.928387040654854</v>
      </c>
      <c r="I1879">
        <v>-77.085455179383985</v>
      </c>
      <c r="J1879">
        <v>-89.298951909763431</v>
      </c>
      <c r="K1879">
        <v>-58.588424197930401</v>
      </c>
      <c r="L1879">
        <v>3836.1405969023399</v>
      </c>
      <c r="M1879">
        <v>3820.9709107679678</v>
      </c>
      <c r="N1879">
        <v>3765.7890076214571</v>
      </c>
      <c r="O1879">
        <v>3952.115576023783</v>
      </c>
      <c r="P1879">
        <v>135.2459518002243</v>
      </c>
      <c r="Q1879">
        <v>136.95647817040029</v>
      </c>
      <c r="R1879">
        <v>109.37268209079799</v>
      </c>
      <c r="S1879">
        <v>155.44996639523171</v>
      </c>
      <c r="T1879">
        <v>45.980919690787111</v>
      </c>
      <c r="U1879">
        <v>45.980845892270032</v>
      </c>
      <c r="V1879">
        <v>45.9492482665826</v>
      </c>
      <c r="W1879">
        <v>46.012287133085977</v>
      </c>
      <c r="X1879">
        <v>3099.4886513906072</v>
      </c>
      <c r="Y1879">
        <v>3109.812986090004</v>
      </c>
      <c r="Z1879">
        <v>3009.7888174597829</v>
      </c>
      <c r="AA1879">
        <v>3156.606640484039</v>
      </c>
      <c r="AB1879">
        <v>544.74512399246044</v>
      </c>
      <c r="AC1879">
        <v>540.55184767256105</v>
      </c>
      <c r="AD1879">
        <v>463.93624657526652</v>
      </c>
      <c r="AE1879">
        <v>647.82186442413638</v>
      </c>
      <c r="AF1879">
        <v>65.453943449740478</v>
      </c>
      <c r="AG1879">
        <v>65.193547920065143</v>
      </c>
      <c r="AH1879">
        <v>64.262546245921484</v>
      </c>
      <c r="AI1879">
        <v>67.419521497320687</v>
      </c>
      <c r="AJ1879">
        <v>0.57603295306751157</v>
      </c>
      <c r="AK1879">
        <v>0.57603206410902486</v>
      </c>
      <c r="AL1879">
        <v>0.57590907403313452</v>
      </c>
      <c r="AM1879">
        <v>0.57615737626622188</v>
      </c>
      <c r="AN1879">
        <v>0.94784758723061424</v>
      </c>
      <c r="AO1879">
        <v>0.94784758723061457</v>
      </c>
      <c r="AP1879">
        <v>0.94784758723061457</v>
      </c>
      <c r="AQ1879">
        <v>0.94784758723061457</v>
      </c>
      <c r="AR1879">
        <v>14.384925802513729</v>
      </c>
      <c r="AS1879">
        <v>14.384925802513729</v>
      </c>
      <c r="AT1879">
        <v>14.384925802513729</v>
      </c>
      <c r="AU1879">
        <v>14.384925802513729</v>
      </c>
      <c r="AV1879" t="str">
        <f>VLOOKUP(Sheet1[[#This Row],[NPDES ID2]],Combined_Sheet__Major_Only___2[[NPDES ID2]:[ECHO BFR]],3,FALSE)</f>
        <v>MO</v>
      </c>
      <c r="AW1879" t="s">
        <v>12181</v>
      </c>
      <c r="AX1879" t="str">
        <f>VLOOKUP(Sheet1[[#This Row],[NPDES ID2]],Combined_Sheet__Major_Only___2[[NPDES ID2]:[ECHO BFR]],27,FALSE)</f>
        <v>methaneBioCaptureRecover</v>
      </c>
      <c r="AY1879" t="str">
        <f>VLOOKUP(Sheet1[[#This Row],[NPDES ID2]],Combined_Sheet__Major_Only___2[[NPDES ID2]:[ECHO BFR]],28,FALSE)</f>
        <v>-</v>
      </c>
      <c r="AZ1879" t="str">
        <f>VLOOKUP(Sheet1[[#This Row],[NPDES ID2]],Combined_Sheet__Major_Only___2[[NPDES ID2]:[ECHO BFR]],29,FALSE)</f>
        <v>preliminaryOps, thickening</v>
      </c>
      <c r="BA1879">
        <f>VLOOKUP(Sheet1[[#This Row],[NPDES ID2]],Combined_Sheet__Major_Only___2[[NPDES ID2]:[ECHO BFR]],17,FALSE)</f>
        <v>37.150700000000001</v>
      </c>
      <c r="BB1879">
        <f>VLOOKUP(Sheet1[[#This Row],[NPDES ID2]],Combined_Sheet__Major_Only___2[[NPDES ID2]:[ECHO BFR]],18,FALSE)</f>
        <v>-93.363399999999999</v>
      </c>
      <c r="BC1879" t="str">
        <f>IF(ISNUMBER(SEARCH("aerobic",$AW1879)),"aerobic","")</f>
        <v/>
      </c>
      <c r="BD1879" t="str">
        <f>IF(ISNUMBER(SEARCH("anaer",$AW1879)),"anaer","")</f>
        <v>anaer</v>
      </c>
      <c r="BE1879" t="str">
        <f>IF(ISNUMBER(SEARCH("thickening",$AZ1879)),"thickening","")</f>
        <v>thickening</v>
      </c>
      <c r="BF1879" s="3" t="str">
        <f>IF(ISNUMBER(SEARCH("airDry",$AW1879)),"airDry","")</f>
        <v/>
      </c>
      <c r="BG1879" s="3" t="str">
        <f>IF(ISNUMBER(SEARCH("heatDry",$AY1879)),"heatDry","")</f>
        <v/>
      </c>
      <c r="BH1879" s="3" t="str">
        <f>IF(AND(ISNUMBER(SEARCH("aerobic",$AW1879)),ISNUMBER(SEARCH("anaer",$AW1879))),"Combined Aer and Anaer.","")</f>
        <v/>
      </c>
    </row>
    <row r="1880" spans="1:60" x14ac:dyDescent="0.3">
      <c r="A1880" s="4">
        <v>1878</v>
      </c>
      <c r="B1880" t="s">
        <v>8867</v>
      </c>
      <c r="C1880">
        <v>5724.87</v>
      </c>
      <c r="D1880">
        <v>392.64817539128688</v>
      </c>
      <c r="E1880">
        <v>389.8384473858431</v>
      </c>
      <c r="F1880">
        <v>286.93342632424049</v>
      </c>
      <c r="G1880">
        <v>500.90237394728138</v>
      </c>
      <c r="H1880">
        <v>-75.399191151348063</v>
      </c>
      <c r="I1880">
        <v>-76.582888652245828</v>
      </c>
      <c r="J1880">
        <v>-89.115670454180218</v>
      </c>
      <c r="K1880">
        <v>-57.463652617088243</v>
      </c>
      <c r="L1880">
        <v>3845.129894412873</v>
      </c>
      <c r="M1880">
        <v>3830.2004227282182</v>
      </c>
      <c r="N1880">
        <v>3775.759643035602</v>
      </c>
      <c r="O1880">
        <v>3959.522719487326</v>
      </c>
      <c r="P1880">
        <v>134.71017451999941</v>
      </c>
      <c r="Q1880">
        <v>136.41651712980979</v>
      </c>
      <c r="R1880">
        <v>108.79800207008191</v>
      </c>
      <c r="S1880">
        <v>155.04734706518391</v>
      </c>
      <c r="T1880">
        <v>105.1223800220736</v>
      </c>
      <c r="U1880">
        <v>105.1222149523858</v>
      </c>
      <c r="V1880">
        <v>105.0515385971791</v>
      </c>
      <c r="W1880">
        <v>105.1925415119201</v>
      </c>
      <c r="X1880">
        <v>7044.7102526647559</v>
      </c>
      <c r="Y1880">
        <v>7067.8655975697029</v>
      </c>
      <c r="Z1880">
        <v>6843.9964236616843</v>
      </c>
      <c r="AA1880">
        <v>7172.4274853093139</v>
      </c>
      <c r="AB1880">
        <v>1186.8473287339571</v>
      </c>
      <c r="AC1880">
        <v>1178.888984444513</v>
      </c>
      <c r="AD1880">
        <v>1017.510974431569</v>
      </c>
      <c r="AE1880">
        <v>1401.4450301687459</v>
      </c>
      <c r="AF1880">
        <v>65.846856976209878</v>
      </c>
      <c r="AG1880">
        <v>65.588748105519102</v>
      </c>
      <c r="AH1880">
        <v>64.673115571395414</v>
      </c>
      <c r="AI1880">
        <v>67.785116604474794</v>
      </c>
      <c r="AJ1880">
        <v>0.58083657355475016</v>
      </c>
      <c r="AK1880">
        <v>0.58083517063357348</v>
      </c>
      <c r="AL1880">
        <v>0.58064244775818663</v>
      </c>
      <c r="AM1880">
        <v>0.58103157907527148</v>
      </c>
      <c r="AN1880">
        <v>0.97618618600713736</v>
      </c>
      <c r="AO1880">
        <v>0.97618618600713725</v>
      </c>
      <c r="AP1880">
        <v>0.97618618600713725</v>
      </c>
      <c r="AQ1880">
        <v>0.97618618600713725</v>
      </c>
      <c r="AR1880">
        <v>14.83421991540359</v>
      </c>
      <c r="AS1880">
        <v>14.834219915403599</v>
      </c>
      <c r="AT1880">
        <v>14.834219915403599</v>
      </c>
      <c r="AU1880">
        <v>14.834219915403599</v>
      </c>
      <c r="AV1880" t="str">
        <f>VLOOKUP(Sheet1[[#This Row],[NPDES ID2]],Combined_Sheet__Major_Only___2[[NPDES ID2]:[ECHO BFR]],3,FALSE)</f>
        <v>NY</v>
      </c>
      <c r="AW1880" t="s">
        <v>12181</v>
      </c>
      <c r="AX1880" t="str">
        <f>VLOOKUP(Sheet1[[#This Row],[NPDES ID2]],Combined_Sheet__Major_Only___2[[NPDES ID2]:[ECHO BFR]],27,FALSE)</f>
        <v>methaneBioCaptureRecover</v>
      </c>
      <c r="AY1880" t="str">
        <f>VLOOKUP(Sheet1[[#This Row],[NPDES ID2]],Combined_Sheet__Major_Only___2[[NPDES ID2]:[ECHO BFR]],28,FALSE)</f>
        <v>-</v>
      </c>
      <c r="AZ1880" t="str">
        <f>VLOOKUP(Sheet1[[#This Row],[NPDES ID2]],Combined_Sheet__Major_Only___2[[NPDES ID2]:[ECHO BFR]],29,FALSE)</f>
        <v>thickening</v>
      </c>
      <c r="BA1880">
        <f>VLOOKUP(Sheet1[[#This Row],[NPDES ID2]],Combined_Sheet__Major_Only___2[[NPDES ID2]:[ECHO BFR]],17,FALSE)</f>
        <v>40.652306000000003</v>
      </c>
      <c r="BB1880">
        <f>VLOOKUP(Sheet1[[#This Row],[NPDES ID2]],Combined_Sheet__Major_Only___2[[NPDES ID2]:[ECHO BFR]],18,FALSE)</f>
        <v>-73.506472000000002</v>
      </c>
      <c r="BC1880" t="str">
        <f>IF(ISNUMBER(SEARCH("aerobic",$AW1880)),"aerobic","")</f>
        <v/>
      </c>
      <c r="BD1880" t="str">
        <f>IF(ISNUMBER(SEARCH("anaer",$AW1880)),"anaer","")</f>
        <v>anaer</v>
      </c>
      <c r="BE1880" t="str">
        <f>IF(ISNUMBER(SEARCH("thickening",$AZ1880)),"thickening","")</f>
        <v>thickening</v>
      </c>
      <c r="BF1880" s="2" t="str">
        <f>IF(ISNUMBER(SEARCH("airDry",$AW1880)),"airDry","")</f>
        <v/>
      </c>
      <c r="BG1880" s="2" t="str">
        <f>IF(ISNUMBER(SEARCH("heatDry",$AY1880)),"heatDry","")</f>
        <v/>
      </c>
      <c r="BH1880" s="2" t="str">
        <f>IF(AND(ISNUMBER(SEARCH("aerobic",$AW1880)),ISNUMBER(SEARCH("anaer",$AW1880))),"Combined Aer and Anaer.","")</f>
        <v/>
      </c>
    </row>
    <row r="1881" spans="1:60" x14ac:dyDescent="0.3">
      <c r="A1881" s="4">
        <v>1879</v>
      </c>
      <c r="B1881" t="s">
        <v>8872</v>
      </c>
      <c r="C1881">
        <v>5684.58</v>
      </c>
      <c r="D1881">
        <v>425.56167450408282</v>
      </c>
      <c r="E1881">
        <v>421.04314211094538</v>
      </c>
      <c r="F1881">
        <v>310.56157420510709</v>
      </c>
      <c r="G1881">
        <v>541.67675338945037</v>
      </c>
      <c r="H1881">
        <v>-75.957696548421808</v>
      </c>
      <c r="I1881">
        <v>-76.911555781799962</v>
      </c>
      <c r="J1881">
        <v>-88.892078203104077</v>
      </c>
      <c r="K1881">
        <v>-60.071661838620223</v>
      </c>
      <c r="L1881">
        <v>3506.7475711396169</v>
      </c>
      <c r="M1881">
        <v>3489.5929772285622</v>
      </c>
      <c r="N1881">
        <v>3427.1267788428522</v>
      </c>
      <c r="O1881">
        <v>3638.020589271744</v>
      </c>
      <c r="P1881">
        <v>134.34783462963259</v>
      </c>
      <c r="Q1881">
        <v>135.49800240170021</v>
      </c>
      <c r="R1881">
        <v>110.2855209107779</v>
      </c>
      <c r="S1881">
        <v>154.2606421640032</v>
      </c>
      <c r="T1881">
        <v>84.034092429490215</v>
      </c>
      <c r="U1881">
        <v>84.033959904698776</v>
      </c>
      <c r="V1881">
        <v>83.977217995517535</v>
      </c>
      <c r="W1881">
        <v>84.090420983406744</v>
      </c>
      <c r="X1881">
        <v>6132.2725471429694</v>
      </c>
      <c r="Y1881">
        <v>6157.6692480993679</v>
      </c>
      <c r="Z1881">
        <v>5912.6442726837458</v>
      </c>
      <c r="AA1881">
        <v>6272.4283636654909</v>
      </c>
      <c r="AB1881">
        <v>1083.8147357629441</v>
      </c>
      <c r="AC1881">
        <v>1075.2841597947411</v>
      </c>
      <c r="AD1881">
        <v>920.68279596312584</v>
      </c>
      <c r="AE1881">
        <v>1291.419899567911</v>
      </c>
      <c r="AF1881">
        <v>60.475868676450993</v>
      </c>
      <c r="AG1881">
        <v>60.177972967673902</v>
      </c>
      <c r="AH1881">
        <v>59.114546411477868</v>
      </c>
      <c r="AI1881">
        <v>62.722204542695181</v>
      </c>
      <c r="AJ1881">
        <v>0.51522468082555217</v>
      </c>
      <c r="AK1881">
        <v>0.51522354219375444</v>
      </c>
      <c r="AL1881">
        <v>0.51506686530750845</v>
      </c>
      <c r="AM1881">
        <v>0.5153832063799294</v>
      </c>
      <c r="AN1881">
        <v>0.97046329811516729</v>
      </c>
      <c r="AO1881">
        <v>0.97046329811516752</v>
      </c>
      <c r="AP1881">
        <v>0.97046329811516752</v>
      </c>
      <c r="AQ1881">
        <v>0.97046329811516752</v>
      </c>
      <c r="AR1881">
        <v>13.24756882834455</v>
      </c>
      <c r="AS1881">
        <v>13.24756882834455</v>
      </c>
      <c r="AT1881">
        <v>13.24756882834455</v>
      </c>
      <c r="AU1881">
        <v>13.24756882834455</v>
      </c>
      <c r="AV1881" t="str">
        <f>VLOOKUP(Sheet1[[#This Row],[NPDES ID2]],Combined_Sheet__Major_Only___2[[NPDES ID2]:[ECHO BFR]],3,FALSE)</f>
        <v>NY</v>
      </c>
      <c r="AW1881" t="s">
        <v>12181</v>
      </c>
      <c r="AX1881" t="str">
        <f>VLOOKUP(Sheet1[[#This Row],[NPDES ID2]],Combined_Sheet__Major_Only___2[[NPDES ID2]:[ECHO BFR]],27,FALSE)</f>
        <v>methaneBioCaptureRecover</v>
      </c>
      <c r="AY1881" t="str">
        <f>VLOOKUP(Sheet1[[#This Row],[NPDES ID2]],Combined_Sheet__Major_Only___2[[NPDES ID2]:[ECHO BFR]],28,FALSE)</f>
        <v>-</v>
      </c>
      <c r="AZ1881" t="str">
        <f>VLOOKUP(Sheet1[[#This Row],[NPDES ID2]],Combined_Sheet__Major_Only___2[[NPDES ID2]:[ECHO BFR]],29,FALSE)</f>
        <v>thickening</v>
      </c>
      <c r="BA1881">
        <f>VLOOKUP(Sheet1[[#This Row],[NPDES ID2]],Combined_Sheet__Major_Only___2[[NPDES ID2]:[ECHO BFR]],17,FALSE)</f>
        <v>40.632277999999999</v>
      </c>
      <c r="BB1881">
        <f>VLOOKUP(Sheet1[[#This Row],[NPDES ID2]],Combined_Sheet__Major_Only___2[[NPDES ID2]:[ECHO BFR]],18,FALSE)</f>
        <v>-73.663111000000001</v>
      </c>
      <c r="BC1881" t="str">
        <f>IF(ISNUMBER(SEARCH("aerobic",$AW1881)),"aerobic","")</f>
        <v/>
      </c>
      <c r="BD1881" t="str">
        <f>IF(ISNUMBER(SEARCH("anaer",$AW1881)),"anaer","")</f>
        <v>anaer</v>
      </c>
      <c r="BE1881" t="str">
        <f>IF(ISNUMBER(SEARCH("thickening",$AZ1881)),"thickening","")</f>
        <v>thickening</v>
      </c>
      <c r="BF1881" s="3" t="str">
        <f>IF(ISNUMBER(SEARCH("airDry",$AW1881)),"airDry","")</f>
        <v/>
      </c>
      <c r="BG1881" s="3" t="str">
        <f>IF(ISNUMBER(SEARCH("heatDry",$AY1881)),"heatDry","")</f>
        <v/>
      </c>
      <c r="BH1881" s="3" t="str">
        <f>IF(AND(ISNUMBER(SEARCH("aerobic",$AW1881)),ISNUMBER(SEARCH("anaer",$AW1881))),"Combined Aer and Anaer.","")</f>
        <v/>
      </c>
    </row>
    <row r="1882" spans="1:60" x14ac:dyDescent="0.3">
      <c r="A1882" s="4">
        <v>1880</v>
      </c>
      <c r="B1882" t="s">
        <v>8877</v>
      </c>
      <c r="C1882">
        <v>5487</v>
      </c>
      <c r="D1882">
        <v>369.83322689106188</v>
      </c>
      <c r="E1882">
        <v>367.73539115166068</v>
      </c>
      <c r="F1882">
        <v>272.06639274133221</v>
      </c>
      <c r="G1882">
        <v>471.38965790261619</v>
      </c>
      <c r="H1882">
        <v>-76.152268992640074</v>
      </c>
      <c r="I1882">
        <v>-77.558582898468387</v>
      </c>
      <c r="J1882">
        <v>-89.815351450186512</v>
      </c>
      <c r="K1882">
        <v>-58.390803081330368</v>
      </c>
      <c r="L1882">
        <v>3803.3105788459861</v>
      </c>
      <c r="M1882">
        <v>3789.8486305629121</v>
      </c>
      <c r="N1882">
        <v>3740.9720764213662</v>
      </c>
      <c r="O1882">
        <v>3906.0508200573422</v>
      </c>
      <c r="P1882">
        <v>128.92014024840651</v>
      </c>
      <c r="Q1882">
        <v>130.65293208500509</v>
      </c>
      <c r="R1882">
        <v>103.52811240279659</v>
      </c>
      <c r="S1882">
        <v>149.3958164499696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67.937076722772233</v>
      </c>
      <c r="AG1882">
        <v>67.695778957387517</v>
      </c>
      <c r="AH1882">
        <v>66.828217714250073</v>
      </c>
      <c r="AI1882">
        <v>69.765265026013225</v>
      </c>
      <c r="AJ1882">
        <v>0.60640034884979332</v>
      </c>
      <c r="AK1882">
        <v>0.60639987218992863</v>
      </c>
      <c r="AL1882">
        <v>0.60633350833316024</v>
      </c>
      <c r="AM1882">
        <v>0.60646747480514929</v>
      </c>
      <c r="AN1882">
        <v>0.16906242852515191</v>
      </c>
      <c r="AO1882">
        <v>0.16906242852515191</v>
      </c>
      <c r="AP1882">
        <v>0.16906242852515191</v>
      </c>
      <c r="AQ1882">
        <v>0.16906242852515191</v>
      </c>
      <c r="AR1882">
        <v>14.43890016408036</v>
      </c>
      <c r="AS1882">
        <v>14.43890016408035</v>
      </c>
      <c r="AT1882">
        <v>14.43890016408035</v>
      </c>
      <c r="AU1882">
        <v>14.43890016408035</v>
      </c>
      <c r="AV1882" t="str">
        <f>VLOOKUP(Sheet1[[#This Row],[NPDES ID2]],Combined_Sheet__Major_Only___2[[NPDES ID2]:[ECHO BFR]],3,FALSE)</f>
        <v>FL</v>
      </c>
      <c r="AW1882" t="s">
        <v>12181</v>
      </c>
      <c r="AX1882" t="str">
        <f>VLOOKUP(Sheet1[[#This Row],[NPDES ID2]],Combined_Sheet__Major_Only___2[[NPDES ID2]:[ECHO BFR]],27,FALSE)</f>
        <v>methaneBioCaptureRecover</v>
      </c>
      <c r="AY1882" t="str">
        <f>VLOOKUP(Sheet1[[#This Row],[NPDES ID2]],Combined_Sheet__Major_Only___2[[NPDES ID2]:[ECHO BFR]],28,FALSE)</f>
        <v>heatDry</v>
      </c>
      <c r="AZ1882" t="str">
        <f>VLOOKUP(Sheet1[[#This Row],[NPDES ID2]],Combined_Sheet__Major_Only___2[[NPDES ID2]:[ECHO BFR]],29,FALSE)</f>
        <v>preliminaryOps, thickening</v>
      </c>
      <c r="BA1882">
        <f>VLOOKUP(Sheet1[[#This Row],[NPDES ID2]],Combined_Sheet__Major_Only___2[[NPDES ID2]:[ECHO BFR]],17,FALSE)</f>
        <v>27.823504</v>
      </c>
      <c r="BB1882">
        <f>VLOOKUP(Sheet1[[#This Row],[NPDES ID2]],Combined_Sheet__Major_Only___2[[NPDES ID2]:[ECHO BFR]],18,FALSE)</f>
        <v>-82.741069999999993</v>
      </c>
      <c r="BC1882" t="str">
        <f>IF(ISNUMBER(SEARCH("aerobic",$AW1882)),"aerobic","")</f>
        <v/>
      </c>
      <c r="BD1882" t="str">
        <f>IF(ISNUMBER(SEARCH("anaer",$AW1882)),"anaer","")</f>
        <v>anaer</v>
      </c>
      <c r="BE1882" t="str">
        <f>IF(ISNUMBER(SEARCH("thickening",$AZ1882)),"thickening","")</f>
        <v>thickening</v>
      </c>
      <c r="BF1882" s="2" t="str">
        <f>IF(ISNUMBER(SEARCH("airDry",$AW1882)),"airDry","")</f>
        <v/>
      </c>
      <c r="BG1882" s="2" t="str">
        <f>IF(ISNUMBER(SEARCH("heatDry",$AY1882)),"heatDry","")</f>
        <v>heatDry</v>
      </c>
      <c r="BH1882" s="2" t="str">
        <f>IF(AND(ISNUMBER(SEARCH("aerobic",$AW1882)),ISNUMBER(SEARCH("anaer",$AW1882))),"Combined Aer and Anaer.","")</f>
        <v/>
      </c>
    </row>
    <row r="1883" spans="1:60" x14ac:dyDescent="0.3">
      <c r="A1883" s="4">
        <v>1881</v>
      </c>
      <c r="B1883" t="s">
        <v>8881</v>
      </c>
      <c r="C1883">
        <v>5409</v>
      </c>
      <c r="D1883">
        <v>513.24988540391189</v>
      </c>
      <c r="E1883">
        <v>505.94625929061141</v>
      </c>
      <c r="F1883">
        <v>374.77210000417858</v>
      </c>
      <c r="G1883">
        <v>648.01159487280461</v>
      </c>
      <c r="H1883">
        <v>-76.737690559906497</v>
      </c>
      <c r="I1883">
        <v>-76.18466283035643</v>
      </c>
      <c r="J1883">
        <v>-88.435820355614538</v>
      </c>
      <c r="K1883">
        <v>-65.051518676889742</v>
      </c>
      <c r="L1883">
        <v>2678.9100779940281</v>
      </c>
      <c r="M1883">
        <v>2657.6930967693411</v>
      </c>
      <c r="N1883">
        <v>2580.5099200919371</v>
      </c>
      <c r="O1883">
        <v>2841.1262576854201</v>
      </c>
      <c r="P1883">
        <v>128.9157762626607</v>
      </c>
      <c r="Q1883">
        <v>128.51789059644321</v>
      </c>
      <c r="R1883">
        <v>110.7593574273082</v>
      </c>
      <c r="S1883">
        <v>146.0098312615971</v>
      </c>
      <c r="T1883">
        <v>77.323740267675504</v>
      </c>
      <c r="U1883">
        <v>77.323618098761216</v>
      </c>
      <c r="V1883">
        <v>77.271310169323499</v>
      </c>
      <c r="W1883">
        <v>77.375667142645199</v>
      </c>
      <c r="X1883">
        <v>7032.3325383488391</v>
      </c>
      <c r="Y1883">
        <v>7078.5125749071049</v>
      </c>
      <c r="Z1883">
        <v>6628.768306525667</v>
      </c>
      <c r="AA1883">
        <v>7293.5050030911834</v>
      </c>
      <c r="AB1883">
        <v>1780.044778506485</v>
      </c>
      <c r="AC1883">
        <v>1732.129539689462</v>
      </c>
      <c r="AD1883">
        <v>1405.428668718456</v>
      </c>
      <c r="AE1883">
        <v>2366.4296125782462</v>
      </c>
      <c r="AF1883">
        <v>48.554320148792357</v>
      </c>
      <c r="AG1883">
        <v>48.16801023887075</v>
      </c>
      <c r="AH1883">
        <v>46.78063162545476</v>
      </c>
      <c r="AI1883">
        <v>51.479004904680352</v>
      </c>
      <c r="AJ1883">
        <v>0.37009447310190152</v>
      </c>
      <c r="AK1883">
        <v>0.37009359541602133</v>
      </c>
      <c r="AL1883">
        <v>0.36997298277887691</v>
      </c>
      <c r="AM1883">
        <v>0.37021651314189291</v>
      </c>
      <c r="AN1883">
        <v>0.96801760926749314</v>
      </c>
      <c r="AO1883">
        <v>0.96801760926749336</v>
      </c>
      <c r="AP1883">
        <v>0.96801760926749336</v>
      </c>
      <c r="AQ1883">
        <v>0.96801760926749336</v>
      </c>
      <c r="AR1883">
        <v>8.7902166216931104</v>
      </c>
      <c r="AS1883">
        <v>8.7902166216931104</v>
      </c>
      <c r="AT1883">
        <v>8.7902166216931104</v>
      </c>
      <c r="AU1883">
        <v>8.7902166216931104</v>
      </c>
      <c r="AV1883" t="str">
        <f>VLOOKUP(Sheet1[[#This Row],[NPDES ID2]],Combined_Sheet__Major_Only___2[[NPDES ID2]:[ECHO BFR]],3,FALSE)</f>
        <v>MA</v>
      </c>
      <c r="AW1883" t="s">
        <v>54</v>
      </c>
      <c r="AX1883" t="str">
        <f>VLOOKUP(Sheet1[[#This Row],[NPDES ID2]],Combined_Sheet__Major_Only___2[[NPDES ID2]:[ECHO BFR]],27,FALSE)</f>
        <v>-</v>
      </c>
      <c r="AY1883" t="str">
        <f>VLOOKUP(Sheet1[[#This Row],[NPDES ID2]],Combined_Sheet__Major_Only___2[[NPDES ID2]:[ECHO BFR]],28,FALSE)</f>
        <v>-</v>
      </c>
      <c r="AZ1883" t="str">
        <f>VLOOKUP(Sheet1[[#This Row],[NPDES ID2]],Combined_Sheet__Major_Only___2[[NPDES ID2]:[ECHO BFR]],29,FALSE)</f>
        <v>preliminaryOps, thickening</v>
      </c>
      <c r="BA1883">
        <f>VLOOKUP(Sheet1[[#This Row],[NPDES ID2]],Combined_Sheet__Major_Only___2[[NPDES ID2]:[ECHO BFR]],17,FALSE)</f>
        <v>41.595387000000002</v>
      </c>
      <c r="BB1883">
        <f>VLOOKUP(Sheet1[[#This Row],[NPDES ID2]],Combined_Sheet__Major_Only___2[[NPDES ID2]:[ECHO BFR]],18,FALSE)</f>
        <v>-70.905557999999999</v>
      </c>
      <c r="BC1883" t="str">
        <f>IF(ISNUMBER(SEARCH("aerobic",$AW1883)),"aerobic","")</f>
        <v/>
      </c>
      <c r="BD1883" t="str">
        <f>IF(ISNUMBER(SEARCH("anaer",$AW1883)),"anaer","")</f>
        <v/>
      </c>
      <c r="BE1883" t="str">
        <f>IF(ISNUMBER(SEARCH("thickening",$AZ1883)),"thickening","")</f>
        <v>thickening</v>
      </c>
      <c r="BF1883" s="3" t="str">
        <f>IF(ISNUMBER(SEARCH("airDry",$AW1883)),"airDry","")</f>
        <v/>
      </c>
      <c r="BG1883" s="3" t="str">
        <f>IF(ISNUMBER(SEARCH("heatDry",$AY1883)),"heatDry","")</f>
        <v/>
      </c>
      <c r="BH1883" s="3" t="str">
        <f>IF(AND(ISNUMBER(SEARCH("aerobic",$AW1883)),ISNUMBER(SEARCH("anaer",$AW1883))),"Combined Aer and Anaer.","")</f>
        <v/>
      </c>
    </row>
    <row r="1884" spans="1:60" x14ac:dyDescent="0.3">
      <c r="A1884" s="4">
        <v>1882</v>
      </c>
      <c r="B1884" t="s">
        <v>8886</v>
      </c>
      <c r="C1884">
        <v>5391.08</v>
      </c>
      <c r="D1884">
        <v>500.17143776965122</v>
      </c>
      <c r="E1884">
        <v>493.22680242567469</v>
      </c>
      <c r="F1884">
        <v>365.63853874591922</v>
      </c>
      <c r="G1884">
        <v>631.9001781744729</v>
      </c>
      <c r="H1884">
        <v>-76.942620580766331</v>
      </c>
      <c r="I1884">
        <v>-76.398460810924831</v>
      </c>
      <c r="J1884">
        <v>-88.993700453186449</v>
      </c>
      <c r="K1884">
        <v>-64.882247149899385</v>
      </c>
      <c r="L1884">
        <v>2733.6236721923401</v>
      </c>
      <c r="M1884">
        <v>2712.9394418706952</v>
      </c>
      <c r="N1884">
        <v>2637.751096907286</v>
      </c>
      <c r="O1884">
        <v>2891.65730532819</v>
      </c>
      <c r="P1884">
        <v>128.40586335473679</v>
      </c>
      <c r="Q1884">
        <v>128.09891772492949</v>
      </c>
      <c r="R1884">
        <v>109.6848509940627</v>
      </c>
      <c r="S1884">
        <v>145.54535061508801</v>
      </c>
      <c r="T1884">
        <v>51.473749344173143</v>
      </c>
      <c r="U1884">
        <v>51.473667068743417</v>
      </c>
      <c r="V1884">
        <v>51.438439962094257</v>
      </c>
      <c r="W1884">
        <v>51.508719827275357</v>
      </c>
      <c r="X1884">
        <v>4572.0859865275834</v>
      </c>
      <c r="Y1884">
        <v>4600.8300866648506</v>
      </c>
      <c r="Z1884">
        <v>4321.2716989381988</v>
      </c>
      <c r="AA1884">
        <v>4734.1252626046471</v>
      </c>
      <c r="AB1884">
        <v>979.13487008296408</v>
      </c>
      <c r="AC1884">
        <v>960.5240958063149</v>
      </c>
      <c r="AD1884">
        <v>801.94551754650342</v>
      </c>
      <c r="AE1884">
        <v>1243.6051278063901</v>
      </c>
      <c r="AF1884">
        <v>49.707097409049943</v>
      </c>
      <c r="AG1884">
        <v>49.32953253836407</v>
      </c>
      <c r="AH1884">
        <v>47.971806009119163</v>
      </c>
      <c r="AI1884">
        <v>52.568029376061652</v>
      </c>
      <c r="AJ1884">
        <v>0.38409022764961898</v>
      </c>
      <c r="AK1884">
        <v>0.38408949683939969</v>
      </c>
      <c r="AL1884">
        <v>0.38398868479602621</v>
      </c>
      <c r="AM1884">
        <v>0.38419222239281492</v>
      </c>
      <c r="AN1884">
        <v>0.95303798051626476</v>
      </c>
      <c r="AO1884">
        <v>0.95303798051626454</v>
      </c>
      <c r="AP1884">
        <v>0.95303798051626454</v>
      </c>
      <c r="AQ1884">
        <v>0.95303798051626454</v>
      </c>
      <c r="AR1884">
        <v>9.7909233758388901</v>
      </c>
      <c r="AS1884">
        <v>9.7909233758388883</v>
      </c>
      <c r="AT1884">
        <v>9.7909233758388883</v>
      </c>
      <c r="AU1884">
        <v>9.7909233758388883</v>
      </c>
      <c r="AV1884" t="str">
        <f>VLOOKUP(Sheet1[[#This Row],[NPDES ID2]],Combined_Sheet__Major_Only___2[[NPDES ID2]:[ECHO BFR]],3,FALSE)</f>
        <v>RI</v>
      </c>
      <c r="AW1884" t="s">
        <v>54</v>
      </c>
      <c r="AX1884" t="str">
        <f>VLOOKUP(Sheet1[[#This Row],[NPDES ID2]],Combined_Sheet__Major_Only___2[[NPDES ID2]:[ECHO BFR]],27,FALSE)</f>
        <v>other</v>
      </c>
      <c r="AY1884" t="str">
        <f>VLOOKUP(Sheet1[[#This Row],[NPDES ID2]],Combined_Sheet__Major_Only___2[[NPDES ID2]:[ECHO BFR]],28,FALSE)</f>
        <v>-</v>
      </c>
      <c r="AZ1884" t="str">
        <f>VLOOKUP(Sheet1[[#This Row],[NPDES ID2]],Combined_Sheet__Major_Only___2[[NPDES ID2]:[ECHO BFR]],29,FALSE)</f>
        <v>thickening, preliminaryOps</v>
      </c>
      <c r="BA1884">
        <f>VLOOKUP(Sheet1[[#This Row],[NPDES ID2]],Combined_Sheet__Major_Only___2[[NPDES ID2]:[ECHO BFR]],17,FALSE)</f>
        <v>41.752600000000001</v>
      </c>
      <c r="BB1884">
        <f>VLOOKUP(Sheet1[[#This Row],[NPDES ID2]],Combined_Sheet__Major_Only___2[[NPDES ID2]:[ECHO BFR]],18,FALSE)</f>
        <v>-71.442499999999995</v>
      </c>
      <c r="BC1884" t="str">
        <f>IF(ISNUMBER(SEARCH("aerobic",$AW1884)),"aerobic","")</f>
        <v/>
      </c>
      <c r="BD1884" t="str">
        <f>IF(ISNUMBER(SEARCH("anaer",$AW1884)),"anaer","")</f>
        <v/>
      </c>
      <c r="BE1884" t="str">
        <f>IF(ISNUMBER(SEARCH("thickening",$AZ1884)),"thickening","")</f>
        <v>thickening</v>
      </c>
      <c r="BF1884" s="2" t="str">
        <f>IF(ISNUMBER(SEARCH("airDry",$AW1884)),"airDry","")</f>
        <v/>
      </c>
      <c r="BG1884" s="2" t="str">
        <f>IF(ISNUMBER(SEARCH("heatDry",$AY1884)),"heatDry","")</f>
        <v/>
      </c>
      <c r="BH1884" s="2" t="str">
        <f>IF(AND(ISNUMBER(SEARCH("aerobic",$AW1884)),ISNUMBER(SEARCH("anaer",$AW1884))),"Combined Aer and Anaer.","")</f>
        <v/>
      </c>
    </row>
    <row r="1885" spans="1:60" x14ac:dyDescent="0.3">
      <c r="A1885" s="4">
        <v>1883</v>
      </c>
      <c r="B1885" t="s">
        <v>8891</v>
      </c>
      <c r="C1885">
        <v>5343</v>
      </c>
      <c r="D1885">
        <v>397.12394975683321</v>
      </c>
      <c r="E1885">
        <v>393.2871041253934</v>
      </c>
      <c r="F1885">
        <v>292.52008417279228</v>
      </c>
      <c r="G1885">
        <v>504.74453587356459</v>
      </c>
      <c r="H1885">
        <v>-76.123850377940471</v>
      </c>
      <c r="I1885">
        <v>-77.365999031652137</v>
      </c>
      <c r="J1885">
        <v>-89.405397014023805</v>
      </c>
      <c r="K1885">
        <v>-59.875046254728062</v>
      </c>
      <c r="L1885">
        <v>3389.944145786571</v>
      </c>
      <c r="M1885">
        <v>3374.5107258051348</v>
      </c>
      <c r="N1885">
        <v>3318.3702728956869</v>
      </c>
      <c r="O1885">
        <v>3507.9341005840488</v>
      </c>
      <c r="P1885">
        <v>126.11336939174529</v>
      </c>
      <c r="Q1885">
        <v>127.4403718065028</v>
      </c>
      <c r="R1885">
        <v>103.0292226149321</v>
      </c>
      <c r="S1885">
        <v>144.5364819382234</v>
      </c>
      <c r="T1885">
        <v>65.428282183561663</v>
      </c>
      <c r="U1885">
        <v>65.428178372536735</v>
      </c>
      <c r="V1885">
        <v>65.383730570095764</v>
      </c>
      <c r="W1885">
        <v>65.472406191237752</v>
      </c>
      <c r="X1885">
        <v>4642.0395319548088</v>
      </c>
      <c r="Y1885">
        <v>4659.8993628071894</v>
      </c>
      <c r="Z1885">
        <v>4487.3917022534479</v>
      </c>
      <c r="AA1885">
        <v>4740.6371155942516</v>
      </c>
      <c r="AB1885">
        <v>723.41517511016775</v>
      </c>
      <c r="AC1885">
        <v>719.18290643490514</v>
      </c>
      <c r="AD1885">
        <v>626.66025907498806</v>
      </c>
      <c r="AE1885">
        <v>843.01113743536428</v>
      </c>
      <c r="AF1885">
        <v>62.194005485189088</v>
      </c>
      <c r="AG1885">
        <v>61.909231543698112</v>
      </c>
      <c r="AH1885">
        <v>60.890134802527143</v>
      </c>
      <c r="AI1885">
        <v>64.344907530892371</v>
      </c>
      <c r="AJ1885">
        <v>0.5362007017411683</v>
      </c>
      <c r="AK1885">
        <v>0.5361997959147724</v>
      </c>
      <c r="AL1885">
        <v>0.53607462262240313</v>
      </c>
      <c r="AM1885">
        <v>0.53632733764149565</v>
      </c>
      <c r="AN1885">
        <v>0.96251553603496798</v>
      </c>
      <c r="AO1885">
        <v>0.96251553603496809</v>
      </c>
      <c r="AP1885">
        <v>0.96251553603496809</v>
      </c>
      <c r="AQ1885">
        <v>0.96251553603496809</v>
      </c>
      <c r="AR1885">
        <v>14.682699505103191</v>
      </c>
      <c r="AS1885">
        <v>14.682699505103191</v>
      </c>
      <c r="AT1885">
        <v>14.682699505103191</v>
      </c>
      <c r="AU1885">
        <v>14.682699505103191</v>
      </c>
      <c r="AV1885" t="str">
        <f>VLOOKUP(Sheet1[[#This Row],[NPDES ID2]],Combined_Sheet__Major_Only___2[[NPDES ID2]:[ECHO BFR]],3,FALSE)</f>
        <v>OR</v>
      </c>
      <c r="AW1885" t="s">
        <v>12181</v>
      </c>
      <c r="AX1885" t="str">
        <f>VLOOKUP(Sheet1[[#This Row],[NPDES ID2]],Combined_Sheet__Major_Only___2[[NPDES ID2]:[ECHO BFR]],27,FALSE)</f>
        <v>methaneBioCaptureRecover</v>
      </c>
      <c r="AY1885" t="str">
        <f>VLOOKUP(Sheet1[[#This Row],[NPDES ID2]],Combined_Sheet__Major_Only___2[[NPDES ID2]:[ECHO BFR]],28,FALSE)</f>
        <v>-</v>
      </c>
      <c r="AZ1885" t="str">
        <f>VLOOKUP(Sheet1[[#This Row],[NPDES ID2]],Combined_Sheet__Major_Only___2[[NPDES ID2]:[ECHO BFR]],29,FALSE)</f>
        <v>thickening, preliminaryOps</v>
      </c>
      <c r="BA1885">
        <f>VLOOKUP(Sheet1[[#This Row],[NPDES ID2]],Combined_Sheet__Major_Only___2[[NPDES ID2]:[ECHO BFR]],17,FALSE)</f>
        <v>45.49503</v>
      </c>
      <c r="BB1885">
        <f>VLOOKUP(Sheet1[[#This Row],[NPDES ID2]],Combined_Sheet__Major_Only___2[[NPDES ID2]:[ECHO BFR]],18,FALSE)</f>
        <v>-122.944973</v>
      </c>
      <c r="BC1885" t="str">
        <f>IF(ISNUMBER(SEARCH("aerobic",$AW1885)),"aerobic","")</f>
        <v/>
      </c>
      <c r="BD1885" t="str">
        <f>IF(ISNUMBER(SEARCH("anaer",$AW1885)),"anaer","")</f>
        <v>anaer</v>
      </c>
      <c r="BE1885" t="str">
        <f>IF(ISNUMBER(SEARCH("thickening",$AZ1885)),"thickening","")</f>
        <v>thickening</v>
      </c>
      <c r="BF1885" s="3" t="str">
        <f>IF(ISNUMBER(SEARCH("airDry",$AW1885)),"airDry","")</f>
        <v/>
      </c>
      <c r="BG1885" s="3" t="str">
        <f>IF(ISNUMBER(SEARCH("heatDry",$AY1885)),"heatDry","")</f>
        <v/>
      </c>
      <c r="BH1885" s="3" t="str">
        <f>IF(AND(ISNUMBER(SEARCH("aerobic",$AW1885)),ISNUMBER(SEARCH("anaer",$AW1885))),"Combined Aer and Anaer.","")</f>
        <v/>
      </c>
    </row>
    <row r="1886" spans="1:60" x14ac:dyDescent="0.3">
      <c r="A1886" s="4">
        <v>1884</v>
      </c>
      <c r="B1886" t="s">
        <v>8895</v>
      </c>
      <c r="C1886">
        <v>5273</v>
      </c>
      <c r="D1886">
        <v>418.49766314094609</v>
      </c>
      <c r="E1886">
        <v>413.56348139047122</v>
      </c>
      <c r="F1886">
        <v>308.28821709793209</v>
      </c>
      <c r="G1886">
        <v>530.84749138308348</v>
      </c>
      <c r="H1886">
        <v>-76.486343433409658</v>
      </c>
      <c r="I1886">
        <v>-77.242691266573914</v>
      </c>
      <c r="J1886">
        <v>-89.746570801552636</v>
      </c>
      <c r="K1886">
        <v>-61.636265718520598</v>
      </c>
      <c r="L1886">
        <v>3148.0628370258528</v>
      </c>
      <c r="M1886">
        <v>3131.3554950086759</v>
      </c>
      <c r="N1886">
        <v>3070.6205928207519</v>
      </c>
      <c r="O1886">
        <v>3275.7164492473389</v>
      </c>
      <c r="P1886">
        <v>124.8216140986714</v>
      </c>
      <c r="Q1886">
        <v>125.8282211708535</v>
      </c>
      <c r="R1886">
        <v>103.46884059854941</v>
      </c>
      <c r="S1886">
        <v>143.70050099931109</v>
      </c>
      <c r="T1886">
        <v>50.850195748791933</v>
      </c>
      <c r="U1886">
        <v>50.850114435673007</v>
      </c>
      <c r="V1886">
        <v>50.815299352706717</v>
      </c>
      <c r="W1886">
        <v>50.884757209734531</v>
      </c>
      <c r="X1886">
        <v>3834.4836685025589</v>
      </c>
      <c r="Y1886">
        <v>3851.6357263072509</v>
      </c>
      <c r="Z1886">
        <v>3685.878601023061</v>
      </c>
      <c r="AA1886">
        <v>3929.490280986498</v>
      </c>
      <c r="AB1886">
        <v>638.64117946955787</v>
      </c>
      <c r="AC1886">
        <v>634.14075751570977</v>
      </c>
      <c r="AD1886">
        <v>547.2398223041879</v>
      </c>
      <c r="AE1886">
        <v>755.72145779794869</v>
      </c>
      <c r="AF1886">
        <v>58.521968774004023</v>
      </c>
      <c r="AG1886">
        <v>58.209960908285098</v>
      </c>
      <c r="AH1886">
        <v>57.090342639055237</v>
      </c>
      <c r="AI1886">
        <v>60.88284939465553</v>
      </c>
      <c r="AJ1886">
        <v>0.49138622845429308</v>
      </c>
      <c r="AK1886">
        <v>0.49138545568305092</v>
      </c>
      <c r="AL1886">
        <v>0.4912785663419133</v>
      </c>
      <c r="AM1886">
        <v>0.4914943640025769</v>
      </c>
      <c r="AN1886">
        <v>0.95250133822890248</v>
      </c>
      <c r="AO1886">
        <v>0.95250133822890259</v>
      </c>
      <c r="AP1886">
        <v>0.95250133822890259</v>
      </c>
      <c r="AQ1886">
        <v>0.95250133822890259</v>
      </c>
      <c r="AR1886">
        <v>13.273318445929471</v>
      </c>
      <c r="AS1886">
        <v>13.273318445929471</v>
      </c>
      <c r="AT1886">
        <v>13.273318445929471</v>
      </c>
      <c r="AU1886">
        <v>13.273318445929471</v>
      </c>
      <c r="AV1886" t="str">
        <f>VLOOKUP(Sheet1[[#This Row],[NPDES ID2]],Combined_Sheet__Major_Only___2[[NPDES ID2]:[ECHO BFR]],3,FALSE)</f>
        <v>SC</v>
      </c>
      <c r="AW1886" t="s">
        <v>41</v>
      </c>
      <c r="AX1886" t="str">
        <f>VLOOKUP(Sheet1[[#This Row],[NPDES ID2]],Combined_Sheet__Major_Only___2[[NPDES ID2]:[ECHO BFR]],27,FALSE)</f>
        <v>-</v>
      </c>
      <c r="AY1886" t="str">
        <f>VLOOKUP(Sheet1[[#This Row],[NPDES ID2]],Combined_Sheet__Major_Only___2[[NPDES ID2]:[ECHO BFR]],28,FALSE)</f>
        <v>-</v>
      </c>
      <c r="AZ1886" t="str">
        <f>VLOOKUP(Sheet1[[#This Row],[NPDES ID2]],Combined_Sheet__Major_Only___2[[NPDES ID2]:[ECHO BFR]],29,FALSE)</f>
        <v>thickening, preliminaryOps</v>
      </c>
      <c r="BA1886">
        <f>VLOOKUP(Sheet1[[#This Row],[NPDES ID2]],Combined_Sheet__Major_Only___2[[NPDES ID2]:[ECHO BFR]],17,FALSE)</f>
        <v>32.758611000000002</v>
      </c>
      <c r="BB1886">
        <f>VLOOKUP(Sheet1[[#This Row],[NPDES ID2]],Combined_Sheet__Major_Only___2[[NPDES ID2]:[ECHO BFR]],18,FALSE)</f>
        <v>-79.949444</v>
      </c>
      <c r="BC1886" t="str">
        <f>IF(ISNUMBER(SEARCH("aerobic",$AW1886)),"aerobic","")</f>
        <v>aerobic</v>
      </c>
      <c r="BD1886" t="str">
        <f>IF(ISNUMBER(SEARCH("anaer",$AW1886)),"anaer","")</f>
        <v/>
      </c>
      <c r="BE1886" t="str">
        <f>IF(ISNUMBER(SEARCH("thickening",$AZ1886)),"thickening","")</f>
        <v>thickening</v>
      </c>
      <c r="BF1886" s="2" t="str">
        <f>IF(ISNUMBER(SEARCH("airDry",$AW1886)),"airDry","")</f>
        <v/>
      </c>
      <c r="BG1886" s="2" t="str">
        <f>IF(ISNUMBER(SEARCH("heatDry",$AY1886)),"heatDry","")</f>
        <v/>
      </c>
      <c r="BH1886" s="2" t="str">
        <f>IF(AND(ISNUMBER(SEARCH("aerobic",$AW1886)),ISNUMBER(SEARCH("anaer",$AW1886))),"Combined Aer and Anaer.","")</f>
        <v/>
      </c>
    </row>
    <row r="1887" spans="1:60" x14ac:dyDescent="0.3">
      <c r="A1887" s="4">
        <v>1885</v>
      </c>
      <c r="B1887" t="s">
        <v>8900</v>
      </c>
      <c r="C1887">
        <v>5220.6000000000004</v>
      </c>
      <c r="D1887">
        <v>514.00086398553492</v>
      </c>
      <c r="E1887">
        <v>506.31607948513778</v>
      </c>
      <c r="F1887">
        <v>376.90742570455302</v>
      </c>
      <c r="G1887">
        <v>647.62818097530032</v>
      </c>
      <c r="H1887">
        <v>-76.905915286093688</v>
      </c>
      <c r="I1887">
        <v>-76.220995482111007</v>
      </c>
      <c r="J1887">
        <v>-88.37481798719854</v>
      </c>
      <c r="K1887">
        <v>-65.356406046604036</v>
      </c>
      <c r="L1887">
        <v>2523.2836512109261</v>
      </c>
      <c r="M1887">
        <v>2502.3404058455471</v>
      </c>
      <c r="N1887">
        <v>2426.1801639996788</v>
      </c>
      <c r="O1887">
        <v>2683.3549222509159</v>
      </c>
      <c r="P1887">
        <v>124.51533968938401</v>
      </c>
      <c r="Q1887">
        <v>123.9009050130431</v>
      </c>
      <c r="R1887">
        <v>107.61766373365229</v>
      </c>
      <c r="S1887">
        <v>141.35921035994701</v>
      </c>
      <c r="T1887">
        <v>75.028417552260436</v>
      </c>
      <c r="U1887">
        <v>75.028298925646098</v>
      </c>
      <c r="V1887">
        <v>74.977507669876104</v>
      </c>
      <c r="W1887">
        <v>75.078838802274987</v>
      </c>
      <c r="X1887">
        <v>6992.7521158429627</v>
      </c>
      <c r="Y1887">
        <v>7040.7137684891131</v>
      </c>
      <c r="Z1887">
        <v>6572.9726727911047</v>
      </c>
      <c r="AA1887">
        <v>7264.9920138981779</v>
      </c>
      <c r="AB1887">
        <v>1551.1679848956439</v>
      </c>
      <c r="AC1887">
        <v>1518.176186365187</v>
      </c>
      <c r="AD1887">
        <v>1258.970121255468</v>
      </c>
      <c r="AE1887">
        <v>1989.5118164392591</v>
      </c>
      <c r="AF1887">
        <v>47.383007458351088</v>
      </c>
      <c r="AG1887">
        <v>46.98811696501231</v>
      </c>
      <c r="AH1887">
        <v>45.568462130578318</v>
      </c>
      <c r="AI1887">
        <v>50.374696164832471</v>
      </c>
      <c r="AJ1887">
        <v>0.35588389484894828</v>
      </c>
      <c r="AK1887">
        <v>0.35588310303071752</v>
      </c>
      <c r="AL1887">
        <v>0.35577416126040701</v>
      </c>
      <c r="AM1887">
        <v>0.35599412240656192</v>
      </c>
      <c r="AN1887">
        <v>0.9670853716994382</v>
      </c>
      <c r="AO1887">
        <v>0.96708537169943787</v>
      </c>
      <c r="AP1887">
        <v>0.96708537169943787</v>
      </c>
      <c r="AQ1887">
        <v>0.96708537169943787</v>
      </c>
      <c r="AR1887">
        <v>9.1631568510684946</v>
      </c>
      <c r="AS1887">
        <v>9.1631568510684964</v>
      </c>
      <c r="AT1887">
        <v>9.1631568510684964</v>
      </c>
      <c r="AU1887">
        <v>9.1631568510684964</v>
      </c>
      <c r="AV1887" t="str">
        <f>VLOOKUP(Sheet1[[#This Row],[NPDES ID2]],Combined_Sheet__Major_Only___2[[NPDES ID2]:[ECHO BFR]],3,FALSE)</f>
        <v>PA</v>
      </c>
      <c r="AW1887" t="s">
        <v>54</v>
      </c>
      <c r="AX1887" t="str">
        <f>VLOOKUP(Sheet1[[#This Row],[NPDES ID2]],Combined_Sheet__Major_Only___2[[NPDES ID2]:[ECHO BFR]],27,FALSE)</f>
        <v>other</v>
      </c>
      <c r="AY1887" t="str">
        <f>VLOOKUP(Sheet1[[#This Row],[NPDES ID2]],Combined_Sheet__Major_Only___2[[NPDES ID2]:[ECHO BFR]],28,FALSE)</f>
        <v>-</v>
      </c>
      <c r="AZ1887" t="str">
        <f>VLOOKUP(Sheet1[[#This Row],[NPDES ID2]],Combined_Sheet__Major_Only___2[[NPDES ID2]:[ECHO BFR]],29,FALSE)</f>
        <v>preliminaryOps, thickening</v>
      </c>
      <c r="BA1887">
        <f>VLOOKUP(Sheet1[[#This Row],[NPDES ID2]],Combined_Sheet__Major_Only___2[[NPDES ID2]:[ECHO BFR]],17,FALSE)</f>
        <v>41.233170000000001</v>
      </c>
      <c r="BB1887">
        <f>VLOOKUP(Sheet1[[#This Row],[NPDES ID2]],Combined_Sheet__Major_Only___2[[NPDES ID2]:[ECHO BFR]],18,FALSE)</f>
        <v>-75.939080000000004</v>
      </c>
      <c r="BC1887" t="str">
        <f>IF(ISNUMBER(SEARCH("aerobic",$AW1887)),"aerobic","")</f>
        <v/>
      </c>
      <c r="BD1887" t="str">
        <f>IF(ISNUMBER(SEARCH("anaer",$AW1887)),"anaer","")</f>
        <v/>
      </c>
      <c r="BE1887" t="str">
        <f>IF(ISNUMBER(SEARCH("thickening",$AZ1887)),"thickening","")</f>
        <v>thickening</v>
      </c>
      <c r="BF1887" s="3" t="str">
        <f>IF(ISNUMBER(SEARCH("airDry",$AW1887)),"airDry","")</f>
        <v/>
      </c>
      <c r="BG1887" s="3" t="str">
        <f>IF(ISNUMBER(SEARCH("heatDry",$AY1887)),"heatDry","")</f>
        <v/>
      </c>
      <c r="BH1887" s="3" t="str">
        <f>IF(AND(ISNUMBER(SEARCH("aerobic",$AW1887)),ISNUMBER(SEARCH("anaer",$AW1887))),"Combined Aer and Anaer.","")</f>
        <v/>
      </c>
    </row>
    <row r="1888" spans="1:60" x14ac:dyDescent="0.3">
      <c r="A1888" s="4">
        <v>1886</v>
      </c>
      <c r="B1888" t="s">
        <v>8905</v>
      </c>
      <c r="C1888">
        <v>5204</v>
      </c>
      <c r="D1888">
        <v>378.83699935068199</v>
      </c>
      <c r="E1888">
        <v>375.74249959117572</v>
      </c>
      <c r="F1888">
        <v>280.30068624307449</v>
      </c>
      <c r="G1888">
        <v>481.36753035367309</v>
      </c>
      <c r="H1888">
        <v>-76.067863036406706</v>
      </c>
      <c r="I1888">
        <v>-77.349948857684979</v>
      </c>
      <c r="J1888">
        <v>-89.580453598816376</v>
      </c>
      <c r="K1888">
        <v>-59.243208627203387</v>
      </c>
      <c r="L1888">
        <v>3402.3435597193479</v>
      </c>
      <c r="M1888">
        <v>3388.0591184302448</v>
      </c>
      <c r="N1888">
        <v>3336.1127941479831</v>
      </c>
      <c r="O1888">
        <v>3511.5213008903861</v>
      </c>
      <c r="P1888">
        <v>122.6484849401575</v>
      </c>
      <c r="Q1888">
        <v>124.0627556127846</v>
      </c>
      <c r="R1888">
        <v>99.66473369576164</v>
      </c>
      <c r="S1888">
        <v>140.3296268616898</v>
      </c>
      <c r="T1888">
        <v>46.745767262663662</v>
      </c>
      <c r="U1888">
        <v>46.745692283781182</v>
      </c>
      <c r="V1888">
        <v>46.713589272003887</v>
      </c>
      <c r="W1888">
        <v>46.777636409399712</v>
      </c>
      <c r="X1888">
        <v>3218.3367779532991</v>
      </c>
      <c r="Y1888">
        <v>3229.7300467454452</v>
      </c>
      <c r="Z1888">
        <v>3119.4790181220428</v>
      </c>
      <c r="AA1888">
        <v>3281.3178719320272</v>
      </c>
      <c r="AB1888">
        <v>627.58588873051588</v>
      </c>
      <c r="AC1888">
        <v>621.01710309998612</v>
      </c>
      <c r="AD1888">
        <v>525.08834839944393</v>
      </c>
      <c r="AE1888">
        <v>760.59711499503703</v>
      </c>
      <c r="AF1888">
        <v>64.086844465897173</v>
      </c>
      <c r="AG1888">
        <v>63.816299482616188</v>
      </c>
      <c r="AH1888">
        <v>62.847782996673388</v>
      </c>
      <c r="AI1888">
        <v>66.130750428260257</v>
      </c>
      <c r="AJ1888">
        <v>0.5593237137847209</v>
      </c>
      <c r="AK1888">
        <v>0.55932287819298643</v>
      </c>
      <c r="AL1888">
        <v>0.55920722456016214</v>
      </c>
      <c r="AM1888">
        <v>0.55944071379008897</v>
      </c>
      <c r="AN1888">
        <v>0.94863803628337662</v>
      </c>
      <c r="AO1888">
        <v>0.94863803628337695</v>
      </c>
      <c r="AP1888">
        <v>0.94863803628337695</v>
      </c>
      <c r="AQ1888">
        <v>0.94863803628337695</v>
      </c>
      <c r="AR1888">
        <v>13.278924492995049</v>
      </c>
      <c r="AS1888">
        <v>13.278924492995049</v>
      </c>
      <c r="AT1888">
        <v>13.278924492995049</v>
      </c>
      <c r="AU1888">
        <v>13.278924492995049</v>
      </c>
      <c r="AV1888" t="str">
        <f>VLOOKUP(Sheet1[[#This Row],[NPDES ID2]],Combined_Sheet__Major_Only___2[[NPDES ID2]:[ECHO BFR]],3,FALSE)</f>
        <v>GA</v>
      </c>
      <c r="AW1888" t="s">
        <v>41</v>
      </c>
      <c r="AX1888" t="str">
        <f>VLOOKUP(Sheet1[[#This Row],[NPDES ID2]],Combined_Sheet__Major_Only___2[[NPDES ID2]:[ECHO BFR]],27,FALSE)</f>
        <v>-</v>
      </c>
      <c r="AY1888" t="str">
        <f>VLOOKUP(Sheet1[[#This Row],[NPDES ID2]],Combined_Sheet__Major_Only___2[[NPDES ID2]:[ECHO BFR]],28,FALSE)</f>
        <v>-</v>
      </c>
      <c r="AZ1888" t="str">
        <f>VLOOKUP(Sheet1[[#This Row],[NPDES ID2]],Combined_Sheet__Major_Only___2[[NPDES ID2]:[ECHO BFR]],29,FALSE)</f>
        <v>thickening</v>
      </c>
      <c r="BA1888">
        <f>VLOOKUP(Sheet1[[#This Row],[NPDES ID2]],Combined_Sheet__Major_Only___2[[NPDES ID2]:[ECHO BFR]],17,FALSE)</f>
        <v>33.678255999999998</v>
      </c>
      <c r="BB1888">
        <f>VLOOKUP(Sheet1[[#This Row],[NPDES ID2]],Combined_Sheet__Major_Only___2[[NPDES ID2]:[ECHO BFR]],18,FALSE)</f>
        <v>-84.634493000000006</v>
      </c>
      <c r="BC1888" t="str">
        <f>IF(ISNUMBER(SEARCH("aerobic",$AW1888)),"aerobic","")</f>
        <v>aerobic</v>
      </c>
      <c r="BD1888" t="str">
        <f>IF(ISNUMBER(SEARCH("anaer",$AW1888)),"anaer","")</f>
        <v/>
      </c>
      <c r="BE1888" t="str">
        <f>IF(ISNUMBER(SEARCH("thickening",$AZ1888)),"thickening","")</f>
        <v>thickening</v>
      </c>
      <c r="BF1888" s="2" t="str">
        <f>IF(ISNUMBER(SEARCH("airDry",$AW1888)),"airDry","")</f>
        <v/>
      </c>
      <c r="BG1888" s="2" t="str">
        <f>IF(ISNUMBER(SEARCH("heatDry",$AY1888)),"heatDry","")</f>
        <v/>
      </c>
      <c r="BH1888" s="2" t="str">
        <f>IF(AND(ISNUMBER(SEARCH("aerobic",$AW1888)),ISNUMBER(SEARCH("anaer",$AW1888))),"Combined Aer and Anaer.","")</f>
        <v/>
      </c>
    </row>
    <row r="1889" spans="1:60" x14ac:dyDescent="0.3">
      <c r="A1889" s="4">
        <v>1887</v>
      </c>
      <c r="B1889" t="s">
        <v>8909</v>
      </c>
      <c r="C1889">
        <v>5110.12</v>
      </c>
      <c r="D1889">
        <v>462.41150563776108</v>
      </c>
      <c r="E1889">
        <v>456.04821682120019</v>
      </c>
      <c r="F1889">
        <v>340.96131076681439</v>
      </c>
      <c r="G1889">
        <v>583.9103406273822</v>
      </c>
      <c r="H1889">
        <v>-76.758956212834008</v>
      </c>
      <c r="I1889">
        <v>-76.521531568772446</v>
      </c>
      <c r="J1889">
        <v>-89.256723511786532</v>
      </c>
      <c r="K1889">
        <v>-64.071027018662122</v>
      </c>
      <c r="L1889">
        <v>2707.033032265696</v>
      </c>
      <c r="M1889">
        <v>2688.2886351492029</v>
      </c>
      <c r="N1889">
        <v>2620.13511378373</v>
      </c>
      <c r="O1889">
        <v>2850.2774077594881</v>
      </c>
      <c r="P1889">
        <v>121.5363112762831</v>
      </c>
      <c r="Q1889">
        <v>121.2488400702811</v>
      </c>
      <c r="R1889">
        <v>102.8858057316283</v>
      </c>
      <c r="S1889">
        <v>138.4583197115283</v>
      </c>
      <c r="T1889">
        <v>60.001709425308519</v>
      </c>
      <c r="U1889">
        <v>60.001613988944051</v>
      </c>
      <c r="V1889">
        <v>59.960751887090261</v>
      </c>
      <c r="W1889">
        <v>60.042273853623122</v>
      </c>
      <c r="X1889">
        <v>5100.7212235866682</v>
      </c>
      <c r="Y1889">
        <v>5130.2023790450348</v>
      </c>
      <c r="Z1889">
        <v>4843.9874774382588</v>
      </c>
      <c r="AA1889">
        <v>5266.0261884912079</v>
      </c>
      <c r="AB1889">
        <v>1253.4292201085659</v>
      </c>
      <c r="AC1889">
        <v>1224.8893341281439</v>
      </c>
      <c r="AD1889">
        <v>999.35694843662884</v>
      </c>
      <c r="AE1889">
        <v>1642.4294298479861</v>
      </c>
      <c r="AF1889">
        <v>51.930246432724658</v>
      </c>
      <c r="AG1889">
        <v>51.569117371603468</v>
      </c>
      <c r="AH1889">
        <v>50.271864719882338</v>
      </c>
      <c r="AI1889">
        <v>54.664722855220099</v>
      </c>
      <c r="AJ1889">
        <v>0.41110724860407821</v>
      </c>
      <c r="AK1889">
        <v>0.41110645121904638</v>
      </c>
      <c r="AL1889">
        <v>0.41099648861117949</v>
      </c>
      <c r="AM1889">
        <v>0.41121850215705458</v>
      </c>
      <c r="AN1889">
        <v>0.95932321530776388</v>
      </c>
      <c r="AO1889">
        <v>0.95932321530776399</v>
      </c>
      <c r="AP1889">
        <v>0.95932321530776399</v>
      </c>
      <c r="AQ1889">
        <v>0.95932321530776399</v>
      </c>
      <c r="AR1889">
        <v>9.5372012650682638</v>
      </c>
      <c r="AS1889">
        <v>9.5372012650682674</v>
      </c>
      <c r="AT1889">
        <v>9.5372012650682674</v>
      </c>
      <c r="AU1889">
        <v>9.5372012650682674</v>
      </c>
      <c r="AV1889" t="str">
        <f>VLOOKUP(Sheet1[[#This Row],[NPDES ID2]],Combined_Sheet__Major_Only___2[[NPDES ID2]:[ECHO BFR]],3,FALSE)</f>
        <v>TX</v>
      </c>
      <c r="AW1889" t="s">
        <v>54</v>
      </c>
      <c r="AX1889" t="str">
        <f>VLOOKUP(Sheet1[[#This Row],[NPDES ID2]],Combined_Sheet__Major_Only___2[[NPDES ID2]:[ECHO BFR]],27,FALSE)</f>
        <v>-</v>
      </c>
      <c r="AY1889" t="str">
        <f>VLOOKUP(Sheet1[[#This Row],[NPDES ID2]],Combined_Sheet__Major_Only___2[[NPDES ID2]:[ECHO BFR]],28,FALSE)</f>
        <v>-</v>
      </c>
      <c r="AZ1889" t="str">
        <f>VLOOKUP(Sheet1[[#This Row],[NPDES ID2]],Combined_Sheet__Major_Only___2[[NPDES ID2]:[ECHO BFR]],29,FALSE)</f>
        <v>thickening</v>
      </c>
      <c r="BA1889">
        <f>VLOOKUP(Sheet1[[#This Row],[NPDES ID2]],Combined_Sheet__Major_Only___2[[NPDES ID2]:[ECHO BFR]],17,FALSE)</f>
        <v>33.124034999999999</v>
      </c>
      <c r="BB1889">
        <f>VLOOKUP(Sheet1[[#This Row],[NPDES ID2]],Combined_Sheet__Major_Only___2[[NPDES ID2]:[ECHO BFR]],18,FALSE)</f>
        <v>-96.565557999999996</v>
      </c>
      <c r="BC1889" t="str">
        <f>IF(ISNUMBER(SEARCH("aerobic",$AW1889)),"aerobic","")</f>
        <v/>
      </c>
      <c r="BD1889" t="str">
        <f>IF(ISNUMBER(SEARCH("anaer",$AW1889)),"anaer","")</f>
        <v/>
      </c>
      <c r="BE1889" t="str">
        <f>IF(ISNUMBER(SEARCH("thickening",$AZ1889)),"thickening","")</f>
        <v>thickening</v>
      </c>
      <c r="BF1889" s="3" t="str">
        <f>IF(ISNUMBER(SEARCH("airDry",$AW1889)),"airDry","")</f>
        <v/>
      </c>
      <c r="BG1889" s="3" t="str">
        <f>IF(ISNUMBER(SEARCH("heatDry",$AY1889)),"heatDry","")</f>
        <v/>
      </c>
      <c r="BH1889" s="3" t="str">
        <f>IF(AND(ISNUMBER(SEARCH("aerobic",$AW1889)),ISNUMBER(SEARCH("anaer",$AW1889))),"Combined Aer and Anaer.","")</f>
        <v/>
      </c>
    </row>
    <row r="1890" spans="1:60" x14ac:dyDescent="0.3">
      <c r="A1890" s="4">
        <v>1888</v>
      </c>
      <c r="B1890" t="s">
        <v>8912</v>
      </c>
      <c r="C1890">
        <v>4927.78</v>
      </c>
      <c r="D1890">
        <v>365.73908693043973</v>
      </c>
      <c r="E1890">
        <v>362.84102356258671</v>
      </c>
      <c r="F1890">
        <v>272.30949319735549</v>
      </c>
      <c r="G1890">
        <v>463.80700739475941</v>
      </c>
      <c r="H1890">
        <v>-75.994503110032198</v>
      </c>
      <c r="I1890">
        <v>-77.276816466098467</v>
      </c>
      <c r="J1890">
        <v>-89.443073540101693</v>
      </c>
      <c r="K1890">
        <v>-59.086083103137369</v>
      </c>
      <c r="L1890">
        <v>3223.715751079636</v>
      </c>
      <c r="M1890">
        <v>3210.2064679917739</v>
      </c>
      <c r="N1890">
        <v>3161.0634531532178</v>
      </c>
      <c r="O1890">
        <v>3326.9987826316378</v>
      </c>
      <c r="P1890">
        <v>116.13253997015261</v>
      </c>
      <c r="Q1890">
        <v>117.47718979586929</v>
      </c>
      <c r="R1890">
        <v>94.357287132892438</v>
      </c>
      <c r="S1890">
        <v>132.89344778753551</v>
      </c>
      <c r="T1890">
        <v>61.202254216807333</v>
      </c>
      <c r="U1890">
        <v>61.202156927679532</v>
      </c>
      <c r="V1890">
        <v>61.160501545360233</v>
      </c>
      <c r="W1890">
        <v>61.243606146672647</v>
      </c>
      <c r="X1890">
        <v>4211.0621977060309</v>
      </c>
      <c r="Y1890">
        <v>4225.9601387565162</v>
      </c>
      <c r="Z1890">
        <v>4081.8903387055029</v>
      </c>
      <c r="AA1890">
        <v>4293.3391635345461</v>
      </c>
      <c r="AB1890">
        <v>834.38132688603127</v>
      </c>
      <c r="AC1890">
        <v>825.3380528846709</v>
      </c>
      <c r="AD1890">
        <v>696.15378140170799</v>
      </c>
      <c r="AE1890">
        <v>1014.407504369966</v>
      </c>
      <c r="AF1890">
        <v>64.127081262990004</v>
      </c>
      <c r="AG1890">
        <v>63.856750878150692</v>
      </c>
      <c r="AH1890">
        <v>62.889949017275669</v>
      </c>
      <c r="AI1890">
        <v>66.168042717782612</v>
      </c>
      <c r="AJ1890">
        <v>0.55981539924856183</v>
      </c>
      <c r="AK1890">
        <v>0.55981449614545131</v>
      </c>
      <c r="AL1890">
        <v>0.5596896210750858</v>
      </c>
      <c r="AM1890">
        <v>0.55994173134048031</v>
      </c>
      <c r="AN1890">
        <v>0.9600754408566009</v>
      </c>
      <c r="AO1890">
        <v>0.96007544085660101</v>
      </c>
      <c r="AP1890">
        <v>0.96007544085660101</v>
      </c>
      <c r="AQ1890">
        <v>0.96007544085660101</v>
      </c>
      <c r="AR1890">
        <v>13.17094546638709</v>
      </c>
      <c r="AS1890">
        <v>13.17094546638708</v>
      </c>
      <c r="AT1890">
        <v>13.17094546638708</v>
      </c>
      <c r="AU1890">
        <v>13.17094546638708</v>
      </c>
      <c r="AV1890" t="str">
        <f>VLOOKUP(Sheet1[[#This Row],[NPDES ID2]],Combined_Sheet__Major_Only___2[[NPDES ID2]:[ECHO BFR]],3,FALSE)</f>
        <v>CA</v>
      </c>
      <c r="AW1890" t="s">
        <v>41</v>
      </c>
      <c r="AX1890" t="str">
        <f>VLOOKUP(Sheet1[[#This Row],[NPDES ID2]],Combined_Sheet__Major_Only___2[[NPDES ID2]:[ECHO BFR]],27,FALSE)</f>
        <v>methaneBioCaptureRecover</v>
      </c>
      <c r="AY1890" t="str">
        <f>VLOOKUP(Sheet1[[#This Row],[NPDES ID2]],Combined_Sheet__Major_Only___2[[NPDES ID2]:[ECHO BFR]],28,FALSE)</f>
        <v>-</v>
      </c>
      <c r="AZ1890" t="str">
        <f>VLOOKUP(Sheet1[[#This Row],[NPDES ID2]],Combined_Sheet__Major_Only___2[[NPDES ID2]:[ECHO BFR]],29,FALSE)</f>
        <v>thickening</v>
      </c>
      <c r="BA1890">
        <f>VLOOKUP(Sheet1[[#This Row],[NPDES ID2]],Combined_Sheet__Major_Only___2[[NPDES ID2]:[ECHO BFR]],17,FALSE)</f>
        <v>37.458333000000003</v>
      </c>
      <c r="BB1890">
        <f>VLOOKUP(Sheet1[[#This Row],[NPDES ID2]],Combined_Sheet__Major_Only___2[[NPDES ID2]:[ECHO BFR]],18,FALSE)</f>
        <v>-122.110833</v>
      </c>
      <c r="BC1890" t="str">
        <f>IF(ISNUMBER(SEARCH("aerobic",$AW1890)),"aerobic","")</f>
        <v>aerobic</v>
      </c>
      <c r="BD1890" t="str">
        <f>IF(ISNUMBER(SEARCH("anaer",$AW1890)),"anaer","")</f>
        <v/>
      </c>
      <c r="BE1890" t="str">
        <f>IF(ISNUMBER(SEARCH("thickening",$AZ1890)),"thickening","")</f>
        <v>thickening</v>
      </c>
      <c r="BF1890" s="2" t="str">
        <f>IF(ISNUMBER(SEARCH("airDry",$AW1890)),"airDry","")</f>
        <v/>
      </c>
      <c r="BG1890" s="2" t="str">
        <f>IF(ISNUMBER(SEARCH("heatDry",$AY1890)),"heatDry","")</f>
        <v/>
      </c>
      <c r="BH1890" s="2" t="str">
        <f>IF(AND(ISNUMBER(SEARCH("aerobic",$AW1890)),ISNUMBER(SEARCH("anaer",$AW1890))),"Combined Aer and Anaer.","")</f>
        <v/>
      </c>
    </row>
    <row r="1891" spans="1:60" x14ac:dyDescent="0.3">
      <c r="A1891" s="4">
        <v>1889</v>
      </c>
      <c r="B1891" t="s">
        <v>8916</v>
      </c>
      <c r="C1891">
        <v>4835.1499999999996</v>
      </c>
      <c r="D1891">
        <v>474.32491501006677</v>
      </c>
      <c r="E1891">
        <v>467.68832100254292</v>
      </c>
      <c r="F1891">
        <v>351.8952016976441</v>
      </c>
      <c r="G1891">
        <v>596.63337869821021</v>
      </c>
      <c r="H1891">
        <v>-77.067089929384551</v>
      </c>
      <c r="I1891">
        <v>-76.400345367928722</v>
      </c>
      <c r="J1891">
        <v>-88.970026347724598</v>
      </c>
      <c r="K1891">
        <v>-65.073317394820151</v>
      </c>
      <c r="L1891">
        <v>2412.4046517492402</v>
      </c>
      <c r="M1891">
        <v>2393.5591860465538</v>
      </c>
      <c r="N1891">
        <v>2325.0734499923628</v>
      </c>
      <c r="O1891">
        <v>2556.3539006249312</v>
      </c>
      <c r="P1891">
        <v>115.224206674006</v>
      </c>
      <c r="Q1891">
        <v>114.9273922743825</v>
      </c>
      <c r="R1891">
        <v>98.827637830870657</v>
      </c>
      <c r="S1891">
        <v>130.4218218521456</v>
      </c>
      <c r="T1891">
        <v>57.15479098844726</v>
      </c>
      <c r="U1891">
        <v>57.154699945643188</v>
      </c>
      <c r="V1891">
        <v>57.115718993746377</v>
      </c>
      <c r="W1891">
        <v>57.193487970665892</v>
      </c>
      <c r="X1891">
        <v>5159.7498877204807</v>
      </c>
      <c r="Y1891">
        <v>5193.1853167948666</v>
      </c>
      <c r="Z1891">
        <v>4867.8530473692899</v>
      </c>
      <c r="AA1891">
        <v>5348.5725976019457</v>
      </c>
      <c r="AB1891">
        <v>1091.9512661825941</v>
      </c>
      <c r="AC1891">
        <v>1070.992138926367</v>
      </c>
      <c r="AD1891">
        <v>895.81127367998033</v>
      </c>
      <c r="AE1891">
        <v>1383.2872798926589</v>
      </c>
      <c r="AF1891">
        <v>48.90888521386313</v>
      </c>
      <c r="AG1891">
        <v>48.525473602121068</v>
      </c>
      <c r="AH1891">
        <v>47.145693880627597</v>
      </c>
      <c r="AI1891">
        <v>51.815557720922442</v>
      </c>
      <c r="AJ1891">
        <v>0.37439818801116409</v>
      </c>
      <c r="AK1891">
        <v>0.37439751974354402</v>
      </c>
      <c r="AL1891">
        <v>0.37430524630176032</v>
      </c>
      <c r="AM1891">
        <v>0.37449154158428999</v>
      </c>
      <c r="AN1891">
        <v>0.95742081479579044</v>
      </c>
      <c r="AO1891">
        <v>0.95742081479579011</v>
      </c>
      <c r="AP1891">
        <v>0.95742081479579011</v>
      </c>
      <c r="AQ1891">
        <v>0.95742081479579011</v>
      </c>
      <c r="AR1891">
        <v>9.694355664543032</v>
      </c>
      <c r="AS1891">
        <v>9.694355664543032</v>
      </c>
      <c r="AT1891">
        <v>9.694355664543032</v>
      </c>
      <c r="AU1891">
        <v>9.694355664543032</v>
      </c>
      <c r="AV1891" t="str">
        <f>VLOOKUP(Sheet1[[#This Row],[NPDES ID2]],Combined_Sheet__Major_Only___2[[NPDES ID2]:[ECHO BFR]],3,FALSE)</f>
        <v>TX</v>
      </c>
      <c r="AW1891" t="s">
        <v>54</v>
      </c>
      <c r="AX1891" t="str">
        <f>VLOOKUP(Sheet1[[#This Row],[NPDES ID2]],Combined_Sheet__Major_Only___2[[NPDES ID2]:[ECHO BFR]],27,FALSE)</f>
        <v>-</v>
      </c>
      <c r="AY1891" t="str">
        <f>VLOOKUP(Sheet1[[#This Row],[NPDES ID2]],Combined_Sheet__Major_Only___2[[NPDES ID2]:[ECHO BFR]],28,FALSE)</f>
        <v>-</v>
      </c>
      <c r="AZ1891" t="str">
        <f>VLOOKUP(Sheet1[[#This Row],[NPDES ID2]],Combined_Sheet__Major_Only___2[[NPDES ID2]:[ECHO BFR]],29,FALSE)</f>
        <v>thickening</v>
      </c>
      <c r="BA1891">
        <f>VLOOKUP(Sheet1[[#This Row],[NPDES ID2]],Combined_Sheet__Major_Only___2[[NPDES ID2]:[ECHO BFR]],17,FALSE)</f>
        <v>30.526199999999999</v>
      </c>
      <c r="BB1891">
        <f>VLOOKUP(Sheet1[[#This Row],[NPDES ID2]],Combined_Sheet__Major_Only___2[[NPDES ID2]:[ECHO BFR]],18,FALSE)</f>
        <v>-97.619500000000002</v>
      </c>
      <c r="BC1891" t="str">
        <f>IF(ISNUMBER(SEARCH("aerobic",$AW1891)),"aerobic","")</f>
        <v/>
      </c>
      <c r="BD1891" t="str">
        <f>IF(ISNUMBER(SEARCH("anaer",$AW1891)),"anaer","")</f>
        <v/>
      </c>
      <c r="BE1891" t="str">
        <f>IF(ISNUMBER(SEARCH("thickening",$AZ1891)),"thickening","")</f>
        <v>thickening</v>
      </c>
      <c r="BF1891" s="3" t="str">
        <f>IF(ISNUMBER(SEARCH("airDry",$AW1891)),"airDry","")</f>
        <v/>
      </c>
      <c r="BG1891" s="3" t="str">
        <f>IF(ISNUMBER(SEARCH("heatDry",$AY1891)),"heatDry","")</f>
        <v/>
      </c>
      <c r="BH1891" s="3" t="str">
        <f>IF(AND(ISNUMBER(SEARCH("aerobic",$AW1891)),ISNUMBER(SEARCH("anaer",$AW1891))),"Combined Aer and Anaer.","")</f>
        <v/>
      </c>
    </row>
    <row r="1892" spans="1:60" x14ac:dyDescent="0.3">
      <c r="A1892" s="4">
        <v>1890</v>
      </c>
      <c r="B1892" t="s">
        <v>8921</v>
      </c>
      <c r="C1892">
        <v>4788</v>
      </c>
      <c r="D1892">
        <v>479.05297696663132</v>
      </c>
      <c r="E1892">
        <v>472.45840709472782</v>
      </c>
      <c r="F1892">
        <v>355.72073950431877</v>
      </c>
      <c r="G1892">
        <v>602.07150945030082</v>
      </c>
      <c r="H1892">
        <v>-76.646070644872012</v>
      </c>
      <c r="I1892">
        <v>-76.059418404419745</v>
      </c>
      <c r="J1892">
        <v>-88.205904260889838</v>
      </c>
      <c r="K1892">
        <v>-64.993805881181004</v>
      </c>
      <c r="L1892">
        <v>2351.2183491213391</v>
      </c>
      <c r="M1892">
        <v>2332.2916882633081</v>
      </c>
      <c r="N1892">
        <v>2263.4172508809102</v>
      </c>
      <c r="O1892">
        <v>2495.9679749320271</v>
      </c>
      <c r="P1892">
        <v>114.13984218832231</v>
      </c>
      <c r="Q1892">
        <v>113.7223060011935</v>
      </c>
      <c r="R1892">
        <v>98.265482273849813</v>
      </c>
      <c r="S1892">
        <v>129.37667264300029</v>
      </c>
      <c r="T1892">
        <v>116.941111471751</v>
      </c>
      <c r="U1892">
        <v>116.9409281625836</v>
      </c>
      <c r="V1892">
        <v>116.8624423788136</v>
      </c>
      <c r="W1892">
        <v>117.01902549978711</v>
      </c>
      <c r="X1892">
        <v>10726.790612097169</v>
      </c>
      <c r="Y1892">
        <v>10798.340980964271</v>
      </c>
      <c r="Z1892">
        <v>10101.216462916591</v>
      </c>
      <c r="AA1892">
        <v>11131.885351983099</v>
      </c>
      <c r="AB1892">
        <v>2435.5242338502048</v>
      </c>
      <c r="AC1892">
        <v>2381.8237355272149</v>
      </c>
      <c r="AD1892">
        <v>1968.7132649515711</v>
      </c>
      <c r="AE1892">
        <v>3141.7253112119938</v>
      </c>
      <c r="AF1892">
        <v>48.143698268066757</v>
      </c>
      <c r="AG1892">
        <v>47.754259459411273</v>
      </c>
      <c r="AH1892">
        <v>46.356435258532358</v>
      </c>
      <c r="AI1892">
        <v>51.090964268144383</v>
      </c>
      <c r="AJ1892">
        <v>0.36511152595478558</v>
      </c>
      <c r="AK1892">
        <v>0.36511058356216708</v>
      </c>
      <c r="AL1892">
        <v>0.36498129742862062</v>
      </c>
      <c r="AM1892">
        <v>0.36524234805366818</v>
      </c>
      <c r="AN1892">
        <v>0.97851879248883689</v>
      </c>
      <c r="AO1892">
        <v>0.97851879248883666</v>
      </c>
      <c r="AP1892">
        <v>0.97851879248883666</v>
      </c>
      <c r="AQ1892">
        <v>0.97851879248883666</v>
      </c>
      <c r="AR1892">
        <v>9.1993507151151022</v>
      </c>
      <c r="AS1892">
        <v>9.1993507151151057</v>
      </c>
      <c r="AT1892">
        <v>9.1993507151151057</v>
      </c>
      <c r="AU1892">
        <v>9.1993507151151057</v>
      </c>
      <c r="AV1892" t="str">
        <f>VLOOKUP(Sheet1[[#This Row],[NPDES ID2]],Combined_Sheet__Major_Only___2[[NPDES ID2]:[ECHO BFR]],3,FALSE)</f>
        <v>CA</v>
      </c>
      <c r="AW1892" t="s">
        <v>54</v>
      </c>
      <c r="AX1892" t="str">
        <f>VLOOKUP(Sheet1[[#This Row],[NPDES ID2]],Combined_Sheet__Major_Only___2[[NPDES ID2]:[ECHO BFR]],27,FALSE)</f>
        <v>other</v>
      </c>
      <c r="AY1892" t="str">
        <f>VLOOKUP(Sheet1[[#This Row],[NPDES ID2]],Combined_Sheet__Major_Only___2[[NPDES ID2]:[ECHO BFR]],28,FALSE)</f>
        <v>-</v>
      </c>
      <c r="AZ1892" t="str">
        <f>VLOOKUP(Sheet1[[#This Row],[NPDES ID2]],Combined_Sheet__Major_Only___2[[NPDES ID2]:[ECHO BFR]],29,FALSE)</f>
        <v>thickening</v>
      </c>
      <c r="BA1892">
        <f>VLOOKUP(Sheet1[[#This Row],[NPDES ID2]],Combined_Sheet__Major_Only___2[[NPDES ID2]:[ECHO BFR]],17,FALSE)</f>
        <v>38.866790000000002</v>
      </c>
      <c r="BB1892">
        <f>VLOOKUP(Sheet1[[#This Row],[NPDES ID2]],Combined_Sheet__Major_Only___2[[NPDES ID2]:[ECHO BFR]],18,FALSE)</f>
        <v>-121.349344</v>
      </c>
      <c r="BC1892" t="str">
        <f>IF(ISNUMBER(SEARCH("aerobic",$AW1892)),"aerobic","")</f>
        <v/>
      </c>
      <c r="BD1892" t="str">
        <f>IF(ISNUMBER(SEARCH("anaer",$AW1892)),"anaer","")</f>
        <v/>
      </c>
      <c r="BE1892" t="str">
        <f>IF(ISNUMBER(SEARCH("thickening",$AZ1892)),"thickening","")</f>
        <v>thickening</v>
      </c>
      <c r="BF1892" s="2" t="str">
        <f>IF(ISNUMBER(SEARCH("airDry",$AW1892)),"airDry","")</f>
        <v/>
      </c>
      <c r="BG1892" s="2" t="str">
        <f>IF(ISNUMBER(SEARCH("heatDry",$AY1892)),"heatDry","")</f>
        <v/>
      </c>
      <c r="BH1892" s="2" t="str">
        <f>IF(AND(ISNUMBER(SEARCH("aerobic",$AW1892)),ISNUMBER(SEARCH("anaer",$AW1892))),"Combined Aer and Anaer.","")</f>
        <v/>
      </c>
    </row>
    <row r="1893" spans="1:60" x14ac:dyDescent="0.3">
      <c r="A1893" s="4">
        <v>1891</v>
      </c>
      <c r="B1893" t="s">
        <v>8925</v>
      </c>
      <c r="C1893">
        <v>4665</v>
      </c>
      <c r="D1893">
        <v>349.30435245067179</v>
      </c>
      <c r="E1893">
        <v>346.83588542237447</v>
      </c>
      <c r="F1893">
        <v>260.18291493760461</v>
      </c>
      <c r="G1893">
        <v>442.17627766063458</v>
      </c>
      <c r="H1893">
        <v>-75.825017638482848</v>
      </c>
      <c r="I1893">
        <v>-77.054841689578438</v>
      </c>
      <c r="J1893">
        <v>-89.113430620407627</v>
      </c>
      <c r="K1893">
        <v>-58.529153657898128</v>
      </c>
      <c r="L1893">
        <v>3089.4045470558631</v>
      </c>
      <c r="M1893">
        <v>3076.899991803487</v>
      </c>
      <c r="N1893">
        <v>3031.3849619215239</v>
      </c>
      <c r="O1893">
        <v>3185.0576861357072</v>
      </c>
      <c r="P1893">
        <v>109.8652274714487</v>
      </c>
      <c r="Q1893">
        <v>111.23409568639519</v>
      </c>
      <c r="R1893">
        <v>89.061111609878694</v>
      </c>
      <c r="S1893">
        <v>126.0556473699482</v>
      </c>
      <c r="T1893">
        <v>86.872837482926485</v>
      </c>
      <c r="U1893">
        <v>86.872700577188382</v>
      </c>
      <c r="V1893">
        <v>86.814082918752788</v>
      </c>
      <c r="W1893">
        <v>86.931028121579558</v>
      </c>
      <c r="X1893">
        <v>5904.4950594535176</v>
      </c>
      <c r="Y1893">
        <v>5924.6895764716037</v>
      </c>
      <c r="Z1893">
        <v>5729.4266209827738</v>
      </c>
      <c r="AA1893">
        <v>6015.9487704327521</v>
      </c>
      <c r="AB1893">
        <v>1085.9926138525771</v>
      </c>
      <c r="AC1893">
        <v>1076.455590654994</v>
      </c>
      <c r="AD1893">
        <v>917.96159909229709</v>
      </c>
      <c r="AE1893">
        <v>1301.9590916384791</v>
      </c>
      <c r="AF1893">
        <v>64.918956649957963</v>
      </c>
      <c r="AG1893">
        <v>64.654391105463105</v>
      </c>
      <c r="AH1893">
        <v>63.710143221141578</v>
      </c>
      <c r="AI1893">
        <v>66.913686439651272</v>
      </c>
      <c r="AJ1893">
        <v>0.56949327744756817</v>
      </c>
      <c r="AK1893">
        <v>0.56949225399180514</v>
      </c>
      <c r="AL1893">
        <v>0.56935095082394727</v>
      </c>
      <c r="AM1893">
        <v>0.56963623505829897</v>
      </c>
      <c r="AN1893">
        <v>0.97138886218159504</v>
      </c>
      <c r="AO1893">
        <v>0.97138886218159481</v>
      </c>
      <c r="AP1893">
        <v>0.97138886218159481</v>
      </c>
      <c r="AQ1893">
        <v>0.97138886218159481</v>
      </c>
      <c r="AR1893">
        <v>13.899739924422461</v>
      </c>
      <c r="AS1893">
        <v>13.899739924422461</v>
      </c>
      <c r="AT1893">
        <v>13.899739924422461</v>
      </c>
      <c r="AU1893">
        <v>13.899739924422461</v>
      </c>
      <c r="AV1893" t="str">
        <f>VLOOKUP(Sheet1[[#This Row],[NPDES ID2]],Combined_Sheet__Major_Only___2[[NPDES ID2]:[ECHO BFR]],3,FALSE)</f>
        <v>IL</v>
      </c>
      <c r="AW1893" t="s">
        <v>12181</v>
      </c>
      <c r="AX1893" t="str">
        <f>VLOOKUP(Sheet1[[#This Row],[NPDES ID2]],Combined_Sheet__Major_Only___2[[NPDES ID2]:[ECHO BFR]],27,FALSE)</f>
        <v>methaneBioCaptureRecover</v>
      </c>
      <c r="AY1893" t="str">
        <f>VLOOKUP(Sheet1[[#This Row],[NPDES ID2]],Combined_Sheet__Major_Only___2[[NPDES ID2]:[ECHO BFR]],28,FALSE)</f>
        <v>-</v>
      </c>
      <c r="AZ1893" t="str">
        <f>VLOOKUP(Sheet1[[#This Row],[NPDES ID2]],Combined_Sheet__Major_Only___2[[NPDES ID2]:[ECHO BFR]],29,FALSE)</f>
        <v>preliminaryOps, thickening</v>
      </c>
      <c r="BA1893">
        <f>VLOOKUP(Sheet1[[#This Row],[NPDES ID2]],Combined_Sheet__Major_Only___2[[NPDES ID2]:[ECHO BFR]],17,FALSE)</f>
        <v>41.135643999999999</v>
      </c>
      <c r="BB1893">
        <f>VLOOKUP(Sheet1[[#This Row],[NPDES ID2]],Combined_Sheet__Major_Only___2[[NPDES ID2]:[ECHO BFR]],18,FALSE)</f>
        <v>-87.885396999999998</v>
      </c>
      <c r="BC1893" t="str">
        <f>IF(ISNUMBER(SEARCH("aerobic",$AW1893)),"aerobic","")</f>
        <v/>
      </c>
      <c r="BD1893" t="str">
        <f>IF(ISNUMBER(SEARCH("anaer",$AW1893)),"anaer","")</f>
        <v>anaer</v>
      </c>
      <c r="BE1893" t="str">
        <f>IF(ISNUMBER(SEARCH("thickening",$AZ1893)),"thickening","")</f>
        <v>thickening</v>
      </c>
      <c r="BF1893" s="3" t="str">
        <f>IF(ISNUMBER(SEARCH("airDry",$AW1893)),"airDry","")</f>
        <v/>
      </c>
      <c r="BG1893" s="3" t="str">
        <f>IF(ISNUMBER(SEARCH("heatDry",$AY1893)),"heatDry","")</f>
        <v/>
      </c>
      <c r="BH1893" s="3" t="str">
        <f>IF(AND(ISNUMBER(SEARCH("aerobic",$AW1893)),ISNUMBER(SEARCH("anaer",$AW1893))),"Combined Aer and Anaer.","")</f>
        <v/>
      </c>
    </row>
    <row r="1894" spans="1:60" x14ac:dyDescent="0.3">
      <c r="A1894" s="4">
        <v>1892</v>
      </c>
      <c r="B1894" t="s">
        <v>8930</v>
      </c>
      <c r="C1894">
        <v>4454</v>
      </c>
      <c r="D1894">
        <v>420.03217463008212</v>
      </c>
      <c r="E1894">
        <v>414.57441714544501</v>
      </c>
      <c r="F1894">
        <v>315.859041200901</v>
      </c>
      <c r="G1894">
        <v>527.94155903894568</v>
      </c>
      <c r="H1894">
        <v>-76.797891130635506</v>
      </c>
      <c r="I1894">
        <v>-76.657808680610145</v>
      </c>
      <c r="J1894">
        <v>-89.449406803445953</v>
      </c>
      <c r="K1894">
        <v>-63.932960279256577</v>
      </c>
      <c r="L1894">
        <v>2387.486498299982</v>
      </c>
      <c r="M1894">
        <v>2371.35480772445</v>
      </c>
      <c r="N1894">
        <v>2312.7142410732881</v>
      </c>
      <c r="O1894">
        <v>2510.7389851630778</v>
      </c>
      <c r="P1894">
        <v>105.8895539536247</v>
      </c>
      <c r="Q1894">
        <v>105.7555322859458</v>
      </c>
      <c r="R1894">
        <v>89.522212058994981</v>
      </c>
      <c r="S1894">
        <v>120.80124687333161</v>
      </c>
      <c r="T1894">
        <v>69.416025873457443</v>
      </c>
      <c r="U1894">
        <v>69.415915908272098</v>
      </c>
      <c r="V1894">
        <v>69.368833136113153</v>
      </c>
      <c r="W1894">
        <v>69.462765655540309</v>
      </c>
      <c r="X1894">
        <v>5831.554153625505</v>
      </c>
      <c r="Y1894">
        <v>5864.485049025081</v>
      </c>
      <c r="Z1894">
        <v>5545.0143260490177</v>
      </c>
      <c r="AA1894">
        <v>6015.8911041470328</v>
      </c>
      <c r="AB1894">
        <v>1454.277832665269</v>
      </c>
      <c r="AC1894">
        <v>1420.922276571486</v>
      </c>
      <c r="AD1894">
        <v>1155.1540800034859</v>
      </c>
      <c r="AE1894">
        <v>1909.393511711557</v>
      </c>
      <c r="AF1894">
        <v>52.545932155231277</v>
      </c>
      <c r="AG1894">
        <v>52.189439303903143</v>
      </c>
      <c r="AH1894">
        <v>50.908359005301563</v>
      </c>
      <c r="AI1894">
        <v>55.245977264940898</v>
      </c>
      <c r="AJ1894">
        <v>0.41859509575005671</v>
      </c>
      <c r="AK1894">
        <v>0.41859434344474</v>
      </c>
      <c r="AL1894">
        <v>0.41849047666518241</v>
      </c>
      <c r="AM1894">
        <v>0.41870017865178122</v>
      </c>
      <c r="AN1894">
        <v>0.96455944710461194</v>
      </c>
      <c r="AO1894">
        <v>0.96455944710461194</v>
      </c>
      <c r="AP1894">
        <v>0.96455944710461194</v>
      </c>
      <c r="AQ1894">
        <v>0.96455944710461194</v>
      </c>
      <c r="AR1894">
        <v>9.5810745070227039</v>
      </c>
      <c r="AS1894">
        <v>9.5810745070227057</v>
      </c>
      <c r="AT1894">
        <v>9.5810745070227057</v>
      </c>
      <c r="AU1894">
        <v>9.5810745070227057</v>
      </c>
      <c r="AV1894" t="str">
        <f>VLOOKUP(Sheet1[[#This Row],[NPDES ID2]],Combined_Sheet__Major_Only___2[[NPDES ID2]:[ECHO BFR]],3,FALSE)</f>
        <v>LA</v>
      </c>
      <c r="AW1894" t="s">
        <v>54</v>
      </c>
      <c r="AX1894" t="str">
        <f>VLOOKUP(Sheet1[[#This Row],[NPDES ID2]],Combined_Sheet__Major_Only___2[[NPDES ID2]:[ECHO BFR]],27,FALSE)</f>
        <v>-</v>
      </c>
      <c r="AY1894" t="str">
        <f>VLOOKUP(Sheet1[[#This Row],[NPDES ID2]],Combined_Sheet__Major_Only___2[[NPDES ID2]:[ECHO BFR]],28,FALSE)</f>
        <v>-</v>
      </c>
      <c r="AZ1894" t="str">
        <f>VLOOKUP(Sheet1[[#This Row],[NPDES ID2]],Combined_Sheet__Major_Only___2[[NPDES ID2]:[ECHO BFR]],29,FALSE)</f>
        <v>thickening</v>
      </c>
      <c r="BA1894">
        <f>VLOOKUP(Sheet1[[#This Row],[NPDES ID2]],Combined_Sheet__Major_Only___2[[NPDES ID2]:[ECHO BFR]],17,FALSE)</f>
        <v>29.976666999999999</v>
      </c>
      <c r="BB1894">
        <f>VLOOKUP(Sheet1[[#This Row],[NPDES ID2]],Combined_Sheet__Major_Only___2[[NPDES ID2]:[ECHO BFR]],18,FALSE)</f>
        <v>-89.997221999999994</v>
      </c>
      <c r="BC1894" t="str">
        <f>IF(ISNUMBER(SEARCH("aerobic",$AW1894)),"aerobic","")</f>
        <v/>
      </c>
      <c r="BD1894" t="str">
        <f>IF(ISNUMBER(SEARCH("anaer",$AW1894)),"anaer","")</f>
        <v/>
      </c>
      <c r="BE1894" t="str">
        <f>IF(ISNUMBER(SEARCH("thickening",$AZ1894)),"thickening","")</f>
        <v>thickening</v>
      </c>
      <c r="BF1894" s="2" t="str">
        <f>IF(ISNUMBER(SEARCH("airDry",$AW1894)),"airDry","")</f>
        <v/>
      </c>
      <c r="BG1894" s="2" t="str">
        <f>IF(ISNUMBER(SEARCH("heatDry",$AY1894)),"heatDry","")</f>
        <v/>
      </c>
      <c r="BH1894" s="2" t="str">
        <f>IF(AND(ISNUMBER(SEARCH("aerobic",$AW1894)),ISNUMBER(SEARCH("anaer",$AW1894))),"Combined Aer and Anaer.","")</f>
        <v/>
      </c>
    </row>
    <row r="1895" spans="1:60" x14ac:dyDescent="0.3">
      <c r="A1895" s="4">
        <v>1893</v>
      </c>
      <c r="B1895" t="s">
        <v>8935</v>
      </c>
      <c r="C1895">
        <v>4428.8999999999996</v>
      </c>
      <c r="D1895">
        <v>349.77808423671542</v>
      </c>
      <c r="E1895">
        <v>346.90600037771401</v>
      </c>
      <c r="F1895">
        <v>261.10988420910172</v>
      </c>
      <c r="G1895">
        <v>441.57302512692462</v>
      </c>
      <c r="H1895">
        <v>-76.214084887521466</v>
      </c>
      <c r="I1895">
        <v>-77.48331103355369</v>
      </c>
      <c r="J1895">
        <v>-89.781788019732929</v>
      </c>
      <c r="K1895">
        <v>-59.874531523843949</v>
      </c>
      <c r="L1895">
        <v>2839.9974837209102</v>
      </c>
      <c r="M1895">
        <v>2827.424061663035</v>
      </c>
      <c r="N1895">
        <v>2781.714403080935</v>
      </c>
      <c r="O1895">
        <v>2936.070092721523</v>
      </c>
      <c r="P1895">
        <v>104.4862202910432</v>
      </c>
      <c r="Q1895">
        <v>105.5619368577229</v>
      </c>
      <c r="R1895">
        <v>85.204471934383363</v>
      </c>
      <c r="S1895">
        <v>119.6628367448784</v>
      </c>
      <c r="T1895">
        <v>59.918822964681432</v>
      </c>
      <c r="U1895">
        <v>59.918727656233052</v>
      </c>
      <c r="V1895">
        <v>59.877920323023083</v>
      </c>
      <c r="W1895">
        <v>59.959333023332547</v>
      </c>
      <c r="X1895">
        <v>4206.145980118944</v>
      </c>
      <c r="Y1895">
        <v>4221.863623509169</v>
      </c>
      <c r="Z1895">
        <v>4069.9413666439609</v>
      </c>
      <c r="AA1895">
        <v>4292.9596170894119</v>
      </c>
      <c r="AB1895">
        <v>787.9752899183585</v>
      </c>
      <c r="AC1895">
        <v>780.55513747039004</v>
      </c>
      <c r="AD1895">
        <v>663.5608351438508</v>
      </c>
      <c r="AE1895">
        <v>947.48167248261166</v>
      </c>
      <c r="AF1895">
        <v>62.855790328496489</v>
      </c>
      <c r="AG1895">
        <v>62.576126535756103</v>
      </c>
      <c r="AH1895">
        <v>61.57371977683929</v>
      </c>
      <c r="AI1895">
        <v>64.970328919487486</v>
      </c>
      <c r="AJ1895">
        <v>0.54428346470423317</v>
      </c>
      <c r="AK1895">
        <v>0.54428269031251308</v>
      </c>
      <c r="AL1895">
        <v>0.54417544433833009</v>
      </c>
      <c r="AM1895">
        <v>0.54439195748145242</v>
      </c>
      <c r="AN1895">
        <v>0.95927023370454834</v>
      </c>
      <c r="AO1895">
        <v>0.95927023370454845</v>
      </c>
      <c r="AP1895">
        <v>0.95927023370454845</v>
      </c>
      <c r="AQ1895">
        <v>0.95927023370454845</v>
      </c>
      <c r="AR1895">
        <v>13.31862816213518</v>
      </c>
      <c r="AS1895">
        <v>13.31862816213518</v>
      </c>
      <c r="AT1895">
        <v>13.31862816213518</v>
      </c>
      <c r="AU1895">
        <v>13.31862816213518</v>
      </c>
      <c r="AV1895" t="str">
        <f>VLOOKUP(Sheet1[[#This Row],[NPDES ID2]],Combined_Sheet__Major_Only___2[[NPDES ID2]:[ECHO BFR]],3,FALSE)</f>
        <v>FL</v>
      </c>
      <c r="AW1895" t="s">
        <v>12181</v>
      </c>
      <c r="AX1895" t="str">
        <f>VLOOKUP(Sheet1[[#This Row],[NPDES ID2]],Combined_Sheet__Major_Only___2[[NPDES ID2]:[ECHO BFR]],27,FALSE)</f>
        <v>other, methaneBioCaptureRecover</v>
      </c>
      <c r="AY1895" t="str">
        <f>VLOOKUP(Sheet1[[#This Row],[NPDES ID2]],Combined_Sheet__Major_Only___2[[NPDES ID2]:[ECHO BFR]],28,FALSE)</f>
        <v>-</v>
      </c>
      <c r="AZ1895" t="str">
        <f>VLOOKUP(Sheet1[[#This Row],[NPDES ID2]],Combined_Sheet__Major_Only___2[[NPDES ID2]:[ECHO BFR]],29,FALSE)</f>
        <v>thickening</v>
      </c>
      <c r="BA1895">
        <f>VLOOKUP(Sheet1[[#This Row],[NPDES ID2]],Combined_Sheet__Major_Only___2[[NPDES ID2]:[ECHO BFR]],17,FALSE)</f>
        <v>26.276737000000001</v>
      </c>
      <c r="BB1895">
        <f>VLOOKUP(Sheet1[[#This Row],[NPDES ID2]],Combined_Sheet__Major_Only___2[[NPDES ID2]:[ECHO BFR]],18,FALSE)</f>
        <v>-80.241225999999997</v>
      </c>
      <c r="BC1895" t="str">
        <f>IF(ISNUMBER(SEARCH("aerobic",$AW1895)),"aerobic","")</f>
        <v/>
      </c>
      <c r="BD1895" t="str">
        <f>IF(ISNUMBER(SEARCH("anaer",$AW1895)),"anaer","")</f>
        <v>anaer</v>
      </c>
      <c r="BE1895" t="str">
        <f>IF(ISNUMBER(SEARCH("thickening",$AZ1895)),"thickening","")</f>
        <v>thickening</v>
      </c>
      <c r="BF1895" s="3" t="str">
        <f>IF(ISNUMBER(SEARCH("airDry",$AW1895)),"airDry","")</f>
        <v/>
      </c>
      <c r="BG1895" s="3" t="str">
        <f>IF(ISNUMBER(SEARCH("heatDry",$AY1895)),"heatDry","")</f>
        <v/>
      </c>
      <c r="BH1895" s="3" t="str">
        <f>IF(AND(ISNUMBER(SEARCH("aerobic",$AW1895)),ISNUMBER(SEARCH("anaer",$AW1895))),"Combined Aer and Anaer.","")</f>
        <v/>
      </c>
    </row>
    <row r="1896" spans="1:60" x14ac:dyDescent="0.3">
      <c r="A1896" s="4">
        <v>1894</v>
      </c>
      <c r="B1896" t="s">
        <v>8940</v>
      </c>
      <c r="C1896">
        <v>4377</v>
      </c>
      <c r="D1896">
        <v>346.13146170378371</v>
      </c>
      <c r="E1896">
        <v>343.37956454019672</v>
      </c>
      <c r="F1896">
        <v>258.39655603122912</v>
      </c>
      <c r="G1896">
        <v>436.80340314325252</v>
      </c>
      <c r="H1896">
        <v>-76.216928933940537</v>
      </c>
      <c r="I1896">
        <v>-77.493771076065158</v>
      </c>
      <c r="J1896">
        <v>-89.848198335784701</v>
      </c>
      <c r="K1896">
        <v>-59.816977729456092</v>
      </c>
      <c r="L1896">
        <v>2816.803283170465</v>
      </c>
      <c r="M1896">
        <v>2804.4519611472069</v>
      </c>
      <c r="N1896">
        <v>2759.5526146061688</v>
      </c>
      <c r="O1896">
        <v>2911.1732960432219</v>
      </c>
      <c r="P1896">
        <v>103.2435629824222</v>
      </c>
      <c r="Q1896">
        <v>104.3186672468977</v>
      </c>
      <c r="R1896">
        <v>84.137740025400987</v>
      </c>
      <c r="S1896">
        <v>118.2111996222223</v>
      </c>
      <c r="T1896">
        <v>60.661716613744211</v>
      </c>
      <c r="U1896">
        <v>60.661620158811239</v>
      </c>
      <c r="V1896">
        <v>60.620321945940681</v>
      </c>
      <c r="W1896">
        <v>60.702713976080148</v>
      </c>
      <c r="X1896">
        <v>4243.0230181939369</v>
      </c>
      <c r="Y1896">
        <v>4258.7242613367198</v>
      </c>
      <c r="Z1896">
        <v>4106.9413827961635</v>
      </c>
      <c r="AA1896">
        <v>4329.7478531964371</v>
      </c>
      <c r="AB1896">
        <v>760.04892592756698</v>
      </c>
      <c r="AC1896">
        <v>753.61719211561717</v>
      </c>
      <c r="AD1896">
        <v>644.85163244371859</v>
      </c>
      <c r="AE1896">
        <v>906.52016768316389</v>
      </c>
      <c r="AF1896">
        <v>63.081335239105407</v>
      </c>
      <c r="AG1896">
        <v>62.803375040328667</v>
      </c>
      <c r="AH1896">
        <v>61.806935290688607</v>
      </c>
      <c r="AI1896">
        <v>65.183187681089422</v>
      </c>
      <c r="AJ1896">
        <v>0.54703858135101335</v>
      </c>
      <c r="AK1896">
        <v>0.54703782172085469</v>
      </c>
      <c r="AL1896">
        <v>0.54693259038037445</v>
      </c>
      <c r="AM1896">
        <v>0.54714503527550928</v>
      </c>
      <c r="AN1896">
        <v>0.95974022827180316</v>
      </c>
      <c r="AO1896">
        <v>0.95974022827180361</v>
      </c>
      <c r="AP1896">
        <v>0.95974022827180361</v>
      </c>
      <c r="AQ1896">
        <v>0.95974022827180361</v>
      </c>
      <c r="AR1896">
        <v>13.711843485695759</v>
      </c>
      <c r="AS1896">
        <v>13.71184348569577</v>
      </c>
      <c r="AT1896">
        <v>13.71184348569577</v>
      </c>
      <c r="AU1896">
        <v>13.71184348569577</v>
      </c>
      <c r="AV1896" t="str">
        <f>VLOOKUP(Sheet1[[#This Row],[NPDES ID2]],Combined_Sheet__Major_Only___2[[NPDES ID2]:[ECHO BFR]],3,FALSE)</f>
        <v>NY</v>
      </c>
      <c r="AW1896" t="s">
        <v>41</v>
      </c>
      <c r="AX1896" t="str">
        <f>VLOOKUP(Sheet1[[#This Row],[NPDES ID2]],Combined_Sheet__Major_Only___2[[NPDES ID2]:[ECHO BFR]],27,FALSE)</f>
        <v>other</v>
      </c>
      <c r="AY1896" t="str">
        <f>VLOOKUP(Sheet1[[#This Row],[NPDES ID2]],Combined_Sheet__Major_Only___2[[NPDES ID2]:[ECHO BFR]],28,FALSE)</f>
        <v>-</v>
      </c>
      <c r="AZ1896" t="str">
        <f>VLOOKUP(Sheet1[[#This Row],[NPDES ID2]],Combined_Sheet__Major_Only___2[[NPDES ID2]:[ECHO BFR]],29,FALSE)</f>
        <v>preliminaryOps, thickening</v>
      </c>
      <c r="BA1896">
        <f>VLOOKUP(Sheet1[[#This Row],[NPDES ID2]],Combined_Sheet__Major_Only___2[[NPDES ID2]:[ECHO BFR]],17,FALSE)</f>
        <v>43.05021</v>
      </c>
      <c r="BB1896">
        <f>VLOOKUP(Sheet1[[#This Row],[NPDES ID2]],Combined_Sheet__Major_Only___2[[NPDES ID2]:[ECHO BFR]],18,FALSE)</f>
        <v>-78.813599999999994</v>
      </c>
      <c r="BC1896" t="str">
        <f>IF(ISNUMBER(SEARCH("aerobic",$AW1896)),"aerobic","")</f>
        <v>aerobic</v>
      </c>
      <c r="BD1896" t="str">
        <f>IF(ISNUMBER(SEARCH("anaer",$AW1896)),"anaer","")</f>
        <v/>
      </c>
      <c r="BE1896" t="str">
        <f>IF(ISNUMBER(SEARCH("thickening",$AZ1896)),"thickening","")</f>
        <v>thickening</v>
      </c>
      <c r="BF1896" s="2" t="str">
        <f>IF(ISNUMBER(SEARCH("airDry",$AW1896)),"airDry","")</f>
        <v/>
      </c>
      <c r="BG1896" s="2" t="str">
        <f>IF(ISNUMBER(SEARCH("heatDry",$AY1896)),"heatDry","")</f>
        <v/>
      </c>
      <c r="BH1896" s="2" t="str">
        <f>IF(AND(ISNUMBER(SEARCH("aerobic",$AW1896)),ISNUMBER(SEARCH("anaer",$AW1896))),"Combined Aer and Anaer.","")</f>
        <v/>
      </c>
    </row>
    <row r="1897" spans="1:60" x14ac:dyDescent="0.3">
      <c r="A1897" s="4">
        <v>1895</v>
      </c>
      <c r="B1897" t="s">
        <v>8945</v>
      </c>
      <c r="C1897">
        <v>4320.9210000000003</v>
      </c>
      <c r="D1897">
        <v>446.80514452884518</v>
      </c>
      <c r="E1897">
        <v>441.37920630503851</v>
      </c>
      <c r="F1897">
        <v>336.71654215140438</v>
      </c>
      <c r="G1897">
        <v>559.54873376362491</v>
      </c>
      <c r="H1897">
        <v>-77.195051159518755</v>
      </c>
      <c r="I1897">
        <v>-76.511371672811805</v>
      </c>
      <c r="J1897">
        <v>-89.060195791198169</v>
      </c>
      <c r="K1897">
        <v>-65.174724948511127</v>
      </c>
      <c r="L1897">
        <v>2139.8706347526372</v>
      </c>
      <c r="M1897">
        <v>2122.907844348671</v>
      </c>
      <c r="N1897">
        <v>2061.285725000514</v>
      </c>
      <c r="O1897">
        <v>2269.3972725862541</v>
      </c>
      <c r="P1897">
        <v>102.99574624389361</v>
      </c>
      <c r="Q1897">
        <v>102.6799170523382</v>
      </c>
      <c r="R1897">
        <v>88.505300058879186</v>
      </c>
      <c r="S1897">
        <v>116.6684405793203</v>
      </c>
      <c r="T1897">
        <v>52.741869469065087</v>
      </c>
      <c r="U1897">
        <v>52.741785236585137</v>
      </c>
      <c r="V1897">
        <v>52.705720197915362</v>
      </c>
      <c r="W1897">
        <v>52.777671779994122</v>
      </c>
      <c r="X1897">
        <v>4797.0286332930827</v>
      </c>
      <c r="Y1897">
        <v>4828.5373137529914</v>
      </c>
      <c r="Z1897">
        <v>4521.8682138548083</v>
      </c>
      <c r="AA1897">
        <v>4975.143688082283</v>
      </c>
      <c r="AB1897">
        <v>1219.1602401760219</v>
      </c>
      <c r="AC1897">
        <v>1186.057788982836</v>
      </c>
      <c r="AD1897">
        <v>961.59704417273815</v>
      </c>
      <c r="AE1897">
        <v>1622.763565976916</v>
      </c>
      <c r="AF1897">
        <v>48.545216542737663</v>
      </c>
      <c r="AG1897">
        <v>48.15920257036673</v>
      </c>
      <c r="AH1897">
        <v>46.768939310131081</v>
      </c>
      <c r="AI1897">
        <v>51.473181964377773</v>
      </c>
      <c r="AJ1897">
        <v>0.36998399922876318</v>
      </c>
      <c r="AK1897">
        <v>0.36998340662988399</v>
      </c>
      <c r="AL1897">
        <v>0.36990145824060622</v>
      </c>
      <c r="AM1897">
        <v>0.37006690356920552</v>
      </c>
      <c r="AN1897">
        <v>0.95409278287434729</v>
      </c>
      <c r="AO1897">
        <v>0.9540927828743474</v>
      </c>
      <c r="AP1897">
        <v>0.9540927828743474</v>
      </c>
      <c r="AQ1897">
        <v>0.9540927828743474</v>
      </c>
      <c r="AR1897">
        <v>8.7714800225356395</v>
      </c>
      <c r="AS1897">
        <v>8.771480022535636</v>
      </c>
      <c r="AT1897">
        <v>8.771480022535636</v>
      </c>
      <c r="AU1897">
        <v>8.771480022535636</v>
      </c>
      <c r="AV1897" t="str">
        <f>VLOOKUP(Sheet1[[#This Row],[NPDES ID2]],Combined_Sheet__Major_Only___2[[NPDES ID2]:[ECHO BFR]],3,FALSE)</f>
        <v>MA</v>
      </c>
      <c r="AW1897" t="s">
        <v>54</v>
      </c>
      <c r="AX1897" t="str">
        <f>VLOOKUP(Sheet1[[#This Row],[NPDES ID2]],Combined_Sheet__Major_Only___2[[NPDES ID2]:[ECHO BFR]],27,FALSE)</f>
        <v>other</v>
      </c>
      <c r="AY1897" t="str">
        <f>VLOOKUP(Sheet1[[#This Row],[NPDES ID2]],Combined_Sheet__Major_Only___2[[NPDES ID2]:[ECHO BFR]],28,FALSE)</f>
        <v>-</v>
      </c>
      <c r="AZ1897" t="str">
        <f>VLOOKUP(Sheet1[[#This Row],[NPDES ID2]],Combined_Sheet__Major_Only___2[[NPDES ID2]:[ECHO BFR]],29,FALSE)</f>
        <v>thickening, preliminaryOps</v>
      </c>
      <c r="BA1897">
        <f>VLOOKUP(Sheet1[[#This Row],[NPDES ID2]],Combined_Sheet__Major_Only___2[[NPDES ID2]:[ECHO BFR]],17,FALSE)</f>
        <v>42.049280000000003</v>
      </c>
      <c r="BB1897">
        <f>VLOOKUP(Sheet1[[#This Row],[NPDES ID2]],Combined_Sheet__Major_Only___2[[NPDES ID2]:[ECHO BFR]],18,FALSE)</f>
        <v>-71.002799999999993</v>
      </c>
      <c r="BC1897" t="str">
        <f>IF(ISNUMBER(SEARCH("aerobic",$AW1897)),"aerobic","")</f>
        <v/>
      </c>
      <c r="BD1897" t="str">
        <f>IF(ISNUMBER(SEARCH("anaer",$AW1897)),"anaer","")</f>
        <v/>
      </c>
      <c r="BE1897" t="str">
        <f>IF(ISNUMBER(SEARCH("thickening",$AZ1897)),"thickening","")</f>
        <v>thickening</v>
      </c>
      <c r="BF1897" s="3" t="str">
        <f>IF(ISNUMBER(SEARCH("airDry",$AW1897)),"airDry","")</f>
        <v/>
      </c>
      <c r="BG1897" s="3" t="str">
        <f>IF(ISNUMBER(SEARCH("heatDry",$AY1897)),"heatDry","")</f>
        <v/>
      </c>
      <c r="BH1897" s="3" t="str">
        <f>IF(AND(ISNUMBER(SEARCH("aerobic",$AW1897)),ISNUMBER(SEARCH("anaer",$AW1897))),"Combined Aer and Anaer.","")</f>
        <v/>
      </c>
    </row>
    <row r="1898" spans="1:60" x14ac:dyDescent="0.3">
      <c r="A1898" s="4">
        <v>1896</v>
      </c>
      <c r="B1898" t="s">
        <v>8950</v>
      </c>
      <c r="C1898">
        <v>4242.9799999999996</v>
      </c>
      <c r="D1898">
        <v>354.63479589852778</v>
      </c>
      <c r="E1898">
        <v>351.11429920734849</v>
      </c>
      <c r="F1898">
        <v>265.3565416433288</v>
      </c>
      <c r="G1898">
        <v>446.54677291096169</v>
      </c>
      <c r="H1898">
        <v>-76.796233752466975</v>
      </c>
      <c r="I1898">
        <v>-77.892986167325631</v>
      </c>
      <c r="J1898">
        <v>-90.211286594844282</v>
      </c>
      <c r="K1898">
        <v>-61.703607020897508</v>
      </c>
      <c r="L1898">
        <v>2618.0168873076032</v>
      </c>
      <c r="M1898">
        <v>2605.193019020403</v>
      </c>
      <c r="N1898">
        <v>2558.6571116189889</v>
      </c>
      <c r="O1898">
        <v>2715.8416661268188</v>
      </c>
      <c r="P1898">
        <v>100.300010482362</v>
      </c>
      <c r="Q1898">
        <v>101.1576620451555</v>
      </c>
      <c r="R1898">
        <v>82.353122973827027</v>
      </c>
      <c r="S1898">
        <v>115.1446008463147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60.475550682731601</v>
      </c>
      <c r="AG1898">
        <v>60.17860592849317</v>
      </c>
      <c r="AH1898">
        <v>59.108283608915301</v>
      </c>
      <c r="AI1898">
        <v>62.729159597233448</v>
      </c>
      <c r="AJ1898">
        <v>0.5152208349664168</v>
      </c>
      <c r="AK1898">
        <v>0.51522044243329179</v>
      </c>
      <c r="AL1898">
        <v>0.51516578018658632</v>
      </c>
      <c r="AM1898">
        <v>0.51527612463837691</v>
      </c>
      <c r="AN1898">
        <v>0.18150794995042119</v>
      </c>
      <c r="AO1898">
        <v>0.1815079499504211</v>
      </c>
      <c r="AP1898">
        <v>0.1815079499504211</v>
      </c>
      <c r="AQ1898">
        <v>0.1815079499504211</v>
      </c>
      <c r="AR1898">
        <v>12.001405908075469</v>
      </c>
      <c r="AS1898">
        <v>12.00140590807548</v>
      </c>
      <c r="AT1898">
        <v>12.00140590807548</v>
      </c>
      <c r="AU1898">
        <v>12.00140590807548</v>
      </c>
      <c r="AV1898" t="str">
        <f>VLOOKUP(Sheet1[[#This Row],[NPDES ID2]],Combined_Sheet__Major_Only___2[[NPDES ID2]:[ECHO BFR]],3,FALSE)</f>
        <v>FL</v>
      </c>
      <c r="AW1898" t="s">
        <v>41</v>
      </c>
      <c r="AX1898" t="str">
        <f>VLOOKUP(Sheet1[[#This Row],[NPDES ID2]],Combined_Sheet__Major_Only___2[[NPDES ID2]:[ECHO BFR]],27,FALSE)</f>
        <v>-</v>
      </c>
      <c r="AY1898" t="str">
        <f>VLOOKUP(Sheet1[[#This Row],[NPDES ID2]],Combined_Sheet__Major_Only___2[[NPDES ID2]:[ECHO BFR]],28,FALSE)</f>
        <v>heatDry</v>
      </c>
      <c r="AZ1898" t="str">
        <f>VLOOKUP(Sheet1[[#This Row],[NPDES ID2]],Combined_Sheet__Major_Only___2[[NPDES ID2]:[ECHO BFR]],29,FALSE)</f>
        <v>thickening</v>
      </c>
      <c r="BA1898">
        <f>VLOOKUP(Sheet1[[#This Row],[NPDES ID2]],Combined_Sheet__Major_Only___2[[NPDES ID2]:[ECHO BFR]],17,FALSE)</f>
        <v>27.469667999999999</v>
      </c>
      <c r="BB1898">
        <f>VLOOKUP(Sheet1[[#This Row],[NPDES ID2]],Combined_Sheet__Major_Only___2[[NPDES ID2]:[ECHO BFR]],18,FALSE)</f>
        <v>-82.458780000000004</v>
      </c>
      <c r="BC1898" t="str">
        <f>IF(ISNUMBER(SEARCH("aerobic",$AW1898)),"aerobic","")</f>
        <v>aerobic</v>
      </c>
      <c r="BD1898" t="str">
        <f>IF(ISNUMBER(SEARCH("anaer",$AW1898)),"anaer","")</f>
        <v/>
      </c>
      <c r="BE1898" t="str">
        <f>IF(ISNUMBER(SEARCH("thickening",$AZ1898)),"thickening","")</f>
        <v>thickening</v>
      </c>
      <c r="BF1898" s="2" t="str">
        <f>IF(ISNUMBER(SEARCH("airDry",$AW1898)),"airDry","")</f>
        <v/>
      </c>
      <c r="BG1898" s="2" t="str">
        <f>IF(ISNUMBER(SEARCH("heatDry",$AY1898)),"heatDry","")</f>
        <v>heatDry</v>
      </c>
      <c r="BH1898" s="2" t="str">
        <f>IF(AND(ISNUMBER(SEARCH("aerobic",$AW1898)),ISNUMBER(SEARCH("anaer",$AW1898))),"Combined Aer and Anaer.","")</f>
        <v/>
      </c>
    </row>
    <row r="1899" spans="1:60" x14ac:dyDescent="0.3">
      <c r="A1899" s="4">
        <v>1897</v>
      </c>
      <c r="B1899" t="s">
        <v>8955</v>
      </c>
      <c r="C1899">
        <v>4232</v>
      </c>
      <c r="D1899">
        <v>411.12031047344482</v>
      </c>
      <c r="E1899">
        <v>406.15239852737511</v>
      </c>
      <c r="F1899">
        <v>309.98080948499478</v>
      </c>
      <c r="G1899">
        <v>515.6128290035191</v>
      </c>
      <c r="H1899">
        <v>-77.02979575270038</v>
      </c>
      <c r="I1899">
        <v>-76.821416915586966</v>
      </c>
      <c r="J1899">
        <v>-89.66250512714295</v>
      </c>
      <c r="K1899">
        <v>-64.243911090806122</v>
      </c>
      <c r="L1899">
        <v>2250.1351528532418</v>
      </c>
      <c r="M1899">
        <v>2234.6654951528758</v>
      </c>
      <c r="N1899">
        <v>2178.4702682500629</v>
      </c>
      <c r="O1899">
        <v>2368.2549663011182</v>
      </c>
      <c r="P1899">
        <v>100.646281223724</v>
      </c>
      <c r="Q1899">
        <v>100.44494202390069</v>
      </c>
      <c r="R1899">
        <v>85.165711493166498</v>
      </c>
      <c r="S1899">
        <v>114.71484251129699</v>
      </c>
      <c r="T1899">
        <v>47.369481296966057</v>
      </c>
      <c r="U1899">
        <v>47.369405355525167</v>
      </c>
      <c r="V1899">
        <v>47.336890214052282</v>
      </c>
      <c r="W1899">
        <v>47.401759571102197</v>
      </c>
      <c r="X1899">
        <v>4012.0043939155871</v>
      </c>
      <c r="Y1899">
        <v>4035.0217138224261</v>
      </c>
      <c r="Z1899">
        <v>3811.6542187834239</v>
      </c>
      <c r="AA1899">
        <v>4140.9942454375441</v>
      </c>
      <c r="AB1899">
        <v>998.07522772124094</v>
      </c>
      <c r="AC1899">
        <v>974.95369577518534</v>
      </c>
      <c r="AD1899">
        <v>793.41087154348168</v>
      </c>
      <c r="AE1899">
        <v>1311.4412268802459</v>
      </c>
      <c r="AF1899">
        <v>52.118106565518353</v>
      </c>
      <c r="AG1899">
        <v>51.758622395384933</v>
      </c>
      <c r="AH1899">
        <v>50.464629946672872</v>
      </c>
      <c r="AI1899">
        <v>54.843832091297813</v>
      </c>
      <c r="AJ1899">
        <v>0.41339172398230473</v>
      </c>
      <c r="AK1899">
        <v>0.41339112059860711</v>
      </c>
      <c r="AL1899">
        <v>0.41330758303782522</v>
      </c>
      <c r="AM1899">
        <v>0.41347623340296352</v>
      </c>
      <c r="AN1899">
        <v>0.94926510747142345</v>
      </c>
      <c r="AO1899">
        <v>0.94926510747142345</v>
      </c>
      <c r="AP1899">
        <v>0.94926510747142345</v>
      </c>
      <c r="AQ1899">
        <v>0.94926510747142345</v>
      </c>
      <c r="AR1899">
        <v>9.514424306295556</v>
      </c>
      <c r="AS1899">
        <v>9.5144243062955542</v>
      </c>
      <c r="AT1899">
        <v>9.5144243062955542</v>
      </c>
      <c r="AU1899">
        <v>9.5144243062955542</v>
      </c>
      <c r="AV1899" t="str">
        <f>VLOOKUP(Sheet1[[#This Row],[NPDES ID2]],Combined_Sheet__Major_Only___2[[NPDES ID2]:[ECHO BFR]],3,FALSE)</f>
        <v>MA</v>
      </c>
      <c r="AW1899" t="s">
        <v>54</v>
      </c>
      <c r="AX1899" t="str">
        <f>VLOOKUP(Sheet1[[#This Row],[NPDES ID2]],Combined_Sheet__Major_Only___2[[NPDES ID2]:[ECHO BFR]],27,FALSE)</f>
        <v>other</v>
      </c>
      <c r="AY1899" t="str">
        <f>VLOOKUP(Sheet1[[#This Row],[NPDES ID2]],Combined_Sheet__Major_Only___2[[NPDES ID2]:[ECHO BFR]],28,FALSE)</f>
        <v>-</v>
      </c>
      <c r="AZ1899" t="str">
        <f>VLOOKUP(Sheet1[[#This Row],[NPDES ID2]],Combined_Sheet__Major_Only___2[[NPDES ID2]:[ECHO BFR]],29,FALSE)</f>
        <v>preliminaryOps, thickening</v>
      </c>
      <c r="BA1899">
        <f>VLOOKUP(Sheet1[[#This Row],[NPDES ID2]],Combined_Sheet__Major_Only___2[[NPDES ID2]:[ECHO BFR]],17,FALSE)</f>
        <v>42.452930000000002</v>
      </c>
      <c r="BB1899">
        <f>VLOOKUP(Sheet1[[#This Row],[NPDES ID2]],Combined_Sheet__Major_Only___2[[NPDES ID2]:[ECHO BFR]],18,FALSE)</f>
        <v>-70.956287000000003</v>
      </c>
      <c r="BC1899" t="str">
        <f>IF(ISNUMBER(SEARCH("aerobic",$AW1899)),"aerobic","")</f>
        <v/>
      </c>
      <c r="BD1899" t="str">
        <f>IF(ISNUMBER(SEARCH("anaer",$AW1899)),"anaer","")</f>
        <v/>
      </c>
      <c r="BE1899" t="str">
        <f>IF(ISNUMBER(SEARCH("thickening",$AZ1899)),"thickening","")</f>
        <v>thickening</v>
      </c>
      <c r="BF1899" s="3" t="str">
        <f>IF(ISNUMBER(SEARCH("airDry",$AW1899)),"airDry","")</f>
        <v/>
      </c>
      <c r="BG1899" s="3" t="str">
        <f>IF(ISNUMBER(SEARCH("heatDry",$AY1899)),"heatDry","")</f>
        <v/>
      </c>
      <c r="BH1899" s="3" t="str">
        <f>IF(AND(ISNUMBER(SEARCH("aerobic",$AW1899)),ISNUMBER(SEARCH("anaer",$AW1899))),"Combined Aer and Anaer.","")</f>
        <v/>
      </c>
    </row>
    <row r="1900" spans="1:60" x14ac:dyDescent="0.3">
      <c r="A1900" s="4">
        <v>1898</v>
      </c>
      <c r="B1900" t="s">
        <v>8960</v>
      </c>
      <c r="C1900">
        <v>4221</v>
      </c>
      <c r="D1900">
        <v>417.58154839425652</v>
      </c>
      <c r="E1900">
        <v>412.61606632491379</v>
      </c>
      <c r="F1900">
        <v>315.18254615237691</v>
      </c>
      <c r="G1900">
        <v>523.37948069387642</v>
      </c>
      <c r="H1900">
        <v>-77.391734711101961</v>
      </c>
      <c r="I1900">
        <v>-77.228804378031128</v>
      </c>
      <c r="J1900">
        <v>-89.947240745598393</v>
      </c>
      <c r="K1900">
        <v>-64.666505392464302</v>
      </c>
      <c r="L1900">
        <v>2206.431357702219</v>
      </c>
      <c r="M1900">
        <v>2190.7122359916461</v>
      </c>
      <c r="N1900">
        <v>2133.6688433263971</v>
      </c>
      <c r="O1900">
        <v>2326.3444706128448</v>
      </c>
      <c r="P1900">
        <v>100.4519013647882</v>
      </c>
      <c r="Q1900">
        <v>100.0322698487291</v>
      </c>
      <c r="R1900">
        <v>85.168189291827318</v>
      </c>
      <c r="S1900">
        <v>114.274762950858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51.235010298365452</v>
      </c>
      <c r="AG1900">
        <v>50.8692405862718</v>
      </c>
      <c r="AH1900">
        <v>49.549547546247801</v>
      </c>
      <c r="AI1900">
        <v>54.012866016071513</v>
      </c>
      <c r="AJ1900">
        <v>0.40265482880914721</v>
      </c>
      <c r="AK1900">
        <v>0.40265444285013002</v>
      </c>
      <c r="AL1900">
        <v>0.40260078455219389</v>
      </c>
      <c r="AM1900">
        <v>0.40270910537138349</v>
      </c>
      <c r="AN1900">
        <v>0.15995621414590369</v>
      </c>
      <c r="AO1900">
        <v>0.15995621414590369</v>
      </c>
      <c r="AP1900">
        <v>0.15995621414590369</v>
      </c>
      <c r="AQ1900">
        <v>0.15995621414590369</v>
      </c>
      <c r="AR1900">
        <v>8.8128036663232709</v>
      </c>
      <c r="AS1900">
        <v>8.8128036663232692</v>
      </c>
      <c r="AT1900">
        <v>8.8128036663232692</v>
      </c>
      <c r="AU1900">
        <v>8.8128036663232692</v>
      </c>
      <c r="AV1900" t="str">
        <f>VLOOKUP(Sheet1[[#This Row],[NPDES ID2]],Combined_Sheet__Major_Only___2[[NPDES ID2]:[ECHO BFR]],3,FALSE)</f>
        <v>CT</v>
      </c>
      <c r="AW1900" t="s">
        <v>54</v>
      </c>
      <c r="AX1900" t="str">
        <f>VLOOKUP(Sheet1[[#This Row],[NPDES ID2]],Combined_Sheet__Major_Only___2[[NPDES ID2]:[ECHO BFR]],27,FALSE)</f>
        <v>-</v>
      </c>
      <c r="AY1900" t="str">
        <f>VLOOKUP(Sheet1[[#This Row],[NPDES ID2]],Combined_Sheet__Major_Only___2[[NPDES ID2]:[ECHO BFR]],28,FALSE)</f>
        <v>heatDry</v>
      </c>
      <c r="AZ1900" t="str">
        <f>VLOOKUP(Sheet1[[#This Row],[NPDES ID2]],Combined_Sheet__Major_Only___2[[NPDES ID2]:[ECHO BFR]],29,FALSE)</f>
        <v>preliminaryOps, thickening</v>
      </c>
      <c r="BA1900">
        <f>VLOOKUP(Sheet1[[#This Row],[NPDES ID2]],Combined_Sheet__Major_Only___2[[NPDES ID2]:[ECHO BFR]],17,FALSE)</f>
        <v>41.046247000000001</v>
      </c>
      <c r="BB1900">
        <f>VLOOKUP(Sheet1[[#This Row],[NPDES ID2]],Combined_Sheet__Major_Only___2[[NPDES ID2]:[ECHO BFR]],18,FALSE)</f>
        <v>-73.529960000000003</v>
      </c>
      <c r="BC1900" t="str">
        <f>IF(ISNUMBER(SEARCH("aerobic",$AW1900)),"aerobic","")</f>
        <v/>
      </c>
      <c r="BD1900" t="str">
        <f>IF(ISNUMBER(SEARCH("anaer",$AW1900)),"anaer","")</f>
        <v/>
      </c>
      <c r="BE1900" t="str">
        <f>IF(ISNUMBER(SEARCH("thickening",$AZ1900)),"thickening","")</f>
        <v>thickening</v>
      </c>
      <c r="BF1900" s="2" t="str">
        <f>IF(ISNUMBER(SEARCH("airDry",$AW1900)),"airDry","")</f>
        <v/>
      </c>
      <c r="BG1900" s="2" t="str">
        <f>IF(ISNUMBER(SEARCH("heatDry",$AY1900)),"heatDry","")</f>
        <v>heatDry</v>
      </c>
      <c r="BH1900" s="2" t="str">
        <f>IF(AND(ISNUMBER(SEARCH("aerobic",$AW1900)),ISNUMBER(SEARCH("anaer",$AW1900))),"Combined Aer and Anaer.","")</f>
        <v/>
      </c>
    </row>
    <row r="1901" spans="1:60" x14ac:dyDescent="0.3">
      <c r="A1901" s="4">
        <v>1899</v>
      </c>
      <c r="B1901" t="s">
        <v>8966</v>
      </c>
      <c r="C1901">
        <v>4157</v>
      </c>
      <c r="D1901">
        <v>413.62657190511061</v>
      </c>
      <c r="E1901">
        <v>409.08301121382112</v>
      </c>
      <c r="F1901">
        <v>312.25762079242088</v>
      </c>
      <c r="G1901">
        <v>518.14481065323093</v>
      </c>
      <c r="H1901">
        <v>-77.132564114196526</v>
      </c>
      <c r="I1901">
        <v>-76.791783141689635</v>
      </c>
      <c r="J1901">
        <v>-89.608894662019452</v>
      </c>
      <c r="K1901">
        <v>-64.589957802678668</v>
      </c>
      <c r="L1901">
        <v>2174.8847002063399</v>
      </c>
      <c r="M1901">
        <v>2159.4250905773811</v>
      </c>
      <c r="N1901">
        <v>2103.2766368512762</v>
      </c>
      <c r="O1901">
        <v>2292.9081003994629</v>
      </c>
      <c r="P1901">
        <v>98.918974172366745</v>
      </c>
      <c r="Q1901">
        <v>98.518474777538955</v>
      </c>
      <c r="R1901">
        <v>83.852326307974522</v>
      </c>
      <c r="S1901">
        <v>112.53684449818</v>
      </c>
      <c r="T1901">
        <v>44.297723317040919</v>
      </c>
      <c r="U1901">
        <v>44.297652116148292</v>
      </c>
      <c r="V1901">
        <v>44.267166691198689</v>
      </c>
      <c r="W1901">
        <v>44.327986660797237</v>
      </c>
      <c r="X1901">
        <v>3813.0483014937208</v>
      </c>
      <c r="Y1901">
        <v>3835.6316113450662</v>
      </c>
      <c r="Z1901">
        <v>3616.372737662221</v>
      </c>
      <c r="AA1901">
        <v>3939.8256887547968</v>
      </c>
      <c r="AB1901">
        <v>893.43244534065411</v>
      </c>
      <c r="AC1901">
        <v>874.45769888542623</v>
      </c>
      <c r="AD1901">
        <v>719.32997336925609</v>
      </c>
      <c r="AE1901">
        <v>1158.0828990901759</v>
      </c>
      <c r="AF1901">
        <v>51.283454298035522</v>
      </c>
      <c r="AG1901">
        <v>50.917819157479812</v>
      </c>
      <c r="AH1901">
        <v>49.600947584446807</v>
      </c>
      <c r="AI1901">
        <v>54.056850692193933</v>
      </c>
      <c r="AJ1901">
        <v>0.40324368474700362</v>
      </c>
      <c r="AK1901">
        <v>0.40324312382683458</v>
      </c>
      <c r="AL1901">
        <v>0.40316542126302107</v>
      </c>
      <c r="AM1901">
        <v>0.40332229010521808</v>
      </c>
      <c r="AN1901">
        <v>0.9460193599381167</v>
      </c>
      <c r="AO1901">
        <v>0.94601935993811648</v>
      </c>
      <c r="AP1901">
        <v>0.94601935993811648</v>
      </c>
      <c r="AQ1901">
        <v>0.94601935993811648</v>
      </c>
      <c r="AR1901">
        <v>9.6438766593024461</v>
      </c>
      <c r="AS1901">
        <v>9.6438766593024443</v>
      </c>
      <c r="AT1901">
        <v>9.6438766593024443</v>
      </c>
      <c r="AU1901">
        <v>9.6438766593024443</v>
      </c>
      <c r="AV1901" t="str">
        <f>VLOOKUP(Sheet1[[#This Row],[NPDES ID2]],Combined_Sheet__Major_Only___2[[NPDES ID2]:[ECHO BFR]],3,FALSE)</f>
        <v>UT</v>
      </c>
      <c r="AW1901" t="s">
        <v>54</v>
      </c>
      <c r="AX1901" t="str">
        <f>VLOOKUP(Sheet1[[#This Row],[NPDES ID2]],Combined_Sheet__Major_Only___2[[NPDES ID2]:[ECHO BFR]],27,FALSE)</f>
        <v>-</v>
      </c>
      <c r="AY1901" t="str">
        <f>VLOOKUP(Sheet1[[#This Row],[NPDES ID2]],Combined_Sheet__Major_Only___2[[NPDES ID2]:[ECHO BFR]],28,FALSE)</f>
        <v>-</v>
      </c>
      <c r="AZ1901" t="str">
        <f>VLOOKUP(Sheet1[[#This Row],[NPDES ID2]],Combined_Sheet__Major_Only___2[[NPDES ID2]:[ECHO BFR]],29,FALSE)</f>
        <v>thickening</v>
      </c>
      <c r="BA1901">
        <f>VLOOKUP(Sheet1[[#This Row],[NPDES ID2]],Combined_Sheet__Major_Only___2[[NPDES ID2]:[ECHO BFR]],17,FALSE)</f>
        <v>37.11157</v>
      </c>
      <c r="BB1901">
        <f>VLOOKUP(Sheet1[[#This Row],[NPDES ID2]],Combined_Sheet__Major_Only___2[[NPDES ID2]:[ECHO BFR]],18,FALSE)</f>
        <v>-113.57966999999999</v>
      </c>
      <c r="BC1901" t="str">
        <f>IF(ISNUMBER(SEARCH("aerobic",$AW1901)),"aerobic","")</f>
        <v/>
      </c>
      <c r="BD1901" t="str">
        <f>IF(ISNUMBER(SEARCH("anaer",$AW1901)),"anaer","")</f>
        <v/>
      </c>
      <c r="BE1901" t="str">
        <f>IF(ISNUMBER(SEARCH("thickening",$AZ1901)),"thickening","")</f>
        <v>thickening</v>
      </c>
      <c r="BF1901" s="3" t="str">
        <f>IF(ISNUMBER(SEARCH("airDry",$AW1901)),"airDry","")</f>
        <v/>
      </c>
      <c r="BG1901" s="3" t="str">
        <f>IF(ISNUMBER(SEARCH("heatDry",$AY1901)),"heatDry","")</f>
        <v/>
      </c>
      <c r="BH1901" s="3" t="str">
        <f>IF(AND(ISNUMBER(SEARCH("aerobic",$AW1901)),ISNUMBER(SEARCH("anaer",$AW1901))),"Combined Aer and Anaer.","")</f>
        <v/>
      </c>
    </row>
    <row r="1902" spans="1:60" x14ac:dyDescent="0.3">
      <c r="A1902" s="4">
        <v>1900</v>
      </c>
      <c r="B1902" t="s">
        <v>8971</v>
      </c>
      <c r="C1902">
        <v>4156</v>
      </c>
      <c r="D1902">
        <v>455.39883648538409</v>
      </c>
      <c r="E1902">
        <v>451.27158440686532</v>
      </c>
      <c r="F1902">
        <v>344.67178915823621</v>
      </c>
      <c r="G1902">
        <v>568.689879444761</v>
      </c>
      <c r="H1902">
        <v>-77.103322666262272</v>
      </c>
      <c r="I1902">
        <v>-76.377075413125553</v>
      </c>
      <c r="J1902">
        <v>-88.458168047969721</v>
      </c>
      <c r="K1902">
        <v>-65.557629084293509</v>
      </c>
      <c r="L1902">
        <v>1975.4480366510229</v>
      </c>
      <c r="M1902">
        <v>1958.5246865354561</v>
      </c>
      <c r="N1902">
        <v>1897.0143257934601</v>
      </c>
      <c r="O1902">
        <v>2104.7343170234421</v>
      </c>
      <c r="P1902">
        <v>99.172593720691381</v>
      </c>
      <c r="Q1902">
        <v>98.486319714994664</v>
      </c>
      <c r="R1902">
        <v>86.058746225600984</v>
      </c>
      <c r="S1902">
        <v>112.7694973392933</v>
      </c>
      <c r="T1902">
        <v>86.12056642567903</v>
      </c>
      <c r="U1902">
        <v>86.1204306808974</v>
      </c>
      <c r="V1902">
        <v>86.062310098404922</v>
      </c>
      <c r="W1902">
        <v>86.178263609503659</v>
      </c>
      <c r="X1902">
        <v>8162.3290967318917</v>
      </c>
      <c r="Y1902">
        <v>8219.9816783369461</v>
      </c>
      <c r="Z1902">
        <v>7657.3414233320937</v>
      </c>
      <c r="AA1902">
        <v>8490.3147581164358</v>
      </c>
      <c r="AB1902">
        <v>2318.1955774489379</v>
      </c>
      <c r="AC1902">
        <v>2239.542735017345</v>
      </c>
      <c r="AD1902">
        <v>1775.4274530433049</v>
      </c>
      <c r="AE1902">
        <v>3198.1188666480698</v>
      </c>
      <c r="AF1902">
        <v>46.596098708645933</v>
      </c>
      <c r="AG1902">
        <v>46.195516709403819</v>
      </c>
      <c r="AH1902">
        <v>44.753688062822881</v>
      </c>
      <c r="AI1902">
        <v>49.633301223232742</v>
      </c>
      <c r="AJ1902">
        <v>0.34634308760771099</v>
      </c>
      <c r="AK1902">
        <v>0.34634240772347907</v>
      </c>
      <c r="AL1902">
        <v>0.34624866687526562</v>
      </c>
      <c r="AM1902">
        <v>0.34643792944332591</v>
      </c>
      <c r="AN1902">
        <v>0.97114928300989045</v>
      </c>
      <c r="AO1902">
        <v>0.97114928300989067</v>
      </c>
      <c r="AP1902">
        <v>0.97114928300989067</v>
      </c>
      <c r="AQ1902">
        <v>0.97114928300989067</v>
      </c>
      <c r="AR1902">
        <v>7.9957650451384952</v>
      </c>
      <c r="AS1902">
        <v>7.9957650451384961</v>
      </c>
      <c r="AT1902">
        <v>7.9957650451384961</v>
      </c>
      <c r="AU1902">
        <v>7.9957650451384961</v>
      </c>
      <c r="AV1902" t="str">
        <f>VLOOKUP(Sheet1[[#This Row],[NPDES ID2]],Combined_Sheet__Major_Only___2[[NPDES ID2]:[ECHO BFR]],3,FALSE)</f>
        <v>NH</v>
      </c>
      <c r="AW1902" t="s">
        <v>54</v>
      </c>
      <c r="AX1902" t="str">
        <f>VLOOKUP(Sheet1[[#This Row],[NPDES ID2]],Combined_Sheet__Major_Only___2[[NPDES ID2]:[ECHO BFR]],27,FALSE)</f>
        <v>other</v>
      </c>
      <c r="AY1902" t="str">
        <f>VLOOKUP(Sheet1[[#This Row],[NPDES ID2]],Combined_Sheet__Major_Only___2[[NPDES ID2]:[ECHO BFR]],28,FALSE)</f>
        <v>-</v>
      </c>
      <c r="AZ1902" t="str">
        <f>VLOOKUP(Sheet1[[#This Row],[NPDES ID2]],Combined_Sheet__Major_Only___2[[NPDES ID2]:[ECHO BFR]],29,FALSE)</f>
        <v>thickening, preliminaryOps</v>
      </c>
      <c r="BA1902">
        <f>VLOOKUP(Sheet1[[#This Row],[NPDES ID2]],Combined_Sheet__Major_Only___2[[NPDES ID2]:[ECHO BFR]],17,FALSE)</f>
        <v>42.944470000000003</v>
      </c>
      <c r="BB1902">
        <f>VLOOKUP(Sheet1[[#This Row],[NPDES ID2]],Combined_Sheet__Major_Only___2[[NPDES ID2]:[ECHO BFR]],18,FALSE)</f>
        <v>-71.457939999999994</v>
      </c>
      <c r="BC1902" t="str">
        <f>IF(ISNUMBER(SEARCH("aerobic",$AW1902)),"aerobic","")</f>
        <v/>
      </c>
      <c r="BD1902" t="str">
        <f>IF(ISNUMBER(SEARCH("anaer",$AW1902)),"anaer","")</f>
        <v/>
      </c>
      <c r="BE1902" t="str">
        <f>IF(ISNUMBER(SEARCH("thickening",$AZ1902)),"thickening","")</f>
        <v>thickening</v>
      </c>
      <c r="BF1902" s="2" t="str">
        <f>IF(ISNUMBER(SEARCH("airDry",$AW1902)),"airDry","")</f>
        <v/>
      </c>
      <c r="BG1902" s="2" t="str">
        <f>IF(ISNUMBER(SEARCH("heatDry",$AY1902)),"heatDry","")</f>
        <v/>
      </c>
      <c r="BH1902" s="2" t="str">
        <f>IF(AND(ISNUMBER(SEARCH("aerobic",$AW1902)),ISNUMBER(SEARCH("anaer",$AW1902))),"Combined Aer and Anaer.","")</f>
        <v/>
      </c>
    </row>
    <row r="1903" spans="1:60" x14ac:dyDescent="0.3">
      <c r="A1903" s="4">
        <v>1901</v>
      </c>
      <c r="B1903" t="s">
        <v>8975</v>
      </c>
      <c r="C1903">
        <v>4155.8999999999996</v>
      </c>
      <c r="D1903">
        <v>444.31775834224942</v>
      </c>
      <c r="E1903">
        <v>440.09724095294689</v>
      </c>
      <c r="F1903">
        <v>336.54278107078858</v>
      </c>
      <c r="G1903">
        <v>555.29047004839992</v>
      </c>
      <c r="H1903">
        <v>-77.64083689971703</v>
      </c>
      <c r="I1903">
        <v>-76.996665659510768</v>
      </c>
      <c r="J1903">
        <v>-89.473273511717707</v>
      </c>
      <c r="K1903">
        <v>-65.746524209296808</v>
      </c>
      <c r="L1903">
        <v>2024.411129801679</v>
      </c>
      <c r="M1903">
        <v>2007.8353498962169</v>
      </c>
      <c r="N1903">
        <v>1947.6920998503981</v>
      </c>
      <c r="O1903">
        <v>2150.8423250456058</v>
      </c>
      <c r="P1903">
        <v>99.119951118414377</v>
      </c>
      <c r="Q1903">
        <v>98.709924489843701</v>
      </c>
      <c r="R1903">
        <v>85.530299392127944</v>
      </c>
      <c r="S1903">
        <v>112.468873063925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47.744651534993928</v>
      </c>
      <c r="AG1903">
        <v>47.353020913917881</v>
      </c>
      <c r="AH1903">
        <v>45.939072888128699</v>
      </c>
      <c r="AI1903">
        <v>50.720311613140389</v>
      </c>
      <c r="AJ1903">
        <v>0.36027031223520539</v>
      </c>
      <c r="AK1903">
        <v>0.36026997037633929</v>
      </c>
      <c r="AL1903">
        <v>0.36022243931194131</v>
      </c>
      <c r="AM1903">
        <v>0.36031839086195622</v>
      </c>
      <c r="AN1903">
        <v>0.16772862419737869</v>
      </c>
      <c r="AO1903">
        <v>0.16772862419737861</v>
      </c>
      <c r="AP1903">
        <v>0.16772862419737861</v>
      </c>
      <c r="AQ1903">
        <v>0.16772862419737861</v>
      </c>
      <c r="AR1903">
        <v>8.7335077269487886</v>
      </c>
      <c r="AS1903">
        <v>8.7335077269487904</v>
      </c>
      <c r="AT1903">
        <v>8.7335077269487904</v>
      </c>
      <c r="AU1903">
        <v>8.7335077269487904</v>
      </c>
      <c r="AV1903" t="str">
        <f>VLOOKUP(Sheet1[[#This Row],[NPDES ID2]],Combined_Sheet__Major_Only___2[[NPDES ID2]:[ECHO BFR]],3,FALSE)</f>
        <v>AR</v>
      </c>
      <c r="AW1903" t="s">
        <v>54</v>
      </c>
      <c r="AX1903" t="str">
        <f>VLOOKUP(Sheet1[[#This Row],[NPDES ID2]],Combined_Sheet__Major_Only___2[[NPDES ID2]:[ECHO BFR]],27,FALSE)</f>
        <v>-</v>
      </c>
      <c r="AY1903" t="str">
        <f>VLOOKUP(Sheet1[[#This Row],[NPDES ID2]],Combined_Sheet__Major_Only___2[[NPDES ID2]:[ECHO BFR]],28,FALSE)</f>
        <v>heatDry</v>
      </c>
      <c r="AZ1903" t="str">
        <f>VLOOKUP(Sheet1[[#This Row],[NPDES ID2]],Combined_Sheet__Major_Only___2[[NPDES ID2]:[ECHO BFR]],29,FALSE)</f>
        <v>thickening</v>
      </c>
      <c r="BA1903">
        <f>VLOOKUP(Sheet1[[#This Row],[NPDES ID2]],Combined_Sheet__Major_Only___2[[NPDES ID2]:[ECHO BFR]],17,FALSE)</f>
        <v>36.21181</v>
      </c>
      <c r="BB1903">
        <f>VLOOKUP(Sheet1[[#This Row],[NPDES ID2]],Combined_Sheet__Major_Only___2[[NPDES ID2]:[ECHO BFR]],18,FALSE)</f>
        <v>-94.160340000000005</v>
      </c>
      <c r="BC1903" t="str">
        <f>IF(ISNUMBER(SEARCH("aerobic",$AW1903)),"aerobic","")</f>
        <v/>
      </c>
      <c r="BD1903" t="str">
        <f>IF(ISNUMBER(SEARCH("anaer",$AW1903)),"anaer","")</f>
        <v/>
      </c>
      <c r="BE1903" t="str">
        <f>IF(ISNUMBER(SEARCH("thickening",$AZ1903)),"thickening","")</f>
        <v>thickening</v>
      </c>
      <c r="BF1903" s="3" t="str">
        <f>IF(ISNUMBER(SEARCH("airDry",$AW1903)),"airDry","")</f>
        <v/>
      </c>
      <c r="BG1903" s="3" t="str">
        <f>IF(ISNUMBER(SEARCH("heatDry",$AY1903)),"heatDry","")</f>
        <v>heatDry</v>
      </c>
      <c r="BH1903" s="3" t="str">
        <f>IF(AND(ISNUMBER(SEARCH("aerobic",$AW1903)),ISNUMBER(SEARCH("anaer",$AW1903))),"Combined Aer and Anaer.","")</f>
        <v/>
      </c>
    </row>
    <row r="1904" spans="1:60" x14ac:dyDescent="0.3">
      <c r="A1904" s="4">
        <v>1902</v>
      </c>
      <c r="B1904" t="s">
        <v>8980</v>
      </c>
      <c r="C1904">
        <v>4098</v>
      </c>
      <c r="D1904">
        <v>330.81388610333408</v>
      </c>
      <c r="E1904">
        <v>327.91576175562909</v>
      </c>
      <c r="F1904">
        <v>247.1293960389352</v>
      </c>
      <c r="G1904">
        <v>416.45926831767258</v>
      </c>
      <c r="H1904">
        <v>-76.161492047054253</v>
      </c>
      <c r="I1904">
        <v>-77.461062679436608</v>
      </c>
      <c r="J1904">
        <v>-89.757521492082049</v>
      </c>
      <c r="K1904">
        <v>-59.568307491453162</v>
      </c>
      <c r="L1904">
        <v>2657.7728900220332</v>
      </c>
      <c r="M1904">
        <v>2646.3627169539559</v>
      </c>
      <c r="N1904">
        <v>2604.8788321880661</v>
      </c>
      <c r="O1904">
        <v>2744.9631520238931</v>
      </c>
      <c r="P1904">
        <v>96.623633800983484</v>
      </c>
      <c r="Q1904">
        <v>97.682549821542267</v>
      </c>
      <c r="R1904">
        <v>78.632685752700567</v>
      </c>
      <c r="S1904">
        <v>110.5750528350836</v>
      </c>
      <c r="T1904">
        <v>78.648194211805318</v>
      </c>
      <c r="U1904">
        <v>78.648069998902571</v>
      </c>
      <c r="V1904">
        <v>78.594886913911481</v>
      </c>
      <c r="W1904">
        <v>78.700989866967362</v>
      </c>
      <c r="X1904">
        <v>5458.5618708185584</v>
      </c>
      <c r="Y1904">
        <v>5478.3489718795836</v>
      </c>
      <c r="Z1904">
        <v>5287.1010247850982</v>
      </c>
      <c r="AA1904">
        <v>5567.7931764187424</v>
      </c>
      <c r="AB1904">
        <v>860.9368105990153</v>
      </c>
      <c r="AC1904">
        <v>855.62021930714559</v>
      </c>
      <c r="AD1904">
        <v>744.83392212157003</v>
      </c>
      <c r="AE1904">
        <v>1005.343736607552</v>
      </c>
      <c r="AF1904">
        <v>63.572480861044831</v>
      </c>
      <c r="AG1904">
        <v>63.298154589330522</v>
      </c>
      <c r="AH1904">
        <v>62.315264086973038</v>
      </c>
      <c r="AI1904">
        <v>65.646124500513224</v>
      </c>
      <c r="AJ1904">
        <v>0.55303881300677693</v>
      </c>
      <c r="AK1904">
        <v>0.55303802586815642</v>
      </c>
      <c r="AL1904">
        <v>0.55292901504051373</v>
      </c>
      <c r="AM1904">
        <v>0.55314909116769118</v>
      </c>
      <c r="AN1904">
        <v>0.96853189134873274</v>
      </c>
      <c r="AO1904">
        <v>0.96853189134873297</v>
      </c>
      <c r="AP1904">
        <v>0.96853189134873297</v>
      </c>
      <c r="AQ1904">
        <v>0.96853189134873297</v>
      </c>
      <c r="AR1904">
        <v>14.89894025741304</v>
      </c>
      <c r="AS1904">
        <v>14.898940257413051</v>
      </c>
      <c r="AT1904">
        <v>14.898940257413051</v>
      </c>
      <c r="AU1904">
        <v>14.898940257413051</v>
      </c>
      <c r="AV1904" t="str">
        <f>VLOOKUP(Sheet1[[#This Row],[NPDES ID2]],Combined_Sheet__Major_Only___2[[NPDES ID2]:[ECHO BFR]],3,FALSE)</f>
        <v>NE</v>
      </c>
      <c r="AW1904" t="s">
        <v>41</v>
      </c>
      <c r="AX1904" t="str">
        <f>VLOOKUP(Sheet1[[#This Row],[NPDES ID2]],Combined_Sheet__Major_Only___2[[NPDES ID2]:[ECHO BFR]],27,FALSE)</f>
        <v>methaneBioCaptureRecover, tempSludgeStore</v>
      </c>
      <c r="AY1904" t="str">
        <f>VLOOKUP(Sheet1[[#This Row],[NPDES ID2]],Combined_Sheet__Major_Only___2[[NPDES ID2]:[ECHO BFR]],28,FALSE)</f>
        <v>-</v>
      </c>
      <c r="AZ1904" t="str">
        <f>VLOOKUP(Sheet1[[#This Row],[NPDES ID2]],Combined_Sheet__Major_Only___2[[NPDES ID2]:[ECHO BFR]],29,FALSE)</f>
        <v>preliminaryOps, thickening</v>
      </c>
      <c r="BA1904">
        <f>VLOOKUP(Sheet1[[#This Row],[NPDES ID2]],Combined_Sheet__Major_Only___2[[NPDES ID2]:[ECHO BFR]],17,FALSE)</f>
        <v>40.838030000000003</v>
      </c>
      <c r="BB1904">
        <f>VLOOKUP(Sheet1[[#This Row],[NPDES ID2]],Combined_Sheet__Major_Only___2[[NPDES ID2]:[ECHO BFR]],18,FALSE)</f>
        <v>-96.68647</v>
      </c>
      <c r="BC1904" t="str">
        <f>IF(ISNUMBER(SEARCH("aerobic",$AW1904)),"aerobic","")</f>
        <v>aerobic</v>
      </c>
      <c r="BD1904" t="str">
        <f>IF(ISNUMBER(SEARCH("anaer",$AW1904)),"anaer","")</f>
        <v/>
      </c>
      <c r="BE1904" t="str">
        <f>IF(ISNUMBER(SEARCH("thickening",$AZ1904)),"thickening","")</f>
        <v>thickening</v>
      </c>
      <c r="BF1904" s="2" t="str">
        <f>IF(ISNUMBER(SEARCH("airDry",$AW1904)),"airDry","")</f>
        <v/>
      </c>
      <c r="BG1904" s="2" t="str">
        <f>IF(ISNUMBER(SEARCH("heatDry",$AY1904)),"heatDry","")</f>
        <v/>
      </c>
      <c r="BH1904" s="2" t="str">
        <f>IF(AND(ISNUMBER(SEARCH("aerobic",$AW1904)),ISNUMBER(SEARCH("anaer",$AW1904))),"Combined Aer and Anaer.","")</f>
        <v/>
      </c>
    </row>
    <row r="1905" spans="1:60" x14ac:dyDescent="0.3">
      <c r="A1905" s="4">
        <v>1903</v>
      </c>
      <c r="B1905" t="s">
        <v>8984</v>
      </c>
      <c r="C1905">
        <v>4004</v>
      </c>
      <c r="D1905">
        <v>411.91478325455512</v>
      </c>
      <c r="E1905">
        <v>408.20955973062769</v>
      </c>
      <c r="F1905">
        <v>311.4569257700839</v>
      </c>
      <c r="G1905">
        <v>514.99076009438886</v>
      </c>
      <c r="H1905">
        <v>-77.203238966335732</v>
      </c>
      <c r="I1905">
        <v>-76.750362940369598</v>
      </c>
      <c r="J1905">
        <v>-89.510136463405217</v>
      </c>
      <c r="K1905">
        <v>-64.781336074292398</v>
      </c>
      <c r="L1905">
        <v>2060.3602388413801</v>
      </c>
      <c r="M1905">
        <v>2045.2131694196801</v>
      </c>
      <c r="N1905">
        <v>1990.2040504605579</v>
      </c>
      <c r="O1905">
        <v>2175.989577237076</v>
      </c>
      <c r="P1905">
        <v>95.33115999850888</v>
      </c>
      <c r="Q1905">
        <v>94.953920194615819</v>
      </c>
      <c r="R1905">
        <v>81.139483426403729</v>
      </c>
      <c r="S1905">
        <v>108.250534559751</v>
      </c>
      <c r="T1905">
        <v>48.633952179585478</v>
      </c>
      <c r="U1905">
        <v>48.633874286726133</v>
      </c>
      <c r="V1905">
        <v>48.600523624531732</v>
      </c>
      <c r="W1905">
        <v>48.667059887815213</v>
      </c>
      <c r="X1905">
        <v>4256.5789066797706</v>
      </c>
      <c r="Y1905">
        <v>4282.6182724359278</v>
      </c>
      <c r="Z1905">
        <v>4029.7138844223919</v>
      </c>
      <c r="AA1905">
        <v>4402.9930816275573</v>
      </c>
      <c r="AB1905">
        <v>934.47445635392864</v>
      </c>
      <c r="AC1905">
        <v>916.39488724226703</v>
      </c>
      <c r="AD1905">
        <v>762.02516828141972</v>
      </c>
      <c r="AE1905">
        <v>1193.9514412604669</v>
      </c>
      <c r="AF1905">
        <v>50.439309127098163</v>
      </c>
      <c r="AG1905">
        <v>50.06742669612354</v>
      </c>
      <c r="AH1905">
        <v>48.727649658791918</v>
      </c>
      <c r="AI1905">
        <v>53.260674894831283</v>
      </c>
      <c r="AJ1905">
        <v>0.39298484425319868</v>
      </c>
      <c r="AK1905">
        <v>0.392984303527184</v>
      </c>
      <c r="AL1905">
        <v>0.39290938905829181</v>
      </c>
      <c r="AM1905">
        <v>0.39306062887202459</v>
      </c>
      <c r="AN1905">
        <v>0.95049053264568317</v>
      </c>
      <c r="AO1905">
        <v>0.95049053264568306</v>
      </c>
      <c r="AP1905">
        <v>0.95049053264568306</v>
      </c>
      <c r="AQ1905">
        <v>0.95049053264568306</v>
      </c>
      <c r="AR1905">
        <v>9.8067521474997204</v>
      </c>
      <c r="AS1905">
        <v>9.8067521474997168</v>
      </c>
      <c r="AT1905">
        <v>9.8067521474997168</v>
      </c>
      <c r="AU1905">
        <v>9.8067521474997168</v>
      </c>
      <c r="AV1905" t="str">
        <f>VLOOKUP(Sheet1[[#This Row],[NPDES ID2]],Combined_Sheet__Major_Only___2[[NPDES ID2]:[ECHO BFR]],3,FALSE)</f>
        <v>FL</v>
      </c>
      <c r="AW1905" t="s">
        <v>54</v>
      </c>
      <c r="AX1905" t="str">
        <f>VLOOKUP(Sheet1[[#This Row],[NPDES ID2]],Combined_Sheet__Major_Only___2[[NPDES ID2]:[ECHO BFR]],27,FALSE)</f>
        <v>-</v>
      </c>
      <c r="AY1905" t="str">
        <f>VLOOKUP(Sheet1[[#This Row],[NPDES ID2]],Combined_Sheet__Major_Only___2[[NPDES ID2]:[ECHO BFR]],28,FALSE)</f>
        <v>-</v>
      </c>
      <c r="AZ1905" t="str">
        <f>VLOOKUP(Sheet1[[#This Row],[NPDES ID2]],Combined_Sheet__Major_Only___2[[NPDES ID2]:[ECHO BFR]],29,FALSE)</f>
        <v>thickening</v>
      </c>
      <c r="BA1905">
        <f>VLOOKUP(Sheet1[[#This Row],[NPDES ID2]],Combined_Sheet__Major_Only___2[[NPDES ID2]:[ECHO BFR]],17,FALSE)</f>
        <v>28.274249999999999</v>
      </c>
      <c r="BB1905">
        <f>VLOOKUP(Sheet1[[#This Row],[NPDES ID2]],Combined_Sheet__Major_Only___2[[NPDES ID2]:[ECHO BFR]],18,FALSE)</f>
        <v>-81.421180000000007</v>
      </c>
      <c r="BC1905" t="str">
        <f>IF(ISNUMBER(SEARCH("aerobic",$AW1905)),"aerobic","")</f>
        <v/>
      </c>
      <c r="BD1905" t="str">
        <f>IF(ISNUMBER(SEARCH("anaer",$AW1905)),"anaer","")</f>
        <v/>
      </c>
      <c r="BE1905" t="str">
        <f>IF(ISNUMBER(SEARCH("thickening",$AZ1905)),"thickening","")</f>
        <v>thickening</v>
      </c>
      <c r="BF1905" s="3" t="str">
        <f>IF(ISNUMBER(SEARCH("airDry",$AW1905)),"airDry","")</f>
        <v/>
      </c>
      <c r="BG1905" s="3" t="str">
        <f>IF(ISNUMBER(SEARCH("heatDry",$AY1905)),"heatDry","")</f>
        <v/>
      </c>
      <c r="BH1905" s="3" t="str">
        <f>IF(AND(ISNUMBER(SEARCH("aerobic",$AW1905)),ISNUMBER(SEARCH("anaer",$AW1905))),"Combined Aer and Anaer.","")</f>
        <v/>
      </c>
    </row>
    <row r="1906" spans="1:60" x14ac:dyDescent="0.3">
      <c r="A1906" s="4">
        <v>1904</v>
      </c>
      <c r="B1906" t="s">
        <v>8988</v>
      </c>
      <c r="C1906">
        <v>3997</v>
      </c>
      <c r="D1906">
        <v>304.87660566974381</v>
      </c>
      <c r="E1906">
        <v>302.84092463149801</v>
      </c>
      <c r="F1906">
        <v>227.20642740505579</v>
      </c>
      <c r="G1906">
        <v>383.97870037315818</v>
      </c>
      <c r="H1906">
        <v>-75.679055667525986</v>
      </c>
      <c r="I1906">
        <v>-77.077036408634214</v>
      </c>
      <c r="J1906">
        <v>-89.766964632576119</v>
      </c>
      <c r="K1906">
        <v>-57.392678193170717</v>
      </c>
      <c r="L1906">
        <v>2774.01338461054</v>
      </c>
      <c r="M1906">
        <v>2764.2459029654942</v>
      </c>
      <c r="N1906">
        <v>2728.6973795883791</v>
      </c>
      <c r="O1906">
        <v>2848.7217391556151</v>
      </c>
      <c r="P1906">
        <v>93.892456703149549</v>
      </c>
      <c r="Q1906">
        <v>95.155956596799683</v>
      </c>
      <c r="R1906">
        <v>75.374504853951436</v>
      </c>
      <c r="S1906">
        <v>108.8459231096747</v>
      </c>
      <c r="T1906">
        <v>98.826100387540606</v>
      </c>
      <c r="U1906">
        <v>98.825945034704759</v>
      </c>
      <c r="V1906">
        <v>98.75942905375048</v>
      </c>
      <c r="W1906">
        <v>98.892131810761271</v>
      </c>
      <c r="X1906">
        <v>6409.0346254120404</v>
      </c>
      <c r="Y1906">
        <v>6428.0166738545522</v>
      </c>
      <c r="Z1906">
        <v>6243.7841774149383</v>
      </c>
      <c r="AA1906">
        <v>6514.1580920192846</v>
      </c>
      <c r="AB1906">
        <v>1112.0080868690111</v>
      </c>
      <c r="AC1906">
        <v>1104.651761516966</v>
      </c>
      <c r="AD1906">
        <v>949.67618006119824</v>
      </c>
      <c r="AE1906">
        <v>1319.991838844785</v>
      </c>
      <c r="AF1906">
        <v>68.031366117406094</v>
      </c>
      <c r="AG1906">
        <v>67.790143597375106</v>
      </c>
      <c r="AH1906">
        <v>66.929717095005188</v>
      </c>
      <c r="AI1906">
        <v>69.84938693508208</v>
      </c>
      <c r="AJ1906">
        <v>0.60755386025384284</v>
      </c>
      <c r="AK1906">
        <v>0.60755289149754543</v>
      </c>
      <c r="AL1906">
        <v>0.6074189177353797</v>
      </c>
      <c r="AM1906">
        <v>0.60768939664535948</v>
      </c>
      <c r="AN1906">
        <v>0.97472399408844312</v>
      </c>
      <c r="AO1906">
        <v>0.97472399408844301</v>
      </c>
      <c r="AP1906">
        <v>0.97472399408844301</v>
      </c>
      <c r="AQ1906">
        <v>0.97472399408844301</v>
      </c>
      <c r="AR1906">
        <v>15.063842301858379</v>
      </c>
      <c r="AS1906">
        <v>15.06384230185839</v>
      </c>
      <c r="AT1906">
        <v>15.06384230185839</v>
      </c>
      <c r="AU1906">
        <v>15.06384230185839</v>
      </c>
      <c r="AV1906" t="str">
        <f>VLOOKUP(Sheet1[[#This Row],[NPDES ID2]],Combined_Sheet__Major_Only___2[[NPDES ID2]:[ECHO BFR]],3,FALSE)</f>
        <v>OR</v>
      </c>
      <c r="AW1906" t="s">
        <v>12181</v>
      </c>
      <c r="AX1906" t="str">
        <f>VLOOKUP(Sheet1[[#This Row],[NPDES ID2]],Combined_Sheet__Major_Only___2[[NPDES ID2]:[ECHO BFR]],27,FALSE)</f>
        <v>methaneBioCaptureRecover</v>
      </c>
      <c r="AY1906" t="str">
        <f>VLOOKUP(Sheet1[[#This Row],[NPDES ID2]],Combined_Sheet__Major_Only___2[[NPDES ID2]:[ECHO BFR]],28,FALSE)</f>
        <v>-</v>
      </c>
      <c r="AZ1906" t="str">
        <f>VLOOKUP(Sheet1[[#This Row],[NPDES ID2]],Combined_Sheet__Major_Only___2[[NPDES ID2]:[ECHO BFR]],29,FALSE)</f>
        <v>preliminaryOps, thickening</v>
      </c>
      <c r="BA1906">
        <f>VLOOKUP(Sheet1[[#This Row],[NPDES ID2]],Combined_Sheet__Major_Only___2[[NPDES ID2]:[ECHO BFR]],17,FALSE)</f>
        <v>45.401131999999997</v>
      </c>
      <c r="BB1906">
        <f>VLOOKUP(Sheet1[[#This Row],[NPDES ID2]],Combined_Sheet__Major_Only___2[[NPDES ID2]:[ECHO BFR]],18,FALSE)</f>
        <v>-122.761381</v>
      </c>
      <c r="BC1906" t="str">
        <f>IF(ISNUMBER(SEARCH("aerobic",$AW1906)),"aerobic","")</f>
        <v/>
      </c>
      <c r="BD1906" t="str">
        <f>IF(ISNUMBER(SEARCH("anaer",$AW1906)),"anaer","")</f>
        <v>anaer</v>
      </c>
      <c r="BE1906" t="str">
        <f>IF(ISNUMBER(SEARCH("thickening",$AZ1906)),"thickening","")</f>
        <v>thickening</v>
      </c>
      <c r="BF1906" s="2" t="str">
        <f>IF(ISNUMBER(SEARCH("airDry",$AW1906)),"airDry","")</f>
        <v/>
      </c>
      <c r="BG1906" s="2" t="str">
        <f>IF(ISNUMBER(SEARCH("heatDry",$AY1906)),"heatDry","")</f>
        <v/>
      </c>
      <c r="BH1906" s="2" t="str">
        <f>IF(AND(ISNUMBER(SEARCH("aerobic",$AW1906)),ISNUMBER(SEARCH("anaer",$AW1906))),"Combined Aer and Anaer.","")</f>
        <v/>
      </c>
    </row>
    <row r="1907" spans="1:60" x14ac:dyDescent="0.3">
      <c r="A1907" s="4">
        <v>1905</v>
      </c>
      <c r="B1907" t="s">
        <v>8993</v>
      </c>
      <c r="C1907">
        <v>3751</v>
      </c>
      <c r="D1907">
        <v>309.70273041960257</v>
      </c>
      <c r="E1907">
        <v>306.37193436545181</v>
      </c>
      <c r="F1907">
        <v>231.46635182039779</v>
      </c>
      <c r="G1907">
        <v>388.63403931249292</v>
      </c>
      <c r="H1907">
        <v>-76.207602628333831</v>
      </c>
      <c r="I1907">
        <v>-77.383532840611466</v>
      </c>
      <c r="J1907">
        <v>-89.828868456837156</v>
      </c>
      <c r="K1907">
        <v>-59.339235041579222</v>
      </c>
      <c r="L1907">
        <v>2477.530319042085</v>
      </c>
      <c r="M1907">
        <v>2467.4174465892129</v>
      </c>
      <c r="N1907">
        <v>2430.67015705314</v>
      </c>
      <c r="O1907">
        <v>2554.768909537815</v>
      </c>
      <c r="P1907">
        <v>88.361132271446678</v>
      </c>
      <c r="Q1907">
        <v>89.443310664637494</v>
      </c>
      <c r="R1907">
        <v>71.672449927546907</v>
      </c>
      <c r="S1907">
        <v>101.3173492088202</v>
      </c>
      <c r="T1907">
        <v>67.738140508281546</v>
      </c>
      <c r="U1907">
        <v>67.738033132524336</v>
      </c>
      <c r="V1907">
        <v>67.692059051763664</v>
      </c>
      <c r="W1907">
        <v>67.783779675596492</v>
      </c>
      <c r="X1907">
        <v>4616.2035767845218</v>
      </c>
      <c r="Y1907">
        <v>4632.0823741247468</v>
      </c>
      <c r="Z1907">
        <v>4478.4029149310991</v>
      </c>
      <c r="AA1907">
        <v>4703.9565381702832</v>
      </c>
      <c r="AB1907">
        <v>723.27752515566283</v>
      </c>
      <c r="AC1907">
        <v>718.93805002390047</v>
      </c>
      <c r="AD1907">
        <v>626.54492584656271</v>
      </c>
      <c r="AE1907">
        <v>843.84508828484013</v>
      </c>
      <c r="AF1907">
        <v>64.740826472071419</v>
      </c>
      <c r="AG1907">
        <v>64.475386309056702</v>
      </c>
      <c r="AH1907">
        <v>63.522996346113381</v>
      </c>
      <c r="AI1907">
        <v>66.74917034268006</v>
      </c>
      <c r="AJ1907">
        <v>0.56731607277456042</v>
      </c>
      <c r="AK1907">
        <v>0.56731540729576435</v>
      </c>
      <c r="AL1907">
        <v>0.56722305376908011</v>
      </c>
      <c r="AM1907">
        <v>0.56740949484211001</v>
      </c>
      <c r="AN1907">
        <v>0.96372724995529113</v>
      </c>
      <c r="AO1907">
        <v>0.96372724995529113</v>
      </c>
      <c r="AP1907">
        <v>0.96372724995529113</v>
      </c>
      <c r="AQ1907">
        <v>0.96372724995529113</v>
      </c>
      <c r="AR1907">
        <v>15.23405887915956</v>
      </c>
      <c r="AS1907">
        <v>15.23405887915956</v>
      </c>
      <c r="AT1907">
        <v>15.23405887915956</v>
      </c>
      <c r="AU1907">
        <v>15.23405887915956</v>
      </c>
      <c r="AV1907" t="str">
        <f>VLOOKUP(Sheet1[[#This Row],[NPDES ID2]],Combined_Sheet__Major_Only___2[[NPDES ID2]:[ECHO BFR]],3,FALSE)</f>
        <v>CA</v>
      </c>
      <c r="AW1907" t="s">
        <v>12181</v>
      </c>
      <c r="AX1907" t="str">
        <f>VLOOKUP(Sheet1[[#This Row],[NPDES ID2]],Combined_Sheet__Major_Only___2[[NPDES ID2]:[ECHO BFR]],27,FALSE)</f>
        <v>methaneBioCaptureRecover, other</v>
      </c>
      <c r="AY1907" t="str">
        <f>VLOOKUP(Sheet1[[#This Row],[NPDES ID2]],Combined_Sheet__Major_Only___2[[NPDES ID2]:[ECHO BFR]],28,FALSE)</f>
        <v>-</v>
      </c>
      <c r="AZ1907" t="str">
        <f>VLOOKUP(Sheet1[[#This Row],[NPDES ID2]],Combined_Sheet__Major_Only___2[[NPDES ID2]:[ECHO BFR]],29,FALSE)</f>
        <v>thickening, preliminaryOps</v>
      </c>
      <c r="BA1907">
        <f>VLOOKUP(Sheet1[[#This Row],[NPDES ID2]],Combined_Sheet__Major_Only___2[[NPDES ID2]:[ECHO BFR]],17,FALSE)</f>
        <v>37.542794999999998</v>
      </c>
      <c r="BB1907">
        <f>VLOOKUP(Sheet1[[#This Row],[NPDES ID2]],Combined_Sheet__Major_Only___2[[NPDES ID2]:[ECHO BFR]],18,FALSE)</f>
        <v>-122.231095</v>
      </c>
      <c r="BC1907" t="str">
        <f>IF(ISNUMBER(SEARCH("aerobic",$AW1907)),"aerobic","")</f>
        <v/>
      </c>
      <c r="BD1907" t="str">
        <f>IF(ISNUMBER(SEARCH("anaer",$AW1907)),"anaer","")</f>
        <v>anaer</v>
      </c>
      <c r="BE1907" t="str">
        <f>IF(ISNUMBER(SEARCH("thickening",$AZ1907)),"thickening","")</f>
        <v>thickening</v>
      </c>
      <c r="BF1907" s="3" t="str">
        <f>IF(ISNUMBER(SEARCH("airDry",$AW1907)),"airDry","")</f>
        <v/>
      </c>
      <c r="BG1907" s="3" t="str">
        <f>IF(ISNUMBER(SEARCH("heatDry",$AY1907)),"heatDry","")</f>
        <v/>
      </c>
      <c r="BH1907" s="3" t="str">
        <f>IF(AND(ISNUMBER(SEARCH("aerobic",$AW1907)),ISNUMBER(SEARCH("anaer",$AW1907))),"Combined Aer and Anaer.","")</f>
        <v/>
      </c>
    </row>
    <row r="1908" spans="1:60" x14ac:dyDescent="0.3">
      <c r="A1908" s="4">
        <v>1906</v>
      </c>
      <c r="B1908" t="s">
        <v>8998</v>
      </c>
      <c r="C1908">
        <v>3717</v>
      </c>
      <c r="D1908">
        <v>325.37169154201649</v>
      </c>
      <c r="E1908">
        <v>321.45995980429319</v>
      </c>
      <c r="F1908">
        <v>243.7653591602531</v>
      </c>
      <c r="G1908">
        <v>407.65046326378831</v>
      </c>
      <c r="H1908">
        <v>-76.486155559568431</v>
      </c>
      <c r="I1908">
        <v>-77.589055471500529</v>
      </c>
      <c r="J1908">
        <v>-89.854011505160713</v>
      </c>
      <c r="K1908">
        <v>-60.837425807581603</v>
      </c>
      <c r="L1908">
        <v>2326.093975822313</v>
      </c>
      <c r="M1908">
        <v>2315.1094625594492</v>
      </c>
      <c r="N1908">
        <v>2275.2053098784222</v>
      </c>
      <c r="O1908">
        <v>2409.9699878424049</v>
      </c>
      <c r="P1908">
        <v>87.800708580855996</v>
      </c>
      <c r="Q1908">
        <v>88.658302965759447</v>
      </c>
      <c r="R1908">
        <v>71.908196242507529</v>
      </c>
      <c r="S1908">
        <v>100.7101761500051</v>
      </c>
      <c r="T1908">
        <v>65.841754795460972</v>
      </c>
      <c r="U1908">
        <v>65.841650346336678</v>
      </c>
      <c r="V1908">
        <v>65.796929334808993</v>
      </c>
      <c r="W1908">
        <v>65.886150021941518</v>
      </c>
      <c r="X1908">
        <v>4736.1742124229522</v>
      </c>
      <c r="Y1908">
        <v>4755.0413847924983</v>
      </c>
      <c r="Z1908">
        <v>4572.7450907689536</v>
      </c>
      <c r="AA1908">
        <v>4840.4333336034006</v>
      </c>
      <c r="AB1908">
        <v>735.50308802956761</v>
      </c>
      <c r="AC1908">
        <v>731.24774462167647</v>
      </c>
      <c r="AD1908">
        <v>637.29329862560007</v>
      </c>
      <c r="AE1908">
        <v>856.64352234343812</v>
      </c>
      <c r="AF1908">
        <v>61.33971478323754</v>
      </c>
      <c r="AG1908">
        <v>61.048924417207168</v>
      </c>
      <c r="AH1908">
        <v>60.004085279764077</v>
      </c>
      <c r="AI1908">
        <v>63.541948286685837</v>
      </c>
      <c r="AJ1908">
        <v>0.52576946274574043</v>
      </c>
      <c r="AK1908">
        <v>0.52576884030952198</v>
      </c>
      <c r="AL1908">
        <v>0.52568246790097162</v>
      </c>
      <c r="AM1908">
        <v>0.52585683470125433</v>
      </c>
      <c r="AN1908">
        <v>0.96273835035360389</v>
      </c>
      <c r="AO1908">
        <v>0.96273835035360411</v>
      </c>
      <c r="AP1908">
        <v>0.96273835035360411</v>
      </c>
      <c r="AQ1908">
        <v>0.96273835035360411</v>
      </c>
      <c r="AR1908">
        <v>14.511954465738739</v>
      </c>
      <c r="AS1908">
        <v>14.511954465738739</v>
      </c>
      <c r="AT1908">
        <v>14.511954465738739</v>
      </c>
      <c r="AU1908">
        <v>14.511954465738739</v>
      </c>
      <c r="AV1908" t="str">
        <f>VLOOKUP(Sheet1[[#This Row],[NPDES ID2]],Combined_Sheet__Major_Only___2[[NPDES ID2]:[ECHO BFR]],3,FALSE)</f>
        <v>NY</v>
      </c>
      <c r="AW1908" t="s">
        <v>12181</v>
      </c>
      <c r="AX1908" t="str">
        <f>VLOOKUP(Sheet1[[#This Row],[NPDES ID2]],Combined_Sheet__Major_Only___2[[NPDES ID2]:[ECHO BFR]],27,FALSE)</f>
        <v>-</v>
      </c>
      <c r="AY1908" t="str">
        <f>VLOOKUP(Sheet1[[#This Row],[NPDES ID2]],Combined_Sheet__Major_Only___2[[NPDES ID2]:[ECHO BFR]],28,FALSE)</f>
        <v>-</v>
      </c>
      <c r="AZ1908" t="str">
        <f>VLOOKUP(Sheet1[[#This Row],[NPDES ID2]],Combined_Sheet__Major_Only___2[[NPDES ID2]:[ECHO BFR]],29,FALSE)</f>
        <v>preliminaryOps, thickening</v>
      </c>
      <c r="BA1908">
        <f>VLOOKUP(Sheet1[[#This Row],[NPDES ID2]],Combined_Sheet__Major_Only___2[[NPDES ID2]:[ECHO BFR]],17,FALSE)</f>
        <v>40.704166999999998</v>
      </c>
      <c r="BB1908">
        <f>VLOOKUP(Sheet1[[#This Row],[NPDES ID2]],Combined_Sheet__Major_Only___2[[NPDES ID2]:[ECHO BFR]],18,FALSE)</f>
        <v>-73.977221999999998</v>
      </c>
      <c r="BC1908" t="str">
        <f>IF(ISNUMBER(SEARCH("aerobic",$AW1908)),"aerobic","")</f>
        <v/>
      </c>
      <c r="BD1908" t="str">
        <f>IF(ISNUMBER(SEARCH("anaer",$AW1908)),"anaer","")</f>
        <v>anaer</v>
      </c>
      <c r="BE1908" t="str">
        <f>IF(ISNUMBER(SEARCH("thickening",$AZ1908)),"thickening","")</f>
        <v>thickening</v>
      </c>
      <c r="BF1908" s="2" t="str">
        <f>IF(ISNUMBER(SEARCH("airDry",$AW1908)),"airDry","")</f>
        <v/>
      </c>
      <c r="BG1908" s="2" t="str">
        <f>IF(ISNUMBER(SEARCH("heatDry",$AY1908)),"heatDry","")</f>
        <v/>
      </c>
      <c r="BH1908" s="2" t="str">
        <f>IF(AND(ISNUMBER(SEARCH("aerobic",$AW1908)),ISNUMBER(SEARCH("anaer",$AW1908))),"Combined Aer and Anaer.","")</f>
        <v/>
      </c>
    </row>
    <row r="1909" spans="1:60" x14ac:dyDescent="0.3">
      <c r="A1909" s="4">
        <v>1907</v>
      </c>
      <c r="B1909" t="s">
        <v>9002</v>
      </c>
      <c r="C1909">
        <v>3701</v>
      </c>
      <c r="D1909">
        <v>432.39864339794269</v>
      </c>
      <c r="E1909">
        <v>428.17631353990657</v>
      </c>
      <c r="F1909">
        <v>329.1890087271758</v>
      </c>
      <c r="G1909">
        <v>537.33445345311463</v>
      </c>
      <c r="H1909">
        <v>-77.507366791355508</v>
      </c>
      <c r="I1909">
        <v>-76.728475952276483</v>
      </c>
      <c r="J1909">
        <v>-88.962178743580594</v>
      </c>
      <c r="K1909">
        <v>-65.941079263333904</v>
      </c>
      <c r="L1909">
        <v>1740.619336404025</v>
      </c>
      <c r="M1909">
        <v>1725.4023647964921</v>
      </c>
      <c r="N1909">
        <v>1670.1551208160161</v>
      </c>
      <c r="O1909">
        <v>1856.752285424305</v>
      </c>
      <c r="P1909">
        <v>88.348139634168746</v>
      </c>
      <c r="Q1909">
        <v>87.628270689855071</v>
      </c>
      <c r="R1909">
        <v>76.865104235568708</v>
      </c>
      <c r="S1909">
        <v>100.5697615619779</v>
      </c>
      <c r="T1909">
        <v>43.528124366270283</v>
      </c>
      <c r="U1909">
        <v>43.528054353075703</v>
      </c>
      <c r="V1909">
        <v>43.498077453770662</v>
      </c>
      <c r="W1909">
        <v>43.557882888905823</v>
      </c>
      <c r="X1909">
        <v>4169.6726773619548</v>
      </c>
      <c r="Y1909">
        <v>4199.6408271347864</v>
      </c>
      <c r="Z1909">
        <v>3906.912515535088</v>
      </c>
      <c r="AA1909">
        <v>4340.5444123907873</v>
      </c>
      <c r="AB1909">
        <v>1269.389450501279</v>
      </c>
      <c r="AC1909">
        <v>1220.135052960278</v>
      </c>
      <c r="AD1909">
        <v>953.55640571445201</v>
      </c>
      <c r="AE1909">
        <v>1794.2566168863721</v>
      </c>
      <c r="AF1909">
        <v>46.100142922303931</v>
      </c>
      <c r="AG1909">
        <v>45.696173087244603</v>
      </c>
      <c r="AH1909">
        <v>44.239051090005702</v>
      </c>
      <c r="AI1909">
        <v>49.167523694247897</v>
      </c>
      <c r="AJ1909">
        <v>0.34033256294921288</v>
      </c>
      <c r="AK1909">
        <v>0.34033210716335888</v>
      </c>
      <c r="AL1909">
        <v>0.34026894147543968</v>
      </c>
      <c r="AM1909">
        <v>0.34039646180704702</v>
      </c>
      <c r="AN1909">
        <v>0.94514005228705844</v>
      </c>
      <c r="AO1909">
        <v>0.94514005228705811</v>
      </c>
      <c r="AP1909">
        <v>0.94514005228705811</v>
      </c>
      <c r="AQ1909">
        <v>0.94514005228705811</v>
      </c>
      <c r="AR1909">
        <v>7.6728985263321068</v>
      </c>
      <c r="AS1909">
        <v>7.6728985263321086</v>
      </c>
      <c r="AT1909">
        <v>7.6728985263321086</v>
      </c>
      <c r="AU1909">
        <v>7.6728985263321086</v>
      </c>
      <c r="AV1909" t="str">
        <f>VLOOKUP(Sheet1[[#This Row],[NPDES ID2]],Combined_Sheet__Major_Only___2[[NPDES ID2]:[ECHO BFR]],3,FALSE)</f>
        <v>MA</v>
      </c>
      <c r="AW1909" t="s">
        <v>54</v>
      </c>
      <c r="AX1909" t="str">
        <f>VLOOKUP(Sheet1[[#This Row],[NPDES ID2]],Combined_Sheet__Major_Only___2[[NPDES ID2]:[ECHO BFR]],27,FALSE)</f>
        <v>-</v>
      </c>
      <c r="AY1909" t="str">
        <f>VLOOKUP(Sheet1[[#This Row],[NPDES ID2]],Combined_Sheet__Major_Only___2[[NPDES ID2]:[ECHO BFR]],28,FALSE)</f>
        <v>-</v>
      </c>
      <c r="AZ1909" t="str">
        <f>VLOOKUP(Sheet1[[#This Row],[NPDES ID2]],Combined_Sheet__Major_Only___2[[NPDES ID2]:[ECHO BFR]],29,FALSE)</f>
        <v>thickening, preliminaryOps</v>
      </c>
      <c r="BA1909">
        <f>VLOOKUP(Sheet1[[#This Row],[NPDES ID2]],Combined_Sheet__Major_Only___2[[NPDES ID2]:[ECHO BFR]],17,FALSE)</f>
        <v>41.676769999999998</v>
      </c>
      <c r="BB1909">
        <f>VLOOKUP(Sheet1[[#This Row],[NPDES ID2]],Combined_Sheet__Major_Only___2[[NPDES ID2]:[ECHO BFR]],18,FALSE)</f>
        <v>-71.193933999999999</v>
      </c>
      <c r="BC1909" t="str">
        <f>IF(ISNUMBER(SEARCH("aerobic",$AW1909)),"aerobic","")</f>
        <v/>
      </c>
      <c r="BD1909" t="str">
        <f>IF(ISNUMBER(SEARCH("anaer",$AW1909)),"anaer","")</f>
        <v/>
      </c>
      <c r="BE1909" t="str">
        <f>IF(ISNUMBER(SEARCH("thickening",$AZ1909)),"thickening","")</f>
        <v>thickening</v>
      </c>
      <c r="BF1909" s="3" t="str">
        <f>IF(ISNUMBER(SEARCH("airDry",$AW1909)),"airDry","")</f>
        <v/>
      </c>
      <c r="BG1909" s="3" t="str">
        <f>IF(ISNUMBER(SEARCH("heatDry",$AY1909)),"heatDry","")</f>
        <v/>
      </c>
      <c r="BH1909" s="3" t="str">
        <f>IF(AND(ISNUMBER(SEARCH("aerobic",$AW1909)),ISNUMBER(SEARCH("anaer",$AW1909))),"Combined Aer and Anaer.","")</f>
        <v/>
      </c>
    </row>
    <row r="1910" spans="1:60" x14ac:dyDescent="0.3">
      <c r="A1910" s="4">
        <v>1908</v>
      </c>
      <c r="B1910" t="s">
        <v>9007</v>
      </c>
      <c r="C1910">
        <v>3563</v>
      </c>
      <c r="D1910">
        <v>322.76304632173623</v>
      </c>
      <c r="E1910">
        <v>317.8701649041285</v>
      </c>
      <c r="F1910">
        <v>242.0804266973816</v>
      </c>
      <c r="G1910">
        <v>403.5497810850668</v>
      </c>
      <c r="H1910">
        <v>-76.357916350293038</v>
      </c>
      <c r="I1910">
        <v>-77.392179446883986</v>
      </c>
      <c r="J1910">
        <v>-89.383357323127512</v>
      </c>
      <c r="K1910">
        <v>-60.811036061403932</v>
      </c>
      <c r="L1910">
        <v>2200.0421067648881</v>
      </c>
      <c r="M1910">
        <v>2189.2957625701702</v>
      </c>
      <c r="N1910">
        <v>2150.2283887606818</v>
      </c>
      <c r="O1910">
        <v>2282.1540836513641</v>
      </c>
      <c r="P1910">
        <v>84.212674901747647</v>
      </c>
      <c r="Q1910">
        <v>84.939982338754987</v>
      </c>
      <c r="R1910">
        <v>69.12634226700861</v>
      </c>
      <c r="S1910">
        <v>96.680739449358825</v>
      </c>
      <c r="T1910">
        <v>101.276428013011</v>
      </c>
      <c r="U1910">
        <v>101.2762688786609</v>
      </c>
      <c r="V1910">
        <v>101.2081338018985</v>
      </c>
      <c r="W1910">
        <v>101.3440667371991</v>
      </c>
      <c r="X1910">
        <v>7383.5392907730838</v>
      </c>
      <c r="Y1910">
        <v>7414.0121421224321</v>
      </c>
      <c r="Z1910">
        <v>7119.856184792613</v>
      </c>
      <c r="AA1910">
        <v>7551.8167984580386</v>
      </c>
      <c r="AB1910">
        <v>1230.352469208239</v>
      </c>
      <c r="AC1910">
        <v>1221.930276330505</v>
      </c>
      <c r="AD1910">
        <v>1054.849756189556</v>
      </c>
      <c r="AE1910">
        <v>1451.099038586096</v>
      </c>
      <c r="AF1910">
        <v>60.526365543806733</v>
      </c>
      <c r="AG1910">
        <v>60.229300407800828</v>
      </c>
      <c r="AH1910">
        <v>59.163943812458243</v>
      </c>
      <c r="AI1910">
        <v>62.773283005817433</v>
      </c>
      <c r="AJ1910">
        <v>0.51584101091251466</v>
      </c>
      <c r="AK1910">
        <v>0.51584022942480223</v>
      </c>
      <c r="AL1910">
        <v>0.5157320830618608</v>
      </c>
      <c r="AM1910">
        <v>0.51595041675709041</v>
      </c>
      <c r="AN1910">
        <v>0.97531388050744905</v>
      </c>
      <c r="AO1910">
        <v>0.97531388050744927</v>
      </c>
      <c r="AP1910">
        <v>0.97531388050744927</v>
      </c>
      <c r="AQ1910">
        <v>0.97531388050744927</v>
      </c>
      <c r="AR1910">
        <v>13.724116600635931</v>
      </c>
      <c r="AS1910">
        <v>13.724116600635931</v>
      </c>
      <c r="AT1910">
        <v>13.724116600635931</v>
      </c>
      <c r="AU1910">
        <v>13.724116600635931</v>
      </c>
      <c r="AV1910" t="str">
        <f>VLOOKUP(Sheet1[[#This Row],[NPDES ID2]],Combined_Sheet__Major_Only___2[[NPDES ID2]:[ECHO BFR]],3,FALSE)</f>
        <v>AR</v>
      </c>
      <c r="AW1910" t="s">
        <v>41</v>
      </c>
      <c r="AX1910" t="str">
        <f>VLOOKUP(Sheet1[[#This Row],[NPDES ID2]],Combined_Sheet__Major_Only___2[[NPDES ID2]:[ECHO BFR]],27,FALSE)</f>
        <v>other</v>
      </c>
      <c r="AY1910" t="str">
        <f>VLOOKUP(Sheet1[[#This Row],[NPDES ID2]],Combined_Sheet__Major_Only___2[[NPDES ID2]:[ECHO BFR]],28,FALSE)</f>
        <v>-</v>
      </c>
      <c r="AZ1910" t="str">
        <f>VLOOKUP(Sheet1[[#This Row],[NPDES ID2]],Combined_Sheet__Major_Only___2[[NPDES ID2]:[ECHO BFR]],29,FALSE)</f>
        <v>preliminaryOps, thickening</v>
      </c>
      <c r="BA1910">
        <f>VLOOKUP(Sheet1[[#This Row],[NPDES ID2]],Combined_Sheet__Major_Only___2[[NPDES ID2]:[ECHO BFR]],17,FALSE)</f>
        <v>34.844000000000001</v>
      </c>
      <c r="BB1910">
        <f>VLOOKUP(Sheet1[[#This Row],[NPDES ID2]],Combined_Sheet__Major_Only___2[[NPDES ID2]:[ECHO BFR]],18,FALSE)</f>
        <v>-92.128500000000003</v>
      </c>
      <c r="BC1910" t="str">
        <f>IF(ISNUMBER(SEARCH("aerobic",$AW1910)),"aerobic","")</f>
        <v>aerobic</v>
      </c>
      <c r="BD1910" t="str">
        <f>IF(ISNUMBER(SEARCH("anaer",$AW1910)),"anaer","")</f>
        <v/>
      </c>
      <c r="BE1910" t="str">
        <f>IF(ISNUMBER(SEARCH("thickening",$AZ1910)),"thickening","")</f>
        <v>thickening</v>
      </c>
      <c r="BF1910" s="2" t="str">
        <f>IF(ISNUMBER(SEARCH("airDry",$AW1910)),"airDry","")</f>
        <v/>
      </c>
      <c r="BG1910" s="2" t="str">
        <f>IF(ISNUMBER(SEARCH("heatDry",$AY1910)),"heatDry","")</f>
        <v/>
      </c>
      <c r="BH1910" s="2" t="str">
        <f>IF(AND(ISNUMBER(SEARCH("aerobic",$AW1910)),ISNUMBER(SEARCH("anaer",$AW1910))),"Combined Aer and Anaer.","")</f>
        <v/>
      </c>
    </row>
    <row r="1911" spans="1:60" x14ac:dyDescent="0.3">
      <c r="A1911" s="4">
        <v>1909</v>
      </c>
      <c r="B1911" t="s">
        <v>9011</v>
      </c>
      <c r="C1911">
        <v>3500</v>
      </c>
      <c r="D1911">
        <v>289.00195860384372</v>
      </c>
      <c r="E1911">
        <v>285.50005130167159</v>
      </c>
      <c r="F1911">
        <v>215.87668913840969</v>
      </c>
      <c r="G1911">
        <v>361.86647258778419</v>
      </c>
      <c r="H1911">
        <v>-76.396397523224238</v>
      </c>
      <c r="I1911">
        <v>-77.760309662052549</v>
      </c>
      <c r="J1911">
        <v>-90.157720845634273</v>
      </c>
      <c r="K1911">
        <v>-59.146103991914281</v>
      </c>
      <c r="L1911">
        <v>2391.9241886828509</v>
      </c>
      <c r="M1911">
        <v>2383.0783549971679</v>
      </c>
      <c r="N1911">
        <v>2350.989267544604</v>
      </c>
      <c r="O1911">
        <v>2459.3817336044449</v>
      </c>
      <c r="P1911">
        <v>82.304127536723357</v>
      </c>
      <c r="Q1911">
        <v>83.373580411547636</v>
      </c>
      <c r="R1911">
        <v>66.272786922439579</v>
      </c>
      <c r="S1911">
        <v>95.07179975991437</v>
      </c>
      <c r="T1911">
        <v>3.732310048525191</v>
      </c>
      <c r="U1911">
        <v>3.73230145096935</v>
      </c>
      <c r="V1911">
        <v>3.7286203153301591</v>
      </c>
      <c r="W1911">
        <v>3.7359643677103982</v>
      </c>
      <c r="X1911">
        <v>245.8113391184292</v>
      </c>
      <c r="Y1911">
        <v>246.5632237173381</v>
      </c>
      <c r="Z1911">
        <v>239.2445086947734</v>
      </c>
      <c r="AA1911">
        <v>250.03173743807341</v>
      </c>
      <c r="AB1911">
        <v>42.039501728764861</v>
      </c>
      <c r="AC1911">
        <v>41.754336045692881</v>
      </c>
      <c r="AD1911">
        <v>35.970688620565838</v>
      </c>
      <c r="AE1911">
        <v>49.769132667142102</v>
      </c>
      <c r="AF1911">
        <v>66.979322437981608</v>
      </c>
      <c r="AG1911">
        <v>66.731082194732309</v>
      </c>
      <c r="AH1911">
        <v>65.836005776445774</v>
      </c>
      <c r="AI1911">
        <v>68.863751578060729</v>
      </c>
      <c r="AJ1911">
        <v>0.59468494779922465</v>
      </c>
      <c r="AK1911">
        <v>0.59468464255756393</v>
      </c>
      <c r="AL1911">
        <v>0.59464204699949907</v>
      </c>
      <c r="AM1911">
        <v>0.59472802989919615</v>
      </c>
      <c r="AN1911">
        <v>0.6520863204068601</v>
      </c>
      <c r="AO1911">
        <v>0.65208632040686021</v>
      </c>
      <c r="AP1911">
        <v>0.65208632040686021</v>
      </c>
      <c r="AQ1911">
        <v>0.65208632040686021</v>
      </c>
      <c r="AR1911">
        <v>14.956494771796899</v>
      </c>
      <c r="AS1911">
        <v>14.956494771796899</v>
      </c>
      <c r="AT1911">
        <v>14.956494771796899</v>
      </c>
      <c r="AU1911">
        <v>14.956494771796899</v>
      </c>
      <c r="AV1911" t="str">
        <f>VLOOKUP(Sheet1[[#This Row],[NPDES ID2]],Combined_Sheet__Major_Only___2[[NPDES ID2]:[ECHO BFR]],3,FALSE)</f>
        <v>CA</v>
      </c>
      <c r="AW1911" t="s">
        <v>12183</v>
      </c>
      <c r="AX1911" t="str">
        <f>VLOOKUP(Sheet1[[#This Row],[NPDES ID2]],Combined_Sheet__Major_Only___2[[NPDES ID2]:[ECHO BFR]],27,FALSE)</f>
        <v>tempSludgeStore</v>
      </c>
      <c r="AY1911" t="str">
        <f>VLOOKUP(Sheet1[[#This Row],[NPDES ID2]],Combined_Sheet__Major_Only___2[[NPDES ID2]:[ECHO BFR]],28,FALSE)</f>
        <v>-</v>
      </c>
      <c r="AZ1911" t="str">
        <f>VLOOKUP(Sheet1[[#This Row],[NPDES ID2]],Combined_Sheet__Major_Only___2[[NPDES ID2]:[ECHO BFR]],29,FALSE)</f>
        <v>thickening</v>
      </c>
      <c r="BA1911">
        <f>VLOOKUP(Sheet1[[#This Row],[NPDES ID2]],Combined_Sheet__Major_Only___2[[NPDES ID2]:[ECHO BFR]],17,FALSE)</f>
        <v>37.691986999999997</v>
      </c>
      <c r="BB1911">
        <f>VLOOKUP(Sheet1[[#This Row],[NPDES ID2]],Combined_Sheet__Major_Only___2[[NPDES ID2]:[ECHO BFR]],18,FALSE)</f>
        <v>-122.18421600000001</v>
      </c>
      <c r="BC1911" t="str">
        <f>IF(ISNUMBER(SEARCH("aerobic",$AW1911)),"aerobic","")</f>
        <v/>
      </c>
      <c r="BD1911" t="str">
        <f>IF(ISNUMBER(SEARCH("anaer",$AW1911)),"anaer","")</f>
        <v>anaer</v>
      </c>
      <c r="BE1911" t="str">
        <f>IF(ISNUMBER(SEARCH("thickening",$AZ1911)),"thickening","")</f>
        <v>thickening</v>
      </c>
      <c r="BF1911" s="3" t="str">
        <f>IF(ISNUMBER(SEARCH("airDry",$AW1911)),"airDry","")</f>
        <v>airDry</v>
      </c>
      <c r="BG1911" s="3" t="str">
        <f>IF(ISNUMBER(SEARCH("heatDry",$AY1911)),"heatDry","")</f>
        <v/>
      </c>
      <c r="BH1911" s="3" t="str">
        <f>IF(AND(ISNUMBER(SEARCH("aerobic",$AW1911)),ISNUMBER(SEARCH("anaer",$AW1911))),"Combined Aer and Anaer.","")</f>
        <v/>
      </c>
    </row>
    <row r="1912" spans="1:60" x14ac:dyDescent="0.3">
      <c r="A1912" s="4">
        <v>1910</v>
      </c>
      <c r="B1912" t="s">
        <v>9016</v>
      </c>
      <c r="C1912">
        <v>3473.2</v>
      </c>
      <c r="D1912">
        <v>295.75698572892708</v>
      </c>
      <c r="E1912">
        <v>292.00430204153753</v>
      </c>
      <c r="F1912">
        <v>221.18329155517429</v>
      </c>
      <c r="G1912">
        <v>370.00147253294949</v>
      </c>
      <c r="H1912">
        <v>-76.213782232400192</v>
      </c>
      <c r="I1912">
        <v>-77.369088528822459</v>
      </c>
      <c r="J1912">
        <v>-89.835633671321546</v>
      </c>
      <c r="K1912">
        <v>-59.223267516820307</v>
      </c>
      <c r="L1912">
        <v>2310.8011861055461</v>
      </c>
      <c r="M1912">
        <v>2301.561391109145</v>
      </c>
      <c r="N1912">
        <v>2267.992760191476</v>
      </c>
      <c r="O1912">
        <v>2381.3597195491211</v>
      </c>
      <c r="P1912">
        <v>81.786392336247289</v>
      </c>
      <c r="Q1912">
        <v>82.820191435986544</v>
      </c>
      <c r="R1912">
        <v>66.222392226482995</v>
      </c>
      <c r="S1912">
        <v>93.925433630884001</v>
      </c>
      <c r="T1912">
        <v>66.289259445390456</v>
      </c>
      <c r="U1912">
        <v>66.289154305646193</v>
      </c>
      <c r="V1912">
        <v>66.244137597781716</v>
      </c>
      <c r="W1912">
        <v>66.333948214109725</v>
      </c>
      <c r="X1912">
        <v>4484.6596426227316</v>
      </c>
      <c r="Y1912">
        <v>4499.7591766142896</v>
      </c>
      <c r="Z1912">
        <v>4353.5403148433752</v>
      </c>
      <c r="AA1912">
        <v>4568.1458291518202</v>
      </c>
      <c r="AB1912">
        <v>738.27381858357785</v>
      </c>
      <c r="AC1912">
        <v>733.36494638771865</v>
      </c>
      <c r="AD1912">
        <v>635.05774983587935</v>
      </c>
      <c r="AE1912">
        <v>868.21695918156229</v>
      </c>
      <c r="AF1912">
        <v>65.212892342570186</v>
      </c>
      <c r="AG1912">
        <v>64.951033186766779</v>
      </c>
      <c r="AH1912">
        <v>64.011044920690424</v>
      </c>
      <c r="AI1912">
        <v>67.194766853013547</v>
      </c>
      <c r="AJ1912">
        <v>0.57308622870840109</v>
      </c>
      <c r="AK1912">
        <v>0.57308560424061528</v>
      </c>
      <c r="AL1912">
        <v>0.57299888197467297</v>
      </c>
      <c r="AM1912">
        <v>0.57317395274912497</v>
      </c>
      <c r="AN1912">
        <v>0.96297653821241669</v>
      </c>
      <c r="AO1912">
        <v>0.9629765382124168</v>
      </c>
      <c r="AP1912">
        <v>0.9629765382124168</v>
      </c>
      <c r="AQ1912">
        <v>0.9629765382124168</v>
      </c>
      <c r="AR1912">
        <v>14.89452145780279</v>
      </c>
      <c r="AS1912">
        <v>14.89452145780279</v>
      </c>
      <c r="AT1912">
        <v>14.89452145780279</v>
      </c>
      <c r="AU1912">
        <v>14.89452145780279</v>
      </c>
      <c r="AV1912" t="str">
        <f>VLOOKUP(Sheet1[[#This Row],[NPDES ID2]],Combined_Sheet__Major_Only___2[[NPDES ID2]:[ECHO BFR]],3,FALSE)</f>
        <v>IL</v>
      </c>
      <c r="AW1912" t="s">
        <v>12181</v>
      </c>
      <c r="AX1912" t="str">
        <f>VLOOKUP(Sheet1[[#This Row],[NPDES ID2]],Combined_Sheet__Major_Only___2[[NPDES ID2]:[ECHO BFR]],27,FALSE)</f>
        <v>other, methaneBioCaptureRecover</v>
      </c>
      <c r="AY1912" t="str">
        <f>VLOOKUP(Sheet1[[#This Row],[NPDES ID2]],Combined_Sheet__Major_Only___2[[NPDES ID2]:[ECHO BFR]],28,FALSE)</f>
        <v>-</v>
      </c>
      <c r="AZ1912" t="str">
        <f>VLOOKUP(Sheet1[[#This Row],[NPDES ID2]],Combined_Sheet__Major_Only___2[[NPDES ID2]:[ECHO BFR]],29,FALSE)</f>
        <v>thickening, preliminaryOps</v>
      </c>
      <c r="BA1912">
        <f>VLOOKUP(Sheet1[[#This Row],[NPDES ID2]],Combined_Sheet__Major_Only___2[[NPDES ID2]:[ECHO BFR]],17,FALSE)</f>
        <v>42.222022000000003</v>
      </c>
      <c r="BB1912">
        <f>VLOOKUP(Sheet1[[#This Row],[NPDES ID2]],Combined_Sheet__Major_Only___2[[NPDES ID2]:[ECHO BFR]],18,FALSE)</f>
        <v>-89.093305000000001</v>
      </c>
      <c r="BC1912" t="str">
        <f>IF(ISNUMBER(SEARCH("aerobic",$AW1912)),"aerobic","")</f>
        <v/>
      </c>
      <c r="BD1912" t="str">
        <f>IF(ISNUMBER(SEARCH("anaer",$AW1912)),"anaer","")</f>
        <v>anaer</v>
      </c>
      <c r="BE1912" t="str">
        <f>IF(ISNUMBER(SEARCH("thickening",$AZ1912)),"thickening","")</f>
        <v>thickening</v>
      </c>
      <c r="BF1912" s="2" t="str">
        <f>IF(ISNUMBER(SEARCH("airDry",$AW1912)),"airDry","")</f>
        <v/>
      </c>
      <c r="BG1912" s="2" t="str">
        <f>IF(ISNUMBER(SEARCH("heatDry",$AY1912)),"heatDry","")</f>
        <v/>
      </c>
      <c r="BH1912" s="2" t="str">
        <f>IF(AND(ISNUMBER(SEARCH("aerobic",$AW1912)),ISNUMBER(SEARCH("anaer",$AW1912))),"Combined Aer and Anaer.","")</f>
        <v/>
      </c>
    </row>
    <row r="1913" spans="1:60" x14ac:dyDescent="0.3">
      <c r="A1913" s="4">
        <v>1911</v>
      </c>
      <c r="B1913" t="s">
        <v>9021</v>
      </c>
      <c r="C1913">
        <v>3433</v>
      </c>
      <c r="D1913">
        <v>295.02015377593688</v>
      </c>
      <c r="E1913">
        <v>291.13075328769582</v>
      </c>
      <c r="F1913">
        <v>220.6895948370271</v>
      </c>
      <c r="G1913">
        <v>368.87683232628427</v>
      </c>
      <c r="H1913">
        <v>-76.071777134399383</v>
      </c>
      <c r="I1913">
        <v>-77.260103206944365</v>
      </c>
      <c r="J1913">
        <v>-89.570229151637605</v>
      </c>
      <c r="K1913">
        <v>-58.993593250347722</v>
      </c>
      <c r="L1913">
        <v>2276.886112584792</v>
      </c>
      <c r="M1913">
        <v>2267.7034499081369</v>
      </c>
      <c r="N1913">
        <v>2234.317659150784</v>
      </c>
      <c r="O1913">
        <v>2347.055770057661</v>
      </c>
      <c r="P1913">
        <v>80.84967424512574</v>
      </c>
      <c r="Q1913">
        <v>81.864410551677537</v>
      </c>
      <c r="R1913">
        <v>65.527051177258443</v>
      </c>
      <c r="S1913">
        <v>92.789433852560904</v>
      </c>
      <c r="T1913">
        <v>100.9618343898468</v>
      </c>
      <c r="U1913">
        <v>100.9616757409994</v>
      </c>
      <c r="V1913">
        <v>100.8937485373439</v>
      </c>
      <c r="W1913">
        <v>101.0292667552487</v>
      </c>
      <c r="X1913">
        <v>6851.8956528259077</v>
      </c>
      <c r="Y1913">
        <v>6875.2133332059238</v>
      </c>
      <c r="Z1913">
        <v>6649.6628535151758</v>
      </c>
      <c r="AA1913">
        <v>6980.6408051114486</v>
      </c>
      <c r="AB1913">
        <v>1063.507401685705</v>
      </c>
      <c r="AC1913">
        <v>1057.3859072463199</v>
      </c>
      <c r="AD1913">
        <v>922.55790653105316</v>
      </c>
      <c r="AE1913">
        <v>1239.0534087788401</v>
      </c>
      <c r="AF1913">
        <v>65.011045234521077</v>
      </c>
      <c r="AG1913">
        <v>64.747475959930568</v>
      </c>
      <c r="AH1913">
        <v>63.803484541273818</v>
      </c>
      <c r="AI1913">
        <v>67.002876611712836</v>
      </c>
      <c r="AJ1913">
        <v>0.57061890172680263</v>
      </c>
      <c r="AK1913">
        <v>0.57061812002855716</v>
      </c>
      <c r="AL1913">
        <v>0.57050981484181451</v>
      </c>
      <c r="AM1913">
        <v>0.5707284647597537</v>
      </c>
      <c r="AN1913">
        <v>0.97523969112327846</v>
      </c>
      <c r="AO1913">
        <v>0.9752396911232788</v>
      </c>
      <c r="AP1913">
        <v>0.9752396911232788</v>
      </c>
      <c r="AQ1913">
        <v>0.9752396911232788</v>
      </c>
      <c r="AR1913">
        <v>15.385863198087771</v>
      </c>
      <c r="AS1913">
        <v>15.385863198087771</v>
      </c>
      <c r="AT1913">
        <v>15.385863198087771</v>
      </c>
      <c r="AU1913">
        <v>15.385863198087771</v>
      </c>
      <c r="AV1913" t="str">
        <f>VLOOKUP(Sheet1[[#This Row],[NPDES ID2]],Combined_Sheet__Major_Only___2[[NPDES ID2]:[ECHO BFR]],3,FALSE)</f>
        <v>NY</v>
      </c>
      <c r="AW1913" t="s">
        <v>12181</v>
      </c>
      <c r="AX1913" t="str">
        <f>VLOOKUP(Sheet1[[#This Row],[NPDES ID2]],Combined_Sheet__Major_Only___2[[NPDES ID2]:[ECHO BFR]],27,FALSE)</f>
        <v>other, methaneBioCaptureRecover</v>
      </c>
      <c r="AY1913" t="str">
        <f>VLOOKUP(Sheet1[[#This Row],[NPDES ID2]],Combined_Sheet__Major_Only___2[[NPDES ID2]:[ECHO BFR]],28,FALSE)</f>
        <v>-</v>
      </c>
      <c r="AZ1913" t="str">
        <f>VLOOKUP(Sheet1[[#This Row],[NPDES ID2]],Combined_Sheet__Major_Only___2[[NPDES ID2]:[ECHO BFR]],29,FALSE)</f>
        <v>preliminaryOps, thickening</v>
      </c>
      <c r="BA1913">
        <f>VLOOKUP(Sheet1[[#This Row],[NPDES ID2]],Combined_Sheet__Major_Only___2[[NPDES ID2]:[ECHO BFR]],17,FALSE)</f>
        <v>42.9925</v>
      </c>
      <c r="BB1913">
        <f>VLOOKUP(Sheet1[[#This Row],[NPDES ID2]],Combined_Sheet__Major_Only___2[[NPDES ID2]:[ECHO BFR]],18,FALSE)</f>
        <v>-74.399666999999994</v>
      </c>
      <c r="BC1913" t="str">
        <f>IF(ISNUMBER(SEARCH("aerobic",$AW1913)),"aerobic","")</f>
        <v/>
      </c>
      <c r="BD1913" t="str">
        <f>IF(ISNUMBER(SEARCH("anaer",$AW1913)),"anaer","")</f>
        <v>anaer</v>
      </c>
      <c r="BE1913" t="str">
        <f>IF(ISNUMBER(SEARCH("thickening",$AZ1913)),"thickening","")</f>
        <v>thickening</v>
      </c>
      <c r="BF1913" s="3" t="str">
        <f>IF(ISNUMBER(SEARCH("airDry",$AW1913)),"airDry","")</f>
        <v/>
      </c>
      <c r="BG1913" s="3" t="str">
        <f>IF(ISNUMBER(SEARCH("heatDry",$AY1913)),"heatDry","")</f>
        <v/>
      </c>
      <c r="BH1913" s="3" t="str">
        <f>IF(AND(ISNUMBER(SEARCH("aerobic",$AW1913)),ISNUMBER(SEARCH("anaer",$AW1913))),"Combined Aer and Anaer.","")</f>
        <v/>
      </c>
    </row>
    <row r="1914" spans="1:60" x14ac:dyDescent="0.3">
      <c r="A1914" s="4">
        <v>1912</v>
      </c>
      <c r="B1914" t="s">
        <v>9026</v>
      </c>
      <c r="C1914">
        <v>3422</v>
      </c>
      <c r="D1914">
        <v>308.67460886614191</v>
      </c>
      <c r="E1914">
        <v>304.01843557696861</v>
      </c>
      <c r="F1914">
        <v>231.36765923737579</v>
      </c>
      <c r="G1914">
        <v>385.49394265762368</v>
      </c>
      <c r="H1914">
        <v>-76.494203223626869</v>
      </c>
      <c r="I1914">
        <v>-77.708461833660522</v>
      </c>
      <c r="J1914">
        <v>-90.083862648599094</v>
      </c>
      <c r="K1914">
        <v>-60.66021446363645</v>
      </c>
      <c r="L1914">
        <v>2166.0432248187899</v>
      </c>
      <c r="M1914">
        <v>2156.1121671261722</v>
      </c>
      <c r="N1914">
        <v>2120.044411742545</v>
      </c>
      <c r="O1914">
        <v>2241.8570816119131</v>
      </c>
      <c r="P1914">
        <v>80.788857171154987</v>
      </c>
      <c r="Q1914">
        <v>81.617920851371792</v>
      </c>
      <c r="R1914">
        <v>66.035847693675436</v>
      </c>
      <c r="S1914">
        <v>92.597840289918466</v>
      </c>
      <c r="T1914">
        <v>52.479431438027198</v>
      </c>
      <c r="U1914">
        <v>52.479347610559692</v>
      </c>
      <c r="V1914">
        <v>52.443455982298993</v>
      </c>
      <c r="W1914">
        <v>52.515061601812803</v>
      </c>
      <c r="X1914">
        <v>3732.1102992706942</v>
      </c>
      <c r="Y1914">
        <v>3746.5312723472912</v>
      </c>
      <c r="Z1914">
        <v>3607.097012379284</v>
      </c>
      <c r="AA1914">
        <v>3811.837732839042</v>
      </c>
      <c r="AB1914">
        <v>736.51746486844092</v>
      </c>
      <c r="AC1914">
        <v>728.6796881709098</v>
      </c>
      <c r="AD1914">
        <v>614.48688940197997</v>
      </c>
      <c r="AE1914">
        <v>894.24668988479016</v>
      </c>
      <c r="AF1914">
        <v>62.041964364155149</v>
      </c>
      <c r="AG1914">
        <v>61.756491581121807</v>
      </c>
      <c r="AH1914">
        <v>60.730109560926927</v>
      </c>
      <c r="AI1914">
        <v>64.20483470831627</v>
      </c>
      <c r="AJ1914">
        <v>0.53434400743306565</v>
      </c>
      <c r="AK1914">
        <v>0.53434344285955171</v>
      </c>
      <c r="AL1914">
        <v>0.53426501672373761</v>
      </c>
      <c r="AM1914">
        <v>0.53442333893173111</v>
      </c>
      <c r="AN1914">
        <v>0.95387839753064596</v>
      </c>
      <c r="AO1914">
        <v>0.95387839753064585</v>
      </c>
      <c r="AP1914">
        <v>0.95387839753064585</v>
      </c>
      <c r="AQ1914">
        <v>0.95387839753064585</v>
      </c>
      <c r="AR1914">
        <v>12.770799545679511</v>
      </c>
      <c r="AS1914">
        <v>12.770799545679511</v>
      </c>
      <c r="AT1914">
        <v>12.770799545679511</v>
      </c>
      <c r="AU1914">
        <v>12.770799545679511</v>
      </c>
      <c r="AV1914" t="str">
        <f>VLOOKUP(Sheet1[[#This Row],[NPDES ID2]],Combined_Sheet__Major_Only___2[[NPDES ID2]:[ECHO BFR]],3,FALSE)</f>
        <v>FL</v>
      </c>
      <c r="AW1914" t="s">
        <v>41</v>
      </c>
      <c r="AX1914" t="str">
        <f>VLOOKUP(Sheet1[[#This Row],[NPDES ID2]],Combined_Sheet__Major_Only___2[[NPDES ID2]:[ECHO BFR]],27,FALSE)</f>
        <v>-</v>
      </c>
      <c r="AY1914" t="str">
        <f>VLOOKUP(Sheet1[[#This Row],[NPDES ID2]],Combined_Sheet__Major_Only___2[[NPDES ID2]:[ECHO BFR]],28,FALSE)</f>
        <v>-</v>
      </c>
      <c r="AZ1914" t="str">
        <f>VLOOKUP(Sheet1[[#This Row],[NPDES ID2]],Combined_Sheet__Major_Only___2[[NPDES ID2]:[ECHO BFR]],29,FALSE)</f>
        <v>thickening, preliminaryOps</v>
      </c>
      <c r="BA1914">
        <f>VLOOKUP(Sheet1[[#This Row],[NPDES ID2]],Combined_Sheet__Major_Only___2[[NPDES ID2]:[ECHO BFR]],17,FALSE)</f>
        <v>29.620566</v>
      </c>
      <c r="BB1914">
        <f>VLOOKUP(Sheet1[[#This Row],[NPDES ID2]],Combined_Sheet__Major_Only___2[[NPDES ID2]:[ECHO BFR]],18,FALSE)</f>
        <v>-82.411895000000001</v>
      </c>
      <c r="BC1914" t="str">
        <f>IF(ISNUMBER(SEARCH("aerobic",$AW1914)),"aerobic","")</f>
        <v>aerobic</v>
      </c>
      <c r="BD1914" t="str">
        <f>IF(ISNUMBER(SEARCH("anaer",$AW1914)),"anaer","")</f>
        <v/>
      </c>
      <c r="BE1914" t="str">
        <f>IF(ISNUMBER(SEARCH("thickening",$AZ1914)),"thickening","")</f>
        <v>thickening</v>
      </c>
      <c r="BF1914" s="2" t="str">
        <f>IF(ISNUMBER(SEARCH("airDry",$AW1914)),"airDry","")</f>
        <v/>
      </c>
      <c r="BG1914" s="2" t="str">
        <f>IF(ISNUMBER(SEARCH("heatDry",$AY1914)),"heatDry","")</f>
        <v/>
      </c>
      <c r="BH1914" s="2" t="str">
        <f>IF(AND(ISNUMBER(SEARCH("aerobic",$AW1914)),ISNUMBER(SEARCH("anaer",$AW1914))),"Combined Aer and Anaer.","")</f>
        <v/>
      </c>
    </row>
    <row r="1915" spans="1:60" x14ac:dyDescent="0.3">
      <c r="A1915" s="4">
        <v>1913</v>
      </c>
      <c r="B1915" t="s">
        <v>9030</v>
      </c>
      <c r="C1915">
        <v>3355</v>
      </c>
      <c r="D1915">
        <v>362.67073814555278</v>
      </c>
      <c r="E1915">
        <v>358.28934818153971</v>
      </c>
      <c r="F1915">
        <v>274.26778400176789</v>
      </c>
      <c r="G1915">
        <v>450.63196488458823</v>
      </c>
      <c r="H1915">
        <v>-76.897406658133889</v>
      </c>
      <c r="I1915">
        <v>-76.722937736605871</v>
      </c>
      <c r="J1915">
        <v>-89.530167469421869</v>
      </c>
      <c r="K1915">
        <v>-64.084283963147229</v>
      </c>
      <c r="L1915">
        <v>1791.3393023750191</v>
      </c>
      <c r="M1915">
        <v>1779.1339160029349</v>
      </c>
      <c r="N1915">
        <v>1734.7778595751461</v>
      </c>
      <c r="O1915">
        <v>1884.570344266346</v>
      </c>
      <c r="P1915">
        <v>79.774755794203585</v>
      </c>
      <c r="Q1915">
        <v>79.645249550682365</v>
      </c>
      <c r="R1915">
        <v>67.473347549616349</v>
      </c>
      <c r="S1915">
        <v>90.968315715321523</v>
      </c>
      <c r="T1915">
        <v>111.2402933839453</v>
      </c>
      <c r="U1915">
        <v>111.2401188726728</v>
      </c>
      <c r="V1915">
        <v>111.16540000177309</v>
      </c>
      <c r="W1915">
        <v>111.31446794043779</v>
      </c>
      <c r="X1915">
        <v>9382.0358089820711</v>
      </c>
      <c r="Y1915">
        <v>9435.4882811235966</v>
      </c>
      <c r="Z1915">
        <v>8917.3095978500969</v>
      </c>
      <c r="AA1915">
        <v>9681.0567644875537</v>
      </c>
      <c r="AB1915">
        <v>1865.189005815663</v>
      </c>
      <c r="AC1915">
        <v>1837.655447857223</v>
      </c>
      <c r="AD1915">
        <v>1551.4314038625059</v>
      </c>
      <c r="AE1915">
        <v>2315.365689801924</v>
      </c>
      <c r="AF1915">
        <v>52.338950753277523</v>
      </c>
      <c r="AG1915">
        <v>51.980993150030457</v>
      </c>
      <c r="AH1915">
        <v>50.693792589617487</v>
      </c>
      <c r="AI1915">
        <v>55.051287653931901</v>
      </c>
      <c r="AJ1915">
        <v>0.41607756976752808</v>
      </c>
      <c r="AK1915">
        <v>0.41607687594765641</v>
      </c>
      <c r="AL1915">
        <v>0.41598098198749439</v>
      </c>
      <c r="AM1915">
        <v>0.4161745837541127</v>
      </c>
      <c r="AN1915">
        <v>0.97745352804088081</v>
      </c>
      <c r="AO1915">
        <v>0.97745352804088081</v>
      </c>
      <c r="AP1915">
        <v>0.97745352804088081</v>
      </c>
      <c r="AQ1915">
        <v>0.97745352804088081</v>
      </c>
      <c r="AR1915">
        <v>10.729816307444001</v>
      </c>
      <c r="AS1915">
        <v>10.729816307444001</v>
      </c>
      <c r="AT1915">
        <v>10.729816307444001</v>
      </c>
      <c r="AU1915">
        <v>10.729816307444001</v>
      </c>
      <c r="AV1915" t="str">
        <f>VLOOKUP(Sheet1[[#This Row],[NPDES ID2]],Combined_Sheet__Major_Only___2[[NPDES ID2]:[ECHO BFR]],3,FALSE)</f>
        <v>CA</v>
      </c>
      <c r="AW1915" t="s">
        <v>87</v>
      </c>
      <c r="AX1915" t="str">
        <f>VLOOKUP(Sheet1[[#This Row],[NPDES ID2]],Combined_Sheet__Major_Only___2[[NPDES ID2]:[ECHO BFR]],27,FALSE)</f>
        <v>tempSludgeStore</v>
      </c>
      <c r="AY1915" t="str">
        <f>VLOOKUP(Sheet1[[#This Row],[NPDES ID2]],Combined_Sheet__Major_Only___2[[NPDES ID2]:[ECHO BFR]],28,FALSE)</f>
        <v>-</v>
      </c>
      <c r="AZ1915" t="str">
        <f>VLOOKUP(Sheet1[[#This Row],[NPDES ID2]],Combined_Sheet__Major_Only___2[[NPDES ID2]:[ECHO BFR]],29,FALSE)</f>
        <v>thickening</v>
      </c>
      <c r="BA1915">
        <f>VLOOKUP(Sheet1[[#This Row],[NPDES ID2]],Combined_Sheet__Major_Only___2[[NPDES ID2]:[ECHO BFR]],17,FALSE)</f>
        <v>38.091697000000003</v>
      </c>
      <c r="BB1915">
        <f>VLOOKUP(Sheet1[[#This Row],[NPDES ID2]],Combined_Sheet__Major_Only___2[[NPDES ID2]:[ECHO BFR]],18,FALSE)</f>
        <v>-122.250298</v>
      </c>
      <c r="BC1915" t="str">
        <f>IF(ISNUMBER(SEARCH("aerobic",$AW1915)),"aerobic","")</f>
        <v/>
      </c>
      <c r="BD1915" t="str">
        <f>IF(ISNUMBER(SEARCH("anaer",$AW1915)),"anaer","")</f>
        <v/>
      </c>
      <c r="BE1915" t="str">
        <f>IF(ISNUMBER(SEARCH("thickening",$AZ1915)),"thickening","")</f>
        <v>thickening</v>
      </c>
      <c r="BF1915" s="3" t="str">
        <f>IF(ISNUMBER(SEARCH("airDry",$AW1915)),"airDry","")</f>
        <v/>
      </c>
      <c r="BG1915" s="3" t="str">
        <f>IF(ISNUMBER(SEARCH("heatDry",$AY1915)),"heatDry","")</f>
        <v/>
      </c>
      <c r="BH1915" s="3" t="str">
        <f>IF(AND(ISNUMBER(SEARCH("aerobic",$AW1915)),ISNUMBER(SEARCH("anaer",$AW1915))),"Combined Aer and Anaer.","")</f>
        <v/>
      </c>
    </row>
    <row r="1916" spans="1:60" x14ac:dyDescent="0.3">
      <c r="A1916" s="4">
        <v>1914</v>
      </c>
      <c r="B1916" t="s">
        <v>9035</v>
      </c>
      <c r="C1916">
        <v>3325.107</v>
      </c>
      <c r="D1916">
        <v>401.42041722570298</v>
      </c>
      <c r="E1916">
        <v>398.40300701976668</v>
      </c>
      <c r="F1916">
        <v>305.5826630148004</v>
      </c>
      <c r="G1916">
        <v>497.05361850138547</v>
      </c>
      <c r="H1916">
        <v>-77.246377852764425</v>
      </c>
      <c r="I1916">
        <v>-76.603572986455433</v>
      </c>
      <c r="J1916">
        <v>-88.780214544664787</v>
      </c>
      <c r="K1916">
        <v>-65.481599612265171</v>
      </c>
      <c r="L1916">
        <v>1597.929203111908</v>
      </c>
      <c r="M1916">
        <v>1584.5146791271161</v>
      </c>
      <c r="N1916">
        <v>1535.781160560088</v>
      </c>
      <c r="O1916">
        <v>1700.3644695747309</v>
      </c>
      <c r="P1916">
        <v>79.325860740834912</v>
      </c>
      <c r="Q1916">
        <v>78.881210500498298</v>
      </c>
      <c r="R1916">
        <v>68.662450624478737</v>
      </c>
      <c r="S1916">
        <v>90.113716102893775</v>
      </c>
      <c r="T1916">
        <v>96.591976906730835</v>
      </c>
      <c r="U1916">
        <v>96.591825001748049</v>
      </c>
      <c r="V1916">
        <v>96.526785256022507</v>
      </c>
      <c r="W1916">
        <v>96.656542848848133</v>
      </c>
      <c r="X1916">
        <v>9054.556435080769</v>
      </c>
      <c r="Y1916">
        <v>9117.3438959481682</v>
      </c>
      <c r="Z1916">
        <v>8505.4422785635415</v>
      </c>
      <c r="AA1916">
        <v>9410.8603871458763</v>
      </c>
      <c r="AB1916">
        <v>2752.59641392819</v>
      </c>
      <c r="AC1916">
        <v>2647.0382231386079</v>
      </c>
      <c r="AD1916">
        <v>2071.311386990385</v>
      </c>
      <c r="AE1916">
        <v>3887.261537863697</v>
      </c>
      <c r="AF1916">
        <v>47.107660202989592</v>
      </c>
      <c r="AG1916">
        <v>46.7109886639278</v>
      </c>
      <c r="AH1916">
        <v>45.282046914826637</v>
      </c>
      <c r="AI1916">
        <v>50.116881814943333</v>
      </c>
      <c r="AJ1916">
        <v>0.35254490485087181</v>
      </c>
      <c r="AK1916">
        <v>0.35254431723119978</v>
      </c>
      <c r="AL1916">
        <v>0.35246310088337668</v>
      </c>
      <c r="AM1916">
        <v>0.35262706977977509</v>
      </c>
      <c r="AN1916">
        <v>0.97416103915269803</v>
      </c>
      <c r="AO1916">
        <v>0.97416103915269792</v>
      </c>
      <c r="AP1916">
        <v>0.97416103915269792</v>
      </c>
      <c r="AQ1916">
        <v>0.97416103915269792</v>
      </c>
      <c r="AR1916">
        <v>7.8449747567845263</v>
      </c>
      <c r="AS1916">
        <v>7.844974756784528</v>
      </c>
      <c r="AT1916">
        <v>7.844974756784528</v>
      </c>
      <c r="AU1916">
        <v>7.844974756784528</v>
      </c>
      <c r="AV1916" t="str">
        <f>VLOOKUP(Sheet1[[#This Row],[NPDES ID2]],Combined_Sheet__Major_Only___2[[NPDES ID2]:[ECHO BFR]],3,FALSE)</f>
        <v>WV</v>
      </c>
      <c r="AW1916" t="s">
        <v>54</v>
      </c>
      <c r="AX1916" t="str">
        <f>VLOOKUP(Sheet1[[#This Row],[NPDES ID2]],Combined_Sheet__Major_Only___2[[NPDES ID2]:[ECHO BFR]],27,FALSE)</f>
        <v>other</v>
      </c>
      <c r="AY1916" t="str">
        <f>VLOOKUP(Sheet1[[#This Row],[NPDES ID2]],Combined_Sheet__Major_Only___2[[NPDES ID2]:[ECHO BFR]],28,FALSE)</f>
        <v>-</v>
      </c>
      <c r="AZ1916" t="str">
        <f>VLOOKUP(Sheet1[[#This Row],[NPDES ID2]],Combined_Sheet__Major_Only___2[[NPDES ID2]:[ECHO BFR]],29,FALSE)</f>
        <v>preliminaryOps, thickening</v>
      </c>
      <c r="BA1916">
        <f>VLOOKUP(Sheet1[[#This Row],[NPDES ID2]],Combined_Sheet__Major_Only___2[[NPDES ID2]:[ECHO BFR]],17,FALSE)</f>
        <v>38.426951000000003</v>
      </c>
      <c r="BB1916">
        <f>VLOOKUP(Sheet1[[#This Row],[NPDES ID2]],Combined_Sheet__Major_Only___2[[NPDES ID2]:[ECHO BFR]],18,FALSE)</f>
        <v>-82.432649999999995</v>
      </c>
      <c r="BC1916" t="str">
        <f>IF(ISNUMBER(SEARCH("aerobic",$AW1916)),"aerobic","")</f>
        <v/>
      </c>
      <c r="BD1916" t="str">
        <f>IF(ISNUMBER(SEARCH("anaer",$AW1916)),"anaer","")</f>
        <v/>
      </c>
      <c r="BE1916" t="str">
        <f>IF(ISNUMBER(SEARCH("thickening",$AZ1916)),"thickening","")</f>
        <v>thickening</v>
      </c>
      <c r="BF1916" s="2" t="str">
        <f>IF(ISNUMBER(SEARCH("airDry",$AW1916)),"airDry","")</f>
        <v/>
      </c>
      <c r="BG1916" s="2" t="str">
        <f>IF(ISNUMBER(SEARCH("heatDry",$AY1916)),"heatDry","")</f>
        <v/>
      </c>
      <c r="BH1916" s="2" t="str">
        <f>IF(AND(ISNUMBER(SEARCH("aerobic",$AW1916)),ISNUMBER(SEARCH("anaer",$AW1916))),"Combined Aer and Anaer.","")</f>
        <v/>
      </c>
    </row>
    <row r="1917" spans="1:60" x14ac:dyDescent="0.3">
      <c r="A1917" s="4">
        <v>1915</v>
      </c>
      <c r="B1917" t="s">
        <v>9039</v>
      </c>
      <c r="C1917">
        <v>3276</v>
      </c>
      <c r="D1917">
        <v>296.84090450648188</v>
      </c>
      <c r="E1917">
        <v>292.8067918192329</v>
      </c>
      <c r="F1917">
        <v>222.42037077918869</v>
      </c>
      <c r="G1917">
        <v>370.18233905985971</v>
      </c>
      <c r="H1917">
        <v>-76.433671754328728</v>
      </c>
      <c r="I1917">
        <v>-77.694116720320096</v>
      </c>
      <c r="J1917">
        <v>-90.273021091876117</v>
      </c>
      <c r="K1917">
        <v>-60.214831022369907</v>
      </c>
      <c r="L1917">
        <v>2112.3824886140992</v>
      </c>
      <c r="M1917">
        <v>2103.163940995244</v>
      </c>
      <c r="N1917">
        <v>2069.6853335613432</v>
      </c>
      <c r="O1917">
        <v>2182.754228493322</v>
      </c>
      <c r="P1917">
        <v>77.270590422903439</v>
      </c>
      <c r="Q1917">
        <v>78.084768431329607</v>
      </c>
      <c r="R1917">
        <v>62.953576572657099</v>
      </c>
      <c r="S1917">
        <v>88.457265078852458</v>
      </c>
      <c r="T1917">
        <v>63.483987978160059</v>
      </c>
      <c r="U1917">
        <v>63.483887167703728</v>
      </c>
      <c r="V1917">
        <v>63.440724090850068</v>
      </c>
      <c r="W1917">
        <v>63.526836619258653</v>
      </c>
      <c r="X1917">
        <v>4431.7463489382644</v>
      </c>
      <c r="Y1917">
        <v>4448.0470016700729</v>
      </c>
      <c r="Z1917">
        <v>4290.404185351631</v>
      </c>
      <c r="AA1917">
        <v>4521.8214231417214</v>
      </c>
      <c r="AB1917">
        <v>698.28416899990987</v>
      </c>
      <c r="AC1917">
        <v>693.97144653368002</v>
      </c>
      <c r="AD1917">
        <v>604.1467358033168</v>
      </c>
      <c r="AE1917">
        <v>815.19891704589145</v>
      </c>
      <c r="AF1917">
        <v>63.200961236954242</v>
      </c>
      <c r="AG1917">
        <v>62.924160872559447</v>
      </c>
      <c r="AH1917">
        <v>61.929024271822087</v>
      </c>
      <c r="AI1917">
        <v>65.298034989621399</v>
      </c>
      <c r="AJ1917">
        <v>0.54849995077397662</v>
      </c>
      <c r="AK1917">
        <v>0.54849939877563658</v>
      </c>
      <c r="AL1917">
        <v>0.54842268737038391</v>
      </c>
      <c r="AM1917">
        <v>0.54857754688725635</v>
      </c>
      <c r="AN1917">
        <v>0.96143102403763681</v>
      </c>
      <c r="AO1917">
        <v>0.96143102403763647</v>
      </c>
      <c r="AP1917">
        <v>0.96143102403763647</v>
      </c>
      <c r="AQ1917">
        <v>0.96143102403763647</v>
      </c>
      <c r="AR1917">
        <v>14.820866062961811</v>
      </c>
      <c r="AS1917">
        <v>14.820866062961811</v>
      </c>
      <c r="AT1917">
        <v>14.820866062961811</v>
      </c>
      <c r="AU1917">
        <v>14.820866062961811</v>
      </c>
      <c r="AV1917" t="str">
        <f>VLOOKUP(Sheet1[[#This Row],[NPDES ID2]],Combined_Sheet__Major_Only___2[[NPDES ID2]:[ECHO BFR]],3,FALSE)</f>
        <v>NY</v>
      </c>
      <c r="AW1917" t="s">
        <v>12181</v>
      </c>
      <c r="AX1917" t="str">
        <f>VLOOKUP(Sheet1[[#This Row],[NPDES ID2]],Combined_Sheet__Major_Only___2[[NPDES ID2]:[ECHO BFR]],27,FALSE)</f>
        <v>-</v>
      </c>
      <c r="AY1917" t="str">
        <f>VLOOKUP(Sheet1[[#This Row],[NPDES ID2]],Combined_Sheet__Major_Only___2[[NPDES ID2]:[ECHO BFR]],28,FALSE)</f>
        <v>-</v>
      </c>
      <c r="AZ1917" t="str">
        <f>VLOOKUP(Sheet1[[#This Row],[NPDES ID2]],Combined_Sheet__Major_Only___2[[NPDES ID2]:[ECHO BFR]],29,FALSE)</f>
        <v>thickening, preliminaryOps</v>
      </c>
      <c r="BA1917">
        <f>VLOOKUP(Sheet1[[#This Row],[NPDES ID2]],Combined_Sheet__Major_Only___2[[NPDES ID2]:[ECHO BFR]],17,FALSE)</f>
        <v>40.548389</v>
      </c>
      <c r="BB1917">
        <f>VLOOKUP(Sheet1[[#This Row],[NPDES ID2]],Combined_Sheet__Major_Only___2[[NPDES ID2]:[ECHO BFR]],18,FALSE)</f>
        <v>-74.112250000000003</v>
      </c>
      <c r="BC1917" t="str">
        <f>IF(ISNUMBER(SEARCH("aerobic",$AW1917)),"aerobic","")</f>
        <v/>
      </c>
      <c r="BD1917" t="str">
        <f>IF(ISNUMBER(SEARCH("anaer",$AW1917)),"anaer","")</f>
        <v>anaer</v>
      </c>
      <c r="BE1917" t="str">
        <f>IF(ISNUMBER(SEARCH("thickening",$AZ1917)),"thickening","")</f>
        <v>thickening</v>
      </c>
      <c r="BF1917" s="3" t="str">
        <f>IF(ISNUMBER(SEARCH("airDry",$AW1917)),"airDry","")</f>
        <v/>
      </c>
      <c r="BG1917" s="3" t="str">
        <f>IF(ISNUMBER(SEARCH("heatDry",$AY1917)),"heatDry","")</f>
        <v/>
      </c>
      <c r="BH1917" s="3" t="str">
        <f>IF(AND(ISNUMBER(SEARCH("aerobic",$AW1917)),ISNUMBER(SEARCH("anaer",$AW1917))),"Combined Aer and Anaer.","")</f>
        <v/>
      </c>
    </row>
    <row r="1918" spans="1:60" x14ac:dyDescent="0.3">
      <c r="A1918" s="4">
        <v>1916</v>
      </c>
      <c r="B1918" t="s">
        <v>9042</v>
      </c>
      <c r="C1918">
        <v>3245.82</v>
      </c>
      <c r="D1918">
        <v>299.36765391612192</v>
      </c>
      <c r="E1918">
        <v>295.43323031404589</v>
      </c>
      <c r="F1918">
        <v>224.4549605593636</v>
      </c>
      <c r="G1918">
        <v>373.07755677700197</v>
      </c>
      <c r="H1918">
        <v>-76.580854947782257</v>
      </c>
      <c r="I1918">
        <v>-77.799721750657525</v>
      </c>
      <c r="J1918">
        <v>-90.342077176591275</v>
      </c>
      <c r="K1918">
        <v>-60.730862273182247</v>
      </c>
      <c r="L1918">
        <v>2066.5124544606501</v>
      </c>
      <c r="M1918">
        <v>2057.1797764101088</v>
      </c>
      <c r="N1918">
        <v>2023.300636853266</v>
      </c>
      <c r="O1918">
        <v>2137.7286990311532</v>
      </c>
      <c r="P1918">
        <v>76.609685640916709</v>
      </c>
      <c r="Q1918">
        <v>77.436496569934675</v>
      </c>
      <c r="R1918">
        <v>62.557960682276459</v>
      </c>
      <c r="S1918">
        <v>87.77250711362251</v>
      </c>
      <c r="T1918">
        <v>45.15851409759896</v>
      </c>
      <c r="U1918">
        <v>45.158441568274782</v>
      </c>
      <c r="V1918">
        <v>45.127387361122352</v>
      </c>
      <c r="W1918">
        <v>45.189342080075463</v>
      </c>
      <c r="X1918">
        <v>3192.8191309088911</v>
      </c>
      <c r="Y1918">
        <v>3204.9571511112158</v>
      </c>
      <c r="Z1918">
        <v>3087.519191197232</v>
      </c>
      <c r="AA1918">
        <v>3259.9686123283091</v>
      </c>
      <c r="AB1918">
        <v>525.26221500561701</v>
      </c>
      <c r="AC1918">
        <v>521.66834336175043</v>
      </c>
      <c r="AD1918">
        <v>451.48893634479919</v>
      </c>
      <c r="AE1918">
        <v>617.35495999811224</v>
      </c>
      <c r="AF1918">
        <v>62.402080709157062</v>
      </c>
      <c r="AG1918">
        <v>62.119423308752637</v>
      </c>
      <c r="AH1918">
        <v>61.101868247125871</v>
      </c>
      <c r="AI1918">
        <v>64.545431883039882</v>
      </c>
      <c r="AJ1918">
        <v>0.53874187077336666</v>
      </c>
      <c r="AK1918">
        <v>0.53874140417656347</v>
      </c>
      <c r="AL1918">
        <v>0.53867648494551335</v>
      </c>
      <c r="AM1918">
        <v>0.53880753667740278</v>
      </c>
      <c r="AN1918">
        <v>0.94697005186296179</v>
      </c>
      <c r="AO1918">
        <v>0.94697005186296168</v>
      </c>
      <c r="AP1918">
        <v>0.94697005186296168</v>
      </c>
      <c r="AQ1918">
        <v>0.94697005186296168</v>
      </c>
      <c r="AR1918">
        <v>14.25791201041408</v>
      </c>
      <c r="AS1918">
        <v>14.25791201041408</v>
      </c>
      <c r="AT1918">
        <v>14.25791201041408</v>
      </c>
      <c r="AU1918">
        <v>14.25791201041408</v>
      </c>
      <c r="AV1918" t="str">
        <f>VLOOKUP(Sheet1[[#This Row],[NPDES ID2]],Combined_Sheet__Major_Only___2[[NPDES ID2]:[ECHO BFR]],3,FALSE)</f>
        <v>TX</v>
      </c>
      <c r="AW1918" t="s">
        <v>41</v>
      </c>
      <c r="AX1918" t="str">
        <f>VLOOKUP(Sheet1[[#This Row],[NPDES ID2]],Combined_Sheet__Major_Only___2[[NPDES ID2]:[ECHO BFR]],27,FALSE)</f>
        <v>other</v>
      </c>
      <c r="AY1918" t="str">
        <f>VLOOKUP(Sheet1[[#This Row],[NPDES ID2]],Combined_Sheet__Major_Only___2[[NPDES ID2]:[ECHO BFR]],28,FALSE)</f>
        <v>-</v>
      </c>
      <c r="AZ1918" t="str">
        <f>VLOOKUP(Sheet1[[#This Row],[NPDES ID2]],Combined_Sheet__Major_Only___2[[NPDES ID2]:[ECHO BFR]],29,FALSE)</f>
        <v>thickening</v>
      </c>
      <c r="BA1918">
        <f>VLOOKUP(Sheet1[[#This Row],[NPDES ID2]],Combined_Sheet__Major_Only___2[[NPDES ID2]:[ECHO BFR]],17,FALSE)</f>
        <v>30.616972000000001</v>
      </c>
      <c r="BB1918">
        <f>VLOOKUP(Sheet1[[#This Row],[NPDES ID2]],Combined_Sheet__Major_Only___2[[NPDES ID2]:[ECHO BFR]],18,FALSE)</f>
        <v>-97.84675</v>
      </c>
      <c r="BC1918" t="str">
        <f>IF(ISNUMBER(SEARCH("aerobic",$AW1918)),"aerobic","")</f>
        <v>aerobic</v>
      </c>
      <c r="BD1918" t="str">
        <f>IF(ISNUMBER(SEARCH("anaer",$AW1918)),"anaer","")</f>
        <v/>
      </c>
      <c r="BE1918" t="str">
        <f>IF(ISNUMBER(SEARCH("thickening",$AZ1918)),"thickening","")</f>
        <v>thickening</v>
      </c>
      <c r="BF1918" s="2" t="str">
        <f>IF(ISNUMBER(SEARCH("airDry",$AW1918)),"airDry","")</f>
        <v/>
      </c>
      <c r="BG1918" s="2" t="str">
        <f>IF(ISNUMBER(SEARCH("heatDry",$AY1918)),"heatDry","")</f>
        <v/>
      </c>
      <c r="BH1918" s="2" t="str">
        <f>IF(AND(ISNUMBER(SEARCH("aerobic",$AW1918)),ISNUMBER(SEARCH("anaer",$AW1918))),"Combined Aer and Anaer.","")</f>
        <v/>
      </c>
    </row>
    <row r="1919" spans="1:60" x14ac:dyDescent="0.3">
      <c r="A1919" s="4">
        <v>1917</v>
      </c>
      <c r="B1919" t="s">
        <v>9047</v>
      </c>
      <c r="C1919">
        <v>3244</v>
      </c>
      <c r="D1919">
        <v>370.25874840938519</v>
      </c>
      <c r="E1919">
        <v>367.05239933138262</v>
      </c>
      <c r="F1919">
        <v>280.71404144445398</v>
      </c>
      <c r="G1919">
        <v>458.91510426947451</v>
      </c>
      <c r="H1919">
        <v>-77.578944329010298</v>
      </c>
      <c r="I1919">
        <v>-77.395945784710136</v>
      </c>
      <c r="J1919">
        <v>-90.023142928841324</v>
      </c>
      <c r="K1919">
        <v>-64.927997256356278</v>
      </c>
      <c r="L1919">
        <v>1670.4905840725371</v>
      </c>
      <c r="M1919">
        <v>1658.2195160566439</v>
      </c>
      <c r="N1919">
        <v>1613.7087011763119</v>
      </c>
      <c r="O1919">
        <v>1764.0620794650399</v>
      </c>
      <c r="P1919">
        <v>77.242440896427965</v>
      </c>
      <c r="Q1919">
        <v>76.932598446475282</v>
      </c>
      <c r="R1919">
        <v>65.740589493984018</v>
      </c>
      <c r="S1919">
        <v>87.723784037801252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50.470781644330494</v>
      </c>
      <c r="AG1919">
        <v>50.099455774368103</v>
      </c>
      <c r="AH1919">
        <v>48.758369563052959</v>
      </c>
      <c r="AI1919">
        <v>53.292824448543698</v>
      </c>
      <c r="AJ1919">
        <v>0.39336725392014438</v>
      </c>
      <c r="AK1919">
        <v>0.39336696300736279</v>
      </c>
      <c r="AL1919">
        <v>0.3933264443151801</v>
      </c>
      <c r="AM1919">
        <v>0.39340823749184739</v>
      </c>
      <c r="AN1919">
        <v>0.16134451043209649</v>
      </c>
      <c r="AO1919">
        <v>0.16134451043209649</v>
      </c>
      <c r="AP1919">
        <v>0.16134451043209649</v>
      </c>
      <c r="AQ1919">
        <v>0.16134451043209649</v>
      </c>
      <c r="AR1919">
        <v>8.7259797765807452</v>
      </c>
      <c r="AS1919">
        <v>8.7259797765807452</v>
      </c>
      <c r="AT1919">
        <v>8.7259797765807452</v>
      </c>
      <c r="AU1919">
        <v>8.7259797765807452</v>
      </c>
      <c r="AV1919" t="str">
        <f>VLOOKUP(Sheet1[[#This Row],[NPDES ID2]],Combined_Sheet__Major_Only___2[[NPDES ID2]:[ECHO BFR]],3,FALSE)</f>
        <v>IL</v>
      </c>
      <c r="AW1919" t="s">
        <v>54</v>
      </c>
      <c r="AX1919" t="str">
        <f>VLOOKUP(Sheet1[[#This Row],[NPDES ID2]],Combined_Sheet__Major_Only___2[[NPDES ID2]:[ECHO BFR]],27,FALSE)</f>
        <v>-</v>
      </c>
      <c r="AY1919" t="str">
        <f>VLOOKUP(Sheet1[[#This Row],[NPDES ID2]],Combined_Sheet__Major_Only___2[[NPDES ID2]:[ECHO BFR]],28,FALSE)</f>
        <v>heatDry</v>
      </c>
      <c r="AZ1919" t="str">
        <f>VLOOKUP(Sheet1[[#This Row],[NPDES ID2]],Combined_Sheet__Major_Only___2[[NPDES ID2]:[ECHO BFR]],29,FALSE)</f>
        <v>-</v>
      </c>
      <c r="BA1919">
        <f>VLOOKUP(Sheet1[[#This Row],[NPDES ID2]],Combined_Sheet__Major_Only___2[[NPDES ID2]:[ECHO BFR]],17,FALSE)</f>
        <v>42.35689</v>
      </c>
      <c r="BB1919">
        <f>VLOOKUP(Sheet1[[#This Row],[NPDES ID2]],Combined_Sheet__Major_Only___2[[NPDES ID2]:[ECHO BFR]],18,FALSE)</f>
        <v>-87.925214999999994</v>
      </c>
      <c r="BC1919" t="str">
        <f>IF(ISNUMBER(SEARCH("aerobic",$AW1919)),"aerobic","")</f>
        <v/>
      </c>
      <c r="BD1919" t="str">
        <f>IF(ISNUMBER(SEARCH("anaer",$AW1919)),"anaer","")</f>
        <v/>
      </c>
      <c r="BE1919" t="str">
        <f>IF(ISNUMBER(SEARCH("thickening",$AZ1919)),"thickening","")</f>
        <v/>
      </c>
      <c r="BF1919" s="3" t="str">
        <f>IF(ISNUMBER(SEARCH("airDry",$AW1919)),"airDry","")</f>
        <v/>
      </c>
      <c r="BG1919" s="3" t="str">
        <f>IF(ISNUMBER(SEARCH("heatDry",$AY1919)),"heatDry","")</f>
        <v>heatDry</v>
      </c>
      <c r="BH1919" s="3" t="str">
        <f>IF(AND(ISNUMBER(SEARCH("aerobic",$AW1919)),ISNUMBER(SEARCH("anaer",$AW1919))),"Combined Aer and Anaer.","")</f>
        <v/>
      </c>
    </row>
    <row r="1920" spans="1:60" x14ac:dyDescent="0.3">
      <c r="A1920" s="4">
        <v>1918</v>
      </c>
      <c r="B1920" t="s">
        <v>9052</v>
      </c>
      <c r="C1920">
        <v>3230</v>
      </c>
      <c r="D1920">
        <v>295.71816235859029</v>
      </c>
      <c r="E1920">
        <v>291.81763745006708</v>
      </c>
      <c r="F1920">
        <v>221.63416424421609</v>
      </c>
      <c r="G1920">
        <v>368.53940719523928</v>
      </c>
      <c r="H1920">
        <v>-76.339691494200551</v>
      </c>
      <c r="I1920">
        <v>-77.602538690064108</v>
      </c>
      <c r="J1920">
        <v>-90.074357684919576</v>
      </c>
      <c r="K1920">
        <v>-60.07656280392191</v>
      </c>
      <c r="L1920">
        <v>2077.14585098936</v>
      </c>
      <c r="M1920">
        <v>2068.017277290101</v>
      </c>
      <c r="N1920">
        <v>2034.8512078643839</v>
      </c>
      <c r="O1920">
        <v>2146.858025504951</v>
      </c>
      <c r="P1920">
        <v>76.193857979703523</v>
      </c>
      <c r="Q1920">
        <v>76.982843020881859</v>
      </c>
      <c r="R1920">
        <v>62.104197216053848</v>
      </c>
      <c r="S1920">
        <v>87.241956060377206</v>
      </c>
      <c r="T1920">
        <v>74.290255045785969</v>
      </c>
      <c r="U1920">
        <v>74.2901375583548</v>
      </c>
      <c r="V1920">
        <v>74.239834056062151</v>
      </c>
      <c r="W1920">
        <v>74.340192095525211</v>
      </c>
      <c r="X1920">
        <v>5200.0625383315182</v>
      </c>
      <c r="Y1920">
        <v>5219.3434450371378</v>
      </c>
      <c r="Z1920">
        <v>5032.975801493677</v>
      </c>
      <c r="AA1920">
        <v>5306.5427780417331</v>
      </c>
      <c r="AB1920">
        <v>1036.4974089452869</v>
      </c>
      <c r="AC1920">
        <v>1025.119471748641</v>
      </c>
      <c r="AD1920">
        <v>863.54364977524779</v>
      </c>
      <c r="AE1920">
        <v>1261.2653217439331</v>
      </c>
      <c r="AF1920">
        <v>63.033461088352503</v>
      </c>
      <c r="AG1920">
        <v>62.75529146281977</v>
      </c>
      <c r="AH1920">
        <v>61.7564792889494</v>
      </c>
      <c r="AI1920">
        <v>65.139164678370648</v>
      </c>
      <c r="AJ1920">
        <v>0.54645376894691877</v>
      </c>
      <c r="AK1920">
        <v>0.54645312503820076</v>
      </c>
      <c r="AL1920">
        <v>0.54636376889924643</v>
      </c>
      <c r="AM1920">
        <v>0.54654415905232845</v>
      </c>
      <c r="AN1920">
        <v>0.96677391109207167</v>
      </c>
      <c r="AO1920">
        <v>0.96677391109207156</v>
      </c>
      <c r="AP1920">
        <v>0.96677391109207156</v>
      </c>
      <c r="AQ1920">
        <v>0.96677391109207156</v>
      </c>
      <c r="AR1920">
        <v>12.904126155783331</v>
      </c>
      <c r="AS1920">
        <v>12.904126155783331</v>
      </c>
      <c r="AT1920">
        <v>12.904126155783331</v>
      </c>
      <c r="AU1920">
        <v>12.904126155783331</v>
      </c>
      <c r="AV1920" t="str">
        <f>VLOOKUP(Sheet1[[#This Row],[NPDES ID2]],Combined_Sheet__Major_Only___2[[NPDES ID2]:[ECHO BFR]],3,FALSE)</f>
        <v>AL</v>
      </c>
      <c r="AW1920" t="s">
        <v>12181</v>
      </c>
      <c r="AX1920" t="str">
        <f>VLOOKUP(Sheet1[[#This Row],[NPDES ID2]],Combined_Sheet__Major_Only___2[[NPDES ID2]:[ECHO BFR]],27,FALSE)</f>
        <v>methaneBioCaptureRecover, other</v>
      </c>
      <c r="AY1920" t="str">
        <f>VLOOKUP(Sheet1[[#This Row],[NPDES ID2]],Combined_Sheet__Major_Only___2[[NPDES ID2]:[ECHO BFR]],28,FALSE)</f>
        <v>-</v>
      </c>
      <c r="AZ1920" t="str">
        <f>VLOOKUP(Sheet1[[#This Row],[NPDES ID2]],Combined_Sheet__Major_Only___2[[NPDES ID2]:[ECHO BFR]],29,FALSE)</f>
        <v>thickening</v>
      </c>
      <c r="BA1920">
        <f>VLOOKUP(Sheet1[[#This Row],[NPDES ID2]],Combined_Sheet__Major_Only___2[[NPDES ID2]:[ECHO BFR]],17,FALSE)</f>
        <v>34.621070000000003</v>
      </c>
      <c r="BB1920">
        <f>VLOOKUP(Sheet1[[#This Row],[NPDES ID2]],Combined_Sheet__Major_Only___2[[NPDES ID2]:[ECHO BFR]],18,FALSE)</f>
        <v>-86.996489999999994</v>
      </c>
      <c r="BC1920" t="str">
        <f>IF(ISNUMBER(SEARCH("aerobic",$AW1920)),"aerobic","")</f>
        <v/>
      </c>
      <c r="BD1920" t="str">
        <f>IF(ISNUMBER(SEARCH("anaer",$AW1920)),"anaer","")</f>
        <v>anaer</v>
      </c>
      <c r="BE1920" t="str">
        <f>IF(ISNUMBER(SEARCH("thickening",$AZ1920)),"thickening","")</f>
        <v>thickening</v>
      </c>
      <c r="BF1920" s="2" t="str">
        <f>IF(ISNUMBER(SEARCH("airDry",$AW1920)),"airDry","")</f>
        <v/>
      </c>
      <c r="BG1920" s="2" t="str">
        <f>IF(ISNUMBER(SEARCH("heatDry",$AY1920)),"heatDry","")</f>
        <v/>
      </c>
      <c r="BH1920" s="2" t="str">
        <f>IF(AND(ISNUMBER(SEARCH("aerobic",$AW1920)),ISNUMBER(SEARCH("anaer",$AW1920))),"Combined Aer and Anaer.","")</f>
        <v/>
      </c>
    </row>
    <row r="1921" spans="1:60" x14ac:dyDescent="0.3">
      <c r="A1921" s="4">
        <v>1919</v>
      </c>
      <c r="B1921" t="s">
        <v>9056</v>
      </c>
      <c r="C1921">
        <v>3161.37</v>
      </c>
      <c r="D1921">
        <v>304.03619662624669</v>
      </c>
      <c r="E1921">
        <v>300.32902165944608</v>
      </c>
      <c r="F1921">
        <v>228.28037314067541</v>
      </c>
      <c r="G1921">
        <v>378.22643440360741</v>
      </c>
      <c r="H1921">
        <v>-76.886421759788632</v>
      </c>
      <c r="I1921">
        <v>-78.017405627887456</v>
      </c>
      <c r="J1921">
        <v>-90.448084423628259</v>
      </c>
      <c r="K1921">
        <v>-61.792135524515963</v>
      </c>
      <c r="L1921">
        <v>1958.53833394192</v>
      </c>
      <c r="M1921">
        <v>1949.0401628779639</v>
      </c>
      <c r="N1921">
        <v>1914.5876612775271</v>
      </c>
      <c r="O1921">
        <v>2030.96489503353</v>
      </c>
      <c r="P1921">
        <v>74.719666534648837</v>
      </c>
      <c r="Q1921">
        <v>75.387304390003521</v>
      </c>
      <c r="R1921">
        <v>61.307701345475259</v>
      </c>
      <c r="S1921">
        <v>85.75450200437561</v>
      </c>
      <c r="T1921">
        <v>4.0429707816680596</v>
      </c>
      <c r="U1921">
        <v>4.0429617046792004</v>
      </c>
      <c r="V1921">
        <v>4.0390752946572892</v>
      </c>
      <c r="W1921">
        <v>4.0468288798466361</v>
      </c>
      <c r="X1921">
        <v>293.77349736053088</v>
      </c>
      <c r="Y1921">
        <v>294.93430070964848</v>
      </c>
      <c r="Z1921">
        <v>283.45576719574802</v>
      </c>
      <c r="AA1921">
        <v>300.40328493628022</v>
      </c>
      <c r="AB1921">
        <v>57.354489819469073</v>
      </c>
      <c r="AC1921">
        <v>56.773193006428613</v>
      </c>
      <c r="AD1921">
        <v>47.91654045004028</v>
      </c>
      <c r="AE1921">
        <v>69.588338038853792</v>
      </c>
      <c r="AF1921">
        <v>60.718715645972182</v>
      </c>
      <c r="AG1921">
        <v>60.42370595747407</v>
      </c>
      <c r="AH1921">
        <v>59.359153801252909</v>
      </c>
      <c r="AI1921">
        <v>62.959419296762782</v>
      </c>
      <c r="AJ1921">
        <v>0.51818876597821517</v>
      </c>
      <c r="AK1921">
        <v>0.51818846634382409</v>
      </c>
      <c r="AL1921">
        <v>0.51814667618359767</v>
      </c>
      <c r="AM1921">
        <v>0.51823103409159976</v>
      </c>
      <c r="AN1921">
        <v>0.66601370227649781</v>
      </c>
      <c r="AO1921">
        <v>0.6660137022764977</v>
      </c>
      <c r="AP1921">
        <v>0.6660137022764977</v>
      </c>
      <c r="AQ1921">
        <v>0.6660137022764977</v>
      </c>
      <c r="AR1921">
        <v>12.57275714702963</v>
      </c>
      <c r="AS1921">
        <v>12.57275714702962</v>
      </c>
      <c r="AT1921">
        <v>12.57275714702962</v>
      </c>
      <c r="AU1921">
        <v>12.57275714702962</v>
      </c>
      <c r="AV1921" t="str">
        <f>VLOOKUP(Sheet1[[#This Row],[NPDES ID2]],Combined_Sheet__Major_Only___2[[NPDES ID2]:[ECHO BFR]],3,FALSE)</f>
        <v>IN</v>
      </c>
      <c r="AW1921" t="s">
        <v>12183</v>
      </c>
      <c r="AX1921" t="str">
        <f>VLOOKUP(Sheet1[[#This Row],[NPDES ID2]],Combined_Sheet__Major_Only___2[[NPDES ID2]:[ECHO BFR]],27,FALSE)</f>
        <v>methaneBioCaptureRecover, tempSludgeStore</v>
      </c>
      <c r="AY1921" t="str">
        <f>VLOOKUP(Sheet1[[#This Row],[NPDES ID2]],Combined_Sheet__Major_Only___2[[NPDES ID2]:[ECHO BFR]],28,FALSE)</f>
        <v>-</v>
      </c>
      <c r="AZ1921" t="str">
        <f>VLOOKUP(Sheet1[[#This Row],[NPDES ID2]],Combined_Sheet__Major_Only___2[[NPDES ID2]:[ECHO BFR]],29,FALSE)</f>
        <v>thickening</v>
      </c>
      <c r="BA1921">
        <f>VLOOKUP(Sheet1[[#This Row],[NPDES ID2]],Combined_Sheet__Major_Only___2[[NPDES ID2]:[ECHO BFR]],17,FALSE)</f>
        <v>37.954444000000002</v>
      </c>
      <c r="BB1921">
        <f>VLOOKUP(Sheet1[[#This Row],[NPDES ID2]],Combined_Sheet__Major_Only___2[[NPDES ID2]:[ECHO BFR]],18,FALSE)</f>
        <v>-87.568250000000006</v>
      </c>
      <c r="BC1921" t="str">
        <f>IF(ISNUMBER(SEARCH("aerobic",$AW1921)),"aerobic","")</f>
        <v/>
      </c>
      <c r="BD1921" t="str">
        <f>IF(ISNUMBER(SEARCH("anaer",$AW1921)),"anaer","")</f>
        <v>anaer</v>
      </c>
      <c r="BE1921" t="str">
        <f>IF(ISNUMBER(SEARCH("thickening",$AZ1921)),"thickening","")</f>
        <v>thickening</v>
      </c>
      <c r="BF1921" s="3" t="str">
        <f>IF(ISNUMBER(SEARCH("airDry",$AW1921)),"airDry","")</f>
        <v>airDry</v>
      </c>
      <c r="BG1921" s="3" t="str">
        <f>IF(ISNUMBER(SEARCH("heatDry",$AY1921)),"heatDry","")</f>
        <v/>
      </c>
      <c r="BH1921" s="3" t="str">
        <f>IF(AND(ISNUMBER(SEARCH("aerobic",$AW1921)),ISNUMBER(SEARCH("anaer",$AW1921))),"Combined Aer and Anaer.","")</f>
        <v/>
      </c>
    </row>
    <row r="1922" spans="1:60" x14ac:dyDescent="0.3">
      <c r="A1922" s="4">
        <v>1920</v>
      </c>
      <c r="B1922" t="s">
        <v>9060</v>
      </c>
      <c r="C1922">
        <v>3154.4</v>
      </c>
      <c r="D1922">
        <v>381.03976912766882</v>
      </c>
      <c r="E1922">
        <v>378.73223676537663</v>
      </c>
      <c r="F1922">
        <v>289.71002589710122</v>
      </c>
      <c r="G1922">
        <v>471.16905502442029</v>
      </c>
      <c r="H1922">
        <v>-76.886217637698891</v>
      </c>
      <c r="I1922">
        <v>-76.277709642353557</v>
      </c>
      <c r="J1922">
        <v>-88.607147063755392</v>
      </c>
      <c r="K1922">
        <v>-65.132925748177911</v>
      </c>
      <c r="L1922">
        <v>1558.8616807764979</v>
      </c>
      <c r="M1922">
        <v>1546.4603710220281</v>
      </c>
      <c r="N1922">
        <v>1501.365504899152</v>
      </c>
      <c r="O1922">
        <v>1653.64106887455</v>
      </c>
      <c r="P1922">
        <v>75.188156860191398</v>
      </c>
      <c r="Q1922">
        <v>74.945701109030011</v>
      </c>
      <c r="R1922">
        <v>64.636476514252848</v>
      </c>
      <c r="S1922">
        <v>85.179233213618858</v>
      </c>
      <c r="T1922">
        <v>173.19522565582841</v>
      </c>
      <c r="U1922">
        <v>173.19495553144171</v>
      </c>
      <c r="V1922">
        <v>173.0792988814091</v>
      </c>
      <c r="W1922">
        <v>173.31003976661839</v>
      </c>
      <c r="X1922">
        <v>15786.15468659509</v>
      </c>
      <c r="Y1922">
        <v>15890.347828661321</v>
      </c>
      <c r="Z1922">
        <v>14876.520274556569</v>
      </c>
      <c r="AA1922">
        <v>16374.884183818411</v>
      </c>
      <c r="AB1922">
        <v>3286.8674012401111</v>
      </c>
      <c r="AC1922">
        <v>3225.298833541799</v>
      </c>
      <c r="AD1922">
        <v>2703.9818466176621</v>
      </c>
      <c r="AE1922">
        <v>4148.1291584740266</v>
      </c>
      <c r="AF1922">
        <v>48.446504305989222</v>
      </c>
      <c r="AG1922">
        <v>48.059504396212702</v>
      </c>
      <c r="AH1922">
        <v>46.668427136396339</v>
      </c>
      <c r="AI1922">
        <v>51.378120076298167</v>
      </c>
      <c r="AJ1922">
        <v>0.36878599595218758</v>
      </c>
      <c r="AK1922">
        <v>0.36878520498349993</v>
      </c>
      <c r="AL1922">
        <v>0.36867630929851092</v>
      </c>
      <c r="AM1922">
        <v>0.36889617496692628</v>
      </c>
      <c r="AN1922">
        <v>0.98534931447115082</v>
      </c>
      <c r="AO1922">
        <v>0.98534931447115082</v>
      </c>
      <c r="AP1922">
        <v>0.98534931447115082</v>
      </c>
      <c r="AQ1922">
        <v>0.98534931447115082</v>
      </c>
      <c r="AR1922">
        <v>9.68631389496732</v>
      </c>
      <c r="AS1922">
        <v>9.68631389496732</v>
      </c>
      <c r="AT1922">
        <v>9.68631389496732</v>
      </c>
      <c r="AU1922">
        <v>9.68631389496732</v>
      </c>
      <c r="AV1922" t="str">
        <f>VLOOKUP(Sheet1[[#This Row],[NPDES ID2]],Combined_Sheet__Major_Only___2[[NPDES ID2]:[ECHO BFR]],3,FALSE)</f>
        <v>TX</v>
      </c>
      <c r="AW1922" t="s">
        <v>54</v>
      </c>
      <c r="AX1922" t="str">
        <f>VLOOKUP(Sheet1[[#This Row],[NPDES ID2]],Combined_Sheet__Major_Only___2[[NPDES ID2]:[ECHO BFR]],27,FALSE)</f>
        <v>other</v>
      </c>
      <c r="AY1922" t="str">
        <f>VLOOKUP(Sheet1[[#This Row],[NPDES ID2]],Combined_Sheet__Major_Only___2[[NPDES ID2]:[ECHO BFR]],28,FALSE)</f>
        <v>-</v>
      </c>
      <c r="AZ1922" t="str">
        <f>VLOOKUP(Sheet1[[#This Row],[NPDES ID2]],Combined_Sheet__Major_Only___2[[NPDES ID2]:[ECHO BFR]],29,FALSE)</f>
        <v>preliminaryOps</v>
      </c>
      <c r="BA1922">
        <f>VLOOKUP(Sheet1[[#This Row],[NPDES ID2]],Combined_Sheet__Major_Only___2[[NPDES ID2]:[ECHO BFR]],17,FALSE)</f>
        <v>27.498694</v>
      </c>
      <c r="BB1922">
        <f>VLOOKUP(Sheet1[[#This Row],[NPDES ID2]],Combined_Sheet__Major_Only___2[[NPDES ID2]:[ECHO BFR]],18,FALSE)</f>
        <v>-99.493806000000006</v>
      </c>
      <c r="BC1922" t="str">
        <f>IF(ISNUMBER(SEARCH("aerobic",$AW1922)),"aerobic","")</f>
        <v/>
      </c>
      <c r="BD1922" t="str">
        <f>IF(ISNUMBER(SEARCH("anaer",$AW1922)),"anaer","")</f>
        <v/>
      </c>
      <c r="BE1922" t="str">
        <f>IF(ISNUMBER(SEARCH("thickening",$AZ1922)),"thickening","")</f>
        <v/>
      </c>
      <c r="BF1922" s="2" t="str">
        <f>IF(ISNUMBER(SEARCH("airDry",$AW1922)),"airDry","")</f>
        <v/>
      </c>
      <c r="BG1922" s="2" t="str">
        <f>IF(ISNUMBER(SEARCH("heatDry",$AY1922)),"heatDry","")</f>
        <v/>
      </c>
      <c r="BH1922" s="2" t="str">
        <f>IF(AND(ISNUMBER(SEARCH("aerobic",$AW1922)),ISNUMBER(SEARCH("anaer",$AW1922))),"Combined Aer and Anaer.","")</f>
        <v/>
      </c>
    </row>
    <row r="1923" spans="1:60" x14ac:dyDescent="0.3">
      <c r="A1923" s="4">
        <v>1921</v>
      </c>
      <c r="B1923" t="s">
        <v>9064</v>
      </c>
      <c r="C1923">
        <v>3130.19</v>
      </c>
      <c r="D1923">
        <v>310.52973368836541</v>
      </c>
      <c r="E1923">
        <v>306.62376911882501</v>
      </c>
      <c r="F1923">
        <v>233.44219306687589</v>
      </c>
      <c r="G1923">
        <v>385.91760939518559</v>
      </c>
      <c r="H1923">
        <v>-76.596339102680318</v>
      </c>
      <c r="I1923">
        <v>-77.510858666930233</v>
      </c>
      <c r="J1923">
        <v>-89.689923706308306</v>
      </c>
      <c r="K1923">
        <v>-61.663144232658873</v>
      </c>
      <c r="L1923">
        <v>1890.4721276042901</v>
      </c>
      <c r="M1923">
        <v>1880.7126022796881</v>
      </c>
      <c r="N1923">
        <v>1845.255629877611</v>
      </c>
      <c r="O1923">
        <v>1964.999991519175</v>
      </c>
      <c r="P1923">
        <v>74.06213691131056</v>
      </c>
      <c r="Q1923">
        <v>74.689204929145347</v>
      </c>
      <c r="R1923">
        <v>61.160310987121647</v>
      </c>
      <c r="S1923">
        <v>85.166267005141805</v>
      </c>
      <c r="T1923">
        <v>93.20655634010204</v>
      </c>
      <c r="U1923">
        <v>93.206409659733225</v>
      </c>
      <c r="V1923">
        <v>93.143606888439678</v>
      </c>
      <c r="W1923">
        <v>93.26890160376982</v>
      </c>
      <c r="X1923">
        <v>6947.6297613051429</v>
      </c>
      <c r="Y1923">
        <v>6977.8843718944736</v>
      </c>
      <c r="Z1923">
        <v>6685.7022194899346</v>
      </c>
      <c r="AA1923">
        <v>7114.9623868156523</v>
      </c>
      <c r="AB1923">
        <v>1197.211421699933</v>
      </c>
      <c r="AC1923">
        <v>1188.3928249939211</v>
      </c>
      <c r="AD1923">
        <v>1020.7270126930709</v>
      </c>
      <c r="AE1923">
        <v>1423.322526902756</v>
      </c>
      <c r="AF1923">
        <v>59.19890499467612</v>
      </c>
      <c r="AG1923">
        <v>58.892111623169221</v>
      </c>
      <c r="AH1923">
        <v>57.789584948409747</v>
      </c>
      <c r="AI1923">
        <v>61.522594780903681</v>
      </c>
      <c r="AJ1923">
        <v>0.49964318008510988</v>
      </c>
      <c r="AK1923">
        <v>0.49964253661200703</v>
      </c>
      <c r="AL1923">
        <v>0.49955332207404762</v>
      </c>
      <c r="AM1923">
        <v>0.49973342912567009</v>
      </c>
      <c r="AN1923">
        <v>0.97325852075143116</v>
      </c>
      <c r="AO1923">
        <v>0.97325852075143138</v>
      </c>
      <c r="AP1923">
        <v>0.97325852075143138</v>
      </c>
      <c r="AQ1923">
        <v>0.97325852075143138</v>
      </c>
      <c r="AR1923">
        <v>13.1602319807767</v>
      </c>
      <c r="AS1923">
        <v>13.1602319807767</v>
      </c>
      <c r="AT1923">
        <v>13.1602319807767</v>
      </c>
      <c r="AU1923">
        <v>13.1602319807767</v>
      </c>
      <c r="AV1923" t="str">
        <f>VLOOKUP(Sheet1[[#This Row],[NPDES ID2]],Combined_Sheet__Major_Only___2[[NPDES ID2]:[ECHO BFR]],3,FALSE)</f>
        <v>CA</v>
      </c>
      <c r="AW1923" t="s">
        <v>12181</v>
      </c>
      <c r="AX1923" t="str">
        <f>VLOOKUP(Sheet1[[#This Row],[NPDES ID2]],Combined_Sheet__Major_Only___2[[NPDES ID2]:[ECHO BFR]],27,FALSE)</f>
        <v>methaneBioCaptureRecover</v>
      </c>
      <c r="AY1923" t="str">
        <f>VLOOKUP(Sheet1[[#This Row],[NPDES ID2]],Combined_Sheet__Major_Only___2[[NPDES ID2]:[ECHO BFR]],28,FALSE)</f>
        <v>-</v>
      </c>
      <c r="AZ1923" t="str">
        <f>VLOOKUP(Sheet1[[#This Row],[NPDES ID2]],Combined_Sheet__Major_Only___2[[NPDES ID2]:[ECHO BFR]],29,FALSE)</f>
        <v>thickening</v>
      </c>
      <c r="BA1923">
        <f>VLOOKUP(Sheet1[[#This Row],[NPDES ID2]],Combined_Sheet__Major_Only___2[[NPDES ID2]:[ECHO BFR]],17,FALSE)</f>
        <v>38.012799999999999</v>
      </c>
      <c r="BB1923">
        <f>VLOOKUP(Sheet1[[#This Row],[NPDES ID2]],Combined_Sheet__Major_Only___2[[NPDES ID2]:[ECHO BFR]],18,FALSE)</f>
        <v>-121.8343</v>
      </c>
      <c r="BC1923" t="str">
        <f>IF(ISNUMBER(SEARCH("aerobic",$AW1923)),"aerobic","")</f>
        <v/>
      </c>
      <c r="BD1923" t="str">
        <f>IF(ISNUMBER(SEARCH("anaer",$AW1923)),"anaer","")</f>
        <v>anaer</v>
      </c>
      <c r="BE1923" t="str">
        <f>IF(ISNUMBER(SEARCH("thickening",$AZ1923)),"thickening","")</f>
        <v>thickening</v>
      </c>
      <c r="BF1923" s="3" t="str">
        <f>IF(ISNUMBER(SEARCH("airDry",$AW1923)),"airDry","")</f>
        <v/>
      </c>
      <c r="BG1923" s="3" t="str">
        <f>IF(ISNUMBER(SEARCH("heatDry",$AY1923)),"heatDry","")</f>
        <v/>
      </c>
      <c r="BH1923" s="3" t="str">
        <f>IF(AND(ISNUMBER(SEARCH("aerobic",$AW1923)),ISNUMBER(SEARCH("anaer",$AW1923))),"Combined Aer and Anaer.","")</f>
        <v/>
      </c>
    </row>
    <row r="1924" spans="1:60" x14ac:dyDescent="0.3">
      <c r="A1924" s="4">
        <v>1922</v>
      </c>
      <c r="B1924" t="s">
        <v>9068</v>
      </c>
      <c r="C1924">
        <v>3099</v>
      </c>
      <c r="D1924">
        <v>314.74248437183871</v>
      </c>
      <c r="E1924">
        <v>310.91206467397222</v>
      </c>
      <c r="F1924">
        <v>236.8207916609083</v>
      </c>
      <c r="G1924">
        <v>390.81184295983638</v>
      </c>
      <c r="H1924">
        <v>-76.836439439994734</v>
      </c>
      <c r="I1924">
        <v>-77.571611025698076</v>
      </c>
      <c r="J1924">
        <v>-90.097431835007157</v>
      </c>
      <c r="K1924">
        <v>-62.157481804474138</v>
      </c>
      <c r="L1924">
        <v>1838.5863360064041</v>
      </c>
      <c r="M1924">
        <v>1828.674326656869</v>
      </c>
      <c r="N1924">
        <v>1792.6878699092949</v>
      </c>
      <c r="O1924">
        <v>1914.2316449266159</v>
      </c>
      <c r="P1924">
        <v>73.386070980310407</v>
      </c>
      <c r="Q1924">
        <v>73.942743195331474</v>
      </c>
      <c r="R1924">
        <v>60.955250018510682</v>
      </c>
      <c r="S1924">
        <v>84.451438167391487</v>
      </c>
      <c r="T1924">
        <v>60.160496776383432</v>
      </c>
      <c r="U1924">
        <v>60.160401094967391</v>
      </c>
      <c r="V1924">
        <v>60.11943407166072</v>
      </c>
      <c r="W1924">
        <v>60.201165361815761</v>
      </c>
      <c r="X1924">
        <v>4565.1452147258506</v>
      </c>
      <c r="Y1924">
        <v>4585.8530260452553</v>
      </c>
      <c r="Z1924">
        <v>4385.6492342734564</v>
      </c>
      <c r="AA1924">
        <v>4679.9400529115246</v>
      </c>
      <c r="AB1924">
        <v>805.52927503699391</v>
      </c>
      <c r="AC1924">
        <v>798.75334682562141</v>
      </c>
      <c r="AD1924">
        <v>683.97002328082249</v>
      </c>
      <c r="AE1924">
        <v>963.560109547249</v>
      </c>
      <c r="AF1924">
        <v>58.151165191567451</v>
      </c>
      <c r="AG1924">
        <v>57.83674607409737</v>
      </c>
      <c r="AH1924">
        <v>56.704537858923203</v>
      </c>
      <c r="AI1924">
        <v>60.535796960743639</v>
      </c>
      <c r="AJ1924">
        <v>0.48686427519593911</v>
      </c>
      <c r="AK1924">
        <v>0.48686377838751949</v>
      </c>
      <c r="AL1924">
        <v>0.48679474483830831</v>
      </c>
      <c r="AM1924">
        <v>0.48693410512149599</v>
      </c>
      <c r="AN1924">
        <v>0.95942432928512755</v>
      </c>
      <c r="AO1924">
        <v>0.95942432928512789</v>
      </c>
      <c r="AP1924">
        <v>0.95942432928512789</v>
      </c>
      <c r="AQ1924">
        <v>0.95942432928512789</v>
      </c>
      <c r="AR1924">
        <v>12.750153944402779</v>
      </c>
      <c r="AS1924">
        <v>12.750153944402779</v>
      </c>
      <c r="AT1924">
        <v>12.750153944402779</v>
      </c>
      <c r="AU1924">
        <v>12.750153944402779</v>
      </c>
      <c r="AV1924" t="str">
        <f>VLOOKUP(Sheet1[[#This Row],[NPDES ID2]],Combined_Sheet__Major_Only___2[[NPDES ID2]:[ECHO BFR]],3,FALSE)</f>
        <v>GA</v>
      </c>
      <c r="AW1924" t="s">
        <v>41</v>
      </c>
      <c r="AX1924" t="str">
        <f>VLOOKUP(Sheet1[[#This Row],[NPDES ID2]],Combined_Sheet__Major_Only___2[[NPDES ID2]:[ECHO BFR]],27,FALSE)</f>
        <v>-</v>
      </c>
      <c r="AY1924" t="str">
        <f>VLOOKUP(Sheet1[[#This Row],[NPDES ID2]],Combined_Sheet__Major_Only___2[[NPDES ID2]:[ECHO BFR]],28,FALSE)</f>
        <v>-</v>
      </c>
      <c r="AZ1924" t="str">
        <f>VLOOKUP(Sheet1[[#This Row],[NPDES ID2]],Combined_Sheet__Major_Only___2[[NPDES ID2]:[ECHO BFR]],29,FALSE)</f>
        <v>thickening</v>
      </c>
      <c r="BA1924">
        <f>VLOOKUP(Sheet1[[#This Row],[NPDES ID2]],Combined_Sheet__Major_Only___2[[NPDES ID2]:[ECHO BFR]],17,FALSE)</f>
        <v>33.750830000000001</v>
      </c>
      <c r="BB1924">
        <f>VLOOKUP(Sheet1[[#This Row],[NPDES ID2]],Combined_Sheet__Major_Only___2[[NPDES ID2]:[ECHO BFR]],18,FALSE)</f>
        <v>-84.391419999999997</v>
      </c>
      <c r="BC1924" t="str">
        <f>IF(ISNUMBER(SEARCH("aerobic",$AW1924)),"aerobic","")</f>
        <v>aerobic</v>
      </c>
      <c r="BD1924" t="str">
        <f>IF(ISNUMBER(SEARCH("anaer",$AW1924)),"anaer","")</f>
        <v/>
      </c>
      <c r="BE1924" t="str">
        <f>IF(ISNUMBER(SEARCH("thickening",$AZ1924)),"thickening","")</f>
        <v>thickening</v>
      </c>
      <c r="BF1924" s="2" t="str">
        <f>IF(ISNUMBER(SEARCH("airDry",$AW1924)),"airDry","")</f>
        <v/>
      </c>
      <c r="BG1924" s="2" t="str">
        <f>IF(ISNUMBER(SEARCH("heatDry",$AY1924)),"heatDry","")</f>
        <v/>
      </c>
      <c r="BH1924" s="2" t="str">
        <f>IF(AND(ISNUMBER(SEARCH("aerobic",$AW1924)),ISNUMBER(SEARCH("anaer",$AW1924))),"Combined Aer and Anaer.","")</f>
        <v/>
      </c>
    </row>
    <row r="1925" spans="1:60" x14ac:dyDescent="0.3">
      <c r="A1925" s="4">
        <v>1923</v>
      </c>
      <c r="B1925" t="s">
        <v>9072</v>
      </c>
      <c r="C1925">
        <v>3088</v>
      </c>
      <c r="D1925">
        <v>384.14873689159191</v>
      </c>
      <c r="E1925">
        <v>381.93753500080078</v>
      </c>
      <c r="F1925">
        <v>292.45536337925921</v>
      </c>
      <c r="G1925">
        <v>474.31485035704941</v>
      </c>
      <c r="H1925">
        <v>-77.299452270290658</v>
      </c>
      <c r="I1925">
        <v>-76.580337731338247</v>
      </c>
      <c r="J1925">
        <v>-88.971121743288975</v>
      </c>
      <c r="K1925">
        <v>-65.38924120673056</v>
      </c>
      <c r="L1925">
        <v>1499.742494203794</v>
      </c>
      <c r="M1925">
        <v>1487.3998193893231</v>
      </c>
      <c r="N1925">
        <v>1442.5694501632449</v>
      </c>
      <c r="O1925">
        <v>1593.975164648501</v>
      </c>
      <c r="P1925">
        <v>73.649368729328302</v>
      </c>
      <c r="Q1925">
        <v>73.328944318985236</v>
      </c>
      <c r="R1925">
        <v>63.589870378744777</v>
      </c>
      <c r="S1925">
        <v>83.58362605353193</v>
      </c>
      <c r="T1925">
        <v>100.851141992349</v>
      </c>
      <c r="U1925">
        <v>100.8509835143296</v>
      </c>
      <c r="V1925">
        <v>100.7831294525654</v>
      </c>
      <c r="W1925">
        <v>100.918501748686</v>
      </c>
      <c r="X1925">
        <v>9354.0870575105637</v>
      </c>
      <c r="Y1925">
        <v>9417.7782702865989</v>
      </c>
      <c r="Z1925">
        <v>8797.6885655564038</v>
      </c>
      <c r="AA1925">
        <v>9714.7889064467254</v>
      </c>
      <c r="AB1925">
        <v>2230.5310430375921</v>
      </c>
      <c r="AC1925">
        <v>2176.3254604791609</v>
      </c>
      <c r="AD1925">
        <v>1783.0740757314329</v>
      </c>
      <c r="AE1925">
        <v>2916.413754757501</v>
      </c>
      <c r="AF1925">
        <v>47.606918566007728</v>
      </c>
      <c r="AG1925">
        <v>47.213997807194971</v>
      </c>
      <c r="AH1925">
        <v>45.79814320947672</v>
      </c>
      <c r="AI1925">
        <v>50.588313656913179</v>
      </c>
      <c r="AJ1925">
        <v>0.35859961162870507</v>
      </c>
      <c r="AK1925">
        <v>0.35859906167414668</v>
      </c>
      <c r="AL1925">
        <v>0.35852296777444231</v>
      </c>
      <c r="AM1925">
        <v>0.35867659203857638</v>
      </c>
      <c r="AN1925">
        <v>0.97521348080102588</v>
      </c>
      <c r="AO1925">
        <v>0.97521348080102532</v>
      </c>
      <c r="AP1925">
        <v>0.97521348080102532</v>
      </c>
      <c r="AQ1925">
        <v>0.97521348080102532</v>
      </c>
      <c r="AR1925">
        <v>8.8745800463505304</v>
      </c>
      <c r="AS1925">
        <v>8.8745800463505322</v>
      </c>
      <c r="AT1925">
        <v>8.8745800463505322</v>
      </c>
      <c r="AU1925">
        <v>8.8745800463505322</v>
      </c>
      <c r="AV1925" t="str">
        <f>VLOOKUP(Sheet1[[#This Row],[NPDES ID2]],Combined_Sheet__Major_Only___2[[NPDES ID2]:[ECHO BFR]],3,FALSE)</f>
        <v>MA</v>
      </c>
      <c r="AW1925" t="s">
        <v>54</v>
      </c>
      <c r="AX1925" t="str">
        <f>VLOOKUP(Sheet1[[#This Row],[NPDES ID2]],Combined_Sheet__Major_Only___2[[NPDES ID2]:[ECHO BFR]],27,FALSE)</f>
        <v>other</v>
      </c>
      <c r="AY1925" t="str">
        <f>VLOOKUP(Sheet1[[#This Row],[NPDES ID2]],Combined_Sheet__Major_Only___2[[NPDES ID2]:[ECHO BFR]],28,FALSE)</f>
        <v>-</v>
      </c>
      <c r="AZ1925" t="str">
        <f>VLOOKUP(Sheet1[[#This Row],[NPDES ID2]],Combined_Sheet__Major_Only___2[[NPDES ID2]:[ECHO BFR]],29,FALSE)</f>
        <v>preliminaryOps, thickening</v>
      </c>
      <c r="BA1925">
        <f>VLOOKUP(Sheet1[[#This Row],[NPDES ID2]],Combined_Sheet__Major_Only___2[[NPDES ID2]:[ECHO BFR]],17,FALSE)</f>
        <v>41.898890999999999</v>
      </c>
      <c r="BB1925">
        <f>VLOOKUP(Sheet1[[#This Row],[NPDES ID2]],Combined_Sheet__Major_Only___2[[NPDES ID2]:[ECHO BFR]],18,FALSE)</f>
        <v>-71.337682999999998</v>
      </c>
      <c r="BC1925" t="str">
        <f>IF(ISNUMBER(SEARCH("aerobic",$AW1925)),"aerobic","")</f>
        <v/>
      </c>
      <c r="BD1925" t="str">
        <f>IF(ISNUMBER(SEARCH("anaer",$AW1925)),"anaer","")</f>
        <v/>
      </c>
      <c r="BE1925" t="str">
        <f>IF(ISNUMBER(SEARCH("thickening",$AZ1925)),"thickening","")</f>
        <v>thickening</v>
      </c>
      <c r="BF1925" s="3" t="str">
        <f>IF(ISNUMBER(SEARCH("airDry",$AW1925)),"airDry","")</f>
        <v/>
      </c>
      <c r="BG1925" s="3" t="str">
        <f>IF(ISNUMBER(SEARCH("heatDry",$AY1925)),"heatDry","")</f>
        <v/>
      </c>
      <c r="BH1925" s="3" t="str">
        <f>IF(AND(ISNUMBER(SEARCH("aerobic",$AW1925)),ISNUMBER(SEARCH("anaer",$AW1925))),"Combined Aer and Anaer.","")</f>
        <v/>
      </c>
    </row>
    <row r="1926" spans="1:60" x14ac:dyDescent="0.3">
      <c r="A1926" s="4">
        <v>1924</v>
      </c>
      <c r="B1926" t="s">
        <v>9077</v>
      </c>
      <c r="C1926">
        <v>3048.8</v>
      </c>
      <c r="D1926">
        <v>283.16993505915917</v>
      </c>
      <c r="E1926">
        <v>279.69089179183919</v>
      </c>
      <c r="F1926">
        <v>212.1713656316586</v>
      </c>
      <c r="G1926">
        <v>351.45143755453381</v>
      </c>
      <c r="H1926">
        <v>-76.707889579722718</v>
      </c>
      <c r="I1926">
        <v>-77.919739324162805</v>
      </c>
      <c r="J1926">
        <v>-90.775036336869206</v>
      </c>
      <c r="K1926">
        <v>-60.533602818334217</v>
      </c>
      <c r="L1926">
        <v>1995.934295749888</v>
      </c>
      <c r="M1926">
        <v>1987.572261860523</v>
      </c>
      <c r="N1926">
        <v>1957.2512903897209</v>
      </c>
      <c r="O1926">
        <v>2059.6773731774201</v>
      </c>
      <c r="P1926">
        <v>71.862471662092787</v>
      </c>
      <c r="Q1926">
        <v>72.695078316123016</v>
      </c>
      <c r="R1926">
        <v>58.393470334675207</v>
      </c>
      <c r="S1926">
        <v>82.235212017732948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64.160941415149992</v>
      </c>
      <c r="AG1926">
        <v>63.891739069336793</v>
      </c>
      <c r="AH1926">
        <v>62.919631530683318</v>
      </c>
      <c r="AI1926">
        <v>66.206637394299449</v>
      </c>
      <c r="AJ1926">
        <v>0.56022920342025084</v>
      </c>
      <c r="AK1926">
        <v>0.56022898091061313</v>
      </c>
      <c r="AL1926">
        <v>0.56019789984045476</v>
      </c>
      <c r="AM1926">
        <v>0.56026063869639786</v>
      </c>
      <c r="AN1926">
        <v>0.17950405219043311</v>
      </c>
      <c r="AO1926">
        <v>0.179504052190433</v>
      </c>
      <c r="AP1926">
        <v>0.179504052190433</v>
      </c>
      <c r="AQ1926">
        <v>0.179504052190433</v>
      </c>
      <c r="AR1926">
        <v>15.290942585862799</v>
      </c>
      <c r="AS1926">
        <v>15.290942585862799</v>
      </c>
      <c r="AT1926">
        <v>15.290942585862799</v>
      </c>
      <c r="AU1926">
        <v>15.290942585862799</v>
      </c>
      <c r="AV1926" t="str">
        <f>VLOOKUP(Sheet1[[#This Row],[NPDES ID2]],Combined_Sheet__Major_Only___2[[NPDES ID2]:[ECHO BFR]],3,FALSE)</f>
        <v>FL</v>
      </c>
      <c r="AW1926" t="s">
        <v>12181</v>
      </c>
      <c r="AX1926" t="str">
        <f>VLOOKUP(Sheet1[[#This Row],[NPDES ID2]],Combined_Sheet__Major_Only___2[[NPDES ID2]:[ECHO BFR]],27,FALSE)</f>
        <v>methaneBioCaptureRecover</v>
      </c>
      <c r="AY1926" t="str">
        <f>VLOOKUP(Sheet1[[#This Row],[NPDES ID2]],Combined_Sheet__Major_Only___2[[NPDES ID2]:[ECHO BFR]],28,FALSE)</f>
        <v>heatDry</v>
      </c>
      <c r="AZ1926" t="str">
        <f>VLOOKUP(Sheet1[[#This Row],[NPDES ID2]],Combined_Sheet__Major_Only___2[[NPDES ID2]:[ECHO BFR]],29,FALSE)</f>
        <v>thickening</v>
      </c>
      <c r="BA1926">
        <f>VLOOKUP(Sheet1[[#This Row],[NPDES ID2]],Combined_Sheet__Major_Only___2[[NPDES ID2]:[ECHO BFR]],17,FALSE)</f>
        <v>30.392575000000001</v>
      </c>
      <c r="BB1926">
        <f>VLOOKUP(Sheet1[[#This Row],[NPDES ID2]],Combined_Sheet__Major_Only___2[[NPDES ID2]:[ECHO BFR]],18,FALSE)</f>
        <v>-84.322783000000001</v>
      </c>
      <c r="BC1926" t="str">
        <f>IF(ISNUMBER(SEARCH("aerobic",$AW1926)),"aerobic","")</f>
        <v/>
      </c>
      <c r="BD1926" t="str">
        <f>IF(ISNUMBER(SEARCH("anaer",$AW1926)),"anaer","")</f>
        <v>anaer</v>
      </c>
      <c r="BE1926" t="str">
        <f>IF(ISNUMBER(SEARCH("thickening",$AZ1926)),"thickening","")</f>
        <v>thickening</v>
      </c>
      <c r="BF1926" s="2" t="str">
        <f>IF(ISNUMBER(SEARCH("airDry",$AW1926)),"airDry","")</f>
        <v/>
      </c>
      <c r="BG1926" s="2" t="str">
        <f>IF(ISNUMBER(SEARCH("heatDry",$AY1926)),"heatDry","")</f>
        <v>heatDry</v>
      </c>
      <c r="BH1926" s="2" t="str">
        <f>IF(AND(ISNUMBER(SEARCH("aerobic",$AW1926)),ISNUMBER(SEARCH("anaer",$AW1926))),"Combined Aer and Anaer.","")</f>
        <v/>
      </c>
    </row>
    <row r="1927" spans="1:60" x14ac:dyDescent="0.3">
      <c r="A1927" s="4">
        <v>1925</v>
      </c>
      <c r="B1927" t="s">
        <v>9082</v>
      </c>
      <c r="C1927">
        <v>3037.5</v>
      </c>
      <c r="D1927">
        <v>358.7841866917463</v>
      </c>
      <c r="E1927">
        <v>355.91623779300369</v>
      </c>
      <c r="F1927">
        <v>272.14638969807243</v>
      </c>
      <c r="G1927">
        <v>443.47399510092907</v>
      </c>
      <c r="H1927">
        <v>-77.395620194826535</v>
      </c>
      <c r="I1927">
        <v>-77.12882011819066</v>
      </c>
      <c r="J1927">
        <v>-89.803929295679424</v>
      </c>
      <c r="K1927">
        <v>-64.796689562430757</v>
      </c>
      <c r="L1927">
        <v>1567.9668866574809</v>
      </c>
      <c r="M1927">
        <v>1556.508780180387</v>
      </c>
      <c r="N1927">
        <v>1514.923275332364</v>
      </c>
      <c r="O1927">
        <v>1655.384502985218</v>
      </c>
      <c r="P1927">
        <v>72.316264357152335</v>
      </c>
      <c r="Q1927">
        <v>71.999986927991088</v>
      </c>
      <c r="R1927">
        <v>61.506687195433997</v>
      </c>
      <c r="S1927">
        <v>82.149091529854118</v>
      </c>
      <c r="T1927">
        <v>47.718419493289367</v>
      </c>
      <c r="U1927">
        <v>47.718343013343038</v>
      </c>
      <c r="V1927">
        <v>47.685597305000201</v>
      </c>
      <c r="W1927">
        <v>47.750926654654599</v>
      </c>
      <c r="X1927">
        <v>4163.2381487986913</v>
      </c>
      <c r="Y1927">
        <v>4188.5619070378989</v>
      </c>
      <c r="Z1927">
        <v>3942.7663656529448</v>
      </c>
      <c r="AA1927">
        <v>4305.5008140307709</v>
      </c>
      <c r="AB1927">
        <v>924.76756564423329</v>
      </c>
      <c r="AC1927">
        <v>906.58575514969789</v>
      </c>
      <c r="AD1927">
        <v>752.39793482507605</v>
      </c>
      <c r="AE1927">
        <v>1184.713775584582</v>
      </c>
      <c r="AF1927">
        <v>50.596158184772058</v>
      </c>
      <c r="AG1927">
        <v>50.225611390653746</v>
      </c>
      <c r="AH1927">
        <v>48.88891813391686</v>
      </c>
      <c r="AI1927">
        <v>53.409945510753232</v>
      </c>
      <c r="AJ1927">
        <v>0.39489066677707668</v>
      </c>
      <c r="AK1927">
        <v>0.39489025813366258</v>
      </c>
      <c r="AL1927">
        <v>0.39483348229240123</v>
      </c>
      <c r="AM1927">
        <v>0.39494809777139711</v>
      </c>
      <c r="AN1927">
        <v>0.9496092899050006</v>
      </c>
      <c r="AO1927">
        <v>0.94960928990500082</v>
      </c>
      <c r="AP1927">
        <v>0.94960928990500082</v>
      </c>
      <c r="AQ1927">
        <v>0.94960928990500082</v>
      </c>
      <c r="AR1927">
        <v>9.7775144614116556</v>
      </c>
      <c r="AS1927">
        <v>9.777514461411652</v>
      </c>
      <c r="AT1927">
        <v>9.777514461411652</v>
      </c>
      <c r="AU1927">
        <v>9.777514461411652</v>
      </c>
      <c r="AV1927" t="str">
        <f>VLOOKUP(Sheet1[[#This Row],[NPDES ID2]],Combined_Sheet__Major_Only___2[[NPDES ID2]:[ECHO BFR]],3,FALSE)</f>
        <v>CT</v>
      </c>
      <c r="AW1927" t="s">
        <v>54</v>
      </c>
      <c r="AX1927" t="str">
        <f>VLOOKUP(Sheet1[[#This Row],[NPDES ID2]],Combined_Sheet__Major_Only___2[[NPDES ID2]:[ECHO BFR]],27,FALSE)</f>
        <v>-</v>
      </c>
      <c r="AY1927" t="str">
        <f>VLOOKUP(Sheet1[[#This Row],[NPDES ID2]],Combined_Sheet__Major_Only___2[[NPDES ID2]:[ECHO BFR]],28,FALSE)</f>
        <v>-</v>
      </c>
      <c r="AZ1927" t="str">
        <f>VLOOKUP(Sheet1[[#This Row],[NPDES ID2]],Combined_Sheet__Major_Only___2[[NPDES ID2]:[ECHO BFR]],29,FALSE)</f>
        <v>thickening, preliminaryOps</v>
      </c>
      <c r="BA1927">
        <f>VLOOKUP(Sheet1[[#This Row],[NPDES ID2]],Combined_Sheet__Major_Only___2[[NPDES ID2]:[ECHO BFR]],17,FALSE)</f>
        <v>41.104382999999999</v>
      </c>
      <c r="BB1927">
        <f>VLOOKUP(Sheet1[[#This Row],[NPDES ID2]],Combined_Sheet__Major_Only___2[[NPDES ID2]:[ECHO BFR]],18,FALSE)</f>
        <v>-73.411124999999998</v>
      </c>
      <c r="BC1927" t="str">
        <f>IF(ISNUMBER(SEARCH("aerobic",$AW1927)),"aerobic","")</f>
        <v/>
      </c>
      <c r="BD1927" t="str">
        <f>IF(ISNUMBER(SEARCH("anaer",$AW1927)),"anaer","")</f>
        <v/>
      </c>
      <c r="BE1927" t="str">
        <f>IF(ISNUMBER(SEARCH("thickening",$AZ1927)),"thickening","")</f>
        <v>thickening</v>
      </c>
      <c r="BF1927" s="3" t="str">
        <f>IF(ISNUMBER(SEARCH("airDry",$AW1927)),"airDry","")</f>
        <v/>
      </c>
      <c r="BG1927" s="3" t="str">
        <f>IF(ISNUMBER(SEARCH("heatDry",$AY1927)),"heatDry","")</f>
        <v/>
      </c>
      <c r="BH1927" s="3" t="str">
        <f>IF(AND(ISNUMBER(SEARCH("aerobic",$AW1927)),ISNUMBER(SEARCH("anaer",$AW1927))),"Combined Aer and Anaer.","")</f>
        <v/>
      </c>
    </row>
    <row r="1928" spans="1:60" x14ac:dyDescent="0.3">
      <c r="A1928" s="4">
        <v>1926</v>
      </c>
      <c r="B1928" t="s">
        <v>9087</v>
      </c>
      <c r="C1928">
        <v>3030</v>
      </c>
      <c r="D1928">
        <v>352.15044800847397</v>
      </c>
      <c r="E1928">
        <v>349.11875765379011</v>
      </c>
      <c r="F1928">
        <v>266.83842637982832</v>
      </c>
      <c r="G1928">
        <v>435.4442118753754</v>
      </c>
      <c r="H1928">
        <v>-77.345787536586911</v>
      </c>
      <c r="I1928">
        <v>-77.186048526835037</v>
      </c>
      <c r="J1928">
        <v>-89.941704266408181</v>
      </c>
      <c r="K1928">
        <v>-64.599430507721308</v>
      </c>
      <c r="L1928">
        <v>1591.783694703787</v>
      </c>
      <c r="M1928">
        <v>1580.55937599749</v>
      </c>
      <c r="N1928">
        <v>1539.822766050929</v>
      </c>
      <c r="O1928">
        <v>1677.416875851409</v>
      </c>
      <c r="P1928">
        <v>72.095459146560813</v>
      </c>
      <c r="Q1928">
        <v>71.851317587420425</v>
      </c>
      <c r="R1928">
        <v>61.086410007106188</v>
      </c>
      <c r="S1928">
        <v>82.062838770687449</v>
      </c>
      <c r="T1928">
        <v>45.113145548976192</v>
      </c>
      <c r="U1928">
        <v>45.113073089667857</v>
      </c>
      <c r="V1928">
        <v>45.082048860558423</v>
      </c>
      <c r="W1928">
        <v>45.143943771794667</v>
      </c>
      <c r="X1928">
        <v>3867.2596225114521</v>
      </c>
      <c r="Y1928">
        <v>3889.991645366124</v>
      </c>
      <c r="Z1928">
        <v>3669.466527938715</v>
      </c>
      <c r="AA1928">
        <v>3994.7258241280242</v>
      </c>
      <c r="AB1928">
        <v>884.25776586219547</v>
      </c>
      <c r="AC1928">
        <v>866.49144590658148</v>
      </c>
      <c r="AD1928">
        <v>715.70215780119861</v>
      </c>
      <c r="AE1928">
        <v>1138.0099455881279</v>
      </c>
      <c r="AF1928">
        <v>51.491634835831789</v>
      </c>
      <c r="AG1928">
        <v>51.127741871546789</v>
      </c>
      <c r="AH1928">
        <v>49.815164384842568</v>
      </c>
      <c r="AI1928">
        <v>54.254728628587799</v>
      </c>
      <c r="AJ1928">
        <v>0.40577441761879812</v>
      </c>
      <c r="AK1928">
        <v>0.40577400777979861</v>
      </c>
      <c r="AL1928">
        <v>0.40571705403834402</v>
      </c>
      <c r="AM1928">
        <v>0.40583202825061898</v>
      </c>
      <c r="AN1928">
        <v>0.94692078174836392</v>
      </c>
      <c r="AO1928">
        <v>0.94692078174836403</v>
      </c>
      <c r="AP1928">
        <v>0.94692078174836403</v>
      </c>
      <c r="AQ1928">
        <v>0.94692078174836403</v>
      </c>
      <c r="AR1928">
        <v>9.8036141339990373</v>
      </c>
      <c r="AS1928">
        <v>9.8036141339990373</v>
      </c>
      <c r="AT1928">
        <v>9.8036141339990373</v>
      </c>
      <c r="AU1928">
        <v>9.8036141339990373</v>
      </c>
      <c r="AV1928" t="str">
        <f>VLOOKUP(Sheet1[[#This Row],[NPDES ID2]],Combined_Sheet__Major_Only___2[[NPDES ID2]:[ECHO BFR]],3,FALSE)</f>
        <v>CA</v>
      </c>
      <c r="AW1928" t="s">
        <v>952</v>
      </c>
      <c r="AX1928" t="str">
        <f>VLOOKUP(Sheet1[[#This Row],[NPDES ID2]],Combined_Sheet__Major_Only___2[[NPDES ID2]:[ECHO BFR]],27,FALSE)</f>
        <v>-</v>
      </c>
      <c r="AY1928" t="str">
        <f>VLOOKUP(Sheet1[[#This Row],[NPDES ID2]],Combined_Sheet__Major_Only___2[[NPDES ID2]:[ECHO BFR]],28,FALSE)</f>
        <v>-</v>
      </c>
      <c r="AZ1928" t="str">
        <f>VLOOKUP(Sheet1[[#This Row],[NPDES ID2]],Combined_Sheet__Major_Only___2[[NPDES ID2]:[ECHO BFR]],29,FALSE)</f>
        <v>thickening</v>
      </c>
      <c r="BA1928">
        <f>VLOOKUP(Sheet1[[#This Row],[NPDES ID2]],Combined_Sheet__Major_Only___2[[NPDES ID2]:[ECHO BFR]],17,FALSE)</f>
        <v>36.986846999999997</v>
      </c>
      <c r="BB1928">
        <f>VLOOKUP(Sheet1[[#This Row],[NPDES ID2]],Combined_Sheet__Major_Only___2[[NPDES ID2]:[ECHO BFR]],18,FALSE)</f>
        <v>-121.538825</v>
      </c>
      <c r="BC1928" t="str">
        <f>IF(ISNUMBER(SEARCH("aerobic",$AW1928)),"aerobic","")</f>
        <v/>
      </c>
      <c r="BD1928" t="str">
        <f>IF(ISNUMBER(SEARCH("anaer",$AW1928)),"anaer","")</f>
        <v/>
      </c>
      <c r="BE1928" t="str">
        <f>IF(ISNUMBER(SEARCH("thickening",$AZ1928)),"thickening","")</f>
        <v>thickening</v>
      </c>
      <c r="BF1928" s="2" t="str">
        <f>IF(ISNUMBER(SEARCH("airDry",$AW1928)),"airDry","")</f>
        <v/>
      </c>
      <c r="BG1928" s="2" t="str">
        <f>IF(ISNUMBER(SEARCH("heatDry",$AY1928)),"heatDry","")</f>
        <v/>
      </c>
      <c r="BH1928" s="2" t="str">
        <f>IF(AND(ISNUMBER(SEARCH("aerobic",$AW1928)),ISNUMBER(SEARCH("anaer",$AW1928))),"Combined Aer and Anaer.","")</f>
        <v/>
      </c>
    </row>
    <row r="1929" spans="1:60" x14ac:dyDescent="0.3">
      <c r="A1929" s="4">
        <v>1927</v>
      </c>
      <c r="B1929" t="s">
        <v>9092</v>
      </c>
      <c r="C1929">
        <v>3017.68</v>
      </c>
      <c r="D1929">
        <v>276.28677869324031</v>
      </c>
      <c r="E1929">
        <v>272.94141643073038</v>
      </c>
      <c r="F1929">
        <v>206.85958579345709</v>
      </c>
      <c r="G1929">
        <v>342.22194079051411</v>
      </c>
      <c r="H1929">
        <v>-74.992200623198983</v>
      </c>
      <c r="I1929">
        <v>-76.131822447889348</v>
      </c>
      <c r="J1929">
        <v>-88.599783281327873</v>
      </c>
      <c r="K1929">
        <v>-57.397705421321611</v>
      </c>
      <c r="L1929">
        <v>2015.8890921046509</v>
      </c>
      <c r="M1929">
        <v>2007.94639330871</v>
      </c>
      <c r="N1929">
        <v>1978.9536645298881</v>
      </c>
      <c r="O1929">
        <v>2076.856361224086</v>
      </c>
      <c r="P1929">
        <v>71.020405554686604</v>
      </c>
      <c r="Q1929">
        <v>71.925496305762522</v>
      </c>
      <c r="R1929">
        <v>57.420192156909231</v>
      </c>
      <c r="S1929">
        <v>81.652676713732617</v>
      </c>
      <c r="T1929">
        <v>332.72859787072792</v>
      </c>
      <c r="U1929">
        <v>332.72808154346473</v>
      </c>
      <c r="V1929">
        <v>332.50701049434269</v>
      </c>
      <c r="W1929">
        <v>332.94805845443989</v>
      </c>
      <c r="X1929">
        <v>22418.8414049286</v>
      </c>
      <c r="Y1929">
        <v>22493.935136630949</v>
      </c>
      <c r="Z1929">
        <v>21769.345293357012</v>
      </c>
      <c r="AA1929">
        <v>22832.02298398456</v>
      </c>
      <c r="AB1929">
        <v>4188.5279723959611</v>
      </c>
      <c r="AC1929">
        <v>4151.8047987937489</v>
      </c>
      <c r="AD1929">
        <v>3531.6844609649329</v>
      </c>
      <c r="AE1929">
        <v>5037.3538489910234</v>
      </c>
      <c r="AF1929">
        <v>65.498752045651258</v>
      </c>
      <c r="AG1929">
        <v>65.237508665615522</v>
      </c>
      <c r="AH1929">
        <v>64.313136511116298</v>
      </c>
      <c r="AI1929">
        <v>67.452785827306982</v>
      </c>
      <c r="AJ1929">
        <v>0.57658069725583283</v>
      </c>
      <c r="AK1929">
        <v>0.57657886881575982</v>
      </c>
      <c r="AL1929">
        <v>0.57632920568182777</v>
      </c>
      <c r="AM1929">
        <v>0.57683335844107586</v>
      </c>
      <c r="AN1929">
        <v>0.99229626152510608</v>
      </c>
      <c r="AO1929">
        <v>0.99229626152510597</v>
      </c>
      <c r="AP1929">
        <v>0.99229626152510597</v>
      </c>
      <c r="AQ1929">
        <v>0.99229626152510597</v>
      </c>
      <c r="AR1929">
        <v>13.900022034203619</v>
      </c>
      <c r="AS1929">
        <v>13.900022034203619</v>
      </c>
      <c r="AT1929">
        <v>13.900022034203619</v>
      </c>
      <c r="AU1929">
        <v>13.900022034203619</v>
      </c>
      <c r="AV1929" t="str">
        <f>VLOOKUP(Sheet1[[#This Row],[NPDES ID2]],Combined_Sheet__Major_Only___2[[NPDES ID2]:[ECHO BFR]],3,FALSE)</f>
        <v>AR</v>
      </c>
      <c r="AW1929" t="s">
        <v>41</v>
      </c>
      <c r="AX1929" t="str">
        <f>VLOOKUP(Sheet1[[#This Row],[NPDES ID2]],Combined_Sheet__Major_Only___2[[NPDES ID2]:[ECHO BFR]],27,FALSE)</f>
        <v>-</v>
      </c>
      <c r="AY1929" t="str">
        <f>VLOOKUP(Sheet1[[#This Row],[NPDES ID2]],Combined_Sheet__Major_Only___2[[NPDES ID2]:[ECHO BFR]],28,FALSE)</f>
        <v>-</v>
      </c>
      <c r="AZ1929" t="str">
        <f>VLOOKUP(Sheet1[[#This Row],[NPDES ID2]],Combined_Sheet__Major_Only___2[[NPDES ID2]:[ECHO BFR]],29,FALSE)</f>
        <v>sludgeLagoon</v>
      </c>
      <c r="BA1929">
        <f>VLOOKUP(Sheet1[[#This Row],[NPDES ID2]],Combined_Sheet__Major_Only___2[[NPDES ID2]:[ECHO BFR]],17,FALSE)</f>
        <v>34.80368</v>
      </c>
      <c r="BB1929">
        <f>VLOOKUP(Sheet1[[#This Row],[NPDES ID2]],Combined_Sheet__Major_Only___2[[NPDES ID2]:[ECHO BFR]],18,FALSE)</f>
        <v>-92.20138</v>
      </c>
      <c r="BC1929" t="str">
        <f>IF(ISNUMBER(SEARCH("aerobic",$AW1929)),"aerobic","")</f>
        <v>aerobic</v>
      </c>
      <c r="BD1929" t="str">
        <f>IF(ISNUMBER(SEARCH("anaer",$AW1929)),"anaer","")</f>
        <v/>
      </c>
      <c r="BE1929" t="str">
        <f>IF(ISNUMBER(SEARCH("thickening",$AZ1929)),"thickening","")</f>
        <v/>
      </c>
      <c r="BF1929" s="3" t="str">
        <f>IF(ISNUMBER(SEARCH("airDry",$AW1929)),"airDry","")</f>
        <v/>
      </c>
      <c r="BG1929" s="3" t="str">
        <f>IF(ISNUMBER(SEARCH("heatDry",$AY1929)),"heatDry","")</f>
        <v/>
      </c>
      <c r="BH1929" s="3" t="str">
        <f>IF(AND(ISNUMBER(SEARCH("aerobic",$AW1929)),ISNUMBER(SEARCH("anaer",$AW1929))),"Combined Aer and Anaer.","")</f>
        <v/>
      </c>
    </row>
    <row r="1930" spans="1:60" x14ac:dyDescent="0.3">
      <c r="A1930" s="4">
        <v>1928</v>
      </c>
      <c r="B1930" t="s">
        <v>9097</v>
      </c>
      <c r="C1930">
        <v>3000.9580000000001</v>
      </c>
      <c r="D1930">
        <v>390.4125782556369</v>
      </c>
      <c r="E1930">
        <v>387.60075256832079</v>
      </c>
      <c r="F1930">
        <v>297.84552939627451</v>
      </c>
      <c r="G1930">
        <v>481.02415316932121</v>
      </c>
      <c r="H1930">
        <v>-77.518148742345332</v>
      </c>
      <c r="I1930">
        <v>-76.755050683880995</v>
      </c>
      <c r="J1930">
        <v>-88.957150759036423</v>
      </c>
      <c r="K1930">
        <v>-65.882540555150356</v>
      </c>
      <c r="L1930">
        <v>1416.8609085398759</v>
      </c>
      <c r="M1930">
        <v>1404.5624589702959</v>
      </c>
      <c r="N1930">
        <v>1359.9133175641689</v>
      </c>
      <c r="O1930">
        <v>1510.716374245945</v>
      </c>
      <c r="P1930">
        <v>71.630387071538323</v>
      </c>
      <c r="Q1930">
        <v>71.079381168523867</v>
      </c>
      <c r="R1930">
        <v>62.264574279648123</v>
      </c>
      <c r="S1930">
        <v>81.510695244006115</v>
      </c>
      <c r="T1930">
        <v>75.495599641839959</v>
      </c>
      <c r="U1930">
        <v>75.495480294238078</v>
      </c>
      <c r="V1930">
        <v>75.444380339927108</v>
      </c>
      <c r="W1930">
        <v>75.546327341578518</v>
      </c>
      <c r="X1930">
        <v>7203.8385712131276</v>
      </c>
      <c r="Y1930">
        <v>7255.334099897128</v>
      </c>
      <c r="Z1930">
        <v>6752.9312213984376</v>
      </c>
      <c r="AA1930">
        <v>7496.9102828366485</v>
      </c>
      <c r="AB1930">
        <v>1825.134376032245</v>
      </c>
      <c r="AC1930">
        <v>1774.8842998954581</v>
      </c>
      <c r="AD1930">
        <v>1437.0705267676201</v>
      </c>
      <c r="AE1930">
        <v>2429.321062635946</v>
      </c>
      <c r="AF1930">
        <v>46.278872461262907</v>
      </c>
      <c r="AG1930">
        <v>45.87623690290259</v>
      </c>
      <c r="AH1930">
        <v>44.423845635296011</v>
      </c>
      <c r="AI1930">
        <v>49.336243250859241</v>
      </c>
      <c r="AJ1930">
        <v>0.34249836312607068</v>
      </c>
      <c r="AK1930">
        <v>0.3424979150078023</v>
      </c>
      <c r="AL1930">
        <v>0.34243579606791791</v>
      </c>
      <c r="AM1930">
        <v>0.34256120266019829</v>
      </c>
      <c r="AN1930">
        <v>0.96727949519415901</v>
      </c>
      <c r="AO1930">
        <v>0.96727949519415857</v>
      </c>
      <c r="AP1930">
        <v>0.96727949519415857</v>
      </c>
      <c r="AQ1930">
        <v>0.96727949519415857</v>
      </c>
      <c r="AR1930">
        <v>8.3749572068442184</v>
      </c>
      <c r="AS1930">
        <v>8.3749572068442202</v>
      </c>
      <c r="AT1930">
        <v>8.3749572068442202</v>
      </c>
      <c r="AU1930">
        <v>8.3749572068442202</v>
      </c>
      <c r="AV1930" t="str">
        <f>VLOOKUP(Sheet1[[#This Row],[NPDES ID2]],Combined_Sheet__Major_Only___2[[NPDES ID2]:[ECHO BFR]],3,FALSE)</f>
        <v>MD</v>
      </c>
      <c r="AW1930" t="s">
        <v>87</v>
      </c>
      <c r="AX1930" t="str">
        <f>VLOOKUP(Sheet1[[#This Row],[NPDES ID2]],Combined_Sheet__Major_Only___2[[NPDES ID2]:[ECHO BFR]],27,FALSE)</f>
        <v>-</v>
      </c>
      <c r="AY1930" t="str">
        <f>VLOOKUP(Sheet1[[#This Row],[NPDES ID2]],Combined_Sheet__Major_Only___2[[NPDES ID2]:[ECHO BFR]],28,FALSE)</f>
        <v>pasteurize</v>
      </c>
      <c r="AZ1930" t="str">
        <f>VLOOKUP(Sheet1[[#This Row],[NPDES ID2]],Combined_Sheet__Major_Only___2[[NPDES ID2]:[ECHO BFR]],29,FALSE)</f>
        <v>thickening</v>
      </c>
      <c r="BA1930">
        <f>VLOOKUP(Sheet1[[#This Row],[NPDES ID2]],Combined_Sheet__Major_Only___2[[NPDES ID2]:[ECHO BFR]],17,FALSE)</f>
        <v>38.387222000000001</v>
      </c>
      <c r="BB1930">
        <f>VLOOKUP(Sheet1[[#This Row],[NPDES ID2]],Combined_Sheet__Major_Only___2[[NPDES ID2]:[ECHO BFR]],18,FALSE)</f>
        <v>-75.068611000000004</v>
      </c>
      <c r="BC1930" t="str">
        <f>IF(ISNUMBER(SEARCH("aerobic",$AW1930)),"aerobic","")</f>
        <v/>
      </c>
      <c r="BD1930" t="str">
        <f>IF(ISNUMBER(SEARCH("anaer",$AW1930)),"anaer","")</f>
        <v/>
      </c>
      <c r="BE1930" t="str">
        <f>IF(ISNUMBER(SEARCH("thickening",$AZ1930)),"thickening","")</f>
        <v>thickening</v>
      </c>
      <c r="BF1930" s="2" t="str">
        <f>IF(ISNUMBER(SEARCH("airDry",$AW1930)),"airDry","")</f>
        <v/>
      </c>
      <c r="BG1930" s="2" t="str">
        <f>IF(ISNUMBER(SEARCH("heatDry",$AY1930)),"heatDry","")</f>
        <v/>
      </c>
      <c r="BH1930" s="2" t="str">
        <f>IF(AND(ISNUMBER(SEARCH("aerobic",$AW1930)),ISNUMBER(SEARCH("anaer",$AW1930))),"Combined Aer and Anaer.","")</f>
        <v/>
      </c>
    </row>
    <row r="1931" spans="1:60" x14ac:dyDescent="0.3">
      <c r="A1931" s="4">
        <v>1929</v>
      </c>
      <c r="B1931" t="s">
        <v>9102</v>
      </c>
      <c r="C1931">
        <v>2996</v>
      </c>
      <c r="D1931">
        <v>297.18338673679222</v>
      </c>
      <c r="E1931">
        <v>293.41871764572511</v>
      </c>
      <c r="F1931">
        <v>223.23303176092679</v>
      </c>
      <c r="G1931">
        <v>368.84703170630593</v>
      </c>
      <c r="H1931">
        <v>-76.641768249436851</v>
      </c>
      <c r="I1931">
        <v>-77.724767238850092</v>
      </c>
      <c r="J1931">
        <v>-89.972474743389469</v>
      </c>
      <c r="K1931">
        <v>-61.329509462077603</v>
      </c>
      <c r="L1931">
        <v>1855.313107120802</v>
      </c>
      <c r="M1931">
        <v>1846.3110081189659</v>
      </c>
      <c r="N1931">
        <v>1813.6243853051601</v>
      </c>
      <c r="O1931">
        <v>1924.021259509215</v>
      </c>
      <c r="P1931">
        <v>70.807582050444267</v>
      </c>
      <c r="Q1931">
        <v>71.438076929755141</v>
      </c>
      <c r="R1931">
        <v>58.097536976711801</v>
      </c>
      <c r="S1931">
        <v>81.27102272552014</v>
      </c>
      <c r="T1931">
        <v>67.436000179385772</v>
      </c>
      <c r="U1931">
        <v>67.435893269912313</v>
      </c>
      <c r="V1931">
        <v>67.390118833531801</v>
      </c>
      <c r="W1931">
        <v>67.481441156696292</v>
      </c>
      <c r="X1931">
        <v>4902.1380466864757</v>
      </c>
      <c r="Y1931">
        <v>4922.1884803672947</v>
      </c>
      <c r="Z1931">
        <v>4728.4438247923326</v>
      </c>
      <c r="AA1931">
        <v>5012.9959725518174</v>
      </c>
      <c r="AB1931">
        <v>825.21419246575203</v>
      </c>
      <c r="AC1931">
        <v>819.35752332781146</v>
      </c>
      <c r="AD1931">
        <v>706.45820970623072</v>
      </c>
      <c r="AE1931">
        <v>974.63334062198305</v>
      </c>
      <c r="AF1931">
        <v>60.69740948891215</v>
      </c>
      <c r="AG1931">
        <v>60.401957201880649</v>
      </c>
      <c r="AH1931">
        <v>59.338782621615373</v>
      </c>
      <c r="AI1931">
        <v>62.937164786486242</v>
      </c>
      <c r="AJ1931">
        <v>0.51792869486187421</v>
      </c>
      <c r="AK1931">
        <v>0.51792817564407179</v>
      </c>
      <c r="AL1931">
        <v>0.51785601741924103</v>
      </c>
      <c r="AM1931">
        <v>0.51800168522049084</v>
      </c>
      <c r="AN1931">
        <v>0.96357322436652382</v>
      </c>
      <c r="AO1931">
        <v>0.96357322436652348</v>
      </c>
      <c r="AP1931">
        <v>0.96357322436652348</v>
      </c>
      <c r="AQ1931">
        <v>0.96357322436652348</v>
      </c>
      <c r="AR1931">
        <v>13.680271610994041</v>
      </c>
      <c r="AS1931">
        <v>13.680271610994041</v>
      </c>
      <c r="AT1931">
        <v>13.680271610994041</v>
      </c>
      <c r="AU1931">
        <v>13.680271610994041</v>
      </c>
      <c r="AV1931" t="str">
        <f>VLOOKUP(Sheet1[[#This Row],[NPDES ID2]],Combined_Sheet__Major_Only___2[[NPDES ID2]:[ECHO BFR]],3,FALSE)</f>
        <v>CA</v>
      </c>
      <c r="AW1931" t="s">
        <v>12181</v>
      </c>
      <c r="AX1931" t="str">
        <f>VLOOKUP(Sheet1[[#This Row],[NPDES ID2]],Combined_Sheet__Major_Only___2[[NPDES ID2]:[ECHO BFR]],27,FALSE)</f>
        <v>methaneBioCaptureRecover</v>
      </c>
      <c r="AY1931" t="str">
        <f>VLOOKUP(Sheet1[[#This Row],[NPDES ID2]],Combined_Sheet__Major_Only___2[[NPDES ID2]:[ECHO BFR]],28,FALSE)</f>
        <v>-</v>
      </c>
      <c r="AZ1931" t="str">
        <f>VLOOKUP(Sheet1[[#This Row],[NPDES ID2]],Combined_Sheet__Major_Only___2[[NPDES ID2]:[ECHO BFR]],29,FALSE)</f>
        <v>thickening, preliminaryOps</v>
      </c>
      <c r="BA1931">
        <f>VLOOKUP(Sheet1[[#This Row],[NPDES ID2]],Combined_Sheet__Major_Only___2[[NPDES ID2]:[ECHO BFR]],17,FALSE)</f>
        <v>38.220275000000001</v>
      </c>
      <c r="BB1931">
        <f>VLOOKUP(Sheet1[[#This Row],[NPDES ID2]],Combined_Sheet__Major_Only___2[[NPDES ID2]:[ECHO BFR]],18,FALSE)</f>
        <v>-122.080276</v>
      </c>
      <c r="BC1931" t="str">
        <f>IF(ISNUMBER(SEARCH("aerobic",$AW1931)),"aerobic","")</f>
        <v/>
      </c>
      <c r="BD1931" t="str">
        <f>IF(ISNUMBER(SEARCH("anaer",$AW1931)),"anaer","")</f>
        <v>anaer</v>
      </c>
      <c r="BE1931" t="str">
        <f>IF(ISNUMBER(SEARCH("thickening",$AZ1931)),"thickening","")</f>
        <v>thickening</v>
      </c>
      <c r="BF1931" s="3" t="str">
        <f>IF(ISNUMBER(SEARCH("airDry",$AW1931)),"airDry","")</f>
        <v/>
      </c>
      <c r="BG1931" s="3" t="str">
        <f>IF(ISNUMBER(SEARCH("heatDry",$AY1931)),"heatDry","")</f>
        <v/>
      </c>
      <c r="BH1931" s="3" t="str">
        <f>IF(AND(ISNUMBER(SEARCH("aerobic",$AW1931)),ISNUMBER(SEARCH("anaer",$AW1931))),"Combined Aer and Anaer.","")</f>
        <v/>
      </c>
    </row>
    <row r="1932" spans="1:60" x14ac:dyDescent="0.3">
      <c r="A1932" s="4">
        <v>1930</v>
      </c>
      <c r="B1932" t="s">
        <v>9106</v>
      </c>
      <c r="C1932">
        <v>2979.63</v>
      </c>
      <c r="D1932">
        <v>286.35183032703628</v>
      </c>
      <c r="E1932">
        <v>283.10951116728381</v>
      </c>
      <c r="F1932">
        <v>214.78032658531441</v>
      </c>
      <c r="G1932">
        <v>354.97138428782182</v>
      </c>
      <c r="H1932">
        <v>-76.424503079109101</v>
      </c>
      <c r="I1932">
        <v>-77.673335623370903</v>
      </c>
      <c r="J1932">
        <v>-90.17444391897358</v>
      </c>
      <c r="K1932">
        <v>-60.296380606495227</v>
      </c>
      <c r="L1932">
        <v>1910.452568001441</v>
      </c>
      <c r="M1932">
        <v>1901.987815789679</v>
      </c>
      <c r="N1932">
        <v>1871.24275946993</v>
      </c>
      <c r="O1932">
        <v>1975.0776849694339</v>
      </c>
      <c r="P1932">
        <v>70.299656402372378</v>
      </c>
      <c r="Q1932">
        <v>71.023794980420149</v>
      </c>
      <c r="R1932">
        <v>57.331507099612729</v>
      </c>
      <c r="S1932">
        <v>80.507791605538785</v>
      </c>
      <c r="T1932">
        <v>77.030516005255066</v>
      </c>
      <c r="U1932">
        <v>77.030394288864656</v>
      </c>
      <c r="V1932">
        <v>76.978280112363976</v>
      </c>
      <c r="W1932">
        <v>77.082250538745299</v>
      </c>
      <c r="X1932">
        <v>5407.9435520178849</v>
      </c>
      <c r="Y1932">
        <v>5428.1539613115583</v>
      </c>
      <c r="Z1932">
        <v>5232.8045961067928</v>
      </c>
      <c r="AA1932">
        <v>5519.5666395318503</v>
      </c>
      <c r="AB1932">
        <v>949.93841304236275</v>
      </c>
      <c r="AC1932">
        <v>942.25951704478348</v>
      </c>
      <c r="AD1932">
        <v>808.44072605205599</v>
      </c>
      <c r="AE1932">
        <v>1129.010384493158</v>
      </c>
      <c r="AF1932">
        <v>62.845337686817651</v>
      </c>
      <c r="AG1932">
        <v>62.565844035269642</v>
      </c>
      <c r="AH1932">
        <v>61.561350780040939</v>
      </c>
      <c r="AI1932">
        <v>64.962360081016115</v>
      </c>
      <c r="AJ1932">
        <v>0.54415579592443553</v>
      </c>
      <c r="AK1932">
        <v>0.54415521524248289</v>
      </c>
      <c r="AL1932">
        <v>0.54407455854276576</v>
      </c>
      <c r="AM1932">
        <v>0.5442373839268837</v>
      </c>
      <c r="AN1932">
        <v>0.96790147003905647</v>
      </c>
      <c r="AO1932">
        <v>0.96790147003905669</v>
      </c>
      <c r="AP1932">
        <v>0.96790147003905669</v>
      </c>
      <c r="AQ1932">
        <v>0.96790147003905669</v>
      </c>
      <c r="AR1932">
        <v>13.81590877088011</v>
      </c>
      <c r="AS1932">
        <v>13.81590877088011</v>
      </c>
      <c r="AT1932">
        <v>13.81590877088011</v>
      </c>
      <c r="AU1932">
        <v>13.81590877088011</v>
      </c>
      <c r="AV1932" t="str">
        <f>VLOOKUP(Sheet1[[#This Row],[NPDES ID2]],Combined_Sheet__Major_Only___2[[NPDES ID2]:[ECHO BFR]],3,FALSE)</f>
        <v>IN</v>
      </c>
      <c r="AW1932" t="s">
        <v>12181</v>
      </c>
      <c r="AX1932" t="str">
        <f>VLOOKUP(Sheet1[[#This Row],[NPDES ID2]],Combined_Sheet__Major_Only___2[[NPDES ID2]:[ECHO BFR]],27,FALSE)</f>
        <v>tempSludgeStore</v>
      </c>
      <c r="AY1932" t="str">
        <f>VLOOKUP(Sheet1[[#This Row],[NPDES ID2]],Combined_Sheet__Major_Only___2[[NPDES ID2]:[ECHO BFR]],28,FALSE)</f>
        <v>-</v>
      </c>
      <c r="AZ1932" t="str">
        <f>VLOOKUP(Sheet1[[#This Row],[NPDES ID2]],Combined_Sheet__Major_Only___2[[NPDES ID2]:[ECHO BFR]],29,FALSE)</f>
        <v>preliminaryOps, thickening</v>
      </c>
      <c r="BA1932">
        <f>VLOOKUP(Sheet1[[#This Row],[NPDES ID2]],Combined_Sheet__Major_Only___2[[NPDES ID2]:[ECHO BFR]],17,FALSE)</f>
        <v>41.622777999999997</v>
      </c>
      <c r="BB1932">
        <f>VLOOKUP(Sheet1[[#This Row],[NPDES ID2]],Combined_Sheet__Major_Only___2[[NPDES ID2]:[ECHO BFR]],18,FALSE)</f>
        <v>-87.513082999999995</v>
      </c>
      <c r="BC1932" t="str">
        <f>IF(ISNUMBER(SEARCH("aerobic",$AW1932)),"aerobic","")</f>
        <v/>
      </c>
      <c r="BD1932" t="str">
        <f>IF(ISNUMBER(SEARCH("anaer",$AW1932)),"anaer","")</f>
        <v>anaer</v>
      </c>
      <c r="BE1932" t="str">
        <f>IF(ISNUMBER(SEARCH("thickening",$AZ1932)),"thickening","")</f>
        <v>thickening</v>
      </c>
      <c r="BF1932" s="2" t="str">
        <f>IF(ISNUMBER(SEARCH("airDry",$AW1932)),"airDry","")</f>
        <v/>
      </c>
      <c r="BG1932" s="2" t="str">
        <f>IF(ISNUMBER(SEARCH("heatDry",$AY1932)),"heatDry","")</f>
        <v/>
      </c>
      <c r="BH1932" s="2" t="str">
        <f>IF(AND(ISNUMBER(SEARCH("aerobic",$AW1932)),ISNUMBER(SEARCH("anaer",$AW1932))),"Combined Aer and Anaer.","")</f>
        <v/>
      </c>
    </row>
    <row r="1933" spans="1:60" x14ac:dyDescent="0.3">
      <c r="A1933" s="4">
        <v>1931</v>
      </c>
      <c r="B1933" t="s">
        <v>9111</v>
      </c>
      <c r="C1933">
        <v>2944.88</v>
      </c>
      <c r="D1933">
        <v>370.82920620087248</v>
      </c>
      <c r="E1933">
        <v>368.31633212728718</v>
      </c>
      <c r="F1933">
        <v>282.15406419377621</v>
      </c>
      <c r="G1933">
        <v>457.13188070713892</v>
      </c>
      <c r="H1933">
        <v>-77.534185436241643</v>
      </c>
      <c r="I1933">
        <v>-76.94482432635219</v>
      </c>
      <c r="J1933">
        <v>-89.470535868239949</v>
      </c>
      <c r="K1933">
        <v>-65.310055865711902</v>
      </c>
      <c r="L1933">
        <v>1452.0983872869831</v>
      </c>
      <c r="M1933">
        <v>1440.4846161162179</v>
      </c>
      <c r="N1933">
        <v>1398.3358001402639</v>
      </c>
      <c r="O1933">
        <v>1540.7005256936759</v>
      </c>
      <c r="P1933">
        <v>70.210711230793464</v>
      </c>
      <c r="Q1933">
        <v>69.976423605719816</v>
      </c>
      <c r="R1933">
        <v>60.40377215971008</v>
      </c>
      <c r="S1933">
        <v>79.571686941227426</v>
      </c>
      <c r="T1933">
        <v>52.20740508430211</v>
      </c>
      <c r="U1933">
        <v>52.207321676644384</v>
      </c>
      <c r="V1933">
        <v>52.171609794440677</v>
      </c>
      <c r="W1933">
        <v>52.242856811450523</v>
      </c>
      <c r="X1933">
        <v>4769.1253089273778</v>
      </c>
      <c r="Y1933">
        <v>4800.7148446586853</v>
      </c>
      <c r="Z1933">
        <v>4493.4319069116109</v>
      </c>
      <c r="AA1933">
        <v>4947.6641522416558</v>
      </c>
      <c r="AB1933">
        <v>1089.4135947156651</v>
      </c>
      <c r="AC1933">
        <v>1065.1018419749489</v>
      </c>
      <c r="AD1933">
        <v>879.50962193698388</v>
      </c>
      <c r="AE1933">
        <v>1407.4970535759689</v>
      </c>
      <c r="AF1933">
        <v>48.331171997587568</v>
      </c>
      <c r="AG1933">
        <v>47.943829598535388</v>
      </c>
      <c r="AH1933">
        <v>46.546064935594252</v>
      </c>
      <c r="AI1933">
        <v>51.273213203618987</v>
      </c>
      <c r="AJ1933">
        <v>0.36738640867229611</v>
      </c>
      <c r="AK1933">
        <v>0.36738601795539733</v>
      </c>
      <c r="AL1933">
        <v>0.36733174575621369</v>
      </c>
      <c r="AM1933">
        <v>0.36744130748167908</v>
      </c>
      <c r="AN1933">
        <v>0.9536540557984432</v>
      </c>
      <c r="AO1933">
        <v>0.95365405579844342</v>
      </c>
      <c r="AP1933">
        <v>0.95365405579844342</v>
      </c>
      <c r="AQ1933">
        <v>0.95365405579844342</v>
      </c>
      <c r="AR1933">
        <v>9.2066359446373038</v>
      </c>
      <c r="AS1933">
        <v>9.2066359446373038</v>
      </c>
      <c r="AT1933">
        <v>9.2066359446373038</v>
      </c>
      <c r="AU1933">
        <v>9.2066359446373038</v>
      </c>
      <c r="AV1933" t="str">
        <f>VLOOKUP(Sheet1[[#This Row],[NPDES ID2]],Combined_Sheet__Major_Only___2[[NPDES ID2]:[ECHO BFR]],3,FALSE)</f>
        <v>NJ</v>
      </c>
      <c r="AW1933" t="s">
        <v>54</v>
      </c>
      <c r="AX1933" t="str">
        <f>VLOOKUP(Sheet1[[#This Row],[NPDES ID2]],Combined_Sheet__Major_Only___2[[NPDES ID2]:[ECHO BFR]],27,FALSE)</f>
        <v>-</v>
      </c>
      <c r="AY1933" t="str">
        <f>VLOOKUP(Sheet1[[#This Row],[NPDES ID2]],Combined_Sheet__Major_Only___2[[NPDES ID2]:[ECHO BFR]],28,FALSE)</f>
        <v>-</v>
      </c>
      <c r="AZ1933" t="str">
        <f>VLOOKUP(Sheet1[[#This Row],[NPDES ID2]],Combined_Sheet__Major_Only___2[[NPDES ID2]:[ECHO BFR]],29,FALSE)</f>
        <v>thickening, preliminaryOps</v>
      </c>
      <c r="BA1933">
        <f>VLOOKUP(Sheet1[[#This Row],[NPDES ID2]],Combined_Sheet__Major_Only___2[[NPDES ID2]:[ECHO BFR]],17,FALSE)</f>
        <v>40.847079999999998</v>
      </c>
      <c r="BB1933">
        <f>VLOOKUP(Sheet1[[#This Row],[NPDES ID2]],Combined_Sheet__Major_Only___2[[NPDES ID2]:[ECHO BFR]],18,FALSE)</f>
        <v>-74.347696999999997</v>
      </c>
      <c r="BC1933" t="str">
        <f>IF(ISNUMBER(SEARCH("aerobic",$AW1933)),"aerobic","")</f>
        <v/>
      </c>
      <c r="BD1933" t="str">
        <f>IF(ISNUMBER(SEARCH("anaer",$AW1933)),"anaer","")</f>
        <v/>
      </c>
      <c r="BE1933" t="str">
        <f>IF(ISNUMBER(SEARCH("thickening",$AZ1933)),"thickening","")</f>
        <v>thickening</v>
      </c>
      <c r="BF1933" s="3" t="str">
        <f>IF(ISNUMBER(SEARCH("airDry",$AW1933)),"airDry","")</f>
        <v/>
      </c>
      <c r="BG1933" s="3" t="str">
        <f>IF(ISNUMBER(SEARCH("heatDry",$AY1933)),"heatDry","")</f>
        <v/>
      </c>
      <c r="BH1933" s="3" t="str">
        <f>IF(AND(ISNUMBER(SEARCH("aerobic",$AW1933)),ISNUMBER(SEARCH("anaer",$AW1933))),"Combined Aer and Anaer.","")</f>
        <v/>
      </c>
    </row>
    <row r="1934" spans="1:60" x14ac:dyDescent="0.3">
      <c r="A1934" s="4">
        <v>1932</v>
      </c>
      <c r="B1934" t="s">
        <v>9115</v>
      </c>
      <c r="C1934">
        <v>2922.02</v>
      </c>
      <c r="D1934">
        <v>309.01261993532432</v>
      </c>
      <c r="E1934">
        <v>305.3862380326554</v>
      </c>
      <c r="F1934">
        <v>232.69930860847521</v>
      </c>
      <c r="G1934">
        <v>382.66298106960522</v>
      </c>
      <c r="H1934">
        <v>-76.807522061151531</v>
      </c>
      <c r="I1934">
        <v>-77.475015802546935</v>
      </c>
      <c r="J1934">
        <v>-90.152262891758241</v>
      </c>
      <c r="K1934">
        <v>-62.184341096082854</v>
      </c>
      <c r="L1934">
        <v>1722.53967500874</v>
      </c>
      <c r="M1934">
        <v>1713.112580393376</v>
      </c>
      <c r="N1934">
        <v>1678.8791842145949</v>
      </c>
      <c r="O1934">
        <v>1794.498612736983</v>
      </c>
      <c r="P1934">
        <v>69.213312045140341</v>
      </c>
      <c r="Q1934">
        <v>69.704198027337469</v>
      </c>
      <c r="R1934">
        <v>57.607792020624792</v>
      </c>
      <c r="S1934">
        <v>79.683430918194006</v>
      </c>
      <c r="T1934">
        <v>86.79489595857811</v>
      </c>
      <c r="U1934">
        <v>86.794759173124717</v>
      </c>
      <c r="V1934">
        <v>86.736193015881881</v>
      </c>
      <c r="W1934">
        <v>86.853035471215946</v>
      </c>
      <c r="X1934">
        <v>6628.5673031100814</v>
      </c>
      <c r="Y1934">
        <v>6659.1080095057678</v>
      </c>
      <c r="Z1934">
        <v>6363.9544965968207</v>
      </c>
      <c r="AA1934">
        <v>6797.8239231133111</v>
      </c>
      <c r="AB1934">
        <v>1025.1868658836941</v>
      </c>
      <c r="AC1934">
        <v>1018.692311220791</v>
      </c>
      <c r="AD1934">
        <v>887.87733205031714</v>
      </c>
      <c r="AE1934">
        <v>1199.886566555519</v>
      </c>
      <c r="AF1934">
        <v>57.781561791977218</v>
      </c>
      <c r="AG1934">
        <v>57.464326395207408</v>
      </c>
      <c r="AH1934">
        <v>56.322573048908168</v>
      </c>
      <c r="AI1934">
        <v>60.186719174229083</v>
      </c>
      <c r="AJ1934">
        <v>0.4823576024743591</v>
      </c>
      <c r="AK1934">
        <v>0.48235705867475132</v>
      </c>
      <c r="AL1934">
        <v>0.48228156282715029</v>
      </c>
      <c r="AM1934">
        <v>0.48243397104949409</v>
      </c>
      <c r="AN1934">
        <v>0.97136422472136585</v>
      </c>
      <c r="AO1934">
        <v>0.97136422472136552</v>
      </c>
      <c r="AP1934">
        <v>0.97136422472136552</v>
      </c>
      <c r="AQ1934">
        <v>0.97136422472136552</v>
      </c>
      <c r="AR1934">
        <v>13.70386856895448</v>
      </c>
      <c r="AS1934">
        <v>13.70386856895448</v>
      </c>
      <c r="AT1934">
        <v>13.70386856895448</v>
      </c>
      <c r="AU1934">
        <v>13.70386856895448</v>
      </c>
      <c r="AV1934" t="str">
        <f>VLOOKUP(Sheet1[[#This Row],[NPDES ID2]],Combined_Sheet__Major_Only___2[[NPDES ID2]:[ECHO BFR]],3,FALSE)</f>
        <v>SD</v>
      </c>
      <c r="AW1934" t="s">
        <v>12181</v>
      </c>
      <c r="AX1934" t="str">
        <f>VLOOKUP(Sheet1[[#This Row],[NPDES ID2]],Combined_Sheet__Major_Only___2[[NPDES ID2]:[ECHO BFR]],27,FALSE)</f>
        <v>methaneBioCaptureRecover, tempSludgeStore</v>
      </c>
      <c r="AY1934" t="str">
        <f>VLOOKUP(Sheet1[[#This Row],[NPDES ID2]],Combined_Sheet__Major_Only___2[[NPDES ID2]:[ECHO BFR]],28,FALSE)</f>
        <v>-</v>
      </c>
      <c r="AZ1934" t="str">
        <f>VLOOKUP(Sheet1[[#This Row],[NPDES ID2]],Combined_Sheet__Major_Only___2[[NPDES ID2]:[ECHO BFR]],29,FALSE)</f>
        <v>sludgeLagoon, preliminaryOps, thickening</v>
      </c>
      <c r="BA1934">
        <f>VLOOKUP(Sheet1[[#This Row],[NPDES ID2]],Combined_Sheet__Major_Only___2[[NPDES ID2]:[ECHO BFR]],17,FALSE)</f>
        <v>43.595111000000003</v>
      </c>
      <c r="BB1934">
        <f>VLOOKUP(Sheet1[[#This Row],[NPDES ID2]],Combined_Sheet__Major_Only___2[[NPDES ID2]:[ECHO BFR]],18,FALSE)</f>
        <v>-96.660027999999997</v>
      </c>
      <c r="BC1934" t="str">
        <f>IF(ISNUMBER(SEARCH("aerobic",$AW1934)),"aerobic","")</f>
        <v/>
      </c>
      <c r="BD1934" t="str">
        <f>IF(ISNUMBER(SEARCH("anaer",$AW1934)),"anaer","")</f>
        <v>anaer</v>
      </c>
      <c r="BE1934" t="str">
        <f>IF(ISNUMBER(SEARCH("thickening",$AZ1934)),"thickening","")</f>
        <v>thickening</v>
      </c>
      <c r="BF1934" s="2" t="str">
        <f>IF(ISNUMBER(SEARCH("airDry",$AW1934)),"airDry","")</f>
        <v/>
      </c>
      <c r="BG1934" s="2" t="str">
        <f>IF(ISNUMBER(SEARCH("heatDry",$AY1934)),"heatDry","")</f>
        <v/>
      </c>
      <c r="BH1934" s="2" t="str">
        <f>IF(AND(ISNUMBER(SEARCH("aerobic",$AW1934)),ISNUMBER(SEARCH("anaer",$AW1934))),"Combined Aer and Anaer.","")</f>
        <v/>
      </c>
    </row>
    <row r="1935" spans="1:60" x14ac:dyDescent="0.3">
      <c r="A1935" s="4">
        <v>1933</v>
      </c>
      <c r="B1935" t="s">
        <v>9119</v>
      </c>
      <c r="C1935">
        <v>2919.31</v>
      </c>
      <c r="D1935">
        <v>260.2185570371783</v>
      </c>
      <c r="E1935">
        <v>257.5363335919352</v>
      </c>
      <c r="F1935">
        <v>195.58459176207839</v>
      </c>
      <c r="G1935">
        <v>320.5419036627369</v>
      </c>
      <c r="H1935">
        <v>-76.12623647291278</v>
      </c>
      <c r="I1935">
        <v>-77.50952461765948</v>
      </c>
      <c r="J1935">
        <v>-89.972378729318052</v>
      </c>
      <c r="K1935">
        <v>-58.178650218213512</v>
      </c>
      <c r="L1935">
        <v>2042.1802207302781</v>
      </c>
      <c r="M1935">
        <v>2035.1570433334459</v>
      </c>
      <c r="N1935">
        <v>2009.6599237371249</v>
      </c>
      <c r="O1935">
        <v>2095.776438160005</v>
      </c>
      <c r="P1935">
        <v>68.555033607116087</v>
      </c>
      <c r="Q1935">
        <v>69.47554427983377</v>
      </c>
      <c r="R1935">
        <v>54.955808350320581</v>
      </c>
      <c r="S1935">
        <v>79.607663441063934</v>
      </c>
      <c r="T1935">
        <v>49.777024147489684</v>
      </c>
      <c r="U1935">
        <v>49.776944490563032</v>
      </c>
      <c r="V1935">
        <v>49.742838524052416</v>
      </c>
      <c r="W1935">
        <v>49.810881657770707</v>
      </c>
      <c r="X1935">
        <v>3202.6279169383938</v>
      </c>
      <c r="Y1935">
        <v>3211.8317789817988</v>
      </c>
      <c r="Z1935">
        <v>3122.2043803323022</v>
      </c>
      <c r="AA1935">
        <v>3253.817229809154</v>
      </c>
      <c r="AB1935">
        <v>515.41619206697953</v>
      </c>
      <c r="AC1935">
        <v>512.67732480165739</v>
      </c>
      <c r="AD1935">
        <v>445.24195172643459</v>
      </c>
      <c r="AE1935">
        <v>604.17480761682327</v>
      </c>
      <c r="AF1935">
        <v>68.56318479381865</v>
      </c>
      <c r="AG1935">
        <v>68.326597075229273</v>
      </c>
      <c r="AH1935">
        <v>67.475820083033895</v>
      </c>
      <c r="AI1935">
        <v>70.355897642280055</v>
      </c>
      <c r="AJ1935">
        <v>0.6140607108223527</v>
      </c>
      <c r="AK1935">
        <v>0.61406025418252841</v>
      </c>
      <c r="AL1935">
        <v>0.61399665501057765</v>
      </c>
      <c r="AM1935">
        <v>0.61412503973946098</v>
      </c>
      <c r="AN1935">
        <v>0.9515484517355679</v>
      </c>
      <c r="AO1935">
        <v>0.9515484517355679</v>
      </c>
      <c r="AP1935">
        <v>0.9515484517355679</v>
      </c>
      <c r="AQ1935">
        <v>0.9515484517355679</v>
      </c>
      <c r="AR1935">
        <v>15.87411542675042</v>
      </c>
      <c r="AS1935">
        <v>15.87411542675042</v>
      </c>
      <c r="AT1935">
        <v>15.87411542675042</v>
      </c>
      <c r="AU1935">
        <v>15.87411542675042</v>
      </c>
      <c r="AV1935" t="str">
        <f>VLOOKUP(Sheet1[[#This Row],[NPDES ID2]],Combined_Sheet__Major_Only___2[[NPDES ID2]:[ECHO BFR]],3,FALSE)</f>
        <v>TX</v>
      </c>
      <c r="AW1935" t="s">
        <v>12181</v>
      </c>
      <c r="AX1935" t="str">
        <f>VLOOKUP(Sheet1[[#This Row],[NPDES ID2]],Combined_Sheet__Major_Only___2[[NPDES ID2]:[ECHO BFR]],27,FALSE)</f>
        <v>-</v>
      </c>
      <c r="AY1935" t="str">
        <f>VLOOKUP(Sheet1[[#This Row],[NPDES ID2]],Combined_Sheet__Major_Only___2[[NPDES ID2]:[ECHO BFR]],28,FALSE)</f>
        <v>-</v>
      </c>
      <c r="AZ1935" t="str">
        <f>VLOOKUP(Sheet1[[#This Row],[NPDES ID2]],Combined_Sheet__Major_Only___2[[NPDES ID2]:[ECHO BFR]],29,FALSE)</f>
        <v>thickening</v>
      </c>
      <c r="BA1935">
        <f>VLOOKUP(Sheet1[[#This Row],[NPDES ID2]],Combined_Sheet__Major_Only___2[[NPDES ID2]:[ECHO BFR]],17,FALSE)</f>
        <v>33.922258999999997</v>
      </c>
      <c r="BB1935">
        <f>VLOOKUP(Sheet1[[#This Row],[NPDES ID2]],Combined_Sheet__Major_Only___2[[NPDES ID2]:[ECHO BFR]],18,FALSE)</f>
        <v>-98.475954000000002</v>
      </c>
      <c r="BC1935" t="str">
        <f>IF(ISNUMBER(SEARCH("aerobic",$AW1935)),"aerobic","")</f>
        <v/>
      </c>
      <c r="BD1935" t="str">
        <f>IF(ISNUMBER(SEARCH("anaer",$AW1935)),"anaer","")</f>
        <v>anaer</v>
      </c>
      <c r="BE1935" t="str">
        <f>IF(ISNUMBER(SEARCH("thickening",$AZ1935)),"thickening","")</f>
        <v>thickening</v>
      </c>
      <c r="BF1935" s="3" t="str">
        <f>IF(ISNUMBER(SEARCH("airDry",$AW1935)),"airDry","")</f>
        <v/>
      </c>
      <c r="BG1935" s="3" t="str">
        <f>IF(ISNUMBER(SEARCH("heatDry",$AY1935)),"heatDry","")</f>
        <v/>
      </c>
      <c r="BH1935" s="3" t="str">
        <f>IF(AND(ISNUMBER(SEARCH("aerobic",$AW1935)),ISNUMBER(SEARCH("anaer",$AW1935))),"Combined Aer and Anaer.","")</f>
        <v/>
      </c>
    </row>
    <row r="1936" spans="1:60" x14ac:dyDescent="0.3">
      <c r="A1936" s="4">
        <v>1934</v>
      </c>
      <c r="B1936" t="s">
        <v>9124</v>
      </c>
      <c r="C1936">
        <v>2799</v>
      </c>
      <c r="D1936">
        <v>284.38089718072331</v>
      </c>
      <c r="E1936">
        <v>281.68828636061289</v>
      </c>
      <c r="F1936">
        <v>213.54555188341919</v>
      </c>
      <c r="G1936">
        <v>350.62057867060702</v>
      </c>
      <c r="H1936">
        <v>-76.345115629743717</v>
      </c>
      <c r="I1936">
        <v>-77.507091572119663</v>
      </c>
      <c r="J1936">
        <v>-89.701168020023701</v>
      </c>
      <c r="K1936">
        <v>-60.45203217992627</v>
      </c>
      <c r="L1936">
        <v>1762.3348547894011</v>
      </c>
      <c r="M1936">
        <v>1754.145276738361</v>
      </c>
      <c r="N1936">
        <v>1724.3802816210789</v>
      </c>
      <c r="O1936">
        <v>1824.8963808717319</v>
      </c>
      <c r="P1936">
        <v>66.094600979879047</v>
      </c>
      <c r="Q1936">
        <v>66.76221020111349</v>
      </c>
      <c r="R1936">
        <v>54.071962983729357</v>
      </c>
      <c r="S1936">
        <v>75.784521201680477</v>
      </c>
      <c r="T1936">
        <v>124.5121553955136</v>
      </c>
      <c r="U1936">
        <v>124.5119604021904</v>
      </c>
      <c r="V1936">
        <v>124.4284719219023</v>
      </c>
      <c r="W1936">
        <v>124.5950356762651</v>
      </c>
      <c r="X1936">
        <v>8901.8970592269634</v>
      </c>
      <c r="Y1936">
        <v>8936.8526197220544</v>
      </c>
      <c r="Z1936">
        <v>8599.387046148142</v>
      </c>
      <c r="AA1936">
        <v>9094.7892367773984</v>
      </c>
      <c r="AB1936">
        <v>1552.036956330475</v>
      </c>
      <c r="AC1936">
        <v>1539.9156295524981</v>
      </c>
      <c r="AD1936">
        <v>1321.897130544005</v>
      </c>
      <c r="AE1936">
        <v>1841.837462796773</v>
      </c>
      <c r="AF1936">
        <v>61.717006013774977</v>
      </c>
      <c r="AG1936">
        <v>61.42890231731613</v>
      </c>
      <c r="AH1936">
        <v>60.39521491660895</v>
      </c>
      <c r="AI1936">
        <v>63.896797686889187</v>
      </c>
      <c r="AJ1936">
        <v>0.5303759654725676</v>
      </c>
      <c r="AK1936">
        <v>0.5303752414472338</v>
      </c>
      <c r="AL1936">
        <v>0.5302749229276098</v>
      </c>
      <c r="AM1936">
        <v>0.53047744897515581</v>
      </c>
      <c r="AN1936">
        <v>0.97978710408129321</v>
      </c>
      <c r="AO1936">
        <v>0.9797871040812931</v>
      </c>
      <c r="AP1936">
        <v>0.9797871040812931</v>
      </c>
      <c r="AQ1936">
        <v>0.9797871040812931</v>
      </c>
      <c r="AR1936">
        <v>13.626800243897531</v>
      </c>
      <c r="AS1936">
        <v>13.626800243897531</v>
      </c>
      <c r="AT1936">
        <v>13.626800243897531</v>
      </c>
      <c r="AU1936">
        <v>13.626800243897531</v>
      </c>
      <c r="AV1936" t="str">
        <f>VLOOKUP(Sheet1[[#This Row],[NPDES ID2]],Combined_Sheet__Major_Only___2[[NPDES ID2]:[ECHO BFR]],3,FALSE)</f>
        <v>CA</v>
      </c>
      <c r="AW1936" t="s">
        <v>41</v>
      </c>
      <c r="AX1936" t="str">
        <f>VLOOKUP(Sheet1[[#This Row],[NPDES ID2]],Combined_Sheet__Major_Only___2[[NPDES ID2]:[ECHO BFR]],27,FALSE)</f>
        <v>-</v>
      </c>
      <c r="AY1936" t="str">
        <f>VLOOKUP(Sheet1[[#This Row],[NPDES ID2]],Combined_Sheet__Major_Only___2[[NPDES ID2]:[ECHO BFR]],28,FALSE)</f>
        <v>-</v>
      </c>
      <c r="AZ1936" t="str">
        <f>VLOOKUP(Sheet1[[#This Row],[NPDES ID2]],Combined_Sheet__Major_Only___2[[NPDES ID2]:[ECHO BFR]],29,FALSE)</f>
        <v>preliminaryOps, thickening</v>
      </c>
      <c r="BA1936">
        <f>VLOOKUP(Sheet1[[#This Row],[NPDES ID2]],Combined_Sheet__Major_Only___2[[NPDES ID2]:[ECHO BFR]],17,FALSE)</f>
        <v>38.251882999999999</v>
      </c>
      <c r="BB1936">
        <f>VLOOKUP(Sheet1[[#This Row],[NPDES ID2]],Combined_Sheet__Major_Only___2[[NPDES ID2]:[ECHO BFR]],18,FALSE)</f>
        <v>-122.441304</v>
      </c>
      <c r="BC1936" t="str">
        <f>IF(ISNUMBER(SEARCH("aerobic",$AW1936)),"aerobic","")</f>
        <v>aerobic</v>
      </c>
      <c r="BD1936" t="str">
        <f>IF(ISNUMBER(SEARCH("anaer",$AW1936)),"anaer","")</f>
        <v/>
      </c>
      <c r="BE1936" t="str">
        <f>IF(ISNUMBER(SEARCH("thickening",$AZ1936)),"thickening","")</f>
        <v>thickening</v>
      </c>
      <c r="BF1936" s="2" t="str">
        <f>IF(ISNUMBER(SEARCH("airDry",$AW1936)),"airDry","")</f>
        <v/>
      </c>
      <c r="BG1936" s="2" t="str">
        <f>IF(ISNUMBER(SEARCH("heatDry",$AY1936)),"heatDry","")</f>
        <v/>
      </c>
      <c r="BH1936" s="2" t="str">
        <f>IF(AND(ISNUMBER(SEARCH("aerobic",$AW1936)),ISNUMBER(SEARCH("anaer",$AW1936))),"Combined Aer and Anaer.","")</f>
        <v/>
      </c>
    </row>
    <row r="1937" spans="1:60" x14ac:dyDescent="0.3">
      <c r="A1937" s="4">
        <v>1935</v>
      </c>
      <c r="B1937" t="s">
        <v>9128</v>
      </c>
      <c r="C1937">
        <v>2761</v>
      </c>
      <c r="D1937">
        <v>260.44889194106253</v>
      </c>
      <c r="E1937">
        <v>258.8461758519324</v>
      </c>
      <c r="F1937">
        <v>196.14246842197301</v>
      </c>
      <c r="G1937">
        <v>319.58511868510692</v>
      </c>
      <c r="H1937">
        <v>-76.128538259823301</v>
      </c>
      <c r="I1937">
        <v>-77.364900180555736</v>
      </c>
      <c r="J1937">
        <v>-89.653528127886219</v>
      </c>
      <c r="K1937">
        <v>-58.565645658479177</v>
      </c>
      <c r="L1937">
        <v>1887.9632262218049</v>
      </c>
      <c r="M1937">
        <v>1880.9981796816489</v>
      </c>
      <c r="N1937">
        <v>1855.6982513950491</v>
      </c>
      <c r="O1937">
        <v>1941.1423963635409</v>
      </c>
      <c r="P1937">
        <v>64.919199727328419</v>
      </c>
      <c r="Q1937">
        <v>65.766878421866437</v>
      </c>
      <c r="R1937">
        <v>52.265869034278069</v>
      </c>
      <c r="S1937">
        <v>75.003473462242923</v>
      </c>
      <c r="T1937">
        <v>84.140603026117802</v>
      </c>
      <c r="U1937">
        <v>84.140470336951893</v>
      </c>
      <c r="V1937">
        <v>84.083658049075694</v>
      </c>
      <c r="W1937">
        <v>84.197001446032374</v>
      </c>
      <c r="X1937">
        <v>5538.3678085274159</v>
      </c>
      <c r="Y1937">
        <v>5555.5346558204928</v>
      </c>
      <c r="Z1937">
        <v>5388.9931360924948</v>
      </c>
      <c r="AA1937">
        <v>5633.4236486622322</v>
      </c>
      <c r="AB1937">
        <v>892.37793808160245</v>
      </c>
      <c r="AC1937">
        <v>887.24082930379427</v>
      </c>
      <c r="AD1937">
        <v>770.430506437281</v>
      </c>
      <c r="AE1937">
        <v>1046.0577302406371</v>
      </c>
      <c r="AF1937">
        <v>67.022357862520963</v>
      </c>
      <c r="AG1937">
        <v>66.774088156716161</v>
      </c>
      <c r="AH1937">
        <v>65.882681466519387</v>
      </c>
      <c r="AI1937">
        <v>68.901660987202206</v>
      </c>
      <c r="AJ1937">
        <v>0.59521128247591515</v>
      </c>
      <c r="AK1937">
        <v>0.59521070485580818</v>
      </c>
      <c r="AL1937">
        <v>0.59513040869423794</v>
      </c>
      <c r="AM1937">
        <v>0.59529250404364698</v>
      </c>
      <c r="AN1937">
        <v>0.97049910552995822</v>
      </c>
      <c r="AO1937">
        <v>0.97049910552995866</v>
      </c>
      <c r="AP1937">
        <v>0.97049910552995866</v>
      </c>
      <c r="AQ1937">
        <v>0.97049910552995866</v>
      </c>
      <c r="AR1937">
        <v>15.50617778103179</v>
      </c>
      <c r="AS1937">
        <v>15.5061777810318</v>
      </c>
      <c r="AT1937">
        <v>15.5061777810318</v>
      </c>
      <c r="AU1937">
        <v>15.5061777810318</v>
      </c>
      <c r="AV1937" t="str">
        <f>VLOOKUP(Sheet1[[#This Row],[NPDES ID2]],Combined_Sheet__Major_Only___2[[NPDES ID2]:[ECHO BFR]],3,FALSE)</f>
        <v>CA</v>
      </c>
      <c r="AW1937" t="s">
        <v>12181</v>
      </c>
      <c r="AX1937" t="str">
        <f>VLOOKUP(Sheet1[[#This Row],[NPDES ID2]],Combined_Sheet__Major_Only___2[[NPDES ID2]:[ECHO BFR]],27,FALSE)</f>
        <v>-</v>
      </c>
      <c r="AY1937" t="str">
        <f>VLOOKUP(Sheet1[[#This Row],[NPDES ID2]],Combined_Sheet__Major_Only___2[[NPDES ID2]:[ECHO BFR]],28,FALSE)</f>
        <v>-</v>
      </c>
      <c r="AZ1937" t="str">
        <f>VLOOKUP(Sheet1[[#This Row],[NPDES ID2]],Combined_Sheet__Major_Only___2[[NPDES ID2]:[ECHO BFR]],29,FALSE)</f>
        <v>thickening, preliminaryOps</v>
      </c>
      <c r="BA1937">
        <f>VLOOKUP(Sheet1[[#This Row],[NPDES ID2]],Combined_Sheet__Major_Only___2[[NPDES ID2]:[ECHO BFR]],17,FALSE)</f>
        <v>33.105170000000001</v>
      </c>
      <c r="BB1937">
        <f>VLOOKUP(Sheet1[[#This Row],[NPDES ID2]],Combined_Sheet__Major_Only___2[[NPDES ID2]:[ECHO BFR]],18,FALSE)</f>
        <v>-117.11138</v>
      </c>
      <c r="BC1937" t="str">
        <f>IF(ISNUMBER(SEARCH("aerobic",$AW1937)),"aerobic","")</f>
        <v/>
      </c>
      <c r="BD1937" t="str">
        <f>IF(ISNUMBER(SEARCH("anaer",$AW1937)),"anaer","")</f>
        <v>anaer</v>
      </c>
      <c r="BE1937" t="str">
        <f>IF(ISNUMBER(SEARCH("thickening",$AZ1937)),"thickening","")</f>
        <v>thickening</v>
      </c>
      <c r="BF1937" s="3" t="str">
        <f>IF(ISNUMBER(SEARCH("airDry",$AW1937)),"airDry","")</f>
        <v/>
      </c>
      <c r="BG1937" s="3" t="str">
        <f>IF(ISNUMBER(SEARCH("heatDry",$AY1937)),"heatDry","")</f>
        <v/>
      </c>
      <c r="BH1937" s="3" t="str">
        <f>IF(AND(ISNUMBER(SEARCH("aerobic",$AW1937)),ISNUMBER(SEARCH("anaer",$AW1937))),"Combined Aer and Anaer.","")</f>
        <v/>
      </c>
    </row>
    <row r="1938" spans="1:60" x14ac:dyDescent="0.3">
      <c r="A1938" s="4">
        <v>1936</v>
      </c>
      <c r="B1938" t="s">
        <v>9133</v>
      </c>
      <c r="C1938">
        <v>2673.23</v>
      </c>
      <c r="D1938">
        <v>280.84423962942162</v>
      </c>
      <c r="E1938">
        <v>278.66999738884948</v>
      </c>
      <c r="F1938">
        <v>210.96918956342469</v>
      </c>
      <c r="G1938">
        <v>344.67751432524682</v>
      </c>
      <c r="H1938">
        <v>-76.649083305636907</v>
      </c>
      <c r="I1938">
        <v>-77.773923625588168</v>
      </c>
      <c r="J1938">
        <v>-90.187661058205236</v>
      </c>
      <c r="K1938">
        <v>-61.139174159762341</v>
      </c>
      <c r="L1938">
        <v>1675.2590097375171</v>
      </c>
      <c r="M1938">
        <v>1667.3735845027411</v>
      </c>
      <c r="N1938">
        <v>1638.747955532946</v>
      </c>
      <c r="O1938">
        <v>1735.431993905878</v>
      </c>
      <c r="P1938">
        <v>63.144097162158097</v>
      </c>
      <c r="Q1938">
        <v>63.767297087025362</v>
      </c>
      <c r="R1938">
        <v>51.704740909857207</v>
      </c>
      <c r="S1938">
        <v>72.419177217640765</v>
      </c>
      <c r="T1938">
        <v>73.629262492693229</v>
      </c>
      <c r="U1938">
        <v>73.629146025351247</v>
      </c>
      <c r="V1938">
        <v>73.579279285171879</v>
      </c>
      <c r="W1938">
        <v>73.678765962057739</v>
      </c>
      <c r="X1938">
        <v>5288.8925706247064</v>
      </c>
      <c r="Y1938">
        <v>5309.8774741690904</v>
      </c>
      <c r="Z1938">
        <v>5107.0844062804363</v>
      </c>
      <c r="AA1938">
        <v>5404.8694070797246</v>
      </c>
      <c r="AB1938">
        <v>797.73320479029417</v>
      </c>
      <c r="AC1938">
        <v>793.43046922764142</v>
      </c>
      <c r="AD1938">
        <v>694.05364163882643</v>
      </c>
      <c r="AE1938">
        <v>924.90547699873787</v>
      </c>
      <c r="AF1938">
        <v>61.423272213017071</v>
      </c>
      <c r="AG1938">
        <v>61.13330110503523</v>
      </c>
      <c r="AH1938">
        <v>60.089301715423971</v>
      </c>
      <c r="AI1938">
        <v>63.622243258614454</v>
      </c>
      <c r="AJ1938">
        <v>0.52678960571596178</v>
      </c>
      <c r="AK1938">
        <v>0.52678913525075077</v>
      </c>
      <c r="AL1938">
        <v>0.52672369258760887</v>
      </c>
      <c r="AM1938">
        <v>0.52685580146776556</v>
      </c>
      <c r="AN1938">
        <v>0.96648996648955621</v>
      </c>
      <c r="AO1938">
        <v>0.96648996648955587</v>
      </c>
      <c r="AP1938">
        <v>0.96648996648955587</v>
      </c>
      <c r="AQ1938">
        <v>0.96648996648955587</v>
      </c>
      <c r="AR1938">
        <v>14.79467045865352</v>
      </c>
      <c r="AS1938">
        <v>14.79467045865352</v>
      </c>
      <c r="AT1938">
        <v>14.79467045865352</v>
      </c>
      <c r="AU1938">
        <v>14.79467045865352</v>
      </c>
      <c r="AV1938" t="str">
        <f>VLOOKUP(Sheet1[[#This Row],[NPDES ID2]],Combined_Sheet__Major_Only___2[[NPDES ID2]:[ECHO BFR]],3,FALSE)</f>
        <v>NJ</v>
      </c>
      <c r="AW1938" t="s">
        <v>12181</v>
      </c>
      <c r="AX1938" t="str">
        <f>VLOOKUP(Sheet1[[#This Row],[NPDES ID2]],Combined_Sheet__Major_Only___2[[NPDES ID2]:[ECHO BFR]],27,FALSE)</f>
        <v>other</v>
      </c>
      <c r="AY1938" t="str">
        <f>VLOOKUP(Sheet1[[#This Row],[NPDES ID2]],Combined_Sheet__Major_Only___2[[NPDES ID2]:[ECHO BFR]],28,FALSE)</f>
        <v>-</v>
      </c>
      <c r="AZ1938" t="str">
        <f>VLOOKUP(Sheet1[[#This Row],[NPDES ID2]],Combined_Sheet__Major_Only___2[[NPDES ID2]:[ECHO BFR]],29,FALSE)</f>
        <v>preliminaryOps, thickening</v>
      </c>
      <c r="BA1938">
        <f>VLOOKUP(Sheet1[[#This Row],[NPDES ID2]],Combined_Sheet__Major_Only___2[[NPDES ID2]:[ECHO BFR]],17,FALSE)</f>
        <v>39.852891</v>
      </c>
      <c r="BB1938">
        <f>VLOOKUP(Sheet1[[#This Row],[NPDES ID2]],Combined_Sheet__Major_Only___2[[NPDES ID2]:[ECHO BFR]],18,FALSE)</f>
        <v>-75.225210000000004</v>
      </c>
      <c r="BC1938" t="str">
        <f>IF(ISNUMBER(SEARCH("aerobic",$AW1938)),"aerobic","")</f>
        <v/>
      </c>
      <c r="BD1938" t="str">
        <f>IF(ISNUMBER(SEARCH("anaer",$AW1938)),"anaer","")</f>
        <v>anaer</v>
      </c>
      <c r="BE1938" t="str">
        <f>IF(ISNUMBER(SEARCH("thickening",$AZ1938)),"thickening","")</f>
        <v>thickening</v>
      </c>
      <c r="BF1938" s="2" t="str">
        <f>IF(ISNUMBER(SEARCH("airDry",$AW1938)),"airDry","")</f>
        <v/>
      </c>
      <c r="BG1938" s="2" t="str">
        <f>IF(ISNUMBER(SEARCH("heatDry",$AY1938)),"heatDry","")</f>
        <v/>
      </c>
      <c r="BH1938" s="2" t="str">
        <f>IF(AND(ISNUMBER(SEARCH("aerobic",$AW1938)),ISNUMBER(SEARCH("anaer",$AW1938))),"Combined Aer and Anaer.","")</f>
        <v/>
      </c>
    </row>
    <row r="1939" spans="1:60" x14ac:dyDescent="0.3">
      <c r="A1939" s="4">
        <v>1937</v>
      </c>
      <c r="B1939" t="s">
        <v>9138</v>
      </c>
      <c r="C1939">
        <v>2649.2</v>
      </c>
      <c r="D1939">
        <v>327.02608983230812</v>
      </c>
      <c r="E1939">
        <v>325.17226373134332</v>
      </c>
      <c r="F1939">
        <v>247.70156628625199</v>
      </c>
      <c r="G1939">
        <v>402.25611333355721</v>
      </c>
      <c r="H1939">
        <v>-77.317874334251144</v>
      </c>
      <c r="I1939">
        <v>-77.320364706114063</v>
      </c>
      <c r="J1939">
        <v>-90.159256021489469</v>
      </c>
      <c r="K1939">
        <v>-64.192268413957095</v>
      </c>
      <c r="L1939">
        <v>1421.6926641756261</v>
      </c>
      <c r="M1939">
        <v>1412.100792559977</v>
      </c>
      <c r="N1939">
        <v>1377.293648349596</v>
      </c>
      <c r="O1939">
        <v>1494.862241068724</v>
      </c>
      <c r="P1939">
        <v>62.988501458479547</v>
      </c>
      <c r="Q1939">
        <v>62.918468562234793</v>
      </c>
      <c r="R1939">
        <v>53.244304444797223</v>
      </c>
      <c r="S1939">
        <v>71.875393558880546</v>
      </c>
      <c r="T1939">
        <v>46.287998699873349</v>
      </c>
      <c r="U1939">
        <v>46.287924427450797</v>
      </c>
      <c r="V1939">
        <v>46.256123894065972</v>
      </c>
      <c r="W1939">
        <v>46.319567571721173</v>
      </c>
      <c r="X1939">
        <v>3884.1090414727842</v>
      </c>
      <c r="Y1939">
        <v>3905.9923793614489</v>
      </c>
      <c r="Z1939">
        <v>3693.855427425849</v>
      </c>
      <c r="AA1939">
        <v>4006.5316842389052</v>
      </c>
      <c r="AB1939">
        <v>1070.1294160957159</v>
      </c>
      <c r="AC1939">
        <v>1040.316463612907</v>
      </c>
      <c r="AD1939">
        <v>830.04687684415808</v>
      </c>
      <c r="AE1939">
        <v>1446.6886347229331</v>
      </c>
      <c r="AF1939">
        <v>52.599288454085119</v>
      </c>
      <c r="AG1939">
        <v>52.243665323189688</v>
      </c>
      <c r="AH1939">
        <v>50.960699193462133</v>
      </c>
      <c r="AI1939">
        <v>55.299911038618148</v>
      </c>
      <c r="AJ1939">
        <v>0.41924413205991079</v>
      </c>
      <c r="AK1939">
        <v>0.41924374787327628</v>
      </c>
      <c r="AL1939">
        <v>0.4191903171528289</v>
      </c>
      <c r="AM1939">
        <v>0.41929817791878388</v>
      </c>
      <c r="AN1939">
        <v>0.94816785019851113</v>
      </c>
      <c r="AO1939">
        <v>0.94816785019851102</v>
      </c>
      <c r="AP1939">
        <v>0.94816785019851102</v>
      </c>
      <c r="AQ1939">
        <v>0.94816785019851102</v>
      </c>
      <c r="AR1939">
        <v>9.1496181747700565</v>
      </c>
      <c r="AS1939">
        <v>9.14961817477006</v>
      </c>
      <c r="AT1939">
        <v>9.14961817477006</v>
      </c>
      <c r="AU1939">
        <v>9.14961817477006</v>
      </c>
      <c r="AV1939" t="str">
        <f>VLOOKUP(Sheet1[[#This Row],[NPDES ID2]],Combined_Sheet__Major_Only___2[[NPDES ID2]:[ECHO BFR]],3,FALSE)</f>
        <v>CT</v>
      </c>
      <c r="AW1939" t="s">
        <v>54</v>
      </c>
      <c r="AX1939" t="str">
        <f>VLOOKUP(Sheet1[[#This Row],[NPDES ID2]],Combined_Sheet__Major_Only___2[[NPDES ID2]:[ECHO BFR]],27,FALSE)</f>
        <v>-</v>
      </c>
      <c r="AY1939" t="str">
        <f>VLOOKUP(Sheet1[[#This Row],[NPDES ID2]],Combined_Sheet__Major_Only___2[[NPDES ID2]:[ECHO BFR]],28,FALSE)</f>
        <v>-</v>
      </c>
      <c r="AZ1939" t="str">
        <f>VLOOKUP(Sheet1[[#This Row],[NPDES ID2]],Combined_Sheet__Major_Only___2[[NPDES ID2]:[ECHO BFR]],29,FALSE)</f>
        <v>preliminaryOps, thickening</v>
      </c>
      <c r="BA1939">
        <f>VLOOKUP(Sheet1[[#This Row],[NPDES ID2]],Combined_Sheet__Major_Only___2[[NPDES ID2]:[ECHO BFR]],17,FALSE)</f>
        <v>41.779986000000001</v>
      </c>
      <c r="BB1939">
        <f>VLOOKUP(Sheet1[[#This Row],[NPDES ID2]],Combined_Sheet__Major_Only___2[[NPDES ID2]:[ECHO BFR]],18,FALSE)</f>
        <v>-73.117311000000001</v>
      </c>
      <c r="BC1939" t="str">
        <f>IF(ISNUMBER(SEARCH("aerobic",$AW1939)),"aerobic","")</f>
        <v/>
      </c>
      <c r="BD1939" t="str">
        <f>IF(ISNUMBER(SEARCH("anaer",$AW1939)),"anaer","")</f>
        <v/>
      </c>
      <c r="BE1939" t="str">
        <f>IF(ISNUMBER(SEARCH("thickening",$AZ1939)),"thickening","")</f>
        <v>thickening</v>
      </c>
      <c r="BF1939" s="3" t="str">
        <f>IF(ISNUMBER(SEARCH("airDry",$AW1939)),"airDry","")</f>
        <v/>
      </c>
      <c r="BG1939" s="3" t="str">
        <f>IF(ISNUMBER(SEARCH("heatDry",$AY1939)),"heatDry","")</f>
        <v/>
      </c>
      <c r="BH1939" s="3" t="str">
        <f>IF(AND(ISNUMBER(SEARCH("aerobic",$AW1939)),ISNUMBER(SEARCH("anaer",$AW1939))),"Combined Aer and Anaer.","")</f>
        <v/>
      </c>
    </row>
    <row r="1940" spans="1:60" x14ac:dyDescent="0.3">
      <c r="A1940" s="4">
        <v>1938</v>
      </c>
      <c r="B1940" t="s">
        <v>9143</v>
      </c>
      <c r="C1940">
        <v>2643</v>
      </c>
      <c r="D1940">
        <v>363.58719474858549</v>
      </c>
      <c r="E1940">
        <v>361.97259281894981</v>
      </c>
      <c r="F1940">
        <v>277.20732634706673</v>
      </c>
      <c r="G1940">
        <v>445.80228472844141</v>
      </c>
      <c r="H1940">
        <v>-77.54483836710881</v>
      </c>
      <c r="I1940">
        <v>-76.862996715952093</v>
      </c>
      <c r="J1940">
        <v>-89.231279564301317</v>
      </c>
      <c r="K1940">
        <v>-65.598607072228646</v>
      </c>
      <c r="L1940">
        <v>1275.182347430919</v>
      </c>
      <c r="M1940">
        <v>1264.5518801617261</v>
      </c>
      <c r="N1940">
        <v>1225.9669747120449</v>
      </c>
      <c r="O1940">
        <v>1356.2918912531361</v>
      </c>
      <c r="P1940">
        <v>63.051394233186073</v>
      </c>
      <c r="Q1940">
        <v>62.729022932874017</v>
      </c>
      <c r="R1940">
        <v>54.529792593632209</v>
      </c>
      <c r="S1940">
        <v>71.605324220696005</v>
      </c>
      <c r="T1940">
        <v>75.866879651690198</v>
      </c>
      <c r="U1940">
        <v>75.866759731103485</v>
      </c>
      <c r="V1940">
        <v>75.815414447187862</v>
      </c>
      <c r="W1940">
        <v>75.917850893848495</v>
      </c>
      <c r="X1940">
        <v>7083.5082049175262</v>
      </c>
      <c r="Y1940">
        <v>7132.3010312827992</v>
      </c>
      <c r="Z1940">
        <v>6657.1737656367404</v>
      </c>
      <c r="AA1940">
        <v>7360.0810748392651</v>
      </c>
      <c r="AB1940">
        <v>1897.996978919369</v>
      </c>
      <c r="AC1940">
        <v>1840.5104535577641</v>
      </c>
      <c r="AD1940">
        <v>1476.2006396470881</v>
      </c>
      <c r="AE1940">
        <v>2568.940043886736</v>
      </c>
      <c r="AF1940">
        <v>47.291187797050078</v>
      </c>
      <c r="AG1940">
        <v>46.896106080614842</v>
      </c>
      <c r="AH1940">
        <v>45.470564129884337</v>
      </c>
      <c r="AI1940">
        <v>50.291789405231462</v>
      </c>
      <c r="AJ1940">
        <v>0.35477039348857109</v>
      </c>
      <c r="AK1940">
        <v>0.35476998370903329</v>
      </c>
      <c r="AL1940">
        <v>0.35471310700256758</v>
      </c>
      <c r="AM1940">
        <v>0.35482792803725871</v>
      </c>
      <c r="AN1940">
        <v>0.96743214410010114</v>
      </c>
      <c r="AO1940">
        <v>0.96743214410010114</v>
      </c>
      <c r="AP1940">
        <v>0.96743214410010114</v>
      </c>
      <c r="AQ1940">
        <v>0.96743214410010114</v>
      </c>
      <c r="AR1940">
        <v>8.3340291164687397</v>
      </c>
      <c r="AS1940">
        <v>8.3340291164687379</v>
      </c>
      <c r="AT1940">
        <v>8.3340291164687379</v>
      </c>
      <c r="AU1940">
        <v>8.3340291164687379</v>
      </c>
      <c r="AV1940" t="str">
        <f>VLOOKUP(Sheet1[[#This Row],[NPDES ID2]],Combined_Sheet__Major_Only___2[[NPDES ID2]:[ECHO BFR]],3,FALSE)</f>
        <v>AR</v>
      </c>
      <c r="AW1940" t="s">
        <v>54</v>
      </c>
      <c r="AX1940" t="str">
        <f>VLOOKUP(Sheet1[[#This Row],[NPDES ID2]],Combined_Sheet__Major_Only___2[[NPDES ID2]:[ECHO BFR]],27,FALSE)</f>
        <v>-</v>
      </c>
      <c r="AY1940" t="str">
        <f>VLOOKUP(Sheet1[[#This Row],[NPDES ID2]],Combined_Sheet__Major_Only___2[[NPDES ID2]:[ECHO BFR]],28,FALSE)</f>
        <v>-</v>
      </c>
      <c r="AZ1940" t="str">
        <f>VLOOKUP(Sheet1[[#This Row],[NPDES ID2]],Combined_Sheet__Major_Only___2[[NPDES ID2]:[ECHO BFR]],29,FALSE)</f>
        <v>thickening, preliminaryOps</v>
      </c>
      <c r="BA1940">
        <f>VLOOKUP(Sheet1[[#This Row],[NPDES ID2]],Combined_Sheet__Major_Only___2[[NPDES ID2]:[ECHO BFR]],17,FALSE)</f>
        <v>36.080730000000003</v>
      </c>
      <c r="BB1940">
        <f>VLOOKUP(Sheet1[[#This Row],[NPDES ID2]],Combined_Sheet__Major_Only___2[[NPDES ID2]:[ECHO BFR]],18,FALSE)</f>
        <v>-94.089280000000002</v>
      </c>
      <c r="BC1940" t="str">
        <f>IF(ISNUMBER(SEARCH("aerobic",$AW1940)),"aerobic","")</f>
        <v/>
      </c>
      <c r="BD1940" t="str">
        <f>IF(ISNUMBER(SEARCH("anaer",$AW1940)),"anaer","")</f>
        <v/>
      </c>
      <c r="BE1940" t="str">
        <f>IF(ISNUMBER(SEARCH("thickening",$AZ1940)),"thickening","")</f>
        <v>thickening</v>
      </c>
      <c r="BF1940" s="2" t="str">
        <f>IF(ISNUMBER(SEARCH("airDry",$AW1940)),"airDry","")</f>
        <v/>
      </c>
      <c r="BG1940" s="2" t="str">
        <f>IF(ISNUMBER(SEARCH("heatDry",$AY1940)),"heatDry","")</f>
        <v/>
      </c>
      <c r="BH1940" s="2" t="str">
        <f>IF(AND(ISNUMBER(SEARCH("aerobic",$AW1940)),ISNUMBER(SEARCH("anaer",$AW1940))),"Combined Aer and Anaer.","")</f>
        <v/>
      </c>
    </row>
    <row r="1941" spans="1:60" x14ac:dyDescent="0.3">
      <c r="A1941" s="4">
        <v>1939</v>
      </c>
      <c r="B1941" t="s">
        <v>9147</v>
      </c>
      <c r="C1941">
        <v>2609.1799999999998</v>
      </c>
      <c r="D1941">
        <v>357.60774468987518</v>
      </c>
      <c r="E1941">
        <v>356.42872458907698</v>
      </c>
      <c r="F1941">
        <v>272.45173575842682</v>
      </c>
      <c r="G1941">
        <v>438.38409642464632</v>
      </c>
      <c r="H1941">
        <v>-77.54979543294354</v>
      </c>
      <c r="I1941">
        <v>-76.922874140702135</v>
      </c>
      <c r="J1941">
        <v>-89.376386109146907</v>
      </c>
      <c r="K1941">
        <v>-65.468203502796001</v>
      </c>
      <c r="L1941">
        <v>1274.026920950701</v>
      </c>
      <c r="M1941">
        <v>1263.6442666226901</v>
      </c>
      <c r="N1941">
        <v>1225.9624287781189</v>
      </c>
      <c r="O1941">
        <v>1353.2387428095319</v>
      </c>
      <c r="P1941">
        <v>62.224405563602517</v>
      </c>
      <c r="Q1941">
        <v>61.976506574952921</v>
      </c>
      <c r="R1941">
        <v>53.660589088250532</v>
      </c>
      <c r="S1941">
        <v>70.586650886072178</v>
      </c>
      <c r="T1941">
        <v>72.033508604892319</v>
      </c>
      <c r="U1941">
        <v>72.033394600227524</v>
      </c>
      <c r="V1941">
        <v>71.984582281670669</v>
      </c>
      <c r="W1941">
        <v>72.081965333918475</v>
      </c>
      <c r="X1941">
        <v>6645.246694263089</v>
      </c>
      <c r="Y1941">
        <v>6690.0668776560533</v>
      </c>
      <c r="Z1941">
        <v>6254.0048401585727</v>
      </c>
      <c r="AA1941">
        <v>6898.7980580957819</v>
      </c>
      <c r="AB1941">
        <v>1569.061158563235</v>
      </c>
      <c r="AC1941">
        <v>1531.6789718763889</v>
      </c>
      <c r="AD1941">
        <v>1257.2550170985039</v>
      </c>
      <c r="AE1941">
        <v>2045.7706926887261</v>
      </c>
      <c r="AF1941">
        <v>47.860271185052831</v>
      </c>
      <c r="AG1941">
        <v>47.469431077160422</v>
      </c>
      <c r="AH1941">
        <v>46.059038139624583</v>
      </c>
      <c r="AI1941">
        <v>50.828888486314348</v>
      </c>
      <c r="AJ1941">
        <v>0.36167288231352113</v>
      </c>
      <c r="AK1941">
        <v>0.36167248858233841</v>
      </c>
      <c r="AL1941">
        <v>0.36161780914030078</v>
      </c>
      <c r="AM1941">
        <v>0.36172819337430079</v>
      </c>
      <c r="AN1941">
        <v>0.96578405163442593</v>
      </c>
      <c r="AO1941">
        <v>0.96578405163442582</v>
      </c>
      <c r="AP1941">
        <v>0.96578405163442582</v>
      </c>
      <c r="AQ1941">
        <v>0.96578405163442582</v>
      </c>
      <c r="AR1941">
        <v>8.9657756105871869</v>
      </c>
      <c r="AS1941">
        <v>8.9657756105871833</v>
      </c>
      <c r="AT1941">
        <v>8.9657756105871833</v>
      </c>
      <c r="AU1941">
        <v>8.9657756105871833</v>
      </c>
      <c r="AV1941" t="str">
        <f>VLOOKUP(Sheet1[[#This Row],[NPDES ID2]],Combined_Sheet__Major_Only___2[[NPDES ID2]:[ECHO BFR]],3,FALSE)</f>
        <v>PA</v>
      </c>
      <c r="AW1941" t="s">
        <v>87</v>
      </c>
      <c r="AX1941" t="str">
        <f>VLOOKUP(Sheet1[[#This Row],[NPDES ID2]],Combined_Sheet__Major_Only___2[[NPDES ID2]:[ECHO BFR]],27,FALSE)</f>
        <v>-</v>
      </c>
      <c r="AY1941" t="str">
        <f>VLOOKUP(Sheet1[[#This Row],[NPDES ID2]],Combined_Sheet__Major_Only___2[[NPDES ID2]:[ECHO BFR]],28,FALSE)</f>
        <v>-</v>
      </c>
      <c r="AZ1941" t="str">
        <f>VLOOKUP(Sheet1[[#This Row],[NPDES ID2]],Combined_Sheet__Major_Only___2[[NPDES ID2]:[ECHO BFR]],29,FALSE)</f>
        <v>thickening, preliminaryOps</v>
      </c>
      <c r="BA1941">
        <f>VLOOKUP(Sheet1[[#This Row],[NPDES ID2]],Combined_Sheet__Major_Only___2[[NPDES ID2]:[ECHO BFR]],17,FALSE)</f>
        <v>40.120939</v>
      </c>
      <c r="BB1941">
        <f>VLOOKUP(Sheet1[[#This Row],[NPDES ID2]],Combined_Sheet__Major_Only___2[[NPDES ID2]:[ECHO BFR]],18,FALSE)</f>
        <v>-75.457965999999999</v>
      </c>
      <c r="BC1941" t="str">
        <f>IF(ISNUMBER(SEARCH("aerobic",$AW1941)),"aerobic","")</f>
        <v/>
      </c>
      <c r="BD1941" t="str">
        <f>IF(ISNUMBER(SEARCH("anaer",$AW1941)),"anaer","")</f>
        <v/>
      </c>
      <c r="BE1941" t="str">
        <f>IF(ISNUMBER(SEARCH("thickening",$AZ1941)),"thickening","")</f>
        <v>thickening</v>
      </c>
      <c r="BF1941" s="3" t="str">
        <f>IF(ISNUMBER(SEARCH("airDry",$AW1941)),"airDry","")</f>
        <v/>
      </c>
      <c r="BG1941" s="3" t="str">
        <f>IF(ISNUMBER(SEARCH("heatDry",$AY1941)),"heatDry","")</f>
        <v/>
      </c>
      <c r="BH1941" s="3" t="str">
        <f>IF(AND(ISNUMBER(SEARCH("aerobic",$AW1941)),ISNUMBER(SEARCH("anaer",$AW1941))),"Combined Aer and Anaer.","")</f>
        <v/>
      </c>
    </row>
    <row r="1942" spans="1:60" x14ac:dyDescent="0.3">
      <c r="A1942" s="4">
        <v>1940</v>
      </c>
      <c r="B1942" t="s">
        <v>9151</v>
      </c>
      <c r="C1942">
        <v>2596.9</v>
      </c>
      <c r="D1942">
        <v>333.519037315302</v>
      </c>
      <c r="E1942">
        <v>332.09937406493862</v>
      </c>
      <c r="F1942">
        <v>253.0373394710507</v>
      </c>
      <c r="G1942">
        <v>409.58479783257741</v>
      </c>
      <c r="H1942">
        <v>-77.324043129224009</v>
      </c>
      <c r="I1942">
        <v>-77.101527874794144</v>
      </c>
      <c r="J1942">
        <v>-89.851561892567005</v>
      </c>
      <c r="K1942">
        <v>-64.648332630815119</v>
      </c>
      <c r="L1942">
        <v>1357.0223589319239</v>
      </c>
      <c r="M1942">
        <v>1347.3492962812879</v>
      </c>
      <c r="N1942">
        <v>1312.238600463123</v>
      </c>
      <c r="O1942">
        <v>1430.828474482136</v>
      </c>
      <c r="P1942">
        <v>61.800873754473862</v>
      </c>
      <c r="Q1942">
        <v>61.539297990522087</v>
      </c>
      <c r="R1942">
        <v>52.400967770218628</v>
      </c>
      <c r="S1942">
        <v>70.30151505610209</v>
      </c>
      <c r="T1942">
        <v>73.227317383670893</v>
      </c>
      <c r="U1942">
        <v>73.227201536638248</v>
      </c>
      <c r="V1942">
        <v>73.177600388551284</v>
      </c>
      <c r="W1942">
        <v>73.2765571957367</v>
      </c>
      <c r="X1942">
        <v>6310.8836400273976</v>
      </c>
      <c r="Y1942">
        <v>6348.4088506504186</v>
      </c>
      <c r="Z1942">
        <v>5984.5938659607646</v>
      </c>
      <c r="AA1942">
        <v>6521.200083749739</v>
      </c>
      <c r="AB1942">
        <v>1567.469524437173</v>
      </c>
      <c r="AC1942">
        <v>1530.130806495886</v>
      </c>
      <c r="AD1942">
        <v>1245.904838365266</v>
      </c>
      <c r="AE1942">
        <v>2065.2076163627289</v>
      </c>
      <c r="AF1942">
        <v>51.219052933788198</v>
      </c>
      <c r="AG1942">
        <v>50.853103535393998</v>
      </c>
      <c r="AH1942">
        <v>49.533388951004262</v>
      </c>
      <c r="AI1942">
        <v>53.997346761769663</v>
      </c>
      <c r="AJ1942">
        <v>0.40246085913288981</v>
      </c>
      <c r="AK1942">
        <v>0.40246042590588738</v>
      </c>
      <c r="AL1942">
        <v>0.40240025536676499</v>
      </c>
      <c r="AM1942">
        <v>0.40252172455638952</v>
      </c>
      <c r="AN1942">
        <v>0.9663149164531607</v>
      </c>
      <c r="AO1942">
        <v>0.96631491645316059</v>
      </c>
      <c r="AP1942">
        <v>0.96631491645316059</v>
      </c>
      <c r="AQ1942">
        <v>0.96631491645316059</v>
      </c>
      <c r="AR1942">
        <v>9.3576799251734446</v>
      </c>
      <c r="AS1942">
        <v>9.3576799251734446</v>
      </c>
      <c r="AT1942">
        <v>9.3576799251734446</v>
      </c>
      <c r="AU1942">
        <v>9.3576799251734446</v>
      </c>
      <c r="AV1942" t="str">
        <f>VLOOKUP(Sheet1[[#This Row],[NPDES ID2]],Combined_Sheet__Major_Only___2[[NPDES ID2]:[ECHO BFR]],3,FALSE)</f>
        <v>TX</v>
      </c>
      <c r="AW1942" t="s">
        <v>54</v>
      </c>
      <c r="AX1942" t="str">
        <f>VLOOKUP(Sheet1[[#This Row],[NPDES ID2]],Combined_Sheet__Major_Only___2[[NPDES ID2]:[ECHO BFR]],27,FALSE)</f>
        <v>other</v>
      </c>
      <c r="AY1942" t="str">
        <f>VLOOKUP(Sheet1[[#This Row],[NPDES ID2]],Combined_Sheet__Major_Only___2[[NPDES ID2]:[ECHO BFR]],28,FALSE)</f>
        <v>-</v>
      </c>
      <c r="AZ1942" t="str">
        <f>VLOOKUP(Sheet1[[#This Row],[NPDES ID2]],Combined_Sheet__Major_Only___2[[NPDES ID2]:[ECHO BFR]],29,FALSE)</f>
        <v>thickening, preliminaryOps</v>
      </c>
      <c r="BA1942">
        <f>VLOOKUP(Sheet1[[#This Row],[NPDES ID2]],Combined_Sheet__Major_Only___2[[NPDES ID2]:[ECHO BFR]],17,FALSE)</f>
        <v>27.449743999999999</v>
      </c>
      <c r="BB1942">
        <f>VLOOKUP(Sheet1[[#This Row],[NPDES ID2]],Combined_Sheet__Major_Only___2[[NPDES ID2]:[ECHO BFR]],18,FALSE)</f>
        <v>-99.487623999999997</v>
      </c>
      <c r="BC1942" t="str">
        <f>IF(ISNUMBER(SEARCH("aerobic",$AW1942)),"aerobic","")</f>
        <v/>
      </c>
      <c r="BD1942" t="str">
        <f>IF(ISNUMBER(SEARCH("anaer",$AW1942)),"anaer","")</f>
        <v/>
      </c>
      <c r="BE1942" t="str">
        <f>IF(ISNUMBER(SEARCH("thickening",$AZ1942)),"thickening","")</f>
        <v>thickening</v>
      </c>
      <c r="BF1942" s="2" t="str">
        <f>IF(ISNUMBER(SEARCH("airDry",$AW1942)),"airDry","")</f>
        <v/>
      </c>
      <c r="BG1942" s="2" t="str">
        <f>IF(ISNUMBER(SEARCH("heatDry",$AY1942)),"heatDry","")</f>
        <v/>
      </c>
      <c r="BH1942" s="2" t="str">
        <f>IF(AND(ISNUMBER(SEARCH("aerobic",$AW1942)),ISNUMBER(SEARCH("anaer",$AW1942))),"Combined Aer and Anaer.","")</f>
        <v/>
      </c>
    </row>
    <row r="1943" spans="1:60" x14ac:dyDescent="0.3">
      <c r="A1943" s="4">
        <v>1941</v>
      </c>
      <c r="B1943" t="s">
        <v>9155</v>
      </c>
      <c r="C1943">
        <v>2563</v>
      </c>
      <c r="D1943">
        <v>356.26390438419719</v>
      </c>
      <c r="E1943">
        <v>355.35156632449969</v>
      </c>
      <c r="F1943">
        <v>271.48470535153052</v>
      </c>
      <c r="G1943">
        <v>436.3546595196882</v>
      </c>
      <c r="H1943">
        <v>-77.839650427872257</v>
      </c>
      <c r="I1943">
        <v>-77.257777000503665</v>
      </c>
      <c r="J1943">
        <v>-89.745053150575018</v>
      </c>
      <c r="K1943">
        <v>-66.294660413141557</v>
      </c>
      <c r="L1943">
        <v>1248.471513822001</v>
      </c>
      <c r="M1943">
        <v>1238.2456424877839</v>
      </c>
      <c r="N1943">
        <v>1201.164205726986</v>
      </c>
      <c r="O1943">
        <v>1326.426824482676</v>
      </c>
      <c r="P1943">
        <v>61.131875879286198</v>
      </c>
      <c r="Q1943">
        <v>60.879615510390963</v>
      </c>
      <c r="R1943">
        <v>52.75419079786969</v>
      </c>
      <c r="S1943">
        <v>69.368648407355721</v>
      </c>
      <c r="T1943">
        <v>4.2402264104499219</v>
      </c>
      <c r="U1943">
        <v>4.2402170290426016</v>
      </c>
      <c r="V1943">
        <v>4.236200278996618</v>
      </c>
      <c r="W1943">
        <v>4.2442138991474181</v>
      </c>
      <c r="X1943">
        <v>392.11557060556322</v>
      </c>
      <c r="Y1943">
        <v>394.70218228206238</v>
      </c>
      <c r="Z1943">
        <v>369.02888061939262</v>
      </c>
      <c r="AA1943">
        <v>407.14306691951782</v>
      </c>
      <c r="AB1943">
        <v>99.698364536544176</v>
      </c>
      <c r="AC1943">
        <v>96.958339650793775</v>
      </c>
      <c r="AD1943">
        <v>78.568803861606213</v>
      </c>
      <c r="AE1943">
        <v>132.78785219227331</v>
      </c>
      <c r="AF1943">
        <v>47.741794472217798</v>
      </c>
      <c r="AG1943">
        <v>47.350296463034567</v>
      </c>
      <c r="AH1943">
        <v>45.935243981627728</v>
      </c>
      <c r="AI1943">
        <v>50.718787666424838</v>
      </c>
      <c r="AJ1943">
        <v>0.36023566038740978</v>
      </c>
      <c r="AK1943">
        <v>0.36023543688897952</v>
      </c>
      <c r="AL1943">
        <v>0.36020427653486309</v>
      </c>
      <c r="AM1943">
        <v>0.36026717741739089</v>
      </c>
      <c r="AN1943">
        <v>0.67429252803368844</v>
      </c>
      <c r="AO1943">
        <v>0.67429252803368844</v>
      </c>
      <c r="AP1943">
        <v>0.67429252803368844</v>
      </c>
      <c r="AQ1943">
        <v>0.67429252803368844</v>
      </c>
      <c r="AR1943">
        <v>8.6246866239077047</v>
      </c>
      <c r="AS1943">
        <v>8.6246866239077065</v>
      </c>
      <c r="AT1943">
        <v>8.6246866239077065</v>
      </c>
      <c r="AU1943">
        <v>8.6246866239077065</v>
      </c>
      <c r="AV1943" t="str">
        <f>VLOOKUP(Sheet1[[#This Row],[NPDES ID2]],Combined_Sheet__Major_Only___2[[NPDES ID2]:[ECHO BFR]],3,FALSE)</f>
        <v>CA</v>
      </c>
      <c r="AW1943" t="s">
        <v>1420</v>
      </c>
      <c r="AX1943" t="str">
        <f>VLOOKUP(Sheet1[[#This Row],[NPDES ID2]],Combined_Sheet__Major_Only___2[[NPDES ID2]:[ECHO BFR]],27,FALSE)</f>
        <v>tempSludgeStore</v>
      </c>
      <c r="AY1943" t="str">
        <f>VLOOKUP(Sheet1[[#This Row],[NPDES ID2]],Combined_Sheet__Major_Only___2[[NPDES ID2]:[ECHO BFR]],28,FALSE)</f>
        <v>-</v>
      </c>
      <c r="AZ1943" t="str">
        <f>VLOOKUP(Sheet1[[#This Row],[NPDES ID2]],Combined_Sheet__Major_Only___2[[NPDES ID2]:[ECHO BFR]],29,FALSE)</f>
        <v>sludgeLagoon</v>
      </c>
      <c r="BA1943">
        <f>VLOOKUP(Sheet1[[#This Row],[NPDES ID2]],Combined_Sheet__Major_Only___2[[NPDES ID2]:[ECHO BFR]],17,FALSE)</f>
        <v>37.736078999999997</v>
      </c>
      <c r="BB1943">
        <f>VLOOKUP(Sheet1[[#This Row],[NPDES ID2]],Combined_Sheet__Major_Only___2[[NPDES ID2]:[ECHO BFR]],18,FALSE)</f>
        <v>-120.93574099999999</v>
      </c>
      <c r="BC1943" t="str">
        <f>IF(ISNUMBER(SEARCH("aerobic",$AW1943)),"aerobic","")</f>
        <v/>
      </c>
      <c r="BD1943" t="str">
        <f>IF(ISNUMBER(SEARCH("anaer",$AW1943)),"anaer","")</f>
        <v/>
      </c>
      <c r="BE1943" t="str">
        <f>IF(ISNUMBER(SEARCH("thickening",$AZ1943)),"thickening","")</f>
        <v/>
      </c>
      <c r="BF1943" s="3" t="str">
        <f>IF(ISNUMBER(SEARCH("airDry",$AW1943)),"airDry","")</f>
        <v>airDry</v>
      </c>
      <c r="BG1943" s="3" t="str">
        <f>IF(ISNUMBER(SEARCH("heatDry",$AY1943)),"heatDry","")</f>
        <v/>
      </c>
      <c r="BH1943" s="3" t="str">
        <f>IF(AND(ISNUMBER(SEARCH("aerobic",$AW1943)),ISNUMBER(SEARCH("anaer",$AW1943))),"Combined Aer and Anaer.","")</f>
        <v/>
      </c>
    </row>
    <row r="1944" spans="1:60" x14ac:dyDescent="0.3">
      <c r="A1944" s="4">
        <v>1942</v>
      </c>
      <c r="B1944" t="s">
        <v>9159</v>
      </c>
      <c r="C1944">
        <v>2517.13</v>
      </c>
      <c r="D1944">
        <v>273.8970230038251</v>
      </c>
      <c r="E1944">
        <v>272.83055882614912</v>
      </c>
      <c r="F1944">
        <v>206.055005989606</v>
      </c>
      <c r="G1944">
        <v>333.91273127451512</v>
      </c>
      <c r="H1944">
        <v>-76.106533442566999</v>
      </c>
      <c r="I1944">
        <v>-77.257916253433251</v>
      </c>
      <c r="J1944">
        <v>-89.224150785061823</v>
      </c>
      <c r="K1944">
        <v>-59.981510634070872</v>
      </c>
      <c r="L1944">
        <v>1583.9590992406311</v>
      </c>
      <c r="M1944">
        <v>1576.5917285587191</v>
      </c>
      <c r="N1944">
        <v>1549.786840559243</v>
      </c>
      <c r="O1944">
        <v>1640.293751002547</v>
      </c>
      <c r="P1944">
        <v>59.436122812987158</v>
      </c>
      <c r="Q1944">
        <v>60.035639590853492</v>
      </c>
      <c r="R1944">
        <v>48.625709066250337</v>
      </c>
      <c r="S1944">
        <v>68.15590298646012</v>
      </c>
      <c r="T1944">
        <v>215.52765719994329</v>
      </c>
      <c r="U1944">
        <v>215.52732174523561</v>
      </c>
      <c r="V1944">
        <v>215.3836932184021</v>
      </c>
      <c r="W1944">
        <v>215.67023941711631</v>
      </c>
      <c r="X1944">
        <v>15417.76489439611</v>
      </c>
      <c r="Y1944">
        <v>15478.47988917882</v>
      </c>
      <c r="Z1944">
        <v>14892.80035900789</v>
      </c>
      <c r="AA1944">
        <v>15752.45515424427</v>
      </c>
      <c r="AB1944">
        <v>2330.0780820800569</v>
      </c>
      <c r="AC1944">
        <v>2317.6138549083521</v>
      </c>
      <c r="AD1944">
        <v>2026.78093576571</v>
      </c>
      <c r="AE1944">
        <v>2702.4365907834849</v>
      </c>
      <c r="AF1944">
        <v>61.686001042877571</v>
      </c>
      <c r="AG1944">
        <v>61.397375472590213</v>
      </c>
      <c r="AH1944">
        <v>60.364958878201577</v>
      </c>
      <c r="AI1944">
        <v>63.865346062740407</v>
      </c>
      <c r="AJ1944">
        <v>0.52999737926475898</v>
      </c>
      <c r="AK1944">
        <v>0.52999642754204035</v>
      </c>
      <c r="AL1944">
        <v>0.52986502664910862</v>
      </c>
      <c r="AM1944">
        <v>0.53013031861893045</v>
      </c>
      <c r="AN1944">
        <v>0.98817810728992372</v>
      </c>
      <c r="AO1944">
        <v>0.9881781072899235</v>
      </c>
      <c r="AP1944">
        <v>0.9881781072899235</v>
      </c>
      <c r="AQ1944">
        <v>0.9881781072899235</v>
      </c>
      <c r="AR1944">
        <v>14.83988654734809</v>
      </c>
      <c r="AS1944">
        <v>14.839886547348099</v>
      </c>
      <c r="AT1944">
        <v>14.839886547348099</v>
      </c>
      <c r="AU1944">
        <v>14.839886547348099</v>
      </c>
      <c r="AV1944" t="str">
        <f>VLOOKUP(Sheet1[[#This Row],[NPDES ID2]],Combined_Sheet__Major_Only___2[[NPDES ID2]:[ECHO BFR]],3,FALSE)</f>
        <v>TX</v>
      </c>
      <c r="AW1944" t="s">
        <v>12181</v>
      </c>
      <c r="AX1944" t="str">
        <f>VLOOKUP(Sheet1[[#This Row],[NPDES ID2]],Combined_Sheet__Major_Only___2[[NPDES ID2]:[ECHO BFR]],27,FALSE)</f>
        <v>other</v>
      </c>
      <c r="AY1944" t="str">
        <f>VLOOKUP(Sheet1[[#This Row],[NPDES ID2]],Combined_Sheet__Major_Only___2[[NPDES ID2]:[ECHO BFR]],28,FALSE)</f>
        <v>-</v>
      </c>
      <c r="AZ1944" t="str">
        <f>VLOOKUP(Sheet1[[#This Row],[NPDES ID2]],Combined_Sheet__Major_Only___2[[NPDES ID2]:[ECHO BFR]],29,FALSE)</f>
        <v>preliminaryOps</v>
      </c>
      <c r="BA1944">
        <f>VLOOKUP(Sheet1[[#This Row],[NPDES ID2]],Combined_Sheet__Major_Only___2[[NPDES ID2]:[ECHO BFR]],17,FALSE)</f>
        <v>29.866150000000001</v>
      </c>
      <c r="BB1944">
        <f>VLOOKUP(Sheet1[[#This Row],[NPDES ID2]],Combined_Sheet__Major_Only___2[[NPDES ID2]:[ECHO BFR]],18,FALSE)</f>
        <v>-97.925293999999994</v>
      </c>
      <c r="BC1944" t="str">
        <f>IF(ISNUMBER(SEARCH("aerobic",$AW1944)),"aerobic","")</f>
        <v/>
      </c>
      <c r="BD1944" t="str">
        <f>IF(ISNUMBER(SEARCH("anaer",$AW1944)),"anaer","")</f>
        <v>anaer</v>
      </c>
      <c r="BE1944" t="str">
        <f>IF(ISNUMBER(SEARCH("thickening",$AZ1944)),"thickening","")</f>
        <v/>
      </c>
      <c r="BF1944" s="2" t="str">
        <f>IF(ISNUMBER(SEARCH("airDry",$AW1944)),"airDry","")</f>
        <v/>
      </c>
      <c r="BG1944" s="2" t="str">
        <f>IF(ISNUMBER(SEARCH("heatDry",$AY1944)),"heatDry","")</f>
        <v/>
      </c>
      <c r="BH1944" s="2" t="str">
        <f>IF(AND(ISNUMBER(SEARCH("aerobic",$AW1944)),ISNUMBER(SEARCH("anaer",$AW1944))),"Combined Aer and Anaer.","")</f>
        <v/>
      </c>
    </row>
    <row r="1945" spans="1:60" x14ac:dyDescent="0.3">
      <c r="A1945" s="4">
        <v>1943</v>
      </c>
      <c r="B1945" t="s">
        <v>9164</v>
      </c>
      <c r="C1945">
        <v>2516</v>
      </c>
      <c r="D1945">
        <v>333.75303012047709</v>
      </c>
      <c r="E1945">
        <v>332.87341073331652</v>
      </c>
      <c r="F1945">
        <v>253.41106241360481</v>
      </c>
      <c r="G1945">
        <v>409.16357940283609</v>
      </c>
      <c r="H1945">
        <v>-77.68319490517888</v>
      </c>
      <c r="I1945">
        <v>-77.557949393033937</v>
      </c>
      <c r="J1945">
        <v>-90.198528017637898</v>
      </c>
      <c r="K1945">
        <v>-65.173472255650083</v>
      </c>
      <c r="L1945">
        <v>1299.8152241336361</v>
      </c>
      <c r="M1945">
        <v>1290.327351711444</v>
      </c>
      <c r="N1945">
        <v>1255.924290524084</v>
      </c>
      <c r="O1945">
        <v>1372.14020807713</v>
      </c>
      <c r="P1945">
        <v>59.903594453033428</v>
      </c>
      <c r="Q1945">
        <v>59.636981313103817</v>
      </c>
      <c r="R1945">
        <v>50.944390110733913</v>
      </c>
      <c r="S1945">
        <v>68.058570070171001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50.63314675541514</v>
      </c>
      <c r="AG1945">
        <v>50.263122486189751</v>
      </c>
      <c r="AH1945">
        <v>48.925769684674137</v>
      </c>
      <c r="AI1945">
        <v>53.446727778959954</v>
      </c>
      <c r="AJ1945">
        <v>0.39534013485008118</v>
      </c>
      <c r="AK1945">
        <v>0.39533991715746608</v>
      </c>
      <c r="AL1945">
        <v>0.39530954838965771</v>
      </c>
      <c r="AM1945">
        <v>0.39537085075635781</v>
      </c>
      <c r="AN1945">
        <v>0.16092018051599649</v>
      </c>
      <c r="AO1945">
        <v>0.16092018051599649</v>
      </c>
      <c r="AP1945">
        <v>0.16092018051599649</v>
      </c>
      <c r="AQ1945">
        <v>0.16092018051599649</v>
      </c>
      <c r="AR1945">
        <v>9.3159377207910889</v>
      </c>
      <c r="AS1945">
        <v>9.3159377207910889</v>
      </c>
      <c r="AT1945">
        <v>9.3159377207910889</v>
      </c>
      <c r="AU1945">
        <v>9.3159377207910889</v>
      </c>
      <c r="AV1945" t="str">
        <f>VLOOKUP(Sheet1[[#This Row],[NPDES ID2]],Combined_Sheet__Major_Only___2[[NPDES ID2]:[ECHO BFR]],3,FALSE)</f>
        <v>IL</v>
      </c>
      <c r="AW1945" t="s">
        <v>54</v>
      </c>
      <c r="AX1945" t="str">
        <f>VLOOKUP(Sheet1[[#This Row],[NPDES ID2]],Combined_Sheet__Major_Only___2[[NPDES ID2]:[ECHO BFR]],27,FALSE)</f>
        <v>-</v>
      </c>
      <c r="AY1945" t="str">
        <f>VLOOKUP(Sheet1[[#This Row],[NPDES ID2]],Combined_Sheet__Major_Only___2[[NPDES ID2]:[ECHO BFR]],28,FALSE)</f>
        <v>heatDry</v>
      </c>
      <c r="AZ1945" t="str">
        <f>VLOOKUP(Sheet1[[#This Row],[NPDES ID2]],Combined_Sheet__Major_Only___2[[NPDES ID2]:[ECHO BFR]],29,FALSE)</f>
        <v>-</v>
      </c>
      <c r="BA1945">
        <f>VLOOKUP(Sheet1[[#This Row],[NPDES ID2]],Combined_Sheet__Major_Only___2[[NPDES ID2]:[ECHO BFR]],17,FALSE)</f>
        <v>42.373938000000003</v>
      </c>
      <c r="BB1945">
        <f>VLOOKUP(Sheet1[[#This Row],[NPDES ID2]],Combined_Sheet__Major_Only___2[[NPDES ID2]:[ECHO BFR]],18,FALSE)</f>
        <v>-87.817735999999996</v>
      </c>
      <c r="BC1945" t="str">
        <f>IF(ISNUMBER(SEARCH("aerobic",$AW1945)),"aerobic","")</f>
        <v/>
      </c>
      <c r="BD1945" t="str">
        <f>IF(ISNUMBER(SEARCH("anaer",$AW1945)),"anaer","")</f>
        <v/>
      </c>
      <c r="BE1945" t="str">
        <f>IF(ISNUMBER(SEARCH("thickening",$AZ1945)),"thickening","")</f>
        <v/>
      </c>
      <c r="BF1945" s="3" t="str">
        <f>IF(ISNUMBER(SEARCH("airDry",$AW1945)),"airDry","")</f>
        <v/>
      </c>
      <c r="BG1945" s="3" t="str">
        <f>IF(ISNUMBER(SEARCH("heatDry",$AY1945)),"heatDry","")</f>
        <v>heatDry</v>
      </c>
      <c r="BH1945" s="3" t="str">
        <f>IF(AND(ISNUMBER(SEARCH("aerobic",$AW1945)),ISNUMBER(SEARCH("anaer",$AW1945))),"Combined Aer and Anaer.","")</f>
        <v/>
      </c>
    </row>
    <row r="1946" spans="1:60" x14ac:dyDescent="0.3">
      <c r="A1946" s="4">
        <v>1944</v>
      </c>
      <c r="B1946" t="s">
        <v>9168</v>
      </c>
      <c r="C1946">
        <v>2489</v>
      </c>
      <c r="D1946">
        <v>248.58271230636319</v>
      </c>
      <c r="E1946">
        <v>247.22773904179289</v>
      </c>
      <c r="F1946">
        <v>188.79617240476651</v>
      </c>
      <c r="G1946">
        <v>303.1233385617042</v>
      </c>
      <c r="H1946">
        <v>-76.168970295044375</v>
      </c>
      <c r="I1946">
        <v>-77.543415452455704</v>
      </c>
      <c r="J1946">
        <v>-89.758233206496314</v>
      </c>
      <c r="K1946">
        <v>-58.485354694759373</v>
      </c>
      <c r="L1946">
        <v>1719.1105336959181</v>
      </c>
      <c r="M1946">
        <v>1712.9581372195821</v>
      </c>
      <c r="N1946">
        <v>1690.6202520316519</v>
      </c>
      <c r="O1946">
        <v>1766.065511913554</v>
      </c>
      <c r="P1946">
        <v>58.492250177743948</v>
      </c>
      <c r="Q1946">
        <v>59.278708329314107</v>
      </c>
      <c r="R1946">
        <v>47.003492603323842</v>
      </c>
      <c r="S1946">
        <v>67.728117065618463</v>
      </c>
      <c r="T1946">
        <v>69.037068050081601</v>
      </c>
      <c r="U1946">
        <v>69.036958669730012</v>
      </c>
      <c r="V1946">
        <v>68.990126300422062</v>
      </c>
      <c r="W1946">
        <v>69.083559253456102</v>
      </c>
      <c r="X1946">
        <v>4498.8485078420772</v>
      </c>
      <c r="Y1946">
        <v>4512.3444199677688</v>
      </c>
      <c r="Z1946">
        <v>4381.2167210816897</v>
      </c>
      <c r="AA1946">
        <v>4573.7072281770888</v>
      </c>
      <c r="AB1946">
        <v>786.9217710933757</v>
      </c>
      <c r="AC1946">
        <v>781.4524768449171</v>
      </c>
      <c r="AD1946">
        <v>671.15821549079033</v>
      </c>
      <c r="AE1946">
        <v>935.28677273894573</v>
      </c>
      <c r="AF1946">
        <v>67.695471067889926</v>
      </c>
      <c r="AG1946">
        <v>67.452361117192396</v>
      </c>
      <c r="AH1946">
        <v>66.578286571964028</v>
      </c>
      <c r="AI1946">
        <v>69.537386224184715</v>
      </c>
      <c r="AJ1946">
        <v>0.60344468836803977</v>
      </c>
      <c r="AK1946">
        <v>0.60344420796369513</v>
      </c>
      <c r="AL1946">
        <v>0.60337732841787717</v>
      </c>
      <c r="AM1946">
        <v>0.60351233608516164</v>
      </c>
      <c r="AN1946">
        <v>0.96437484737292267</v>
      </c>
      <c r="AO1946">
        <v>0.96437484737292234</v>
      </c>
      <c r="AP1946">
        <v>0.96437484737292234</v>
      </c>
      <c r="AQ1946">
        <v>0.96437484737292234</v>
      </c>
      <c r="AR1946">
        <v>14.91896268286354</v>
      </c>
      <c r="AS1946">
        <v>14.91896268286354</v>
      </c>
      <c r="AT1946">
        <v>14.91896268286354</v>
      </c>
      <c r="AU1946">
        <v>14.91896268286354</v>
      </c>
      <c r="AV1946" t="str">
        <f>VLOOKUP(Sheet1[[#This Row],[NPDES ID2]],Combined_Sheet__Major_Only___2[[NPDES ID2]:[ECHO BFR]],3,FALSE)</f>
        <v>NC</v>
      </c>
      <c r="AW1946" t="s">
        <v>12181</v>
      </c>
      <c r="AX1946" t="str">
        <f>VLOOKUP(Sheet1[[#This Row],[NPDES ID2]],Combined_Sheet__Major_Only___2[[NPDES ID2]:[ECHO BFR]],27,FALSE)</f>
        <v>-</v>
      </c>
      <c r="AY1946" t="str">
        <f>VLOOKUP(Sheet1[[#This Row],[NPDES ID2]],Combined_Sheet__Major_Only___2[[NPDES ID2]:[ECHO BFR]],28,FALSE)</f>
        <v>-</v>
      </c>
      <c r="AZ1946" t="str">
        <f>VLOOKUP(Sheet1[[#This Row],[NPDES ID2]],Combined_Sheet__Major_Only___2[[NPDES ID2]:[ECHO BFR]],29,FALSE)</f>
        <v>thickening</v>
      </c>
      <c r="BA1946">
        <f>VLOOKUP(Sheet1[[#This Row],[NPDES ID2]],Combined_Sheet__Major_Only___2[[NPDES ID2]:[ECHO BFR]],17,FALSE)</f>
        <v>35.904318000000004</v>
      </c>
      <c r="BB1946">
        <f>VLOOKUP(Sheet1[[#This Row],[NPDES ID2]],Combined_Sheet__Major_Only___2[[NPDES ID2]:[ECHO BFR]],18,FALSE)</f>
        <v>-78.976588000000007</v>
      </c>
      <c r="BC1946" t="str">
        <f>IF(ISNUMBER(SEARCH("aerobic",$AW1946)),"aerobic","")</f>
        <v/>
      </c>
      <c r="BD1946" t="str">
        <f>IF(ISNUMBER(SEARCH("anaer",$AW1946)),"anaer","")</f>
        <v>anaer</v>
      </c>
      <c r="BE1946" t="str">
        <f>IF(ISNUMBER(SEARCH("thickening",$AZ1946)),"thickening","")</f>
        <v>thickening</v>
      </c>
      <c r="BF1946" s="2" t="str">
        <f>IF(ISNUMBER(SEARCH("airDry",$AW1946)),"airDry","")</f>
        <v/>
      </c>
      <c r="BG1946" s="2" t="str">
        <f>IF(ISNUMBER(SEARCH("heatDry",$AY1946)),"heatDry","")</f>
        <v/>
      </c>
      <c r="BH1946" s="2" t="str">
        <f>IF(AND(ISNUMBER(SEARCH("aerobic",$AW1946)),ISNUMBER(SEARCH("anaer",$AW1946))),"Combined Aer and Anaer.","")</f>
        <v/>
      </c>
    </row>
    <row r="1947" spans="1:60" x14ac:dyDescent="0.3">
      <c r="A1947" s="4">
        <v>1945</v>
      </c>
      <c r="B1947" t="s">
        <v>9171</v>
      </c>
      <c r="C1947">
        <v>2477.2199999999998</v>
      </c>
      <c r="D1947">
        <v>258.02894317467951</v>
      </c>
      <c r="E1947">
        <v>257.06556024060211</v>
      </c>
      <c r="F1947">
        <v>195.35039676222641</v>
      </c>
      <c r="G1947">
        <v>314.26494824007989</v>
      </c>
      <c r="H1947">
        <v>-76.33660585072073</v>
      </c>
      <c r="I1947">
        <v>-77.481025542665847</v>
      </c>
      <c r="J1947">
        <v>-90.06843477565404</v>
      </c>
      <c r="K1947">
        <v>-59.496789788396882</v>
      </c>
      <c r="L1947">
        <v>1645.899483260765</v>
      </c>
      <c r="M1947">
        <v>1639.290490821953</v>
      </c>
      <c r="N1947">
        <v>1615.2931285692439</v>
      </c>
      <c r="O1947">
        <v>1696.3424720868841</v>
      </c>
      <c r="P1947">
        <v>58.339433699352583</v>
      </c>
      <c r="Q1947">
        <v>59.076577823930087</v>
      </c>
      <c r="R1947">
        <v>47.259591420966593</v>
      </c>
      <c r="S1947">
        <v>66.976955967089935</v>
      </c>
      <c r="T1947">
        <v>79.412531513199568</v>
      </c>
      <c r="U1947">
        <v>79.412406120718913</v>
      </c>
      <c r="V1947">
        <v>79.358717986807889</v>
      </c>
      <c r="W1947">
        <v>79.465828538085091</v>
      </c>
      <c r="X1947">
        <v>5379.8513299408714</v>
      </c>
      <c r="Y1947">
        <v>5398.0366781049843</v>
      </c>
      <c r="Z1947">
        <v>5221.9587819216922</v>
      </c>
      <c r="AA1947">
        <v>5480.3824719896866</v>
      </c>
      <c r="AB1947">
        <v>958.72875773775968</v>
      </c>
      <c r="AC1947">
        <v>950.91228454558097</v>
      </c>
      <c r="AD1947">
        <v>814.65190720553517</v>
      </c>
      <c r="AE1947">
        <v>1142.775832859523</v>
      </c>
      <c r="AF1947">
        <v>65.121689286712211</v>
      </c>
      <c r="AG1947">
        <v>64.859298701086118</v>
      </c>
      <c r="AH1947">
        <v>63.915748136659012</v>
      </c>
      <c r="AI1947">
        <v>67.109899500138638</v>
      </c>
      <c r="AJ1947">
        <v>0.57197137613148252</v>
      </c>
      <c r="AK1947">
        <v>0.57197086857696444</v>
      </c>
      <c r="AL1947">
        <v>0.57190026334596511</v>
      </c>
      <c r="AM1947">
        <v>0.57204279376986444</v>
      </c>
      <c r="AN1947">
        <v>0.96882122418277095</v>
      </c>
      <c r="AO1947">
        <v>0.96882122418277083</v>
      </c>
      <c r="AP1947">
        <v>0.96882122418277083</v>
      </c>
      <c r="AQ1947">
        <v>0.96882122418277083</v>
      </c>
      <c r="AR1947">
        <v>14.19757647807454</v>
      </c>
      <c r="AS1947">
        <v>14.19757647807454</v>
      </c>
      <c r="AT1947">
        <v>14.19757647807454</v>
      </c>
      <c r="AU1947">
        <v>14.19757647807454</v>
      </c>
      <c r="AV1947" t="str">
        <f>VLOOKUP(Sheet1[[#This Row],[NPDES ID2]],Combined_Sheet__Major_Only___2[[NPDES ID2]:[ECHO BFR]],3,FALSE)</f>
        <v>TX</v>
      </c>
      <c r="AW1947" t="s">
        <v>41</v>
      </c>
      <c r="AX1947" t="str">
        <f>VLOOKUP(Sheet1[[#This Row],[NPDES ID2]],Combined_Sheet__Major_Only___2[[NPDES ID2]:[ECHO BFR]],27,FALSE)</f>
        <v>-</v>
      </c>
      <c r="AY1947" t="str">
        <f>VLOOKUP(Sheet1[[#This Row],[NPDES ID2]],Combined_Sheet__Major_Only___2[[NPDES ID2]:[ECHO BFR]],28,FALSE)</f>
        <v>-</v>
      </c>
      <c r="AZ1947" t="str">
        <f>VLOOKUP(Sheet1[[#This Row],[NPDES ID2]],Combined_Sheet__Major_Only___2[[NPDES ID2]:[ECHO BFR]],29,FALSE)</f>
        <v>thickening</v>
      </c>
      <c r="BA1947">
        <f>VLOOKUP(Sheet1[[#This Row],[NPDES ID2]],Combined_Sheet__Major_Only___2[[NPDES ID2]:[ECHO BFR]],17,FALSE)</f>
        <v>27.708279999999998</v>
      </c>
      <c r="BB1947">
        <f>VLOOKUP(Sheet1[[#This Row],[NPDES ID2]],Combined_Sheet__Major_Only___2[[NPDES ID2]:[ECHO BFR]],18,FALSE)</f>
        <v>-97.339110000000005</v>
      </c>
      <c r="BC1947" t="str">
        <f>IF(ISNUMBER(SEARCH("aerobic",$AW1947)),"aerobic","")</f>
        <v>aerobic</v>
      </c>
      <c r="BD1947" t="str">
        <f>IF(ISNUMBER(SEARCH("anaer",$AW1947)),"anaer","")</f>
        <v/>
      </c>
      <c r="BE1947" t="str">
        <f>IF(ISNUMBER(SEARCH("thickening",$AZ1947)),"thickening","")</f>
        <v>thickening</v>
      </c>
      <c r="BF1947" s="3" t="str">
        <f>IF(ISNUMBER(SEARCH("airDry",$AW1947)),"airDry","")</f>
        <v/>
      </c>
      <c r="BG1947" s="3" t="str">
        <f>IF(ISNUMBER(SEARCH("heatDry",$AY1947)),"heatDry","")</f>
        <v/>
      </c>
      <c r="BH1947" s="3" t="str">
        <f>IF(AND(ISNUMBER(SEARCH("aerobic",$AW1947)),ISNUMBER(SEARCH("anaer",$AW1947))),"Combined Aer and Anaer.","")</f>
        <v/>
      </c>
    </row>
    <row r="1948" spans="1:60" x14ac:dyDescent="0.3">
      <c r="A1948" s="4">
        <v>1946</v>
      </c>
      <c r="B1948" t="s">
        <v>9175</v>
      </c>
      <c r="C1948">
        <v>2467</v>
      </c>
      <c r="D1948">
        <v>352.32226989647842</v>
      </c>
      <c r="E1948">
        <v>351.96356354785303</v>
      </c>
      <c r="F1948">
        <v>268.53496313664459</v>
      </c>
      <c r="G1948">
        <v>430.84848152803778</v>
      </c>
      <c r="H1948">
        <v>-75.994862837695237</v>
      </c>
      <c r="I1948">
        <v>-75.316978440805826</v>
      </c>
      <c r="J1948">
        <v>-87.198463671381674</v>
      </c>
      <c r="K1948">
        <v>-63.984753034833972</v>
      </c>
      <c r="L1948">
        <v>1199.874142473717</v>
      </c>
      <c r="M1948">
        <v>1190.0472361957541</v>
      </c>
      <c r="N1948">
        <v>1154.215508201969</v>
      </c>
      <c r="O1948">
        <v>1275.1670363227479</v>
      </c>
      <c r="P1948">
        <v>58.815503186600701</v>
      </c>
      <c r="Q1948">
        <v>58.561021496886738</v>
      </c>
      <c r="R1948">
        <v>50.741795745398989</v>
      </c>
      <c r="S1948">
        <v>66.715550510529468</v>
      </c>
      <c r="T1948">
        <v>480.89676567116919</v>
      </c>
      <c r="U1948">
        <v>480.89602068059497</v>
      </c>
      <c r="V1948">
        <v>480.57704498521622</v>
      </c>
      <c r="W1948">
        <v>481.2134176822571</v>
      </c>
      <c r="X1948">
        <v>44539.193198360132</v>
      </c>
      <c r="Y1948">
        <v>44841.240526021487</v>
      </c>
      <c r="Z1948">
        <v>41893.050525680483</v>
      </c>
      <c r="AA1948">
        <v>46253.658904218413</v>
      </c>
      <c r="AB1948">
        <v>9449.2121754122418</v>
      </c>
      <c r="AC1948">
        <v>9265.196149196443</v>
      </c>
      <c r="AD1948">
        <v>7741.4342820734046</v>
      </c>
      <c r="AE1948">
        <v>11982.687199533309</v>
      </c>
      <c r="AF1948">
        <v>47.69189134301412</v>
      </c>
      <c r="AG1948">
        <v>47.298587330141821</v>
      </c>
      <c r="AH1948">
        <v>45.892345514512627</v>
      </c>
      <c r="AI1948">
        <v>50.660778265469268</v>
      </c>
      <c r="AJ1948">
        <v>0.35963027083693588</v>
      </c>
      <c r="AK1948">
        <v>0.35962891868369828</v>
      </c>
      <c r="AL1948">
        <v>0.35944514411041051</v>
      </c>
      <c r="AM1948">
        <v>0.35981627551312712</v>
      </c>
      <c r="AN1948">
        <v>0.99465163750675811</v>
      </c>
      <c r="AO1948">
        <v>0.994651637506758</v>
      </c>
      <c r="AP1948">
        <v>0.994651637506758</v>
      </c>
      <c r="AQ1948">
        <v>0.994651637506758</v>
      </c>
      <c r="AR1948">
        <v>9.4406903346772655</v>
      </c>
      <c r="AS1948">
        <v>9.4406903346772655</v>
      </c>
      <c r="AT1948">
        <v>9.4406903346772655</v>
      </c>
      <c r="AU1948">
        <v>9.4406903346772655</v>
      </c>
      <c r="AV1948" t="str">
        <f>VLOOKUP(Sheet1[[#This Row],[NPDES ID2]],Combined_Sheet__Major_Only___2[[NPDES ID2]:[ECHO BFR]],3,FALSE)</f>
        <v>TX</v>
      </c>
      <c r="AW1948" t="s">
        <v>54</v>
      </c>
      <c r="AX1948" t="str">
        <f>VLOOKUP(Sheet1[[#This Row],[NPDES ID2]],Combined_Sheet__Major_Only___2[[NPDES ID2]:[ECHO BFR]],27,FALSE)</f>
        <v>-</v>
      </c>
      <c r="AY1948" t="str">
        <f>VLOOKUP(Sheet1[[#This Row],[NPDES ID2]],Combined_Sheet__Major_Only___2[[NPDES ID2]:[ECHO BFR]],28,FALSE)</f>
        <v>-</v>
      </c>
      <c r="AZ1948" t="str">
        <f>VLOOKUP(Sheet1[[#This Row],[NPDES ID2]],Combined_Sheet__Major_Only___2[[NPDES ID2]:[ECHO BFR]],29,FALSE)</f>
        <v>sludgeLagoon</v>
      </c>
      <c r="BA1948">
        <f>VLOOKUP(Sheet1[[#This Row],[NPDES ID2]],Combined_Sheet__Major_Only___2[[NPDES ID2]:[ECHO BFR]],17,FALSE)</f>
        <v>32.561610999999999</v>
      </c>
      <c r="BB1948">
        <f>VLOOKUP(Sheet1[[#This Row],[NPDES ID2]],Combined_Sheet__Major_Only___2[[NPDES ID2]:[ECHO BFR]],18,FALSE)</f>
        <v>-99.622556000000003</v>
      </c>
      <c r="BC1948" t="str">
        <f>IF(ISNUMBER(SEARCH("aerobic",$AW1948)),"aerobic","")</f>
        <v/>
      </c>
      <c r="BD1948" t="str">
        <f>IF(ISNUMBER(SEARCH("anaer",$AW1948)),"anaer","")</f>
        <v/>
      </c>
      <c r="BE1948" t="str">
        <f>IF(ISNUMBER(SEARCH("thickening",$AZ1948)),"thickening","")</f>
        <v/>
      </c>
      <c r="BF1948" s="2" t="str">
        <f>IF(ISNUMBER(SEARCH("airDry",$AW1948)),"airDry","")</f>
        <v/>
      </c>
      <c r="BG1948" s="2" t="str">
        <f>IF(ISNUMBER(SEARCH("heatDry",$AY1948)),"heatDry","")</f>
        <v/>
      </c>
      <c r="BH1948" s="2" t="str">
        <f>IF(AND(ISNUMBER(SEARCH("aerobic",$AW1948)),ISNUMBER(SEARCH("anaer",$AW1948))),"Combined Aer and Anaer.","")</f>
        <v/>
      </c>
    </row>
    <row r="1949" spans="1:60" x14ac:dyDescent="0.3">
      <c r="A1949" s="4">
        <v>1947</v>
      </c>
      <c r="B1949" t="s">
        <v>9179</v>
      </c>
      <c r="C1949">
        <v>2433</v>
      </c>
      <c r="D1949">
        <v>278.20965479834922</v>
      </c>
      <c r="E1949">
        <v>277.77009869318312</v>
      </c>
      <c r="F1949">
        <v>209.65124564830279</v>
      </c>
      <c r="G1949">
        <v>338.38337301916158</v>
      </c>
      <c r="H1949">
        <v>-76.777259675495912</v>
      </c>
      <c r="I1949">
        <v>-77.808260051065375</v>
      </c>
      <c r="J1949">
        <v>-90.043375543988205</v>
      </c>
      <c r="K1949">
        <v>-61.753855986258117</v>
      </c>
      <c r="L1949">
        <v>1490.9062105203091</v>
      </c>
      <c r="M1949">
        <v>1483.4768192345309</v>
      </c>
      <c r="N1949">
        <v>1456.510563851381</v>
      </c>
      <c r="O1949">
        <v>1547.591819699797</v>
      </c>
      <c r="P1949">
        <v>57.531516753630797</v>
      </c>
      <c r="Q1949">
        <v>57.985681263011003</v>
      </c>
      <c r="R1949">
        <v>47.294617045140967</v>
      </c>
      <c r="S1949">
        <v>66.075694939197831</v>
      </c>
      <c r="T1949">
        <v>79.900898381025542</v>
      </c>
      <c r="U1949">
        <v>79.900772234863553</v>
      </c>
      <c r="V1949">
        <v>79.846761404207712</v>
      </c>
      <c r="W1949">
        <v>79.95451575186442</v>
      </c>
      <c r="X1949">
        <v>5869.7698202289284</v>
      </c>
      <c r="Y1949">
        <v>5894.4165237863408</v>
      </c>
      <c r="Z1949">
        <v>5656.2769776064933</v>
      </c>
      <c r="AA1949">
        <v>6006.0858515981354</v>
      </c>
      <c r="AB1949">
        <v>886.74253129976989</v>
      </c>
      <c r="AC1949">
        <v>882.0330940305837</v>
      </c>
      <c r="AD1949">
        <v>771.02656488098251</v>
      </c>
      <c r="AE1949">
        <v>1030.37446125414</v>
      </c>
      <c r="AF1949">
        <v>60.061148946071647</v>
      </c>
      <c r="AG1949">
        <v>59.761048515987447</v>
      </c>
      <c r="AH1949">
        <v>58.679947028406581</v>
      </c>
      <c r="AI1949">
        <v>62.337827372552681</v>
      </c>
      <c r="AJ1949">
        <v>0.51016349410262984</v>
      </c>
      <c r="AK1949">
        <v>0.5101630526595029</v>
      </c>
      <c r="AL1949">
        <v>0.51010163274093689</v>
      </c>
      <c r="AM1949">
        <v>0.51022562043575526</v>
      </c>
      <c r="AN1949">
        <v>0.96900332142876211</v>
      </c>
      <c r="AO1949">
        <v>0.96900332142876233</v>
      </c>
      <c r="AP1949">
        <v>0.96900332142876233</v>
      </c>
      <c r="AQ1949">
        <v>0.96900332142876233</v>
      </c>
      <c r="AR1949">
        <v>14.45232164659709</v>
      </c>
      <c r="AS1949">
        <v>14.452321646597101</v>
      </c>
      <c r="AT1949">
        <v>14.452321646597101</v>
      </c>
      <c r="AU1949">
        <v>14.452321646597101</v>
      </c>
      <c r="AV1949" t="str">
        <f>VLOOKUP(Sheet1[[#This Row],[NPDES ID2]],Combined_Sheet__Major_Only___2[[NPDES ID2]:[ECHO BFR]],3,FALSE)</f>
        <v>WA</v>
      </c>
      <c r="AW1949" t="s">
        <v>12181</v>
      </c>
      <c r="AX1949" t="str">
        <f>VLOOKUP(Sheet1[[#This Row],[NPDES ID2]],Combined_Sheet__Major_Only___2[[NPDES ID2]:[ECHO BFR]],27,FALSE)</f>
        <v>-</v>
      </c>
      <c r="AY1949" t="str">
        <f>VLOOKUP(Sheet1[[#This Row],[NPDES ID2]],Combined_Sheet__Major_Only___2[[NPDES ID2]:[ECHO BFR]],28,FALSE)</f>
        <v>-</v>
      </c>
      <c r="AZ1949" t="str">
        <f>VLOOKUP(Sheet1[[#This Row],[NPDES ID2]],Combined_Sheet__Major_Only___2[[NPDES ID2]:[ECHO BFR]],29,FALSE)</f>
        <v>thickening</v>
      </c>
      <c r="BA1949">
        <f>VLOOKUP(Sheet1[[#This Row],[NPDES ID2]],Combined_Sheet__Major_Only___2[[NPDES ID2]:[ECHO BFR]],17,FALSE)</f>
        <v>47.194130999999999</v>
      </c>
      <c r="BB1949">
        <f>VLOOKUP(Sheet1[[#This Row],[NPDES ID2]],Combined_Sheet__Major_Only___2[[NPDES ID2]:[ECHO BFR]],18,FALSE)</f>
        <v>-122.57499900000001</v>
      </c>
      <c r="BC1949" t="str">
        <f>IF(ISNUMBER(SEARCH("aerobic",$AW1949)),"aerobic","")</f>
        <v/>
      </c>
      <c r="BD1949" t="str">
        <f>IF(ISNUMBER(SEARCH("anaer",$AW1949)),"anaer","")</f>
        <v>anaer</v>
      </c>
      <c r="BE1949" t="str">
        <f>IF(ISNUMBER(SEARCH("thickening",$AZ1949)),"thickening","")</f>
        <v>thickening</v>
      </c>
      <c r="BF1949" s="3" t="str">
        <f>IF(ISNUMBER(SEARCH("airDry",$AW1949)),"airDry","")</f>
        <v/>
      </c>
      <c r="BG1949" s="3" t="str">
        <f>IF(ISNUMBER(SEARCH("heatDry",$AY1949)),"heatDry","")</f>
        <v/>
      </c>
      <c r="BH1949" s="3" t="str">
        <f>IF(AND(ISNUMBER(SEARCH("aerobic",$AW1949)),ISNUMBER(SEARCH("anaer",$AW1949))),"Combined Aer and Anaer.","")</f>
        <v/>
      </c>
    </row>
    <row r="1950" spans="1:60" x14ac:dyDescent="0.3">
      <c r="A1950" s="4">
        <v>1948</v>
      </c>
      <c r="B1950" t="s">
        <v>9183</v>
      </c>
      <c r="C1950">
        <v>2407.4</v>
      </c>
      <c r="D1950">
        <v>318.26783729458828</v>
      </c>
      <c r="E1950">
        <v>317.71592817880361</v>
      </c>
      <c r="F1950">
        <v>241.25721769040291</v>
      </c>
      <c r="G1950">
        <v>389.75769778597021</v>
      </c>
      <c r="H1950">
        <v>-77.349348851272737</v>
      </c>
      <c r="I1950">
        <v>-77.335423882514618</v>
      </c>
      <c r="J1950">
        <v>-90.142545545151975</v>
      </c>
      <c r="K1950">
        <v>-64.323340460768051</v>
      </c>
      <c r="L1950">
        <v>1285.777690391724</v>
      </c>
      <c r="M1950">
        <v>1277.015363285748</v>
      </c>
      <c r="N1950">
        <v>1245.2199211719569</v>
      </c>
      <c r="O1950">
        <v>1352.616505462631</v>
      </c>
      <c r="P1950">
        <v>57.249321362550653</v>
      </c>
      <c r="Q1950">
        <v>57.160334453247678</v>
      </c>
      <c r="R1950">
        <v>48.418778993987488</v>
      </c>
      <c r="S1950">
        <v>65.290073779972886</v>
      </c>
      <c r="T1950">
        <v>60.163793605615389</v>
      </c>
      <c r="U1950">
        <v>60.163697919111463</v>
      </c>
      <c r="V1950">
        <v>60.122728717368588</v>
      </c>
      <c r="W1950">
        <v>60.204464353614377</v>
      </c>
      <c r="X1950">
        <v>5072.6818454761478</v>
      </c>
      <c r="Y1950">
        <v>5101.5604481338942</v>
      </c>
      <c r="Z1950">
        <v>4821.7444383881211</v>
      </c>
      <c r="AA1950">
        <v>5234.1888681535311</v>
      </c>
      <c r="AB1950">
        <v>1206.729238915131</v>
      </c>
      <c r="AC1950">
        <v>1181.3508268621561</v>
      </c>
      <c r="AD1950">
        <v>968.51967160787876</v>
      </c>
      <c r="AE1950">
        <v>1564.956676173914</v>
      </c>
      <c r="AF1950">
        <v>52.348629298014032</v>
      </c>
      <c r="AG1950">
        <v>51.991154993070687</v>
      </c>
      <c r="AH1950">
        <v>50.701348239244737</v>
      </c>
      <c r="AI1950">
        <v>55.063549568058903</v>
      </c>
      <c r="AJ1950">
        <v>0.41619529975742031</v>
      </c>
      <c r="AK1950">
        <v>0.41619492575500328</v>
      </c>
      <c r="AL1950">
        <v>0.41614290367504769</v>
      </c>
      <c r="AM1950">
        <v>0.41624792055171372</v>
      </c>
      <c r="AN1950">
        <v>0.95942642334174311</v>
      </c>
      <c r="AO1950">
        <v>0.95942642334174344</v>
      </c>
      <c r="AP1950">
        <v>0.95942642334174344</v>
      </c>
      <c r="AQ1950">
        <v>0.95942642334174344</v>
      </c>
      <c r="AR1950">
        <v>9.7696002288050607</v>
      </c>
      <c r="AS1950">
        <v>9.7696002288050572</v>
      </c>
      <c r="AT1950">
        <v>9.7696002288050572</v>
      </c>
      <c r="AU1950">
        <v>9.7696002288050572</v>
      </c>
      <c r="AV1950" t="str">
        <f>VLOOKUP(Sheet1[[#This Row],[NPDES ID2]],Combined_Sheet__Major_Only___2[[NPDES ID2]:[ECHO BFR]],3,FALSE)</f>
        <v>TX</v>
      </c>
      <c r="AW1950" t="s">
        <v>54</v>
      </c>
      <c r="AX1950" t="str">
        <f>VLOOKUP(Sheet1[[#This Row],[NPDES ID2]],Combined_Sheet__Major_Only___2[[NPDES ID2]:[ECHO BFR]],27,FALSE)</f>
        <v>-</v>
      </c>
      <c r="AY1950" t="str">
        <f>VLOOKUP(Sheet1[[#This Row],[NPDES ID2]],Combined_Sheet__Major_Only___2[[NPDES ID2]:[ECHO BFR]],28,FALSE)</f>
        <v>-</v>
      </c>
      <c r="AZ1950" t="str">
        <f>VLOOKUP(Sheet1[[#This Row],[NPDES ID2]],Combined_Sheet__Major_Only___2[[NPDES ID2]:[ECHO BFR]],29,FALSE)</f>
        <v>thickening</v>
      </c>
      <c r="BA1950">
        <f>VLOOKUP(Sheet1[[#This Row],[NPDES ID2]],Combined_Sheet__Major_Only___2[[NPDES ID2]:[ECHO BFR]],17,FALSE)</f>
        <v>28.752361000000001</v>
      </c>
      <c r="BB1950">
        <f>VLOOKUP(Sheet1[[#This Row],[NPDES ID2]],Combined_Sheet__Major_Only___2[[NPDES ID2]:[ECHO BFR]],18,FALSE)</f>
        <v>-97.006583000000006</v>
      </c>
      <c r="BC1950" t="str">
        <f>IF(ISNUMBER(SEARCH("aerobic",$AW1950)),"aerobic","")</f>
        <v/>
      </c>
      <c r="BD1950" t="str">
        <f>IF(ISNUMBER(SEARCH("anaer",$AW1950)),"anaer","")</f>
        <v/>
      </c>
      <c r="BE1950" t="str">
        <f>IF(ISNUMBER(SEARCH("thickening",$AZ1950)),"thickening","")</f>
        <v>thickening</v>
      </c>
      <c r="BF1950" s="2" t="str">
        <f>IF(ISNUMBER(SEARCH("airDry",$AW1950)),"airDry","")</f>
        <v/>
      </c>
      <c r="BG1950" s="2" t="str">
        <f>IF(ISNUMBER(SEARCH("heatDry",$AY1950)),"heatDry","")</f>
        <v/>
      </c>
      <c r="BH1950" s="2" t="str">
        <f>IF(AND(ISNUMBER(SEARCH("aerobic",$AW1950)),ISNUMBER(SEARCH("anaer",$AW1950))),"Combined Aer and Anaer.","")</f>
        <v/>
      </c>
    </row>
    <row r="1951" spans="1:60" x14ac:dyDescent="0.3">
      <c r="A1951" s="4">
        <v>1949</v>
      </c>
      <c r="B1951" t="s">
        <v>9188</v>
      </c>
      <c r="C1951">
        <v>2404</v>
      </c>
      <c r="D1951">
        <v>266.7388223452715</v>
      </c>
      <c r="E1951">
        <v>265.77945809324348</v>
      </c>
      <c r="F1951">
        <v>201.60297878487339</v>
      </c>
      <c r="G1951">
        <v>323.91368280558078</v>
      </c>
      <c r="H1951">
        <v>-76.532054449319048</v>
      </c>
      <c r="I1951">
        <v>-77.755429115186587</v>
      </c>
      <c r="J1951">
        <v>-90.255606890592688</v>
      </c>
      <c r="K1951">
        <v>-60.633221248465993</v>
      </c>
      <c r="L1951">
        <v>1530.648583625177</v>
      </c>
      <c r="M1951">
        <v>1523.73784320497</v>
      </c>
      <c r="N1951">
        <v>1498.6457815312599</v>
      </c>
      <c r="O1951">
        <v>1583.392884766427</v>
      </c>
      <c r="P1951">
        <v>56.739665632728062</v>
      </c>
      <c r="Q1951">
        <v>57.351720721804632</v>
      </c>
      <c r="R1951">
        <v>46.331315758066253</v>
      </c>
      <c r="S1951">
        <v>65.007569582380498</v>
      </c>
      <c r="T1951">
        <v>88.088954018493325</v>
      </c>
      <c r="U1951">
        <v>88.08881523596051</v>
      </c>
      <c r="V1951">
        <v>88.029394007763685</v>
      </c>
      <c r="W1951">
        <v>88.147942373037097</v>
      </c>
      <c r="X1951">
        <v>6227.7137415085854</v>
      </c>
      <c r="Y1951">
        <v>6251.4272120413916</v>
      </c>
      <c r="Z1951">
        <v>6022.2663638154972</v>
      </c>
      <c r="AA1951">
        <v>6358.6813738325154</v>
      </c>
      <c r="AB1951">
        <v>1134.8204835312199</v>
      </c>
      <c r="AC1951">
        <v>1124.8071674512189</v>
      </c>
      <c r="AD1951">
        <v>959.93670607347769</v>
      </c>
      <c r="AE1951">
        <v>1357.4139961089249</v>
      </c>
      <c r="AF1951">
        <v>62.406784876269597</v>
      </c>
      <c r="AG1951">
        <v>62.124108454513632</v>
      </c>
      <c r="AH1951">
        <v>61.107074254797347</v>
      </c>
      <c r="AI1951">
        <v>64.549456205613197</v>
      </c>
      <c r="AJ1951">
        <v>0.53879932113655438</v>
      </c>
      <c r="AK1951">
        <v>0.53879881250664519</v>
      </c>
      <c r="AL1951">
        <v>0.53872809119016296</v>
      </c>
      <c r="AM1951">
        <v>0.5388708570919768</v>
      </c>
      <c r="AN1951">
        <v>0.97176786032538021</v>
      </c>
      <c r="AO1951">
        <v>0.97176786032537987</v>
      </c>
      <c r="AP1951">
        <v>0.97176786032537987</v>
      </c>
      <c r="AQ1951">
        <v>0.97176786032537987</v>
      </c>
      <c r="AR1951">
        <v>13.43282814711397</v>
      </c>
      <c r="AS1951">
        <v>13.43282814711397</v>
      </c>
      <c r="AT1951">
        <v>13.43282814711397</v>
      </c>
      <c r="AU1951">
        <v>13.43282814711397</v>
      </c>
      <c r="AV1951" t="str">
        <f>VLOOKUP(Sheet1[[#This Row],[NPDES ID2]],Combined_Sheet__Major_Only___2[[NPDES ID2]:[ECHO BFR]],3,FALSE)</f>
        <v>HI</v>
      </c>
      <c r="AW1951" t="s">
        <v>12181</v>
      </c>
      <c r="AX1951" t="str">
        <f>VLOOKUP(Sheet1[[#This Row],[NPDES ID2]],Combined_Sheet__Major_Only___2[[NPDES ID2]:[ECHO BFR]],27,FALSE)</f>
        <v>-</v>
      </c>
      <c r="AY1951" t="str">
        <f>VLOOKUP(Sheet1[[#This Row],[NPDES ID2]],Combined_Sheet__Major_Only___2[[NPDES ID2]:[ECHO BFR]],28,FALSE)</f>
        <v>-</v>
      </c>
      <c r="AZ1951" t="str">
        <f>VLOOKUP(Sheet1[[#This Row],[NPDES ID2]],Combined_Sheet__Major_Only___2[[NPDES ID2]:[ECHO BFR]],29,FALSE)</f>
        <v>thickening</v>
      </c>
      <c r="BA1951">
        <f>VLOOKUP(Sheet1[[#This Row],[NPDES ID2]],Combined_Sheet__Major_Only___2[[NPDES ID2]:[ECHO BFR]],17,FALSE)</f>
        <v>21.304500000000001</v>
      </c>
      <c r="BB1951">
        <f>VLOOKUP(Sheet1[[#This Row],[NPDES ID2]],Combined_Sheet__Major_Only___2[[NPDES ID2]:[ECHO BFR]],18,FALSE)</f>
        <v>-157.88205600000001</v>
      </c>
      <c r="BC1951" t="str">
        <f>IF(ISNUMBER(SEARCH("aerobic",$AW1951)),"aerobic","")</f>
        <v/>
      </c>
      <c r="BD1951" t="str">
        <f>IF(ISNUMBER(SEARCH("anaer",$AW1951)),"anaer","")</f>
        <v>anaer</v>
      </c>
      <c r="BE1951" t="str">
        <f>IF(ISNUMBER(SEARCH("thickening",$AZ1951)),"thickening","")</f>
        <v>thickening</v>
      </c>
      <c r="BF1951" s="3" t="str">
        <f>IF(ISNUMBER(SEARCH("airDry",$AW1951)),"airDry","")</f>
        <v/>
      </c>
      <c r="BG1951" s="3" t="str">
        <f>IF(ISNUMBER(SEARCH("heatDry",$AY1951)),"heatDry","")</f>
        <v/>
      </c>
      <c r="BH1951" s="3" t="str">
        <f>IF(AND(ISNUMBER(SEARCH("aerobic",$AW1951)),ISNUMBER(SEARCH("anaer",$AW1951))),"Combined Aer and Anaer.","")</f>
        <v/>
      </c>
    </row>
    <row r="1952" spans="1:60" x14ac:dyDescent="0.3">
      <c r="A1952" s="4">
        <v>1950</v>
      </c>
      <c r="B1952" t="s">
        <v>9193</v>
      </c>
      <c r="C1952">
        <v>2400.6999999999998</v>
      </c>
      <c r="D1952">
        <v>284.79628759723789</v>
      </c>
      <c r="E1952">
        <v>284.60380244438193</v>
      </c>
      <c r="F1952">
        <v>215.10300868965561</v>
      </c>
      <c r="G1952">
        <v>346.40316011848688</v>
      </c>
      <c r="H1952">
        <v>-77.202019497485935</v>
      </c>
      <c r="I1952">
        <v>-78.090083244586623</v>
      </c>
      <c r="J1952">
        <v>-90.366875485136447</v>
      </c>
      <c r="K1952">
        <v>-62.582267234181288</v>
      </c>
      <c r="L1952">
        <v>1431.2270333488541</v>
      </c>
      <c r="M1952">
        <v>1423.5939991310399</v>
      </c>
      <c r="N1952">
        <v>1395.922550693808</v>
      </c>
      <c r="O1952">
        <v>1489.401261961636</v>
      </c>
      <c r="P1952">
        <v>56.843788703463581</v>
      </c>
      <c r="Q1952">
        <v>57.29675610634299</v>
      </c>
      <c r="R1952">
        <v>47.140199153887067</v>
      </c>
      <c r="S1952">
        <v>65.447071232697397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58.428124597627651</v>
      </c>
      <c r="AG1952">
        <v>58.11618139794443</v>
      </c>
      <c r="AH1952">
        <v>56.988689438557849</v>
      </c>
      <c r="AI1952">
        <v>60.800155871352963</v>
      </c>
      <c r="AJ1952">
        <v>0.49024176065963743</v>
      </c>
      <c r="AK1952">
        <v>0.49024158103863957</v>
      </c>
      <c r="AL1952">
        <v>0.4902164842842377</v>
      </c>
      <c r="AM1952">
        <v>0.49026714324727511</v>
      </c>
      <c r="AN1952">
        <v>0.16408923075768869</v>
      </c>
      <c r="AO1952">
        <v>0.1640892307576888</v>
      </c>
      <c r="AP1952">
        <v>0.1640892307576888</v>
      </c>
      <c r="AQ1952">
        <v>0.1640892307576888</v>
      </c>
      <c r="AR1952">
        <v>13.768955773156369</v>
      </c>
      <c r="AS1952">
        <v>13.768955773156369</v>
      </c>
      <c r="AT1952">
        <v>13.768955773156369</v>
      </c>
      <c r="AU1952">
        <v>13.768955773156369</v>
      </c>
      <c r="AV1952" t="str">
        <f>VLOOKUP(Sheet1[[#This Row],[NPDES ID2]],Combined_Sheet__Major_Only___2[[NPDES ID2]:[ECHO BFR]],3,FALSE)</f>
        <v>NJ</v>
      </c>
      <c r="AW1952" t="s">
        <v>12181</v>
      </c>
      <c r="AX1952" t="str">
        <f>VLOOKUP(Sheet1[[#This Row],[NPDES ID2]],Combined_Sheet__Major_Only___2[[NPDES ID2]:[ECHO BFR]],27,FALSE)</f>
        <v>methaneBioCaptureRecover</v>
      </c>
      <c r="AY1952" t="str">
        <f>VLOOKUP(Sheet1[[#This Row],[NPDES ID2]],Combined_Sheet__Major_Only___2[[NPDES ID2]:[ECHO BFR]],28,FALSE)</f>
        <v>heatDry</v>
      </c>
      <c r="AZ1952" t="str">
        <f>VLOOKUP(Sheet1[[#This Row],[NPDES ID2]],Combined_Sheet__Major_Only___2[[NPDES ID2]:[ECHO BFR]],29,FALSE)</f>
        <v>thickening, preliminaryOps</v>
      </c>
      <c r="BA1952">
        <f>VLOOKUP(Sheet1[[#This Row],[NPDES ID2]],Combined_Sheet__Major_Only___2[[NPDES ID2]:[ECHO BFR]],17,FALSE)</f>
        <v>40.600268</v>
      </c>
      <c r="BB1952">
        <f>VLOOKUP(Sheet1[[#This Row],[NPDES ID2]],Combined_Sheet__Major_Only___2[[NPDES ID2]:[ECHO BFR]],18,FALSE)</f>
        <v>-74.259033000000002</v>
      </c>
      <c r="BC1952" t="str">
        <f>IF(ISNUMBER(SEARCH("aerobic",$AW1952)),"aerobic","")</f>
        <v/>
      </c>
      <c r="BD1952" t="str">
        <f>IF(ISNUMBER(SEARCH("anaer",$AW1952)),"anaer","")</f>
        <v>anaer</v>
      </c>
      <c r="BE1952" t="str">
        <f>IF(ISNUMBER(SEARCH("thickening",$AZ1952)),"thickening","")</f>
        <v>thickening</v>
      </c>
      <c r="BF1952" s="2" t="str">
        <f>IF(ISNUMBER(SEARCH("airDry",$AW1952)),"airDry","")</f>
        <v/>
      </c>
      <c r="BG1952" s="2" t="str">
        <f>IF(ISNUMBER(SEARCH("heatDry",$AY1952)),"heatDry","")</f>
        <v>heatDry</v>
      </c>
      <c r="BH1952" s="2" t="str">
        <f>IF(AND(ISNUMBER(SEARCH("aerobic",$AW1952)),ISNUMBER(SEARCH("anaer",$AW1952))),"Combined Aer and Anaer.","")</f>
        <v/>
      </c>
    </row>
    <row r="1953" spans="1:60" x14ac:dyDescent="0.3">
      <c r="A1953" s="4">
        <v>1951</v>
      </c>
      <c r="B1953" t="s">
        <v>9198</v>
      </c>
      <c r="C1953">
        <v>2400.1999999999998</v>
      </c>
      <c r="D1953">
        <v>254.79984005371239</v>
      </c>
      <c r="E1953">
        <v>253.91682835704759</v>
      </c>
      <c r="F1953">
        <v>193.42817440237229</v>
      </c>
      <c r="G1953">
        <v>309.72091769784271</v>
      </c>
      <c r="H1953">
        <v>-76.42358660583109</v>
      </c>
      <c r="I1953">
        <v>-77.613010914799247</v>
      </c>
      <c r="J1953">
        <v>-90.229610778523906</v>
      </c>
      <c r="K1953">
        <v>-59.637124364647534</v>
      </c>
      <c r="L1953">
        <v>1598.9298348756761</v>
      </c>
      <c r="M1953">
        <v>1592.5560891186019</v>
      </c>
      <c r="N1953">
        <v>1569.4237360988791</v>
      </c>
      <c r="O1953">
        <v>1647.5565536754509</v>
      </c>
      <c r="P1953">
        <v>56.519221695236311</v>
      </c>
      <c r="Q1953">
        <v>57.2319024540895</v>
      </c>
      <c r="R1953">
        <v>45.745150043935531</v>
      </c>
      <c r="S1953">
        <v>64.923014343192776</v>
      </c>
      <c r="T1953">
        <v>55.398618486419643</v>
      </c>
      <c r="U1953">
        <v>55.398530153861813</v>
      </c>
      <c r="V1953">
        <v>55.360709622925377</v>
      </c>
      <c r="W1953">
        <v>55.43616350114943</v>
      </c>
      <c r="X1953">
        <v>3743.1336592092612</v>
      </c>
      <c r="Y1953">
        <v>3755.672572542871</v>
      </c>
      <c r="Z1953">
        <v>3634.144121022307</v>
      </c>
      <c r="AA1953">
        <v>3812.539407235623</v>
      </c>
      <c r="AB1953">
        <v>684.60613155846465</v>
      </c>
      <c r="AC1953">
        <v>678.68925054816077</v>
      </c>
      <c r="AD1953">
        <v>579.31249770113493</v>
      </c>
      <c r="AE1953">
        <v>819.85824227575824</v>
      </c>
      <c r="AF1953">
        <v>65.291552776978463</v>
      </c>
      <c r="AG1953">
        <v>65.030558779221451</v>
      </c>
      <c r="AH1953">
        <v>64.090686428270473</v>
      </c>
      <c r="AI1953">
        <v>67.271059762785981</v>
      </c>
      <c r="AJ1953">
        <v>0.57404780221204355</v>
      </c>
      <c r="AK1953">
        <v>0.57404739306100394</v>
      </c>
      <c r="AL1953">
        <v>0.57399039316187139</v>
      </c>
      <c r="AM1953">
        <v>0.57410545574034777</v>
      </c>
      <c r="AN1953">
        <v>0.95615590788071358</v>
      </c>
      <c r="AO1953">
        <v>0.95615590788071358</v>
      </c>
      <c r="AP1953">
        <v>0.95615590788071358</v>
      </c>
      <c r="AQ1953">
        <v>0.95615590788071358</v>
      </c>
      <c r="AR1953">
        <v>14.024274897472919</v>
      </c>
      <c r="AS1953">
        <v>14.024274897472919</v>
      </c>
      <c r="AT1953">
        <v>14.024274897472919</v>
      </c>
      <c r="AU1953">
        <v>14.024274897472919</v>
      </c>
      <c r="AV1953" t="str">
        <f>VLOOKUP(Sheet1[[#This Row],[NPDES ID2]],Combined_Sheet__Major_Only___2[[NPDES ID2]:[ECHO BFR]],3,FALSE)</f>
        <v>PA</v>
      </c>
      <c r="AW1953" t="s">
        <v>12181</v>
      </c>
      <c r="AX1953" t="str">
        <f>VLOOKUP(Sheet1[[#This Row],[NPDES ID2]],Combined_Sheet__Major_Only___2[[NPDES ID2]:[ECHO BFR]],27,FALSE)</f>
        <v>methaneBioCaptureRecover</v>
      </c>
      <c r="AY1953" t="str">
        <f>VLOOKUP(Sheet1[[#This Row],[NPDES ID2]],Combined_Sheet__Major_Only___2[[NPDES ID2]:[ECHO BFR]],28,FALSE)</f>
        <v>-</v>
      </c>
      <c r="AZ1953" t="str">
        <f>VLOOKUP(Sheet1[[#This Row],[NPDES ID2]],Combined_Sheet__Major_Only___2[[NPDES ID2]:[ECHO BFR]],29,FALSE)</f>
        <v>thickening</v>
      </c>
      <c r="BA1953">
        <f>VLOOKUP(Sheet1[[#This Row],[NPDES ID2]],Combined_Sheet__Major_Only___2[[NPDES ID2]:[ECHO BFR]],17,FALSE)</f>
        <v>40.601666999999999</v>
      </c>
      <c r="BB1953">
        <f>VLOOKUP(Sheet1[[#This Row],[NPDES ID2]],Combined_Sheet__Major_Only___2[[NPDES ID2]:[ECHO BFR]],18,FALSE)</f>
        <v>-75.453333000000001</v>
      </c>
      <c r="BC1953" t="str">
        <f>IF(ISNUMBER(SEARCH("aerobic",$AW1953)),"aerobic","")</f>
        <v/>
      </c>
      <c r="BD1953" t="str">
        <f>IF(ISNUMBER(SEARCH("anaer",$AW1953)),"anaer","")</f>
        <v>anaer</v>
      </c>
      <c r="BE1953" t="str">
        <f>IF(ISNUMBER(SEARCH("thickening",$AZ1953)),"thickening","")</f>
        <v>thickening</v>
      </c>
      <c r="BF1953" s="3" t="str">
        <f>IF(ISNUMBER(SEARCH("airDry",$AW1953)),"airDry","")</f>
        <v/>
      </c>
      <c r="BG1953" s="3" t="str">
        <f>IF(ISNUMBER(SEARCH("heatDry",$AY1953)),"heatDry","")</f>
        <v/>
      </c>
      <c r="BH1953" s="3" t="str">
        <f>IF(AND(ISNUMBER(SEARCH("aerobic",$AW1953)),ISNUMBER(SEARCH("anaer",$AW1953))),"Combined Aer and Anaer.","")</f>
        <v/>
      </c>
    </row>
    <row r="1954" spans="1:60" x14ac:dyDescent="0.3">
      <c r="A1954" s="4">
        <v>1952</v>
      </c>
      <c r="B1954" t="s">
        <v>9203</v>
      </c>
      <c r="C1954">
        <v>2400</v>
      </c>
      <c r="D1954">
        <v>271.09686166348689</v>
      </c>
      <c r="E1954">
        <v>270.32333798520182</v>
      </c>
      <c r="F1954">
        <v>204.5908497504814</v>
      </c>
      <c r="G1954">
        <v>329.03293883614128</v>
      </c>
      <c r="H1954">
        <v>-76.599803607526326</v>
      </c>
      <c r="I1954">
        <v>-77.710786378312434</v>
      </c>
      <c r="J1954">
        <v>-90.088509254075078</v>
      </c>
      <c r="K1954">
        <v>-61.05628452745313</v>
      </c>
      <c r="L1954">
        <v>1502.8168591368001</v>
      </c>
      <c r="M1954">
        <v>1495.7291176469921</v>
      </c>
      <c r="N1954">
        <v>1469.994061381419</v>
      </c>
      <c r="O1954">
        <v>1556.9127169216131</v>
      </c>
      <c r="P1954">
        <v>56.691615545470597</v>
      </c>
      <c r="Q1954">
        <v>57.24766170243862</v>
      </c>
      <c r="R1954">
        <v>46.426997337616243</v>
      </c>
      <c r="S1954">
        <v>65.022931101607824</v>
      </c>
      <c r="T1954">
        <v>93.217508671158882</v>
      </c>
      <c r="U1954">
        <v>93.217361973887677</v>
      </c>
      <c r="V1954">
        <v>93.154551965654406</v>
      </c>
      <c r="W1954">
        <v>93.279861119046487</v>
      </c>
      <c r="X1954">
        <v>6701.3640500908814</v>
      </c>
      <c r="Y1954">
        <v>6728.0240286159751</v>
      </c>
      <c r="Z1954">
        <v>6470.4857640409537</v>
      </c>
      <c r="AA1954">
        <v>6848.6336527355024</v>
      </c>
      <c r="AB1954">
        <v>1189.9242717850279</v>
      </c>
      <c r="AC1954">
        <v>1180.180889444508</v>
      </c>
      <c r="AD1954">
        <v>1010.42900219198</v>
      </c>
      <c r="AE1954">
        <v>1416.728261157637</v>
      </c>
      <c r="AF1954">
        <v>61.374472908193631</v>
      </c>
      <c r="AG1954">
        <v>61.084081903929778</v>
      </c>
      <c r="AH1954">
        <v>60.039166462399272</v>
      </c>
      <c r="AI1954">
        <v>63.57579516968373</v>
      </c>
      <c r="AJ1954">
        <v>0.52619381921341735</v>
      </c>
      <c r="AK1954">
        <v>0.52619330560353739</v>
      </c>
      <c r="AL1954">
        <v>0.52612191099908623</v>
      </c>
      <c r="AM1954">
        <v>0.52626603672435179</v>
      </c>
      <c r="AN1954">
        <v>0.97326154217290362</v>
      </c>
      <c r="AO1954">
        <v>0.97326154217290362</v>
      </c>
      <c r="AP1954">
        <v>0.97326154217290362</v>
      </c>
      <c r="AQ1954">
        <v>0.97326154217290362</v>
      </c>
      <c r="AR1954">
        <v>13.40833977443031</v>
      </c>
      <c r="AS1954">
        <v>13.40833977443031</v>
      </c>
      <c r="AT1954">
        <v>13.40833977443031</v>
      </c>
      <c r="AU1954">
        <v>13.40833977443031</v>
      </c>
      <c r="AV1954" t="str">
        <f>VLOOKUP(Sheet1[[#This Row],[NPDES ID2]],Combined_Sheet__Major_Only___2[[NPDES ID2]:[ECHO BFR]],3,FALSE)</f>
        <v>CA</v>
      </c>
      <c r="AW1954" t="s">
        <v>41</v>
      </c>
      <c r="AX1954" t="str">
        <f>VLOOKUP(Sheet1[[#This Row],[NPDES ID2]],Combined_Sheet__Major_Only___2[[NPDES ID2]:[ECHO BFR]],27,FALSE)</f>
        <v>-</v>
      </c>
      <c r="AY1954" t="str">
        <f>VLOOKUP(Sheet1[[#This Row],[NPDES ID2]],Combined_Sheet__Major_Only___2[[NPDES ID2]:[ECHO BFR]],28,FALSE)</f>
        <v>-</v>
      </c>
      <c r="AZ1954" t="str">
        <f>VLOOKUP(Sheet1[[#This Row],[NPDES ID2]],Combined_Sheet__Major_Only___2[[NPDES ID2]:[ECHO BFR]],29,FALSE)</f>
        <v>thickening, preliminaryOps</v>
      </c>
      <c r="BA1954">
        <f>VLOOKUP(Sheet1[[#This Row],[NPDES ID2]],Combined_Sheet__Major_Only___2[[NPDES ID2]:[ECHO BFR]],17,FALSE)</f>
        <v>33.685745000232501</v>
      </c>
      <c r="BB1954">
        <f>VLOOKUP(Sheet1[[#This Row],[NPDES ID2]],Combined_Sheet__Major_Only___2[[NPDES ID2]:[ECHO BFR]],18,FALSE)</f>
        <v>-116.167591068173</v>
      </c>
      <c r="BC1954" t="str">
        <f>IF(ISNUMBER(SEARCH("aerobic",$AW1954)),"aerobic","")</f>
        <v>aerobic</v>
      </c>
      <c r="BD1954" t="str">
        <f>IF(ISNUMBER(SEARCH("anaer",$AW1954)),"anaer","")</f>
        <v/>
      </c>
      <c r="BE1954" t="str">
        <f>IF(ISNUMBER(SEARCH("thickening",$AZ1954)),"thickening","")</f>
        <v>thickening</v>
      </c>
      <c r="BF1954" s="2" t="str">
        <f>IF(ISNUMBER(SEARCH("airDry",$AW1954)),"airDry","")</f>
        <v/>
      </c>
      <c r="BG1954" s="2" t="str">
        <f>IF(ISNUMBER(SEARCH("heatDry",$AY1954)),"heatDry","")</f>
        <v/>
      </c>
      <c r="BH1954" s="2" t="str">
        <f>IF(AND(ISNUMBER(SEARCH("aerobic",$AW1954)),ISNUMBER(SEARCH("anaer",$AW1954))),"Combined Aer and Anaer.","")</f>
        <v/>
      </c>
    </row>
    <row r="1955" spans="1:60" x14ac:dyDescent="0.3">
      <c r="A1955" s="4">
        <v>1953</v>
      </c>
      <c r="B1955" t="s">
        <v>9208</v>
      </c>
      <c r="C1955">
        <v>2399</v>
      </c>
      <c r="D1955">
        <v>262.73100068295059</v>
      </c>
      <c r="E1955">
        <v>261.73934209178969</v>
      </c>
      <c r="F1955">
        <v>198.88021911161431</v>
      </c>
      <c r="G1955">
        <v>319.11472254138698</v>
      </c>
      <c r="H1955">
        <v>-76.599163842401225</v>
      </c>
      <c r="I1955">
        <v>-77.829406985613986</v>
      </c>
      <c r="J1955">
        <v>-90.584801098875445</v>
      </c>
      <c r="K1955">
        <v>-60.528445798373447</v>
      </c>
      <c r="L1955">
        <v>1549.7323770594121</v>
      </c>
      <c r="M1955">
        <v>1542.999992665958</v>
      </c>
      <c r="N1955">
        <v>1518.5697207348401</v>
      </c>
      <c r="O1955">
        <v>1601.088174641809</v>
      </c>
      <c r="P1955">
        <v>56.582473771695142</v>
      </c>
      <c r="Q1955">
        <v>57.18533921793049</v>
      </c>
      <c r="R1955">
        <v>46.086064561790558</v>
      </c>
      <c r="S1955">
        <v>64.763725553462464</v>
      </c>
      <c r="T1955">
        <v>46.598231675476057</v>
      </c>
      <c r="U1955">
        <v>46.598156924280659</v>
      </c>
      <c r="V1955">
        <v>46.566151399161193</v>
      </c>
      <c r="W1955">
        <v>46.630004045728207</v>
      </c>
      <c r="X1955">
        <v>3246.991218984188</v>
      </c>
      <c r="Y1955">
        <v>3258.8556554726429</v>
      </c>
      <c r="Z1955">
        <v>3143.9980432728162</v>
      </c>
      <c r="AA1955">
        <v>3312.638648680273</v>
      </c>
      <c r="AB1955">
        <v>652.67685497255854</v>
      </c>
      <c r="AC1955">
        <v>645.31716224760589</v>
      </c>
      <c r="AD1955">
        <v>543.01297543379133</v>
      </c>
      <c r="AE1955">
        <v>795.54828285444614</v>
      </c>
      <c r="AF1955">
        <v>63.31409133766779</v>
      </c>
      <c r="AG1955">
        <v>63.03835387183527</v>
      </c>
      <c r="AH1955">
        <v>62.044718561846778</v>
      </c>
      <c r="AI1955">
        <v>65.406387464180341</v>
      </c>
      <c r="AJ1955">
        <v>0.5498820167192402</v>
      </c>
      <c r="AK1955">
        <v>0.54988163366553588</v>
      </c>
      <c r="AL1955">
        <v>0.54982826221275605</v>
      </c>
      <c r="AM1955">
        <v>0.54993599999977261</v>
      </c>
      <c r="AN1955">
        <v>0.94848743295569815</v>
      </c>
      <c r="AO1955">
        <v>0.94848743295569804</v>
      </c>
      <c r="AP1955">
        <v>0.94848743295569804</v>
      </c>
      <c r="AQ1955">
        <v>0.94848743295569804</v>
      </c>
      <c r="AR1955">
        <v>12.90210678671791</v>
      </c>
      <c r="AS1955">
        <v>12.90210678671791</v>
      </c>
      <c r="AT1955">
        <v>12.90210678671791</v>
      </c>
      <c r="AU1955">
        <v>12.90210678671791</v>
      </c>
      <c r="AV1955" t="str">
        <f>VLOOKUP(Sheet1[[#This Row],[NPDES ID2]],Combined_Sheet__Major_Only___2[[NPDES ID2]:[ECHO BFR]],3,FALSE)</f>
        <v>PA</v>
      </c>
      <c r="AW1955" t="s">
        <v>12181</v>
      </c>
      <c r="AX1955" t="str">
        <f>VLOOKUP(Sheet1[[#This Row],[NPDES ID2]],Combined_Sheet__Major_Only___2[[NPDES ID2]:[ECHO BFR]],27,FALSE)</f>
        <v>methaneBioCaptureRecover</v>
      </c>
      <c r="AY1955" t="str">
        <f>VLOOKUP(Sheet1[[#This Row],[NPDES ID2]],Combined_Sheet__Major_Only___2[[NPDES ID2]:[ECHO BFR]],28,FALSE)</f>
        <v>-</v>
      </c>
      <c r="AZ1955" t="str">
        <f>VLOOKUP(Sheet1[[#This Row],[NPDES ID2]],Combined_Sheet__Major_Only___2[[NPDES ID2]:[ECHO BFR]],29,FALSE)</f>
        <v>thickening</v>
      </c>
      <c r="BA1955">
        <f>VLOOKUP(Sheet1[[#This Row],[NPDES ID2]],Combined_Sheet__Major_Only___2[[NPDES ID2]:[ECHO BFR]],17,FALSE)</f>
        <v>40.303621999999997</v>
      </c>
      <c r="BB1955">
        <f>VLOOKUP(Sheet1[[#This Row],[NPDES ID2]],Combined_Sheet__Major_Only___2[[NPDES ID2]:[ECHO BFR]],18,FALSE)</f>
        <v>-75.919910000000002</v>
      </c>
      <c r="BC1955" t="str">
        <f>IF(ISNUMBER(SEARCH("aerobic",$AW1955)),"aerobic","")</f>
        <v/>
      </c>
      <c r="BD1955" t="str">
        <f>IF(ISNUMBER(SEARCH("anaer",$AW1955)),"anaer","")</f>
        <v>anaer</v>
      </c>
      <c r="BE1955" t="str">
        <f>IF(ISNUMBER(SEARCH("thickening",$AZ1955)),"thickening","")</f>
        <v>thickening</v>
      </c>
      <c r="BF1955" s="3" t="str">
        <f>IF(ISNUMBER(SEARCH("airDry",$AW1955)),"airDry","")</f>
        <v/>
      </c>
      <c r="BG1955" s="3" t="str">
        <f>IF(ISNUMBER(SEARCH("heatDry",$AY1955)),"heatDry","")</f>
        <v/>
      </c>
      <c r="BH1955" s="3" t="str">
        <f>IF(AND(ISNUMBER(SEARCH("aerobic",$AW1955)),ISNUMBER(SEARCH("anaer",$AW1955))),"Combined Aer and Anaer.","")</f>
        <v/>
      </c>
    </row>
    <row r="1956" spans="1:60" x14ac:dyDescent="0.3">
      <c r="A1956" s="4">
        <v>1954</v>
      </c>
      <c r="B1956" t="s">
        <v>9213</v>
      </c>
      <c r="C1956">
        <v>2399</v>
      </c>
      <c r="D1956">
        <v>333.3932547525169</v>
      </c>
      <c r="E1956">
        <v>332.66058093061821</v>
      </c>
      <c r="F1956">
        <v>253.37590540805601</v>
      </c>
      <c r="G1956">
        <v>407.76689157778509</v>
      </c>
      <c r="H1956">
        <v>-75.748785492985249</v>
      </c>
      <c r="I1956">
        <v>-75.430316761831094</v>
      </c>
      <c r="J1956">
        <v>-87.407989388855441</v>
      </c>
      <c r="K1956">
        <v>-63.013905521782007</v>
      </c>
      <c r="L1956">
        <v>1222.045264797935</v>
      </c>
      <c r="M1956">
        <v>1212.900514681794</v>
      </c>
      <c r="N1956">
        <v>1179.537743808032</v>
      </c>
      <c r="O1956">
        <v>1292.146661816794</v>
      </c>
      <c r="P1956">
        <v>57.113780952965229</v>
      </c>
      <c r="Q1956">
        <v>56.952969080442941</v>
      </c>
      <c r="R1956">
        <v>48.710199507001867</v>
      </c>
      <c r="S1956">
        <v>64.759806020630748</v>
      </c>
      <c r="T1956">
        <v>510.54251447211061</v>
      </c>
      <c r="U1956">
        <v>510.5417237301773</v>
      </c>
      <c r="V1956">
        <v>510.20315910019491</v>
      </c>
      <c r="W1956">
        <v>510.87861271570841</v>
      </c>
      <c r="X1956">
        <v>45139.756226301222</v>
      </c>
      <c r="Y1956">
        <v>45421.669465301282</v>
      </c>
      <c r="Z1956">
        <v>42681.369364865939</v>
      </c>
      <c r="AA1956">
        <v>46726.398826914767</v>
      </c>
      <c r="AB1956">
        <v>13526.10505264068</v>
      </c>
      <c r="AC1956">
        <v>13044.87605244435</v>
      </c>
      <c r="AD1956">
        <v>10255.383934812169</v>
      </c>
      <c r="AE1956">
        <v>18975.23879067204</v>
      </c>
      <c r="AF1956">
        <v>49.950933922806513</v>
      </c>
      <c r="AG1956">
        <v>49.574205254414402</v>
      </c>
      <c r="AH1956">
        <v>48.230116031951098</v>
      </c>
      <c r="AI1956">
        <v>52.790662863610002</v>
      </c>
      <c r="AJ1956">
        <v>0.38705180536070949</v>
      </c>
      <c r="AK1956">
        <v>0.38705029913656458</v>
      </c>
      <c r="AL1956">
        <v>0.38684579495819738</v>
      </c>
      <c r="AM1956">
        <v>0.38725879695695808</v>
      </c>
      <c r="AN1956">
        <v>0.99495995665420578</v>
      </c>
      <c r="AO1956">
        <v>0.99495995665420589</v>
      </c>
      <c r="AP1956">
        <v>0.99495995665420589</v>
      </c>
      <c r="AQ1956">
        <v>0.99495995665420589</v>
      </c>
      <c r="AR1956">
        <v>8.3695100187369427</v>
      </c>
      <c r="AS1956">
        <v>8.3695100187369409</v>
      </c>
      <c r="AT1956">
        <v>8.3695100187369409</v>
      </c>
      <c r="AU1956">
        <v>8.3695100187369409</v>
      </c>
      <c r="AV1956" t="str">
        <f>VLOOKUP(Sheet1[[#This Row],[NPDES ID2]],Combined_Sheet__Major_Only___2[[NPDES ID2]:[ECHO BFR]],3,FALSE)</f>
        <v>TN</v>
      </c>
      <c r="AW1956" t="s">
        <v>38</v>
      </c>
      <c r="AX1956" t="str">
        <f>VLOOKUP(Sheet1[[#This Row],[NPDES ID2]],Combined_Sheet__Major_Only___2[[NPDES ID2]:[ECHO BFR]],27,FALSE)</f>
        <v/>
      </c>
      <c r="AY1956" t="str">
        <f>VLOOKUP(Sheet1[[#This Row],[NPDES ID2]],Combined_Sheet__Major_Only___2[[NPDES ID2]:[ECHO BFR]],28,FALSE)</f>
        <v/>
      </c>
      <c r="AZ1956" t="str">
        <f>VLOOKUP(Sheet1[[#This Row],[NPDES ID2]],Combined_Sheet__Major_Only___2[[NPDES ID2]:[ECHO BFR]],29,FALSE)</f>
        <v/>
      </c>
      <c r="BA1956">
        <f>VLOOKUP(Sheet1[[#This Row],[NPDES ID2]],Combined_Sheet__Major_Only___2[[NPDES ID2]:[ECHO BFR]],17,FALSE)</f>
        <v>35.675348999999997</v>
      </c>
      <c r="BB1956">
        <f>VLOOKUP(Sheet1[[#This Row],[NPDES ID2]],Combined_Sheet__Major_Only___2[[NPDES ID2]:[ECHO BFR]],18,FALSE)</f>
        <v>-85.758870000000002</v>
      </c>
      <c r="BC1956" t="str">
        <f>IF(ISNUMBER(SEARCH("aerobic",$AW1956)),"aerobic","")</f>
        <v/>
      </c>
      <c r="BD1956" t="str">
        <f>IF(ISNUMBER(SEARCH("anaer",$AW1956)),"anaer","")</f>
        <v/>
      </c>
      <c r="BE1956" t="str">
        <f>IF(ISNUMBER(SEARCH("thickening",$AZ1956)),"thickening","")</f>
        <v/>
      </c>
      <c r="BF1956" s="2" t="str">
        <f>IF(ISNUMBER(SEARCH("airDry",$AW1956)),"airDry","")</f>
        <v/>
      </c>
      <c r="BG1956" s="2" t="str">
        <f>IF(ISNUMBER(SEARCH("heatDry",$AY1956)),"heatDry","")</f>
        <v/>
      </c>
      <c r="BH1956" s="2" t="str">
        <f>IF(AND(ISNUMBER(SEARCH("aerobic",$AW1956)),ISNUMBER(SEARCH("anaer",$AW1956))),"Combined Aer and Anaer.","")</f>
        <v/>
      </c>
    </row>
    <row r="1957" spans="1:60" x14ac:dyDescent="0.3">
      <c r="A1957" s="4">
        <v>1955</v>
      </c>
      <c r="B1957" t="s">
        <v>9216</v>
      </c>
      <c r="C1957">
        <v>2356.6999999999998</v>
      </c>
      <c r="D1957">
        <v>319.41411514157062</v>
      </c>
      <c r="E1957">
        <v>318.68471302362838</v>
      </c>
      <c r="F1957">
        <v>242.75186023539729</v>
      </c>
      <c r="G1957">
        <v>390.47693243010218</v>
      </c>
      <c r="H1957">
        <v>-77.407893274570455</v>
      </c>
      <c r="I1957">
        <v>-77.35592511716257</v>
      </c>
      <c r="J1957">
        <v>-90.102217249997906</v>
      </c>
      <c r="K1957">
        <v>-64.550693240753986</v>
      </c>
      <c r="L1957">
        <v>1246.1637700535471</v>
      </c>
      <c r="M1957">
        <v>1237.492442673444</v>
      </c>
      <c r="N1957">
        <v>1206.029963675822</v>
      </c>
      <c r="O1957">
        <v>1312.303155086033</v>
      </c>
      <c r="P1957">
        <v>56.06373254839805</v>
      </c>
      <c r="Q1957">
        <v>55.9249315540917</v>
      </c>
      <c r="R1957">
        <v>47.468632902812473</v>
      </c>
      <c r="S1957">
        <v>63.863762033035769</v>
      </c>
      <c r="T1957">
        <v>56.537750456192917</v>
      </c>
      <c r="U1957">
        <v>56.537660365648257</v>
      </c>
      <c r="V1957">
        <v>56.499087133816637</v>
      </c>
      <c r="W1957">
        <v>56.576042688518463</v>
      </c>
      <c r="X1957">
        <v>4815.0491463180279</v>
      </c>
      <c r="Y1957">
        <v>4843.012496293466</v>
      </c>
      <c r="Z1957">
        <v>4571.9828663385597</v>
      </c>
      <c r="AA1957">
        <v>4971.6060530013146</v>
      </c>
      <c r="AB1957">
        <v>1172.421457970102</v>
      </c>
      <c r="AC1957">
        <v>1146.122982308656</v>
      </c>
      <c r="AD1957">
        <v>936.50327846725816</v>
      </c>
      <c r="AE1957">
        <v>1532.8096742727971</v>
      </c>
      <c r="AF1957">
        <v>51.827010587449386</v>
      </c>
      <c r="AG1957">
        <v>51.465683009149593</v>
      </c>
      <c r="AH1957">
        <v>50.161655585096547</v>
      </c>
      <c r="AI1957">
        <v>54.571664879906798</v>
      </c>
      <c r="AJ1957">
        <v>0.40985196849377958</v>
      </c>
      <c r="AK1957">
        <v>0.4098516143059418</v>
      </c>
      <c r="AL1957">
        <v>0.4098023341392707</v>
      </c>
      <c r="AM1957">
        <v>0.40990181543869048</v>
      </c>
      <c r="AN1957">
        <v>0.95698478506496476</v>
      </c>
      <c r="AO1957">
        <v>0.95698478506496498</v>
      </c>
      <c r="AP1957">
        <v>0.95698478506496498</v>
      </c>
      <c r="AQ1957">
        <v>0.95698478506496498</v>
      </c>
      <c r="AR1957">
        <v>9.5612760819187876</v>
      </c>
      <c r="AS1957">
        <v>9.5612760819187859</v>
      </c>
      <c r="AT1957">
        <v>9.5612760819187859</v>
      </c>
      <c r="AU1957">
        <v>9.5612760819187859</v>
      </c>
      <c r="AV1957" t="str">
        <f>VLOOKUP(Sheet1[[#This Row],[NPDES ID2]],Combined_Sheet__Major_Only___2[[NPDES ID2]:[ECHO BFR]],3,FALSE)</f>
        <v>TX</v>
      </c>
      <c r="AW1957" t="s">
        <v>54</v>
      </c>
      <c r="AX1957" t="str">
        <f>VLOOKUP(Sheet1[[#This Row],[NPDES ID2]],Combined_Sheet__Major_Only___2[[NPDES ID2]:[ECHO BFR]],27,FALSE)</f>
        <v>-</v>
      </c>
      <c r="AY1957" t="str">
        <f>VLOOKUP(Sheet1[[#This Row],[NPDES ID2]],Combined_Sheet__Major_Only___2[[NPDES ID2]:[ECHO BFR]],28,FALSE)</f>
        <v>-</v>
      </c>
      <c r="AZ1957" t="str">
        <f>VLOOKUP(Sheet1[[#This Row],[NPDES ID2]],Combined_Sheet__Major_Only___2[[NPDES ID2]:[ECHO BFR]],29,FALSE)</f>
        <v>thickening</v>
      </c>
      <c r="BA1957">
        <f>VLOOKUP(Sheet1[[#This Row],[NPDES ID2]],Combined_Sheet__Major_Only___2[[NPDES ID2]:[ECHO BFR]],17,FALSE)</f>
        <v>33.121066999999996</v>
      </c>
      <c r="BB1957">
        <f>VLOOKUP(Sheet1[[#This Row],[NPDES ID2]],Combined_Sheet__Major_Only___2[[NPDES ID2]:[ECHO BFR]],18,FALSE)</f>
        <v>-96.858082999999993</v>
      </c>
      <c r="BC1957" t="str">
        <f>IF(ISNUMBER(SEARCH("aerobic",$AW1957)),"aerobic","")</f>
        <v/>
      </c>
      <c r="BD1957" t="str">
        <f>IF(ISNUMBER(SEARCH("anaer",$AW1957)),"anaer","")</f>
        <v/>
      </c>
      <c r="BE1957" t="str">
        <f>IF(ISNUMBER(SEARCH("thickening",$AZ1957)),"thickening","")</f>
        <v>thickening</v>
      </c>
      <c r="BF1957" s="3" t="str">
        <f>IF(ISNUMBER(SEARCH("airDry",$AW1957)),"airDry","")</f>
        <v/>
      </c>
      <c r="BG1957" s="3" t="str">
        <f>IF(ISNUMBER(SEARCH("heatDry",$AY1957)),"heatDry","")</f>
        <v/>
      </c>
      <c r="BH1957" s="3" t="str">
        <f>IF(AND(ISNUMBER(SEARCH("aerobic",$AW1957)),ISNUMBER(SEARCH("anaer",$AW1957))),"Combined Aer and Anaer.","")</f>
        <v/>
      </c>
    </row>
    <row r="1958" spans="1:60" x14ac:dyDescent="0.3">
      <c r="A1958" s="4">
        <v>1956</v>
      </c>
      <c r="B1958" t="s">
        <v>9220</v>
      </c>
      <c r="C1958">
        <v>2321.5700000000002</v>
      </c>
      <c r="D1958">
        <v>248.35473012122051</v>
      </c>
      <c r="E1958">
        <v>247.46875214337521</v>
      </c>
      <c r="F1958">
        <v>189.3007776163868</v>
      </c>
      <c r="G1958">
        <v>301.34471145157272</v>
      </c>
      <c r="H1958">
        <v>-76.376585332016916</v>
      </c>
      <c r="I1958">
        <v>-77.646516354353764</v>
      </c>
      <c r="J1958">
        <v>-90.127907378012296</v>
      </c>
      <c r="K1958">
        <v>-59.269155115720579</v>
      </c>
      <c r="L1958">
        <v>1570.975959829349</v>
      </c>
      <c r="M1958">
        <v>1564.9930184262871</v>
      </c>
      <c r="N1958">
        <v>1543.2818301834441</v>
      </c>
      <c r="O1958">
        <v>1616.6157428579229</v>
      </c>
      <c r="P1958">
        <v>54.621598167479853</v>
      </c>
      <c r="Q1958">
        <v>55.305075948810369</v>
      </c>
      <c r="R1958">
        <v>44.062710745441002</v>
      </c>
      <c r="S1958">
        <v>62.958167362921358</v>
      </c>
      <c r="T1958">
        <v>54.016664685652152</v>
      </c>
      <c r="U1958">
        <v>54.016578485820503</v>
      </c>
      <c r="V1958">
        <v>53.979671104449309</v>
      </c>
      <c r="W1958">
        <v>54.0533032029577</v>
      </c>
      <c r="X1958">
        <v>3592.9334481342212</v>
      </c>
      <c r="Y1958">
        <v>3604.4136454793279</v>
      </c>
      <c r="Z1958">
        <v>3493.0040403497151</v>
      </c>
      <c r="AA1958">
        <v>3656.553292619873</v>
      </c>
      <c r="AB1958">
        <v>598.24001441156236</v>
      </c>
      <c r="AC1958">
        <v>594.33139469902665</v>
      </c>
      <c r="AD1958">
        <v>513.90326153433011</v>
      </c>
      <c r="AE1958">
        <v>704.9367817965915</v>
      </c>
      <c r="AF1958">
        <v>66.322085792823458</v>
      </c>
      <c r="AG1958">
        <v>66.068835786323348</v>
      </c>
      <c r="AH1958">
        <v>65.156591476376903</v>
      </c>
      <c r="AI1958">
        <v>68.2432209343621</v>
      </c>
      <c r="AJ1958">
        <v>0.58664738282360773</v>
      </c>
      <c r="AK1958">
        <v>0.58664700422440252</v>
      </c>
      <c r="AL1958">
        <v>0.58659423066679772</v>
      </c>
      <c r="AM1958">
        <v>0.58670076074756139</v>
      </c>
      <c r="AN1958">
        <v>0.95510643389690486</v>
      </c>
      <c r="AO1958">
        <v>0.95510643389690508</v>
      </c>
      <c r="AP1958">
        <v>0.95510643389690508</v>
      </c>
      <c r="AQ1958">
        <v>0.95510643389690508</v>
      </c>
      <c r="AR1958">
        <v>15.04573708876541</v>
      </c>
      <c r="AS1958">
        <v>15.04573708876541</v>
      </c>
      <c r="AT1958">
        <v>15.04573708876541</v>
      </c>
      <c r="AU1958">
        <v>15.04573708876541</v>
      </c>
      <c r="AV1958" t="str">
        <f>VLOOKUP(Sheet1[[#This Row],[NPDES ID2]],Combined_Sheet__Major_Only___2[[NPDES ID2]:[ECHO BFR]],3,FALSE)</f>
        <v>IA</v>
      </c>
      <c r="AW1958" t="s">
        <v>12181</v>
      </c>
      <c r="AX1958" t="str">
        <f>VLOOKUP(Sheet1[[#This Row],[NPDES ID2]],Combined_Sheet__Major_Only___2[[NPDES ID2]:[ECHO BFR]],27,FALSE)</f>
        <v>other</v>
      </c>
      <c r="AY1958" t="str">
        <f>VLOOKUP(Sheet1[[#This Row],[NPDES ID2]],Combined_Sheet__Major_Only___2[[NPDES ID2]:[ECHO BFR]],28,FALSE)</f>
        <v>-</v>
      </c>
      <c r="AZ1958" t="str">
        <f>VLOOKUP(Sheet1[[#This Row],[NPDES ID2]],Combined_Sheet__Major_Only___2[[NPDES ID2]:[ECHO BFR]],29,FALSE)</f>
        <v>thickening, preliminaryOps</v>
      </c>
      <c r="BA1958">
        <f>VLOOKUP(Sheet1[[#This Row],[NPDES ID2]],Combined_Sheet__Major_Only___2[[NPDES ID2]:[ECHO BFR]],17,FALSE)</f>
        <v>42.472799999999999</v>
      </c>
      <c r="BB1958">
        <f>VLOOKUP(Sheet1[[#This Row],[NPDES ID2]],Combined_Sheet__Major_Only___2[[NPDES ID2]:[ECHO BFR]],18,FALSE)</f>
        <v>-92.309043000000003</v>
      </c>
      <c r="BC1958" t="str">
        <f>IF(ISNUMBER(SEARCH("aerobic",$AW1958)),"aerobic","")</f>
        <v/>
      </c>
      <c r="BD1958" t="str">
        <f>IF(ISNUMBER(SEARCH("anaer",$AW1958)),"anaer","")</f>
        <v>anaer</v>
      </c>
      <c r="BE1958" t="str">
        <f>IF(ISNUMBER(SEARCH("thickening",$AZ1958)),"thickening","")</f>
        <v>thickening</v>
      </c>
      <c r="BF1958" s="2" t="str">
        <f>IF(ISNUMBER(SEARCH("airDry",$AW1958)),"airDry","")</f>
        <v/>
      </c>
      <c r="BG1958" s="2" t="str">
        <f>IF(ISNUMBER(SEARCH("heatDry",$AY1958)),"heatDry","")</f>
        <v/>
      </c>
      <c r="BH1958" s="2" t="str">
        <f>IF(AND(ISNUMBER(SEARCH("aerobic",$AW1958)),ISNUMBER(SEARCH("anaer",$AW1958))),"Combined Aer and Anaer.","")</f>
        <v/>
      </c>
    </row>
    <row r="1959" spans="1:60" x14ac:dyDescent="0.3">
      <c r="A1959" s="4">
        <v>1957</v>
      </c>
      <c r="B1959" t="s">
        <v>9225</v>
      </c>
      <c r="C1959">
        <v>2309.4</v>
      </c>
      <c r="D1959">
        <v>351.2566270115833</v>
      </c>
      <c r="E1959">
        <v>352.19579283137648</v>
      </c>
      <c r="F1959">
        <v>268.57530971262958</v>
      </c>
      <c r="G1959">
        <v>428.0319243898885</v>
      </c>
      <c r="H1959">
        <v>-77.759698026215759</v>
      </c>
      <c r="I1959">
        <v>-77.130349298866747</v>
      </c>
      <c r="J1959">
        <v>-89.422643122281755</v>
      </c>
      <c r="K1959">
        <v>-66.301341035880526</v>
      </c>
      <c r="L1959">
        <v>1104.3279804116689</v>
      </c>
      <c r="M1959">
        <v>1094.9630728556119</v>
      </c>
      <c r="N1959">
        <v>1060.991042443284</v>
      </c>
      <c r="O1959">
        <v>1175.744229585611</v>
      </c>
      <c r="P1959">
        <v>55.109150728637687</v>
      </c>
      <c r="Q1959">
        <v>54.769142061983601</v>
      </c>
      <c r="R1959">
        <v>47.765174967125553</v>
      </c>
      <c r="S1959">
        <v>62.641328798420382</v>
      </c>
      <c r="T1959">
        <v>45.125661843800799</v>
      </c>
      <c r="U1959">
        <v>45.125589365176481</v>
      </c>
      <c r="V1959">
        <v>45.094556865711567</v>
      </c>
      <c r="W1959">
        <v>45.156468276726621</v>
      </c>
      <c r="X1959">
        <v>4251.2004125463973</v>
      </c>
      <c r="Y1959">
        <v>4280.9194359264402</v>
      </c>
      <c r="Z1959">
        <v>3991.2423252045528</v>
      </c>
      <c r="AA1959">
        <v>4420.0074851033869</v>
      </c>
      <c r="AB1959">
        <v>1345.362980511891</v>
      </c>
      <c r="AC1959">
        <v>1289.610013252875</v>
      </c>
      <c r="AD1959">
        <v>1000.592078984844</v>
      </c>
      <c r="AE1959">
        <v>1928.386801744608</v>
      </c>
      <c r="AF1959">
        <v>46.868681530135447</v>
      </c>
      <c r="AG1959">
        <v>46.470616648460627</v>
      </c>
      <c r="AH1959">
        <v>45.032729481254478</v>
      </c>
      <c r="AI1959">
        <v>49.894277720161668</v>
      </c>
      <c r="AJ1959">
        <v>0.34964744087837668</v>
      </c>
      <c r="AK1959">
        <v>0.34964714649491019</v>
      </c>
      <c r="AL1959">
        <v>0.34960617961707058</v>
      </c>
      <c r="AM1959">
        <v>0.3496888787181151</v>
      </c>
      <c r="AN1959">
        <v>0.9469343835514159</v>
      </c>
      <c r="AO1959">
        <v>0.94693438355141579</v>
      </c>
      <c r="AP1959">
        <v>0.94693438355141579</v>
      </c>
      <c r="AQ1959">
        <v>0.94693438355141579</v>
      </c>
      <c r="AR1959">
        <v>7.6730986207572469</v>
      </c>
      <c r="AS1959">
        <v>7.673098620757246</v>
      </c>
      <c r="AT1959">
        <v>7.673098620757246</v>
      </c>
      <c r="AU1959">
        <v>7.673098620757246</v>
      </c>
      <c r="AV1959" t="str">
        <f>VLOOKUP(Sheet1[[#This Row],[NPDES ID2]],Combined_Sheet__Major_Only___2[[NPDES ID2]:[ECHO BFR]],3,FALSE)</f>
        <v>NH</v>
      </c>
      <c r="AW1959" t="s">
        <v>54</v>
      </c>
      <c r="AX1959" t="str">
        <f>VLOOKUP(Sheet1[[#This Row],[NPDES ID2]],Combined_Sheet__Major_Only___2[[NPDES ID2]:[ECHO BFR]],27,FALSE)</f>
        <v>-</v>
      </c>
      <c r="AY1959" t="str">
        <f>VLOOKUP(Sheet1[[#This Row],[NPDES ID2]],Combined_Sheet__Major_Only___2[[NPDES ID2]:[ECHO BFR]],28,FALSE)</f>
        <v>-</v>
      </c>
      <c r="AZ1959" t="str">
        <f>VLOOKUP(Sheet1[[#This Row],[NPDES ID2]],Combined_Sheet__Major_Only___2[[NPDES ID2]:[ECHO BFR]],29,FALSE)</f>
        <v>preliminaryOps, thickening</v>
      </c>
      <c r="BA1959">
        <f>VLOOKUP(Sheet1[[#This Row],[NPDES ID2]],Combined_Sheet__Major_Only___2[[NPDES ID2]:[ECHO BFR]],17,FALSE)</f>
        <v>43.636805000000003</v>
      </c>
      <c r="BB1959">
        <f>VLOOKUP(Sheet1[[#This Row],[NPDES ID2]],Combined_Sheet__Major_Only___2[[NPDES ID2]:[ECHO BFR]],18,FALSE)</f>
        <v>-72.320541000000006</v>
      </c>
      <c r="BC1959" t="str">
        <f>IF(ISNUMBER(SEARCH("aerobic",$AW1959)),"aerobic","")</f>
        <v/>
      </c>
      <c r="BD1959" t="str">
        <f>IF(ISNUMBER(SEARCH("anaer",$AW1959)),"anaer","")</f>
        <v/>
      </c>
      <c r="BE1959" t="str">
        <f>IF(ISNUMBER(SEARCH("thickening",$AZ1959)),"thickening","")</f>
        <v>thickening</v>
      </c>
      <c r="BF1959" s="3" t="str">
        <f>IF(ISNUMBER(SEARCH("airDry",$AW1959)),"airDry","")</f>
        <v/>
      </c>
      <c r="BG1959" s="3" t="str">
        <f>IF(ISNUMBER(SEARCH("heatDry",$AY1959)),"heatDry","")</f>
        <v/>
      </c>
      <c r="BH1959" s="3" t="str">
        <f>IF(AND(ISNUMBER(SEARCH("aerobic",$AW1959)),ISNUMBER(SEARCH("anaer",$AW1959))),"Combined Aer and Anaer.","")</f>
        <v/>
      </c>
    </row>
    <row r="1960" spans="1:60" x14ac:dyDescent="0.3">
      <c r="A1960" s="4">
        <v>1958</v>
      </c>
      <c r="B1960" t="s">
        <v>9230</v>
      </c>
      <c r="C1960">
        <v>2287.5</v>
      </c>
      <c r="D1960">
        <v>265.98594053878031</v>
      </c>
      <c r="E1960">
        <v>264.80785666608767</v>
      </c>
      <c r="F1960">
        <v>201.6468521538323</v>
      </c>
      <c r="G1960">
        <v>321.85857367882198</v>
      </c>
      <c r="H1960">
        <v>-76.792582524364519</v>
      </c>
      <c r="I1960">
        <v>-77.965942467597785</v>
      </c>
      <c r="J1960">
        <v>-90.537403011585994</v>
      </c>
      <c r="K1960">
        <v>-61.371956915916371</v>
      </c>
      <c r="L1960">
        <v>1439.4219938111439</v>
      </c>
      <c r="M1960">
        <v>1432.715802306398</v>
      </c>
      <c r="N1960">
        <v>1408.3879020625541</v>
      </c>
      <c r="O1960">
        <v>1490.5639627497289</v>
      </c>
      <c r="P1960">
        <v>54.024511578254867</v>
      </c>
      <c r="Q1960">
        <v>54.570622209469683</v>
      </c>
      <c r="R1960">
        <v>44.208102000605457</v>
      </c>
      <c r="S1960">
        <v>61.941542657551722</v>
      </c>
      <c r="T1960">
        <v>43.698184368999158</v>
      </c>
      <c r="U1960">
        <v>43.698114093356267</v>
      </c>
      <c r="V1960">
        <v>43.66802482400135</v>
      </c>
      <c r="W1960">
        <v>43.728054443087693</v>
      </c>
      <c r="X1960">
        <v>3126.0306522990231</v>
      </c>
      <c r="Y1960">
        <v>3138.2791432418298</v>
      </c>
      <c r="Z1960">
        <v>3019.7600214822151</v>
      </c>
      <c r="AA1960">
        <v>3193.8323252364939</v>
      </c>
      <c r="AB1960">
        <v>517.97836624946615</v>
      </c>
      <c r="AC1960">
        <v>514.38513708482856</v>
      </c>
      <c r="AD1960">
        <v>444.65047815797323</v>
      </c>
      <c r="AE1960">
        <v>609.40598227458224</v>
      </c>
      <c r="AF1960">
        <v>61.67297411084715</v>
      </c>
      <c r="AG1960">
        <v>61.385058927738463</v>
      </c>
      <c r="AH1960">
        <v>60.346503338123689</v>
      </c>
      <c r="AI1960">
        <v>63.859207544454463</v>
      </c>
      <c r="AJ1960">
        <v>0.5298383495188923</v>
      </c>
      <c r="AK1960">
        <v>0.52983802740428732</v>
      </c>
      <c r="AL1960">
        <v>0.52979311317213695</v>
      </c>
      <c r="AM1960">
        <v>0.52988377773423967</v>
      </c>
      <c r="AN1960">
        <v>0.94533681168998518</v>
      </c>
      <c r="AO1960">
        <v>0.94533681168998507</v>
      </c>
      <c r="AP1960">
        <v>0.94533681168998507</v>
      </c>
      <c r="AQ1960">
        <v>0.94533681168998507</v>
      </c>
      <c r="AR1960">
        <v>14.03111783285512</v>
      </c>
      <c r="AS1960">
        <v>14.031117832855109</v>
      </c>
      <c r="AT1960">
        <v>14.031117832855109</v>
      </c>
      <c r="AU1960">
        <v>14.031117832855109</v>
      </c>
      <c r="AV1960" t="str">
        <f>VLOOKUP(Sheet1[[#This Row],[NPDES ID2]],Combined_Sheet__Major_Only___2[[NPDES ID2]:[ECHO BFR]],3,FALSE)</f>
        <v>IN</v>
      </c>
      <c r="AW1960" t="s">
        <v>12181</v>
      </c>
      <c r="AX1960" t="str">
        <f>VLOOKUP(Sheet1[[#This Row],[NPDES ID2]],Combined_Sheet__Major_Only___2[[NPDES ID2]:[ECHO BFR]],27,FALSE)</f>
        <v>methaneBioCaptureRecover</v>
      </c>
      <c r="AY1960" t="str">
        <f>VLOOKUP(Sheet1[[#This Row],[NPDES ID2]],Combined_Sheet__Major_Only___2[[NPDES ID2]:[ECHO BFR]],28,FALSE)</f>
        <v>-</v>
      </c>
      <c r="AZ1960" t="str">
        <f>VLOOKUP(Sheet1[[#This Row],[NPDES ID2]],Combined_Sheet__Major_Only___2[[NPDES ID2]:[ECHO BFR]],29,FALSE)</f>
        <v>preliminaryOps, thickening</v>
      </c>
      <c r="BA1960">
        <f>VLOOKUP(Sheet1[[#This Row],[NPDES ID2]],Combined_Sheet__Major_Only___2[[NPDES ID2]:[ECHO BFR]],17,FALSE)</f>
        <v>41.718162999999997</v>
      </c>
      <c r="BB1960">
        <f>VLOOKUP(Sheet1[[#This Row],[NPDES ID2]],Combined_Sheet__Major_Only___2[[NPDES ID2]:[ECHO BFR]],18,FALSE)</f>
        <v>-86.269828000000004</v>
      </c>
      <c r="BC1960" t="str">
        <f>IF(ISNUMBER(SEARCH("aerobic",$AW1960)),"aerobic","")</f>
        <v/>
      </c>
      <c r="BD1960" t="str">
        <f>IF(ISNUMBER(SEARCH("anaer",$AW1960)),"anaer","")</f>
        <v>anaer</v>
      </c>
      <c r="BE1960" t="str">
        <f>IF(ISNUMBER(SEARCH("thickening",$AZ1960)),"thickening","")</f>
        <v>thickening</v>
      </c>
      <c r="BF1960" s="2" t="str">
        <f>IF(ISNUMBER(SEARCH("airDry",$AW1960)),"airDry","")</f>
        <v/>
      </c>
      <c r="BG1960" s="2" t="str">
        <f>IF(ISNUMBER(SEARCH("heatDry",$AY1960)),"heatDry","")</f>
        <v/>
      </c>
      <c r="BH1960" s="2" t="str">
        <f>IF(AND(ISNUMBER(SEARCH("aerobic",$AW1960)),ISNUMBER(SEARCH("anaer",$AW1960))),"Combined Aer and Anaer.","")</f>
        <v/>
      </c>
    </row>
    <row r="1961" spans="1:60" x14ac:dyDescent="0.3">
      <c r="A1961" s="4">
        <v>1959</v>
      </c>
      <c r="B1961" t="s">
        <v>9235</v>
      </c>
      <c r="C1961">
        <v>2260.71</v>
      </c>
      <c r="D1961">
        <v>258.50958866818871</v>
      </c>
      <c r="E1961">
        <v>257.40988751871231</v>
      </c>
      <c r="F1961">
        <v>196.57855362601899</v>
      </c>
      <c r="G1961">
        <v>312.76659779198962</v>
      </c>
      <c r="H1961">
        <v>-76.621553345696199</v>
      </c>
      <c r="I1961">
        <v>-77.853456213366087</v>
      </c>
      <c r="J1961">
        <v>-90.626485792121755</v>
      </c>
      <c r="K1961">
        <v>-60.592542007877441</v>
      </c>
      <c r="L1961">
        <v>1458.8538355667929</v>
      </c>
      <c r="M1961">
        <v>1452.497777853383</v>
      </c>
      <c r="N1961">
        <v>1429.434681404332</v>
      </c>
      <c r="O1961">
        <v>1507.3359328009601</v>
      </c>
      <c r="P1961">
        <v>53.32389432822626</v>
      </c>
      <c r="Q1961">
        <v>53.888030564421037</v>
      </c>
      <c r="R1961">
        <v>43.440429667341952</v>
      </c>
      <c r="S1961">
        <v>61.038091057088963</v>
      </c>
      <c r="T1961">
        <v>53.501896709659739</v>
      </c>
      <c r="U1961">
        <v>53.501811304253437</v>
      </c>
      <c r="V1961">
        <v>53.46524406460999</v>
      </c>
      <c r="W1961">
        <v>53.538197563112803</v>
      </c>
      <c r="X1961">
        <v>3731.99551572886</v>
      </c>
      <c r="Y1961">
        <v>3745.676904128462</v>
      </c>
      <c r="Z1961">
        <v>3613.2700188030858</v>
      </c>
      <c r="AA1961">
        <v>3807.666712956744</v>
      </c>
      <c r="AB1961">
        <v>675.15126257068391</v>
      </c>
      <c r="AC1961">
        <v>669.2323387471971</v>
      </c>
      <c r="AD1961">
        <v>571.95277065285552</v>
      </c>
      <c r="AE1961">
        <v>806.64340160445431</v>
      </c>
      <c r="AF1961">
        <v>63.246885373364847</v>
      </c>
      <c r="AG1961">
        <v>62.970664286013729</v>
      </c>
      <c r="AH1961">
        <v>61.975087346478517</v>
      </c>
      <c r="AI1961">
        <v>65.343145137360779</v>
      </c>
      <c r="AJ1961">
        <v>0.54906098721315422</v>
      </c>
      <c r="AK1961">
        <v>0.54906061842054332</v>
      </c>
      <c r="AL1961">
        <v>0.54900922320822143</v>
      </c>
      <c r="AM1961">
        <v>0.54911297131074299</v>
      </c>
      <c r="AN1961">
        <v>0.9547025539330396</v>
      </c>
      <c r="AO1961">
        <v>0.95470255393303938</v>
      </c>
      <c r="AP1961">
        <v>0.95470255393303938</v>
      </c>
      <c r="AQ1961">
        <v>0.95470255393303938</v>
      </c>
      <c r="AR1961">
        <v>13.67005692486658</v>
      </c>
      <c r="AS1961">
        <v>13.67005692486657</v>
      </c>
      <c r="AT1961">
        <v>13.67005692486657</v>
      </c>
      <c r="AU1961">
        <v>13.67005692486657</v>
      </c>
      <c r="AV1961" t="str">
        <f>VLOOKUP(Sheet1[[#This Row],[NPDES ID2]],Combined_Sheet__Major_Only___2[[NPDES ID2]:[ECHO BFR]],3,FALSE)</f>
        <v>NC</v>
      </c>
      <c r="AW1961" t="s">
        <v>12181</v>
      </c>
      <c r="AX1961" t="str">
        <f>VLOOKUP(Sheet1[[#This Row],[NPDES ID2]],Combined_Sheet__Major_Only___2[[NPDES ID2]:[ECHO BFR]],27,FALSE)</f>
        <v>methaneBioCaptureRecover</v>
      </c>
      <c r="AY1961" t="str">
        <f>VLOOKUP(Sheet1[[#This Row],[NPDES ID2]],Combined_Sheet__Major_Only___2[[NPDES ID2]:[ECHO BFR]],28,FALSE)</f>
        <v>-</v>
      </c>
      <c r="AZ1961" t="str">
        <f>VLOOKUP(Sheet1[[#This Row],[NPDES ID2]],Combined_Sheet__Major_Only___2[[NPDES ID2]:[ECHO BFR]],29,FALSE)</f>
        <v>thickening</v>
      </c>
      <c r="BA1961">
        <f>VLOOKUP(Sheet1[[#This Row],[NPDES ID2]],Combined_Sheet__Major_Only___2[[NPDES ID2]:[ECHO BFR]],17,FALSE)</f>
        <v>35.687330000000003</v>
      </c>
      <c r="BB1961">
        <f>VLOOKUP(Sheet1[[#This Row],[NPDES ID2]],Combined_Sheet__Major_Only___2[[NPDES ID2]:[ECHO BFR]],18,FALSE)</f>
        <v>-77.894266999999999</v>
      </c>
      <c r="BC1961" t="str">
        <f>IF(ISNUMBER(SEARCH("aerobic",$AW1961)),"aerobic","")</f>
        <v/>
      </c>
      <c r="BD1961" t="str">
        <f>IF(ISNUMBER(SEARCH("anaer",$AW1961)),"anaer","")</f>
        <v>anaer</v>
      </c>
      <c r="BE1961" t="str">
        <f>IF(ISNUMBER(SEARCH("thickening",$AZ1961)),"thickening","")</f>
        <v>thickening</v>
      </c>
      <c r="BF1961" s="3" t="str">
        <f>IF(ISNUMBER(SEARCH("airDry",$AW1961)),"airDry","")</f>
        <v/>
      </c>
      <c r="BG1961" s="3" t="str">
        <f>IF(ISNUMBER(SEARCH("heatDry",$AY1961)),"heatDry","")</f>
        <v/>
      </c>
      <c r="BH1961" s="3" t="str">
        <f>IF(AND(ISNUMBER(SEARCH("aerobic",$AW1961)),ISNUMBER(SEARCH("anaer",$AW1961))),"Combined Aer and Anaer.","")</f>
        <v/>
      </c>
    </row>
    <row r="1962" spans="1:60" x14ac:dyDescent="0.3">
      <c r="A1962" s="4">
        <v>1960</v>
      </c>
      <c r="B1962" t="s">
        <v>9240</v>
      </c>
      <c r="C1962">
        <v>2250.4</v>
      </c>
      <c r="D1962">
        <v>245.71818534671149</v>
      </c>
      <c r="E1962">
        <v>245.00345642476739</v>
      </c>
      <c r="F1962">
        <v>187.7837813859079</v>
      </c>
      <c r="G1962">
        <v>297.55209042917238</v>
      </c>
      <c r="H1962">
        <v>-76.310808872900779</v>
      </c>
      <c r="I1962">
        <v>-77.557246926163231</v>
      </c>
      <c r="J1962">
        <v>-90.001783785479688</v>
      </c>
      <c r="K1962">
        <v>-59.095094272712643</v>
      </c>
      <c r="L1962">
        <v>1525.7643701974321</v>
      </c>
      <c r="M1962">
        <v>1519.9877565571551</v>
      </c>
      <c r="N1962">
        <v>1499.019319312679</v>
      </c>
      <c r="O1962">
        <v>1569.8416821089861</v>
      </c>
      <c r="P1962">
        <v>52.940605112454087</v>
      </c>
      <c r="Q1962">
        <v>53.602748755436821</v>
      </c>
      <c r="R1962">
        <v>42.690897085955278</v>
      </c>
      <c r="S1962">
        <v>61.047322845582222</v>
      </c>
      <c r="T1962">
        <v>78.081973504103203</v>
      </c>
      <c r="U1962">
        <v>78.081850165031227</v>
      </c>
      <c r="V1962">
        <v>78.029041220038707</v>
      </c>
      <c r="W1962">
        <v>78.13439774481364</v>
      </c>
      <c r="X1962">
        <v>5183.5953359734449</v>
      </c>
      <c r="Y1962">
        <v>5200.0806653503359</v>
      </c>
      <c r="Z1962">
        <v>5040.2039378754416</v>
      </c>
      <c r="AA1962">
        <v>5274.8615069742837</v>
      </c>
      <c r="AB1962">
        <v>796.39200506706663</v>
      </c>
      <c r="AC1962">
        <v>792.21516791293379</v>
      </c>
      <c r="AD1962">
        <v>692.11460064763151</v>
      </c>
      <c r="AE1962">
        <v>926.51328344080741</v>
      </c>
      <c r="AF1962">
        <v>66.451505756953878</v>
      </c>
      <c r="AG1962">
        <v>66.19914815147564</v>
      </c>
      <c r="AH1962">
        <v>65.290957751847301</v>
      </c>
      <c r="AI1962">
        <v>68.364697536092891</v>
      </c>
      <c r="AJ1962">
        <v>0.58822997700170221</v>
      </c>
      <c r="AK1962">
        <v>0.58822954004266303</v>
      </c>
      <c r="AL1962">
        <v>0.58816868153024471</v>
      </c>
      <c r="AM1962">
        <v>0.5882915338016399</v>
      </c>
      <c r="AN1962">
        <v>0.96831406728757041</v>
      </c>
      <c r="AO1962">
        <v>0.96831406728757097</v>
      </c>
      <c r="AP1962">
        <v>0.96831406728757097</v>
      </c>
      <c r="AQ1962">
        <v>0.96831406728757097</v>
      </c>
      <c r="AR1962">
        <v>15.825616983778</v>
      </c>
      <c r="AS1962">
        <v>15.825616983778</v>
      </c>
      <c r="AT1962">
        <v>15.825616983778</v>
      </c>
      <c r="AU1962">
        <v>15.825616983778</v>
      </c>
      <c r="AV1962" t="str">
        <f>VLOOKUP(Sheet1[[#This Row],[NPDES ID2]],Combined_Sheet__Major_Only___2[[NPDES ID2]:[ECHO BFR]],3,FALSE)</f>
        <v>IA</v>
      </c>
      <c r="AW1962" t="s">
        <v>12181</v>
      </c>
      <c r="AX1962" t="str">
        <f>VLOOKUP(Sheet1[[#This Row],[NPDES ID2]],Combined_Sheet__Major_Only___2[[NPDES ID2]:[ECHO BFR]],27,FALSE)</f>
        <v>tempSludgeStore, methaneBioCaptureRecover</v>
      </c>
      <c r="AY1962" t="str">
        <f>VLOOKUP(Sheet1[[#This Row],[NPDES ID2]],Combined_Sheet__Major_Only___2[[NPDES ID2]:[ECHO BFR]],28,FALSE)</f>
        <v>-</v>
      </c>
      <c r="AZ1962" t="str">
        <f>VLOOKUP(Sheet1[[#This Row],[NPDES ID2]],Combined_Sheet__Major_Only___2[[NPDES ID2]:[ECHO BFR]],29,FALSE)</f>
        <v>preliminaryOps, thickening</v>
      </c>
      <c r="BA1962">
        <f>VLOOKUP(Sheet1[[#This Row],[NPDES ID2]],Combined_Sheet__Major_Only___2[[NPDES ID2]:[ECHO BFR]],17,FALSE)</f>
        <v>40.386833000000003</v>
      </c>
      <c r="BB1962">
        <f>VLOOKUP(Sheet1[[#This Row],[NPDES ID2]],Combined_Sheet__Major_Only___2[[NPDES ID2]:[ECHO BFR]],18,FALSE)</f>
        <v>-91.392972</v>
      </c>
      <c r="BC1962" t="str">
        <f>IF(ISNUMBER(SEARCH("aerobic",$AW1962)),"aerobic","")</f>
        <v/>
      </c>
      <c r="BD1962" t="str">
        <f>IF(ISNUMBER(SEARCH("anaer",$AW1962)),"anaer","")</f>
        <v>anaer</v>
      </c>
      <c r="BE1962" t="str">
        <f>IF(ISNUMBER(SEARCH("thickening",$AZ1962)),"thickening","")</f>
        <v>thickening</v>
      </c>
      <c r="BF1962" s="2" t="str">
        <f>IF(ISNUMBER(SEARCH("airDry",$AW1962)),"airDry","")</f>
        <v/>
      </c>
      <c r="BG1962" s="2" t="str">
        <f>IF(ISNUMBER(SEARCH("heatDry",$AY1962)),"heatDry","")</f>
        <v/>
      </c>
      <c r="BH1962" s="2" t="str">
        <f>IF(AND(ISNUMBER(SEARCH("aerobic",$AW1962)),ISNUMBER(SEARCH("anaer",$AW1962))),"Combined Aer and Anaer.","")</f>
        <v/>
      </c>
    </row>
    <row r="1963" spans="1:60" x14ac:dyDescent="0.3">
      <c r="A1963" s="4">
        <v>1961</v>
      </c>
      <c r="B1963" t="s">
        <v>9245</v>
      </c>
      <c r="C1963">
        <v>2176.3130000000001</v>
      </c>
      <c r="D1963">
        <v>323.38439592931383</v>
      </c>
      <c r="E1963">
        <v>323.81213015863699</v>
      </c>
      <c r="F1963">
        <v>248.19360431126719</v>
      </c>
      <c r="G1963">
        <v>392.61798690518913</v>
      </c>
      <c r="H1963">
        <v>-77.598150179098425</v>
      </c>
      <c r="I1963">
        <v>-77.352641264616096</v>
      </c>
      <c r="J1963">
        <v>-89.959390847811108</v>
      </c>
      <c r="K1963">
        <v>-65.068118976357965</v>
      </c>
      <c r="L1963">
        <v>1112.1084535670061</v>
      </c>
      <c r="M1963">
        <v>1103.812528770371</v>
      </c>
      <c r="N1963">
        <v>1073.720137352499</v>
      </c>
      <c r="O1963">
        <v>1175.369158948628</v>
      </c>
      <c r="P1963">
        <v>51.832655280330947</v>
      </c>
      <c r="Q1963">
        <v>51.680087715562728</v>
      </c>
      <c r="R1963">
        <v>44.199096481922112</v>
      </c>
      <c r="S1963">
        <v>58.812620560840386</v>
      </c>
      <c r="T1963">
        <v>48.284085288531067</v>
      </c>
      <c r="U1963">
        <v>48.28400793561039</v>
      </c>
      <c r="V1963">
        <v>48.250888453936831</v>
      </c>
      <c r="W1963">
        <v>48.316963500351157</v>
      </c>
      <c r="X1963">
        <v>4255.5784815021007</v>
      </c>
      <c r="Y1963">
        <v>4281.9768277909197</v>
      </c>
      <c r="Z1963">
        <v>4025.7661447895111</v>
      </c>
      <c r="AA1963">
        <v>4403.9891811983534</v>
      </c>
      <c r="AB1963">
        <v>1008.265016203291</v>
      </c>
      <c r="AC1963">
        <v>985.41444000455556</v>
      </c>
      <c r="AD1963">
        <v>808.95629996309174</v>
      </c>
      <c r="AE1963">
        <v>1314.596185990559</v>
      </c>
      <c r="AF1963">
        <v>50.084549206180171</v>
      </c>
      <c r="AG1963">
        <v>49.71035006935967</v>
      </c>
      <c r="AH1963">
        <v>48.358897406730982</v>
      </c>
      <c r="AI1963">
        <v>52.92841272639388</v>
      </c>
      <c r="AJ1963">
        <v>0.3886749146789667</v>
      </c>
      <c r="AK1963">
        <v>0.38867462074410958</v>
      </c>
      <c r="AL1963">
        <v>0.38863368687733613</v>
      </c>
      <c r="AM1963">
        <v>0.3887163183420051</v>
      </c>
      <c r="AN1963">
        <v>0.95015743277108367</v>
      </c>
      <c r="AO1963">
        <v>0.95015743277108422</v>
      </c>
      <c r="AP1963">
        <v>0.95015743277108422</v>
      </c>
      <c r="AQ1963">
        <v>0.95015743277108422</v>
      </c>
      <c r="AR1963">
        <v>9.3661685799052918</v>
      </c>
      <c r="AS1963">
        <v>9.3661685799052901</v>
      </c>
      <c r="AT1963">
        <v>9.3661685799052901</v>
      </c>
      <c r="AU1963">
        <v>9.3661685799052901</v>
      </c>
      <c r="AV1963" t="str">
        <f>VLOOKUP(Sheet1[[#This Row],[NPDES ID2]],Combined_Sheet__Major_Only___2[[NPDES ID2]:[ECHO BFR]],3,FALSE)</f>
        <v>KY</v>
      </c>
      <c r="AW1963" t="s">
        <v>54</v>
      </c>
      <c r="AX1963" t="str">
        <f>VLOOKUP(Sheet1[[#This Row],[NPDES ID2]],Combined_Sheet__Major_Only___2[[NPDES ID2]:[ECHO BFR]],27,FALSE)</f>
        <v>other</v>
      </c>
      <c r="AY1963" t="str">
        <f>VLOOKUP(Sheet1[[#This Row],[NPDES ID2]],Combined_Sheet__Major_Only___2[[NPDES ID2]:[ECHO BFR]],28,FALSE)</f>
        <v>-</v>
      </c>
      <c r="AZ1963" t="str">
        <f>VLOOKUP(Sheet1[[#This Row],[NPDES ID2]],Combined_Sheet__Major_Only___2[[NPDES ID2]:[ECHO BFR]],29,FALSE)</f>
        <v>thickening</v>
      </c>
      <c r="BA1963">
        <f>VLOOKUP(Sheet1[[#This Row],[NPDES ID2]],Combined_Sheet__Major_Only___2[[NPDES ID2]:[ECHO BFR]],17,FALSE)</f>
        <v>37.816659999999999</v>
      </c>
      <c r="BB1963">
        <f>VLOOKUP(Sheet1[[#This Row],[NPDES ID2]],Combined_Sheet__Major_Only___2[[NPDES ID2]:[ECHO BFR]],18,FALSE)</f>
        <v>-87.620401000000001</v>
      </c>
      <c r="BC1963" t="str">
        <f>IF(ISNUMBER(SEARCH("aerobic",$AW1963)),"aerobic","")</f>
        <v/>
      </c>
      <c r="BD1963" t="str">
        <f>IF(ISNUMBER(SEARCH("anaer",$AW1963)),"anaer","")</f>
        <v/>
      </c>
      <c r="BE1963" t="str">
        <f>IF(ISNUMBER(SEARCH("thickening",$AZ1963)),"thickening","")</f>
        <v>thickening</v>
      </c>
      <c r="BF1963" s="3" t="str">
        <f>IF(ISNUMBER(SEARCH("airDry",$AW1963)),"airDry","")</f>
        <v/>
      </c>
      <c r="BG1963" s="3" t="str">
        <f>IF(ISNUMBER(SEARCH("heatDry",$AY1963)),"heatDry","")</f>
        <v/>
      </c>
      <c r="BH1963" s="3" t="str">
        <f>IF(AND(ISNUMBER(SEARCH("aerobic",$AW1963)),ISNUMBER(SEARCH("anaer",$AW1963))),"Combined Aer and Anaer.","")</f>
        <v/>
      </c>
    </row>
    <row r="1964" spans="1:60" x14ac:dyDescent="0.3">
      <c r="A1964" s="4">
        <v>1962</v>
      </c>
      <c r="B1964" t="s">
        <v>9249</v>
      </c>
      <c r="C1964">
        <v>2171</v>
      </c>
      <c r="D1964">
        <v>329.58475600671647</v>
      </c>
      <c r="E1964">
        <v>330.29091912881728</v>
      </c>
      <c r="F1964">
        <v>253.2067816599297</v>
      </c>
      <c r="G1964">
        <v>400.54801996990699</v>
      </c>
      <c r="H1964">
        <v>-77.446974829548779</v>
      </c>
      <c r="I1964">
        <v>-76.96608926617732</v>
      </c>
      <c r="J1964">
        <v>-89.538662480190951</v>
      </c>
      <c r="K1964">
        <v>-65.11154388389923</v>
      </c>
      <c r="L1964">
        <v>1087.928335505881</v>
      </c>
      <c r="M1964">
        <v>1079.4962975618071</v>
      </c>
      <c r="N1964">
        <v>1048.8907675234791</v>
      </c>
      <c r="O1964">
        <v>1152.264310541306</v>
      </c>
      <c r="P1964">
        <v>51.734758151382422</v>
      </c>
      <c r="Q1964">
        <v>51.617794583237938</v>
      </c>
      <c r="R1964">
        <v>44.330616883328041</v>
      </c>
      <c r="S1964">
        <v>58.563092558527238</v>
      </c>
      <c r="T1964">
        <v>107.029939700664</v>
      </c>
      <c r="U1964">
        <v>107.0297716870989</v>
      </c>
      <c r="V1964">
        <v>106.95783487927049</v>
      </c>
      <c r="W1964">
        <v>107.1013524609468</v>
      </c>
      <c r="X1964">
        <v>9619.9851683946727</v>
      </c>
      <c r="Y1964">
        <v>9681.9361292640315</v>
      </c>
      <c r="Z1964">
        <v>9080.3947165392874</v>
      </c>
      <c r="AA1964">
        <v>9968.8905802614463</v>
      </c>
      <c r="AB1964">
        <v>2546.1781187648098</v>
      </c>
      <c r="AC1964">
        <v>2472.6173140734431</v>
      </c>
      <c r="AD1964">
        <v>1990.1340626034601</v>
      </c>
      <c r="AE1964">
        <v>3430.1100052009651</v>
      </c>
      <c r="AF1964">
        <v>49.118248654300288</v>
      </c>
      <c r="AG1964">
        <v>48.736709760330811</v>
      </c>
      <c r="AH1964">
        <v>47.360360868845547</v>
      </c>
      <c r="AI1964">
        <v>52.015510170722237</v>
      </c>
      <c r="AJ1964">
        <v>0.37693988477651302</v>
      </c>
      <c r="AK1964">
        <v>0.37693946433030417</v>
      </c>
      <c r="AL1964">
        <v>0.37688108785808261</v>
      </c>
      <c r="AM1964">
        <v>0.37699893592165568</v>
      </c>
      <c r="AN1964">
        <v>0.97659636496180202</v>
      </c>
      <c r="AO1964">
        <v>0.97659636496180158</v>
      </c>
      <c r="AP1964">
        <v>0.97659636496180158</v>
      </c>
      <c r="AQ1964">
        <v>0.97659636496180158</v>
      </c>
      <c r="AR1964">
        <v>8.7054434686099569</v>
      </c>
      <c r="AS1964">
        <v>8.7054434686099604</v>
      </c>
      <c r="AT1964">
        <v>8.7054434686099604</v>
      </c>
      <c r="AU1964">
        <v>8.7054434686099604</v>
      </c>
      <c r="AV1964" t="str">
        <f>VLOOKUP(Sheet1[[#This Row],[NPDES ID2]],Combined_Sheet__Major_Only___2[[NPDES ID2]:[ECHO BFR]],3,FALSE)</f>
        <v>NJ</v>
      </c>
      <c r="AW1964" t="s">
        <v>54</v>
      </c>
      <c r="AX1964" t="str">
        <f>VLOOKUP(Sheet1[[#This Row],[NPDES ID2]],Combined_Sheet__Major_Only___2[[NPDES ID2]:[ECHO BFR]],27,FALSE)</f>
        <v>-</v>
      </c>
      <c r="AY1964" t="str">
        <f>VLOOKUP(Sheet1[[#This Row],[NPDES ID2]],Combined_Sheet__Major_Only___2[[NPDES ID2]:[ECHO BFR]],28,FALSE)</f>
        <v>-</v>
      </c>
      <c r="AZ1964" t="str">
        <f>VLOOKUP(Sheet1[[#This Row],[NPDES ID2]],Combined_Sheet__Major_Only___2[[NPDES ID2]:[ECHO BFR]],29,FALSE)</f>
        <v>preliminaryOps, thickening</v>
      </c>
      <c r="BA1964">
        <f>VLOOKUP(Sheet1[[#This Row],[NPDES ID2]],Combined_Sheet__Major_Only___2[[NPDES ID2]:[ECHO BFR]],17,FALSE)</f>
        <v>40.756984000000003</v>
      </c>
      <c r="BB1964">
        <f>VLOOKUP(Sheet1[[#This Row],[NPDES ID2]],Combined_Sheet__Major_Only___2[[NPDES ID2]:[ECHO BFR]],18,FALSE)</f>
        <v>-74.032199000000006</v>
      </c>
      <c r="BC1964" t="str">
        <f>IF(ISNUMBER(SEARCH("aerobic",$AW1964)),"aerobic","")</f>
        <v/>
      </c>
      <c r="BD1964" t="str">
        <f>IF(ISNUMBER(SEARCH("anaer",$AW1964)),"anaer","")</f>
        <v/>
      </c>
      <c r="BE1964" t="str">
        <f>IF(ISNUMBER(SEARCH("thickening",$AZ1964)),"thickening","")</f>
        <v>thickening</v>
      </c>
      <c r="BF1964" s="2" t="str">
        <f>IF(ISNUMBER(SEARCH("airDry",$AW1964)),"airDry","")</f>
        <v/>
      </c>
      <c r="BG1964" s="2" t="str">
        <f>IF(ISNUMBER(SEARCH("heatDry",$AY1964)),"heatDry","")</f>
        <v/>
      </c>
      <c r="BH1964" s="2" t="str">
        <f>IF(AND(ISNUMBER(SEARCH("aerobic",$AW1964)),ISNUMBER(SEARCH("anaer",$AW1964))),"Combined Aer and Anaer.","")</f>
        <v/>
      </c>
    </row>
    <row r="1965" spans="1:60" x14ac:dyDescent="0.3">
      <c r="A1965" s="4">
        <v>1963</v>
      </c>
      <c r="B1965" t="s">
        <v>9254</v>
      </c>
      <c r="C1965">
        <v>2161.1</v>
      </c>
      <c r="D1965">
        <v>241.17719581527439</v>
      </c>
      <c r="E1965">
        <v>241.00105428077379</v>
      </c>
      <c r="F1965">
        <v>185.0381812094416</v>
      </c>
      <c r="G1965">
        <v>291.3261883292987</v>
      </c>
      <c r="H1965">
        <v>-76.189080357156058</v>
      </c>
      <c r="I1965">
        <v>-77.455810701536691</v>
      </c>
      <c r="J1965">
        <v>-89.769414665349998</v>
      </c>
      <c r="K1965">
        <v>-58.703772170934343</v>
      </c>
      <c r="L1965">
        <v>1477.0960163890149</v>
      </c>
      <c r="M1965">
        <v>1471.638489700817</v>
      </c>
      <c r="N1965">
        <v>1451.820607717641</v>
      </c>
      <c r="O1965">
        <v>1518.7533358152839</v>
      </c>
      <c r="P1965">
        <v>50.815949626025983</v>
      </c>
      <c r="Q1965">
        <v>51.477502666498211</v>
      </c>
      <c r="R1965">
        <v>40.915364290742808</v>
      </c>
      <c r="S1965">
        <v>58.702960239669338</v>
      </c>
      <c r="T1965">
        <v>96.952091739924867</v>
      </c>
      <c r="U1965">
        <v>96.95193927918811</v>
      </c>
      <c r="V1965">
        <v>96.886661581439</v>
      </c>
      <c r="W1965">
        <v>97.016893900625277</v>
      </c>
      <c r="X1965">
        <v>6384.4997020916771</v>
      </c>
      <c r="Y1965">
        <v>6404.3173508423006</v>
      </c>
      <c r="Z1965">
        <v>6212.0795497164436</v>
      </c>
      <c r="AA1965">
        <v>6494.217049210225</v>
      </c>
      <c r="AB1965">
        <v>1153.555242479782</v>
      </c>
      <c r="AC1965">
        <v>1144.567970745215</v>
      </c>
      <c r="AD1965">
        <v>978.58640946382377</v>
      </c>
      <c r="AE1965">
        <v>1378.8153626863859</v>
      </c>
      <c r="AF1965">
        <v>66.9914292924135</v>
      </c>
      <c r="AG1965">
        <v>66.743009690839642</v>
      </c>
      <c r="AH1965">
        <v>65.850173192315523</v>
      </c>
      <c r="AI1965">
        <v>68.873113732850086</v>
      </c>
      <c r="AJ1965">
        <v>0.59483301081778395</v>
      </c>
      <c r="AK1965">
        <v>0.59483249649388414</v>
      </c>
      <c r="AL1965">
        <v>0.59476093596727364</v>
      </c>
      <c r="AM1965">
        <v>0.59490539437973267</v>
      </c>
      <c r="AN1965">
        <v>0.9742534701677863</v>
      </c>
      <c r="AO1965">
        <v>0.97425347016778652</v>
      </c>
      <c r="AP1965">
        <v>0.97425347016778652</v>
      </c>
      <c r="AQ1965">
        <v>0.97425347016778652</v>
      </c>
      <c r="AR1965">
        <v>14.49004188997378</v>
      </c>
      <c r="AS1965">
        <v>14.49004188997378</v>
      </c>
      <c r="AT1965">
        <v>14.49004188997378</v>
      </c>
      <c r="AU1965">
        <v>14.49004188997378</v>
      </c>
      <c r="AV1965" t="str">
        <f>VLOOKUP(Sheet1[[#This Row],[NPDES ID2]],Combined_Sheet__Major_Only___2[[NPDES ID2]:[ECHO BFR]],3,FALSE)</f>
        <v>HI</v>
      </c>
      <c r="AW1965" t="s">
        <v>12181</v>
      </c>
      <c r="AX1965" t="str">
        <f>VLOOKUP(Sheet1[[#This Row],[NPDES ID2]],Combined_Sheet__Major_Only___2[[NPDES ID2]:[ECHO BFR]],27,FALSE)</f>
        <v>-</v>
      </c>
      <c r="AY1965" t="str">
        <f>VLOOKUP(Sheet1[[#This Row],[NPDES ID2]],Combined_Sheet__Major_Only___2[[NPDES ID2]:[ECHO BFR]],28,FALSE)</f>
        <v>-</v>
      </c>
      <c r="AZ1965" t="str">
        <f>VLOOKUP(Sheet1[[#This Row],[NPDES ID2]],Combined_Sheet__Major_Only___2[[NPDES ID2]:[ECHO BFR]],29,FALSE)</f>
        <v>thickening</v>
      </c>
      <c r="BA1965">
        <f>VLOOKUP(Sheet1[[#This Row],[NPDES ID2]],Combined_Sheet__Major_Only___2[[NPDES ID2]:[ECHO BFR]],17,FALSE)</f>
        <v>21.329699999999999</v>
      </c>
      <c r="BB1965">
        <f>VLOOKUP(Sheet1[[#This Row],[NPDES ID2]],Combined_Sheet__Major_Only___2[[NPDES ID2]:[ECHO BFR]],18,FALSE)</f>
        <v>-158.03559999999999</v>
      </c>
      <c r="BC1965" t="str">
        <f>IF(ISNUMBER(SEARCH("aerobic",$AW1965)),"aerobic","")</f>
        <v/>
      </c>
      <c r="BD1965" t="str">
        <f>IF(ISNUMBER(SEARCH("anaer",$AW1965)),"anaer","")</f>
        <v>anaer</v>
      </c>
      <c r="BE1965" t="str">
        <f>IF(ISNUMBER(SEARCH("thickening",$AZ1965)),"thickening","")</f>
        <v>thickening</v>
      </c>
      <c r="BF1965" s="3" t="str">
        <f>IF(ISNUMBER(SEARCH("airDry",$AW1965)),"airDry","")</f>
        <v/>
      </c>
      <c r="BG1965" s="3" t="str">
        <f>IF(ISNUMBER(SEARCH("heatDry",$AY1965)),"heatDry","")</f>
        <v/>
      </c>
      <c r="BH1965" s="3" t="str">
        <f>IF(AND(ISNUMBER(SEARCH("aerobic",$AW1965)),ISNUMBER(SEARCH("anaer",$AW1965))),"Combined Aer and Anaer.","")</f>
        <v/>
      </c>
    </row>
    <row r="1966" spans="1:60" x14ac:dyDescent="0.3">
      <c r="A1966" s="4">
        <v>1964</v>
      </c>
      <c r="B1966" t="s">
        <v>9258</v>
      </c>
      <c r="C1966">
        <v>2159</v>
      </c>
      <c r="D1966">
        <v>256.46229881030013</v>
      </c>
      <c r="E1966">
        <v>255.38770129695871</v>
      </c>
      <c r="F1966">
        <v>195.65410063900839</v>
      </c>
      <c r="G1966">
        <v>309.31614714717313</v>
      </c>
      <c r="H1966">
        <v>-76.552500399467675</v>
      </c>
      <c r="I1966">
        <v>-77.793926083679054</v>
      </c>
      <c r="J1966">
        <v>-90.4575718167345</v>
      </c>
      <c r="K1966">
        <v>-60.513563746117228</v>
      </c>
      <c r="L1966">
        <v>1387.5154248786321</v>
      </c>
      <c r="M1966">
        <v>1381.4040601467971</v>
      </c>
      <c r="N1966">
        <v>1359.2201243674001</v>
      </c>
      <c r="O1966">
        <v>1434.1477916603101</v>
      </c>
      <c r="P1966">
        <v>50.934168119878358</v>
      </c>
      <c r="Q1966">
        <v>51.460320621713237</v>
      </c>
      <c r="R1966">
        <v>41.52292677622669</v>
      </c>
      <c r="S1966">
        <v>58.319612016542493</v>
      </c>
      <c r="T1966">
        <v>88.977799041443305</v>
      </c>
      <c r="U1966">
        <v>88.977658887183679</v>
      </c>
      <c r="V1966">
        <v>88.917650339464444</v>
      </c>
      <c r="W1966">
        <v>89.037370436985526</v>
      </c>
      <c r="X1966">
        <v>6232.1536278442154</v>
      </c>
      <c r="Y1966">
        <v>6255.2919872364846</v>
      </c>
      <c r="Z1966">
        <v>6031.6074408929289</v>
      </c>
      <c r="AA1966">
        <v>6359.9575540097812</v>
      </c>
      <c r="AB1966">
        <v>1055.137262184739</v>
      </c>
      <c r="AC1966">
        <v>1047.3119894578931</v>
      </c>
      <c r="AD1966">
        <v>903.19157457290805</v>
      </c>
      <c r="AE1966">
        <v>1246.159484170633</v>
      </c>
      <c r="AF1966">
        <v>62.98949574180623</v>
      </c>
      <c r="AG1966">
        <v>62.711243753791877</v>
      </c>
      <c r="AH1966">
        <v>61.709453585922361</v>
      </c>
      <c r="AI1966">
        <v>65.09957338958877</v>
      </c>
      <c r="AJ1966">
        <v>0.54591671720756041</v>
      </c>
      <c r="AK1966">
        <v>0.54591626460919174</v>
      </c>
      <c r="AL1966">
        <v>0.54585327348900692</v>
      </c>
      <c r="AM1966">
        <v>0.54598043230216697</v>
      </c>
      <c r="AN1966">
        <v>0.9720385751897429</v>
      </c>
      <c r="AO1966">
        <v>0.97203857518974301</v>
      </c>
      <c r="AP1966">
        <v>0.97203857518974301</v>
      </c>
      <c r="AQ1966">
        <v>0.97203857518974301</v>
      </c>
      <c r="AR1966">
        <v>14.149108795180339</v>
      </c>
      <c r="AS1966">
        <v>14.149108795180339</v>
      </c>
      <c r="AT1966">
        <v>14.149108795180339</v>
      </c>
      <c r="AU1966">
        <v>14.149108795180339</v>
      </c>
      <c r="AV1966" t="str">
        <f>VLOOKUP(Sheet1[[#This Row],[NPDES ID2]],Combined_Sheet__Major_Only___2[[NPDES ID2]:[ECHO BFR]],3,FALSE)</f>
        <v>PA</v>
      </c>
      <c r="AW1966" t="s">
        <v>12181</v>
      </c>
      <c r="AX1966" t="str">
        <f>VLOOKUP(Sheet1[[#This Row],[NPDES ID2]],Combined_Sheet__Major_Only___2[[NPDES ID2]:[ECHO BFR]],27,FALSE)</f>
        <v>methaneBioCaptureRecover, tempSludgeStore</v>
      </c>
      <c r="AY1966" t="str">
        <f>VLOOKUP(Sheet1[[#This Row],[NPDES ID2]],Combined_Sheet__Major_Only___2[[NPDES ID2]:[ECHO BFR]],28,FALSE)</f>
        <v>-</v>
      </c>
      <c r="AZ1966" t="str">
        <f>VLOOKUP(Sheet1[[#This Row],[NPDES ID2]],Combined_Sheet__Major_Only___2[[NPDES ID2]:[ECHO BFR]],29,FALSE)</f>
        <v>thickening</v>
      </c>
      <c r="BA1966">
        <f>VLOOKUP(Sheet1[[#This Row],[NPDES ID2]],Combined_Sheet__Major_Only___2[[NPDES ID2]:[ECHO BFR]],17,FALSE)</f>
        <v>40.618333</v>
      </c>
      <c r="BB1966">
        <f>VLOOKUP(Sheet1[[#This Row],[NPDES ID2]],Combined_Sheet__Major_Only___2[[NPDES ID2]:[ECHO BFR]],18,FALSE)</f>
        <v>-75.333639000000005</v>
      </c>
      <c r="BC1966" t="str">
        <f>IF(ISNUMBER(SEARCH("aerobic",$AW1966)),"aerobic","")</f>
        <v/>
      </c>
      <c r="BD1966" t="str">
        <f>IF(ISNUMBER(SEARCH("anaer",$AW1966)),"anaer","")</f>
        <v>anaer</v>
      </c>
      <c r="BE1966" t="str">
        <f>IF(ISNUMBER(SEARCH("thickening",$AZ1966)),"thickening","")</f>
        <v>thickening</v>
      </c>
      <c r="BF1966" s="2" t="str">
        <f>IF(ISNUMBER(SEARCH("airDry",$AW1966)),"airDry","")</f>
        <v/>
      </c>
      <c r="BG1966" s="2" t="str">
        <f>IF(ISNUMBER(SEARCH("heatDry",$AY1966)),"heatDry","")</f>
        <v/>
      </c>
      <c r="BH1966" s="2" t="str">
        <f>IF(AND(ISNUMBER(SEARCH("aerobic",$AW1966)),ISNUMBER(SEARCH("anaer",$AW1966))),"Combined Aer and Anaer.","")</f>
        <v/>
      </c>
    </row>
    <row r="1967" spans="1:60" x14ac:dyDescent="0.3">
      <c r="A1967" s="4">
        <v>1965</v>
      </c>
      <c r="B1967" t="s">
        <v>9263</v>
      </c>
      <c r="C1967">
        <v>2158.2130000000002</v>
      </c>
      <c r="D1967">
        <v>263.84184004210618</v>
      </c>
      <c r="E1967">
        <v>262.56443068469088</v>
      </c>
      <c r="F1967">
        <v>201.34424484951569</v>
      </c>
      <c r="G1967">
        <v>317.98246166242239</v>
      </c>
      <c r="H1967">
        <v>-76.721593140792891</v>
      </c>
      <c r="I1967">
        <v>-77.813093955850263</v>
      </c>
      <c r="J1967">
        <v>-90.271297147205047</v>
      </c>
      <c r="K1967">
        <v>-61.34059760488568</v>
      </c>
      <c r="L1967">
        <v>1348.166132604005</v>
      </c>
      <c r="M1967">
        <v>1341.766641821559</v>
      </c>
      <c r="N1967">
        <v>1318.5410930277201</v>
      </c>
      <c r="O1967">
        <v>1396.988864963414</v>
      </c>
      <c r="P1967">
        <v>50.98771827228444</v>
      </c>
      <c r="Q1967">
        <v>51.477835698219913</v>
      </c>
      <c r="R1967">
        <v>41.774594034970903</v>
      </c>
      <c r="S1967">
        <v>58.488519031987387</v>
      </c>
      <c r="T1967">
        <v>84.828155554680251</v>
      </c>
      <c r="U1967">
        <v>84.828021804435991</v>
      </c>
      <c r="V1967">
        <v>84.770755204489319</v>
      </c>
      <c r="W1967">
        <v>84.885004977078296</v>
      </c>
      <c r="X1967">
        <v>6112.9847295004292</v>
      </c>
      <c r="Y1967">
        <v>6137.4418561900566</v>
      </c>
      <c r="Z1967">
        <v>5901.1185347863529</v>
      </c>
      <c r="AA1967">
        <v>6248.1481807773062</v>
      </c>
      <c r="AB1967">
        <v>952.66168619530231</v>
      </c>
      <c r="AC1967">
        <v>947.06329216052518</v>
      </c>
      <c r="AD1967">
        <v>825.02972540793667</v>
      </c>
      <c r="AE1967">
        <v>1110.334634295315</v>
      </c>
      <c r="AF1967">
        <v>61.225134720799552</v>
      </c>
      <c r="AG1967">
        <v>60.933753477516852</v>
      </c>
      <c r="AH1967">
        <v>59.883907124938332</v>
      </c>
      <c r="AI1967">
        <v>63.435895895593831</v>
      </c>
      <c r="AJ1967">
        <v>0.52437063627051406</v>
      </c>
      <c r="AK1967">
        <v>0.52437021932932248</v>
      </c>
      <c r="AL1967">
        <v>0.52431217433808497</v>
      </c>
      <c r="AM1967">
        <v>0.52442934794760399</v>
      </c>
      <c r="AN1967">
        <v>0.97072817846601767</v>
      </c>
      <c r="AO1967">
        <v>0.97072817846601733</v>
      </c>
      <c r="AP1967">
        <v>0.97072817846601733</v>
      </c>
      <c r="AQ1967">
        <v>0.97072817846601733</v>
      </c>
      <c r="AR1967">
        <v>14.45372161962457</v>
      </c>
      <c r="AS1967">
        <v>14.45372161962457</v>
      </c>
      <c r="AT1967">
        <v>14.45372161962457</v>
      </c>
      <c r="AU1967">
        <v>14.45372161962457</v>
      </c>
      <c r="AV1967" t="str">
        <f>VLOOKUP(Sheet1[[#This Row],[NPDES ID2]],Combined_Sheet__Major_Only___2[[NPDES ID2]:[ECHO BFR]],3,FALSE)</f>
        <v>IL</v>
      </c>
      <c r="AW1967" t="s">
        <v>12181</v>
      </c>
      <c r="AX1967" t="str">
        <f>VLOOKUP(Sheet1[[#This Row],[NPDES ID2]],Combined_Sheet__Major_Only___2[[NPDES ID2]:[ECHO BFR]],27,FALSE)</f>
        <v>methaneBioCaptureRecover</v>
      </c>
      <c r="AY1967" t="str">
        <f>VLOOKUP(Sheet1[[#This Row],[NPDES ID2]],Combined_Sheet__Major_Only___2[[NPDES ID2]:[ECHO BFR]],28,FALSE)</f>
        <v>-</v>
      </c>
      <c r="AZ1967" t="str">
        <f>VLOOKUP(Sheet1[[#This Row],[NPDES ID2]],Combined_Sheet__Major_Only___2[[NPDES ID2]:[ECHO BFR]],29,FALSE)</f>
        <v>thickening</v>
      </c>
      <c r="BA1967">
        <f>VLOOKUP(Sheet1[[#This Row],[NPDES ID2]],Combined_Sheet__Major_Only___2[[NPDES ID2]:[ECHO BFR]],17,FALSE)</f>
        <v>41.944450000000003</v>
      </c>
      <c r="BB1967">
        <f>VLOOKUP(Sheet1[[#This Row],[NPDES ID2]],Combined_Sheet__Major_Only___2[[NPDES ID2]:[ECHO BFR]],18,FALSE)</f>
        <v>-88.742109999999997</v>
      </c>
      <c r="BC1967" t="str">
        <f>IF(ISNUMBER(SEARCH("aerobic",$AW1967)),"aerobic","")</f>
        <v/>
      </c>
      <c r="BD1967" t="str">
        <f>IF(ISNUMBER(SEARCH("anaer",$AW1967)),"anaer","")</f>
        <v>anaer</v>
      </c>
      <c r="BE1967" t="str">
        <f>IF(ISNUMBER(SEARCH("thickening",$AZ1967)),"thickening","")</f>
        <v>thickening</v>
      </c>
      <c r="BF1967" s="3" t="str">
        <f>IF(ISNUMBER(SEARCH("airDry",$AW1967)),"airDry","")</f>
        <v/>
      </c>
      <c r="BG1967" s="3" t="str">
        <f>IF(ISNUMBER(SEARCH("heatDry",$AY1967)),"heatDry","")</f>
        <v/>
      </c>
      <c r="BH1967" s="3" t="str">
        <f>IF(AND(ISNUMBER(SEARCH("aerobic",$AW1967)),ISNUMBER(SEARCH("anaer",$AW1967))),"Combined Aer and Anaer.","")</f>
        <v/>
      </c>
    </row>
    <row r="1968" spans="1:60" x14ac:dyDescent="0.3">
      <c r="A1968" s="4">
        <v>1966</v>
      </c>
      <c r="B1968" t="s">
        <v>9268</v>
      </c>
      <c r="C1968">
        <v>2150.2399999999998</v>
      </c>
      <c r="D1968">
        <v>247.30397927459441</v>
      </c>
      <c r="E1968">
        <v>246.77605259416029</v>
      </c>
      <c r="F1968">
        <v>189.35853493460729</v>
      </c>
      <c r="G1968">
        <v>298.44572467314032</v>
      </c>
      <c r="H1968">
        <v>-76.246552919453933</v>
      </c>
      <c r="I1968">
        <v>-77.396149561946231</v>
      </c>
      <c r="J1968">
        <v>-89.897528603037316</v>
      </c>
      <c r="K1968">
        <v>-59.278091499056259</v>
      </c>
      <c r="L1968">
        <v>1431.5283409262811</v>
      </c>
      <c r="M1968">
        <v>1425.8143794259131</v>
      </c>
      <c r="N1968">
        <v>1405.0589213087151</v>
      </c>
      <c r="O1968">
        <v>1475.155299650577</v>
      </c>
      <c r="P1968">
        <v>50.632318928576197</v>
      </c>
      <c r="Q1968">
        <v>51.271930434442943</v>
      </c>
      <c r="R1968">
        <v>40.988240259042158</v>
      </c>
      <c r="S1968">
        <v>58.155062123010353</v>
      </c>
      <c r="T1968">
        <v>125.4363286280321</v>
      </c>
      <c r="U1968">
        <v>125.4361322084612</v>
      </c>
      <c r="V1968">
        <v>125.3520330649331</v>
      </c>
      <c r="W1968">
        <v>125.5198151234446</v>
      </c>
      <c r="X1968">
        <v>8480.6481814078379</v>
      </c>
      <c r="Y1968">
        <v>8509.1775290688474</v>
      </c>
      <c r="Z1968">
        <v>8233.1030717002795</v>
      </c>
      <c r="AA1968">
        <v>8638.2251572767</v>
      </c>
      <c r="AB1968">
        <v>1468.2099728834039</v>
      </c>
      <c r="AC1968">
        <v>1457.1472069888521</v>
      </c>
      <c r="AD1968">
        <v>1253.3310169403101</v>
      </c>
      <c r="AE1968">
        <v>1741.2919603774931</v>
      </c>
      <c r="AF1968">
        <v>65.254315042211161</v>
      </c>
      <c r="AG1968">
        <v>64.992813116253856</v>
      </c>
      <c r="AH1968">
        <v>64.053600807881551</v>
      </c>
      <c r="AI1968">
        <v>67.234193917514219</v>
      </c>
      <c r="AJ1968">
        <v>0.57359258818795611</v>
      </c>
      <c r="AK1968">
        <v>0.57359200078468309</v>
      </c>
      <c r="AL1968">
        <v>0.57351038119990272</v>
      </c>
      <c r="AM1968">
        <v>0.57367514940913245</v>
      </c>
      <c r="AN1968">
        <v>0.97993173948808521</v>
      </c>
      <c r="AO1968">
        <v>0.9799317394880851</v>
      </c>
      <c r="AP1968">
        <v>0.9799317394880851</v>
      </c>
      <c r="AQ1968">
        <v>0.9799317394880851</v>
      </c>
      <c r="AR1968">
        <v>14.467374082513439</v>
      </c>
      <c r="AS1968">
        <v>14.467374082513439</v>
      </c>
      <c r="AT1968">
        <v>14.467374082513439</v>
      </c>
      <c r="AU1968">
        <v>14.467374082513439</v>
      </c>
      <c r="AV1968" t="str">
        <f>VLOOKUP(Sheet1[[#This Row],[NPDES ID2]],Combined_Sheet__Major_Only___2[[NPDES ID2]:[ECHO BFR]],3,FALSE)</f>
        <v>PA</v>
      </c>
      <c r="AW1968" t="s">
        <v>544</v>
      </c>
      <c r="AX1968" t="str">
        <f>VLOOKUP(Sheet1[[#This Row],[NPDES ID2]],Combined_Sheet__Major_Only___2[[NPDES ID2]:[ECHO BFR]],27,FALSE)</f>
        <v>-</v>
      </c>
      <c r="AY1968" t="str">
        <f>VLOOKUP(Sheet1[[#This Row],[NPDES ID2]],Combined_Sheet__Major_Only___2[[NPDES ID2]:[ECHO BFR]],28,FALSE)</f>
        <v>-</v>
      </c>
      <c r="AZ1968" t="str">
        <f>VLOOKUP(Sheet1[[#This Row],[NPDES ID2]],Combined_Sheet__Major_Only___2[[NPDES ID2]:[ECHO BFR]],29,FALSE)</f>
        <v>preliminaryOps, thickening</v>
      </c>
      <c r="BA1968">
        <f>VLOOKUP(Sheet1[[#This Row],[NPDES ID2]],Combined_Sheet__Major_Only___2[[NPDES ID2]:[ECHO BFR]],17,FALSE)</f>
        <v>40.017028000000003</v>
      </c>
      <c r="BB1968">
        <f>VLOOKUP(Sheet1[[#This Row],[NPDES ID2]],Combined_Sheet__Major_Only___2[[NPDES ID2]:[ECHO BFR]],18,FALSE)</f>
        <v>-76.691333</v>
      </c>
      <c r="BC1968" t="str">
        <f>IF(ISNUMBER(SEARCH("aerobic",$AW1968)),"aerobic","")</f>
        <v>aerobic</v>
      </c>
      <c r="BD1968" t="str">
        <f>IF(ISNUMBER(SEARCH("anaer",$AW1968)),"anaer","")</f>
        <v/>
      </c>
      <c r="BE1968" t="str">
        <f>IF(ISNUMBER(SEARCH("thickening",$AZ1968)),"thickening","")</f>
        <v>thickening</v>
      </c>
      <c r="BF1968" s="2" t="str">
        <f>IF(ISNUMBER(SEARCH("airDry",$AW1968)),"airDry","")</f>
        <v/>
      </c>
      <c r="BG1968" s="2" t="str">
        <f>IF(ISNUMBER(SEARCH("heatDry",$AY1968)),"heatDry","")</f>
        <v/>
      </c>
      <c r="BH1968" s="2" t="str">
        <f>IF(AND(ISNUMBER(SEARCH("aerobic",$AW1968)),ISNUMBER(SEARCH("anaer",$AW1968))),"Combined Aer and Anaer.","")</f>
        <v/>
      </c>
    </row>
    <row r="1969" spans="1:60" x14ac:dyDescent="0.3">
      <c r="A1969" s="4">
        <v>1967</v>
      </c>
      <c r="B1969" t="s">
        <v>9273</v>
      </c>
      <c r="C1969">
        <v>2135</v>
      </c>
      <c r="D1969">
        <v>261.87004265212732</v>
      </c>
      <c r="E1969">
        <v>260.69475812929397</v>
      </c>
      <c r="F1969">
        <v>200.05536357781119</v>
      </c>
      <c r="G1969">
        <v>315.41495653982042</v>
      </c>
      <c r="H1969">
        <v>-76.781736606226161</v>
      </c>
      <c r="I1969">
        <v>-77.926381714455943</v>
      </c>
      <c r="J1969">
        <v>-90.476708239361045</v>
      </c>
      <c r="K1969">
        <v>-61.390891261222322</v>
      </c>
      <c r="L1969">
        <v>1340.123168673239</v>
      </c>
      <c r="M1969">
        <v>1333.839448366504</v>
      </c>
      <c r="N1969">
        <v>1311.04220981708</v>
      </c>
      <c r="O1969">
        <v>1388.0470370112851</v>
      </c>
      <c r="P1969">
        <v>50.428712252366623</v>
      </c>
      <c r="Q1969">
        <v>50.932462905883703</v>
      </c>
      <c r="R1969">
        <v>41.283228826365288</v>
      </c>
      <c r="S1969">
        <v>57.828310955167119</v>
      </c>
      <c r="T1969">
        <v>52.423773764801247</v>
      </c>
      <c r="U1969">
        <v>52.423690023228467</v>
      </c>
      <c r="V1969">
        <v>52.387835171725513</v>
      </c>
      <c r="W1969">
        <v>52.459367419741618</v>
      </c>
      <c r="X1969">
        <v>3759.5873575145001</v>
      </c>
      <c r="Y1969">
        <v>3774.4229456747771</v>
      </c>
      <c r="Z1969">
        <v>3630.936116560576</v>
      </c>
      <c r="AA1969">
        <v>3841.66614828916</v>
      </c>
      <c r="AB1969">
        <v>693.39927737221331</v>
      </c>
      <c r="AC1969">
        <v>687.13178036368913</v>
      </c>
      <c r="AD1969">
        <v>585.19139137776006</v>
      </c>
      <c r="AE1969">
        <v>831.04187253242355</v>
      </c>
      <c r="AF1969">
        <v>61.520123631253291</v>
      </c>
      <c r="AG1969">
        <v>61.231043696832472</v>
      </c>
      <c r="AH1969">
        <v>60.188512021872619</v>
      </c>
      <c r="AI1969">
        <v>63.714868307183167</v>
      </c>
      <c r="AJ1969">
        <v>0.52797208848676191</v>
      </c>
      <c r="AK1969">
        <v>0.52797174817850157</v>
      </c>
      <c r="AL1969">
        <v>0.5279243117368474</v>
      </c>
      <c r="AM1969">
        <v>0.52802006816518932</v>
      </c>
      <c r="AN1969">
        <v>0.95383267322393961</v>
      </c>
      <c r="AO1969">
        <v>0.95383267322393961</v>
      </c>
      <c r="AP1969">
        <v>0.95383267322393961</v>
      </c>
      <c r="AQ1969">
        <v>0.95383267322393961</v>
      </c>
      <c r="AR1969">
        <v>13.15123604784789</v>
      </c>
      <c r="AS1969">
        <v>13.15123604784789</v>
      </c>
      <c r="AT1969">
        <v>13.15123604784789</v>
      </c>
      <c r="AU1969">
        <v>13.15123604784789</v>
      </c>
      <c r="AV1969" t="str">
        <f>VLOOKUP(Sheet1[[#This Row],[NPDES ID2]],Combined_Sheet__Major_Only___2[[NPDES ID2]:[ECHO BFR]],3,FALSE)</f>
        <v>MT</v>
      </c>
      <c r="AW1969" t="s">
        <v>12181</v>
      </c>
      <c r="AX1969" t="str">
        <f>VLOOKUP(Sheet1[[#This Row],[NPDES ID2]],Combined_Sheet__Major_Only___2[[NPDES ID2]:[ECHO BFR]],27,FALSE)</f>
        <v>methaneBioCaptureRecover</v>
      </c>
      <c r="AY1969" t="str">
        <f>VLOOKUP(Sheet1[[#This Row],[NPDES ID2]],Combined_Sheet__Major_Only___2[[NPDES ID2]:[ECHO BFR]],28,FALSE)</f>
        <v>-</v>
      </c>
      <c r="AZ1969" t="str">
        <f>VLOOKUP(Sheet1[[#This Row],[NPDES ID2]],Combined_Sheet__Major_Only___2[[NPDES ID2]:[ECHO BFR]],29,FALSE)</f>
        <v>preliminaryOps, thickening</v>
      </c>
      <c r="BA1969">
        <f>VLOOKUP(Sheet1[[#This Row],[NPDES ID2]],Combined_Sheet__Major_Only___2[[NPDES ID2]:[ECHO BFR]],17,FALSE)</f>
        <v>45.802500000000002</v>
      </c>
      <c r="BB1969">
        <f>VLOOKUP(Sheet1[[#This Row],[NPDES ID2]],Combined_Sheet__Major_Only___2[[NPDES ID2]:[ECHO BFR]],18,FALSE)</f>
        <v>-108.466944</v>
      </c>
      <c r="BC1969" t="str">
        <f>IF(ISNUMBER(SEARCH("aerobic",$AW1969)),"aerobic","")</f>
        <v/>
      </c>
      <c r="BD1969" t="str">
        <f>IF(ISNUMBER(SEARCH("anaer",$AW1969)),"anaer","")</f>
        <v>anaer</v>
      </c>
      <c r="BE1969" t="str">
        <f>IF(ISNUMBER(SEARCH("thickening",$AZ1969)),"thickening","")</f>
        <v>thickening</v>
      </c>
      <c r="BF1969" s="3" t="str">
        <f>IF(ISNUMBER(SEARCH("airDry",$AW1969)),"airDry","")</f>
        <v/>
      </c>
      <c r="BG1969" s="3" t="str">
        <f>IF(ISNUMBER(SEARCH("heatDry",$AY1969)),"heatDry","")</f>
        <v/>
      </c>
      <c r="BH1969" s="3" t="str">
        <f>IF(AND(ISNUMBER(SEARCH("aerobic",$AW1969)),ISNUMBER(SEARCH("anaer",$AW1969))),"Combined Aer and Anaer.","")</f>
        <v/>
      </c>
    </row>
    <row r="1970" spans="1:60" x14ac:dyDescent="0.3">
      <c r="A1970" s="4">
        <v>1968</v>
      </c>
      <c r="B1970" t="s">
        <v>9278</v>
      </c>
      <c r="C1970">
        <v>2134</v>
      </c>
      <c r="D1970">
        <v>325.71637130403752</v>
      </c>
      <c r="E1970">
        <v>326.28685660460633</v>
      </c>
      <c r="F1970">
        <v>250.6466334153684</v>
      </c>
      <c r="G1970">
        <v>394.86077514778111</v>
      </c>
      <c r="H1970">
        <v>-77.5890588816454</v>
      </c>
      <c r="I1970">
        <v>-77.231209792245423</v>
      </c>
      <c r="J1970">
        <v>-89.811023598926056</v>
      </c>
      <c r="K1970">
        <v>-65.18397874600268</v>
      </c>
      <c r="L1970">
        <v>1077.458658935373</v>
      </c>
      <c r="M1970">
        <v>1069.227975477756</v>
      </c>
      <c r="N1970">
        <v>1039.368070738338</v>
      </c>
      <c r="O1970">
        <v>1140.2298906481931</v>
      </c>
      <c r="P1970">
        <v>50.843515911954</v>
      </c>
      <c r="Q1970">
        <v>50.737895074501999</v>
      </c>
      <c r="R1970">
        <v>43.487310043131373</v>
      </c>
      <c r="S1970">
        <v>57.607081169900198</v>
      </c>
      <c r="T1970">
        <v>65.405904643067004</v>
      </c>
      <c r="U1970">
        <v>65.405800866576641</v>
      </c>
      <c r="V1970">
        <v>65.361367850477563</v>
      </c>
      <c r="W1970">
        <v>65.450013972117205</v>
      </c>
      <c r="X1970">
        <v>5834.5710863150352</v>
      </c>
      <c r="Y1970">
        <v>5871.6104492903032</v>
      </c>
      <c r="Z1970">
        <v>5512.0568090798542</v>
      </c>
      <c r="AA1970">
        <v>6043.0193227113195</v>
      </c>
      <c r="AB1970">
        <v>1369.809409401066</v>
      </c>
      <c r="AC1970">
        <v>1338.6178792630119</v>
      </c>
      <c r="AD1970">
        <v>1100.607321173484</v>
      </c>
      <c r="AE1970">
        <v>1781.965722943937</v>
      </c>
      <c r="AF1970">
        <v>49.486864751852877</v>
      </c>
      <c r="AG1970">
        <v>49.108191952577243</v>
      </c>
      <c r="AH1970">
        <v>47.740893141323959</v>
      </c>
      <c r="AI1970">
        <v>52.364267838458119</v>
      </c>
      <c r="AJ1970">
        <v>0.38141568394389253</v>
      </c>
      <c r="AK1970">
        <v>0.3814153632875012</v>
      </c>
      <c r="AL1970">
        <v>0.38137073976217528</v>
      </c>
      <c r="AM1970">
        <v>0.38146082045610902</v>
      </c>
      <c r="AN1970">
        <v>0.96250340107075327</v>
      </c>
      <c r="AO1970">
        <v>0.96250340107075372</v>
      </c>
      <c r="AP1970">
        <v>0.96250340107075372</v>
      </c>
      <c r="AQ1970">
        <v>0.96250340107075372</v>
      </c>
      <c r="AR1970">
        <v>9.2968965103647569</v>
      </c>
      <c r="AS1970">
        <v>9.2968965103647569</v>
      </c>
      <c r="AT1970">
        <v>9.2968965103647569</v>
      </c>
      <c r="AU1970">
        <v>9.2968965103647569</v>
      </c>
      <c r="AV1970" t="str">
        <f>VLOOKUP(Sheet1[[#This Row],[NPDES ID2]],Combined_Sheet__Major_Only___2[[NPDES ID2]:[ECHO BFR]],3,FALSE)</f>
        <v>AR</v>
      </c>
      <c r="AW1970" t="s">
        <v>54</v>
      </c>
      <c r="AX1970" t="str">
        <f>VLOOKUP(Sheet1[[#This Row],[NPDES ID2]],Combined_Sheet__Major_Only___2[[NPDES ID2]:[ECHO BFR]],27,FALSE)</f>
        <v>-</v>
      </c>
      <c r="AY1970" t="str">
        <f>VLOOKUP(Sheet1[[#This Row],[NPDES ID2]],Combined_Sheet__Major_Only___2[[NPDES ID2]:[ECHO BFR]],28,FALSE)</f>
        <v>-</v>
      </c>
      <c r="AZ1970" t="str">
        <f>VLOOKUP(Sheet1[[#This Row],[NPDES ID2]],Combined_Sheet__Major_Only___2[[NPDES ID2]:[ECHO BFR]],29,FALSE)</f>
        <v>thickening, preliminaryOps</v>
      </c>
      <c r="BA1970">
        <f>VLOOKUP(Sheet1[[#This Row],[NPDES ID2]],Combined_Sheet__Major_Only___2[[NPDES ID2]:[ECHO BFR]],17,FALSE)</f>
        <v>36.063361999999998</v>
      </c>
      <c r="BB1970">
        <f>VLOOKUP(Sheet1[[#This Row],[NPDES ID2]],Combined_Sheet__Major_Only___2[[NPDES ID2]:[ECHO BFR]],18,FALSE)</f>
        <v>-94.232834999999994</v>
      </c>
      <c r="BC1970" t="str">
        <f>IF(ISNUMBER(SEARCH("aerobic",$AW1970)),"aerobic","")</f>
        <v/>
      </c>
      <c r="BD1970" t="str">
        <f>IF(ISNUMBER(SEARCH("anaer",$AW1970)),"anaer","")</f>
        <v/>
      </c>
      <c r="BE1970" t="str">
        <f>IF(ISNUMBER(SEARCH("thickening",$AZ1970)),"thickening","")</f>
        <v>thickening</v>
      </c>
      <c r="BF1970" s="2" t="str">
        <f>IF(ISNUMBER(SEARCH("airDry",$AW1970)),"airDry","")</f>
        <v/>
      </c>
      <c r="BG1970" s="2" t="str">
        <f>IF(ISNUMBER(SEARCH("heatDry",$AY1970)),"heatDry","")</f>
        <v/>
      </c>
      <c r="BH1970" s="2" t="str">
        <f>IF(AND(ISNUMBER(SEARCH("aerobic",$AW1970)),ISNUMBER(SEARCH("anaer",$AW1970))),"Combined Aer and Anaer.","")</f>
        <v/>
      </c>
    </row>
    <row r="1971" spans="1:60" x14ac:dyDescent="0.3">
      <c r="A1971" s="4">
        <v>1969</v>
      </c>
      <c r="B1971" t="s">
        <v>9282</v>
      </c>
      <c r="C1971">
        <v>2132</v>
      </c>
      <c r="D1971">
        <v>239.64312430369461</v>
      </c>
      <c r="E1971">
        <v>239.6507517079705</v>
      </c>
      <c r="F1971">
        <v>184.10665715868919</v>
      </c>
      <c r="G1971">
        <v>289.22949706958178</v>
      </c>
      <c r="H1971">
        <v>-76.267815901949717</v>
      </c>
      <c r="I1971">
        <v>-77.613998921843091</v>
      </c>
      <c r="J1971">
        <v>-89.914924904784925</v>
      </c>
      <c r="K1971">
        <v>-58.820626424081667</v>
      </c>
      <c r="L1971">
        <v>1461.6437105832119</v>
      </c>
      <c r="M1971">
        <v>1456.2914601119551</v>
      </c>
      <c r="N1971">
        <v>1436.8649420479931</v>
      </c>
      <c r="O1971">
        <v>1502.4800608529899</v>
      </c>
      <c r="P1971">
        <v>50.124512728630023</v>
      </c>
      <c r="Q1971">
        <v>50.788478527871959</v>
      </c>
      <c r="R1971">
        <v>40.336339983031159</v>
      </c>
      <c r="S1971">
        <v>57.942263256263097</v>
      </c>
      <c r="T1971">
        <v>68.938622271533475</v>
      </c>
      <c r="U1971">
        <v>68.938513043110206</v>
      </c>
      <c r="V1971">
        <v>68.891745723531002</v>
      </c>
      <c r="W1971">
        <v>68.98504889905557</v>
      </c>
      <c r="X1971">
        <v>4525.9545050303923</v>
      </c>
      <c r="Y1971">
        <v>4539.8533129290572</v>
      </c>
      <c r="Z1971">
        <v>4404.8934170563743</v>
      </c>
      <c r="AA1971">
        <v>4603.0023358711724</v>
      </c>
      <c r="AB1971">
        <v>836.48119615995529</v>
      </c>
      <c r="AC1971">
        <v>829.62147336188559</v>
      </c>
      <c r="AD1971">
        <v>707.02825624458183</v>
      </c>
      <c r="AE1971">
        <v>1003.978971403009</v>
      </c>
      <c r="AF1971">
        <v>67.193675760959252</v>
      </c>
      <c r="AG1971">
        <v>66.946893636877235</v>
      </c>
      <c r="AH1971">
        <v>66.058630063833121</v>
      </c>
      <c r="AI1971">
        <v>69.064791815936871</v>
      </c>
      <c r="AJ1971">
        <v>0.5973066702001032</v>
      </c>
      <c r="AK1971">
        <v>0.59730625274301319</v>
      </c>
      <c r="AL1971">
        <v>0.59724808893383241</v>
      </c>
      <c r="AM1971">
        <v>0.59736550080446049</v>
      </c>
      <c r="AN1971">
        <v>0.96432657689682455</v>
      </c>
      <c r="AO1971">
        <v>0.96432657689682444</v>
      </c>
      <c r="AP1971">
        <v>0.96432657689682444</v>
      </c>
      <c r="AQ1971">
        <v>0.96432657689682444</v>
      </c>
      <c r="AR1971">
        <v>14.347381140705201</v>
      </c>
      <c r="AS1971">
        <v>14.347381140705201</v>
      </c>
      <c r="AT1971">
        <v>14.347381140705201</v>
      </c>
      <c r="AU1971">
        <v>14.347381140705201</v>
      </c>
      <c r="AV1971" t="str">
        <f>VLOOKUP(Sheet1[[#This Row],[NPDES ID2]],Combined_Sheet__Major_Only___2[[NPDES ID2]:[ECHO BFR]],3,FALSE)</f>
        <v>MT</v>
      </c>
      <c r="AW1971" t="s">
        <v>12181</v>
      </c>
      <c r="AX1971" t="str">
        <f>VLOOKUP(Sheet1[[#This Row],[NPDES ID2]],Combined_Sheet__Major_Only___2[[NPDES ID2]:[ECHO BFR]],27,FALSE)</f>
        <v>methaneBioCaptureRecover</v>
      </c>
      <c r="AY1971" t="str">
        <f>VLOOKUP(Sheet1[[#This Row],[NPDES ID2]],Combined_Sheet__Major_Only___2[[NPDES ID2]:[ECHO BFR]],28,FALSE)</f>
        <v>highTempCompost</v>
      </c>
      <c r="AZ1971" t="str">
        <f>VLOOKUP(Sheet1[[#This Row],[NPDES ID2]],Combined_Sheet__Major_Only___2[[NPDES ID2]:[ECHO BFR]],29,FALSE)</f>
        <v>thickening, preliminaryOps</v>
      </c>
      <c r="BA1971">
        <f>VLOOKUP(Sheet1[[#This Row],[NPDES ID2]],Combined_Sheet__Major_Only___2[[NPDES ID2]:[ECHO BFR]],17,FALSE)</f>
        <v>46.881917000000001</v>
      </c>
      <c r="BB1971">
        <f>VLOOKUP(Sheet1[[#This Row],[NPDES ID2]],Combined_Sheet__Major_Only___2[[NPDES ID2]:[ECHO BFR]],18,FALSE)</f>
        <v>-114.036417</v>
      </c>
      <c r="BC1971" t="str">
        <f>IF(ISNUMBER(SEARCH("aerobic",$AW1971)),"aerobic","")</f>
        <v/>
      </c>
      <c r="BD1971" t="str">
        <f>IF(ISNUMBER(SEARCH("anaer",$AW1971)),"anaer","")</f>
        <v>anaer</v>
      </c>
      <c r="BE1971" t="str">
        <f>IF(ISNUMBER(SEARCH("thickening",$AZ1971)),"thickening","")</f>
        <v>thickening</v>
      </c>
      <c r="BF1971" s="3" t="str">
        <f>IF(ISNUMBER(SEARCH("airDry",$AW1971)),"airDry","")</f>
        <v/>
      </c>
      <c r="BG1971" s="3" t="str">
        <f>IF(ISNUMBER(SEARCH("heatDry",$AY1971)),"heatDry","")</f>
        <v/>
      </c>
      <c r="BH1971" s="3" t="str">
        <f>IF(AND(ISNUMBER(SEARCH("aerobic",$AW1971)),ISNUMBER(SEARCH("anaer",$AW1971))),"Combined Aer and Anaer.","")</f>
        <v/>
      </c>
    </row>
    <row r="1972" spans="1:60" x14ac:dyDescent="0.3">
      <c r="A1972" s="4">
        <v>1970</v>
      </c>
      <c r="B1972" t="s">
        <v>9287</v>
      </c>
      <c r="C1972">
        <v>2120</v>
      </c>
      <c r="D1972">
        <v>258.33937490600698</v>
      </c>
      <c r="E1972">
        <v>257.29609932908937</v>
      </c>
      <c r="F1972">
        <v>197.45680242972529</v>
      </c>
      <c r="G1972">
        <v>311.10989462118658</v>
      </c>
      <c r="H1972">
        <v>-76.646937916572128</v>
      </c>
      <c r="I1972">
        <v>-77.854582470828888</v>
      </c>
      <c r="J1972">
        <v>-90.423094253918237</v>
      </c>
      <c r="K1972">
        <v>-60.907369515721939</v>
      </c>
      <c r="L1972">
        <v>1346.571716581625</v>
      </c>
      <c r="M1972">
        <v>1340.451706735674</v>
      </c>
      <c r="N1972">
        <v>1318.2402735240521</v>
      </c>
      <c r="O1972">
        <v>1393.2626113610229</v>
      </c>
      <c r="P1972">
        <v>50.044047883694809</v>
      </c>
      <c r="Q1972">
        <v>50.574324544712283</v>
      </c>
      <c r="R1972">
        <v>40.882577543543661</v>
      </c>
      <c r="S1972">
        <v>57.344142343145982</v>
      </c>
      <c r="T1972">
        <v>85.893558288947872</v>
      </c>
      <c r="U1972">
        <v>85.893422894500816</v>
      </c>
      <c r="V1972">
        <v>85.835452311509954</v>
      </c>
      <c r="W1972">
        <v>85.951106565992035</v>
      </c>
      <c r="X1972">
        <v>6087.1911568078795</v>
      </c>
      <c r="Y1972">
        <v>6110.5091395550808</v>
      </c>
      <c r="Z1972">
        <v>5885.1339559558537</v>
      </c>
      <c r="AA1972">
        <v>6216.0133496699382</v>
      </c>
      <c r="AB1972">
        <v>940.54041825652314</v>
      </c>
      <c r="AC1972">
        <v>935.05811248517239</v>
      </c>
      <c r="AD1972">
        <v>815.77792027175212</v>
      </c>
      <c r="AE1972">
        <v>1094.505565891217</v>
      </c>
      <c r="AF1972">
        <v>62.254825236021027</v>
      </c>
      <c r="AG1972">
        <v>61.971131992450182</v>
      </c>
      <c r="AH1972">
        <v>60.949133725237537</v>
      </c>
      <c r="AI1972">
        <v>64.407037239073361</v>
      </c>
      <c r="AJ1972">
        <v>0.53694347628791683</v>
      </c>
      <c r="AK1972">
        <v>0.53694305919481411</v>
      </c>
      <c r="AL1972">
        <v>0.53688498411955765</v>
      </c>
      <c r="AM1972">
        <v>0.53700221815587368</v>
      </c>
      <c r="AN1972">
        <v>0.97107619663841727</v>
      </c>
      <c r="AO1972">
        <v>0.97107619663841704</v>
      </c>
      <c r="AP1972">
        <v>0.97107619663841704</v>
      </c>
      <c r="AQ1972">
        <v>0.97107619663841704</v>
      </c>
      <c r="AR1972">
        <v>14.774220359799431</v>
      </c>
      <c r="AS1972">
        <v>14.774220359799431</v>
      </c>
      <c r="AT1972">
        <v>14.774220359799431</v>
      </c>
      <c r="AU1972">
        <v>14.774220359799431</v>
      </c>
      <c r="AV1972" t="str">
        <f>VLOOKUP(Sheet1[[#This Row],[NPDES ID2]],Combined_Sheet__Major_Only___2[[NPDES ID2]:[ECHO BFR]],3,FALSE)</f>
        <v>CT</v>
      </c>
      <c r="AW1972" t="s">
        <v>12181</v>
      </c>
      <c r="AX1972" t="str">
        <f>VLOOKUP(Sheet1[[#This Row],[NPDES ID2]],Combined_Sheet__Major_Only___2[[NPDES ID2]:[ECHO BFR]],27,FALSE)</f>
        <v>-</v>
      </c>
      <c r="AY1972" t="str">
        <f>VLOOKUP(Sheet1[[#This Row],[NPDES ID2]],Combined_Sheet__Major_Only___2[[NPDES ID2]:[ECHO BFR]],28,FALSE)</f>
        <v>-</v>
      </c>
      <c r="AZ1972" t="str">
        <f>VLOOKUP(Sheet1[[#This Row],[NPDES ID2]],Combined_Sheet__Major_Only___2[[NPDES ID2]:[ECHO BFR]],29,FALSE)</f>
        <v>preliminaryOps, thickening</v>
      </c>
      <c r="BA1972">
        <f>VLOOKUP(Sheet1[[#This Row],[NPDES ID2]],Combined_Sheet__Major_Only___2[[NPDES ID2]:[ECHO BFR]],17,FALSE)</f>
        <v>41.402710999999996</v>
      </c>
      <c r="BB1972">
        <f>VLOOKUP(Sheet1[[#This Row],[NPDES ID2]],Combined_Sheet__Major_Only___2[[NPDES ID2]:[ECHO BFR]],18,FALSE)</f>
        <v>-73.418111999999994</v>
      </c>
      <c r="BC1972" t="str">
        <f>IF(ISNUMBER(SEARCH("aerobic",$AW1972)),"aerobic","")</f>
        <v/>
      </c>
      <c r="BD1972" t="str">
        <f>IF(ISNUMBER(SEARCH("anaer",$AW1972)),"anaer","")</f>
        <v>anaer</v>
      </c>
      <c r="BE1972" t="str">
        <f>IF(ISNUMBER(SEARCH("thickening",$AZ1972)),"thickening","")</f>
        <v>thickening</v>
      </c>
      <c r="BF1972" s="2" t="str">
        <f>IF(ISNUMBER(SEARCH("airDry",$AW1972)),"airDry","")</f>
        <v/>
      </c>
      <c r="BG1972" s="2" t="str">
        <f>IF(ISNUMBER(SEARCH("heatDry",$AY1972)),"heatDry","")</f>
        <v/>
      </c>
      <c r="BH1972" s="2" t="str">
        <f>IF(AND(ISNUMBER(SEARCH("aerobic",$AW1972)),ISNUMBER(SEARCH("anaer",$AW1972))),"Combined Aer and Anaer.","")</f>
        <v/>
      </c>
    </row>
    <row r="1973" spans="1:60" x14ac:dyDescent="0.3">
      <c r="A1973" s="4">
        <v>1971</v>
      </c>
      <c r="B1973" t="s">
        <v>9292</v>
      </c>
      <c r="C1973">
        <v>2026</v>
      </c>
      <c r="D1973">
        <v>268.14243167485932</v>
      </c>
      <c r="E1973">
        <v>267.34375331917352</v>
      </c>
      <c r="F1973">
        <v>206.2675315328045</v>
      </c>
      <c r="G1973">
        <v>321.53397298776503</v>
      </c>
      <c r="H1973">
        <v>-77.152607137556672</v>
      </c>
      <c r="I1973">
        <v>-78.15971267307836</v>
      </c>
      <c r="J1973">
        <v>-90.554978965197861</v>
      </c>
      <c r="K1973">
        <v>-62.365069624394259</v>
      </c>
      <c r="L1973">
        <v>1227.263516658767</v>
      </c>
      <c r="M1973">
        <v>1220.966340590217</v>
      </c>
      <c r="N1973">
        <v>1198.139647031652</v>
      </c>
      <c r="O1973">
        <v>1275.2528769416431</v>
      </c>
      <c r="P1973">
        <v>47.937394164534908</v>
      </c>
      <c r="Q1973">
        <v>48.336025241953998</v>
      </c>
      <c r="R1973">
        <v>39.546617174882307</v>
      </c>
      <c r="S1973">
        <v>55.113871657902003</v>
      </c>
      <c r="T1973">
        <v>3.712055000864769</v>
      </c>
      <c r="U1973">
        <v>3.7120464345679109</v>
      </c>
      <c r="V1973">
        <v>3.7083786827972371</v>
      </c>
      <c r="W1973">
        <v>3.715696033680691</v>
      </c>
      <c r="X1973">
        <v>275.86921987687509</v>
      </c>
      <c r="Y1973">
        <v>277.01944619847382</v>
      </c>
      <c r="Z1973">
        <v>265.63202895146628</v>
      </c>
      <c r="AA1973">
        <v>282.45569108494487</v>
      </c>
      <c r="AB1973">
        <v>42.396021438334593</v>
      </c>
      <c r="AC1973">
        <v>42.16828501913443</v>
      </c>
      <c r="AD1973">
        <v>36.766732404875192</v>
      </c>
      <c r="AE1973">
        <v>49.449803080508183</v>
      </c>
      <c r="AF1973">
        <v>59.367202470327072</v>
      </c>
      <c r="AG1973">
        <v>59.062287703219248</v>
      </c>
      <c r="AH1973">
        <v>57.960005047112539</v>
      </c>
      <c r="AI1973">
        <v>61.686076544534252</v>
      </c>
      <c r="AJ1973">
        <v>0.50169634684926823</v>
      </c>
      <c r="AK1973">
        <v>0.50169618572848229</v>
      </c>
      <c r="AL1973">
        <v>0.50167366519243328</v>
      </c>
      <c r="AM1973">
        <v>0.50171912364733073</v>
      </c>
      <c r="AN1973">
        <v>0.65113781100075141</v>
      </c>
      <c r="AO1973">
        <v>0.65113781100075152</v>
      </c>
      <c r="AP1973">
        <v>0.65113781100075152</v>
      </c>
      <c r="AQ1973">
        <v>0.65113781100075152</v>
      </c>
      <c r="AR1973">
        <v>14.13517568405172</v>
      </c>
      <c r="AS1973">
        <v>14.13517568405171</v>
      </c>
      <c r="AT1973">
        <v>14.13517568405171</v>
      </c>
      <c r="AU1973">
        <v>14.13517568405171</v>
      </c>
      <c r="AV1973" t="str">
        <f>VLOOKUP(Sheet1[[#This Row],[NPDES ID2]],Combined_Sheet__Major_Only___2[[NPDES ID2]:[ECHO BFR]],3,FALSE)</f>
        <v>CA</v>
      </c>
      <c r="AW1973" t="s">
        <v>12183</v>
      </c>
      <c r="AX1973" t="str">
        <f>VLOOKUP(Sheet1[[#This Row],[NPDES ID2]],Combined_Sheet__Major_Only___2[[NPDES ID2]:[ECHO BFR]],27,FALSE)</f>
        <v>-</v>
      </c>
      <c r="AY1973" t="str">
        <f>VLOOKUP(Sheet1[[#This Row],[NPDES ID2]],Combined_Sheet__Major_Only___2[[NPDES ID2]:[ECHO BFR]],28,FALSE)</f>
        <v>-</v>
      </c>
      <c r="AZ1973" t="str">
        <f>VLOOKUP(Sheet1[[#This Row],[NPDES ID2]],Combined_Sheet__Major_Only___2[[NPDES ID2]:[ECHO BFR]],29,FALSE)</f>
        <v>thickening</v>
      </c>
      <c r="BA1973">
        <f>VLOOKUP(Sheet1[[#This Row],[NPDES ID2]],Combined_Sheet__Major_Only___2[[NPDES ID2]:[ECHO BFR]],17,FALSE)</f>
        <v>37.765555999999997</v>
      </c>
      <c r="BB1973">
        <f>VLOOKUP(Sheet1[[#This Row],[NPDES ID2]],Combined_Sheet__Major_Only___2[[NPDES ID2]:[ECHO BFR]],18,FALSE)</f>
        <v>-121.420833</v>
      </c>
      <c r="BC1973" t="str">
        <f>IF(ISNUMBER(SEARCH("aerobic",$AW1973)),"aerobic","")</f>
        <v/>
      </c>
      <c r="BD1973" t="str">
        <f>IF(ISNUMBER(SEARCH("anaer",$AW1973)),"anaer","")</f>
        <v>anaer</v>
      </c>
      <c r="BE1973" t="str">
        <f>IF(ISNUMBER(SEARCH("thickening",$AZ1973)),"thickening","")</f>
        <v>thickening</v>
      </c>
      <c r="BF1973" s="3" t="str">
        <f>IF(ISNUMBER(SEARCH("airDry",$AW1973)),"airDry","")</f>
        <v>airDry</v>
      </c>
      <c r="BG1973" s="3" t="str">
        <f>IF(ISNUMBER(SEARCH("heatDry",$AY1973)),"heatDry","")</f>
        <v/>
      </c>
      <c r="BH1973" s="3" t="str">
        <f>IF(AND(ISNUMBER(SEARCH("aerobic",$AW1973)),ISNUMBER(SEARCH("anaer",$AW1973))),"Combined Aer and Anaer.","")</f>
        <v/>
      </c>
    </row>
    <row r="1974" spans="1:60" x14ac:dyDescent="0.3">
      <c r="A1974" s="4">
        <v>1972</v>
      </c>
      <c r="B1974" t="s">
        <v>9295</v>
      </c>
      <c r="C1974">
        <v>2008.508</v>
      </c>
      <c r="D1974">
        <v>336.86425345029369</v>
      </c>
      <c r="E1974">
        <v>337.68523315804617</v>
      </c>
      <c r="F1974">
        <v>261.47579023327091</v>
      </c>
      <c r="G1974">
        <v>406.76697033728061</v>
      </c>
      <c r="H1974">
        <v>-77.773739449141772</v>
      </c>
      <c r="I1974">
        <v>-77.114056388729523</v>
      </c>
      <c r="J1974">
        <v>-89.52356867648794</v>
      </c>
      <c r="K1974">
        <v>-66.250573015315069</v>
      </c>
      <c r="L1974">
        <v>967.37777085739208</v>
      </c>
      <c r="M1974">
        <v>959.28398081619889</v>
      </c>
      <c r="N1974">
        <v>929.92567894588717</v>
      </c>
      <c r="O1974">
        <v>1029.09546987265</v>
      </c>
      <c r="P1974">
        <v>47.92007845177217</v>
      </c>
      <c r="Q1974">
        <v>47.665693196036202</v>
      </c>
      <c r="R1974">
        <v>41.463795932396231</v>
      </c>
      <c r="S1974">
        <v>54.433443079789008</v>
      </c>
      <c r="T1974">
        <v>58.800294335745832</v>
      </c>
      <c r="U1974">
        <v>58.800200753487793</v>
      </c>
      <c r="V1974">
        <v>58.76013250716381</v>
      </c>
      <c r="W1974">
        <v>58.840070691634608</v>
      </c>
      <c r="X1974">
        <v>5499.6030721268198</v>
      </c>
      <c r="Y1974">
        <v>5537.5984949228023</v>
      </c>
      <c r="Z1974">
        <v>5167.6489728498973</v>
      </c>
      <c r="AA1974">
        <v>5715.0075225463397</v>
      </c>
      <c r="AB1974">
        <v>1482.4560561795361</v>
      </c>
      <c r="AC1974">
        <v>1436.99794019247</v>
      </c>
      <c r="AD1974">
        <v>1151.153719401354</v>
      </c>
      <c r="AE1974">
        <v>2010.383424573223</v>
      </c>
      <c r="AF1974">
        <v>47.206579351523622</v>
      </c>
      <c r="AG1974">
        <v>46.811041084774693</v>
      </c>
      <c r="AH1974">
        <v>45.382085269258518</v>
      </c>
      <c r="AI1974">
        <v>50.213260100625071</v>
      </c>
      <c r="AJ1974">
        <v>0.35374439258358142</v>
      </c>
      <c r="AK1974">
        <v>0.35374411462287458</v>
      </c>
      <c r="AL1974">
        <v>0.35370541493487451</v>
      </c>
      <c r="AM1974">
        <v>0.35378353668239793</v>
      </c>
      <c r="AN1974">
        <v>0.95854152268687476</v>
      </c>
      <c r="AO1974">
        <v>0.95854152268687476</v>
      </c>
      <c r="AP1974">
        <v>0.95854152268687476</v>
      </c>
      <c r="AQ1974">
        <v>0.95854152268687476</v>
      </c>
      <c r="AR1974">
        <v>8.2959833155580753</v>
      </c>
      <c r="AS1974">
        <v>8.2959833155580789</v>
      </c>
      <c r="AT1974">
        <v>8.2959833155580789</v>
      </c>
      <c r="AU1974">
        <v>8.2959833155580789</v>
      </c>
      <c r="AV1974" t="str">
        <f>VLOOKUP(Sheet1[[#This Row],[NPDES ID2]],Combined_Sheet__Major_Only___2[[NPDES ID2]:[ECHO BFR]],3,FALSE)</f>
        <v>TX</v>
      </c>
      <c r="AW1974" t="s">
        <v>54</v>
      </c>
      <c r="AX1974" t="str">
        <f>VLOOKUP(Sheet1[[#This Row],[NPDES ID2]],Combined_Sheet__Major_Only___2[[NPDES ID2]:[ECHO BFR]],27,FALSE)</f>
        <v>-</v>
      </c>
      <c r="AY1974" t="str">
        <f>VLOOKUP(Sheet1[[#This Row],[NPDES ID2]],Combined_Sheet__Major_Only___2[[NPDES ID2]:[ECHO BFR]],28,FALSE)</f>
        <v>-</v>
      </c>
      <c r="AZ1974" t="str">
        <f>VLOOKUP(Sheet1[[#This Row],[NPDES ID2]],Combined_Sheet__Major_Only___2[[NPDES ID2]:[ECHO BFR]],29,FALSE)</f>
        <v>thickening</v>
      </c>
      <c r="BA1974">
        <f>VLOOKUP(Sheet1[[#This Row],[NPDES ID2]],Combined_Sheet__Major_Only___2[[NPDES ID2]:[ECHO BFR]],17,FALSE)</f>
        <v>32.888187000000002</v>
      </c>
      <c r="BB1974">
        <f>VLOOKUP(Sheet1[[#This Row],[NPDES ID2]],Combined_Sheet__Major_Only___2[[NPDES ID2]:[ECHO BFR]],18,FALSE)</f>
        <v>-97.531728999999999</v>
      </c>
      <c r="BC1974" t="str">
        <f>IF(ISNUMBER(SEARCH("aerobic",$AW1974)),"aerobic","")</f>
        <v/>
      </c>
      <c r="BD1974" t="str">
        <f>IF(ISNUMBER(SEARCH("anaer",$AW1974)),"anaer","")</f>
        <v/>
      </c>
      <c r="BE1974" t="str">
        <f>IF(ISNUMBER(SEARCH("thickening",$AZ1974)),"thickening","")</f>
        <v>thickening</v>
      </c>
      <c r="BF1974" s="2" t="str">
        <f>IF(ISNUMBER(SEARCH("airDry",$AW1974)),"airDry","")</f>
        <v/>
      </c>
      <c r="BG1974" s="2" t="str">
        <f>IF(ISNUMBER(SEARCH("heatDry",$AY1974)),"heatDry","")</f>
        <v/>
      </c>
      <c r="BH1974" s="2" t="str">
        <f>IF(AND(ISNUMBER(SEARCH("aerobic",$AW1974)),ISNUMBER(SEARCH("anaer",$AW1974))),"Combined Aer and Anaer.","")</f>
        <v/>
      </c>
    </row>
    <row r="1975" spans="1:60" x14ac:dyDescent="0.3">
      <c r="A1975" s="4">
        <v>1973</v>
      </c>
      <c r="B1975" t="s">
        <v>9300</v>
      </c>
      <c r="C1975">
        <v>1995</v>
      </c>
      <c r="D1975">
        <v>249.9637127835388</v>
      </c>
      <c r="E1975">
        <v>249.77320288942869</v>
      </c>
      <c r="F1975">
        <v>192.27164355642981</v>
      </c>
      <c r="G1975">
        <v>299.92986349891578</v>
      </c>
      <c r="H1975">
        <v>-76.802326666632595</v>
      </c>
      <c r="I1975">
        <v>-78.07001008302295</v>
      </c>
      <c r="J1975">
        <v>-90.961987421748617</v>
      </c>
      <c r="K1975">
        <v>-60.91614691387344</v>
      </c>
      <c r="L1975">
        <v>1292.023935419295</v>
      </c>
      <c r="M1975">
        <v>1286.4468704839769</v>
      </c>
      <c r="N1975">
        <v>1266.22812729406</v>
      </c>
      <c r="O1975">
        <v>1334.530047750736</v>
      </c>
      <c r="P1975">
        <v>47.050499549844098</v>
      </c>
      <c r="Q1975">
        <v>47.559581631844047</v>
      </c>
      <c r="R1975">
        <v>38.307426344935301</v>
      </c>
      <c r="S1975">
        <v>53.842030577216747</v>
      </c>
      <c r="T1975">
        <v>3.9562636328634642</v>
      </c>
      <c r="U1975">
        <v>3.9562546896870421</v>
      </c>
      <c r="V1975">
        <v>3.9524255728938829</v>
      </c>
      <c r="W1975">
        <v>3.960064855184823</v>
      </c>
      <c r="X1975">
        <v>274.97545810227331</v>
      </c>
      <c r="Y1975">
        <v>275.93660350671621</v>
      </c>
      <c r="Z1975">
        <v>266.38777094954071</v>
      </c>
      <c r="AA1975">
        <v>280.49054925127598</v>
      </c>
      <c r="AB1975">
        <v>50.336595052965002</v>
      </c>
      <c r="AC1975">
        <v>49.888278770738069</v>
      </c>
      <c r="AD1975">
        <v>42.560641129674003</v>
      </c>
      <c r="AE1975">
        <v>60.273487457028907</v>
      </c>
      <c r="AF1975">
        <v>63.471190782665232</v>
      </c>
      <c r="AG1975">
        <v>63.19688552300191</v>
      </c>
      <c r="AH1975">
        <v>62.205772912617839</v>
      </c>
      <c r="AI1975">
        <v>65.556518715006177</v>
      </c>
      <c r="AJ1975">
        <v>0.55180132172218088</v>
      </c>
      <c r="AK1975">
        <v>0.55180113820726662</v>
      </c>
      <c r="AL1975">
        <v>0.55177549003560011</v>
      </c>
      <c r="AM1975">
        <v>0.55182726181150199</v>
      </c>
      <c r="AN1975">
        <v>0.66223993757979016</v>
      </c>
      <c r="AO1975">
        <v>0.66223993757979038</v>
      </c>
      <c r="AP1975">
        <v>0.66223993757979038</v>
      </c>
      <c r="AQ1975">
        <v>0.66223993757979038</v>
      </c>
      <c r="AR1975">
        <v>13.62632888712227</v>
      </c>
      <c r="AS1975">
        <v>13.62632888712227</v>
      </c>
      <c r="AT1975">
        <v>13.62632888712227</v>
      </c>
      <c r="AU1975">
        <v>13.62632888712227</v>
      </c>
      <c r="AV1975" t="str">
        <f>VLOOKUP(Sheet1[[#This Row],[NPDES ID2]],Combined_Sheet__Major_Only___2[[NPDES ID2]:[ECHO BFR]],3,FALSE)</f>
        <v>CA</v>
      </c>
      <c r="AW1975" t="s">
        <v>12183</v>
      </c>
      <c r="AX1975" t="str">
        <f>VLOOKUP(Sheet1[[#This Row],[NPDES ID2]],Combined_Sheet__Major_Only___2[[NPDES ID2]:[ECHO BFR]],27,FALSE)</f>
        <v>other, methaneBioCaptureRecover</v>
      </c>
      <c r="AY1975" t="str">
        <f>VLOOKUP(Sheet1[[#This Row],[NPDES ID2]],Combined_Sheet__Major_Only___2[[NPDES ID2]:[ECHO BFR]],28,FALSE)</f>
        <v>highTempCompost</v>
      </c>
      <c r="AZ1975" t="str">
        <f>VLOOKUP(Sheet1[[#This Row],[NPDES ID2]],Combined_Sheet__Major_Only___2[[NPDES ID2]:[ECHO BFR]],29,FALSE)</f>
        <v>preliminaryOps, thickening</v>
      </c>
      <c r="BA1975">
        <f>VLOOKUP(Sheet1[[#This Row],[NPDES ID2]],Combined_Sheet__Major_Only___2[[NPDES ID2]:[ECHO BFR]],17,FALSE)</f>
        <v>34.215653000000003</v>
      </c>
      <c r="BB1975">
        <f>VLOOKUP(Sheet1[[#This Row],[NPDES ID2]],Combined_Sheet__Major_Only___2[[NPDES ID2]:[ECHO BFR]],18,FALSE)</f>
        <v>-118.928809</v>
      </c>
      <c r="BC1975" t="str">
        <f>IF(ISNUMBER(SEARCH("aerobic",$AW1975)),"aerobic","")</f>
        <v/>
      </c>
      <c r="BD1975" t="str">
        <f>IF(ISNUMBER(SEARCH("anaer",$AW1975)),"anaer","")</f>
        <v>anaer</v>
      </c>
      <c r="BE1975" t="str">
        <f>IF(ISNUMBER(SEARCH("thickening",$AZ1975)),"thickening","")</f>
        <v>thickening</v>
      </c>
      <c r="BF1975" s="3" t="str">
        <f>IF(ISNUMBER(SEARCH("airDry",$AW1975)),"airDry","")</f>
        <v>airDry</v>
      </c>
      <c r="BG1975" s="3" t="str">
        <f>IF(ISNUMBER(SEARCH("heatDry",$AY1975)),"heatDry","")</f>
        <v/>
      </c>
      <c r="BH1975" s="3" t="str">
        <f>IF(AND(ISNUMBER(SEARCH("aerobic",$AW1975)),ISNUMBER(SEARCH("anaer",$AW1975))),"Combined Aer and Anaer.","")</f>
        <v/>
      </c>
    </row>
    <row r="1976" spans="1:60" x14ac:dyDescent="0.3">
      <c r="A1976" s="4">
        <v>1974</v>
      </c>
      <c r="B1976" t="s">
        <v>9304</v>
      </c>
      <c r="C1976">
        <v>1994</v>
      </c>
      <c r="D1976">
        <v>266.31133146820309</v>
      </c>
      <c r="E1976">
        <v>265.51408877234547</v>
      </c>
      <c r="F1976">
        <v>205.21006133952449</v>
      </c>
      <c r="G1976">
        <v>319.02809245479131</v>
      </c>
      <c r="H1976">
        <v>-76.925612973198056</v>
      </c>
      <c r="I1976">
        <v>-77.883297129683683</v>
      </c>
      <c r="J1976">
        <v>-90.199260640001754</v>
      </c>
      <c r="K1976">
        <v>-62.027472606247137</v>
      </c>
      <c r="L1976">
        <v>1212.1288612680071</v>
      </c>
      <c r="M1976">
        <v>1205.9655952685121</v>
      </c>
      <c r="N1976">
        <v>1183.605857917554</v>
      </c>
      <c r="O1976">
        <v>1259.133138592251</v>
      </c>
      <c r="P1976">
        <v>47.169903860187468</v>
      </c>
      <c r="Q1976">
        <v>47.545680089253857</v>
      </c>
      <c r="R1976">
        <v>38.868391363478167</v>
      </c>
      <c r="S1976">
        <v>54.209651068292423</v>
      </c>
      <c r="T1976">
        <v>59.232854280584441</v>
      </c>
      <c r="U1976">
        <v>59.232760030770109</v>
      </c>
      <c r="V1976">
        <v>59.19240596307835</v>
      </c>
      <c r="W1976">
        <v>59.272914375680408</v>
      </c>
      <c r="X1976">
        <v>4386.552581768191</v>
      </c>
      <c r="Y1976">
        <v>4405.3186559739634</v>
      </c>
      <c r="Z1976">
        <v>4223.8811244380449</v>
      </c>
      <c r="AA1976">
        <v>4490.4729465198998</v>
      </c>
      <c r="AB1976">
        <v>886.85849953252171</v>
      </c>
      <c r="AC1976">
        <v>877.03105682366959</v>
      </c>
      <c r="AD1976">
        <v>736.02880113786057</v>
      </c>
      <c r="AE1976">
        <v>1085.971075150457</v>
      </c>
      <c r="AF1976">
        <v>59.579336951801423</v>
      </c>
      <c r="AG1976">
        <v>59.275776075989107</v>
      </c>
      <c r="AH1976">
        <v>58.180754376325147</v>
      </c>
      <c r="AI1976">
        <v>61.884416767463541</v>
      </c>
      <c r="AJ1976">
        <v>0.50428445667884814</v>
      </c>
      <c r="AK1976">
        <v>0.50428411935030915</v>
      </c>
      <c r="AL1976">
        <v>0.50423710790497522</v>
      </c>
      <c r="AM1976">
        <v>0.50433200675126677</v>
      </c>
      <c r="AN1976">
        <v>0.95882640233933547</v>
      </c>
      <c r="AO1976">
        <v>0.95882640233933492</v>
      </c>
      <c r="AP1976">
        <v>0.95882640233933492</v>
      </c>
      <c r="AQ1976">
        <v>0.95882640233933492</v>
      </c>
      <c r="AR1976">
        <v>12.102816548941121</v>
      </c>
      <c r="AS1976">
        <v>12.102816548941121</v>
      </c>
      <c r="AT1976">
        <v>12.102816548941121</v>
      </c>
      <c r="AU1976">
        <v>12.102816548941121</v>
      </c>
      <c r="AV1976" t="str">
        <f>VLOOKUP(Sheet1[[#This Row],[NPDES ID2]],Combined_Sheet__Major_Only___2[[NPDES ID2]:[ECHO BFR]],3,FALSE)</f>
        <v>TX</v>
      </c>
      <c r="AW1976" t="s">
        <v>41</v>
      </c>
      <c r="AX1976" t="str">
        <f>VLOOKUP(Sheet1[[#This Row],[NPDES ID2]],Combined_Sheet__Major_Only___2[[NPDES ID2]:[ECHO BFR]],27,FALSE)</f>
        <v>tempSludgeStore</v>
      </c>
      <c r="AY1976" t="str">
        <f>VLOOKUP(Sheet1[[#This Row],[NPDES ID2]],Combined_Sheet__Major_Only___2[[NPDES ID2]:[ECHO BFR]],28,FALSE)</f>
        <v>-</v>
      </c>
      <c r="AZ1976" t="str">
        <f>VLOOKUP(Sheet1[[#This Row],[NPDES ID2]],Combined_Sheet__Major_Only___2[[NPDES ID2]:[ECHO BFR]],29,FALSE)</f>
        <v>thickening</v>
      </c>
      <c r="BA1976">
        <f>VLOOKUP(Sheet1[[#This Row],[NPDES ID2]],Combined_Sheet__Major_Only___2[[NPDES ID2]:[ECHO BFR]],17,FALSE)</f>
        <v>34.169806999999999</v>
      </c>
      <c r="BB1976">
        <f>VLOOKUP(Sheet1[[#This Row],[NPDES ID2]],Combined_Sheet__Major_Only___2[[NPDES ID2]:[ECHO BFR]],18,FALSE)</f>
        <v>-101.67683599999999</v>
      </c>
      <c r="BC1976" t="str">
        <f>IF(ISNUMBER(SEARCH("aerobic",$AW1976)),"aerobic","")</f>
        <v>aerobic</v>
      </c>
      <c r="BD1976" t="str">
        <f>IF(ISNUMBER(SEARCH("anaer",$AW1976)),"anaer","")</f>
        <v/>
      </c>
      <c r="BE1976" t="str">
        <f>IF(ISNUMBER(SEARCH("thickening",$AZ1976)),"thickening","")</f>
        <v>thickening</v>
      </c>
      <c r="BF1976" s="2" t="str">
        <f>IF(ISNUMBER(SEARCH("airDry",$AW1976)),"airDry","")</f>
        <v/>
      </c>
      <c r="BG1976" s="2" t="str">
        <f>IF(ISNUMBER(SEARCH("heatDry",$AY1976)),"heatDry","")</f>
        <v/>
      </c>
      <c r="BH1976" s="2" t="str">
        <f>IF(AND(ISNUMBER(SEARCH("aerobic",$AW1976)),ISNUMBER(SEARCH("anaer",$AW1976))),"Combined Aer and Anaer.","")</f>
        <v/>
      </c>
    </row>
    <row r="1977" spans="1:60" x14ac:dyDescent="0.3">
      <c r="A1977" s="4">
        <v>1975</v>
      </c>
      <c r="B1977" t="s">
        <v>9308</v>
      </c>
      <c r="C1977">
        <v>1990.5</v>
      </c>
      <c r="D1977">
        <v>325.99915540268131</v>
      </c>
      <c r="E1977">
        <v>326.7098317384461</v>
      </c>
      <c r="F1977">
        <v>253.0067789374983</v>
      </c>
      <c r="G1977">
        <v>392.40698839663833</v>
      </c>
      <c r="H1977">
        <v>-77.653569132268188</v>
      </c>
      <c r="I1977">
        <v>-77.174779274613272</v>
      </c>
      <c r="J1977">
        <v>-89.714997414418136</v>
      </c>
      <c r="K1977">
        <v>-65.553207697464245</v>
      </c>
      <c r="L1977">
        <v>988.6930143362581</v>
      </c>
      <c r="M1977">
        <v>980.89456747030295</v>
      </c>
      <c r="N1977">
        <v>952.60436081319142</v>
      </c>
      <c r="O1977">
        <v>1048.164741626116</v>
      </c>
      <c r="P1977">
        <v>47.448347040980842</v>
      </c>
      <c r="Q1977">
        <v>47.313416400131352</v>
      </c>
      <c r="R1977">
        <v>40.74957676144686</v>
      </c>
      <c r="S1977">
        <v>53.738623452006301</v>
      </c>
      <c r="T1977">
        <v>71.07220737797256</v>
      </c>
      <c r="U1977">
        <v>71.072094856853965</v>
      </c>
      <c r="V1977">
        <v>71.023917734493196</v>
      </c>
      <c r="W1977">
        <v>71.120033538100088</v>
      </c>
      <c r="X1977">
        <v>6445.0157055546988</v>
      </c>
      <c r="Y1977">
        <v>6487.1847554507658</v>
      </c>
      <c r="Z1977">
        <v>6077.5222910357679</v>
      </c>
      <c r="AA1977">
        <v>6682.8452439107741</v>
      </c>
      <c r="AB1977">
        <v>1580.0760470630159</v>
      </c>
      <c r="AC1977">
        <v>1539.966132596187</v>
      </c>
      <c r="AD1977">
        <v>1256.5998858297401</v>
      </c>
      <c r="AE1977">
        <v>2081.166781321263</v>
      </c>
      <c r="AF1977">
        <v>48.683510527574988</v>
      </c>
      <c r="AG1977">
        <v>48.298892365269182</v>
      </c>
      <c r="AH1977">
        <v>46.909867347039317</v>
      </c>
      <c r="AI1977">
        <v>51.606472968759817</v>
      </c>
      <c r="AJ1977">
        <v>0.37166250253892558</v>
      </c>
      <c r="AK1977">
        <v>0.37166219627508279</v>
      </c>
      <c r="AL1977">
        <v>0.37161956970724103</v>
      </c>
      <c r="AM1977">
        <v>0.37170561897776888</v>
      </c>
      <c r="AN1977">
        <v>0.96534426076196778</v>
      </c>
      <c r="AO1977">
        <v>0.96534426076196778</v>
      </c>
      <c r="AP1977">
        <v>0.96534426076196778</v>
      </c>
      <c r="AQ1977">
        <v>0.96534426076196778</v>
      </c>
      <c r="AR1977">
        <v>8.9515625235262242</v>
      </c>
      <c r="AS1977">
        <v>8.9515625235262242</v>
      </c>
      <c r="AT1977">
        <v>8.9515625235262242</v>
      </c>
      <c r="AU1977">
        <v>8.9515625235262242</v>
      </c>
      <c r="AV1977" t="str">
        <f>VLOOKUP(Sheet1[[#This Row],[NPDES ID2]],Combined_Sheet__Major_Only___2[[NPDES ID2]:[ECHO BFR]],3,FALSE)</f>
        <v>NJ</v>
      </c>
      <c r="AW1977" t="s">
        <v>54</v>
      </c>
      <c r="AX1977" t="str">
        <f>VLOOKUP(Sheet1[[#This Row],[NPDES ID2]],Combined_Sheet__Major_Only___2[[NPDES ID2]:[ECHO BFR]],27,FALSE)</f>
        <v>-</v>
      </c>
      <c r="AY1977" t="str">
        <f>VLOOKUP(Sheet1[[#This Row],[NPDES ID2]],Combined_Sheet__Major_Only___2[[NPDES ID2]:[ECHO BFR]],28,FALSE)</f>
        <v>-</v>
      </c>
      <c r="AZ1977" t="str">
        <f>VLOOKUP(Sheet1[[#This Row],[NPDES ID2]],Combined_Sheet__Major_Only___2[[NPDES ID2]:[ECHO BFR]],29,FALSE)</f>
        <v>thickening</v>
      </c>
      <c r="BA1977">
        <f>VLOOKUP(Sheet1[[#This Row],[NPDES ID2]],Combined_Sheet__Major_Only___2[[NPDES ID2]:[ECHO BFR]],17,FALSE)</f>
        <v>40.903810999999997</v>
      </c>
      <c r="BB1977">
        <f>VLOOKUP(Sheet1[[#This Row],[NPDES ID2]],Combined_Sheet__Major_Only___2[[NPDES ID2]:[ECHO BFR]],18,FALSE)</f>
        <v>-74.273994000000002</v>
      </c>
      <c r="BC1977" t="str">
        <f>IF(ISNUMBER(SEARCH("aerobic",$AW1977)),"aerobic","")</f>
        <v/>
      </c>
      <c r="BD1977" t="str">
        <f>IF(ISNUMBER(SEARCH("anaer",$AW1977)),"anaer","")</f>
        <v/>
      </c>
      <c r="BE1977" t="str">
        <f>IF(ISNUMBER(SEARCH("thickening",$AZ1977)),"thickening","")</f>
        <v>thickening</v>
      </c>
      <c r="BF1977" s="3" t="str">
        <f>IF(ISNUMBER(SEARCH("airDry",$AW1977)),"airDry","")</f>
        <v/>
      </c>
      <c r="BG1977" s="3" t="str">
        <f>IF(ISNUMBER(SEARCH("heatDry",$AY1977)),"heatDry","")</f>
        <v/>
      </c>
      <c r="BH1977" s="3" t="str">
        <f>IF(AND(ISNUMBER(SEARCH("aerobic",$AW1977)),ISNUMBER(SEARCH("anaer",$AW1977))),"Combined Aer and Anaer.","")</f>
        <v/>
      </c>
    </row>
    <row r="1978" spans="1:60" x14ac:dyDescent="0.3">
      <c r="A1978" s="4">
        <v>1976</v>
      </c>
      <c r="B1978" t="s">
        <v>9312</v>
      </c>
      <c r="C1978">
        <v>1959.74</v>
      </c>
      <c r="D1978">
        <v>333.05729806322358</v>
      </c>
      <c r="E1978">
        <v>333.54298900122751</v>
      </c>
      <c r="F1978">
        <v>259.18526754596462</v>
      </c>
      <c r="G1978">
        <v>400.82139671401302</v>
      </c>
      <c r="H1978">
        <v>-77.712977595869035</v>
      </c>
      <c r="I1978">
        <v>-77.039945481438025</v>
      </c>
      <c r="J1978">
        <v>-89.514342827772452</v>
      </c>
      <c r="K1978">
        <v>-66.005027835617568</v>
      </c>
      <c r="L1978">
        <v>949.92319813724453</v>
      </c>
      <c r="M1978">
        <v>942.07120439108439</v>
      </c>
      <c r="N1978">
        <v>913.58621522909402</v>
      </c>
      <c r="O1978">
        <v>1009.804325117993</v>
      </c>
      <c r="P1978">
        <v>46.747802536942757</v>
      </c>
      <c r="Q1978">
        <v>46.535362648677527</v>
      </c>
      <c r="R1978">
        <v>40.387288440258857</v>
      </c>
      <c r="S1978">
        <v>53.069260782848588</v>
      </c>
      <c r="T1978">
        <v>77.154321944230617</v>
      </c>
      <c r="U1978">
        <v>77.15420003677437</v>
      </c>
      <c r="V1978">
        <v>77.102004053385983</v>
      </c>
      <c r="W1978">
        <v>77.206137688659112</v>
      </c>
      <c r="X1978">
        <v>7170.2399298096761</v>
      </c>
      <c r="Y1978">
        <v>7219.2485710626897</v>
      </c>
      <c r="Z1978">
        <v>6742.4083691428114</v>
      </c>
      <c r="AA1978">
        <v>7447.6826457806137</v>
      </c>
      <c r="AB1978">
        <v>1834.6828239251299</v>
      </c>
      <c r="AC1978">
        <v>1783.759000498603</v>
      </c>
      <c r="AD1978">
        <v>1443.114664056794</v>
      </c>
      <c r="AE1978">
        <v>2448.2194169110148</v>
      </c>
      <c r="AF1978">
        <v>47.508871311801471</v>
      </c>
      <c r="AG1978">
        <v>47.115539159065079</v>
      </c>
      <c r="AH1978">
        <v>45.694941021365189</v>
      </c>
      <c r="AI1978">
        <v>50.498209191373803</v>
      </c>
      <c r="AJ1978">
        <v>0.35741040823051662</v>
      </c>
      <c r="AK1978">
        <v>0.35741010283075758</v>
      </c>
      <c r="AL1978">
        <v>0.35736760737181877</v>
      </c>
      <c r="AM1978">
        <v>0.35745339234345952</v>
      </c>
      <c r="AN1978">
        <v>0.96795060938411326</v>
      </c>
      <c r="AO1978">
        <v>0.96795060938411304</v>
      </c>
      <c r="AP1978">
        <v>0.96795060938411304</v>
      </c>
      <c r="AQ1978">
        <v>0.96795060938411304</v>
      </c>
      <c r="AR1978">
        <v>8.5565944503981228</v>
      </c>
      <c r="AS1978">
        <v>8.5565944503981193</v>
      </c>
      <c r="AT1978">
        <v>8.5565944503981193</v>
      </c>
      <c r="AU1978">
        <v>8.5565944503981193</v>
      </c>
      <c r="AV1978" t="str">
        <f>VLOOKUP(Sheet1[[#This Row],[NPDES ID2]],Combined_Sheet__Major_Only___2[[NPDES ID2]:[ECHO BFR]],3,FALSE)</f>
        <v>TX</v>
      </c>
      <c r="AW1978" t="s">
        <v>54</v>
      </c>
      <c r="AX1978" t="str">
        <f>VLOOKUP(Sheet1[[#This Row],[NPDES ID2]],Combined_Sheet__Major_Only___2[[NPDES ID2]:[ECHO BFR]],27,FALSE)</f>
        <v>-</v>
      </c>
      <c r="AY1978" t="str">
        <f>VLOOKUP(Sheet1[[#This Row],[NPDES ID2]],Combined_Sheet__Major_Only___2[[NPDES ID2]:[ECHO BFR]],28,FALSE)</f>
        <v>-</v>
      </c>
      <c r="AZ1978" t="str">
        <f>VLOOKUP(Sheet1[[#This Row],[NPDES ID2]],Combined_Sheet__Major_Only___2[[NPDES ID2]:[ECHO BFR]],29,FALSE)</f>
        <v>thickening</v>
      </c>
      <c r="BA1978">
        <f>VLOOKUP(Sheet1[[#This Row],[NPDES ID2]],Combined_Sheet__Major_Only___2[[NPDES ID2]:[ECHO BFR]],17,FALSE)</f>
        <v>32.970111000000003</v>
      </c>
      <c r="BB1978">
        <f>VLOOKUP(Sheet1[[#This Row],[NPDES ID2]],Combined_Sheet__Major_Only___2[[NPDES ID2]:[ECHO BFR]],18,FALSE)</f>
        <v>-96.551361</v>
      </c>
      <c r="BC1978" t="str">
        <f>IF(ISNUMBER(SEARCH("aerobic",$AW1978)),"aerobic","")</f>
        <v/>
      </c>
      <c r="BD1978" t="str">
        <f>IF(ISNUMBER(SEARCH("anaer",$AW1978)),"anaer","")</f>
        <v/>
      </c>
      <c r="BE1978" t="str">
        <f>IF(ISNUMBER(SEARCH("thickening",$AZ1978)),"thickening","")</f>
        <v>thickening</v>
      </c>
      <c r="BF1978" s="2" t="str">
        <f>IF(ISNUMBER(SEARCH("airDry",$AW1978)),"airDry","")</f>
        <v/>
      </c>
      <c r="BG1978" s="2" t="str">
        <f>IF(ISNUMBER(SEARCH("heatDry",$AY1978)),"heatDry","")</f>
        <v/>
      </c>
      <c r="BH1978" s="2" t="str">
        <f>IF(AND(ISNUMBER(SEARCH("aerobic",$AW1978)),ISNUMBER(SEARCH("anaer",$AW1978))),"Combined Aer and Anaer.","")</f>
        <v/>
      </c>
    </row>
    <row r="1979" spans="1:60" x14ac:dyDescent="0.3">
      <c r="A1979" s="4">
        <v>1977</v>
      </c>
      <c r="B1979" t="s">
        <v>9315</v>
      </c>
      <c r="C1979">
        <v>1959.09</v>
      </c>
      <c r="D1979">
        <v>314.48582234204781</v>
      </c>
      <c r="E1979">
        <v>314.71473343736648</v>
      </c>
      <c r="F1979">
        <v>244.21968192969399</v>
      </c>
      <c r="G1979">
        <v>377.02104899240351</v>
      </c>
      <c r="H1979">
        <v>-77.619862601201532</v>
      </c>
      <c r="I1979">
        <v>-77.422285599579141</v>
      </c>
      <c r="J1979">
        <v>-90.035631839927035</v>
      </c>
      <c r="K1979">
        <v>-65.074186722332854</v>
      </c>
      <c r="L1979">
        <v>1005.400972556548</v>
      </c>
      <c r="M1979">
        <v>997.96454987229993</v>
      </c>
      <c r="N1979">
        <v>970.99264245372012</v>
      </c>
      <c r="O1979">
        <v>1062.102237521518</v>
      </c>
      <c r="P1979">
        <v>46.653102772283603</v>
      </c>
      <c r="Q1979">
        <v>46.488241607950073</v>
      </c>
      <c r="R1979">
        <v>39.740163558465511</v>
      </c>
      <c r="S1979">
        <v>52.963141774483539</v>
      </c>
      <c r="T1979">
        <v>57.053948819927307</v>
      </c>
      <c r="U1979">
        <v>57.053857932749821</v>
      </c>
      <c r="V1979">
        <v>57.014943614037342</v>
      </c>
      <c r="W1979">
        <v>57.092579654373168</v>
      </c>
      <c r="X1979">
        <v>5006.9700771003636</v>
      </c>
      <c r="Y1979">
        <v>5037.793555587803</v>
      </c>
      <c r="Z1979">
        <v>4738.8137022634246</v>
      </c>
      <c r="AA1979">
        <v>5180.0760640976923</v>
      </c>
      <c r="AB1979">
        <v>1000.614749257677</v>
      </c>
      <c r="AC1979">
        <v>984.34657754138516</v>
      </c>
      <c r="AD1979">
        <v>830.64580747916648</v>
      </c>
      <c r="AE1979">
        <v>1249.915197775596</v>
      </c>
      <c r="AF1979">
        <v>50.29895889807176</v>
      </c>
      <c r="AG1979">
        <v>49.926379035865139</v>
      </c>
      <c r="AH1979">
        <v>48.580518379487764</v>
      </c>
      <c r="AI1979">
        <v>53.130894846534098</v>
      </c>
      <c r="AJ1979">
        <v>0.39127965356571331</v>
      </c>
      <c r="AK1979">
        <v>0.39127938002775492</v>
      </c>
      <c r="AL1979">
        <v>0.39124126836300582</v>
      </c>
      <c r="AM1979">
        <v>0.39131820214763408</v>
      </c>
      <c r="AN1979">
        <v>0.95735016028526088</v>
      </c>
      <c r="AO1979">
        <v>0.9573501602852611</v>
      </c>
      <c r="AP1979">
        <v>0.9573501602852611</v>
      </c>
      <c r="AQ1979">
        <v>0.9573501602852611</v>
      </c>
      <c r="AR1979">
        <v>10.28214466466587</v>
      </c>
      <c r="AS1979">
        <v>10.28214466466587</v>
      </c>
      <c r="AT1979">
        <v>10.28214466466587</v>
      </c>
      <c r="AU1979">
        <v>10.28214466466587</v>
      </c>
      <c r="AV1979" t="str">
        <f>VLOOKUP(Sheet1[[#This Row],[NPDES ID2]],Combined_Sheet__Major_Only___2[[NPDES ID2]:[ECHO BFR]],3,FALSE)</f>
        <v>TX</v>
      </c>
      <c r="AW1979" t="s">
        <v>87</v>
      </c>
      <c r="AX1979" t="str">
        <f>VLOOKUP(Sheet1[[#This Row],[NPDES ID2]],Combined_Sheet__Major_Only___2[[NPDES ID2]:[ECHO BFR]],27,FALSE)</f>
        <v>-</v>
      </c>
      <c r="AY1979" t="str">
        <f>VLOOKUP(Sheet1[[#This Row],[NPDES ID2]],Combined_Sheet__Major_Only___2[[NPDES ID2]:[ECHO BFR]],28,FALSE)</f>
        <v>-</v>
      </c>
      <c r="AZ1979" t="str">
        <f>VLOOKUP(Sheet1[[#This Row],[NPDES ID2]],Combined_Sheet__Major_Only___2[[NPDES ID2]:[ECHO BFR]],29,FALSE)</f>
        <v>preliminaryOps, thickening</v>
      </c>
      <c r="BA1979">
        <f>VLOOKUP(Sheet1[[#This Row],[NPDES ID2]],Combined_Sheet__Major_Only___2[[NPDES ID2]:[ECHO BFR]],17,FALSE)</f>
        <v>29.550169</v>
      </c>
      <c r="BB1979">
        <f>VLOOKUP(Sheet1[[#This Row],[NPDES ID2]],Combined_Sheet__Major_Only___2[[NPDES ID2]:[ECHO BFR]],18,FALSE)</f>
        <v>-98.246881000000002</v>
      </c>
      <c r="BC1979" t="str">
        <f>IF(ISNUMBER(SEARCH("aerobic",$AW1979)),"aerobic","")</f>
        <v/>
      </c>
      <c r="BD1979" t="str">
        <f>IF(ISNUMBER(SEARCH("anaer",$AW1979)),"anaer","")</f>
        <v/>
      </c>
      <c r="BE1979" t="str">
        <f>IF(ISNUMBER(SEARCH("thickening",$AZ1979)),"thickening","")</f>
        <v>thickening</v>
      </c>
      <c r="BF1979" s="3" t="str">
        <f>IF(ISNUMBER(SEARCH("airDry",$AW1979)),"airDry","")</f>
        <v/>
      </c>
      <c r="BG1979" s="3" t="str">
        <f>IF(ISNUMBER(SEARCH("heatDry",$AY1979)),"heatDry","")</f>
        <v/>
      </c>
      <c r="BH1979" s="3" t="str">
        <f>IF(AND(ISNUMBER(SEARCH("aerobic",$AW1979)),ISNUMBER(SEARCH("anaer",$AW1979))),"Combined Aer and Anaer.","")</f>
        <v/>
      </c>
    </row>
    <row r="1980" spans="1:60" x14ac:dyDescent="0.3">
      <c r="A1980" s="4">
        <v>1978</v>
      </c>
      <c r="B1980" t="s">
        <v>9320</v>
      </c>
      <c r="C1980">
        <v>1948</v>
      </c>
      <c r="D1980">
        <v>301.83566508904067</v>
      </c>
      <c r="E1980">
        <v>301.47601017726828</v>
      </c>
      <c r="F1980">
        <v>234.213565082347</v>
      </c>
      <c r="G1980">
        <v>360.69742696882361</v>
      </c>
      <c r="H1980">
        <v>-77.502529032138114</v>
      </c>
      <c r="I1980">
        <v>-77.540794210412884</v>
      </c>
      <c r="J1980">
        <v>-90.346411741748653</v>
      </c>
      <c r="K1980">
        <v>-64.422145984222652</v>
      </c>
      <c r="L1980">
        <v>1040.327819074322</v>
      </c>
      <c r="M1980">
        <v>1033.2350058752629</v>
      </c>
      <c r="N1980">
        <v>1007.510602226063</v>
      </c>
      <c r="O1980">
        <v>1094.4067326530451</v>
      </c>
      <c r="P1980">
        <v>46.326582253521273</v>
      </c>
      <c r="Q1980">
        <v>46.254842905400182</v>
      </c>
      <c r="R1980">
        <v>39.180950198887942</v>
      </c>
      <c r="S1980">
        <v>52.834187500933069</v>
      </c>
      <c r="T1980">
        <v>44.356213989439453</v>
      </c>
      <c r="U1980">
        <v>44.356142698279989</v>
      </c>
      <c r="V1980">
        <v>44.325618624620112</v>
      </c>
      <c r="W1980">
        <v>44.386515700356703</v>
      </c>
      <c r="X1980">
        <v>3740.187753645142</v>
      </c>
      <c r="Y1980">
        <v>3761.4727587266948</v>
      </c>
      <c r="Z1980">
        <v>3555.1919860830681</v>
      </c>
      <c r="AA1980">
        <v>3859.2754128415891</v>
      </c>
      <c r="AB1980">
        <v>891.53035639242546</v>
      </c>
      <c r="AC1980">
        <v>872.70279540005208</v>
      </c>
      <c r="AD1980">
        <v>715.20483098662123</v>
      </c>
      <c r="AE1980">
        <v>1156.818573887992</v>
      </c>
      <c r="AF1980">
        <v>52.342159125788513</v>
      </c>
      <c r="AG1980">
        <v>51.984773727558682</v>
      </c>
      <c r="AH1980">
        <v>50.693877041998427</v>
      </c>
      <c r="AI1980">
        <v>55.058489570999718</v>
      </c>
      <c r="AJ1980">
        <v>0.41611661153304502</v>
      </c>
      <c r="AK1980">
        <v>0.41611634323346058</v>
      </c>
      <c r="AL1980">
        <v>0.41607894433297848</v>
      </c>
      <c r="AM1980">
        <v>0.41615443872330099</v>
      </c>
      <c r="AN1980">
        <v>0.94608503748412931</v>
      </c>
      <c r="AO1980">
        <v>0.94608503748412942</v>
      </c>
      <c r="AP1980">
        <v>0.94608503748412942</v>
      </c>
      <c r="AQ1980">
        <v>0.94608503748412942</v>
      </c>
      <c r="AR1980">
        <v>9.7586311689320517</v>
      </c>
      <c r="AS1980">
        <v>9.7586311689320482</v>
      </c>
      <c r="AT1980">
        <v>9.7586311689320482</v>
      </c>
      <c r="AU1980">
        <v>9.7586311689320482</v>
      </c>
      <c r="AV1980" t="str">
        <f>VLOOKUP(Sheet1[[#This Row],[NPDES ID2]],Combined_Sheet__Major_Only___2[[NPDES ID2]:[ECHO BFR]],3,FALSE)</f>
        <v>IN</v>
      </c>
      <c r="AW1980" t="s">
        <v>87</v>
      </c>
      <c r="AX1980" t="str">
        <f>VLOOKUP(Sheet1[[#This Row],[NPDES ID2]],Combined_Sheet__Major_Only___2[[NPDES ID2]:[ECHO BFR]],27,FALSE)</f>
        <v>other</v>
      </c>
      <c r="AY1980" t="str">
        <f>VLOOKUP(Sheet1[[#This Row],[NPDES ID2]],Combined_Sheet__Major_Only___2[[NPDES ID2]:[ECHO BFR]],28,FALSE)</f>
        <v>-</v>
      </c>
      <c r="AZ1980" t="str">
        <f>VLOOKUP(Sheet1[[#This Row],[NPDES ID2]],Combined_Sheet__Major_Only___2[[NPDES ID2]:[ECHO BFR]],29,FALSE)</f>
        <v>thickening</v>
      </c>
      <c r="BA1980">
        <f>VLOOKUP(Sheet1[[#This Row],[NPDES ID2]],Combined_Sheet__Major_Only___2[[NPDES ID2]:[ECHO BFR]],17,FALSE)</f>
        <v>39.777250000000002</v>
      </c>
      <c r="BB1980">
        <f>VLOOKUP(Sheet1[[#This Row],[NPDES ID2]],Combined_Sheet__Major_Only___2[[NPDES ID2]:[ECHO BFR]],18,FALSE)</f>
        <v>-85.762972000000005</v>
      </c>
      <c r="BC1980" t="str">
        <f>IF(ISNUMBER(SEARCH("aerobic",$AW1980)),"aerobic","")</f>
        <v/>
      </c>
      <c r="BD1980" t="str">
        <f>IF(ISNUMBER(SEARCH("anaer",$AW1980)),"anaer","")</f>
        <v/>
      </c>
      <c r="BE1980" t="str">
        <f>IF(ISNUMBER(SEARCH("thickening",$AZ1980)),"thickening","")</f>
        <v>thickening</v>
      </c>
      <c r="BF1980" s="2" t="str">
        <f>IF(ISNUMBER(SEARCH("airDry",$AW1980)),"airDry","")</f>
        <v/>
      </c>
      <c r="BG1980" s="2" t="str">
        <f>IF(ISNUMBER(SEARCH("heatDry",$AY1980)),"heatDry","")</f>
        <v/>
      </c>
      <c r="BH1980" s="2" t="str">
        <f>IF(AND(ISNUMBER(SEARCH("aerobic",$AW1980)),ISNUMBER(SEARCH("anaer",$AW1980))),"Combined Aer and Anaer.","")</f>
        <v/>
      </c>
    </row>
    <row r="1981" spans="1:60" x14ac:dyDescent="0.3">
      <c r="A1981" s="4">
        <v>1979</v>
      </c>
      <c r="B1981" t="s">
        <v>9324</v>
      </c>
      <c r="C1981">
        <v>1917</v>
      </c>
      <c r="D1981">
        <v>244.97933471160511</v>
      </c>
      <c r="E1981">
        <v>245.00500457825399</v>
      </c>
      <c r="F1981">
        <v>189.23683057511431</v>
      </c>
      <c r="G1981">
        <v>293.2378115033398</v>
      </c>
      <c r="H1981">
        <v>-76.775700299535913</v>
      </c>
      <c r="I1981">
        <v>-78.01426914388415</v>
      </c>
      <c r="J1981">
        <v>-90.901437859956573</v>
      </c>
      <c r="K1981">
        <v>-60.651355193835848</v>
      </c>
      <c r="L1981">
        <v>1256.992159284626</v>
      </c>
      <c r="M1981">
        <v>1251.7483213171779</v>
      </c>
      <c r="N1981">
        <v>1232.7406901252659</v>
      </c>
      <c r="O1981">
        <v>1296.95269584627</v>
      </c>
      <c r="P1981">
        <v>45.182317256836093</v>
      </c>
      <c r="Q1981">
        <v>45.710717814725108</v>
      </c>
      <c r="R1981">
        <v>36.70409457828989</v>
      </c>
      <c r="S1981">
        <v>51.720883618047047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64.262087983896606</v>
      </c>
      <c r="AG1981">
        <v>63.993736882942898</v>
      </c>
      <c r="AH1981">
        <v>63.023729157722862</v>
      </c>
      <c r="AI1981">
        <v>66.302754944136865</v>
      </c>
      <c r="AJ1981">
        <v>0.56146524635467043</v>
      </c>
      <c r="AK1981">
        <v>0.56146509728552774</v>
      </c>
      <c r="AL1981">
        <v>0.5614442514061736</v>
      </c>
      <c r="AM1981">
        <v>0.56148632917792241</v>
      </c>
      <c r="AN1981">
        <v>0.1855819432056984</v>
      </c>
      <c r="AO1981">
        <v>0.18558194320569851</v>
      </c>
      <c r="AP1981">
        <v>0.18558194320569851</v>
      </c>
      <c r="AQ1981">
        <v>0.18558194320569851</v>
      </c>
      <c r="AR1981">
        <v>14.729259398174269</v>
      </c>
      <c r="AS1981">
        <v>14.729259398174269</v>
      </c>
      <c r="AT1981">
        <v>14.729259398174269</v>
      </c>
      <c r="AU1981">
        <v>14.729259398174269</v>
      </c>
      <c r="AV1981" t="str">
        <f>VLOOKUP(Sheet1[[#This Row],[NPDES ID2]],Combined_Sheet__Major_Only___2[[NPDES ID2]:[ECHO BFR]],3,FALSE)</f>
        <v>PA</v>
      </c>
      <c r="AW1981" t="s">
        <v>12181</v>
      </c>
      <c r="AX1981" t="str">
        <f>VLOOKUP(Sheet1[[#This Row],[NPDES ID2]],Combined_Sheet__Major_Only___2[[NPDES ID2]:[ECHO BFR]],27,FALSE)</f>
        <v>tempSludgeStore</v>
      </c>
      <c r="AY1981" t="str">
        <f>VLOOKUP(Sheet1[[#This Row],[NPDES ID2]],Combined_Sheet__Major_Only___2[[NPDES ID2]:[ECHO BFR]],28,FALSE)</f>
        <v>heatDry</v>
      </c>
      <c r="AZ1981" t="str">
        <f>VLOOKUP(Sheet1[[#This Row],[NPDES ID2]],Combined_Sheet__Major_Only___2[[NPDES ID2]:[ECHO BFR]],29,FALSE)</f>
        <v>thickening, preliminaryOps</v>
      </c>
      <c r="BA1981">
        <f>VLOOKUP(Sheet1[[#This Row],[NPDES ID2]],Combined_Sheet__Major_Only___2[[NPDES ID2]:[ECHO BFR]],17,FALSE)</f>
        <v>39.984499999999997</v>
      </c>
      <c r="BB1981">
        <f>VLOOKUP(Sheet1[[#This Row],[NPDES ID2]],Combined_Sheet__Major_Only___2[[NPDES ID2]:[ECHO BFR]],18,FALSE)</f>
        <v>-76.458619999999996</v>
      </c>
      <c r="BC1981" t="str">
        <f>IF(ISNUMBER(SEARCH("aerobic",$AW1981)),"aerobic","")</f>
        <v/>
      </c>
      <c r="BD1981" t="str">
        <f>IF(ISNUMBER(SEARCH("anaer",$AW1981)),"anaer","")</f>
        <v>anaer</v>
      </c>
      <c r="BE1981" t="str">
        <f>IF(ISNUMBER(SEARCH("thickening",$AZ1981)),"thickening","")</f>
        <v>thickening</v>
      </c>
      <c r="BF1981" s="3" t="str">
        <f>IF(ISNUMBER(SEARCH("airDry",$AW1981)),"airDry","")</f>
        <v/>
      </c>
      <c r="BG1981" s="3" t="str">
        <f>IF(ISNUMBER(SEARCH("heatDry",$AY1981)),"heatDry","")</f>
        <v>heatDry</v>
      </c>
      <c r="BH1981" s="3" t="str">
        <f>IF(AND(ISNUMBER(SEARCH("aerobic",$AW1981)),ISNUMBER(SEARCH("anaer",$AW1981))),"Combined Aer and Anaer.","")</f>
        <v/>
      </c>
    </row>
    <row r="1982" spans="1:60" x14ac:dyDescent="0.3">
      <c r="A1982" s="4">
        <v>1980</v>
      </c>
      <c r="B1982" t="s">
        <v>9328</v>
      </c>
      <c r="C1982">
        <v>1898.86</v>
      </c>
      <c r="D1982">
        <v>233.05327513110259</v>
      </c>
      <c r="E1982">
        <v>233.0655058221337</v>
      </c>
      <c r="F1982">
        <v>180.73750272572971</v>
      </c>
      <c r="G1982">
        <v>279.0978614051084</v>
      </c>
      <c r="H1982">
        <v>-76.321311913289762</v>
      </c>
      <c r="I1982">
        <v>-77.720211461176575</v>
      </c>
      <c r="J1982">
        <v>-90.012706857658955</v>
      </c>
      <c r="K1982">
        <v>-58.874638273047147</v>
      </c>
      <c r="L1982">
        <v>1306.483798476869</v>
      </c>
      <c r="M1982">
        <v>1301.7508332347741</v>
      </c>
      <c r="N1982">
        <v>1284.5782689647881</v>
      </c>
      <c r="O1982">
        <v>1342.583275956016</v>
      </c>
      <c r="P1982">
        <v>44.635178870652418</v>
      </c>
      <c r="Q1982">
        <v>45.235303810206027</v>
      </c>
      <c r="R1982">
        <v>35.895180575192128</v>
      </c>
      <c r="S1982">
        <v>51.637278689900782</v>
      </c>
      <c r="T1982">
        <v>57.611936801350588</v>
      </c>
      <c r="U1982">
        <v>57.611845053047659</v>
      </c>
      <c r="V1982">
        <v>57.572562034251021</v>
      </c>
      <c r="W1982">
        <v>57.650933649962496</v>
      </c>
      <c r="X1982">
        <v>3768.7851530356588</v>
      </c>
      <c r="Y1982">
        <v>3780.2182810460522</v>
      </c>
      <c r="Z1982">
        <v>3669.1033857129751</v>
      </c>
      <c r="AA1982">
        <v>3832.232805720997</v>
      </c>
      <c r="AB1982">
        <v>719.42999646921521</v>
      </c>
      <c r="AC1982">
        <v>713.07942171982813</v>
      </c>
      <c r="AD1982">
        <v>604.84559302411969</v>
      </c>
      <c r="AE1982">
        <v>868.76729100902787</v>
      </c>
      <c r="AF1982">
        <v>67.433611562994244</v>
      </c>
      <c r="AG1982">
        <v>67.188720550454804</v>
      </c>
      <c r="AH1982">
        <v>66.30627546639866</v>
      </c>
      <c r="AI1982">
        <v>69.29179591099188</v>
      </c>
      <c r="AJ1982">
        <v>0.60024148848005354</v>
      </c>
      <c r="AK1982">
        <v>0.6002411457201916</v>
      </c>
      <c r="AL1982">
        <v>0.60019333792607044</v>
      </c>
      <c r="AM1982">
        <v>0.60028984297348698</v>
      </c>
      <c r="AN1982">
        <v>0.95773819736857224</v>
      </c>
      <c r="AO1982">
        <v>0.95773819736857246</v>
      </c>
      <c r="AP1982">
        <v>0.95773819736857246</v>
      </c>
      <c r="AQ1982">
        <v>0.95773819736857246</v>
      </c>
      <c r="AR1982">
        <v>14.138937169410241</v>
      </c>
      <c r="AS1982">
        <v>14.138937169410241</v>
      </c>
      <c r="AT1982">
        <v>14.138937169410241</v>
      </c>
      <c r="AU1982">
        <v>14.138937169410241</v>
      </c>
      <c r="AV1982" t="str">
        <f>VLOOKUP(Sheet1[[#This Row],[NPDES ID2]],Combined_Sheet__Major_Only___2[[NPDES ID2]:[ECHO BFR]],3,FALSE)</f>
        <v>CO</v>
      </c>
      <c r="AW1982" t="s">
        <v>12181</v>
      </c>
      <c r="AX1982" t="str">
        <f>VLOOKUP(Sheet1[[#This Row],[NPDES ID2]],Combined_Sheet__Major_Only___2[[NPDES ID2]:[ECHO BFR]],27,FALSE)</f>
        <v>other, methaneBioCaptureRecover</v>
      </c>
      <c r="AY1982" t="str">
        <f>VLOOKUP(Sheet1[[#This Row],[NPDES ID2]],Combined_Sheet__Major_Only___2[[NPDES ID2]:[ECHO BFR]],28,FALSE)</f>
        <v>-</v>
      </c>
      <c r="AZ1982" t="str">
        <f>VLOOKUP(Sheet1[[#This Row],[NPDES ID2]],Combined_Sheet__Major_Only___2[[NPDES ID2]:[ECHO BFR]],29,FALSE)</f>
        <v>thickening, preliminaryOps</v>
      </c>
      <c r="BA1982">
        <f>VLOOKUP(Sheet1[[#This Row],[NPDES ID2]],Combined_Sheet__Major_Only___2[[NPDES ID2]:[ECHO BFR]],17,FALSE)</f>
        <v>39.555751000000001</v>
      </c>
      <c r="BB1982">
        <f>VLOOKUP(Sheet1[[#This Row],[NPDES ID2]],Combined_Sheet__Major_Only___2[[NPDES ID2]:[ECHO BFR]],18,FALSE)</f>
        <v>-105.03654400000001</v>
      </c>
      <c r="BC1982" t="str">
        <f>IF(ISNUMBER(SEARCH("aerobic",$AW1982)),"aerobic","")</f>
        <v/>
      </c>
      <c r="BD1982" t="str">
        <f>IF(ISNUMBER(SEARCH("anaer",$AW1982)),"anaer","")</f>
        <v>anaer</v>
      </c>
      <c r="BE1982" t="str">
        <f>IF(ISNUMBER(SEARCH("thickening",$AZ1982)),"thickening","")</f>
        <v>thickening</v>
      </c>
      <c r="BF1982" s="2" t="str">
        <f>IF(ISNUMBER(SEARCH("airDry",$AW1982)),"airDry","")</f>
        <v/>
      </c>
      <c r="BG1982" s="2" t="str">
        <f>IF(ISNUMBER(SEARCH("heatDry",$AY1982)),"heatDry","")</f>
        <v/>
      </c>
      <c r="BH1982" s="2" t="str">
        <f>IF(AND(ISNUMBER(SEARCH("aerobic",$AW1982)),ISNUMBER(SEARCH("anaer",$AW1982))),"Combined Aer and Anaer.","")</f>
        <v/>
      </c>
    </row>
    <row r="1983" spans="1:60" x14ac:dyDescent="0.3">
      <c r="A1983" s="4">
        <v>1981</v>
      </c>
      <c r="B1983" t="s">
        <v>9333</v>
      </c>
      <c r="C1983">
        <v>1896</v>
      </c>
      <c r="D1983">
        <v>241.42472848014339</v>
      </c>
      <c r="E1983">
        <v>241.33014352055659</v>
      </c>
      <c r="F1983">
        <v>186.67148484347331</v>
      </c>
      <c r="G1983">
        <v>288.85520980963349</v>
      </c>
      <c r="H1983">
        <v>-76.535063109376367</v>
      </c>
      <c r="I1983">
        <v>-77.755770349521327</v>
      </c>
      <c r="J1983">
        <v>-90.440932988015348</v>
      </c>
      <c r="K1983">
        <v>-59.927950762966482</v>
      </c>
      <c r="L1983">
        <v>1259.0133219013439</v>
      </c>
      <c r="M1983">
        <v>1253.9471185476591</v>
      </c>
      <c r="N1983">
        <v>1235.5684877597409</v>
      </c>
      <c r="O1983">
        <v>1297.648725520658</v>
      </c>
      <c r="P1983">
        <v>44.655317314198577</v>
      </c>
      <c r="Q1983">
        <v>45.218349296995868</v>
      </c>
      <c r="R1983">
        <v>36.181927926493408</v>
      </c>
      <c r="S1983">
        <v>51.258529172955392</v>
      </c>
      <c r="T1983">
        <v>53.884411321000833</v>
      </c>
      <c r="U1983">
        <v>53.884325325271689</v>
      </c>
      <c r="V1983">
        <v>53.847505332568872</v>
      </c>
      <c r="W1983">
        <v>53.920963086249728</v>
      </c>
      <c r="X1983">
        <v>3652.510654915196</v>
      </c>
      <c r="Y1983">
        <v>3664.85582516872</v>
      </c>
      <c r="Z1983">
        <v>3545.1996602662239</v>
      </c>
      <c r="AA1983">
        <v>3720.855372339418</v>
      </c>
      <c r="AB1983">
        <v>661.35905945105242</v>
      </c>
      <c r="AC1983">
        <v>655.72073081603503</v>
      </c>
      <c r="AD1983">
        <v>560.52677577756594</v>
      </c>
      <c r="AE1983">
        <v>790.53518111046787</v>
      </c>
      <c r="AF1983">
        <v>65.081288743120012</v>
      </c>
      <c r="AG1983">
        <v>64.81884290186305</v>
      </c>
      <c r="AH1983">
        <v>63.872462489860503</v>
      </c>
      <c r="AI1983">
        <v>67.07367732543149</v>
      </c>
      <c r="AJ1983">
        <v>0.57147754255285077</v>
      </c>
      <c r="AK1983">
        <v>0.57147722611438323</v>
      </c>
      <c r="AL1983">
        <v>0.57143308315139929</v>
      </c>
      <c r="AM1983">
        <v>0.57152219013451733</v>
      </c>
      <c r="AN1983">
        <v>0.95500335876537479</v>
      </c>
      <c r="AO1983">
        <v>0.95500335876537457</v>
      </c>
      <c r="AP1983">
        <v>0.95500335876537457</v>
      </c>
      <c r="AQ1983">
        <v>0.95500335876537457</v>
      </c>
      <c r="AR1983">
        <v>14.059475923985859</v>
      </c>
      <c r="AS1983">
        <v>14.059475923985859</v>
      </c>
      <c r="AT1983">
        <v>14.059475923985859</v>
      </c>
      <c r="AU1983">
        <v>14.059475923985859</v>
      </c>
      <c r="AV1983" t="str">
        <f>VLOOKUP(Sheet1[[#This Row],[NPDES ID2]],Combined_Sheet__Major_Only___2[[NPDES ID2]:[ECHO BFR]],3,FALSE)</f>
        <v>CA</v>
      </c>
      <c r="AW1983" t="s">
        <v>12181</v>
      </c>
      <c r="AX1983" t="str">
        <f>VLOOKUP(Sheet1[[#This Row],[NPDES ID2]],Combined_Sheet__Major_Only___2[[NPDES ID2]:[ECHO BFR]],27,FALSE)</f>
        <v>methaneBioCaptureRecover</v>
      </c>
      <c r="AY1983" t="str">
        <f>VLOOKUP(Sheet1[[#This Row],[NPDES ID2]],Combined_Sheet__Major_Only___2[[NPDES ID2]:[ECHO BFR]],28,FALSE)</f>
        <v>-</v>
      </c>
      <c r="AZ1983" t="str">
        <f>VLOOKUP(Sheet1[[#This Row],[NPDES ID2]],Combined_Sheet__Major_Only___2[[NPDES ID2]:[ECHO BFR]],29,FALSE)</f>
        <v>preliminaryOps, thickening</v>
      </c>
      <c r="BA1983">
        <f>VLOOKUP(Sheet1[[#This Row],[NPDES ID2]],Combined_Sheet__Major_Only___2[[NPDES ID2]:[ECHO BFR]],17,FALSE)</f>
        <v>37.416860999999997</v>
      </c>
      <c r="BB1983">
        <f>VLOOKUP(Sheet1[[#This Row],[NPDES ID2]],Combined_Sheet__Major_Only___2[[NPDES ID2]:[ECHO BFR]],18,FALSE)</f>
        <v>-122.016111</v>
      </c>
      <c r="BC1983" t="str">
        <f>IF(ISNUMBER(SEARCH("aerobic",$AW1983)),"aerobic","")</f>
        <v/>
      </c>
      <c r="BD1983" t="str">
        <f>IF(ISNUMBER(SEARCH("anaer",$AW1983)),"anaer","")</f>
        <v>anaer</v>
      </c>
      <c r="BE1983" t="str">
        <f>IF(ISNUMBER(SEARCH("thickening",$AZ1983)),"thickening","")</f>
        <v>thickening</v>
      </c>
      <c r="BF1983" s="3" t="str">
        <f>IF(ISNUMBER(SEARCH("airDry",$AW1983)),"airDry","")</f>
        <v/>
      </c>
      <c r="BG1983" s="3" t="str">
        <f>IF(ISNUMBER(SEARCH("heatDry",$AY1983)),"heatDry","")</f>
        <v/>
      </c>
      <c r="BH1983" s="3" t="str">
        <f>IF(AND(ISNUMBER(SEARCH("aerobic",$AW1983)),ISNUMBER(SEARCH("anaer",$AW1983))),"Combined Aer and Anaer.","")</f>
        <v/>
      </c>
    </row>
    <row r="1984" spans="1:60" x14ac:dyDescent="0.3">
      <c r="A1984" s="4">
        <v>1982</v>
      </c>
      <c r="B1984" t="s">
        <v>9337</v>
      </c>
      <c r="C1984">
        <v>1882.6</v>
      </c>
      <c r="D1984">
        <v>299.92807294106137</v>
      </c>
      <c r="E1984">
        <v>299.60406319200172</v>
      </c>
      <c r="F1984">
        <v>233.64735960362049</v>
      </c>
      <c r="G1984">
        <v>358.21414028746261</v>
      </c>
      <c r="H1984">
        <v>-77.480542382823103</v>
      </c>
      <c r="I1984">
        <v>-77.51395577785641</v>
      </c>
      <c r="J1984">
        <v>-90.318742571441362</v>
      </c>
      <c r="K1984">
        <v>-64.405015441008729</v>
      </c>
      <c r="L1984">
        <v>1005.5317925226771</v>
      </c>
      <c r="M1984">
        <v>998.67833845529481</v>
      </c>
      <c r="N1984">
        <v>973.82030656973211</v>
      </c>
      <c r="O1984">
        <v>1057.789068655919</v>
      </c>
      <c r="P1984">
        <v>44.770800526642986</v>
      </c>
      <c r="Q1984">
        <v>44.701925699028877</v>
      </c>
      <c r="R1984">
        <v>37.86462500339487</v>
      </c>
      <c r="S1984">
        <v>51.060438725340482</v>
      </c>
      <c r="T1984">
        <v>55.240404960067472</v>
      </c>
      <c r="U1984">
        <v>55.240316871675631</v>
      </c>
      <c r="V1984">
        <v>55.202600883027607</v>
      </c>
      <c r="W1984">
        <v>55.277846194081818</v>
      </c>
      <c r="X1984">
        <v>4657.3526625209452</v>
      </c>
      <c r="Y1984">
        <v>4683.8658570794596</v>
      </c>
      <c r="Z1984">
        <v>4427.0250957922981</v>
      </c>
      <c r="AA1984">
        <v>4805.6048902663806</v>
      </c>
      <c r="AB1984">
        <v>1132.5382633870879</v>
      </c>
      <c r="AC1984">
        <v>1107.668686722888</v>
      </c>
      <c r="AD1984">
        <v>904.59550021595612</v>
      </c>
      <c r="AE1984">
        <v>1477.4870355745049</v>
      </c>
      <c r="AF1984">
        <v>52.349258009762593</v>
      </c>
      <c r="AG1984">
        <v>51.991906314346139</v>
      </c>
      <c r="AH1984">
        <v>50.70132845141945</v>
      </c>
      <c r="AI1984">
        <v>55.065040949837233</v>
      </c>
      <c r="AJ1984">
        <v>0.41620295079521968</v>
      </c>
      <c r="AK1984">
        <v>0.41620266779211967</v>
      </c>
      <c r="AL1984">
        <v>0.41616323101941433</v>
      </c>
      <c r="AM1984">
        <v>0.41624283950701441</v>
      </c>
      <c r="AN1984">
        <v>0.95603825227942185</v>
      </c>
      <c r="AO1984">
        <v>0.95603825227942163</v>
      </c>
      <c r="AP1984">
        <v>0.95603825227942163</v>
      </c>
      <c r="AQ1984">
        <v>0.95603825227942163</v>
      </c>
      <c r="AR1984">
        <v>9.6638082077430152</v>
      </c>
      <c r="AS1984">
        <v>9.6638082077430116</v>
      </c>
      <c r="AT1984">
        <v>9.6638082077430116</v>
      </c>
      <c r="AU1984">
        <v>9.6638082077430116</v>
      </c>
      <c r="AV1984" t="str">
        <f>VLOOKUP(Sheet1[[#This Row],[NPDES ID2]],Combined_Sheet__Major_Only___2[[NPDES ID2]:[ECHO BFR]],3,FALSE)</f>
        <v>PA</v>
      </c>
      <c r="AW1984" t="s">
        <v>87</v>
      </c>
      <c r="AX1984" t="str">
        <f>VLOOKUP(Sheet1[[#This Row],[NPDES ID2]],Combined_Sheet__Major_Only___2[[NPDES ID2]:[ECHO BFR]],27,FALSE)</f>
        <v>-</v>
      </c>
      <c r="AY1984" t="str">
        <f>VLOOKUP(Sheet1[[#This Row],[NPDES ID2]],Combined_Sheet__Major_Only___2[[NPDES ID2]:[ECHO BFR]],28,FALSE)</f>
        <v>-</v>
      </c>
      <c r="AZ1984" t="str">
        <f>VLOOKUP(Sheet1[[#This Row],[NPDES ID2]],Combined_Sheet__Major_Only___2[[NPDES ID2]:[ECHO BFR]],29,FALSE)</f>
        <v>thickening, preliminaryOps</v>
      </c>
      <c r="BA1984">
        <f>VLOOKUP(Sheet1[[#This Row],[NPDES ID2]],Combined_Sheet__Major_Only___2[[NPDES ID2]:[ECHO BFR]],17,FALSE)</f>
        <v>39.997149999999998</v>
      </c>
      <c r="BB1984">
        <f>VLOOKUP(Sheet1[[#This Row],[NPDES ID2]],Combined_Sheet__Major_Only___2[[NPDES ID2]:[ECHO BFR]],18,FALSE)</f>
        <v>-75.701599999999999</v>
      </c>
      <c r="BC1984" t="str">
        <f>IF(ISNUMBER(SEARCH("aerobic",$AW1984)),"aerobic","")</f>
        <v/>
      </c>
      <c r="BD1984" t="str">
        <f>IF(ISNUMBER(SEARCH("anaer",$AW1984)),"anaer","")</f>
        <v/>
      </c>
      <c r="BE1984" t="str">
        <f>IF(ISNUMBER(SEARCH("thickening",$AZ1984)),"thickening","")</f>
        <v>thickening</v>
      </c>
      <c r="BF1984" s="2" t="str">
        <f>IF(ISNUMBER(SEARCH("airDry",$AW1984)),"airDry","")</f>
        <v/>
      </c>
      <c r="BG1984" s="2" t="str">
        <f>IF(ISNUMBER(SEARCH("heatDry",$AY1984)),"heatDry","")</f>
        <v/>
      </c>
      <c r="BH1984" s="2" t="str">
        <f>IF(AND(ISNUMBER(SEARCH("aerobic",$AW1984)),ISNUMBER(SEARCH("anaer",$AW1984))),"Combined Aer and Anaer.","")</f>
        <v/>
      </c>
    </row>
    <row r="1985" spans="1:60" x14ac:dyDescent="0.3">
      <c r="A1985" s="4">
        <v>1983</v>
      </c>
      <c r="B1985" t="s">
        <v>9342</v>
      </c>
      <c r="C1985">
        <v>1878.03</v>
      </c>
      <c r="D1985">
        <v>251.57762592235341</v>
      </c>
      <c r="E1985">
        <v>251.492459027758</v>
      </c>
      <c r="F1985">
        <v>194.9309450359286</v>
      </c>
      <c r="G1985">
        <v>300.49086993536793</v>
      </c>
      <c r="H1985">
        <v>-76.925290340826862</v>
      </c>
      <c r="I1985">
        <v>-78.226754199984867</v>
      </c>
      <c r="J1985">
        <v>-90.984757591328233</v>
      </c>
      <c r="K1985">
        <v>-61.471590009353108</v>
      </c>
      <c r="L1985">
        <v>1194.8659776390871</v>
      </c>
      <c r="M1985">
        <v>1189.455679497325</v>
      </c>
      <c r="N1985">
        <v>1169.844359691137</v>
      </c>
      <c r="O1985">
        <v>1236.0956254974849</v>
      </c>
      <c r="P1985">
        <v>44.33209581333076</v>
      </c>
      <c r="Q1985">
        <v>44.808309210138532</v>
      </c>
      <c r="R1985">
        <v>36.208947959288352</v>
      </c>
      <c r="S1985">
        <v>50.790397185910848</v>
      </c>
      <c r="T1985">
        <v>3.9373267279156199</v>
      </c>
      <c r="U1985">
        <v>3.937317813963932</v>
      </c>
      <c r="V1985">
        <v>3.933501210053989</v>
      </c>
      <c r="W1985">
        <v>3.9411155285080111</v>
      </c>
      <c r="X1985">
        <v>278.56946828688268</v>
      </c>
      <c r="Y1985">
        <v>279.59274378250899</v>
      </c>
      <c r="Z1985">
        <v>269.4430847468339</v>
      </c>
      <c r="AA1985">
        <v>284.43202138335221</v>
      </c>
      <c r="AB1985">
        <v>44.099254118803529</v>
      </c>
      <c r="AC1985">
        <v>43.830703924994893</v>
      </c>
      <c r="AD1985">
        <v>38.1169860592071</v>
      </c>
      <c r="AE1985">
        <v>51.514022304816599</v>
      </c>
      <c r="AF1985">
        <v>62.353735964390033</v>
      </c>
      <c r="AG1985">
        <v>62.071122216331133</v>
      </c>
      <c r="AH1985">
        <v>61.049521380654539</v>
      </c>
      <c r="AI1985">
        <v>64.502918782628242</v>
      </c>
      <c r="AJ1985">
        <v>0.5381514528194008</v>
      </c>
      <c r="AK1985">
        <v>0.5381512987212016</v>
      </c>
      <c r="AL1985">
        <v>0.53812975339439439</v>
      </c>
      <c r="AM1985">
        <v>0.53817324314186799</v>
      </c>
      <c r="AN1985">
        <v>0.66140436994351348</v>
      </c>
      <c r="AO1985">
        <v>0.66140436994351359</v>
      </c>
      <c r="AP1985">
        <v>0.66140436994351359</v>
      </c>
      <c r="AQ1985">
        <v>0.66140436994351359</v>
      </c>
      <c r="AR1985">
        <v>14.580454586649919</v>
      </c>
      <c r="AS1985">
        <v>14.580454586649919</v>
      </c>
      <c r="AT1985">
        <v>14.580454586649919</v>
      </c>
      <c r="AU1985">
        <v>14.580454586649919</v>
      </c>
      <c r="AV1985" t="str">
        <f>VLOOKUP(Sheet1[[#This Row],[NPDES ID2]],Combined_Sheet__Major_Only___2[[NPDES ID2]:[ECHO BFR]],3,FALSE)</f>
        <v>CO</v>
      </c>
      <c r="AW1985" t="s">
        <v>12183</v>
      </c>
      <c r="AX1985" t="str">
        <f>VLOOKUP(Sheet1[[#This Row],[NPDES ID2]],Combined_Sheet__Major_Only___2[[NPDES ID2]:[ECHO BFR]],27,FALSE)</f>
        <v>tempSludgeStore</v>
      </c>
      <c r="AY1985" t="str">
        <f>VLOOKUP(Sheet1[[#This Row],[NPDES ID2]],Combined_Sheet__Major_Only___2[[NPDES ID2]:[ECHO BFR]],28,FALSE)</f>
        <v>-</v>
      </c>
      <c r="AZ1985" t="str">
        <f>VLOOKUP(Sheet1[[#This Row],[NPDES ID2]],Combined_Sheet__Major_Only___2[[NPDES ID2]:[ECHO BFR]],29,FALSE)</f>
        <v>preliminaryOps, thickening</v>
      </c>
      <c r="BA1985">
        <f>VLOOKUP(Sheet1[[#This Row],[NPDES ID2]],Combined_Sheet__Major_Only___2[[NPDES ID2]:[ECHO BFR]],17,FALSE)</f>
        <v>38.257219999999997</v>
      </c>
      <c r="BB1985">
        <f>VLOOKUP(Sheet1[[#This Row],[NPDES ID2]],Combined_Sheet__Major_Only___2[[NPDES ID2]:[ECHO BFR]],18,FALSE)</f>
        <v>-104.578333</v>
      </c>
      <c r="BC1985" t="str">
        <f>IF(ISNUMBER(SEARCH("aerobic",$AW1985)),"aerobic","")</f>
        <v/>
      </c>
      <c r="BD1985" t="str">
        <f>IF(ISNUMBER(SEARCH("anaer",$AW1985)),"anaer","")</f>
        <v>anaer</v>
      </c>
      <c r="BE1985" t="str">
        <f>IF(ISNUMBER(SEARCH("thickening",$AZ1985)),"thickening","")</f>
        <v>thickening</v>
      </c>
      <c r="BF1985" s="3" t="str">
        <f>IF(ISNUMBER(SEARCH("airDry",$AW1985)),"airDry","")</f>
        <v>airDry</v>
      </c>
      <c r="BG1985" s="3" t="str">
        <f>IF(ISNUMBER(SEARCH("heatDry",$AY1985)),"heatDry","")</f>
        <v/>
      </c>
      <c r="BH1985" s="3" t="str">
        <f>IF(AND(ISNUMBER(SEARCH("aerobic",$AW1985)),ISNUMBER(SEARCH("anaer",$AW1985))),"Combined Aer and Anaer.","")</f>
        <v/>
      </c>
    </row>
    <row r="1986" spans="1:60" x14ac:dyDescent="0.3">
      <c r="A1986" s="4">
        <v>1984</v>
      </c>
      <c r="B1986" t="s">
        <v>9347</v>
      </c>
      <c r="C1986">
        <v>1870</v>
      </c>
      <c r="D1986">
        <v>302.10704078012787</v>
      </c>
      <c r="E1986">
        <v>301.96025145866429</v>
      </c>
      <c r="F1986">
        <v>235.5958880626896</v>
      </c>
      <c r="G1986">
        <v>360.94861645088082</v>
      </c>
      <c r="H1986">
        <v>-77.570162203474197</v>
      </c>
      <c r="I1986">
        <v>-77.591646291356909</v>
      </c>
      <c r="J1986">
        <v>-90.337283795855484</v>
      </c>
      <c r="K1986">
        <v>-64.583325699908499</v>
      </c>
      <c r="L1986">
        <v>990.49216888736453</v>
      </c>
      <c r="M1986">
        <v>983.62212063176571</v>
      </c>
      <c r="N1986">
        <v>958.70868179896195</v>
      </c>
      <c r="O1986">
        <v>1042.866791312844</v>
      </c>
      <c r="P1986">
        <v>44.484935407021233</v>
      </c>
      <c r="Q1986">
        <v>44.38240820465991</v>
      </c>
      <c r="R1986">
        <v>37.657645498149137</v>
      </c>
      <c r="S1986">
        <v>50.685574024446893</v>
      </c>
      <c r="T1986">
        <v>43.962350280531723</v>
      </c>
      <c r="U1986">
        <v>43.962279597209843</v>
      </c>
      <c r="V1986">
        <v>43.932015775719293</v>
      </c>
      <c r="W1986">
        <v>43.992393635172952</v>
      </c>
      <c r="X1986">
        <v>3737.6815777276429</v>
      </c>
      <c r="Y1986">
        <v>3759.306741029749</v>
      </c>
      <c r="Z1986">
        <v>3549.7042079634621</v>
      </c>
      <c r="AA1986">
        <v>3858.7604939890161</v>
      </c>
      <c r="AB1986">
        <v>728.56395337232243</v>
      </c>
      <c r="AC1986">
        <v>718.03206555614167</v>
      </c>
      <c r="AD1986">
        <v>608.20182087843148</v>
      </c>
      <c r="AE1986">
        <v>901.44854708850585</v>
      </c>
      <c r="AF1986">
        <v>51.912984793532722</v>
      </c>
      <c r="AG1986">
        <v>51.552442028176984</v>
      </c>
      <c r="AH1986">
        <v>50.249757337910552</v>
      </c>
      <c r="AI1986">
        <v>54.653879747805213</v>
      </c>
      <c r="AJ1986">
        <v>0.41089737643363933</v>
      </c>
      <c r="AK1986">
        <v>0.41089713442004072</v>
      </c>
      <c r="AL1986">
        <v>0.41086338372217979</v>
      </c>
      <c r="AM1986">
        <v>0.41093151321912552</v>
      </c>
      <c r="AN1986">
        <v>0.94563966812033629</v>
      </c>
      <c r="AO1986">
        <v>0.9456396681203364</v>
      </c>
      <c r="AP1986">
        <v>0.9456396681203364</v>
      </c>
      <c r="AQ1986">
        <v>0.9456396681203364</v>
      </c>
      <c r="AR1986">
        <v>10.75847661509577</v>
      </c>
      <c r="AS1986">
        <v>10.75847661509577</v>
      </c>
      <c r="AT1986">
        <v>10.75847661509577</v>
      </c>
      <c r="AU1986">
        <v>10.75847661509577</v>
      </c>
      <c r="AV1986" t="str">
        <f>VLOOKUP(Sheet1[[#This Row],[NPDES ID2]],Combined_Sheet__Major_Only___2[[NPDES ID2]:[ECHO BFR]],3,FALSE)</f>
        <v>RI</v>
      </c>
      <c r="AW1986" t="s">
        <v>54</v>
      </c>
      <c r="AX1986" t="str">
        <f>VLOOKUP(Sheet1[[#This Row],[NPDES ID2]],Combined_Sheet__Major_Only___2[[NPDES ID2]:[ECHO BFR]],27,FALSE)</f>
        <v>-</v>
      </c>
      <c r="AY1986" t="str">
        <f>VLOOKUP(Sheet1[[#This Row],[NPDES ID2]],Combined_Sheet__Major_Only___2[[NPDES ID2]:[ECHO BFR]],28,FALSE)</f>
        <v>-</v>
      </c>
      <c r="AZ1986" t="str">
        <f>VLOOKUP(Sheet1[[#This Row],[NPDES ID2]],Combined_Sheet__Major_Only___2[[NPDES ID2]:[ECHO BFR]],29,FALSE)</f>
        <v>thickening, preliminaryOps</v>
      </c>
      <c r="BA1986">
        <f>VLOOKUP(Sheet1[[#This Row],[NPDES ID2]],Combined_Sheet__Major_Only___2[[NPDES ID2]:[ECHO BFR]],17,FALSE)</f>
        <v>41.773887999999999</v>
      </c>
      <c r="BB1986">
        <f>VLOOKUP(Sheet1[[#This Row],[NPDES ID2]],Combined_Sheet__Major_Only___2[[NPDES ID2]:[ECHO BFR]],18,FALSE)</f>
        <v>-71.364976999999996</v>
      </c>
      <c r="BC1986" t="str">
        <f>IF(ISNUMBER(SEARCH("aerobic",$AW1986)),"aerobic","")</f>
        <v/>
      </c>
      <c r="BD1986" t="str">
        <f>IF(ISNUMBER(SEARCH("anaer",$AW1986)),"anaer","")</f>
        <v/>
      </c>
      <c r="BE1986" t="str">
        <f>IF(ISNUMBER(SEARCH("thickening",$AZ1986)),"thickening","")</f>
        <v>thickening</v>
      </c>
      <c r="BF1986" s="2" t="str">
        <f>IF(ISNUMBER(SEARCH("airDry",$AW1986)),"airDry","")</f>
        <v/>
      </c>
      <c r="BG1986" s="2" t="str">
        <f>IF(ISNUMBER(SEARCH("heatDry",$AY1986)),"heatDry","")</f>
        <v/>
      </c>
      <c r="BH1986" s="2" t="str">
        <f>IF(AND(ISNUMBER(SEARCH("aerobic",$AW1986)),ISNUMBER(SEARCH("anaer",$AW1986))),"Combined Aer and Anaer.","")</f>
        <v/>
      </c>
    </row>
    <row r="1987" spans="1:60" x14ac:dyDescent="0.3">
      <c r="A1987" s="4">
        <v>1985</v>
      </c>
      <c r="B1987" t="s">
        <v>9352</v>
      </c>
      <c r="C1987">
        <v>1849</v>
      </c>
      <c r="D1987">
        <v>330.35212096804207</v>
      </c>
      <c r="E1987">
        <v>331.18718131082471</v>
      </c>
      <c r="F1987">
        <v>258.83514090846649</v>
      </c>
      <c r="G1987">
        <v>396.6608730059495</v>
      </c>
      <c r="H1987">
        <v>-77.204142620160667</v>
      </c>
      <c r="I1987">
        <v>-76.546795286093783</v>
      </c>
      <c r="J1987">
        <v>-88.798717132187093</v>
      </c>
      <c r="K1987">
        <v>-65.411275492556271</v>
      </c>
      <c r="L1987">
        <v>894.26279463909782</v>
      </c>
      <c r="M1987">
        <v>886.84584659615598</v>
      </c>
      <c r="N1987">
        <v>859.89879970264838</v>
      </c>
      <c r="O1987">
        <v>950.90367487423634</v>
      </c>
      <c r="P1987">
        <v>44.102944358602059</v>
      </c>
      <c r="Q1987">
        <v>43.88952248523357</v>
      </c>
      <c r="R1987">
        <v>38.115940929799393</v>
      </c>
      <c r="S1987">
        <v>50.07022152698741</v>
      </c>
      <c r="T1987">
        <v>251.93612069752771</v>
      </c>
      <c r="U1987">
        <v>251.9357290547741</v>
      </c>
      <c r="V1987">
        <v>251.76804301415481</v>
      </c>
      <c r="W1987">
        <v>252.10258517354501</v>
      </c>
      <c r="X1987">
        <v>23465.46763239953</v>
      </c>
      <c r="Y1987">
        <v>23626.499224414139</v>
      </c>
      <c r="Z1987">
        <v>22058.696477046571</v>
      </c>
      <c r="AA1987">
        <v>24377.659056333861</v>
      </c>
      <c r="AB1987">
        <v>8094.8429743168908</v>
      </c>
      <c r="AC1987">
        <v>7703.2626694717619</v>
      </c>
      <c r="AD1987">
        <v>5872.3085492074788</v>
      </c>
      <c r="AE1987">
        <v>11999.070475268019</v>
      </c>
      <c r="AF1987">
        <v>47.410019163028792</v>
      </c>
      <c r="AG1987">
        <v>47.01556657904483</v>
      </c>
      <c r="AH1987">
        <v>45.594912070289134</v>
      </c>
      <c r="AI1987">
        <v>50.401990539210061</v>
      </c>
      <c r="AJ1987">
        <v>0.35621149377282441</v>
      </c>
      <c r="AK1987">
        <v>0.35621088809167228</v>
      </c>
      <c r="AL1987">
        <v>0.35612719848141888</v>
      </c>
      <c r="AM1987">
        <v>0.35629616147150278</v>
      </c>
      <c r="AN1987">
        <v>0.98986170143781127</v>
      </c>
      <c r="AO1987">
        <v>0.98986170143781105</v>
      </c>
      <c r="AP1987">
        <v>0.98986170143781105</v>
      </c>
      <c r="AQ1987">
        <v>0.98986170143781105</v>
      </c>
      <c r="AR1987">
        <v>7.4935274595973986</v>
      </c>
      <c r="AS1987">
        <v>7.4935274595973951</v>
      </c>
      <c r="AT1987">
        <v>7.4935274595973951</v>
      </c>
      <c r="AU1987">
        <v>7.4935274595973951</v>
      </c>
      <c r="AV1987" t="str">
        <f>VLOOKUP(Sheet1[[#This Row],[NPDES ID2]],Combined_Sheet__Major_Only___2[[NPDES ID2]:[ECHO BFR]],3,FALSE)</f>
        <v>TN</v>
      </c>
      <c r="AW1987" t="s">
        <v>38</v>
      </c>
      <c r="AX1987" t="str">
        <f>VLOOKUP(Sheet1[[#This Row],[NPDES ID2]],Combined_Sheet__Major_Only___2[[NPDES ID2]:[ECHO BFR]],27,FALSE)</f>
        <v/>
      </c>
      <c r="AY1987" t="str">
        <f>VLOOKUP(Sheet1[[#This Row],[NPDES ID2]],Combined_Sheet__Major_Only___2[[NPDES ID2]:[ECHO BFR]],28,FALSE)</f>
        <v/>
      </c>
      <c r="AZ1987" t="str">
        <f>VLOOKUP(Sheet1[[#This Row],[NPDES ID2]],Combined_Sheet__Major_Only___2[[NPDES ID2]:[ECHO BFR]],29,FALSE)</f>
        <v/>
      </c>
      <c r="BA1987">
        <f>VLOOKUP(Sheet1[[#This Row],[NPDES ID2]],Combined_Sheet__Major_Only___2[[NPDES ID2]:[ECHO BFR]],17,FALSE)</f>
        <v>36.500432000000004</v>
      </c>
      <c r="BB1987">
        <f>VLOOKUP(Sheet1[[#This Row],[NPDES ID2]],Combined_Sheet__Major_Only___2[[NPDES ID2]:[ECHO BFR]],18,FALSE)</f>
        <v>-82.289707000000007</v>
      </c>
      <c r="BC1987" t="str">
        <f>IF(ISNUMBER(SEARCH("aerobic",$AW1987)),"aerobic","")</f>
        <v/>
      </c>
      <c r="BD1987" t="str">
        <f>IF(ISNUMBER(SEARCH("anaer",$AW1987)),"anaer","")</f>
        <v/>
      </c>
      <c r="BE1987" t="str">
        <f>IF(ISNUMBER(SEARCH("thickening",$AZ1987)),"thickening","")</f>
        <v/>
      </c>
      <c r="BF1987" s="3" t="str">
        <f>IF(ISNUMBER(SEARCH("airDry",$AW1987)),"airDry","")</f>
        <v/>
      </c>
      <c r="BG1987" s="3" t="str">
        <f>IF(ISNUMBER(SEARCH("heatDry",$AY1987)),"heatDry","")</f>
        <v/>
      </c>
      <c r="BH1987" s="3" t="str">
        <f>IF(AND(ISNUMBER(SEARCH("aerobic",$AW1987)),ISNUMBER(SEARCH("anaer",$AW1987))),"Combined Aer and Anaer.","")</f>
        <v/>
      </c>
    </row>
    <row r="1988" spans="1:60" x14ac:dyDescent="0.3">
      <c r="A1988" s="4">
        <v>1986</v>
      </c>
      <c r="B1988" t="s">
        <v>9357</v>
      </c>
      <c r="C1988">
        <v>1849</v>
      </c>
      <c r="D1988">
        <v>298.04197213564811</v>
      </c>
      <c r="E1988">
        <v>297.74985064761159</v>
      </c>
      <c r="F1988">
        <v>232.63300980688669</v>
      </c>
      <c r="G1988">
        <v>355.81626542022389</v>
      </c>
      <c r="H1988">
        <v>-77.526723707865713</v>
      </c>
      <c r="I1988">
        <v>-77.584754215949829</v>
      </c>
      <c r="J1988">
        <v>-90.418574851636606</v>
      </c>
      <c r="K1988">
        <v>-64.36110091057229</v>
      </c>
      <c r="L1988">
        <v>990.84306924156817</v>
      </c>
      <c r="M1988">
        <v>984.13547564197347</v>
      </c>
      <c r="N1988">
        <v>959.81095586247955</v>
      </c>
      <c r="O1988">
        <v>1041.979584634548</v>
      </c>
      <c r="P1988">
        <v>43.967243717474908</v>
      </c>
      <c r="Q1988">
        <v>43.91326919242568</v>
      </c>
      <c r="R1988">
        <v>37.171254595546763</v>
      </c>
      <c r="S1988">
        <v>50.163864273065307</v>
      </c>
      <c r="T1988">
        <v>43.194891173640457</v>
      </c>
      <c r="U1988">
        <v>43.194821674714269</v>
      </c>
      <c r="V1988">
        <v>43.165064964929897</v>
      </c>
      <c r="W1988">
        <v>43.224431110798967</v>
      </c>
      <c r="X1988">
        <v>3629.7797636850119</v>
      </c>
      <c r="Y1988">
        <v>3650.2936617319829</v>
      </c>
      <c r="Z1988">
        <v>3451.5071953298038</v>
      </c>
      <c r="AA1988">
        <v>3744.5149334817811</v>
      </c>
      <c r="AB1988">
        <v>754.28084123750466</v>
      </c>
      <c r="AC1988">
        <v>742.22416411042286</v>
      </c>
      <c r="AD1988">
        <v>622.08095452618011</v>
      </c>
      <c r="AE1988">
        <v>945.26076894780306</v>
      </c>
      <c r="AF1988">
        <v>52.52115620317177</v>
      </c>
      <c r="AG1988">
        <v>52.165132573459367</v>
      </c>
      <c r="AH1988">
        <v>50.878854318925811</v>
      </c>
      <c r="AI1988">
        <v>55.22758046672633</v>
      </c>
      <c r="AJ1988">
        <v>0.41829375427681059</v>
      </c>
      <c r="AK1988">
        <v>0.41829350941777438</v>
      </c>
      <c r="AL1988">
        <v>0.4182593608610492</v>
      </c>
      <c r="AM1988">
        <v>0.41832829344468803</v>
      </c>
      <c r="AN1988">
        <v>0.94475036519449529</v>
      </c>
      <c r="AO1988">
        <v>0.94475036519449518</v>
      </c>
      <c r="AP1988">
        <v>0.94475036519449518</v>
      </c>
      <c r="AQ1988">
        <v>0.94475036519449518</v>
      </c>
      <c r="AR1988">
        <v>10.51210183063678</v>
      </c>
      <c r="AS1988">
        <v>10.51210183063678</v>
      </c>
      <c r="AT1988">
        <v>10.51210183063678</v>
      </c>
      <c r="AU1988">
        <v>10.51210183063678</v>
      </c>
      <c r="AV1988" t="str">
        <f>VLOOKUP(Sheet1[[#This Row],[NPDES ID2]],Combined_Sheet__Major_Only___2[[NPDES ID2]:[ECHO BFR]],3,FALSE)</f>
        <v>NE</v>
      </c>
      <c r="AW1988" t="s">
        <v>54</v>
      </c>
      <c r="AX1988" t="str">
        <f>VLOOKUP(Sheet1[[#This Row],[NPDES ID2]],Combined_Sheet__Major_Only___2[[NPDES ID2]:[ECHO BFR]],27,FALSE)</f>
        <v>-</v>
      </c>
      <c r="AY1988" t="str">
        <f>VLOOKUP(Sheet1[[#This Row],[NPDES ID2]],Combined_Sheet__Major_Only___2[[NPDES ID2]:[ECHO BFR]],28,FALSE)</f>
        <v>-</v>
      </c>
      <c r="AZ1988" t="str">
        <f>VLOOKUP(Sheet1[[#This Row],[NPDES ID2]],Combined_Sheet__Major_Only___2[[NPDES ID2]:[ECHO BFR]],29,FALSE)</f>
        <v>thickening</v>
      </c>
      <c r="BA1988">
        <f>VLOOKUP(Sheet1[[#This Row],[NPDES ID2]],Combined_Sheet__Major_Only___2[[NPDES ID2]:[ECHO BFR]],17,FALSE)</f>
        <v>40.922386000000003</v>
      </c>
      <c r="BB1988">
        <f>VLOOKUP(Sheet1[[#This Row],[NPDES ID2]],Combined_Sheet__Major_Only___2[[NPDES ID2]:[ECHO BFR]],18,FALSE)</f>
        <v>-98.307900000000004</v>
      </c>
      <c r="BC1988" t="str">
        <f>IF(ISNUMBER(SEARCH("aerobic",$AW1988)),"aerobic","")</f>
        <v/>
      </c>
      <c r="BD1988" t="str">
        <f>IF(ISNUMBER(SEARCH("anaer",$AW1988)),"anaer","")</f>
        <v/>
      </c>
      <c r="BE1988" t="str">
        <f>IF(ISNUMBER(SEARCH("thickening",$AZ1988)),"thickening","")</f>
        <v>thickening</v>
      </c>
      <c r="BF1988" s="2" t="str">
        <f>IF(ISNUMBER(SEARCH("airDry",$AW1988)),"airDry","")</f>
        <v/>
      </c>
      <c r="BG1988" s="2" t="str">
        <f>IF(ISNUMBER(SEARCH("heatDry",$AY1988)),"heatDry","")</f>
        <v/>
      </c>
      <c r="BH1988" s="2" t="str">
        <f>IF(AND(ISNUMBER(SEARCH("aerobic",$AW1988)),ISNUMBER(SEARCH("anaer",$AW1988))),"Combined Aer and Anaer.","")</f>
        <v/>
      </c>
    </row>
    <row r="1989" spans="1:60" x14ac:dyDescent="0.3">
      <c r="A1989" s="4">
        <v>1987</v>
      </c>
      <c r="B1989" t="s">
        <v>9362</v>
      </c>
      <c r="C1989">
        <v>1831.11</v>
      </c>
      <c r="D1989">
        <v>235.27469483116499</v>
      </c>
      <c r="E1989">
        <v>235.32822309209959</v>
      </c>
      <c r="F1989">
        <v>182.72163768302659</v>
      </c>
      <c r="G1989">
        <v>280.95430179930207</v>
      </c>
      <c r="H1989">
        <v>-76.441346976240126</v>
      </c>
      <c r="I1989">
        <v>-77.724819348867285</v>
      </c>
      <c r="J1989">
        <v>-90.249037615820427</v>
      </c>
      <c r="K1989">
        <v>-59.388100131352381</v>
      </c>
      <c r="L1989">
        <v>1240.477719402835</v>
      </c>
      <c r="M1989">
        <v>1235.7682424794241</v>
      </c>
      <c r="N1989">
        <v>1218.6841994424469</v>
      </c>
      <c r="O1989">
        <v>1276.391732134909</v>
      </c>
      <c r="P1989">
        <v>43.080334622895428</v>
      </c>
      <c r="Q1989">
        <v>43.618771360795961</v>
      </c>
      <c r="R1989">
        <v>34.745745371678908</v>
      </c>
      <c r="S1989">
        <v>49.666980811680368</v>
      </c>
      <c r="T1989">
        <v>54.61857740907849</v>
      </c>
      <c r="U1989">
        <v>54.618490280333717</v>
      </c>
      <c r="V1989">
        <v>54.581185174855243</v>
      </c>
      <c r="W1989">
        <v>54.655610753138077</v>
      </c>
      <c r="X1989">
        <v>3628.8948753013992</v>
      </c>
      <c r="Y1989">
        <v>3640.447229098987</v>
      </c>
      <c r="Z1989">
        <v>3528.3127792306618</v>
      </c>
      <c r="AA1989">
        <v>3692.9301998328151</v>
      </c>
      <c r="AB1989">
        <v>633.44681794291591</v>
      </c>
      <c r="AC1989">
        <v>628.78443526669957</v>
      </c>
      <c r="AD1989">
        <v>540.23844457982875</v>
      </c>
      <c r="AE1989">
        <v>752.43225096610058</v>
      </c>
      <c r="AF1989">
        <v>66.395175568765339</v>
      </c>
      <c r="AG1989">
        <v>66.14256497456941</v>
      </c>
      <c r="AH1989">
        <v>65.231679409143595</v>
      </c>
      <c r="AI1989">
        <v>68.312856077825288</v>
      </c>
      <c r="AJ1989">
        <v>0.5875411487076333</v>
      </c>
      <c r="AK1989">
        <v>0.58754084193025768</v>
      </c>
      <c r="AL1989">
        <v>0.58749803526990452</v>
      </c>
      <c r="AM1989">
        <v>0.58758444440651358</v>
      </c>
      <c r="AN1989">
        <v>0.95556964649569143</v>
      </c>
      <c r="AO1989">
        <v>0.95556964649569143</v>
      </c>
      <c r="AP1989">
        <v>0.95556964649569143</v>
      </c>
      <c r="AQ1989">
        <v>0.95556964649569143</v>
      </c>
      <c r="AR1989">
        <v>14.649875824497929</v>
      </c>
      <c r="AS1989">
        <v>14.649875824497929</v>
      </c>
      <c r="AT1989">
        <v>14.649875824497929</v>
      </c>
      <c r="AU1989">
        <v>14.649875824497929</v>
      </c>
      <c r="AV1989" t="str">
        <f>VLOOKUP(Sheet1[[#This Row],[NPDES ID2]],Combined_Sheet__Major_Only___2[[NPDES ID2]:[ECHO BFR]],3,FALSE)</f>
        <v>KS</v>
      </c>
      <c r="AW1989" t="s">
        <v>12181</v>
      </c>
      <c r="AX1989" t="str">
        <f>VLOOKUP(Sheet1[[#This Row],[NPDES ID2]],Combined_Sheet__Major_Only___2[[NPDES ID2]:[ECHO BFR]],27,FALSE)</f>
        <v>tempSludgeStore, methaneBioCaptureRecover</v>
      </c>
      <c r="AY1989" t="str">
        <f>VLOOKUP(Sheet1[[#This Row],[NPDES ID2]],Combined_Sheet__Major_Only___2[[NPDES ID2]:[ECHO BFR]],28,FALSE)</f>
        <v>-</v>
      </c>
      <c r="AZ1989" t="str">
        <f>VLOOKUP(Sheet1[[#This Row],[NPDES ID2]],Combined_Sheet__Major_Only___2[[NPDES ID2]:[ECHO BFR]],29,FALSE)</f>
        <v>thickening, preliminaryOps</v>
      </c>
      <c r="BA1989">
        <f>VLOOKUP(Sheet1[[#This Row],[NPDES ID2]],Combined_Sheet__Major_Only___2[[NPDES ID2]:[ECHO BFR]],17,FALSE)</f>
        <v>38.927340000000001</v>
      </c>
      <c r="BB1989">
        <f>VLOOKUP(Sheet1[[#This Row],[NPDES ID2]],Combined_Sheet__Major_Only___2[[NPDES ID2]:[ECHO BFR]],18,FALSE)</f>
        <v>-94.699399999999997</v>
      </c>
      <c r="BC1989" t="str">
        <f>IF(ISNUMBER(SEARCH("aerobic",$AW1989)),"aerobic","")</f>
        <v/>
      </c>
      <c r="BD1989" t="str">
        <f>IF(ISNUMBER(SEARCH("anaer",$AW1989)),"anaer","")</f>
        <v>anaer</v>
      </c>
      <c r="BE1989" t="str">
        <f>IF(ISNUMBER(SEARCH("thickening",$AZ1989)),"thickening","")</f>
        <v>thickening</v>
      </c>
      <c r="BF1989" s="3" t="str">
        <f>IF(ISNUMBER(SEARCH("airDry",$AW1989)),"airDry","")</f>
        <v/>
      </c>
      <c r="BG1989" s="3" t="str">
        <f>IF(ISNUMBER(SEARCH("heatDry",$AY1989)),"heatDry","")</f>
        <v/>
      </c>
      <c r="BH1989" s="3" t="str">
        <f>IF(AND(ISNUMBER(SEARCH("aerobic",$AW1989)),ISNUMBER(SEARCH("anaer",$AW1989))),"Combined Aer and Anaer.","")</f>
        <v/>
      </c>
    </row>
    <row r="1990" spans="1:60" x14ac:dyDescent="0.3">
      <c r="A1990" s="4">
        <v>1988</v>
      </c>
      <c r="B1990" t="s">
        <v>9366</v>
      </c>
      <c r="C1990">
        <v>1821.36</v>
      </c>
      <c r="D1990">
        <v>248.12921227884581</v>
      </c>
      <c r="E1990">
        <v>247.95530759570869</v>
      </c>
      <c r="F1990">
        <v>192.89574564102051</v>
      </c>
      <c r="G1990">
        <v>295.8154206682247</v>
      </c>
      <c r="H1990">
        <v>-76.707223559792652</v>
      </c>
      <c r="I1990">
        <v>-77.948452435095561</v>
      </c>
      <c r="J1990">
        <v>-90.731026643403624</v>
      </c>
      <c r="K1990">
        <v>-60.862899424903063</v>
      </c>
      <c r="L1990">
        <v>1169.088310063277</v>
      </c>
      <c r="M1990">
        <v>1163.920118806114</v>
      </c>
      <c r="N1990">
        <v>1145.172194943973</v>
      </c>
      <c r="O1990">
        <v>1208.500185565531</v>
      </c>
      <c r="P1990">
        <v>42.973198483773487</v>
      </c>
      <c r="Q1990">
        <v>43.416755585188859</v>
      </c>
      <c r="R1990">
        <v>35.042251634618587</v>
      </c>
      <c r="S1990">
        <v>49.206764498754282</v>
      </c>
      <c r="T1990">
        <v>61.373577764751417</v>
      </c>
      <c r="U1990">
        <v>61.373480211225342</v>
      </c>
      <c r="V1990">
        <v>61.331711623947058</v>
      </c>
      <c r="W1990">
        <v>61.41504207489664</v>
      </c>
      <c r="X1990">
        <v>4304.0020023599327</v>
      </c>
      <c r="Y1990">
        <v>4320.0138483163537</v>
      </c>
      <c r="Z1990">
        <v>4165.1029568289669</v>
      </c>
      <c r="AA1990">
        <v>4392.5408523931028</v>
      </c>
      <c r="AB1990">
        <v>759.3670346780591</v>
      </c>
      <c r="AC1990">
        <v>753.11545190460538</v>
      </c>
      <c r="AD1990">
        <v>645.83027286414972</v>
      </c>
      <c r="AE1990">
        <v>903.17160251346888</v>
      </c>
      <c r="AF1990">
        <v>62.909630868730318</v>
      </c>
      <c r="AG1990">
        <v>62.630962213303633</v>
      </c>
      <c r="AH1990">
        <v>61.625781437916359</v>
      </c>
      <c r="AI1990">
        <v>65.025621306189251</v>
      </c>
      <c r="AJ1990">
        <v>0.54494115050572955</v>
      </c>
      <c r="AK1990">
        <v>0.54494083711608265</v>
      </c>
      <c r="AL1990">
        <v>0.54489712734375018</v>
      </c>
      <c r="AM1990">
        <v>0.54498536015486321</v>
      </c>
      <c r="AN1990">
        <v>0.96018052463710646</v>
      </c>
      <c r="AO1990">
        <v>0.96018052463710635</v>
      </c>
      <c r="AP1990">
        <v>0.96018052463710635</v>
      </c>
      <c r="AQ1990">
        <v>0.96018052463710635</v>
      </c>
      <c r="AR1990">
        <v>13.794727710771591</v>
      </c>
      <c r="AS1990">
        <v>13.79472771077158</v>
      </c>
      <c r="AT1990">
        <v>13.79472771077158</v>
      </c>
      <c r="AU1990">
        <v>13.79472771077158</v>
      </c>
      <c r="AV1990" t="str">
        <f>VLOOKUP(Sheet1[[#This Row],[NPDES ID2]],Combined_Sheet__Major_Only___2[[NPDES ID2]:[ECHO BFR]],3,FALSE)</f>
        <v>FL</v>
      </c>
      <c r="AW1990" t="s">
        <v>41</v>
      </c>
      <c r="AX1990" t="str">
        <f>VLOOKUP(Sheet1[[#This Row],[NPDES ID2]],Combined_Sheet__Major_Only___2[[NPDES ID2]:[ECHO BFR]],27,FALSE)</f>
        <v>-</v>
      </c>
      <c r="AY1990" t="str">
        <f>VLOOKUP(Sheet1[[#This Row],[NPDES ID2]],Combined_Sheet__Major_Only___2[[NPDES ID2]:[ECHO BFR]],28,FALSE)</f>
        <v>-</v>
      </c>
      <c r="AZ1990" t="str">
        <f>VLOOKUP(Sheet1[[#This Row],[NPDES ID2]],Combined_Sheet__Major_Only___2[[NPDES ID2]:[ECHO BFR]],29,FALSE)</f>
        <v>thickening</v>
      </c>
      <c r="BA1990">
        <f>VLOOKUP(Sheet1[[#This Row],[NPDES ID2]],Combined_Sheet__Major_Only___2[[NPDES ID2]:[ECHO BFR]],17,FALSE)</f>
        <v>29.24371</v>
      </c>
      <c r="BB1990">
        <f>VLOOKUP(Sheet1[[#This Row],[NPDES ID2]],Combined_Sheet__Major_Only___2[[NPDES ID2]:[ECHO BFR]],18,FALSE)</f>
        <v>-81.046800000000005</v>
      </c>
      <c r="BC1990" t="str">
        <f>IF(ISNUMBER(SEARCH("aerobic",$AW1990)),"aerobic","")</f>
        <v>aerobic</v>
      </c>
      <c r="BD1990" t="str">
        <f>IF(ISNUMBER(SEARCH("anaer",$AW1990)),"anaer","")</f>
        <v/>
      </c>
      <c r="BE1990" t="str">
        <f>IF(ISNUMBER(SEARCH("thickening",$AZ1990)),"thickening","")</f>
        <v>thickening</v>
      </c>
      <c r="BF1990" s="2" t="str">
        <f>IF(ISNUMBER(SEARCH("airDry",$AW1990)),"airDry","")</f>
        <v/>
      </c>
      <c r="BG1990" s="2" t="str">
        <f>IF(ISNUMBER(SEARCH("heatDry",$AY1990)),"heatDry","")</f>
        <v/>
      </c>
      <c r="BH1990" s="2" t="str">
        <f>IF(AND(ISNUMBER(SEARCH("aerobic",$AW1990)),ISNUMBER(SEARCH("anaer",$AW1990))),"Combined Aer and Anaer.","")</f>
        <v/>
      </c>
    </row>
    <row r="1991" spans="1:60" x14ac:dyDescent="0.3">
      <c r="A1991" s="4">
        <v>1989</v>
      </c>
      <c r="B1991" t="s">
        <v>9370</v>
      </c>
      <c r="C1991">
        <v>1809.57</v>
      </c>
      <c r="D1991">
        <v>254.0353072004016</v>
      </c>
      <c r="E1991">
        <v>253.68716612234991</v>
      </c>
      <c r="F1991">
        <v>197.76187050671311</v>
      </c>
      <c r="G1991">
        <v>302.53703291549027</v>
      </c>
      <c r="H1991">
        <v>-76.80027004024403</v>
      </c>
      <c r="I1991">
        <v>-77.922633559741911</v>
      </c>
      <c r="J1991">
        <v>-90.474017179169081</v>
      </c>
      <c r="K1991">
        <v>-61.464703900371198</v>
      </c>
      <c r="L1991">
        <v>1133.455046866221</v>
      </c>
      <c r="M1991">
        <v>1128.11113702957</v>
      </c>
      <c r="N1991">
        <v>1108.724218706755</v>
      </c>
      <c r="O1991">
        <v>1174.2099433126609</v>
      </c>
      <c r="P1991">
        <v>42.746546496171298</v>
      </c>
      <c r="Q1991">
        <v>43.166391865711176</v>
      </c>
      <c r="R1991">
        <v>35.007155191441967</v>
      </c>
      <c r="S1991">
        <v>49.025487233627537</v>
      </c>
      <c r="T1991">
        <v>71.236629244959843</v>
      </c>
      <c r="U1991">
        <v>71.236516470094102</v>
      </c>
      <c r="V1991">
        <v>71.188230703177879</v>
      </c>
      <c r="W1991">
        <v>71.284563258185514</v>
      </c>
      <c r="X1991">
        <v>5119.5853530870399</v>
      </c>
      <c r="Y1991">
        <v>5139.9122057978311</v>
      </c>
      <c r="Z1991">
        <v>4943.4151607889526</v>
      </c>
      <c r="AA1991">
        <v>5231.9737533339257</v>
      </c>
      <c r="AB1991">
        <v>923.26911591023179</v>
      </c>
      <c r="AC1991">
        <v>915.37649041638736</v>
      </c>
      <c r="AD1991">
        <v>782.0454861983219</v>
      </c>
      <c r="AE1991">
        <v>1102.2291876533191</v>
      </c>
      <c r="AF1991">
        <v>61.390112321163713</v>
      </c>
      <c r="AG1991">
        <v>61.10007153053602</v>
      </c>
      <c r="AH1991">
        <v>60.053958841166548</v>
      </c>
      <c r="AI1991">
        <v>63.592323126812438</v>
      </c>
      <c r="AJ1991">
        <v>0.52638476634545694</v>
      </c>
      <c r="AK1991">
        <v>0.5263844335929837</v>
      </c>
      <c r="AL1991">
        <v>0.5263380455232759</v>
      </c>
      <c r="AM1991">
        <v>0.52643168551674735</v>
      </c>
      <c r="AN1991">
        <v>0.96542028273667602</v>
      </c>
      <c r="AO1991">
        <v>0.96542028273667579</v>
      </c>
      <c r="AP1991">
        <v>0.96542028273667579</v>
      </c>
      <c r="AQ1991">
        <v>0.96542028273667579</v>
      </c>
      <c r="AR1991">
        <v>13.29257898243767</v>
      </c>
      <c r="AS1991">
        <v>13.29257898243767</v>
      </c>
      <c r="AT1991">
        <v>13.29257898243767</v>
      </c>
      <c r="AU1991">
        <v>13.29257898243767</v>
      </c>
      <c r="AV1991" t="str">
        <f>VLOOKUP(Sheet1[[#This Row],[NPDES ID2]],Combined_Sheet__Major_Only___2[[NPDES ID2]:[ECHO BFR]],3,FALSE)</f>
        <v>NC</v>
      </c>
      <c r="AW1991" t="s">
        <v>12181</v>
      </c>
      <c r="AX1991" t="str">
        <f>VLOOKUP(Sheet1[[#This Row],[NPDES ID2]],Combined_Sheet__Major_Only___2[[NPDES ID2]:[ECHO BFR]],27,FALSE)</f>
        <v>tempSludgeStore</v>
      </c>
      <c r="AY1991" t="str">
        <f>VLOOKUP(Sheet1[[#This Row],[NPDES ID2]],Combined_Sheet__Major_Only___2[[NPDES ID2]:[ECHO BFR]],28,FALSE)</f>
        <v>-</v>
      </c>
      <c r="AZ1991" t="str">
        <f>VLOOKUP(Sheet1[[#This Row],[NPDES ID2]],Combined_Sheet__Major_Only___2[[NPDES ID2]:[ECHO BFR]],29,FALSE)</f>
        <v>preliminaryOps, thickening, sludgeLagoon</v>
      </c>
      <c r="BA1991">
        <f>VLOOKUP(Sheet1[[#This Row],[NPDES ID2]],Combined_Sheet__Major_Only___2[[NPDES ID2]:[ECHO BFR]],17,FALSE)</f>
        <v>35.306944000000001</v>
      </c>
      <c r="BB1991">
        <f>VLOOKUP(Sheet1[[#This Row],[NPDES ID2]],Combined_Sheet__Major_Only___2[[NPDES ID2]:[ECHO BFR]],18,FALSE)</f>
        <v>-81.134444000000002</v>
      </c>
      <c r="BC1991" t="str">
        <f>IF(ISNUMBER(SEARCH("aerobic",$AW1991)),"aerobic","")</f>
        <v/>
      </c>
      <c r="BD1991" t="str">
        <f>IF(ISNUMBER(SEARCH("anaer",$AW1991)),"anaer","")</f>
        <v>anaer</v>
      </c>
      <c r="BE1991" t="str">
        <f>IF(ISNUMBER(SEARCH("thickening",$AZ1991)),"thickening","")</f>
        <v>thickening</v>
      </c>
      <c r="BF1991" s="3" t="str">
        <f>IF(ISNUMBER(SEARCH("airDry",$AW1991)),"airDry","")</f>
        <v/>
      </c>
      <c r="BG1991" s="3" t="str">
        <f>IF(ISNUMBER(SEARCH("heatDry",$AY1991)),"heatDry","")</f>
        <v/>
      </c>
      <c r="BH1991" s="3" t="str">
        <f>IF(AND(ISNUMBER(SEARCH("aerobic",$AW1991)),ISNUMBER(SEARCH("anaer",$AW1991))),"Combined Aer and Anaer.","")</f>
        <v/>
      </c>
    </row>
    <row r="1992" spans="1:60" x14ac:dyDescent="0.3">
      <c r="A1992" s="4">
        <v>1990</v>
      </c>
      <c r="B1992" t="s">
        <v>9374</v>
      </c>
      <c r="C1992">
        <v>1806.79</v>
      </c>
      <c r="D1992">
        <v>330.54346559382782</v>
      </c>
      <c r="E1992">
        <v>330.99027758397739</v>
      </c>
      <c r="F1992">
        <v>259.70964860966518</v>
      </c>
      <c r="G1992">
        <v>396.87748727659232</v>
      </c>
      <c r="H1992">
        <v>-77.856912598196288</v>
      </c>
      <c r="I1992">
        <v>-77.218893160385477</v>
      </c>
      <c r="J1992">
        <v>-89.635517910703541</v>
      </c>
      <c r="K1992">
        <v>-66.476526603926899</v>
      </c>
      <c r="L1992">
        <v>870.2366183943933</v>
      </c>
      <c r="M1992">
        <v>862.95486899426396</v>
      </c>
      <c r="N1992">
        <v>836.54831402487412</v>
      </c>
      <c r="O1992">
        <v>925.75020369325659</v>
      </c>
      <c r="P1992">
        <v>43.108287154716471</v>
      </c>
      <c r="Q1992">
        <v>42.879721621807491</v>
      </c>
      <c r="R1992">
        <v>37.301173345137961</v>
      </c>
      <c r="S1992">
        <v>48.968640819644691</v>
      </c>
      <c r="T1992">
        <v>52.761922176631103</v>
      </c>
      <c r="U1992">
        <v>52.761837913204417</v>
      </c>
      <c r="V1992">
        <v>52.7257596243658</v>
      </c>
      <c r="W1992">
        <v>52.797737641203717</v>
      </c>
      <c r="X1992">
        <v>4934.7518820164369</v>
      </c>
      <c r="Y1992">
        <v>4968.8411271839386</v>
      </c>
      <c r="Z1992">
        <v>4636.9355510885989</v>
      </c>
      <c r="AA1992">
        <v>5128.0144249945643</v>
      </c>
      <c r="AB1992">
        <v>1075.3256100578919</v>
      </c>
      <c r="AC1992">
        <v>1053.1072808452859</v>
      </c>
      <c r="AD1992">
        <v>875.6397402300189</v>
      </c>
      <c r="AE1992">
        <v>1373.0961687145291</v>
      </c>
      <c r="AF1992">
        <v>47.206368070006512</v>
      </c>
      <c r="AG1992">
        <v>46.810889492752807</v>
      </c>
      <c r="AH1992">
        <v>45.381518686896577</v>
      </c>
      <c r="AI1992">
        <v>50.213527455734713</v>
      </c>
      <c r="AJ1992">
        <v>0.3537418327829831</v>
      </c>
      <c r="AK1992">
        <v>0.35374160189732812</v>
      </c>
      <c r="AL1992">
        <v>0.3537094203587739</v>
      </c>
      <c r="AM1992">
        <v>0.35377438291971852</v>
      </c>
      <c r="AN1992">
        <v>0.95410908197714617</v>
      </c>
      <c r="AO1992">
        <v>0.95410908197714628</v>
      </c>
      <c r="AP1992">
        <v>0.95410908197714628</v>
      </c>
      <c r="AQ1992">
        <v>0.95410908197714628</v>
      </c>
      <c r="AR1992">
        <v>9.213963694719622</v>
      </c>
      <c r="AS1992">
        <v>9.2139636947196202</v>
      </c>
      <c r="AT1992">
        <v>9.2139636947196202</v>
      </c>
      <c r="AU1992">
        <v>9.2139636947196202</v>
      </c>
      <c r="AV1992" t="str">
        <f>VLOOKUP(Sheet1[[#This Row],[NPDES ID2]],Combined_Sheet__Major_Only___2[[NPDES ID2]:[ECHO BFR]],3,FALSE)</f>
        <v>IN</v>
      </c>
      <c r="AW1992" t="s">
        <v>54</v>
      </c>
      <c r="AX1992" t="str">
        <f>VLOOKUP(Sheet1[[#This Row],[NPDES ID2]],Combined_Sheet__Major_Only___2[[NPDES ID2]:[ECHO BFR]],27,FALSE)</f>
        <v>-</v>
      </c>
      <c r="AY1992" t="str">
        <f>VLOOKUP(Sheet1[[#This Row],[NPDES ID2]],Combined_Sheet__Major_Only___2[[NPDES ID2]:[ECHO BFR]],28,FALSE)</f>
        <v>-</v>
      </c>
      <c r="AZ1992" t="str">
        <f>VLOOKUP(Sheet1[[#This Row],[NPDES ID2]],Combined_Sheet__Major_Only___2[[NPDES ID2]:[ECHO BFR]],29,FALSE)</f>
        <v>thickening, preliminaryOps</v>
      </c>
      <c r="BA1992">
        <f>VLOOKUP(Sheet1[[#This Row],[NPDES ID2]],Combined_Sheet__Major_Only___2[[NPDES ID2]:[ECHO BFR]],17,FALSE)</f>
        <v>40.747610999999999</v>
      </c>
      <c r="BB1992">
        <f>VLOOKUP(Sheet1[[#This Row],[NPDES ID2]],Combined_Sheet__Major_Only___2[[NPDES ID2]:[ECHO BFR]],18,FALSE)</f>
        <v>-86.387611000000007</v>
      </c>
      <c r="BC1992" t="str">
        <f>IF(ISNUMBER(SEARCH("aerobic",$AW1992)),"aerobic","")</f>
        <v/>
      </c>
      <c r="BD1992" t="str">
        <f>IF(ISNUMBER(SEARCH("anaer",$AW1992)),"anaer","")</f>
        <v/>
      </c>
      <c r="BE1992" t="str">
        <f>IF(ISNUMBER(SEARCH("thickening",$AZ1992)),"thickening","")</f>
        <v>thickening</v>
      </c>
      <c r="BF1992" s="2" t="str">
        <f>IF(ISNUMBER(SEARCH("airDry",$AW1992)),"airDry","")</f>
        <v/>
      </c>
      <c r="BG1992" s="2" t="str">
        <f>IF(ISNUMBER(SEARCH("heatDry",$AY1992)),"heatDry","")</f>
        <v/>
      </c>
      <c r="BH1992" s="2" t="str">
        <f>IF(AND(ISNUMBER(SEARCH("aerobic",$AW1992)),ISNUMBER(SEARCH("anaer",$AW1992))),"Combined Aer and Anaer.","")</f>
        <v/>
      </c>
    </row>
    <row r="1993" spans="1:60" x14ac:dyDescent="0.3">
      <c r="A1993" s="4">
        <v>1991</v>
      </c>
      <c r="B1993" t="s">
        <v>9378</v>
      </c>
      <c r="C1993">
        <v>1802</v>
      </c>
      <c r="D1993">
        <v>319.93128512489699</v>
      </c>
      <c r="E1993">
        <v>319.81756037614377</v>
      </c>
      <c r="F1993">
        <v>251.14281228500101</v>
      </c>
      <c r="G1993">
        <v>383.40210847627202</v>
      </c>
      <c r="H1993">
        <v>-77.719411377853248</v>
      </c>
      <c r="I1993">
        <v>-77.277774440892841</v>
      </c>
      <c r="J1993">
        <v>-89.81846598990866</v>
      </c>
      <c r="K1993">
        <v>-65.719815468603855</v>
      </c>
      <c r="L1993">
        <v>896.25267030774239</v>
      </c>
      <c r="M1993">
        <v>889.20072518578104</v>
      </c>
      <c r="N1993">
        <v>863.62408799069203</v>
      </c>
      <c r="O1993">
        <v>950.0209109992594</v>
      </c>
      <c r="P1993">
        <v>42.954115526281669</v>
      </c>
      <c r="Q1993">
        <v>42.835935379879338</v>
      </c>
      <c r="R1993">
        <v>36.878644653143127</v>
      </c>
      <c r="S1993">
        <v>48.643273045884122</v>
      </c>
      <c r="T1993">
        <v>59.979750812381127</v>
      </c>
      <c r="U1993">
        <v>59.979655409904701</v>
      </c>
      <c r="V1993">
        <v>59.93880781757926</v>
      </c>
      <c r="W1993">
        <v>60.020300836866838</v>
      </c>
      <c r="X1993">
        <v>5431.8825633980696</v>
      </c>
      <c r="Y1993">
        <v>5467.3305478536367</v>
      </c>
      <c r="Z1993">
        <v>5122.9688327976983</v>
      </c>
      <c r="AA1993">
        <v>5631.7929241193633</v>
      </c>
      <c r="AB1993">
        <v>1505.2172268650561</v>
      </c>
      <c r="AC1993">
        <v>1457.2576624836099</v>
      </c>
      <c r="AD1993">
        <v>1162.7862984164551</v>
      </c>
      <c r="AE1993">
        <v>2057.8877483211768</v>
      </c>
      <c r="AF1993">
        <v>48.747260486147738</v>
      </c>
      <c r="AG1993">
        <v>48.363171885163538</v>
      </c>
      <c r="AH1993">
        <v>46.975483848029761</v>
      </c>
      <c r="AI1993">
        <v>51.667049270849454</v>
      </c>
      <c r="AJ1993">
        <v>0.37243629305962928</v>
      </c>
      <c r="AK1993">
        <v>0.37243603020562172</v>
      </c>
      <c r="AL1993">
        <v>0.37239940917922532</v>
      </c>
      <c r="AM1993">
        <v>0.37247333396925919</v>
      </c>
      <c r="AN1993">
        <v>0.95930919263520664</v>
      </c>
      <c r="AO1993">
        <v>0.95930919263520686</v>
      </c>
      <c r="AP1993">
        <v>0.95930919263520686</v>
      </c>
      <c r="AQ1993">
        <v>0.95930919263520686</v>
      </c>
      <c r="AR1993">
        <v>8.4580630287914538</v>
      </c>
      <c r="AS1993">
        <v>8.458063028791452</v>
      </c>
      <c r="AT1993">
        <v>8.458063028791452</v>
      </c>
      <c r="AU1993">
        <v>8.458063028791452</v>
      </c>
      <c r="AV1993" t="str">
        <f>VLOOKUP(Sheet1[[#This Row],[NPDES ID2]],Combined_Sheet__Major_Only___2[[NPDES ID2]:[ECHO BFR]],3,FALSE)</f>
        <v>CT</v>
      </c>
      <c r="AW1993" t="s">
        <v>54</v>
      </c>
      <c r="AX1993" t="str">
        <f>VLOOKUP(Sheet1[[#This Row],[NPDES ID2]],Combined_Sheet__Major_Only___2[[NPDES ID2]:[ECHO BFR]],27,FALSE)</f>
        <v>-</v>
      </c>
      <c r="AY1993" t="str">
        <f>VLOOKUP(Sheet1[[#This Row],[NPDES ID2]],Combined_Sheet__Major_Only___2[[NPDES ID2]:[ECHO BFR]],28,FALSE)</f>
        <v>-</v>
      </c>
      <c r="AZ1993" t="str">
        <f>VLOOKUP(Sheet1[[#This Row],[NPDES ID2]],Combined_Sheet__Major_Only___2[[NPDES ID2]:[ECHO BFR]],29,FALSE)</f>
        <v>thickening, preliminaryOps</v>
      </c>
      <c r="BA1993">
        <f>VLOOKUP(Sheet1[[#This Row],[NPDES ID2]],Combined_Sheet__Major_Only___2[[NPDES ID2]:[ECHO BFR]],17,FALSE)</f>
        <v>41.660490000000003</v>
      </c>
      <c r="BB1993">
        <f>VLOOKUP(Sheet1[[#This Row],[NPDES ID2]],Combined_Sheet__Major_Only___2[[NPDES ID2]:[ECHO BFR]],18,FALSE)</f>
        <v>-72.919700000000006</v>
      </c>
      <c r="BC1993" t="str">
        <f>IF(ISNUMBER(SEARCH("aerobic",$AW1993)),"aerobic","")</f>
        <v/>
      </c>
      <c r="BD1993" t="str">
        <f>IF(ISNUMBER(SEARCH("anaer",$AW1993)),"anaer","")</f>
        <v/>
      </c>
      <c r="BE1993" t="str">
        <f>IF(ISNUMBER(SEARCH("thickening",$AZ1993)),"thickening","")</f>
        <v>thickening</v>
      </c>
      <c r="BF1993" s="3" t="str">
        <f>IF(ISNUMBER(SEARCH("airDry",$AW1993)),"airDry","")</f>
        <v/>
      </c>
      <c r="BG1993" s="3" t="str">
        <f>IF(ISNUMBER(SEARCH("heatDry",$AY1993)),"heatDry","")</f>
        <v/>
      </c>
      <c r="BH1993" s="3" t="str">
        <f>IF(AND(ISNUMBER(SEARCH("aerobic",$AW1993)),ISNUMBER(SEARCH("anaer",$AW1993))),"Combined Aer and Anaer.","")</f>
        <v/>
      </c>
    </row>
    <row r="1994" spans="1:60" x14ac:dyDescent="0.3">
      <c r="A1994" s="4">
        <v>1992</v>
      </c>
      <c r="B1994" t="s">
        <v>9382</v>
      </c>
      <c r="C1994">
        <v>1800.8</v>
      </c>
      <c r="D1994">
        <v>254.1581828078055</v>
      </c>
      <c r="E1994">
        <v>253.79518795362691</v>
      </c>
      <c r="F1994">
        <v>197.97707964374291</v>
      </c>
      <c r="G1994">
        <v>302.57517367985389</v>
      </c>
      <c r="H1994">
        <v>-76.687385915391204</v>
      </c>
      <c r="I1994">
        <v>-77.79137693055327</v>
      </c>
      <c r="J1994">
        <v>-90.240909844965174</v>
      </c>
      <c r="K1994">
        <v>-61.247143591779917</v>
      </c>
      <c r="L1994">
        <v>1126.6100846664369</v>
      </c>
      <c r="M1994">
        <v>1121.2834074912171</v>
      </c>
      <c r="N1994">
        <v>1101.949523308301</v>
      </c>
      <c r="O1994">
        <v>1167.2517514933711</v>
      </c>
      <c r="P1994">
        <v>42.540452480419212</v>
      </c>
      <c r="Q1994">
        <v>42.954515054806137</v>
      </c>
      <c r="R1994">
        <v>34.844324054531548</v>
      </c>
      <c r="S1994">
        <v>48.794063627586219</v>
      </c>
      <c r="T1994">
        <v>112.3074377084664</v>
      </c>
      <c r="U1994">
        <v>112.30726155030329</v>
      </c>
      <c r="V1994">
        <v>112.231837545574</v>
      </c>
      <c r="W1994">
        <v>112.3823122620072</v>
      </c>
      <c r="X1994">
        <v>8080.9347147979424</v>
      </c>
      <c r="Y1994">
        <v>8113.155349372134</v>
      </c>
      <c r="Z1994">
        <v>7801.9105310008372</v>
      </c>
      <c r="AA1994">
        <v>8258.9155688301835</v>
      </c>
      <c r="AB1994">
        <v>1508.308966178842</v>
      </c>
      <c r="AC1994">
        <v>1494.323134957506</v>
      </c>
      <c r="AD1994">
        <v>1270.2831635242469</v>
      </c>
      <c r="AE1994">
        <v>1812.2210559446139</v>
      </c>
      <c r="AF1994">
        <v>61.318475510573478</v>
      </c>
      <c r="AG1994">
        <v>61.027764478094369</v>
      </c>
      <c r="AH1994">
        <v>59.980621996666329</v>
      </c>
      <c r="AI1994">
        <v>63.523727641714729</v>
      </c>
      <c r="AJ1994">
        <v>0.52551017032816272</v>
      </c>
      <c r="AK1994">
        <v>0.52550973277266888</v>
      </c>
      <c r="AL1994">
        <v>0.52544883709107015</v>
      </c>
      <c r="AM1994">
        <v>0.52557176594940458</v>
      </c>
      <c r="AN1994">
        <v>0.9776609001704627</v>
      </c>
      <c r="AO1994">
        <v>0.9776609001704627</v>
      </c>
      <c r="AP1994">
        <v>0.9776609001704627</v>
      </c>
      <c r="AQ1994">
        <v>0.9776609001704627</v>
      </c>
      <c r="AR1994">
        <v>13.01983613733908</v>
      </c>
      <c r="AS1994">
        <v>13.01983613733908</v>
      </c>
      <c r="AT1994">
        <v>13.01983613733908</v>
      </c>
      <c r="AU1994">
        <v>13.01983613733908</v>
      </c>
      <c r="AV1994" t="str">
        <f>VLOOKUP(Sheet1[[#This Row],[NPDES ID2]],Combined_Sheet__Major_Only___2[[NPDES ID2]:[ECHO BFR]],3,FALSE)</f>
        <v>IL</v>
      </c>
      <c r="AW1994" t="s">
        <v>41</v>
      </c>
      <c r="AX1994" t="str">
        <f>VLOOKUP(Sheet1[[#This Row],[NPDES ID2]],Combined_Sheet__Major_Only___2[[NPDES ID2]:[ECHO BFR]],27,FALSE)</f>
        <v>-</v>
      </c>
      <c r="AY1994" t="str">
        <f>VLOOKUP(Sheet1[[#This Row],[NPDES ID2]],Combined_Sheet__Major_Only___2[[NPDES ID2]:[ECHO BFR]],28,FALSE)</f>
        <v>-</v>
      </c>
      <c r="AZ1994" t="str">
        <f>VLOOKUP(Sheet1[[#This Row],[NPDES ID2]],Combined_Sheet__Major_Only___2[[NPDES ID2]:[ECHO BFR]],29,FALSE)</f>
        <v>thickening, preliminaryOps</v>
      </c>
      <c r="BA1994">
        <f>VLOOKUP(Sheet1[[#This Row],[NPDES ID2]],Combined_Sheet__Major_Only___2[[NPDES ID2]:[ECHO BFR]],17,FALSE)</f>
        <v>41.701050000000002</v>
      </c>
      <c r="BB1994">
        <f>VLOOKUP(Sheet1[[#This Row],[NPDES ID2]],Combined_Sheet__Major_Only___2[[NPDES ID2]:[ECHO BFR]],18,FALSE)</f>
        <v>-88.166709999999995</v>
      </c>
      <c r="BC1994" t="str">
        <f>IF(ISNUMBER(SEARCH("aerobic",$AW1994)),"aerobic","")</f>
        <v>aerobic</v>
      </c>
      <c r="BD1994" t="str">
        <f>IF(ISNUMBER(SEARCH("anaer",$AW1994)),"anaer","")</f>
        <v/>
      </c>
      <c r="BE1994" t="str">
        <f>IF(ISNUMBER(SEARCH("thickening",$AZ1994)),"thickening","")</f>
        <v>thickening</v>
      </c>
      <c r="BF1994" s="2" t="str">
        <f>IF(ISNUMBER(SEARCH("airDry",$AW1994)),"airDry","")</f>
        <v/>
      </c>
      <c r="BG1994" s="2" t="str">
        <f>IF(ISNUMBER(SEARCH("heatDry",$AY1994)),"heatDry","")</f>
        <v/>
      </c>
      <c r="BH1994" s="2" t="str">
        <f>IF(AND(ISNUMBER(SEARCH("aerobic",$AW1994)),ISNUMBER(SEARCH("anaer",$AW1994))),"Combined Aer and Anaer.","")</f>
        <v/>
      </c>
    </row>
    <row r="1995" spans="1:60" x14ac:dyDescent="0.3">
      <c r="A1995" s="4">
        <v>1993</v>
      </c>
      <c r="B1995" t="s">
        <v>9387</v>
      </c>
      <c r="C1995">
        <v>1794</v>
      </c>
      <c r="D1995">
        <v>263.27159981346011</v>
      </c>
      <c r="E1995">
        <v>262.6400544172177</v>
      </c>
      <c r="F1995">
        <v>205.3931350863196</v>
      </c>
      <c r="G1995">
        <v>313.05035197393528</v>
      </c>
      <c r="H1995">
        <v>-77.02036441457733</v>
      </c>
      <c r="I1995">
        <v>-77.91380831533688</v>
      </c>
      <c r="J1995">
        <v>-90.254212944904879</v>
      </c>
      <c r="K1995">
        <v>-62.22144883930153</v>
      </c>
      <c r="L1995">
        <v>1082.9879597208389</v>
      </c>
      <c r="M1995">
        <v>1077.3857188300681</v>
      </c>
      <c r="N1995">
        <v>1057.0665654752529</v>
      </c>
      <c r="O1995">
        <v>1125.703517943238</v>
      </c>
      <c r="P1995">
        <v>42.453001431329703</v>
      </c>
      <c r="Q1995">
        <v>42.81489240525508</v>
      </c>
      <c r="R1995">
        <v>35.062320853192581</v>
      </c>
      <c r="S1995">
        <v>48.824335708763847</v>
      </c>
      <c r="T1995">
        <v>50.006110869601088</v>
      </c>
      <c r="U1995">
        <v>50.006030859132053</v>
      </c>
      <c r="V1995">
        <v>49.971773519659067</v>
      </c>
      <c r="W1995">
        <v>50.040118650117932</v>
      </c>
      <c r="X1995">
        <v>3729.169772527373</v>
      </c>
      <c r="Y1995">
        <v>3745.3841906949679</v>
      </c>
      <c r="Z1995">
        <v>3588.546628753385</v>
      </c>
      <c r="AA1995">
        <v>3819.0436241612779</v>
      </c>
      <c r="AB1995">
        <v>778.98649357875536</v>
      </c>
      <c r="AC1995">
        <v>769.67899694376467</v>
      </c>
      <c r="AD1995">
        <v>642.49230954014354</v>
      </c>
      <c r="AE1995">
        <v>961.27719012282967</v>
      </c>
      <c r="AF1995">
        <v>59.165174329766032</v>
      </c>
      <c r="AG1995">
        <v>58.858594988379679</v>
      </c>
      <c r="AH1995">
        <v>57.751906133772252</v>
      </c>
      <c r="AI1995">
        <v>61.494325801370508</v>
      </c>
      <c r="AJ1995">
        <v>0.49923171606994288</v>
      </c>
      <c r="AK1995">
        <v>0.4992314337343986</v>
      </c>
      <c r="AL1995">
        <v>0.49919205203582112</v>
      </c>
      <c r="AM1995">
        <v>0.49927154806370849</v>
      </c>
      <c r="AN1995">
        <v>0.95175505745372169</v>
      </c>
      <c r="AO1995">
        <v>0.95175505745372146</v>
      </c>
      <c r="AP1995">
        <v>0.95175505745372146</v>
      </c>
      <c r="AQ1995">
        <v>0.95175505745372146</v>
      </c>
      <c r="AR1995">
        <v>11.808929956484199</v>
      </c>
      <c r="AS1995">
        <v>11.808929956484199</v>
      </c>
      <c r="AT1995">
        <v>11.808929956484199</v>
      </c>
      <c r="AU1995">
        <v>11.808929956484199</v>
      </c>
      <c r="AV1995" t="str">
        <f>VLOOKUP(Sheet1[[#This Row],[NPDES ID2]],Combined_Sheet__Major_Only___2[[NPDES ID2]:[ECHO BFR]],3,FALSE)</f>
        <v>GA</v>
      </c>
      <c r="AW1995" t="s">
        <v>41</v>
      </c>
      <c r="AX1995" t="str">
        <f>VLOOKUP(Sheet1[[#This Row],[NPDES ID2]],Combined_Sheet__Major_Only___2[[NPDES ID2]:[ECHO BFR]],27,FALSE)</f>
        <v>-</v>
      </c>
      <c r="AY1995" t="str">
        <f>VLOOKUP(Sheet1[[#This Row],[NPDES ID2]],Combined_Sheet__Major_Only___2[[NPDES ID2]:[ECHO BFR]],28,FALSE)</f>
        <v>-</v>
      </c>
      <c r="AZ1995" t="str">
        <f>VLOOKUP(Sheet1[[#This Row],[NPDES ID2]],Combined_Sheet__Major_Only___2[[NPDES ID2]:[ECHO BFR]],29,FALSE)</f>
        <v>thickening</v>
      </c>
      <c r="BA1995">
        <f>VLOOKUP(Sheet1[[#This Row],[NPDES ID2]],Combined_Sheet__Major_Only___2[[NPDES ID2]:[ECHO BFR]],17,FALSE)</f>
        <v>33.977594000000003</v>
      </c>
      <c r="BB1995">
        <f>VLOOKUP(Sheet1[[#This Row],[NPDES ID2]],Combined_Sheet__Major_Only___2[[NPDES ID2]:[ECHO BFR]],18,FALSE)</f>
        <v>-84.265494000000004</v>
      </c>
      <c r="BC1995" t="str">
        <f>IF(ISNUMBER(SEARCH("aerobic",$AW1995)),"aerobic","")</f>
        <v>aerobic</v>
      </c>
      <c r="BD1995" t="str">
        <f>IF(ISNUMBER(SEARCH("anaer",$AW1995)),"anaer","")</f>
        <v/>
      </c>
      <c r="BE1995" t="str">
        <f>IF(ISNUMBER(SEARCH("thickening",$AZ1995)),"thickening","")</f>
        <v>thickening</v>
      </c>
      <c r="BF1995" s="3" t="str">
        <f>IF(ISNUMBER(SEARCH("airDry",$AW1995)),"airDry","")</f>
        <v/>
      </c>
      <c r="BG1995" s="3" t="str">
        <f>IF(ISNUMBER(SEARCH("heatDry",$AY1995)),"heatDry","")</f>
        <v/>
      </c>
      <c r="BH1995" s="3" t="str">
        <f>IF(AND(ISNUMBER(SEARCH("aerobic",$AW1995)),ISNUMBER(SEARCH("anaer",$AW1995))),"Combined Aer and Anaer.","")</f>
        <v/>
      </c>
    </row>
    <row r="1996" spans="1:60" x14ac:dyDescent="0.3">
      <c r="A1996" s="4">
        <v>1994</v>
      </c>
      <c r="B1996" t="s">
        <v>9390</v>
      </c>
      <c r="C1996">
        <v>1791.61</v>
      </c>
      <c r="D1996">
        <v>249.80095313122371</v>
      </c>
      <c r="E1996">
        <v>249.54492249935529</v>
      </c>
      <c r="F1996">
        <v>194.60765736758401</v>
      </c>
      <c r="G1996">
        <v>297.40485109336191</v>
      </c>
      <c r="H1996">
        <v>-76.645880012213169</v>
      </c>
      <c r="I1996">
        <v>-77.855852341181759</v>
      </c>
      <c r="J1996">
        <v>-90.453719611447696</v>
      </c>
      <c r="K1996">
        <v>-60.885129608537923</v>
      </c>
      <c r="L1996">
        <v>1139.531758437143</v>
      </c>
      <c r="M1996">
        <v>1134.371154182187</v>
      </c>
      <c r="N1996">
        <v>1115.6424887412779</v>
      </c>
      <c r="O1996">
        <v>1178.9016325882751</v>
      </c>
      <c r="P1996">
        <v>42.289442252502823</v>
      </c>
      <c r="Q1996">
        <v>42.743249794673297</v>
      </c>
      <c r="R1996">
        <v>34.539450209733353</v>
      </c>
      <c r="S1996">
        <v>48.453950179296449</v>
      </c>
      <c r="T1996">
        <v>98.415013470662089</v>
      </c>
      <c r="U1996">
        <v>98.414858752243873</v>
      </c>
      <c r="V1996">
        <v>98.348614403987611</v>
      </c>
      <c r="W1996">
        <v>98.480775239983316</v>
      </c>
      <c r="X1996">
        <v>6965.1006674419386</v>
      </c>
      <c r="Y1996">
        <v>6991.6905048393019</v>
      </c>
      <c r="Z1996">
        <v>6734.7177238229879</v>
      </c>
      <c r="AA1996">
        <v>7111.9684976654917</v>
      </c>
      <c r="AB1996">
        <v>1313.1551364232309</v>
      </c>
      <c r="AC1996">
        <v>1300.546607425337</v>
      </c>
      <c r="AD1996">
        <v>1104.461944052322</v>
      </c>
      <c r="AE1996">
        <v>1580.5433378695329</v>
      </c>
      <c r="AF1996">
        <v>62.339181338425128</v>
      </c>
      <c r="AG1996">
        <v>62.056129776447037</v>
      </c>
      <c r="AH1996">
        <v>61.0363349638749</v>
      </c>
      <c r="AI1996">
        <v>64.486685193466286</v>
      </c>
      <c r="AJ1996">
        <v>0.53797368725293848</v>
      </c>
      <c r="AK1996">
        <v>0.53797327923373772</v>
      </c>
      <c r="AL1996">
        <v>0.53791645883207229</v>
      </c>
      <c r="AM1996">
        <v>0.53803115980784788</v>
      </c>
      <c r="AN1996">
        <v>0.97462225729167595</v>
      </c>
      <c r="AO1996">
        <v>0.97462225729167629</v>
      </c>
      <c r="AP1996">
        <v>0.97462225729167629</v>
      </c>
      <c r="AQ1996">
        <v>0.97462225729167629</v>
      </c>
      <c r="AR1996">
        <v>13.16198855416455</v>
      </c>
      <c r="AS1996">
        <v>13.16198855416455</v>
      </c>
      <c r="AT1996">
        <v>13.16198855416455</v>
      </c>
      <c r="AU1996">
        <v>13.16198855416455</v>
      </c>
      <c r="AV1996" t="str">
        <f>VLOOKUP(Sheet1[[#This Row],[NPDES ID2]],Combined_Sheet__Major_Only___2[[NPDES ID2]:[ECHO BFR]],3,FALSE)</f>
        <v>TX</v>
      </c>
      <c r="AW1996" t="s">
        <v>41</v>
      </c>
      <c r="AX1996" t="str">
        <f>VLOOKUP(Sheet1[[#This Row],[NPDES ID2]],Combined_Sheet__Major_Only___2[[NPDES ID2]:[ECHO BFR]],27,FALSE)</f>
        <v>-</v>
      </c>
      <c r="AY1996" t="str">
        <f>VLOOKUP(Sheet1[[#This Row],[NPDES ID2]],Combined_Sheet__Major_Only___2[[NPDES ID2]:[ECHO BFR]],28,FALSE)</f>
        <v>-</v>
      </c>
      <c r="AZ1996" t="str">
        <f>VLOOKUP(Sheet1[[#This Row],[NPDES ID2]],Combined_Sheet__Major_Only___2[[NPDES ID2]:[ECHO BFR]],29,FALSE)</f>
        <v>thickening</v>
      </c>
      <c r="BA1996">
        <f>VLOOKUP(Sheet1[[#This Row],[NPDES ID2]],Combined_Sheet__Major_Only___2[[NPDES ID2]:[ECHO BFR]],17,FALSE)</f>
        <v>30.273900000000001</v>
      </c>
      <c r="BB1996">
        <f>VLOOKUP(Sheet1[[#This Row],[NPDES ID2]],Combined_Sheet__Major_Only___2[[NPDES ID2]:[ECHO BFR]],18,FALSE)</f>
        <v>-95.491900000000001</v>
      </c>
      <c r="BC1996" t="str">
        <f>IF(ISNUMBER(SEARCH("aerobic",$AW1996)),"aerobic","")</f>
        <v>aerobic</v>
      </c>
      <c r="BD1996" t="str">
        <f>IF(ISNUMBER(SEARCH("anaer",$AW1996)),"anaer","")</f>
        <v/>
      </c>
      <c r="BE1996" t="str">
        <f>IF(ISNUMBER(SEARCH("thickening",$AZ1996)),"thickening","")</f>
        <v>thickening</v>
      </c>
      <c r="BF1996" s="2" t="str">
        <f>IF(ISNUMBER(SEARCH("airDry",$AW1996)),"airDry","")</f>
        <v/>
      </c>
      <c r="BG1996" s="2" t="str">
        <f>IF(ISNUMBER(SEARCH("heatDry",$AY1996)),"heatDry","")</f>
        <v/>
      </c>
      <c r="BH1996" s="2" t="str">
        <f>IF(AND(ISNUMBER(SEARCH("aerobic",$AW1996)),ISNUMBER(SEARCH("anaer",$AW1996))),"Combined Aer and Anaer.","")</f>
        <v/>
      </c>
    </row>
    <row r="1997" spans="1:60" x14ac:dyDescent="0.3">
      <c r="A1997" s="4">
        <v>1995</v>
      </c>
      <c r="B1997" t="s">
        <v>9395</v>
      </c>
      <c r="C1997">
        <v>1788</v>
      </c>
      <c r="D1997">
        <v>320.2768693107846</v>
      </c>
      <c r="E1997">
        <v>319.94704646562752</v>
      </c>
      <c r="F1997">
        <v>251.6628309388164</v>
      </c>
      <c r="G1997">
        <v>383.82406601701013</v>
      </c>
      <c r="H1997">
        <v>-77.670556933076611</v>
      </c>
      <c r="I1997">
        <v>-77.190168649414545</v>
      </c>
      <c r="J1997">
        <v>-89.730230460771878</v>
      </c>
      <c r="K1997">
        <v>-65.614155693970488</v>
      </c>
      <c r="L1997">
        <v>887.33653405369796</v>
      </c>
      <c r="M1997">
        <v>880.32550862039602</v>
      </c>
      <c r="N1997">
        <v>854.89316641797768</v>
      </c>
      <c r="O1997">
        <v>940.80069682436385</v>
      </c>
      <c r="P1997">
        <v>42.622575210291288</v>
      </c>
      <c r="Q1997">
        <v>42.498930752713299</v>
      </c>
      <c r="R1997">
        <v>36.613204720926049</v>
      </c>
      <c r="S1997">
        <v>48.277413779402451</v>
      </c>
      <c r="T1997">
        <v>77.066623787539882</v>
      </c>
      <c r="U1997">
        <v>77.066502015425442</v>
      </c>
      <c r="V1997">
        <v>77.014363980091218</v>
      </c>
      <c r="W1997">
        <v>77.118382006056066</v>
      </c>
      <c r="X1997">
        <v>6994.7199574789438</v>
      </c>
      <c r="Y1997">
        <v>7040.5657195369058</v>
      </c>
      <c r="Z1997">
        <v>6595.2275867479466</v>
      </c>
      <c r="AA1997">
        <v>7253.272382296499</v>
      </c>
      <c r="AB1997">
        <v>2239.516633174409</v>
      </c>
      <c r="AC1997">
        <v>2146.0213411695272</v>
      </c>
      <c r="AD1997">
        <v>1663.7968331718339</v>
      </c>
      <c r="AE1997">
        <v>3221.280351505934</v>
      </c>
      <c r="AF1997">
        <v>48.640890236780727</v>
      </c>
      <c r="AG1997">
        <v>48.255969995829687</v>
      </c>
      <c r="AH1997">
        <v>46.865704035713883</v>
      </c>
      <c r="AI1997">
        <v>51.566370126107167</v>
      </c>
      <c r="AJ1997">
        <v>0.37114520053471628</v>
      </c>
      <c r="AK1997">
        <v>0.37114490524760152</v>
      </c>
      <c r="AL1997">
        <v>0.37110379664821441</v>
      </c>
      <c r="AM1997">
        <v>0.37118678129853688</v>
      </c>
      <c r="AN1997">
        <v>0.96791581699977247</v>
      </c>
      <c r="AO1997">
        <v>0.96791581699977214</v>
      </c>
      <c r="AP1997">
        <v>0.96791581699977214</v>
      </c>
      <c r="AQ1997">
        <v>0.96791581699977214</v>
      </c>
      <c r="AR1997">
        <v>7.9237951237425186</v>
      </c>
      <c r="AS1997">
        <v>7.9237951237425204</v>
      </c>
      <c r="AT1997">
        <v>7.9237951237425204</v>
      </c>
      <c r="AU1997">
        <v>7.9237951237425204</v>
      </c>
      <c r="AV1997" t="str">
        <f>VLOOKUP(Sheet1[[#This Row],[NPDES ID2]],Combined_Sheet__Major_Only___2[[NPDES ID2]:[ECHO BFR]],3,FALSE)</f>
        <v>LA</v>
      </c>
      <c r="AW1997" t="s">
        <v>54</v>
      </c>
      <c r="AX1997" t="str">
        <f>VLOOKUP(Sheet1[[#This Row],[NPDES ID2]],Combined_Sheet__Major_Only___2[[NPDES ID2]:[ECHO BFR]],27,FALSE)</f>
        <v>other</v>
      </c>
      <c r="AY1997" t="str">
        <f>VLOOKUP(Sheet1[[#This Row],[NPDES ID2]],Combined_Sheet__Major_Only___2[[NPDES ID2]:[ECHO BFR]],28,FALSE)</f>
        <v>-</v>
      </c>
      <c r="AZ1997" t="str">
        <f>VLOOKUP(Sheet1[[#This Row],[NPDES ID2]],Combined_Sheet__Major_Only___2[[NPDES ID2]:[ECHO BFR]],29,FALSE)</f>
        <v>thickening</v>
      </c>
      <c r="BA1997">
        <f>VLOOKUP(Sheet1[[#This Row],[NPDES ID2]],Combined_Sheet__Major_Only___2[[NPDES ID2]:[ECHO BFR]],17,FALSE)</f>
        <v>29.908332999999999</v>
      </c>
      <c r="BB1997">
        <f>VLOOKUP(Sheet1[[#This Row],[NPDES ID2]],Combined_Sheet__Major_Only___2[[NPDES ID2]:[ECHO BFR]],18,FALSE)</f>
        <v>-89.966943999999998</v>
      </c>
      <c r="BC1997" t="str">
        <f>IF(ISNUMBER(SEARCH("aerobic",$AW1997)),"aerobic","")</f>
        <v/>
      </c>
      <c r="BD1997" t="str">
        <f>IF(ISNUMBER(SEARCH("anaer",$AW1997)),"anaer","")</f>
        <v/>
      </c>
      <c r="BE1997" t="str">
        <f>IF(ISNUMBER(SEARCH("thickening",$AZ1997)),"thickening","")</f>
        <v>thickening</v>
      </c>
      <c r="BF1997" s="3" t="str">
        <f>IF(ISNUMBER(SEARCH("airDry",$AW1997)),"airDry","")</f>
        <v/>
      </c>
      <c r="BG1997" s="3" t="str">
        <f>IF(ISNUMBER(SEARCH("heatDry",$AY1997)),"heatDry","")</f>
        <v/>
      </c>
      <c r="BH1997" s="3" t="str">
        <f>IF(AND(ISNUMBER(SEARCH("aerobic",$AW1997)),ISNUMBER(SEARCH("anaer",$AW1997))),"Combined Aer and Anaer.","")</f>
        <v/>
      </c>
    </row>
    <row r="1998" spans="1:60" x14ac:dyDescent="0.3">
      <c r="A1998" s="4">
        <v>1996</v>
      </c>
      <c r="B1998" t="s">
        <v>9399</v>
      </c>
      <c r="C1998">
        <v>1783</v>
      </c>
      <c r="D1998">
        <v>306.6902906345332</v>
      </c>
      <c r="E1998">
        <v>305.79269410424843</v>
      </c>
      <c r="F1998">
        <v>240.6864325963974</v>
      </c>
      <c r="G1998">
        <v>366.63931082887501</v>
      </c>
      <c r="H1998">
        <v>-77.415184683910908</v>
      </c>
      <c r="I1998">
        <v>-77.194847485106536</v>
      </c>
      <c r="J1998">
        <v>-89.872965053522151</v>
      </c>
      <c r="K1998">
        <v>-64.76850050937891</v>
      </c>
      <c r="L1998">
        <v>923.54573826743899</v>
      </c>
      <c r="M1998">
        <v>916.84290222552795</v>
      </c>
      <c r="N1998">
        <v>892.51860158005047</v>
      </c>
      <c r="O1998">
        <v>974.67874900199206</v>
      </c>
      <c r="P1998">
        <v>42.444966773256283</v>
      </c>
      <c r="Q1998">
        <v>42.252128706150494</v>
      </c>
      <c r="R1998">
        <v>36.069965614109201</v>
      </c>
      <c r="S1998">
        <v>48.235261187303983</v>
      </c>
      <c r="T1998">
        <v>118.62793008890669</v>
      </c>
      <c r="U1998">
        <v>118.6277441765248</v>
      </c>
      <c r="V1998">
        <v>118.5481437985578</v>
      </c>
      <c r="W1998">
        <v>118.7069505915086</v>
      </c>
      <c r="X1998">
        <v>10314.327058185991</v>
      </c>
      <c r="Y1998">
        <v>10376.76414564227</v>
      </c>
      <c r="Z1998">
        <v>9771.6537442696954</v>
      </c>
      <c r="AA1998">
        <v>10664.316060817389</v>
      </c>
      <c r="AB1998">
        <v>3058.0173003044388</v>
      </c>
      <c r="AC1998">
        <v>2954.113805593081</v>
      </c>
      <c r="AD1998">
        <v>2326.4619430328562</v>
      </c>
      <c r="AE1998">
        <v>4267.913910540994</v>
      </c>
      <c r="AF1998">
        <v>50.769146881900568</v>
      </c>
      <c r="AG1998">
        <v>50.399914001032393</v>
      </c>
      <c r="AH1998">
        <v>49.06768627141404</v>
      </c>
      <c r="AI1998">
        <v>53.573362278640047</v>
      </c>
      <c r="AJ1998">
        <v>0.39699278327323828</v>
      </c>
      <c r="AK1998">
        <v>0.39699239665775782</v>
      </c>
      <c r="AL1998">
        <v>0.39693865397609118</v>
      </c>
      <c r="AM1998">
        <v>0.39704714537557201</v>
      </c>
      <c r="AN1998">
        <v>0.97881496128769352</v>
      </c>
      <c r="AO1998">
        <v>0.97881496128769363</v>
      </c>
      <c r="AP1998">
        <v>0.97881496128769363</v>
      </c>
      <c r="AQ1998">
        <v>0.97881496128769363</v>
      </c>
      <c r="AR1998">
        <v>8.5459131094626404</v>
      </c>
      <c r="AS1998">
        <v>8.5459131094626404</v>
      </c>
      <c r="AT1998">
        <v>8.5459131094626404</v>
      </c>
      <c r="AU1998">
        <v>8.5459131094626404</v>
      </c>
      <c r="AV1998" t="str">
        <f>VLOOKUP(Sheet1[[#This Row],[NPDES ID2]],Combined_Sheet__Major_Only___2[[NPDES ID2]:[ECHO BFR]],3,FALSE)</f>
        <v>MA</v>
      </c>
      <c r="AW1998" t="s">
        <v>54</v>
      </c>
      <c r="AX1998" t="str">
        <f>VLOOKUP(Sheet1[[#This Row],[NPDES ID2]],Combined_Sheet__Major_Only___2[[NPDES ID2]:[ECHO BFR]],27,FALSE)</f>
        <v>-</v>
      </c>
      <c r="AY1998" t="str">
        <f>VLOOKUP(Sheet1[[#This Row],[NPDES ID2]],Combined_Sheet__Major_Only___2[[NPDES ID2]:[ECHO BFR]],28,FALSE)</f>
        <v>-</v>
      </c>
      <c r="AZ1998" t="str">
        <f>VLOOKUP(Sheet1[[#This Row],[NPDES ID2]],Combined_Sheet__Major_Only___2[[NPDES ID2]:[ECHO BFR]],29,FALSE)</f>
        <v>thickening</v>
      </c>
      <c r="BA1998">
        <f>VLOOKUP(Sheet1[[#This Row],[NPDES ID2]],Combined_Sheet__Major_Only___2[[NPDES ID2]:[ECHO BFR]],17,FALSE)</f>
        <v>42.14087</v>
      </c>
      <c r="BB1998">
        <f>VLOOKUP(Sheet1[[#This Row],[NPDES ID2]],Combined_Sheet__Major_Only___2[[NPDES ID2]:[ECHO BFR]],18,FALSE)</f>
        <v>-71.388959999999997</v>
      </c>
      <c r="BC1998" t="str">
        <f>IF(ISNUMBER(SEARCH("aerobic",$AW1998)),"aerobic","")</f>
        <v/>
      </c>
      <c r="BD1998" t="str">
        <f>IF(ISNUMBER(SEARCH("anaer",$AW1998)),"anaer","")</f>
        <v/>
      </c>
      <c r="BE1998" t="str">
        <f>IF(ISNUMBER(SEARCH("thickening",$AZ1998)),"thickening","")</f>
        <v>thickening</v>
      </c>
      <c r="BF1998" s="2" t="str">
        <f>IF(ISNUMBER(SEARCH("airDry",$AW1998)),"airDry","")</f>
        <v/>
      </c>
      <c r="BG1998" s="2" t="str">
        <f>IF(ISNUMBER(SEARCH("heatDry",$AY1998)),"heatDry","")</f>
        <v/>
      </c>
      <c r="BH1998" s="2" t="str">
        <f>IF(AND(ISNUMBER(SEARCH("aerobic",$AW1998)),ISNUMBER(SEARCH("anaer",$AW1998))),"Combined Aer and Anaer.","")</f>
        <v/>
      </c>
    </row>
    <row r="1999" spans="1:60" x14ac:dyDescent="0.3">
      <c r="A1999" s="4">
        <v>1997</v>
      </c>
      <c r="B1999" t="s">
        <v>9404</v>
      </c>
      <c r="C1999">
        <v>1775.2</v>
      </c>
      <c r="D1999">
        <v>313.51970427681528</v>
      </c>
      <c r="E1999">
        <v>312.69553136671868</v>
      </c>
      <c r="F1999">
        <v>246.37388002583171</v>
      </c>
      <c r="G1999">
        <v>375.2550024735383</v>
      </c>
      <c r="H1999">
        <v>-77.5252321395362</v>
      </c>
      <c r="I1999">
        <v>-77.1697404855842</v>
      </c>
      <c r="J1999">
        <v>-89.759219703288622</v>
      </c>
      <c r="K1999">
        <v>-65.031119419939557</v>
      </c>
      <c r="L1999">
        <v>898.99779484219607</v>
      </c>
      <c r="M1999">
        <v>892.17163182222771</v>
      </c>
      <c r="N1999">
        <v>867.40287989431613</v>
      </c>
      <c r="O1999">
        <v>951.06568038637829</v>
      </c>
      <c r="P1999">
        <v>42.290357888867447</v>
      </c>
      <c r="Q1999">
        <v>42.196241091738003</v>
      </c>
      <c r="R1999">
        <v>36.143538847562773</v>
      </c>
      <c r="S1999">
        <v>47.932791412708568</v>
      </c>
      <c r="T1999">
        <v>115.755611709307</v>
      </c>
      <c r="U1999">
        <v>115.75543022968441</v>
      </c>
      <c r="V1999">
        <v>115.6777277851202</v>
      </c>
      <c r="W1999">
        <v>115.8327481046317</v>
      </c>
      <c r="X1999">
        <v>10294.95299436371</v>
      </c>
      <c r="Y1999">
        <v>10359.992591620299</v>
      </c>
      <c r="Z1999">
        <v>9729.0449932765714</v>
      </c>
      <c r="AA1999">
        <v>10660.571130562879</v>
      </c>
      <c r="AB1999">
        <v>2328.4444124273209</v>
      </c>
      <c r="AC1999">
        <v>2279.3043210930509</v>
      </c>
      <c r="AD1999">
        <v>1885.8743569688891</v>
      </c>
      <c r="AE1999">
        <v>2998.826695511088</v>
      </c>
      <c r="AF1999">
        <v>49.636504311529002</v>
      </c>
      <c r="AG1999">
        <v>49.258896160372402</v>
      </c>
      <c r="AH1999">
        <v>47.895933370274292</v>
      </c>
      <c r="AI1999">
        <v>52.505090442680377</v>
      </c>
      <c r="AJ1999">
        <v>0.38323290676998278</v>
      </c>
      <c r="AK1999">
        <v>0.38323255017271091</v>
      </c>
      <c r="AL1999">
        <v>0.38318296229620052</v>
      </c>
      <c r="AM1999">
        <v>0.38328306569952009</v>
      </c>
      <c r="AN1999">
        <v>0.9783056402168937</v>
      </c>
      <c r="AO1999">
        <v>0.97830564021689403</v>
      </c>
      <c r="AP1999">
        <v>0.97830564021689403</v>
      </c>
      <c r="AQ1999">
        <v>0.97830564021689403</v>
      </c>
      <c r="AR1999">
        <v>9.5033268677794389</v>
      </c>
      <c r="AS1999">
        <v>9.5033268677794389</v>
      </c>
      <c r="AT1999">
        <v>9.5033268677794389</v>
      </c>
      <c r="AU1999">
        <v>9.5033268677794389</v>
      </c>
      <c r="AV1999" t="str">
        <f>VLOOKUP(Sheet1[[#This Row],[NPDES ID2]],Combined_Sheet__Major_Only___2[[NPDES ID2]:[ECHO BFR]],3,FALSE)</f>
        <v>FL</v>
      </c>
      <c r="AW1999" t="s">
        <v>54</v>
      </c>
      <c r="AX1999" t="str">
        <f>VLOOKUP(Sheet1[[#This Row],[NPDES ID2]],Combined_Sheet__Major_Only___2[[NPDES ID2]:[ECHO BFR]],27,FALSE)</f>
        <v>-</v>
      </c>
      <c r="AY1999" t="str">
        <f>VLOOKUP(Sheet1[[#This Row],[NPDES ID2]],Combined_Sheet__Major_Only___2[[NPDES ID2]:[ECHO BFR]],28,FALSE)</f>
        <v>-</v>
      </c>
      <c r="AZ1999" t="str">
        <f>VLOOKUP(Sheet1[[#This Row],[NPDES ID2]],Combined_Sheet__Major_Only___2[[NPDES ID2]:[ECHO BFR]],29,FALSE)</f>
        <v>thickening</v>
      </c>
      <c r="BA1999">
        <f>VLOOKUP(Sheet1[[#This Row],[NPDES ID2]],Combined_Sheet__Major_Only___2[[NPDES ID2]:[ECHO BFR]],17,FALSE)</f>
        <v>27.455075000000001</v>
      </c>
      <c r="BB1999">
        <f>VLOOKUP(Sheet1[[#This Row],[NPDES ID2]],Combined_Sheet__Major_Only___2[[NPDES ID2]:[ECHO BFR]],18,FALSE)</f>
        <v>-82.624504000000002</v>
      </c>
      <c r="BC1999" t="str">
        <f>IF(ISNUMBER(SEARCH("aerobic",$AW1999)),"aerobic","")</f>
        <v/>
      </c>
      <c r="BD1999" t="str">
        <f>IF(ISNUMBER(SEARCH("anaer",$AW1999)),"anaer","")</f>
        <v/>
      </c>
      <c r="BE1999" t="str">
        <f>IF(ISNUMBER(SEARCH("thickening",$AZ1999)),"thickening","")</f>
        <v>thickening</v>
      </c>
      <c r="BF1999" s="3" t="str">
        <f>IF(ISNUMBER(SEARCH("airDry",$AW1999)),"airDry","")</f>
        <v/>
      </c>
      <c r="BG1999" s="3" t="str">
        <f>IF(ISNUMBER(SEARCH("heatDry",$AY1999)),"heatDry","")</f>
        <v/>
      </c>
      <c r="BH1999" s="3" t="str">
        <f>IF(AND(ISNUMBER(SEARCH("aerobic",$AW1999)),ISNUMBER(SEARCH("anaer",$AW1999))),"Combined Aer and Anaer.","")</f>
        <v/>
      </c>
    </row>
    <row r="2000" spans="1:60" x14ac:dyDescent="0.3">
      <c r="A2000" s="4">
        <v>1998</v>
      </c>
      <c r="B2000" t="s">
        <v>9408</v>
      </c>
      <c r="C2000">
        <v>1762.73</v>
      </c>
      <c r="D2000">
        <v>330.01930139350202</v>
      </c>
      <c r="E2000">
        <v>329.68744108169898</v>
      </c>
      <c r="F2000">
        <v>260.05942611865561</v>
      </c>
      <c r="G2000">
        <v>396.16204863489708</v>
      </c>
      <c r="H2000">
        <v>-77.888864916263358</v>
      </c>
      <c r="I2000">
        <v>-77.258276796384621</v>
      </c>
      <c r="J2000">
        <v>-89.65752366317821</v>
      </c>
      <c r="K2000">
        <v>-66.588046978418674</v>
      </c>
      <c r="L2000">
        <v>847.41152925436461</v>
      </c>
      <c r="M2000">
        <v>840.29515890894663</v>
      </c>
      <c r="N2000">
        <v>814.49039544119182</v>
      </c>
      <c r="O2000">
        <v>901.66035777683521</v>
      </c>
      <c r="P2000">
        <v>42.059523119562137</v>
      </c>
      <c r="Q2000">
        <v>41.82705411934451</v>
      </c>
      <c r="R2000">
        <v>36.410395085491778</v>
      </c>
      <c r="S2000">
        <v>47.786149697057454</v>
      </c>
      <c r="T2000">
        <v>46.046515938153988</v>
      </c>
      <c r="U2000">
        <v>46.046442038404287</v>
      </c>
      <c r="V2000">
        <v>46.014801068876601</v>
      </c>
      <c r="W2000">
        <v>46.077926408540527</v>
      </c>
      <c r="X2000">
        <v>4314.8516922513218</v>
      </c>
      <c r="Y2000">
        <v>4344.7485466956841</v>
      </c>
      <c r="Z2000">
        <v>4053.5690840897678</v>
      </c>
      <c r="AA2000">
        <v>4484.4437453366754</v>
      </c>
      <c r="AB2000">
        <v>965.01961286516598</v>
      </c>
      <c r="AC2000">
        <v>944.07679551649414</v>
      </c>
      <c r="AD2000">
        <v>781.58695543468957</v>
      </c>
      <c r="AE2000">
        <v>1240.50755898952</v>
      </c>
      <c r="AF2000">
        <v>47.116877530565127</v>
      </c>
      <c r="AG2000">
        <v>46.720756373431037</v>
      </c>
      <c r="AH2000">
        <v>45.288841954232353</v>
      </c>
      <c r="AI2000">
        <v>50.129249948720528</v>
      </c>
      <c r="AJ2000">
        <v>0.35265668650098342</v>
      </c>
      <c r="AK2000">
        <v>0.3526564717173678</v>
      </c>
      <c r="AL2000">
        <v>0.35262652351903978</v>
      </c>
      <c r="AM2000">
        <v>0.35268697742368382</v>
      </c>
      <c r="AN2000">
        <v>0.94791633172632761</v>
      </c>
      <c r="AO2000">
        <v>0.94791633172632717</v>
      </c>
      <c r="AP2000">
        <v>0.94791633172632717</v>
      </c>
      <c r="AQ2000">
        <v>0.94791633172632717</v>
      </c>
      <c r="AR2000">
        <v>9.07321262408081</v>
      </c>
      <c r="AS2000">
        <v>9.0732126240808082</v>
      </c>
      <c r="AT2000">
        <v>9.0732126240808082</v>
      </c>
      <c r="AU2000">
        <v>9.0732126240808082</v>
      </c>
      <c r="AV2000" t="str">
        <f>VLOOKUP(Sheet1[[#This Row],[NPDES ID2]],Combined_Sheet__Major_Only___2[[NPDES ID2]:[ECHO BFR]],3,FALSE)</f>
        <v>FL</v>
      </c>
      <c r="AW2000" t="s">
        <v>54</v>
      </c>
      <c r="AX2000" t="str">
        <f>VLOOKUP(Sheet1[[#This Row],[NPDES ID2]],Combined_Sheet__Major_Only___2[[NPDES ID2]:[ECHO BFR]],27,FALSE)</f>
        <v>other</v>
      </c>
      <c r="AY2000" t="str">
        <f>VLOOKUP(Sheet1[[#This Row],[NPDES ID2]],Combined_Sheet__Major_Only___2[[NPDES ID2]:[ECHO BFR]],28,FALSE)</f>
        <v>-</v>
      </c>
      <c r="AZ2000" t="str">
        <f>VLOOKUP(Sheet1[[#This Row],[NPDES ID2]],Combined_Sheet__Major_Only___2[[NPDES ID2]:[ECHO BFR]],29,FALSE)</f>
        <v>preliminaryOps, thickening</v>
      </c>
      <c r="BA2000">
        <f>VLOOKUP(Sheet1[[#This Row],[NPDES ID2]],Combined_Sheet__Major_Only___2[[NPDES ID2]:[ECHO BFR]],17,FALSE)</f>
        <v>26.13137</v>
      </c>
      <c r="BB2000">
        <f>VLOOKUP(Sheet1[[#This Row],[NPDES ID2]],Combined_Sheet__Major_Only___2[[NPDES ID2]:[ECHO BFR]],18,FALSE)</f>
        <v>-80.337000000000003</v>
      </c>
      <c r="BC2000" t="str">
        <f>IF(ISNUMBER(SEARCH("aerobic",$AW2000)),"aerobic","")</f>
        <v/>
      </c>
      <c r="BD2000" t="str">
        <f>IF(ISNUMBER(SEARCH("anaer",$AW2000)),"anaer","")</f>
        <v/>
      </c>
      <c r="BE2000" t="str">
        <f>IF(ISNUMBER(SEARCH("thickening",$AZ2000)),"thickening","")</f>
        <v>thickening</v>
      </c>
      <c r="BF2000" s="2" t="str">
        <f>IF(ISNUMBER(SEARCH("airDry",$AW2000)),"airDry","")</f>
        <v/>
      </c>
      <c r="BG2000" s="2" t="str">
        <f>IF(ISNUMBER(SEARCH("heatDry",$AY2000)),"heatDry","")</f>
        <v/>
      </c>
      <c r="BH2000" s="2" t="str">
        <f>IF(AND(ISNUMBER(SEARCH("aerobic",$AW2000)),ISNUMBER(SEARCH("anaer",$AW2000))),"Combined Aer and Anaer.","")</f>
        <v/>
      </c>
    </row>
    <row r="2001" spans="1:60" x14ac:dyDescent="0.3">
      <c r="A2001" s="4">
        <v>1999</v>
      </c>
      <c r="B2001" t="s">
        <v>9413</v>
      </c>
      <c r="C2001">
        <v>1750</v>
      </c>
      <c r="D2001">
        <v>239.4413387220842</v>
      </c>
      <c r="E2001">
        <v>239.1442130446728</v>
      </c>
      <c r="F2001">
        <v>186.866836618013</v>
      </c>
      <c r="G2001">
        <v>284.87417226371838</v>
      </c>
      <c r="H2001">
        <v>-76.601488844144384</v>
      </c>
      <c r="I2001">
        <v>-77.814109451625015</v>
      </c>
      <c r="J2001">
        <v>-90.569110658120152</v>
      </c>
      <c r="K2001">
        <v>-60.137087420067651</v>
      </c>
      <c r="L2001">
        <v>1157.4282910408911</v>
      </c>
      <c r="M2001">
        <v>1152.7170248644179</v>
      </c>
      <c r="N2001">
        <v>1135.629767635407</v>
      </c>
      <c r="O2001">
        <v>1193.3496794675741</v>
      </c>
      <c r="P2001">
        <v>41.225993694026577</v>
      </c>
      <c r="Q2001">
        <v>41.73383830716579</v>
      </c>
      <c r="R2001">
        <v>33.435690606341552</v>
      </c>
      <c r="S2001">
        <v>47.280799937432711</v>
      </c>
      <c r="T2001">
        <v>43.339481727664953</v>
      </c>
      <c r="U2001">
        <v>43.339412005596671</v>
      </c>
      <c r="V2001">
        <v>43.309559755135417</v>
      </c>
      <c r="W2001">
        <v>43.369116509502582</v>
      </c>
      <c r="X2001">
        <v>2949.5141687864339</v>
      </c>
      <c r="Y2001">
        <v>2959.590642320155</v>
      </c>
      <c r="Z2001">
        <v>2861.8883575471809</v>
      </c>
      <c r="AA2001">
        <v>3005.336210405068</v>
      </c>
      <c r="AB2001">
        <v>570.75144021356255</v>
      </c>
      <c r="AC2001">
        <v>564.98334180788606</v>
      </c>
      <c r="AD2001">
        <v>478.32136839135097</v>
      </c>
      <c r="AE2001">
        <v>690.69795433531885</v>
      </c>
      <c r="AF2001">
        <v>64.820882935929021</v>
      </c>
      <c r="AG2001">
        <v>64.556549491935812</v>
      </c>
      <c r="AH2001">
        <v>63.602726619428744</v>
      </c>
      <c r="AI2001">
        <v>66.828541067116959</v>
      </c>
      <c r="AJ2001">
        <v>0.56829457839987574</v>
      </c>
      <c r="AK2001">
        <v>0.56829430732134001</v>
      </c>
      <c r="AL2001">
        <v>0.56825646752308545</v>
      </c>
      <c r="AM2001">
        <v>0.56833285010884971</v>
      </c>
      <c r="AN2001">
        <v>0.94492012904363021</v>
      </c>
      <c r="AO2001">
        <v>0.94492012904363054</v>
      </c>
      <c r="AP2001">
        <v>0.94492012904363054</v>
      </c>
      <c r="AQ2001">
        <v>0.94492012904363054</v>
      </c>
      <c r="AR2001">
        <v>13.48847439484681</v>
      </c>
      <c r="AS2001">
        <v>13.48847439484681</v>
      </c>
      <c r="AT2001">
        <v>13.48847439484681</v>
      </c>
      <c r="AU2001">
        <v>13.48847439484681</v>
      </c>
      <c r="AV2001" t="str">
        <f>VLOOKUP(Sheet1[[#This Row],[NPDES ID2]],Combined_Sheet__Major_Only___2[[NPDES ID2]:[ECHO BFR]],3,FALSE)</f>
        <v>IL</v>
      </c>
      <c r="AW2001" t="s">
        <v>12181</v>
      </c>
      <c r="AX2001" t="str">
        <f>VLOOKUP(Sheet1[[#This Row],[NPDES ID2]],Combined_Sheet__Major_Only___2[[NPDES ID2]:[ECHO BFR]],27,FALSE)</f>
        <v>-</v>
      </c>
      <c r="AY2001" t="str">
        <f>VLOOKUP(Sheet1[[#This Row],[NPDES ID2]],Combined_Sheet__Major_Only___2[[NPDES ID2]:[ECHO BFR]],28,FALSE)</f>
        <v>-</v>
      </c>
      <c r="AZ2001" t="str">
        <f>VLOOKUP(Sheet1[[#This Row],[NPDES ID2]],Combined_Sheet__Major_Only___2[[NPDES ID2]:[ECHO BFR]],29,FALSE)</f>
        <v>thickening</v>
      </c>
      <c r="BA2001">
        <f>VLOOKUP(Sheet1[[#This Row],[NPDES ID2]],Combined_Sheet__Major_Only___2[[NPDES ID2]:[ECHO BFR]],17,FALSE)</f>
        <v>41.744923999999997</v>
      </c>
      <c r="BB2001">
        <f>VLOOKUP(Sheet1[[#This Row],[NPDES ID2]],Combined_Sheet__Major_Only___2[[NPDES ID2]:[ECHO BFR]],18,FALSE)</f>
        <v>-88.061239</v>
      </c>
      <c r="BC2001" t="str">
        <f>IF(ISNUMBER(SEARCH("aerobic",$AW2001)),"aerobic","")</f>
        <v/>
      </c>
      <c r="BD2001" t="str">
        <f>IF(ISNUMBER(SEARCH("anaer",$AW2001)),"anaer","")</f>
        <v>anaer</v>
      </c>
      <c r="BE2001" t="str">
        <f>IF(ISNUMBER(SEARCH("thickening",$AZ2001)),"thickening","")</f>
        <v>thickening</v>
      </c>
      <c r="BF2001" s="3" t="str">
        <f>IF(ISNUMBER(SEARCH("airDry",$AW2001)),"airDry","")</f>
        <v/>
      </c>
      <c r="BG2001" s="3" t="str">
        <f>IF(ISNUMBER(SEARCH("heatDry",$AY2001)),"heatDry","")</f>
        <v/>
      </c>
      <c r="BH2001" s="3" t="str">
        <f>IF(AND(ISNUMBER(SEARCH("aerobic",$AW2001)),ISNUMBER(SEARCH("anaer",$AW2001))),"Combined Aer and Anaer.","")</f>
        <v/>
      </c>
    </row>
    <row r="2002" spans="1:60" x14ac:dyDescent="0.3">
      <c r="A2002" s="4">
        <v>2000</v>
      </c>
      <c r="B2002" t="s">
        <v>9418</v>
      </c>
      <c r="C2002">
        <v>1733.95</v>
      </c>
      <c r="D2002">
        <v>232.67365126015881</v>
      </c>
      <c r="E2002">
        <v>232.24062615601261</v>
      </c>
      <c r="F2002">
        <v>181.66278847855281</v>
      </c>
      <c r="G2002">
        <v>276.82351849189689</v>
      </c>
      <c r="H2002">
        <v>-76.418659716304589</v>
      </c>
      <c r="I2002">
        <v>-77.714443719465109</v>
      </c>
      <c r="J2002">
        <v>-90.204435287621877</v>
      </c>
      <c r="K2002">
        <v>-59.282394310940489</v>
      </c>
      <c r="L2002">
        <v>1178.7414122943969</v>
      </c>
      <c r="M2002">
        <v>1174.312383718325</v>
      </c>
      <c r="N2002">
        <v>1158.2453990299241</v>
      </c>
      <c r="O2002">
        <v>1212.5173126213431</v>
      </c>
      <c r="P2002">
        <v>40.786597555404633</v>
      </c>
      <c r="Q2002">
        <v>41.299995932526073</v>
      </c>
      <c r="R2002">
        <v>32.874548663593806</v>
      </c>
      <c r="S2002">
        <v>47.058607881906163</v>
      </c>
      <c r="T2002">
        <v>58.143460864679412</v>
      </c>
      <c r="U2002">
        <v>58.143368296091957</v>
      </c>
      <c r="V2002">
        <v>58.103734063696827</v>
      </c>
      <c r="W2002">
        <v>58.182806368357831</v>
      </c>
      <c r="X2002">
        <v>3849.6875789761689</v>
      </c>
      <c r="Y2002">
        <v>3861.8149875770841</v>
      </c>
      <c r="Z2002">
        <v>3744.080532815065</v>
      </c>
      <c r="AA2002">
        <v>3916.9159075093512</v>
      </c>
      <c r="AB2002">
        <v>723.20511739205176</v>
      </c>
      <c r="AC2002">
        <v>716.86763950975353</v>
      </c>
      <c r="AD2002">
        <v>609.51855341865985</v>
      </c>
      <c r="AE2002">
        <v>870.56065322688903</v>
      </c>
      <c r="AF2002">
        <v>66.626061690806907</v>
      </c>
      <c r="AG2002">
        <v>66.37517369047751</v>
      </c>
      <c r="AH2002">
        <v>65.470567932329416</v>
      </c>
      <c r="AI2002">
        <v>68.530564254649377</v>
      </c>
      <c r="AJ2002">
        <v>0.59036461517691807</v>
      </c>
      <c r="AK2002">
        <v>0.5903643053647023</v>
      </c>
      <c r="AL2002">
        <v>0.5903210761984361</v>
      </c>
      <c r="AM2002">
        <v>0.59040833823429395</v>
      </c>
      <c r="AN2002">
        <v>0.95810132077778176</v>
      </c>
      <c r="AO2002">
        <v>0.95810132077778132</v>
      </c>
      <c r="AP2002">
        <v>0.95810132077778132</v>
      </c>
      <c r="AQ2002">
        <v>0.95810132077778132</v>
      </c>
      <c r="AR2002">
        <v>14.095550110194621</v>
      </c>
      <c r="AS2002">
        <v>14.095550110194621</v>
      </c>
      <c r="AT2002">
        <v>14.095550110194621</v>
      </c>
      <c r="AU2002">
        <v>14.095550110194621</v>
      </c>
      <c r="AV2002" t="str">
        <f>VLOOKUP(Sheet1[[#This Row],[NPDES ID2]],Combined_Sheet__Major_Only___2[[NPDES ID2]:[ECHO BFR]],3,FALSE)</f>
        <v>WA</v>
      </c>
      <c r="AW2002" t="s">
        <v>12181</v>
      </c>
      <c r="AX2002" t="str">
        <f>VLOOKUP(Sheet1[[#This Row],[NPDES ID2]],Combined_Sheet__Major_Only___2[[NPDES ID2]:[ECHO BFR]],27,FALSE)</f>
        <v>methaneBioCaptureRecover</v>
      </c>
      <c r="AY2002" t="str">
        <f>VLOOKUP(Sheet1[[#This Row],[NPDES ID2]],Combined_Sheet__Major_Only___2[[NPDES ID2]:[ECHO BFR]],28,FALSE)</f>
        <v>-</v>
      </c>
      <c r="AZ2002" t="str">
        <f>VLOOKUP(Sheet1[[#This Row],[NPDES ID2]],Combined_Sheet__Major_Only___2[[NPDES ID2]:[ECHO BFR]],29,FALSE)</f>
        <v>thickening, preliminaryOps</v>
      </c>
      <c r="BA2002">
        <f>VLOOKUP(Sheet1[[#This Row],[NPDES ID2]],Combined_Sheet__Major_Only___2[[NPDES ID2]:[ECHO BFR]],17,FALSE)</f>
        <v>47.049371999999998</v>
      </c>
      <c r="BB2002">
        <f>VLOOKUP(Sheet1[[#This Row],[NPDES ID2]],Combined_Sheet__Major_Only___2[[NPDES ID2]:[ECHO BFR]],18,FALSE)</f>
        <v>-122.898656</v>
      </c>
      <c r="BC2002" t="str">
        <f>IF(ISNUMBER(SEARCH("aerobic",$AW2002)),"aerobic","")</f>
        <v/>
      </c>
      <c r="BD2002" t="str">
        <f>IF(ISNUMBER(SEARCH("anaer",$AW2002)),"anaer","")</f>
        <v>anaer</v>
      </c>
      <c r="BE2002" t="str">
        <f>IF(ISNUMBER(SEARCH("thickening",$AZ2002)),"thickening","")</f>
        <v>thickening</v>
      </c>
      <c r="BF2002" s="2" t="str">
        <f>IF(ISNUMBER(SEARCH("airDry",$AW2002)),"airDry","")</f>
        <v/>
      </c>
      <c r="BG2002" s="2" t="str">
        <f>IF(ISNUMBER(SEARCH("heatDry",$AY2002)),"heatDry","")</f>
        <v/>
      </c>
      <c r="BH2002" s="2" t="str">
        <f>IF(AND(ISNUMBER(SEARCH("aerobic",$AW2002)),ISNUMBER(SEARCH("anaer",$AW2002))),"Combined Aer and Anaer.","")</f>
        <v/>
      </c>
    </row>
    <row r="2003" spans="1:60" x14ac:dyDescent="0.3">
      <c r="A2003" s="4">
        <v>2001</v>
      </c>
      <c r="B2003" t="s">
        <v>9423</v>
      </c>
      <c r="C2003">
        <v>1729.61</v>
      </c>
      <c r="D2003">
        <v>239.50049048253379</v>
      </c>
      <c r="E2003">
        <v>239.19517879090199</v>
      </c>
      <c r="F2003">
        <v>187.1742021449752</v>
      </c>
      <c r="G2003">
        <v>284.70202606702009</v>
      </c>
      <c r="H2003">
        <v>-76.566021693251756</v>
      </c>
      <c r="I2003">
        <v>-77.761532068124623</v>
      </c>
      <c r="J2003">
        <v>-90.502978987216778</v>
      </c>
      <c r="K2003">
        <v>-60.089888078932262</v>
      </c>
      <c r="L2003">
        <v>1141.972305750073</v>
      </c>
      <c r="M2003">
        <v>1137.3017550049981</v>
      </c>
      <c r="N2003">
        <v>1120.35856627575</v>
      </c>
      <c r="O2003">
        <v>1177.590163317625</v>
      </c>
      <c r="P2003">
        <v>40.748845889201753</v>
      </c>
      <c r="Q2003">
        <v>41.245897902625963</v>
      </c>
      <c r="R2003">
        <v>33.058751253634718</v>
      </c>
      <c r="S2003">
        <v>46.716631259884863</v>
      </c>
      <c r="T2003">
        <v>67.662492698690855</v>
      </c>
      <c r="U2003">
        <v>67.662385439678559</v>
      </c>
      <c r="V2003">
        <v>67.616461344499456</v>
      </c>
      <c r="W2003">
        <v>67.708082244560785</v>
      </c>
      <c r="X2003">
        <v>4612.7986716528276</v>
      </c>
      <c r="Y2003">
        <v>4628.6607058321279</v>
      </c>
      <c r="Z2003">
        <v>4475.0353787240701</v>
      </c>
      <c r="AA2003">
        <v>4700.5381325745902</v>
      </c>
      <c r="AB2003">
        <v>785.15567318224157</v>
      </c>
      <c r="AC2003">
        <v>779.30332938039237</v>
      </c>
      <c r="AD2003">
        <v>671.90670764162485</v>
      </c>
      <c r="AE2003">
        <v>928.36897762642286</v>
      </c>
      <c r="AF2003">
        <v>64.71005210615202</v>
      </c>
      <c r="AG2003">
        <v>64.444832536561464</v>
      </c>
      <c r="AH2003">
        <v>63.48839564048199</v>
      </c>
      <c r="AI2003">
        <v>66.723578160046699</v>
      </c>
      <c r="AJ2003">
        <v>0.5669399575923797</v>
      </c>
      <c r="AK2003">
        <v>0.56693964189753698</v>
      </c>
      <c r="AL2003">
        <v>0.56689560382946103</v>
      </c>
      <c r="AM2003">
        <v>0.56698449911095128</v>
      </c>
      <c r="AN2003">
        <v>0.96368880845694205</v>
      </c>
      <c r="AO2003">
        <v>0.96368880845694238</v>
      </c>
      <c r="AP2003">
        <v>0.96368880845694238</v>
      </c>
      <c r="AQ2003">
        <v>0.96368880845694238</v>
      </c>
      <c r="AR2003">
        <v>14.49004753184053</v>
      </c>
      <c r="AS2003">
        <v>14.49004753184054</v>
      </c>
      <c r="AT2003">
        <v>14.49004753184054</v>
      </c>
      <c r="AU2003">
        <v>14.49004753184054</v>
      </c>
      <c r="AV2003" t="str">
        <f>VLOOKUP(Sheet1[[#This Row],[NPDES ID2]],Combined_Sheet__Major_Only___2[[NPDES ID2]:[ECHO BFR]],3,FALSE)</f>
        <v>FL</v>
      </c>
      <c r="AW2003" t="s">
        <v>12181</v>
      </c>
      <c r="AX2003" t="str">
        <f>VLOOKUP(Sheet1[[#This Row],[NPDES ID2]],Combined_Sheet__Major_Only___2[[NPDES ID2]:[ECHO BFR]],27,FALSE)</f>
        <v>-</v>
      </c>
      <c r="AY2003" t="str">
        <f>VLOOKUP(Sheet1[[#This Row],[NPDES ID2]],Combined_Sheet__Major_Only___2[[NPDES ID2]:[ECHO BFR]],28,FALSE)</f>
        <v>-</v>
      </c>
      <c r="AZ2003" t="str">
        <f>VLOOKUP(Sheet1[[#This Row],[NPDES ID2]],Combined_Sheet__Major_Only___2[[NPDES ID2]:[ECHO BFR]],29,FALSE)</f>
        <v>preliminaryOps, thickening</v>
      </c>
      <c r="BA2003">
        <f>VLOOKUP(Sheet1[[#This Row],[NPDES ID2]],Combined_Sheet__Major_Only___2[[NPDES ID2]:[ECHO BFR]],17,FALSE)</f>
        <v>27.98152</v>
      </c>
      <c r="BB2003">
        <f>VLOOKUP(Sheet1[[#This Row],[NPDES ID2]],Combined_Sheet__Major_Only___2[[NPDES ID2]:[ECHO BFR]],18,FALSE)</f>
        <v>-82.787233000000001</v>
      </c>
      <c r="BC2003" t="str">
        <f>IF(ISNUMBER(SEARCH("aerobic",$AW2003)),"aerobic","")</f>
        <v/>
      </c>
      <c r="BD2003" t="str">
        <f>IF(ISNUMBER(SEARCH("anaer",$AW2003)),"anaer","")</f>
        <v>anaer</v>
      </c>
      <c r="BE2003" t="str">
        <f>IF(ISNUMBER(SEARCH("thickening",$AZ2003)),"thickening","")</f>
        <v>thickening</v>
      </c>
      <c r="BF2003" s="3" t="str">
        <f>IF(ISNUMBER(SEARCH("airDry",$AW2003)),"airDry","")</f>
        <v/>
      </c>
      <c r="BG2003" s="3" t="str">
        <f>IF(ISNUMBER(SEARCH("heatDry",$AY2003)),"heatDry","")</f>
        <v/>
      </c>
      <c r="BH2003" s="3" t="str">
        <f>IF(AND(ISNUMBER(SEARCH("aerobic",$AW2003)),ISNUMBER(SEARCH("anaer",$AW2003))),"Combined Aer and Anaer.","")</f>
        <v/>
      </c>
    </row>
    <row r="2004" spans="1:60" x14ac:dyDescent="0.3">
      <c r="A2004" s="4">
        <v>2002</v>
      </c>
      <c r="B2004" t="s">
        <v>9428</v>
      </c>
      <c r="C2004">
        <v>1720</v>
      </c>
      <c r="D2004">
        <v>225.61605688695391</v>
      </c>
      <c r="E2004">
        <v>225.16350057543099</v>
      </c>
      <c r="F2004">
        <v>176.60104693153369</v>
      </c>
      <c r="G2004">
        <v>268.45766293230849</v>
      </c>
      <c r="H2004">
        <v>-76.205029565187459</v>
      </c>
      <c r="I2004">
        <v>-77.544736557160235</v>
      </c>
      <c r="J2004">
        <v>-90.003261009528785</v>
      </c>
      <c r="K2004">
        <v>-58.327428482043842</v>
      </c>
      <c r="L2004">
        <v>1204.598851282029</v>
      </c>
      <c r="M2004">
        <v>1200.4702916700239</v>
      </c>
      <c r="N2004">
        <v>1185.4885930501041</v>
      </c>
      <c r="O2004">
        <v>1236.092379778406</v>
      </c>
      <c r="P2004">
        <v>40.389575576450497</v>
      </c>
      <c r="Q2004">
        <v>40.931698958686212</v>
      </c>
      <c r="R2004">
        <v>32.370857891373767</v>
      </c>
      <c r="S2004">
        <v>46.912726700961173</v>
      </c>
      <c r="T2004">
        <v>83.034806627541258</v>
      </c>
      <c r="U2004">
        <v>83.034675644916447</v>
      </c>
      <c r="V2004">
        <v>82.978594030887663</v>
      </c>
      <c r="W2004">
        <v>83.090479696444476</v>
      </c>
      <c r="X2004">
        <v>5336.2605580832869</v>
      </c>
      <c r="Y2004">
        <v>5351.5556238277768</v>
      </c>
      <c r="Z2004">
        <v>5202.7238495665188</v>
      </c>
      <c r="AA2004">
        <v>5421.2307429163748</v>
      </c>
      <c r="AB2004">
        <v>884.52753330307416</v>
      </c>
      <c r="AC2004">
        <v>879.42899445361661</v>
      </c>
      <c r="AD2004">
        <v>760.82470364119933</v>
      </c>
      <c r="AE2004">
        <v>1041.8425969827281</v>
      </c>
      <c r="AF2004">
        <v>68.640583710897545</v>
      </c>
      <c r="AG2004">
        <v>68.404692272834751</v>
      </c>
      <c r="AH2004">
        <v>67.555161858707706</v>
      </c>
      <c r="AI2004">
        <v>70.429778514933219</v>
      </c>
      <c r="AJ2004">
        <v>0.61500777406097906</v>
      </c>
      <c r="AK2004">
        <v>0.61500740819470479</v>
      </c>
      <c r="AL2004">
        <v>0.61495638781028517</v>
      </c>
      <c r="AM2004">
        <v>0.61505937815561207</v>
      </c>
      <c r="AN2004">
        <v>0.97012306964108364</v>
      </c>
      <c r="AO2004">
        <v>0.97012306964108341</v>
      </c>
      <c r="AP2004">
        <v>0.97012306964108341</v>
      </c>
      <c r="AQ2004">
        <v>0.97012306964108341</v>
      </c>
      <c r="AR2004">
        <v>15.613519223919431</v>
      </c>
      <c r="AS2004">
        <v>15.613519223919431</v>
      </c>
      <c r="AT2004">
        <v>15.613519223919431</v>
      </c>
      <c r="AU2004">
        <v>15.613519223919431</v>
      </c>
      <c r="AV2004" t="str">
        <f>VLOOKUP(Sheet1[[#This Row],[NPDES ID2]],Combined_Sheet__Major_Only___2[[NPDES ID2]:[ECHO BFR]],3,FALSE)</f>
        <v>CA</v>
      </c>
      <c r="AW2004" t="s">
        <v>12181</v>
      </c>
      <c r="AX2004" t="str">
        <f>VLOOKUP(Sheet1[[#This Row],[NPDES ID2]],Combined_Sheet__Major_Only___2[[NPDES ID2]:[ECHO BFR]],27,FALSE)</f>
        <v>-</v>
      </c>
      <c r="AY2004" t="str">
        <f>VLOOKUP(Sheet1[[#This Row],[NPDES ID2]],Combined_Sheet__Major_Only___2[[NPDES ID2]:[ECHO BFR]],28,FALSE)</f>
        <v>-</v>
      </c>
      <c r="AZ2004" t="str">
        <f>VLOOKUP(Sheet1[[#This Row],[NPDES ID2]],Combined_Sheet__Major_Only___2[[NPDES ID2]:[ECHO BFR]],29,FALSE)</f>
        <v>thickening</v>
      </c>
      <c r="BA2004">
        <f>VLOOKUP(Sheet1[[#This Row],[NPDES ID2]],Combined_Sheet__Major_Only___2[[NPDES ID2]:[ECHO BFR]],17,FALSE)</f>
        <v>36.963245999999998</v>
      </c>
      <c r="BB2004">
        <f>VLOOKUP(Sheet1[[#This Row],[NPDES ID2]],Combined_Sheet__Major_Only___2[[NPDES ID2]:[ECHO BFR]],18,FALSE)</f>
        <v>-122.034009</v>
      </c>
      <c r="BC2004" t="str">
        <f>IF(ISNUMBER(SEARCH("aerobic",$AW2004)),"aerobic","")</f>
        <v/>
      </c>
      <c r="BD2004" t="str">
        <f>IF(ISNUMBER(SEARCH("anaer",$AW2004)),"anaer","")</f>
        <v>anaer</v>
      </c>
      <c r="BE2004" t="str">
        <f>IF(ISNUMBER(SEARCH("thickening",$AZ2004)),"thickening","")</f>
        <v>thickening</v>
      </c>
      <c r="BF2004" s="2" t="str">
        <f>IF(ISNUMBER(SEARCH("airDry",$AW2004)),"airDry","")</f>
        <v/>
      </c>
      <c r="BG2004" s="2" t="str">
        <f>IF(ISNUMBER(SEARCH("heatDry",$AY2004)),"heatDry","")</f>
        <v/>
      </c>
      <c r="BH2004" s="2" t="str">
        <f>IF(AND(ISNUMBER(SEARCH("aerobic",$AW2004)),ISNUMBER(SEARCH("anaer",$AW2004))),"Combined Aer and Anaer.","")</f>
        <v/>
      </c>
    </row>
    <row r="2005" spans="1:60" x14ac:dyDescent="0.3">
      <c r="A2005" s="4">
        <v>2003</v>
      </c>
      <c r="B2005" t="s">
        <v>9433</v>
      </c>
      <c r="C2005">
        <v>1712.11</v>
      </c>
      <c r="D2005">
        <v>259.861402211756</v>
      </c>
      <c r="E2005">
        <v>259.41380395844112</v>
      </c>
      <c r="F2005">
        <v>203.79026262701481</v>
      </c>
      <c r="G2005">
        <v>308.05339379186552</v>
      </c>
      <c r="H2005">
        <v>-76.922939557721833</v>
      </c>
      <c r="I2005">
        <v>-77.879763222085501</v>
      </c>
      <c r="J2005">
        <v>-90.188630961206172</v>
      </c>
      <c r="K2005">
        <v>-62.022731284794091</v>
      </c>
      <c r="L2005">
        <v>1040.7344281870901</v>
      </c>
      <c r="M2005">
        <v>1035.4422472788849</v>
      </c>
      <c r="N2005">
        <v>1016.2422917731679</v>
      </c>
      <c r="O2005">
        <v>1081.09618438128</v>
      </c>
      <c r="P2005">
        <v>40.501539130204058</v>
      </c>
      <c r="Q2005">
        <v>40.82433382860777</v>
      </c>
      <c r="R2005">
        <v>33.37400372923662</v>
      </c>
      <c r="S2005">
        <v>46.546202504866898</v>
      </c>
      <c r="T2005">
        <v>88.504834351651553</v>
      </c>
      <c r="U2005">
        <v>88.504694927303575</v>
      </c>
      <c r="V2005">
        <v>88.44499889907712</v>
      </c>
      <c r="W2005">
        <v>88.564095504352949</v>
      </c>
      <c r="X2005">
        <v>6554.55306872047</v>
      </c>
      <c r="Y2005">
        <v>6582.6176120294549</v>
      </c>
      <c r="Z2005">
        <v>6311.4192805049461</v>
      </c>
      <c r="AA2005">
        <v>6709.8519725738979</v>
      </c>
      <c r="AB2005">
        <v>1135.33024930597</v>
      </c>
      <c r="AC2005">
        <v>1126.7363480158331</v>
      </c>
      <c r="AD2005">
        <v>967.32437008585975</v>
      </c>
      <c r="AE2005">
        <v>1350.0301884679479</v>
      </c>
      <c r="AF2005">
        <v>59.577316690685343</v>
      </c>
      <c r="AG2005">
        <v>59.27373451669267</v>
      </c>
      <c r="AH2005">
        <v>58.178699828855507</v>
      </c>
      <c r="AI2005">
        <v>61.882463875103703</v>
      </c>
      <c r="AJ2005">
        <v>0.5042598075528435</v>
      </c>
      <c r="AK2005">
        <v>0.50425946541432931</v>
      </c>
      <c r="AL2005">
        <v>0.50421178747214512</v>
      </c>
      <c r="AM2005">
        <v>0.50430803186088458</v>
      </c>
      <c r="AN2005">
        <v>0.97189517428914673</v>
      </c>
      <c r="AO2005">
        <v>0.97189517428914685</v>
      </c>
      <c r="AP2005">
        <v>0.97189517428914685</v>
      </c>
      <c r="AQ2005">
        <v>0.97189517428914685</v>
      </c>
      <c r="AR2005">
        <v>13.204443721858251</v>
      </c>
      <c r="AS2005">
        <v>13.204443721858251</v>
      </c>
      <c r="AT2005">
        <v>13.204443721858251</v>
      </c>
      <c r="AU2005">
        <v>13.204443721858251</v>
      </c>
      <c r="AV2005" t="str">
        <f>VLOOKUP(Sheet1[[#This Row],[NPDES ID2]],Combined_Sheet__Major_Only___2[[NPDES ID2]:[ECHO BFR]],3,FALSE)</f>
        <v>HI</v>
      </c>
      <c r="AW2005" t="s">
        <v>41</v>
      </c>
      <c r="AX2005" t="str">
        <f>VLOOKUP(Sheet1[[#This Row],[NPDES ID2]],Combined_Sheet__Major_Only___2[[NPDES ID2]:[ECHO BFR]],27,FALSE)</f>
        <v>-</v>
      </c>
      <c r="AY2005" t="str">
        <f>VLOOKUP(Sheet1[[#This Row],[NPDES ID2]],Combined_Sheet__Major_Only___2[[NPDES ID2]:[ECHO BFR]],28,FALSE)</f>
        <v>-</v>
      </c>
      <c r="AZ2005" t="str">
        <f>VLOOKUP(Sheet1[[#This Row],[NPDES ID2]],Combined_Sheet__Major_Only___2[[NPDES ID2]:[ECHO BFR]],29,FALSE)</f>
        <v>thickening</v>
      </c>
      <c r="BA2005">
        <f>VLOOKUP(Sheet1[[#This Row],[NPDES ID2]],Combined_Sheet__Major_Only___2[[NPDES ID2]:[ECHO BFR]],17,FALSE)</f>
        <v>19.713750000000001</v>
      </c>
      <c r="BB2005">
        <f>VLOOKUP(Sheet1[[#This Row],[NPDES ID2]],Combined_Sheet__Major_Only___2[[NPDES ID2]:[ECHO BFR]],18,FALSE)</f>
        <v>-155.01927800000001</v>
      </c>
      <c r="BC2005" t="str">
        <f>IF(ISNUMBER(SEARCH("aerobic",$AW2005)),"aerobic","")</f>
        <v>aerobic</v>
      </c>
      <c r="BD2005" t="str">
        <f>IF(ISNUMBER(SEARCH("anaer",$AW2005)),"anaer","")</f>
        <v/>
      </c>
      <c r="BE2005" t="str">
        <f>IF(ISNUMBER(SEARCH("thickening",$AZ2005)),"thickening","")</f>
        <v>thickening</v>
      </c>
      <c r="BF2005" s="3" t="str">
        <f>IF(ISNUMBER(SEARCH("airDry",$AW2005)),"airDry","")</f>
        <v/>
      </c>
      <c r="BG2005" s="3" t="str">
        <f>IF(ISNUMBER(SEARCH("heatDry",$AY2005)),"heatDry","")</f>
        <v/>
      </c>
      <c r="BH2005" s="3" t="str">
        <f>IF(AND(ISNUMBER(SEARCH("aerobic",$AW2005)),ISNUMBER(SEARCH("anaer",$AW2005))),"Combined Aer and Anaer.","")</f>
        <v/>
      </c>
    </row>
    <row r="2006" spans="1:60" x14ac:dyDescent="0.3">
      <c r="A2006" s="4">
        <v>2004</v>
      </c>
      <c r="B2006" t="s">
        <v>9437</v>
      </c>
      <c r="C2006">
        <v>1700.28</v>
      </c>
      <c r="D2006">
        <v>330.66188137460449</v>
      </c>
      <c r="E2006">
        <v>328.76679858944249</v>
      </c>
      <c r="F2006">
        <v>261.72587100638992</v>
      </c>
      <c r="G2006">
        <v>396.88661612149889</v>
      </c>
      <c r="H2006">
        <v>-77.827194136663081</v>
      </c>
      <c r="I2006">
        <v>-77.168097482174147</v>
      </c>
      <c r="J2006">
        <v>-89.500427895523245</v>
      </c>
      <c r="K2006">
        <v>-66.496244306220873</v>
      </c>
      <c r="L2006">
        <v>812.19718558087959</v>
      </c>
      <c r="M2006">
        <v>805.29531415162751</v>
      </c>
      <c r="N2006">
        <v>780.26267409162142</v>
      </c>
      <c r="O2006">
        <v>864.82178741885059</v>
      </c>
      <c r="P2006">
        <v>40.575541232969947</v>
      </c>
      <c r="Q2006">
        <v>40.320247642568091</v>
      </c>
      <c r="R2006">
        <v>35.177832853690219</v>
      </c>
      <c r="S2006">
        <v>46.126623367170687</v>
      </c>
      <c r="T2006">
        <v>77.431134519175515</v>
      </c>
      <c r="U2006">
        <v>77.431012184523041</v>
      </c>
      <c r="V2006">
        <v>77.378633292500311</v>
      </c>
      <c r="W2006">
        <v>77.483131839779716</v>
      </c>
      <c r="X2006">
        <v>7302.3625500617572</v>
      </c>
      <c r="Y2006">
        <v>7353.564883287796</v>
      </c>
      <c r="Z2006">
        <v>6854.9294435083721</v>
      </c>
      <c r="AA2006">
        <v>7592.8919910448767</v>
      </c>
      <c r="AB2006">
        <v>1794.287982939685</v>
      </c>
      <c r="AC2006">
        <v>1747.8140446215109</v>
      </c>
      <c r="AD2006">
        <v>1423.515912318994</v>
      </c>
      <c r="AE2006">
        <v>2366.662440388086</v>
      </c>
      <c r="AF2006">
        <v>46.81855023851972</v>
      </c>
      <c r="AG2006">
        <v>46.420160279081102</v>
      </c>
      <c r="AH2006">
        <v>44.980615944046477</v>
      </c>
      <c r="AI2006">
        <v>49.847331251135813</v>
      </c>
      <c r="AJ2006">
        <v>0.34903968909573008</v>
      </c>
      <c r="AK2006">
        <v>0.34903943052666481</v>
      </c>
      <c r="AL2006">
        <v>0.3490034170874558</v>
      </c>
      <c r="AM2006">
        <v>0.34907611573488911</v>
      </c>
      <c r="AN2006">
        <v>0.96805993560724057</v>
      </c>
      <c r="AO2006">
        <v>0.96805993560724068</v>
      </c>
      <c r="AP2006">
        <v>0.96805993560724068</v>
      </c>
      <c r="AQ2006">
        <v>0.96805993560724068</v>
      </c>
      <c r="AR2006">
        <v>8.5994414065052975</v>
      </c>
      <c r="AS2006">
        <v>8.5994414065052975</v>
      </c>
      <c r="AT2006">
        <v>8.5994414065052975</v>
      </c>
      <c r="AU2006">
        <v>8.5994414065052975</v>
      </c>
      <c r="AV2006" t="str">
        <f>VLOOKUP(Sheet1[[#This Row],[NPDES ID2]],Combined_Sheet__Major_Only___2[[NPDES ID2]:[ECHO BFR]],3,FALSE)</f>
        <v>TX</v>
      </c>
      <c r="AW2006" t="s">
        <v>54</v>
      </c>
      <c r="AX2006" t="str">
        <f>VLOOKUP(Sheet1[[#This Row],[NPDES ID2]],Combined_Sheet__Major_Only___2[[NPDES ID2]:[ECHO BFR]],27,FALSE)</f>
        <v>-</v>
      </c>
      <c r="AY2006" t="str">
        <f>VLOOKUP(Sheet1[[#This Row],[NPDES ID2]],Combined_Sheet__Major_Only___2[[NPDES ID2]:[ECHO BFR]],28,FALSE)</f>
        <v>-</v>
      </c>
      <c r="AZ2006" t="str">
        <f>VLOOKUP(Sheet1[[#This Row],[NPDES ID2]],Combined_Sheet__Major_Only___2[[NPDES ID2]:[ECHO BFR]],29,FALSE)</f>
        <v>thickening</v>
      </c>
      <c r="BA2006">
        <f>VLOOKUP(Sheet1[[#This Row],[NPDES ID2]],Combined_Sheet__Major_Only___2[[NPDES ID2]:[ECHO BFR]],17,FALSE)</f>
        <v>32.982999999999997</v>
      </c>
      <c r="BB2006">
        <f>VLOOKUP(Sheet1[[#This Row],[NPDES ID2]],Combined_Sheet__Major_Only___2[[NPDES ID2]:[ECHO BFR]],18,FALSE)</f>
        <v>-96.516000000000005</v>
      </c>
      <c r="BC2006" t="str">
        <f>IF(ISNUMBER(SEARCH("aerobic",$AW2006)),"aerobic","")</f>
        <v/>
      </c>
      <c r="BD2006" t="str">
        <f>IF(ISNUMBER(SEARCH("anaer",$AW2006)),"anaer","")</f>
        <v/>
      </c>
      <c r="BE2006" t="str">
        <f>IF(ISNUMBER(SEARCH("thickening",$AZ2006)),"thickening","")</f>
        <v>thickening</v>
      </c>
      <c r="BF2006" s="2" t="str">
        <f>IF(ISNUMBER(SEARCH("airDry",$AW2006)),"airDry","")</f>
        <v/>
      </c>
      <c r="BG2006" s="2" t="str">
        <f>IF(ISNUMBER(SEARCH("heatDry",$AY2006)),"heatDry","")</f>
        <v/>
      </c>
      <c r="BH2006" s="2" t="str">
        <f>IF(AND(ISNUMBER(SEARCH("aerobic",$AW2006)),ISNUMBER(SEARCH("anaer",$AW2006))),"Combined Aer and Anaer.","")</f>
        <v/>
      </c>
    </row>
    <row r="2007" spans="1:60" x14ac:dyDescent="0.3">
      <c r="A2007" s="4">
        <v>2005</v>
      </c>
      <c r="B2007" t="s">
        <v>9441</v>
      </c>
      <c r="C2007">
        <v>1695.8</v>
      </c>
      <c r="D2007">
        <v>249.85333268288301</v>
      </c>
      <c r="E2007">
        <v>249.43273887412801</v>
      </c>
      <c r="F2007">
        <v>195.9270250265424</v>
      </c>
      <c r="G2007">
        <v>296.27814049368419</v>
      </c>
      <c r="H2007">
        <v>-76.852828741403997</v>
      </c>
      <c r="I2007">
        <v>-78.033939478430113</v>
      </c>
      <c r="J2007">
        <v>-90.712218130806477</v>
      </c>
      <c r="K2007">
        <v>-61.441236633988787</v>
      </c>
      <c r="L2007">
        <v>1070.860247580614</v>
      </c>
      <c r="M2007">
        <v>1065.915981876931</v>
      </c>
      <c r="N2007">
        <v>1047.985528879376</v>
      </c>
      <c r="O2007">
        <v>1108.554596089604</v>
      </c>
      <c r="P2007">
        <v>40.044094441703642</v>
      </c>
      <c r="Q2007">
        <v>40.450496077968822</v>
      </c>
      <c r="R2007">
        <v>32.748617202940999</v>
      </c>
      <c r="S2007">
        <v>45.901171634100258</v>
      </c>
      <c r="T2007">
        <v>53.373488755448207</v>
      </c>
      <c r="U2007">
        <v>53.373403548209943</v>
      </c>
      <c r="V2007">
        <v>53.336921156314283</v>
      </c>
      <c r="W2007">
        <v>53.409705379255072</v>
      </c>
      <c r="X2007">
        <v>3804.7111701532731</v>
      </c>
      <c r="Y2007">
        <v>3819.486918152234</v>
      </c>
      <c r="Z2007">
        <v>3676.5425419020471</v>
      </c>
      <c r="AA2007">
        <v>3886.464513597512</v>
      </c>
      <c r="AB2007">
        <v>587.17698972222979</v>
      </c>
      <c r="AC2007">
        <v>583.76483075128999</v>
      </c>
      <c r="AD2007">
        <v>509.3216694736949</v>
      </c>
      <c r="AE2007">
        <v>683.11091326368523</v>
      </c>
      <c r="AF2007">
        <v>61.889508692607251</v>
      </c>
      <c r="AG2007">
        <v>61.603298846431848</v>
      </c>
      <c r="AH2007">
        <v>60.570007400765022</v>
      </c>
      <c r="AI2007">
        <v>64.064104364740615</v>
      </c>
      <c r="AJ2007">
        <v>0.53248234606574985</v>
      </c>
      <c r="AK2007">
        <v>0.5324820922846234</v>
      </c>
      <c r="AL2007">
        <v>0.53244666690737608</v>
      </c>
      <c r="AM2007">
        <v>0.53251817579183158</v>
      </c>
      <c r="AN2007">
        <v>0.95460067179837216</v>
      </c>
      <c r="AO2007">
        <v>0.95460067179837182</v>
      </c>
      <c r="AP2007">
        <v>0.95460067179837182</v>
      </c>
      <c r="AQ2007">
        <v>0.95460067179837182</v>
      </c>
      <c r="AR2007">
        <v>14.698119666759389</v>
      </c>
      <c r="AS2007">
        <v>14.698119666759389</v>
      </c>
      <c r="AT2007">
        <v>14.698119666759389</v>
      </c>
      <c r="AU2007">
        <v>14.698119666759389</v>
      </c>
      <c r="AV2007" t="str">
        <f>VLOOKUP(Sheet1[[#This Row],[NPDES ID2]],Combined_Sheet__Major_Only___2[[NPDES ID2]:[ECHO BFR]],3,FALSE)</f>
        <v>CA</v>
      </c>
      <c r="AW2007" t="s">
        <v>12181</v>
      </c>
      <c r="AX2007" t="str">
        <f>VLOOKUP(Sheet1[[#This Row],[NPDES ID2]],Combined_Sheet__Major_Only___2[[NPDES ID2]:[ECHO BFR]],27,FALSE)</f>
        <v>methaneBioCaptureRecover</v>
      </c>
      <c r="AY2007" t="str">
        <f>VLOOKUP(Sheet1[[#This Row],[NPDES ID2]],Combined_Sheet__Major_Only___2[[NPDES ID2]:[ECHO BFR]],28,FALSE)</f>
        <v>-</v>
      </c>
      <c r="AZ2007" t="str">
        <f>VLOOKUP(Sheet1[[#This Row],[NPDES ID2]],Combined_Sheet__Major_Only___2[[NPDES ID2]:[ECHO BFR]],29,FALSE)</f>
        <v>thickening, preliminaryOps</v>
      </c>
      <c r="BA2007">
        <f>VLOOKUP(Sheet1[[#This Row],[NPDES ID2]],Combined_Sheet__Major_Only___2[[NPDES ID2]:[ECHO BFR]],17,FALSE)</f>
        <v>34.418880000000001</v>
      </c>
      <c r="BB2007">
        <f>VLOOKUP(Sheet1[[#This Row],[NPDES ID2]],Combined_Sheet__Major_Only___2[[NPDES ID2]:[ECHO BFR]],18,FALSE)</f>
        <v>-119.68471</v>
      </c>
      <c r="BC2007" t="str">
        <f>IF(ISNUMBER(SEARCH("aerobic",$AW2007)),"aerobic","")</f>
        <v/>
      </c>
      <c r="BD2007" t="str">
        <f>IF(ISNUMBER(SEARCH("anaer",$AW2007)),"anaer","")</f>
        <v>anaer</v>
      </c>
      <c r="BE2007" t="str">
        <f>IF(ISNUMBER(SEARCH("thickening",$AZ2007)),"thickening","")</f>
        <v>thickening</v>
      </c>
      <c r="BF2007" s="3" t="str">
        <f>IF(ISNUMBER(SEARCH("airDry",$AW2007)),"airDry","")</f>
        <v/>
      </c>
      <c r="BG2007" s="3" t="str">
        <f>IF(ISNUMBER(SEARCH("heatDry",$AY2007)),"heatDry","")</f>
        <v/>
      </c>
      <c r="BH2007" s="3" t="str">
        <f>IF(AND(ISNUMBER(SEARCH("aerobic",$AW2007)),ISNUMBER(SEARCH("anaer",$AW2007))),"Combined Aer and Anaer.","")</f>
        <v/>
      </c>
    </row>
    <row r="2008" spans="1:60" x14ac:dyDescent="0.3">
      <c r="A2008" s="4">
        <v>2006</v>
      </c>
      <c r="B2008" t="s">
        <v>9446</v>
      </c>
      <c r="C2008">
        <v>1679.9</v>
      </c>
      <c r="D2008">
        <v>309.66987221735639</v>
      </c>
      <c r="E2008">
        <v>308.13747102739882</v>
      </c>
      <c r="F2008">
        <v>244.8605099289789</v>
      </c>
      <c r="G2008">
        <v>370.25147231426672</v>
      </c>
      <c r="H2008">
        <v>-77.700178621605616</v>
      </c>
      <c r="I2008">
        <v>-77.463274895479756</v>
      </c>
      <c r="J2008">
        <v>-90.057165043619591</v>
      </c>
      <c r="K2008">
        <v>-65.388410157469124</v>
      </c>
      <c r="L2008">
        <v>855.51725840091956</v>
      </c>
      <c r="M2008">
        <v>849.09093462822818</v>
      </c>
      <c r="N2008">
        <v>825.78697250649157</v>
      </c>
      <c r="O2008">
        <v>904.50842335062634</v>
      </c>
      <c r="P2008">
        <v>40.015052010521877</v>
      </c>
      <c r="Q2008">
        <v>39.916582855993703</v>
      </c>
      <c r="R2008">
        <v>34.152673904811273</v>
      </c>
      <c r="S2008">
        <v>45.385785141840287</v>
      </c>
      <c r="T2008">
        <v>52.331088035697242</v>
      </c>
      <c r="U2008">
        <v>52.331004437163458</v>
      </c>
      <c r="V2008">
        <v>52.295210829338238</v>
      </c>
      <c r="W2008">
        <v>52.366620893109747</v>
      </c>
      <c r="X2008">
        <v>4628.0689845532916</v>
      </c>
      <c r="Y2008">
        <v>4656.9740987420673</v>
      </c>
      <c r="Z2008">
        <v>4376.5031105359994</v>
      </c>
      <c r="AA2008">
        <v>4790.5695092431997</v>
      </c>
      <c r="AB2008">
        <v>1144.3241014193461</v>
      </c>
      <c r="AC2008">
        <v>1116.032037133441</v>
      </c>
      <c r="AD2008">
        <v>909.3663425433889</v>
      </c>
      <c r="AE2008">
        <v>1510.10049976707</v>
      </c>
      <c r="AF2008">
        <v>49.912934839488067</v>
      </c>
      <c r="AG2008">
        <v>49.537538231248448</v>
      </c>
      <c r="AH2008">
        <v>48.180952251962772</v>
      </c>
      <c r="AI2008">
        <v>52.767094273068608</v>
      </c>
      <c r="AJ2008">
        <v>0.38659030386930843</v>
      </c>
      <c r="AK2008">
        <v>0.38659006937343249</v>
      </c>
      <c r="AL2008">
        <v>0.38655737192962147</v>
      </c>
      <c r="AM2008">
        <v>0.38662337548144471</v>
      </c>
      <c r="AN2008">
        <v>0.95375632782325181</v>
      </c>
      <c r="AO2008">
        <v>0.95375632782325193</v>
      </c>
      <c r="AP2008">
        <v>0.95375632782325193</v>
      </c>
      <c r="AQ2008">
        <v>0.95375632782325193</v>
      </c>
      <c r="AR2008">
        <v>9.1393162708312143</v>
      </c>
      <c r="AS2008">
        <v>9.1393162708312161</v>
      </c>
      <c r="AT2008">
        <v>9.1393162708312161</v>
      </c>
      <c r="AU2008">
        <v>9.1393162708312161</v>
      </c>
      <c r="AV2008" t="str">
        <f>VLOOKUP(Sheet1[[#This Row],[NPDES ID2]],Combined_Sheet__Major_Only___2[[NPDES ID2]:[ECHO BFR]],3,FALSE)</f>
        <v>NY</v>
      </c>
      <c r="AW2008" t="s">
        <v>54</v>
      </c>
      <c r="AX2008" t="str">
        <f>VLOOKUP(Sheet1[[#This Row],[NPDES ID2]],Combined_Sheet__Major_Only___2[[NPDES ID2]:[ECHO BFR]],27,FALSE)</f>
        <v>-</v>
      </c>
      <c r="AY2008" t="str">
        <f>VLOOKUP(Sheet1[[#This Row],[NPDES ID2]],Combined_Sheet__Major_Only___2[[NPDES ID2]:[ECHO BFR]],28,FALSE)</f>
        <v>-</v>
      </c>
      <c r="AZ2008" t="str">
        <f>VLOOKUP(Sheet1[[#This Row],[NPDES ID2]],Combined_Sheet__Major_Only___2[[NPDES ID2]:[ECHO BFR]],29,FALSE)</f>
        <v>preliminaryOps, thickening</v>
      </c>
      <c r="BA2008">
        <f>VLOOKUP(Sheet1[[#This Row],[NPDES ID2]],Combined_Sheet__Major_Only___2[[NPDES ID2]:[ECHO BFR]],17,FALSE)</f>
        <v>42.941249999999997</v>
      </c>
      <c r="BB2008">
        <f>VLOOKUP(Sheet1[[#This Row],[NPDES ID2]],Combined_Sheet__Major_Only___2[[NPDES ID2]:[ECHO BFR]],18,FALSE)</f>
        <v>-76.594539999999995</v>
      </c>
      <c r="BC2008" t="str">
        <f>IF(ISNUMBER(SEARCH("aerobic",$AW2008)),"aerobic","")</f>
        <v/>
      </c>
      <c r="BD2008" t="str">
        <f>IF(ISNUMBER(SEARCH("anaer",$AW2008)),"anaer","")</f>
        <v/>
      </c>
      <c r="BE2008" t="str">
        <f>IF(ISNUMBER(SEARCH("thickening",$AZ2008)),"thickening","")</f>
        <v>thickening</v>
      </c>
      <c r="BF2008" s="2" t="str">
        <f>IF(ISNUMBER(SEARCH("airDry",$AW2008)),"airDry","")</f>
        <v/>
      </c>
      <c r="BG2008" s="2" t="str">
        <f>IF(ISNUMBER(SEARCH("heatDry",$AY2008)),"heatDry","")</f>
        <v/>
      </c>
      <c r="BH2008" s="2" t="str">
        <f>IF(AND(ISNUMBER(SEARCH("aerobic",$AW2008)),ISNUMBER(SEARCH("anaer",$AW2008))),"Combined Aer and Anaer.","")</f>
        <v/>
      </c>
    </row>
    <row r="2009" spans="1:60" x14ac:dyDescent="0.3">
      <c r="A2009" s="4">
        <v>2007</v>
      </c>
      <c r="B2009" t="s">
        <v>9450</v>
      </c>
      <c r="C2009">
        <v>1647.7439999999999</v>
      </c>
      <c r="D2009">
        <v>243.1066950409224</v>
      </c>
      <c r="E2009">
        <v>242.43488622180371</v>
      </c>
      <c r="F2009">
        <v>191.15396282307131</v>
      </c>
      <c r="G2009">
        <v>287.87406229351132</v>
      </c>
      <c r="H2009">
        <v>-76.726910382836394</v>
      </c>
      <c r="I2009">
        <v>-77.970794524272975</v>
      </c>
      <c r="J2009">
        <v>-90.820747095865698</v>
      </c>
      <c r="K2009">
        <v>-60.770157118669943</v>
      </c>
      <c r="L2009">
        <v>1066.187294081283</v>
      </c>
      <c r="M2009">
        <v>1061.5748507829819</v>
      </c>
      <c r="N2009">
        <v>1044.8471545322909</v>
      </c>
      <c r="O2009">
        <v>1101.3530222622519</v>
      </c>
      <c r="P2009">
        <v>38.861616429342028</v>
      </c>
      <c r="Q2009">
        <v>39.279870719835728</v>
      </c>
      <c r="R2009">
        <v>31.64445680291648</v>
      </c>
      <c r="S2009">
        <v>44.474492676288023</v>
      </c>
      <c r="T2009">
        <v>53.678375295381059</v>
      </c>
      <c r="U2009">
        <v>53.678289617620877</v>
      </c>
      <c r="V2009">
        <v>53.641605766739247</v>
      </c>
      <c r="W2009">
        <v>53.714791910579052</v>
      </c>
      <c r="X2009">
        <v>3734.157563800969</v>
      </c>
      <c r="Y2009">
        <v>3747.739298674011</v>
      </c>
      <c r="Z2009">
        <v>3616.2542639424009</v>
      </c>
      <c r="AA2009">
        <v>3809.300765971906</v>
      </c>
      <c r="AB2009">
        <v>617.6568139766656</v>
      </c>
      <c r="AC2009">
        <v>613.29284298627181</v>
      </c>
      <c r="AD2009">
        <v>530.65619379550094</v>
      </c>
      <c r="AE2009">
        <v>726.68439600175066</v>
      </c>
      <c r="AF2009">
        <v>63.41649327954341</v>
      </c>
      <c r="AG2009">
        <v>63.141680911665361</v>
      </c>
      <c r="AH2009">
        <v>62.149746457116223</v>
      </c>
      <c r="AI2009">
        <v>65.504182966764645</v>
      </c>
      <c r="AJ2009">
        <v>0.55113306355102132</v>
      </c>
      <c r="AK2009">
        <v>0.5511328041766459</v>
      </c>
      <c r="AL2009">
        <v>0.55109659620518314</v>
      </c>
      <c r="AM2009">
        <v>0.55116968475514838</v>
      </c>
      <c r="AN2009">
        <v>0.9548418327294762</v>
      </c>
      <c r="AO2009">
        <v>0.9548418327294762</v>
      </c>
      <c r="AP2009">
        <v>0.9548418327294762</v>
      </c>
      <c r="AQ2009">
        <v>0.9548418327294762</v>
      </c>
      <c r="AR2009">
        <v>14.4430536057176</v>
      </c>
      <c r="AS2009">
        <v>14.44305360571761</v>
      </c>
      <c r="AT2009">
        <v>14.44305360571761</v>
      </c>
      <c r="AU2009">
        <v>14.44305360571761</v>
      </c>
      <c r="AV2009" t="str">
        <f>VLOOKUP(Sheet1[[#This Row],[NPDES ID2]],Combined_Sheet__Major_Only___2[[NPDES ID2]:[ECHO BFR]],3,FALSE)</f>
        <v>CO</v>
      </c>
      <c r="AW2009" t="s">
        <v>12181</v>
      </c>
      <c r="AX2009" t="str">
        <f>VLOOKUP(Sheet1[[#This Row],[NPDES ID2]],Combined_Sheet__Major_Only___2[[NPDES ID2]:[ECHO BFR]],27,FALSE)</f>
        <v>-</v>
      </c>
      <c r="AY2009" t="str">
        <f>VLOOKUP(Sheet1[[#This Row],[NPDES ID2]],Combined_Sheet__Major_Only___2[[NPDES ID2]:[ECHO BFR]],28,FALSE)</f>
        <v>highTempCompost</v>
      </c>
      <c r="AZ2009" t="str">
        <f>VLOOKUP(Sheet1[[#This Row],[NPDES ID2]],Combined_Sheet__Major_Only___2[[NPDES ID2]:[ECHO BFR]],29,FALSE)</f>
        <v>sludgeLagoon, thickening</v>
      </c>
      <c r="BA2009">
        <f>VLOOKUP(Sheet1[[#This Row],[NPDES ID2]],Combined_Sheet__Major_Only___2[[NPDES ID2]:[ECHO BFR]],17,FALSE)</f>
        <v>39.921300000000002</v>
      </c>
      <c r="BB2009">
        <f>VLOOKUP(Sheet1[[#This Row],[NPDES ID2]],Combined_Sheet__Major_Only___2[[NPDES ID2]:[ECHO BFR]],18,FALSE)</f>
        <v>-105.02351</v>
      </c>
      <c r="BC2009" t="str">
        <f>IF(ISNUMBER(SEARCH("aerobic",$AW2009)),"aerobic","")</f>
        <v/>
      </c>
      <c r="BD2009" t="str">
        <f>IF(ISNUMBER(SEARCH("anaer",$AW2009)),"anaer","")</f>
        <v>anaer</v>
      </c>
      <c r="BE2009" t="str">
        <f>IF(ISNUMBER(SEARCH("thickening",$AZ2009)),"thickening","")</f>
        <v>thickening</v>
      </c>
      <c r="BF2009" s="3" t="str">
        <f>IF(ISNUMBER(SEARCH("airDry",$AW2009)),"airDry","")</f>
        <v/>
      </c>
      <c r="BG2009" s="3" t="str">
        <f>IF(ISNUMBER(SEARCH("heatDry",$AY2009)),"heatDry","")</f>
        <v/>
      </c>
      <c r="BH2009" s="3" t="str">
        <f>IF(AND(ISNUMBER(SEARCH("aerobic",$AW2009)),ISNUMBER(SEARCH("anaer",$AW2009))),"Combined Aer and Anaer.","")</f>
        <v/>
      </c>
    </row>
    <row r="2010" spans="1:60" x14ac:dyDescent="0.3">
      <c r="A2010" s="4">
        <v>2008</v>
      </c>
      <c r="B2010" t="s">
        <v>9454</v>
      </c>
      <c r="C2010">
        <v>1643.45</v>
      </c>
      <c r="D2010">
        <v>244.8686620768957</v>
      </c>
      <c r="E2010">
        <v>244.21077856819559</v>
      </c>
      <c r="F2010">
        <v>192.63223676227531</v>
      </c>
      <c r="G2010">
        <v>289.85474483583812</v>
      </c>
      <c r="H2010">
        <v>-76.775304105457366</v>
      </c>
      <c r="I2010">
        <v>-78.065373194726106</v>
      </c>
      <c r="J2010">
        <v>-90.870315604711763</v>
      </c>
      <c r="K2010">
        <v>-60.997441755776237</v>
      </c>
      <c r="L2010">
        <v>1055.5125279843819</v>
      </c>
      <c r="M2010">
        <v>1050.853015338794</v>
      </c>
      <c r="N2010">
        <v>1033.9555781811709</v>
      </c>
      <c r="O2010">
        <v>1091.035274064008</v>
      </c>
      <c r="P2010">
        <v>38.775202597120483</v>
      </c>
      <c r="Q2010">
        <v>39.175760474081628</v>
      </c>
      <c r="R2010">
        <v>31.61640564390294</v>
      </c>
      <c r="S2010">
        <v>44.397441678206377</v>
      </c>
      <c r="T2010">
        <v>47.66316962094875</v>
      </c>
      <c r="U2010">
        <v>47.663093226267833</v>
      </c>
      <c r="V2010">
        <v>47.630384025221318</v>
      </c>
      <c r="W2010">
        <v>47.695640540967162</v>
      </c>
      <c r="X2010">
        <v>3340.5515029830672</v>
      </c>
      <c r="Y2010">
        <v>3352.947210280714</v>
      </c>
      <c r="Z2010">
        <v>3232.9442495313829</v>
      </c>
      <c r="AA2010">
        <v>3409.1541122322842</v>
      </c>
      <c r="AB2010">
        <v>577.27756382041673</v>
      </c>
      <c r="AC2010">
        <v>572.75381286304628</v>
      </c>
      <c r="AD2010">
        <v>492.58361265346258</v>
      </c>
      <c r="AE2010">
        <v>684.12996120194066</v>
      </c>
      <c r="AF2010">
        <v>62.945440083644051</v>
      </c>
      <c r="AG2010">
        <v>62.667123575590601</v>
      </c>
      <c r="AH2010">
        <v>61.66234569661534</v>
      </c>
      <c r="AI2010">
        <v>65.060038486442878</v>
      </c>
      <c r="AJ2010">
        <v>0.5453785707711406</v>
      </c>
      <c r="AK2010">
        <v>0.5453783227117821</v>
      </c>
      <c r="AL2010">
        <v>0.54534368966342206</v>
      </c>
      <c r="AM2010">
        <v>0.54541359895479813</v>
      </c>
      <c r="AN2010">
        <v>0.94955510454668957</v>
      </c>
      <c r="AO2010">
        <v>0.94955510454668945</v>
      </c>
      <c r="AP2010">
        <v>0.94955510454668945</v>
      </c>
      <c r="AQ2010">
        <v>0.94955510454668945</v>
      </c>
      <c r="AR2010">
        <v>13.970221822200029</v>
      </c>
      <c r="AS2010">
        <v>13.970221822200029</v>
      </c>
      <c r="AT2010">
        <v>13.970221822200029</v>
      </c>
      <c r="AU2010">
        <v>13.970221822200029</v>
      </c>
      <c r="AV2010" t="str">
        <f>VLOOKUP(Sheet1[[#This Row],[NPDES ID2]],Combined_Sheet__Major_Only___2[[NPDES ID2]:[ECHO BFR]],3,FALSE)</f>
        <v>TX</v>
      </c>
      <c r="AW2010" t="s">
        <v>41</v>
      </c>
      <c r="AX2010" t="str">
        <f>VLOOKUP(Sheet1[[#This Row],[NPDES ID2]],Combined_Sheet__Major_Only___2[[NPDES ID2]:[ECHO BFR]],27,FALSE)</f>
        <v>other</v>
      </c>
      <c r="AY2010" t="str">
        <f>VLOOKUP(Sheet1[[#This Row],[NPDES ID2]],Combined_Sheet__Major_Only___2[[NPDES ID2]:[ECHO BFR]],28,FALSE)</f>
        <v>-</v>
      </c>
      <c r="AZ2010" t="str">
        <f>VLOOKUP(Sheet1[[#This Row],[NPDES ID2]],Combined_Sheet__Major_Only___2[[NPDES ID2]:[ECHO BFR]],29,FALSE)</f>
        <v>thickening</v>
      </c>
      <c r="BA2010">
        <f>VLOOKUP(Sheet1[[#This Row],[NPDES ID2]],Combined_Sheet__Major_Only___2[[NPDES ID2]:[ECHO BFR]],17,FALSE)</f>
        <v>29.417166999999999</v>
      </c>
      <c r="BB2010">
        <f>VLOOKUP(Sheet1[[#This Row],[NPDES ID2]],Combined_Sheet__Major_Only___2[[NPDES ID2]:[ECHO BFR]],18,FALSE)</f>
        <v>-94.896305999999996</v>
      </c>
      <c r="BC2010" t="str">
        <f>IF(ISNUMBER(SEARCH("aerobic",$AW2010)),"aerobic","")</f>
        <v>aerobic</v>
      </c>
      <c r="BD2010" t="str">
        <f>IF(ISNUMBER(SEARCH("anaer",$AW2010)),"anaer","")</f>
        <v/>
      </c>
      <c r="BE2010" t="str">
        <f>IF(ISNUMBER(SEARCH("thickening",$AZ2010)),"thickening","")</f>
        <v>thickening</v>
      </c>
      <c r="BF2010" s="2" t="str">
        <f>IF(ISNUMBER(SEARCH("airDry",$AW2010)),"airDry","")</f>
        <v/>
      </c>
      <c r="BG2010" s="2" t="str">
        <f>IF(ISNUMBER(SEARCH("heatDry",$AY2010)),"heatDry","")</f>
        <v/>
      </c>
      <c r="BH2010" s="2" t="str">
        <f>IF(AND(ISNUMBER(SEARCH("aerobic",$AW2010)),ISNUMBER(SEARCH("anaer",$AW2010))),"Combined Aer and Anaer.","")</f>
        <v/>
      </c>
    </row>
    <row r="2011" spans="1:60" x14ac:dyDescent="0.3">
      <c r="A2011" s="4">
        <v>2009</v>
      </c>
      <c r="B2011" t="s">
        <v>9459</v>
      </c>
      <c r="C2011">
        <v>1605</v>
      </c>
      <c r="D2011">
        <v>238.12300153308519</v>
      </c>
      <c r="E2011">
        <v>237.46167303609641</v>
      </c>
      <c r="F2011">
        <v>187.72594764784861</v>
      </c>
      <c r="G2011">
        <v>281.58210607239272</v>
      </c>
      <c r="H2011">
        <v>-76.543866477177346</v>
      </c>
      <c r="I2011">
        <v>-77.726330665505955</v>
      </c>
      <c r="J2011">
        <v>-90.461994933606277</v>
      </c>
      <c r="K2011">
        <v>-60.071914168439413</v>
      </c>
      <c r="L2011">
        <v>1057.8211804799409</v>
      </c>
      <c r="M2011">
        <v>1053.4734519139549</v>
      </c>
      <c r="N2011">
        <v>1037.698993828986</v>
      </c>
      <c r="O2011">
        <v>1090.981704982815</v>
      </c>
      <c r="P2011">
        <v>37.816285845821369</v>
      </c>
      <c r="Q2011">
        <v>38.272847432644937</v>
      </c>
      <c r="R2011">
        <v>30.68933564469538</v>
      </c>
      <c r="S2011">
        <v>43.338319509640229</v>
      </c>
      <c r="T2011">
        <v>94.354581615160427</v>
      </c>
      <c r="U2011">
        <v>94.354433163080017</v>
      </c>
      <c r="V2011">
        <v>94.290871814488</v>
      </c>
      <c r="W2011">
        <v>94.41767993001865</v>
      </c>
      <c r="X2011">
        <v>6443.929409205386</v>
      </c>
      <c r="Y2011">
        <v>6466.219616344968</v>
      </c>
      <c r="Z2011">
        <v>6250.4734420643927</v>
      </c>
      <c r="AA2011">
        <v>6567.1253326294063</v>
      </c>
      <c r="AB2011">
        <v>1014.773736117829</v>
      </c>
      <c r="AC2011">
        <v>1008.503189713201</v>
      </c>
      <c r="AD2011">
        <v>878.41169693430493</v>
      </c>
      <c r="AE2011">
        <v>1184.768100571863</v>
      </c>
      <c r="AF2011">
        <v>64.595981197016442</v>
      </c>
      <c r="AG2011">
        <v>64.32986825885618</v>
      </c>
      <c r="AH2011">
        <v>63.370616479609353</v>
      </c>
      <c r="AI2011">
        <v>66.615688416805327</v>
      </c>
      <c r="AJ2011">
        <v>0.56554578458660043</v>
      </c>
      <c r="AK2011">
        <v>0.56554543732394236</v>
      </c>
      <c r="AL2011">
        <v>0.56549701904088123</v>
      </c>
      <c r="AM2011">
        <v>0.5655947570182237</v>
      </c>
      <c r="AN2011">
        <v>0.97357155471374879</v>
      </c>
      <c r="AO2011">
        <v>0.97357155471374912</v>
      </c>
      <c r="AP2011">
        <v>0.97357155471374912</v>
      </c>
      <c r="AQ2011">
        <v>0.97357155471374912</v>
      </c>
      <c r="AR2011">
        <v>15.15320898896406</v>
      </c>
      <c r="AS2011">
        <v>15.153208988964071</v>
      </c>
      <c r="AT2011">
        <v>15.153208988964071</v>
      </c>
      <c r="AU2011">
        <v>15.153208988964071</v>
      </c>
      <c r="AV2011" t="str">
        <f>VLOOKUP(Sheet1[[#This Row],[NPDES ID2]],Combined_Sheet__Major_Only___2[[NPDES ID2]:[ECHO BFR]],3,FALSE)</f>
        <v>NY</v>
      </c>
      <c r="AW2011" t="s">
        <v>12181</v>
      </c>
      <c r="AX2011" t="str">
        <f>VLOOKUP(Sheet1[[#This Row],[NPDES ID2]],Combined_Sheet__Major_Only___2[[NPDES ID2]:[ECHO BFR]],27,FALSE)</f>
        <v>-</v>
      </c>
      <c r="AY2011" t="str">
        <f>VLOOKUP(Sheet1[[#This Row],[NPDES ID2]],Combined_Sheet__Major_Only___2[[NPDES ID2]:[ECHO BFR]],28,FALSE)</f>
        <v>-</v>
      </c>
      <c r="AZ2011" t="str">
        <f>VLOOKUP(Sheet1[[#This Row],[NPDES ID2]],Combined_Sheet__Major_Only___2[[NPDES ID2]:[ECHO BFR]],29,FALSE)</f>
        <v>thickening, preliminaryOps</v>
      </c>
      <c r="BA2011">
        <f>VLOOKUP(Sheet1[[#This Row],[NPDES ID2]],Combined_Sheet__Major_Only___2[[NPDES ID2]:[ECHO BFR]],17,FALSE)</f>
        <v>42.096207</v>
      </c>
      <c r="BB2011">
        <f>VLOOKUP(Sheet1[[#This Row],[NPDES ID2]],Combined_Sheet__Major_Only___2[[NPDES ID2]:[ECHO BFR]],18,FALSE)</f>
        <v>-75.962665999999999</v>
      </c>
      <c r="BC2011" t="str">
        <f>IF(ISNUMBER(SEARCH("aerobic",$AW2011)),"aerobic","")</f>
        <v/>
      </c>
      <c r="BD2011" t="str">
        <f>IF(ISNUMBER(SEARCH("anaer",$AW2011)),"anaer","")</f>
        <v>anaer</v>
      </c>
      <c r="BE2011" t="str">
        <f>IF(ISNUMBER(SEARCH("thickening",$AZ2011)),"thickening","")</f>
        <v>thickening</v>
      </c>
      <c r="BF2011" s="3" t="str">
        <f>IF(ISNUMBER(SEARCH("airDry",$AW2011)),"airDry","")</f>
        <v/>
      </c>
      <c r="BG2011" s="3" t="str">
        <f>IF(ISNUMBER(SEARCH("heatDry",$AY2011)),"heatDry","")</f>
        <v/>
      </c>
      <c r="BH2011" s="3" t="str">
        <f>IF(AND(ISNUMBER(SEARCH("aerobic",$AW2011)),ISNUMBER(SEARCH("anaer",$AW2011))),"Combined Aer and Anaer.","")</f>
        <v/>
      </c>
    </row>
    <row r="2012" spans="1:60" x14ac:dyDescent="0.3">
      <c r="A2012" s="4">
        <v>2010</v>
      </c>
      <c r="B2012" t="s">
        <v>9463</v>
      </c>
      <c r="C2012">
        <v>1592.115</v>
      </c>
      <c r="D2012">
        <v>265.14472329425672</v>
      </c>
      <c r="E2012">
        <v>263.63903990228579</v>
      </c>
      <c r="F2012">
        <v>209.87913679222271</v>
      </c>
      <c r="G2012">
        <v>314.29033236423697</v>
      </c>
      <c r="H2012">
        <v>-77.162861408851143</v>
      </c>
      <c r="I2012">
        <v>-77.942828082576511</v>
      </c>
      <c r="J2012">
        <v>-90.386773157163049</v>
      </c>
      <c r="K2012">
        <v>-62.600262650983943</v>
      </c>
      <c r="L2012">
        <v>942.0002349743213</v>
      </c>
      <c r="M2012">
        <v>936.88541452824165</v>
      </c>
      <c r="N2012">
        <v>918.33790036281971</v>
      </c>
      <c r="O2012">
        <v>980.99209881556237</v>
      </c>
      <c r="P2012">
        <v>37.709983575322461</v>
      </c>
      <c r="Q2012">
        <v>37.988332400907382</v>
      </c>
      <c r="R2012">
        <v>31.349533796635221</v>
      </c>
      <c r="S2012">
        <v>43.401610470589027</v>
      </c>
      <c r="T2012">
        <v>57.950775828018898</v>
      </c>
      <c r="U2012">
        <v>57.950683556796257</v>
      </c>
      <c r="V2012">
        <v>57.911176644328407</v>
      </c>
      <c r="W2012">
        <v>57.989994939274261</v>
      </c>
      <c r="X2012">
        <v>4409.5157056900844</v>
      </c>
      <c r="Y2012">
        <v>4429.6225698144026</v>
      </c>
      <c r="Z2012">
        <v>4235.1022126649632</v>
      </c>
      <c r="AA2012">
        <v>4521.0900776656417</v>
      </c>
      <c r="AB2012">
        <v>694.75283193136977</v>
      </c>
      <c r="AC2012">
        <v>690.22480356785491</v>
      </c>
      <c r="AD2012">
        <v>600.16022022465097</v>
      </c>
      <c r="AE2012">
        <v>815.26872605657297</v>
      </c>
      <c r="AF2012">
        <v>57.987788346853662</v>
      </c>
      <c r="AG2012">
        <v>57.672484629511928</v>
      </c>
      <c r="AH2012">
        <v>56.533614570954683</v>
      </c>
      <c r="AI2012">
        <v>60.384237640156982</v>
      </c>
      <c r="AJ2012">
        <v>0.48487210934593039</v>
      </c>
      <c r="AK2012">
        <v>0.48487187047121122</v>
      </c>
      <c r="AL2012">
        <v>0.48483853040932962</v>
      </c>
      <c r="AM2012">
        <v>0.48490583007521848</v>
      </c>
      <c r="AN2012">
        <v>0.95797040666199462</v>
      </c>
      <c r="AO2012">
        <v>0.95797040666199462</v>
      </c>
      <c r="AP2012">
        <v>0.95797040666199462</v>
      </c>
      <c r="AQ2012">
        <v>0.95797040666199462</v>
      </c>
      <c r="AR2012">
        <v>13.598080415884191</v>
      </c>
      <c r="AS2012">
        <v>13.598080415884191</v>
      </c>
      <c r="AT2012">
        <v>13.598080415884191</v>
      </c>
      <c r="AU2012">
        <v>13.598080415884191</v>
      </c>
      <c r="AV2012" t="str">
        <f>VLOOKUP(Sheet1[[#This Row],[NPDES ID2]],Combined_Sheet__Major_Only___2[[NPDES ID2]:[ECHO BFR]],3,FALSE)</f>
        <v>TX</v>
      </c>
      <c r="AW2012" t="s">
        <v>41</v>
      </c>
      <c r="AX2012" t="str">
        <f>VLOOKUP(Sheet1[[#This Row],[NPDES ID2]],Combined_Sheet__Major_Only___2[[NPDES ID2]:[ECHO BFR]],27,FALSE)</f>
        <v>-</v>
      </c>
      <c r="AY2012" t="str">
        <f>VLOOKUP(Sheet1[[#This Row],[NPDES ID2]],Combined_Sheet__Major_Only___2[[NPDES ID2]:[ECHO BFR]],28,FALSE)</f>
        <v>-</v>
      </c>
      <c r="AZ2012" t="str">
        <f>VLOOKUP(Sheet1[[#This Row],[NPDES ID2]],Combined_Sheet__Major_Only___2[[NPDES ID2]:[ECHO BFR]],29,FALSE)</f>
        <v>thickening</v>
      </c>
      <c r="BA2012">
        <f>VLOOKUP(Sheet1[[#This Row],[NPDES ID2]],Combined_Sheet__Major_Only___2[[NPDES ID2]:[ECHO BFR]],17,FALSE)</f>
        <v>29.518730000000001</v>
      </c>
      <c r="BB2012">
        <f>VLOOKUP(Sheet1[[#This Row],[NPDES ID2]],Combined_Sheet__Major_Only___2[[NPDES ID2]:[ECHO BFR]],18,FALSE)</f>
        <v>-95.091239999999999</v>
      </c>
      <c r="BC2012" t="str">
        <f>IF(ISNUMBER(SEARCH("aerobic",$AW2012)),"aerobic","")</f>
        <v>aerobic</v>
      </c>
      <c r="BD2012" t="str">
        <f>IF(ISNUMBER(SEARCH("anaer",$AW2012)),"anaer","")</f>
        <v/>
      </c>
      <c r="BE2012" t="str">
        <f>IF(ISNUMBER(SEARCH("thickening",$AZ2012)),"thickening","")</f>
        <v>thickening</v>
      </c>
      <c r="BF2012" s="2" t="str">
        <f>IF(ISNUMBER(SEARCH("airDry",$AW2012)),"airDry","")</f>
        <v/>
      </c>
      <c r="BG2012" s="2" t="str">
        <f>IF(ISNUMBER(SEARCH("heatDry",$AY2012)),"heatDry","")</f>
        <v/>
      </c>
      <c r="BH2012" s="2" t="str">
        <f>IF(AND(ISNUMBER(SEARCH("aerobic",$AW2012)),ISNUMBER(SEARCH("anaer",$AW2012))),"Combined Aer and Anaer.","")</f>
        <v/>
      </c>
    </row>
    <row r="2013" spans="1:60" x14ac:dyDescent="0.3">
      <c r="A2013" s="4">
        <v>2011</v>
      </c>
      <c r="B2013" t="s">
        <v>9467</v>
      </c>
      <c r="C2013">
        <v>1589.07</v>
      </c>
      <c r="D2013">
        <v>254.70475252600059</v>
      </c>
      <c r="E2013">
        <v>253.90649054765399</v>
      </c>
      <c r="F2013">
        <v>201.403564808608</v>
      </c>
      <c r="G2013">
        <v>301.33082471882972</v>
      </c>
      <c r="H2013">
        <v>-77.080116165353814</v>
      </c>
      <c r="I2013">
        <v>-78.179596509360138</v>
      </c>
      <c r="J2013">
        <v>-90.709536516997872</v>
      </c>
      <c r="K2013">
        <v>-62.111872606068019</v>
      </c>
      <c r="L2013">
        <v>978.5155609071835</v>
      </c>
      <c r="M2013">
        <v>973.69515390030222</v>
      </c>
      <c r="N2013">
        <v>956.22204959578949</v>
      </c>
      <c r="O2013">
        <v>1015.24995762941</v>
      </c>
      <c r="P2013">
        <v>37.570540197545697</v>
      </c>
      <c r="Q2013">
        <v>37.884154392811382</v>
      </c>
      <c r="R2013">
        <v>30.861600680175041</v>
      </c>
      <c r="S2013">
        <v>43.134105018732697</v>
      </c>
      <c r="T2013">
        <v>4.1682104752268874</v>
      </c>
      <c r="U2013">
        <v>4.1682012049595141</v>
      </c>
      <c r="V2013">
        <v>4.1642320406721138</v>
      </c>
      <c r="W2013">
        <v>4.1721507248200469</v>
      </c>
      <c r="X2013">
        <v>304.7183190437292</v>
      </c>
      <c r="Y2013">
        <v>305.94197134383859</v>
      </c>
      <c r="Z2013">
        <v>293.85137433443492</v>
      </c>
      <c r="AA2013">
        <v>311.70091288043682</v>
      </c>
      <c r="AB2013">
        <v>63.619590653007847</v>
      </c>
      <c r="AC2013">
        <v>62.860911299830448</v>
      </c>
      <c r="AD2013">
        <v>52.498342585536157</v>
      </c>
      <c r="AE2013">
        <v>78.30332626685987</v>
      </c>
      <c r="AF2013">
        <v>60.3492183728304</v>
      </c>
      <c r="AG2013">
        <v>60.051638118685183</v>
      </c>
      <c r="AH2013">
        <v>58.975846910037589</v>
      </c>
      <c r="AI2013">
        <v>62.612347879314342</v>
      </c>
      <c r="AJ2013">
        <v>0.51367901226500745</v>
      </c>
      <c r="AK2013">
        <v>0.51367885671256741</v>
      </c>
      <c r="AL2013">
        <v>0.51365711110337475</v>
      </c>
      <c r="AM2013">
        <v>0.51370100522824558</v>
      </c>
      <c r="AN2013">
        <v>0.67131801971683913</v>
      </c>
      <c r="AO2013">
        <v>0.67131801971683946</v>
      </c>
      <c r="AP2013">
        <v>0.67131801971683946</v>
      </c>
      <c r="AQ2013">
        <v>0.67131801971683946</v>
      </c>
      <c r="AR2013">
        <v>12.048604393368191</v>
      </c>
      <c r="AS2013">
        <v>12.048604393368191</v>
      </c>
      <c r="AT2013">
        <v>12.048604393368191</v>
      </c>
      <c r="AU2013">
        <v>12.048604393368191</v>
      </c>
      <c r="AV2013" t="str">
        <f>VLOOKUP(Sheet1[[#This Row],[NPDES ID2]],Combined_Sheet__Major_Only___2[[NPDES ID2]:[ECHO BFR]],3,FALSE)</f>
        <v>TX</v>
      </c>
      <c r="AW2013" t="s">
        <v>118</v>
      </c>
      <c r="AX2013" t="str">
        <f>VLOOKUP(Sheet1[[#This Row],[NPDES ID2]],Combined_Sheet__Major_Only___2[[NPDES ID2]:[ECHO BFR]],27,FALSE)</f>
        <v>-</v>
      </c>
      <c r="AY2013" t="str">
        <f>VLOOKUP(Sheet1[[#This Row],[NPDES ID2]],Combined_Sheet__Major_Only___2[[NPDES ID2]:[ECHO BFR]],28,FALSE)</f>
        <v>-</v>
      </c>
      <c r="AZ2013" t="str">
        <f>VLOOKUP(Sheet1[[#This Row],[NPDES ID2]],Combined_Sheet__Major_Only___2[[NPDES ID2]:[ECHO BFR]],29,FALSE)</f>
        <v>-</v>
      </c>
      <c r="BA2013">
        <f>VLOOKUP(Sheet1[[#This Row],[NPDES ID2]],Combined_Sheet__Major_Only___2[[NPDES ID2]:[ECHO BFR]],17,FALSE)</f>
        <v>32.877249999999997</v>
      </c>
      <c r="BB2013">
        <f>VLOOKUP(Sheet1[[#This Row],[NPDES ID2]],Combined_Sheet__Major_Only___2[[NPDES ID2]:[ECHO BFR]],18,FALSE)</f>
        <v>-96.457611</v>
      </c>
      <c r="BC2013" t="str">
        <f>IF(ISNUMBER(SEARCH("aerobic",$AW2013)),"aerobic","")</f>
        <v>aerobic</v>
      </c>
      <c r="BD2013" t="str">
        <f>IF(ISNUMBER(SEARCH("anaer",$AW2013)),"anaer","")</f>
        <v/>
      </c>
      <c r="BE2013" t="str">
        <f>IF(ISNUMBER(SEARCH("thickening",$AZ2013)),"thickening","")</f>
        <v/>
      </c>
      <c r="BF2013" s="3" t="str">
        <f>IF(ISNUMBER(SEARCH("airDry",$AW2013)),"airDry","")</f>
        <v>airDry</v>
      </c>
      <c r="BG2013" s="3" t="str">
        <f>IF(ISNUMBER(SEARCH("heatDry",$AY2013)),"heatDry","")</f>
        <v/>
      </c>
      <c r="BH2013" s="3" t="str">
        <f>IF(AND(ISNUMBER(SEARCH("aerobic",$AW2013)),ISNUMBER(SEARCH("anaer",$AW2013))),"Combined Aer and Anaer.","")</f>
        <v/>
      </c>
    </row>
    <row r="2014" spans="1:60" x14ac:dyDescent="0.3">
      <c r="A2014" s="4">
        <v>2012</v>
      </c>
      <c r="B2014" t="s">
        <v>9471</v>
      </c>
      <c r="C2014">
        <v>1587.84</v>
      </c>
      <c r="D2014">
        <v>264.5329989425494</v>
      </c>
      <c r="E2014">
        <v>263.0349177501372</v>
      </c>
      <c r="F2014">
        <v>209.44655936715199</v>
      </c>
      <c r="G2014">
        <v>313.52031012189281</v>
      </c>
      <c r="H2014">
        <v>-77.122421312580087</v>
      </c>
      <c r="I2014">
        <v>-77.889328198655249</v>
      </c>
      <c r="J2014">
        <v>-90.331236769348962</v>
      </c>
      <c r="K2014">
        <v>-62.52595112138787</v>
      </c>
      <c r="L2014">
        <v>941.45312039210592</v>
      </c>
      <c r="M2014">
        <v>936.36714036894818</v>
      </c>
      <c r="N2014">
        <v>917.92196353595079</v>
      </c>
      <c r="O2014">
        <v>980.22943254987274</v>
      </c>
      <c r="P2014">
        <v>37.604915147966587</v>
      </c>
      <c r="Q2014">
        <v>37.88857218166747</v>
      </c>
      <c r="R2014">
        <v>31.240995673345491</v>
      </c>
      <c r="S2014">
        <v>43.274595776821648</v>
      </c>
      <c r="T2014">
        <v>70.992876679935804</v>
      </c>
      <c r="U2014">
        <v>70.992764281245798</v>
      </c>
      <c r="V2014">
        <v>70.944639577998004</v>
      </c>
      <c r="W2014">
        <v>71.040650802814767</v>
      </c>
      <c r="X2014">
        <v>5390.5004276759282</v>
      </c>
      <c r="Y2014">
        <v>5414.9726600773674</v>
      </c>
      <c r="Z2014">
        <v>5178.3081591609962</v>
      </c>
      <c r="AA2014">
        <v>5526.2144456606593</v>
      </c>
      <c r="AB2014">
        <v>846.01753081657603</v>
      </c>
      <c r="AC2014">
        <v>840.62407970334334</v>
      </c>
      <c r="AD2014">
        <v>731.26594230546164</v>
      </c>
      <c r="AE2014">
        <v>991.94720150721582</v>
      </c>
      <c r="AF2014">
        <v>58.110617217264071</v>
      </c>
      <c r="AG2014">
        <v>57.796195576146097</v>
      </c>
      <c r="AH2014">
        <v>56.660868495041832</v>
      </c>
      <c r="AI2014">
        <v>60.499834757553039</v>
      </c>
      <c r="AJ2014">
        <v>0.48636984194187938</v>
      </c>
      <c r="AK2014">
        <v>0.4863695770508889</v>
      </c>
      <c r="AL2014">
        <v>0.48633262209203282</v>
      </c>
      <c r="AM2014">
        <v>0.48640721927441272</v>
      </c>
      <c r="AN2014">
        <v>0.96530746180713789</v>
      </c>
      <c r="AO2014">
        <v>0.965307461807138</v>
      </c>
      <c r="AP2014">
        <v>0.965307461807138</v>
      </c>
      <c r="AQ2014">
        <v>0.965307461807138</v>
      </c>
      <c r="AR2014">
        <v>13.659171063934251</v>
      </c>
      <c r="AS2014">
        <v>13.65917106393424</v>
      </c>
      <c r="AT2014">
        <v>13.65917106393424</v>
      </c>
      <c r="AU2014">
        <v>13.65917106393424</v>
      </c>
      <c r="AV2014" t="str">
        <f>VLOOKUP(Sheet1[[#This Row],[NPDES ID2]],Combined_Sheet__Major_Only___2[[NPDES ID2]:[ECHO BFR]],3,FALSE)</f>
        <v>NC</v>
      </c>
      <c r="AW2014" t="s">
        <v>41</v>
      </c>
      <c r="AX2014" t="str">
        <f>VLOOKUP(Sheet1[[#This Row],[NPDES ID2]],Combined_Sheet__Major_Only___2[[NPDES ID2]:[ECHO BFR]],27,FALSE)</f>
        <v>-</v>
      </c>
      <c r="AY2014" t="str">
        <f>VLOOKUP(Sheet1[[#This Row],[NPDES ID2]],Combined_Sheet__Major_Only___2[[NPDES ID2]:[ECHO BFR]],28,FALSE)</f>
        <v>highTempCompost</v>
      </c>
      <c r="AZ2014" t="str">
        <f>VLOOKUP(Sheet1[[#This Row],[NPDES ID2]],Combined_Sheet__Major_Only___2[[NPDES ID2]:[ECHO BFR]],29,FALSE)</f>
        <v>thickening, preliminaryOps</v>
      </c>
      <c r="BA2014">
        <f>VLOOKUP(Sheet1[[#This Row],[NPDES ID2]],Combined_Sheet__Major_Only___2[[NPDES ID2]:[ECHO BFR]],17,FALSE)</f>
        <v>34.954729999999998</v>
      </c>
      <c r="BB2014">
        <f>VLOOKUP(Sheet1[[#This Row],[NPDES ID2]],Combined_Sheet__Major_Only___2[[NPDES ID2]:[ECHO BFR]],18,FALSE)</f>
        <v>-80.764250000000004</v>
      </c>
      <c r="BC2014" t="str">
        <f>IF(ISNUMBER(SEARCH("aerobic",$AW2014)),"aerobic","")</f>
        <v>aerobic</v>
      </c>
      <c r="BD2014" t="str">
        <f>IF(ISNUMBER(SEARCH("anaer",$AW2014)),"anaer","")</f>
        <v/>
      </c>
      <c r="BE2014" t="str">
        <f>IF(ISNUMBER(SEARCH("thickening",$AZ2014)),"thickening","")</f>
        <v>thickening</v>
      </c>
      <c r="BF2014" s="2" t="str">
        <f>IF(ISNUMBER(SEARCH("airDry",$AW2014)),"airDry","")</f>
        <v/>
      </c>
      <c r="BG2014" s="2" t="str">
        <f>IF(ISNUMBER(SEARCH("heatDry",$AY2014)),"heatDry","")</f>
        <v/>
      </c>
      <c r="BH2014" s="2" t="str">
        <f>IF(AND(ISNUMBER(SEARCH("aerobic",$AW2014)),ISNUMBER(SEARCH("anaer",$AW2014))),"Combined Aer and Anaer.","")</f>
        <v/>
      </c>
    </row>
    <row r="2015" spans="1:60" x14ac:dyDescent="0.3">
      <c r="A2015" s="4">
        <v>2013</v>
      </c>
      <c r="B2015" t="s">
        <v>9475</v>
      </c>
      <c r="C2015">
        <v>1571</v>
      </c>
      <c r="D2015">
        <v>330.37247210419582</v>
      </c>
      <c r="E2015">
        <v>327.15150357431412</v>
      </c>
      <c r="F2015">
        <v>263.2252000444098</v>
      </c>
      <c r="G2015">
        <v>396.23993543501331</v>
      </c>
      <c r="H2015">
        <v>-77.939325837248489</v>
      </c>
      <c r="I2015">
        <v>-77.26025510271522</v>
      </c>
      <c r="J2015">
        <v>-89.74898876202387</v>
      </c>
      <c r="K2015">
        <v>-66.880452638416244</v>
      </c>
      <c r="L2015">
        <v>745.81119097247563</v>
      </c>
      <c r="M2015">
        <v>739.39882619170146</v>
      </c>
      <c r="N2015">
        <v>716.14808283432239</v>
      </c>
      <c r="O2015">
        <v>794.69097843904524</v>
      </c>
      <c r="P2015">
        <v>37.497469054672813</v>
      </c>
      <c r="Q2015">
        <v>37.234213954863918</v>
      </c>
      <c r="R2015">
        <v>32.557604714199599</v>
      </c>
      <c r="S2015">
        <v>42.653105131996938</v>
      </c>
      <c r="T2015">
        <v>53.374599497978657</v>
      </c>
      <c r="U2015">
        <v>53.374514289026187</v>
      </c>
      <c r="V2015">
        <v>53.338031163188447</v>
      </c>
      <c r="W2015">
        <v>53.410816850380947</v>
      </c>
      <c r="X2015">
        <v>5065.0273128310018</v>
      </c>
      <c r="Y2015">
        <v>5100.9027962111422</v>
      </c>
      <c r="Z2015">
        <v>4751.2623598392802</v>
      </c>
      <c r="AA2015">
        <v>5268.9000515934686</v>
      </c>
      <c r="AB2015">
        <v>1260.5958711640369</v>
      </c>
      <c r="AC2015">
        <v>1227.061914615354</v>
      </c>
      <c r="AD2015">
        <v>996.86643846883294</v>
      </c>
      <c r="AE2015">
        <v>1669.055694048214</v>
      </c>
      <c r="AF2015">
        <v>46.52850519567869</v>
      </c>
      <c r="AG2015">
        <v>46.128038130072213</v>
      </c>
      <c r="AH2015">
        <v>44.680220074439653</v>
      </c>
      <c r="AI2015">
        <v>49.574213400019183</v>
      </c>
      <c r="AJ2015">
        <v>0.34552381569472368</v>
      </c>
      <c r="AK2015">
        <v>0.34552361303237161</v>
      </c>
      <c r="AL2015">
        <v>0.34549534959072248</v>
      </c>
      <c r="AM2015">
        <v>0.34555240243751661</v>
      </c>
      <c r="AN2015">
        <v>0.95460155505472633</v>
      </c>
      <c r="AO2015">
        <v>0.95460155505472655</v>
      </c>
      <c r="AP2015">
        <v>0.95460155505472655</v>
      </c>
      <c r="AQ2015">
        <v>0.95460155505472655</v>
      </c>
      <c r="AR2015">
        <v>8.4929479713921552</v>
      </c>
      <c r="AS2015">
        <v>8.492947971392157</v>
      </c>
      <c r="AT2015">
        <v>8.492947971392157</v>
      </c>
      <c r="AU2015">
        <v>8.492947971392157</v>
      </c>
      <c r="AV2015" t="str">
        <f>VLOOKUP(Sheet1[[#This Row],[NPDES ID2]],Combined_Sheet__Major_Only___2[[NPDES ID2]:[ECHO BFR]],3,FALSE)</f>
        <v>CT</v>
      </c>
      <c r="AW2015" t="s">
        <v>54</v>
      </c>
      <c r="AX2015" t="str">
        <f>VLOOKUP(Sheet1[[#This Row],[NPDES ID2]],Combined_Sheet__Major_Only___2[[NPDES ID2]:[ECHO BFR]],27,FALSE)</f>
        <v>-</v>
      </c>
      <c r="AY2015" t="str">
        <f>VLOOKUP(Sheet1[[#This Row],[NPDES ID2]],Combined_Sheet__Major_Only___2[[NPDES ID2]:[ECHO BFR]],28,FALSE)</f>
        <v>-</v>
      </c>
      <c r="AZ2015" t="str">
        <f>VLOOKUP(Sheet1[[#This Row],[NPDES ID2]],Combined_Sheet__Major_Only___2[[NPDES ID2]:[ECHO BFR]],29,FALSE)</f>
        <v>thickening</v>
      </c>
      <c r="BA2015">
        <f>VLOOKUP(Sheet1[[#This Row],[NPDES ID2]],Combined_Sheet__Major_Only___2[[NPDES ID2]:[ECHO BFR]],17,FALSE)</f>
        <v>41.864820000000002</v>
      </c>
      <c r="BB2015">
        <f>VLOOKUP(Sheet1[[#This Row],[NPDES ID2]],Combined_Sheet__Major_Only___2[[NPDES ID2]:[ECHO BFR]],18,FALSE)</f>
        <v>-72.487307000000001</v>
      </c>
      <c r="BC2015" t="str">
        <f>IF(ISNUMBER(SEARCH("aerobic",$AW2015)),"aerobic","")</f>
        <v/>
      </c>
      <c r="BD2015" t="str">
        <f>IF(ISNUMBER(SEARCH("anaer",$AW2015)),"anaer","")</f>
        <v/>
      </c>
      <c r="BE2015" t="str">
        <f>IF(ISNUMBER(SEARCH("thickening",$AZ2015)),"thickening","")</f>
        <v>thickening</v>
      </c>
      <c r="BF2015" s="3" t="str">
        <f>IF(ISNUMBER(SEARCH("airDry",$AW2015)),"airDry","")</f>
        <v/>
      </c>
      <c r="BG2015" s="3" t="str">
        <f>IF(ISNUMBER(SEARCH("heatDry",$AY2015)),"heatDry","")</f>
        <v/>
      </c>
      <c r="BH2015" s="3" t="str">
        <f>IF(AND(ISNUMBER(SEARCH("aerobic",$AW2015)),ISNUMBER(SEARCH("anaer",$AW2015))),"Combined Aer and Anaer.","")</f>
        <v/>
      </c>
    </row>
    <row r="2016" spans="1:60" x14ac:dyDescent="0.3">
      <c r="A2016" s="4">
        <v>2014</v>
      </c>
      <c r="B2016" t="s">
        <v>9480</v>
      </c>
      <c r="C2016">
        <v>1570.6</v>
      </c>
      <c r="D2016">
        <v>299.16009076310161</v>
      </c>
      <c r="E2016">
        <v>296.99629894142743</v>
      </c>
      <c r="F2016">
        <v>238.16318364200009</v>
      </c>
      <c r="G2016">
        <v>356.77190109704708</v>
      </c>
      <c r="H2016">
        <v>-77.617932551965652</v>
      </c>
      <c r="I2016">
        <v>-77.594408071571692</v>
      </c>
      <c r="J2016">
        <v>-90.276959712017032</v>
      </c>
      <c r="K2016">
        <v>-64.824956375781767</v>
      </c>
      <c r="L2016">
        <v>823.09587140715712</v>
      </c>
      <c r="M2016">
        <v>817.26015866228067</v>
      </c>
      <c r="N2016">
        <v>796.09855261900873</v>
      </c>
      <c r="O2016">
        <v>867.58332510361151</v>
      </c>
      <c r="P2016">
        <v>37.376429355136153</v>
      </c>
      <c r="Q2016">
        <v>37.235792327446077</v>
      </c>
      <c r="R2016">
        <v>31.67705690309645</v>
      </c>
      <c r="S2016">
        <v>42.533973055299128</v>
      </c>
      <c r="T2016">
        <v>58.164516816282202</v>
      </c>
      <c r="U2016">
        <v>58.164424215199773</v>
      </c>
      <c r="V2016">
        <v>58.124776069725158</v>
      </c>
      <c r="W2016">
        <v>58.203876131685647</v>
      </c>
      <c r="X2016">
        <v>4998.2537796184224</v>
      </c>
      <c r="Y2016">
        <v>5027.8103394969548</v>
      </c>
      <c r="Z2016">
        <v>4741.417681629795</v>
      </c>
      <c r="AA2016">
        <v>5163.7934679733771</v>
      </c>
      <c r="AB2016">
        <v>1116.1115251985659</v>
      </c>
      <c r="AC2016">
        <v>1094.600225512489</v>
      </c>
      <c r="AD2016">
        <v>907.62328223807799</v>
      </c>
      <c r="AE2016">
        <v>1428.2173550631551</v>
      </c>
      <c r="AF2016">
        <v>51.362993008862233</v>
      </c>
      <c r="AG2016">
        <v>50.998374631423637</v>
      </c>
      <c r="AH2016">
        <v>49.680790766483497</v>
      </c>
      <c r="AI2016">
        <v>54.135127733084893</v>
      </c>
      <c r="AJ2016">
        <v>0.40421057151351331</v>
      </c>
      <c r="AK2016">
        <v>0.4042103397443072</v>
      </c>
      <c r="AL2016">
        <v>0.4041780134541379</v>
      </c>
      <c r="AM2016">
        <v>0.40424326748352413</v>
      </c>
      <c r="AN2016">
        <v>0.95811557720520169</v>
      </c>
      <c r="AO2016">
        <v>0.95811557720520146</v>
      </c>
      <c r="AP2016">
        <v>0.95811557720520146</v>
      </c>
      <c r="AQ2016">
        <v>0.95811557720520146</v>
      </c>
      <c r="AR2016">
        <v>9.8986790350665359</v>
      </c>
      <c r="AS2016">
        <v>9.8986790350665377</v>
      </c>
      <c r="AT2016">
        <v>9.8986790350665377</v>
      </c>
      <c r="AU2016">
        <v>9.8986790350665377</v>
      </c>
      <c r="AV2016" t="str">
        <f>VLOOKUP(Sheet1[[#This Row],[NPDES ID2]],Combined_Sheet__Major_Only___2[[NPDES ID2]:[ECHO BFR]],3,FALSE)</f>
        <v>FL</v>
      </c>
      <c r="AW2016" t="s">
        <v>54</v>
      </c>
      <c r="AX2016" t="str">
        <f>VLOOKUP(Sheet1[[#This Row],[NPDES ID2]],Combined_Sheet__Major_Only___2[[NPDES ID2]:[ECHO BFR]],27,FALSE)</f>
        <v>-</v>
      </c>
      <c r="AY2016" t="str">
        <f>VLOOKUP(Sheet1[[#This Row],[NPDES ID2]],Combined_Sheet__Major_Only___2[[NPDES ID2]:[ECHO BFR]],28,FALSE)</f>
        <v>-</v>
      </c>
      <c r="AZ2016" t="str">
        <f>VLOOKUP(Sheet1[[#This Row],[NPDES ID2]],Combined_Sheet__Major_Only___2[[NPDES ID2]:[ECHO BFR]],29,FALSE)</f>
        <v>thickening</v>
      </c>
      <c r="BA2016">
        <f>VLOOKUP(Sheet1[[#This Row],[NPDES ID2]],Combined_Sheet__Major_Only___2[[NPDES ID2]:[ECHO BFR]],17,FALSE)</f>
        <v>26.924068999999999</v>
      </c>
      <c r="BB2016">
        <f>VLOOKUP(Sheet1[[#This Row],[NPDES ID2]],Combined_Sheet__Major_Only___2[[NPDES ID2]:[ECHO BFR]],18,FALSE)</f>
        <v>-80.140161000000006</v>
      </c>
      <c r="BC2016" t="str">
        <f>IF(ISNUMBER(SEARCH("aerobic",$AW2016)),"aerobic","")</f>
        <v/>
      </c>
      <c r="BD2016" t="str">
        <f>IF(ISNUMBER(SEARCH("anaer",$AW2016)),"anaer","")</f>
        <v/>
      </c>
      <c r="BE2016" t="str">
        <f>IF(ISNUMBER(SEARCH("thickening",$AZ2016)),"thickening","")</f>
        <v>thickening</v>
      </c>
      <c r="BF2016" s="2" t="str">
        <f>IF(ISNUMBER(SEARCH("airDry",$AW2016)),"airDry","")</f>
        <v/>
      </c>
      <c r="BG2016" s="2" t="str">
        <f>IF(ISNUMBER(SEARCH("heatDry",$AY2016)),"heatDry","")</f>
        <v/>
      </c>
      <c r="BH2016" s="2" t="str">
        <f>IF(AND(ISNUMBER(SEARCH("aerobic",$AW2016)),ISNUMBER(SEARCH("anaer",$AW2016))),"Combined Aer and Anaer.","")</f>
        <v/>
      </c>
    </row>
    <row r="2017" spans="1:60" x14ac:dyDescent="0.3">
      <c r="A2017" s="4">
        <v>2015</v>
      </c>
      <c r="B2017" t="s">
        <v>9485</v>
      </c>
      <c r="C2017">
        <v>1567</v>
      </c>
      <c r="D2017">
        <v>324.01378154794861</v>
      </c>
      <c r="E2017">
        <v>321.05400331981531</v>
      </c>
      <c r="F2017">
        <v>258.77401701254422</v>
      </c>
      <c r="G2017">
        <v>388.1548466274744</v>
      </c>
      <c r="H2017">
        <v>-77.897837573471776</v>
      </c>
      <c r="I2017">
        <v>-77.264910305375309</v>
      </c>
      <c r="J2017">
        <v>-89.747207615799439</v>
      </c>
      <c r="K2017">
        <v>-66.533351386430027</v>
      </c>
      <c r="L2017">
        <v>758.32381031466878</v>
      </c>
      <c r="M2017">
        <v>752.03445626577923</v>
      </c>
      <c r="N2017">
        <v>729.23040279322902</v>
      </c>
      <c r="O2017">
        <v>806.26463497902773</v>
      </c>
      <c r="P2017">
        <v>37.382813598636801</v>
      </c>
      <c r="Q2017">
        <v>37.205989282267922</v>
      </c>
      <c r="R2017">
        <v>32.311029359651521</v>
      </c>
      <c r="S2017">
        <v>42.446507734919209</v>
      </c>
      <c r="T2017">
        <v>49.840329122912479</v>
      </c>
      <c r="U2017">
        <v>49.840249368289243</v>
      </c>
      <c r="V2017">
        <v>49.806101571935443</v>
      </c>
      <c r="W2017">
        <v>49.874228158313308</v>
      </c>
      <c r="X2017">
        <v>4639.3965739947134</v>
      </c>
      <c r="Y2017">
        <v>4671.1807685008034</v>
      </c>
      <c r="Z2017">
        <v>4361.8370448538944</v>
      </c>
      <c r="AA2017">
        <v>4819.4458990854346</v>
      </c>
      <c r="AB2017">
        <v>1081.4427653873011</v>
      </c>
      <c r="AC2017">
        <v>1056.170834995821</v>
      </c>
      <c r="AD2017">
        <v>868.533545342087</v>
      </c>
      <c r="AE2017">
        <v>1405.361154774668</v>
      </c>
      <c r="AF2017">
        <v>47.429687397571307</v>
      </c>
      <c r="AG2017">
        <v>47.035905700494517</v>
      </c>
      <c r="AH2017">
        <v>45.612260303722877</v>
      </c>
      <c r="AI2017">
        <v>50.424546607348262</v>
      </c>
      <c r="AJ2017">
        <v>0.35645004736240937</v>
      </c>
      <c r="AK2017">
        <v>0.35644984779440042</v>
      </c>
      <c r="AL2017">
        <v>0.35642200963179121</v>
      </c>
      <c r="AM2017">
        <v>0.35647820379452699</v>
      </c>
      <c r="AN2017">
        <v>0.95160572111706943</v>
      </c>
      <c r="AO2017">
        <v>0.95160572111706931</v>
      </c>
      <c r="AP2017">
        <v>0.95160572111706931</v>
      </c>
      <c r="AQ2017">
        <v>0.95160572111706931</v>
      </c>
      <c r="AR2017">
        <v>8.942769026906463</v>
      </c>
      <c r="AS2017">
        <v>8.942769026906463</v>
      </c>
      <c r="AT2017">
        <v>8.942769026906463</v>
      </c>
      <c r="AU2017">
        <v>8.942769026906463</v>
      </c>
      <c r="AV2017" t="str">
        <f>VLOOKUP(Sheet1[[#This Row],[NPDES ID2]],Combined_Sheet__Major_Only___2[[NPDES ID2]:[ECHO BFR]],3,FALSE)</f>
        <v>RI</v>
      </c>
      <c r="AW2017" t="s">
        <v>54</v>
      </c>
      <c r="AX2017" t="str">
        <f>VLOOKUP(Sheet1[[#This Row],[NPDES ID2]],Combined_Sheet__Major_Only___2[[NPDES ID2]:[ECHO BFR]],27,FALSE)</f>
        <v>-</v>
      </c>
      <c r="AY2017" t="str">
        <f>VLOOKUP(Sheet1[[#This Row],[NPDES ID2]],Combined_Sheet__Major_Only___2[[NPDES ID2]:[ECHO BFR]],28,FALSE)</f>
        <v>-</v>
      </c>
      <c r="AZ2017" t="str">
        <f>VLOOKUP(Sheet1[[#This Row],[NPDES ID2]],Combined_Sheet__Major_Only___2[[NPDES ID2]:[ECHO BFR]],29,FALSE)</f>
        <v>preliminaryOps, thickening</v>
      </c>
      <c r="BA2017">
        <f>VLOOKUP(Sheet1[[#This Row],[NPDES ID2]],Combined_Sheet__Major_Only___2[[NPDES ID2]:[ECHO BFR]],17,FALSE)</f>
        <v>41.513630999999997</v>
      </c>
      <c r="BB2017">
        <f>VLOOKUP(Sheet1[[#This Row],[NPDES ID2]],Combined_Sheet__Major_Only___2[[NPDES ID2]:[ECHO BFR]],18,FALSE)</f>
        <v>-71.317324999999997</v>
      </c>
      <c r="BC2017" t="str">
        <f>IF(ISNUMBER(SEARCH("aerobic",$AW2017)),"aerobic","")</f>
        <v/>
      </c>
      <c r="BD2017" t="str">
        <f>IF(ISNUMBER(SEARCH("anaer",$AW2017)),"anaer","")</f>
        <v/>
      </c>
      <c r="BE2017" t="str">
        <f>IF(ISNUMBER(SEARCH("thickening",$AZ2017)),"thickening","")</f>
        <v>thickening</v>
      </c>
      <c r="BF2017" s="3" t="str">
        <f>IF(ISNUMBER(SEARCH("airDry",$AW2017)),"airDry","")</f>
        <v/>
      </c>
      <c r="BG2017" s="3" t="str">
        <f>IF(ISNUMBER(SEARCH("heatDry",$AY2017)),"heatDry","")</f>
        <v/>
      </c>
      <c r="BH2017" s="3" t="str">
        <f>IF(AND(ISNUMBER(SEARCH("aerobic",$AW2017)),ISNUMBER(SEARCH("anaer",$AW2017))),"Combined Aer and Anaer.","")</f>
        <v/>
      </c>
    </row>
    <row r="2018" spans="1:60" x14ac:dyDescent="0.3">
      <c r="A2018" s="4">
        <v>2016</v>
      </c>
      <c r="B2018" t="s">
        <v>9489</v>
      </c>
      <c r="C2018">
        <v>1544</v>
      </c>
      <c r="D2018">
        <v>243.37797841204161</v>
      </c>
      <c r="E2018">
        <v>242.81800668400271</v>
      </c>
      <c r="F2018">
        <v>192.8468946651802</v>
      </c>
      <c r="G2018">
        <v>287.23030898939959</v>
      </c>
      <c r="H2018">
        <v>-76.748516085283327</v>
      </c>
      <c r="I2018">
        <v>-78.023094779225204</v>
      </c>
      <c r="J2018">
        <v>-90.849827266463294</v>
      </c>
      <c r="K2018">
        <v>-60.917539466916601</v>
      </c>
      <c r="L2018">
        <v>993.08587012836813</v>
      </c>
      <c r="M2018">
        <v>988.71928981159613</v>
      </c>
      <c r="N2018">
        <v>972.88294060973124</v>
      </c>
      <c r="O2018">
        <v>1026.377712915832</v>
      </c>
      <c r="P2018">
        <v>36.425932646082593</v>
      </c>
      <c r="Q2018">
        <v>36.802768513154533</v>
      </c>
      <c r="R2018">
        <v>29.69298194470441</v>
      </c>
      <c r="S2018">
        <v>41.703670140904691</v>
      </c>
      <c r="T2018">
        <v>54.422037541266988</v>
      </c>
      <c r="U2018">
        <v>54.421950715836083</v>
      </c>
      <c r="V2018">
        <v>54.384775477430381</v>
      </c>
      <c r="W2018">
        <v>54.458941964313581</v>
      </c>
      <c r="X2018">
        <v>3808.6970413351842</v>
      </c>
      <c r="Y2018">
        <v>3822.7804498945611</v>
      </c>
      <c r="Z2018">
        <v>3686.4738506660678</v>
      </c>
      <c r="AA2018">
        <v>3886.607249521207</v>
      </c>
      <c r="AB2018">
        <v>778.33300940685547</v>
      </c>
      <c r="AC2018">
        <v>769.20683734845102</v>
      </c>
      <c r="AD2018">
        <v>645.55309226436862</v>
      </c>
      <c r="AE2018">
        <v>951.79338114121902</v>
      </c>
      <c r="AF2018">
        <v>63.037478110615773</v>
      </c>
      <c r="AG2018">
        <v>62.759828306470951</v>
      </c>
      <c r="AH2018">
        <v>61.757679492003767</v>
      </c>
      <c r="AI2018">
        <v>65.146682719292471</v>
      </c>
      <c r="AJ2018">
        <v>0.54650285764334394</v>
      </c>
      <c r="AK2018">
        <v>0.54650259355650765</v>
      </c>
      <c r="AL2018">
        <v>0.5464657316690994</v>
      </c>
      <c r="AM2018">
        <v>0.54654014033111664</v>
      </c>
      <c r="AN2018">
        <v>0.95541945034131803</v>
      </c>
      <c r="AO2018">
        <v>0.95541945034131803</v>
      </c>
      <c r="AP2018">
        <v>0.95541945034131803</v>
      </c>
      <c r="AQ2018">
        <v>0.95541945034131803</v>
      </c>
      <c r="AR2018">
        <v>12.731106460122639</v>
      </c>
      <c r="AS2018">
        <v>12.731106460122639</v>
      </c>
      <c r="AT2018">
        <v>12.731106460122639</v>
      </c>
      <c r="AU2018">
        <v>12.731106460122639</v>
      </c>
      <c r="AV2018" t="str">
        <f>VLOOKUP(Sheet1[[#This Row],[NPDES ID2]],Combined_Sheet__Major_Only___2[[NPDES ID2]:[ECHO BFR]],3,FALSE)</f>
        <v>SC</v>
      </c>
      <c r="AW2018" t="s">
        <v>41</v>
      </c>
      <c r="AX2018" t="str">
        <f>VLOOKUP(Sheet1[[#This Row],[NPDES ID2]],Combined_Sheet__Major_Only___2[[NPDES ID2]:[ECHO BFR]],27,FALSE)</f>
        <v>-</v>
      </c>
      <c r="AY2018" t="str">
        <f>VLOOKUP(Sheet1[[#This Row],[NPDES ID2]],Combined_Sheet__Major_Only___2[[NPDES ID2]:[ECHO BFR]],28,FALSE)</f>
        <v>-</v>
      </c>
      <c r="AZ2018" t="str">
        <f>VLOOKUP(Sheet1[[#This Row],[NPDES ID2]],Combined_Sheet__Major_Only___2[[NPDES ID2]:[ECHO BFR]],29,FALSE)</f>
        <v>thickening</v>
      </c>
      <c r="BA2018">
        <f>VLOOKUP(Sheet1[[#This Row],[NPDES ID2]],Combined_Sheet__Major_Only___2[[NPDES ID2]:[ECHO BFR]],17,FALSE)</f>
        <v>32.809578999999999</v>
      </c>
      <c r="BB2018">
        <f>VLOOKUP(Sheet1[[#This Row],[NPDES ID2]],Combined_Sheet__Major_Only___2[[NPDES ID2]:[ECHO BFR]],18,FALSE)</f>
        <v>-79.835013000000004</v>
      </c>
      <c r="BC2018" t="str">
        <f>IF(ISNUMBER(SEARCH("aerobic",$AW2018)),"aerobic","")</f>
        <v>aerobic</v>
      </c>
      <c r="BD2018" t="str">
        <f>IF(ISNUMBER(SEARCH("anaer",$AW2018)),"anaer","")</f>
        <v/>
      </c>
      <c r="BE2018" t="str">
        <f>IF(ISNUMBER(SEARCH("thickening",$AZ2018)),"thickening","")</f>
        <v>thickening</v>
      </c>
      <c r="BF2018" s="2" t="str">
        <f>IF(ISNUMBER(SEARCH("airDry",$AW2018)),"airDry","")</f>
        <v/>
      </c>
      <c r="BG2018" s="2" t="str">
        <f>IF(ISNUMBER(SEARCH("heatDry",$AY2018)),"heatDry","")</f>
        <v/>
      </c>
      <c r="BH2018" s="2" t="str">
        <f>IF(AND(ISNUMBER(SEARCH("aerobic",$AW2018)),ISNUMBER(SEARCH("anaer",$AW2018))),"Combined Aer and Anaer.","")</f>
        <v/>
      </c>
    </row>
    <row r="2019" spans="1:60" x14ac:dyDescent="0.3">
      <c r="A2019" s="4">
        <v>2017</v>
      </c>
      <c r="B2019" t="s">
        <v>9493</v>
      </c>
      <c r="C2019">
        <v>1514.51</v>
      </c>
      <c r="D2019">
        <v>228.18633561568259</v>
      </c>
      <c r="E2019">
        <v>228.00027711844021</v>
      </c>
      <c r="F2019">
        <v>180.9448688240191</v>
      </c>
      <c r="G2019">
        <v>269.56012537708818</v>
      </c>
      <c r="H2019">
        <v>-76.476721347103265</v>
      </c>
      <c r="I2019">
        <v>-77.824812867496661</v>
      </c>
      <c r="J2019">
        <v>-90.305304013343971</v>
      </c>
      <c r="K2019">
        <v>-59.270276876092957</v>
      </c>
      <c r="L2019">
        <v>1037.8639039622601</v>
      </c>
      <c r="M2019">
        <v>1034.0564100220811</v>
      </c>
      <c r="N2019">
        <v>1020.250759341218</v>
      </c>
      <c r="O2019">
        <v>1066.8872700279139</v>
      </c>
      <c r="P2019">
        <v>35.609890465402927</v>
      </c>
      <c r="Q2019">
        <v>36.079882093099727</v>
      </c>
      <c r="R2019">
        <v>28.65951474163764</v>
      </c>
      <c r="S2019">
        <v>41.158253393223283</v>
      </c>
      <c r="T2019">
        <v>44.89159615381746</v>
      </c>
      <c r="U2019">
        <v>44.891524036419433</v>
      </c>
      <c r="V2019">
        <v>44.860646199854912</v>
      </c>
      <c r="W2019">
        <v>44.922249050536102</v>
      </c>
      <c r="X2019">
        <v>2948.48517706134</v>
      </c>
      <c r="Y2019">
        <v>2957.531294613264</v>
      </c>
      <c r="Z2019">
        <v>2869.5705207456158</v>
      </c>
      <c r="AA2019">
        <v>2998.7281126761432</v>
      </c>
      <c r="AB2019">
        <v>433.33400137482732</v>
      </c>
      <c r="AC2019">
        <v>431.38613490202818</v>
      </c>
      <c r="AD2019">
        <v>378.93823474569479</v>
      </c>
      <c r="AE2019">
        <v>500.82882976885361</v>
      </c>
      <c r="AF2019">
        <v>67.161225158060716</v>
      </c>
      <c r="AG2019">
        <v>66.914468377684599</v>
      </c>
      <c r="AH2019">
        <v>66.023497384925207</v>
      </c>
      <c r="AI2019">
        <v>69.036230849954805</v>
      </c>
      <c r="AJ2019">
        <v>0.59690977068561912</v>
      </c>
      <c r="AK2019">
        <v>0.59690956035190257</v>
      </c>
      <c r="AL2019">
        <v>0.59688016890294615</v>
      </c>
      <c r="AM2019">
        <v>0.59693949678814584</v>
      </c>
      <c r="AN2019">
        <v>0.94667885856397183</v>
      </c>
      <c r="AO2019">
        <v>0.94667885856397171</v>
      </c>
      <c r="AP2019">
        <v>0.94667885856397171</v>
      </c>
      <c r="AQ2019">
        <v>0.94667885856397171</v>
      </c>
      <c r="AR2019">
        <v>16.440581233347629</v>
      </c>
      <c r="AS2019">
        <v>16.440581233347629</v>
      </c>
      <c r="AT2019">
        <v>16.440581233347629</v>
      </c>
      <c r="AU2019">
        <v>16.440581233347629</v>
      </c>
      <c r="AV2019" t="str">
        <f>VLOOKUP(Sheet1[[#This Row],[NPDES ID2]],Combined_Sheet__Major_Only___2[[NPDES ID2]:[ECHO BFR]],3,FALSE)</f>
        <v>CO</v>
      </c>
      <c r="AW2019" t="s">
        <v>12181</v>
      </c>
      <c r="AX2019" t="str">
        <f>VLOOKUP(Sheet1[[#This Row],[NPDES ID2]],Combined_Sheet__Major_Only___2[[NPDES ID2]:[ECHO BFR]],27,FALSE)</f>
        <v>other, methaneBioCaptureRecover</v>
      </c>
      <c r="AY2019" t="str">
        <f>VLOOKUP(Sheet1[[#This Row],[NPDES ID2]],Combined_Sheet__Major_Only___2[[NPDES ID2]:[ECHO BFR]],28,FALSE)</f>
        <v>-</v>
      </c>
      <c r="AZ2019" t="str">
        <f>VLOOKUP(Sheet1[[#This Row],[NPDES ID2]],Combined_Sheet__Major_Only___2[[NPDES ID2]:[ECHO BFR]],29,FALSE)</f>
        <v>preliminaryOps, thickening</v>
      </c>
      <c r="BA2019">
        <f>VLOOKUP(Sheet1[[#This Row],[NPDES ID2]],Combined_Sheet__Major_Only___2[[NPDES ID2]:[ECHO BFR]],17,FALSE)</f>
        <v>40.048596000000003</v>
      </c>
      <c r="BB2019">
        <f>VLOOKUP(Sheet1[[#This Row],[NPDES ID2]],Combined_Sheet__Major_Only___2[[NPDES ID2]:[ECHO BFR]],18,FALSE)</f>
        <v>-105.18665300000001</v>
      </c>
      <c r="BC2019" t="str">
        <f>IF(ISNUMBER(SEARCH("aerobic",$AW2019)),"aerobic","")</f>
        <v/>
      </c>
      <c r="BD2019" t="str">
        <f>IF(ISNUMBER(SEARCH("anaer",$AW2019)),"anaer","")</f>
        <v>anaer</v>
      </c>
      <c r="BE2019" t="str">
        <f>IF(ISNUMBER(SEARCH("thickening",$AZ2019)),"thickening","")</f>
        <v>thickening</v>
      </c>
      <c r="BF2019" s="3" t="str">
        <f>IF(ISNUMBER(SEARCH("airDry",$AW2019)),"airDry","")</f>
        <v/>
      </c>
      <c r="BG2019" s="3" t="str">
        <f>IF(ISNUMBER(SEARCH("heatDry",$AY2019)),"heatDry","")</f>
        <v/>
      </c>
      <c r="BH2019" s="3" t="str">
        <f>IF(AND(ISNUMBER(SEARCH("aerobic",$AW2019)),ISNUMBER(SEARCH("anaer",$AW2019))),"Combined Aer and Anaer.","")</f>
        <v/>
      </c>
    </row>
    <row r="2020" spans="1:60" x14ac:dyDescent="0.3">
      <c r="A2020" s="4">
        <v>2018</v>
      </c>
      <c r="B2020" t="s">
        <v>9498</v>
      </c>
      <c r="C2020">
        <v>1499</v>
      </c>
      <c r="D2020">
        <v>252.10022335717389</v>
      </c>
      <c r="E2020">
        <v>251.46054757754851</v>
      </c>
      <c r="F2020">
        <v>200.66069454287219</v>
      </c>
      <c r="G2020">
        <v>297.88980249681651</v>
      </c>
      <c r="H2020">
        <v>-76.880749119651867</v>
      </c>
      <c r="I2020">
        <v>-78.014719528355272</v>
      </c>
      <c r="J2020">
        <v>-90.448099594722535</v>
      </c>
      <c r="K2020">
        <v>-61.773602110211613</v>
      </c>
      <c r="L2020">
        <v>929.54621672455846</v>
      </c>
      <c r="M2020">
        <v>925.04917925566383</v>
      </c>
      <c r="N2020">
        <v>908.73686538732682</v>
      </c>
      <c r="O2020">
        <v>963.83814784447225</v>
      </c>
      <c r="P2020">
        <v>35.427541045802258</v>
      </c>
      <c r="Q2020">
        <v>35.747342043493589</v>
      </c>
      <c r="R2020">
        <v>29.063646672296681</v>
      </c>
      <c r="S2020">
        <v>40.657180054287082</v>
      </c>
      <c r="T2020">
        <v>91.052367529455552</v>
      </c>
      <c r="U2020">
        <v>91.052224173579106</v>
      </c>
      <c r="V2020">
        <v>90.990844819316393</v>
      </c>
      <c r="W2020">
        <v>91.113299745446128</v>
      </c>
      <c r="X2020">
        <v>6609.8255472590427</v>
      </c>
      <c r="Y2020">
        <v>6636.758741124504</v>
      </c>
      <c r="Z2020">
        <v>6376.4845738524346</v>
      </c>
      <c r="AA2020">
        <v>6758.7357851037659</v>
      </c>
      <c r="AB2020">
        <v>1068.421800415575</v>
      </c>
      <c r="AC2020">
        <v>1061.5313839889479</v>
      </c>
      <c r="AD2020">
        <v>920.2897071448383</v>
      </c>
      <c r="AE2020">
        <v>1253.291010343843</v>
      </c>
      <c r="AF2020">
        <v>60.776496182395739</v>
      </c>
      <c r="AG2020">
        <v>60.481912553753382</v>
      </c>
      <c r="AH2020">
        <v>59.41895727453722</v>
      </c>
      <c r="AI2020">
        <v>63.013875929268821</v>
      </c>
      <c r="AJ2020">
        <v>0.51889403863692851</v>
      </c>
      <c r="AK2020">
        <v>0.51889373498252045</v>
      </c>
      <c r="AL2020">
        <v>0.5188513866350245</v>
      </c>
      <c r="AM2020">
        <v>0.51893687138785849</v>
      </c>
      <c r="AN2020">
        <v>0.97265066729079119</v>
      </c>
      <c r="AO2020">
        <v>0.97265066729079097</v>
      </c>
      <c r="AP2020">
        <v>0.97265066729079097</v>
      </c>
      <c r="AQ2020">
        <v>0.97265066729079097</v>
      </c>
      <c r="AR2020">
        <v>14.033631829749311</v>
      </c>
      <c r="AS2020">
        <v>14.0336318297493</v>
      </c>
      <c r="AT2020">
        <v>14.0336318297493</v>
      </c>
      <c r="AU2020">
        <v>14.0336318297493</v>
      </c>
      <c r="AV2020" t="str">
        <f>VLOOKUP(Sheet1[[#This Row],[NPDES ID2]],Combined_Sheet__Major_Only___2[[NPDES ID2]:[ECHO BFR]],3,FALSE)</f>
        <v>AL</v>
      </c>
      <c r="AW2020" t="s">
        <v>41</v>
      </c>
      <c r="AX2020" t="str">
        <f>VLOOKUP(Sheet1[[#This Row],[NPDES ID2]],Combined_Sheet__Major_Only___2[[NPDES ID2]:[ECHO BFR]],27,FALSE)</f>
        <v>-</v>
      </c>
      <c r="AY2020" t="str">
        <f>VLOOKUP(Sheet1[[#This Row],[NPDES ID2]],Combined_Sheet__Major_Only___2[[NPDES ID2]:[ECHO BFR]],28,FALSE)</f>
        <v>-</v>
      </c>
      <c r="AZ2020" t="str">
        <f>VLOOKUP(Sheet1[[#This Row],[NPDES ID2]],Combined_Sheet__Major_Only___2[[NPDES ID2]:[ECHO BFR]],29,FALSE)</f>
        <v>sludgeLagoon, thickening</v>
      </c>
      <c r="BA2020">
        <f>VLOOKUP(Sheet1[[#This Row],[NPDES ID2]],Combined_Sheet__Major_Only___2[[NPDES ID2]:[ECHO BFR]],17,FALSE)</f>
        <v>32.537526</v>
      </c>
      <c r="BB2020">
        <f>VLOOKUP(Sheet1[[#This Row],[NPDES ID2]],Combined_Sheet__Major_Only___2[[NPDES ID2]:[ECHO BFR]],18,FALSE)</f>
        <v>-85.506271999999996</v>
      </c>
      <c r="BC2020" t="str">
        <f>IF(ISNUMBER(SEARCH("aerobic",$AW2020)),"aerobic","")</f>
        <v>aerobic</v>
      </c>
      <c r="BD2020" t="str">
        <f>IF(ISNUMBER(SEARCH("anaer",$AW2020)),"anaer","")</f>
        <v/>
      </c>
      <c r="BE2020" t="str">
        <f>IF(ISNUMBER(SEARCH("thickening",$AZ2020)),"thickening","")</f>
        <v>thickening</v>
      </c>
      <c r="BF2020" s="2" t="str">
        <f>IF(ISNUMBER(SEARCH("airDry",$AW2020)),"airDry","")</f>
        <v/>
      </c>
      <c r="BG2020" s="2" t="str">
        <f>IF(ISNUMBER(SEARCH("heatDry",$AY2020)),"heatDry","")</f>
        <v/>
      </c>
      <c r="BH2020" s="2" t="str">
        <f>IF(AND(ISNUMBER(SEARCH("aerobic",$AW2020)),ISNUMBER(SEARCH("anaer",$AW2020))),"Combined Aer and Anaer.","")</f>
        <v/>
      </c>
    </row>
    <row r="2021" spans="1:60" x14ac:dyDescent="0.3">
      <c r="A2021" s="4">
        <v>2019</v>
      </c>
      <c r="B2021" t="s">
        <v>9501</v>
      </c>
      <c r="C2021">
        <v>1491.16</v>
      </c>
      <c r="D2021">
        <v>316.72645250185042</v>
      </c>
      <c r="E2021">
        <v>314.18259731966941</v>
      </c>
      <c r="F2021">
        <v>253.8371059455809</v>
      </c>
      <c r="G2021">
        <v>378.69420973414879</v>
      </c>
      <c r="H2021">
        <v>-77.716461075923633</v>
      </c>
      <c r="I2021">
        <v>-77.210311337256272</v>
      </c>
      <c r="J2021">
        <v>-89.73466604999328</v>
      </c>
      <c r="K2021">
        <v>-65.795048143114514</v>
      </c>
      <c r="L2021">
        <v>736.3325796368398</v>
      </c>
      <c r="M2021">
        <v>730.45786200287796</v>
      </c>
      <c r="N2021">
        <v>709.14934897369233</v>
      </c>
      <c r="O2021">
        <v>781.12792384310114</v>
      </c>
      <c r="P2021">
        <v>35.551973606180198</v>
      </c>
      <c r="Q2021">
        <v>35.437073283723919</v>
      </c>
      <c r="R2021">
        <v>30.57737531456802</v>
      </c>
      <c r="S2021">
        <v>40.288553960815442</v>
      </c>
      <c r="T2021">
        <v>103.3839176687528</v>
      </c>
      <c r="U2021">
        <v>103.3837552819798</v>
      </c>
      <c r="V2021">
        <v>103.3142276454503</v>
      </c>
      <c r="W2021">
        <v>103.4529388081444</v>
      </c>
      <c r="X2021">
        <v>9430.5290317872568</v>
      </c>
      <c r="Y2021">
        <v>9492.9287442153527</v>
      </c>
      <c r="Z2021">
        <v>8886.8320153328059</v>
      </c>
      <c r="AA2021">
        <v>9782.5372441800901</v>
      </c>
      <c r="AB2021">
        <v>2454.3684559573162</v>
      </c>
      <c r="AC2021">
        <v>2384.5681768010641</v>
      </c>
      <c r="AD2021">
        <v>1924.5969642719031</v>
      </c>
      <c r="AE2021">
        <v>3290.555199230289</v>
      </c>
      <c r="AF2021">
        <v>48.397996029038751</v>
      </c>
      <c r="AG2021">
        <v>48.01129767874464</v>
      </c>
      <c r="AH2021">
        <v>46.614339076045098</v>
      </c>
      <c r="AI2021">
        <v>51.337389692943283</v>
      </c>
      <c r="AJ2021">
        <v>0.3681973395365471</v>
      </c>
      <c r="AK2021">
        <v>0.36819706310697309</v>
      </c>
      <c r="AL2021">
        <v>0.36815856528252061</v>
      </c>
      <c r="AM2021">
        <v>0.36823627915156171</v>
      </c>
      <c r="AN2021">
        <v>0.97579964194607616</v>
      </c>
      <c r="AO2021">
        <v>0.97579964194607605</v>
      </c>
      <c r="AP2021">
        <v>0.97579964194607605</v>
      </c>
      <c r="AQ2021">
        <v>0.97579964194607605</v>
      </c>
      <c r="AR2021">
        <v>8.6463239853058855</v>
      </c>
      <c r="AS2021">
        <v>8.6463239853058838</v>
      </c>
      <c r="AT2021">
        <v>8.6463239853058838</v>
      </c>
      <c r="AU2021">
        <v>8.6463239853058838</v>
      </c>
      <c r="AV2021" t="str">
        <f>VLOOKUP(Sheet1[[#This Row],[NPDES ID2]],Combined_Sheet__Major_Only___2[[NPDES ID2]:[ECHO BFR]],3,FALSE)</f>
        <v>TX</v>
      </c>
      <c r="AW2021" t="s">
        <v>54</v>
      </c>
      <c r="AX2021" t="str">
        <f>VLOOKUP(Sheet1[[#This Row],[NPDES ID2]],Combined_Sheet__Major_Only___2[[NPDES ID2]:[ECHO BFR]],27,FALSE)</f>
        <v>-</v>
      </c>
      <c r="AY2021" t="str">
        <f>VLOOKUP(Sheet1[[#This Row],[NPDES ID2]],Combined_Sheet__Major_Only___2[[NPDES ID2]:[ECHO BFR]],28,FALSE)</f>
        <v>-</v>
      </c>
      <c r="AZ2021" t="str">
        <f>VLOOKUP(Sheet1[[#This Row],[NPDES ID2]],Combined_Sheet__Major_Only___2[[NPDES ID2]:[ECHO BFR]],29,FALSE)</f>
        <v>thickening</v>
      </c>
      <c r="BA2021">
        <f>VLOOKUP(Sheet1[[#This Row],[NPDES ID2]],Combined_Sheet__Major_Only___2[[NPDES ID2]:[ECHO BFR]],17,FALSE)</f>
        <v>29.714666999999999</v>
      </c>
      <c r="BB2021">
        <f>VLOOKUP(Sheet1[[#This Row],[NPDES ID2]],Combined_Sheet__Major_Only___2[[NPDES ID2]:[ECHO BFR]],18,FALSE)</f>
        <v>-95.207971999999998</v>
      </c>
      <c r="BC2021" t="str">
        <f>IF(ISNUMBER(SEARCH("aerobic",$AW2021)),"aerobic","")</f>
        <v/>
      </c>
      <c r="BD2021" t="str">
        <f>IF(ISNUMBER(SEARCH("anaer",$AW2021)),"anaer","")</f>
        <v/>
      </c>
      <c r="BE2021" t="str">
        <f>IF(ISNUMBER(SEARCH("thickening",$AZ2021)),"thickening","")</f>
        <v>thickening</v>
      </c>
      <c r="BF2021" s="3" t="str">
        <f>IF(ISNUMBER(SEARCH("airDry",$AW2021)),"airDry","")</f>
        <v/>
      </c>
      <c r="BG2021" s="3" t="str">
        <f>IF(ISNUMBER(SEARCH("heatDry",$AY2021)),"heatDry","")</f>
        <v/>
      </c>
      <c r="BH2021" s="3" t="str">
        <f>IF(AND(ISNUMBER(SEARCH("aerobic",$AW2021)),ISNUMBER(SEARCH("anaer",$AW2021))),"Combined Aer and Anaer.","")</f>
        <v/>
      </c>
    </row>
    <row r="2022" spans="1:60" x14ac:dyDescent="0.3">
      <c r="A2022" s="4">
        <v>2020</v>
      </c>
      <c r="B2022" t="s">
        <v>9506</v>
      </c>
      <c r="C2022">
        <v>1475.08</v>
      </c>
      <c r="D2022">
        <v>233.9488134724115</v>
      </c>
      <c r="E2022">
        <v>233.77856495384671</v>
      </c>
      <c r="F2022">
        <v>186.19625833605039</v>
      </c>
      <c r="G2022">
        <v>276.11941996132919</v>
      </c>
      <c r="H2022">
        <v>-76.535539378153985</v>
      </c>
      <c r="I2022">
        <v>-77.793468935495184</v>
      </c>
      <c r="J2022">
        <v>-90.437975293868462</v>
      </c>
      <c r="K2022">
        <v>-59.834268700986122</v>
      </c>
      <c r="L2022">
        <v>985.02582997369655</v>
      </c>
      <c r="M2022">
        <v>981.125268692708</v>
      </c>
      <c r="N2022">
        <v>966.97720432220456</v>
      </c>
      <c r="O2022">
        <v>1014.768135388534</v>
      </c>
      <c r="P2022">
        <v>34.731471593491733</v>
      </c>
      <c r="Q2022">
        <v>35.168467761686031</v>
      </c>
      <c r="R2022">
        <v>28.088228824037881</v>
      </c>
      <c r="S2022">
        <v>39.91564865112408</v>
      </c>
      <c r="T2022">
        <v>67.88933958021596</v>
      </c>
      <c r="U2022">
        <v>67.889231971117937</v>
      </c>
      <c r="V2022">
        <v>67.843157982989368</v>
      </c>
      <c r="W2022">
        <v>67.935077927090447</v>
      </c>
      <c r="X2022">
        <v>4576.0048571832931</v>
      </c>
      <c r="Y2022">
        <v>4591.2255595674451</v>
      </c>
      <c r="Z2022">
        <v>4443.7004285088478</v>
      </c>
      <c r="AA2022">
        <v>4660.2469640423078</v>
      </c>
      <c r="AB2022">
        <v>901.0723074818435</v>
      </c>
      <c r="AC2022">
        <v>891.80316094670422</v>
      </c>
      <c r="AD2022">
        <v>753.00833604765376</v>
      </c>
      <c r="AE2022">
        <v>1094.2756109723521</v>
      </c>
      <c r="AF2022">
        <v>65.447391588961651</v>
      </c>
      <c r="AG2022">
        <v>65.18772113878623</v>
      </c>
      <c r="AH2022">
        <v>64.250993845161005</v>
      </c>
      <c r="AI2022">
        <v>67.419235080408683</v>
      </c>
      <c r="AJ2022">
        <v>0.57595288552898705</v>
      </c>
      <c r="AK2022">
        <v>0.57595259902591467</v>
      </c>
      <c r="AL2022">
        <v>0.57591261302935737</v>
      </c>
      <c r="AM2022">
        <v>0.57599332811746173</v>
      </c>
      <c r="AN2022">
        <v>0.96380384048410905</v>
      </c>
      <c r="AO2022">
        <v>0.96380384048410916</v>
      </c>
      <c r="AP2022">
        <v>0.96380384048410916</v>
      </c>
      <c r="AQ2022">
        <v>0.96380384048410916</v>
      </c>
      <c r="AR2022">
        <v>13.488148871300529</v>
      </c>
      <c r="AS2022">
        <v>13.488148871300529</v>
      </c>
      <c r="AT2022">
        <v>13.488148871300529</v>
      </c>
      <c r="AU2022">
        <v>13.488148871300529</v>
      </c>
      <c r="AV2022" t="str">
        <f>VLOOKUP(Sheet1[[#This Row],[NPDES ID2]],Combined_Sheet__Major_Only___2[[NPDES ID2]:[ECHO BFR]],3,FALSE)</f>
        <v>MS</v>
      </c>
      <c r="AW2022" t="s">
        <v>41</v>
      </c>
      <c r="AX2022" t="str">
        <f>VLOOKUP(Sheet1[[#This Row],[NPDES ID2]],Combined_Sheet__Major_Only___2[[NPDES ID2]:[ECHO BFR]],27,FALSE)</f>
        <v>tempSludgeStore</v>
      </c>
      <c r="AY2022" t="str">
        <f>VLOOKUP(Sheet1[[#This Row],[NPDES ID2]],Combined_Sheet__Major_Only___2[[NPDES ID2]:[ECHO BFR]],28,FALSE)</f>
        <v>-</v>
      </c>
      <c r="AZ2022" t="str">
        <f>VLOOKUP(Sheet1[[#This Row],[NPDES ID2]],Combined_Sheet__Major_Only___2[[NPDES ID2]:[ECHO BFR]],29,FALSE)</f>
        <v>thickening</v>
      </c>
      <c r="BA2022">
        <f>VLOOKUP(Sheet1[[#This Row],[NPDES ID2]],Combined_Sheet__Major_Only___2[[NPDES ID2]:[ECHO BFR]],17,FALSE)</f>
        <v>32.245277999999999</v>
      </c>
      <c r="BB2022">
        <f>VLOOKUP(Sheet1[[#This Row],[NPDES ID2]],Combined_Sheet__Major_Only___2[[NPDES ID2]:[ECHO BFR]],18,FALSE)</f>
        <v>-90.200277999999997</v>
      </c>
      <c r="BC2022" t="str">
        <f>IF(ISNUMBER(SEARCH("aerobic",$AW2022)),"aerobic","")</f>
        <v>aerobic</v>
      </c>
      <c r="BD2022" t="str">
        <f>IF(ISNUMBER(SEARCH("anaer",$AW2022)),"anaer","")</f>
        <v/>
      </c>
      <c r="BE2022" t="str">
        <f>IF(ISNUMBER(SEARCH("thickening",$AZ2022)),"thickening","")</f>
        <v>thickening</v>
      </c>
      <c r="BF2022" s="2" t="str">
        <f>IF(ISNUMBER(SEARCH("airDry",$AW2022)),"airDry","")</f>
        <v/>
      </c>
      <c r="BG2022" s="2" t="str">
        <f>IF(ISNUMBER(SEARCH("heatDry",$AY2022)),"heatDry","")</f>
        <v/>
      </c>
      <c r="BH2022" s="2" t="str">
        <f>IF(AND(ISNUMBER(SEARCH("aerobic",$AW2022)),ISNUMBER(SEARCH("anaer",$AW2022))),"Combined Aer and Anaer.","")</f>
        <v/>
      </c>
    </row>
    <row r="2023" spans="1:60" x14ac:dyDescent="0.3">
      <c r="A2023" s="4">
        <v>2021</v>
      </c>
      <c r="B2023" t="s">
        <v>9510</v>
      </c>
      <c r="C2023">
        <v>1470.26</v>
      </c>
      <c r="D2023">
        <v>229.35168281281841</v>
      </c>
      <c r="E2023">
        <v>229.14522934188611</v>
      </c>
      <c r="F2023">
        <v>182.52290285556219</v>
      </c>
      <c r="G2023">
        <v>270.83874584755421</v>
      </c>
      <c r="H2023">
        <v>-76.488303474165448</v>
      </c>
      <c r="I2023">
        <v>-77.808275881379103</v>
      </c>
      <c r="J2023">
        <v>-90.332121595780308</v>
      </c>
      <c r="K2023">
        <v>-59.397733307551491</v>
      </c>
      <c r="L2023">
        <v>1001.366865458855</v>
      </c>
      <c r="M2023">
        <v>997.6246808179867</v>
      </c>
      <c r="N2023">
        <v>984.05444797933603</v>
      </c>
      <c r="O2023">
        <v>1029.8950610310669</v>
      </c>
      <c r="P2023">
        <v>34.581129435616589</v>
      </c>
      <c r="Q2023">
        <v>35.021218713465252</v>
      </c>
      <c r="R2023">
        <v>27.863494460287018</v>
      </c>
      <c r="S2023">
        <v>39.914882059719822</v>
      </c>
      <c r="T2023">
        <v>53.922974465658719</v>
      </c>
      <c r="U2023">
        <v>53.922888410416277</v>
      </c>
      <c r="V2023">
        <v>53.886042936457322</v>
      </c>
      <c r="W2023">
        <v>53.959551526537112</v>
      </c>
      <c r="X2023">
        <v>3563.5290601791198</v>
      </c>
      <c r="Y2023">
        <v>3574.6834089986569</v>
      </c>
      <c r="Z2023">
        <v>3466.3416667989909</v>
      </c>
      <c r="AA2023">
        <v>3625.4007306454009</v>
      </c>
      <c r="AB2023">
        <v>556.15023836393198</v>
      </c>
      <c r="AC2023">
        <v>553.13716629367059</v>
      </c>
      <c r="AD2023">
        <v>482.31707408772468</v>
      </c>
      <c r="AE2023">
        <v>648.58678850257093</v>
      </c>
      <c r="AF2023">
        <v>66.750136825419176</v>
      </c>
      <c r="AG2023">
        <v>66.500277287287204</v>
      </c>
      <c r="AH2023">
        <v>65.59835983446419</v>
      </c>
      <c r="AI2023">
        <v>68.648339656866128</v>
      </c>
      <c r="AJ2023">
        <v>0.59188199101443562</v>
      </c>
      <c r="AK2023">
        <v>0.59188175884672656</v>
      </c>
      <c r="AL2023">
        <v>0.59184932734429985</v>
      </c>
      <c r="AM2023">
        <v>0.59191479207662845</v>
      </c>
      <c r="AN2023">
        <v>0.95503346281692858</v>
      </c>
      <c r="AO2023">
        <v>0.95503346281692869</v>
      </c>
      <c r="AP2023">
        <v>0.95503346281692869</v>
      </c>
      <c r="AQ2023">
        <v>0.95503346281692869</v>
      </c>
      <c r="AR2023">
        <v>15.744764511143909</v>
      </c>
      <c r="AS2023">
        <v>15.744764511143901</v>
      </c>
      <c r="AT2023">
        <v>15.744764511143901</v>
      </c>
      <c r="AU2023">
        <v>15.744764511143901</v>
      </c>
      <c r="AV2023" t="str">
        <f>VLOOKUP(Sheet1[[#This Row],[NPDES ID2]],Combined_Sheet__Major_Only___2[[NPDES ID2]:[ECHO BFR]],3,FALSE)</f>
        <v>MT</v>
      </c>
      <c r="AW2023" t="s">
        <v>12181</v>
      </c>
      <c r="AX2023" t="str">
        <f>VLOOKUP(Sheet1[[#This Row],[NPDES ID2]],Combined_Sheet__Major_Only___2[[NPDES ID2]:[ECHO BFR]],27,FALSE)</f>
        <v>methaneBioCaptureRecover</v>
      </c>
      <c r="AY2023" t="str">
        <f>VLOOKUP(Sheet1[[#This Row],[NPDES ID2]],Combined_Sheet__Major_Only___2[[NPDES ID2]:[ECHO BFR]],28,FALSE)</f>
        <v>-</v>
      </c>
      <c r="AZ2023" t="str">
        <f>VLOOKUP(Sheet1[[#This Row],[NPDES ID2]],Combined_Sheet__Major_Only___2[[NPDES ID2]:[ECHO BFR]],29,FALSE)</f>
        <v>preliminaryOps, thickening</v>
      </c>
      <c r="BA2023">
        <f>VLOOKUP(Sheet1[[#This Row],[NPDES ID2]],Combined_Sheet__Major_Only___2[[NPDES ID2]:[ECHO BFR]],17,FALSE)</f>
        <v>47.506460774146298</v>
      </c>
      <c r="BB2023">
        <f>VLOOKUP(Sheet1[[#This Row],[NPDES ID2]],Combined_Sheet__Major_Only___2[[NPDES ID2]:[ECHO BFR]],18,FALSE)</f>
        <v>-111.30409699967601</v>
      </c>
      <c r="BC2023" t="str">
        <f>IF(ISNUMBER(SEARCH("aerobic",$AW2023)),"aerobic","")</f>
        <v/>
      </c>
      <c r="BD2023" t="str">
        <f>IF(ISNUMBER(SEARCH("anaer",$AW2023)),"anaer","")</f>
        <v>anaer</v>
      </c>
      <c r="BE2023" t="str">
        <f>IF(ISNUMBER(SEARCH("thickening",$AZ2023)),"thickening","")</f>
        <v>thickening</v>
      </c>
      <c r="BF2023" s="3" t="str">
        <f>IF(ISNUMBER(SEARCH("airDry",$AW2023)),"airDry","")</f>
        <v/>
      </c>
      <c r="BG2023" s="3" t="str">
        <f>IF(ISNUMBER(SEARCH("heatDry",$AY2023)),"heatDry","")</f>
        <v/>
      </c>
      <c r="BH2023" s="3" t="str">
        <f>IF(AND(ISNUMBER(SEARCH("aerobic",$AW2023)),ISNUMBER(SEARCH("anaer",$AW2023))),"Combined Aer and Anaer.","")</f>
        <v/>
      </c>
    </row>
    <row r="2024" spans="1:60" x14ac:dyDescent="0.3">
      <c r="A2024" s="4">
        <v>2022</v>
      </c>
      <c r="B2024" t="s">
        <v>9515</v>
      </c>
      <c r="C2024">
        <v>1469</v>
      </c>
      <c r="D2024">
        <v>250.0265459999778</v>
      </c>
      <c r="E2024">
        <v>249.42057782296209</v>
      </c>
      <c r="F2024">
        <v>199.43102873390541</v>
      </c>
      <c r="G2024">
        <v>295.24439638794382</v>
      </c>
      <c r="H2024">
        <v>-76.914393353597802</v>
      </c>
      <c r="I2024">
        <v>-78.060629269266258</v>
      </c>
      <c r="J2024">
        <v>-90.649697188549595</v>
      </c>
      <c r="K2024">
        <v>-61.747097953477201</v>
      </c>
      <c r="L2024">
        <v>917.88212575850582</v>
      </c>
      <c r="M2024">
        <v>913.52614663102872</v>
      </c>
      <c r="N2024">
        <v>897.73018546424021</v>
      </c>
      <c r="O2024">
        <v>951.0894317899656</v>
      </c>
      <c r="P2024">
        <v>34.706564148160354</v>
      </c>
      <c r="Q2024">
        <v>35.040538016997793</v>
      </c>
      <c r="R2024">
        <v>28.435772141150899</v>
      </c>
      <c r="S2024">
        <v>39.809921772262513</v>
      </c>
      <c r="T2024">
        <v>52.233131701884624</v>
      </c>
      <c r="U2024">
        <v>52.233048254523787</v>
      </c>
      <c r="V2024">
        <v>52.197319373018352</v>
      </c>
      <c r="W2024">
        <v>52.268600304497703</v>
      </c>
      <c r="X2024">
        <v>3763.0776044790882</v>
      </c>
      <c r="Y2024">
        <v>3778.0966166542239</v>
      </c>
      <c r="Z2024">
        <v>3632.8140817736289</v>
      </c>
      <c r="AA2024">
        <v>3846.2024879145042</v>
      </c>
      <c r="AB2024">
        <v>762.12414714482327</v>
      </c>
      <c r="AC2024">
        <v>753.49995233710683</v>
      </c>
      <c r="AD2024">
        <v>632.70926827427877</v>
      </c>
      <c r="AE2024">
        <v>930.37452749481247</v>
      </c>
      <c r="AF2024">
        <v>61.238239474111978</v>
      </c>
      <c r="AG2024">
        <v>60.947184947551897</v>
      </c>
      <c r="AH2024">
        <v>59.896163237939923</v>
      </c>
      <c r="AI2024">
        <v>63.449998830168383</v>
      </c>
      <c r="AJ2024">
        <v>0.52453062964420294</v>
      </c>
      <c r="AK2024">
        <v>0.5245303895173512</v>
      </c>
      <c r="AL2024">
        <v>0.52449686481174485</v>
      </c>
      <c r="AM2024">
        <v>0.52456453686212956</v>
      </c>
      <c r="AN2024">
        <v>0.95367536608978865</v>
      </c>
      <c r="AO2024">
        <v>0.95367536608978909</v>
      </c>
      <c r="AP2024">
        <v>0.95367536608978909</v>
      </c>
      <c r="AQ2024">
        <v>0.95367536608978909</v>
      </c>
      <c r="AR2024">
        <v>12.428136129056909</v>
      </c>
      <c r="AS2024">
        <v>12.428136129056909</v>
      </c>
      <c r="AT2024">
        <v>12.428136129056909</v>
      </c>
      <c r="AU2024">
        <v>12.428136129056909</v>
      </c>
      <c r="AV2024" t="str">
        <f>VLOOKUP(Sheet1[[#This Row],[NPDES ID2]],Combined_Sheet__Major_Only___2[[NPDES ID2]:[ECHO BFR]],3,FALSE)</f>
        <v>IN</v>
      </c>
      <c r="AW2024" t="s">
        <v>41</v>
      </c>
      <c r="AX2024" t="str">
        <f>VLOOKUP(Sheet1[[#This Row],[NPDES ID2]],Combined_Sheet__Major_Only___2[[NPDES ID2]:[ECHO BFR]],27,FALSE)</f>
        <v>other</v>
      </c>
      <c r="AY2024" t="str">
        <f>VLOOKUP(Sheet1[[#This Row],[NPDES ID2]],Combined_Sheet__Major_Only___2[[NPDES ID2]:[ECHO BFR]],28,FALSE)</f>
        <v>-</v>
      </c>
      <c r="AZ2024" t="str">
        <f>VLOOKUP(Sheet1[[#This Row],[NPDES ID2]],Combined_Sheet__Major_Only___2[[NPDES ID2]:[ECHO BFR]],29,FALSE)</f>
        <v>thickening</v>
      </c>
      <c r="BA2024">
        <f>VLOOKUP(Sheet1[[#This Row],[NPDES ID2]],Combined_Sheet__Major_Only___2[[NPDES ID2]:[ECHO BFR]],17,FALSE)</f>
        <v>38.048361</v>
      </c>
      <c r="BB2024">
        <f>VLOOKUP(Sheet1[[#This Row],[NPDES ID2]],Combined_Sheet__Major_Only___2[[NPDES ID2]:[ECHO BFR]],18,FALSE)</f>
        <v>-87.289083000000005</v>
      </c>
      <c r="BC2024" t="str">
        <f>IF(ISNUMBER(SEARCH("aerobic",$AW2024)),"aerobic","")</f>
        <v>aerobic</v>
      </c>
      <c r="BD2024" t="str">
        <f>IF(ISNUMBER(SEARCH("anaer",$AW2024)),"anaer","")</f>
        <v/>
      </c>
      <c r="BE2024" t="str">
        <f>IF(ISNUMBER(SEARCH("thickening",$AZ2024)),"thickening","")</f>
        <v>thickening</v>
      </c>
      <c r="BF2024" s="2" t="str">
        <f>IF(ISNUMBER(SEARCH("airDry",$AW2024)),"airDry","")</f>
        <v/>
      </c>
      <c r="BG2024" s="2" t="str">
        <f>IF(ISNUMBER(SEARCH("heatDry",$AY2024)),"heatDry","")</f>
        <v/>
      </c>
      <c r="BH2024" s="2" t="str">
        <f>IF(AND(ISNUMBER(SEARCH("aerobic",$AW2024)),ISNUMBER(SEARCH("anaer",$AW2024))),"Combined Aer and Anaer.","")</f>
        <v/>
      </c>
    </row>
    <row r="2025" spans="1:60" x14ac:dyDescent="0.3">
      <c r="A2025" s="4">
        <v>2023</v>
      </c>
      <c r="B2025" t="s">
        <v>9519</v>
      </c>
      <c r="C2025">
        <v>1468.63</v>
      </c>
      <c r="D2025">
        <v>294.86982970761812</v>
      </c>
      <c r="E2025">
        <v>293.33240428800849</v>
      </c>
      <c r="F2025">
        <v>236.49445676511019</v>
      </c>
      <c r="G2025">
        <v>351.08369405435872</v>
      </c>
      <c r="H2025">
        <v>-77.544886939987222</v>
      </c>
      <c r="I2025">
        <v>-77.562988522493868</v>
      </c>
      <c r="J2025">
        <v>-90.313753517388534</v>
      </c>
      <c r="K2025">
        <v>-64.569051668768665</v>
      </c>
      <c r="L2025">
        <v>778.40472207016148</v>
      </c>
      <c r="M2025">
        <v>773.01319889172305</v>
      </c>
      <c r="N2025">
        <v>753.46021444233145</v>
      </c>
      <c r="O2025">
        <v>819.51002973314382</v>
      </c>
      <c r="P2025">
        <v>34.935870401145003</v>
      </c>
      <c r="Q2025">
        <v>34.857390160361177</v>
      </c>
      <c r="R2025">
        <v>29.572008117836539</v>
      </c>
      <c r="S2025">
        <v>39.808366208684831</v>
      </c>
      <c r="T2025">
        <v>76.222487047049114</v>
      </c>
      <c r="U2025">
        <v>76.222366577664573</v>
      </c>
      <c r="V2025">
        <v>76.170786320091892</v>
      </c>
      <c r="W2025">
        <v>76.273691551120905</v>
      </c>
      <c r="X2025">
        <v>6476.1967080590284</v>
      </c>
      <c r="Y2025">
        <v>6513.666597317736</v>
      </c>
      <c r="Z2025">
        <v>6150.8462977880654</v>
      </c>
      <c r="AA2025">
        <v>6685.7043833327834</v>
      </c>
      <c r="AB2025">
        <v>1706.405403348761</v>
      </c>
      <c r="AC2025">
        <v>1661.9385735711919</v>
      </c>
      <c r="AD2025">
        <v>1338.53047154721</v>
      </c>
      <c r="AE2025">
        <v>2281.237700780388</v>
      </c>
      <c r="AF2025">
        <v>51.947159963186543</v>
      </c>
      <c r="AG2025">
        <v>51.586853930022642</v>
      </c>
      <c r="AH2025">
        <v>50.28520581662886</v>
      </c>
      <c r="AI2025">
        <v>54.685987334284498</v>
      </c>
      <c r="AJ2025">
        <v>0.41131294145013408</v>
      </c>
      <c r="AK2025">
        <v>0.41131268606481519</v>
      </c>
      <c r="AL2025">
        <v>0.41127708015572872</v>
      </c>
      <c r="AM2025">
        <v>0.4113489549248095</v>
      </c>
      <c r="AN2025">
        <v>0.96757701990028655</v>
      </c>
      <c r="AO2025">
        <v>0.96757701990028655</v>
      </c>
      <c r="AP2025">
        <v>0.96757701990028655</v>
      </c>
      <c r="AQ2025">
        <v>0.96757701990028655</v>
      </c>
      <c r="AR2025">
        <v>9.225756901715398</v>
      </c>
      <c r="AS2025">
        <v>9.2257569017153962</v>
      </c>
      <c r="AT2025">
        <v>9.2257569017153962</v>
      </c>
      <c r="AU2025">
        <v>9.2257569017153962</v>
      </c>
      <c r="AV2025" t="str">
        <f>VLOOKUP(Sheet1[[#This Row],[NPDES ID2]],Combined_Sheet__Major_Only___2[[NPDES ID2]:[ECHO BFR]],3,FALSE)</f>
        <v>CO</v>
      </c>
      <c r="AW2025" t="s">
        <v>54</v>
      </c>
      <c r="AX2025" t="str">
        <f>VLOOKUP(Sheet1[[#This Row],[NPDES ID2]],Combined_Sheet__Major_Only___2[[NPDES ID2]:[ECHO BFR]],27,FALSE)</f>
        <v>-</v>
      </c>
      <c r="AY2025" t="str">
        <f>VLOOKUP(Sheet1[[#This Row],[NPDES ID2]],Combined_Sheet__Major_Only___2[[NPDES ID2]:[ECHO BFR]],28,FALSE)</f>
        <v>highTempCompost</v>
      </c>
      <c r="AZ2025" t="str">
        <f>VLOOKUP(Sheet1[[#This Row],[NPDES ID2]],Combined_Sheet__Major_Only___2[[NPDES ID2]:[ECHO BFR]],29,FALSE)</f>
        <v>preliminaryOps, thickening</v>
      </c>
      <c r="BA2025">
        <f>VLOOKUP(Sheet1[[#This Row],[NPDES ID2]],Combined_Sheet__Major_Only___2[[NPDES ID2]:[ECHO BFR]],17,FALSE)</f>
        <v>39.871310000000001</v>
      </c>
      <c r="BB2025">
        <f>VLOOKUP(Sheet1[[#This Row],[NPDES ID2]],Combined_Sheet__Major_Only___2[[NPDES ID2]:[ECHO BFR]],18,FALSE)</f>
        <v>-104.91168999999999</v>
      </c>
      <c r="BC2025" t="str">
        <f>IF(ISNUMBER(SEARCH("aerobic",$AW2025)),"aerobic","")</f>
        <v/>
      </c>
      <c r="BD2025" t="str">
        <f>IF(ISNUMBER(SEARCH("anaer",$AW2025)),"anaer","")</f>
        <v/>
      </c>
      <c r="BE2025" t="str">
        <f>IF(ISNUMBER(SEARCH("thickening",$AZ2025)),"thickening","")</f>
        <v>thickening</v>
      </c>
      <c r="BF2025" s="3" t="str">
        <f>IF(ISNUMBER(SEARCH("airDry",$AW2025)),"airDry","")</f>
        <v/>
      </c>
      <c r="BG2025" s="3" t="str">
        <f>IF(ISNUMBER(SEARCH("heatDry",$AY2025)),"heatDry","")</f>
        <v/>
      </c>
      <c r="BH2025" s="3" t="str">
        <f>IF(AND(ISNUMBER(SEARCH("aerobic",$AW2025)),ISNUMBER(SEARCH("anaer",$AW2025))),"Combined Aer and Anaer.","")</f>
        <v/>
      </c>
    </row>
    <row r="2026" spans="1:60" x14ac:dyDescent="0.3">
      <c r="A2026" s="4">
        <v>2024</v>
      </c>
      <c r="B2026" t="s">
        <v>9524</v>
      </c>
      <c r="C2026">
        <v>1460</v>
      </c>
      <c r="D2026">
        <v>226.09363315779129</v>
      </c>
      <c r="E2026">
        <v>225.74107252420981</v>
      </c>
      <c r="F2026">
        <v>180.019174243165</v>
      </c>
      <c r="G2026">
        <v>267.08825949559338</v>
      </c>
      <c r="H2026">
        <v>-76.319917592385934</v>
      </c>
      <c r="I2026">
        <v>-77.697072589917639</v>
      </c>
      <c r="J2026">
        <v>-90.004537408612066</v>
      </c>
      <c r="K2026">
        <v>-58.802907855964257</v>
      </c>
      <c r="L2026">
        <v>1008.513373879096</v>
      </c>
      <c r="M2026">
        <v>1004.903888152272</v>
      </c>
      <c r="N2026">
        <v>991.8085880514185</v>
      </c>
      <c r="O2026">
        <v>1036.041965597236</v>
      </c>
      <c r="P2026">
        <v>34.311666835589207</v>
      </c>
      <c r="Q2026">
        <v>34.772807022886923</v>
      </c>
      <c r="R2026">
        <v>27.572524798276799</v>
      </c>
      <c r="S2026">
        <v>39.729289027469811</v>
      </c>
      <c r="T2026">
        <v>97.048041391569186</v>
      </c>
      <c r="U2026">
        <v>97.047888782756317</v>
      </c>
      <c r="V2026">
        <v>96.982547684636913</v>
      </c>
      <c r="W2026">
        <v>97.112906490778812</v>
      </c>
      <c r="X2026">
        <v>6323.4758589343701</v>
      </c>
      <c r="Y2026">
        <v>6342.4411472308948</v>
      </c>
      <c r="Z2026">
        <v>6158.2098703907886</v>
      </c>
      <c r="AA2026">
        <v>6428.636202810414</v>
      </c>
      <c r="AB2026">
        <v>945.43442213586252</v>
      </c>
      <c r="AC2026">
        <v>941.13273733236588</v>
      </c>
      <c r="AD2026">
        <v>824.96962774751569</v>
      </c>
      <c r="AE2026">
        <v>1095.551890133059</v>
      </c>
      <c r="AF2026">
        <v>67.700539969834765</v>
      </c>
      <c r="AG2026">
        <v>67.457666126905707</v>
      </c>
      <c r="AH2026">
        <v>66.5823158293299</v>
      </c>
      <c r="AI2026">
        <v>69.543675492605828</v>
      </c>
      <c r="AJ2026">
        <v>0.60350670362652448</v>
      </c>
      <c r="AK2026">
        <v>0.60350637673399687</v>
      </c>
      <c r="AL2026">
        <v>0.60346077079189775</v>
      </c>
      <c r="AM2026">
        <v>0.60355283078748767</v>
      </c>
      <c r="AN2026">
        <v>0.97427798619177453</v>
      </c>
      <c r="AO2026">
        <v>0.9742779861917743</v>
      </c>
      <c r="AP2026">
        <v>0.9742779861917743</v>
      </c>
      <c r="AQ2026">
        <v>0.9742779861917743</v>
      </c>
      <c r="AR2026">
        <v>16.396454522677612</v>
      </c>
      <c r="AS2026">
        <v>16.396454522677612</v>
      </c>
      <c r="AT2026">
        <v>16.396454522677612</v>
      </c>
      <c r="AU2026">
        <v>16.396454522677612</v>
      </c>
      <c r="AV2026" t="str">
        <f>VLOOKUP(Sheet1[[#This Row],[NPDES ID2]],Combined_Sheet__Major_Only___2[[NPDES ID2]:[ECHO BFR]],3,FALSE)</f>
        <v>CA</v>
      </c>
      <c r="AW2026" t="s">
        <v>12181</v>
      </c>
      <c r="AX2026" t="str">
        <f>VLOOKUP(Sheet1[[#This Row],[NPDES ID2]],Combined_Sheet__Major_Only___2[[NPDES ID2]:[ECHO BFR]],27,FALSE)</f>
        <v>methaneBioCaptureRecover</v>
      </c>
      <c r="AY2026" t="str">
        <f>VLOOKUP(Sheet1[[#This Row],[NPDES ID2]],Combined_Sheet__Major_Only___2[[NPDES ID2]:[ECHO BFR]],28,FALSE)</f>
        <v>-</v>
      </c>
      <c r="AZ2026" t="str">
        <f>VLOOKUP(Sheet1[[#This Row],[NPDES ID2]],Combined_Sheet__Major_Only___2[[NPDES ID2]:[ECHO BFR]],29,FALSE)</f>
        <v>thickening, preliminaryOps</v>
      </c>
      <c r="BA2026">
        <f>VLOOKUP(Sheet1[[#This Row],[NPDES ID2]],Combined_Sheet__Major_Only___2[[NPDES ID2]:[ECHO BFR]],17,FALSE)</f>
        <v>37.641603000000003</v>
      </c>
      <c r="BB2026">
        <f>VLOOKUP(Sheet1[[#This Row],[NPDES ID2]],Combined_Sheet__Major_Only___2[[NPDES ID2]:[ECHO BFR]],18,FALSE)</f>
        <v>-122.39997</v>
      </c>
      <c r="BC2026" t="str">
        <f>IF(ISNUMBER(SEARCH("aerobic",$AW2026)),"aerobic","")</f>
        <v/>
      </c>
      <c r="BD2026" t="str">
        <f>IF(ISNUMBER(SEARCH("anaer",$AW2026)),"anaer","")</f>
        <v>anaer</v>
      </c>
      <c r="BE2026" t="str">
        <f>IF(ISNUMBER(SEARCH("thickening",$AZ2026)),"thickening","")</f>
        <v>thickening</v>
      </c>
      <c r="BF2026" s="2" t="str">
        <f>IF(ISNUMBER(SEARCH("airDry",$AW2026)),"airDry","")</f>
        <v/>
      </c>
      <c r="BG2026" s="2" t="str">
        <f>IF(ISNUMBER(SEARCH("heatDry",$AY2026)),"heatDry","")</f>
        <v/>
      </c>
      <c r="BH2026" s="2" t="str">
        <f>IF(AND(ISNUMBER(SEARCH("aerobic",$AW2026)),ISNUMBER(SEARCH("anaer",$AW2026))),"Combined Aer and Anaer.","")</f>
        <v/>
      </c>
    </row>
    <row r="2027" spans="1:60" x14ac:dyDescent="0.3">
      <c r="A2027" s="4">
        <v>2025</v>
      </c>
      <c r="B2027" t="s">
        <v>9529</v>
      </c>
      <c r="C2027">
        <v>1442.34</v>
      </c>
      <c r="D2027">
        <v>252.93385448407071</v>
      </c>
      <c r="E2027">
        <v>252.22314579547361</v>
      </c>
      <c r="F2027">
        <v>202.25548074480051</v>
      </c>
      <c r="G2027">
        <v>298.75769361254561</v>
      </c>
      <c r="H2027">
        <v>-76.858832602492683</v>
      </c>
      <c r="I2027">
        <v>-77.960597707125117</v>
      </c>
      <c r="J2027">
        <v>-90.331376474832766</v>
      </c>
      <c r="K2027">
        <v>-61.785801953924413</v>
      </c>
      <c r="L2027">
        <v>890.54191246963592</v>
      </c>
      <c r="M2027">
        <v>886.18640380126044</v>
      </c>
      <c r="N2027">
        <v>870.38478730518011</v>
      </c>
      <c r="O2027">
        <v>923.7597606069985</v>
      </c>
      <c r="P2027">
        <v>34.095057872176767</v>
      </c>
      <c r="Q2027">
        <v>34.388672157276432</v>
      </c>
      <c r="R2027">
        <v>27.991560396199681</v>
      </c>
      <c r="S2027">
        <v>39.139080371268008</v>
      </c>
      <c r="T2027">
        <v>116.01893774378961</v>
      </c>
      <c r="U2027">
        <v>116.0187558577842</v>
      </c>
      <c r="V2027">
        <v>115.94087941604739</v>
      </c>
      <c r="W2027">
        <v>116.0962468687468</v>
      </c>
      <c r="X2027">
        <v>8458.8964383363873</v>
      </c>
      <c r="Y2027">
        <v>8493.7583752544051</v>
      </c>
      <c r="Z2027">
        <v>8156.9696986464751</v>
      </c>
      <c r="AA2027">
        <v>8651.5969277172335</v>
      </c>
      <c r="AB2027">
        <v>1365.6502776422781</v>
      </c>
      <c r="AC2027">
        <v>1356.9099662117169</v>
      </c>
      <c r="AD2027">
        <v>1176.425998099802</v>
      </c>
      <c r="AE2027">
        <v>1602.2984961805521</v>
      </c>
      <c r="AF2027">
        <v>60.514311067028267</v>
      </c>
      <c r="AG2027">
        <v>60.217723459162102</v>
      </c>
      <c r="AH2027">
        <v>59.147995355768387</v>
      </c>
      <c r="AI2027">
        <v>62.76623390100108</v>
      </c>
      <c r="AJ2027">
        <v>0.51569390621718547</v>
      </c>
      <c r="AK2027">
        <v>0.51569356616821604</v>
      </c>
      <c r="AL2027">
        <v>0.5156461717934816</v>
      </c>
      <c r="AM2027">
        <v>0.51574184350498187</v>
      </c>
      <c r="AN2027">
        <v>0.97835335075155072</v>
      </c>
      <c r="AO2027">
        <v>0.97835335075155117</v>
      </c>
      <c r="AP2027">
        <v>0.97835335075155117</v>
      </c>
      <c r="AQ2027">
        <v>0.97835335075155117</v>
      </c>
      <c r="AR2027">
        <v>13.98326344803252</v>
      </c>
      <c r="AS2027">
        <v>13.98326344803252</v>
      </c>
      <c r="AT2027">
        <v>13.98326344803252</v>
      </c>
      <c r="AU2027">
        <v>13.98326344803252</v>
      </c>
      <c r="AV2027" t="str">
        <f>VLOOKUP(Sheet1[[#This Row],[NPDES ID2]],Combined_Sheet__Major_Only___2[[NPDES ID2]:[ECHO BFR]],3,FALSE)</f>
        <v>GA</v>
      </c>
      <c r="AW2027" t="s">
        <v>41</v>
      </c>
      <c r="AX2027" t="str">
        <f>VLOOKUP(Sheet1[[#This Row],[NPDES ID2]],Combined_Sheet__Major_Only___2[[NPDES ID2]:[ECHO BFR]],27,FALSE)</f>
        <v>tempSludgeStore</v>
      </c>
      <c r="AY2027" t="str">
        <f>VLOOKUP(Sheet1[[#This Row],[NPDES ID2]],Combined_Sheet__Major_Only___2[[NPDES ID2]:[ECHO BFR]],28,FALSE)</f>
        <v>-</v>
      </c>
      <c r="AZ2027" t="str">
        <f>VLOOKUP(Sheet1[[#This Row],[NPDES ID2]],Combined_Sheet__Major_Only___2[[NPDES ID2]:[ECHO BFR]],29,FALSE)</f>
        <v>preliminaryOps, thickening</v>
      </c>
      <c r="BA2027">
        <f>VLOOKUP(Sheet1[[#This Row],[NPDES ID2]],Combined_Sheet__Major_Only___2[[NPDES ID2]:[ECHO BFR]],17,FALSE)</f>
        <v>32.970056</v>
      </c>
      <c r="BB2027">
        <f>VLOOKUP(Sheet1[[#This Row],[NPDES ID2]],Combined_Sheet__Major_Only___2[[NPDES ID2]:[ECHO BFR]],18,FALSE)</f>
        <v>-85.074944000000002</v>
      </c>
      <c r="BC2027" t="str">
        <f>IF(ISNUMBER(SEARCH("aerobic",$AW2027)),"aerobic","")</f>
        <v>aerobic</v>
      </c>
      <c r="BD2027" t="str">
        <f>IF(ISNUMBER(SEARCH("anaer",$AW2027)),"anaer","")</f>
        <v/>
      </c>
      <c r="BE2027" t="str">
        <f>IF(ISNUMBER(SEARCH("thickening",$AZ2027)),"thickening","")</f>
        <v>thickening</v>
      </c>
      <c r="BF2027" s="3" t="str">
        <f>IF(ISNUMBER(SEARCH("airDry",$AW2027)),"airDry","")</f>
        <v/>
      </c>
      <c r="BG2027" s="3" t="str">
        <f>IF(ISNUMBER(SEARCH("heatDry",$AY2027)),"heatDry","")</f>
        <v/>
      </c>
      <c r="BH2027" s="3" t="str">
        <f>IF(AND(ISNUMBER(SEARCH("aerobic",$AW2027)),ISNUMBER(SEARCH("anaer",$AW2027))),"Combined Aer and Anaer.","")</f>
        <v/>
      </c>
    </row>
    <row r="2028" spans="1:60" x14ac:dyDescent="0.3">
      <c r="A2028" s="4">
        <v>2026</v>
      </c>
      <c r="B2028" t="s">
        <v>9534</v>
      </c>
      <c r="C2028">
        <v>1434.8</v>
      </c>
      <c r="D2028">
        <v>308.51030974892359</v>
      </c>
      <c r="E2028">
        <v>307.02407965681238</v>
      </c>
      <c r="F2028">
        <v>248.1690823666151</v>
      </c>
      <c r="G2028">
        <v>368.12072410515248</v>
      </c>
      <c r="H2028">
        <v>-77.764662359835071</v>
      </c>
      <c r="I2028">
        <v>-77.499399554377916</v>
      </c>
      <c r="J2028">
        <v>-90.080674367159673</v>
      </c>
      <c r="K2028">
        <v>-65.631709144006805</v>
      </c>
      <c r="L2028">
        <v>726.63103360086404</v>
      </c>
      <c r="M2028">
        <v>721.11170362830887</v>
      </c>
      <c r="N2028">
        <v>701.09977944215052</v>
      </c>
      <c r="O2028">
        <v>768.70199125968122</v>
      </c>
      <c r="P2028">
        <v>34.183239256177828</v>
      </c>
      <c r="Q2028">
        <v>34.10863566425445</v>
      </c>
      <c r="R2028">
        <v>29.217039224559329</v>
      </c>
      <c r="S2028">
        <v>38.745746349529632</v>
      </c>
      <c r="T2028">
        <v>52.941089809579942</v>
      </c>
      <c r="U2028">
        <v>52.941005269649473</v>
      </c>
      <c r="V2028">
        <v>52.904808592738803</v>
      </c>
      <c r="W2028">
        <v>52.977022799787427</v>
      </c>
      <c r="X2028">
        <v>4708.2985947618517</v>
      </c>
      <c r="Y2028">
        <v>4738.0169794273806</v>
      </c>
      <c r="Z2028">
        <v>4449.6186472947747</v>
      </c>
      <c r="AA2028">
        <v>4875.4689360990351</v>
      </c>
      <c r="AB2028">
        <v>1297.3078250802271</v>
      </c>
      <c r="AC2028">
        <v>1257.5746915785869</v>
      </c>
      <c r="AD2028">
        <v>1004.531851031231</v>
      </c>
      <c r="AE2028">
        <v>1769.628536083145</v>
      </c>
      <c r="AF2028">
        <v>49.634671368316717</v>
      </c>
      <c r="AG2028">
        <v>49.257248614162989</v>
      </c>
      <c r="AH2028">
        <v>47.892906709907429</v>
      </c>
      <c r="AI2028">
        <v>52.50487721332486</v>
      </c>
      <c r="AJ2028">
        <v>0.38321065382421993</v>
      </c>
      <c r="AK2028">
        <v>0.38321045041970397</v>
      </c>
      <c r="AL2028">
        <v>0.38318207012693539</v>
      </c>
      <c r="AM2028">
        <v>0.38323935839883289</v>
      </c>
      <c r="AN2028">
        <v>0.95425419971416614</v>
      </c>
      <c r="AO2028">
        <v>0.95425419971416603</v>
      </c>
      <c r="AP2028">
        <v>0.95425419971416603</v>
      </c>
      <c r="AQ2028">
        <v>0.95425419971416603</v>
      </c>
      <c r="AR2028">
        <v>8.634252988089111</v>
      </c>
      <c r="AS2028">
        <v>8.6342529880891092</v>
      </c>
      <c r="AT2028">
        <v>8.6342529880891092</v>
      </c>
      <c r="AU2028">
        <v>8.6342529880891092</v>
      </c>
      <c r="AV2028" t="str">
        <f>VLOOKUP(Sheet1[[#This Row],[NPDES ID2]],Combined_Sheet__Major_Only___2[[NPDES ID2]:[ECHO BFR]],3,FALSE)</f>
        <v>MA</v>
      </c>
      <c r="AW2028" t="s">
        <v>54</v>
      </c>
      <c r="AX2028" t="str">
        <f>VLOOKUP(Sheet1[[#This Row],[NPDES ID2]],Combined_Sheet__Major_Only___2[[NPDES ID2]:[ECHO BFR]],27,FALSE)</f>
        <v>other</v>
      </c>
      <c r="AY2028" t="str">
        <f>VLOOKUP(Sheet1[[#This Row],[NPDES ID2]],Combined_Sheet__Major_Only___2[[NPDES ID2]:[ECHO BFR]],28,FALSE)</f>
        <v>-</v>
      </c>
      <c r="AZ2028" t="str">
        <f>VLOOKUP(Sheet1[[#This Row],[NPDES ID2]],Combined_Sheet__Major_Only___2[[NPDES ID2]:[ECHO BFR]],29,FALSE)</f>
        <v>thickening, preliminaryOps</v>
      </c>
      <c r="BA2028">
        <f>VLOOKUP(Sheet1[[#This Row],[NPDES ID2]],Combined_Sheet__Major_Only___2[[NPDES ID2]:[ECHO BFR]],17,FALSE)</f>
        <v>42.350563000000001</v>
      </c>
      <c r="BB2028">
        <f>VLOOKUP(Sheet1[[#This Row],[NPDES ID2]],Combined_Sheet__Major_Only___2[[NPDES ID2]:[ECHO BFR]],18,FALSE)</f>
        <v>-71.494881000000007</v>
      </c>
      <c r="BC2028" t="str">
        <f>IF(ISNUMBER(SEARCH("aerobic",$AW2028)),"aerobic","")</f>
        <v/>
      </c>
      <c r="BD2028" t="str">
        <f>IF(ISNUMBER(SEARCH("anaer",$AW2028)),"anaer","")</f>
        <v/>
      </c>
      <c r="BE2028" t="str">
        <f>IF(ISNUMBER(SEARCH("thickening",$AZ2028)),"thickening","")</f>
        <v>thickening</v>
      </c>
      <c r="BF2028" s="2" t="str">
        <f>IF(ISNUMBER(SEARCH("airDry",$AW2028)),"airDry","")</f>
        <v/>
      </c>
      <c r="BG2028" s="2" t="str">
        <f>IF(ISNUMBER(SEARCH("heatDry",$AY2028)),"heatDry","")</f>
        <v/>
      </c>
      <c r="BH2028" s="2" t="str">
        <f>IF(AND(ISNUMBER(SEARCH("aerobic",$AW2028)),ISNUMBER(SEARCH("anaer",$AW2028))),"Combined Aer and Anaer.","")</f>
        <v/>
      </c>
    </row>
    <row r="2029" spans="1:60" x14ac:dyDescent="0.3">
      <c r="A2029" s="4">
        <v>2027</v>
      </c>
      <c r="B2029" t="s">
        <v>9538</v>
      </c>
      <c r="C2029">
        <v>1422.23</v>
      </c>
      <c r="D2029">
        <v>299.13924964326412</v>
      </c>
      <c r="E2029">
        <v>297.84649930118911</v>
      </c>
      <c r="F2029">
        <v>240.94230475753511</v>
      </c>
      <c r="G2029">
        <v>356.28006523075129</v>
      </c>
      <c r="H2029">
        <v>-77.674431017346464</v>
      </c>
      <c r="I2029">
        <v>-77.629841993402835</v>
      </c>
      <c r="J2029">
        <v>-90.309943517021466</v>
      </c>
      <c r="K2029">
        <v>-65.02032112228116</v>
      </c>
      <c r="L2029">
        <v>742.68657585782205</v>
      </c>
      <c r="M2029">
        <v>737.38203051980258</v>
      </c>
      <c r="N2029">
        <v>718.14923908387311</v>
      </c>
      <c r="O2029">
        <v>783.11962106650969</v>
      </c>
      <c r="P2029">
        <v>33.850072599879951</v>
      </c>
      <c r="Q2029">
        <v>33.703618226599559</v>
      </c>
      <c r="R2029">
        <v>28.709961862985221</v>
      </c>
      <c r="S2029">
        <v>38.505557381772171</v>
      </c>
      <c r="T2029">
        <v>57.51526688730263</v>
      </c>
      <c r="U2029">
        <v>57.515175288187358</v>
      </c>
      <c r="V2029">
        <v>57.475956145686681</v>
      </c>
      <c r="W2029">
        <v>57.554200324946663</v>
      </c>
      <c r="X2029">
        <v>4960.1780915643158</v>
      </c>
      <c r="Y2029">
        <v>4989.7163098980282</v>
      </c>
      <c r="Z2029">
        <v>4703.4947254786321</v>
      </c>
      <c r="AA2029">
        <v>5125.6653754058016</v>
      </c>
      <c r="AB2029">
        <v>984.58301849054726</v>
      </c>
      <c r="AC2029">
        <v>969.3666743356373</v>
      </c>
      <c r="AD2029">
        <v>818.86449025488503</v>
      </c>
      <c r="AE2029">
        <v>1225.5452772149811</v>
      </c>
      <c r="AF2029">
        <v>51.179550478890057</v>
      </c>
      <c r="AG2029">
        <v>50.813606642692349</v>
      </c>
      <c r="AH2029">
        <v>49.490829480065031</v>
      </c>
      <c r="AI2029">
        <v>53.962359117350438</v>
      </c>
      <c r="AJ2029">
        <v>0.40198071091176429</v>
      </c>
      <c r="AK2029">
        <v>0.40198050839841348</v>
      </c>
      <c r="AL2029">
        <v>0.40195224600058549</v>
      </c>
      <c r="AM2029">
        <v>0.402009296072528</v>
      </c>
      <c r="AN2029">
        <v>0.95767147746257208</v>
      </c>
      <c r="AO2029">
        <v>0.95767147746257253</v>
      </c>
      <c r="AP2029">
        <v>0.95767147746257253</v>
      </c>
      <c r="AQ2029">
        <v>0.95767147746257253</v>
      </c>
      <c r="AR2029">
        <v>10.500956917612401</v>
      </c>
      <c r="AS2029">
        <v>10.500956917612401</v>
      </c>
      <c r="AT2029">
        <v>10.500956917612401</v>
      </c>
      <c r="AU2029">
        <v>10.500956917612401</v>
      </c>
      <c r="AV2029" t="str">
        <f>VLOOKUP(Sheet1[[#This Row],[NPDES ID2]],Combined_Sheet__Major_Only___2[[NPDES ID2]:[ECHO BFR]],3,FALSE)</f>
        <v>NY</v>
      </c>
      <c r="AW2029" t="s">
        <v>54</v>
      </c>
      <c r="AX2029" t="str">
        <f>VLOOKUP(Sheet1[[#This Row],[NPDES ID2]],Combined_Sheet__Major_Only___2[[NPDES ID2]:[ECHO BFR]],27,FALSE)</f>
        <v>other</v>
      </c>
      <c r="AY2029" t="str">
        <f>VLOOKUP(Sheet1[[#This Row],[NPDES ID2]],Combined_Sheet__Major_Only___2[[NPDES ID2]:[ECHO BFR]],28,FALSE)</f>
        <v>-</v>
      </c>
      <c r="AZ2029" t="str">
        <f>VLOOKUP(Sheet1[[#This Row],[NPDES ID2]],Combined_Sheet__Major_Only___2[[NPDES ID2]:[ECHO BFR]],29,FALSE)</f>
        <v>preliminaryOps, thickening</v>
      </c>
      <c r="BA2029">
        <f>VLOOKUP(Sheet1[[#This Row],[NPDES ID2]],Combined_Sheet__Major_Only___2[[NPDES ID2]:[ECHO BFR]],17,FALSE)</f>
        <v>43.304943999999999</v>
      </c>
      <c r="BB2029">
        <f>VLOOKUP(Sheet1[[#This Row],[NPDES ID2]],Combined_Sheet__Major_Only___2[[NPDES ID2]:[ECHO BFR]],18,FALSE)</f>
        <v>-73.623694</v>
      </c>
      <c r="BC2029" t="str">
        <f>IF(ISNUMBER(SEARCH("aerobic",$AW2029)),"aerobic","")</f>
        <v/>
      </c>
      <c r="BD2029" t="str">
        <f>IF(ISNUMBER(SEARCH("anaer",$AW2029)),"anaer","")</f>
        <v/>
      </c>
      <c r="BE2029" t="str">
        <f>IF(ISNUMBER(SEARCH("thickening",$AZ2029)),"thickening","")</f>
        <v>thickening</v>
      </c>
      <c r="BF2029" s="3" t="str">
        <f>IF(ISNUMBER(SEARCH("airDry",$AW2029)),"airDry","")</f>
        <v/>
      </c>
      <c r="BG2029" s="3" t="str">
        <f>IF(ISNUMBER(SEARCH("heatDry",$AY2029)),"heatDry","")</f>
        <v/>
      </c>
      <c r="BH2029" s="3" t="str">
        <f>IF(AND(ISNUMBER(SEARCH("aerobic",$AW2029)),ISNUMBER(SEARCH("anaer",$AW2029))),"Combined Aer and Anaer.","")</f>
        <v/>
      </c>
    </row>
    <row r="2030" spans="1:60" x14ac:dyDescent="0.3">
      <c r="A2030" s="4">
        <v>2028</v>
      </c>
      <c r="B2030" t="s">
        <v>9543</v>
      </c>
      <c r="C2030">
        <v>1421.92</v>
      </c>
      <c r="D2030">
        <v>238.3533037374855</v>
      </c>
      <c r="E2030">
        <v>237.99609623472381</v>
      </c>
      <c r="F2030">
        <v>190.2712073451307</v>
      </c>
      <c r="G2030">
        <v>281.11142965970129</v>
      </c>
      <c r="H2030">
        <v>-76.675122058064872</v>
      </c>
      <c r="I2030">
        <v>-77.87873754348999</v>
      </c>
      <c r="J2030">
        <v>-90.714280791710422</v>
      </c>
      <c r="K2030">
        <v>-60.455781514519032</v>
      </c>
      <c r="L2030">
        <v>931.39200640055287</v>
      </c>
      <c r="M2030">
        <v>927.4961761404852</v>
      </c>
      <c r="N2030">
        <v>913.36798755696304</v>
      </c>
      <c r="O2030">
        <v>961.09303822359391</v>
      </c>
      <c r="P2030">
        <v>33.514473708631698</v>
      </c>
      <c r="Q2030">
        <v>33.904149902243837</v>
      </c>
      <c r="R2030">
        <v>27.229949588097298</v>
      </c>
      <c r="S2030">
        <v>38.356751204875202</v>
      </c>
      <c r="T2030">
        <v>61.336490711080742</v>
      </c>
      <c r="U2030">
        <v>61.33639321478995</v>
      </c>
      <c r="V2030">
        <v>61.294649133415497</v>
      </c>
      <c r="W2030">
        <v>61.377930693843517</v>
      </c>
      <c r="X2030">
        <v>4214.9316732463367</v>
      </c>
      <c r="Y2030">
        <v>4229.7510020806994</v>
      </c>
      <c r="Z2030">
        <v>4086.240157391881</v>
      </c>
      <c r="AA2030">
        <v>4296.9159343103611</v>
      </c>
      <c r="AB2030">
        <v>751.79783475567058</v>
      </c>
      <c r="AC2030">
        <v>745.37367599047457</v>
      </c>
      <c r="AD2030">
        <v>638.55235859169647</v>
      </c>
      <c r="AE2030">
        <v>896.07500204672556</v>
      </c>
      <c r="AF2030">
        <v>64.19689083824484</v>
      </c>
      <c r="AG2030">
        <v>63.927922658810147</v>
      </c>
      <c r="AH2030">
        <v>62.957018493544048</v>
      </c>
      <c r="AI2030">
        <v>66.240278576638062</v>
      </c>
      <c r="AJ2030">
        <v>0.56066850962533432</v>
      </c>
      <c r="AK2030">
        <v>0.56066826055183472</v>
      </c>
      <c r="AL2030">
        <v>0.56063348279531011</v>
      </c>
      <c r="AM2030">
        <v>0.56070368408511406</v>
      </c>
      <c r="AN2030">
        <v>0.96015782369477354</v>
      </c>
      <c r="AO2030">
        <v>0.96015782369477387</v>
      </c>
      <c r="AP2030">
        <v>0.96015782369477387</v>
      </c>
      <c r="AQ2030">
        <v>0.96015782369477387</v>
      </c>
      <c r="AR2030">
        <v>13.98875898806128</v>
      </c>
      <c r="AS2030">
        <v>13.988758988061271</v>
      </c>
      <c r="AT2030">
        <v>13.988758988061271</v>
      </c>
      <c r="AU2030">
        <v>13.988758988061271</v>
      </c>
      <c r="AV2030" t="str">
        <f>VLOOKUP(Sheet1[[#This Row],[NPDES ID2]],Combined_Sheet__Major_Only___2[[NPDES ID2]:[ECHO BFR]],3,FALSE)</f>
        <v>PA</v>
      </c>
      <c r="AW2030" t="s">
        <v>12181</v>
      </c>
      <c r="AX2030" t="str">
        <f>VLOOKUP(Sheet1[[#This Row],[NPDES ID2]],Combined_Sheet__Major_Only___2[[NPDES ID2]:[ECHO BFR]],27,FALSE)</f>
        <v>methaneBioCaptureRecover</v>
      </c>
      <c r="AY2030" t="str">
        <f>VLOOKUP(Sheet1[[#This Row],[NPDES ID2]],Combined_Sheet__Major_Only___2[[NPDES ID2]:[ECHO BFR]],28,FALSE)</f>
        <v>-</v>
      </c>
      <c r="AZ2030" t="str">
        <f>VLOOKUP(Sheet1[[#This Row],[NPDES ID2]],Combined_Sheet__Major_Only___2[[NPDES ID2]:[ECHO BFR]],29,FALSE)</f>
        <v>thickening</v>
      </c>
      <c r="BA2030">
        <f>VLOOKUP(Sheet1[[#This Row],[NPDES ID2]],Combined_Sheet__Major_Only___2[[NPDES ID2]:[ECHO BFR]],17,FALSE)</f>
        <v>39.987594000000001</v>
      </c>
      <c r="BB2030">
        <f>VLOOKUP(Sheet1[[#This Row],[NPDES ID2]],Combined_Sheet__Major_Only___2[[NPDES ID2]:[ECHO BFR]],18,FALSE)</f>
        <v>-76.725791000000001</v>
      </c>
      <c r="BC2030" t="str">
        <f>IF(ISNUMBER(SEARCH("aerobic",$AW2030)),"aerobic","")</f>
        <v/>
      </c>
      <c r="BD2030" t="str">
        <f>IF(ISNUMBER(SEARCH("anaer",$AW2030)),"anaer","")</f>
        <v>anaer</v>
      </c>
      <c r="BE2030" t="str">
        <f>IF(ISNUMBER(SEARCH("thickening",$AZ2030)),"thickening","")</f>
        <v>thickening</v>
      </c>
      <c r="BF2030" s="2" t="str">
        <f>IF(ISNUMBER(SEARCH("airDry",$AW2030)),"airDry","")</f>
        <v/>
      </c>
      <c r="BG2030" s="2" t="str">
        <f>IF(ISNUMBER(SEARCH("heatDry",$AY2030)),"heatDry","")</f>
        <v/>
      </c>
      <c r="BH2030" s="2" t="str">
        <f>IF(AND(ISNUMBER(SEARCH("aerobic",$AW2030)),ISNUMBER(SEARCH("anaer",$AW2030))),"Combined Aer and Anaer.","")</f>
        <v/>
      </c>
    </row>
    <row r="2031" spans="1:60" x14ac:dyDescent="0.3">
      <c r="A2031" s="4">
        <v>2029</v>
      </c>
      <c r="B2031" t="s">
        <v>9547</v>
      </c>
      <c r="C2031">
        <v>1416</v>
      </c>
      <c r="D2031">
        <v>242.09255647708821</v>
      </c>
      <c r="E2031">
        <v>241.666179618542</v>
      </c>
      <c r="F2031">
        <v>193.37384689825899</v>
      </c>
      <c r="G2031">
        <v>285.38608308462761</v>
      </c>
      <c r="H2031">
        <v>-76.759767481204094</v>
      </c>
      <c r="I2031">
        <v>-78.028492172621384</v>
      </c>
      <c r="J2031">
        <v>-90.884452040914255</v>
      </c>
      <c r="K2031">
        <v>-60.894896842079767</v>
      </c>
      <c r="L2031">
        <v>913.18887209992852</v>
      </c>
      <c r="M2031">
        <v>909.20224669939364</v>
      </c>
      <c r="N2031">
        <v>894.74516493623184</v>
      </c>
      <c r="O2031">
        <v>943.58139541467551</v>
      </c>
      <c r="P2031">
        <v>33.401825404226052</v>
      </c>
      <c r="Q2031">
        <v>33.753473469692302</v>
      </c>
      <c r="R2031">
        <v>27.215034685596429</v>
      </c>
      <c r="S2031">
        <v>38.234480685285533</v>
      </c>
      <c r="T2031">
        <v>68.679342036683536</v>
      </c>
      <c r="U2031">
        <v>68.679233208399381</v>
      </c>
      <c r="V2031">
        <v>68.632637212661521</v>
      </c>
      <c r="W2031">
        <v>68.725598588429634</v>
      </c>
      <c r="X2031">
        <v>4793.669389126544</v>
      </c>
      <c r="Y2031">
        <v>4811.2751909726121</v>
      </c>
      <c r="Z2031">
        <v>4640.9229964077849</v>
      </c>
      <c r="AA2031">
        <v>4891.0167885912597</v>
      </c>
      <c r="AB2031">
        <v>734.80793572926098</v>
      </c>
      <c r="AC2031">
        <v>730.53430444581568</v>
      </c>
      <c r="AD2031">
        <v>638.23248366704252</v>
      </c>
      <c r="AE2031">
        <v>854.15715283984491</v>
      </c>
      <c r="AF2031">
        <v>63.20540197141068</v>
      </c>
      <c r="AG2031">
        <v>62.929031041036417</v>
      </c>
      <c r="AH2031">
        <v>61.931261984738192</v>
      </c>
      <c r="AI2031">
        <v>65.305240562616248</v>
      </c>
      <c r="AJ2031">
        <v>0.54855421491095702</v>
      </c>
      <c r="AK2031">
        <v>0.54855396970603321</v>
      </c>
      <c r="AL2031">
        <v>0.54851973291210865</v>
      </c>
      <c r="AM2031">
        <v>0.54858884225876492</v>
      </c>
      <c r="AN2031">
        <v>0.96419881700374277</v>
      </c>
      <c r="AO2031">
        <v>0.96419881700374255</v>
      </c>
      <c r="AP2031">
        <v>0.96419881700374255</v>
      </c>
      <c r="AQ2031">
        <v>0.96419881700374255</v>
      </c>
      <c r="AR2031">
        <v>15.07331953648468</v>
      </c>
      <c r="AS2031">
        <v>15.07331953648468</v>
      </c>
      <c r="AT2031">
        <v>15.07331953648468</v>
      </c>
      <c r="AU2031">
        <v>15.07331953648468</v>
      </c>
      <c r="AV2031" t="str">
        <f>VLOOKUP(Sheet1[[#This Row],[NPDES ID2]],Combined_Sheet__Major_Only___2[[NPDES ID2]:[ECHO BFR]],3,FALSE)</f>
        <v>TX</v>
      </c>
      <c r="AW2031" t="s">
        <v>41</v>
      </c>
      <c r="AX2031" t="str">
        <f>VLOOKUP(Sheet1[[#This Row],[NPDES ID2]],Combined_Sheet__Major_Only___2[[NPDES ID2]:[ECHO BFR]],27,FALSE)</f>
        <v>-</v>
      </c>
      <c r="AY2031" t="str">
        <f>VLOOKUP(Sheet1[[#This Row],[NPDES ID2]],Combined_Sheet__Major_Only___2[[NPDES ID2]:[ECHO BFR]],28,FALSE)</f>
        <v>-</v>
      </c>
      <c r="AZ2031" t="str">
        <f>VLOOKUP(Sheet1[[#This Row],[NPDES ID2]],Combined_Sheet__Major_Only___2[[NPDES ID2]:[ECHO BFR]],29,FALSE)</f>
        <v>thickening</v>
      </c>
      <c r="BA2031">
        <f>VLOOKUP(Sheet1[[#This Row],[NPDES ID2]],Combined_Sheet__Major_Only___2[[NPDES ID2]:[ECHO BFR]],17,FALSE)</f>
        <v>29.528248000000001</v>
      </c>
      <c r="BB2031">
        <f>VLOOKUP(Sheet1[[#This Row],[NPDES ID2]],Combined_Sheet__Major_Only___2[[NPDES ID2]:[ECHO BFR]],18,FALSE)</f>
        <v>-95.812757000000005</v>
      </c>
      <c r="BC2031" t="str">
        <f>IF(ISNUMBER(SEARCH("aerobic",$AW2031)),"aerobic","")</f>
        <v>aerobic</v>
      </c>
      <c r="BD2031" t="str">
        <f>IF(ISNUMBER(SEARCH("anaer",$AW2031)),"anaer","")</f>
        <v/>
      </c>
      <c r="BE2031" t="str">
        <f>IF(ISNUMBER(SEARCH("thickening",$AZ2031)),"thickening","")</f>
        <v>thickening</v>
      </c>
      <c r="BF2031" s="3" t="str">
        <f>IF(ISNUMBER(SEARCH("airDry",$AW2031)),"airDry","")</f>
        <v/>
      </c>
      <c r="BG2031" s="3" t="str">
        <f>IF(ISNUMBER(SEARCH("heatDry",$AY2031)),"heatDry","")</f>
        <v/>
      </c>
      <c r="BH2031" s="3" t="str">
        <f>IF(AND(ISNUMBER(SEARCH("aerobic",$AW2031)),ISNUMBER(SEARCH("anaer",$AW2031))),"Combined Aer and Anaer.","")</f>
        <v/>
      </c>
    </row>
    <row r="2032" spans="1:60" x14ac:dyDescent="0.3">
      <c r="A2032" s="4">
        <v>2030</v>
      </c>
      <c r="B2032" t="s">
        <v>9552</v>
      </c>
      <c r="C2032">
        <v>1404.2055</v>
      </c>
      <c r="D2032">
        <v>243.00275645793261</v>
      </c>
      <c r="E2032">
        <v>242.47382782581059</v>
      </c>
      <c r="F2032">
        <v>194.10616662569041</v>
      </c>
      <c r="G2032">
        <v>286.41944249030479</v>
      </c>
      <c r="H2032">
        <v>-76.778741186798555</v>
      </c>
      <c r="I2032">
        <v>-78.068787453853957</v>
      </c>
      <c r="J2032">
        <v>-90.8809194749429</v>
      </c>
      <c r="K2032">
        <v>-60.99808633388102</v>
      </c>
      <c r="L2032">
        <v>902.17994772175336</v>
      </c>
      <c r="M2032">
        <v>898.20111779308536</v>
      </c>
      <c r="N2032">
        <v>883.77237738598092</v>
      </c>
      <c r="O2032">
        <v>932.51290476253325</v>
      </c>
      <c r="P2032">
        <v>33.129954326691433</v>
      </c>
      <c r="Q2032">
        <v>33.472326234230422</v>
      </c>
      <c r="R2032">
        <v>27.01170670400116</v>
      </c>
      <c r="S2032">
        <v>37.932727643000312</v>
      </c>
      <c r="T2032">
        <v>68.203842264676751</v>
      </c>
      <c r="U2032">
        <v>68.203734170216563</v>
      </c>
      <c r="V2032">
        <v>68.157452369070327</v>
      </c>
      <c r="W2032">
        <v>68.249786910685998</v>
      </c>
      <c r="X2032">
        <v>4778.4631832589675</v>
      </c>
      <c r="Y2032">
        <v>4796.1939919769457</v>
      </c>
      <c r="Z2032">
        <v>4624.6520680941376</v>
      </c>
      <c r="AA2032">
        <v>4876.5013523741027</v>
      </c>
      <c r="AB2032">
        <v>753.48191753978051</v>
      </c>
      <c r="AC2032">
        <v>748.78424950315775</v>
      </c>
      <c r="AD2032">
        <v>651.80409404755403</v>
      </c>
      <c r="AE2032">
        <v>879.6561822324984</v>
      </c>
      <c r="AF2032">
        <v>62.967929467010237</v>
      </c>
      <c r="AG2032">
        <v>62.689785583630112</v>
      </c>
      <c r="AH2032">
        <v>61.685585150231802</v>
      </c>
      <c r="AI2032">
        <v>65.081283938611989</v>
      </c>
      <c r="AJ2032">
        <v>0.54565328615363551</v>
      </c>
      <c r="AK2032">
        <v>0.54565304167011308</v>
      </c>
      <c r="AL2032">
        <v>0.54561890590660156</v>
      </c>
      <c r="AM2032">
        <v>0.54568781132664468</v>
      </c>
      <c r="AN2032">
        <v>0.96396212157400452</v>
      </c>
      <c r="AO2032">
        <v>0.96396212157400485</v>
      </c>
      <c r="AP2032">
        <v>0.96396212157400485</v>
      </c>
      <c r="AQ2032">
        <v>0.96396212157400485</v>
      </c>
      <c r="AR2032">
        <v>14.759434873332649</v>
      </c>
      <c r="AS2032">
        <v>14.759434873332649</v>
      </c>
      <c r="AT2032">
        <v>14.759434873332649</v>
      </c>
      <c r="AU2032">
        <v>14.759434873332649</v>
      </c>
      <c r="AV2032" t="str">
        <f>VLOOKUP(Sheet1[[#This Row],[NPDES ID2]],Combined_Sheet__Major_Only___2[[NPDES ID2]:[ECHO BFR]],3,FALSE)</f>
        <v>IN</v>
      </c>
      <c r="AW2032" t="s">
        <v>41</v>
      </c>
      <c r="AX2032" t="str">
        <f>VLOOKUP(Sheet1[[#This Row],[NPDES ID2]],Combined_Sheet__Major_Only___2[[NPDES ID2]:[ECHO BFR]],27,FALSE)</f>
        <v>other</v>
      </c>
      <c r="AY2032" t="str">
        <f>VLOOKUP(Sheet1[[#This Row],[NPDES ID2]],Combined_Sheet__Major_Only___2[[NPDES ID2]:[ECHO BFR]],28,FALSE)</f>
        <v>-</v>
      </c>
      <c r="AZ2032" t="str">
        <f>VLOOKUP(Sheet1[[#This Row],[NPDES ID2]],Combined_Sheet__Major_Only___2[[NPDES ID2]:[ECHO BFR]],29,FALSE)</f>
        <v>thickening</v>
      </c>
      <c r="BA2032">
        <f>VLOOKUP(Sheet1[[#This Row],[NPDES ID2]],Combined_Sheet__Major_Only___2[[NPDES ID2]:[ECHO BFR]],17,FALSE)</f>
        <v>39.197940000000003</v>
      </c>
      <c r="BB2032">
        <f>VLOOKUP(Sheet1[[#This Row],[NPDES ID2]],Combined_Sheet__Major_Only___2[[NPDES ID2]:[ECHO BFR]],18,FALSE)</f>
        <v>-85.920159999999996</v>
      </c>
      <c r="BC2032" t="str">
        <f>IF(ISNUMBER(SEARCH("aerobic",$AW2032)),"aerobic","")</f>
        <v>aerobic</v>
      </c>
      <c r="BD2032" t="str">
        <f>IF(ISNUMBER(SEARCH("anaer",$AW2032)),"anaer","")</f>
        <v/>
      </c>
      <c r="BE2032" t="str">
        <f>IF(ISNUMBER(SEARCH("thickening",$AZ2032)),"thickening","")</f>
        <v>thickening</v>
      </c>
      <c r="BF2032" s="2" t="str">
        <f>IF(ISNUMBER(SEARCH("airDry",$AW2032)),"airDry","")</f>
        <v/>
      </c>
      <c r="BG2032" s="2" t="str">
        <f>IF(ISNUMBER(SEARCH("heatDry",$AY2032)),"heatDry","")</f>
        <v/>
      </c>
      <c r="BH2032" s="2" t="str">
        <f>IF(AND(ISNUMBER(SEARCH("aerobic",$AW2032)),ISNUMBER(SEARCH("anaer",$AW2032))),"Combined Aer and Anaer.","")</f>
        <v/>
      </c>
    </row>
    <row r="2033" spans="1:60" x14ac:dyDescent="0.3">
      <c r="A2033" s="4">
        <v>2031</v>
      </c>
      <c r="B2033" t="s">
        <v>9556</v>
      </c>
      <c r="C2033">
        <v>1388</v>
      </c>
      <c r="D2033">
        <v>229.07984203751849</v>
      </c>
      <c r="E2033">
        <v>228.21637084346449</v>
      </c>
      <c r="F2033">
        <v>182.48804050227321</v>
      </c>
      <c r="G2033">
        <v>270.45927721392962</v>
      </c>
      <c r="H2033">
        <v>-76.596945351030342</v>
      </c>
      <c r="I2033">
        <v>-77.876833550239482</v>
      </c>
      <c r="J2033">
        <v>-90.536080434062512</v>
      </c>
      <c r="K2033">
        <v>-59.619141087188979</v>
      </c>
      <c r="L2033">
        <v>945.92495201030442</v>
      </c>
      <c r="M2033">
        <v>942.39543863617655</v>
      </c>
      <c r="N2033">
        <v>929.60355113221124</v>
      </c>
      <c r="O2033">
        <v>972.81818610726054</v>
      </c>
      <c r="P2033">
        <v>32.646267583550447</v>
      </c>
      <c r="Q2033">
        <v>33.063012872190903</v>
      </c>
      <c r="R2033">
        <v>26.302029439609061</v>
      </c>
      <c r="S2033">
        <v>37.685892873044111</v>
      </c>
      <c r="T2033">
        <v>4.0175218589314907</v>
      </c>
      <c r="U2033">
        <v>4.0175128212171582</v>
      </c>
      <c r="V2033">
        <v>4.0136432270053843</v>
      </c>
      <c r="W2033">
        <v>4.0213632638002776</v>
      </c>
      <c r="X2033">
        <v>265.3359950263702</v>
      </c>
      <c r="Y2033">
        <v>266.15004585065589</v>
      </c>
      <c r="Z2033">
        <v>258.18357142549712</v>
      </c>
      <c r="AA2033">
        <v>269.92948018887063</v>
      </c>
      <c r="AB2033">
        <v>44.050752725195927</v>
      </c>
      <c r="AC2033">
        <v>43.77021864433955</v>
      </c>
      <c r="AD2033">
        <v>37.860150748686152</v>
      </c>
      <c r="AE2033">
        <v>51.887047574261629</v>
      </c>
      <c r="AF2033">
        <v>66.789324453078976</v>
      </c>
      <c r="AG2033">
        <v>66.539906050527435</v>
      </c>
      <c r="AH2033">
        <v>65.638060229624841</v>
      </c>
      <c r="AI2033">
        <v>68.686423464783729</v>
      </c>
      <c r="AJ2033">
        <v>0.59236125149653918</v>
      </c>
      <c r="AK2033">
        <v>0.59236113331882512</v>
      </c>
      <c r="AL2033">
        <v>0.59234459802552708</v>
      </c>
      <c r="AM2033">
        <v>0.59237797449079221</v>
      </c>
      <c r="AN2033">
        <v>0.66491485789946725</v>
      </c>
      <c r="AO2033">
        <v>0.66491485789946725</v>
      </c>
      <c r="AP2033">
        <v>0.66491485789946725</v>
      </c>
      <c r="AQ2033">
        <v>0.66491485789946725</v>
      </c>
      <c r="AR2033">
        <v>15.17810973378975</v>
      </c>
      <c r="AS2033">
        <v>15.17810973378975</v>
      </c>
      <c r="AT2033">
        <v>15.17810973378975</v>
      </c>
      <c r="AU2033">
        <v>15.17810973378975</v>
      </c>
      <c r="AV2033" t="str">
        <f>VLOOKUP(Sheet1[[#This Row],[NPDES ID2]],Combined_Sheet__Major_Only___2[[NPDES ID2]:[ECHO BFR]],3,FALSE)</f>
        <v>WA</v>
      </c>
      <c r="AW2033" t="s">
        <v>12183</v>
      </c>
      <c r="AX2033" t="str">
        <f>VLOOKUP(Sheet1[[#This Row],[NPDES ID2]],Combined_Sheet__Major_Only___2[[NPDES ID2]:[ECHO BFR]],27,FALSE)</f>
        <v>other</v>
      </c>
      <c r="AY2033" t="str">
        <f>VLOOKUP(Sheet1[[#This Row],[NPDES ID2]],Combined_Sheet__Major_Only___2[[NPDES ID2]:[ECHO BFR]],28,FALSE)</f>
        <v>-</v>
      </c>
      <c r="AZ2033" t="str">
        <f>VLOOKUP(Sheet1[[#This Row],[NPDES ID2]],Combined_Sheet__Major_Only___2[[NPDES ID2]:[ECHO BFR]],29,FALSE)</f>
        <v>thickening, preliminaryOps</v>
      </c>
      <c r="BA2033">
        <f>VLOOKUP(Sheet1[[#This Row],[NPDES ID2]],Combined_Sheet__Major_Only___2[[NPDES ID2]:[ECHO BFR]],17,FALSE)</f>
        <v>47.428514999999997</v>
      </c>
      <c r="BB2033">
        <f>VLOOKUP(Sheet1[[#This Row],[NPDES ID2]],Combined_Sheet__Major_Only___2[[NPDES ID2]:[ECHO BFR]],18,FALSE)</f>
        <v>-120.310029</v>
      </c>
      <c r="BC2033" t="str">
        <f>IF(ISNUMBER(SEARCH("aerobic",$AW2033)),"aerobic","")</f>
        <v/>
      </c>
      <c r="BD2033" t="str">
        <f>IF(ISNUMBER(SEARCH("anaer",$AW2033)),"anaer","")</f>
        <v>anaer</v>
      </c>
      <c r="BE2033" t="str">
        <f>IF(ISNUMBER(SEARCH("thickening",$AZ2033)),"thickening","")</f>
        <v>thickening</v>
      </c>
      <c r="BF2033" s="3" t="str">
        <f>IF(ISNUMBER(SEARCH("airDry",$AW2033)),"airDry","")</f>
        <v>airDry</v>
      </c>
      <c r="BG2033" s="3" t="str">
        <f>IF(ISNUMBER(SEARCH("heatDry",$AY2033)),"heatDry","")</f>
        <v/>
      </c>
      <c r="BH2033" s="3" t="str">
        <f>IF(AND(ISNUMBER(SEARCH("aerobic",$AW2033)),ISNUMBER(SEARCH("anaer",$AW2033))),"Combined Aer and Anaer.","")</f>
        <v/>
      </c>
    </row>
    <row r="2034" spans="1:60" x14ac:dyDescent="0.3">
      <c r="A2034" s="4">
        <v>2032</v>
      </c>
      <c r="B2034" t="s">
        <v>9561</v>
      </c>
      <c r="C2034">
        <v>1380</v>
      </c>
      <c r="D2034">
        <v>293.69084436204338</v>
      </c>
      <c r="E2034">
        <v>292.64447565825901</v>
      </c>
      <c r="F2034">
        <v>236.95533676788651</v>
      </c>
      <c r="G2034">
        <v>349.27384397517727</v>
      </c>
      <c r="H2034">
        <v>-77.548512246714196</v>
      </c>
      <c r="I2034">
        <v>-77.58154891491921</v>
      </c>
      <c r="J2034">
        <v>-90.358926467733198</v>
      </c>
      <c r="K2034">
        <v>-64.532741545072383</v>
      </c>
      <c r="L2034">
        <v>733.9969420181817</v>
      </c>
      <c r="M2034">
        <v>728.94974978950177</v>
      </c>
      <c r="N2034">
        <v>710.64634474595505</v>
      </c>
      <c r="O2034">
        <v>772.47546532635261</v>
      </c>
      <c r="P2034">
        <v>32.82362297075322</v>
      </c>
      <c r="Q2034">
        <v>32.760534081530253</v>
      </c>
      <c r="R2034">
        <v>27.773270841535151</v>
      </c>
      <c r="S2034">
        <v>37.416877188885522</v>
      </c>
      <c r="T2034">
        <v>84.142660479054143</v>
      </c>
      <c r="U2034">
        <v>84.142527786713032</v>
      </c>
      <c r="V2034">
        <v>84.085714139339657</v>
      </c>
      <c r="W2034">
        <v>84.199060248562162</v>
      </c>
      <c r="X2034">
        <v>7124.0426246698016</v>
      </c>
      <c r="Y2034">
        <v>7164.9818097761654</v>
      </c>
      <c r="Z2034">
        <v>6768.6747461630484</v>
      </c>
      <c r="AA2034">
        <v>7352.817468144227</v>
      </c>
      <c r="AB2034">
        <v>1596.799188027602</v>
      </c>
      <c r="AC2034">
        <v>1566.699942077463</v>
      </c>
      <c r="AD2034">
        <v>1297.788278337305</v>
      </c>
      <c r="AE2034">
        <v>2040.3956815225019</v>
      </c>
      <c r="AF2034">
        <v>52.129334802446181</v>
      </c>
      <c r="AG2034">
        <v>51.770395201316987</v>
      </c>
      <c r="AH2034">
        <v>50.473575095267471</v>
      </c>
      <c r="AI2034">
        <v>54.857935640013743</v>
      </c>
      <c r="AJ2034">
        <v>0.4135282884985263</v>
      </c>
      <c r="AK2034">
        <v>0.4135280421616821</v>
      </c>
      <c r="AL2034">
        <v>0.41349369049613838</v>
      </c>
      <c r="AM2034">
        <v>0.41356303317821219</v>
      </c>
      <c r="AN2034">
        <v>0.97049979636295636</v>
      </c>
      <c r="AO2034">
        <v>0.97049979636295625</v>
      </c>
      <c r="AP2034">
        <v>0.97049979636295625</v>
      </c>
      <c r="AQ2034">
        <v>0.97049979636295625</v>
      </c>
      <c r="AR2034">
        <v>10.02685351100574</v>
      </c>
      <c r="AS2034">
        <v>10.02685351100574</v>
      </c>
      <c r="AT2034">
        <v>10.02685351100574</v>
      </c>
      <c r="AU2034">
        <v>10.02685351100574</v>
      </c>
      <c r="AV2034" t="str">
        <f>VLOOKUP(Sheet1[[#This Row],[NPDES ID2]],Combined_Sheet__Major_Only___2[[NPDES ID2]:[ECHO BFR]],3,FALSE)</f>
        <v>FL</v>
      </c>
      <c r="AW2034" t="s">
        <v>54</v>
      </c>
      <c r="AX2034" t="str">
        <f>VLOOKUP(Sheet1[[#This Row],[NPDES ID2]],Combined_Sheet__Major_Only___2[[NPDES ID2]:[ECHO BFR]],27,FALSE)</f>
        <v>-</v>
      </c>
      <c r="AY2034" t="str">
        <f>VLOOKUP(Sheet1[[#This Row],[NPDES ID2]],Combined_Sheet__Major_Only___2[[NPDES ID2]:[ECHO BFR]],28,FALSE)</f>
        <v>-</v>
      </c>
      <c r="AZ2034" t="str">
        <f>VLOOKUP(Sheet1[[#This Row],[NPDES ID2]],Combined_Sheet__Major_Only___2[[NPDES ID2]:[ECHO BFR]],29,FALSE)</f>
        <v>thickening</v>
      </c>
      <c r="BA2034">
        <f>VLOOKUP(Sheet1[[#This Row],[NPDES ID2]],Combined_Sheet__Major_Only___2[[NPDES ID2]:[ECHO BFR]],17,FALSE)</f>
        <v>28.309260152934598</v>
      </c>
      <c r="BB2034">
        <f>VLOOKUP(Sheet1[[#This Row],[NPDES ID2]],Combined_Sheet__Major_Only___2[[NPDES ID2]:[ECHO BFR]],18,FALSE)</f>
        <v>-81.425181007396901</v>
      </c>
      <c r="BC2034" t="str">
        <f>IF(ISNUMBER(SEARCH("aerobic",$AW2034)),"aerobic","")</f>
        <v/>
      </c>
      <c r="BD2034" t="str">
        <f>IF(ISNUMBER(SEARCH("anaer",$AW2034)),"anaer","")</f>
        <v/>
      </c>
      <c r="BE2034" t="str">
        <f>IF(ISNUMBER(SEARCH("thickening",$AZ2034)),"thickening","")</f>
        <v>thickening</v>
      </c>
      <c r="BF2034" s="2" t="str">
        <f>IF(ISNUMBER(SEARCH("airDry",$AW2034)),"airDry","")</f>
        <v/>
      </c>
      <c r="BG2034" s="2" t="str">
        <f>IF(ISNUMBER(SEARCH("heatDry",$AY2034)),"heatDry","")</f>
        <v/>
      </c>
      <c r="BH2034" s="2" t="str">
        <f>IF(AND(ISNUMBER(SEARCH("aerobic",$AW2034)),ISNUMBER(SEARCH("anaer",$AW2034))),"Combined Aer and Anaer.","")</f>
        <v/>
      </c>
    </row>
    <row r="2035" spans="1:60" x14ac:dyDescent="0.3">
      <c r="A2035" s="4">
        <v>2033</v>
      </c>
      <c r="B2035" t="s">
        <v>9565</v>
      </c>
      <c r="C2035">
        <v>1375</v>
      </c>
      <c r="D2035">
        <v>327.71816854889641</v>
      </c>
      <c r="E2035">
        <v>327.13998007415711</v>
      </c>
      <c r="F2035">
        <v>261.95523087218731</v>
      </c>
      <c r="G2035">
        <v>391.83659138799459</v>
      </c>
      <c r="H2035">
        <v>-77.985598231033293</v>
      </c>
      <c r="I2035">
        <v>-77.312914962455977</v>
      </c>
      <c r="J2035">
        <v>-89.810259348386083</v>
      </c>
      <c r="K2035">
        <v>-66.952606682103323</v>
      </c>
      <c r="L2035">
        <v>655.68764397999109</v>
      </c>
      <c r="M2035">
        <v>650.09645665501466</v>
      </c>
      <c r="N2035">
        <v>629.8266004717243</v>
      </c>
      <c r="O2035">
        <v>698.30134118486626</v>
      </c>
      <c r="P2035">
        <v>32.815877136612478</v>
      </c>
      <c r="Q2035">
        <v>32.602976338514978</v>
      </c>
      <c r="R2035">
        <v>28.463421110145521</v>
      </c>
      <c r="S2035">
        <v>37.312915877794651</v>
      </c>
      <c r="T2035">
        <v>50.694198526088819</v>
      </c>
      <c r="U2035">
        <v>50.694117453715549</v>
      </c>
      <c r="V2035">
        <v>50.659405448577189</v>
      </c>
      <c r="W2035">
        <v>50.728657660108126</v>
      </c>
      <c r="X2035">
        <v>4789.12165218466</v>
      </c>
      <c r="Y2035">
        <v>4822.7838874439312</v>
      </c>
      <c r="Z2035">
        <v>4494.8485606881677</v>
      </c>
      <c r="AA2035">
        <v>4980.2591176492933</v>
      </c>
      <c r="AB2035">
        <v>1044.39076470442</v>
      </c>
      <c r="AC2035">
        <v>1022.6818909867191</v>
      </c>
      <c r="AD2035">
        <v>849.92488210170472</v>
      </c>
      <c r="AE2035">
        <v>1334.047815218345</v>
      </c>
      <c r="AF2035">
        <v>46.736277385265893</v>
      </c>
      <c r="AG2035">
        <v>46.337392081367753</v>
      </c>
      <c r="AH2035">
        <v>44.894873345651298</v>
      </c>
      <c r="AI2035">
        <v>49.770575581708137</v>
      </c>
      <c r="AJ2035">
        <v>0.34804232497786941</v>
      </c>
      <c r="AK2035">
        <v>0.34804215426488799</v>
      </c>
      <c r="AL2035">
        <v>0.34801832719221742</v>
      </c>
      <c r="AM2035">
        <v>0.34806642408973049</v>
      </c>
      <c r="AN2035">
        <v>0.95236516055480824</v>
      </c>
      <c r="AO2035">
        <v>0.95236516055480802</v>
      </c>
      <c r="AP2035">
        <v>0.95236516055480802</v>
      </c>
      <c r="AQ2035">
        <v>0.95236516055480802</v>
      </c>
      <c r="AR2035">
        <v>9.118574011714113</v>
      </c>
      <c r="AS2035">
        <v>9.1185740117141094</v>
      </c>
      <c r="AT2035">
        <v>9.1185740117141094</v>
      </c>
      <c r="AU2035">
        <v>9.1185740117141094</v>
      </c>
      <c r="AV2035" t="str">
        <f>VLOOKUP(Sheet1[[#This Row],[NPDES ID2]],Combined_Sheet__Major_Only___2[[NPDES ID2]:[ECHO BFR]],3,FALSE)</f>
        <v>NJ</v>
      </c>
      <c r="AW2035" t="s">
        <v>54</v>
      </c>
      <c r="AX2035" t="str">
        <f>VLOOKUP(Sheet1[[#This Row],[NPDES ID2]],Combined_Sheet__Major_Only___2[[NPDES ID2]:[ECHO BFR]],27,FALSE)</f>
        <v>-</v>
      </c>
      <c r="AY2035" t="str">
        <f>VLOOKUP(Sheet1[[#This Row],[NPDES ID2]],Combined_Sheet__Major_Only___2[[NPDES ID2]:[ECHO BFR]],28,FALSE)</f>
        <v>-</v>
      </c>
      <c r="AZ2035" t="str">
        <f>VLOOKUP(Sheet1[[#This Row],[NPDES ID2]],Combined_Sheet__Major_Only___2[[NPDES ID2]:[ECHO BFR]],29,FALSE)</f>
        <v>preliminaryOps, thickening</v>
      </c>
      <c r="BA2035">
        <f>VLOOKUP(Sheet1[[#This Row],[NPDES ID2]],Combined_Sheet__Major_Only___2[[NPDES ID2]:[ECHO BFR]],17,FALSE)</f>
        <v>40.787823000000003</v>
      </c>
      <c r="BB2035">
        <f>VLOOKUP(Sheet1[[#This Row],[NPDES ID2]],Combined_Sheet__Major_Only___2[[NPDES ID2]:[ECHO BFR]],18,FALSE)</f>
        <v>-73.999611000000002</v>
      </c>
      <c r="BC2035" t="str">
        <f>IF(ISNUMBER(SEARCH("aerobic",$AW2035)),"aerobic","")</f>
        <v/>
      </c>
      <c r="BD2035" t="str">
        <f>IF(ISNUMBER(SEARCH("anaer",$AW2035)),"anaer","")</f>
        <v/>
      </c>
      <c r="BE2035" t="str">
        <f>IF(ISNUMBER(SEARCH("thickening",$AZ2035)),"thickening","")</f>
        <v>thickening</v>
      </c>
      <c r="BF2035" s="3" t="str">
        <f>IF(ISNUMBER(SEARCH("airDry",$AW2035)),"airDry","")</f>
        <v/>
      </c>
      <c r="BG2035" s="3" t="str">
        <f>IF(ISNUMBER(SEARCH("heatDry",$AY2035)),"heatDry","")</f>
        <v/>
      </c>
      <c r="BH2035" s="3" t="str">
        <f>IF(AND(ISNUMBER(SEARCH("aerobic",$AW2035)),ISNUMBER(SEARCH("anaer",$AW2035))),"Combined Aer and Anaer.","")</f>
        <v/>
      </c>
    </row>
    <row r="2036" spans="1:60" x14ac:dyDescent="0.3">
      <c r="A2036" s="4">
        <v>2034</v>
      </c>
      <c r="B2036" t="s">
        <v>9570</v>
      </c>
      <c r="C2036">
        <v>1370.9028599999999</v>
      </c>
      <c r="D2036">
        <v>232.75134624412181</v>
      </c>
      <c r="E2036">
        <v>231.82348824397599</v>
      </c>
      <c r="F2036">
        <v>185.4995802576064</v>
      </c>
      <c r="G2036">
        <v>274.66768248805317</v>
      </c>
      <c r="H2036">
        <v>-76.592506515070625</v>
      </c>
      <c r="I2036">
        <v>-77.873547894484432</v>
      </c>
      <c r="J2036">
        <v>-90.540177207136196</v>
      </c>
      <c r="K2036">
        <v>-59.876116135878448</v>
      </c>
      <c r="L2036">
        <v>919.68027471841469</v>
      </c>
      <c r="M2036">
        <v>916.08599722471365</v>
      </c>
      <c r="N2036">
        <v>903.05376217328012</v>
      </c>
      <c r="O2036">
        <v>947.07776693782364</v>
      </c>
      <c r="P2036">
        <v>32.271257317407837</v>
      </c>
      <c r="Q2036">
        <v>32.676153881693757</v>
      </c>
      <c r="R2036">
        <v>26.07524896736966</v>
      </c>
      <c r="S2036">
        <v>37.124854480539213</v>
      </c>
      <c r="T2036">
        <v>45.133706342017312</v>
      </c>
      <c r="U2036">
        <v>45.133633850978157</v>
      </c>
      <c r="V2036">
        <v>45.102596035973718</v>
      </c>
      <c r="W2036">
        <v>45.164518051759842</v>
      </c>
      <c r="X2036">
        <v>3028.203224469547</v>
      </c>
      <c r="Y2036">
        <v>3038.1227008271162</v>
      </c>
      <c r="Z2036">
        <v>2941.847956139608</v>
      </c>
      <c r="AA2036">
        <v>3083.199275078789</v>
      </c>
      <c r="AB2036">
        <v>529.79199881974137</v>
      </c>
      <c r="AC2036">
        <v>525.74703384609256</v>
      </c>
      <c r="AD2036">
        <v>451.59083203770081</v>
      </c>
      <c r="AE2036">
        <v>629.47992952730476</v>
      </c>
      <c r="AF2036">
        <v>65.747769633606694</v>
      </c>
      <c r="AG2036">
        <v>65.490446066808317</v>
      </c>
      <c r="AH2036">
        <v>64.561175044645609</v>
      </c>
      <c r="AI2036">
        <v>67.70328417992539</v>
      </c>
      <c r="AJ2036">
        <v>0.57962516407988052</v>
      </c>
      <c r="AK2036">
        <v>0.57962495571543093</v>
      </c>
      <c r="AL2036">
        <v>0.57959584120229246</v>
      </c>
      <c r="AM2036">
        <v>0.57965461014010211</v>
      </c>
      <c r="AN2036">
        <v>0.94694312205020525</v>
      </c>
      <c r="AO2036">
        <v>0.94694312205020548</v>
      </c>
      <c r="AP2036">
        <v>0.94694312205020548</v>
      </c>
      <c r="AQ2036">
        <v>0.94694312205020548</v>
      </c>
      <c r="AR2036">
        <v>14.487879362273061</v>
      </c>
      <c r="AS2036">
        <v>14.487879362273061</v>
      </c>
      <c r="AT2036">
        <v>14.487879362273061</v>
      </c>
      <c r="AU2036">
        <v>14.487879362273061</v>
      </c>
      <c r="AV2036" t="str">
        <f>VLOOKUP(Sheet1[[#This Row],[NPDES ID2]],Combined_Sheet__Major_Only___2[[NPDES ID2]:[ECHO BFR]],3,FALSE)</f>
        <v>FL</v>
      </c>
      <c r="AW2036" t="s">
        <v>12181</v>
      </c>
      <c r="AX2036" t="str">
        <f>VLOOKUP(Sheet1[[#This Row],[NPDES ID2]],Combined_Sheet__Major_Only___2[[NPDES ID2]:[ECHO BFR]],27,FALSE)</f>
        <v>-</v>
      </c>
      <c r="AY2036" t="str">
        <f>VLOOKUP(Sheet1[[#This Row],[NPDES ID2]],Combined_Sheet__Major_Only___2[[NPDES ID2]:[ECHO BFR]],28,FALSE)</f>
        <v>-</v>
      </c>
      <c r="AZ2036" t="str">
        <f>VLOOKUP(Sheet1[[#This Row],[NPDES ID2]],Combined_Sheet__Major_Only___2[[NPDES ID2]:[ECHO BFR]],29,FALSE)</f>
        <v>thickening, preliminaryOps</v>
      </c>
      <c r="BA2036">
        <f>VLOOKUP(Sheet1[[#This Row],[NPDES ID2]],Combined_Sheet__Major_Only___2[[NPDES ID2]:[ECHO BFR]],17,FALSE)</f>
        <v>28.027090000000001</v>
      </c>
      <c r="BB2036">
        <f>VLOOKUP(Sheet1[[#This Row],[NPDES ID2]],Combined_Sheet__Major_Only___2[[NPDES ID2]:[ECHO BFR]],18,FALSE)</f>
        <v>-82.701042999999999</v>
      </c>
      <c r="BC2036" t="str">
        <f>IF(ISNUMBER(SEARCH("aerobic",$AW2036)),"aerobic","")</f>
        <v/>
      </c>
      <c r="BD2036" t="str">
        <f>IF(ISNUMBER(SEARCH("anaer",$AW2036)),"anaer","")</f>
        <v>anaer</v>
      </c>
      <c r="BE2036" t="str">
        <f>IF(ISNUMBER(SEARCH("thickening",$AZ2036)),"thickening","")</f>
        <v>thickening</v>
      </c>
      <c r="BF2036" s="2" t="str">
        <f>IF(ISNUMBER(SEARCH("airDry",$AW2036)),"airDry","")</f>
        <v/>
      </c>
      <c r="BG2036" s="2" t="str">
        <f>IF(ISNUMBER(SEARCH("heatDry",$AY2036)),"heatDry","")</f>
        <v/>
      </c>
      <c r="BH2036" s="2" t="str">
        <f>IF(AND(ISNUMBER(SEARCH("aerobic",$AW2036)),ISNUMBER(SEARCH("anaer",$AW2036))),"Combined Aer and Anaer.","")</f>
        <v/>
      </c>
    </row>
    <row r="2037" spans="1:60" x14ac:dyDescent="0.3">
      <c r="A2037" s="4">
        <v>2035</v>
      </c>
      <c r="B2037" t="s">
        <v>9574</v>
      </c>
      <c r="C2037">
        <v>1363.34</v>
      </c>
      <c r="D2037">
        <v>307.33470900641152</v>
      </c>
      <c r="E2037">
        <v>306.14359990545478</v>
      </c>
      <c r="F2037">
        <v>247.56455757287719</v>
      </c>
      <c r="G2037">
        <v>366.34165635677829</v>
      </c>
      <c r="H2037">
        <v>-77.783682834194309</v>
      </c>
      <c r="I2037">
        <v>-77.549487028288183</v>
      </c>
      <c r="J2037">
        <v>-90.150237982654019</v>
      </c>
      <c r="K2037">
        <v>-65.636888563278731</v>
      </c>
      <c r="L2037">
        <v>693.16604011249945</v>
      </c>
      <c r="M2037">
        <v>687.94155208800225</v>
      </c>
      <c r="N2037">
        <v>669.00047716313031</v>
      </c>
      <c r="O2037">
        <v>732.98608150542213</v>
      </c>
      <c r="P2037">
        <v>32.476994914267081</v>
      </c>
      <c r="Q2037">
        <v>32.400401085917103</v>
      </c>
      <c r="R2037">
        <v>27.731293168931462</v>
      </c>
      <c r="S2037">
        <v>36.829261499726883</v>
      </c>
      <c r="T2037">
        <v>47.250901584182053</v>
      </c>
      <c r="U2037">
        <v>47.250825825741543</v>
      </c>
      <c r="V2037">
        <v>47.218389037838143</v>
      </c>
      <c r="W2037">
        <v>47.283102075541272</v>
      </c>
      <c r="X2037">
        <v>4185.6686825464176</v>
      </c>
      <c r="Y2037">
        <v>4211.8883100469466</v>
      </c>
      <c r="Z2037">
        <v>3957.457400647229</v>
      </c>
      <c r="AA2037">
        <v>4333.1111153050424</v>
      </c>
      <c r="AB2037">
        <v>1083.473724567486</v>
      </c>
      <c r="AC2037">
        <v>1054.1741377517219</v>
      </c>
      <c r="AD2037">
        <v>851.90527709073706</v>
      </c>
      <c r="AE2037">
        <v>1449.288724127483</v>
      </c>
      <c r="AF2037">
        <v>49.830133521400093</v>
      </c>
      <c r="AG2037">
        <v>49.454187379303143</v>
      </c>
      <c r="AH2037">
        <v>48.094936451083733</v>
      </c>
      <c r="AI2037">
        <v>52.689475006449427</v>
      </c>
      <c r="AJ2037">
        <v>0.38558458530703033</v>
      </c>
      <c r="AK2037">
        <v>0.38558440105679398</v>
      </c>
      <c r="AL2037">
        <v>0.38555868178669189</v>
      </c>
      <c r="AM2037">
        <v>0.3856105981467014</v>
      </c>
      <c r="AN2037">
        <v>0.94914707103845497</v>
      </c>
      <c r="AO2037">
        <v>0.94914707103845508</v>
      </c>
      <c r="AP2037">
        <v>0.94914707103845508</v>
      </c>
      <c r="AQ2037">
        <v>0.94914707103845508</v>
      </c>
      <c r="AR2037">
        <v>8.9248121359412806</v>
      </c>
      <c r="AS2037">
        <v>8.9248121359412842</v>
      </c>
      <c r="AT2037">
        <v>8.9248121359412842</v>
      </c>
      <c r="AU2037">
        <v>8.9248121359412842</v>
      </c>
      <c r="AV2037" t="str">
        <f>VLOOKUP(Sheet1[[#This Row],[NPDES ID2]],Combined_Sheet__Major_Only___2[[NPDES ID2]:[ECHO BFR]],3,FALSE)</f>
        <v>NJ</v>
      </c>
      <c r="AW2037" t="s">
        <v>54</v>
      </c>
      <c r="AX2037" t="str">
        <f>VLOOKUP(Sheet1[[#This Row],[NPDES ID2]],Combined_Sheet__Major_Only___2[[NPDES ID2]:[ECHO BFR]],27,FALSE)</f>
        <v>-</v>
      </c>
      <c r="AY2037" t="str">
        <f>VLOOKUP(Sheet1[[#This Row],[NPDES ID2]],Combined_Sheet__Major_Only___2[[NPDES ID2]:[ECHO BFR]],28,FALSE)</f>
        <v>-</v>
      </c>
      <c r="AZ2037" t="str">
        <f>VLOOKUP(Sheet1[[#This Row],[NPDES ID2]],Combined_Sheet__Major_Only___2[[NPDES ID2]:[ECHO BFR]],29,FALSE)</f>
        <v>preliminaryOps, thickening</v>
      </c>
      <c r="BA2037">
        <f>VLOOKUP(Sheet1[[#This Row],[NPDES ID2]],Combined_Sheet__Major_Only___2[[NPDES ID2]:[ECHO BFR]],17,FALSE)</f>
        <v>39.920290000000001</v>
      </c>
      <c r="BB2037">
        <f>VLOOKUP(Sheet1[[#This Row],[NPDES ID2]],Combined_Sheet__Major_Only___2[[NPDES ID2]:[ECHO BFR]],18,FALSE)</f>
        <v>-74.927520000000001</v>
      </c>
      <c r="BC2037" t="str">
        <f>IF(ISNUMBER(SEARCH("aerobic",$AW2037)),"aerobic","")</f>
        <v/>
      </c>
      <c r="BD2037" t="str">
        <f>IF(ISNUMBER(SEARCH("anaer",$AW2037)),"anaer","")</f>
        <v/>
      </c>
      <c r="BE2037" t="str">
        <f>IF(ISNUMBER(SEARCH("thickening",$AZ2037)),"thickening","")</f>
        <v>thickening</v>
      </c>
      <c r="BF2037" s="3" t="str">
        <f>IF(ISNUMBER(SEARCH("airDry",$AW2037)),"airDry","")</f>
        <v/>
      </c>
      <c r="BG2037" s="3" t="str">
        <f>IF(ISNUMBER(SEARCH("heatDry",$AY2037)),"heatDry","")</f>
        <v/>
      </c>
      <c r="BH2037" s="3" t="str">
        <f>IF(AND(ISNUMBER(SEARCH("aerobic",$AW2037)),ISNUMBER(SEARCH("anaer",$AW2037))),"Combined Aer and Anaer.","")</f>
        <v/>
      </c>
    </row>
    <row r="2038" spans="1:60" x14ac:dyDescent="0.3">
      <c r="A2038" s="4">
        <v>2036</v>
      </c>
      <c r="B2038" t="s">
        <v>9579</v>
      </c>
      <c r="C2038">
        <v>1349.76</v>
      </c>
      <c r="D2038">
        <v>247.5613002892334</v>
      </c>
      <c r="E2038">
        <v>246.3136786245025</v>
      </c>
      <c r="F2038">
        <v>197.792592556183</v>
      </c>
      <c r="G2038">
        <v>291.8116271499477</v>
      </c>
      <c r="H2038">
        <v>-76.897524377828645</v>
      </c>
      <c r="I2038">
        <v>-78.087751612924492</v>
      </c>
      <c r="J2038">
        <v>-90.789262493568756</v>
      </c>
      <c r="K2038">
        <v>-61.55105179796896</v>
      </c>
      <c r="L2038">
        <v>851.66438364028886</v>
      </c>
      <c r="M2038">
        <v>847.72355830043307</v>
      </c>
      <c r="N2038">
        <v>833.43479971268209</v>
      </c>
      <c r="O2038">
        <v>881.7034668521286</v>
      </c>
      <c r="P2038">
        <v>31.87446105557904</v>
      </c>
      <c r="Q2038">
        <v>32.197722748884267</v>
      </c>
      <c r="R2038">
        <v>26.071365817495991</v>
      </c>
      <c r="S2038">
        <v>36.538149886952503</v>
      </c>
      <c r="T2038">
        <v>47.62107169611452</v>
      </c>
      <c r="U2038">
        <v>47.620995366402013</v>
      </c>
      <c r="V2038">
        <v>47.588313982277981</v>
      </c>
      <c r="W2038">
        <v>47.65351500185205</v>
      </c>
      <c r="X2038">
        <v>3397.3641365652111</v>
      </c>
      <c r="Y2038">
        <v>3410.5790814355878</v>
      </c>
      <c r="Z2038">
        <v>3282.696805269481</v>
      </c>
      <c r="AA2038">
        <v>3470.5135852417702</v>
      </c>
      <c r="AB2038">
        <v>689.27956181644777</v>
      </c>
      <c r="AC2038">
        <v>681.40355803769012</v>
      </c>
      <c r="AD2038">
        <v>572.18592625393296</v>
      </c>
      <c r="AE2038">
        <v>841.40468739589232</v>
      </c>
      <c r="AF2038">
        <v>61.839458222599639</v>
      </c>
      <c r="AG2038">
        <v>61.552926632096323</v>
      </c>
      <c r="AH2038">
        <v>60.517934178479592</v>
      </c>
      <c r="AI2038">
        <v>64.017295755044756</v>
      </c>
      <c r="AJ2038">
        <v>0.53187118975189296</v>
      </c>
      <c r="AK2038">
        <v>0.53187097600970934</v>
      </c>
      <c r="AL2038">
        <v>0.53184112080087509</v>
      </c>
      <c r="AM2038">
        <v>0.53190138522815777</v>
      </c>
      <c r="AN2038">
        <v>0.94951373944608075</v>
      </c>
      <c r="AO2038">
        <v>0.9495137394460812</v>
      </c>
      <c r="AP2038">
        <v>0.9495137394460812</v>
      </c>
      <c r="AQ2038">
        <v>0.9495137394460812</v>
      </c>
      <c r="AR2038">
        <v>12.538075548492801</v>
      </c>
      <c r="AS2038">
        <v>12.538075548492801</v>
      </c>
      <c r="AT2038">
        <v>12.538075548492801</v>
      </c>
      <c r="AU2038">
        <v>12.538075548492801</v>
      </c>
      <c r="AV2038" t="str">
        <f>VLOOKUP(Sheet1[[#This Row],[NPDES ID2]],Combined_Sheet__Major_Only___2[[NPDES ID2]:[ECHO BFR]],3,FALSE)</f>
        <v>IL</v>
      </c>
      <c r="AW2038" t="s">
        <v>41</v>
      </c>
      <c r="AX2038" t="str">
        <f>VLOOKUP(Sheet1[[#This Row],[NPDES ID2]],Combined_Sheet__Major_Only___2[[NPDES ID2]:[ECHO BFR]],27,FALSE)</f>
        <v>-</v>
      </c>
      <c r="AY2038" t="str">
        <f>VLOOKUP(Sheet1[[#This Row],[NPDES ID2]],Combined_Sheet__Major_Only___2[[NPDES ID2]:[ECHO BFR]],28,FALSE)</f>
        <v>-</v>
      </c>
      <c r="AZ2038" t="str">
        <f>VLOOKUP(Sheet1[[#This Row],[NPDES ID2]],Combined_Sheet__Major_Only___2[[NPDES ID2]:[ECHO BFR]],29,FALSE)</f>
        <v>preliminaryOps, thickening</v>
      </c>
      <c r="BA2038">
        <f>VLOOKUP(Sheet1[[#This Row],[NPDES ID2]],Combined_Sheet__Major_Only___2[[NPDES ID2]:[ECHO BFR]],17,FALSE)</f>
        <v>42.167340000000003</v>
      </c>
      <c r="BB2038">
        <f>VLOOKUP(Sheet1[[#This Row],[NPDES ID2]],Combined_Sheet__Major_Only___2[[NPDES ID2]:[ECHO BFR]],18,FALSE)</f>
        <v>-87.936019999999999</v>
      </c>
      <c r="BC2038" t="str">
        <f>IF(ISNUMBER(SEARCH("aerobic",$AW2038)),"aerobic","")</f>
        <v>aerobic</v>
      </c>
      <c r="BD2038" t="str">
        <f>IF(ISNUMBER(SEARCH("anaer",$AW2038)),"anaer","")</f>
        <v/>
      </c>
      <c r="BE2038" t="str">
        <f>IF(ISNUMBER(SEARCH("thickening",$AZ2038)),"thickening","")</f>
        <v>thickening</v>
      </c>
      <c r="BF2038" s="2" t="str">
        <f>IF(ISNUMBER(SEARCH("airDry",$AW2038)),"airDry","")</f>
        <v/>
      </c>
      <c r="BG2038" s="2" t="str">
        <f>IF(ISNUMBER(SEARCH("heatDry",$AY2038)),"heatDry","")</f>
        <v/>
      </c>
      <c r="BH2038" s="2" t="str">
        <f>IF(AND(ISNUMBER(SEARCH("aerobic",$AW2038)),ISNUMBER(SEARCH("anaer",$AW2038))),"Combined Aer and Anaer.","")</f>
        <v/>
      </c>
    </row>
    <row r="2039" spans="1:60" x14ac:dyDescent="0.3">
      <c r="A2039" s="4">
        <v>2037</v>
      </c>
      <c r="B2039" t="s">
        <v>9584</v>
      </c>
      <c r="C2039">
        <v>1337.09</v>
      </c>
      <c r="D2039">
        <v>244.06921048833661</v>
      </c>
      <c r="E2039">
        <v>242.79476285089751</v>
      </c>
      <c r="F2039">
        <v>194.8415378041158</v>
      </c>
      <c r="G2039">
        <v>287.62670945359588</v>
      </c>
      <c r="H2039">
        <v>-76.742925620227311</v>
      </c>
      <c r="I2039">
        <v>-77.985170786963835</v>
      </c>
      <c r="J2039">
        <v>-90.751324544727296</v>
      </c>
      <c r="K2039">
        <v>-60.983795871028548</v>
      </c>
      <c r="L2039">
        <v>855.93441878917952</v>
      </c>
      <c r="M2039">
        <v>852.12289615890165</v>
      </c>
      <c r="N2039">
        <v>838.29779171245548</v>
      </c>
      <c r="O2039">
        <v>884.99780924233585</v>
      </c>
      <c r="P2039">
        <v>31.55182608595921</v>
      </c>
      <c r="Q2039">
        <v>31.87824800386521</v>
      </c>
      <c r="R2039">
        <v>25.7412973164631</v>
      </c>
      <c r="S2039">
        <v>36.134894798312317</v>
      </c>
      <c r="T2039">
        <v>92.446773191875124</v>
      </c>
      <c r="U2039">
        <v>92.446627684055926</v>
      </c>
      <c r="V2039">
        <v>92.384326952447864</v>
      </c>
      <c r="W2039">
        <v>92.508620073132107</v>
      </c>
      <c r="X2039">
        <v>6500.6434652461994</v>
      </c>
      <c r="Y2039">
        <v>6525.0223754918316</v>
      </c>
      <c r="Z2039">
        <v>6289.3051410011594</v>
      </c>
      <c r="AA2039">
        <v>6635.3472801730068</v>
      </c>
      <c r="AB2039">
        <v>1188.8198453595239</v>
      </c>
      <c r="AC2039">
        <v>1178.145842639557</v>
      </c>
      <c r="AD2039">
        <v>1005.154118820428</v>
      </c>
      <c r="AE2039">
        <v>1422.974243279677</v>
      </c>
      <c r="AF2039">
        <v>62.739767632026371</v>
      </c>
      <c r="AG2039">
        <v>62.459858046434867</v>
      </c>
      <c r="AH2039">
        <v>61.449895887835368</v>
      </c>
      <c r="AI2039">
        <v>64.865631847801652</v>
      </c>
      <c r="AJ2039">
        <v>0.54286630689887605</v>
      </c>
      <c r="AK2039">
        <v>0.54286601498682119</v>
      </c>
      <c r="AL2039">
        <v>0.54282528794331952</v>
      </c>
      <c r="AM2039">
        <v>0.54290749936549965</v>
      </c>
      <c r="AN2039">
        <v>0.97304723933242532</v>
      </c>
      <c r="AO2039">
        <v>0.9730472393324251</v>
      </c>
      <c r="AP2039">
        <v>0.9730472393324251</v>
      </c>
      <c r="AQ2039">
        <v>0.9730472393324251</v>
      </c>
      <c r="AR2039">
        <v>13.476864679593669</v>
      </c>
      <c r="AS2039">
        <v>13.476864679593669</v>
      </c>
      <c r="AT2039">
        <v>13.476864679593669</v>
      </c>
      <c r="AU2039">
        <v>13.476864679593669</v>
      </c>
      <c r="AV2039" t="str">
        <f>VLOOKUP(Sheet1[[#This Row],[NPDES ID2]],Combined_Sheet__Major_Only___2[[NPDES ID2]:[ECHO BFR]],3,FALSE)</f>
        <v>FL</v>
      </c>
      <c r="AW2039" t="s">
        <v>41</v>
      </c>
      <c r="AX2039" t="str">
        <f>VLOOKUP(Sheet1[[#This Row],[NPDES ID2]],Combined_Sheet__Major_Only___2[[NPDES ID2]:[ECHO BFR]],27,FALSE)</f>
        <v>-</v>
      </c>
      <c r="AY2039" t="str">
        <f>VLOOKUP(Sheet1[[#This Row],[NPDES ID2]],Combined_Sheet__Major_Only___2[[NPDES ID2]:[ECHO BFR]],28,FALSE)</f>
        <v>-</v>
      </c>
      <c r="AZ2039" t="str">
        <f>VLOOKUP(Sheet1[[#This Row],[NPDES ID2]],Combined_Sheet__Major_Only___2[[NPDES ID2]:[ECHO BFR]],29,FALSE)</f>
        <v>thickening</v>
      </c>
      <c r="BA2039">
        <f>VLOOKUP(Sheet1[[#This Row],[NPDES ID2]],Combined_Sheet__Major_Only___2[[NPDES ID2]:[ECHO BFR]],17,FALSE)</f>
        <v>27.8949459999588</v>
      </c>
      <c r="BB2039">
        <f>VLOOKUP(Sheet1[[#This Row],[NPDES ID2]],Combined_Sheet__Major_Only___2[[NPDES ID2]:[ECHO BFR]],18,FALSE)</f>
        <v>-81.842349999752102</v>
      </c>
      <c r="BC2039" t="str">
        <f>IF(ISNUMBER(SEARCH("aerobic",$AW2039)),"aerobic","")</f>
        <v>aerobic</v>
      </c>
      <c r="BD2039" t="str">
        <f>IF(ISNUMBER(SEARCH("anaer",$AW2039)),"anaer","")</f>
        <v/>
      </c>
      <c r="BE2039" t="str">
        <f>IF(ISNUMBER(SEARCH("thickening",$AZ2039)),"thickening","")</f>
        <v>thickening</v>
      </c>
      <c r="BF2039" s="3" t="str">
        <f>IF(ISNUMBER(SEARCH("airDry",$AW2039)),"airDry","")</f>
        <v/>
      </c>
      <c r="BG2039" s="3" t="str">
        <f>IF(ISNUMBER(SEARCH("heatDry",$AY2039)),"heatDry","")</f>
        <v/>
      </c>
      <c r="BH2039" s="3" t="str">
        <f>IF(AND(ISNUMBER(SEARCH("aerobic",$AW2039)),ISNUMBER(SEARCH("anaer",$AW2039))),"Combined Aer and Anaer.","")</f>
        <v/>
      </c>
    </row>
    <row r="2040" spans="1:60" x14ac:dyDescent="0.3">
      <c r="A2040" s="4">
        <v>2038</v>
      </c>
      <c r="B2040" t="s">
        <v>9589</v>
      </c>
      <c r="C2040">
        <v>1331</v>
      </c>
      <c r="D2040">
        <v>328.42325086778789</v>
      </c>
      <c r="E2040">
        <v>328.14208918794668</v>
      </c>
      <c r="F2040">
        <v>262.61789821432592</v>
      </c>
      <c r="G2040">
        <v>392.29240538210581</v>
      </c>
      <c r="H2040">
        <v>-77.987108981463479</v>
      </c>
      <c r="I2040">
        <v>-77.304422704066383</v>
      </c>
      <c r="J2040">
        <v>-89.822752207916594</v>
      </c>
      <c r="K2040">
        <v>-66.97505779002897</v>
      </c>
      <c r="L2040">
        <v>633.8082519286047</v>
      </c>
      <c r="M2040">
        <v>628.38934632991436</v>
      </c>
      <c r="N2040">
        <v>608.74398464196202</v>
      </c>
      <c r="O2040">
        <v>675.10904854951866</v>
      </c>
      <c r="P2040">
        <v>31.76694423683082</v>
      </c>
      <c r="Q2040">
        <v>31.555512724294339</v>
      </c>
      <c r="R2040">
        <v>27.562766997366779</v>
      </c>
      <c r="S2040">
        <v>36.12497945654075</v>
      </c>
      <c r="T2040">
        <v>53.264408264002071</v>
      </c>
      <c r="U2040">
        <v>53.264323225104292</v>
      </c>
      <c r="V2040">
        <v>53.227912910005493</v>
      </c>
      <c r="W2040">
        <v>53.300553336079417</v>
      </c>
      <c r="X2040">
        <v>5039.0851783207318</v>
      </c>
      <c r="Y2040">
        <v>5074.5942675424922</v>
      </c>
      <c r="Z2040">
        <v>4728.656139841034</v>
      </c>
      <c r="AA2040">
        <v>5240.7381262426297</v>
      </c>
      <c r="AB2040">
        <v>1222.1641814811931</v>
      </c>
      <c r="AC2040">
        <v>1191.2103236233861</v>
      </c>
      <c r="AD2040">
        <v>972.28470683434637</v>
      </c>
      <c r="AE2040">
        <v>1606.167674563661</v>
      </c>
      <c r="AF2040">
        <v>46.670220812941849</v>
      </c>
      <c r="AG2040">
        <v>46.270845006895392</v>
      </c>
      <c r="AH2040">
        <v>44.826558465855257</v>
      </c>
      <c r="AI2040">
        <v>49.708241302992697</v>
      </c>
      <c r="AJ2040">
        <v>0.34724158214520989</v>
      </c>
      <c r="AK2040">
        <v>0.34724141077921988</v>
      </c>
      <c r="AL2040">
        <v>0.34721749317248102</v>
      </c>
      <c r="AM2040">
        <v>0.34726577284101118</v>
      </c>
      <c r="AN2040">
        <v>0.95451376385352948</v>
      </c>
      <c r="AO2040">
        <v>0.95451376385352948</v>
      </c>
      <c r="AP2040">
        <v>0.95451376385352948</v>
      </c>
      <c r="AQ2040">
        <v>0.95451376385352948</v>
      </c>
      <c r="AR2040">
        <v>8.6272091894557246</v>
      </c>
      <c r="AS2040">
        <v>8.6272091894557228</v>
      </c>
      <c r="AT2040">
        <v>8.6272091894557228</v>
      </c>
      <c r="AU2040">
        <v>8.6272091894557228</v>
      </c>
      <c r="AV2040" t="str">
        <f>VLOOKUP(Sheet1[[#This Row],[NPDES ID2]],Combined_Sheet__Major_Only___2[[NPDES ID2]:[ECHO BFR]],3,FALSE)</f>
        <v>IL</v>
      </c>
      <c r="AW2040" t="s">
        <v>54</v>
      </c>
      <c r="AX2040" t="str">
        <f>VLOOKUP(Sheet1[[#This Row],[NPDES ID2]],Combined_Sheet__Major_Only___2[[NPDES ID2]:[ECHO BFR]],27,FALSE)</f>
        <v>-</v>
      </c>
      <c r="AY2040" t="str">
        <f>VLOOKUP(Sheet1[[#This Row],[NPDES ID2]],Combined_Sheet__Major_Only___2[[NPDES ID2]:[ECHO BFR]],28,FALSE)</f>
        <v>thermoAerobicDigest</v>
      </c>
      <c r="AZ2040" t="str">
        <f>VLOOKUP(Sheet1[[#This Row],[NPDES ID2]],Combined_Sheet__Major_Only___2[[NPDES ID2]:[ECHO BFR]],29,FALSE)</f>
        <v>thickening</v>
      </c>
      <c r="BA2040">
        <f>VLOOKUP(Sheet1[[#This Row],[NPDES ID2]],Combined_Sheet__Major_Only___2[[NPDES ID2]:[ECHO BFR]],17,FALSE)</f>
        <v>38.498869999999997</v>
      </c>
      <c r="BB2040">
        <f>VLOOKUP(Sheet1[[#This Row],[NPDES ID2]],Combined_Sheet__Major_Only___2[[NPDES ID2]:[ECHO BFR]],18,FALSE)</f>
        <v>-89.979460000000003</v>
      </c>
      <c r="BC2040" t="str">
        <f>IF(ISNUMBER(SEARCH("aerobic",$AW2040)),"aerobic","")</f>
        <v/>
      </c>
      <c r="BD2040" t="str">
        <f>IF(ISNUMBER(SEARCH("anaer",$AW2040)),"anaer","")</f>
        <v/>
      </c>
      <c r="BE2040" t="str">
        <f>IF(ISNUMBER(SEARCH("thickening",$AZ2040)),"thickening","")</f>
        <v>thickening</v>
      </c>
      <c r="BF2040" s="2" t="str">
        <f>IF(ISNUMBER(SEARCH("airDry",$AW2040)),"airDry","")</f>
        <v/>
      </c>
      <c r="BG2040" s="2" t="str">
        <f>IF(ISNUMBER(SEARCH("heatDry",$AY2040)),"heatDry","")</f>
        <v/>
      </c>
      <c r="BH2040" s="2" t="str">
        <f>IF(AND(ISNUMBER(SEARCH("aerobic",$AW2040)),ISNUMBER(SEARCH("anaer",$AW2040))),"Combined Aer and Anaer.","")</f>
        <v/>
      </c>
    </row>
    <row r="2041" spans="1:60" x14ac:dyDescent="0.3">
      <c r="A2041" s="4">
        <v>2039</v>
      </c>
      <c r="B2041" t="s">
        <v>9594</v>
      </c>
      <c r="C2041">
        <v>1326</v>
      </c>
      <c r="D2041">
        <v>241.3821354753716</v>
      </c>
      <c r="E2041">
        <v>240.14903799164429</v>
      </c>
      <c r="F2041">
        <v>192.57698946862399</v>
      </c>
      <c r="G2041">
        <v>284.55583142638028</v>
      </c>
      <c r="H2041">
        <v>-76.727205298004634</v>
      </c>
      <c r="I2041">
        <v>-77.969061338296783</v>
      </c>
      <c r="J2041">
        <v>-90.820154915528377</v>
      </c>
      <c r="K2041">
        <v>-60.76048680304141</v>
      </c>
      <c r="L2041">
        <v>858.49643966562883</v>
      </c>
      <c r="M2041">
        <v>854.78832685756424</v>
      </c>
      <c r="N2041">
        <v>841.34042925546532</v>
      </c>
      <c r="O2041">
        <v>886.76724569586077</v>
      </c>
      <c r="P2041">
        <v>31.272456435148559</v>
      </c>
      <c r="Q2041">
        <v>31.610300127764489</v>
      </c>
      <c r="R2041">
        <v>25.462075975795891</v>
      </c>
      <c r="S2041">
        <v>35.787817202276301</v>
      </c>
      <c r="T2041">
        <v>82.923661117412465</v>
      </c>
      <c r="U2041">
        <v>82.92353030631503</v>
      </c>
      <c r="V2041">
        <v>82.867522133579442</v>
      </c>
      <c r="W2041">
        <v>82.979261280029945</v>
      </c>
      <c r="X2041">
        <v>5765.2765786108594</v>
      </c>
      <c r="Y2041">
        <v>5786.2335082557547</v>
      </c>
      <c r="Z2041">
        <v>5583.486100916738</v>
      </c>
      <c r="AA2041">
        <v>5881.110310346553</v>
      </c>
      <c r="AB2041">
        <v>882.51785069243658</v>
      </c>
      <c r="AC2041">
        <v>877.38763388704308</v>
      </c>
      <c r="AD2041">
        <v>766.73141499973872</v>
      </c>
      <c r="AE2041">
        <v>1025.6808226338289</v>
      </c>
      <c r="AF2041">
        <v>63.453149264586877</v>
      </c>
      <c r="AG2041">
        <v>63.178613103173653</v>
      </c>
      <c r="AH2041">
        <v>62.187654762855978</v>
      </c>
      <c r="AI2041">
        <v>65.53877149318545</v>
      </c>
      <c r="AJ2041">
        <v>0.55158089862603354</v>
      </c>
      <c r="AK2041">
        <v>0.55158064107138371</v>
      </c>
      <c r="AL2041">
        <v>0.55154468600932038</v>
      </c>
      <c r="AM2041">
        <v>0.55161726400454691</v>
      </c>
      <c r="AN2041">
        <v>0.97008474274880241</v>
      </c>
      <c r="AO2041">
        <v>0.97008474274880263</v>
      </c>
      <c r="AP2041">
        <v>0.97008474274880263</v>
      </c>
      <c r="AQ2041">
        <v>0.97008474274880263</v>
      </c>
      <c r="AR2041">
        <v>15.14534090696843</v>
      </c>
      <c r="AS2041">
        <v>15.14534090696843</v>
      </c>
      <c r="AT2041">
        <v>15.14534090696843</v>
      </c>
      <c r="AU2041">
        <v>15.14534090696843</v>
      </c>
      <c r="AV2041" t="str">
        <f>VLOOKUP(Sheet1[[#This Row],[NPDES ID2]],Combined_Sheet__Major_Only___2[[NPDES ID2]:[ECHO BFR]],3,FALSE)</f>
        <v>IN</v>
      </c>
      <c r="AW2041" t="s">
        <v>12181</v>
      </c>
      <c r="AX2041" t="str">
        <f>VLOOKUP(Sheet1[[#This Row],[NPDES ID2]],Combined_Sheet__Major_Only___2[[NPDES ID2]:[ECHO BFR]],27,FALSE)</f>
        <v>methaneBioCaptureRecover, tempSludgeStore</v>
      </c>
      <c r="AY2041" t="str">
        <f>VLOOKUP(Sheet1[[#This Row],[NPDES ID2]],Combined_Sheet__Major_Only___2[[NPDES ID2]:[ECHO BFR]],28,FALSE)</f>
        <v>pasteurize</v>
      </c>
      <c r="AZ2041" t="str">
        <f>VLOOKUP(Sheet1[[#This Row],[NPDES ID2]],Combined_Sheet__Major_Only___2[[NPDES ID2]:[ECHO BFR]],29,FALSE)</f>
        <v>thickening, preliminaryOps</v>
      </c>
      <c r="BA2041">
        <f>VLOOKUP(Sheet1[[#This Row],[NPDES ID2]],Combined_Sheet__Major_Only___2[[NPDES ID2]:[ECHO BFR]],17,FALSE)</f>
        <v>39.936677000000003</v>
      </c>
      <c r="BB2041">
        <f>VLOOKUP(Sheet1[[#This Row],[NPDES ID2]],Combined_Sheet__Major_Only___2[[NPDES ID2]:[ECHO BFR]],18,FALSE)</f>
        <v>-86.079162999999994</v>
      </c>
      <c r="BC2041" t="str">
        <f>IF(ISNUMBER(SEARCH("aerobic",$AW2041)),"aerobic","")</f>
        <v/>
      </c>
      <c r="BD2041" t="str">
        <f>IF(ISNUMBER(SEARCH("anaer",$AW2041)),"anaer","")</f>
        <v>anaer</v>
      </c>
      <c r="BE2041" t="str">
        <f>IF(ISNUMBER(SEARCH("thickening",$AZ2041)),"thickening","")</f>
        <v>thickening</v>
      </c>
      <c r="BF2041" s="3" t="str">
        <f>IF(ISNUMBER(SEARCH("airDry",$AW2041)),"airDry","")</f>
        <v/>
      </c>
      <c r="BG2041" s="3" t="str">
        <f>IF(ISNUMBER(SEARCH("heatDry",$AY2041)),"heatDry","")</f>
        <v/>
      </c>
      <c r="BH2041" s="3" t="str">
        <f>IF(AND(ISNUMBER(SEARCH("aerobic",$AW2041)),ISNUMBER(SEARCH("anaer",$AW2041))),"Combined Aer and Anaer.","")</f>
        <v/>
      </c>
    </row>
    <row r="2042" spans="1:60" x14ac:dyDescent="0.3">
      <c r="A2042" s="4">
        <v>2040</v>
      </c>
      <c r="B2042" t="s">
        <v>9598</v>
      </c>
      <c r="C2042">
        <v>1307.77</v>
      </c>
      <c r="D2042">
        <v>264.60617437010433</v>
      </c>
      <c r="E2042">
        <v>262.80320394735742</v>
      </c>
      <c r="F2042">
        <v>212.04285024118249</v>
      </c>
      <c r="G2042">
        <v>312.7055668431002</v>
      </c>
      <c r="H2042">
        <v>-76.620447134371773</v>
      </c>
      <c r="I2042">
        <v>-77.252121598223866</v>
      </c>
      <c r="J2042">
        <v>-89.972626017215276</v>
      </c>
      <c r="K2042">
        <v>-61.930196771490969</v>
      </c>
      <c r="L2042">
        <v>772.92589632676618</v>
      </c>
      <c r="M2042">
        <v>768.72308203745843</v>
      </c>
      <c r="N2042">
        <v>753.45088220705668</v>
      </c>
      <c r="O2042">
        <v>805.02635448197259</v>
      </c>
      <c r="P2042">
        <v>30.971914941074939</v>
      </c>
      <c r="Q2042">
        <v>31.197610343406701</v>
      </c>
      <c r="R2042">
        <v>25.757451193499801</v>
      </c>
      <c r="S2042">
        <v>35.652888741461041</v>
      </c>
      <c r="T2042">
        <v>346.34842284831552</v>
      </c>
      <c r="U2042">
        <v>346.34788550200142</v>
      </c>
      <c r="V2042">
        <v>346.11781492102108</v>
      </c>
      <c r="W2042">
        <v>346.57681740381008</v>
      </c>
      <c r="X2042">
        <v>26382.492502971189</v>
      </c>
      <c r="Y2042">
        <v>26503.524235258581</v>
      </c>
      <c r="Z2042">
        <v>25335.119125049961</v>
      </c>
      <c r="AA2042">
        <v>27052.140349081212</v>
      </c>
      <c r="AB2042">
        <v>4507.4787786898851</v>
      </c>
      <c r="AC2042">
        <v>4471.7687547118212</v>
      </c>
      <c r="AD2042">
        <v>3846.543189915426</v>
      </c>
      <c r="AE2042">
        <v>5363.0003669898933</v>
      </c>
      <c r="AF2042">
        <v>57.933472900692287</v>
      </c>
      <c r="AG2042">
        <v>57.617185116447757</v>
      </c>
      <c r="AH2042">
        <v>56.480879618136321</v>
      </c>
      <c r="AI2042">
        <v>60.328596884846348</v>
      </c>
      <c r="AJ2042">
        <v>0.4842098070277856</v>
      </c>
      <c r="AK2042">
        <v>0.48420911904423969</v>
      </c>
      <c r="AL2042">
        <v>0.48411383826637627</v>
      </c>
      <c r="AM2042">
        <v>0.48430619546471299</v>
      </c>
      <c r="AN2042">
        <v>0.99259598669445026</v>
      </c>
      <c r="AO2042">
        <v>0.99259598669445015</v>
      </c>
      <c r="AP2042">
        <v>0.99259598669445015</v>
      </c>
      <c r="AQ2042">
        <v>0.99259598669445015</v>
      </c>
      <c r="AR2042">
        <v>12.94354905402216</v>
      </c>
      <c r="AS2042">
        <v>12.943549054022149</v>
      </c>
      <c r="AT2042">
        <v>12.943549054022149</v>
      </c>
      <c r="AU2042">
        <v>12.943549054022149</v>
      </c>
      <c r="AV2042" t="str">
        <f>VLOOKUP(Sheet1[[#This Row],[NPDES ID2]],Combined_Sheet__Major_Only___2[[NPDES ID2]:[ECHO BFR]],3,FALSE)</f>
        <v>CA</v>
      </c>
      <c r="AW2042" t="s">
        <v>12181</v>
      </c>
      <c r="AX2042" t="str">
        <f>VLOOKUP(Sheet1[[#This Row],[NPDES ID2]],Combined_Sheet__Major_Only___2[[NPDES ID2]:[ECHO BFR]],27,FALSE)</f>
        <v>-</v>
      </c>
      <c r="AY2042" t="str">
        <f>VLOOKUP(Sheet1[[#This Row],[NPDES ID2]],Combined_Sheet__Major_Only___2[[NPDES ID2]:[ECHO BFR]],28,FALSE)</f>
        <v>-</v>
      </c>
      <c r="AZ2042" t="str">
        <f>VLOOKUP(Sheet1[[#This Row],[NPDES ID2]],Combined_Sheet__Major_Only___2[[NPDES ID2]:[ECHO BFR]],29,FALSE)</f>
        <v>-</v>
      </c>
      <c r="BA2042">
        <f>VLOOKUP(Sheet1[[#This Row],[NPDES ID2]],Combined_Sheet__Major_Only___2[[NPDES ID2]:[ECHO BFR]],17,FALSE)</f>
        <v>34.952596999999997</v>
      </c>
      <c r="BB2042">
        <f>VLOOKUP(Sheet1[[#This Row],[NPDES ID2]],Combined_Sheet__Major_Only___2[[NPDES ID2]:[ECHO BFR]],18,FALSE)</f>
        <v>-120.38412599999999</v>
      </c>
      <c r="BC2042" t="str">
        <f>IF(ISNUMBER(SEARCH("aerobic",$AW2042)),"aerobic","")</f>
        <v/>
      </c>
      <c r="BD2042" t="str">
        <f>IF(ISNUMBER(SEARCH("anaer",$AW2042)),"anaer","")</f>
        <v>anaer</v>
      </c>
      <c r="BE2042" t="str">
        <f>IF(ISNUMBER(SEARCH("thickening",$AZ2042)),"thickening","")</f>
        <v/>
      </c>
      <c r="BF2042" s="2" t="str">
        <f>IF(ISNUMBER(SEARCH("airDry",$AW2042)),"airDry","")</f>
        <v/>
      </c>
      <c r="BG2042" s="2" t="str">
        <f>IF(ISNUMBER(SEARCH("heatDry",$AY2042)),"heatDry","")</f>
        <v/>
      </c>
      <c r="BH2042" s="2" t="str">
        <f>IF(AND(ISNUMBER(SEARCH("aerobic",$AW2042)),ISNUMBER(SEARCH("anaer",$AW2042))),"Combined Aer and Anaer.","")</f>
        <v/>
      </c>
    </row>
    <row r="2043" spans="1:60" x14ac:dyDescent="0.3">
      <c r="A2043" s="4">
        <v>2041</v>
      </c>
      <c r="B2043" t="s">
        <v>9603</v>
      </c>
      <c r="C2043">
        <v>1297.1199999999999</v>
      </c>
      <c r="D2043">
        <v>328.36316284153361</v>
      </c>
      <c r="E2043">
        <v>328.09362552917662</v>
      </c>
      <c r="F2043">
        <v>262.71457518383511</v>
      </c>
      <c r="G2043">
        <v>391.95040849612548</v>
      </c>
      <c r="H2043">
        <v>-77.985303911478056</v>
      </c>
      <c r="I2043">
        <v>-77.310895345608429</v>
      </c>
      <c r="J2043">
        <v>-89.811212195531056</v>
      </c>
      <c r="K2043">
        <v>-66.955160236978045</v>
      </c>
      <c r="L2043">
        <v>618.4176626865177</v>
      </c>
      <c r="M2043">
        <v>613.14218584931587</v>
      </c>
      <c r="N2043">
        <v>594.01686601715778</v>
      </c>
      <c r="O2043">
        <v>658.62517698368436</v>
      </c>
      <c r="P2043">
        <v>30.9573581394644</v>
      </c>
      <c r="Q2043">
        <v>30.75573095489823</v>
      </c>
      <c r="R2043">
        <v>26.852746753851712</v>
      </c>
      <c r="S2043">
        <v>35.200403943270068</v>
      </c>
      <c r="T2043">
        <v>57.213291569896022</v>
      </c>
      <c r="U2043">
        <v>57.213200436809842</v>
      </c>
      <c r="V2043">
        <v>57.174180829655171</v>
      </c>
      <c r="W2043">
        <v>57.252026925775468</v>
      </c>
      <c r="X2043">
        <v>5406.1425644302981</v>
      </c>
      <c r="Y2043">
        <v>5444.1655457585257</v>
      </c>
      <c r="Z2043">
        <v>5073.8147706050304</v>
      </c>
      <c r="AA2043">
        <v>5621.9929223932859</v>
      </c>
      <c r="AB2043">
        <v>1262.6403060880989</v>
      </c>
      <c r="AC2043">
        <v>1232.838726096867</v>
      </c>
      <c r="AD2043">
        <v>1012.906053234969</v>
      </c>
      <c r="AE2043">
        <v>1642.0722917462949</v>
      </c>
      <c r="AF2043">
        <v>46.726320534943817</v>
      </c>
      <c r="AG2043">
        <v>46.327361243326763</v>
      </c>
      <c r="AH2043">
        <v>44.884576383867447</v>
      </c>
      <c r="AI2043">
        <v>49.761179416419587</v>
      </c>
      <c r="AJ2043">
        <v>0.3479216249571524</v>
      </c>
      <c r="AK2043">
        <v>0.34792145410604802</v>
      </c>
      <c r="AL2043">
        <v>0.34789760786934421</v>
      </c>
      <c r="AM2043">
        <v>0.34794574345489299</v>
      </c>
      <c r="AN2043">
        <v>0.95746169571653372</v>
      </c>
      <c r="AO2043">
        <v>0.95746169571653394</v>
      </c>
      <c r="AP2043">
        <v>0.95746169571653394</v>
      </c>
      <c r="AQ2043">
        <v>0.95746169571653394</v>
      </c>
      <c r="AR2043">
        <v>8.801530713110008</v>
      </c>
      <c r="AS2043">
        <v>8.8015307131100098</v>
      </c>
      <c r="AT2043">
        <v>8.8015307131100098</v>
      </c>
      <c r="AU2043">
        <v>8.8015307131100098</v>
      </c>
      <c r="AV2043" t="str">
        <f>VLOOKUP(Sheet1[[#This Row],[NPDES ID2]],Combined_Sheet__Major_Only___2[[NPDES ID2]:[ECHO BFR]],3,FALSE)</f>
        <v>NH</v>
      </c>
      <c r="AW2043" t="s">
        <v>54</v>
      </c>
      <c r="AX2043" t="str">
        <f>VLOOKUP(Sheet1[[#This Row],[NPDES ID2]],Combined_Sheet__Major_Only___2[[NPDES ID2]:[ECHO BFR]],27,FALSE)</f>
        <v>-</v>
      </c>
      <c r="AY2043" t="str">
        <f>VLOOKUP(Sheet1[[#This Row],[NPDES ID2]],Combined_Sheet__Major_Only___2[[NPDES ID2]:[ECHO BFR]],28,FALSE)</f>
        <v>-</v>
      </c>
      <c r="AZ2043" t="str">
        <f>VLOOKUP(Sheet1[[#This Row],[NPDES ID2]],Combined_Sheet__Major_Only___2[[NPDES ID2]:[ECHO BFR]],29,FALSE)</f>
        <v>thickening</v>
      </c>
      <c r="BA2043">
        <f>VLOOKUP(Sheet1[[#This Row],[NPDES ID2]],Combined_Sheet__Major_Only___2[[NPDES ID2]:[ECHO BFR]],17,FALSE)</f>
        <v>42.996706000000003</v>
      </c>
      <c r="BB2043">
        <f>VLOOKUP(Sheet1[[#This Row],[NPDES ID2]],Combined_Sheet__Major_Only___2[[NPDES ID2]:[ECHO BFR]],18,FALSE)</f>
        <v>-70.944428000000002</v>
      </c>
      <c r="BC2043" t="str">
        <f>IF(ISNUMBER(SEARCH("aerobic",$AW2043)),"aerobic","")</f>
        <v/>
      </c>
      <c r="BD2043" t="str">
        <f>IF(ISNUMBER(SEARCH("anaer",$AW2043)),"anaer","")</f>
        <v/>
      </c>
      <c r="BE2043" t="str">
        <f>IF(ISNUMBER(SEARCH("thickening",$AZ2043)),"thickening","")</f>
        <v>thickening</v>
      </c>
      <c r="BF2043" s="3" t="str">
        <f>IF(ISNUMBER(SEARCH("airDry",$AW2043)),"airDry","")</f>
        <v/>
      </c>
      <c r="BG2043" s="3" t="str">
        <f>IF(ISNUMBER(SEARCH("heatDry",$AY2043)),"heatDry","")</f>
        <v/>
      </c>
      <c r="BH2043" s="3" t="str">
        <f>IF(AND(ISNUMBER(SEARCH("aerobic",$AW2043)),ISNUMBER(SEARCH("anaer",$AW2043))),"Combined Aer and Anaer.","")</f>
        <v/>
      </c>
    </row>
    <row r="2044" spans="1:60" x14ac:dyDescent="0.3">
      <c r="A2044" s="4">
        <v>2042</v>
      </c>
      <c r="B2044" t="s">
        <v>9608</v>
      </c>
      <c r="C2044">
        <v>1293</v>
      </c>
      <c r="D2044">
        <v>321.4864547834693</v>
      </c>
      <c r="E2044">
        <v>320.86380769756391</v>
      </c>
      <c r="F2044">
        <v>257.88397076222248</v>
      </c>
      <c r="G2044">
        <v>383.83331137373051</v>
      </c>
      <c r="H2044">
        <v>-77.88668164455774</v>
      </c>
      <c r="I2044">
        <v>-77.306668783827305</v>
      </c>
      <c r="J2044">
        <v>-89.805304172078039</v>
      </c>
      <c r="K2044">
        <v>-66.425448786204129</v>
      </c>
      <c r="L2044">
        <v>629.68216876289478</v>
      </c>
      <c r="M2044">
        <v>624.52182473658445</v>
      </c>
      <c r="N2044">
        <v>605.81168477942026</v>
      </c>
      <c r="O2044">
        <v>669.01643979123992</v>
      </c>
      <c r="P2044">
        <v>30.840815107422902</v>
      </c>
      <c r="Q2044">
        <v>30.713126333653591</v>
      </c>
      <c r="R2044">
        <v>26.61629422255902</v>
      </c>
      <c r="S2044">
        <v>34.997493575897238</v>
      </c>
      <c r="T2044">
        <v>76.856749413638212</v>
      </c>
      <c r="U2044">
        <v>76.856627965416351</v>
      </c>
      <c r="V2044">
        <v>76.804628608157458</v>
      </c>
      <c r="W2044">
        <v>76.90836996432553</v>
      </c>
      <c r="X2044">
        <v>7109.1029020132146</v>
      </c>
      <c r="Y2044">
        <v>7157.3113331661771</v>
      </c>
      <c r="Z2044">
        <v>6688.6325495161364</v>
      </c>
      <c r="AA2044">
        <v>7381.6742582040433</v>
      </c>
      <c r="AB2044">
        <v>1549.7415002274711</v>
      </c>
      <c r="AC2044">
        <v>1517.846116925738</v>
      </c>
      <c r="AD2044">
        <v>1262.44895906434</v>
      </c>
      <c r="AE2044">
        <v>1978.6954545516689</v>
      </c>
      <c r="AF2044">
        <v>47.729462101548997</v>
      </c>
      <c r="AG2044">
        <v>47.337907307466963</v>
      </c>
      <c r="AH2044">
        <v>45.922291659610693</v>
      </c>
      <c r="AI2044">
        <v>50.707416262236023</v>
      </c>
      <c r="AJ2044">
        <v>0.36008606511427987</v>
      </c>
      <c r="AK2044">
        <v>0.36008586822913752</v>
      </c>
      <c r="AL2044">
        <v>0.36005840126750638</v>
      </c>
      <c r="AM2044">
        <v>0.36011384602055058</v>
      </c>
      <c r="AN2044">
        <v>0.96783224628833509</v>
      </c>
      <c r="AO2044">
        <v>0.96783224628833475</v>
      </c>
      <c r="AP2044">
        <v>0.96783224628833475</v>
      </c>
      <c r="AQ2044">
        <v>0.96783224628833475</v>
      </c>
      <c r="AR2044">
        <v>9.3141482290504864</v>
      </c>
      <c r="AS2044">
        <v>9.3141482290504847</v>
      </c>
      <c r="AT2044">
        <v>9.3141482290504847</v>
      </c>
      <c r="AU2044">
        <v>9.3141482290504847</v>
      </c>
      <c r="AV2044" t="str">
        <f>VLOOKUP(Sheet1[[#This Row],[NPDES ID2]],Combined_Sheet__Major_Only___2[[NPDES ID2]:[ECHO BFR]],3,FALSE)</f>
        <v>PA</v>
      </c>
      <c r="AW2044" t="s">
        <v>87</v>
      </c>
      <c r="AX2044" t="str">
        <f>VLOOKUP(Sheet1[[#This Row],[NPDES ID2]],Combined_Sheet__Major_Only___2[[NPDES ID2]:[ECHO BFR]],27,FALSE)</f>
        <v>-</v>
      </c>
      <c r="AY2044" t="str">
        <f>VLOOKUP(Sheet1[[#This Row],[NPDES ID2]],Combined_Sheet__Major_Only___2[[NPDES ID2]:[ECHO BFR]],28,FALSE)</f>
        <v>-</v>
      </c>
      <c r="AZ2044" t="str">
        <f>VLOOKUP(Sheet1[[#This Row],[NPDES ID2]],Combined_Sheet__Major_Only___2[[NPDES ID2]:[ECHO BFR]],29,FALSE)</f>
        <v>preliminaryOps, thickening</v>
      </c>
      <c r="BA2044">
        <f>VLOOKUP(Sheet1[[#This Row],[NPDES ID2]],Combined_Sheet__Major_Only___2[[NPDES ID2]:[ECHO BFR]],17,FALSE)</f>
        <v>40.842230000000001</v>
      </c>
      <c r="BB2044">
        <f>VLOOKUP(Sheet1[[#This Row],[NPDES ID2]],Combined_Sheet__Major_Only___2[[NPDES ID2]:[ECHO BFR]],18,FALSE)</f>
        <v>-79.91901</v>
      </c>
      <c r="BC2044" t="str">
        <f>IF(ISNUMBER(SEARCH("aerobic",$AW2044)),"aerobic","")</f>
        <v/>
      </c>
      <c r="BD2044" t="str">
        <f>IF(ISNUMBER(SEARCH("anaer",$AW2044)),"anaer","")</f>
        <v/>
      </c>
      <c r="BE2044" t="str">
        <f>IF(ISNUMBER(SEARCH("thickening",$AZ2044)),"thickening","")</f>
        <v>thickening</v>
      </c>
      <c r="BF2044" s="2" t="str">
        <f>IF(ISNUMBER(SEARCH("airDry",$AW2044)),"airDry","")</f>
        <v/>
      </c>
      <c r="BG2044" s="2" t="str">
        <f>IF(ISNUMBER(SEARCH("heatDry",$AY2044)),"heatDry","")</f>
        <v/>
      </c>
      <c r="BH2044" s="2" t="str">
        <f>IF(AND(ISNUMBER(SEARCH("aerobic",$AW2044)),ISNUMBER(SEARCH("anaer",$AW2044))),"Combined Aer and Anaer.","")</f>
        <v/>
      </c>
    </row>
    <row r="2045" spans="1:60" x14ac:dyDescent="0.3">
      <c r="A2045" s="4">
        <v>2043</v>
      </c>
      <c r="B2045" t="s">
        <v>9613</v>
      </c>
      <c r="C2045">
        <v>1287</v>
      </c>
      <c r="D2045">
        <v>261.93367744571719</v>
      </c>
      <c r="E2045">
        <v>260.00356204987071</v>
      </c>
      <c r="F2045">
        <v>209.7274671200513</v>
      </c>
      <c r="G2045">
        <v>309.30725645530208</v>
      </c>
      <c r="H2045">
        <v>-77.072512206572185</v>
      </c>
      <c r="I2045">
        <v>-77.874219139425321</v>
      </c>
      <c r="J2045">
        <v>-90.199792507519675</v>
      </c>
      <c r="K2045">
        <v>-62.386597490566523</v>
      </c>
      <c r="L2045">
        <v>768.97553994400005</v>
      </c>
      <c r="M2045">
        <v>764.89725024518145</v>
      </c>
      <c r="N2045">
        <v>750.10564581184815</v>
      </c>
      <c r="O2045">
        <v>800.07095776333267</v>
      </c>
      <c r="P2045">
        <v>30.46956319269016</v>
      </c>
      <c r="Q2045">
        <v>30.717535304431792</v>
      </c>
      <c r="R2045">
        <v>25.250102220714989</v>
      </c>
      <c r="S2045">
        <v>35.079187741044578</v>
      </c>
      <c r="T2045">
        <v>108.30263639854221</v>
      </c>
      <c r="U2045">
        <v>108.30246642086399</v>
      </c>
      <c r="V2045">
        <v>108.2296886569662</v>
      </c>
      <c r="W2045">
        <v>108.3748839886708</v>
      </c>
      <c r="X2045">
        <v>8160.2667326163528</v>
      </c>
      <c r="Y2045">
        <v>8196.6763490336471</v>
      </c>
      <c r="Z2045">
        <v>7844.7794509225287</v>
      </c>
      <c r="AA2045">
        <v>8361.941570276429</v>
      </c>
      <c r="AB2045">
        <v>1294.33065826183</v>
      </c>
      <c r="AC2045">
        <v>1286.237296233099</v>
      </c>
      <c r="AD2045">
        <v>1117.221260369178</v>
      </c>
      <c r="AE2045">
        <v>1519.053458255494</v>
      </c>
      <c r="AF2045">
        <v>58.55973199020783</v>
      </c>
      <c r="AG2045">
        <v>58.248640925764533</v>
      </c>
      <c r="AH2045">
        <v>57.125568403955832</v>
      </c>
      <c r="AI2045">
        <v>60.92330373620846</v>
      </c>
      <c r="AJ2045">
        <v>0.49184681284161341</v>
      </c>
      <c r="AK2045">
        <v>0.49184653365510261</v>
      </c>
      <c r="AL2045">
        <v>0.49180759188723572</v>
      </c>
      <c r="AM2045">
        <v>0.49188619989274568</v>
      </c>
      <c r="AN2045">
        <v>0.97686226115231134</v>
      </c>
      <c r="AO2045">
        <v>0.97686226115231167</v>
      </c>
      <c r="AP2045">
        <v>0.97686226115231167</v>
      </c>
      <c r="AQ2045">
        <v>0.97686226115231167</v>
      </c>
      <c r="AR2045">
        <v>13.676722526693551</v>
      </c>
      <c r="AS2045">
        <v>13.676722526693551</v>
      </c>
      <c r="AT2045">
        <v>13.676722526693551</v>
      </c>
      <c r="AU2045">
        <v>13.676722526693551</v>
      </c>
      <c r="AV2045" t="str">
        <f>VLOOKUP(Sheet1[[#This Row],[NPDES ID2]],Combined_Sheet__Major_Only___2[[NPDES ID2]:[ECHO BFR]],3,FALSE)</f>
        <v>FL</v>
      </c>
      <c r="AW2045" t="s">
        <v>41</v>
      </c>
      <c r="AX2045" t="str">
        <f>VLOOKUP(Sheet1[[#This Row],[NPDES ID2]],Combined_Sheet__Major_Only___2[[NPDES ID2]:[ECHO BFR]],27,FALSE)</f>
        <v>-</v>
      </c>
      <c r="AY2045" t="str">
        <f>VLOOKUP(Sheet1[[#This Row],[NPDES ID2]],Combined_Sheet__Major_Only___2[[NPDES ID2]:[ECHO BFR]],28,FALSE)</f>
        <v>highTempCompost</v>
      </c>
      <c r="AZ2045" t="str">
        <f>VLOOKUP(Sheet1[[#This Row],[NPDES ID2]],Combined_Sheet__Major_Only___2[[NPDES ID2]:[ECHO BFR]],29,FALSE)</f>
        <v>thickening</v>
      </c>
      <c r="BA2045">
        <f>VLOOKUP(Sheet1[[#This Row],[NPDES ID2]],Combined_Sheet__Major_Only___2[[NPDES ID2]:[ECHO BFR]],17,FALSE)</f>
        <v>28.02018</v>
      </c>
      <c r="BB2045">
        <f>VLOOKUP(Sheet1[[#This Row],[NPDES ID2]],Combined_Sheet__Major_Only___2[[NPDES ID2]:[ECHO BFR]],18,FALSE)</f>
        <v>-82.139380000000003</v>
      </c>
      <c r="BC2045" t="str">
        <f>IF(ISNUMBER(SEARCH("aerobic",$AW2045)),"aerobic","")</f>
        <v>aerobic</v>
      </c>
      <c r="BD2045" t="str">
        <f>IF(ISNUMBER(SEARCH("anaer",$AW2045)),"anaer","")</f>
        <v/>
      </c>
      <c r="BE2045" t="str">
        <f>IF(ISNUMBER(SEARCH("thickening",$AZ2045)),"thickening","")</f>
        <v>thickening</v>
      </c>
      <c r="BF2045" s="3" t="str">
        <f>IF(ISNUMBER(SEARCH("airDry",$AW2045)),"airDry","")</f>
        <v/>
      </c>
      <c r="BG2045" s="3" t="str">
        <f>IF(ISNUMBER(SEARCH("heatDry",$AY2045)),"heatDry","")</f>
        <v/>
      </c>
      <c r="BH2045" s="3" t="str">
        <f>IF(AND(ISNUMBER(SEARCH("aerobic",$AW2045)),ISNUMBER(SEARCH("anaer",$AW2045))),"Combined Aer and Anaer.","")</f>
        <v/>
      </c>
    </row>
    <row r="2046" spans="1:60" x14ac:dyDescent="0.3">
      <c r="A2046" s="4">
        <v>2044</v>
      </c>
      <c r="B2046" t="s">
        <v>9617</v>
      </c>
      <c r="C2046">
        <v>1280.6400000000001</v>
      </c>
      <c r="D2046">
        <v>246.68810444631751</v>
      </c>
      <c r="E2046">
        <v>245.47285952322821</v>
      </c>
      <c r="F2046">
        <v>196.89127186886699</v>
      </c>
      <c r="G2046">
        <v>290.65023937229091</v>
      </c>
      <c r="H2046">
        <v>-76.865602505483096</v>
      </c>
      <c r="I2046">
        <v>-78.10981309720836</v>
      </c>
      <c r="J2046">
        <v>-90.827032002789736</v>
      </c>
      <c r="K2046">
        <v>-61.390732099321802</v>
      </c>
      <c r="L2046">
        <v>812.58570946003749</v>
      </c>
      <c r="M2046">
        <v>808.88057794323277</v>
      </c>
      <c r="N2046">
        <v>795.44608076898044</v>
      </c>
      <c r="O2046">
        <v>840.82882803029327</v>
      </c>
      <c r="P2046">
        <v>30.23379193465302</v>
      </c>
      <c r="Q2046">
        <v>30.550551352421191</v>
      </c>
      <c r="R2046">
        <v>24.705142438548471</v>
      </c>
      <c r="S2046">
        <v>34.644875118251377</v>
      </c>
      <c r="T2046">
        <v>57.790661163110457</v>
      </c>
      <c r="U2046">
        <v>57.790569138987792</v>
      </c>
      <c r="V2046">
        <v>57.751168025018117</v>
      </c>
      <c r="W2046">
        <v>57.829775246591943</v>
      </c>
      <c r="X2046">
        <v>4099.8343442536934</v>
      </c>
      <c r="Y2046">
        <v>4115.5571811795562</v>
      </c>
      <c r="Z2046">
        <v>3963.4453132272638</v>
      </c>
      <c r="AA2046">
        <v>4186.81292762871</v>
      </c>
      <c r="AB2046">
        <v>791.49694767591723</v>
      </c>
      <c r="AC2046">
        <v>783.43342992454041</v>
      </c>
      <c r="AD2046">
        <v>662.97154386370858</v>
      </c>
      <c r="AE2046">
        <v>956.88160041516483</v>
      </c>
      <c r="AF2046">
        <v>62.186520255477397</v>
      </c>
      <c r="AG2046">
        <v>61.902574031787651</v>
      </c>
      <c r="AH2046">
        <v>60.87700991298987</v>
      </c>
      <c r="AI2046">
        <v>64.344574773534035</v>
      </c>
      <c r="AJ2046">
        <v>0.5361093233830071</v>
      </c>
      <c r="AK2046">
        <v>0.53610910486045915</v>
      </c>
      <c r="AL2046">
        <v>0.53607858342115156</v>
      </c>
      <c r="AM2046">
        <v>0.53614019272245728</v>
      </c>
      <c r="AN2046">
        <v>0.95786099754444043</v>
      </c>
      <c r="AO2046">
        <v>0.95786099754444032</v>
      </c>
      <c r="AP2046">
        <v>0.95786099754444032</v>
      </c>
      <c r="AQ2046">
        <v>0.95786099754444032</v>
      </c>
      <c r="AR2046">
        <v>12.95701383932759</v>
      </c>
      <c r="AS2046">
        <v>12.95701383932759</v>
      </c>
      <c r="AT2046">
        <v>12.95701383932759</v>
      </c>
      <c r="AU2046">
        <v>12.95701383932759</v>
      </c>
      <c r="AV2046" t="str">
        <f>VLOOKUP(Sheet1[[#This Row],[NPDES ID2]],Combined_Sheet__Major_Only___2[[NPDES ID2]:[ECHO BFR]],3,FALSE)</f>
        <v>TX</v>
      </c>
      <c r="AW2046" t="s">
        <v>41</v>
      </c>
      <c r="AX2046" t="str">
        <f>VLOOKUP(Sheet1[[#This Row],[NPDES ID2]],Combined_Sheet__Major_Only___2[[NPDES ID2]:[ECHO BFR]],27,FALSE)</f>
        <v>-</v>
      </c>
      <c r="AY2046" t="str">
        <f>VLOOKUP(Sheet1[[#This Row],[NPDES ID2]],Combined_Sheet__Major_Only___2[[NPDES ID2]:[ECHO BFR]],28,FALSE)</f>
        <v>-</v>
      </c>
      <c r="AZ2046" t="str">
        <f>VLOOKUP(Sheet1[[#This Row],[NPDES ID2]],Combined_Sheet__Major_Only___2[[NPDES ID2]:[ECHO BFR]],29,FALSE)</f>
        <v>preliminaryOps, thickening</v>
      </c>
      <c r="BA2046">
        <f>VLOOKUP(Sheet1[[#This Row],[NPDES ID2]],Combined_Sheet__Major_Only___2[[NPDES ID2]:[ECHO BFR]],17,FALSE)</f>
        <v>30.616019999999999</v>
      </c>
      <c r="BB2046">
        <f>VLOOKUP(Sheet1[[#This Row],[NPDES ID2]],Combined_Sheet__Major_Only___2[[NPDES ID2]:[ECHO BFR]],18,FALSE)</f>
        <v>-96.281819999999996</v>
      </c>
      <c r="BC2046" t="str">
        <f>IF(ISNUMBER(SEARCH("aerobic",$AW2046)),"aerobic","")</f>
        <v>aerobic</v>
      </c>
      <c r="BD2046" t="str">
        <f>IF(ISNUMBER(SEARCH("anaer",$AW2046)),"anaer","")</f>
        <v/>
      </c>
      <c r="BE2046" t="str">
        <f>IF(ISNUMBER(SEARCH("thickening",$AZ2046)),"thickening","")</f>
        <v>thickening</v>
      </c>
      <c r="BF2046" s="2" t="str">
        <f>IF(ISNUMBER(SEARCH("airDry",$AW2046)),"airDry","")</f>
        <v/>
      </c>
      <c r="BG2046" s="2" t="str">
        <f>IF(ISNUMBER(SEARCH("heatDry",$AY2046)),"heatDry","")</f>
        <v/>
      </c>
      <c r="BH2046" s="2" t="str">
        <f>IF(AND(ISNUMBER(SEARCH("aerobic",$AW2046)),ISNUMBER(SEARCH("anaer",$AW2046))),"Combined Aer and Anaer.","")</f>
        <v/>
      </c>
    </row>
    <row r="2047" spans="1:60" x14ac:dyDescent="0.3">
      <c r="A2047" s="4">
        <v>2045</v>
      </c>
      <c r="B2047" t="s">
        <v>9621</v>
      </c>
      <c r="C2047">
        <v>1267</v>
      </c>
      <c r="D2047">
        <v>311.0440016284407</v>
      </c>
      <c r="E2047">
        <v>310.32496177272128</v>
      </c>
      <c r="F2047">
        <v>250.57963963804681</v>
      </c>
      <c r="G2047">
        <v>370.5115703646461</v>
      </c>
      <c r="H2047">
        <v>-77.782662016778829</v>
      </c>
      <c r="I2047">
        <v>-77.481235596534987</v>
      </c>
      <c r="J2047">
        <v>-90.046210823609911</v>
      </c>
      <c r="K2047">
        <v>-65.739668644036684</v>
      </c>
      <c r="L2047">
        <v>638.37018469468455</v>
      </c>
      <c r="M2047">
        <v>633.47198022123257</v>
      </c>
      <c r="N2047">
        <v>615.71218350409436</v>
      </c>
      <c r="O2047">
        <v>675.70651948461011</v>
      </c>
      <c r="P2047">
        <v>30.19032396887043</v>
      </c>
      <c r="Q2047">
        <v>30.131540939366872</v>
      </c>
      <c r="R2047">
        <v>25.83758951741785</v>
      </c>
      <c r="S2047">
        <v>34.199059362685901</v>
      </c>
      <c r="T2047">
        <v>74.435934580611658</v>
      </c>
      <c r="U2047">
        <v>74.43581686835779</v>
      </c>
      <c r="V2047">
        <v>74.385417105825624</v>
      </c>
      <c r="W2047">
        <v>74.485967189350774</v>
      </c>
      <c r="X2047">
        <v>6654.0810480704931</v>
      </c>
      <c r="Y2047">
        <v>6696.5124529789373</v>
      </c>
      <c r="Z2047">
        <v>6284.8505102384725</v>
      </c>
      <c r="AA2047">
        <v>6892.765401214112</v>
      </c>
      <c r="AB2047">
        <v>1628.0615693544589</v>
      </c>
      <c r="AC2047">
        <v>1587.851287781227</v>
      </c>
      <c r="AD2047">
        <v>1296.167591405582</v>
      </c>
      <c r="AE2047">
        <v>2142.5042229887772</v>
      </c>
      <c r="AF2047">
        <v>49.380857890116459</v>
      </c>
      <c r="AG2047">
        <v>49.001551977303571</v>
      </c>
      <c r="AH2047">
        <v>47.630372827314112</v>
      </c>
      <c r="AI2047">
        <v>52.265428764744122</v>
      </c>
      <c r="AJ2047">
        <v>0.38012843759088272</v>
      </c>
      <c r="AK2047">
        <v>0.38012823541102347</v>
      </c>
      <c r="AL2047">
        <v>0.38010002624793671</v>
      </c>
      <c r="AM2047">
        <v>0.38015696908730517</v>
      </c>
      <c r="AN2047">
        <v>0.96683584516895693</v>
      </c>
      <c r="AO2047">
        <v>0.96683584516895693</v>
      </c>
      <c r="AP2047">
        <v>0.96683584516895693</v>
      </c>
      <c r="AQ2047">
        <v>0.96683584516895693</v>
      </c>
      <c r="AR2047">
        <v>9.0886395188608606</v>
      </c>
      <c r="AS2047">
        <v>9.0886395188608606</v>
      </c>
      <c r="AT2047">
        <v>9.0886395188608606</v>
      </c>
      <c r="AU2047">
        <v>9.0886395188608606</v>
      </c>
      <c r="AV2047" t="str">
        <f>VLOOKUP(Sheet1[[#This Row],[NPDES ID2]],Combined_Sheet__Major_Only___2[[NPDES ID2]:[ECHO BFR]],3,FALSE)</f>
        <v>CA</v>
      </c>
      <c r="AW2047" t="s">
        <v>54</v>
      </c>
      <c r="AX2047" t="str">
        <f>VLOOKUP(Sheet1[[#This Row],[NPDES ID2]],Combined_Sheet__Major_Only___2[[NPDES ID2]:[ECHO BFR]],27,FALSE)</f>
        <v>-</v>
      </c>
      <c r="AY2047" t="str">
        <f>VLOOKUP(Sheet1[[#This Row],[NPDES ID2]],Combined_Sheet__Major_Only___2[[NPDES ID2]:[ECHO BFR]],28,FALSE)</f>
        <v>-</v>
      </c>
      <c r="AZ2047" t="str">
        <f>VLOOKUP(Sheet1[[#This Row],[NPDES ID2]],Combined_Sheet__Major_Only___2[[NPDES ID2]:[ECHO BFR]],29,FALSE)</f>
        <v>preliminaryOps, thickening</v>
      </c>
      <c r="BA2047">
        <f>VLOOKUP(Sheet1[[#This Row],[NPDES ID2]],Combined_Sheet__Major_Only___2[[NPDES ID2]:[ECHO BFR]],17,FALSE)</f>
        <v>33.926245999999999</v>
      </c>
      <c r="BB2047">
        <f>VLOOKUP(Sheet1[[#This Row],[NPDES ID2]],Combined_Sheet__Major_Only___2[[NPDES ID2]:[ECHO BFR]],18,FALSE)</f>
        <v>-116.992552</v>
      </c>
      <c r="BC2047" t="str">
        <f>IF(ISNUMBER(SEARCH("aerobic",$AW2047)),"aerobic","")</f>
        <v/>
      </c>
      <c r="BD2047" t="str">
        <f>IF(ISNUMBER(SEARCH("anaer",$AW2047)),"anaer","")</f>
        <v/>
      </c>
      <c r="BE2047" t="str">
        <f>IF(ISNUMBER(SEARCH("thickening",$AZ2047)),"thickening","")</f>
        <v>thickening</v>
      </c>
      <c r="BF2047" s="3" t="str">
        <f>IF(ISNUMBER(SEARCH("airDry",$AW2047)),"airDry","")</f>
        <v/>
      </c>
      <c r="BG2047" s="3" t="str">
        <f>IF(ISNUMBER(SEARCH("heatDry",$AY2047)),"heatDry","")</f>
        <v/>
      </c>
      <c r="BH2047" s="3" t="str">
        <f>IF(AND(ISNUMBER(SEARCH("aerobic",$AW2047)),ISNUMBER(SEARCH("anaer",$AW2047))),"Combined Aer and Anaer.","")</f>
        <v/>
      </c>
    </row>
    <row r="2048" spans="1:60" x14ac:dyDescent="0.3">
      <c r="A2048" s="4">
        <v>2046</v>
      </c>
      <c r="B2048" t="s">
        <v>9625</v>
      </c>
      <c r="C2048">
        <v>1265.28</v>
      </c>
      <c r="D2048">
        <v>260.62742049953317</v>
      </c>
      <c r="E2048">
        <v>258.88830382833049</v>
      </c>
      <c r="F2048">
        <v>208.56656593044261</v>
      </c>
      <c r="G2048">
        <v>307.59087909542092</v>
      </c>
      <c r="H2048">
        <v>-77.164959011627474</v>
      </c>
      <c r="I2048">
        <v>-78.104023958675299</v>
      </c>
      <c r="J2048">
        <v>-90.441605541498305</v>
      </c>
      <c r="K2048">
        <v>-62.455583453982619</v>
      </c>
      <c r="L2048">
        <v>760.51624663207974</v>
      </c>
      <c r="M2048">
        <v>756.5394562352833</v>
      </c>
      <c r="N2048">
        <v>742.12268560777113</v>
      </c>
      <c r="O2048">
        <v>790.82490044606971</v>
      </c>
      <c r="P2048">
        <v>29.948324441773138</v>
      </c>
      <c r="Q2048">
        <v>30.206022949647359</v>
      </c>
      <c r="R2048">
        <v>24.7697333887069</v>
      </c>
      <c r="S2048">
        <v>34.459022310474403</v>
      </c>
      <c r="T2048">
        <v>49.232199880934552</v>
      </c>
      <c r="U2048">
        <v>49.232121064818188</v>
      </c>
      <c r="V2048">
        <v>49.198375100242423</v>
      </c>
      <c r="W2048">
        <v>49.265700011834291</v>
      </c>
      <c r="X2048">
        <v>3687.4101258248352</v>
      </c>
      <c r="Y2048">
        <v>3703.6026534282419</v>
      </c>
      <c r="Z2048">
        <v>3546.9315604213839</v>
      </c>
      <c r="AA2048">
        <v>3777.2137265643551</v>
      </c>
      <c r="AB2048">
        <v>598.32068621354188</v>
      </c>
      <c r="AC2048">
        <v>594.49076511466433</v>
      </c>
      <c r="AD2048">
        <v>514.79060822316467</v>
      </c>
      <c r="AE2048">
        <v>704.40652322205153</v>
      </c>
      <c r="AF2048">
        <v>58.907813256997073</v>
      </c>
      <c r="AG2048">
        <v>58.599447281986343</v>
      </c>
      <c r="AH2048">
        <v>57.484915793053787</v>
      </c>
      <c r="AI2048">
        <v>61.252597499305637</v>
      </c>
      <c r="AJ2048">
        <v>0.49609234078182918</v>
      </c>
      <c r="AK2048">
        <v>0.49609216089638569</v>
      </c>
      <c r="AL2048">
        <v>0.49606702638616329</v>
      </c>
      <c r="AM2048">
        <v>0.4961177615338101</v>
      </c>
      <c r="AN2048">
        <v>0.95104991111137982</v>
      </c>
      <c r="AO2048">
        <v>0.95104991111137993</v>
      </c>
      <c r="AP2048">
        <v>0.95104991111137993</v>
      </c>
      <c r="AQ2048">
        <v>0.95104991111137993</v>
      </c>
      <c r="AR2048">
        <v>13.570731942650291</v>
      </c>
      <c r="AS2048">
        <v>13.570731942650291</v>
      </c>
      <c r="AT2048">
        <v>13.570731942650291</v>
      </c>
      <c r="AU2048">
        <v>13.570731942650291</v>
      </c>
      <c r="AV2048" t="str">
        <f>VLOOKUP(Sheet1[[#This Row],[NPDES ID2]],Combined_Sheet__Major_Only___2[[NPDES ID2]:[ECHO BFR]],3,FALSE)</f>
        <v>IA</v>
      </c>
      <c r="AW2048" t="s">
        <v>12181</v>
      </c>
      <c r="AX2048" t="str">
        <f>VLOOKUP(Sheet1[[#This Row],[NPDES ID2]],Combined_Sheet__Major_Only___2[[NPDES ID2]:[ECHO BFR]],27,FALSE)</f>
        <v>other</v>
      </c>
      <c r="AY2048" t="str">
        <f>VLOOKUP(Sheet1[[#This Row],[NPDES ID2]],Combined_Sheet__Major_Only___2[[NPDES ID2]:[ECHO BFR]],28,FALSE)</f>
        <v>-</v>
      </c>
      <c r="AZ2048" t="str">
        <f>VLOOKUP(Sheet1[[#This Row],[NPDES ID2]],Combined_Sheet__Major_Only___2[[NPDES ID2]:[ECHO BFR]],29,FALSE)</f>
        <v>thickening, preliminaryOps</v>
      </c>
      <c r="BA2048">
        <f>VLOOKUP(Sheet1[[#This Row],[NPDES ID2]],Combined_Sheet__Major_Only___2[[NPDES ID2]:[ECHO BFR]],17,FALSE)</f>
        <v>42.469965999999999</v>
      </c>
      <c r="BB2048">
        <f>VLOOKUP(Sheet1[[#This Row],[NPDES ID2]],Combined_Sheet__Major_Only___2[[NPDES ID2]:[ECHO BFR]],18,FALSE)</f>
        <v>-90.660167999999999</v>
      </c>
      <c r="BC2048" t="str">
        <f>IF(ISNUMBER(SEARCH("aerobic",$AW2048)),"aerobic","")</f>
        <v/>
      </c>
      <c r="BD2048" t="str">
        <f>IF(ISNUMBER(SEARCH("anaer",$AW2048)),"anaer","")</f>
        <v>anaer</v>
      </c>
      <c r="BE2048" t="str">
        <f>IF(ISNUMBER(SEARCH("thickening",$AZ2048)),"thickening","")</f>
        <v>thickening</v>
      </c>
      <c r="BF2048" s="2" t="str">
        <f>IF(ISNUMBER(SEARCH("airDry",$AW2048)),"airDry","")</f>
        <v/>
      </c>
      <c r="BG2048" s="2" t="str">
        <f>IF(ISNUMBER(SEARCH("heatDry",$AY2048)),"heatDry","")</f>
        <v/>
      </c>
      <c r="BH2048" s="2" t="str">
        <f>IF(AND(ISNUMBER(SEARCH("aerobic",$AW2048)),ISNUMBER(SEARCH("anaer",$AW2048))),"Combined Aer and Anaer.","")</f>
        <v/>
      </c>
    </row>
    <row r="2049" spans="1:60" x14ac:dyDescent="0.3">
      <c r="A2049" s="4">
        <v>2047</v>
      </c>
      <c r="B2049" t="s">
        <v>9630</v>
      </c>
      <c r="C2049">
        <v>1265.2</v>
      </c>
      <c r="D2049">
        <v>246.10688117747301</v>
      </c>
      <c r="E2049">
        <v>245.00571990994851</v>
      </c>
      <c r="F2049">
        <v>196.37008088564519</v>
      </c>
      <c r="G2049">
        <v>290.00322936719851</v>
      </c>
      <c r="H2049">
        <v>-76.833368556041094</v>
      </c>
      <c r="I2049">
        <v>-78.089235025590582</v>
      </c>
      <c r="J2049">
        <v>-90.81869922533825</v>
      </c>
      <c r="K2049">
        <v>-61.271143414273851</v>
      </c>
      <c r="L2049">
        <v>805.25257244490024</v>
      </c>
      <c r="M2049">
        <v>801.61065740287938</v>
      </c>
      <c r="N2049">
        <v>788.40432572082818</v>
      </c>
      <c r="O2049">
        <v>833.01582780860849</v>
      </c>
      <c r="P2049">
        <v>29.864570071416839</v>
      </c>
      <c r="Q2049">
        <v>30.18663759913354</v>
      </c>
      <c r="R2049">
        <v>24.390139080203792</v>
      </c>
      <c r="S2049">
        <v>34.215071106067462</v>
      </c>
      <c r="T2049">
        <v>71.875228976869352</v>
      </c>
      <c r="U2049">
        <v>71.87511521647258</v>
      </c>
      <c r="V2049">
        <v>71.826407483881937</v>
      </c>
      <c r="W2049">
        <v>71.923581881820482</v>
      </c>
      <c r="X2049">
        <v>5083.4066633190414</v>
      </c>
      <c r="Y2049">
        <v>5102.7544203673096</v>
      </c>
      <c r="Z2049">
        <v>4915.6301333531574</v>
      </c>
      <c r="AA2049">
        <v>5190.3784157560076</v>
      </c>
      <c r="AB2049">
        <v>900.5779373965571</v>
      </c>
      <c r="AC2049">
        <v>893.11266192661503</v>
      </c>
      <c r="AD2049">
        <v>765.29312391374856</v>
      </c>
      <c r="AE2049">
        <v>1071.768729601881</v>
      </c>
      <c r="AF2049">
        <v>62.377659509780059</v>
      </c>
      <c r="AG2049">
        <v>62.095119076102563</v>
      </c>
      <c r="AH2049">
        <v>61.074869547248582</v>
      </c>
      <c r="AI2049">
        <v>64.524679256497393</v>
      </c>
      <c r="AJ2049">
        <v>0.53844362527546719</v>
      </c>
      <c r="AK2049">
        <v>0.53844339010532516</v>
      </c>
      <c r="AL2049">
        <v>0.53841055157338058</v>
      </c>
      <c r="AM2049">
        <v>0.53847683833489679</v>
      </c>
      <c r="AN2049">
        <v>0.96571240867023922</v>
      </c>
      <c r="AO2049">
        <v>0.965712408670239</v>
      </c>
      <c r="AP2049">
        <v>0.965712408670239</v>
      </c>
      <c r="AQ2049">
        <v>0.965712408670239</v>
      </c>
      <c r="AR2049">
        <v>13.64552063239768</v>
      </c>
      <c r="AS2049">
        <v>13.645520632397689</v>
      </c>
      <c r="AT2049">
        <v>13.645520632397689</v>
      </c>
      <c r="AU2049">
        <v>13.645520632397689</v>
      </c>
      <c r="AV2049" t="str">
        <f>VLOOKUP(Sheet1[[#This Row],[NPDES ID2]],Combined_Sheet__Major_Only___2[[NPDES ID2]:[ECHO BFR]],3,FALSE)</f>
        <v>KS</v>
      </c>
      <c r="AW2049" t="s">
        <v>41</v>
      </c>
      <c r="AX2049" t="str">
        <f>VLOOKUP(Sheet1[[#This Row],[NPDES ID2]],Combined_Sheet__Major_Only___2[[NPDES ID2]:[ECHO BFR]],27,FALSE)</f>
        <v>tempSludgeStore</v>
      </c>
      <c r="AY2049" t="str">
        <f>VLOOKUP(Sheet1[[#This Row],[NPDES ID2]],Combined_Sheet__Major_Only___2[[NPDES ID2]:[ECHO BFR]],28,FALSE)</f>
        <v>-</v>
      </c>
      <c r="AZ2049" t="str">
        <f>VLOOKUP(Sheet1[[#This Row],[NPDES ID2]],Combined_Sheet__Major_Only___2[[NPDES ID2]:[ECHO BFR]],29,FALSE)</f>
        <v>thickening</v>
      </c>
      <c r="BA2049">
        <f>VLOOKUP(Sheet1[[#This Row],[NPDES ID2]],Combined_Sheet__Major_Only___2[[NPDES ID2]:[ECHO BFR]],17,FALSE)</f>
        <v>37.783929999999998</v>
      </c>
      <c r="BB2049">
        <f>VLOOKUP(Sheet1[[#This Row],[NPDES ID2]],Combined_Sheet__Major_Only___2[[NPDES ID2]:[ECHO BFR]],18,FALSE)</f>
        <v>-97.33587</v>
      </c>
      <c r="BC2049" t="str">
        <f>IF(ISNUMBER(SEARCH("aerobic",$AW2049)),"aerobic","")</f>
        <v>aerobic</v>
      </c>
      <c r="BD2049" t="str">
        <f>IF(ISNUMBER(SEARCH("anaer",$AW2049)),"anaer","")</f>
        <v/>
      </c>
      <c r="BE2049" t="str">
        <f>IF(ISNUMBER(SEARCH("thickening",$AZ2049)),"thickening","")</f>
        <v>thickening</v>
      </c>
      <c r="BF2049" s="3" t="str">
        <f>IF(ISNUMBER(SEARCH("airDry",$AW2049)),"airDry","")</f>
        <v/>
      </c>
      <c r="BG2049" s="3" t="str">
        <f>IF(ISNUMBER(SEARCH("heatDry",$AY2049)),"heatDry","")</f>
        <v/>
      </c>
      <c r="BH2049" s="3" t="str">
        <f>IF(AND(ISNUMBER(SEARCH("aerobic",$AW2049)),ISNUMBER(SEARCH("anaer",$AW2049))),"Combined Aer and Anaer.","")</f>
        <v/>
      </c>
    </row>
    <row r="2050" spans="1:60" x14ac:dyDescent="0.3">
      <c r="A2050" s="4">
        <v>2048</v>
      </c>
      <c r="B2050" t="s">
        <v>9635</v>
      </c>
      <c r="C2050">
        <v>1260</v>
      </c>
      <c r="D2050">
        <v>222.21674353986211</v>
      </c>
      <c r="E2050">
        <v>221.2941260409311</v>
      </c>
      <c r="F2050">
        <v>177.9265200426515</v>
      </c>
      <c r="G2050">
        <v>262.61838609749759</v>
      </c>
      <c r="H2050">
        <v>-76.40883540649142</v>
      </c>
      <c r="I2050">
        <v>-77.62003137104071</v>
      </c>
      <c r="J2050">
        <v>-90.157734502742528</v>
      </c>
      <c r="K2050">
        <v>-58.650394095490007</v>
      </c>
      <c r="L2050">
        <v>888.26090536324546</v>
      </c>
      <c r="M2050">
        <v>885.27796385830334</v>
      </c>
      <c r="N2050">
        <v>874.467261482053</v>
      </c>
      <c r="O2050">
        <v>910.98900731684637</v>
      </c>
      <c r="P2050">
        <v>29.578417682023542</v>
      </c>
      <c r="Q2050">
        <v>29.960750841957999</v>
      </c>
      <c r="R2050">
        <v>23.676964552352551</v>
      </c>
      <c r="S2050">
        <v>34.405253211345148</v>
      </c>
      <c r="T2050">
        <v>4.0027925956623269</v>
      </c>
      <c r="U2050">
        <v>4.0027835806792078</v>
      </c>
      <c r="V2050">
        <v>3.9989237190795821</v>
      </c>
      <c r="W2050">
        <v>4.0066243388194076</v>
      </c>
      <c r="X2050">
        <v>255.55281400926361</v>
      </c>
      <c r="Y2050">
        <v>256.26888897797659</v>
      </c>
      <c r="Z2050">
        <v>249.36386875621471</v>
      </c>
      <c r="AA2050">
        <v>259.52514506836189</v>
      </c>
      <c r="AB2050">
        <v>44.007609721248791</v>
      </c>
      <c r="AC2050">
        <v>43.730730179512918</v>
      </c>
      <c r="AD2050">
        <v>37.637514336969133</v>
      </c>
      <c r="AE2050">
        <v>52.174253106056767</v>
      </c>
      <c r="AF2050">
        <v>69.088907526506347</v>
      </c>
      <c r="AG2050">
        <v>68.856702295698057</v>
      </c>
      <c r="AH2050">
        <v>68.017096935947578</v>
      </c>
      <c r="AI2050">
        <v>70.855079941594255</v>
      </c>
      <c r="AJ2050">
        <v>0.62049390307200103</v>
      </c>
      <c r="AK2050">
        <v>0.6204937929143699</v>
      </c>
      <c r="AL2050">
        <v>0.62047837689764385</v>
      </c>
      <c r="AM2050">
        <v>0.6205094940075121</v>
      </c>
      <c r="AN2050">
        <v>0.66427556170679769</v>
      </c>
      <c r="AO2050">
        <v>0.66427556170679758</v>
      </c>
      <c r="AP2050">
        <v>0.66427556170679758</v>
      </c>
      <c r="AQ2050">
        <v>0.66427556170679758</v>
      </c>
      <c r="AR2050">
        <v>15.365495763215989</v>
      </c>
      <c r="AS2050">
        <v>15.365495763215989</v>
      </c>
      <c r="AT2050">
        <v>15.365495763215989</v>
      </c>
      <c r="AU2050">
        <v>15.365495763215989</v>
      </c>
      <c r="AV2050" t="str">
        <f>VLOOKUP(Sheet1[[#This Row],[NPDES ID2]],Combined_Sheet__Major_Only___2[[NPDES ID2]:[ECHO BFR]],3,FALSE)</f>
        <v>CA</v>
      </c>
      <c r="AW2050" t="s">
        <v>12183</v>
      </c>
      <c r="AX2050" t="str">
        <f>VLOOKUP(Sheet1[[#This Row],[NPDES ID2]],Combined_Sheet__Major_Only___2[[NPDES ID2]:[ECHO BFR]],27,FALSE)</f>
        <v>-</v>
      </c>
      <c r="AY2050" t="str">
        <f>VLOOKUP(Sheet1[[#This Row],[NPDES ID2]],Combined_Sheet__Major_Only___2[[NPDES ID2]:[ECHO BFR]],28,FALSE)</f>
        <v>-</v>
      </c>
      <c r="AZ2050" t="str">
        <f>VLOOKUP(Sheet1[[#This Row],[NPDES ID2]],Combined_Sheet__Major_Only___2[[NPDES ID2]:[ECHO BFR]],29,FALSE)</f>
        <v>thickening</v>
      </c>
      <c r="BA2050">
        <f>VLOOKUP(Sheet1[[#This Row],[NPDES ID2]],Combined_Sheet__Major_Only___2[[NPDES ID2]:[ECHO BFR]],17,FALSE)</f>
        <v>36.070906000000001</v>
      </c>
      <c r="BB2050">
        <f>VLOOKUP(Sheet1[[#This Row],[NPDES ID2]],Combined_Sheet__Major_Only___2[[NPDES ID2]:[ECHO BFR]],18,FALSE)</f>
        <v>-119.01619100000001</v>
      </c>
      <c r="BC2050" t="str">
        <f>IF(ISNUMBER(SEARCH("aerobic",$AW2050)),"aerobic","")</f>
        <v/>
      </c>
      <c r="BD2050" t="str">
        <f>IF(ISNUMBER(SEARCH("anaer",$AW2050)),"anaer","")</f>
        <v>anaer</v>
      </c>
      <c r="BE2050" t="str">
        <f>IF(ISNUMBER(SEARCH("thickening",$AZ2050)),"thickening","")</f>
        <v>thickening</v>
      </c>
      <c r="BF2050" s="2" t="str">
        <f>IF(ISNUMBER(SEARCH("airDry",$AW2050)),"airDry","")</f>
        <v>airDry</v>
      </c>
      <c r="BG2050" s="2" t="str">
        <f>IF(ISNUMBER(SEARCH("heatDry",$AY2050)),"heatDry","")</f>
        <v/>
      </c>
      <c r="BH2050" s="2" t="str">
        <f>IF(AND(ISNUMBER(SEARCH("aerobic",$AW2050)),ISNUMBER(SEARCH("anaer",$AW2050))),"Combined Aer and Anaer.","")</f>
        <v/>
      </c>
    </row>
    <row r="2051" spans="1:60" x14ac:dyDescent="0.3">
      <c r="A2051" s="4">
        <v>2049</v>
      </c>
      <c r="B2051" t="s">
        <v>9640</v>
      </c>
      <c r="C2051">
        <v>1260</v>
      </c>
      <c r="D2051">
        <v>226.41840840218299</v>
      </c>
      <c r="E2051">
        <v>225.54691520237361</v>
      </c>
      <c r="F2051">
        <v>180.9950299050038</v>
      </c>
      <c r="G2051">
        <v>267.44954619896959</v>
      </c>
      <c r="H2051">
        <v>-76.424196906701169</v>
      </c>
      <c r="I2051">
        <v>-77.742173570736043</v>
      </c>
      <c r="J2051">
        <v>-90.200588659845437</v>
      </c>
      <c r="K2051">
        <v>-58.998683598777177</v>
      </c>
      <c r="L2051">
        <v>871.79708644539426</v>
      </c>
      <c r="M2051">
        <v>868.69179287659085</v>
      </c>
      <c r="N2051">
        <v>857.43236794150255</v>
      </c>
      <c r="O2051">
        <v>895.46758632854767</v>
      </c>
      <c r="P2051">
        <v>29.609641990709068</v>
      </c>
      <c r="Q2051">
        <v>30.00739657897288</v>
      </c>
      <c r="R2051">
        <v>23.78709722672707</v>
      </c>
      <c r="S2051">
        <v>34.296722487256567</v>
      </c>
      <c r="T2051">
        <v>51.492466912504668</v>
      </c>
      <c r="U2051">
        <v>51.492384608188722</v>
      </c>
      <c r="V2051">
        <v>51.457145133586756</v>
      </c>
      <c r="W2051">
        <v>51.527449673461263</v>
      </c>
      <c r="X2051">
        <v>3349.622578525039</v>
      </c>
      <c r="Y2051">
        <v>3359.5932574160402</v>
      </c>
      <c r="Z2051">
        <v>3262.5800432565211</v>
      </c>
      <c r="AA2051">
        <v>3405.0301598841252</v>
      </c>
      <c r="AB2051">
        <v>582.88372397032231</v>
      </c>
      <c r="AC2051">
        <v>578.88059677015883</v>
      </c>
      <c r="AD2051">
        <v>497.56347965612878</v>
      </c>
      <c r="AE2051">
        <v>692.13249854226672</v>
      </c>
      <c r="AF2051">
        <v>67.810119108819393</v>
      </c>
      <c r="AG2051">
        <v>67.56822044953465</v>
      </c>
      <c r="AH2051">
        <v>66.694799915546142</v>
      </c>
      <c r="AI2051">
        <v>69.648196449101249</v>
      </c>
      <c r="AJ2051">
        <v>0.60484721268033326</v>
      </c>
      <c r="AK2051">
        <v>0.60484700578819195</v>
      </c>
      <c r="AL2051">
        <v>0.60481809272564524</v>
      </c>
      <c r="AM2051">
        <v>0.60487645488217689</v>
      </c>
      <c r="AN2051">
        <v>0.95305390182120009</v>
      </c>
      <c r="AO2051">
        <v>0.95305390182120009</v>
      </c>
      <c r="AP2051">
        <v>0.95305390182120009</v>
      </c>
      <c r="AQ2051">
        <v>0.95305390182120009</v>
      </c>
      <c r="AR2051">
        <v>14.989249327421019</v>
      </c>
      <c r="AS2051">
        <v>14.989249327421019</v>
      </c>
      <c r="AT2051">
        <v>14.989249327421019</v>
      </c>
      <c r="AU2051">
        <v>14.989249327421019</v>
      </c>
      <c r="AV2051" t="str">
        <f>VLOOKUP(Sheet1[[#This Row],[NPDES ID2]],Combined_Sheet__Major_Only___2[[NPDES ID2]:[ECHO BFR]],3,FALSE)</f>
        <v>IN</v>
      </c>
      <c r="AW2051" t="s">
        <v>12181</v>
      </c>
      <c r="AX2051" t="str">
        <f>VLOOKUP(Sheet1[[#This Row],[NPDES ID2]],Combined_Sheet__Major_Only___2[[NPDES ID2]:[ECHO BFR]],27,FALSE)</f>
        <v>tempSludgeStore, methaneBioCaptureRecover</v>
      </c>
      <c r="AY2051" t="str">
        <f>VLOOKUP(Sheet1[[#This Row],[NPDES ID2]],Combined_Sheet__Major_Only___2[[NPDES ID2]:[ECHO BFR]],28,FALSE)</f>
        <v>-</v>
      </c>
      <c r="AZ2051" t="str">
        <f>VLOOKUP(Sheet1[[#This Row],[NPDES ID2]],Combined_Sheet__Major_Only___2[[NPDES ID2]:[ECHO BFR]],29,FALSE)</f>
        <v>thickening, preliminaryOps</v>
      </c>
      <c r="BA2051">
        <f>VLOOKUP(Sheet1[[#This Row],[NPDES ID2]],Combined_Sheet__Major_Only___2[[NPDES ID2]:[ECHO BFR]],17,FALSE)</f>
        <v>41.661482999999997</v>
      </c>
      <c r="BB2051">
        <f>VLOOKUP(Sheet1[[#This Row],[NPDES ID2]],Combined_Sheet__Major_Only___2[[NPDES ID2]:[ECHO BFR]],18,FALSE)</f>
        <v>-86.193006999999994</v>
      </c>
      <c r="BC2051" t="str">
        <f>IF(ISNUMBER(SEARCH("aerobic",$AW2051)),"aerobic","")</f>
        <v/>
      </c>
      <c r="BD2051" t="str">
        <f>IF(ISNUMBER(SEARCH("anaer",$AW2051)),"anaer","")</f>
        <v>anaer</v>
      </c>
      <c r="BE2051" t="str">
        <f>IF(ISNUMBER(SEARCH("thickening",$AZ2051)),"thickening","")</f>
        <v>thickening</v>
      </c>
      <c r="BF2051" s="3" t="str">
        <f>IF(ISNUMBER(SEARCH("airDry",$AW2051)),"airDry","")</f>
        <v/>
      </c>
      <c r="BG2051" s="3" t="str">
        <f>IF(ISNUMBER(SEARCH("heatDry",$AY2051)),"heatDry","")</f>
        <v/>
      </c>
      <c r="BH2051" s="3" t="str">
        <f>IF(AND(ISNUMBER(SEARCH("aerobic",$AW2051)),ISNUMBER(SEARCH("anaer",$AW2051))),"Combined Aer and Anaer.","")</f>
        <v/>
      </c>
    </row>
    <row r="2052" spans="1:60" x14ac:dyDescent="0.3">
      <c r="A2052" s="4">
        <v>2050</v>
      </c>
      <c r="B2052" t="s">
        <v>9645</v>
      </c>
      <c r="C2052">
        <v>1246</v>
      </c>
      <c r="D2052">
        <v>230.28007826207099</v>
      </c>
      <c r="E2052">
        <v>229.54104688125369</v>
      </c>
      <c r="F2052">
        <v>183.94964308233489</v>
      </c>
      <c r="G2052">
        <v>271.90348224758179</v>
      </c>
      <c r="H2052">
        <v>-76.404696930359563</v>
      </c>
      <c r="I2052">
        <v>-77.720140645269566</v>
      </c>
      <c r="J2052">
        <v>-90.175750782412081</v>
      </c>
      <c r="K2052">
        <v>-59.226232228820763</v>
      </c>
      <c r="L2052">
        <v>848.31471338848496</v>
      </c>
      <c r="M2052">
        <v>845.14170983788654</v>
      </c>
      <c r="N2052">
        <v>833.63066118040194</v>
      </c>
      <c r="O2052">
        <v>872.5130663568907</v>
      </c>
      <c r="P2052">
        <v>29.30633151869112</v>
      </c>
      <c r="Q2052">
        <v>29.67864449958957</v>
      </c>
      <c r="R2052">
        <v>23.614604721855059</v>
      </c>
      <c r="S2052">
        <v>33.824319112546917</v>
      </c>
      <c r="T2052">
        <v>114.0000753970435</v>
      </c>
      <c r="U2052">
        <v>113.9998966266854</v>
      </c>
      <c r="V2052">
        <v>113.9233541827082</v>
      </c>
      <c r="W2052">
        <v>114.07606024219029</v>
      </c>
      <c r="X2052">
        <v>7536.538407314335</v>
      </c>
      <c r="Y2052">
        <v>7560.2057319426976</v>
      </c>
      <c r="Z2052">
        <v>7330.6531417721562</v>
      </c>
      <c r="AA2052">
        <v>7667.5583225681339</v>
      </c>
      <c r="AB2052">
        <v>1230.8382714115889</v>
      </c>
      <c r="AC2052">
        <v>1223.3270072205689</v>
      </c>
      <c r="AD2052">
        <v>1060.4853693130351</v>
      </c>
      <c r="AE2052">
        <v>1445.8235958981879</v>
      </c>
      <c r="AF2052">
        <v>66.727065187645735</v>
      </c>
      <c r="AG2052">
        <v>66.476921653572674</v>
      </c>
      <c r="AH2052">
        <v>65.575124261422488</v>
      </c>
      <c r="AI2052">
        <v>68.625733064701535</v>
      </c>
      <c r="AJ2052">
        <v>0.59159982900902752</v>
      </c>
      <c r="AK2052">
        <v>0.5915995108093306</v>
      </c>
      <c r="AL2052">
        <v>0.59155511621367607</v>
      </c>
      <c r="AM2052">
        <v>0.59164473094148473</v>
      </c>
      <c r="AN2052">
        <v>0.97798210964455845</v>
      </c>
      <c r="AO2052">
        <v>0.97798210964455834</v>
      </c>
      <c r="AP2052">
        <v>0.97798210964455834</v>
      </c>
      <c r="AQ2052">
        <v>0.97798210964455834</v>
      </c>
      <c r="AR2052">
        <v>15.31320529673623</v>
      </c>
      <c r="AS2052">
        <v>15.31320529673623</v>
      </c>
      <c r="AT2052">
        <v>15.31320529673623</v>
      </c>
      <c r="AU2052">
        <v>15.31320529673623</v>
      </c>
      <c r="AV2052" t="str">
        <f>VLOOKUP(Sheet1[[#This Row],[NPDES ID2]],Combined_Sheet__Major_Only___2[[NPDES ID2]:[ECHO BFR]],3,FALSE)</f>
        <v>WY</v>
      </c>
      <c r="AW2052" t="s">
        <v>12181</v>
      </c>
      <c r="AX2052" t="str">
        <f>VLOOKUP(Sheet1[[#This Row],[NPDES ID2]],Combined_Sheet__Major_Only___2[[NPDES ID2]:[ECHO BFR]],27,FALSE)</f>
        <v>methaneBioCaptureRecover, longTermSludgeStore</v>
      </c>
      <c r="AY2052" t="str">
        <f>VLOOKUP(Sheet1[[#This Row],[NPDES ID2]],Combined_Sheet__Major_Only___2[[NPDES ID2]:[ECHO BFR]],28,FALSE)</f>
        <v>-</v>
      </c>
      <c r="AZ2052" t="str">
        <f>VLOOKUP(Sheet1[[#This Row],[NPDES ID2]],Combined_Sheet__Major_Only___2[[NPDES ID2]:[ECHO BFR]],29,FALSE)</f>
        <v>preliminaryOps, thickening</v>
      </c>
      <c r="BA2052">
        <f>VLOOKUP(Sheet1[[#This Row],[NPDES ID2]],Combined_Sheet__Major_Only___2[[NPDES ID2]:[ECHO BFR]],17,FALSE)</f>
        <v>42.862969999999997</v>
      </c>
      <c r="BB2052">
        <f>VLOOKUP(Sheet1[[#This Row],[NPDES ID2]],Combined_Sheet__Major_Only___2[[NPDES ID2]:[ECHO BFR]],18,FALSE)</f>
        <v>-106.2914</v>
      </c>
      <c r="BC2052" t="str">
        <f>IF(ISNUMBER(SEARCH("aerobic",$AW2052)),"aerobic","")</f>
        <v/>
      </c>
      <c r="BD2052" t="str">
        <f>IF(ISNUMBER(SEARCH("anaer",$AW2052)),"anaer","")</f>
        <v>anaer</v>
      </c>
      <c r="BE2052" t="str">
        <f>IF(ISNUMBER(SEARCH("thickening",$AZ2052)),"thickening","")</f>
        <v>thickening</v>
      </c>
      <c r="BF2052" s="2" t="str">
        <f>IF(ISNUMBER(SEARCH("airDry",$AW2052)),"airDry","")</f>
        <v/>
      </c>
      <c r="BG2052" s="2" t="str">
        <f>IF(ISNUMBER(SEARCH("heatDry",$AY2052)),"heatDry","")</f>
        <v/>
      </c>
      <c r="BH2052" s="2" t="str">
        <f>IF(AND(ISNUMBER(SEARCH("aerobic",$AW2052)),ISNUMBER(SEARCH("anaer",$AW2052))),"Combined Aer and Anaer.","")</f>
        <v/>
      </c>
    </row>
    <row r="2053" spans="1:60" x14ac:dyDescent="0.3">
      <c r="A2053" s="4">
        <v>2051</v>
      </c>
      <c r="B2053" t="s">
        <v>9650</v>
      </c>
      <c r="C2053">
        <v>1225</v>
      </c>
      <c r="D2053">
        <v>326.44357950195621</v>
      </c>
      <c r="E2053">
        <v>326.78238116079052</v>
      </c>
      <c r="F2053">
        <v>261.68899582611868</v>
      </c>
      <c r="G2053">
        <v>389.70939537351808</v>
      </c>
      <c r="H2053">
        <v>-77.952428512511204</v>
      </c>
      <c r="I2053">
        <v>-77.324412899508332</v>
      </c>
      <c r="J2053">
        <v>-89.759799578465433</v>
      </c>
      <c r="K2053">
        <v>-66.751714880975868</v>
      </c>
      <c r="L2053">
        <v>589.60932727229329</v>
      </c>
      <c r="M2053">
        <v>584.66852503371297</v>
      </c>
      <c r="N2053">
        <v>566.75623758222582</v>
      </c>
      <c r="O2053">
        <v>627.26660943449372</v>
      </c>
      <c r="P2053">
        <v>29.228631449452031</v>
      </c>
      <c r="Q2053">
        <v>29.071380041251391</v>
      </c>
      <c r="R2053">
        <v>25.29624705633934</v>
      </c>
      <c r="S2053">
        <v>33.205162065274109</v>
      </c>
      <c r="T2053">
        <v>62.962744059878368</v>
      </c>
      <c r="U2053">
        <v>62.96264405384153</v>
      </c>
      <c r="V2053">
        <v>62.919825397805049</v>
      </c>
      <c r="W2053">
        <v>63.005250789207523</v>
      </c>
      <c r="X2053">
        <v>5892.9264548208039</v>
      </c>
      <c r="Y2053">
        <v>5933.7057892077719</v>
      </c>
      <c r="Z2053">
        <v>5536.8480709837904</v>
      </c>
      <c r="AA2053">
        <v>6124.0032113047946</v>
      </c>
      <c r="AB2053">
        <v>1675.0105400434929</v>
      </c>
      <c r="AC2053">
        <v>1618.2885713818091</v>
      </c>
      <c r="AD2053">
        <v>1283.247972693219</v>
      </c>
      <c r="AE2053">
        <v>2311.0683018709442</v>
      </c>
      <c r="AF2053">
        <v>47.172445854282493</v>
      </c>
      <c r="AG2053">
        <v>46.776788671735673</v>
      </c>
      <c r="AH2053">
        <v>45.346019463399578</v>
      </c>
      <c r="AI2053">
        <v>50.182076433592442</v>
      </c>
      <c r="AJ2053">
        <v>0.35333049282001122</v>
      </c>
      <c r="AK2053">
        <v>0.35333031785078423</v>
      </c>
      <c r="AL2053">
        <v>0.3533058976886248</v>
      </c>
      <c r="AM2053">
        <v>0.35335519181867842</v>
      </c>
      <c r="AN2053">
        <v>0.96112952780386707</v>
      </c>
      <c r="AO2053">
        <v>0.96112952780386718</v>
      </c>
      <c r="AP2053">
        <v>0.96112952780386718</v>
      </c>
      <c r="AQ2053">
        <v>0.96112952780386718</v>
      </c>
      <c r="AR2053">
        <v>8.0915474886562198</v>
      </c>
      <c r="AS2053">
        <v>8.091547488656218</v>
      </c>
      <c r="AT2053">
        <v>8.091547488656218</v>
      </c>
      <c r="AU2053">
        <v>8.091547488656218</v>
      </c>
      <c r="AV2053" t="str">
        <f>VLOOKUP(Sheet1[[#This Row],[NPDES ID2]],Combined_Sheet__Major_Only___2[[NPDES ID2]:[ECHO BFR]],3,FALSE)</f>
        <v>MO</v>
      </c>
      <c r="AW2053" t="s">
        <v>87</v>
      </c>
      <c r="AX2053" t="str">
        <f>VLOOKUP(Sheet1[[#This Row],[NPDES ID2]],Combined_Sheet__Major_Only___2[[NPDES ID2]:[ECHO BFR]],27,FALSE)</f>
        <v>-</v>
      </c>
      <c r="AY2053" t="str">
        <f>VLOOKUP(Sheet1[[#This Row],[NPDES ID2]],Combined_Sheet__Major_Only___2[[NPDES ID2]:[ECHO BFR]],28,FALSE)</f>
        <v>-</v>
      </c>
      <c r="AZ2053" t="str">
        <f>VLOOKUP(Sheet1[[#This Row],[NPDES ID2]],Combined_Sheet__Major_Only___2[[NPDES ID2]:[ECHO BFR]],29,FALSE)</f>
        <v>thickening</v>
      </c>
      <c r="BA2053">
        <f>VLOOKUP(Sheet1[[#This Row],[NPDES ID2]],Combined_Sheet__Major_Only___2[[NPDES ID2]:[ECHO BFR]],17,FALSE)</f>
        <v>38.584699999999998</v>
      </c>
      <c r="BB2053">
        <f>VLOOKUP(Sheet1[[#This Row],[NPDES ID2]],Combined_Sheet__Major_Only___2[[NPDES ID2]:[ECHO BFR]],18,FALSE)</f>
        <v>-92.1691</v>
      </c>
      <c r="BC2053" t="str">
        <f>IF(ISNUMBER(SEARCH("aerobic",$AW2053)),"aerobic","")</f>
        <v/>
      </c>
      <c r="BD2053" t="str">
        <f>IF(ISNUMBER(SEARCH("anaer",$AW2053)),"anaer","")</f>
        <v/>
      </c>
      <c r="BE2053" t="str">
        <f>IF(ISNUMBER(SEARCH("thickening",$AZ2053)),"thickening","")</f>
        <v>thickening</v>
      </c>
      <c r="BF2053" s="3" t="str">
        <f>IF(ISNUMBER(SEARCH("airDry",$AW2053)),"airDry","")</f>
        <v/>
      </c>
      <c r="BG2053" s="3" t="str">
        <f>IF(ISNUMBER(SEARCH("heatDry",$AY2053)),"heatDry","")</f>
        <v/>
      </c>
      <c r="BH2053" s="3" t="str">
        <f>IF(AND(ISNUMBER(SEARCH("aerobic",$AW2053)),ISNUMBER(SEARCH("anaer",$AW2053))),"Combined Aer and Anaer.","")</f>
        <v/>
      </c>
    </row>
    <row r="2054" spans="1:60" x14ac:dyDescent="0.3">
      <c r="A2054" s="4">
        <v>2052</v>
      </c>
      <c r="B2054" t="s">
        <v>9655</v>
      </c>
      <c r="C2054">
        <v>1220</v>
      </c>
      <c r="D2054">
        <v>238.03571400219889</v>
      </c>
      <c r="E2054">
        <v>237.53502775064351</v>
      </c>
      <c r="F2054">
        <v>189.85348871433339</v>
      </c>
      <c r="G2054">
        <v>280.83789465917812</v>
      </c>
      <c r="H2054">
        <v>-76.567373869997525</v>
      </c>
      <c r="I2054">
        <v>-77.76056374929459</v>
      </c>
      <c r="J2054">
        <v>-90.50495208589011</v>
      </c>
      <c r="K2054">
        <v>-60.104298340646359</v>
      </c>
      <c r="L2054">
        <v>804.89969191025841</v>
      </c>
      <c r="M2054">
        <v>801.60079698776644</v>
      </c>
      <c r="N2054">
        <v>789.63326795566297</v>
      </c>
      <c r="O2054">
        <v>830.0577057429399</v>
      </c>
      <c r="P2054">
        <v>28.74376268095476</v>
      </c>
      <c r="Q2054">
        <v>29.092844562273111</v>
      </c>
      <c r="R2054">
        <v>23.32244962623032</v>
      </c>
      <c r="S2054">
        <v>32.94808022576742</v>
      </c>
      <c r="T2054">
        <v>126.8896813935558</v>
      </c>
      <c r="U2054">
        <v>126.8894827310709</v>
      </c>
      <c r="V2054">
        <v>126.8044232598928</v>
      </c>
      <c r="W2054">
        <v>126.97412122079299</v>
      </c>
      <c r="X2054">
        <v>8657.026355880289</v>
      </c>
      <c r="Y2054">
        <v>8686.8938129216695</v>
      </c>
      <c r="Z2054">
        <v>8397.8639216665742</v>
      </c>
      <c r="AA2054">
        <v>8822.0470384765285</v>
      </c>
      <c r="AB2054">
        <v>1319.42541765907</v>
      </c>
      <c r="AC2054">
        <v>1311.9350703717059</v>
      </c>
      <c r="AD2054">
        <v>1147.3923307302989</v>
      </c>
      <c r="AE2054">
        <v>1532.731531039567</v>
      </c>
      <c r="AF2054">
        <v>64.661663068291134</v>
      </c>
      <c r="AG2054">
        <v>64.396076125302812</v>
      </c>
      <c r="AH2054">
        <v>63.438367620792398</v>
      </c>
      <c r="AI2054">
        <v>66.677899537505638</v>
      </c>
      <c r="AJ2054">
        <v>0.56634854185514982</v>
      </c>
      <c r="AK2054">
        <v>0.5663482217347986</v>
      </c>
      <c r="AL2054">
        <v>0.56630356949098404</v>
      </c>
      <c r="AM2054">
        <v>0.56639370465515693</v>
      </c>
      <c r="AN2054">
        <v>0.98015505232847389</v>
      </c>
      <c r="AO2054">
        <v>0.98015505232847433</v>
      </c>
      <c r="AP2054">
        <v>0.98015505232847433</v>
      </c>
      <c r="AQ2054">
        <v>0.98015505232847433</v>
      </c>
      <c r="AR2054">
        <v>15.47526609105004</v>
      </c>
      <c r="AS2054">
        <v>15.47526609105004</v>
      </c>
      <c r="AT2054">
        <v>15.47526609105004</v>
      </c>
      <c r="AU2054">
        <v>15.47526609105004</v>
      </c>
      <c r="AV2054" t="str">
        <f>VLOOKUP(Sheet1[[#This Row],[NPDES ID2]],Combined_Sheet__Major_Only___2[[NPDES ID2]:[ECHO BFR]],3,FALSE)</f>
        <v>NM</v>
      </c>
      <c r="AW2054" t="s">
        <v>41</v>
      </c>
      <c r="AX2054" t="str">
        <f>VLOOKUP(Sheet1[[#This Row],[NPDES ID2]],Combined_Sheet__Major_Only___2[[NPDES ID2]:[ECHO BFR]],27,FALSE)</f>
        <v>other</v>
      </c>
      <c r="AY2054" t="str">
        <f>VLOOKUP(Sheet1[[#This Row],[NPDES ID2]],Combined_Sheet__Major_Only___2[[NPDES ID2]:[ECHO BFR]],28,FALSE)</f>
        <v>-</v>
      </c>
      <c r="AZ2054" t="str">
        <f>VLOOKUP(Sheet1[[#This Row],[NPDES ID2]],Combined_Sheet__Major_Only___2[[NPDES ID2]:[ECHO BFR]],29,FALSE)</f>
        <v>thickening</v>
      </c>
      <c r="BA2054">
        <f>VLOOKUP(Sheet1[[#This Row],[NPDES ID2]],Combined_Sheet__Major_Only___2[[NPDES ID2]:[ECHO BFR]],17,FALSE)</f>
        <v>35.258560000000003</v>
      </c>
      <c r="BB2054">
        <f>VLOOKUP(Sheet1[[#This Row],[NPDES ID2]],Combined_Sheet__Major_Only___2[[NPDES ID2]:[ECHO BFR]],18,FALSE)</f>
        <v>-106.63226</v>
      </c>
      <c r="BC2054" t="str">
        <f>IF(ISNUMBER(SEARCH("aerobic",$AW2054)),"aerobic","")</f>
        <v>aerobic</v>
      </c>
      <c r="BD2054" t="str">
        <f>IF(ISNUMBER(SEARCH("anaer",$AW2054)),"anaer","")</f>
        <v/>
      </c>
      <c r="BE2054" t="str">
        <f>IF(ISNUMBER(SEARCH("thickening",$AZ2054)),"thickening","")</f>
        <v>thickening</v>
      </c>
      <c r="BF2054" s="2" t="str">
        <f>IF(ISNUMBER(SEARCH("airDry",$AW2054)),"airDry","")</f>
        <v/>
      </c>
      <c r="BG2054" s="2" t="str">
        <f>IF(ISNUMBER(SEARCH("heatDry",$AY2054)),"heatDry","")</f>
        <v/>
      </c>
      <c r="BH2054" s="2" t="str">
        <f>IF(AND(ISNUMBER(SEARCH("aerobic",$AW2054)),ISNUMBER(SEARCH("anaer",$AW2054))),"Combined Aer and Anaer.","")</f>
        <v/>
      </c>
    </row>
    <row r="2055" spans="1:60" x14ac:dyDescent="0.3">
      <c r="A2055" s="4">
        <v>2053</v>
      </c>
      <c r="B2055" t="s">
        <v>9660</v>
      </c>
      <c r="C2055">
        <v>1219</v>
      </c>
      <c r="D2055">
        <v>227.12881855919531</v>
      </c>
      <c r="E2055">
        <v>226.50830953672741</v>
      </c>
      <c r="F2055">
        <v>181.93138939090281</v>
      </c>
      <c r="G2055">
        <v>268.32342533235237</v>
      </c>
      <c r="H2055">
        <v>-76.448103678472478</v>
      </c>
      <c r="I2055">
        <v>-77.75975258265521</v>
      </c>
      <c r="J2055">
        <v>-90.245787232741051</v>
      </c>
      <c r="K2055">
        <v>-59.060623178114092</v>
      </c>
      <c r="L2055">
        <v>842.8639528188146</v>
      </c>
      <c r="M2055">
        <v>839.85531436319263</v>
      </c>
      <c r="N2055">
        <v>828.94745614447777</v>
      </c>
      <c r="O2055">
        <v>865.79556587605896</v>
      </c>
      <c r="P2055">
        <v>28.64740897935847</v>
      </c>
      <c r="Q2055">
        <v>29.032240314429352</v>
      </c>
      <c r="R2055">
        <v>23.017103897482389</v>
      </c>
      <c r="S2055">
        <v>33.177051122533612</v>
      </c>
      <c r="T2055">
        <v>46.028338425732073</v>
      </c>
      <c r="U2055">
        <v>46.028264554035133</v>
      </c>
      <c r="V2055">
        <v>45.996635595609092</v>
      </c>
      <c r="W2055">
        <v>46.0597369725158</v>
      </c>
      <c r="X2055">
        <v>2996.187031814909</v>
      </c>
      <c r="Y2055">
        <v>3005.1203609873551</v>
      </c>
      <c r="Z2055">
        <v>2918.1768707122292</v>
      </c>
      <c r="AA2055">
        <v>3045.8500500636142</v>
      </c>
      <c r="AB2055">
        <v>505.67091583803119</v>
      </c>
      <c r="AC2055">
        <v>502.45961313006262</v>
      </c>
      <c r="AD2055">
        <v>433.68099577534957</v>
      </c>
      <c r="AE2055">
        <v>597.30835778567564</v>
      </c>
      <c r="AF2055">
        <v>67.764324999439211</v>
      </c>
      <c r="AG2055">
        <v>67.522110251495874</v>
      </c>
      <c r="AH2055">
        <v>66.647271945397691</v>
      </c>
      <c r="AI2055">
        <v>69.605212751062595</v>
      </c>
      <c r="AJ2055">
        <v>0.60428700025215487</v>
      </c>
      <c r="AK2055">
        <v>0.60428681375622317</v>
      </c>
      <c r="AL2055">
        <v>0.60426074365496618</v>
      </c>
      <c r="AM2055">
        <v>0.60431336693227122</v>
      </c>
      <c r="AN2055">
        <v>0.9478972999550388</v>
      </c>
      <c r="AO2055">
        <v>0.9478972999550388</v>
      </c>
      <c r="AP2055">
        <v>0.9478972999550388</v>
      </c>
      <c r="AQ2055">
        <v>0.9478972999550388</v>
      </c>
      <c r="AR2055">
        <v>15.250388067286689</v>
      </c>
      <c r="AS2055">
        <v>15.250388067286689</v>
      </c>
      <c r="AT2055">
        <v>15.250388067286689</v>
      </c>
      <c r="AU2055">
        <v>15.250388067286689</v>
      </c>
      <c r="AV2055" t="str">
        <f>VLOOKUP(Sheet1[[#This Row],[NPDES ID2]],Combined_Sheet__Major_Only___2[[NPDES ID2]:[ECHO BFR]],3,FALSE)</f>
        <v>NE</v>
      </c>
      <c r="AW2055" t="s">
        <v>12181</v>
      </c>
      <c r="AX2055" t="str">
        <f>VLOOKUP(Sheet1[[#This Row],[NPDES ID2]],Combined_Sheet__Major_Only___2[[NPDES ID2]:[ECHO BFR]],27,FALSE)</f>
        <v>-</v>
      </c>
      <c r="AY2055" t="str">
        <f>VLOOKUP(Sheet1[[#This Row],[NPDES ID2]],Combined_Sheet__Major_Only___2[[NPDES ID2]:[ECHO BFR]],28,FALSE)</f>
        <v>-</v>
      </c>
      <c r="AZ2055" t="str">
        <f>VLOOKUP(Sheet1[[#This Row],[NPDES ID2]],Combined_Sheet__Major_Only___2[[NPDES ID2]:[ECHO BFR]],29,FALSE)</f>
        <v>thickening</v>
      </c>
      <c r="BA2055">
        <f>VLOOKUP(Sheet1[[#This Row],[NPDES ID2]],Combined_Sheet__Major_Only___2[[NPDES ID2]:[ECHO BFR]],17,FALSE)</f>
        <v>40.765450000000001</v>
      </c>
      <c r="BB2055">
        <f>VLOOKUP(Sheet1[[#This Row],[NPDES ID2]],Combined_Sheet__Major_Only___2[[NPDES ID2]:[ECHO BFR]],18,FALSE)</f>
        <v>-99.719499999999996</v>
      </c>
      <c r="BC2055" t="str">
        <f>IF(ISNUMBER(SEARCH("aerobic",$AW2055)),"aerobic","")</f>
        <v/>
      </c>
      <c r="BD2055" t="str">
        <f>IF(ISNUMBER(SEARCH("anaer",$AW2055)),"anaer","")</f>
        <v>anaer</v>
      </c>
      <c r="BE2055" t="str">
        <f>IF(ISNUMBER(SEARCH("thickening",$AZ2055)),"thickening","")</f>
        <v>thickening</v>
      </c>
      <c r="BF2055" s="3" t="str">
        <f>IF(ISNUMBER(SEARCH("airDry",$AW2055)),"airDry","")</f>
        <v/>
      </c>
      <c r="BG2055" s="3" t="str">
        <f>IF(ISNUMBER(SEARCH("heatDry",$AY2055)),"heatDry","")</f>
        <v/>
      </c>
      <c r="BH2055" s="3" t="str">
        <f>IF(AND(ISNUMBER(SEARCH("aerobic",$AW2055)),ISNUMBER(SEARCH("anaer",$AW2055))),"Combined Aer and Anaer.","")</f>
        <v/>
      </c>
    </row>
    <row r="2056" spans="1:60" x14ac:dyDescent="0.3">
      <c r="A2056" s="4">
        <v>2054</v>
      </c>
      <c r="B2056" t="s">
        <v>9665</v>
      </c>
      <c r="C2056">
        <v>1216</v>
      </c>
      <c r="D2056">
        <v>305.52630492494671</v>
      </c>
      <c r="E2056">
        <v>305.28851703406548</v>
      </c>
      <c r="F2056">
        <v>246.5686388204501</v>
      </c>
      <c r="G2056">
        <v>363.78864021575993</v>
      </c>
      <c r="H2056">
        <v>-77.775452285998568</v>
      </c>
      <c r="I2056">
        <v>-77.628239449110595</v>
      </c>
      <c r="J2056">
        <v>-90.272753173624338</v>
      </c>
      <c r="K2056">
        <v>-65.403144864035511</v>
      </c>
      <c r="L2056">
        <v>625.57847227042839</v>
      </c>
      <c r="M2056">
        <v>620.97276844927455</v>
      </c>
      <c r="N2056">
        <v>604.2765584483401</v>
      </c>
      <c r="O2056">
        <v>660.67937389142639</v>
      </c>
      <c r="P2056">
        <v>28.956395103574049</v>
      </c>
      <c r="Q2056">
        <v>28.844779543836069</v>
      </c>
      <c r="R2056">
        <v>24.652140239867659</v>
      </c>
      <c r="S2056">
        <v>32.883213862611193</v>
      </c>
      <c r="T2056">
        <v>51.99899743865636</v>
      </c>
      <c r="U2056">
        <v>51.998914352627637</v>
      </c>
      <c r="V2056">
        <v>51.963340179333542</v>
      </c>
      <c r="W2056">
        <v>52.034312460081409</v>
      </c>
      <c r="X2056">
        <v>4552.1598102017688</v>
      </c>
      <c r="Y2056">
        <v>4580.0558798779366</v>
      </c>
      <c r="Z2056">
        <v>4309.5757734492236</v>
      </c>
      <c r="AA2056">
        <v>4708.7407152432852</v>
      </c>
      <c r="AB2056">
        <v>995.05797423688864</v>
      </c>
      <c r="AC2056">
        <v>975.96414322334272</v>
      </c>
      <c r="AD2056">
        <v>812.03193332504304</v>
      </c>
      <c r="AE2056">
        <v>1270.010319411195</v>
      </c>
      <c r="AF2056">
        <v>50.420081900552887</v>
      </c>
      <c r="AG2056">
        <v>50.048540733806441</v>
      </c>
      <c r="AH2056">
        <v>48.705011636332259</v>
      </c>
      <c r="AI2056">
        <v>53.24622284735154</v>
      </c>
      <c r="AJ2056">
        <v>0.39275125039265091</v>
      </c>
      <c r="AK2056">
        <v>0.39275108348062959</v>
      </c>
      <c r="AL2056">
        <v>0.39272777400672931</v>
      </c>
      <c r="AM2056">
        <v>0.39277482565206823</v>
      </c>
      <c r="AN2056">
        <v>0.95348069873939278</v>
      </c>
      <c r="AO2056">
        <v>0.95348069873939256</v>
      </c>
      <c r="AP2056">
        <v>0.95348069873939256</v>
      </c>
      <c r="AQ2056">
        <v>0.95348069873939256</v>
      </c>
      <c r="AR2056">
        <v>9.8251142819587329</v>
      </c>
      <c r="AS2056">
        <v>9.8251142819587347</v>
      </c>
      <c r="AT2056">
        <v>9.8251142819587347</v>
      </c>
      <c r="AU2056">
        <v>9.8251142819587347</v>
      </c>
      <c r="AV2056" t="str">
        <f>VLOOKUP(Sheet1[[#This Row],[NPDES ID2]],Combined_Sheet__Major_Only___2[[NPDES ID2]:[ECHO BFR]],3,FALSE)</f>
        <v>GA</v>
      </c>
      <c r="AW2056" t="s">
        <v>54</v>
      </c>
      <c r="AX2056" t="str">
        <f>VLOOKUP(Sheet1[[#This Row],[NPDES ID2]],Combined_Sheet__Major_Only___2[[NPDES ID2]:[ECHO BFR]],27,FALSE)</f>
        <v>other</v>
      </c>
      <c r="AY2056" t="str">
        <f>VLOOKUP(Sheet1[[#This Row],[NPDES ID2]],Combined_Sheet__Major_Only___2[[NPDES ID2]:[ECHO BFR]],28,FALSE)</f>
        <v>highTempCompost</v>
      </c>
      <c r="AZ2056" t="str">
        <f>VLOOKUP(Sheet1[[#This Row],[NPDES ID2]],Combined_Sheet__Major_Only___2[[NPDES ID2]:[ECHO BFR]],29,FALSE)</f>
        <v>preliminaryOps, thickening</v>
      </c>
      <c r="BA2056">
        <f>VLOOKUP(Sheet1[[#This Row],[NPDES ID2]],Combined_Sheet__Major_Only___2[[NPDES ID2]:[ECHO BFR]],17,FALSE)</f>
        <v>33.573489000000002</v>
      </c>
      <c r="BB2056">
        <f>VLOOKUP(Sheet1[[#This Row],[NPDES ID2]],Combined_Sheet__Major_Only___2[[NPDES ID2]:[ECHO BFR]],18,FALSE)</f>
        <v>-84.262837000000005</v>
      </c>
      <c r="BC2056" t="str">
        <f>IF(ISNUMBER(SEARCH("aerobic",$AW2056)),"aerobic","")</f>
        <v/>
      </c>
      <c r="BD2056" t="str">
        <f>IF(ISNUMBER(SEARCH("anaer",$AW2056)),"anaer","")</f>
        <v/>
      </c>
      <c r="BE2056" t="str">
        <f>IF(ISNUMBER(SEARCH("thickening",$AZ2056)),"thickening","")</f>
        <v>thickening</v>
      </c>
      <c r="BF2056" s="2" t="str">
        <f>IF(ISNUMBER(SEARCH("airDry",$AW2056)),"airDry","")</f>
        <v/>
      </c>
      <c r="BG2056" s="2" t="str">
        <f>IF(ISNUMBER(SEARCH("heatDry",$AY2056)),"heatDry","")</f>
        <v/>
      </c>
      <c r="BH2056" s="2" t="str">
        <f>IF(AND(ISNUMBER(SEARCH("aerobic",$AW2056)),ISNUMBER(SEARCH("anaer",$AW2056))),"Combined Aer and Anaer.","")</f>
        <v/>
      </c>
    </row>
    <row r="2057" spans="1:60" x14ac:dyDescent="0.3">
      <c r="A2057" s="4">
        <v>2055</v>
      </c>
      <c r="B2057" t="s">
        <v>9669</v>
      </c>
      <c r="C2057">
        <v>1210.5999999999999</v>
      </c>
      <c r="D2057">
        <v>231.71238520862281</v>
      </c>
      <c r="E2057">
        <v>231.2069217754798</v>
      </c>
      <c r="F2057">
        <v>185.36406671495399</v>
      </c>
      <c r="G2057">
        <v>273.60387365155299</v>
      </c>
      <c r="H2057">
        <v>-76.454433970235371</v>
      </c>
      <c r="I2057">
        <v>-77.742702224595419</v>
      </c>
      <c r="J2057">
        <v>-90.273361937547833</v>
      </c>
      <c r="K2057">
        <v>-59.398067275457279</v>
      </c>
      <c r="L2057">
        <v>821.0077140855193</v>
      </c>
      <c r="M2057">
        <v>817.90064323281945</v>
      </c>
      <c r="N2057">
        <v>806.63055862148394</v>
      </c>
      <c r="O2057">
        <v>844.69984629547082</v>
      </c>
      <c r="P2057">
        <v>28.480113525189822</v>
      </c>
      <c r="Q2057">
        <v>28.83581931718431</v>
      </c>
      <c r="R2057">
        <v>22.965631239043791</v>
      </c>
      <c r="S2057">
        <v>32.842237513810289</v>
      </c>
      <c r="T2057">
        <v>95.825750396882228</v>
      </c>
      <c r="U2057">
        <v>95.825599674392919</v>
      </c>
      <c r="V2057">
        <v>95.761066225914021</v>
      </c>
      <c r="W2057">
        <v>95.889813730043159</v>
      </c>
      <c r="X2057">
        <v>6359.8018844600037</v>
      </c>
      <c r="Y2057">
        <v>6380.0069143556793</v>
      </c>
      <c r="Z2057">
        <v>6184.0465831696956</v>
      </c>
      <c r="AA2057">
        <v>6471.6622963423069</v>
      </c>
      <c r="AB2057">
        <v>1197.4548602293789</v>
      </c>
      <c r="AC2057">
        <v>1186.829811738168</v>
      </c>
      <c r="AD2057">
        <v>1008.787547821905</v>
      </c>
      <c r="AE2057">
        <v>1442.0016865387749</v>
      </c>
      <c r="AF2057">
        <v>66.46701373233654</v>
      </c>
      <c r="AG2057">
        <v>66.214966317648759</v>
      </c>
      <c r="AH2057">
        <v>65.305852663022563</v>
      </c>
      <c r="AI2057">
        <v>68.380801455757734</v>
      </c>
      <c r="AJ2057">
        <v>0.58841962574029205</v>
      </c>
      <c r="AK2057">
        <v>0.58841933904240518</v>
      </c>
      <c r="AL2057">
        <v>0.58837932240355917</v>
      </c>
      <c r="AM2057">
        <v>0.58846009922895037</v>
      </c>
      <c r="AN2057">
        <v>0.97396214575123496</v>
      </c>
      <c r="AO2057">
        <v>0.97396214575123485</v>
      </c>
      <c r="AP2057">
        <v>0.97396214575123485</v>
      </c>
      <c r="AQ2057">
        <v>0.97396214575123485</v>
      </c>
      <c r="AR2057">
        <v>14.044065622274481</v>
      </c>
      <c r="AS2057">
        <v>14.044065622274481</v>
      </c>
      <c r="AT2057">
        <v>14.044065622274481</v>
      </c>
      <c r="AU2057">
        <v>14.044065622274481</v>
      </c>
      <c r="AV2057" t="str">
        <f>VLOOKUP(Sheet1[[#This Row],[NPDES ID2]],Combined_Sheet__Major_Only___2[[NPDES ID2]:[ECHO BFR]],3,FALSE)</f>
        <v>CA</v>
      </c>
      <c r="AW2057" t="s">
        <v>12181</v>
      </c>
      <c r="AX2057" t="str">
        <f>VLOOKUP(Sheet1[[#This Row],[NPDES ID2]],Combined_Sheet__Major_Only___2[[NPDES ID2]:[ECHO BFR]],27,FALSE)</f>
        <v>-</v>
      </c>
      <c r="AY2057" t="str">
        <f>VLOOKUP(Sheet1[[#This Row],[NPDES ID2]],Combined_Sheet__Major_Only___2[[NPDES ID2]:[ECHO BFR]],28,FALSE)</f>
        <v>-</v>
      </c>
      <c r="AZ2057" t="str">
        <f>VLOOKUP(Sheet1[[#This Row],[NPDES ID2]],Combined_Sheet__Major_Only___2[[NPDES ID2]:[ECHO BFR]],29,FALSE)</f>
        <v>thickening</v>
      </c>
      <c r="BA2057">
        <f>VLOOKUP(Sheet1[[#This Row],[NPDES ID2]],Combined_Sheet__Major_Only___2[[NPDES ID2]:[ECHO BFR]],17,FALSE)</f>
        <v>37.689444000000002</v>
      </c>
      <c r="BB2057">
        <f>VLOOKUP(Sheet1[[#This Row],[NPDES ID2]],Combined_Sheet__Major_Only___2[[NPDES ID2]:[ECHO BFR]],18,FALSE)</f>
        <v>-121.8075</v>
      </c>
      <c r="BC2057" t="str">
        <f>IF(ISNUMBER(SEARCH("aerobic",$AW2057)),"aerobic","")</f>
        <v/>
      </c>
      <c r="BD2057" t="str">
        <f>IF(ISNUMBER(SEARCH("anaer",$AW2057)),"anaer","")</f>
        <v>anaer</v>
      </c>
      <c r="BE2057" t="str">
        <f>IF(ISNUMBER(SEARCH("thickening",$AZ2057)),"thickening","")</f>
        <v>thickening</v>
      </c>
      <c r="BF2057" s="3" t="str">
        <f>IF(ISNUMBER(SEARCH("airDry",$AW2057)),"airDry","")</f>
        <v/>
      </c>
      <c r="BG2057" s="3" t="str">
        <f>IF(ISNUMBER(SEARCH("heatDry",$AY2057)),"heatDry","")</f>
        <v/>
      </c>
      <c r="BH2057" s="3" t="str">
        <f>IF(AND(ISNUMBER(SEARCH("aerobic",$AW2057)),ISNUMBER(SEARCH("anaer",$AW2057))),"Combined Aer and Anaer.","")</f>
        <v/>
      </c>
    </row>
    <row r="2058" spans="1:60" x14ac:dyDescent="0.3">
      <c r="A2058" s="4">
        <v>2056</v>
      </c>
      <c r="B2058" t="s">
        <v>9674</v>
      </c>
      <c r="C2058">
        <v>1207.71</v>
      </c>
      <c r="D2058">
        <v>240.0964257455577</v>
      </c>
      <c r="E2058">
        <v>239.59756075835639</v>
      </c>
      <c r="F2058">
        <v>191.4776151104592</v>
      </c>
      <c r="G2058">
        <v>283.21623167064251</v>
      </c>
      <c r="H2058">
        <v>-76.830336202807416</v>
      </c>
      <c r="I2058">
        <v>-78.055086272069644</v>
      </c>
      <c r="J2058">
        <v>-91.005298343332697</v>
      </c>
      <c r="K2058">
        <v>-60.794103915734212</v>
      </c>
      <c r="L2058">
        <v>790.65538673639935</v>
      </c>
      <c r="M2058">
        <v>787.34205270624261</v>
      </c>
      <c r="N2058">
        <v>775.33458251699403</v>
      </c>
      <c r="O2058">
        <v>815.89966540213618</v>
      </c>
      <c r="P2058">
        <v>28.467589530323391</v>
      </c>
      <c r="Q2058">
        <v>28.797235590483421</v>
      </c>
      <c r="R2058">
        <v>23.13281935994706</v>
      </c>
      <c r="S2058">
        <v>32.575966093816319</v>
      </c>
      <c r="T2058">
        <v>3.883125561412482</v>
      </c>
      <c r="U2058">
        <v>3.883116731107763</v>
      </c>
      <c r="V2058">
        <v>3.879335941543856</v>
      </c>
      <c r="W2058">
        <v>3.886878808560323</v>
      </c>
      <c r="X2058">
        <v>266.9845331416418</v>
      </c>
      <c r="Y2058">
        <v>267.8900163135832</v>
      </c>
      <c r="Z2058">
        <v>258.89535514640937</v>
      </c>
      <c r="AA2058">
        <v>272.18009998923338</v>
      </c>
      <c r="AB2058">
        <v>45.272190557989028</v>
      </c>
      <c r="AC2058">
        <v>44.935879176181032</v>
      </c>
      <c r="AD2058">
        <v>38.755821176770468</v>
      </c>
      <c r="AE2058">
        <v>53.493013857383367</v>
      </c>
      <c r="AF2058">
        <v>64.159880989708796</v>
      </c>
      <c r="AG2058">
        <v>63.890823768412943</v>
      </c>
      <c r="AH2058">
        <v>62.917664455224198</v>
      </c>
      <c r="AI2058">
        <v>66.206803186680162</v>
      </c>
      <c r="AJ2058">
        <v>0.56021625062962566</v>
      </c>
      <c r="AK2058">
        <v>0.56021614583802981</v>
      </c>
      <c r="AL2058">
        <v>0.56020148196110298</v>
      </c>
      <c r="AM2058">
        <v>0.56023108092274942</v>
      </c>
      <c r="AN2058">
        <v>0.65898979704710303</v>
      </c>
      <c r="AO2058">
        <v>0.65898979704710303</v>
      </c>
      <c r="AP2058">
        <v>0.65898979704710303</v>
      </c>
      <c r="AQ2058">
        <v>0.65898979704710303</v>
      </c>
      <c r="AR2058">
        <v>14.398914329723169</v>
      </c>
      <c r="AS2058">
        <v>14.398914329723169</v>
      </c>
      <c r="AT2058">
        <v>14.398914329723169</v>
      </c>
      <c r="AU2058">
        <v>14.398914329723169</v>
      </c>
      <c r="AV2058" t="str">
        <f>VLOOKUP(Sheet1[[#This Row],[NPDES ID2]],Combined_Sheet__Major_Only___2[[NPDES ID2]:[ECHO BFR]],3,FALSE)</f>
        <v>CA</v>
      </c>
      <c r="AW2058" t="s">
        <v>12183</v>
      </c>
      <c r="AX2058" t="str">
        <f>VLOOKUP(Sheet1[[#This Row],[NPDES ID2]],Combined_Sheet__Major_Only___2[[NPDES ID2]:[ECHO BFR]],27,FALSE)</f>
        <v>tempSludgeStore</v>
      </c>
      <c r="AY2058" t="str">
        <f>VLOOKUP(Sheet1[[#This Row],[NPDES ID2]],Combined_Sheet__Major_Only___2[[NPDES ID2]:[ECHO BFR]],28,FALSE)</f>
        <v>-</v>
      </c>
      <c r="AZ2058" t="str">
        <f>VLOOKUP(Sheet1[[#This Row],[NPDES ID2]],Combined_Sheet__Major_Only___2[[NPDES ID2]:[ECHO BFR]],29,FALSE)</f>
        <v>preliminaryOps, thickening</v>
      </c>
      <c r="BA2058">
        <f>VLOOKUP(Sheet1[[#This Row],[NPDES ID2]],Combined_Sheet__Major_Only___2[[NPDES ID2]:[ECHO BFR]],17,FALSE)</f>
        <v>33.808529999999998</v>
      </c>
      <c r="BB2058">
        <f>VLOOKUP(Sheet1[[#This Row],[NPDES ID2]],Combined_Sheet__Major_Only___2[[NPDES ID2]:[ECHO BFR]],18,FALSE)</f>
        <v>-116.49866</v>
      </c>
      <c r="BC2058" t="str">
        <f>IF(ISNUMBER(SEARCH("aerobic",$AW2058)),"aerobic","")</f>
        <v/>
      </c>
      <c r="BD2058" t="str">
        <f>IF(ISNUMBER(SEARCH("anaer",$AW2058)),"anaer","")</f>
        <v>anaer</v>
      </c>
      <c r="BE2058" t="str">
        <f>IF(ISNUMBER(SEARCH("thickening",$AZ2058)),"thickening","")</f>
        <v>thickening</v>
      </c>
      <c r="BF2058" s="2" t="str">
        <f>IF(ISNUMBER(SEARCH("airDry",$AW2058)),"airDry","")</f>
        <v>airDry</v>
      </c>
      <c r="BG2058" s="2" t="str">
        <f>IF(ISNUMBER(SEARCH("heatDry",$AY2058)),"heatDry","")</f>
        <v/>
      </c>
      <c r="BH2058" s="2" t="str">
        <f>IF(AND(ISNUMBER(SEARCH("aerobic",$AW2058)),ISNUMBER(SEARCH("anaer",$AW2058))),"Combined Aer and Anaer.","")</f>
        <v/>
      </c>
    </row>
    <row r="2059" spans="1:60" x14ac:dyDescent="0.3">
      <c r="A2059" s="4">
        <v>2057</v>
      </c>
      <c r="B2059" t="s">
        <v>9678</v>
      </c>
      <c r="C2059">
        <v>1207</v>
      </c>
      <c r="D2059">
        <v>243.65719946425179</v>
      </c>
      <c r="E2059">
        <v>243.02418833322281</v>
      </c>
      <c r="F2059">
        <v>194.19115592028649</v>
      </c>
      <c r="G2059">
        <v>287.29575902105671</v>
      </c>
      <c r="H2059">
        <v>-76.81356123631214</v>
      </c>
      <c r="I2059">
        <v>-78.100264493912249</v>
      </c>
      <c r="J2059">
        <v>-90.985099080900312</v>
      </c>
      <c r="K2059">
        <v>-61.002879462601442</v>
      </c>
      <c r="L2059">
        <v>778.70192411767289</v>
      </c>
      <c r="M2059">
        <v>775.30549451847401</v>
      </c>
      <c r="N2059">
        <v>762.99174739445129</v>
      </c>
      <c r="O2059">
        <v>804.58916667779022</v>
      </c>
      <c r="P2059">
        <v>28.471645650682511</v>
      </c>
      <c r="Q2059">
        <v>28.77205871979211</v>
      </c>
      <c r="R2059">
        <v>23.196851454760729</v>
      </c>
      <c r="S2059">
        <v>32.589779447159593</v>
      </c>
      <c r="T2059">
        <v>59.688161844029828</v>
      </c>
      <c r="U2059">
        <v>59.688066891553547</v>
      </c>
      <c r="V2059">
        <v>59.64741197161667</v>
      </c>
      <c r="W2059">
        <v>59.728520599712908</v>
      </c>
      <c r="X2059">
        <v>4164.5039953870009</v>
      </c>
      <c r="Y2059">
        <v>4179.7746240221268</v>
      </c>
      <c r="Z2059">
        <v>4031.9649993670491</v>
      </c>
      <c r="AA2059">
        <v>4248.9791708897892</v>
      </c>
      <c r="AB2059">
        <v>637.02232635242615</v>
      </c>
      <c r="AC2059">
        <v>633.33054883933187</v>
      </c>
      <c r="AD2059">
        <v>553.46623383348799</v>
      </c>
      <c r="AE2059">
        <v>740.24780592361105</v>
      </c>
      <c r="AF2059">
        <v>63.228704182292759</v>
      </c>
      <c r="AG2059">
        <v>62.952575034493726</v>
      </c>
      <c r="AH2059">
        <v>61.95498388664349</v>
      </c>
      <c r="AI2059">
        <v>65.327732916188552</v>
      </c>
      <c r="AJ2059">
        <v>0.54883888594514429</v>
      </c>
      <c r="AK2059">
        <v>0.5488386928936928</v>
      </c>
      <c r="AL2059">
        <v>0.54881171627724012</v>
      </c>
      <c r="AM2059">
        <v>0.5488661697158651</v>
      </c>
      <c r="AN2059">
        <v>0.95912206440188685</v>
      </c>
      <c r="AO2059">
        <v>0.95912206440188685</v>
      </c>
      <c r="AP2059">
        <v>0.95912206440188685</v>
      </c>
      <c r="AQ2059">
        <v>0.95912206440188685</v>
      </c>
      <c r="AR2059">
        <v>15.09841337853589</v>
      </c>
      <c r="AS2059">
        <v>15.098413378535881</v>
      </c>
      <c r="AT2059">
        <v>15.098413378535881</v>
      </c>
      <c r="AU2059">
        <v>15.098413378535881</v>
      </c>
      <c r="AV2059" t="str">
        <f>VLOOKUP(Sheet1[[#This Row],[NPDES ID2]],Combined_Sheet__Major_Only___2[[NPDES ID2]:[ECHO BFR]],3,FALSE)</f>
        <v>TX</v>
      </c>
      <c r="AW2059" t="s">
        <v>41</v>
      </c>
      <c r="AX2059" t="str">
        <f>VLOOKUP(Sheet1[[#This Row],[NPDES ID2]],Combined_Sheet__Major_Only___2[[NPDES ID2]:[ECHO BFR]],27,FALSE)</f>
        <v>-</v>
      </c>
      <c r="AY2059" t="str">
        <f>VLOOKUP(Sheet1[[#This Row],[NPDES ID2]],Combined_Sheet__Major_Only___2[[NPDES ID2]:[ECHO BFR]],28,FALSE)</f>
        <v>-</v>
      </c>
      <c r="AZ2059" t="str">
        <f>VLOOKUP(Sheet1[[#This Row],[NPDES ID2]],Combined_Sheet__Major_Only___2[[NPDES ID2]:[ECHO BFR]],29,FALSE)</f>
        <v>thickening</v>
      </c>
      <c r="BA2059">
        <f>VLOOKUP(Sheet1[[#This Row],[NPDES ID2]],Combined_Sheet__Major_Only___2[[NPDES ID2]:[ECHO BFR]],17,FALSE)</f>
        <v>33.056800000000003</v>
      </c>
      <c r="BB2059">
        <f>VLOOKUP(Sheet1[[#This Row],[NPDES ID2]],Combined_Sheet__Major_Only___2[[NPDES ID2]:[ECHO BFR]],18,FALSE)</f>
        <v>-96.987200000000001</v>
      </c>
      <c r="BC2059" t="str">
        <f>IF(ISNUMBER(SEARCH("aerobic",$AW2059)),"aerobic","")</f>
        <v>aerobic</v>
      </c>
      <c r="BD2059" t="str">
        <f>IF(ISNUMBER(SEARCH("anaer",$AW2059)),"anaer","")</f>
        <v/>
      </c>
      <c r="BE2059" t="str">
        <f>IF(ISNUMBER(SEARCH("thickening",$AZ2059)),"thickening","")</f>
        <v>thickening</v>
      </c>
      <c r="BF2059" s="3" t="str">
        <f>IF(ISNUMBER(SEARCH("airDry",$AW2059)),"airDry","")</f>
        <v/>
      </c>
      <c r="BG2059" s="3" t="str">
        <f>IF(ISNUMBER(SEARCH("heatDry",$AY2059)),"heatDry","")</f>
        <v/>
      </c>
      <c r="BH2059" s="3" t="str">
        <f>IF(AND(ISNUMBER(SEARCH("aerobic",$AW2059)),ISNUMBER(SEARCH("anaer",$AW2059))),"Combined Aer and Anaer.","")</f>
        <v/>
      </c>
    </row>
    <row r="2060" spans="1:60" x14ac:dyDescent="0.3">
      <c r="A2060" s="4">
        <v>2058</v>
      </c>
      <c r="B2060" t="s">
        <v>9682</v>
      </c>
      <c r="C2060">
        <v>1202.74</v>
      </c>
      <c r="D2060">
        <v>323.8241611413635</v>
      </c>
      <c r="E2060">
        <v>324.26937268871058</v>
      </c>
      <c r="F2060">
        <v>259.94744790262678</v>
      </c>
      <c r="G2060">
        <v>386.27633696657631</v>
      </c>
      <c r="H2060">
        <v>-77.944310033183186</v>
      </c>
      <c r="I2060">
        <v>-77.349971625874417</v>
      </c>
      <c r="J2060">
        <v>-89.859205378911071</v>
      </c>
      <c r="K2060">
        <v>-66.610348317877254</v>
      </c>
      <c r="L2060">
        <v>584.48316136178869</v>
      </c>
      <c r="M2060">
        <v>579.67342831059045</v>
      </c>
      <c r="N2060">
        <v>562.23719018906229</v>
      </c>
      <c r="O2060">
        <v>621.13979043602524</v>
      </c>
      <c r="P2060">
        <v>28.690026642689379</v>
      </c>
      <c r="Q2060">
        <v>28.567331822637509</v>
      </c>
      <c r="R2060">
        <v>24.773231628294951</v>
      </c>
      <c r="S2060">
        <v>32.563865225941697</v>
      </c>
      <c r="T2060">
        <v>62.602855127991212</v>
      </c>
      <c r="U2060">
        <v>62.602755677359717</v>
      </c>
      <c r="V2060">
        <v>62.560174824078658</v>
      </c>
      <c r="W2060">
        <v>62.645125786918001</v>
      </c>
      <c r="X2060">
        <v>5803.0075364081367</v>
      </c>
      <c r="Y2060">
        <v>5842.4964066304292</v>
      </c>
      <c r="Z2060">
        <v>5458.4788266191663</v>
      </c>
      <c r="AA2060">
        <v>6026.4049065584059</v>
      </c>
      <c r="AB2060">
        <v>1256.622485491001</v>
      </c>
      <c r="AC2060">
        <v>1231.048911037703</v>
      </c>
      <c r="AD2060">
        <v>1024.935399125852</v>
      </c>
      <c r="AE2060">
        <v>1601.8331894963369</v>
      </c>
      <c r="AF2060">
        <v>47.627542756466539</v>
      </c>
      <c r="AG2060">
        <v>47.235272146610257</v>
      </c>
      <c r="AH2060">
        <v>45.816649979938127</v>
      </c>
      <c r="AI2060">
        <v>50.611559870941718</v>
      </c>
      <c r="AJ2060">
        <v>0.35884979021458158</v>
      </c>
      <c r="AK2060">
        <v>0.35884962409681809</v>
      </c>
      <c r="AL2060">
        <v>0.35882643298886208</v>
      </c>
      <c r="AM2060">
        <v>0.35887324595669262</v>
      </c>
      <c r="AN2060">
        <v>0.96091859631078991</v>
      </c>
      <c r="AO2060">
        <v>0.96091859631078969</v>
      </c>
      <c r="AP2060">
        <v>0.96091859631078969</v>
      </c>
      <c r="AQ2060">
        <v>0.96091859631078969</v>
      </c>
      <c r="AR2060">
        <v>9.3267132844888891</v>
      </c>
      <c r="AS2060">
        <v>9.3267132844888909</v>
      </c>
      <c r="AT2060">
        <v>9.3267132844888909</v>
      </c>
      <c r="AU2060">
        <v>9.3267132844888909</v>
      </c>
      <c r="AV2060" t="str">
        <f>VLOOKUP(Sheet1[[#This Row],[NPDES ID2]],Combined_Sheet__Major_Only___2[[NPDES ID2]:[ECHO BFR]],3,FALSE)</f>
        <v>NY</v>
      </c>
      <c r="AW2060" t="s">
        <v>54</v>
      </c>
      <c r="AX2060" t="str">
        <f>VLOOKUP(Sheet1[[#This Row],[NPDES ID2]],Combined_Sheet__Major_Only___2[[NPDES ID2]:[ECHO BFR]],27,FALSE)</f>
        <v>-</v>
      </c>
      <c r="AY2060" t="str">
        <f>VLOOKUP(Sheet1[[#This Row],[NPDES ID2]],Combined_Sheet__Major_Only___2[[NPDES ID2]:[ECHO BFR]],28,FALSE)</f>
        <v>-</v>
      </c>
      <c r="AZ2060" t="str">
        <f>VLOOKUP(Sheet1[[#This Row],[NPDES ID2]],Combined_Sheet__Major_Only___2[[NPDES ID2]:[ECHO BFR]],29,FALSE)</f>
        <v>preliminaryOps, thickening</v>
      </c>
      <c r="BA2060">
        <f>VLOOKUP(Sheet1[[#This Row],[NPDES ID2]],Combined_Sheet__Major_Only___2[[NPDES ID2]:[ECHO BFR]],17,FALSE)</f>
        <v>41.494190000000003</v>
      </c>
      <c r="BB2060">
        <f>VLOOKUP(Sheet1[[#This Row],[NPDES ID2]],Combined_Sheet__Major_Only___2[[NPDES ID2]:[ECHO BFR]],18,FALSE)</f>
        <v>-74.007990000000007</v>
      </c>
      <c r="BC2060" t="str">
        <f>IF(ISNUMBER(SEARCH("aerobic",$AW2060)),"aerobic","")</f>
        <v/>
      </c>
      <c r="BD2060" t="str">
        <f>IF(ISNUMBER(SEARCH("anaer",$AW2060)),"anaer","")</f>
        <v/>
      </c>
      <c r="BE2060" t="str">
        <f>IF(ISNUMBER(SEARCH("thickening",$AZ2060)),"thickening","")</f>
        <v>thickening</v>
      </c>
      <c r="BF2060" s="2" t="str">
        <f>IF(ISNUMBER(SEARCH("airDry",$AW2060)),"airDry","")</f>
        <v/>
      </c>
      <c r="BG2060" s="2" t="str">
        <f>IF(ISNUMBER(SEARCH("heatDry",$AY2060)),"heatDry","")</f>
        <v/>
      </c>
      <c r="BH2060" s="2" t="str">
        <f>IF(AND(ISNUMBER(SEARCH("aerobic",$AW2060)),ISNUMBER(SEARCH("anaer",$AW2060))),"Combined Aer and Anaer.","")</f>
        <v/>
      </c>
    </row>
    <row r="2061" spans="1:60" x14ac:dyDescent="0.3">
      <c r="A2061" s="4">
        <v>2059</v>
      </c>
      <c r="B2061" t="s">
        <v>9686</v>
      </c>
      <c r="C2061">
        <v>1196.56</v>
      </c>
      <c r="D2061">
        <v>244.98338210105419</v>
      </c>
      <c r="E2061">
        <v>244.36974792133751</v>
      </c>
      <c r="F2061">
        <v>195.26948010954041</v>
      </c>
      <c r="G2061">
        <v>289.08746346658751</v>
      </c>
      <c r="H2061">
        <v>-76.845101277823858</v>
      </c>
      <c r="I2061">
        <v>-78.160910006976479</v>
      </c>
      <c r="J2061">
        <v>-91.000249655455065</v>
      </c>
      <c r="K2061">
        <v>-61.147229884564148</v>
      </c>
      <c r="L2061">
        <v>768.41088875574019</v>
      </c>
      <c r="M2061">
        <v>765.01721239234757</v>
      </c>
      <c r="N2061">
        <v>752.71396963177688</v>
      </c>
      <c r="O2061">
        <v>794.27614541050286</v>
      </c>
      <c r="P2061">
        <v>28.232081398396641</v>
      </c>
      <c r="Q2061">
        <v>28.523755131996701</v>
      </c>
      <c r="R2061">
        <v>23.02073792817751</v>
      </c>
      <c r="S2061">
        <v>32.325384256567837</v>
      </c>
      <c r="T2061">
        <v>51.698427194391158</v>
      </c>
      <c r="U2061">
        <v>51.698344572223121</v>
      </c>
      <c r="V2061">
        <v>51.662969005848957</v>
      </c>
      <c r="W2061">
        <v>51.733545055714281</v>
      </c>
      <c r="X2061">
        <v>3623.76928241311</v>
      </c>
      <c r="Y2061">
        <v>3637.2198407686328</v>
      </c>
      <c r="Z2061">
        <v>3507.010435140779</v>
      </c>
      <c r="AA2061">
        <v>3698.2040831988129</v>
      </c>
      <c r="AB2061">
        <v>603.97677389997125</v>
      </c>
      <c r="AC2061">
        <v>599.64164612714717</v>
      </c>
      <c r="AD2061">
        <v>518.23577774710952</v>
      </c>
      <c r="AE2061">
        <v>711.41502286077275</v>
      </c>
      <c r="AF2061">
        <v>62.937343035170016</v>
      </c>
      <c r="AG2061">
        <v>62.659048670799862</v>
      </c>
      <c r="AH2061">
        <v>61.653499448598268</v>
      </c>
      <c r="AI2061">
        <v>65.053031386918008</v>
      </c>
      <c r="AJ2061">
        <v>0.54527966623300839</v>
      </c>
      <c r="AK2061">
        <v>0.54527948180580266</v>
      </c>
      <c r="AL2061">
        <v>0.54525370736761369</v>
      </c>
      <c r="AM2061">
        <v>0.54530573405885585</v>
      </c>
      <c r="AN2061">
        <v>0.95322838289763145</v>
      </c>
      <c r="AO2061">
        <v>0.95322838289763157</v>
      </c>
      <c r="AP2061">
        <v>0.95322838289763157</v>
      </c>
      <c r="AQ2061">
        <v>0.95322838289763157</v>
      </c>
      <c r="AR2061">
        <v>14.269174137882819</v>
      </c>
      <c r="AS2061">
        <v>14.269174137882819</v>
      </c>
      <c r="AT2061">
        <v>14.269174137882819</v>
      </c>
      <c r="AU2061">
        <v>14.269174137882819</v>
      </c>
      <c r="AV2061" t="str">
        <f>VLOOKUP(Sheet1[[#This Row],[NPDES ID2]],Combined_Sheet__Major_Only___2[[NPDES ID2]:[ECHO BFR]],3,FALSE)</f>
        <v>TX</v>
      </c>
      <c r="AW2061" t="s">
        <v>41</v>
      </c>
      <c r="AX2061" t="str">
        <f>VLOOKUP(Sheet1[[#This Row],[NPDES ID2]],Combined_Sheet__Major_Only___2[[NPDES ID2]:[ECHO BFR]],27,FALSE)</f>
        <v>-</v>
      </c>
      <c r="AY2061" t="str">
        <f>VLOOKUP(Sheet1[[#This Row],[NPDES ID2]],Combined_Sheet__Major_Only___2[[NPDES ID2]:[ECHO BFR]],28,FALSE)</f>
        <v>-</v>
      </c>
      <c r="AZ2061" t="str">
        <f>VLOOKUP(Sheet1[[#This Row],[NPDES ID2]],Combined_Sheet__Major_Only___2[[NPDES ID2]:[ECHO BFR]],29,FALSE)</f>
        <v>thickening</v>
      </c>
      <c r="BA2061">
        <f>VLOOKUP(Sheet1[[#This Row],[NPDES ID2]],Combined_Sheet__Major_Only___2[[NPDES ID2]:[ECHO BFR]],17,FALSE)</f>
        <v>26.194333</v>
      </c>
      <c r="BB2061">
        <f>VLOOKUP(Sheet1[[#This Row],[NPDES ID2]],Combined_Sheet__Major_Only___2[[NPDES ID2]:[ECHO BFR]],18,FALSE)</f>
        <v>-98.331971999999993</v>
      </c>
      <c r="BC2061" t="str">
        <f>IF(ISNUMBER(SEARCH("aerobic",$AW2061)),"aerobic","")</f>
        <v>aerobic</v>
      </c>
      <c r="BD2061" t="str">
        <f>IF(ISNUMBER(SEARCH("anaer",$AW2061)),"anaer","")</f>
        <v/>
      </c>
      <c r="BE2061" t="str">
        <f>IF(ISNUMBER(SEARCH("thickening",$AZ2061)),"thickening","")</f>
        <v>thickening</v>
      </c>
      <c r="BF2061" s="3" t="str">
        <f>IF(ISNUMBER(SEARCH("airDry",$AW2061)),"airDry","")</f>
        <v/>
      </c>
      <c r="BG2061" s="3" t="str">
        <f>IF(ISNUMBER(SEARCH("heatDry",$AY2061)),"heatDry","")</f>
        <v/>
      </c>
      <c r="BH2061" s="3" t="str">
        <f>IF(AND(ISNUMBER(SEARCH("aerobic",$AW2061)),ISNUMBER(SEARCH("anaer",$AW2061))),"Combined Aer and Anaer.","")</f>
        <v/>
      </c>
    </row>
    <row r="2062" spans="1:60" x14ac:dyDescent="0.3">
      <c r="A2062" s="4">
        <v>2060</v>
      </c>
      <c r="B2062" t="s">
        <v>9691</v>
      </c>
      <c r="C2062">
        <v>1188.4000000000001</v>
      </c>
      <c r="D2062">
        <v>238.55845756901499</v>
      </c>
      <c r="E2062">
        <v>238.13524163994651</v>
      </c>
      <c r="F2062">
        <v>190.58372587642401</v>
      </c>
      <c r="G2062">
        <v>281.49969004224931</v>
      </c>
      <c r="H2062">
        <v>-76.663294133619587</v>
      </c>
      <c r="I2062">
        <v>-77.887807193710046</v>
      </c>
      <c r="J2062">
        <v>-90.686747889528746</v>
      </c>
      <c r="K2062">
        <v>-60.306623191089074</v>
      </c>
      <c r="L2062">
        <v>784.21216388486619</v>
      </c>
      <c r="M2062">
        <v>780.99910543583223</v>
      </c>
      <c r="N2062">
        <v>769.34839920669128</v>
      </c>
      <c r="O2062">
        <v>808.70516010916583</v>
      </c>
      <c r="P2062">
        <v>27.99974718939497</v>
      </c>
      <c r="Q2062">
        <v>28.34002979687801</v>
      </c>
      <c r="R2062">
        <v>22.71863238310543</v>
      </c>
      <c r="S2062">
        <v>32.09601525736398</v>
      </c>
      <c r="T2062">
        <v>64.656843825514628</v>
      </c>
      <c r="U2062">
        <v>64.656741205026464</v>
      </c>
      <c r="V2062">
        <v>64.612803143649842</v>
      </c>
      <c r="W2062">
        <v>64.700461805504304</v>
      </c>
      <c r="X2062">
        <v>4410.2968057652643</v>
      </c>
      <c r="Y2062">
        <v>4425.4789001288409</v>
      </c>
      <c r="Z2062">
        <v>4278.4034784571631</v>
      </c>
      <c r="AA2062">
        <v>4494.3032714652791</v>
      </c>
      <c r="AB2062">
        <v>870.26996069080474</v>
      </c>
      <c r="AC2062">
        <v>861.00132687471807</v>
      </c>
      <c r="AD2062">
        <v>726.80801261548027</v>
      </c>
      <c r="AE2062">
        <v>1057.1353906169011</v>
      </c>
      <c r="AF2062">
        <v>64.673161889080802</v>
      </c>
      <c r="AG2062">
        <v>64.407786950892785</v>
      </c>
      <c r="AH2062">
        <v>63.449547100761038</v>
      </c>
      <c r="AI2062">
        <v>66.68970407096036</v>
      </c>
      <c r="AJ2062">
        <v>0.56648908544384546</v>
      </c>
      <c r="AK2062">
        <v>0.56648886259253661</v>
      </c>
      <c r="AL2062">
        <v>0.56645773279778011</v>
      </c>
      <c r="AM2062">
        <v>0.56652056997328126</v>
      </c>
      <c r="AN2062">
        <v>0.96209261496069542</v>
      </c>
      <c r="AO2062">
        <v>0.96209261496069531</v>
      </c>
      <c r="AP2062">
        <v>0.96209261496069531</v>
      </c>
      <c r="AQ2062">
        <v>0.96209261496069531</v>
      </c>
      <c r="AR2062">
        <v>13.313168595166969</v>
      </c>
      <c r="AS2062">
        <v>13.313168595166969</v>
      </c>
      <c r="AT2062">
        <v>13.313168595166969</v>
      </c>
      <c r="AU2062">
        <v>13.313168595166969</v>
      </c>
      <c r="AV2062" t="str">
        <f>VLOOKUP(Sheet1[[#This Row],[NPDES ID2]],Combined_Sheet__Major_Only___2[[NPDES ID2]:[ECHO BFR]],3,FALSE)</f>
        <v>CO</v>
      </c>
      <c r="AW2062" t="s">
        <v>12181</v>
      </c>
      <c r="AX2062" t="str">
        <f>VLOOKUP(Sheet1[[#This Row],[NPDES ID2]],Combined_Sheet__Major_Only___2[[NPDES ID2]:[ECHO BFR]],27,FALSE)</f>
        <v>-</v>
      </c>
      <c r="AY2062" t="str">
        <f>VLOOKUP(Sheet1[[#This Row],[NPDES ID2]],Combined_Sheet__Major_Only___2[[NPDES ID2]:[ECHO BFR]],28,FALSE)</f>
        <v>-</v>
      </c>
      <c r="AZ2062" t="str">
        <f>VLOOKUP(Sheet1[[#This Row],[NPDES ID2]],Combined_Sheet__Major_Only___2[[NPDES ID2]:[ECHO BFR]],29,FALSE)</f>
        <v>thickening</v>
      </c>
      <c r="BA2062">
        <f>VLOOKUP(Sheet1[[#This Row],[NPDES ID2]],Combined_Sheet__Major_Only___2[[NPDES ID2]:[ECHO BFR]],17,FALSE)</f>
        <v>39.934167000000002</v>
      </c>
      <c r="BB2062">
        <f>VLOOKUP(Sheet1[[#This Row],[NPDES ID2]],Combined_Sheet__Major_Only___2[[NPDES ID2]:[ECHO BFR]],18,FALSE)</f>
        <v>-104.994722</v>
      </c>
      <c r="BC2062" t="str">
        <f>IF(ISNUMBER(SEARCH("aerobic",$AW2062)),"aerobic","")</f>
        <v/>
      </c>
      <c r="BD2062" t="str">
        <f>IF(ISNUMBER(SEARCH("anaer",$AW2062)),"anaer","")</f>
        <v>anaer</v>
      </c>
      <c r="BE2062" t="str">
        <f>IF(ISNUMBER(SEARCH("thickening",$AZ2062)),"thickening","")</f>
        <v>thickening</v>
      </c>
      <c r="BF2062" s="2" t="str">
        <f>IF(ISNUMBER(SEARCH("airDry",$AW2062)),"airDry","")</f>
        <v/>
      </c>
      <c r="BG2062" s="2" t="str">
        <f>IF(ISNUMBER(SEARCH("heatDry",$AY2062)),"heatDry","")</f>
        <v/>
      </c>
      <c r="BH2062" s="2" t="str">
        <f>IF(AND(ISNUMBER(SEARCH("aerobic",$AW2062)),ISNUMBER(SEARCH("anaer",$AW2062))),"Combined Aer and Anaer.","")</f>
        <v/>
      </c>
    </row>
    <row r="2063" spans="1:60" x14ac:dyDescent="0.3">
      <c r="A2063" s="4">
        <v>2061</v>
      </c>
      <c r="B2063" t="s">
        <v>9696</v>
      </c>
      <c r="C2063">
        <v>1185</v>
      </c>
      <c r="D2063">
        <v>237.94216251989309</v>
      </c>
      <c r="E2063">
        <v>237.5348762022974</v>
      </c>
      <c r="F2063">
        <v>190.17672515544561</v>
      </c>
      <c r="G2063">
        <v>280.80363842719117</v>
      </c>
      <c r="H2063">
        <v>-76.562846618266732</v>
      </c>
      <c r="I2063">
        <v>-77.764867282970812</v>
      </c>
      <c r="J2063">
        <v>-90.494187296194326</v>
      </c>
      <c r="K2063">
        <v>-60.042952843399313</v>
      </c>
      <c r="L2063">
        <v>784.21514439659791</v>
      </c>
      <c r="M2063">
        <v>781.02877569043994</v>
      </c>
      <c r="N2063">
        <v>769.47004726559442</v>
      </c>
      <c r="O2063">
        <v>808.51388891654517</v>
      </c>
      <c r="P2063">
        <v>27.914686452107539</v>
      </c>
      <c r="Q2063">
        <v>28.2598243479604</v>
      </c>
      <c r="R2063">
        <v>22.636966025263781</v>
      </c>
      <c r="S2063">
        <v>32.018877788920697</v>
      </c>
      <c r="T2063">
        <v>124.6242390494193</v>
      </c>
      <c r="U2063">
        <v>124.6240438831209</v>
      </c>
      <c r="V2063">
        <v>124.54048134164501</v>
      </c>
      <c r="W2063">
        <v>124.7071928518352</v>
      </c>
      <c r="X2063">
        <v>8476.3345335550239</v>
      </c>
      <c r="Y2063">
        <v>8505.3181884850346</v>
      </c>
      <c r="Z2063">
        <v>8224.7828104191285</v>
      </c>
      <c r="AA2063">
        <v>8636.4983213114174</v>
      </c>
      <c r="AB2063">
        <v>1310.4385188122351</v>
      </c>
      <c r="AC2063">
        <v>1302.8032391353649</v>
      </c>
      <c r="AD2063">
        <v>1137.388415189112</v>
      </c>
      <c r="AE2063">
        <v>1525.6413674612379</v>
      </c>
      <c r="AF2063">
        <v>64.860504055228219</v>
      </c>
      <c r="AG2063">
        <v>64.59641752838499</v>
      </c>
      <c r="AH2063">
        <v>63.643996185288877</v>
      </c>
      <c r="AI2063">
        <v>66.865532248453874</v>
      </c>
      <c r="AJ2063">
        <v>0.56877885299656206</v>
      </c>
      <c r="AK2063">
        <v>0.56877854392604366</v>
      </c>
      <c r="AL2063">
        <v>0.56873542502867269</v>
      </c>
      <c r="AM2063">
        <v>0.56882246470585163</v>
      </c>
      <c r="AN2063">
        <v>0.97980475644557929</v>
      </c>
      <c r="AO2063">
        <v>0.97980475644557929</v>
      </c>
      <c r="AP2063">
        <v>0.97980475644557929</v>
      </c>
      <c r="AQ2063">
        <v>0.97980475644557929</v>
      </c>
      <c r="AR2063">
        <v>15.387501367750961</v>
      </c>
      <c r="AS2063">
        <v>15.387501367750961</v>
      </c>
      <c r="AT2063">
        <v>15.387501367750961</v>
      </c>
      <c r="AU2063">
        <v>15.387501367750961</v>
      </c>
      <c r="AV2063" t="str">
        <f>VLOOKUP(Sheet1[[#This Row],[NPDES ID2]],Combined_Sheet__Major_Only___2[[NPDES ID2]:[ECHO BFR]],3,FALSE)</f>
        <v>GA</v>
      </c>
      <c r="AW2063" t="s">
        <v>41</v>
      </c>
      <c r="AX2063" t="str">
        <f>VLOOKUP(Sheet1[[#This Row],[NPDES ID2]],Combined_Sheet__Major_Only___2[[NPDES ID2]:[ECHO BFR]],27,FALSE)</f>
        <v>-</v>
      </c>
      <c r="AY2063" t="str">
        <f>VLOOKUP(Sheet1[[#This Row],[NPDES ID2]],Combined_Sheet__Major_Only___2[[NPDES ID2]:[ECHO BFR]],28,FALSE)</f>
        <v>-</v>
      </c>
      <c r="AZ2063" t="str">
        <f>VLOOKUP(Sheet1[[#This Row],[NPDES ID2]],Combined_Sheet__Major_Only___2[[NPDES ID2]:[ECHO BFR]],29,FALSE)</f>
        <v>thickening</v>
      </c>
      <c r="BA2063">
        <f>VLOOKUP(Sheet1[[#This Row],[NPDES ID2]],Combined_Sheet__Major_Only___2[[NPDES ID2]:[ECHO BFR]],17,FALSE)</f>
        <v>34.102722</v>
      </c>
      <c r="BB2063">
        <f>VLOOKUP(Sheet1[[#This Row],[NPDES ID2]],Combined_Sheet__Major_Only___2[[NPDES ID2]:[ECHO BFR]],18,FALSE)</f>
        <v>-84.447971999999993</v>
      </c>
      <c r="BC2063" t="str">
        <f>IF(ISNUMBER(SEARCH("aerobic",$AW2063)),"aerobic","")</f>
        <v>aerobic</v>
      </c>
      <c r="BD2063" t="str">
        <f>IF(ISNUMBER(SEARCH("anaer",$AW2063)),"anaer","")</f>
        <v/>
      </c>
      <c r="BE2063" t="str">
        <f>IF(ISNUMBER(SEARCH("thickening",$AZ2063)),"thickening","")</f>
        <v>thickening</v>
      </c>
      <c r="BF2063" s="3" t="str">
        <f>IF(ISNUMBER(SEARCH("airDry",$AW2063)),"airDry","")</f>
        <v/>
      </c>
      <c r="BG2063" s="3" t="str">
        <f>IF(ISNUMBER(SEARCH("heatDry",$AY2063)),"heatDry","")</f>
        <v/>
      </c>
      <c r="BH2063" s="3" t="str">
        <f>IF(AND(ISNUMBER(SEARCH("aerobic",$AW2063)),ISNUMBER(SEARCH("anaer",$AW2063))),"Combined Aer and Anaer.","")</f>
        <v/>
      </c>
    </row>
    <row r="2064" spans="1:60" x14ac:dyDescent="0.3">
      <c r="A2064" s="4">
        <v>2062</v>
      </c>
      <c r="B2064" t="s">
        <v>9700</v>
      </c>
      <c r="C2064">
        <v>1178.8800000000001</v>
      </c>
      <c r="D2064">
        <v>323.87971304413202</v>
      </c>
      <c r="E2064">
        <v>324.56338537352212</v>
      </c>
      <c r="F2064">
        <v>260.10792308838802</v>
      </c>
      <c r="G2064">
        <v>386.22257129039599</v>
      </c>
      <c r="H2064">
        <v>-77.952754452152448</v>
      </c>
      <c r="I2064">
        <v>-77.372435391098378</v>
      </c>
      <c r="J2064">
        <v>-89.893668800178503</v>
      </c>
      <c r="K2064">
        <v>-66.615603515980339</v>
      </c>
      <c r="L2064">
        <v>573.91064382484024</v>
      </c>
      <c r="M2064">
        <v>569.20378384215587</v>
      </c>
      <c r="N2064">
        <v>552.14130145128092</v>
      </c>
      <c r="O2064">
        <v>609.78166312233964</v>
      </c>
      <c r="P2064">
        <v>28.119587114450031</v>
      </c>
      <c r="Q2064">
        <v>28.00263889421031</v>
      </c>
      <c r="R2064">
        <v>24.270373846477611</v>
      </c>
      <c r="S2064">
        <v>31.911136995675061</v>
      </c>
      <c r="T2064">
        <v>48.195186245999793</v>
      </c>
      <c r="U2064">
        <v>48.195109030274217</v>
      </c>
      <c r="V2064">
        <v>48.162048290160627</v>
      </c>
      <c r="W2064">
        <v>48.228006144182316</v>
      </c>
      <c r="X2064">
        <v>4459.4904233923462</v>
      </c>
      <c r="Y2064">
        <v>4489.7251735229747</v>
      </c>
      <c r="Z2064">
        <v>4195.6224207919176</v>
      </c>
      <c r="AA2064">
        <v>4630.5758858545096</v>
      </c>
      <c r="AB2064">
        <v>1413.930260213642</v>
      </c>
      <c r="AC2064">
        <v>1355.517671607259</v>
      </c>
      <c r="AD2064">
        <v>1052.128312905129</v>
      </c>
      <c r="AE2064">
        <v>2027.3730608084379</v>
      </c>
      <c r="AF2064">
        <v>47.712341335693807</v>
      </c>
      <c r="AG2064">
        <v>47.320711956819522</v>
      </c>
      <c r="AH2064">
        <v>45.904286079640137</v>
      </c>
      <c r="AI2064">
        <v>50.691661973056952</v>
      </c>
      <c r="AJ2064">
        <v>0.35987838733430128</v>
      </c>
      <c r="AK2064">
        <v>0.35987823059465562</v>
      </c>
      <c r="AL2064">
        <v>0.35985634366144609</v>
      </c>
      <c r="AM2064">
        <v>0.35990052388462962</v>
      </c>
      <c r="AN2064">
        <v>0.95007207875953115</v>
      </c>
      <c r="AO2064">
        <v>0.95007207875953126</v>
      </c>
      <c r="AP2064">
        <v>0.95007207875953126</v>
      </c>
      <c r="AQ2064">
        <v>0.95007207875953126</v>
      </c>
      <c r="AR2064">
        <v>7.8046998197180244</v>
      </c>
      <c r="AS2064">
        <v>7.8046998197180244</v>
      </c>
      <c r="AT2064">
        <v>7.8046998197180244</v>
      </c>
      <c r="AU2064">
        <v>7.8046998197180244</v>
      </c>
      <c r="AV2064" t="str">
        <f>VLOOKUP(Sheet1[[#This Row],[NPDES ID2]],Combined_Sheet__Major_Only___2[[NPDES ID2]:[ECHO BFR]],3,FALSE)</f>
        <v>CA</v>
      </c>
      <c r="AW2064" t="s">
        <v>54</v>
      </c>
      <c r="AX2064" t="str">
        <f>VLOOKUP(Sheet1[[#This Row],[NPDES ID2]],Combined_Sheet__Major_Only___2[[NPDES ID2]:[ECHO BFR]],27,FALSE)</f>
        <v>-</v>
      </c>
      <c r="AY2064" t="str">
        <f>VLOOKUP(Sheet1[[#This Row],[NPDES ID2]],Combined_Sheet__Major_Only___2[[NPDES ID2]:[ECHO BFR]],28,FALSE)</f>
        <v>-</v>
      </c>
      <c r="AZ2064" t="str">
        <f>VLOOKUP(Sheet1[[#This Row],[NPDES ID2]],Combined_Sheet__Major_Only___2[[NPDES ID2]:[ECHO BFR]],29,FALSE)</f>
        <v>thickening</v>
      </c>
      <c r="BA2064">
        <f>VLOOKUP(Sheet1[[#This Row],[NPDES ID2]],Combined_Sheet__Major_Only___2[[NPDES ID2]:[ECHO BFR]],17,FALSE)</f>
        <v>37.958109999999998</v>
      </c>
      <c r="BB2064">
        <f>VLOOKUP(Sheet1[[#This Row],[NPDES ID2]],Combined_Sheet__Major_Only___2[[NPDES ID2]:[ECHO BFR]],18,FALSE)</f>
        <v>-121.686655</v>
      </c>
      <c r="BC2064" t="str">
        <f>IF(ISNUMBER(SEARCH("aerobic",$AW2064)),"aerobic","")</f>
        <v/>
      </c>
      <c r="BD2064" t="str">
        <f>IF(ISNUMBER(SEARCH("anaer",$AW2064)),"anaer","")</f>
        <v/>
      </c>
      <c r="BE2064" t="str">
        <f>IF(ISNUMBER(SEARCH("thickening",$AZ2064)),"thickening","")</f>
        <v>thickening</v>
      </c>
      <c r="BF2064" s="2" t="str">
        <f>IF(ISNUMBER(SEARCH("airDry",$AW2064)),"airDry","")</f>
        <v/>
      </c>
      <c r="BG2064" s="2" t="str">
        <f>IF(ISNUMBER(SEARCH("heatDry",$AY2064)),"heatDry","")</f>
        <v/>
      </c>
      <c r="BH2064" s="2" t="str">
        <f>IF(AND(ISNUMBER(SEARCH("aerobic",$AW2064)),ISNUMBER(SEARCH("anaer",$AW2064))),"Combined Aer and Anaer.","")</f>
        <v/>
      </c>
    </row>
    <row r="2065" spans="1:60" x14ac:dyDescent="0.3">
      <c r="A2065" s="4">
        <v>2063</v>
      </c>
      <c r="B2065" t="s">
        <v>9705</v>
      </c>
      <c r="C2065">
        <v>1170.8399999999999</v>
      </c>
      <c r="D2065">
        <v>233.5575506222761</v>
      </c>
      <c r="E2065">
        <v>233.2630620199312</v>
      </c>
      <c r="F2065">
        <v>187.14788358282681</v>
      </c>
      <c r="G2065">
        <v>275.80848922022489</v>
      </c>
      <c r="H2065">
        <v>-76.527223108186959</v>
      </c>
      <c r="I2065">
        <v>-77.814298218026963</v>
      </c>
      <c r="J2065">
        <v>-90.413683566397381</v>
      </c>
      <c r="K2065">
        <v>-59.632275428104748</v>
      </c>
      <c r="L2065">
        <v>790.35913677405927</v>
      </c>
      <c r="M2065">
        <v>787.32619609953372</v>
      </c>
      <c r="N2065">
        <v>776.32761681972454</v>
      </c>
      <c r="O2065">
        <v>813.48099338237876</v>
      </c>
      <c r="P2065">
        <v>27.552165148678011</v>
      </c>
      <c r="Q2065">
        <v>27.896920342976049</v>
      </c>
      <c r="R2065">
        <v>22.236689146437278</v>
      </c>
      <c r="S2065">
        <v>31.739351684993888</v>
      </c>
      <c r="T2065">
        <v>73.148311188238225</v>
      </c>
      <c r="U2065">
        <v>73.148195463133391</v>
      </c>
      <c r="V2065">
        <v>73.098646519738779</v>
      </c>
      <c r="W2065">
        <v>73.197499175914103</v>
      </c>
      <c r="X2065">
        <v>4877.3953860651809</v>
      </c>
      <c r="Y2065">
        <v>4893.1005453154503</v>
      </c>
      <c r="Z2065">
        <v>4740.7641105821576</v>
      </c>
      <c r="AA2065">
        <v>4964.3732228999716</v>
      </c>
      <c r="AB2065">
        <v>959.15275744363475</v>
      </c>
      <c r="AC2065">
        <v>949.56519701278091</v>
      </c>
      <c r="AD2065">
        <v>801.92533482404053</v>
      </c>
      <c r="AE2065">
        <v>1164.64831006344</v>
      </c>
      <c r="AF2065">
        <v>66.157806075437506</v>
      </c>
      <c r="AG2065">
        <v>65.903509009325418</v>
      </c>
      <c r="AH2065">
        <v>64.985603802316206</v>
      </c>
      <c r="AI2065">
        <v>68.089676223003167</v>
      </c>
      <c r="AJ2065">
        <v>0.58463860108246613</v>
      </c>
      <c r="AK2065">
        <v>0.5846383625357956</v>
      </c>
      <c r="AL2065">
        <v>0.58460504440846883</v>
      </c>
      <c r="AM2065">
        <v>0.58467229899124851</v>
      </c>
      <c r="AN2065">
        <v>0.9662802933865845</v>
      </c>
      <c r="AO2065">
        <v>0.9662802933865845</v>
      </c>
      <c r="AP2065">
        <v>0.9662802933865845</v>
      </c>
      <c r="AQ2065">
        <v>0.9662802933865845</v>
      </c>
      <c r="AR2065">
        <v>13.644484022617551</v>
      </c>
      <c r="AS2065">
        <v>13.64448402261756</v>
      </c>
      <c r="AT2065">
        <v>13.64448402261756</v>
      </c>
      <c r="AU2065">
        <v>13.64448402261756</v>
      </c>
      <c r="AV2065" t="str">
        <f>VLOOKUP(Sheet1[[#This Row],[NPDES ID2]],Combined_Sheet__Major_Only___2[[NPDES ID2]:[ECHO BFR]],3,FALSE)</f>
        <v>IN</v>
      </c>
      <c r="AW2065" t="s">
        <v>41</v>
      </c>
      <c r="AX2065" t="str">
        <f>VLOOKUP(Sheet1[[#This Row],[NPDES ID2]],Combined_Sheet__Major_Only___2[[NPDES ID2]:[ECHO BFR]],27,FALSE)</f>
        <v>-</v>
      </c>
      <c r="AY2065" t="str">
        <f>VLOOKUP(Sheet1[[#This Row],[NPDES ID2]],Combined_Sheet__Major_Only___2[[NPDES ID2]:[ECHO BFR]],28,FALSE)</f>
        <v>-</v>
      </c>
      <c r="AZ2065" t="str">
        <f>VLOOKUP(Sheet1[[#This Row],[NPDES ID2]],Combined_Sheet__Major_Only___2[[NPDES ID2]:[ECHO BFR]],29,FALSE)</f>
        <v>thickening</v>
      </c>
      <c r="BA2065">
        <f>VLOOKUP(Sheet1[[#This Row],[NPDES ID2]],Combined_Sheet__Major_Only___2[[NPDES ID2]:[ECHO BFR]],17,FALSE)</f>
        <v>37.924083000000003</v>
      </c>
      <c r="BB2065">
        <f>VLOOKUP(Sheet1[[#This Row],[NPDES ID2]],Combined_Sheet__Major_Only___2[[NPDES ID2]:[ECHO BFR]],18,FALSE)</f>
        <v>-87.910639000000003</v>
      </c>
      <c r="BC2065" t="str">
        <f>IF(ISNUMBER(SEARCH("aerobic",$AW2065)),"aerobic","")</f>
        <v>aerobic</v>
      </c>
      <c r="BD2065" t="str">
        <f>IF(ISNUMBER(SEARCH("anaer",$AW2065)),"anaer","")</f>
        <v/>
      </c>
      <c r="BE2065" t="str">
        <f>IF(ISNUMBER(SEARCH("thickening",$AZ2065)),"thickening","")</f>
        <v>thickening</v>
      </c>
      <c r="BF2065" s="3" t="str">
        <f>IF(ISNUMBER(SEARCH("airDry",$AW2065)),"airDry","")</f>
        <v/>
      </c>
      <c r="BG2065" s="3" t="str">
        <f>IF(ISNUMBER(SEARCH("heatDry",$AY2065)),"heatDry","")</f>
        <v/>
      </c>
      <c r="BH2065" s="3" t="str">
        <f>IF(AND(ISNUMBER(SEARCH("aerobic",$AW2065)),ISNUMBER(SEARCH("anaer",$AW2065))),"Combined Aer and Anaer.","")</f>
        <v/>
      </c>
    </row>
    <row r="2066" spans="1:60" x14ac:dyDescent="0.3">
      <c r="A2066" s="4">
        <v>2064</v>
      </c>
      <c r="B2066" t="s">
        <v>9709</v>
      </c>
      <c r="C2066">
        <v>1169.742</v>
      </c>
      <c r="D2066">
        <v>250.0597718583526</v>
      </c>
      <c r="E2066">
        <v>249.32047373995189</v>
      </c>
      <c r="F2066">
        <v>199.43074394091801</v>
      </c>
      <c r="G2066">
        <v>296.0303893503239</v>
      </c>
      <c r="H2066">
        <v>-76.961240951528282</v>
      </c>
      <c r="I2066">
        <v>-78.165469596694379</v>
      </c>
      <c r="J2066">
        <v>-90.89606098688499</v>
      </c>
      <c r="K2066">
        <v>-61.694348709720053</v>
      </c>
      <c r="L2066">
        <v>737.6614310639261</v>
      </c>
      <c r="M2066">
        <v>734.24262818681791</v>
      </c>
      <c r="N2066">
        <v>721.84972287647565</v>
      </c>
      <c r="O2066">
        <v>763.71545367060992</v>
      </c>
      <c r="P2066">
        <v>27.624572676430201</v>
      </c>
      <c r="Q2066">
        <v>27.9046177133139</v>
      </c>
      <c r="R2066">
        <v>22.59785158681219</v>
      </c>
      <c r="S2066">
        <v>31.667211301992889</v>
      </c>
      <c r="T2066">
        <v>42.009572257563043</v>
      </c>
      <c r="U2066">
        <v>42.009504587902569</v>
      </c>
      <c r="V2066">
        <v>41.980531097826614</v>
      </c>
      <c r="W2066">
        <v>42.038334680636993</v>
      </c>
      <c r="X2066">
        <v>2998.72444058682</v>
      </c>
      <c r="Y2066">
        <v>3010.398798176278</v>
      </c>
      <c r="Z2066">
        <v>2897.3821661205188</v>
      </c>
      <c r="AA2066">
        <v>3063.3812706313861</v>
      </c>
      <c r="AB2066">
        <v>492.17388956495881</v>
      </c>
      <c r="AC2066">
        <v>488.81911936219961</v>
      </c>
      <c r="AD2066">
        <v>423.12518899770299</v>
      </c>
      <c r="AE2066">
        <v>578.14491126074142</v>
      </c>
      <c r="AF2066">
        <v>61.803624728602458</v>
      </c>
      <c r="AG2066">
        <v>61.516894114211397</v>
      </c>
      <c r="AH2066">
        <v>60.480474450468563</v>
      </c>
      <c r="AI2066">
        <v>63.984021871906499</v>
      </c>
      <c r="AJ2066">
        <v>0.53143364171584229</v>
      </c>
      <c r="AK2066">
        <v>0.53143348069710372</v>
      </c>
      <c r="AL2066">
        <v>0.53141097095353551</v>
      </c>
      <c r="AM2066">
        <v>0.53145640750626488</v>
      </c>
      <c r="AN2066">
        <v>0.94331820638977593</v>
      </c>
      <c r="AO2066">
        <v>0.94331820638977559</v>
      </c>
      <c r="AP2066">
        <v>0.94331820638977559</v>
      </c>
      <c r="AQ2066">
        <v>0.94331820638977559</v>
      </c>
      <c r="AR2066">
        <v>14.140935148657929</v>
      </c>
      <c r="AS2066">
        <v>14.140935148657929</v>
      </c>
      <c r="AT2066">
        <v>14.140935148657929</v>
      </c>
      <c r="AU2066">
        <v>14.140935148657929</v>
      </c>
      <c r="AV2066" t="str">
        <f>VLOOKUP(Sheet1[[#This Row],[NPDES ID2]],Combined_Sheet__Major_Only___2[[NPDES ID2]:[ECHO BFR]],3,FALSE)</f>
        <v>TX</v>
      </c>
      <c r="AW2066" t="s">
        <v>41</v>
      </c>
      <c r="AX2066" t="str">
        <f>VLOOKUP(Sheet1[[#This Row],[NPDES ID2]],Combined_Sheet__Major_Only___2[[NPDES ID2]:[ECHO BFR]],27,FALSE)</f>
        <v>-</v>
      </c>
      <c r="AY2066" t="str">
        <f>VLOOKUP(Sheet1[[#This Row],[NPDES ID2]],Combined_Sheet__Major_Only___2[[NPDES ID2]:[ECHO BFR]],28,FALSE)</f>
        <v>-</v>
      </c>
      <c r="AZ2066" t="str">
        <f>VLOOKUP(Sheet1[[#This Row],[NPDES ID2]],Combined_Sheet__Major_Only___2[[NPDES ID2]:[ECHO BFR]],29,FALSE)</f>
        <v>thickening</v>
      </c>
      <c r="BA2066">
        <f>VLOOKUP(Sheet1[[#This Row],[NPDES ID2]],Combined_Sheet__Major_Only___2[[NPDES ID2]:[ECHO BFR]],17,FALSE)</f>
        <v>29.183972000000001</v>
      </c>
      <c r="BB2066">
        <f>VLOOKUP(Sheet1[[#This Row],[NPDES ID2]],Combined_Sheet__Major_Only___2[[NPDES ID2]:[ECHO BFR]],18,FALSE)</f>
        <v>-96.256556000000003</v>
      </c>
      <c r="BC2066" t="str">
        <f>IF(ISNUMBER(SEARCH("aerobic",$AW2066)),"aerobic","")</f>
        <v>aerobic</v>
      </c>
      <c r="BD2066" t="str">
        <f>IF(ISNUMBER(SEARCH("anaer",$AW2066)),"anaer","")</f>
        <v/>
      </c>
      <c r="BE2066" t="str">
        <f>IF(ISNUMBER(SEARCH("thickening",$AZ2066)),"thickening","")</f>
        <v>thickening</v>
      </c>
      <c r="BF2066" s="2" t="str">
        <f>IF(ISNUMBER(SEARCH("airDry",$AW2066)),"airDry","")</f>
        <v/>
      </c>
      <c r="BG2066" s="2" t="str">
        <f>IF(ISNUMBER(SEARCH("heatDry",$AY2066)),"heatDry","")</f>
        <v/>
      </c>
      <c r="BH2066" s="2" t="str">
        <f>IF(AND(ISNUMBER(SEARCH("aerobic",$AW2066)),ISNUMBER(SEARCH("anaer",$AW2066))),"Combined Aer and Anaer.","")</f>
        <v/>
      </c>
    </row>
    <row r="2067" spans="1:60" x14ac:dyDescent="0.3">
      <c r="A2067" s="4">
        <v>2065</v>
      </c>
      <c r="B2067" t="s">
        <v>9714</v>
      </c>
      <c r="C2067">
        <v>1166.4000000000001</v>
      </c>
      <c r="D2067">
        <v>251.0531760072993</v>
      </c>
      <c r="E2067">
        <v>250.34823862133501</v>
      </c>
      <c r="F2067">
        <v>200.2511845248651</v>
      </c>
      <c r="G2067">
        <v>297.34554811938938</v>
      </c>
      <c r="H2067">
        <v>-76.852451334002922</v>
      </c>
      <c r="I2067">
        <v>-78.002701483120234</v>
      </c>
      <c r="J2067">
        <v>-90.623681603822291</v>
      </c>
      <c r="K2067">
        <v>-61.523002360703501</v>
      </c>
      <c r="L2067">
        <v>732.87705412585467</v>
      </c>
      <c r="M2067">
        <v>729.44903933555986</v>
      </c>
      <c r="N2067">
        <v>717.01605944186167</v>
      </c>
      <c r="O2067">
        <v>759.01409805499884</v>
      </c>
      <c r="P2067">
        <v>27.549584954619881</v>
      </c>
      <c r="Q2067">
        <v>27.82687393338092</v>
      </c>
      <c r="R2067">
        <v>22.549914265917419</v>
      </c>
      <c r="S2067">
        <v>31.58951819830294</v>
      </c>
      <c r="T2067">
        <v>114.445578005095</v>
      </c>
      <c r="U2067">
        <v>114.44539854720659</v>
      </c>
      <c r="V2067">
        <v>114.368561729776</v>
      </c>
      <c r="W2067">
        <v>114.5218550792341</v>
      </c>
      <c r="X2067">
        <v>8199.2362541097355</v>
      </c>
      <c r="Y2067">
        <v>8231.5460293010146</v>
      </c>
      <c r="Z2067">
        <v>7919.3238136773462</v>
      </c>
      <c r="AA2067">
        <v>8377.7600864590313</v>
      </c>
      <c r="AB2067">
        <v>1296.7336127836411</v>
      </c>
      <c r="AC2067">
        <v>1288.7337737508319</v>
      </c>
      <c r="AD2067">
        <v>1120.7888379876069</v>
      </c>
      <c r="AE2067">
        <v>1514.224902322627</v>
      </c>
      <c r="AF2067">
        <v>61.580822634912153</v>
      </c>
      <c r="AG2067">
        <v>61.292280255029183</v>
      </c>
      <c r="AH2067">
        <v>60.250826101192359</v>
      </c>
      <c r="AI2067">
        <v>63.772758825214758</v>
      </c>
      <c r="AJ2067">
        <v>0.52871319706451514</v>
      </c>
      <c r="AK2067">
        <v>0.52871292189769847</v>
      </c>
      <c r="AL2067">
        <v>0.52867452551751259</v>
      </c>
      <c r="AM2067">
        <v>0.52875203208399746</v>
      </c>
      <c r="AN2067">
        <v>0.97806512226807529</v>
      </c>
      <c r="AO2067">
        <v>0.97806512226807507</v>
      </c>
      <c r="AP2067">
        <v>0.97806512226807507</v>
      </c>
      <c r="AQ2067">
        <v>0.97806512226807507</v>
      </c>
      <c r="AR2067">
        <v>14.408086661998819</v>
      </c>
      <c r="AS2067">
        <v>14.408086661998819</v>
      </c>
      <c r="AT2067">
        <v>14.408086661998819</v>
      </c>
      <c r="AU2067">
        <v>14.408086661998819</v>
      </c>
      <c r="AV2067" t="str">
        <f>VLOOKUP(Sheet1[[#This Row],[NPDES ID2]],Combined_Sheet__Major_Only___2[[NPDES ID2]:[ECHO BFR]],3,FALSE)</f>
        <v>CA</v>
      </c>
      <c r="AW2067" t="s">
        <v>12181</v>
      </c>
      <c r="AX2067" t="str">
        <f>VLOOKUP(Sheet1[[#This Row],[NPDES ID2]],Combined_Sheet__Major_Only___2[[NPDES ID2]:[ECHO BFR]],27,FALSE)</f>
        <v>methaneBioCaptureRecover</v>
      </c>
      <c r="AY2067" t="str">
        <f>VLOOKUP(Sheet1[[#This Row],[NPDES ID2]],Combined_Sheet__Major_Only___2[[NPDES ID2]:[ECHO BFR]],28,FALSE)</f>
        <v>-</v>
      </c>
      <c r="AZ2067" t="str">
        <f>VLOOKUP(Sheet1[[#This Row],[NPDES ID2]],Combined_Sheet__Major_Only___2[[NPDES ID2]:[ECHO BFR]],29,FALSE)</f>
        <v>thickening, preliminaryOps</v>
      </c>
      <c r="BA2067">
        <f>VLOOKUP(Sheet1[[#This Row],[NPDES ID2]],Combined_Sheet__Major_Only___2[[NPDES ID2]:[ECHO BFR]],17,FALSE)</f>
        <v>39.337778</v>
      </c>
      <c r="BB2067">
        <f>VLOOKUP(Sheet1[[#This Row],[NPDES ID2]],Combined_Sheet__Major_Only___2[[NPDES ID2]:[ECHO BFR]],18,FALSE)</f>
        <v>-120.12861100000001</v>
      </c>
      <c r="BC2067" t="str">
        <f>IF(ISNUMBER(SEARCH("aerobic",$AW2067)),"aerobic","")</f>
        <v/>
      </c>
      <c r="BD2067" t="str">
        <f>IF(ISNUMBER(SEARCH("anaer",$AW2067)),"anaer","")</f>
        <v>anaer</v>
      </c>
      <c r="BE2067" t="str">
        <f>IF(ISNUMBER(SEARCH("thickening",$AZ2067)),"thickening","")</f>
        <v>thickening</v>
      </c>
      <c r="BF2067" s="3" t="str">
        <f>IF(ISNUMBER(SEARCH("airDry",$AW2067)),"airDry","")</f>
        <v/>
      </c>
      <c r="BG2067" s="3" t="str">
        <f>IF(ISNUMBER(SEARCH("heatDry",$AY2067)),"heatDry","")</f>
        <v/>
      </c>
      <c r="BH2067" s="3" t="str">
        <f>IF(AND(ISNUMBER(SEARCH("aerobic",$AW2067)),ISNUMBER(SEARCH("anaer",$AW2067))),"Combined Aer and Anaer.","")</f>
        <v/>
      </c>
    </row>
    <row r="2068" spans="1:60" x14ac:dyDescent="0.3">
      <c r="A2068" s="4">
        <v>2066</v>
      </c>
      <c r="B2068" t="s">
        <v>9719</v>
      </c>
      <c r="C2068">
        <v>1148.5</v>
      </c>
      <c r="D2068">
        <v>247.78331818635229</v>
      </c>
      <c r="E2068">
        <v>247.1464284428798</v>
      </c>
      <c r="F2068">
        <v>197.73324923593881</v>
      </c>
      <c r="G2068">
        <v>293.75578257806779</v>
      </c>
      <c r="H2068">
        <v>-76.897240025658704</v>
      </c>
      <c r="I2068">
        <v>-78.218529922843231</v>
      </c>
      <c r="J2068">
        <v>-90.972725479762929</v>
      </c>
      <c r="K2068">
        <v>-61.372989469140123</v>
      </c>
      <c r="L2068">
        <v>732.43150765262169</v>
      </c>
      <c r="M2068">
        <v>729.13581489384615</v>
      </c>
      <c r="N2068">
        <v>717.18867408615051</v>
      </c>
      <c r="O2068">
        <v>757.54829013436336</v>
      </c>
      <c r="P2068">
        <v>27.10776607496863</v>
      </c>
      <c r="Q2068">
        <v>27.396676271634622</v>
      </c>
      <c r="R2068">
        <v>22.13141220062413</v>
      </c>
      <c r="S2068">
        <v>31.05216613984005</v>
      </c>
      <c r="T2068">
        <v>51.593588235909849</v>
      </c>
      <c r="U2068">
        <v>51.593505775536507</v>
      </c>
      <c r="V2068">
        <v>51.558199483293883</v>
      </c>
      <c r="W2068">
        <v>51.628637327751854</v>
      </c>
      <c r="X2068">
        <v>3641.722540516073</v>
      </c>
      <c r="Y2068">
        <v>3655.494964327348</v>
      </c>
      <c r="Z2068">
        <v>3522.1933836110261</v>
      </c>
      <c r="AA2068">
        <v>3717.941590557924</v>
      </c>
      <c r="AB2068">
        <v>558.92888436691396</v>
      </c>
      <c r="AC2068">
        <v>555.69092417165211</v>
      </c>
      <c r="AD2068">
        <v>485.28612065131722</v>
      </c>
      <c r="AE2068">
        <v>649.75883313506051</v>
      </c>
      <c r="AF2068">
        <v>62.500530680241447</v>
      </c>
      <c r="AG2068">
        <v>62.218993389849032</v>
      </c>
      <c r="AH2068">
        <v>61.201496018792433</v>
      </c>
      <c r="AI2068">
        <v>64.641213694191919</v>
      </c>
      <c r="AJ2068">
        <v>0.53994428142167017</v>
      </c>
      <c r="AK2068">
        <v>0.5399441120725752</v>
      </c>
      <c r="AL2068">
        <v>0.53992043992158145</v>
      </c>
      <c r="AM2068">
        <v>0.53996822289879087</v>
      </c>
      <c r="AN2068">
        <v>0.95313973002026342</v>
      </c>
      <c r="AO2068">
        <v>0.9531397300202632</v>
      </c>
      <c r="AP2068">
        <v>0.9531397300202632</v>
      </c>
      <c r="AQ2068">
        <v>0.9531397300202632</v>
      </c>
      <c r="AR2068">
        <v>14.89367280974521</v>
      </c>
      <c r="AS2068">
        <v>14.893672809745221</v>
      </c>
      <c r="AT2068">
        <v>14.893672809745221</v>
      </c>
      <c r="AU2068">
        <v>14.893672809745221</v>
      </c>
      <c r="AV2068" t="str">
        <f>VLOOKUP(Sheet1[[#This Row],[NPDES ID2]],Combined_Sheet__Major_Only___2[[NPDES ID2]:[ECHO BFR]],3,FALSE)</f>
        <v>WA</v>
      </c>
      <c r="AW2068" t="s">
        <v>12181</v>
      </c>
      <c r="AX2068" t="str">
        <f>VLOOKUP(Sheet1[[#This Row],[NPDES ID2]],Combined_Sheet__Major_Only___2[[NPDES ID2]:[ECHO BFR]],27,FALSE)</f>
        <v>methaneBioCaptureRecover</v>
      </c>
      <c r="AY2068" t="str">
        <f>VLOOKUP(Sheet1[[#This Row],[NPDES ID2]],Combined_Sheet__Major_Only___2[[NPDES ID2]:[ECHO BFR]],28,FALSE)</f>
        <v>-</v>
      </c>
      <c r="AZ2068" t="str">
        <f>VLOOKUP(Sheet1[[#This Row],[NPDES ID2]],Combined_Sheet__Major_Only___2[[NPDES ID2]:[ECHO BFR]],29,FALSE)</f>
        <v>thickening, preliminaryOps</v>
      </c>
      <c r="BA2068">
        <f>VLOOKUP(Sheet1[[#This Row],[NPDES ID2]],Combined_Sheet__Major_Only___2[[NPDES ID2]:[ECHO BFR]],17,FALSE)</f>
        <v>45.732005999999998</v>
      </c>
      <c r="BB2068">
        <f>VLOOKUP(Sheet1[[#This Row],[NPDES ID2]],Combined_Sheet__Major_Only___2[[NPDES ID2]:[ECHO BFR]],18,FALSE)</f>
        <v>-122.727486</v>
      </c>
      <c r="BC2068" t="str">
        <f>IF(ISNUMBER(SEARCH("aerobic",$AW2068)),"aerobic","")</f>
        <v/>
      </c>
      <c r="BD2068" t="str">
        <f>IF(ISNUMBER(SEARCH("anaer",$AW2068)),"anaer","")</f>
        <v>anaer</v>
      </c>
      <c r="BE2068" t="str">
        <f>IF(ISNUMBER(SEARCH("thickening",$AZ2068)),"thickening","")</f>
        <v>thickening</v>
      </c>
      <c r="BF2068" s="2" t="str">
        <f>IF(ISNUMBER(SEARCH("airDry",$AW2068)),"airDry","")</f>
        <v/>
      </c>
      <c r="BG2068" s="2" t="str">
        <f>IF(ISNUMBER(SEARCH("heatDry",$AY2068)),"heatDry","")</f>
        <v/>
      </c>
      <c r="BH2068" s="2" t="str">
        <f>IF(AND(ISNUMBER(SEARCH("aerobic",$AW2068)),ISNUMBER(SEARCH("anaer",$AW2068))),"Combined Aer and Anaer.","")</f>
        <v/>
      </c>
    </row>
    <row r="2069" spans="1:60" x14ac:dyDescent="0.3">
      <c r="A2069" s="4">
        <v>2067</v>
      </c>
      <c r="B2069" t="s">
        <v>9722</v>
      </c>
      <c r="C2069">
        <v>1139</v>
      </c>
      <c r="D2069">
        <v>259.43765494396439</v>
      </c>
      <c r="E2069">
        <v>259.38771195424442</v>
      </c>
      <c r="F2069">
        <v>207.2098075762257</v>
      </c>
      <c r="G2069">
        <v>308.45903329346561</v>
      </c>
      <c r="H2069">
        <v>-76.987882605460968</v>
      </c>
      <c r="I2069">
        <v>-77.973452407409667</v>
      </c>
      <c r="J2069">
        <v>-90.366538935693313</v>
      </c>
      <c r="K2069">
        <v>-62.081718116042467</v>
      </c>
      <c r="L2069">
        <v>694.50072884607607</v>
      </c>
      <c r="M2069">
        <v>690.99539841435922</v>
      </c>
      <c r="N2069">
        <v>678.28216969091773</v>
      </c>
      <c r="O2069">
        <v>721.22696229410974</v>
      </c>
      <c r="P2069">
        <v>26.940854331317489</v>
      </c>
      <c r="Q2069">
        <v>27.146277748427469</v>
      </c>
      <c r="R2069">
        <v>22.176847069202569</v>
      </c>
      <c r="S2069">
        <v>30.951952321540031</v>
      </c>
      <c r="T2069">
        <v>114.4915639268275</v>
      </c>
      <c r="U2069">
        <v>114.49138439797051</v>
      </c>
      <c r="V2069">
        <v>114.41451719455711</v>
      </c>
      <c r="W2069">
        <v>114.56787116559271</v>
      </c>
      <c r="X2069">
        <v>8452.9107503091327</v>
      </c>
      <c r="Y2069">
        <v>8488.8343780995292</v>
      </c>
      <c r="Z2069">
        <v>8141.7295804949263</v>
      </c>
      <c r="AA2069">
        <v>8651.6348116693953</v>
      </c>
      <c r="AB2069">
        <v>1618.8047931224039</v>
      </c>
      <c r="AC2069">
        <v>1603.011786059697</v>
      </c>
      <c r="AD2069">
        <v>1356.6270347491741</v>
      </c>
      <c r="AE2069">
        <v>1960.199948998117</v>
      </c>
      <c r="AF2069">
        <v>59.760225849112437</v>
      </c>
      <c r="AG2069">
        <v>59.458096916034343</v>
      </c>
      <c r="AH2069">
        <v>58.36741325924865</v>
      </c>
      <c r="AI2069">
        <v>62.055655121765326</v>
      </c>
      <c r="AJ2069">
        <v>0.506491532636409</v>
      </c>
      <c r="AK2069">
        <v>0.50649125885469004</v>
      </c>
      <c r="AL2069">
        <v>0.50645306223304032</v>
      </c>
      <c r="AM2069">
        <v>0.50653016578812071</v>
      </c>
      <c r="AN2069">
        <v>0.97807365541679347</v>
      </c>
      <c r="AO2069">
        <v>0.97807365541679359</v>
      </c>
      <c r="AP2069">
        <v>0.97807365541679359</v>
      </c>
      <c r="AQ2069">
        <v>0.97807365541679359</v>
      </c>
      <c r="AR2069">
        <v>12.507293757535511</v>
      </c>
      <c r="AS2069">
        <v>12.5072937575355</v>
      </c>
      <c r="AT2069">
        <v>12.5072937575355</v>
      </c>
      <c r="AU2069">
        <v>12.5072937575355</v>
      </c>
      <c r="AV2069" t="str">
        <f>VLOOKUP(Sheet1[[#This Row],[NPDES ID2]],Combined_Sheet__Major_Only___2[[NPDES ID2]:[ECHO BFR]],3,FALSE)</f>
        <v>FL</v>
      </c>
      <c r="AW2069" t="s">
        <v>41</v>
      </c>
      <c r="AX2069" t="str">
        <f>VLOOKUP(Sheet1[[#This Row],[NPDES ID2]],Combined_Sheet__Major_Only___2[[NPDES ID2]:[ECHO BFR]],27,FALSE)</f>
        <v>-</v>
      </c>
      <c r="AY2069" t="str">
        <f>VLOOKUP(Sheet1[[#This Row],[NPDES ID2]],Combined_Sheet__Major_Only___2[[NPDES ID2]:[ECHO BFR]],28,FALSE)</f>
        <v>-</v>
      </c>
      <c r="AZ2069" t="str">
        <f>VLOOKUP(Sheet1[[#This Row],[NPDES ID2]],Combined_Sheet__Major_Only___2[[NPDES ID2]:[ECHO BFR]],29,FALSE)</f>
        <v>thickening, preliminaryOps</v>
      </c>
      <c r="BA2069">
        <f>VLOOKUP(Sheet1[[#This Row],[NPDES ID2]],Combined_Sheet__Major_Only___2[[NPDES ID2]:[ECHO BFR]],17,FALSE)</f>
        <v>29.63392</v>
      </c>
      <c r="BB2069">
        <f>VLOOKUP(Sheet1[[#This Row],[NPDES ID2]],Combined_Sheet__Major_Only___2[[NPDES ID2]:[ECHO BFR]],18,FALSE)</f>
        <v>-82.326350000000005</v>
      </c>
      <c r="BC2069" t="str">
        <f>IF(ISNUMBER(SEARCH("aerobic",$AW2069)),"aerobic","")</f>
        <v>aerobic</v>
      </c>
      <c r="BD2069" t="str">
        <f>IF(ISNUMBER(SEARCH("anaer",$AW2069)),"anaer","")</f>
        <v/>
      </c>
      <c r="BE2069" t="str">
        <f>IF(ISNUMBER(SEARCH("thickening",$AZ2069)),"thickening","")</f>
        <v>thickening</v>
      </c>
      <c r="BF2069" s="3" t="str">
        <f>IF(ISNUMBER(SEARCH("airDry",$AW2069)),"airDry","")</f>
        <v/>
      </c>
      <c r="BG2069" s="3" t="str">
        <f>IF(ISNUMBER(SEARCH("heatDry",$AY2069)),"heatDry","")</f>
        <v/>
      </c>
      <c r="BH2069" s="3" t="str">
        <f>IF(AND(ISNUMBER(SEARCH("aerobic",$AW2069)),ISNUMBER(SEARCH("anaer",$AW2069))),"Combined Aer and Anaer.","")</f>
        <v/>
      </c>
    </row>
    <row r="2070" spans="1:60" x14ac:dyDescent="0.3">
      <c r="A2070" s="4">
        <v>2068</v>
      </c>
      <c r="B2070" t="s">
        <v>9725</v>
      </c>
      <c r="C2070">
        <v>1138</v>
      </c>
      <c r="D2070">
        <v>315.50479383764662</v>
      </c>
      <c r="E2070">
        <v>316.08827470498483</v>
      </c>
      <c r="F2070">
        <v>254.37598466675911</v>
      </c>
      <c r="G2070">
        <v>376.0980649717439</v>
      </c>
      <c r="H2070">
        <v>-77.819773807875976</v>
      </c>
      <c r="I2070">
        <v>-77.491169717617595</v>
      </c>
      <c r="J2070">
        <v>-90.047316499102536</v>
      </c>
      <c r="K2070">
        <v>-65.889379913258495</v>
      </c>
      <c r="L2070">
        <v>570.94623567736789</v>
      </c>
      <c r="M2070">
        <v>566.52855737573327</v>
      </c>
      <c r="N2070">
        <v>550.51216485878138</v>
      </c>
      <c r="O2070">
        <v>604.61762307238712</v>
      </c>
      <c r="P2070">
        <v>27.12018576726085</v>
      </c>
      <c r="Q2070">
        <v>27.061568985346419</v>
      </c>
      <c r="R2070">
        <v>23.234972067863389</v>
      </c>
      <c r="S2070">
        <v>30.705965997437819</v>
      </c>
      <c r="T2070">
        <v>84.012743473984827</v>
      </c>
      <c r="U2070">
        <v>84.012610982140586</v>
      </c>
      <c r="V2070">
        <v>83.95588317964615</v>
      </c>
      <c r="W2070">
        <v>84.069058023979437</v>
      </c>
      <c r="X2070">
        <v>7542.2361371618626</v>
      </c>
      <c r="Y2070">
        <v>7590.7203646438884</v>
      </c>
      <c r="Z2070">
        <v>7120.3223656466134</v>
      </c>
      <c r="AA2070">
        <v>7815.0632036010074</v>
      </c>
      <c r="AB2070">
        <v>1620.973048178136</v>
      </c>
      <c r="AC2070">
        <v>1589.323603609555</v>
      </c>
      <c r="AD2070">
        <v>1325.8965041186609</v>
      </c>
      <c r="AE2070">
        <v>2061.1117607137148</v>
      </c>
      <c r="AF2070">
        <v>49.171468632932793</v>
      </c>
      <c r="AG2070">
        <v>48.790627239354059</v>
      </c>
      <c r="AH2070">
        <v>47.413688946055728</v>
      </c>
      <c r="AI2070">
        <v>52.068024751319257</v>
      </c>
      <c r="AJ2070">
        <v>0.37758604062142748</v>
      </c>
      <c r="AK2070">
        <v>0.37758585315111159</v>
      </c>
      <c r="AL2070">
        <v>0.37755968851975091</v>
      </c>
      <c r="AM2070">
        <v>0.3776125040157951</v>
      </c>
      <c r="AN2070">
        <v>0.97045611042630753</v>
      </c>
      <c r="AO2070">
        <v>0.97045611042630753</v>
      </c>
      <c r="AP2070">
        <v>0.97045611042630753</v>
      </c>
      <c r="AQ2070">
        <v>0.97045611042630753</v>
      </c>
      <c r="AR2070">
        <v>9.6672596050849933</v>
      </c>
      <c r="AS2070">
        <v>9.6672596050849968</v>
      </c>
      <c r="AT2070">
        <v>9.6672596050849968</v>
      </c>
      <c r="AU2070">
        <v>9.6672596050849968</v>
      </c>
      <c r="AV2070" t="str">
        <f>VLOOKUP(Sheet1[[#This Row],[NPDES ID2]],Combined_Sheet__Major_Only___2[[NPDES ID2]:[ECHO BFR]],3,FALSE)</f>
        <v>MO</v>
      </c>
      <c r="AW2070" t="s">
        <v>54</v>
      </c>
      <c r="AX2070" t="str">
        <f>VLOOKUP(Sheet1[[#This Row],[NPDES ID2]],Combined_Sheet__Major_Only___2[[NPDES ID2]:[ECHO BFR]],27,FALSE)</f>
        <v>other</v>
      </c>
      <c r="AY2070" t="str">
        <f>VLOOKUP(Sheet1[[#This Row],[NPDES ID2]],Combined_Sheet__Major_Only___2[[NPDES ID2]:[ECHO BFR]],28,FALSE)</f>
        <v>-</v>
      </c>
      <c r="AZ2070" t="str">
        <f>VLOOKUP(Sheet1[[#This Row],[NPDES ID2]],Combined_Sheet__Major_Only___2[[NPDES ID2]:[ECHO BFR]],29,FALSE)</f>
        <v>preliminaryOps, thickening</v>
      </c>
      <c r="BA2070">
        <f>VLOOKUP(Sheet1[[#This Row],[NPDES ID2]],Combined_Sheet__Major_Only___2[[NPDES ID2]:[ECHO BFR]],17,FALSE)</f>
        <v>37.288137999999996</v>
      </c>
      <c r="BB2070">
        <f>VLOOKUP(Sheet1[[#This Row],[NPDES ID2]],Combined_Sheet__Major_Only___2[[NPDES ID2]:[ECHO BFR]],18,FALSE)</f>
        <v>-93.341947000000005</v>
      </c>
      <c r="BC2070" t="str">
        <f>IF(ISNUMBER(SEARCH("aerobic",$AW2070)),"aerobic","")</f>
        <v/>
      </c>
      <c r="BD2070" t="str">
        <f>IF(ISNUMBER(SEARCH("anaer",$AW2070)),"anaer","")</f>
        <v/>
      </c>
      <c r="BE2070" t="str">
        <f>IF(ISNUMBER(SEARCH("thickening",$AZ2070)),"thickening","")</f>
        <v>thickening</v>
      </c>
      <c r="BF2070" s="2" t="str">
        <f>IF(ISNUMBER(SEARCH("airDry",$AW2070)),"airDry","")</f>
        <v/>
      </c>
      <c r="BG2070" s="2" t="str">
        <f>IF(ISNUMBER(SEARCH("heatDry",$AY2070)),"heatDry","")</f>
        <v/>
      </c>
      <c r="BH2070" s="2" t="str">
        <f>IF(AND(ISNUMBER(SEARCH("aerobic",$AW2070)),ISNUMBER(SEARCH("anaer",$AW2070))),"Combined Aer and Anaer.","")</f>
        <v/>
      </c>
    </row>
    <row r="2071" spans="1:60" x14ac:dyDescent="0.3">
      <c r="A2071" s="4">
        <v>2069</v>
      </c>
      <c r="B2071" t="s">
        <v>9729</v>
      </c>
      <c r="C2071">
        <v>1132.74</v>
      </c>
      <c r="D2071">
        <v>246.3739949753012</v>
      </c>
      <c r="E2071">
        <v>245.85478054914429</v>
      </c>
      <c r="F2071">
        <v>196.91484155315871</v>
      </c>
      <c r="G2071">
        <v>292.40905610554069</v>
      </c>
      <c r="H2071">
        <v>-76.843556226394355</v>
      </c>
      <c r="I2071">
        <v>-78.157014816202633</v>
      </c>
      <c r="J2071">
        <v>-91.007908157147043</v>
      </c>
      <c r="K2071">
        <v>-61.137553839859862</v>
      </c>
      <c r="L2071">
        <v>727.74185119756237</v>
      </c>
      <c r="M2071">
        <v>724.53151674898311</v>
      </c>
      <c r="N2071">
        <v>712.89306195391259</v>
      </c>
      <c r="O2071">
        <v>752.20953633533873</v>
      </c>
      <c r="P2071">
        <v>26.725718377823419</v>
      </c>
      <c r="Q2071">
        <v>27.001954937105729</v>
      </c>
      <c r="R2071">
        <v>21.790764992158959</v>
      </c>
      <c r="S2071">
        <v>30.599727664957999</v>
      </c>
      <c r="T2071">
        <v>49.608354302585433</v>
      </c>
      <c r="U2071">
        <v>49.608274905961672</v>
      </c>
      <c r="V2071">
        <v>49.574280390930461</v>
      </c>
      <c r="W2071">
        <v>49.642101173292339</v>
      </c>
      <c r="X2071">
        <v>3475.7588981882059</v>
      </c>
      <c r="Y2071">
        <v>3488.6432005493898</v>
      </c>
      <c r="Z2071">
        <v>3363.9024966738239</v>
      </c>
      <c r="AA2071">
        <v>3547.0692341156068</v>
      </c>
      <c r="AB2071">
        <v>676.94846428990797</v>
      </c>
      <c r="AC2071">
        <v>669.85385393949036</v>
      </c>
      <c r="AD2071">
        <v>566.31563580853333</v>
      </c>
      <c r="AE2071">
        <v>819.92585288982957</v>
      </c>
      <c r="AF2071">
        <v>62.964566851874473</v>
      </c>
      <c r="AG2071">
        <v>62.686478469900557</v>
      </c>
      <c r="AH2071">
        <v>61.681648189078089</v>
      </c>
      <c r="AI2071">
        <v>65.078726688779668</v>
      </c>
      <c r="AJ2071">
        <v>0.54561221357147505</v>
      </c>
      <c r="AK2071">
        <v>0.5456120311704713</v>
      </c>
      <c r="AL2071">
        <v>0.54558653905418142</v>
      </c>
      <c r="AM2071">
        <v>0.54563799583922112</v>
      </c>
      <c r="AN2071">
        <v>0.95139519935223626</v>
      </c>
      <c r="AO2071">
        <v>0.95139519935223649</v>
      </c>
      <c r="AP2071">
        <v>0.95139519935223649</v>
      </c>
      <c r="AQ2071">
        <v>0.95139519935223649</v>
      </c>
      <c r="AR2071">
        <v>13.055269361607349</v>
      </c>
      <c r="AS2071">
        <v>13.055269361607349</v>
      </c>
      <c r="AT2071">
        <v>13.055269361607349</v>
      </c>
      <c r="AU2071">
        <v>13.055269361607349</v>
      </c>
      <c r="AV2071" t="str">
        <f>VLOOKUP(Sheet1[[#This Row],[NPDES ID2]],Combined_Sheet__Major_Only___2[[NPDES ID2]:[ECHO BFR]],3,FALSE)</f>
        <v>CO</v>
      </c>
      <c r="AW2071" t="s">
        <v>41</v>
      </c>
      <c r="AX2071" t="str">
        <f>VLOOKUP(Sheet1[[#This Row],[NPDES ID2]],Combined_Sheet__Major_Only___2[[NPDES ID2]:[ECHO BFR]],27,FALSE)</f>
        <v>-</v>
      </c>
      <c r="AY2071" t="str">
        <f>VLOOKUP(Sheet1[[#This Row],[NPDES ID2]],Combined_Sheet__Major_Only___2[[NPDES ID2]:[ECHO BFR]],28,FALSE)</f>
        <v>thermoAerobicDigest</v>
      </c>
      <c r="AZ2071" t="str">
        <f>VLOOKUP(Sheet1[[#This Row],[NPDES ID2]],Combined_Sheet__Major_Only___2[[NPDES ID2]:[ECHO BFR]],29,FALSE)</f>
        <v>thickening</v>
      </c>
      <c r="BA2071">
        <f>VLOOKUP(Sheet1[[#This Row],[NPDES ID2]],Combined_Sheet__Major_Only___2[[NPDES ID2]:[ECHO BFR]],17,FALSE)</f>
        <v>39.552810000000001</v>
      </c>
      <c r="BB2071">
        <f>VLOOKUP(Sheet1[[#This Row],[NPDES ID2]],Combined_Sheet__Major_Only___2[[NPDES ID2]:[ECHO BFR]],18,FALSE)</f>
        <v>-104.78229</v>
      </c>
      <c r="BC2071" t="str">
        <f>IF(ISNUMBER(SEARCH("aerobic",$AW2071)),"aerobic","")</f>
        <v>aerobic</v>
      </c>
      <c r="BD2071" t="str">
        <f>IF(ISNUMBER(SEARCH("anaer",$AW2071)),"anaer","")</f>
        <v/>
      </c>
      <c r="BE2071" t="str">
        <f>IF(ISNUMBER(SEARCH("thickening",$AZ2071)),"thickening","")</f>
        <v>thickening</v>
      </c>
      <c r="BF2071" s="3" t="str">
        <f>IF(ISNUMBER(SEARCH("airDry",$AW2071)),"airDry","")</f>
        <v/>
      </c>
      <c r="BG2071" s="3" t="str">
        <f>IF(ISNUMBER(SEARCH("heatDry",$AY2071)),"heatDry","")</f>
        <v/>
      </c>
      <c r="BH2071" s="3" t="str">
        <f>IF(AND(ISNUMBER(SEARCH("aerobic",$AW2071)),ISNUMBER(SEARCH("anaer",$AW2071))),"Combined Aer and Anaer.","")</f>
        <v/>
      </c>
    </row>
    <row r="2072" spans="1:60" x14ac:dyDescent="0.3">
      <c r="A2072" s="4">
        <v>2070</v>
      </c>
      <c r="B2072" t="s">
        <v>9733</v>
      </c>
      <c r="C2072">
        <v>1130.48</v>
      </c>
      <c r="D2072">
        <v>256.14887122815583</v>
      </c>
      <c r="E2072">
        <v>256.06208305896621</v>
      </c>
      <c r="F2072">
        <v>204.42327910807029</v>
      </c>
      <c r="G2072">
        <v>304.59600437101483</v>
      </c>
      <c r="H2072">
        <v>-76.820147832748773</v>
      </c>
      <c r="I2072">
        <v>-77.932971573373095</v>
      </c>
      <c r="J2072">
        <v>-90.279613413817984</v>
      </c>
      <c r="K2072">
        <v>-61.722369548194003</v>
      </c>
      <c r="L2072">
        <v>698.79939321717359</v>
      </c>
      <c r="M2072">
        <v>695.39190310113372</v>
      </c>
      <c r="N2072">
        <v>683.02799966316411</v>
      </c>
      <c r="O2072">
        <v>724.79024303487336</v>
      </c>
      <c r="P2072">
        <v>26.721379557856672</v>
      </c>
      <c r="Q2072">
        <v>26.954497716591341</v>
      </c>
      <c r="R2072">
        <v>21.93310366781343</v>
      </c>
      <c r="S2072">
        <v>30.672502925202959</v>
      </c>
      <c r="T2072">
        <v>180.0826163291342</v>
      </c>
      <c r="U2072">
        <v>180.08233557565231</v>
      </c>
      <c r="V2072">
        <v>179.9621279646575</v>
      </c>
      <c r="W2072">
        <v>180.2019482479013</v>
      </c>
      <c r="X2072">
        <v>13114.531076396839</v>
      </c>
      <c r="Y2072">
        <v>13168.452508074921</v>
      </c>
      <c r="Z2072">
        <v>12647.71719257308</v>
      </c>
      <c r="AA2072">
        <v>13412.424938391639</v>
      </c>
      <c r="AB2072">
        <v>2212.1134358725531</v>
      </c>
      <c r="AC2072">
        <v>2196.2658777281799</v>
      </c>
      <c r="AD2072">
        <v>1893.149956321728</v>
      </c>
      <c r="AE2072">
        <v>2613.9721375297081</v>
      </c>
      <c r="AF2072">
        <v>60.584946265835327</v>
      </c>
      <c r="AG2072">
        <v>60.288848761893433</v>
      </c>
      <c r="AH2072">
        <v>59.221277864852823</v>
      </c>
      <c r="AI2072">
        <v>62.832572161782913</v>
      </c>
      <c r="AJ2072">
        <v>0.51655602124994504</v>
      </c>
      <c r="AK2072">
        <v>0.51655565254148317</v>
      </c>
      <c r="AL2072">
        <v>0.51650428725027953</v>
      </c>
      <c r="AM2072">
        <v>0.51660797556908011</v>
      </c>
      <c r="AN2072">
        <v>0.98589830755005492</v>
      </c>
      <c r="AO2072">
        <v>0.98589830755005448</v>
      </c>
      <c r="AP2072">
        <v>0.98589830755005448</v>
      </c>
      <c r="AQ2072">
        <v>0.98589830755005448</v>
      </c>
      <c r="AR2072">
        <v>13.638698837341479</v>
      </c>
      <c r="AS2072">
        <v>13.638698837341471</v>
      </c>
      <c r="AT2072">
        <v>13.638698837341471</v>
      </c>
      <c r="AU2072">
        <v>13.638698837341471</v>
      </c>
      <c r="AV2072" t="str">
        <f>VLOOKUP(Sheet1[[#This Row],[NPDES ID2]],Combined_Sheet__Major_Only___2[[NPDES ID2]:[ECHO BFR]],3,FALSE)</f>
        <v>IN</v>
      </c>
      <c r="AW2072" t="s">
        <v>12181</v>
      </c>
      <c r="AX2072" t="str">
        <f>VLOOKUP(Sheet1[[#This Row],[NPDES ID2]],Combined_Sheet__Major_Only___2[[NPDES ID2]:[ECHO BFR]],27,FALSE)</f>
        <v>methaneBioCaptureRecover</v>
      </c>
      <c r="AY2072" t="str">
        <f>VLOOKUP(Sheet1[[#This Row],[NPDES ID2]],Combined_Sheet__Major_Only___2[[NPDES ID2]:[ECHO BFR]],28,FALSE)</f>
        <v>-</v>
      </c>
      <c r="AZ2072" t="str">
        <f>VLOOKUP(Sheet1[[#This Row],[NPDES ID2]],Combined_Sheet__Major_Only___2[[NPDES ID2]:[ECHO BFR]],29,FALSE)</f>
        <v>preliminaryOps</v>
      </c>
      <c r="BA2072">
        <f>VLOOKUP(Sheet1[[#This Row],[NPDES ID2]],Combined_Sheet__Major_Only___2[[NPDES ID2]:[ECHO BFR]],17,FALSE)</f>
        <v>39.802694000000002</v>
      </c>
      <c r="BB2072">
        <f>VLOOKUP(Sheet1[[#This Row],[NPDES ID2]],Combined_Sheet__Major_Only___2[[NPDES ID2]:[ECHO BFR]],18,FALSE)</f>
        <v>-84.910443999999998</v>
      </c>
      <c r="BC2072" t="str">
        <f>IF(ISNUMBER(SEARCH("aerobic",$AW2072)),"aerobic","")</f>
        <v/>
      </c>
      <c r="BD2072" t="str">
        <f>IF(ISNUMBER(SEARCH("anaer",$AW2072)),"anaer","")</f>
        <v>anaer</v>
      </c>
      <c r="BE2072" t="str">
        <f>IF(ISNUMBER(SEARCH("thickening",$AZ2072)),"thickening","")</f>
        <v/>
      </c>
      <c r="BF2072" s="2" t="str">
        <f>IF(ISNUMBER(SEARCH("airDry",$AW2072)),"airDry","")</f>
        <v/>
      </c>
      <c r="BG2072" s="2" t="str">
        <f>IF(ISNUMBER(SEARCH("heatDry",$AY2072)),"heatDry","")</f>
        <v/>
      </c>
      <c r="BH2072" s="2" t="str">
        <f>IF(AND(ISNUMBER(SEARCH("aerobic",$AW2072)),ISNUMBER(SEARCH("anaer",$AW2072))),"Combined Aer and Anaer.","")</f>
        <v/>
      </c>
    </row>
    <row r="2073" spans="1:60" x14ac:dyDescent="0.3">
      <c r="A2073" s="4">
        <v>2071</v>
      </c>
      <c r="B2073" t="s">
        <v>9737</v>
      </c>
      <c r="C2073">
        <v>1126.0899999999999</v>
      </c>
      <c r="D2073">
        <v>250.09241563214849</v>
      </c>
      <c r="E2073">
        <v>249.79766403670851</v>
      </c>
      <c r="F2073">
        <v>199.6864820593247</v>
      </c>
      <c r="G2073">
        <v>297.18727086138102</v>
      </c>
      <c r="H2073">
        <v>-76.880881431483374</v>
      </c>
      <c r="I2073">
        <v>-78.111081151408513</v>
      </c>
      <c r="J2073">
        <v>-90.822615927252542</v>
      </c>
      <c r="K2073">
        <v>-61.451418738899207</v>
      </c>
      <c r="L2073">
        <v>713.2710369952249</v>
      </c>
      <c r="M2073">
        <v>710.00367381370791</v>
      </c>
      <c r="N2073">
        <v>698.15677169585865</v>
      </c>
      <c r="O2073">
        <v>738.17663372722643</v>
      </c>
      <c r="P2073">
        <v>26.587471495255311</v>
      </c>
      <c r="Q2073">
        <v>26.861379167587589</v>
      </c>
      <c r="R2073">
        <v>21.732315917444371</v>
      </c>
      <c r="S2073">
        <v>30.469997836368439</v>
      </c>
      <c r="T2073">
        <v>76.135138786236169</v>
      </c>
      <c r="U2073">
        <v>76.135018451653508</v>
      </c>
      <c r="V2073">
        <v>76.083495910935284</v>
      </c>
      <c r="W2073">
        <v>76.186285993911099</v>
      </c>
      <c r="X2073">
        <v>5410.7279414356699</v>
      </c>
      <c r="Y2073">
        <v>5431.5866285452184</v>
      </c>
      <c r="Z2073">
        <v>5229.8783371710306</v>
      </c>
      <c r="AA2073">
        <v>5526.0529258378529</v>
      </c>
      <c r="AB2073">
        <v>937.26885506567749</v>
      </c>
      <c r="AC2073">
        <v>929.93657605372834</v>
      </c>
      <c r="AD2073">
        <v>799.23345464320448</v>
      </c>
      <c r="AE2073">
        <v>1111.0161385634981</v>
      </c>
      <c r="AF2073">
        <v>62.077620111011981</v>
      </c>
      <c r="AG2073">
        <v>61.792867118794867</v>
      </c>
      <c r="AH2073">
        <v>60.764314448350881</v>
      </c>
      <c r="AI2073">
        <v>64.241916567920882</v>
      </c>
      <c r="AJ2073">
        <v>0.53477943993310262</v>
      </c>
      <c r="AK2073">
        <v>0.53477922637066266</v>
      </c>
      <c r="AL2073">
        <v>0.53474939563089552</v>
      </c>
      <c r="AM2073">
        <v>0.53480961064445354</v>
      </c>
      <c r="AN2073">
        <v>0.96754155343650139</v>
      </c>
      <c r="AO2073">
        <v>0.96754155343650139</v>
      </c>
      <c r="AP2073">
        <v>0.96754155343650139</v>
      </c>
      <c r="AQ2073">
        <v>0.96754155343650139</v>
      </c>
      <c r="AR2073">
        <v>13.75826113669007</v>
      </c>
      <c r="AS2073">
        <v>13.75826113669007</v>
      </c>
      <c r="AT2073">
        <v>13.75826113669007</v>
      </c>
      <c r="AU2073">
        <v>13.75826113669007</v>
      </c>
      <c r="AV2073" t="str">
        <f>VLOOKUP(Sheet1[[#This Row],[NPDES ID2]],Combined_Sheet__Major_Only___2[[NPDES ID2]:[ECHO BFR]],3,FALSE)</f>
        <v>PA</v>
      </c>
      <c r="AW2073" t="s">
        <v>12181</v>
      </c>
      <c r="AX2073" t="str">
        <f>VLOOKUP(Sheet1[[#This Row],[NPDES ID2]],Combined_Sheet__Major_Only___2[[NPDES ID2]:[ECHO BFR]],27,FALSE)</f>
        <v>methaneBioCaptureRecover</v>
      </c>
      <c r="AY2073" t="str">
        <f>VLOOKUP(Sheet1[[#This Row],[NPDES ID2]],Combined_Sheet__Major_Only___2[[NPDES ID2]:[ECHO BFR]],28,FALSE)</f>
        <v>-</v>
      </c>
      <c r="AZ2073" t="str">
        <f>VLOOKUP(Sheet1[[#This Row],[NPDES ID2]],Combined_Sheet__Major_Only___2[[NPDES ID2]:[ECHO BFR]],29,FALSE)</f>
        <v>thickening, preliminaryOps</v>
      </c>
      <c r="BA2073">
        <f>VLOOKUP(Sheet1[[#This Row],[NPDES ID2]],Combined_Sheet__Major_Only___2[[NPDES ID2]:[ECHO BFR]],17,FALSE)</f>
        <v>39.925277999999999</v>
      </c>
      <c r="BB2073">
        <f>VLOOKUP(Sheet1[[#This Row],[NPDES ID2]],Combined_Sheet__Major_Only___2[[NPDES ID2]:[ECHO BFR]],18,FALSE)</f>
        <v>-77.674166999999997</v>
      </c>
      <c r="BC2073" t="str">
        <f>IF(ISNUMBER(SEARCH("aerobic",$AW2073)),"aerobic","")</f>
        <v/>
      </c>
      <c r="BD2073" t="str">
        <f>IF(ISNUMBER(SEARCH("anaer",$AW2073)),"anaer","")</f>
        <v>anaer</v>
      </c>
      <c r="BE2073" t="str">
        <f>IF(ISNUMBER(SEARCH("thickening",$AZ2073)),"thickening","")</f>
        <v>thickening</v>
      </c>
      <c r="BF2073" s="3" t="str">
        <f>IF(ISNUMBER(SEARCH("airDry",$AW2073)),"airDry","")</f>
        <v/>
      </c>
      <c r="BG2073" s="3" t="str">
        <f>IF(ISNUMBER(SEARCH("heatDry",$AY2073)),"heatDry","")</f>
        <v/>
      </c>
      <c r="BH2073" s="3" t="str">
        <f>IF(AND(ISNUMBER(SEARCH("aerobic",$AW2073)),ISNUMBER(SEARCH("anaer",$AW2073))),"Combined Aer and Anaer.","")</f>
        <v/>
      </c>
    </row>
    <row r="2074" spans="1:60" x14ac:dyDescent="0.3">
      <c r="A2074" s="4">
        <v>2072</v>
      </c>
      <c r="B2074" t="s">
        <v>9742</v>
      </c>
      <c r="C2074">
        <v>1125</v>
      </c>
      <c r="D2074">
        <v>308.96004972769742</v>
      </c>
      <c r="E2074">
        <v>309.62192990697179</v>
      </c>
      <c r="F2074">
        <v>249.17847751030081</v>
      </c>
      <c r="G2074">
        <v>368.46301131539082</v>
      </c>
      <c r="H2074">
        <v>-77.796730597538229</v>
      </c>
      <c r="I2074">
        <v>-77.631321763520532</v>
      </c>
      <c r="J2074">
        <v>-90.269666872914229</v>
      </c>
      <c r="K2074">
        <v>-65.473841478003934</v>
      </c>
      <c r="L2074">
        <v>577.18269102926922</v>
      </c>
      <c r="M2074">
        <v>572.9098344582485</v>
      </c>
      <c r="N2074">
        <v>557.42082168823447</v>
      </c>
      <c r="O2074">
        <v>609.74577501559986</v>
      </c>
      <c r="P2074">
        <v>26.791891447258291</v>
      </c>
      <c r="Q2074">
        <v>26.698862006067689</v>
      </c>
      <c r="R2074">
        <v>22.8249800718018</v>
      </c>
      <c r="S2074">
        <v>30.415495535426821</v>
      </c>
      <c r="T2074">
        <v>57.116565235985647</v>
      </c>
      <c r="U2074">
        <v>57.1164742521742</v>
      </c>
      <c r="V2074">
        <v>57.077518558595877</v>
      </c>
      <c r="W2074">
        <v>57.155237143888407</v>
      </c>
      <c r="X2074">
        <v>5013.9036225125956</v>
      </c>
      <c r="Y2074">
        <v>5044.7973040861389</v>
      </c>
      <c r="Z2074">
        <v>4745.2780050105403</v>
      </c>
      <c r="AA2074">
        <v>5187.3242818997987</v>
      </c>
      <c r="AB2074">
        <v>1066.498409915554</v>
      </c>
      <c r="AC2074">
        <v>1046.965233202729</v>
      </c>
      <c r="AD2074">
        <v>874.92474601652589</v>
      </c>
      <c r="AE2074">
        <v>1352.0684683946131</v>
      </c>
      <c r="AF2074">
        <v>50.282264054930103</v>
      </c>
      <c r="AG2074">
        <v>49.909709435354017</v>
      </c>
      <c r="AH2074">
        <v>48.562401992070157</v>
      </c>
      <c r="AI2074">
        <v>53.116281799371272</v>
      </c>
      <c r="AJ2074">
        <v>0.39107683183214959</v>
      </c>
      <c r="AK2074">
        <v>0.39107667292014853</v>
      </c>
      <c r="AL2074">
        <v>0.39105447715612451</v>
      </c>
      <c r="AM2074">
        <v>0.39109928058936788</v>
      </c>
      <c r="AN2074">
        <v>0.95739405970000424</v>
      </c>
      <c r="AO2074">
        <v>0.95739405970000424</v>
      </c>
      <c r="AP2074">
        <v>0.95739405970000424</v>
      </c>
      <c r="AQ2074">
        <v>0.95739405970000424</v>
      </c>
      <c r="AR2074">
        <v>9.9397450610392042</v>
      </c>
      <c r="AS2074">
        <v>9.939745061039206</v>
      </c>
      <c r="AT2074">
        <v>9.939745061039206</v>
      </c>
      <c r="AU2074">
        <v>9.939745061039206</v>
      </c>
      <c r="AV2074" t="str">
        <f>VLOOKUP(Sheet1[[#This Row],[NPDES ID2]],Combined_Sheet__Major_Only___2[[NPDES ID2]:[ECHO BFR]],3,FALSE)</f>
        <v>NH</v>
      </c>
      <c r="AW2074" t="s">
        <v>54</v>
      </c>
      <c r="AX2074" t="str">
        <f>VLOOKUP(Sheet1[[#This Row],[NPDES ID2]],Combined_Sheet__Major_Only___2[[NPDES ID2]:[ECHO BFR]],27,FALSE)</f>
        <v>-</v>
      </c>
      <c r="AY2074" t="str">
        <f>VLOOKUP(Sheet1[[#This Row],[NPDES ID2]],Combined_Sheet__Major_Only___2[[NPDES ID2]:[ECHO BFR]],28,FALSE)</f>
        <v>-</v>
      </c>
      <c r="AZ2074" t="str">
        <f>VLOOKUP(Sheet1[[#This Row],[NPDES ID2]],Combined_Sheet__Major_Only___2[[NPDES ID2]:[ECHO BFR]],29,FALSE)</f>
        <v>preliminaryOps, thickening</v>
      </c>
      <c r="BA2074">
        <f>VLOOKUP(Sheet1[[#This Row],[NPDES ID2]],Combined_Sheet__Major_Only___2[[NPDES ID2]:[ECHO BFR]],17,FALSE)</f>
        <v>42.89049</v>
      </c>
      <c r="BB2074">
        <f>VLOOKUP(Sheet1[[#This Row],[NPDES ID2]],Combined_Sheet__Major_Only___2[[NPDES ID2]:[ECHO BFR]],18,FALSE)</f>
        <v>-72.275469999999999</v>
      </c>
      <c r="BC2074" t="str">
        <f>IF(ISNUMBER(SEARCH("aerobic",$AW2074)),"aerobic","")</f>
        <v/>
      </c>
      <c r="BD2074" t="str">
        <f>IF(ISNUMBER(SEARCH("anaer",$AW2074)),"anaer","")</f>
        <v/>
      </c>
      <c r="BE2074" t="str">
        <f>IF(ISNUMBER(SEARCH("thickening",$AZ2074)),"thickening","")</f>
        <v>thickening</v>
      </c>
      <c r="BF2074" s="2" t="str">
        <f>IF(ISNUMBER(SEARCH("airDry",$AW2074)),"airDry","")</f>
        <v/>
      </c>
      <c r="BG2074" s="2" t="str">
        <f>IF(ISNUMBER(SEARCH("heatDry",$AY2074)),"heatDry","")</f>
        <v/>
      </c>
      <c r="BH2074" s="2" t="str">
        <f>IF(AND(ISNUMBER(SEARCH("aerobic",$AW2074)),ISNUMBER(SEARCH("anaer",$AW2074))),"Combined Aer and Anaer.","")</f>
        <v/>
      </c>
    </row>
    <row r="2075" spans="1:60" x14ac:dyDescent="0.3">
      <c r="A2075" s="4">
        <v>2073</v>
      </c>
      <c r="B2075" t="s">
        <v>9747</v>
      </c>
      <c r="C2075">
        <v>1121.6400000000001</v>
      </c>
      <c r="D2075">
        <v>241.11605788480489</v>
      </c>
      <c r="E2075">
        <v>240.6292184478429</v>
      </c>
      <c r="F2075">
        <v>193.25321575541619</v>
      </c>
      <c r="G2075">
        <v>286.1762149298616</v>
      </c>
      <c r="H2075">
        <v>-76.695836379469029</v>
      </c>
      <c r="I2075">
        <v>-77.9174292945942</v>
      </c>
      <c r="J2075">
        <v>-90.750587468293091</v>
      </c>
      <c r="K2075">
        <v>-60.44195429659338</v>
      </c>
      <c r="L2075">
        <v>737.2422122370823</v>
      </c>
      <c r="M2075">
        <v>734.1877840069053</v>
      </c>
      <c r="N2075">
        <v>723.11288329487752</v>
      </c>
      <c r="O2075">
        <v>760.52481930534691</v>
      </c>
      <c r="P2075">
        <v>26.432414875364369</v>
      </c>
      <c r="Q2075">
        <v>26.746180211990929</v>
      </c>
      <c r="R2075">
        <v>21.462582703165769</v>
      </c>
      <c r="S2075">
        <v>30.273614244846279</v>
      </c>
      <c r="T2075">
        <v>68.113250742926269</v>
      </c>
      <c r="U2075">
        <v>68.113142788273137</v>
      </c>
      <c r="V2075">
        <v>68.066920847021393</v>
      </c>
      <c r="W2075">
        <v>68.159135965110281</v>
      </c>
      <c r="X2075">
        <v>4664.4629892337034</v>
      </c>
      <c r="Y2075">
        <v>4680.7042808758488</v>
      </c>
      <c r="Z2075">
        <v>4523.4117089650144</v>
      </c>
      <c r="AA2075">
        <v>4754.3091688851109</v>
      </c>
      <c r="AB2075">
        <v>875.56187654258201</v>
      </c>
      <c r="AC2075">
        <v>867.18747404486726</v>
      </c>
      <c r="AD2075">
        <v>737.50451774664589</v>
      </c>
      <c r="AE2075">
        <v>1053.3699253526649</v>
      </c>
      <c r="AF2075">
        <v>64.418214092028151</v>
      </c>
      <c r="AG2075">
        <v>64.150948081167371</v>
      </c>
      <c r="AH2075">
        <v>63.185711852345158</v>
      </c>
      <c r="AI2075">
        <v>66.449374402154916</v>
      </c>
      <c r="AJ2075">
        <v>0.5633732254399656</v>
      </c>
      <c r="AK2075">
        <v>0.56337301356077996</v>
      </c>
      <c r="AL2075">
        <v>0.56334341210682481</v>
      </c>
      <c r="AM2075">
        <v>0.56340316409709157</v>
      </c>
      <c r="AN2075">
        <v>0.96391667131827641</v>
      </c>
      <c r="AO2075">
        <v>0.96391667131827663</v>
      </c>
      <c r="AP2075">
        <v>0.96391667131827663</v>
      </c>
      <c r="AQ2075">
        <v>0.96391667131827663</v>
      </c>
      <c r="AR2075">
        <v>13.634588287520289</v>
      </c>
      <c r="AS2075">
        <v>13.634588287520289</v>
      </c>
      <c r="AT2075">
        <v>13.634588287520289</v>
      </c>
      <c r="AU2075">
        <v>13.634588287520289</v>
      </c>
      <c r="AV2075" t="str">
        <f>VLOOKUP(Sheet1[[#This Row],[NPDES ID2]],Combined_Sheet__Major_Only___2[[NPDES ID2]:[ECHO BFR]],3,FALSE)</f>
        <v>FL</v>
      </c>
      <c r="AW2075" t="s">
        <v>41</v>
      </c>
      <c r="AX2075" t="str">
        <f>VLOOKUP(Sheet1[[#This Row],[NPDES ID2]],Combined_Sheet__Major_Only___2[[NPDES ID2]:[ECHO BFR]],27,FALSE)</f>
        <v>other</v>
      </c>
      <c r="AY2075" t="str">
        <f>VLOOKUP(Sheet1[[#This Row],[NPDES ID2]],Combined_Sheet__Major_Only___2[[NPDES ID2]:[ECHO BFR]],28,FALSE)</f>
        <v>-</v>
      </c>
      <c r="AZ2075" t="str">
        <f>VLOOKUP(Sheet1[[#This Row],[NPDES ID2]],Combined_Sheet__Major_Only___2[[NPDES ID2]:[ECHO BFR]],29,FALSE)</f>
        <v>thickening</v>
      </c>
      <c r="BA2075">
        <f>VLOOKUP(Sheet1[[#This Row],[NPDES ID2]],Combined_Sheet__Major_Only___2[[NPDES ID2]:[ECHO BFR]],17,FALSE)</f>
        <v>27.587019999999999</v>
      </c>
      <c r="BB2075">
        <f>VLOOKUP(Sheet1[[#This Row],[NPDES ID2]],Combined_Sheet__Major_Only___2[[NPDES ID2]:[ECHO BFR]],18,FALSE)</f>
        <v>-80.401030000000006</v>
      </c>
      <c r="BC2075" t="str">
        <f>IF(ISNUMBER(SEARCH("aerobic",$AW2075)),"aerobic","")</f>
        <v>aerobic</v>
      </c>
      <c r="BD2075" t="str">
        <f>IF(ISNUMBER(SEARCH("anaer",$AW2075)),"anaer","")</f>
        <v/>
      </c>
      <c r="BE2075" t="str">
        <f>IF(ISNUMBER(SEARCH("thickening",$AZ2075)),"thickening","")</f>
        <v>thickening</v>
      </c>
      <c r="BF2075" s="3" t="str">
        <f>IF(ISNUMBER(SEARCH("airDry",$AW2075)),"airDry","")</f>
        <v/>
      </c>
      <c r="BG2075" s="3" t="str">
        <f>IF(ISNUMBER(SEARCH("heatDry",$AY2075)),"heatDry","")</f>
        <v/>
      </c>
      <c r="BH2075" s="3" t="str">
        <f>IF(AND(ISNUMBER(SEARCH("aerobic",$AW2075)),ISNUMBER(SEARCH("anaer",$AW2075))),"Combined Aer and Anaer.","")</f>
        <v/>
      </c>
    </row>
    <row r="2076" spans="1:60" x14ac:dyDescent="0.3">
      <c r="A2076" s="4">
        <v>2074</v>
      </c>
      <c r="B2076" t="s">
        <v>9751</v>
      </c>
      <c r="C2076">
        <v>1113.4100000000001</v>
      </c>
      <c r="D2076">
        <v>255.74233135925769</v>
      </c>
      <c r="E2076">
        <v>255.77015711613441</v>
      </c>
      <c r="F2076">
        <v>204.03697701259591</v>
      </c>
      <c r="G2076">
        <v>304.53432323373988</v>
      </c>
      <c r="H2076">
        <v>-77.018669922192359</v>
      </c>
      <c r="I2076">
        <v>-78.159090562374956</v>
      </c>
      <c r="J2076">
        <v>-90.718260382334307</v>
      </c>
      <c r="K2076">
        <v>-61.95616727290701</v>
      </c>
      <c r="L2076">
        <v>690.73163343964541</v>
      </c>
      <c r="M2076">
        <v>687.39251830241358</v>
      </c>
      <c r="N2076">
        <v>675.28741879664801</v>
      </c>
      <c r="O2076">
        <v>716.18040127549466</v>
      </c>
      <c r="P2076">
        <v>26.314962785464019</v>
      </c>
      <c r="Q2076">
        <v>26.55327741111201</v>
      </c>
      <c r="R2076">
        <v>21.587340992033109</v>
      </c>
      <c r="S2076">
        <v>30.197750322331771</v>
      </c>
      <c r="T2076">
        <v>59.922844259983918</v>
      </c>
      <c r="U2076">
        <v>59.922748945329623</v>
      </c>
      <c r="V2076">
        <v>59.881938954980107</v>
      </c>
      <c r="W2076">
        <v>59.963356956417748</v>
      </c>
      <c r="X2076">
        <v>4348.1647515403247</v>
      </c>
      <c r="Y2076">
        <v>4365.8405547042639</v>
      </c>
      <c r="Z2076">
        <v>4194.8895752278877</v>
      </c>
      <c r="AA2076">
        <v>4445.9974017422019</v>
      </c>
      <c r="AB2076">
        <v>725.27723697829617</v>
      </c>
      <c r="AC2076">
        <v>720.18920213100137</v>
      </c>
      <c r="AD2076">
        <v>621.80751947502006</v>
      </c>
      <c r="AE2076">
        <v>855.11778009956163</v>
      </c>
      <c r="AF2076">
        <v>60.800086784009217</v>
      </c>
      <c r="AG2076">
        <v>60.505839598563362</v>
      </c>
      <c r="AH2076">
        <v>59.442450254606342</v>
      </c>
      <c r="AI2076">
        <v>63.037347122365361</v>
      </c>
      <c r="AJ2076">
        <v>0.51918199713634638</v>
      </c>
      <c r="AK2076">
        <v>0.51918181702893229</v>
      </c>
      <c r="AL2076">
        <v>0.51915664815270013</v>
      </c>
      <c r="AM2076">
        <v>0.51920745255652112</v>
      </c>
      <c r="AN2076">
        <v>0.95927280732989928</v>
      </c>
      <c r="AO2076">
        <v>0.9592728073298995</v>
      </c>
      <c r="AP2076">
        <v>0.9592728073298995</v>
      </c>
      <c r="AQ2076">
        <v>0.9592728073298995</v>
      </c>
      <c r="AR2076">
        <v>13.77805311438768</v>
      </c>
      <c r="AS2076">
        <v>13.77805311438768</v>
      </c>
      <c r="AT2076">
        <v>13.77805311438768</v>
      </c>
      <c r="AU2076">
        <v>13.77805311438768</v>
      </c>
      <c r="AV2076" t="str">
        <f>VLOOKUP(Sheet1[[#This Row],[NPDES ID2]],Combined_Sheet__Major_Only___2[[NPDES ID2]:[ECHO BFR]],3,FALSE)</f>
        <v>HI</v>
      </c>
      <c r="AW2076" t="s">
        <v>41</v>
      </c>
      <c r="AX2076" t="str">
        <f>VLOOKUP(Sheet1[[#This Row],[NPDES ID2]],Combined_Sheet__Major_Only___2[[NPDES ID2]:[ECHO BFR]],27,FALSE)</f>
        <v>-</v>
      </c>
      <c r="AY2076" t="str">
        <f>VLOOKUP(Sheet1[[#This Row],[NPDES ID2]],Combined_Sheet__Major_Only___2[[NPDES ID2]:[ECHO BFR]],28,FALSE)</f>
        <v>-</v>
      </c>
      <c r="AZ2076" t="str">
        <f>VLOOKUP(Sheet1[[#This Row],[NPDES ID2]],Combined_Sheet__Major_Only___2[[NPDES ID2]:[ECHO BFR]],29,FALSE)</f>
        <v>preliminaryOps, thickening</v>
      </c>
      <c r="BA2076">
        <f>VLOOKUP(Sheet1[[#This Row],[NPDES ID2]],Combined_Sheet__Major_Only___2[[NPDES ID2]:[ECHO BFR]],17,FALSE)</f>
        <v>20.948889000000001</v>
      </c>
      <c r="BB2076">
        <f>VLOOKUP(Sheet1[[#This Row],[NPDES ID2]],Combined_Sheet__Major_Only___2[[NPDES ID2]:[ECHO BFR]],18,FALSE)</f>
        <v>-156.69</v>
      </c>
      <c r="BC2076" t="str">
        <f>IF(ISNUMBER(SEARCH("aerobic",$AW2076)),"aerobic","")</f>
        <v>aerobic</v>
      </c>
      <c r="BD2076" t="str">
        <f>IF(ISNUMBER(SEARCH("anaer",$AW2076)),"anaer","")</f>
        <v/>
      </c>
      <c r="BE2076" t="str">
        <f>IF(ISNUMBER(SEARCH("thickening",$AZ2076)),"thickening","")</f>
        <v>thickening</v>
      </c>
      <c r="BF2076" s="2" t="str">
        <f>IF(ISNUMBER(SEARCH("airDry",$AW2076)),"airDry","")</f>
        <v/>
      </c>
      <c r="BG2076" s="2" t="str">
        <f>IF(ISNUMBER(SEARCH("heatDry",$AY2076)),"heatDry","")</f>
        <v/>
      </c>
      <c r="BH2076" s="2" t="str">
        <f>IF(AND(ISNUMBER(SEARCH("aerobic",$AW2076)),ISNUMBER(SEARCH("anaer",$AW2076))),"Combined Aer and Anaer.","")</f>
        <v/>
      </c>
    </row>
    <row r="2077" spans="1:60" x14ac:dyDescent="0.3">
      <c r="A2077" s="4">
        <v>2075</v>
      </c>
      <c r="B2077" t="s">
        <v>9756</v>
      </c>
      <c r="C2077">
        <v>1113</v>
      </c>
      <c r="D2077">
        <v>229.92406265214311</v>
      </c>
      <c r="E2077">
        <v>229.48417443095161</v>
      </c>
      <c r="F2077">
        <v>185.19857149091311</v>
      </c>
      <c r="G2077">
        <v>272.55473106072321</v>
      </c>
      <c r="H2077">
        <v>-76.540097953045219</v>
      </c>
      <c r="I2077">
        <v>-77.823492604614302</v>
      </c>
      <c r="J2077">
        <v>-90.420424341529682</v>
      </c>
      <c r="K2077">
        <v>-59.292623652302247</v>
      </c>
      <c r="L2077">
        <v>767.92503874194358</v>
      </c>
      <c r="M2077">
        <v>765.16509984452682</v>
      </c>
      <c r="N2077">
        <v>755.16300779112987</v>
      </c>
      <c r="O2077">
        <v>788.95322094183928</v>
      </c>
      <c r="P2077">
        <v>26.16011482704182</v>
      </c>
      <c r="Q2077">
        <v>26.511522728837068</v>
      </c>
      <c r="R2077">
        <v>21.02753441038616</v>
      </c>
      <c r="S2077">
        <v>30.28144943652627</v>
      </c>
      <c r="T2077">
        <v>3.7440797635763081</v>
      </c>
      <c r="U2077">
        <v>3.7440711478566309</v>
      </c>
      <c r="V2077">
        <v>3.7403822351772988</v>
      </c>
      <c r="W2077">
        <v>3.747741803147226</v>
      </c>
      <c r="X2077">
        <v>244.24174002922749</v>
      </c>
      <c r="Y2077">
        <v>244.96840325081661</v>
      </c>
      <c r="Z2077">
        <v>237.90892904824011</v>
      </c>
      <c r="AA2077">
        <v>248.31273426191419</v>
      </c>
      <c r="AB2077">
        <v>45.528023080612712</v>
      </c>
      <c r="AC2077">
        <v>45.151332800458768</v>
      </c>
      <c r="AD2077">
        <v>38.430288227595312</v>
      </c>
      <c r="AE2077">
        <v>54.736252750325299</v>
      </c>
      <c r="AF2077">
        <v>67.617893502473393</v>
      </c>
      <c r="AG2077">
        <v>67.374690752620978</v>
      </c>
      <c r="AH2077">
        <v>66.495167332996175</v>
      </c>
      <c r="AI2077">
        <v>69.467940547909393</v>
      </c>
      <c r="AJ2077">
        <v>0.60249571123116497</v>
      </c>
      <c r="AK2077">
        <v>0.60249560732305829</v>
      </c>
      <c r="AL2077">
        <v>0.6024810652683571</v>
      </c>
      <c r="AM2077">
        <v>0.60251041827149754</v>
      </c>
      <c r="AN2077">
        <v>0.65263511059600798</v>
      </c>
      <c r="AO2077">
        <v>0.65263511059600821</v>
      </c>
      <c r="AP2077">
        <v>0.65263511059600821</v>
      </c>
      <c r="AQ2077">
        <v>0.65263511059600821</v>
      </c>
      <c r="AR2077">
        <v>14.368282766853611</v>
      </c>
      <c r="AS2077">
        <v>14.368282766853611</v>
      </c>
      <c r="AT2077">
        <v>14.368282766853611</v>
      </c>
      <c r="AU2077">
        <v>14.368282766853611</v>
      </c>
      <c r="AV2077" t="str">
        <f>VLOOKUP(Sheet1[[#This Row],[NPDES ID2]],Combined_Sheet__Major_Only___2[[NPDES ID2]:[ECHO BFR]],3,FALSE)</f>
        <v>CA</v>
      </c>
      <c r="AW2077" t="s">
        <v>12183</v>
      </c>
      <c r="AX2077" t="str">
        <f>VLOOKUP(Sheet1[[#This Row],[NPDES ID2]],Combined_Sheet__Major_Only___2[[NPDES ID2]:[ECHO BFR]],27,FALSE)</f>
        <v>tempSludgeStore</v>
      </c>
      <c r="AY2077" t="str">
        <f>VLOOKUP(Sheet1[[#This Row],[NPDES ID2]],Combined_Sheet__Major_Only___2[[NPDES ID2]:[ECHO BFR]],28,FALSE)</f>
        <v>-</v>
      </c>
      <c r="AZ2077" t="str">
        <f>VLOOKUP(Sheet1[[#This Row],[NPDES ID2]],Combined_Sheet__Major_Only___2[[NPDES ID2]:[ECHO BFR]],29,FALSE)</f>
        <v>thickening</v>
      </c>
      <c r="BA2077">
        <f>VLOOKUP(Sheet1[[#This Row],[NPDES ID2]],Combined_Sheet__Major_Only___2[[NPDES ID2]:[ECHO BFR]],17,FALSE)</f>
        <v>37.714860000000002</v>
      </c>
      <c r="BB2077">
        <f>VLOOKUP(Sheet1[[#This Row],[NPDES ID2]],Combined_Sheet__Major_Only___2[[NPDES ID2]:[ECHO BFR]],18,FALSE)</f>
        <v>-122.19282</v>
      </c>
      <c r="BC2077" t="str">
        <f>IF(ISNUMBER(SEARCH("aerobic",$AW2077)),"aerobic","")</f>
        <v/>
      </c>
      <c r="BD2077" t="str">
        <f>IF(ISNUMBER(SEARCH("anaer",$AW2077)),"anaer","")</f>
        <v>anaer</v>
      </c>
      <c r="BE2077" t="str">
        <f>IF(ISNUMBER(SEARCH("thickening",$AZ2077)),"thickening","")</f>
        <v>thickening</v>
      </c>
      <c r="BF2077" s="3" t="str">
        <f>IF(ISNUMBER(SEARCH("airDry",$AW2077)),"airDry","")</f>
        <v>airDry</v>
      </c>
      <c r="BG2077" s="3" t="str">
        <f>IF(ISNUMBER(SEARCH("heatDry",$AY2077)),"heatDry","")</f>
        <v/>
      </c>
      <c r="BH2077" s="3" t="str">
        <f>IF(AND(ISNUMBER(SEARCH("aerobic",$AW2077)),ISNUMBER(SEARCH("anaer",$AW2077))),"Combined Aer and Anaer.","")</f>
        <v/>
      </c>
    </row>
    <row r="2078" spans="1:60" x14ac:dyDescent="0.3">
      <c r="A2078" s="4">
        <v>2076</v>
      </c>
      <c r="B2078" t="s">
        <v>9761</v>
      </c>
      <c r="C2078">
        <v>1112</v>
      </c>
      <c r="D2078">
        <v>252.81277294746641</v>
      </c>
      <c r="E2078">
        <v>252.77890173128131</v>
      </c>
      <c r="F2078">
        <v>201.8370202427493</v>
      </c>
      <c r="G2078">
        <v>300.92681681620053</v>
      </c>
      <c r="H2078">
        <v>-76.983391226356133</v>
      </c>
      <c r="I2078">
        <v>-78.160375532113491</v>
      </c>
      <c r="J2078">
        <v>-90.855761135389542</v>
      </c>
      <c r="K2078">
        <v>-61.795182894328747</v>
      </c>
      <c r="L2078">
        <v>697.95786583878839</v>
      </c>
      <c r="M2078">
        <v>694.68327146501815</v>
      </c>
      <c r="N2078">
        <v>682.81309564754531</v>
      </c>
      <c r="O2078">
        <v>722.91293463631769</v>
      </c>
      <c r="P2078">
        <v>26.266984685387609</v>
      </c>
      <c r="Q2078">
        <v>26.528983326953298</v>
      </c>
      <c r="R2078">
        <v>21.5048718118347</v>
      </c>
      <c r="S2078">
        <v>30.120088271088289</v>
      </c>
      <c r="T2078">
        <v>46.060878953427391</v>
      </c>
      <c r="U2078">
        <v>46.060805031511677</v>
      </c>
      <c r="V2078">
        <v>46.029154571376473</v>
      </c>
      <c r="W2078">
        <v>46.092298845283963</v>
      </c>
      <c r="X2078">
        <v>3303.4414546830371</v>
      </c>
      <c r="Y2078">
        <v>3316.4645738422419</v>
      </c>
      <c r="Z2078">
        <v>3190.42819633005</v>
      </c>
      <c r="AA2078">
        <v>3375.5527342786991</v>
      </c>
      <c r="AB2078">
        <v>562.19992372482227</v>
      </c>
      <c r="AC2078">
        <v>558.01518311233758</v>
      </c>
      <c r="AD2078">
        <v>480.63289316030568</v>
      </c>
      <c r="AE2078">
        <v>664.33480468200662</v>
      </c>
      <c r="AF2078">
        <v>61.51366058148551</v>
      </c>
      <c r="AG2078">
        <v>61.224764421832731</v>
      </c>
      <c r="AH2078">
        <v>60.180507148457643</v>
      </c>
      <c r="AI2078">
        <v>63.710540041632207</v>
      </c>
      <c r="AJ2078">
        <v>0.52789318731154766</v>
      </c>
      <c r="AK2078">
        <v>0.52789302583308417</v>
      </c>
      <c r="AL2078">
        <v>0.52787045237843644</v>
      </c>
      <c r="AM2078">
        <v>0.52791601755256312</v>
      </c>
      <c r="AN2078">
        <v>0.94793135990630628</v>
      </c>
      <c r="AO2078">
        <v>0.94793135990630628</v>
      </c>
      <c r="AP2078">
        <v>0.94793135990630628</v>
      </c>
      <c r="AQ2078">
        <v>0.94793135990630628</v>
      </c>
      <c r="AR2078">
        <v>13.77532188280686</v>
      </c>
      <c r="AS2078">
        <v>13.77532188280686</v>
      </c>
      <c r="AT2078">
        <v>13.77532188280686</v>
      </c>
      <c r="AU2078">
        <v>13.77532188280686</v>
      </c>
      <c r="AV2078" t="str">
        <f>VLOOKUP(Sheet1[[#This Row],[NPDES ID2]],Combined_Sheet__Major_Only___2[[NPDES ID2]:[ECHO BFR]],3,FALSE)</f>
        <v>CA</v>
      </c>
      <c r="AW2078" t="s">
        <v>12181</v>
      </c>
      <c r="AX2078" t="str">
        <f>VLOOKUP(Sheet1[[#This Row],[NPDES ID2]],Combined_Sheet__Major_Only___2[[NPDES ID2]:[ECHO BFR]],27,FALSE)</f>
        <v>-</v>
      </c>
      <c r="AY2078" t="str">
        <f>VLOOKUP(Sheet1[[#This Row],[NPDES ID2]],Combined_Sheet__Major_Only___2[[NPDES ID2]:[ECHO BFR]],28,FALSE)</f>
        <v>-</v>
      </c>
      <c r="AZ2078" t="str">
        <f>VLOOKUP(Sheet1[[#This Row],[NPDES ID2]],Combined_Sheet__Major_Only___2[[NPDES ID2]:[ECHO BFR]],29,FALSE)</f>
        <v>thickening</v>
      </c>
      <c r="BA2078">
        <f>VLOOKUP(Sheet1[[#This Row],[NPDES ID2]],Combined_Sheet__Major_Only___2[[NPDES ID2]:[ECHO BFR]],17,FALSE)</f>
        <v>39.107500000000002</v>
      </c>
      <c r="BB2078">
        <f>VLOOKUP(Sheet1[[#This Row],[NPDES ID2]],Combined_Sheet__Major_Only___2[[NPDES ID2]:[ECHO BFR]],18,FALSE)</f>
        <v>-121.612278</v>
      </c>
      <c r="BC2078" t="str">
        <f>IF(ISNUMBER(SEARCH("aerobic",$AW2078)),"aerobic","")</f>
        <v/>
      </c>
      <c r="BD2078" t="str">
        <f>IF(ISNUMBER(SEARCH("anaer",$AW2078)),"anaer","")</f>
        <v>anaer</v>
      </c>
      <c r="BE2078" t="str">
        <f>IF(ISNUMBER(SEARCH("thickening",$AZ2078)),"thickening","")</f>
        <v>thickening</v>
      </c>
      <c r="BF2078" s="2" t="str">
        <f>IF(ISNUMBER(SEARCH("airDry",$AW2078)),"airDry","")</f>
        <v/>
      </c>
      <c r="BG2078" s="2" t="str">
        <f>IF(ISNUMBER(SEARCH("heatDry",$AY2078)),"heatDry","")</f>
        <v/>
      </c>
      <c r="BH2078" s="2" t="str">
        <f>IF(AND(ISNUMBER(SEARCH("aerobic",$AW2078)),ISNUMBER(SEARCH("anaer",$AW2078))),"Combined Aer and Anaer.","")</f>
        <v/>
      </c>
    </row>
    <row r="2079" spans="1:60" x14ac:dyDescent="0.3">
      <c r="A2079" s="4">
        <v>2077</v>
      </c>
      <c r="B2079" t="s">
        <v>9766</v>
      </c>
      <c r="C2079">
        <v>1110.82</v>
      </c>
      <c r="D2079">
        <v>231.0246456633682</v>
      </c>
      <c r="E2079">
        <v>230.59771744823919</v>
      </c>
      <c r="F2079">
        <v>186.03320914597501</v>
      </c>
      <c r="G2079">
        <v>273.96451821142853</v>
      </c>
      <c r="H2079">
        <v>-76.496198499116304</v>
      </c>
      <c r="I2079">
        <v>-77.827709641526994</v>
      </c>
      <c r="J2079">
        <v>-90.341589005428489</v>
      </c>
      <c r="K2079">
        <v>-59.274657293154092</v>
      </c>
      <c r="L2079">
        <v>762.98053151089039</v>
      </c>
      <c r="M2079">
        <v>760.20079371128872</v>
      </c>
      <c r="N2079">
        <v>750.12345461116286</v>
      </c>
      <c r="O2079">
        <v>784.1662621372767</v>
      </c>
      <c r="P2079">
        <v>26.115008100584301</v>
      </c>
      <c r="Q2079">
        <v>26.464273925282079</v>
      </c>
      <c r="R2079">
        <v>21.008868789164168</v>
      </c>
      <c r="S2079">
        <v>30.19927753049101</v>
      </c>
      <c r="T2079">
        <v>44.401968033132327</v>
      </c>
      <c r="U2079">
        <v>44.401896671362081</v>
      </c>
      <c r="V2079">
        <v>44.371342364936773</v>
      </c>
      <c r="W2079">
        <v>44.432299756574423</v>
      </c>
      <c r="X2079">
        <v>2909.6005939794941</v>
      </c>
      <c r="Y2079">
        <v>2918.4606805059989</v>
      </c>
      <c r="Z2079">
        <v>2832.2795967701809</v>
      </c>
      <c r="AA2079">
        <v>2958.8289259532148</v>
      </c>
      <c r="AB2079">
        <v>540.76295613705338</v>
      </c>
      <c r="AC2079">
        <v>536.26410018879108</v>
      </c>
      <c r="AD2079">
        <v>456.67592401719742</v>
      </c>
      <c r="AE2079">
        <v>649.7004291557256</v>
      </c>
      <c r="AF2079">
        <v>67.315633629740148</v>
      </c>
      <c r="AG2079">
        <v>67.070078102376925</v>
      </c>
      <c r="AH2079">
        <v>66.18298015778484</v>
      </c>
      <c r="AI2079">
        <v>69.182197750660308</v>
      </c>
      <c r="AJ2079">
        <v>0.59879840477034674</v>
      </c>
      <c r="AK2079">
        <v>0.59879823015697198</v>
      </c>
      <c r="AL2079">
        <v>0.59877381758007886</v>
      </c>
      <c r="AM2079">
        <v>0.59882309497591102</v>
      </c>
      <c r="AN2079">
        <v>0.94613630212527722</v>
      </c>
      <c r="AO2079">
        <v>0.94613630212527711</v>
      </c>
      <c r="AP2079">
        <v>0.94613630212527711</v>
      </c>
      <c r="AQ2079">
        <v>0.94613630212527711</v>
      </c>
      <c r="AR2079">
        <v>14.327991366989091</v>
      </c>
      <c r="AS2079">
        <v>14.32799136698908</v>
      </c>
      <c r="AT2079">
        <v>14.32799136698908</v>
      </c>
      <c r="AU2079">
        <v>14.32799136698908</v>
      </c>
      <c r="AV2079" t="str">
        <f>VLOOKUP(Sheet1[[#This Row],[NPDES ID2]],Combined_Sheet__Major_Only___2[[NPDES ID2]:[ECHO BFR]],3,FALSE)</f>
        <v>FL</v>
      </c>
      <c r="AW2079" t="s">
        <v>12181</v>
      </c>
      <c r="AX2079" t="str">
        <f>VLOOKUP(Sheet1[[#This Row],[NPDES ID2]],Combined_Sheet__Major_Only___2[[NPDES ID2]:[ECHO BFR]],27,FALSE)</f>
        <v>methaneBioCaptureRecover</v>
      </c>
      <c r="AY2079" t="str">
        <f>VLOOKUP(Sheet1[[#This Row],[NPDES ID2]],Combined_Sheet__Major_Only___2[[NPDES ID2]:[ECHO BFR]],28,FALSE)</f>
        <v>-</v>
      </c>
      <c r="AZ2079" t="str">
        <f>VLOOKUP(Sheet1[[#This Row],[NPDES ID2]],Combined_Sheet__Major_Only___2[[NPDES ID2]:[ECHO BFR]],29,FALSE)</f>
        <v>thickening, preliminaryOps</v>
      </c>
      <c r="BA2079">
        <f>VLOOKUP(Sheet1[[#This Row],[NPDES ID2]],Combined_Sheet__Major_Only___2[[NPDES ID2]:[ECHO BFR]],17,FALSE)</f>
        <v>26.139569999999999</v>
      </c>
      <c r="BB2079">
        <f>VLOOKUP(Sheet1[[#This Row],[NPDES ID2]],Combined_Sheet__Major_Only___2[[NPDES ID2]:[ECHO BFR]],18,FALSE)</f>
        <v>-80.237189999999998</v>
      </c>
      <c r="BC2079" t="str">
        <f>IF(ISNUMBER(SEARCH("aerobic",$AW2079)),"aerobic","")</f>
        <v/>
      </c>
      <c r="BD2079" t="str">
        <f>IF(ISNUMBER(SEARCH("anaer",$AW2079)),"anaer","")</f>
        <v>anaer</v>
      </c>
      <c r="BE2079" t="str">
        <f>IF(ISNUMBER(SEARCH("thickening",$AZ2079)),"thickening","")</f>
        <v>thickening</v>
      </c>
      <c r="BF2079" s="3" t="str">
        <f>IF(ISNUMBER(SEARCH("airDry",$AW2079)),"airDry","")</f>
        <v/>
      </c>
      <c r="BG2079" s="3" t="str">
        <f>IF(ISNUMBER(SEARCH("heatDry",$AY2079)),"heatDry","")</f>
        <v/>
      </c>
      <c r="BH2079" s="3" t="str">
        <f>IF(AND(ISNUMBER(SEARCH("aerobic",$AW2079)),ISNUMBER(SEARCH("anaer",$AW2079))),"Combined Aer and Anaer.","")</f>
        <v/>
      </c>
    </row>
    <row r="2080" spans="1:60" x14ac:dyDescent="0.3">
      <c r="A2080" s="4">
        <v>2078</v>
      </c>
      <c r="B2080" t="s">
        <v>9771</v>
      </c>
      <c r="C2080">
        <v>1109.1600000000001</v>
      </c>
      <c r="D2080">
        <v>239.54680162941321</v>
      </c>
      <c r="E2080">
        <v>239.10438360174649</v>
      </c>
      <c r="F2080">
        <v>192.27504669386971</v>
      </c>
      <c r="G2080">
        <v>284.53933989246462</v>
      </c>
      <c r="H2080">
        <v>-76.702729010353409</v>
      </c>
      <c r="I2080">
        <v>-77.967562849445301</v>
      </c>
      <c r="J2080">
        <v>-90.756624950934949</v>
      </c>
      <c r="K2080">
        <v>-60.320476076486557</v>
      </c>
      <c r="L2080">
        <v>734.92576322843195</v>
      </c>
      <c r="M2080">
        <v>731.94893551771133</v>
      </c>
      <c r="N2080">
        <v>721.15777318691698</v>
      </c>
      <c r="O2080">
        <v>757.61230796408029</v>
      </c>
      <c r="P2080">
        <v>26.127538072583761</v>
      </c>
      <c r="Q2080">
        <v>26.452638647597691</v>
      </c>
      <c r="R2080">
        <v>21.183896552186589</v>
      </c>
      <c r="S2080">
        <v>29.97603041280178</v>
      </c>
      <c r="T2080">
        <v>43.917066717194878</v>
      </c>
      <c r="U2080">
        <v>43.916996103757711</v>
      </c>
      <c r="V2080">
        <v>43.886762204154657</v>
      </c>
      <c r="W2080">
        <v>43.947080367924499</v>
      </c>
      <c r="X2080">
        <v>2983.360628275344</v>
      </c>
      <c r="Y2080">
        <v>2993.4948978440862</v>
      </c>
      <c r="Z2080">
        <v>2895.2028442457508</v>
      </c>
      <c r="AA2080">
        <v>3039.5205238439721</v>
      </c>
      <c r="AB2080">
        <v>523.07489999958864</v>
      </c>
      <c r="AC2080">
        <v>518.91142265983171</v>
      </c>
      <c r="AD2080">
        <v>445.60461181926172</v>
      </c>
      <c r="AE2080">
        <v>621.64633683143654</v>
      </c>
      <c r="AF2080">
        <v>64.937469183383385</v>
      </c>
      <c r="AG2080">
        <v>64.674144257106974</v>
      </c>
      <c r="AH2080">
        <v>63.72256091771925</v>
      </c>
      <c r="AI2080">
        <v>66.939536007263897</v>
      </c>
      <c r="AJ2080">
        <v>0.56971959732985022</v>
      </c>
      <c r="AK2080">
        <v>0.56971943190835261</v>
      </c>
      <c r="AL2080">
        <v>0.56969630419586736</v>
      </c>
      <c r="AM2080">
        <v>0.5697429880525291</v>
      </c>
      <c r="AN2080">
        <v>0.94558799074801425</v>
      </c>
      <c r="AO2080">
        <v>0.94558799074801436</v>
      </c>
      <c r="AP2080">
        <v>0.94558799074801436</v>
      </c>
      <c r="AQ2080">
        <v>0.94558799074801436</v>
      </c>
      <c r="AR2080">
        <v>14.291341691394919</v>
      </c>
      <c r="AS2080">
        <v>14.29134169139491</v>
      </c>
      <c r="AT2080">
        <v>14.29134169139491</v>
      </c>
      <c r="AU2080">
        <v>14.29134169139491</v>
      </c>
      <c r="AV2080" t="str">
        <f>VLOOKUP(Sheet1[[#This Row],[NPDES ID2]],Combined_Sheet__Major_Only___2[[NPDES ID2]:[ECHO BFR]],3,FALSE)</f>
        <v>WA</v>
      </c>
      <c r="AW2080" t="s">
        <v>41</v>
      </c>
      <c r="AX2080" t="str">
        <f>VLOOKUP(Sheet1[[#This Row],[NPDES ID2]],Combined_Sheet__Major_Only___2[[NPDES ID2]:[ECHO BFR]],27,FALSE)</f>
        <v>methaneBioCaptureRecover</v>
      </c>
      <c r="AY2080" t="str">
        <f>VLOOKUP(Sheet1[[#This Row],[NPDES ID2]],Combined_Sheet__Major_Only___2[[NPDES ID2]:[ECHO BFR]],28,FALSE)</f>
        <v>-</v>
      </c>
      <c r="AZ2080" t="str">
        <f>VLOOKUP(Sheet1[[#This Row],[NPDES ID2]],Combined_Sheet__Major_Only___2[[NPDES ID2]:[ECHO BFR]],29,FALSE)</f>
        <v>preliminaryOps, thickening</v>
      </c>
      <c r="BA2080">
        <f>VLOOKUP(Sheet1[[#This Row],[NPDES ID2]],Combined_Sheet__Major_Only___2[[NPDES ID2]:[ECHO BFR]],17,FALSE)</f>
        <v>46.222213000000004</v>
      </c>
      <c r="BB2080">
        <f>VLOOKUP(Sheet1[[#This Row],[NPDES ID2]],Combined_Sheet__Major_Only___2[[NPDES ID2]:[ECHO BFR]],18,FALSE)</f>
        <v>-119.08484199999999</v>
      </c>
      <c r="BC2080" t="str">
        <f>IF(ISNUMBER(SEARCH("aerobic",$AW2080)),"aerobic","")</f>
        <v>aerobic</v>
      </c>
      <c r="BD2080" t="str">
        <f>IF(ISNUMBER(SEARCH("anaer",$AW2080)),"anaer","")</f>
        <v/>
      </c>
      <c r="BE2080" t="str">
        <f>IF(ISNUMBER(SEARCH("thickening",$AZ2080)),"thickening","")</f>
        <v>thickening</v>
      </c>
      <c r="BF2080" s="2" t="str">
        <f>IF(ISNUMBER(SEARCH("airDry",$AW2080)),"airDry","")</f>
        <v/>
      </c>
      <c r="BG2080" s="2" t="str">
        <f>IF(ISNUMBER(SEARCH("heatDry",$AY2080)),"heatDry","")</f>
        <v/>
      </c>
      <c r="BH2080" s="2" t="str">
        <f>IF(AND(ISNUMBER(SEARCH("aerobic",$AW2080)),ISNUMBER(SEARCH("anaer",$AW2080))),"Combined Aer and Anaer.","")</f>
        <v/>
      </c>
    </row>
    <row r="2081" spans="1:60" x14ac:dyDescent="0.3">
      <c r="A2081" s="4">
        <v>2079</v>
      </c>
      <c r="B2081" t="s">
        <v>9776</v>
      </c>
      <c r="C2081">
        <v>1109</v>
      </c>
      <c r="D2081">
        <v>249.0713968814398</v>
      </c>
      <c r="E2081">
        <v>248.92428448416601</v>
      </c>
      <c r="F2081">
        <v>199.1826260749699</v>
      </c>
      <c r="G2081">
        <v>296.35503516560073</v>
      </c>
      <c r="H2081">
        <v>-76.799389143519178</v>
      </c>
      <c r="I2081">
        <v>-78.041115392734881</v>
      </c>
      <c r="J2081">
        <v>-90.778408051860026</v>
      </c>
      <c r="K2081">
        <v>-61.177123876178612</v>
      </c>
      <c r="L2081">
        <v>706.77713908164117</v>
      </c>
      <c r="M2081">
        <v>703.59207025249145</v>
      </c>
      <c r="N2081">
        <v>692.04099094359526</v>
      </c>
      <c r="O2081">
        <v>731.06035749790306</v>
      </c>
      <c r="P2081">
        <v>26.175587118113491</v>
      </c>
      <c r="Q2081">
        <v>26.45595827416409</v>
      </c>
      <c r="R2081">
        <v>21.372175115257001</v>
      </c>
      <c r="S2081">
        <v>29.986256642849749</v>
      </c>
      <c r="T2081">
        <v>105.270991425132</v>
      </c>
      <c r="U2081">
        <v>105.27082612609691</v>
      </c>
      <c r="V2081">
        <v>105.2000515733686</v>
      </c>
      <c r="W2081">
        <v>105.3412503971476</v>
      </c>
      <c r="X2081">
        <v>7435.4175061994083</v>
      </c>
      <c r="Y2081">
        <v>7463.638157174486</v>
      </c>
      <c r="Z2081">
        <v>7190.8267336218441</v>
      </c>
      <c r="AA2081">
        <v>7591.3350523825584</v>
      </c>
      <c r="AB2081">
        <v>1337.563361463566</v>
      </c>
      <c r="AC2081">
        <v>1326.0462483533879</v>
      </c>
      <c r="AD2081">
        <v>1133.8652964586461</v>
      </c>
      <c r="AE2081">
        <v>1596.170451821258</v>
      </c>
      <c r="AF2081">
        <v>62.461181341635857</v>
      </c>
      <c r="AG2081">
        <v>62.179232351957481</v>
      </c>
      <c r="AH2081">
        <v>61.161458101416763</v>
      </c>
      <c r="AI2081">
        <v>64.603204820664743</v>
      </c>
      <c r="AJ2081">
        <v>0.53946368806273115</v>
      </c>
      <c r="AK2081">
        <v>0.5394634279849948</v>
      </c>
      <c r="AL2081">
        <v>0.53942712535189619</v>
      </c>
      <c r="AM2081">
        <v>0.5395004051027642</v>
      </c>
      <c r="AN2081">
        <v>0.97621865736333135</v>
      </c>
      <c r="AO2081">
        <v>0.97621865736333147</v>
      </c>
      <c r="AP2081">
        <v>0.97621865736333147</v>
      </c>
      <c r="AQ2081">
        <v>0.97621865736333147</v>
      </c>
      <c r="AR2081">
        <v>13.54394581670161</v>
      </c>
      <c r="AS2081">
        <v>13.54394581670161</v>
      </c>
      <c r="AT2081">
        <v>13.54394581670161</v>
      </c>
      <c r="AU2081">
        <v>13.54394581670161</v>
      </c>
      <c r="AV2081" t="str">
        <f>VLOOKUP(Sheet1[[#This Row],[NPDES ID2]],Combined_Sheet__Major_Only___2[[NPDES ID2]:[ECHO BFR]],3,FALSE)</f>
        <v>UT</v>
      </c>
      <c r="AW2081" t="s">
        <v>12181</v>
      </c>
      <c r="AX2081" t="str">
        <f>VLOOKUP(Sheet1[[#This Row],[NPDES ID2]],Combined_Sheet__Major_Only___2[[NPDES ID2]:[ECHO BFR]],27,FALSE)</f>
        <v>tempSludgeStore</v>
      </c>
      <c r="AY2081" t="str">
        <f>VLOOKUP(Sheet1[[#This Row],[NPDES ID2]],Combined_Sheet__Major_Only___2[[NPDES ID2]:[ECHO BFR]],28,FALSE)</f>
        <v>-</v>
      </c>
      <c r="AZ2081" t="str">
        <f>VLOOKUP(Sheet1[[#This Row],[NPDES ID2]],Combined_Sheet__Major_Only___2[[NPDES ID2]:[ECHO BFR]],29,FALSE)</f>
        <v>preliminaryOps, thickening</v>
      </c>
      <c r="BA2081">
        <f>VLOOKUP(Sheet1[[#This Row],[NPDES ID2]],Combined_Sheet__Major_Only___2[[NPDES ID2]:[ECHO BFR]],17,FALSE)</f>
        <v>40.215940000000003</v>
      </c>
      <c r="BB2081">
        <f>VLOOKUP(Sheet1[[#This Row],[NPDES ID2]],Combined_Sheet__Major_Only___2[[NPDES ID2]:[ECHO BFR]],18,FALSE)</f>
        <v>-111.65257</v>
      </c>
      <c r="BC2081" t="str">
        <f>IF(ISNUMBER(SEARCH("aerobic",$AW2081)),"aerobic","")</f>
        <v/>
      </c>
      <c r="BD2081" t="str">
        <f>IF(ISNUMBER(SEARCH("anaer",$AW2081)),"anaer","")</f>
        <v>anaer</v>
      </c>
      <c r="BE2081" t="str">
        <f>IF(ISNUMBER(SEARCH("thickening",$AZ2081)),"thickening","")</f>
        <v>thickening</v>
      </c>
      <c r="BF2081" s="3" t="str">
        <f>IF(ISNUMBER(SEARCH("airDry",$AW2081)),"airDry","")</f>
        <v/>
      </c>
      <c r="BG2081" s="3" t="str">
        <f>IF(ISNUMBER(SEARCH("heatDry",$AY2081)),"heatDry","")</f>
        <v/>
      </c>
      <c r="BH2081" s="3" t="str">
        <f>IF(AND(ISNUMBER(SEARCH("aerobic",$AW2081)),ISNUMBER(SEARCH("anaer",$AW2081))),"Combined Aer and Anaer.","")</f>
        <v/>
      </c>
    </row>
    <row r="2082" spans="1:60" x14ac:dyDescent="0.3">
      <c r="A2082" s="4">
        <v>2080</v>
      </c>
      <c r="B2082" t="s">
        <v>9781</v>
      </c>
      <c r="C2082">
        <v>1106.73</v>
      </c>
      <c r="D2082">
        <v>234.67038708312279</v>
      </c>
      <c r="E2082">
        <v>234.2936618614051</v>
      </c>
      <c r="F2082">
        <v>188.75196712226341</v>
      </c>
      <c r="G2082">
        <v>278.56526019502053</v>
      </c>
      <c r="H2082">
        <v>-76.568551139359684</v>
      </c>
      <c r="I2082">
        <v>-77.86913779853252</v>
      </c>
      <c r="J2082">
        <v>-90.489046305512417</v>
      </c>
      <c r="K2082">
        <v>-59.681328377768907</v>
      </c>
      <c r="L2082">
        <v>748.7620669089697</v>
      </c>
      <c r="M2082">
        <v>745.90735373136613</v>
      </c>
      <c r="N2082">
        <v>735.55772599216948</v>
      </c>
      <c r="O2082">
        <v>770.52014722283411</v>
      </c>
      <c r="P2082">
        <v>26.040705921929501</v>
      </c>
      <c r="Q2082">
        <v>26.366047029846492</v>
      </c>
      <c r="R2082">
        <v>21.008318045242461</v>
      </c>
      <c r="S2082">
        <v>30.01269308814393</v>
      </c>
      <c r="T2082">
        <v>51.692471704291599</v>
      </c>
      <c r="U2082">
        <v>51.692389091314489</v>
      </c>
      <c r="V2082">
        <v>51.657017460132067</v>
      </c>
      <c r="W2082">
        <v>51.727585659090188</v>
      </c>
      <c r="X2082">
        <v>3439.0180186503758</v>
      </c>
      <c r="Y2082">
        <v>3450.0027265633971</v>
      </c>
      <c r="Z2082">
        <v>3343.3492594044019</v>
      </c>
      <c r="AA2082">
        <v>3499.9312023305861</v>
      </c>
      <c r="AB2082">
        <v>648.23857622324681</v>
      </c>
      <c r="AC2082">
        <v>642.42212631030793</v>
      </c>
      <c r="AD2082">
        <v>545.97623250057507</v>
      </c>
      <c r="AE2082">
        <v>780.75142867428792</v>
      </c>
      <c r="AF2082">
        <v>66.305580189723528</v>
      </c>
      <c r="AG2082">
        <v>66.052456266830546</v>
      </c>
      <c r="AH2082">
        <v>65.138097265383323</v>
      </c>
      <c r="AI2082">
        <v>68.229555413456168</v>
      </c>
      <c r="AJ2082">
        <v>0.58644555959864741</v>
      </c>
      <c r="AK2082">
        <v>0.58644537360773807</v>
      </c>
      <c r="AL2082">
        <v>0.58641937598566241</v>
      </c>
      <c r="AM2082">
        <v>0.58647185302512472</v>
      </c>
      <c r="AN2082">
        <v>0.95322335586250362</v>
      </c>
      <c r="AO2082">
        <v>0.95322335586250373</v>
      </c>
      <c r="AP2082">
        <v>0.95322335586250373</v>
      </c>
      <c r="AQ2082">
        <v>0.95322335586250373</v>
      </c>
      <c r="AR2082">
        <v>14.00116250891196</v>
      </c>
      <c r="AS2082">
        <v>14.00116250891196</v>
      </c>
      <c r="AT2082">
        <v>14.00116250891196</v>
      </c>
      <c r="AU2082">
        <v>14.00116250891196</v>
      </c>
      <c r="AV2082" t="str">
        <f>VLOOKUP(Sheet1[[#This Row],[NPDES ID2]],Combined_Sheet__Major_Only___2[[NPDES ID2]:[ECHO BFR]],3,FALSE)</f>
        <v>HI</v>
      </c>
      <c r="AW2082" t="s">
        <v>41</v>
      </c>
      <c r="AX2082" t="str">
        <f>VLOOKUP(Sheet1[[#This Row],[NPDES ID2]],Combined_Sheet__Major_Only___2[[NPDES ID2]:[ECHO BFR]],27,FALSE)</f>
        <v>-</v>
      </c>
      <c r="AY2082" t="str">
        <f>VLOOKUP(Sheet1[[#This Row],[NPDES ID2]],Combined_Sheet__Major_Only___2[[NPDES ID2]:[ECHO BFR]],28,FALSE)</f>
        <v>-</v>
      </c>
      <c r="AZ2082" t="str">
        <f>VLOOKUP(Sheet1[[#This Row],[NPDES ID2]],Combined_Sheet__Major_Only___2[[NPDES ID2]:[ECHO BFR]],29,FALSE)</f>
        <v>thickening, preliminaryOps</v>
      </c>
      <c r="BA2082">
        <f>VLOOKUP(Sheet1[[#This Row],[NPDES ID2]],Combined_Sheet__Major_Only___2[[NPDES ID2]:[ECHO BFR]],17,FALSE)</f>
        <v>20.898643</v>
      </c>
      <c r="BB2082">
        <f>VLOOKUP(Sheet1[[#This Row],[NPDES ID2]],Combined_Sheet__Major_Only___2[[NPDES ID2]:[ECHO BFR]],18,FALSE)</f>
        <v>-156.45865000000001</v>
      </c>
      <c r="BC2082" t="str">
        <f>IF(ISNUMBER(SEARCH("aerobic",$AW2082)),"aerobic","")</f>
        <v>aerobic</v>
      </c>
      <c r="BD2082" t="str">
        <f>IF(ISNUMBER(SEARCH("anaer",$AW2082)),"anaer","")</f>
        <v/>
      </c>
      <c r="BE2082" t="str">
        <f>IF(ISNUMBER(SEARCH("thickening",$AZ2082)),"thickening","")</f>
        <v>thickening</v>
      </c>
      <c r="BF2082" s="2" t="str">
        <f>IF(ISNUMBER(SEARCH("airDry",$AW2082)),"airDry","")</f>
        <v/>
      </c>
      <c r="BG2082" s="2" t="str">
        <f>IF(ISNUMBER(SEARCH("heatDry",$AY2082)),"heatDry","")</f>
        <v/>
      </c>
      <c r="BH2082" s="2" t="str">
        <f>IF(AND(ISNUMBER(SEARCH("aerobic",$AW2082)),ISNUMBER(SEARCH("anaer",$AW2082))),"Combined Aer and Anaer.","")</f>
        <v/>
      </c>
    </row>
    <row r="2083" spans="1:60" x14ac:dyDescent="0.3">
      <c r="A2083" s="4">
        <v>2081</v>
      </c>
      <c r="B2083" t="s">
        <v>9786</v>
      </c>
      <c r="C2083">
        <v>1106</v>
      </c>
      <c r="D2083">
        <v>241.88092627087411</v>
      </c>
      <c r="E2083">
        <v>241.4742476206585</v>
      </c>
      <c r="F2083">
        <v>194.01372919556141</v>
      </c>
      <c r="G2083">
        <v>287.50817200617757</v>
      </c>
      <c r="H2083">
        <v>-76.743082363981003</v>
      </c>
      <c r="I2083">
        <v>-77.97534092009505</v>
      </c>
      <c r="J2083">
        <v>-90.839748460828204</v>
      </c>
      <c r="K2083">
        <v>-60.562802517871837</v>
      </c>
      <c r="L2083">
        <v>726.06077698787146</v>
      </c>
      <c r="M2083">
        <v>723.04190632224311</v>
      </c>
      <c r="N2083">
        <v>712.09794505026957</v>
      </c>
      <c r="O2083">
        <v>749.06848436977486</v>
      </c>
      <c r="P2083">
        <v>26.065839914250041</v>
      </c>
      <c r="Q2083">
        <v>26.3728851465121</v>
      </c>
      <c r="R2083">
        <v>21.170018599871518</v>
      </c>
      <c r="S2083">
        <v>29.84558627401583</v>
      </c>
      <c r="T2083">
        <v>49.320793214192499</v>
      </c>
      <c r="U2083">
        <v>49.320714261352812</v>
      </c>
      <c r="V2083">
        <v>49.286909757219718</v>
      </c>
      <c r="W2083">
        <v>49.354351458198742</v>
      </c>
      <c r="X2083">
        <v>3381.7363815509789</v>
      </c>
      <c r="Y2083">
        <v>3393.540587402425</v>
      </c>
      <c r="Z2083">
        <v>3279.1470292548652</v>
      </c>
      <c r="AA2083">
        <v>3447.098458356671</v>
      </c>
      <c r="AB2083">
        <v>598.62088724160105</v>
      </c>
      <c r="AC2083">
        <v>593.61890101564654</v>
      </c>
      <c r="AD2083">
        <v>509.09277268576437</v>
      </c>
      <c r="AE2083">
        <v>712.5517193325511</v>
      </c>
      <c r="AF2083">
        <v>64.337650476539196</v>
      </c>
      <c r="AG2083">
        <v>64.069832116194164</v>
      </c>
      <c r="AH2083">
        <v>63.102083014676808</v>
      </c>
      <c r="AI2083">
        <v>66.373774173809224</v>
      </c>
      <c r="AJ2083">
        <v>0.56238866572439694</v>
      </c>
      <c r="AK2083">
        <v>0.56238849210462027</v>
      </c>
      <c r="AL2083">
        <v>0.56236422196969915</v>
      </c>
      <c r="AM2083">
        <v>0.56241321196192029</v>
      </c>
      <c r="AN2083">
        <v>0.95113167564061019</v>
      </c>
      <c r="AO2083">
        <v>0.95113167564061019</v>
      </c>
      <c r="AP2083">
        <v>0.95113167564061019</v>
      </c>
      <c r="AQ2083">
        <v>0.95113167564061019</v>
      </c>
      <c r="AR2083">
        <v>14.081038205048509</v>
      </c>
      <c r="AS2083">
        <v>14.081038205048509</v>
      </c>
      <c r="AT2083">
        <v>14.081038205048509</v>
      </c>
      <c r="AU2083">
        <v>14.081038205048509</v>
      </c>
      <c r="AV2083" t="str">
        <f>VLOOKUP(Sheet1[[#This Row],[NPDES ID2]],Combined_Sheet__Major_Only___2[[NPDES ID2]:[ECHO BFR]],3,FALSE)</f>
        <v>NE</v>
      </c>
      <c r="AW2083" t="s">
        <v>41</v>
      </c>
      <c r="AX2083" t="str">
        <f>VLOOKUP(Sheet1[[#This Row],[NPDES ID2]],Combined_Sheet__Major_Only___2[[NPDES ID2]:[ECHO BFR]],27,FALSE)</f>
        <v>methaneBioCaptureRecover, tempSludgeStore</v>
      </c>
      <c r="AY2083" t="str">
        <f>VLOOKUP(Sheet1[[#This Row],[NPDES ID2]],Combined_Sheet__Major_Only___2[[NPDES ID2]:[ECHO BFR]],28,FALSE)</f>
        <v>-</v>
      </c>
      <c r="AZ2083" t="str">
        <f>VLOOKUP(Sheet1[[#This Row],[NPDES ID2]],Combined_Sheet__Major_Only___2[[NPDES ID2]:[ECHO BFR]],29,FALSE)</f>
        <v>preliminaryOps, thickening</v>
      </c>
      <c r="BA2083">
        <f>VLOOKUP(Sheet1[[#This Row],[NPDES ID2]],Combined_Sheet__Major_Only___2[[NPDES ID2]:[ECHO BFR]],17,FALSE)</f>
        <v>40.88259</v>
      </c>
      <c r="BB2083">
        <f>VLOOKUP(Sheet1[[#This Row],[NPDES ID2]],Combined_Sheet__Major_Only___2[[NPDES ID2]:[ECHO BFR]],18,FALSE)</f>
        <v>-96.624499999999998</v>
      </c>
      <c r="BC2083" t="str">
        <f>IF(ISNUMBER(SEARCH("aerobic",$AW2083)),"aerobic","")</f>
        <v>aerobic</v>
      </c>
      <c r="BD2083" t="str">
        <f>IF(ISNUMBER(SEARCH("anaer",$AW2083)),"anaer","")</f>
        <v/>
      </c>
      <c r="BE2083" t="str">
        <f>IF(ISNUMBER(SEARCH("thickening",$AZ2083)),"thickening","")</f>
        <v>thickening</v>
      </c>
      <c r="BF2083" s="3" t="str">
        <f>IF(ISNUMBER(SEARCH("airDry",$AW2083)),"airDry","")</f>
        <v/>
      </c>
      <c r="BG2083" s="3" t="str">
        <f>IF(ISNUMBER(SEARCH("heatDry",$AY2083)),"heatDry","")</f>
        <v/>
      </c>
      <c r="BH2083" s="3" t="str">
        <f>IF(AND(ISNUMBER(SEARCH("aerobic",$AW2083)),ISNUMBER(SEARCH("anaer",$AW2083))),"Combined Aer and Anaer.","")</f>
        <v/>
      </c>
    </row>
    <row r="2084" spans="1:60" x14ac:dyDescent="0.3">
      <c r="A2084" s="4">
        <v>2082</v>
      </c>
      <c r="B2084" t="s">
        <v>9789</v>
      </c>
      <c r="C2084">
        <v>1105.8800000000001</v>
      </c>
      <c r="D2084">
        <v>317.79972056338408</v>
      </c>
      <c r="E2084">
        <v>318.43805727457931</v>
      </c>
      <c r="F2084">
        <v>256.19153397054731</v>
      </c>
      <c r="G2084">
        <v>378.6041979557524</v>
      </c>
      <c r="H2084">
        <v>-77.8578960436584</v>
      </c>
      <c r="I2084">
        <v>-77.482893594561062</v>
      </c>
      <c r="J2084">
        <v>-90.061885724547864</v>
      </c>
      <c r="K2084">
        <v>-66.037842895283262</v>
      </c>
      <c r="L2084">
        <v>552.93015575999266</v>
      </c>
      <c r="M2084">
        <v>548.62284245654587</v>
      </c>
      <c r="N2084">
        <v>533.00803074808698</v>
      </c>
      <c r="O2084">
        <v>585.75755756474041</v>
      </c>
      <c r="P2084">
        <v>26.357684043469408</v>
      </c>
      <c r="Q2084">
        <v>26.294676868669409</v>
      </c>
      <c r="R2084">
        <v>22.601285899593108</v>
      </c>
      <c r="S2084">
        <v>29.83464620807721</v>
      </c>
      <c r="T2084">
        <v>63.123734629236033</v>
      </c>
      <c r="U2084">
        <v>63.123634374747468</v>
      </c>
      <c r="V2084">
        <v>63.080709341443999</v>
      </c>
      <c r="W2084">
        <v>63.166346960891651</v>
      </c>
      <c r="X2084">
        <v>5686.4815194550029</v>
      </c>
      <c r="Y2084">
        <v>5723.250974057757</v>
      </c>
      <c r="Z2084">
        <v>5366.3353074810702</v>
      </c>
      <c r="AA2084">
        <v>5893.5764142431972</v>
      </c>
      <c r="AB2084">
        <v>1790.259263574424</v>
      </c>
      <c r="AC2084">
        <v>1718.471768949888</v>
      </c>
      <c r="AD2084">
        <v>1336.980621678927</v>
      </c>
      <c r="AE2084">
        <v>2558.3846907763041</v>
      </c>
      <c r="AF2084">
        <v>49.002607516448442</v>
      </c>
      <c r="AG2084">
        <v>48.620537512233419</v>
      </c>
      <c r="AH2084">
        <v>47.238891600263678</v>
      </c>
      <c r="AI2084">
        <v>51.908900634468857</v>
      </c>
      <c r="AJ2084">
        <v>0.37553596657989602</v>
      </c>
      <c r="AK2084">
        <v>0.37553579826598432</v>
      </c>
      <c r="AL2084">
        <v>0.37551229763486471</v>
      </c>
      <c r="AM2084">
        <v>0.37555973529918268</v>
      </c>
      <c r="AN2084">
        <v>0.96122314933787489</v>
      </c>
      <c r="AO2084">
        <v>0.961223149337875</v>
      </c>
      <c r="AP2084">
        <v>0.961223149337875</v>
      </c>
      <c r="AQ2084">
        <v>0.961223149337875</v>
      </c>
      <c r="AR2084">
        <v>8.0390603110074927</v>
      </c>
      <c r="AS2084">
        <v>8.0390603110074963</v>
      </c>
      <c r="AT2084">
        <v>8.0390603110074963</v>
      </c>
      <c r="AU2084">
        <v>8.0390603110074963</v>
      </c>
      <c r="AV2084" t="str">
        <f>VLOOKUP(Sheet1[[#This Row],[NPDES ID2]],Combined_Sheet__Major_Only___2[[NPDES ID2]:[ECHO BFR]],3,FALSE)</f>
        <v>TX</v>
      </c>
      <c r="AW2084" t="s">
        <v>54</v>
      </c>
      <c r="AX2084" t="str">
        <f>VLOOKUP(Sheet1[[#This Row],[NPDES ID2]],Combined_Sheet__Major_Only___2[[NPDES ID2]:[ECHO BFR]],27,FALSE)</f>
        <v>-</v>
      </c>
      <c r="AY2084" t="str">
        <f>VLOOKUP(Sheet1[[#This Row],[NPDES ID2]],Combined_Sheet__Major_Only___2[[NPDES ID2]:[ECHO BFR]],28,FALSE)</f>
        <v>-</v>
      </c>
      <c r="AZ2084" t="str">
        <f>VLOOKUP(Sheet1[[#This Row],[NPDES ID2]],Combined_Sheet__Major_Only___2[[NPDES ID2]:[ECHO BFR]],29,FALSE)</f>
        <v>thickening</v>
      </c>
      <c r="BA2084">
        <f>VLOOKUP(Sheet1[[#This Row],[NPDES ID2]],Combined_Sheet__Major_Only___2[[NPDES ID2]:[ECHO BFR]],17,FALSE)</f>
        <v>33.121110999999999</v>
      </c>
      <c r="BB2084">
        <f>VLOOKUP(Sheet1[[#This Row],[NPDES ID2]],Combined_Sheet__Major_Only___2[[NPDES ID2]:[ECHO BFR]],18,FALSE)</f>
        <v>-96.075000000000003</v>
      </c>
      <c r="BC2084" t="str">
        <f>IF(ISNUMBER(SEARCH("aerobic",$AW2084)),"aerobic","")</f>
        <v/>
      </c>
      <c r="BD2084" t="str">
        <f>IF(ISNUMBER(SEARCH("anaer",$AW2084)),"anaer","")</f>
        <v/>
      </c>
      <c r="BE2084" t="str">
        <f>IF(ISNUMBER(SEARCH("thickening",$AZ2084)),"thickening","")</f>
        <v>thickening</v>
      </c>
      <c r="BF2084" s="2" t="str">
        <f>IF(ISNUMBER(SEARCH("airDry",$AW2084)),"airDry","")</f>
        <v/>
      </c>
      <c r="BG2084" s="2" t="str">
        <f>IF(ISNUMBER(SEARCH("heatDry",$AY2084)),"heatDry","")</f>
        <v/>
      </c>
      <c r="BH2084" s="2" t="str">
        <f>IF(AND(ISNUMBER(SEARCH("aerobic",$AW2084)),ISNUMBER(SEARCH("anaer",$AW2084))),"Combined Aer and Anaer.","")</f>
        <v/>
      </c>
    </row>
    <row r="2085" spans="1:60" x14ac:dyDescent="0.3">
      <c r="A2085" s="4">
        <v>2083</v>
      </c>
      <c r="B2085" t="s">
        <v>9793</v>
      </c>
      <c r="C2085">
        <v>1103.8</v>
      </c>
      <c r="D2085">
        <v>323.18166957023988</v>
      </c>
      <c r="E2085">
        <v>324.05149858865758</v>
      </c>
      <c r="F2085">
        <v>260.0320740068546</v>
      </c>
      <c r="G2085">
        <v>384.87799340659552</v>
      </c>
      <c r="H2085">
        <v>-77.924192498791342</v>
      </c>
      <c r="I2085">
        <v>-77.429368603179611</v>
      </c>
      <c r="J2085">
        <v>-89.967842854500347</v>
      </c>
      <c r="K2085">
        <v>-66.412163750935832</v>
      </c>
      <c r="L2085">
        <v>542.87737745359823</v>
      </c>
      <c r="M2085">
        <v>538.51119583088189</v>
      </c>
      <c r="N2085">
        <v>522.68371914074646</v>
      </c>
      <c r="O2085">
        <v>576.15200768656018</v>
      </c>
      <c r="P2085">
        <v>26.321048107560241</v>
      </c>
      <c r="Q2085">
        <v>26.22927914764217</v>
      </c>
      <c r="R2085">
        <v>22.661792775056291</v>
      </c>
      <c r="S2085">
        <v>29.840924585931759</v>
      </c>
      <c r="T2085">
        <v>58.705629274544407</v>
      </c>
      <c r="U2085">
        <v>58.705535838380008</v>
      </c>
      <c r="V2085">
        <v>58.66553014361125</v>
      </c>
      <c r="W2085">
        <v>58.745343534555538</v>
      </c>
      <c r="X2085">
        <v>5376.6006845054426</v>
      </c>
      <c r="Y2085">
        <v>5412.4135840434119</v>
      </c>
      <c r="Z2085">
        <v>5064.4079034847882</v>
      </c>
      <c r="AA2085">
        <v>5578.8302341847238</v>
      </c>
      <c r="AB2085">
        <v>1507.989606817217</v>
      </c>
      <c r="AC2085">
        <v>1458.592104935102</v>
      </c>
      <c r="AD2085">
        <v>1160.6366460418431</v>
      </c>
      <c r="AE2085">
        <v>2070.4137183984039</v>
      </c>
      <c r="AF2085">
        <v>48.202217455798291</v>
      </c>
      <c r="AG2085">
        <v>47.81422163060391</v>
      </c>
      <c r="AH2085">
        <v>46.410963634824377</v>
      </c>
      <c r="AI2085">
        <v>51.15385710696976</v>
      </c>
      <c r="AJ2085">
        <v>0.36582162166619209</v>
      </c>
      <c r="AK2085">
        <v>0.36582146439953972</v>
      </c>
      <c r="AL2085">
        <v>0.36579950282807983</v>
      </c>
      <c r="AM2085">
        <v>0.3658438336781083</v>
      </c>
      <c r="AN2085">
        <v>0.95847865065558668</v>
      </c>
      <c r="AO2085">
        <v>0.95847865065558657</v>
      </c>
      <c r="AP2085">
        <v>0.95847865065558657</v>
      </c>
      <c r="AQ2085">
        <v>0.95847865065558657</v>
      </c>
      <c r="AR2085">
        <v>8.3178340585238733</v>
      </c>
      <c r="AS2085">
        <v>8.3178340585238733</v>
      </c>
      <c r="AT2085">
        <v>8.3178340585238733</v>
      </c>
      <c r="AU2085">
        <v>8.3178340585238733</v>
      </c>
      <c r="AV2085" t="str">
        <f>VLOOKUP(Sheet1[[#This Row],[NPDES ID2]],Combined_Sheet__Major_Only___2[[NPDES ID2]:[ECHO BFR]],3,FALSE)</f>
        <v>MA</v>
      </c>
      <c r="AW2085" t="s">
        <v>54</v>
      </c>
      <c r="AX2085" t="str">
        <f>VLOOKUP(Sheet1[[#This Row],[NPDES ID2]],Combined_Sheet__Major_Only___2[[NPDES ID2]:[ECHO BFR]],27,FALSE)</f>
        <v>-</v>
      </c>
      <c r="AY2085" t="str">
        <f>VLOOKUP(Sheet1[[#This Row],[NPDES ID2]],Combined_Sheet__Major_Only___2[[NPDES ID2]:[ECHO BFR]],28,FALSE)</f>
        <v>-</v>
      </c>
      <c r="AZ2085" t="str">
        <f>VLOOKUP(Sheet1[[#This Row],[NPDES ID2]],Combined_Sheet__Major_Only___2[[NPDES ID2]:[ECHO BFR]],29,FALSE)</f>
        <v>preliminaryOps, thickening</v>
      </c>
      <c r="BA2085">
        <f>VLOOKUP(Sheet1[[#This Row],[NPDES ID2]],Combined_Sheet__Major_Only___2[[NPDES ID2]:[ECHO BFR]],17,FALSE)</f>
        <v>42.521521999999997</v>
      </c>
      <c r="BB2085">
        <f>VLOOKUP(Sheet1[[#This Row],[NPDES ID2]],Combined_Sheet__Major_Only___2[[NPDES ID2]:[ECHO BFR]],18,FALSE)</f>
        <v>-71.739264000000006</v>
      </c>
      <c r="BC2085" t="str">
        <f>IF(ISNUMBER(SEARCH("aerobic",$AW2085)),"aerobic","")</f>
        <v/>
      </c>
      <c r="BD2085" t="str">
        <f>IF(ISNUMBER(SEARCH("anaer",$AW2085)),"anaer","")</f>
        <v/>
      </c>
      <c r="BE2085" t="str">
        <f>IF(ISNUMBER(SEARCH("thickening",$AZ2085)),"thickening","")</f>
        <v>thickening</v>
      </c>
      <c r="BF2085" s="3" t="str">
        <f>IF(ISNUMBER(SEARCH("airDry",$AW2085)),"airDry","")</f>
        <v/>
      </c>
      <c r="BG2085" s="3" t="str">
        <f>IF(ISNUMBER(SEARCH("heatDry",$AY2085)),"heatDry","")</f>
        <v/>
      </c>
      <c r="BH2085" s="3" t="str">
        <f>IF(AND(ISNUMBER(SEARCH("aerobic",$AW2085)),ISNUMBER(SEARCH("anaer",$AW2085))),"Combined Aer and Anaer.","")</f>
        <v/>
      </c>
    </row>
    <row r="2086" spans="1:60" x14ac:dyDescent="0.3">
      <c r="A2086" s="4">
        <v>2084</v>
      </c>
      <c r="B2086" t="s">
        <v>9798</v>
      </c>
      <c r="C2086">
        <v>1102.3</v>
      </c>
      <c r="D2086">
        <v>326.59420524438531</v>
      </c>
      <c r="E2086">
        <v>327.6141501413631</v>
      </c>
      <c r="F2086">
        <v>262.46063913669781</v>
      </c>
      <c r="G2086">
        <v>389.19007512224618</v>
      </c>
      <c r="H2086">
        <v>-77.974730156192479</v>
      </c>
      <c r="I2086">
        <v>-77.396294107668567</v>
      </c>
      <c r="J2086">
        <v>-89.921920645065569</v>
      </c>
      <c r="K2086">
        <v>-66.674890636037503</v>
      </c>
      <c r="L2086">
        <v>536.60013480581927</v>
      </c>
      <c r="M2086">
        <v>532.19867079317635</v>
      </c>
      <c r="N2086">
        <v>516.24421832673079</v>
      </c>
      <c r="O2086">
        <v>570.14187815183925</v>
      </c>
      <c r="P2086">
        <v>26.29312248353979</v>
      </c>
      <c r="Q2086">
        <v>26.18370518803496</v>
      </c>
      <c r="R2086">
        <v>22.694384860242391</v>
      </c>
      <c r="S2086">
        <v>29.838720635852191</v>
      </c>
      <c r="T2086">
        <v>51.56541018532144</v>
      </c>
      <c r="U2086">
        <v>51.565327768434408</v>
      </c>
      <c r="V2086">
        <v>51.530040095319727</v>
      </c>
      <c r="W2086">
        <v>51.600440793672711</v>
      </c>
      <c r="X2086">
        <v>4771.5981295769307</v>
      </c>
      <c r="Y2086">
        <v>4803.9585196205799</v>
      </c>
      <c r="Z2086">
        <v>4489.2330693596859</v>
      </c>
      <c r="AA2086">
        <v>4954.6737447050964</v>
      </c>
      <c r="AB2086">
        <v>1189.017456245117</v>
      </c>
      <c r="AC2086">
        <v>1157.6339112607541</v>
      </c>
      <c r="AD2086">
        <v>941.15977258749183</v>
      </c>
      <c r="AE2086">
        <v>1574.171845857207</v>
      </c>
      <c r="AF2086">
        <v>47.709485692596388</v>
      </c>
      <c r="AG2086">
        <v>47.317850816071832</v>
      </c>
      <c r="AH2086">
        <v>45.901243396749948</v>
      </c>
      <c r="AI2086">
        <v>50.689087161324373</v>
      </c>
      <c r="AJ2086">
        <v>0.35984374837949479</v>
      </c>
      <c r="AK2086">
        <v>0.35984360363991968</v>
      </c>
      <c r="AL2086">
        <v>0.35982338668055519</v>
      </c>
      <c r="AM2086">
        <v>0.35986419575834661</v>
      </c>
      <c r="AN2086">
        <v>0.95311584504534619</v>
      </c>
      <c r="AO2086">
        <v>0.95311584504534652</v>
      </c>
      <c r="AP2086">
        <v>0.95311584504534652</v>
      </c>
      <c r="AQ2086">
        <v>0.95311584504534652</v>
      </c>
      <c r="AR2086">
        <v>8.7031558673731375</v>
      </c>
      <c r="AS2086">
        <v>8.7031558673731375</v>
      </c>
      <c r="AT2086">
        <v>8.7031558673731375</v>
      </c>
      <c r="AU2086">
        <v>8.7031558673731375</v>
      </c>
      <c r="AV2086" t="str">
        <f>VLOOKUP(Sheet1[[#This Row],[NPDES ID2]],Combined_Sheet__Major_Only___2[[NPDES ID2]:[ECHO BFR]],3,FALSE)</f>
        <v>CT</v>
      </c>
      <c r="AW2086" t="s">
        <v>54</v>
      </c>
      <c r="AX2086" t="str">
        <f>VLOOKUP(Sheet1[[#This Row],[NPDES ID2]],Combined_Sheet__Major_Only___2[[NPDES ID2]:[ECHO BFR]],27,FALSE)</f>
        <v>-</v>
      </c>
      <c r="AY2086" t="str">
        <f>VLOOKUP(Sheet1[[#This Row],[NPDES ID2]],Combined_Sheet__Major_Only___2[[NPDES ID2]:[ECHO BFR]],28,FALSE)</f>
        <v>-</v>
      </c>
      <c r="AZ2086" t="str">
        <f>VLOOKUP(Sheet1[[#This Row],[NPDES ID2]],Combined_Sheet__Major_Only___2[[NPDES ID2]:[ECHO BFR]],29,FALSE)</f>
        <v>thickening</v>
      </c>
      <c r="BA2086">
        <f>VLOOKUP(Sheet1[[#This Row],[NPDES ID2]],Combined_Sheet__Major_Only___2[[NPDES ID2]:[ECHO BFR]],17,FALSE)</f>
        <v>41.793320000000001</v>
      </c>
      <c r="BB2086">
        <f>VLOOKUP(Sheet1[[#This Row],[NPDES ID2]],Combined_Sheet__Major_Only___2[[NPDES ID2]:[ECHO BFR]],18,FALSE)</f>
        <v>-71.884929999999997</v>
      </c>
      <c r="BC2086" t="str">
        <f>IF(ISNUMBER(SEARCH("aerobic",$AW2086)),"aerobic","")</f>
        <v/>
      </c>
      <c r="BD2086" t="str">
        <f>IF(ISNUMBER(SEARCH("anaer",$AW2086)),"anaer","")</f>
        <v/>
      </c>
      <c r="BE2086" t="str">
        <f>IF(ISNUMBER(SEARCH("thickening",$AZ2086)),"thickening","")</f>
        <v>thickening</v>
      </c>
      <c r="BF2086" s="2" t="str">
        <f>IF(ISNUMBER(SEARCH("airDry",$AW2086)),"airDry","")</f>
        <v/>
      </c>
      <c r="BG2086" s="2" t="str">
        <f>IF(ISNUMBER(SEARCH("heatDry",$AY2086)),"heatDry","")</f>
        <v/>
      </c>
      <c r="BH2086" s="2" t="str">
        <f>IF(AND(ISNUMBER(SEARCH("aerobic",$AW2086)),ISNUMBER(SEARCH("anaer",$AW2086))),"Combined Aer and Anaer.","")</f>
        <v/>
      </c>
    </row>
    <row r="2087" spans="1:60" x14ac:dyDescent="0.3">
      <c r="A2087" s="4">
        <v>2085</v>
      </c>
      <c r="B2087" t="s">
        <v>9803</v>
      </c>
      <c r="C2087">
        <v>1099</v>
      </c>
      <c r="D2087">
        <v>296.83931452964993</v>
      </c>
      <c r="E2087">
        <v>297.75128783319678</v>
      </c>
      <c r="F2087">
        <v>238.72838489332381</v>
      </c>
      <c r="G2087">
        <v>354.298441193825</v>
      </c>
      <c r="H2087">
        <v>-77.633340805375681</v>
      </c>
      <c r="I2087">
        <v>-77.715900861085743</v>
      </c>
      <c r="J2087">
        <v>-90.557458809833108</v>
      </c>
      <c r="K2087">
        <v>-64.47464969938234</v>
      </c>
      <c r="L2087">
        <v>588.68328316963448</v>
      </c>
      <c r="M2087">
        <v>584.69383546024187</v>
      </c>
      <c r="N2087">
        <v>570.23155593707213</v>
      </c>
      <c r="O2087">
        <v>619.08770875022208</v>
      </c>
      <c r="P2087">
        <v>26.13419696628819</v>
      </c>
      <c r="Q2087">
        <v>26.101333388994821</v>
      </c>
      <c r="R2087">
        <v>22.095596965445299</v>
      </c>
      <c r="S2087">
        <v>29.816582190479529</v>
      </c>
      <c r="T2087">
        <v>59.241352087595963</v>
      </c>
      <c r="U2087">
        <v>59.241257824667258</v>
      </c>
      <c r="V2087">
        <v>59.200898141904453</v>
      </c>
      <c r="W2087">
        <v>59.281417756858161</v>
      </c>
      <c r="X2087">
        <v>4980.3215040908517</v>
      </c>
      <c r="Y2087">
        <v>5008.5237817589432</v>
      </c>
      <c r="Z2087">
        <v>4735.5018181511523</v>
      </c>
      <c r="AA2087">
        <v>5137.8732735640879</v>
      </c>
      <c r="AB2087">
        <v>1235.937567979523</v>
      </c>
      <c r="AC2087">
        <v>1207.839553924945</v>
      </c>
      <c r="AD2087">
        <v>982.58120963831175</v>
      </c>
      <c r="AE2087">
        <v>1620.625786385787</v>
      </c>
      <c r="AF2087">
        <v>52.49745164919257</v>
      </c>
      <c r="AG2087">
        <v>52.14134806513394</v>
      </c>
      <c r="AH2087">
        <v>50.853787226511393</v>
      </c>
      <c r="AI2087">
        <v>55.205952697252187</v>
      </c>
      <c r="AJ2087">
        <v>0.41800542797379159</v>
      </c>
      <c r="AK2087">
        <v>0.41800525712977671</v>
      </c>
      <c r="AL2087">
        <v>0.41798139526055539</v>
      </c>
      <c r="AM2087">
        <v>0.41802956183965773</v>
      </c>
      <c r="AN2087">
        <v>0.95883195970329382</v>
      </c>
      <c r="AO2087">
        <v>0.95883195970329382</v>
      </c>
      <c r="AP2087">
        <v>0.95883195970329382</v>
      </c>
      <c r="AQ2087">
        <v>0.95883195970329382</v>
      </c>
      <c r="AR2087">
        <v>9.5950622878015945</v>
      </c>
      <c r="AS2087">
        <v>9.595062287801591</v>
      </c>
      <c r="AT2087">
        <v>9.595062287801591</v>
      </c>
      <c r="AU2087">
        <v>9.595062287801591</v>
      </c>
      <c r="AV2087" t="str">
        <f>VLOOKUP(Sheet1[[#This Row],[NPDES ID2]],Combined_Sheet__Major_Only___2[[NPDES ID2]:[ECHO BFR]],3,FALSE)</f>
        <v>VT</v>
      </c>
      <c r="AW2087" t="s">
        <v>87</v>
      </c>
      <c r="AX2087" t="str">
        <f>VLOOKUP(Sheet1[[#This Row],[NPDES ID2]],Combined_Sheet__Major_Only___2[[NPDES ID2]:[ECHO BFR]],27,FALSE)</f>
        <v>tempSludgeStore</v>
      </c>
      <c r="AY2087" t="str">
        <f>VLOOKUP(Sheet1[[#This Row],[NPDES ID2]],Combined_Sheet__Major_Only___2[[NPDES ID2]:[ECHO BFR]],28,FALSE)</f>
        <v>highTempCompost</v>
      </c>
      <c r="AZ2087" t="str">
        <f>VLOOKUP(Sheet1[[#This Row],[NPDES ID2]],Combined_Sheet__Major_Only___2[[NPDES ID2]:[ECHO BFR]],29,FALSE)</f>
        <v>thickening</v>
      </c>
      <c r="BA2087">
        <f>VLOOKUP(Sheet1[[#This Row],[NPDES ID2]],Combined_Sheet__Major_Only___2[[NPDES ID2]:[ECHO BFR]],17,FALSE)</f>
        <v>44.472690999999998</v>
      </c>
      <c r="BB2087">
        <f>VLOOKUP(Sheet1[[#This Row],[NPDES ID2]],Combined_Sheet__Major_Only___2[[NPDES ID2]:[ECHO BFR]],18,FALSE)</f>
        <v>-73.219077999999996</v>
      </c>
      <c r="BC2087" t="str">
        <f>IF(ISNUMBER(SEARCH("aerobic",$AW2087)),"aerobic","")</f>
        <v/>
      </c>
      <c r="BD2087" t="str">
        <f>IF(ISNUMBER(SEARCH("anaer",$AW2087)),"anaer","")</f>
        <v/>
      </c>
      <c r="BE2087" t="str">
        <f>IF(ISNUMBER(SEARCH("thickening",$AZ2087)),"thickening","")</f>
        <v>thickening</v>
      </c>
      <c r="BF2087" s="3" t="str">
        <f>IF(ISNUMBER(SEARCH("airDry",$AW2087)),"airDry","")</f>
        <v/>
      </c>
      <c r="BG2087" s="3" t="str">
        <f>IF(ISNUMBER(SEARCH("heatDry",$AY2087)),"heatDry","")</f>
        <v/>
      </c>
      <c r="BH2087" s="3" t="str">
        <f>IF(AND(ISNUMBER(SEARCH("aerobic",$AW2087)),ISNUMBER(SEARCH("anaer",$AW2087))),"Combined Aer and Anaer.","")</f>
        <v/>
      </c>
    </row>
    <row r="2088" spans="1:60" x14ac:dyDescent="0.3">
      <c r="A2088" s="4">
        <v>2086</v>
      </c>
      <c r="B2088" t="s">
        <v>9807</v>
      </c>
      <c r="C2088">
        <v>1093.02</v>
      </c>
      <c r="D2088">
        <v>246.4942063486385</v>
      </c>
      <c r="E2088">
        <v>246.2881117157942</v>
      </c>
      <c r="F2088">
        <v>197.53476287778861</v>
      </c>
      <c r="G2088">
        <v>293.5549593012986</v>
      </c>
      <c r="H2088">
        <v>-76.914097955594841</v>
      </c>
      <c r="I2088">
        <v>-78.221057293841028</v>
      </c>
      <c r="J2088">
        <v>-91.174334442079811</v>
      </c>
      <c r="K2088">
        <v>-61.213443381783442</v>
      </c>
      <c r="L2088">
        <v>705.33209593429547</v>
      </c>
      <c r="M2088">
        <v>702.25686730851726</v>
      </c>
      <c r="N2088">
        <v>691.112748300661</v>
      </c>
      <c r="O2088">
        <v>728.76136816280177</v>
      </c>
      <c r="P2088">
        <v>25.783442549767699</v>
      </c>
      <c r="Q2088">
        <v>26.05575166181281</v>
      </c>
      <c r="R2088">
        <v>21.006481993092649</v>
      </c>
      <c r="S2088">
        <v>29.511658272172081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63.241733879062203</v>
      </c>
      <c r="AG2088">
        <v>62.965827382963852</v>
      </c>
      <c r="AH2088">
        <v>61.967751080408988</v>
      </c>
      <c r="AI2088">
        <v>65.340976043230896</v>
      </c>
      <c r="AJ2088">
        <v>0.54899806719744748</v>
      </c>
      <c r="AK2088">
        <v>0.54899797046279142</v>
      </c>
      <c r="AL2088">
        <v>0.54898443277176512</v>
      </c>
      <c r="AM2088">
        <v>0.54901175849064421</v>
      </c>
      <c r="AN2088">
        <v>0.17721059643485079</v>
      </c>
      <c r="AO2088">
        <v>0.17721059643485079</v>
      </c>
      <c r="AP2088">
        <v>0.17721059643485079</v>
      </c>
      <c r="AQ2088">
        <v>0.17721059643485079</v>
      </c>
      <c r="AR2088">
        <v>13.18004474978107</v>
      </c>
      <c r="AS2088">
        <v>13.18004474978108</v>
      </c>
      <c r="AT2088">
        <v>13.18004474978108</v>
      </c>
      <c r="AU2088">
        <v>13.18004474978108</v>
      </c>
      <c r="AV2088" t="str">
        <f>VLOOKUP(Sheet1[[#This Row],[NPDES ID2]],Combined_Sheet__Major_Only___2[[NPDES ID2]:[ECHO BFR]],3,FALSE)</f>
        <v>NC</v>
      </c>
      <c r="AW2088" t="s">
        <v>41</v>
      </c>
      <c r="AX2088" t="str">
        <f>VLOOKUP(Sheet1[[#This Row],[NPDES ID2]],Combined_Sheet__Major_Only___2[[NPDES ID2]:[ECHO BFR]],27,FALSE)</f>
        <v>tempSludgeStore</v>
      </c>
      <c r="AY2088" t="str">
        <f>VLOOKUP(Sheet1[[#This Row],[NPDES ID2]],Combined_Sheet__Major_Only___2[[NPDES ID2]:[ECHO BFR]],28,FALSE)</f>
        <v>heatDry</v>
      </c>
      <c r="AZ2088" t="str">
        <f>VLOOKUP(Sheet1[[#This Row],[NPDES ID2]],Combined_Sheet__Major_Only___2[[NPDES ID2]:[ECHO BFR]],29,FALSE)</f>
        <v>thickening</v>
      </c>
      <c r="BA2088">
        <f>VLOOKUP(Sheet1[[#This Row],[NPDES ID2]],Combined_Sheet__Major_Only___2[[NPDES ID2]:[ECHO BFR]],17,FALSE)</f>
        <v>35.524470000000001</v>
      </c>
      <c r="BB2088">
        <f>VLOOKUP(Sheet1[[#This Row],[NPDES ID2]],Combined_Sheet__Major_Only___2[[NPDES ID2]:[ECHO BFR]],18,FALSE)</f>
        <v>-80.78004</v>
      </c>
      <c r="BC2088" t="str">
        <f>IF(ISNUMBER(SEARCH("aerobic",$AW2088)),"aerobic","")</f>
        <v>aerobic</v>
      </c>
      <c r="BD2088" t="str">
        <f>IF(ISNUMBER(SEARCH("anaer",$AW2088)),"anaer","")</f>
        <v/>
      </c>
      <c r="BE2088" t="str">
        <f>IF(ISNUMBER(SEARCH("thickening",$AZ2088)),"thickening","")</f>
        <v>thickening</v>
      </c>
      <c r="BF2088" s="2" t="str">
        <f>IF(ISNUMBER(SEARCH("airDry",$AW2088)),"airDry","")</f>
        <v/>
      </c>
      <c r="BG2088" s="2" t="str">
        <f>IF(ISNUMBER(SEARCH("heatDry",$AY2088)),"heatDry","")</f>
        <v>heatDry</v>
      </c>
      <c r="BH2088" s="2" t="str">
        <f>IF(AND(ISNUMBER(SEARCH("aerobic",$AW2088)),ISNUMBER(SEARCH("anaer",$AW2088))),"Combined Aer and Anaer.","")</f>
        <v/>
      </c>
    </row>
    <row r="2089" spans="1:60" x14ac:dyDescent="0.3">
      <c r="A2089" s="4">
        <v>2087</v>
      </c>
      <c r="B2089" t="s">
        <v>9812</v>
      </c>
      <c r="C2089">
        <v>1079</v>
      </c>
      <c r="D2089">
        <v>332.3554862504796</v>
      </c>
      <c r="E2089">
        <v>333.61224330101652</v>
      </c>
      <c r="F2089">
        <v>266.75670483347159</v>
      </c>
      <c r="G2089">
        <v>396.32484732408648</v>
      </c>
      <c r="H2089">
        <v>-77.962874639062179</v>
      </c>
      <c r="I2089">
        <v>-77.331631454066169</v>
      </c>
      <c r="J2089">
        <v>-89.740426730028815</v>
      </c>
      <c r="K2089">
        <v>-66.815743548861136</v>
      </c>
      <c r="L2089">
        <v>517.82994223162336</v>
      </c>
      <c r="M2089">
        <v>513.46681369047019</v>
      </c>
      <c r="N2089">
        <v>497.64892576807102</v>
      </c>
      <c r="O2089">
        <v>551.08415645493858</v>
      </c>
      <c r="P2089">
        <v>25.747100812768831</v>
      </c>
      <c r="Q2089">
        <v>25.599627191309661</v>
      </c>
      <c r="R2089">
        <v>22.298529192905441</v>
      </c>
      <c r="S2089">
        <v>29.257974313252401</v>
      </c>
      <c r="T2089">
        <v>82.474681709773321</v>
      </c>
      <c r="U2089">
        <v>82.47455159157181</v>
      </c>
      <c r="V2089">
        <v>82.418840089644362</v>
      </c>
      <c r="W2089">
        <v>82.529987362779622</v>
      </c>
      <c r="X2089">
        <v>7741.6871572168757</v>
      </c>
      <c r="Y2089">
        <v>7795.5546860506993</v>
      </c>
      <c r="Z2089">
        <v>7271.3878919434164</v>
      </c>
      <c r="AA2089">
        <v>8046.9445342289018</v>
      </c>
      <c r="AB2089">
        <v>2224.2034380603232</v>
      </c>
      <c r="AC2089">
        <v>2147.2826551258881</v>
      </c>
      <c r="AD2089">
        <v>1698.9550110863529</v>
      </c>
      <c r="AE2089">
        <v>3080.0256795454789</v>
      </c>
      <c r="AF2089">
        <v>47.03548989087669</v>
      </c>
      <c r="AG2089">
        <v>46.638819521677327</v>
      </c>
      <c r="AH2089">
        <v>45.204357015315793</v>
      </c>
      <c r="AI2089">
        <v>50.052870934372002</v>
      </c>
      <c r="AJ2089">
        <v>0.35166985216181429</v>
      </c>
      <c r="AK2089">
        <v>0.35166967894175671</v>
      </c>
      <c r="AL2089">
        <v>0.35164550236968839</v>
      </c>
      <c r="AM2089">
        <v>0.35169430477465757</v>
      </c>
      <c r="AN2089">
        <v>0.96992891268007819</v>
      </c>
      <c r="AO2089">
        <v>0.96992891268007808</v>
      </c>
      <c r="AP2089">
        <v>0.96992891268007808</v>
      </c>
      <c r="AQ2089">
        <v>0.96992891268007808</v>
      </c>
      <c r="AR2089">
        <v>8.0294785754593025</v>
      </c>
      <c r="AS2089">
        <v>8.0294785754593008</v>
      </c>
      <c r="AT2089">
        <v>8.0294785754593008</v>
      </c>
      <c r="AU2089">
        <v>8.0294785754593008</v>
      </c>
      <c r="AV2089" t="str">
        <f>VLOOKUP(Sheet1[[#This Row],[NPDES ID2]],Combined_Sheet__Major_Only___2[[NPDES ID2]:[ECHO BFR]],3,FALSE)</f>
        <v>NY</v>
      </c>
      <c r="AW2089" t="s">
        <v>54</v>
      </c>
      <c r="AX2089" t="str">
        <f>VLOOKUP(Sheet1[[#This Row],[NPDES ID2]],Combined_Sheet__Major_Only___2[[NPDES ID2]:[ECHO BFR]],27,FALSE)</f>
        <v>-</v>
      </c>
      <c r="AY2089" t="str">
        <f>VLOOKUP(Sheet1[[#This Row],[NPDES ID2]],Combined_Sheet__Major_Only___2[[NPDES ID2]:[ECHO BFR]],28,FALSE)</f>
        <v>-</v>
      </c>
      <c r="AZ2089" t="str">
        <f>VLOOKUP(Sheet1[[#This Row],[NPDES ID2]],Combined_Sheet__Major_Only___2[[NPDES ID2]:[ECHO BFR]],29,FALSE)</f>
        <v>thickening, preliminaryOps</v>
      </c>
      <c r="BA2089">
        <f>VLOOKUP(Sheet1[[#This Row],[NPDES ID2]],Combined_Sheet__Major_Only___2[[NPDES ID2]:[ECHO BFR]],17,FALSE)</f>
        <v>43.070086000000003</v>
      </c>
      <c r="BB2089">
        <f>VLOOKUP(Sheet1[[#This Row],[NPDES ID2]],Combined_Sheet__Major_Only___2[[NPDES ID2]:[ECHO BFR]],18,FALSE)</f>
        <v>-78.922768000000005</v>
      </c>
      <c r="BC2089" t="str">
        <f>IF(ISNUMBER(SEARCH("aerobic",$AW2089)),"aerobic","")</f>
        <v/>
      </c>
      <c r="BD2089" t="str">
        <f>IF(ISNUMBER(SEARCH("anaer",$AW2089)),"anaer","")</f>
        <v/>
      </c>
      <c r="BE2089" t="str">
        <f>IF(ISNUMBER(SEARCH("thickening",$AZ2089)),"thickening","")</f>
        <v>thickening</v>
      </c>
      <c r="BF2089" s="3" t="str">
        <f>IF(ISNUMBER(SEARCH("airDry",$AW2089)),"airDry","")</f>
        <v/>
      </c>
      <c r="BG2089" s="3" t="str">
        <f>IF(ISNUMBER(SEARCH("heatDry",$AY2089)),"heatDry","")</f>
        <v/>
      </c>
      <c r="BH2089" s="3" t="str">
        <f>IF(AND(ISNUMBER(SEARCH("aerobic",$AW2089)),ISNUMBER(SEARCH("anaer",$AW2089))),"Combined Aer and Anaer.","")</f>
        <v/>
      </c>
    </row>
    <row r="2090" spans="1:60" x14ac:dyDescent="0.3">
      <c r="A2090" s="4">
        <v>2088</v>
      </c>
      <c r="B2090" t="s">
        <v>9817</v>
      </c>
      <c r="C2090">
        <v>1078.21</v>
      </c>
      <c r="D2090">
        <v>262.93684726431349</v>
      </c>
      <c r="E2090">
        <v>263.00672236854109</v>
      </c>
      <c r="F2090">
        <v>210.14314606142051</v>
      </c>
      <c r="G2090">
        <v>314.43761875713312</v>
      </c>
      <c r="H2090">
        <v>-77.15844097537385</v>
      </c>
      <c r="I2090">
        <v>-78.179288593063561</v>
      </c>
      <c r="J2090">
        <v>-90.581997518739144</v>
      </c>
      <c r="K2090">
        <v>-62.365107096978782</v>
      </c>
      <c r="L2090">
        <v>653.69146042307887</v>
      </c>
      <c r="M2090">
        <v>650.34427705863959</v>
      </c>
      <c r="N2090">
        <v>638.21153522329121</v>
      </c>
      <c r="O2090">
        <v>679.19864063839645</v>
      </c>
      <c r="P2090">
        <v>25.510711178179388</v>
      </c>
      <c r="Q2090">
        <v>25.721482546964609</v>
      </c>
      <c r="R2090">
        <v>21.03944552474216</v>
      </c>
      <c r="S2090">
        <v>29.32727783447729</v>
      </c>
      <c r="T2090">
        <v>48.288688715745103</v>
      </c>
      <c r="U2090">
        <v>48.288611355720079</v>
      </c>
      <c r="V2090">
        <v>48.25548883225342</v>
      </c>
      <c r="W2090">
        <v>48.32156994719935</v>
      </c>
      <c r="X2090">
        <v>3585.606021087397</v>
      </c>
      <c r="Y2090">
        <v>3601.0257487002232</v>
      </c>
      <c r="Z2090">
        <v>3451.8301532917922</v>
      </c>
      <c r="AA2090">
        <v>3671.0906808523232</v>
      </c>
      <c r="AB2090">
        <v>578.09663971694283</v>
      </c>
      <c r="AC2090">
        <v>574.44647172137888</v>
      </c>
      <c r="AD2090">
        <v>497.93817584848341</v>
      </c>
      <c r="AE2090">
        <v>679.30845180897302</v>
      </c>
      <c r="AF2090">
        <v>59.417782692886057</v>
      </c>
      <c r="AG2090">
        <v>59.113256579934948</v>
      </c>
      <c r="AH2090">
        <v>58.012265013935881</v>
      </c>
      <c r="AI2090">
        <v>61.733869434373887</v>
      </c>
      <c r="AJ2090">
        <v>0.5023134257745222</v>
      </c>
      <c r="AK2090">
        <v>0.5023132733473612</v>
      </c>
      <c r="AL2090">
        <v>0.50229196475371196</v>
      </c>
      <c r="AM2090">
        <v>0.50233497675424321</v>
      </c>
      <c r="AN2090">
        <v>0.95016184468072651</v>
      </c>
      <c r="AO2090">
        <v>0.95016184468072673</v>
      </c>
      <c r="AP2090">
        <v>0.95016184468072673</v>
      </c>
      <c r="AQ2090">
        <v>0.95016184468072673</v>
      </c>
      <c r="AR2090">
        <v>13.74094710706243</v>
      </c>
      <c r="AS2090">
        <v>13.74094710706243</v>
      </c>
      <c r="AT2090">
        <v>13.74094710706243</v>
      </c>
      <c r="AU2090">
        <v>13.74094710706243</v>
      </c>
      <c r="AV2090" t="str">
        <f>VLOOKUP(Sheet1[[#This Row],[NPDES ID2]],Combined_Sheet__Major_Only___2[[NPDES ID2]:[ECHO BFR]],3,FALSE)</f>
        <v>IL</v>
      </c>
      <c r="AW2090" t="s">
        <v>12181</v>
      </c>
      <c r="AX2090" t="str">
        <f>VLOOKUP(Sheet1[[#This Row],[NPDES ID2]],Combined_Sheet__Major_Only___2[[NPDES ID2]:[ECHO BFR]],27,FALSE)</f>
        <v>methaneBioCaptureRecover</v>
      </c>
      <c r="AY2090" t="str">
        <f>VLOOKUP(Sheet1[[#This Row],[NPDES ID2]],Combined_Sheet__Major_Only___2[[NPDES ID2]:[ECHO BFR]],28,FALSE)</f>
        <v>-</v>
      </c>
      <c r="AZ2090" t="str">
        <f>VLOOKUP(Sheet1[[#This Row],[NPDES ID2]],Combined_Sheet__Major_Only___2[[NPDES ID2]:[ECHO BFR]],29,FALSE)</f>
        <v>preliminaryOps, thickening</v>
      </c>
      <c r="BA2090">
        <f>VLOOKUP(Sheet1[[#This Row],[NPDES ID2]],Combined_Sheet__Major_Only___2[[NPDES ID2]:[ECHO BFR]],17,FALSE)</f>
        <v>41.848979999999997</v>
      </c>
      <c r="BB2090">
        <f>VLOOKUP(Sheet1[[#This Row],[NPDES ID2]],Combined_Sheet__Major_Only___2[[NPDES ID2]:[ECHO BFR]],18,FALSE)</f>
        <v>-88.146313000000006</v>
      </c>
      <c r="BC2090" t="str">
        <f>IF(ISNUMBER(SEARCH("aerobic",$AW2090)),"aerobic","")</f>
        <v/>
      </c>
      <c r="BD2090" t="str">
        <f>IF(ISNUMBER(SEARCH("anaer",$AW2090)),"anaer","")</f>
        <v>anaer</v>
      </c>
      <c r="BE2090" t="str">
        <f>IF(ISNUMBER(SEARCH("thickening",$AZ2090)),"thickening","")</f>
        <v>thickening</v>
      </c>
      <c r="BF2090" s="2" t="str">
        <f>IF(ISNUMBER(SEARCH("airDry",$AW2090)),"airDry","")</f>
        <v/>
      </c>
      <c r="BG2090" s="2" t="str">
        <f>IF(ISNUMBER(SEARCH("heatDry",$AY2090)),"heatDry","")</f>
        <v/>
      </c>
      <c r="BH2090" s="2" t="str">
        <f>IF(AND(ISNUMBER(SEARCH("aerobic",$AW2090)),ISNUMBER(SEARCH("anaer",$AW2090))),"Combined Aer and Anaer.","")</f>
        <v/>
      </c>
    </row>
    <row r="2091" spans="1:60" x14ac:dyDescent="0.3">
      <c r="A2091" s="4">
        <v>2089</v>
      </c>
      <c r="B2091" t="s">
        <v>9821</v>
      </c>
      <c r="C2091">
        <v>1074</v>
      </c>
      <c r="D2091">
        <v>247.2320321556582</v>
      </c>
      <c r="E2091">
        <v>246.98710598238139</v>
      </c>
      <c r="F2091">
        <v>198.33677633711631</v>
      </c>
      <c r="G2091">
        <v>294.94993686737382</v>
      </c>
      <c r="H2091">
        <v>-76.801127319051417</v>
      </c>
      <c r="I2091">
        <v>-78.083556314476539</v>
      </c>
      <c r="J2091">
        <v>-90.96206379319274</v>
      </c>
      <c r="K2091">
        <v>-60.977800412337018</v>
      </c>
      <c r="L2091">
        <v>692.84961300750319</v>
      </c>
      <c r="M2091">
        <v>689.8271787837391</v>
      </c>
      <c r="N2091">
        <v>678.86875022695199</v>
      </c>
      <c r="O2091">
        <v>715.88745278293743</v>
      </c>
      <c r="P2091">
        <v>25.334337971025409</v>
      </c>
      <c r="Q2091">
        <v>25.601547651690041</v>
      </c>
      <c r="R2091">
        <v>20.640945588018031</v>
      </c>
      <c r="S2091">
        <v>28.99889698369973</v>
      </c>
      <c r="T2091">
        <v>79.030399189067452</v>
      </c>
      <c r="U2091">
        <v>79.030274386319689</v>
      </c>
      <c r="V2091">
        <v>78.976838752865234</v>
      </c>
      <c r="W2091">
        <v>79.08344555291977</v>
      </c>
      <c r="X2091">
        <v>5514.4039927337762</v>
      </c>
      <c r="Y2091">
        <v>5534.6419153151865</v>
      </c>
      <c r="Z2091">
        <v>5338.8423518221734</v>
      </c>
      <c r="AA2091">
        <v>5626.2852519427206</v>
      </c>
      <c r="AB2091">
        <v>873.82091257345394</v>
      </c>
      <c r="AC2091">
        <v>868.27813677956715</v>
      </c>
      <c r="AD2091">
        <v>755.4322124590193</v>
      </c>
      <c r="AE2091">
        <v>1020.964775526611</v>
      </c>
      <c r="AF2091">
        <v>63.224651764676743</v>
      </c>
      <c r="AG2091">
        <v>62.948477365305394</v>
      </c>
      <c r="AH2091">
        <v>61.950876694522677</v>
      </c>
      <c r="AI2091">
        <v>65.323796931719258</v>
      </c>
      <c r="AJ2091">
        <v>0.54878937938423378</v>
      </c>
      <c r="AK2091">
        <v>0.54878917480198786</v>
      </c>
      <c r="AL2091">
        <v>0.54876059199691862</v>
      </c>
      <c r="AM2091">
        <v>0.54881828776729913</v>
      </c>
      <c r="AN2091">
        <v>0.96867723965422481</v>
      </c>
      <c r="AO2091">
        <v>0.96867723965422459</v>
      </c>
      <c r="AP2091">
        <v>0.96867723965422459</v>
      </c>
      <c r="AQ2091">
        <v>0.96867723965422459</v>
      </c>
      <c r="AR2091">
        <v>14.775394561422299</v>
      </c>
      <c r="AS2091">
        <v>14.775394561422299</v>
      </c>
      <c r="AT2091">
        <v>14.775394561422299</v>
      </c>
      <c r="AU2091">
        <v>14.775394561422299</v>
      </c>
      <c r="AV2091" t="str">
        <f>VLOOKUP(Sheet1[[#This Row],[NPDES ID2]],Combined_Sheet__Major_Only___2[[NPDES ID2]:[ECHO BFR]],3,FALSE)</f>
        <v>TX</v>
      </c>
      <c r="AW2091" t="s">
        <v>41</v>
      </c>
      <c r="AX2091" t="str">
        <f>VLOOKUP(Sheet1[[#This Row],[NPDES ID2]],Combined_Sheet__Major_Only___2[[NPDES ID2]:[ECHO BFR]],27,FALSE)</f>
        <v>-</v>
      </c>
      <c r="AY2091" t="str">
        <f>VLOOKUP(Sheet1[[#This Row],[NPDES ID2]],Combined_Sheet__Major_Only___2[[NPDES ID2]:[ECHO BFR]],28,FALSE)</f>
        <v>-</v>
      </c>
      <c r="AZ2091" t="str">
        <f>VLOOKUP(Sheet1[[#This Row],[NPDES ID2]],Combined_Sheet__Major_Only___2[[NPDES ID2]:[ECHO BFR]],29,FALSE)</f>
        <v>preliminaryOps, thickening</v>
      </c>
      <c r="BA2091">
        <f>VLOOKUP(Sheet1[[#This Row],[NPDES ID2]],Combined_Sheet__Major_Only___2[[NPDES ID2]:[ECHO BFR]],17,FALSE)</f>
        <v>32.996536999999996</v>
      </c>
      <c r="BB2091">
        <f>VLOOKUP(Sheet1[[#This Row],[NPDES ID2]],Combined_Sheet__Major_Only___2[[NPDES ID2]:[ECHO BFR]],18,FALSE)</f>
        <v>-97.032516999999999</v>
      </c>
      <c r="BC2091" t="str">
        <f>IF(ISNUMBER(SEARCH("aerobic",$AW2091)),"aerobic","")</f>
        <v>aerobic</v>
      </c>
      <c r="BD2091" t="str">
        <f>IF(ISNUMBER(SEARCH("anaer",$AW2091)),"anaer","")</f>
        <v/>
      </c>
      <c r="BE2091" t="str">
        <f>IF(ISNUMBER(SEARCH("thickening",$AZ2091)),"thickening","")</f>
        <v>thickening</v>
      </c>
      <c r="BF2091" s="3" t="str">
        <f>IF(ISNUMBER(SEARCH("airDry",$AW2091)),"airDry","")</f>
        <v/>
      </c>
      <c r="BG2091" s="3" t="str">
        <f>IF(ISNUMBER(SEARCH("heatDry",$AY2091)),"heatDry","")</f>
        <v/>
      </c>
      <c r="BH2091" s="3" t="str">
        <f>IF(AND(ISNUMBER(SEARCH("aerobic",$AW2091)),ISNUMBER(SEARCH("anaer",$AW2091))),"Combined Aer and Anaer.","")</f>
        <v/>
      </c>
    </row>
    <row r="2092" spans="1:60" x14ac:dyDescent="0.3">
      <c r="A2092" s="4">
        <v>2090</v>
      </c>
      <c r="B2092" t="s">
        <v>9826</v>
      </c>
      <c r="C2092">
        <v>1065.8599999999999</v>
      </c>
      <c r="D2092">
        <v>303.31415948234189</v>
      </c>
      <c r="E2092">
        <v>304.27359683196079</v>
      </c>
      <c r="F2092">
        <v>244.12263696428931</v>
      </c>
      <c r="G2092">
        <v>361.67153274174552</v>
      </c>
      <c r="H2092">
        <v>-77.711300271996805</v>
      </c>
      <c r="I2092">
        <v>-77.73479883787374</v>
      </c>
      <c r="J2092">
        <v>-90.461892796620859</v>
      </c>
      <c r="K2092">
        <v>-64.847837849449448</v>
      </c>
      <c r="L2092">
        <v>561.40758050050124</v>
      </c>
      <c r="M2092">
        <v>557.46751552189767</v>
      </c>
      <c r="N2092">
        <v>543.1851087447327</v>
      </c>
      <c r="O2092">
        <v>591.43401302071823</v>
      </c>
      <c r="P2092">
        <v>25.361233900616199</v>
      </c>
      <c r="Q2092">
        <v>25.28631796335273</v>
      </c>
      <c r="R2092">
        <v>21.482046315997241</v>
      </c>
      <c r="S2092">
        <v>28.878205558949041</v>
      </c>
      <c r="T2092">
        <v>54.087126894566047</v>
      </c>
      <c r="U2092">
        <v>54.087040585992291</v>
      </c>
      <c r="V2092">
        <v>54.05008664551368</v>
      </c>
      <c r="W2092">
        <v>54.123811631803747</v>
      </c>
      <c r="X2092">
        <v>4624.3859696763093</v>
      </c>
      <c r="Y2092">
        <v>4651.4627958092506</v>
      </c>
      <c r="Z2092">
        <v>4389.1874382896394</v>
      </c>
      <c r="AA2092">
        <v>4775.9327226489859</v>
      </c>
      <c r="AB2092">
        <v>1176.4291450853809</v>
      </c>
      <c r="AC2092">
        <v>1147.4878901241079</v>
      </c>
      <c r="AD2092">
        <v>930.27265178640766</v>
      </c>
      <c r="AE2092">
        <v>1558.3680051667029</v>
      </c>
      <c r="AF2092">
        <v>51.621518149032838</v>
      </c>
      <c r="AG2092">
        <v>51.25891865144871</v>
      </c>
      <c r="AH2092">
        <v>49.947647435550913</v>
      </c>
      <c r="AI2092">
        <v>54.379756522357702</v>
      </c>
      <c r="AJ2092">
        <v>0.40735348486684692</v>
      </c>
      <c r="AK2092">
        <v>0.40735332755873271</v>
      </c>
      <c r="AL2092">
        <v>0.4073313520588121</v>
      </c>
      <c r="AM2092">
        <v>0.40737571074932882</v>
      </c>
      <c r="AN2092">
        <v>0.95516115788171929</v>
      </c>
      <c r="AO2092">
        <v>0.9551611578817194</v>
      </c>
      <c r="AP2092">
        <v>0.9551611578817194</v>
      </c>
      <c r="AQ2092">
        <v>0.9551611578817194</v>
      </c>
      <c r="AR2092">
        <v>9.3224595310573903</v>
      </c>
      <c r="AS2092">
        <v>9.3224595310573921</v>
      </c>
      <c r="AT2092">
        <v>9.3224595310573921</v>
      </c>
      <c r="AU2092">
        <v>9.3224595310573921</v>
      </c>
      <c r="AV2092" t="str">
        <f>VLOOKUP(Sheet1[[#This Row],[NPDES ID2]],Combined_Sheet__Major_Only___2[[NPDES ID2]:[ECHO BFR]],3,FALSE)</f>
        <v>IN</v>
      </c>
      <c r="AW2092" t="s">
        <v>87</v>
      </c>
      <c r="AX2092" t="str">
        <f>VLOOKUP(Sheet1[[#This Row],[NPDES ID2]],Combined_Sheet__Major_Only___2[[NPDES ID2]:[ECHO BFR]],27,FALSE)</f>
        <v>-</v>
      </c>
      <c r="AY2092" t="str">
        <f>VLOOKUP(Sheet1[[#This Row],[NPDES ID2]],Combined_Sheet__Major_Only___2[[NPDES ID2]:[ECHO BFR]],28,FALSE)</f>
        <v>pasteurize</v>
      </c>
      <c r="AZ2092" t="str">
        <f>VLOOKUP(Sheet1[[#This Row],[NPDES ID2]],Combined_Sheet__Major_Only___2[[NPDES ID2]:[ECHO BFR]],29,FALSE)</f>
        <v>thickening</v>
      </c>
      <c r="BA2092">
        <f>VLOOKUP(Sheet1[[#This Row],[NPDES ID2]],Combined_Sheet__Major_Only___2[[NPDES ID2]:[ECHO BFR]],17,FALSE)</f>
        <v>39.968000000000004</v>
      </c>
      <c r="BB2092">
        <f>VLOOKUP(Sheet1[[#This Row],[NPDES ID2]],Combined_Sheet__Major_Only___2[[NPDES ID2]:[ECHO BFR]],18,FALSE)</f>
        <v>-85.795305999999997</v>
      </c>
      <c r="BC2092" t="str">
        <f>IF(ISNUMBER(SEARCH("aerobic",$AW2092)),"aerobic","")</f>
        <v/>
      </c>
      <c r="BD2092" t="str">
        <f>IF(ISNUMBER(SEARCH("anaer",$AW2092)),"anaer","")</f>
        <v/>
      </c>
      <c r="BE2092" t="str">
        <f>IF(ISNUMBER(SEARCH("thickening",$AZ2092)),"thickening","")</f>
        <v>thickening</v>
      </c>
      <c r="BF2092" s="2" t="str">
        <f>IF(ISNUMBER(SEARCH("airDry",$AW2092)),"airDry","")</f>
        <v/>
      </c>
      <c r="BG2092" s="2" t="str">
        <f>IF(ISNUMBER(SEARCH("heatDry",$AY2092)),"heatDry","")</f>
        <v/>
      </c>
      <c r="BH2092" s="2" t="str">
        <f>IF(AND(ISNUMBER(SEARCH("aerobic",$AW2092)),ISNUMBER(SEARCH("anaer",$AW2092))),"Combined Aer and Anaer.","")</f>
        <v/>
      </c>
    </row>
    <row r="2093" spans="1:60" x14ac:dyDescent="0.3">
      <c r="A2093" s="4">
        <v>2091</v>
      </c>
      <c r="B2093" t="s">
        <v>9829</v>
      </c>
      <c r="C2093">
        <v>1065.26</v>
      </c>
      <c r="D2093">
        <v>337.25555627217392</v>
      </c>
      <c r="E2093">
        <v>338.72726762322702</v>
      </c>
      <c r="F2093">
        <v>270.86931857665979</v>
      </c>
      <c r="G2093">
        <v>402.44013945061272</v>
      </c>
      <c r="H2093">
        <v>-78.057752779691711</v>
      </c>
      <c r="I2093">
        <v>-77.354315550241182</v>
      </c>
      <c r="J2093">
        <v>-89.993075122415092</v>
      </c>
      <c r="K2093">
        <v>-67.227993561964198</v>
      </c>
      <c r="L2093">
        <v>504.86255261898191</v>
      </c>
      <c r="M2093">
        <v>500.5073529377662</v>
      </c>
      <c r="N2093">
        <v>484.72095069220842</v>
      </c>
      <c r="O2093">
        <v>538.0510657310632</v>
      </c>
      <c r="P2093">
        <v>25.428088415039571</v>
      </c>
      <c r="Q2093">
        <v>25.24464345716337</v>
      </c>
      <c r="R2093">
        <v>22.087819742512899</v>
      </c>
      <c r="S2093">
        <v>28.929711710042909</v>
      </c>
      <c r="T2093">
        <v>52.78334136827452</v>
      </c>
      <c r="U2093">
        <v>52.783257071792278</v>
      </c>
      <c r="V2093">
        <v>52.747164629857117</v>
      </c>
      <c r="W2093">
        <v>52.819170882840751</v>
      </c>
      <c r="X2093">
        <v>5017.441461020102</v>
      </c>
      <c r="Y2093">
        <v>5053.0890900064724</v>
      </c>
      <c r="Z2093">
        <v>4705.7146802390598</v>
      </c>
      <c r="AA2093">
        <v>5220.0262534998019</v>
      </c>
      <c r="AB2093">
        <v>1335.9836002079401</v>
      </c>
      <c r="AC2093">
        <v>1295.6574996669469</v>
      </c>
      <c r="AD2093">
        <v>1039.599452524008</v>
      </c>
      <c r="AE2093">
        <v>1805.2730500567229</v>
      </c>
      <c r="AF2093">
        <v>46.448441191173949</v>
      </c>
      <c r="AG2093">
        <v>46.047465493854943</v>
      </c>
      <c r="AH2093">
        <v>44.596931729438779</v>
      </c>
      <c r="AI2093">
        <v>49.499314160245717</v>
      </c>
      <c r="AJ2093">
        <v>0.3445534203820601</v>
      </c>
      <c r="AK2093">
        <v>0.34455328259487689</v>
      </c>
      <c r="AL2093">
        <v>0.34453403635328922</v>
      </c>
      <c r="AM2093">
        <v>0.34457288596943131</v>
      </c>
      <c r="AN2093">
        <v>0.95412647899718517</v>
      </c>
      <c r="AO2093">
        <v>0.95412647899718539</v>
      </c>
      <c r="AP2093">
        <v>0.95412647899718539</v>
      </c>
      <c r="AQ2093">
        <v>0.95412647899718539</v>
      </c>
      <c r="AR2093">
        <v>8.2097472397906976</v>
      </c>
      <c r="AS2093">
        <v>8.2097472397906976</v>
      </c>
      <c r="AT2093">
        <v>8.2097472397906976</v>
      </c>
      <c r="AU2093">
        <v>8.2097472397906976</v>
      </c>
      <c r="AV2093" t="str">
        <f>VLOOKUP(Sheet1[[#This Row],[NPDES ID2]],Combined_Sheet__Major_Only___2[[NPDES ID2]:[ECHO BFR]],3,FALSE)</f>
        <v>TX</v>
      </c>
      <c r="AW2093" t="s">
        <v>54</v>
      </c>
      <c r="AX2093" t="str">
        <f>VLOOKUP(Sheet1[[#This Row],[NPDES ID2]],Combined_Sheet__Major_Only___2[[NPDES ID2]:[ECHO BFR]],27,FALSE)</f>
        <v>tempSludgeStore</v>
      </c>
      <c r="AY2093" t="str">
        <f>VLOOKUP(Sheet1[[#This Row],[NPDES ID2]],Combined_Sheet__Major_Only___2[[NPDES ID2]:[ECHO BFR]],28,FALSE)</f>
        <v>highTempCompost</v>
      </c>
      <c r="AZ2093" t="str">
        <f>VLOOKUP(Sheet1[[#This Row],[NPDES ID2]],Combined_Sheet__Major_Only___2[[NPDES ID2]:[ECHO BFR]],29,FALSE)</f>
        <v>thickening</v>
      </c>
      <c r="BA2093">
        <f>VLOOKUP(Sheet1[[#This Row],[NPDES ID2]],Combined_Sheet__Major_Only___2[[NPDES ID2]:[ECHO BFR]],17,FALSE)</f>
        <v>29.299154999999999</v>
      </c>
      <c r="BB2093">
        <f>VLOOKUP(Sheet1[[#This Row],[NPDES ID2]],Combined_Sheet__Major_Only___2[[NPDES ID2]:[ECHO BFR]],18,FALSE)</f>
        <v>-94.828710000000001</v>
      </c>
      <c r="BC2093" t="str">
        <f>IF(ISNUMBER(SEARCH("aerobic",$AW2093)),"aerobic","")</f>
        <v/>
      </c>
      <c r="BD2093" t="str">
        <f>IF(ISNUMBER(SEARCH("anaer",$AW2093)),"anaer","")</f>
        <v/>
      </c>
      <c r="BE2093" t="str">
        <f>IF(ISNUMBER(SEARCH("thickening",$AZ2093)),"thickening","")</f>
        <v>thickening</v>
      </c>
      <c r="BF2093" s="3" t="str">
        <f>IF(ISNUMBER(SEARCH("airDry",$AW2093)),"airDry","")</f>
        <v/>
      </c>
      <c r="BG2093" s="3" t="str">
        <f>IF(ISNUMBER(SEARCH("heatDry",$AY2093)),"heatDry","")</f>
        <v/>
      </c>
      <c r="BH2093" s="3" t="str">
        <f>IF(AND(ISNUMBER(SEARCH("aerobic",$AW2093)),ISNUMBER(SEARCH("anaer",$AW2093))),"Combined Aer and Anaer.","")</f>
        <v/>
      </c>
    </row>
    <row r="2094" spans="1:60" x14ac:dyDescent="0.3">
      <c r="A2094" s="4">
        <v>2092</v>
      </c>
      <c r="B2094" t="s">
        <v>9833</v>
      </c>
      <c r="C2094">
        <v>1057.23</v>
      </c>
      <c r="D2094">
        <v>250.53726997029321</v>
      </c>
      <c r="E2094">
        <v>250.30335657946731</v>
      </c>
      <c r="F2094">
        <v>200.971648795292</v>
      </c>
      <c r="G2094">
        <v>299.49051120195611</v>
      </c>
      <c r="H2094">
        <v>-76.969702832988347</v>
      </c>
      <c r="I2094">
        <v>-78.291560735606325</v>
      </c>
      <c r="J2094">
        <v>-91.127711452381504</v>
      </c>
      <c r="K2094">
        <v>-61.514252538018333</v>
      </c>
      <c r="L2094">
        <v>674.77057048121321</v>
      </c>
      <c r="M2094">
        <v>671.74029255413257</v>
      </c>
      <c r="N2094">
        <v>660.75902015196129</v>
      </c>
      <c r="O2094">
        <v>697.85746826218156</v>
      </c>
      <c r="P2094">
        <v>24.953080412718531</v>
      </c>
      <c r="Q2094">
        <v>25.217382054716641</v>
      </c>
      <c r="R2094">
        <v>20.369865202749981</v>
      </c>
      <c r="S2094">
        <v>28.58197853837228</v>
      </c>
      <c r="T2094">
        <v>3.9078183284027261</v>
      </c>
      <c r="U2094">
        <v>3.9078094599904309</v>
      </c>
      <c r="V2094">
        <v>3.9040123542592049</v>
      </c>
      <c r="W2094">
        <v>3.9115877728573532</v>
      </c>
      <c r="X2094">
        <v>275.60950902091139</v>
      </c>
      <c r="Y2094">
        <v>276.61257341859482</v>
      </c>
      <c r="Z2094">
        <v>266.65713679909931</v>
      </c>
      <c r="AA2094">
        <v>281.36046379761962</v>
      </c>
      <c r="AB2094">
        <v>51.452656044787673</v>
      </c>
      <c r="AC2094">
        <v>50.975130858274198</v>
      </c>
      <c r="AD2094">
        <v>43.348663399485957</v>
      </c>
      <c r="AE2094">
        <v>61.820575146287247</v>
      </c>
      <c r="AF2094">
        <v>62.549700703240447</v>
      </c>
      <c r="AG2094">
        <v>62.268623515332592</v>
      </c>
      <c r="AH2094">
        <v>61.251835392772271</v>
      </c>
      <c r="AI2094">
        <v>64.688294738498215</v>
      </c>
      <c r="AJ2094">
        <v>0.5405448266600863</v>
      </c>
      <c r="AK2094">
        <v>0.54054472866065661</v>
      </c>
      <c r="AL2094">
        <v>0.54053101456411257</v>
      </c>
      <c r="AM2094">
        <v>0.54055869637616294</v>
      </c>
      <c r="AN2094">
        <v>0.66009407609218784</v>
      </c>
      <c r="AO2094">
        <v>0.66009407609218762</v>
      </c>
      <c r="AP2094">
        <v>0.66009407609218762</v>
      </c>
      <c r="AQ2094">
        <v>0.66009407609218762</v>
      </c>
      <c r="AR2094">
        <v>13.279860086751761</v>
      </c>
      <c r="AS2094">
        <v>13.279860086751761</v>
      </c>
      <c r="AT2094">
        <v>13.279860086751761</v>
      </c>
      <c r="AU2094">
        <v>13.279860086751761</v>
      </c>
      <c r="AV2094" t="str">
        <f>VLOOKUP(Sheet1[[#This Row],[NPDES ID2]],Combined_Sheet__Major_Only___2[[NPDES ID2]:[ECHO BFR]],3,FALSE)</f>
        <v>CA</v>
      </c>
      <c r="AW2094" t="s">
        <v>12183</v>
      </c>
      <c r="AX2094" t="str">
        <f>VLOOKUP(Sheet1[[#This Row],[NPDES ID2]],Combined_Sheet__Major_Only___2[[NPDES ID2]:[ECHO BFR]],27,FALSE)</f>
        <v>tempSludgeStore</v>
      </c>
      <c r="AY2094" t="str">
        <f>VLOOKUP(Sheet1[[#This Row],[NPDES ID2]],Combined_Sheet__Major_Only___2[[NPDES ID2]:[ECHO BFR]],28,FALSE)</f>
        <v>-</v>
      </c>
      <c r="AZ2094" t="str">
        <f>VLOOKUP(Sheet1[[#This Row],[NPDES ID2]],Combined_Sheet__Major_Only___2[[NPDES ID2]:[ECHO BFR]],29,FALSE)</f>
        <v>preliminaryOps, thickening</v>
      </c>
      <c r="BA2094">
        <f>VLOOKUP(Sheet1[[#This Row],[NPDES ID2]],Combined_Sheet__Major_Only___2[[NPDES ID2]:[ECHO BFR]],17,FALSE)</f>
        <v>36.522557554588403</v>
      </c>
      <c r="BB2094">
        <f>VLOOKUP(Sheet1[[#This Row],[NPDES ID2]],Combined_Sheet__Major_Only___2[[NPDES ID2]:[ECHO BFR]],18,FALSE)</f>
        <v>-119.564207132852</v>
      </c>
      <c r="BC2094" t="str">
        <f>IF(ISNUMBER(SEARCH("aerobic",$AW2094)),"aerobic","")</f>
        <v/>
      </c>
      <c r="BD2094" t="str">
        <f>IF(ISNUMBER(SEARCH("anaer",$AW2094)),"anaer","")</f>
        <v>anaer</v>
      </c>
      <c r="BE2094" t="str">
        <f>IF(ISNUMBER(SEARCH("thickening",$AZ2094)),"thickening","")</f>
        <v>thickening</v>
      </c>
      <c r="BF2094" s="2" t="str">
        <f>IF(ISNUMBER(SEARCH("airDry",$AW2094)),"airDry","")</f>
        <v>airDry</v>
      </c>
      <c r="BG2094" s="2" t="str">
        <f>IF(ISNUMBER(SEARCH("heatDry",$AY2094)),"heatDry","")</f>
        <v/>
      </c>
      <c r="BH2094" s="2" t="str">
        <f>IF(AND(ISNUMBER(SEARCH("aerobic",$AW2094)),ISNUMBER(SEARCH("anaer",$AW2094))),"Combined Aer and Anaer.","")</f>
        <v/>
      </c>
    </row>
    <row r="2095" spans="1:60" x14ac:dyDescent="0.3">
      <c r="A2095" s="4">
        <v>2093</v>
      </c>
      <c r="B2095" t="s">
        <v>9837</v>
      </c>
      <c r="C2095">
        <v>1050.8</v>
      </c>
      <c r="D2095">
        <v>260.10698318981252</v>
      </c>
      <c r="E2095">
        <v>260.03583415961361</v>
      </c>
      <c r="F2095">
        <v>208.05532210633581</v>
      </c>
      <c r="G2095">
        <v>311.32881776713702</v>
      </c>
      <c r="H2095">
        <v>-77.101664765340331</v>
      </c>
      <c r="I2095">
        <v>-78.198214486220223</v>
      </c>
      <c r="J2095">
        <v>-90.736402289792878</v>
      </c>
      <c r="K2095">
        <v>-62.145038157117703</v>
      </c>
      <c r="L2095">
        <v>646.69978986449303</v>
      </c>
      <c r="M2095">
        <v>643.5094069313468</v>
      </c>
      <c r="N2095">
        <v>631.94562167919355</v>
      </c>
      <c r="O2095">
        <v>671.01093456175226</v>
      </c>
      <c r="P2095">
        <v>24.844936277831749</v>
      </c>
      <c r="Q2095">
        <v>25.050985241885169</v>
      </c>
      <c r="R2095">
        <v>20.410529725460709</v>
      </c>
      <c r="S2095">
        <v>28.52495577585756</v>
      </c>
      <c r="T2095">
        <v>43.685872995692513</v>
      </c>
      <c r="U2095">
        <v>43.6858027390494</v>
      </c>
      <c r="V2095">
        <v>43.655721604644548</v>
      </c>
      <c r="W2095">
        <v>43.715734994092713</v>
      </c>
      <c r="X2095">
        <v>3195.4537817784048</v>
      </c>
      <c r="Y2095">
        <v>3208.6938440637009</v>
      </c>
      <c r="Z2095">
        <v>3080.5626405597609</v>
      </c>
      <c r="AA2095">
        <v>3268.8254918650741</v>
      </c>
      <c r="AB2095">
        <v>498.29284055502961</v>
      </c>
      <c r="AC2095">
        <v>495.37197746921709</v>
      </c>
      <c r="AD2095">
        <v>431.38842215522851</v>
      </c>
      <c r="AE2095">
        <v>581.60041149104654</v>
      </c>
      <c r="AF2095">
        <v>60.315329673060617</v>
      </c>
      <c r="AG2095">
        <v>60.017515065138177</v>
      </c>
      <c r="AH2095">
        <v>58.940683831019783</v>
      </c>
      <c r="AI2095">
        <v>62.580526443366153</v>
      </c>
      <c r="AJ2095">
        <v>0.51326542726526647</v>
      </c>
      <c r="AK2095">
        <v>0.51326528596099819</v>
      </c>
      <c r="AL2095">
        <v>0.51324552757092212</v>
      </c>
      <c r="AM2095">
        <v>0.5132854102821226</v>
      </c>
      <c r="AN2095">
        <v>0.94532261483447311</v>
      </c>
      <c r="AO2095">
        <v>0.94532261483447333</v>
      </c>
      <c r="AP2095">
        <v>0.94532261483447333</v>
      </c>
      <c r="AQ2095">
        <v>0.94532261483447333</v>
      </c>
      <c r="AR2095">
        <v>14.233489801959569</v>
      </c>
      <c r="AS2095">
        <v>14.233489801959569</v>
      </c>
      <c r="AT2095">
        <v>14.233489801959569</v>
      </c>
      <c r="AU2095">
        <v>14.233489801959569</v>
      </c>
      <c r="AV2095" t="str">
        <f>VLOOKUP(Sheet1[[#This Row],[NPDES ID2]],Combined_Sheet__Major_Only___2[[NPDES ID2]:[ECHO BFR]],3,FALSE)</f>
        <v>TX</v>
      </c>
      <c r="AW2095" t="s">
        <v>41</v>
      </c>
      <c r="AX2095" t="str">
        <f>VLOOKUP(Sheet1[[#This Row],[NPDES ID2]],Combined_Sheet__Major_Only___2[[NPDES ID2]:[ECHO BFR]],27,FALSE)</f>
        <v>-</v>
      </c>
      <c r="AY2095" t="str">
        <f>VLOOKUP(Sheet1[[#This Row],[NPDES ID2]],Combined_Sheet__Major_Only___2[[NPDES ID2]:[ECHO BFR]],28,FALSE)</f>
        <v>-</v>
      </c>
      <c r="AZ2095" t="str">
        <f>VLOOKUP(Sheet1[[#This Row],[NPDES ID2]],Combined_Sheet__Major_Only___2[[NPDES ID2]:[ECHO BFR]],29,FALSE)</f>
        <v>thickening</v>
      </c>
      <c r="BA2095">
        <f>VLOOKUP(Sheet1[[#This Row],[NPDES ID2]],Combined_Sheet__Major_Only___2[[NPDES ID2]:[ECHO BFR]],17,FALSE)</f>
        <v>26.163722</v>
      </c>
      <c r="BB2095">
        <f>VLOOKUP(Sheet1[[#This Row],[NPDES ID2]],Combined_Sheet__Major_Only___2[[NPDES ID2]:[ECHO BFR]],18,FALSE)</f>
        <v>-98.172278000000006</v>
      </c>
      <c r="BC2095" t="str">
        <f>IF(ISNUMBER(SEARCH("aerobic",$AW2095)),"aerobic","")</f>
        <v>aerobic</v>
      </c>
      <c r="BD2095" t="str">
        <f>IF(ISNUMBER(SEARCH("anaer",$AW2095)),"anaer","")</f>
        <v/>
      </c>
      <c r="BE2095" t="str">
        <f>IF(ISNUMBER(SEARCH("thickening",$AZ2095)),"thickening","")</f>
        <v>thickening</v>
      </c>
      <c r="BF2095" s="3" t="str">
        <f>IF(ISNUMBER(SEARCH("airDry",$AW2095)),"airDry","")</f>
        <v/>
      </c>
      <c r="BG2095" s="3" t="str">
        <f>IF(ISNUMBER(SEARCH("heatDry",$AY2095)),"heatDry","")</f>
        <v/>
      </c>
      <c r="BH2095" s="3" t="str">
        <f>IF(AND(ISNUMBER(SEARCH("aerobic",$AW2095)),ISNUMBER(SEARCH("anaer",$AW2095))),"Combined Aer and Anaer.","")</f>
        <v/>
      </c>
    </row>
    <row r="2096" spans="1:60" x14ac:dyDescent="0.3">
      <c r="A2096" s="4">
        <v>2094</v>
      </c>
      <c r="B2096" t="s">
        <v>9842</v>
      </c>
      <c r="C2096">
        <v>1047.5899999999999</v>
      </c>
      <c r="D2096">
        <v>249.5197055644077</v>
      </c>
      <c r="E2096">
        <v>249.2397487061869</v>
      </c>
      <c r="F2096">
        <v>200.3775582853184</v>
      </c>
      <c r="G2096">
        <v>298.46465443459402</v>
      </c>
      <c r="H2096">
        <v>-76.803761514812933</v>
      </c>
      <c r="I2096">
        <v>-78.106702016222528</v>
      </c>
      <c r="J2096">
        <v>-90.911026807294064</v>
      </c>
      <c r="K2096">
        <v>-61.068117680520182</v>
      </c>
      <c r="L2096">
        <v>672.38371592399835</v>
      </c>
      <c r="M2096">
        <v>669.41016562626237</v>
      </c>
      <c r="N2096">
        <v>658.62791938073519</v>
      </c>
      <c r="O2096">
        <v>695.05097505259346</v>
      </c>
      <c r="P2096">
        <v>24.71758999315955</v>
      </c>
      <c r="Q2096">
        <v>24.972777439547169</v>
      </c>
      <c r="R2096">
        <v>20.1566318295542</v>
      </c>
      <c r="S2096">
        <v>28.302601540415271</v>
      </c>
      <c r="T2096">
        <v>96.081443852375685</v>
      </c>
      <c r="U2096">
        <v>96.081292735282645</v>
      </c>
      <c r="V2096">
        <v>96.016590332988073</v>
      </c>
      <c r="W2096">
        <v>96.145674908552138</v>
      </c>
      <c r="X2096">
        <v>6738.3922020427299</v>
      </c>
      <c r="Y2096">
        <v>6763.4780266628277</v>
      </c>
      <c r="Z2096">
        <v>6520.8838680117487</v>
      </c>
      <c r="AA2096">
        <v>6877.0172430822113</v>
      </c>
      <c r="AB2096">
        <v>1084.530374406977</v>
      </c>
      <c r="AC2096">
        <v>1077.404918267498</v>
      </c>
      <c r="AD2096">
        <v>935.39307203209205</v>
      </c>
      <c r="AE2096">
        <v>1270.224662890191</v>
      </c>
      <c r="AF2096">
        <v>62.904312630569947</v>
      </c>
      <c r="AG2096">
        <v>62.62571808085179</v>
      </c>
      <c r="AH2096">
        <v>61.61963260795148</v>
      </c>
      <c r="AI2096">
        <v>65.021472565375632</v>
      </c>
      <c r="AJ2096">
        <v>0.54487619177456248</v>
      </c>
      <c r="AK2096">
        <v>0.54487596618472744</v>
      </c>
      <c r="AL2096">
        <v>0.54484445935590142</v>
      </c>
      <c r="AM2096">
        <v>0.54490805778110429</v>
      </c>
      <c r="AN2096">
        <v>0.97402885696372399</v>
      </c>
      <c r="AO2096">
        <v>0.97402885696372377</v>
      </c>
      <c r="AP2096">
        <v>0.97402885696372377</v>
      </c>
      <c r="AQ2096">
        <v>0.97402885696372377</v>
      </c>
      <c r="AR2096">
        <v>14.562818759256981</v>
      </c>
      <c r="AS2096">
        <v>14.562818759256981</v>
      </c>
      <c r="AT2096">
        <v>14.562818759256981</v>
      </c>
      <c r="AU2096">
        <v>14.562818759256981</v>
      </c>
      <c r="AV2096" t="str">
        <f>VLOOKUP(Sheet1[[#This Row],[NPDES ID2]],Combined_Sheet__Major_Only___2[[NPDES ID2]:[ECHO BFR]],3,FALSE)</f>
        <v>IL</v>
      </c>
      <c r="AW2096" t="s">
        <v>41</v>
      </c>
      <c r="AX2096" t="str">
        <f>VLOOKUP(Sheet1[[#This Row],[NPDES ID2]],Combined_Sheet__Major_Only___2[[NPDES ID2]:[ECHO BFR]],27,FALSE)</f>
        <v>-</v>
      </c>
      <c r="AY2096" t="str">
        <f>VLOOKUP(Sheet1[[#This Row],[NPDES ID2]],Combined_Sheet__Major_Only___2[[NPDES ID2]:[ECHO BFR]],28,FALSE)</f>
        <v>-</v>
      </c>
      <c r="AZ2096" t="str">
        <f>VLOOKUP(Sheet1[[#This Row],[NPDES ID2]],Combined_Sheet__Major_Only___2[[NPDES ID2]:[ECHO BFR]],29,FALSE)</f>
        <v>thickening, preliminaryOps</v>
      </c>
      <c r="BA2096">
        <f>VLOOKUP(Sheet1[[#This Row],[NPDES ID2]],Combined_Sheet__Major_Only___2[[NPDES ID2]:[ECHO BFR]],17,FALSE)</f>
        <v>42.225555999999997</v>
      </c>
      <c r="BB2096">
        <f>VLOOKUP(Sheet1[[#This Row],[NPDES ID2]],Combined_Sheet__Major_Only___2[[NPDES ID2]:[ECHO BFR]],18,FALSE)</f>
        <v>-87.938889000000003</v>
      </c>
      <c r="BC2096" t="str">
        <f>IF(ISNUMBER(SEARCH("aerobic",$AW2096)),"aerobic","")</f>
        <v>aerobic</v>
      </c>
      <c r="BD2096" t="str">
        <f>IF(ISNUMBER(SEARCH("anaer",$AW2096)),"anaer","")</f>
        <v/>
      </c>
      <c r="BE2096" t="str">
        <f>IF(ISNUMBER(SEARCH("thickening",$AZ2096)),"thickening","")</f>
        <v>thickening</v>
      </c>
      <c r="BF2096" s="2" t="str">
        <f>IF(ISNUMBER(SEARCH("airDry",$AW2096)),"airDry","")</f>
        <v/>
      </c>
      <c r="BG2096" s="2" t="str">
        <f>IF(ISNUMBER(SEARCH("heatDry",$AY2096)),"heatDry","")</f>
        <v/>
      </c>
      <c r="BH2096" s="2" t="str">
        <f>IF(AND(ISNUMBER(SEARCH("aerobic",$AW2096)),ISNUMBER(SEARCH("anaer",$AW2096))),"Combined Aer and Anaer.","")</f>
        <v/>
      </c>
    </row>
    <row r="2097" spans="1:60" x14ac:dyDescent="0.3">
      <c r="A2097" s="4">
        <v>2095</v>
      </c>
      <c r="B2097" t="s">
        <v>9847</v>
      </c>
      <c r="C2097">
        <v>1047</v>
      </c>
      <c r="D2097">
        <v>253.86717084559169</v>
      </c>
      <c r="E2097">
        <v>253.66573902191749</v>
      </c>
      <c r="F2097">
        <v>203.536463001237</v>
      </c>
      <c r="G2097">
        <v>303.91096828467329</v>
      </c>
      <c r="H2097">
        <v>-76.858057879075261</v>
      </c>
      <c r="I2097">
        <v>-78.030944959104602</v>
      </c>
      <c r="J2097">
        <v>-90.706524678205668</v>
      </c>
      <c r="K2097">
        <v>-61.466674359547419</v>
      </c>
      <c r="L2097">
        <v>660.5801994957493</v>
      </c>
      <c r="M2097">
        <v>657.52325766353636</v>
      </c>
      <c r="N2097">
        <v>646.43726137052943</v>
      </c>
      <c r="O2097">
        <v>683.8857775976353</v>
      </c>
      <c r="P2097">
        <v>24.724601843856039</v>
      </c>
      <c r="Q2097">
        <v>24.97529717879555</v>
      </c>
      <c r="R2097">
        <v>20.2232117100883</v>
      </c>
      <c r="S2097">
        <v>28.342560163093889</v>
      </c>
      <c r="T2097">
        <v>119.4304275226181</v>
      </c>
      <c r="U2097">
        <v>119.430240371767</v>
      </c>
      <c r="V2097">
        <v>119.3501097299212</v>
      </c>
      <c r="W2097">
        <v>119.50997442621561</v>
      </c>
      <c r="X2097">
        <v>8521.0092160844633</v>
      </c>
      <c r="Y2097">
        <v>8554.2263175396438</v>
      </c>
      <c r="Z2097">
        <v>8233.2125715060065</v>
      </c>
      <c r="AA2097">
        <v>8704.5311352697936</v>
      </c>
      <c r="AB2097">
        <v>1306.850040076924</v>
      </c>
      <c r="AC2097">
        <v>1299.373722829112</v>
      </c>
      <c r="AD2097">
        <v>1134.5469814055079</v>
      </c>
      <c r="AE2097">
        <v>1518.8999924196819</v>
      </c>
      <c r="AF2097">
        <v>61.835470135897069</v>
      </c>
      <c r="AG2097">
        <v>61.548857927609717</v>
      </c>
      <c r="AH2097">
        <v>60.514097427682657</v>
      </c>
      <c r="AI2097">
        <v>64.013147187103968</v>
      </c>
      <c r="AJ2097">
        <v>0.53182249043003726</v>
      </c>
      <c r="AK2097">
        <v>0.53182223752249957</v>
      </c>
      <c r="AL2097">
        <v>0.53178693377590747</v>
      </c>
      <c r="AM2097">
        <v>0.53185819712879812</v>
      </c>
      <c r="AN2097">
        <v>0.97895301426805259</v>
      </c>
      <c r="AO2097">
        <v>0.97895301426805248</v>
      </c>
      <c r="AP2097">
        <v>0.97895301426805248</v>
      </c>
      <c r="AQ2097">
        <v>0.97895301426805248</v>
      </c>
      <c r="AR2097">
        <v>14.74167716916608</v>
      </c>
      <c r="AS2097">
        <v>14.74167716916609</v>
      </c>
      <c r="AT2097">
        <v>14.74167716916609</v>
      </c>
      <c r="AU2097">
        <v>14.74167716916609</v>
      </c>
      <c r="AV2097" t="str">
        <f>VLOOKUP(Sheet1[[#This Row],[NPDES ID2]],Combined_Sheet__Major_Only___2[[NPDES ID2]:[ECHO BFR]],3,FALSE)</f>
        <v>NJ</v>
      </c>
      <c r="AW2097" t="s">
        <v>41</v>
      </c>
      <c r="AX2097" t="str">
        <f>VLOOKUP(Sheet1[[#This Row],[NPDES ID2]],Combined_Sheet__Major_Only___2[[NPDES ID2]:[ECHO BFR]],27,FALSE)</f>
        <v>-</v>
      </c>
      <c r="AY2097" t="str">
        <f>VLOOKUP(Sheet1[[#This Row],[NPDES ID2]],Combined_Sheet__Major_Only___2[[NPDES ID2]:[ECHO BFR]],28,FALSE)</f>
        <v>-</v>
      </c>
      <c r="AZ2097" t="str">
        <f>VLOOKUP(Sheet1[[#This Row],[NPDES ID2]],Combined_Sheet__Major_Only___2[[NPDES ID2]:[ECHO BFR]],29,FALSE)</f>
        <v>thickening</v>
      </c>
      <c r="BA2097">
        <f>VLOOKUP(Sheet1[[#This Row],[NPDES ID2]],Combined_Sheet__Major_Only___2[[NPDES ID2]:[ECHO BFR]],17,FALSE)</f>
        <v>39.890400999999997</v>
      </c>
      <c r="BB2097">
        <f>VLOOKUP(Sheet1[[#This Row],[NPDES ID2]],Combined_Sheet__Major_Only___2[[NPDES ID2]:[ECHO BFR]],18,FALSE)</f>
        <v>-74.881416999999999</v>
      </c>
      <c r="BC2097" t="str">
        <f>IF(ISNUMBER(SEARCH("aerobic",$AW2097)),"aerobic","")</f>
        <v>aerobic</v>
      </c>
      <c r="BD2097" t="str">
        <f>IF(ISNUMBER(SEARCH("anaer",$AW2097)),"anaer","")</f>
        <v/>
      </c>
      <c r="BE2097" t="str">
        <f>IF(ISNUMBER(SEARCH("thickening",$AZ2097)),"thickening","")</f>
        <v>thickening</v>
      </c>
      <c r="BF2097" s="3" t="str">
        <f>IF(ISNUMBER(SEARCH("airDry",$AW2097)),"airDry","")</f>
        <v/>
      </c>
      <c r="BG2097" s="3" t="str">
        <f>IF(ISNUMBER(SEARCH("heatDry",$AY2097)),"heatDry","")</f>
        <v/>
      </c>
      <c r="BH2097" s="3" t="str">
        <f>IF(AND(ISNUMBER(SEARCH("aerobic",$AW2097)),ISNUMBER(SEARCH("anaer",$AW2097))),"Combined Aer and Anaer.","")</f>
        <v/>
      </c>
    </row>
    <row r="2098" spans="1:60" x14ac:dyDescent="0.3">
      <c r="A2098" s="4">
        <v>2096</v>
      </c>
      <c r="B2098" t="s">
        <v>9852</v>
      </c>
      <c r="C2098">
        <v>1028.51</v>
      </c>
      <c r="D2098">
        <v>318.11390512545108</v>
      </c>
      <c r="E2098">
        <v>319.22511293552287</v>
      </c>
      <c r="F2098">
        <v>256.62580017316219</v>
      </c>
      <c r="G2098">
        <v>378.65387662526967</v>
      </c>
      <c r="H2098">
        <v>-77.804854244562634</v>
      </c>
      <c r="I2098">
        <v>-77.529169276626305</v>
      </c>
      <c r="J2098">
        <v>-90.109352978730854</v>
      </c>
      <c r="K2098">
        <v>-65.762989587865633</v>
      </c>
      <c r="L2098">
        <v>519.79505848605982</v>
      </c>
      <c r="M2098">
        <v>515.8304251086231</v>
      </c>
      <c r="N2098">
        <v>501.45690063315709</v>
      </c>
      <c r="O2098">
        <v>550.01269109475868</v>
      </c>
      <c r="P2098">
        <v>24.505415643970409</v>
      </c>
      <c r="Q2098">
        <v>24.454405430850091</v>
      </c>
      <c r="R2098">
        <v>20.956403442144801</v>
      </c>
      <c r="S2098">
        <v>27.769516014953538</v>
      </c>
      <c r="T2098">
        <v>96.242772532864024</v>
      </c>
      <c r="U2098">
        <v>96.242621166797477</v>
      </c>
      <c r="V2098">
        <v>96.177812163823205</v>
      </c>
      <c r="W2098">
        <v>96.307109413152133</v>
      </c>
      <c r="X2098">
        <v>8577.1165841927814</v>
      </c>
      <c r="Y2098">
        <v>8631.5261155581902</v>
      </c>
      <c r="Z2098">
        <v>8103.9396600171212</v>
      </c>
      <c r="AA2098">
        <v>8882.9050357738415</v>
      </c>
      <c r="AB2098">
        <v>1828.5971619218651</v>
      </c>
      <c r="AC2098">
        <v>1793.934447868749</v>
      </c>
      <c r="AD2098">
        <v>1498.5440784956929</v>
      </c>
      <c r="AE2098">
        <v>2320.1704990878329</v>
      </c>
      <c r="AF2098">
        <v>49.531642447273903</v>
      </c>
      <c r="AG2098">
        <v>49.153480725751287</v>
      </c>
      <c r="AH2098">
        <v>47.786192979074222</v>
      </c>
      <c r="AI2098">
        <v>52.407873844626472</v>
      </c>
      <c r="AJ2098">
        <v>0.38195945465787179</v>
      </c>
      <c r="AK2098">
        <v>0.38195927129792601</v>
      </c>
      <c r="AL2098">
        <v>0.38193367677948342</v>
      </c>
      <c r="AM2098">
        <v>0.3819853413346298</v>
      </c>
      <c r="AN2098">
        <v>0.97407077251571028</v>
      </c>
      <c r="AO2098">
        <v>0.97407077251571006</v>
      </c>
      <c r="AP2098">
        <v>0.97407077251571006</v>
      </c>
      <c r="AQ2098">
        <v>0.97407077251571006</v>
      </c>
      <c r="AR2098">
        <v>9.7795381255859688</v>
      </c>
      <c r="AS2098">
        <v>9.779538125585967</v>
      </c>
      <c r="AT2098">
        <v>9.779538125585967</v>
      </c>
      <c r="AU2098">
        <v>9.779538125585967</v>
      </c>
      <c r="AV2098" t="str">
        <f>VLOOKUP(Sheet1[[#This Row],[NPDES ID2]],Combined_Sheet__Major_Only___2[[NPDES ID2]:[ECHO BFR]],3,FALSE)</f>
        <v>AL</v>
      </c>
      <c r="AW2098" t="s">
        <v>87</v>
      </c>
      <c r="AX2098" t="str">
        <f>VLOOKUP(Sheet1[[#This Row],[NPDES ID2]],Combined_Sheet__Major_Only___2[[NPDES ID2]:[ECHO BFR]],27,FALSE)</f>
        <v>-</v>
      </c>
      <c r="AY2098" t="str">
        <f>VLOOKUP(Sheet1[[#This Row],[NPDES ID2]],Combined_Sheet__Major_Only___2[[NPDES ID2]:[ECHO BFR]],28,FALSE)</f>
        <v>pasteurize</v>
      </c>
      <c r="AZ2098" t="str">
        <f>VLOOKUP(Sheet1[[#This Row],[NPDES ID2]],Combined_Sheet__Major_Only___2[[NPDES ID2]:[ECHO BFR]],29,FALSE)</f>
        <v>thickening</v>
      </c>
      <c r="BA2098">
        <f>VLOOKUP(Sheet1[[#This Row],[NPDES ID2]],Combined_Sheet__Major_Only___2[[NPDES ID2]:[ECHO BFR]],17,FALSE)</f>
        <v>34.783884</v>
      </c>
      <c r="BB2098">
        <f>VLOOKUP(Sheet1[[#This Row],[NPDES ID2]],Combined_Sheet__Major_Only___2[[NPDES ID2]:[ECHO BFR]],18,FALSE)</f>
        <v>-87.701497000000003</v>
      </c>
      <c r="BC2098" t="str">
        <f>IF(ISNUMBER(SEARCH("aerobic",$AW2098)),"aerobic","")</f>
        <v/>
      </c>
      <c r="BD2098" t="str">
        <f>IF(ISNUMBER(SEARCH("anaer",$AW2098)),"anaer","")</f>
        <v/>
      </c>
      <c r="BE2098" t="str">
        <f>IF(ISNUMBER(SEARCH("thickening",$AZ2098)),"thickening","")</f>
        <v>thickening</v>
      </c>
      <c r="BF2098" s="2" t="str">
        <f>IF(ISNUMBER(SEARCH("airDry",$AW2098)),"airDry","")</f>
        <v/>
      </c>
      <c r="BG2098" s="2" t="str">
        <f>IF(ISNUMBER(SEARCH("heatDry",$AY2098)),"heatDry","")</f>
        <v/>
      </c>
      <c r="BH2098" s="2" t="str">
        <f>IF(AND(ISNUMBER(SEARCH("aerobic",$AW2098)),ISNUMBER(SEARCH("anaer",$AW2098))),"Combined Aer and Anaer.","")</f>
        <v/>
      </c>
    </row>
    <row r="2099" spans="1:60" x14ac:dyDescent="0.3">
      <c r="A2099" s="4">
        <v>2097</v>
      </c>
      <c r="B2099" t="s">
        <v>9856</v>
      </c>
      <c r="C2099">
        <v>1025.4000000000001</v>
      </c>
      <c r="D2099">
        <v>243.65000991384869</v>
      </c>
      <c r="E2099">
        <v>243.2004625375763</v>
      </c>
      <c r="F2099">
        <v>196.42929305115319</v>
      </c>
      <c r="G2099">
        <v>291.68760791514978</v>
      </c>
      <c r="H2099">
        <v>-76.743983819837524</v>
      </c>
      <c r="I2099">
        <v>-78.004205305576761</v>
      </c>
      <c r="J2099">
        <v>-90.837004353568844</v>
      </c>
      <c r="K2099">
        <v>-60.479432196535221</v>
      </c>
      <c r="L2099">
        <v>676.5502709162372</v>
      </c>
      <c r="M2099">
        <v>673.77662660053761</v>
      </c>
      <c r="N2099">
        <v>663.72287348208795</v>
      </c>
      <c r="O2099">
        <v>697.68670037310471</v>
      </c>
      <c r="P2099">
        <v>24.160044746264731</v>
      </c>
      <c r="Q2099">
        <v>24.453292116184269</v>
      </c>
      <c r="R2099">
        <v>19.604167436811821</v>
      </c>
      <c r="S2099">
        <v>27.693270263935389</v>
      </c>
      <c r="T2099">
        <v>44.393763644788237</v>
      </c>
      <c r="U2099">
        <v>44.393692295679571</v>
      </c>
      <c r="V2099">
        <v>44.363143410443911</v>
      </c>
      <c r="W2099">
        <v>44.424089986533133</v>
      </c>
      <c r="X2099">
        <v>3028.583535804893</v>
      </c>
      <c r="Y2099">
        <v>3038.9984242485721</v>
      </c>
      <c r="Z2099">
        <v>2938.009563227215</v>
      </c>
      <c r="AA2099">
        <v>3086.288061802341</v>
      </c>
      <c r="AB2099">
        <v>494.67992967448657</v>
      </c>
      <c r="AC2099">
        <v>491.32587846442891</v>
      </c>
      <c r="AD2099">
        <v>425.96004199634211</v>
      </c>
      <c r="AE2099">
        <v>580.9043256648979</v>
      </c>
      <c r="AF2099">
        <v>64.662255707644647</v>
      </c>
      <c r="AG2099">
        <v>64.396896481542029</v>
      </c>
      <c r="AH2099">
        <v>63.437711526226202</v>
      </c>
      <c r="AI2099">
        <v>66.680159173498595</v>
      </c>
      <c r="AJ2099">
        <v>0.56635579340529985</v>
      </c>
      <c r="AK2099">
        <v>0.56635564538577943</v>
      </c>
      <c r="AL2099">
        <v>0.56633494555639419</v>
      </c>
      <c r="AM2099">
        <v>0.56637672849911047</v>
      </c>
      <c r="AN2099">
        <v>0.94612711677844497</v>
      </c>
      <c r="AO2099">
        <v>0.94612711677844508</v>
      </c>
      <c r="AP2099">
        <v>0.94612711677844508</v>
      </c>
      <c r="AQ2099">
        <v>0.94612711677844508</v>
      </c>
      <c r="AR2099">
        <v>14.83805930587965</v>
      </c>
      <c r="AS2099">
        <v>14.838059305879661</v>
      </c>
      <c r="AT2099">
        <v>14.838059305879661</v>
      </c>
      <c r="AU2099">
        <v>14.838059305879661</v>
      </c>
      <c r="AV2099" t="str">
        <f>VLOOKUP(Sheet1[[#This Row],[NPDES ID2]],Combined_Sheet__Major_Only___2[[NPDES ID2]:[ECHO BFR]],3,FALSE)</f>
        <v>FL</v>
      </c>
      <c r="AW2099" t="s">
        <v>544</v>
      </c>
      <c r="AX2099" t="str">
        <f>VLOOKUP(Sheet1[[#This Row],[NPDES ID2]],Combined_Sheet__Major_Only___2[[NPDES ID2]:[ECHO BFR]],27,FALSE)</f>
        <v>-</v>
      </c>
      <c r="AY2099" t="str">
        <f>VLOOKUP(Sheet1[[#This Row],[NPDES ID2]],Combined_Sheet__Major_Only___2[[NPDES ID2]:[ECHO BFR]],28,FALSE)</f>
        <v>-</v>
      </c>
      <c r="AZ2099" t="str">
        <f>VLOOKUP(Sheet1[[#This Row],[NPDES ID2]],Combined_Sheet__Major_Only___2[[NPDES ID2]:[ECHO BFR]],29,FALSE)</f>
        <v>thickening</v>
      </c>
      <c r="BA2099">
        <f>VLOOKUP(Sheet1[[#This Row],[NPDES ID2]],Combined_Sheet__Major_Only___2[[NPDES ID2]:[ECHO BFR]],17,FALSE)</f>
        <v>28.577819999999999</v>
      </c>
      <c r="BB2099">
        <f>VLOOKUP(Sheet1[[#This Row],[NPDES ID2]],Combined_Sheet__Major_Only___2[[NPDES ID2]:[ECHO BFR]],18,FALSE)</f>
        <v>-81.581992999999997</v>
      </c>
      <c r="BC2099" t="str">
        <f>IF(ISNUMBER(SEARCH("aerobic",$AW2099)),"aerobic","")</f>
        <v>aerobic</v>
      </c>
      <c r="BD2099" t="str">
        <f>IF(ISNUMBER(SEARCH("anaer",$AW2099)),"anaer","")</f>
        <v/>
      </c>
      <c r="BE2099" t="str">
        <f>IF(ISNUMBER(SEARCH("thickening",$AZ2099)),"thickening","")</f>
        <v>thickening</v>
      </c>
      <c r="BF2099" s="3" t="str">
        <f>IF(ISNUMBER(SEARCH("airDry",$AW2099)),"airDry","")</f>
        <v/>
      </c>
      <c r="BG2099" s="3" t="str">
        <f>IF(ISNUMBER(SEARCH("heatDry",$AY2099)),"heatDry","")</f>
        <v/>
      </c>
      <c r="BH2099" s="3" t="str">
        <f>IF(AND(ISNUMBER(SEARCH("aerobic",$AW2099)),ISNUMBER(SEARCH("anaer",$AW2099))),"Combined Aer and Anaer.","")</f>
        <v/>
      </c>
    </row>
    <row r="2100" spans="1:60" x14ac:dyDescent="0.3">
      <c r="A2100" s="4">
        <v>2098</v>
      </c>
      <c r="B2100" t="s">
        <v>9861</v>
      </c>
      <c r="C2100">
        <v>1016.87</v>
      </c>
      <c r="D2100">
        <v>253.83759432049391</v>
      </c>
      <c r="E2100">
        <v>253.54077705864131</v>
      </c>
      <c r="F2100">
        <v>203.97258018848501</v>
      </c>
      <c r="G2100">
        <v>303.88154565706941</v>
      </c>
      <c r="H2100">
        <v>-76.998669050404573</v>
      </c>
      <c r="I2100">
        <v>-78.268742295251897</v>
      </c>
      <c r="J2100">
        <v>-91.074039959562015</v>
      </c>
      <c r="K2100">
        <v>-61.677441105001712</v>
      </c>
      <c r="L2100">
        <v>645.04294258938216</v>
      </c>
      <c r="M2100">
        <v>642.09873068647312</v>
      </c>
      <c r="N2100">
        <v>631.42927748319289</v>
      </c>
      <c r="O2100">
        <v>667.47426288583108</v>
      </c>
      <c r="P2100">
        <v>24.007830010838259</v>
      </c>
      <c r="Q2100">
        <v>24.258480447334069</v>
      </c>
      <c r="R2100">
        <v>19.6194278628132</v>
      </c>
      <c r="S2100">
        <v>27.51028967989863</v>
      </c>
      <c r="T2100">
        <v>3.7345407179748991</v>
      </c>
      <c r="U2100">
        <v>3.734532116976534</v>
      </c>
      <c r="V2100">
        <v>3.7308495073844261</v>
      </c>
      <c r="W2100">
        <v>3.7381965003755249</v>
      </c>
      <c r="X2100">
        <v>265.01160536674553</v>
      </c>
      <c r="Y2100">
        <v>265.99080582937438</v>
      </c>
      <c r="Z2100">
        <v>256.26553193002218</v>
      </c>
      <c r="AA2100">
        <v>270.63260765073397</v>
      </c>
      <c r="AB2100">
        <v>54.703063181175231</v>
      </c>
      <c r="AC2100">
        <v>54.058947526847319</v>
      </c>
      <c r="AD2100">
        <v>45.268838812521352</v>
      </c>
      <c r="AE2100">
        <v>67.021623559043576</v>
      </c>
      <c r="AF2100">
        <v>62.167311532594361</v>
      </c>
      <c r="AG2100">
        <v>61.883376592891629</v>
      </c>
      <c r="AH2100">
        <v>60.856258636135948</v>
      </c>
      <c r="AI2100">
        <v>64.327637128657841</v>
      </c>
      <c r="AJ2100">
        <v>0.53587474949536884</v>
      </c>
      <c r="AK2100">
        <v>0.53587464991400169</v>
      </c>
      <c r="AL2100">
        <v>0.53586071497817067</v>
      </c>
      <c r="AM2100">
        <v>0.53588884257098279</v>
      </c>
      <c r="AN2100">
        <v>0.65219046366868938</v>
      </c>
      <c r="AO2100">
        <v>0.65219046366868949</v>
      </c>
      <c r="AP2100">
        <v>0.65219046366868949</v>
      </c>
      <c r="AQ2100">
        <v>0.65219046366868949</v>
      </c>
      <c r="AR2100">
        <v>12.487620616082591</v>
      </c>
      <c r="AS2100">
        <v>12.4876206160826</v>
      </c>
      <c r="AT2100">
        <v>12.4876206160826</v>
      </c>
      <c r="AU2100">
        <v>12.4876206160826</v>
      </c>
      <c r="AV2100" t="str">
        <f>VLOOKUP(Sheet1[[#This Row],[NPDES ID2]],Combined_Sheet__Major_Only___2[[NPDES ID2]:[ECHO BFR]],3,FALSE)</f>
        <v>IN</v>
      </c>
      <c r="AW2100" t="s">
        <v>12183</v>
      </c>
      <c r="AX2100" t="str">
        <f>VLOOKUP(Sheet1[[#This Row],[NPDES ID2]],Combined_Sheet__Major_Only___2[[NPDES ID2]:[ECHO BFR]],27,FALSE)</f>
        <v>-</v>
      </c>
      <c r="AY2100" t="str">
        <f>VLOOKUP(Sheet1[[#This Row],[NPDES ID2]],Combined_Sheet__Major_Only___2[[NPDES ID2]:[ECHO BFR]],28,FALSE)</f>
        <v>-</v>
      </c>
      <c r="AZ2100" t="str">
        <f>VLOOKUP(Sheet1[[#This Row],[NPDES ID2]],Combined_Sheet__Major_Only___2[[NPDES ID2]:[ECHO BFR]],29,FALSE)</f>
        <v>thickening</v>
      </c>
      <c r="BA2100">
        <f>VLOOKUP(Sheet1[[#This Row],[NPDES ID2]],Combined_Sheet__Major_Only___2[[NPDES ID2]:[ECHO BFR]],17,FALSE)</f>
        <v>40.173943999999999</v>
      </c>
      <c r="BB2100">
        <f>VLOOKUP(Sheet1[[#This Row],[NPDES ID2]],Combined_Sheet__Major_Only___2[[NPDES ID2]:[ECHO BFR]],18,FALSE)</f>
        <v>-85.503193999999993</v>
      </c>
      <c r="BC2100" t="str">
        <f>IF(ISNUMBER(SEARCH("aerobic",$AW2100)),"aerobic","")</f>
        <v/>
      </c>
      <c r="BD2100" t="str">
        <f>IF(ISNUMBER(SEARCH("anaer",$AW2100)),"anaer","")</f>
        <v>anaer</v>
      </c>
      <c r="BE2100" t="str">
        <f>IF(ISNUMBER(SEARCH("thickening",$AZ2100)),"thickening","")</f>
        <v>thickening</v>
      </c>
      <c r="BF2100" s="2" t="str">
        <f>IF(ISNUMBER(SEARCH("airDry",$AW2100)),"airDry","")</f>
        <v>airDry</v>
      </c>
      <c r="BG2100" s="2" t="str">
        <f>IF(ISNUMBER(SEARCH("heatDry",$AY2100)),"heatDry","")</f>
        <v/>
      </c>
      <c r="BH2100" s="2" t="str">
        <f>IF(AND(ISNUMBER(SEARCH("aerobic",$AW2100)),ISNUMBER(SEARCH("anaer",$AW2100))),"Combined Aer and Anaer.","")</f>
        <v/>
      </c>
    </row>
    <row r="2101" spans="1:60" x14ac:dyDescent="0.3">
      <c r="A2101" s="4">
        <v>2099</v>
      </c>
      <c r="B2101" t="s">
        <v>9866</v>
      </c>
      <c r="C2101">
        <v>1009.4</v>
      </c>
      <c r="D2101">
        <v>313.8079435294627</v>
      </c>
      <c r="E2101">
        <v>315.03769038769531</v>
      </c>
      <c r="F2101">
        <v>252.8528512718762</v>
      </c>
      <c r="G2101">
        <v>373.60566836801041</v>
      </c>
      <c r="H2101">
        <v>-77.8934618837024</v>
      </c>
      <c r="I2101">
        <v>-77.752393770303712</v>
      </c>
      <c r="J2101">
        <v>-90.423123580886866</v>
      </c>
      <c r="K2101">
        <v>-65.476236063747777</v>
      </c>
      <c r="L2101">
        <v>518.93706940966763</v>
      </c>
      <c r="M2101">
        <v>515.11048312218065</v>
      </c>
      <c r="N2101">
        <v>501.24375570053093</v>
      </c>
      <c r="O2101">
        <v>548.09038753666482</v>
      </c>
      <c r="P2101">
        <v>24.0379524704029</v>
      </c>
      <c r="Q2101">
        <v>23.947929248451231</v>
      </c>
      <c r="R2101">
        <v>20.469125161362481</v>
      </c>
      <c r="S2101">
        <v>27.296254756132331</v>
      </c>
      <c r="T2101">
        <v>3.8198227648350049</v>
      </c>
      <c r="U2101">
        <v>3.8198140322235181</v>
      </c>
      <c r="V2101">
        <v>3.8160750710630951</v>
      </c>
      <c r="W2101">
        <v>3.8235344882922488</v>
      </c>
      <c r="X2101">
        <v>334.62889069756301</v>
      </c>
      <c r="Y2101">
        <v>336.62247206009528</v>
      </c>
      <c r="Z2101">
        <v>316.86437623235918</v>
      </c>
      <c r="AA2101">
        <v>346.15302780036689</v>
      </c>
      <c r="AB2101">
        <v>82.877170176354412</v>
      </c>
      <c r="AC2101">
        <v>80.845814109649311</v>
      </c>
      <c r="AD2101">
        <v>65.875410784381444</v>
      </c>
      <c r="AE2101">
        <v>109.4126704737469</v>
      </c>
      <c r="AF2101">
        <v>50.384107800092522</v>
      </c>
      <c r="AG2101">
        <v>50.012397735190532</v>
      </c>
      <c r="AH2101">
        <v>48.667243071918143</v>
      </c>
      <c r="AI2101">
        <v>53.213033746998491</v>
      </c>
      <c r="AJ2101">
        <v>0.39231417391659812</v>
      </c>
      <c r="AK2101">
        <v>0.39231408228290909</v>
      </c>
      <c r="AL2101">
        <v>0.39230126471708698</v>
      </c>
      <c r="AM2101">
        <v>0.39232713708025968</v>
      </c>
      <c r="AN2101">
        <v>0.65612579825118444</v>
      </c>
      <c r="AO2101">
        <v>0.65612579825118433</v>
      </c>
      <c r="AP2101">
        <v>0.65612579825118433</v>
      </c>
      <c r="AQ2101">
        <v>0.65612579825118433</v>
      </c>
      <c r="AR2101">
        <v>9.2180479744377717</v>
      </c>
      <c r="AS2101">
        <v>9.2180479744377717</v>
      </c>
      <c r="AT2101">
        <v>9.2180479744377717</v>
      </c>
      <c r="AU2101">
        <v>9.2180479744377717</v>
      </c>
      <c r="AV2101" t="str">
        <f>VLOOKUP(Sheet1[[#This Row],[NPDES ID2]],Combined_Sheet__Major_Only___2[[NPDES ID2]:[ECHO BFR]],3,FALSE)</f>
        <v>CA</v>
      </c>
      <c r="AW2101" t="s">
        <v>1420</v>
      </c>
      <c r="AX2101" t="str">
        <f>VLOOKUP(Sheet1[[#This Row],[NPDES ID2]],Combined_Sheet__Major_Only___2[[NPDES ID2]:[ECHO BFR]],27,FALSE)</f>
        <v>tempSludgeStore</v>
      </c>
      <c r="AY2101" t="str">
        <f>VLOOKUP(Sheet1[[#This Row],[NPDES ID2]],Combined_Sheet__Major_Only___2[[NPDES ID2]:[ECHO BFR]],28,FALSE)</f>
        <v>-</v>
      </c>
      <c r="AZ2101" t="str">
        <f>VLOOKUP(Sheet1[[#This Row],[NPDES ID2]],Combined_Sheet__Major_Only___2[[NPDES ID2]:[ECHO BFR]],29,FALSE)</f>
        <v>thickening</v>
      </c>
      <c r="BA2101">
        <f>VLOOKUP(Sheet1[[#This Row],[NPDES ID2]],Combined_Sheet__Major_Only___2[[NPDES ID2]:[ECHO BFR]],17,FALSE)</f>
        <v>36.545789999999997</v>
      </c>
      <c r="BB2101">
        <f>VLOOKUP(Sheet1[[#This Row],[NPDES ID2]],Combined_Sheet__Major_Only___2[[NPDES ID2]:[ECHO BFR]],18,FALSE)</f>
        <v>-119.39122</v>
      </c>
      <c r="BC2101" t="str">
        <f>IF(ISNUMBER(SEARCH("aerobic",$AW2101)),"aerobic","")</f>
        <v/>
      </c>
      <c r="BD2101" t="str">
        <f>IF(ISNUMBER(SEARCH("anaer",$AW2101)),"anaer","")</f>
        <v/>
      </c>
      <c r="BE2101" t="str">
        <f>IF(ISNUMBER(SEARCH("thickening",$AZ2101)),"thickening","")</f>
        <v>thickening</v>
      </c>
      <c r="BF2101" s="3" t="str">
        <f>IF(ISNUMBER(SEARCH("airDry",$AW2101)),"airDry","")</f>
        <v>airDry</v>
      </c>
      <c r="BG2101" s="3" t="str">
        <f>IF(ISNUMBER(SEARCH("heatDry",$AY2101)),"heatDry","")</f>
        <v/>
      </c>
      <c r="BH2101" s="3" t="str">
        <f>IF(AND(ISNUMBER(SEARCH("aerobic",$AW2101)),ISNUMBER(SEARCH("anaer",$AW2101))),"Combined Aer and Anaer.","")</f>
        <v/>
      </c>
    </row>
    <row r="2102" spans="1:60" x14ac:dyDescent="0.3">
      <c r="A2102" s="4">
        <v>2100</v>
      </c>
      <c r="B2102" t="s">
        <v>9871</v>
      </c>
      <c r="C2102">
        <v>1009</v>
      </c>
      <c r="D2102">
        <v>245.4953383957106</v>
      </c>
      <c r="E2102">
        <v>245.0283276496009</v>
      </c>
      <c r="F2102">
        <v>198.0238055655982</v>
      </c>
      <c r="G2102">
        <v>294.09187189826798</v>
      </c>
      <c r="H2102">
        <v>-76.654978249936164</v>
      </c>
      <c r="I2102">
        <v>-77.861162207583618</v>
      </c>
      <c r="J2102">
        <v>-90.673236100571074</v>
      </c>
      <c r="K2102">
        <v>-60.365467032118353</v>
      </c>
      <c r="L2102">
        <v>662.7504140190614</v>
      </c>
      <c r="M2102">
        <v>659.99964751423045</v>
      </c>
      <c r="N2102">
        <v>650.0236431547014</v>
      </c>
      <c r="O2102">
        <v>683.72243211170189</v>
      </c>
      <c r="P2102">
        <v>23.778499111238339</v>
      </c>
      <c r="Q2102">
        <v>24.059667263362471</v>
      </c>
      <c r="R2102">
        <v>19.309800235375391</v>
      </c>
      <c r="S2102">
        <v>27.230270975573429</v>
      </c>
      <c r="T2102">
        <v>120.8901799989609</v>
      </c>
      <c r="U2102">
        <v>120.8899905953193</v>
      </c>
      <c r="V2102">
        <v>120.8088953971053</v>
      </c>
      <c r="W2102">
        <v>120.9706844322957</v>
      </c>
      <c r="X2102">
        <v>8284.3676484646257</v>
      </c>
      <c r="Y2102">
        <v>8313.3048221567224</v>
      </c>
      <c r="Z2102">
        <v>8033.2917660374242</v>
      </c>
      <c r="AA2102">
        <v>8444.2628008959946</v>
      </c>
      <c r="AB2102">
        <v>1298.1507423644221</v>
      </c>
      <c r="AC2102">
        <v>1290.117256980086</v>
      </c>
      <c r="AD2102">
        <v>1124.438505729426</v>
      </c>
      <c r="AE2102">
        <v>1514.3689406475039</v>
      </c>
      <c r="AF2102">
        <v>64.374860520175432</v>
      </c>
      <c r="AG2102">
        <v>64.107212408874375</v>
      </c>
      <c r="AH2102">
        <v>63.141191173592063</v>
      </c>
      <c r="AI2102">
        <v>66.408045383737146</v>
      </c>
      <c r="AJ2102">
        <v>0.56284339961194962</v>
      </c>
      <c r="AK2102">
        <v>0.56284314293880366</v>
      </c>
      <c r="AL2102">
        <v>0.5628073076291098</v>
      </c>
      <c r="AM2102">
        <v>0.56287964378339295</v>
      </c>
      <c r="AN2102">
        <v>0.97919957521958156</v>
      </c>
      <c r="AO2102">
        <v>0.97919957521958145</v>
      </c>
      <c r="AP2102">
        <v>0.97919957521958145</v>
      </c>
      <c r="AQ2102">
        <v>0.97919957521958145</v>
      </c>
      <c r="AR2102">
        <v>15.14693730333051</v>
      </c>
      <c r="AS2102">
        <v>15.14693730333051</v>
      </c>
      <c r="AT2102">
        <v>15.14693730333051</v>
      </c>
      <c r="AU2102">
        <v>15.14693730333051</v>
      </c>
      <c r="AV2102" t="str">
        <f>VLOOKUP(Sheet1[[#This Row],[NPDES ID2]],Combined_Sheet__Major_Only___2[[NPDES ID2]:[ECHO BFR]],3,FALSE)</f>
        <v>GA</v>
      </c>
      <c r="AW2102" t="s">
        <v>41</v>
      </c>
      <c r="AX2102" t="str">
        <f>VLOOKUP(Sheet1[[#This Row],[NPDES ID2]],Combined_Sheet__Major_Only___2[[NPDES ID2]:[ECHO BFR]],27,FALSE)</f>
        <v>-</v>
      </c>
      <c r="AY2102" t="str">
        <f>VLOOKUP(Sheet1[[#This Row],[NPDES ID2]],Combined_Sheet__Major_Only___2[[NPDES ID2]:[ECHO BFR]],28,FALSE)</f>
        <v>-</v>
      </c>
      <c r="AZ2102" t="str">
        <f>VLOOKUP(Sheet1[[#This Row],[NPDES ID2]],Combined_Sheet__Major_Only___2[[NPDES ID2]:[ECHO BFR]],29,FALSE)</f>
        <v>thickening</v>
      </c>
      <c r="BA2102">
        <f>VLOOKUP(Sheet1[[#This Row],[NPDES ID2]],Combined_Sheet__Major_Only___2[[NPDES ID2]:[ECHO BFR]],17,FALSE)</f>
        <v>34.136305999999998</v>
      </c>
      <c r="BB2102">
        <f>VLOOKUP(Sheet1[[#This Row],[NPDES ID2]],Combined_Sheet__Major_Only___2[[NPDES ID2]:[ECHO BFR]],18,FALSE)</f>
        <v>-84.567306000000002</v>
      </c>
      <c r="BC2102" t="str">
        <f>IF(ISNUMBER(SEARCH("aerobic",$AW2102)),"aerobic","")</f>
        <v>aerobic</v>
      </c>
      <c r="BD2102" t="str">
        <f>IF(ISNUMBER(SEARCH("anaer",$AW2102)),"anaer","")</f>
        <v/>
      </c>
      <c r="BE2102" t="str">
        <f>IF(ISNUMBER(SEARCH("thickening",$AZ2102)),"thickening","")</f>
        <v>thickening</v>
      </c>
      <c r="BF2102" s="2" t="str">
        <f>IF(ISNUMBER(SEARCH("airDry",$AW2102)),"airDry","")</f>
        <v/>
      </c>
      <c r="BG2102" s="2" t="str">
        <f>IF(ISNUMBER(SEARCH("heatDry",$AY2102)),"heatDry","")</f>
        <v/>
      </c>
      <c r="BH2102" s="2" t="str">
        <f>IF(AND(ISNUMBER(SEARCH("aerobic",$AW2102)),ISNUMBER(SEARCH("anaer",$AW2102))),"Combined Aer and Anaer.","")</f>
        <v/>
      </c>
    </row>
    <row r="2103" spans="1:60" x14ac:dyDescent="0.3">
      <c r="A2103" s="4">
        <v>2101</v>
      </c>
      <c r="B2103" t="s">
        <v>9875</v>
      </c>
      <c r="C2103">
        <v>1006.06</v>
      </c>
      <c r="D2103">
        <v>236.73972065882941</v>
      </c>
      <c r="E2103">
        <v>236.50235194508991</v>
      </c>
      <c r="F2103">
        <v>191.64682953580569</v>
      </c>
      <c r="G2103">
        <v>283.53163300254892</v>
      </c>
      <c r="H2103">
        <v>-76.569274817937924</v>
      </c>
      <c r="I2103">
        <v>-77.863993197580569</v>
      </c>
      <c r="J2103">
        <v>-90.483864841925651</v>
      </c>
      <c r="K2103">
        <v>-59.560411538856862</v>
      </c>
      <c r="L2103">
        <v>685.61371776609042</v>
      </c>
      <c r="M2103">
        <v>683.0554879459562</v>
      </c>
      <c r="N2103">
        <v>673.78248814843766</v>
      </c>
      <c r="O2103">
        <v>705.10871921352009</v>
      </c>
      <c r="P2103">
        <v>23.662743268469431</v>
      </c>
      <c r="Q2103">
        <v>23.964810095983999</v>
      </c>
      <c r="R2103">
        <v>19.064289689629131</v>
      </c>
      <c r="S2103">
        <v>27.31556902014075</v>
      </c>
      <c r="T2103">
        <v>46.187333503482698</v>
      </c>
      <c r="U2103">
        <v>46.187259386413622</v>
      </c>
      <c r="V2103">
        <v>46.155525369275743</v>
      </c>
      <c r="W2103">
        <v>46.218836343643218</v>
      </c>
      <c r="X2103">
        <v>3050.510302322069</v>
      </c>
      <c r="Y2103">
        <v>3060.0325860207781</v>
      </c>
      <c r="Z2103">
        <v>2967.485567026466</v>
      </c>
      <c r="AA2103">
        <v>3103.3730127375638</v>
      </c>
      <c r="AB2103">
        <v>476.97644744148272</v>
      </c>
      <c r="AC2103">
        <v>474.3776617986382</v>
      </c>
      <c r="AD2103">
        <v>413.55178491888569</v>
      </c>
      <c r="AE2103">
        <v>556.40991133287082</v>
      </c>
      <c r="AF2103">
        <v>66.788051579528869</v>
      </c>
      <c r="AG2103">
        <v>66.53858647402933</v>
      </c>
      <c r="AH2103">
        <v>65.63695474884419</v>
      </c>
      <c r="AI2103">
        <v>68.684939825888577</v>
      </c>
      <c r="AJ2103">
        <v>0.59234568309678193</v>
      </c>
      <c r="AK2103">
        <v>0.59234553632757159</v>
      </c>
      <c r="AL2103">
        <v>0.59232500897833207</v>
      </c>
      <c r="AM2103">
        <v>0.59236644368710045</v>
      </c>
      <c r="AN2103">
        <v>0.94806329734096328</v>
      </c>
      <c r="AO2103">
        <v>0.94806329734096295</v>
      </c>
      <c r="AP2103">
        <v>0.94806329734096295</v>
      </c>
      <c r="AQ2103">
        <v>0.94806329734096295</v>
      </c>
      <c r="AR2103">
        <v>15.73574082541055</v>
      </c>
      <c r="AS2103">
        <v>15.73574082541054</v>
      </c>
      <c r="AT2103">
        <v>15.73574082541054</v>
      </c>
      <c r="AU2103">
        <v>15.73574082541054</v>
      </c>
      <c r="AV2103" t="str">
        <f>VLOOKUP(Sheet1[[#This Row],[NPDES ID2]],Combined_Sheet__Major_Only___2[[NPDES ID2]:[ECHO BFR]],3,FALSE)</f>
        <v>NC</v>
      </c>
      <c r="AW2103" t="s">
        <v>12181</v>
      </c>
      <c r="AX2103" t="str">
        <f>VLOOKUP(Sheet1[[#This Row],[NPDES ID2]],Combined_Sheet__Major_Only___2[[NPDES ID2]:[ECHO BFR]],27,FALSE)</f>
        <v>methaneBioCaptureRecover</v>
      </c>
      <c r="AY2103" t="str">
        <f>VLOOKUP(Sheet1[[#This Row],[NPDES ID2]],Combined_Sheet__Major_Only___2[[NPDES ID2]:[ECHO BFR]],28,FALSE)</f>
        <v>-</v>
      </c>
      <c r="AZ2103" t="str">
        <f>VLOOKUP(Sheet1[[#This Row],[NPDES ID2]],Combined_Sheet__Major_Only___2[[NPDES ID2]:[ECHO BFR]],29,FALSE)</f>
        <v>thickening, preliminaryOps</v>
      </c>
      <c r="BA2103">
        <f>VLOOKUP(Sheet1[[#This Row],[NPDES ID2]],Combined_Sheet__Major_Only___2[[NPDES ID2]:[ECHO BFR]],17,FALSE)</f>
        <v>35.896448999999997</v>
      </c>
      <c r="BB2103">
        <f>VLOOKUP(Sheet1[[#This Row],[NPDES ID2]],Combined_Sheet__Major_Only___2[[NPDES ID2]:[ECHO BFR]],18,FALSE)</f>
        <v>-79.025655</v>
      </c>
      <c r="BC2103" t="str">
        <f>IF(ISNUMBER(SEARCH("aerobic",$AW2103)),"aerobic","")</f>
        <v/>
      </c>
      <c r="BD2103" t="str">
        <f>IF(ISNUMBER(SEARCH("anaer",$AW2103)),"anaer","")</f>
        <v>anaer</v>
      </c>
      <c r="BE2103" t="str">
        <f>IF(ISNUMBER(SEARCH("thickening",$AZ2103)),"thickening","")</f>
        <v>thickening</v>
      </c>
      <c r="BF2103" s="3" t="str">
        <f>IF(ISNUMBER(SEARCH("airDry",$AW2103)),"airDry","")</f>
        <v/>
      </c>
      <c r="BG2103" s="3" t="str">
        <f>IF(ISNUMBER(SEARCH("heatDry",$AY2103)),"heatDry","")</f>
        <v/>
      </c>
      <c r="BH2103" s="3" t="str">
        <f>IF(AND(ISNUMBER(SEARCH("aerobic",$AW2103)),ISNUMBER(SEARCH("anaer",$AW2103))),"Combined Aer and Anaer.","")</f>
        <v/>
      </c>
    </row>
    <row r="2104" spans="1:60" x14ac:dyDescent="0.3">
      <c r="A2104" s="4">
        <v>2102</v>
      </c>
      <c r="B2104" t="s">
        <v>9880</v>
      </c>
      <c r="C2104">
        <v>1005.19</v>
      </c>
      <c r="D2104">
        <v>310.27345390316123</v>
      </c>
      <c r="E2104">
        <v>311.30926710979048</v>
      </c>
      <c r="F2104">
        <v>249.81415926975981</v>
      </c>
      <c r="G2104">
        <v>369.50591885480787</v>
      </c>
      <c r="H2104">
        <v>-77.757057187329195</v>
      </c>
      <c r="I2104">
        <v>-77.693095525917101</v>
      </c>
      <c r="J2104">
        <v>-90.381100829494912</v>
      </c>
      <c r="K2104">
        <v>-65.140928306799623</v>
      </c>
      <c r="L2104">
        <v>523.06479761457695</v>
      </c>
      <c r="M2104">
        <v>519.30152613316136</v>
      </c>
      <c r="N2104">
        <v>505.66015219796378</v>
      </c>
      <c r="O2104">
        <v>551.74359652892736</v>
      </c>
      <c r="P2104">
        <v>23.927528362801759</v>
      </c>
      <c r="Q2104">
        <v>23.822151266919398</v>
      </c>
      <c r="R2104">
        <v>20.31274146926194</v>
      </c>
      <c r="S2104">
        <v>27.20775256288595</v>
      </c>
      <c r="T2104">
        <v>60.689225783447171</v>
      </c>
      <c r="U2104">
        <v>60.689129286060151</v>
      </c>
      <c r="V2104">
        <v>60.6478128960361</v>
      </c>
      <c r="W2104">
        <v>60.730241190519088</v>
      </c>
      <c r="X2104">
        <v>5252.4144907519976</v>
      </c>
      <c r="Y2104">
        <v>5283.9160479663506</v>
      </c>
      <c r="Z2104">
        <v>4978.7209961792632</v>
      </c>
      <c r="AA2104">
        <v>5428.9145603487159</v>
      </c>
      <c r="AB2104">
        <v>1369.6397252207701</v>
      </c>
      <c r="AC2104">
        <v>1333.5401559952991</v>
      </c>
      <c r="AD2104">
        <v>1076.230896576127</v>
      </c>
      <c r="AE2104">
        <v>1831.9243335104579</v>
      </c>
      <c r="AF2104">
        <v>50.998794600517357</v>
      </c>
      <c r="AG2104">
        <v>50.631570734142691</v>
      </c>
      <c r="AH2104">
        <v>49.30350380233282</v>
      </c>
      <c r="AI2104">
        <v>53.792317078460407</v>
      </c>
      <c r="AJ2104">
        <v>0.39978372475836871</v>
      </c>
      <c r="AK2104">
        <v>0.39978357087622851</v>
      </c>
      <c r="AL2104">
        <v>0.39976207374611222</v>
      </c>
      <c r="AM2104">
        <v>0.39980546681453849</v>
      </c>
      <c r="AN2104">
        <v>0.95975742387959206</v>
      </c>
      <c r="AO2104">
        <v>0.95975742387959184</v>
      </c>
      <c r="AP2104">
        <v>0.95975742387959184</v>
      </c>
      <c r="AQ2104">
        <v>0.95975742387959184</v>
      </c>
      <c r="AR2104">
        <v>9.1020837357370237</v>
      </c>
      <c r="AS2104">
        <v>9.1020837357370254</v>
      </c>
      <c r="AT2104">
        <v>9.1020837357370254</v>
      </c>
      <c r="AU2104">
        <v>9.1020837357370254</v>
      </c>
      <c r="AV2104" t="str">
        <f>VLOOKUP(Sheet1[[#This Row],[NPDES ID2]],Combined_Sheet__Major_Only___2[[NPDES ID2]:[ECHO BFR]],3,FALSE)</f>
        <v>NY</v>
      </c>
      <c r="AW2104" t="s">
        <v>54</v>
      </c>
      <c r="AX2104" t="str">
        <f>VLOOKUP(Sheet1[[#This Row],[NPDES ID2]],Combined_Sheet__Major_Only___2[[NPDES ID2]:[ECHO BFR]],27,FALSE)</f>
        <v>-</v>
      </c>
      <c r="AY2104" t="str">
        <f>VLOOKUP(Sheet1[[#This Row],[NPDES ID2]],Combined_Sheet__Major_Only___2[[NPDES ID2]:[ECHO BFR]],28,FALSE)</f>
        <v>highTempCompost</v>
      </c>
      <c r="AZ2104" t="str">
        <f>VLOOKUP(Sheet1[[#This Row],[NPDES ID2]],Combined_Sheet__Major_Only___2[[NPDES ID2]:[ECHO BFR]],29,FALSE)</f>
        <v>preliminaryOps, thickening</v>
      </c>
      <c r="BA2104">
        <f>VLOOKUP(Sheet1[[#This Row],[NPDES ID2]],Combined_Sheet__Major_Only___2[[NPDES ID2]:[ECHO BFR]],17,FALSE)</f>
        <v>41.036971999999999</v>
      </c>
      <c r="BB2104">
        <f>VLOOKUP(Sheet1[[#This Row],[NPDES ID2]],Combined_Sheet__Major_Only___2[[NPDES ID2]:[ECHO BFR]],18,FALSE)</f>
        <v>-73.940027999999998</v>
      </c>
      <c r="BC2104" t="str">
        <f>IF(ISNUMBER(SEARCH("aerobic",$AW2104)),"aerobic","")</f>
        <v/>
      </c>
      <c r="BD2104" t="str">
        <f>IF(ISNUMBER(SEARCH("anaer",$AW2104)),"anaer","")</f>
        <v/>
      </c>
      <c r="BE2104" t="str">
        <f>IF(ISNUMBER(SEARCH("thickening",$AZ2104)),"thickening","")</f>
        <v>thickening</v>
      </c>
      <c r="BF2104" s="2" t="str">
        <f>IF(ISNUMBER(SEARCH("airDry",$AW2104)),"airDry","")</f>
        <v/>
      </c>
      <c r="BG2104" s="2" t="str">
        <f>IF(ISNUMBER(SEARCH("heatDry",$AY2104)),"heatDry","")</f>
        <v/>
      </c>
      <c r="BH2104" s="2" t="str">
        <f>IF(AND(ISNUMBER(SEARCH("aerobic",$AW2104)),ISNUMBER(SEARCH("anaer",$AW2104))),"Combined Aer and Anaer.","")</f>
        <v/>
      </c>
    </row>
    <row r="2105" spans="1:60" x14ac:dyDescent="0.3">
      <c r="A2105" s="4">
        <v>2103</v>
      </c>
      <c r="B2105" t="s">
        <v>9885</v>
      </c>
      <c r="C2105">
        <v>1001.88</v>
      </c>
      <c r="D2105">
        <v>241.97762834048689</v>
      </c>
      <c r="E2105">
        <v>241.5601353165213</v>
      </c>
      <c r="F2105">
        <v>195.55579919995029</v>
      </c>
      <c r="G2105">
        <v>289.94531868728137</v>
      </c>
      <c r="H2105">
        <v>-76.64283758680412</v>
      </c>
      <c r="I2105">
        <v>-77.918223850613927</v>
      </c>
      <c r="J2105">
        <v>-90.637575866041743</v>
      </c>
      <c r="K2105">
        <v>-60.072369676111833</v>
      </c>
      <c r="L2105">
        <v>668.55237369430517</v>
      </c>
      <c r="M2105">
        <v>665.89882896106474</v>
      </c>
      <c r="N2105">
        <v>656.2784575947768</v>
      </c>
      <c r="O2105">
        <v>688.77732375500466</v>
      </c>
      <c r="P2105">
        <v>23.591328455589689</v>
      </c>
      <c r="Q2105">
        <v>23.888005575848322</v>
      </c>
      <c r="R2105">
        <v>19.083714153385301</v>
      </c>
      <c r="S2105">
        <v>27.107901462621079</v>
      </c>
      <c r="T2105">
        <v>79.318615497703334</v>
      </c>
      <c r="U2105">
        <v>79.318490250160352</v>
      </c>
      <c r="V2105">
        <v>79.264864172859802</v>
      </c>
      <c r="W2105">
        <v>79.37185091805037</v>
      </c>
      <c r="X2105">
        <v>5350.2340712247442</v>
      </c>
      <c r="Y2105">
        <v>5368.0672258859704</v>
      </c>
      <c r="Z2105">
        <v>5195.2369187348158</v>
      </c>
      <c r="AA2105">
        <v>5448.9223893298549</v>
      </c>
      <c r="AB2105">
        <v>778.29223510572297</v>
      </c>
      <c r="AC2105">
        <v>774.51472567625228</v>
      </c>
      <c r="AD2105">
        <v>681.21643710587466</v>
      </c>
      <c r="AE2105">
        <v>897.97459458454148</v>
      </c>
      <c r="AF2105">
        <v>65.398598234765373</v>
      </c>
      <c r="AG2105">
        <v>65.138689457067841</v>
      </c>
      <c r="AH2105">
        <v>64.199795996689673</v>
      </c>
      <c r="AI2105">
        <v>67.37418231507371</v>
      </c>
      <c r="AJ2105">
        <v>0.57535639807985983</v>
      </c>
      <c r="AK2105">
        <v>0.57535620903919482</v>
      </c>
      <c r="AL2105">
        <v>0.57532978768523346</v>
      </c>
      <c r="AM2105">
        <v>0.57538312012760573</v>
      </c>
      <c r="AN2105">
        <v>0.96878596017534502</v>
      </c>
      <c r="AO2105">
        <v>0.96878596017534502</v>
      </c>
      <c r="AP2105">
        <v>0.96878596017534502</v>
      </c>
      <c r="AQ2105">
        <v>0.96878596017534502</v>
      </c>
      <c r="AR2105">
        <v>16.11206936870536</v>
      </c>
      <c r="AS2105">
        <v>16.11206936870536</v>
      </c>
      <c r="AT2105">
        <v>16.11206936870536</v>
      </c>
      <c r="AU2105">
        <v>16.11206936870536</v>
      </c>
      <c r="AV2105" t="str">
        <f>VLOOKUP(Sheet1[[#This Row],[NPDES ID2]],Combined_Sheet__Major_Only___2[[NPDES ID2]:[ECHO BFR]],3,FALSE)</f>
        <v>WA</v>
      </c>
      <c r="AW2105" t="s">
        <v>12181</v>
      </c>
      <c r="AX2105" t="str">
        <f>VLOOKUP(Sheet1[[#This Row],[NPDES ID2]],Combined_Sheet__Major_Only___2[[NPDES ID2]:[ECHO BFR]],27,FALSE)</f>
        <v>-</v>
      </c>
      <c r="AY2105" t="str">
        <f>VLOOKUP(Sheet1[[#This Row],[NPDES ID2]],Combined_Sheet__Major_Only___2[[NPDES ID2]:[ECHO BFR]],28,FALSE)</f>
        <v>-</v>
      </c>
      <c r="AZ2105" t="str">
        <f>VLOOKUP(Sheet1[[#This Row],[NPDES ID2]],Combined_Sheet__Major_Only___2[[NPDES ID2]:[ECHO BFR]],29,FALSE)</f>
        <v>thickening, preliminaryOps</v>
      </c>
      <c r="BA2105">
        <f>VLOOKUP(Sheet1[[#This Row],[NPDES ID2]],Combined_Sheet__Major_Only___2[[NPDES ID2]:[ECHO BFR]],17,FALSE)</f>
        <v>47.673969999999997</v>
      </c>
      <c r="BB2105">
        <f>VLOOKUP(Sheet1[[#This Row],[NPDES ID2]],Combined_Sheet__Major_Only___2[[NPDES ID2]:[ECHO BFR]],18,FALSE)</f>
        <v>-122.629947</v>
      </c>
      <c r="BC2105" t="str">
        <f>IF(ISNUMBER(SEARCH("aerobic",$AW2105)),"aerobic","")</f>
        <v/>
      </c>
      <c r="BD2105" t="str">
        <f>IF(ISNUMBER(SEARCH("anaer",$AW2105)),"anaer","")</f>
        <v>anaer</v>
      </c>
      <c r="BE2105" t="str">
        <f>IF(ISNUMBER(SEARCH("thickening",$AZ2105)),"thickening","")</f>
        <v>thickening</v>
      </c>
      <c r="BF2105" s="3" t="str">
        <f>IF(ISNUMBER(SEARCH("airDry",$AW2105)),"airDry","")</f>
        <v/>
      </c>
      <c r="BG2105" s="3" t="str">
        <f>IF(ISNUMBER(SEARCH("heatDry",$AY2105)),"heatDry","")</f>
        <v/>
      </c>
      <c r="BH2105" s="3" t="str">
        <f>IF(AND(ISNUMBER(SEARCH("aerobic",$AW2105)),ISNUMBER(SEARCH("anaer",$AW2105))),"Combined Aer and Anaer.","")</f>
        <v/>
      </c>
    </row>
    <row r="2106" spans="1:60" x14ac:dyDescent="0.3">
      <c r="A2106" s="4">
        <v>2104</v>
      </c>
      <c r="B2106" t="s">
        <v>9890</v>
      </c>
      <c r="C2106">
        <v>986</v>
      </c>
      <c r="D2106">
        <v>256.97476481723322</v>
      </c>
      <c r="E2106">
        <v>256.63502350130938</v>
      </c>
      <c r="F2106">
        <v>206.7427421298847</v>
      </c>
      <c r="G2106">
        <v>307.45498436148779</v>
      </c>
      <c r="H2106">
        <v>-76.954315797170366</v>
      </c>
      <c r="I2106">
        <v>-78.15596282589992</v>
      </c>
      <c r="J2106">
        <v>-90.876084030347641</v>
      </c>
      <c r="K2106">
        <v>-61.68357168129765</v>
      </c>
      <c r="L2106">
        <v>621.62036169087833</v>
      </c>
      <c r="M2106">
        <v>618.73737543087373</v>
      </c>
      <c r="N2106">
        <v>608.28634930192027</v>
      </c>
      <c r="O2106">
        <v>643.59182968934692</v>
      </c>
      <c r="P2106">
        <v>23.285581528468789</v>
      </c>
      <c r="Q2106">
        <v>23.521564622722501</v>
      </c>
      <c r="R2106">
        <v>19.049259238783879</v>
      </c>
      <c r="S2106">
        <v>26.693766730199201</v>
      </c>
      <c r="T2106">
        <v>71.623753375776218</v>
      </c>
      <c r="U2106">
        <v>71.623640003473895</v>
      </c>
      <c r="V2106">
        <v>71.575098437679614</v>
      </c>
      <c r="W2106">
        <v>71.671941324428118</v>
      </c>
      <c r="X2106">
        <v>5114.0416085961533</v>
      </c>
      <c r="Y2106">
        <v>5133.9943794315932</v>
      </c>
      <c r="Z2106">
        <v>4941.0303451348163</v>
      </c>
      <c r="AA2106">
        <v>5224.3917014633362</v>
      </c>
      <c r="AB2106">
        <v>758.05503915747352</v>
      </c>
      <c r="AC2106">
        <v>754.08285190519598</v>
      </c>
      <c r="AD2106">
        <v>661.18442974924073</v>
      </c>
      <c r="AE2106">
        <v>876.57608399267906</v>
      </c>
      <c r="AF2106">
        <v>61.786894766392152</v>
      </c>
      <c r="AG2106">
        <v>61.500028267458262</v>
      </c>
      <c r="AH2106">
        <v>60.463229465970123</v>
      </c>
      <c r="AI2106">
        <v>63.968159634803499</v>
      </c>
      <c r="AJ2106">
        <v>0.53122935928815895</v>
      </c>
      <c r="AK2106">
        <v>0.53122918983695855</v>
      </c>
      <c r="AL2106">
        <v>0.53120550448670323</v>
      </c>
      <c r="AM2106">
        <v>0.53125331414326915</v>
      </c>
      <c r="AN2106">
        <v>0.96559796284399413</v>
      </c>
      <c r="AO2106">
        <v>0.96559796284399413</v>
      </c>
      <c r="AP2106">
        <v>0.96559796284399413</v>
      </c>
      <c r="AQ2106">
        <v>0.96559796284399413</v>
      </c>
      <c r="AR2106">
        <v>15.043906445922151</v>
      </c>
      <c r="AS2106">
        <v>15.04390644592214</v>
      </c>
      <c r="AT2106">
        <v>15.04390644592214</v>
      </c>
      <c r="AU2106">
        <v>15.04390644592214</v>
      </c>
      <c r="AV2106" t="str">
        <f>VLOOKUP(Sheet1[[#This Row],[NPDES ID2]],Combined_Sheet__Major_Only___2[[NPDES ID2]:[ECHO BFR]],3,FALSE)</f>
        <v>CA</v>
      </c>
      <c r="AW2106" t="s">
        <v>12181</v>
      </c>
      <c r="AX2106" t="str">
        <f>VLOOKUP(Sheet1[[#This Row],[NPDES ID2]],Combined_Sheet__Major_Only___2[[NPDES ID2]:[ECHO BFR]],27,FALSE)</f>
        <v>-</v>
      </c>
      <c r="AY2106" t="str">
        <f>VLOOKUP(Sheet1[[#This Row],[NPDES ID2]],Combined_Sheet__Major_Only___2[[NPDES ID2]:[ECHO BFR]],28,FALSE)</f>
        <v>-</v>
      </c>
      <c r="AZ2106" t="str">
        <f>VLOOKUP(Sheet1[[#This Row],[NPDES ID2]],Combined_Sheet__Major_Only___2[[NPDES ID2]:[ECHO BFR]],29,FALSE)</f>
        <v>thickening, preliminaryOps, sludgeLagoon</v>
      </c>
      <c r="BA2106">
        <f>VLOOKUP(Sheet1[[#This Row],[NPDES ID2]],Combined_Sheet__Major_Only___2[[NPDES ID2]:[ECHO BFR]],17,FALSE)</f>
        <v>34.424610999999999</v>
      </c>
      <c r="BB2106">
        <f>VLOOKUP(Sheet1[[#This Row],[NPDES ID2]],Combined_Sheet__Major_Only___2[[NPDES ID2]:[ECHO BFR]],18,FALSE)</f>
        <v>-119.836083</v>
      </c>
      <c r="BC2106" t="str">
        <f>IF(ISNUMBER(SEARCH("aerobic",$AW2106)),"aerobic","")</f>
        <v/>
      </c>
      <c r="BD2106" t="str">
        <f>IF(ISNUMBER(SEARCH("anaer",$AW2106)),"anaer","")</f>
        <v>anaer</v>
      </c>
      <c r="BE2106" t="str">
        <f>IF(ISNUMBER(SEARCH("thickening",$AZ2106)),"thickening","")</f>
        <v>thickening</v>
      </c>
      <c r="BF2106" s="2" t="str">
        <f>IF(ISNUMBER(SEARCH("airDry",$AW2106)),"airDry","")</f>
        <v/>
      </c>
      <c r="BG2106" s="2" t="str">
        <f>IF(ISNUMBER(SEARCH("heatDry",$AY2106)),"heatDry","")</f>
        <v/>
      </c>
      <c r="BH2106" s="2" t="str">
        <f>IF(AND(ISNUMBER(SEARCH("aerobic",$AW2106)),ISNUMBER(SEARCH("anaer",$AW2106))),"Combined Aer and Anaer.","")</f>
        <v/>
      </c>
    </row>
    <row r="2107" spans="1:60" x14ac:dyDescent="0.3">
      <c r="A2107" s="4">
        <v>2105</v>
      </c>
      <c r="B2107" t="s">
        <v>9895</v>
      </c>
      <c r="C2107">
        <v>980.71</v>
      </c>
      <c r="D2107">
        <v>242.18594864678801</v>
      </c>
      <c r="E2107">
        <v>241.77545321961091</v>
      </c>
      <c r="F2107">
        <v>196.02896734817261</v>
      </c>
      <c r="G2107">
        <v>290.12458135732129</v>
      </c>
      <c r="H2107">
        <v>-76.726340283381646</v>
      </c>
      <c r="I2107">
        <v>-78.024581260452763</v>
      </c>
      <c r="J2107">
        <v>-90.792519536037673</v>
      </c>
      <c r="K2107">
        <v>-60.191489572227958</v>
      </c>
      <c r="L2107">
        <v>656.71543858639893</v>
      </c>
      <c r="M2107">
        <v>654.13438274028692</v>
      </c>
      <c r="N2107">
        <v>644.78144098396649</v>
      </c>
      <c r="O2107">
        <v>676.37902616029692</v>
      </c>
      <c r="P2107">
        <v>23.089159610743629</v>
      </c>
      <c r="Q2107">
        <v>23.37879422479481</v>
      </c>
      <c r="R2107">
        <v>18.662765140623979</v>
      </c>
      <c r="S2107">
        <v>26.550522769813579</v>
      </c>
      <c r="T2107">
        <v>3.8097023247073052</v>
      </c>
      <c r="U2107">
        <v>3.8096936077143768</v>
      </c>
      <c r="V2107">
        <v>3.805961333807534</v>
      </c>
      <c r="W2107">
        <v>3.8134074096264849</v>
      </c>
      <c r="X2107">
        <v>256.07645346988181</v>
      </c>
      <c r="Y2107">
        <v>256.89857151533039</v>
      </c>
      <c r="Z2107">
        <v>248.80604886925511</v>
      </c>
      <c r="AA2107">
        <v>260.74718438908758</v>
      </c>
      <c r="AB2107">
        <v>44.559945973354708</v>
      </c>
      <c r="AC2107">
        <v>44.222256889042953</v>
      </c>
      <c r="AD2107">
        <v>38.010771037967707</v>
      </c>
      <c r="AE2107">
        <v>52.896825737524019</v>
      </c>
      <c r="AF2107">
        <v>65.625564891473999</v>
      </c>
      <c r="AG2107">
        <v>65.367485826452111</v>
      </c>
      <c r="AH2107">
        <v>64.433848812532275</v>
      </c>
      <c r="AI2107">
        <v>67.589241174300867</v>
      </c>
      <c r="AJ2107">
        <v>0.57813111454134736</v>
      </c>
      <c r="AK2107">
        <v>0.57813102776321168</v>
      </c>
      <c r="AL2107">
        <v>0.57811888075211271</v>
      </c>
      <c r="AM2107">
        <v>0.57814339930380709</v>
      </c>
      <c r="AN2107">
        <v>0.65566345440718077</v>
      </c>
      <c r="AO2107">
        <v>0.65566345440718099</v>
      </c>
      <c r="AP2107">
        <v>0.65566345440718099</v>
      </c>
      <c r="AQ2107">
        <v>0.65566345440718099</v>
      </c>
      <c r="AR2107">
        <v>14.50647294627487</v>
      </c>
      <c r="AS2107">
        <v>14.50647294627487</v>
      </c>
      <c r="AT2107">
        <v>14.50647294627487</v>
      </c>
      <c r="AU2107">
        <v>14.50647294627487</v>
      </c>
      <c r="AV2107" t="str">
        <f>VLOOKUP(Sheet1[[#This Row],[NPDES ID2]],Combined_Sheet__Major_Only___2[[NPDES ID2]:[ECHO BFR]],3,FALSE)</f>
        <v>CA</v>
      </c>
      <c r="AW2107" t="s">
        <v>118</v>
      </c>
      <c r="AX2107" t="str">
        <f>VLOOKUP(Sheet1[[#This Row],[NPDES ID2]],Combined_Sheet__Major_Only___2[[NPDES ID2]:[ECHO BFR]],27,FALSE)</f>
        <v>methaneBioCaptureRecover, tempSludgeStore</v>
      </c>
      <c r="AY2107" t="str">
        <f>VLOOKUP(Sheet1[[#This Row],[NPDES ID2]],Combined_Sheet__Major_Only___2[[NPDES ID2]:[ECHO BFR]],28,FALSE)</f>
        <v>-</v>
      </c>
      <c r="AZ2107" t="str">
        <f>VLOOKUP(Sheet1[[#This Row],[NPDES ID2]],Combined_Sheet__Major_Only___2[[NPDES ID2]:[ECHO BFR]],29,FALSE)</f>
        <v>preliminaryOps, thickening</v>
      </c>
      <c r="BA2107">
        <f>VLOOKUP(Sheet1[[#This Row],[NPDES ID2]],Combined_Sheet__Major_Only___2[[NPDES ID2]:[ECHO BFR]],17,FALSE)</f>
        <v>36.889969999999998</v>
      </c>
      <c r="BB2107">
        <f>VLOOKUP(Sheet1[[#This Row],[NPDES ID2]],Combined_Sheet__Major_Only___2[[NPDES ID2]:[ECHO BFR]],18,FALSE)</f>
        <v>-121.78815</v>
      </c>
      <c r="BC2107" t="str">
        <f>IF(ISNUMBER(SEARCH("aerobic",$AW2107)),"aerobic","")</f>
        <v>aerobic</v>
      </c>
      <c r="BD2107" t="str">
        <f>IF(ISNUMBER(SEARCH("anaer",$AW2107)),"anaer","")</f>
        <v/>
      </c>
      <c r="BE2107" t="str">
        <f>IF(ISNUMBER(SEARCH("thickening",$AZ2107)),"thickening","")</f>
        <v>thickening</v>
      </c>
      <c r="BF2107" s="3" t="str">
        <f>IF(ISNUMBER(SEARCH("airDry",$AW2107)),"airDry","")</f>
        <v>airDry</v>
      </c>
      <c r="BG2107" s="3" t="str">
        <f>IF(ISNUMBER(SEARCH("heatDry",$AY2107)),"heatDry","")</f>
        <v/>
      </c>
      <c r="BH2107" s="3" t="str">
        <f>IF(AND(ISNUMBER(SEARCH("aerobic",$AW2107)),ISNUMBER(SEARCH("anaer",$AW2107))),"Combined Aer and Anaer.","")</f>
        <v/>
      </c>
    </row>
    <row r="2108" spans="1:60" x14ac:dyDescent="0.3">
      <c r="A2108" s="4">
        <v>2106</v>
      </c>
      <c r="B2108" t="s">
        <v>9900</v>
      </c>
      <c r="C2108">
        <v>970.25</v>
      </c>
      <c r="D2108">
        <v>247.32712578035529</v>
      </c>
      <c r="E2108">
        <v>246.76736791375839</v>
      </c>
      <c r="F2108">
        <v>199.96477173887581</v>
      </c>
      <c r="G2108">
        <v>296.12019427741012</v>
      </c>
      <c r="H2108">
        <v>-76.733732250121818</v>
      </c>
      <c r="I2108">
        <v>-77.966851975043582</v>
      </c>
      <c r="J2108">
        <v>-90.821265359780057</v>
      </c>
      <c r="K2108">
        <v>-60.523533649712547</v>
      </c>
      <c r="L2108">
        <v>637.67830496662793</v>
      </c>
      <c r="M2108">
        <v>635.0354741886531</v>
      </c>
      <c r="N2108">
        <v>625.45457414620091</v>
      </c>
      <c r="O2108">
        <v>657.82039322713456</v>
      </c>
      <c r="P2108">
        <v>22.865122774696498</v>
      </c>
      <c r="Q2108">
        <v>23.1363458646344</v>
      </c>
      <c r="R2108">
        <v>18.56653403625042</v>
      </c>
      <c r="S2108">
        <v>26.18722732504115</v>
      </c>
      <c r="T2108">
        <v>66.616512530642837</v>
      </c>
      <c r="U2108">
        <v>66.616406885859107</v>
      </c>
      <c r="V2108">
        <v>66.571173939931981</v>
      </c>
      <c r="W2108">
        <v>66.661415962166828</v>
      </c>
      <c r="X2108">
        <v>4562.3722185635579</v>
      </c>
      <c r="Y2108">
        <v>4578.2589758573031</v>
      </c>
      <c r="Z2108">
        <v>4424.3837752491881</v>
      </c>
      <c r="AA2108">
        <v>4650.2695766181432</v>
      </c>
      <c r="AB2108">
        <v>802.47267697133725</v>
      </c>
      <c r="AC2108">
        <v>795.8899774843502</v>
      </c>
      <c r="AD2108">
        <v>683.1669071029695</v>
      </c>
      <c r="AE2108">
        <v>954.14244507055253</v>
      </c>
      <c r="AF2108">
        <v>64.411838833377345</v>
      </c>
      <c r="AG2108">
        <v>64.144570686261915</v>
      </c>
      <c r="AH2108">
        <v>63.178857708460768</v>
      </c>
      <c r="AI2108">
        <v>66.443708592752245</v>
      </c>
      <c r="AJ2108">
        <v>0.5632953146945</v>
      </c>
      <c r="AK2108">
        <v>0.56329513784907581</v>
      </c>
      <c r="AL2108">
        <v>0.56327041790181476</v>
      </c>
      <c r="AM2108">
        <v>0.56332031589073284</v>
      </c>
      <c r="AN2108">
        <v>0.96314880253642232</v>
      </c>
      <c r="AO2108">
        <v>0.96314880253642243</v>
      </c>
      <c r="AP2108">
        <v>0.96314880253642243</v>
      </c>
      <c r="AQ2108">
        <v>0.96314880253642243</v>
      </c>
      <c r="AR2108">
        <v>14.14949044744623</v>
      </c>
      <c r="AS2108">
        <v>14.14949044744624</v>
      </c>
      <c r="AT2108">
        <v>14.14949044744624</v>
      </c>
      <c r="AU2108">
        <v>14.14949044744624</v>
      </c>
      <c r="AV2108" t="str">
        <f>VLOOKUP(Sheet1[[#This Row],[NPDES ID2]],Combined_Sheet__Major_Only___2[[NPDES ID2]:[ECHO BFR]],3,FALSE)</f>
        <v>KS</v>
      </c>
      <c r="AW2108" t="s">
        <v>12181</v>
      </c>
      <c r="AX2108" t="str">
        <f>VLOOKUP(Sheet1[[#This Row],[NPDES ID2]],Combined_Sheet__Major_Only___2[[NPDES ID2]:[ECHO BFR]],27,FALSE)</f>
        <v>tempSludgeStore, methaneBioCaptureRecover</v>
      </c>
      <c r="AY2108" t="str">
        <f>VLOOKUP(Sheet1[[#This Row],[NPDES ID2]],Combined_Sheet__Major_Only___2[[NPDES ID2]:[ECHO BFR]],28,FALSE)</f>
        <v>-</v>
      </c>
      <c r="AZ2108" t="str">
        <f>VLOOKUP(Sheet1[[#This Row],[NPDES ID2]],Combined_Sheet__Major_Only___2[[NPDES ID2]:[ECHO BFR]],29,FALSE)</f>
        <v>preliminaryOps, thickening</v>
      </c>
      <c r="BA2108">
        <f>VLOOKUP(Sheet1[[#This Row],[NPDES ID2]],Combined_Sheet__Major_Only___2[[NPDES ID2]:[ECHO BFR]],17,FALSE)</f>
        <v>38.91572</v>
      </c>
      <c r="BB2108">
        <f>VLOOKUP(Sheet1[[#This Row],[NPDES ID2]],Combined_Sheet__Major_Only___2[[NPDES ID2]:[ECHO BFR]],18,FALSE)</f>
        <v>-94.799239999999998</v>
      </c>
      <c r="BC2108" t="str">
        <f>IF(ISNUMBER(SEARCH("aerobic",$AW2108)),"aerobic","")</f>
        <v/>
      </c>
      <c r="BD2108" t="str">
        <f>IF(ISNUMBER(SEARCH("anaer",$AW2108)),"anaer","")</f>
        <v>anaer</v>
      </c>
      <c r="BE2108" t="str">
        <f>IF(ISNUMBER(SEARCH("thickening",$AZ2108)),"thickening","")</f>
        <v>thickening</v>
      </c>
      <c r="BF2108" s="2" t="str">
        <f>IF(ISNUMBER(SEARCH("airDry",$AW2108)),"airDry","")</f>
        <v/>
      </c>
      <c r="BG2108" s="2" t="str">
        <f>IF(ISNUMBER(SEARCH("heatDry",$AY2108)),"heatDry","")</f>
        <v/>
      </c>
      <c r="BH2108" s="2" t="str">
        <f>IF(AND(ISNUMBER(SEARCH("aerobic",$AW2108)),ISNUMBER(SEARCH("anaer",$AW2108))),"Combined Aer and Anaer.","")</f>
        <v/>
      </c>
    </row>
    <row r="2109" spans="1:60" x14ac:dyDescent="0.3">
      <c r="A2109" s="4">
        <v>2107</v>
      </c>
      <c r="B2109" t="s">
        <v>9903</v>
      </c>
      <c r="C2109">
        <v>959.5</v>
      </c>
      <c r="D2109">
        <v>253.60543194781991</v>
      </c>
      <c r="E2109">
        <v>253.24910203172811</v>
      </c>
      <c r="F2109">
        <v>204.7285049835794</v>
      </c>
      <c r="G2109">
        <v>303.43769754992661</v>
      </c>
      <c r="H2109">
        <v>-76.885866079310077</v>
      </c>
      <c r="I2109">
        <v>-78.214176959488697</v>
      </c>
      <c r="J2109">
        <v>-91.089506495372746</v>
      </c>
      <c r="K2109">
        <v>-61.224676880174307</v>
      </c>
      <c r="L2109">
        <v>616.52746440446413</v>
      </c>
      <c r="M2109">
        <v>613.80848127541697</v>
      </c>
      <c r="N2109">
        <v>603.95315582493481</v>
      </c>
      <c r="O2109">
        <v>637.2467892842925</v>
      </c>
      <c r="P2109">
        <v>22.638426378790552</v>
      </c>
      <c r="Q2109">
        <v>22.872481004175668</v>
      </c>
      <c r="R2109">
        <v>18.457986418152071</v>
      </c>
      <c r="S2109">
        <v>25.919498468717851</v>
      </c>
      <c r="T2109">
        <v>44.256658325495337</v>
      </c>
      <c r="U2109">
        <v>44.256587187977047</v>
      </c>
      <c r="V2109">
        <v>44.226128897421653</v>
      </c>
      <c r="W2109">
        <v>44.286894732527003</v>
      </c>
      <c r="X2109">
        <v>3100.366371236441</v>
      </c>
      <c r="Y2109">
        <v>3111.8487236713731</v>
      </c>
      <c r="Z2109">
        <v>3000.6431421481639</v>
      </c>
      <c r="AA2109">
        <v>3163.946974250804</v>
      </c>
      <c r="AB2109">
        <v>566.43044797425375</v>
      </c>
      <c r="AC2109">
        <v>561.33190711336943</v>
      </c>
      <c r="AD2109">
        <v>479.04043683444462</v>
      </c>
      <c r="AE2109">
        <v>677.88569361857571</v>
      </c>
      <c r="AF2109">
        <v>62.97260130974081</v>
      </c>
      <c r="AG2109">
        <v>62.694623704265133</v>
      </c>
      <c r="AH2109">
        <v>61.689671472469747</v>
      </c>
      <c r="AI2109">
        <v>65.086690820310579</v>
      </c>
      <c r="AJ2109">
        <v>0.54571035938828838</v>
      </c>
      <c r="AK2109">
        <v>0.54571021602080216</v>
      </c>
      <c r="AL2109">
        <v>0.54569016698869033</v>
      </c>
      <c r="AM2109">
        <v>0.54573063629435026</v>
      </c>
      <c r="AN2109">
        <v>0.94597315351482503</v>
      </c>
      <c r="AO2109">
        <v>0.94597315351482503</v>
      </c>
      <c r="AP2109">
        <v>0.94597315351482503</v>
      </c>
      <c r="AQ2109">
        <v>0.94597315351482503</v>
      </c>
      <c r="AR2109">
        <v>13.53445673827051</v>
      </c>
      <c r="AS2109">
        <v>13.53445673827051</v>
      </c>
      <c r="AT2109">
        <v>13.53445673827051</v>
      </c>
      <c r="AU2109">
        <v>13.53445673827051</v>
      </c>
      <c r="AV2109" t="str">
        <f>VLOOKUP(Sheet1[[#This Row],[NPDES ID2]],Combined_Sheet__Major_Only___2[[NPDES ID2]:[ECHO BFR]],3,FALSE)</f>
        <v>TX</v>
      </c>
      <c r="AW2109" t="s">
        <v>41</v>
      </c>
      <c r="AX2109" t="str">
        <f>VLOOKUP(Sheet1[[#This Row],[NPDES ID2]],Combined_Sheet__Major_Only___2[[NPDES ID2]:[ECHO BFR]],27,FALSE)</f>
        <v>-</v>
      </c>
      <c r="AY2109" t="str">
        <f>VLOOKUP(Sheet1[[#This Row],[NPDES ID2]],Combined_Sheet__Major_Only___2[[NPDES ID2]:[ECHO BFR]],28,FALSE)</f>
        <v>-</v>
      </c>
      <c r="AZ2109" t="str">
        <f>VLOOKUP(Sheet1[[#This Row],[NPDES ID2]],Combined_Sheet__Major_Only___2[[NPDES ID2]:[ECHO BFR]],29,FALSE)</f>
        <v>thickening</v>
      </c>
      <c r="BA2109">
        <f>VLOOKUP(Sheet1[[#This Row],[NPDES ID2]],Combined_Sheet__Major_Only___2[[NPDES ID2]:[ECHO BFR]],17,FALSE)</f>
        <v>29.710068</v>
      </c>
      <c r="BB2109">
        <f>VLOOKUP(Sheet1[[#This Row],[NPDES ID2]],Combined_Sheet__Major_Only___2[[NPDES ID2]:[ECHO BFR]],18,FALSE)</f>
        <v>-95.651953000000006</v>
      </c>
      <c r="BC2109" t="str">
        <f>IF(ISNUMBER(SEARCH("aerobic",$AW2109)),"aerobic","")</f>
        <v>aerobic</v>
      </c>
      <c r="BD2109" t="str">
        <f>IF(ISNUMBER(SEARCH("anaer",$AW2109)),"anaer","")</f>
        <v/>
      </c>
      <c r="BE2109" t="str">
        <f>IF(ISNUMBER(SEARCH("thickening",$AZ2109)),"thickening","")</f>
        <v>thickening</v>
      </c>
      <c r="BF2109" s="3" t="str">
        <f>IF(ISNUMBER(SEARCH("airDry",$AW2109)),"airDry","")</f>
        <v/>
      </c>
      <c r="BG2109" s="3" t="str">
        <f>IF(ISNUMBER(SEARCH("heatDry",$AY2109)),"heatDry","")</f>
        <v/>
      </c>
      <c r="BH2109" s="3" t="str">
        <f>IF(AND(ISNUMBER(SEARCH("aerobic",$AW2109)),ISNUMBER(SEARCH("anaer",$AW2109))),"Combined Aer and Anaer.","")</f>
        <v/>
      </c>
    </row>
    <row r="2110" spans="1:60" x14ac:dyDescent="0.3">
      <c r="A2110" s="4">
        <v>2108</v>
      </c>
      <c r="B2110" t="s">
        <v>9907</v>
      </c>
      <c r="C2110">
        <v>953.32</v>
      </c>
      <c r="D2110">
        <v>309.15758479512368</v>
      </c>
      <c r="E2110">
        <v>310.51117501014392</v>
      </c>
      <c r="F2110">
        <v>248.8093769916874</v>
      </c>
      <c r="G2110">
        <v>368.0551411591797</v>
      </c>
      <c r="H2110">
        <v>-77.706637903882907</v>
      </c>
      <c r="I2110">
        <v>-77.749670509160978</v>
      </c>
      <c r="J2110">
        <v>-90.485805490507602</v>
      </c>
      <c r="K2110">
        <v>-64.787957656326213</v>
      </c>
      <c r="L2110">
        <v>503.44036660609402</v>
      </c>
      <c r="M2110">
        <v>499.92602734119902</v>
      </c>
      <c r="N2110">
        <v>487.18699322872033</v>
      </c>
      <c r="O2110">
        <v>530.22213660854106</v>
      </c>
      <c r="P2110">
        <v>22.681421156598098</v>
      </c>
      <c r="Q2110">
        <v>22.623168064514701</v>
      </c>
      <c r="R2110">
        <v>19.206634990617431</v>
      </c>
      <c r="S2110">
        <v>25.83456661975087</v>
      </c>
      <c r="T2110">
        <v>70.734748649235286</v>
      </c>
      <c r="U2110">
        <v>70.734636648906232</v>
      </c>
      <c r="V2110">
        <v>70.68668250816124</v>
      </c>
      <c r="W2110">
        <v>70.782353452130593</v>
      </c>
      <c r="X2110">
        <v>6031.9579383099517</v>
      </c>
      <c r="Y2110">
        <v>6067.1165812088684</v>
      </c>
      <c r="Z2110">
        <v>5726.7446128310457</v>
      </c>
      <c r="AA2110">
        <v>6228.5623640495041</v>
      </c>
      <c r="AB2110">
        <v>1367.1251148441111</v>
      </c>
      <c r="AC2110">
        <v>1340.411895981842</v>
      </c>
      <c r="AD2110">
        <v>1108.6940437347171</v>
      </c>
      <c r="AE2110">
        <v>1753.8828497673269</v>
      </c>
      <c r="AF2110">
        <v>51.756094922455567</v>
      </c>
      <c r="AG2110">
        <v>51.394498983615058</v>
      </c>
      <c r="AH2110">
        <v>50.086831582934877</v>
      </c>
      <c r="AI2110">
        <v>54.506736882045971</v>
      </c>
      <c r="AJ2110">
        <v>0.4089897149217766</v>
      </c>
      <c r="AK2110">
        <v>0.40898955992762998</v>
      </c>
      <c r="AL2110">
        <v>0.40896790636055308</v>
      </c>
      <c r="AM2110">
        <v>0.40901161516821433</v>
      </c>
      <c r="AN2110">
        <v>0.9651871818149762</v>
      </c>
      <c r="AO2110">
        <v>0.96518718181497587</v>
      </c>
      <c r="AP2110">
        <v>0.96518718181497587</v>
      </c>
      <c r="AQ2110">
        <v>0.96518718181497587</v>
      </c>
      <c r="AR2110">
        <v>9.8984081144508256</v>
      </c>
      <c r="AS2110">
        <v>9.8984081144508238</v>
      </c>
      <c r="AT2110">
        <v>9.8984081144508238</v>
      </c>
      <c r="AU2110">
        <v>9.8984081144508238</v>
      </c>
      <c r="AV2110" t="str">
        <f>VLOOKUP(Sheet1[[#This Row],[NPDES ID2]],Combined_Sheet__Major_Only___2[[NPDES ID2]:[ECHO BFR]],3,FALSE)</f>
        <v>KY</v>
      </c>
      <c r="AW2110" t="s">
        <v>54</v>
      </c>
      <c r="AX2110" t="str">
        <f>VLOOKUP(Sheet1[[#This Row],[NPDES ID2]],Combined_Sheet__Major_Only___2[[NPDES ID2]:[ECHO BFR]],27,FALSE)</f>
        <v>-</v>
      </c>
      <c r="AY2110" t="str">
        <f>VLOOKUP(Sheet1[[#This Row],[NPDES ID2]],Combined_Sheet__Major_Only___2[[NPDES ID2]:[ECHO BFR]],28,FALSE)</f>
        <v>-</v>
      </c>
      <c r="AZ2110" t="str">
        <f>VLOOKUP(Sheet1[[#This Row],[NPDES ID2]],Combined_Sheet__Major_Only___2[[NPDES ID2]:[ECHO BFR]],29,FALSE)</f>
        <v>thickening</v>
      </c>
      <c r="BA2110">
        <f>VLOOKUP(Sheet1[[#This Row],[NPDES ID2]],Combined_Sheet__Major_Only___2[[NPDES ID2]:[ECHO BFR]],17,FALSE)</f>
        <v>38.122354000000001</v>
      </c>
      <c r="BB2110">
        <f>VLOOKUP(Sheet1[[#This Row],[NPDES ID2]],Combined_Sheet__Major_Only___2[[NPDES ID2]:[ECHO BFR]],18,FALSE)</f>
        <v>-85.587648000000002</v>
      </c>
      <c r="BC2110" t="str">
        <f>IF(ISNUMBER(SEARCH("aerobic",$AW2110)),"aerobic","")</f>
        <v/>
      </c>
      <c r="BD2110" t="str">
        <f>IF(ISNUMBER(SEARCH("anaer",$AW2110)),"anaer","")</f>
        <v/>
      </c>
      <c r="BE2110" t="str">
        <f>IF(ISNUMBER(SEARCH("thickening",$AZ2110)),"thickening","")</f>
        <v>thickening</v>
      </c>
      <c r="BF2110" s="2" t="str">
        <f>IF(ISNUMBER(SEARCH("airDry",$AW2110)),"airDry","")</f>
        <v/>
      </c>
      <c r="BG2110" s="2" t="str">
        <f>IF(ISNUMBER(SEARCH("heatDry",$AY2110)),"heatDry","")</f>
        <v/>
      </c>
      <c r="BH2110" s="2" t="str">
        <f>IF(AND(ISNUMBER(SEARCH("aerobic",$AW2110)),ISNUMBER(SEARCH("anaer",$AW2110))),"Combined Aer and Anaer.","")</f>
        <v/>
      </c>
    </row>
    <row r="2111" spans="1:60" x14ac:dyDescent="0.3">
      <c r="A2111" s="4">
        <v>2109</v>
      </c>
      <c r="B2111" t="s">
        <v>9911</v>
      </c>
      <c r="C2111">
        <v>953</v>
      </c>
      <c r="D2111">
        <v>335.00480311461888</v>
      </c>
      <c r="E2111">
        <v>337.31116605183843</v>
      </c>
      <c r="F2111">
        <v>270.00457076911982</v>
      </c>
      <c r="G2111">
        <v>398.50864592736139</v>
      </c>
      <c r="H2111">
        <v>-78.00356339153474</v>
      </c>
      <c r="I2111">
        <v>-77.439516520124513</v>
      </c>
      <c r="J2111">
        <v>-89.97713273914934</v>
      </c>
      <c r="K2111">
        <v>-66.672889375925351</v>
      </c>
      <c r="L2111">
        <v>464.6047150339146</v>
      </c>
      <c r="M2111">
        <v>460.80427088767442</v>
      </c>
      <c r="N2111">
        <v>447.02975288800548</v>
      </c>
      <c r="O2111">
        <v>493.56372845160979</v>
      </c>
      <c r="P2111">
        <v>22.731131097083519</v>
      </c>
      <c r="Q2111">
        <v>22.638772364462959</v>
      </c>
      <c r="R2111">
        <v>19.61316903689368</v>
      </c>
      <c r="S2111">
        <v>25.793017100564459</v>
      </c>
      <c r="T2111">
        <v>51.867577664161878</v>
      </c>
      <c r="U2111">
        <v>51.867494780949201</v>
      </c>
      <c r="V2111">
        <v>51.832007445514563</v>
      </c>
      <c r="W2111">
        <v>51.902806480326667</v>
      </c>
      <c r="X2111">
        <v>4792.4672917542284</v>
      </c>
      <c r="Y2111">
        <v>4824.8871559670843</v>
      </c>
      <c r="Z2111">
        <v>4509.6453042143057</v>
      </c>
      <c r="AA2111">
        <v>4975.8171921771318</v>
      </c>
      <c r="AB2111">
        <v>1179.912593678376</v>
      </c>
      <c r="AC2111">
        <v>1149.4752910775401</v>
      </c>
      <c r="AD2111">
        <v>936.57526885346908</v>
      </c>
      <c r="AE2111">
        <v>1556.642880352307</v>
      </c>
      <c r="AF2111">
        <v>47.779402731368528</v>
      </c>
      <c r="AG2111">
        <v>47.388311877019532</v>
      </c>
      <c r="AH2111">
        <v>45.973413160469313</v>
      </c>
      <c r="AI2111">
        <v>50.7552483200962</v>
      </c>
      <c r="AJ2111">
        <v>0.36069187551661458</v>
      </c>
      <c r="AK2111">
        <v>0.36069175019780142</v>
      </c>
      <c r="AL2111">
        <v>0.3606742377626827</v>
      </c>
      <c r="AM2111">
        <v>0.36070958733033431</v>
      </c>
      <c r="AN2111">
        <v>0.95337071318721489</v>
      </c>
      <c r="AO2111">
        <v>0.95337071318721478</v>
      </c>
      <c r="AP2111">
        <v>0.95337071318721478</v>
      </c>
      <c r="AQ2111">
        <v>0.95337071318721478</v>
      </c>
      <c r="AR2111">
        <v>8.7672643670092576</v>
      </c>
      <c r="AS2111">
        <v>8.7672643670092558</v>
      </c>
      <c r="AT2111">
        <v>8.7672643670092558</v>
      </c>
      <c r="AU2111">
        <v>8.7672643670092558</v>
      </c>
      <c r="AV2111" t="str">
        <f>VLOOKUP(Sheet1[[#This Row],[NPDES ID2]],Combined_Sheet__Major_Only___2[[NPDES ID2]:[ECHO BFR]],3,FALSE)</f>
        <v>FL</v>
      </c>
      <c r="AW2111" t="s">
        <v>54</v>
      </c>
      <c r="AX2111" t="str">
        <f>VLOOKUP(Sheet1[[#This Row],[NPDES ID2]],Combined_Sheet__Major_Only___2[[NPDES ID2]:[ECHO BFR]],27,FALSE)</f>
        <v>-</v>
      </c>
      <c r="AY2111" t="str">
        <f>VLOOKUP(Sheet1[[#This Row],[NPDES ID2]],Combined_Sheet__Major_Only___2[[NPDES ID2]:[ECHO BFR]],28,FALSE)</f>
        <v>-</v>
      </c>
      <c r="AZ2111" t="str">
        <f>VLOOKUP(Sheet1[[#This Row],[NPDES ID2]],Combined_Sheet__Major_Only___2[[NPDES ID2]:[ECHO BFR]],29,FALSE)</f>
        <v>thickening</v>
      </c>
      <c r="BA2111">
        <f>VLOOKUP(Sheet1[[#This Row],[NPDES ID2]],Combined_Sheet__Major_Only___2[[NPDES ID2]:[ECHO BFR]],17,FALSE)</f>
        <v>26.471599000000001</v>
      </c>
      <c r="BB2111">
        <f>VLOOKUP(Sheet1[[#This Row],[NPDES ID2]],Combined_Sheet__Major_Only___2[[NPDES ID2]:[ECHO BFR]],18,FALSE)</f>
        <v>-81.791770999999997</v>
      </c>
      <c r="BC2111" t="str">
        <f>IF(ISNUMBER(SEARCH("aerobic",$AW2111)),"aerobic","")</f>
        <v/>
      </c>
      <c r="BD2111" t="str">
        <f>IF(ISNUMBER(SEARCH("anaer",$AW2111)),"anaer","")</f>
        <v/>
      </c>
      <c r="BE2111" t="str">
        <f>IF(ISNUMBER(SEARCH("thickening",$AZ2111)),"thickening","")</f>
        <v>thickening</v>
      </c>
      <c r="BF2111" s="3" t="str">
        <f>IF(ISNUMBER(SEARCH("airDry",$AW2111)),"airDry","")</f>
        <v/>
      </c>
      <c r="BG2111" s="3" t="str">
        <f>IF(ISNUMBER(SEARCH("heatDry",$AY2111)),"heatDry","")</f>
        <v/>
      </c>
      <c r="BH2111" s="3" t="str">
        <f>IF(AND(ISNUMBER(SEARCH("aerobic",$AW2111)),ISNUMBER(SEARCH("anaer",$AW2111))),"Combined Aer and Anaer.","")</f>
        <v/>
      </c>
    </row>
    <row r="2112" spans="1:60" x14ac:dyDescent="0.3">
      <c r="A2112" s="4">
        <v>2110</v>
      </c>
      <c r="B2112" t="s">
        <v>9915</v>
      </c>
      <c r="C2112">
        <v>951</v>
      </c>
      <c r="D2112">
        <v>265.84872899009702</v>
      </c>
      <c r="E2112">
        <v>265.91335867838319</v>
      </c>
      <c r="F2112">
        <v>213.76934168033779</v>
      </c>
      <c r="G2112">
        <v>317.71858259294987</v>
      </c>
      <c r="H2112">
        <v>-77.111376339290246</v>
      </c>
      <c r="I2112">
        <v>-78.202673963501155</v>
      </c>
      <c r="J2112">
        <v>-90.724023370347354</v>
      </c>
      <c r="K2112">
        <v>-62.177725445016883</v>
      </c>
      <c r="L2112">
        <v>584.13773593745054</v>
      </c>
      <c r="M2112">
        <v>581.24183130488848</v>
      </c>
      <c r="N2112">
        <v>570.74549379759753</v>
      </c>
      <c r="O2112">
        <v>606.20474653130395</v>
      </c>
      <c r="P2112">
        <v>22.487360831424709</v>
      </c>
      <c r="Q2112">
        <v>22.669659489722129</v>
      </c>
      <c r="R2112">
        <v>18.480191585374602</v>
      </c>
      <c r="S2112">
        <v>25.821332179743312</v>
      </c>
      <c r="T2112">
        <v>44.479622049827377</v>
      </c>
      <c r="U2112">
        <v>44.479550568216133</v>
      </c>
      <c r="V2112">
        <v>44.448944950573647</v>
      </c>
      <c r="W2112">
        <v>44.510004710693053</v>
      </c>
      <c r="X2112">
        <v>3259.8836753011328</v>
      </c>
      <c r="Y2112">
        <v>3273.457153443901</v>
      </c>
      <c r="Z2112">
        <v>3142.1045047609859</v>
      </c>
      <c r="AA2112">
        <v>3335.1053365667099</v>
      </c>
      <c r="AB2112">
        <v>615.01250960460334</v>
      </c>
      <c r="AC2112">
        <v>609.18876853645224</v>
      </c>
      <c r="AD2112">
        <v>516.82000532787356</v>
      </c>
      <c r="AE2112">
        <v>741.94401168628428</v>
      </c>
      <c r="AF2112">
        <v>60.197660458531871</v>
      </c>
      <c r="AG2112">
        <v>59.898970030710707</v>
      </c>
      <c r="AH2112">
        <v>58.818942887706079</v>
      </c>
      <c r="AI2112">
        <v>62.469561834923979</v>
      </c>
      <c r="AJ2112">
        <v>0.51182940408115107</v>
      </c>
      <c r="AK2112">
        <v>0.51182926453652011</v>
      </c>
      <c r="AL2112">
        <v>0.5118097517521556</v>
      </c>
      <c r="AM2112">
        <v>0.51184913868832749</v>
      </c>
      <c r="AN2112">
        <v>0.94622308597928506</v>
      </c>
      <c r="AO2112">
        <v>0.94622308597928506</v>
      </c>
      <c r="AP2112">
        <v>0.94622308597928506</v>
      </c>
      <c r="AQ2112">
        <v>0.94622308597928506</v>
      </c>
      <c r="AR2112">
        <v>12.704933839227129</v>
      </c>
      <c r="AS2112">
        <v>12.704933839227129</v>
      </c>
      <c r="AT2112">
        <v>12.704933839227129</v>
      </c>
      <c r="AU2112">
        <v>12.704933839227129</v>
      </c>
      <c r="AV2112" t="str">
        <f>VLOOKUP(Sheet1[[#This Row],[NPDES ID2]],Combined_Sheet__Major_Only___2[[NPDES ID2]:[ECHO BFR]],3,FALSE)</f>
        <v>TX</v>
      </c>
      <c r="AW2112" t="s">
        <v>41</v>
      </c>
      <c r="AX2112" t="str">
        <f>VLOOKUP(Sheet1[[#This Row],[NPDES ID2]],Combined_Sheet__Major_Only___2[[NPDES ID2]:[ECHO BFR]],27,FALSE)</f>
        <v>-</v>
      </c>
      <c r="AY2112" t="str">
        <f>VLOOKUP(Sheet1[[#This Row],[NPDES ID2]],Combined_Sheet__Major_Only___2[[NPDES ID2]:[ECHO BFR]],28,FALSE)</f>
        <v>-</v>
      </c>
      <c r="AZ2112" t="str">
        <f>VLOOKUP(Sheet1[[#This Row],[NPDES ID2]],Combined_Sheet__Major_Only___2[[NPDES ID2]:[ECHO BFR]],29,FALSE)</f>
        <v>preliminaryOps, thickening</v>
      </c>
      <c r="BA2112">
        <f>VLOOKUP(Sheet1[[#This Row],[NPDES ID2]],Combined_Sheet__Major_Only___2[[NPDES ID2]:[ECHO BFR]],17,FALSE)</f>
        <v>29.940988999999998</v>
      </c>
      <c r="BB2112">
        <f>VLOOKUP(Sheet1[[#This Row],[NPDES ID2]],Combined_Sheet__Major_Only___2[[NPDES ID2]:[ECHO BFR]],18,FALSE)</f>
        <v>-93.887922000000003</v>
      </c>
      <c r="BC2112" t="str">
        <f>IF(ISNUMBER(SEARCH("aerobic",$AW2112)),"aerobic","")</f>
        <v>aerobic</v>
      </c>
      <c r="BD2112" t="str">
        <f>IF(ISNUMBER(SEARCH("anaer",$AW2112)),"anaer","")</f>
        <v/>
      </c>
      <c r="BE2112" t="str">
        <f>IF(ISNUMBER(SEARCH("thickening",$AZ2112)),"thickening","")</f>
        <v>thickening</v>
      </c>
      <c r="BF2112" s="2" t="str">
        <f>IF(ISNUMBER(SEARCH("airDry",$AW2112)),"airDry","")</f>
        <v/>
      </c>
      <c r="BG2112" s="2" t="str">
        <f>IF(ISNUMBER(SEARCH("heatDry",$AY2112)),"heatDry","")</f>
        <v/>
      </c>
      <c r="BH2112" s="2" t="str">
        <f>IF(AND(ISNUMBER(SEARCH("aerobic",$AW2112)),ISNUMBER(SEARCH("anaer",$AW2112))),"Combined Aer and Anaer.","")</f>
        <v/>
      </c>
    </row>
    <row r="2113" spans="1:60" x14ac:dyDescent="0.3">
      <c r="A2113" s="4">
        <v>2111</v>
      </c>
      <c r="B2113" t="s">
        <v>9919</v>
      </c>
      <c r="C2113">
        <v>947.69</v>
      </c>
      <c r="D2113">
        <v>308.61450524916648</v>
      </c>
      <c r="E2113">
        <v>310.03575003019819</v>
      </c>
      <c r="F2113">
        <v>248.39939181609051</v>
      </c>
      <c r="G2113">
        <v>367.41158475239052</v>
      </c>
      <c r="H2113">
        <v>-77.684364409316444</v>
      </c>
      <c r="I2113">
        <v>-77.734419282977157</v>
      </c>
      <c r="J2113">
        <v>-90.493135159513841</v>
      </c>
      <c r="K2113">
        <v>-64.706467791237117</v>
      </c>
      <c r="L2113">
        <v>502.01977274864578</v>
      </c>
      <c r="M2113">
        <v>498.53779260031189</v>
      </c>
      <c r="N2113">
        <v>485.915617303879</v>
      </c>
      <c r="O2113">
        <v>528.55578608104838</v>
      </c>
      <c r="P2113">
        <v>22.544977982244941</v>
      </c>
      <c r="Q2113">
        <v>22.493467437054949</v>
      </c>
      <c r="R2113">
        <v>19.084590706857789</v>
      </c>
      <c r="S2113">
        <v>25.688327467923461</v>
      </c>
      <c r="T2113">
        <v>75.855593730027138</v>
      </c>
      <c r="U2113">
        <v>75.855473826857619</v>
      </c>
      <c r="V2113">
        <v>75.804136000307409</v>
      </c>
      <c r="W2113">
        <v>75.90655756914569</v>
      </c>
      <c r="X2113">
        <v>6448.5761444822929</v>
      </c>
      <c r="Y2113">
        <v>6485.9370132006206</v>
      </c>
      <c r="Z2113">
        <v>6124.3041260105119</v>
      </c>
      <c r="AA2113">
        <v>6657.4059024901808</v>
      </c>
      <c r="AB2113">
        <v>1599.0547220398851</v>
      </c>
      <c r="AC2113">
        <v>1562.0172834311511</v>
      </c>
      <c r="AD2113">
        <v>1271.9874992208511</v>
      </c>
      <c r="AE2113">
        <v>2100.5239156422781</v>
      </c>
      <c r="AF2113">
        <v>51.916787495308739</v>
      </c>
      <c r="AG2113">
        <v>51.55637666408812</v>
      </c>
      <c r="AH2113">
        <v>50.253101609790832</v>
      </c>
      <c r="AI2113">
        <v>54.658256899441547</v>
      </c>
      <c r="AJ2113">
        <v>0.41094362024787351</v>
      </c>
      <c r="AK2113">
        <v>0.41094345782770553</v>
      </c>
      <c r="AL2113">
        <v>0.41092076993145349</v>
      </c>
      <c r="AM2113">
        <v>0.41096656668992998</v>
      </c>
      <c r="AN2113">
        <v>0.96742752497286733</v>
      </c>
      <c r="AO2113">
        <v>0.96742752497286744</v>
      </c>
      <c r="AP2113">
        <v>0.96742752497286744</v>
      </c>
      <c r="AQ2113">
        <v>0.96742752497286744</v>
      </c>
      <c r="AR2113">
        <v>9.4926233873139196</v>
      </c>
      <c r="AS2113">
        <v>9.4926233873139196</v>
      </c>
      <c r="AT2113">
        <v>9.4926233873139196</v>
      </c>
      <c r="AU2113">
        <v>9.4926233873139196</v>
      </c>
      <c r="AV2113" t="str">
        <f>VLOOKUP(Sheet1[[#This Row],[NPDES ID2]],Combined_Sheet__Major_Only___2[[NPDES ID2]:[ECHO BFR]],3,FALSE)</f>
        <v>TX</v>
      </c>
      <c r="AW2113" t="s">
        <v>54</v>
      </c>
      <c r="AX2113" t="str">
        <f>VLOOKUP(Sheet1[[#This Row],[NPDES ID2]],Combined_Sheet__Major_Only___2[[NPDES ID2]:[ECHO BFR]],27,FALSE)</f>
        <v>-</v>
      </c>
      <c r="AY2113" t="str">
        <f>VLOOKUP(Sheet1[[#This Row],[NPDES ID2]],Combined_Sheet__Major_Only___2[[NPDES ID2]:[ECHO BFR]],28,FALSE)</f>
        <v>-</v>
      </c>
      <c r="AZ2113" t="str">
        <f>VLOOKUP(Sheet1[[#This Row],[NPDES ID2]],Combined_Sheet__Major_Only___2[[NPDES ID2]:[ECHO BFR]],29,FALSE)</f>
        <v>thickening</v>
      </c>
      <c r="BA2113">
        <f>VLOOKUP(Sheet1[[#This Row],[NPDES ID2]],Combined_Sheet__Major_Only___2[[NPDES ID2]:[ECHO BFR]],17,FALSE)</f>
        <v>33.104166999999997</v>
      </c>
      <c r="BB2113">
        <f>VLOOKUP(Sheet1[[#This Row],[NPDES ID2]],Combined_Sheet__Major_Only___2[[NPDES ID2]:[ECHO BFR]],18,FALSE)</f>
        <v>-96.889443999999997</v>
      </c>
      <c r="BC2113" t="str">
        <f>IF(ISNUMBER(SEARCH("aerobic",$AW2113)),"aerobic","")</f>
        <v/>
      </c>
      <c r="BD2113" t="str">
        <f>IF(ISNUMBER(SEARCH("anaer",$AW2113)),"anaer","")</f>
        <v/>
      </c>
      <c r="BE2113" t="str">
        <f>IF(ISNUMBER(SEARCH("thickening",$AZ2113)),"thickening","")</f>
        <v>thickening</v>
      </c>
      <c r="BF2113" s="3" t="str">
        <f>IF(ISNUMBER(SEARCH("airDry",$AW2113)),"airDry","")</f>
        <v/>
      </c>
      <c r="BG2113" s="3" t="str">
        <f>IF(ISNUMBER(SEARCH("heatDry",$AY2113)),"heatDry","")</f>
        <v/>
      </c>
      <c r="BH2113" s="3" t="str">
        <f>IF(AND(ISNUMBER(SEARCH("aerobic",$AW2113)),ISNUMBER(SEARCH("anaer",$AW2113))),"Combined Aer and Anaer.","")</f>
        <v/>
      </c>
    </row>
    <row r="2114" spans="1:60" x14ac:dyDescent="0.3">
      <c r="A2114" s="4">
        <v>2112</v>
      </c>
      <c r="B2114" t="s">
        <v>9924</v>
      </c>
      <c r="C2114">
        <v>938</v>
      </c>
      <c r="D2114">
        <v>262.94093786537991</v>
      </c>
      <c r="E2114">
        <v>263.10053374206188</v>
      </c>
      <c r="F2114">
        <v>211.8935930714531</v>
      </c>
      <c r="G2114">
        <v>314.28985426007972</v>
      </c>
      <c r="H2114">
        <v>-77.047998628263841</v>
      </c>
      <c r="I2114">
        <v>-78.23400643051356</v>
      </c>
      <c r="J2114">
        <v>-90.846718091195783</v>
      </c>
      <c r="K2114">
        <v>-61.954886478292728</v>
      </c>
      <c r="L2114">
        <v>584.36622073248009</v>
      </c>
      <c r="M2114">
        <v>581.57116459810027</v>
      </c>
      <c r="N2114">
        <v>571.44047409457653</v>
      </c>
      <c r="O2114">
        <v>605.66453166254757</v>
      </c>
      <c r="P2114">
        <v>22.165053330833139</v>
      </c>
      <c r="Q2114">
        <v>22.37304807178775</v>
      </c>
      <c r="R2114">
        <v>18.170154919747169</v>
      </c>
      <c r="S2114">
        <v>25.428450077015679</v>
      </c>
      <c r="T2114">
        <v>49.633233966189351</v>
      </c>
      <c r="U2114">
        <v>49.633154531169581</v>
      </c>
      <c r="V2114">
        <v>49.599143576475917</v>
      </c>
      <c r="W2114">
        <v>49.666997156798523</v>
      </c>
      <c r="X2114">
        <v>3586.3678522289401</v>
      </c>
      <c r="Y2114">
        <v>3600.7822493898161</v>
      </c>
      <c r="Z2114">
        <v>3461.309579717984</v>
      </c>
      <c r="AA2114">
        <v>3666.1852757064089</v>
      </c>
      <c r="AB2114">
        <v>577.84995324990984</v>
      </c>
      <c r="AC2114">
        <v>574.12312976634394</v>
      </c>
      <c r="AD2114">
        <v>498.01876658309669</v>
      </c>
      <c r="AE2114">
        <v>677.18487648073858</v>
      </c>
      <c r="AF2114">
        <v>61.055724917742538</v>
      </c>
      <c r="AG2114">
        <v>60.763442287328488</v>
      </c>
      <c r="AH2114">
        <v>59.706587597071128</v>
      </c>
      <c r="AI2114">
        <v>63.278883363394321</v>
      </c>
      <c r="AJ2114">
        <v>0.52230253472562138</v>
      </c>
      <c r="AK2114">
        <v>0.52230239794774236</v>
      </c>
      <c r="AL2114">
        <v>0.52228327029336385</v>
      </c>
      <c r="AM2114">
        <v>0.52232187977808209</v>
      </c>
      <c r="AN2114">
        <v>0.95141786578757248</v>
      </c>
      <c r="AO2114">
        <v>0.95141786578757204</v>
      </c>
      <c r="AP2114">
        <v>0.95141786578757204</v>
      </c>
      <c r="AQ2114">
        <v>0.95141786578757204</v>
      </c>
      <c r="AR2114">
        <v>14.1253643376709</v>
      </c>
      <c r="AS2114">
        <v>14.1253643376709</v>
      </c>
      <c r="AT2114">
        <v>14.1253643376709</v>
      </c>
      <c r="AU2114">
        <v>14.1253643376709</v>
      </c>
      <c r="AV2114" t="str">
        <f>VLOOKUP(Sheet1[[#This Row],[NPDES ID2]],Combined_Sheet__Major_Only___2[[NPDES ID2]:[ECHO BFR]],3,FALSE)</f>
        <v>WV</v>
      </c>
      <c r="AW2114" t="s">
        <v>12181</v>
      </c>
      <c r="AX2114" t="str">
        <f>VLOOKUP(Sheet1[[#This Row],[NPDES ID2]],Combined_Sheet__Major_Only___2[[NPDES ID2]:[ECHO BFR]],27,FALSE)</f>
        <v>other, methaneBioCaptureRecover</v>
      </c>
      <c r="AY2114" t="str">
        <f>VLOOKUP(Sheet1[[#This Row],[NPDES ID2]],Combined_Sheet__Major_Only___2[[NPDES ID2]:[ECHO BFR]],28,FALSE)</f>
        <v>-</v>
      </c>
      <c r="AZ2114" t="str">
        <f>VLOOKUP(Sheet1[[#This Row],[NPDES ID2]],Combined_Sheet__Major_Only___2[[NPDES ID2]:[ECHO BFR]],29,FALSE)</f>
        <v>thickening</v>
      </c>
      <c r="BA2114">
        <f>VLOOKUP(Sheet1[[#This Row],[NPDES ID2]],Combined_Sheet__Major_Only___2[[NPDES ID2]:[ECHO BFR]],17,FALSE)</f>
        <v>39.656730000000003</v>
      </c>
      <c r="BB2114">
        <f>VLOOKUP(Sheet1[[#This Row],[NPDES ID2]],Combined_Sheet__Major_Only___2[[NPDES ID2]:[ECHO BFR]],18,FALSE)</f>
        <v>-79.992267999999996</v>
      </c>
      <c r="BC2114" t="str">
        <f>IF(ISNUMBER(SEARCH("aerobic",$AW2114)),"aerobic","")</f>
        <v/>
      </c>
      <c r="BD2114" t="str">
        <f>IF(ISNUMBER(SEARCH("anaer",$AW2114)),"anaer","")</f>
        <v>anaer</v>
      </c>
      <c r="BE2114" t="str">
        <f>IF(ISNUMBER(SEARCH("thickening",$AZ2114)),"thickening","")</f>
        <v>thickening</v>
      </c>
      <c r="BF2114" s="2" t="str">
        <f>IF(ISNUMBER(SEARCH("airDry",$AW2114)),"airDry","")</f>
        <v/>
      </c>
      <c r="BG2114" s="2" t="str">
        <f>IF(ISNUMBER(SEARCH("heatDry",$AY2114)),"heatDry","")</f>
        <v/>
      </c>
      <c r="BH2114" s="2" t="str">
        <f>IF(AND(ISNUMBER(SEARCH("aerobic",$AW2114)),ISNUMBER(SEARCH("anaer",$AW2114))),"Combined Aer and Anaer.","")</f>
        <v/>
      </c>
    </row>
    <row r="2115" spans="1:60" x14ac:dyDescent="0.3">
      <c r="A2115" s="4">
        <v>2113</v>
      </c>
      <c r="B2115" t="s">
        <v>9929</v>
      </c>
      <c r="C2115">
        <v>936.35</v>
      </c>
      <c r="D2115">
        <v>338.55476846008099</v>
      </c>
      <c r="E2115">
        <v>341.26037369124009</v>
      </c>
      <c r="F2115">
        <v>273.02645272883802</v>
      </c>
      <c r="G2115">
        <v>402.81005878419109</v>
      </c>
      <c r="H2115">
        <v>-78.014650975492401</v>
      </c>
      <c r="I2115">
        <v>-77.396842637774427</v>
      </c>
      <c r="J2115">
        <v>-89.918215049223306</v>
      </c>
      <c r="K2115">
        <v>-66.815139908804483</v>
      </c>
      <c r="L2115">
        <v>453.55632747301331</v>
      </c>
      <c r="M2115">
        <v>449.80059547175051</v>
      </c>
      <c r="N2115">
        <v>436.18781943569599</v>
      </c>
      <c r="O2115">
        <v>482.17524578494289</v>
      </c>
      <c r="P2115">
        <v>22.337975105901499</v>
      </c>
      <c r="Q2115">
        <v>22.23498634303138</v>
      </c>
      <c r="R2115">
        <v>19.303796313800291</v>
      </c>
      <c r="S2115">
        <v>25.362359194823409</v>
      </c>
      <c r="T2115">
        <v>59.827239372905893</v>
      </c>
      <c r="U2115">
        <v>59.827144205795612</v>
      </c>
      <c r="V2115">
        <v>59.786397388007323</v>
      </c>
      <c r="W2115">
        <v>59.86768935697998</v>
      </c>
      <c r="X2115">
        <v>5563.7895823391282</v>
      </c>
      <c r="Y2115">
        <v>5601.8676734396267</v>
      </c>
      <c r="Z2115">
        <v>5231.5180576884977</v>
      </c>
      <c r="AA2115">
        <v>5779.3051528405704</v>
      </c>
      <c r="AB2115">
        <v>1385.0254571242449</v>
      </c>
      <c r="AC2115">
        <v>1348.462753841213</v>
      </c>
      <c r="AD2115">
        <v>1096.284066992042</v>
      </c>
      <c r="AE2115">
        <v>1833.3391892453881</v>
      </c>
      <c r="AF2115">
        <v>47.472712676132723</v>
      </c>
      <c r="AG2115">
        <v>47.079341758977293</v>
      </c>
      <c r="AH2115">
        <v>45.656239311164761</v>
      </c>
      <c r="AI2115">
        <v>50.465840706766897</v>
      </c>
      <c r="AJ2115">
        <v>0.35697186782980728</v>
      </c>
      <c r="AK2115">
        <v>0.35697173845164981</v>
      </c>
      <c r="AL2115">
        <v>0.35695366105019788</v>
      </c>
      <c r="AM2115">
        <v>0.35699015110316418</v>
      </c>
      <c r="AN2115">
        <v>0.95921153210321097</v>
      </c>
      <c r="AO2115">
        <v>0.95921153210321075</v>
      </c>
      <c r="AP2115">
        <v>0.95921153210321075</v>
      </c>
      <c r="AQ2115">
        <v>0.95921153210321075</v>
      </c>
      <c r="AR2115">
        <v>8.6642403869630886</v>
      </c>
      <c r="AS2115">
        <v>8.6642403869630868</v>
      </c>
      <c r="AT2115">
        <v>8.6642403869630868</v>
      </c>
      <c r="AU2115">
        <v>8.6642403869630868</v>
      </c>
      <c r="AV2115" t="str">
        <f>VLOOKUP(Sheet1[[#This Row],[NPDES ID2]],Combined_Sheet__Major_Only___2[[NPDES ID2]:[ECHO BFR]],3,FALSE)</f>
        <v>NJ</v>
      </c>
      <c r="AW2115" t="s">
        <v>54</v>
      </c>
      <c r="AX2115" t="str">
        <f>VLOOKUP(Sheet1[[#This Row],[NPDES ID2]],Combined_Sheet__Major_Only___2[[NPDES ID2]:[ECHO BFR]],27,FALSE)</f>
        <v>-</v>
      </c>
      <c r="AY2115" t="str">
        <f>VLOOKUP(Sheet1[[#This Row],[NPDES ID2]],Combined_Sheet__Major_Only___2[[NPDES ID2]:[ECHO BFR]],28,FALSE)</f>
        <v>-</v>
      </c>
      <c r="AZ2115" t="str">
        <f>VLOOKUP(Sheet1[[#This Row],[NPDES ID2]],Combined_Sheet__Major_Only___2[[NPDES ID2]:[ECHO BFR]],29,FALSE)</f>
        <v>preliminaryOps, thickening</v>
      </c>
      <c r="BA2115">
        <f>VLOOKUP(Sheet1[[#This Row],[NPDES ID2]],Combined_Sheet__Major_Only___2[[NPDES ID2]:[ECHO BFR]],17,FALSE)</f>
        <v>39.013370999999999</v>
      </c>
      <c r="BB2115">
        <f>VLOOKUP(Sheet1[[#This Row],[NPDES ID2]],Combined_Sheet__Major_Only___2[[NPDES ID2]:[ECHO BFR]],18,FALSE)</f>
        <v>-74.874009999999998</v>
      </c>
      <c r="BC2115" t="str">
        <f>IF(ISNUMBER(SEARCH("aerobic",$AW2115)),"aerobic","")</f>
        <v/>
      </c>
      <c r="BD2115" t="str">
        <f>IF(ISNUMBER(SEARCH("anaer",$AW2115)),"anaer","")</f>
        <v/>
      </c>
      <c r="BE2115" t="str">
        <f>IF(ISNUMBER(SEARCH("thickening",$AZ2115)),"thickening","")</f>
        <v>thickening</v>
      </c>
      <c r="BF2115" s="3" t="str">
        <f>IF(ISNUMBER(SEARCH("airDry",$AW2115)),"airDry","")</f>
        <v/>
      </c>
      <c r="BG2115" s="3" t="str">
        <f>IF(ISNUMBER(SEARCH("heatDry",$AY2115)),"heatDry","")</f>
        <v/>
      </c>
      <c r="BH2115" s="3" t="str">
        <f>IF(AND(ISNUMBER(SEARCH("aerobic",$AW2115)),ISNUMBER(SEARCH("anaer",$AW2115))),"Combined Aer and Anaer.","")</f>
        <v/>
      </c>
    </row>
    <row r="2116" spans="1:60" x14ac:dyDescent="0.3">
      <c r="A2116" s="4">
        <v>2114</v>
      </c>
      <c r="B2116" t="s">
        <v>9934</v>
      </c>
      <c r="C2116">
        <v>930.39</v>
      </c>
      <c r="D2116">
        <v>311.55047808327691</v>
      </c>
      <c r="E2116">
        <v>313.34026244687823</v>
      </c>
      <c r="F2116">
        <v>250.91974317074539</v>
      </c>
      <c r="G2116">
        <v>370.76538240769088</v>
      </c>
      <c r="H2116">
        <v>-77.653067775469196</v>
      </c>
      <c r="I2116">
        <v>-77.674889014538451</v>
      </c>
      <c r="J2116">
        <v>-90.391344881465415</v>
      </c>
      <c r="K2116">
        <v>-64.805143404073235</v>
      </c>
      <c r="L2116">
        <v>490.33232327611188</v>
      </c>
      <c r="M2116">
        <v>486.89544767277539</v>
      </c>
      <c r="N2116">
        <v>474.43482304957422</v>
      </c>
      <c r="O2116">
        <v>516.52835214655386</v>
      </c>
      <c r="P2116">
        <v>22.13707490352904</v>
      </c>
      <c r="Q2116">
        <v>22.07364772548809</v>
      </c>
      <c r="R2116">
        <v>18.749919941251189</v>
      </c>
      <c r="S2116">
        <v>25.208337303186848</v>
      </c>
      <c r="T2116">
        <v>109.1497217522724</v>
      </c>
      <c r="U2116">
        <v>109.1495504673138</v>
      </c>
      <c r="V2116">
        <v>109.0762129773079</v>
      </c>
      <c r="W2116">
        <v>109.22252499099849</v>
      </c>
      <c r="X2116">
        <v>9326.8425207835389</v>
      </c>
      <c r="Y2116">
        <v>9381.4565206977113</v>
      </c>
      <c r="Z2116">
        <v>8852.8915414362255</v>
      </c>
      <c r="AA2116">
        <v>9632.146880936054</v>
      </c>
      <c r="AB2116">
        <v>2595.6511349490438</v>
      </c>
      <c r="AC2116">
        <v>2519.6977202602661</v>
      </c>
      <c r="AD2116">
        <v>2008.8824243977519</v>
      </c>
      <c r="AE2116">
        <v>3533.3718488757049</v>
      </c>
      <c r="AF2116">
        <v>51.651674743213903</v>
      </c>
      <c r="AG2116">
        <v>51.289250784769031</v>
      </c>
      <c r="AH2116">
        <v>49.979116848448513</v>
      </c>
      <c r="AI2116">
        <v>54.407835001863837</v>
      </c>
      <c r="AJ2116">
        <v>0.40772012708589478</v>
      </c>
      <c r="AK2116">
        <v>0.40771993245525567</v>
      </c>
      <c r="AL2116">
        <v>0.40769276408615901</v>
      </c>
      <c r="AM2116">
        <v>0.40774760556217282</v>
      </c>
      <c r="AN2116">
        <v>0.97703591332883089</v>
      </c>
      <c r="AO2116">
        <v>0.97703591332883089</v>
      </c>
      <c r="AP2116">
        <v>0.97703591332883089</v>
      </c>
      <c r="AQ2116">
        <v>0.97703591332883089</v>
      </c>
      <c r="AR2116">
        <v>8.9437615207808392</v>
      </c>
      <c r="AS2116">
        <v>8.9437615207808356</v>
      </c>
      <c r="AT2116">
        <v>8.9437615207808356</v>
      </c>
      <c r="AU2116">
        <v>8.9437615207808356</v>
      </c>
      <c r="AV2116" t="str">
        <f>VLOOKUP(Sheet1[[#This Row],[NPDES ID2]],Combined_Sheet__Major_Only___2[[NPDES ID2]:[ECHO BFR]],3,FALSE)</f>
        <v>PA</v>
      </c>
      <c r="AW2116" t="s">
        <v>87</v>
      </c>
      <c r="AX2116" t="str">
        <f>VLOOKUP(Sheet1[[#This Row],[NPDES ID2]],Combined_Sheet__Major_Only___2[[NPDES ID2]:[ECHO BFR]],27,FALSE)</f>
        <v>-</v>
      </c>
      <c r="AY2116" t="str">
        <f>VLOOKUP(Sheet1[[#This Row],[NPDES ID2]],Combined_Sheet__Major_Only___2[[NPDES ID2]:[ECHO BFR]],28,FALSE)</f>
        <v>-</v>
      </c>
      <c r="AZ2116" t="str">
        <f>VLOOKUP(Sheet1[[#This Row],[NPDES ID2]],Combined_Sheet__Major_Only___2[[NPDES ID2]:[ECHO BFR]],29,FALSE)</f>
        <v>thickening</v>
      </c>
      <c r="BA2116">
        <f>VLOOKUP(Sheet1[[#This Row],[NPDES ID2]],Combined_Sheet__Major_Only___2[[NPDES ID2]:[ECHO BFR]],17,FALSE)</f>
        <v>41.348610999999998</v>
      </c>
      <c r="BB2116">
        <f>VLOOKUP(Sheet1[[#This Row],[NPDES ID2]],Combined_Sheet__Major_Only___2[[NPDES ID2]:[ECHO BFR]],18,FALSE)</f>
        <v>-75.780179000000004</v>
      </c>
      <c r="BC2116" t="str">
        <f>IF(ISNUMBER(SEARCH("aerobic",$AW2116)),"aerobic","")</f>
        <v/>
      </c>
      <c r="BD2116" t="str">
        <f>IF(ISNUMBER(SEARCH("anaer",$AW2116)),"anaer","")</f>
        <v/>
      </c>
      <c r="BE2116" t="str">
        <f>IF(ISNUMBER(SEARCH("thickening",$AZ2116)),"thickening","")</f>
        <v>thickening</v>
      </c>
      <c r="BF2116" s="2" t="str">
        <f>IF(ISNUMBER(SEARCH("airDry",$AW2116)),"airDry","")</f>
        <v/>
      </c>
      <c r="BG2116" s="2" t="str">
        <f>IF(ISNUMBER(SEARCH("heatDry",$AY2116)),"heatDry","")</f>
        <v/>
      </c>
      <c r="BH2116" s="2" t="str">
        <f>IF(AND(ISNUMBER(SEARCH("aerobic",$AW2116)),ISNUMBER(SEARCH("anaer",$AW2116))),"Combined Aer and Anaer.","")</f>
        <v/>
      </c>
    </row>
    <row r="2117" spans="1:60" x14ac:dyDescent="0.3">
      <c r="A2117" s="4">
        <v>2115</v>
      </c>
      <c r="B2117" t="s">
        <v>9939</v>
      </c>
      <c r="C2117">
        <v>926</v>
      </c>
      <c r="D2117">
        <v>307.07440717896247</v>
      </c>
      <c r="E2117">
        <v>308.77061521021488</v>
      </c>
      <c r="F2117">
        <v>247.26438230578461</v>
      </c>
      <c r="G2117">
        <v>365.570649397718</v>
      </c>
      <c r="H2117">
        <v>-77.764696271190971</v>
      </c>
      <c r="I2117">
        <v>-77.871651393373924</v>
      </c>
      <c r="J2117">
        <v>-90.7247134341075</v>
      </c>
      <c r="K2117">
        <v>-64.510498164482357</v>
      </c>
      <c r="L2117">
        <v>495.67382621378499</v>
      </c>
      <c r="M2117">
        <v>492.30906748127688</v>
      </c>
      <c r="N2117">
        <v>480.11654613322901</v>
      </c>
      <c r="O2117">
        <v>521.30741570868747</v>
      </c>
      <c r="P2117">
        <v>22.021567868797302</v>
      </c>
      <c r="Q2117">
        <v>21.99271838961932</v>
      </c>
      <c r="R2117">
        <v>18.619836667451839</v>
      </c>
      <c r="S2117">
        <v>25.1230371474023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52.459562921498261</v>
      </c>
      <c r="AG2117">
        <v>52.103293167032227</v>
      </c>
      <c r="AH2117">
        <v>50.813938697503083</v>
      </c>
      <c r="AI2117">
        <v>55.171091177828387</v>
      </c>
      <c r="AJ2117">
        <v>0.41754458065631278</v>
      </c>
      <c r="AK2117">
        <v>0.41754449836077678</v>
      </c>
      <c r="AL2117">
        <v>0.41753298342543599</v>
      </c>
      <c r="AM2117">
        <v>0.41755622629756423</v>
      </c>
      <c r="AN2117">
        <v>0.17094210925507039</v>
      </c>
      <c r="AO2117">
        <v>0.1709421092550705</v>
      </c>
      <c r="AP2117">
        <v>0.1709421092550705</v>
      </c>
      <c r="AQ2117">
        <v>0.1709421092550705</v>
      </c>
      <c r="AR2117">
        <v>9.6849236262849434</v>
      </c>
      <c r="AS2117">
        <v>9.684923626284947</v>
      </c>
      <c r="AT2117">
        <v>9.684923626284947</v>
      </c>
      <c r="AU2117">
        <v>9.684923626284947</v>
      </c>
      <c r="AV2117" t="str">
        <f>VLOOKUP(Sheet1[[#This Row],[NPDES ID2]],Combined_Sheet__Major_Only___2[[NPDES ID2]:[ECHO BFR]],3,FALSE)</f>
        <v>IL</v>
      </c>
      <c r="AW2117" t="s">
        <v>54</v>
      </c>
      <c r="AX2117" t="str">
        <f>VLOOKUP(Sheet1[[#This Row],[NPDES ID2]],Combined_Sheet__Major_Only___2[[NPDES ID2]:[ECHO BFR]],27,FALSE)</f>
        <v>-</v>
      </c>
      <c r="AY2117" t="str">
        <f>VLOOKUP(Sheet1[[#This Row],[NPDES ID2]],Combined_Sheet__Major_Only___2[[NPDES ID2]:[ECHO BFR]],28,FALSE)</f>
        <v>heatDry</v>
      </c>
      <c r="AZ2117" t="str">
        <f>VLOOKUP(Sheet1[[#This Row],[NPDES ID2]],Combined_Sheet__Major_Only___2[[NPDES ID2]:[ECHO BFR]],29,FALSE)</f>
        <v>-</v>
      </c>
      <c r="BA2117">
        <f>VLOOKUP(Sheet1[[#This Row],[NPDES ID2]],Combined_Sheet__Major_Only___2[[NPDES ID2]:[ECHO BFR]],17,FALSE)</f>
        <v>42.157440000000001</v>
      </c>
      <c r="BB2117">
        <f>VLOOKUP(Sheet1[[#This Row],[NPDES ID2]],Combined_Sheet__Major_Only___2[[NPDES ID2]:[ECHO BFR]],18,FALSE)</f>
        <v>-87.798255999999995</v>
      </c>
      <c r="BC2117" t="str">
        <f>IF(ISNUMBER(SEARCH("aerobic",$AW2117)),"aerobic","")</f>
        <v/>
      </c>
      <c r="BD2117" t="str">
        <f>IF(ISNUMBER(SEARCH("anaer",$AW2117)),"anaer","")</f>
        <v/>
      </c>
      <c r="BE2117" t="str">
        <f>IF(ISNUMBER(SEARCH("thickening",$AZ2117)),"thickening","")</f>
        <v/>
      </c>
      <c r="BF2117" s="3" t="str">
        <f>IF(ISNUMBER(SEARCH("airDry",$AW2117)),"airDry","")</f>
        <v/>
      </c>
      <c r="BG2117" s="3" t="str">
        <f>IF(ISNUMBER(SEARCH("heatDry",$AY2117)),"heatDry","")</f>
        <v>heatDry</v>
      </c>
      <c r="BH2117" s="3" t="str">
        <f>IF(AND(ISNUMBER(SEARCH("aerobic",$AW2117)),ISNUMBER(SEARCH("anaer",$AW2117))),"Combined Aer and Anaer.","")</f>
        <v/>
      </c>
    </row>
    <row r="2118" spans="1:60" x14ac:dyDescent="0.3">
      <c r="A2118" s="4">
        <v>2116</v>
      </c>
      <c r="B2118" t="s">
        <v>9944</v>
      </c>
      <c r="C2118">
        <v>915.8</v>
      </c>
      <c r="D2118">
        <v>235.55324677027579</v>
      </c>
      <c r="E2118">
        <v>236.13610143779911</v>
      </c>
      <c r="F2118">
        <v>190.59038114351031</v>
      </c>
      <c r="G2118">
        <v>282.30353315050718</v>
      </c>
      <c r="H2118">
        <v>-76.394736803226237</v>
      </c>
      <c r="I2118">
        <v>-77.620502552288528</v>
      </c>
      <c r="J2118">
        <v>-90.137188877881442</v>
      </c>
      <c r="K2118">
        <v>-58.755785912690953</v>
      </c>
      <c r="L2118">
        <v>640.46260567514105</v>
      </c>
      <c r="M2118">
        <v>638.25639702402407</v>
      </c>
      <c r="N2118">
        <v>630.25817930788173</v>
      </c>
      <c r="O2118">
        <v>657.27735201492703</v>
      </c>
      <c r="P2118">
        <v>21.508002846489781</v>
      </c>
      <c r="Q2118">
        <v>21.796587555344551</v>
      </c>
      <c r="R2118">
        <v>17.243294713639571</v>
      </c>
      <c r="S2118">
        <v>24.97266411417376</v>
      </c>
      <c r="T2118">
        <v>67.608742387090075</v>
      </c>
      <c r="U2118">
        <v>67.60863521102894</v>
      </c>
      <c r="V2118">
        <v>67.562746632285808</v>
      </c>
      <c r="W2118">
        <v>67.654296675255281</v>
      </c>
      <c r="X2118">
        <v>4351.1223955821524</v>
      </c>
      <c r="Y2118">
        <v>4363.6364900979625</v>
      </c>
      <c r="Z2118">
        <v>4241.7912767980761</v>
      </c>
      <c r="AA2118">
        <v>4420.7030766564258</v>
      </c>
      <c r="AB2118">
        <v>749.53801084834106</v>
      </c>
      <c r="AC2118">
        <v>744.68886210025812</v>
      </c>
      <c r="AD2118">
        <v>640.9598932676339</v>
      </c>
      <c r="AE2118">
        <v>888.55450530533437</v>
      </c>
      <c r="AF2118">
        <v>68.539160164383532</v>
      </c>
      <c r="AG2118">
        <v>68.302758109755814</v>
      </c>
      <c r="AH2118">
        <v>67.448809657275461</v>
      </c>
      <c r="AI2118">
        <v>70.336024735827451</v>
      </c>
      <c r="AJ2118">
        <v>0.61376676139103847</v>
      </c>
      <c r="AK2118">
        <v>0.61376658716593191</v>
      </c>
      <c r="AL2118">
        <v>0.61374222726982142</v>
      </c>
      <c r="AM2118">
        <v>0.61379139827408502</v>
      </c>
      <c r="AN2118">
        <v>0.96366144492789529</v>
      </c>
      <c r="AO2118">
        <v>0.96366144492789507</v>
      </c>
      <c r="AP2118">
        <v>0.96366144492789507</v>
      </c>
      <c r="AQ2118">
        <v>0.96366144492789507</v>
      </c>
      <c r="AR2118">
        <v>15.24021512699181</v>
      </c>
      <c r="AS2118">
        <v>15.240215126991799</v>
      </c>
      <c r="AT2118">
        <v>15.240215126991799</v>
      </c>
      <c r="AU2118">
        <v>15.240215126991799</v>
      </c>
      <c r="AV2118" t="str">
        <f>VLOOKUP(Sheet1[[#This Row],[NPDES ID2]],Combined_Sheet__Major_Only___2[[NPDES ID2]:[ECHO BFR]],3,FALSE)</f>
        <v>CA</v>
      </c>
      <c r="AW2118" t="s">
        <v>12181</v>
      </c>
      <c r="AX2118" t="str">
        <f>VLOOKUP(Sheet1[[#This Row],[NPDES ID2]],Combined_Sheet__Major_Only___2[[NPDES ID2]:[ECHO BFR]],27,FALSE)</f>
        <v>tempSludgeStore, methaneBioCaptureRecover</v>
      </c>
      <c r="AY2118" t="str">
        <f>VLOOKUP(Sheet1[[#This Row],[NPDES ID2]],Combined_Sheet__Major_Only___2[[NPDES ID2]:[ECHO BFR]],28,FALSE)</f>
        <v>-</v>
      </c>
      <c r="AZ2118" t="str">
        <f>VLOOKUP(Sheet1[[#This Row],[NPDES ID2]],Combined_Sheet__Major_Only___2[[NPDES ID2]:[ECHO BFR]],29,FALSE)</f>
        <v>thickening, preliminaryOps</v>
      </c>
      <c r="BA2118">
        <f>VLOOKUP(Sheet1[[#This Row],[NPDES ID2]],Combined_Sheet__Major_Only___2[[NPDES ID2]:[ECHO BFR]],17,FALSE)</f>
        <v>35.658332999999999</v>
      </c>
      <c r="BB2118">
        <f>VLOOKUP(Sheet1[[#This Row],[NPDES ID2]],Combined_Sheet__Major_Only___2[[NPDES ID2]:[ECHO BFR]],18,FALSE)</f>
        <v>-120.691667</v>
      </c>
      <c r="BC2118" t="str">
        <f>IF(ISNUMBER(SEARCH("aerobic",$AW2118)),"aerobic","")</f>
        <v/>
      </c>
      <c r="BD2118" t="str">
        <f>IF(ISNUMBER(SEARCH("anaer",$AW2118)),"anaer","")</f>
        <v>anaer</v>
      </c>
      <c r="BE2118" t="str">
        <f>IF(ISNUMBER(SEARCH("thickening",$AZ2118)),"thickening","")</f>
        <v>thickening</v>
      </c>
      <c r="BF2118" s="2" t="str">
        <f>IF(ISNUMBER(SEARCH("airDry",$AW2118)),"airDry","")</f>
        <v/>
      </c>
      <c r="BG2118" s="2" t="str">
        <f>IF(ISNUMBER(SEARCH("heatDry",$AY2118)),"heatDry","")</f>
        <v/>
      </c>
      <c r="BH2118" s="2" t="str">
        <f>IF(AND(ISNUMBER(SEARCH("aerobic",$AW2118)),ISNUMBER(SEARCH("anaer",$AW2118))),"Combined Aer and Anaer.","")</f>
        <v/>
      </c>
    </row>
    <row r="2119" spans="1:60" x14ac:dyDescent="0.3">
      <c r="A2119" s="4">
        <v>2117</v>
      </c>
      <c r="B2119" t="s">
        <v>9949</v>
      </c>
      <c r="C2119">
        <v>915.5</v>
      </c>
      <c r="D2119">
        <v>268.31515299504031</v>
      </c>
      <c r="E2119">
        <v>268.92175084790392</v>
      </c>
      <c r="F2119">
        <v>216.20565802502381</v>
      </c>
      <c r="G2119">
        <v>320.50690768214059</v>
      </c>
      <c r="H2119">
        <v>-77.072544911273567</v>
      </c>
      <c r="I2119">
        <v>-78.153284647599008</v>
      </c>
      <c r="J2119">
        <v>-90.646088229946145</v>
      </c>
      <c r="K2119">
        <v>-62.126620521647553</v>
      </c>
      <c r="L2119">
        <v>562.23182725760182</v>
      </c>
      <c r="M2119">
        <v>559.44352193690906</v>
      </c>
      <c r="N2119">
        <v>549.33552461442878</v>
      </c>
      <c r="O2119">
        <v>583.4821051834308</v>
      </c>
      <c r="P2119">
        <v>21.647864698635789</v>
      </c>
      <c r="Q2119">
        <v>21.823020563732602</v>
      </c>
      <c r="R2119">
        <v>17.790645284097909</v>
      </c>
      <c r="S2119">
        <v>24.85785964253753</v>
      </c>
      <c r="T2119">
        <v>81.04042973719406</v>
      </c>
      <c r="U2119">
        <v>81.040301832428867</v>
      </c>
      <c r="V2119">
        <v>80.98553803697645</v>
      </c>
      <c r="W2119">
        <v>81.094794587607595</v>
      </c>
      <c r="X2119">
        <v>5940.4666156303811</v>
      </c>
      <c r="Y2119">
        <v>5965.2498646559989</v>
      </c>
      <c r="Z2119">
        <v>5725.6629344494804</v>
      </c>
      <c r="AA2119">
        <v>6077.6152795037897</v>
      </c>
      <c r="AB2119">
        <v>1018.210015999902</v>
      </c>
      <c r="AC2119">
        <v>1010.610317471259</v>
      </c>
      <c r="AD2119">
        <v>869.14469958133202</v>
      </c>
      <c r="AE2119">
        <v>1207.2562229653529</v>
      </c>
      <c r="AF2119">
        <v>60.187545655345538</v>
      </c>
      <c r="AG2119">
        <v>59.888734352842377</v>
      </c>
      <c r="AH2119">
        <v>58.808737248176683</v>
      </c>
      <c r="AI2119">
        <v>62.459676015210228</v>
      </c>
      <c r="AJ2119">
        <v>0.51170596522996947</v>
      </c>
      <c r="AK2119">
        <v>0.51170579080841716</v>
      </c>
      <c r="AL2119">
        <v>0.51168141524581268</v>
      </c>
      <c r="AM2119">
        <v>0.51173061827150013</v>
      </c>
      <c r="AN2119">
        <v>0.96942005747839699</v>
      </c>
      <c r="AO2119">
        <v>0.96942005747839699</v>
      </c>
      <c r="AP2119">
        <v>0.96942005747839699</v>
      </c>
      <c r="AQ2119">
        <v>0.96942005747839699</v>
      </c>
      <c r="AR2119">
        <v>13.42198519575823</v>
      </c>
      <c r="AS2119">
        <v>13.42198519575823</v>
      </c>
      <c r="AT2119">
        <v>13.42198519575823</v>
      </c>
      <c r="AU2119">
        <v>13.42198519575823</v>
      </c>
      <c r="AV2119" t="str">
        <f>VLOOKUP(Sheet1[[#This Row],[NPDES ID2]],Combined_Sheet__Major_Only___2[[NPDES ID2]:[ECHO BFR]],3,FALSE)</f>
        <v>GA</v>
      </c>
      <c r="AW2119" t="s">
        <v>41</v>
      </c>
      <c r="AX2119" t="str">
        <f>VLOOKUP(Sheet1[[#This Row],[NPDES ID2]],Combined_Sheet__Major_Only___2[[NPDES ID2]:[ECHO BFR]],27,FALSE)</f>
        <v>-</v>
      </c>
      <c r="AY2119" t="str">
        <f>VLOOKUP(Sheet1[[#This Row],[NPDES ID2]],Combined_Sheet__Major_Only___2[[NPDES ID2]:[ECHO BFR]],28,FALSE)</f>
        <v>-</v>
      </c>
      <c r="AZ2119" t="str">
        <f>VLOOKUP(Sheet1[[#This Row],[NPDES ID2]],Combined_Sheet__Major_Only___2[[NPDES ID2]:[ECHO BFR]],29,FALSE)</f>
        <v>thickening</v>
      </c>
      <c r="BA2119">
        <f>VLOOKUP(Sheet1[[#This Row],[NPDES ID2]],Combined_Sheet__Major_Only___2[[NPDES ID2]:[ECHO BFR]],17,FALSE)</f>
        <v>33.481641000000003</v>
      </c>
      <c r="BB2119">
        <f>VLOOKUP(Sheet1[[#This Row],[NPDES ID2]],Combined_Sheet__Major_Only___2[[NPDES ID2]:[ECHO BFR]],18,FALSE)</f>
        <v>-84.036573000000004</v>
      </c>
      <c r="BC2119" t="str">
        <f>IF(ISNUMBER(SEARCH("aerobic",$AW2119)),"aerobic","")</f>
        <v>aerobic</v>
      </c>
      <c r="BD2119" t="str">
        <f>IF(ISNUMBER(SEARCH("anaer",$AW2119)),"anaer","")</f>
        <v/>
      </c>
      <c r="BE2119" t="str">
        <f>IF(ISNUMBER(SEARCH("thickening",$AZ2119)),"thickening","")</f>
        <v>thickening</v>
      </c>
      <c r="BF2119" s="3" t="str">
        <f>IF(ISNUMBER(SEARCH("airDry",$AW2119)),"airDry","")</f>
        <v/>
      </c>
      <c r="BG2119" s="3" t="str">
        <f>IF(ISNUMBER(SEARCH("heatDry",$AY2119)),"heatDry","")</f>
        <v/>
      </c>
      <c r="BH2119" s="3" t="str">
        <f>IF(AND(ISNUMBER(SEARCH("aerobic",$AW2119)),ISNUMBER(SEARCH("anaer",$AW2119))),"Combined Aer and Anaer.","")</f>
        <v/>
      </c>
    </row>
    <row r="2120" spans="1:60" x14ac:dyDescent="0.3">
      <c r="A2120" s="4">
        <v>2118</v>
      </c>
      <c r="B2120" t="s">
        <v>9953</v>
      </c>
      <c r="C2120">
        <v>912.1</v>
      </c>
      <c r="D2120">
        <v>323.89088919956907</v>
      </c>
      <c r="E2120">
        <v>326.43724487808362</v>
      </c>
      <c r="F2120">
        <v>261.17967928335958</v>
      </c>
      <c r="G2120">
        <v>384.97861043947393</v>
      </c>
      <c r="H2120">
        <v>-77.855748662583522</v>
      </c>
      <c r="I2120">
        <v>-77.643647566608777</v>
      </c>
      <c r="J2120">
        <v>-90.269525132222071</v>
      </c>
      <c r="K2120">
        <v>-65.654484663140551</v>
      </c>
      <c r="L2120">
        <v>464.68532409810342</v>
      </c>
      <c r="M2120">
        <v>461.19658969248201</v>
      </c>
      <c r="N2120">
        <v>448.5514825365035</v>
      </c>
      <c r="O2120">
        <v>491.26983478679051</v>
      </c>
      <c r="P2120">
        <v>21.726775248425952</v>
      </c>
      <c r="Q2120">
        <v>21.67254355777667</v>
      </c>
      <c r="R2120">
        <v>18.54286508419624</v>
      </c>
      <c r="S2120">
        <v>24.644725716198948</v>
      </c>
      <c r="T2120">
        <v>58.624631104441178</v>
      </c>
      <c r="U2120">
        <v>58.624537793278719</v>
      </c>
      <c r="V2120">
        <v>58.584585619433582</v>
      </c>
      <c r="W2120">
        <v>58.664292233419609</v>
      </c>
      <c r="X2120">
        <v>5182.6097195156999</v>
      </c>
      <c r="Y2120">
        <v>5214.9727779375999</v>
      </c>
      <c r="Z2120">
        <v>4901.1513014128777</v>
      </c>
      <c r="AA2120">
        <v>5364.4137018878746</v>
      </c>
      <c r="AB2120">
        <v>1371.5807227404091</v>
      </c>
      <c r="AC2120">
        <v>1333.03777078186</v>
      </c>
      <c r="AD2120">
        <v>1072.865060104541</v>
      </c>
      <c r="AE2120">
        <v>1847.0384241078391</v>
      </c>
      <c r="AF2120">
        <v>49.930569299138917</v>
      </c>
      <c r="AG2120">
        <v>49.555434125740277</v>
      </c>
      <c r="AH2120">
        <v>48.198450706625813</v>
      </c>
      <c r="AI2120">
        <v>52.784725305095648</v>
      </c>
      <c r="AJ2120">
        <v>0.38680450643346898</v>
      </c>
      <c r="AK2120">
        <v>0.38680437197432688</v>
      </c>
      <c r="AL2120">
        <v>0.38678558226951371</v>
      </c>
      <c r="AM2120">
        <v>0.38682351005930737</v>
      </c>
      <c r="AN2120">
        <v>0.95842470394326429</v>
      </c>
      <c r="AO2120">
        <v>0.95842470394326429</v>
      </c>
      <c r="AP2120">
        <v>0.95842470394326429</v>
      </c>
      <c r="AQ2120">
        <v>0.95842470394326429</v>
      </c>
      <c r="AR2120">
        <v>8.8496483947816973</v>
      </c>
      <c r="AS2120">
        <v>8.8496483947816955</v>
      </c>
      <c r="AT2120">
        <v>8.8496483947816955</v>
      </c>
      <c r="AU2120">
        <v>8.8496483947816955</v>
      </c>
      <c r="AV2120" t="str">
        <f>VLOOKUP(Sheet1[[#This Row],[NPDES ID2]],Combined_Sheet__Major_Only___2[[NPDES ID2]:[ECHO BFR]],3,FALSE)</f>
        <v>KY</v>
      </c>
      <c r="AW2120" t="s">
        <v>54</v>
      </c>
      <c r="AX2120" t="str">
        <f>VLOOKUP(Sheet1[[#This Row],[NPDES ID2]],Combined_Sheet__Major_Only___2[[NPDES ID2]:[ECHO BFR]],27,FALSE)</f>
        <v>-</v>
      </c>
      <c r="AY2120" t="str">
        <f>VLOOKUP(Sheet1[[#This Row],[NPDES ID2]],Combined_Sheet__Major_Only___2[[NPDES ID2]:[ECHO BFR]],28,FALSE)</f>
        <v>-</v>
      </c>
      <c r="AZ2120" t="str">
        <f>VLOOKUP(Sheet1[[#This Row],[NPDES ID2]],Combined_Sheet__Major_Only___2[[NPDES ID2]:[ECHO BFR]],29,FALSE)</f>
        <v>thickening</v>
      </c>
      <c r="BA2120">
        <f>VLOOKUP(Sheet1[[#This Row],[NPDES ID2]],Combined_Sheet__Major_Only___2[[NPDES ID2]:[ECHO BFR]],17,FALSE)</f>
        <v>38.322221999999996</v>
      </c>
      <c r="BB2120">
        <f>VLOOKUP(Sheet1[[#This Row],[NPDES ID2]],Combined_Sheet__Major_Only___2[[NPDES ID2]:[ECHO BFR]],18,FALSE)</f>
        <v>-85.555000000000007</v>
      </c>
      <c r="BC2120" t="str">
        <f>IF(ISNUMBER(SEARCH("aerobic",$AW2120)),"aerobic","")</f>
        <v/>
      </c>
      <c r="BD2120" t="str">
        <f>IF(ISNUMBER(SEARCH("anaer",$AW2120)),"anaer","")</f>
        <v/>
      </c>
      <c r="BE2120" t="str">
        <f>IF(ISNUMBER(SEARCH("thickening",$AZ2120)),"thickening","")</f>
        <v>thickening</v>
      </c>
      <c r="BF2120" s="2" t="str">
        <f>IF(ISNUMBER(SEARCH("airDry",$AW2120)),"airDry","")</f>
        <v/>
      </c>
      <c r="BG2120" s="2" t="str">
        <f>IF(ISNUMBER(SEARCH("heatDry",$AY2120)),"heatDry","")</f>
        <v/>
      </c>
      <c r="BH2120" s="2" t="str">
        <f>IF(AND(ISNUMBER(SEARCH("aerobic",$AW2120)),ISNUMBER(SEARCH("anaer",$AW2120))),"Combined Aer and Anaer.","")</f>
        <v/>
      </c>
    </row>
    <row r="2121" spans="1:60" x14ac:dyDescent="0.3">
      <c r="A2121" s="4">
        <v>2119</v>
      </c>
      <c r="B2121" t="s">
        <v>9957</v>
      </c>
      <c r="C2121">
        <v>910.77</v>
      </c>
      <c r="D2121">
        <v>262.9418120978969</v>
      </c>
      <c r="E2121">
        <v>263.45844815870981</v>
      </c>
      <c r="F2121">
        <v>212.3891035801484</v>
      </c>
      <c r="G2121">
        <v>314.22472219444069</v>
      </c>
      <c r="H2121">
        <v>-76.995589260279871</v>
      </c>
      <c r="I2121">
        <v>-78.181729857019647</v>
      </c>
      <c r="J2121">
        <v>-90.875546936871302</v>
      </c>
      <c r="K2121">
        <v>-61.815363919633093</v>
      </c>
      <c r="L2121">
        <v>571.47460743119564</v>
      </c>
      <c r="M2121">
        <v>568.7911805311237</v>
      </c>
      <c r="N2121">
        <v>559.06443263822905</v>
      </c>
      <c r="O2121">
        <v>591.92356547329916</v>
      </c>
      <c r="P2121">
        <v>21.514053161520071</v>
      </c>
      <c r="Q2121">
        <v>21.728095978902079</v>
      </c>
      <c r="R2121">
        <v>17.61465263814258</v>
      </c>
      <c r="S2121">
        <v>24.670385828594089</v>
      </c>
      <c r="T2121">
        <v>54.614470965099081</v>
      </c>
      <c r="U2121">
        <v>54.614383842691673</v>
      </c>
      <c r="V2121">
        <v>54.577081450616149</v>
      </c>
      <c r="W2121">
        <v>54.651501615522399</v>
      </c>
      <c r="X2121">
        <v>3918.1274839028501</v>
      </c>
      <c r="Y2121">
        <v>3933.59327279955</v>
      </c>
      <c r="Z2121">
        <v>3783.9645943996361</v>
      </c>
      <c r="AA2121">
        <v>4003.7265113014319</v>
      </c>
      <c r="AB2121">
        <v>772.76566526128136</v>
      </c>
      <c r="AC2121">
        <v>764.5204688296044</v>
      </c>
      <c r="AD2121">
        <v>644.68607905877434</v>
      </c>
      <c r="AE2121">
        <v>937.94002140833618</v>
      </c>
      <c r="AF2121">
        <v>61.49417848427278</v>
      </c>
      <c r="AG2121">
        <v>61.205150654838803</v>
      </c>
      <c r="AH2121">
        <v>60.160274430265758</v>
      </c>
      <c r="AI2121">
        <v>63.69227058815639</v>
      </c>
      <c r="AJ2121">
        <v>0.52765532469567755</v>
      </c>
      <c r="AK2121">
        <v>0.52765517380819671</v>
      </c>
      <c r="AL2121">
        <v>0.52763407732009338</v>
      </c>
      <c r="AM2121">
        <v>0.52767666107376399</v>
      </c>
      <c r="AN2121">
        <v>0.95556651869567089</v>
      </c>
      <c r="AO2121">
        <v>0.955566518695671</v>
      </c>
      <c r="AP2121">
        <v>0.955566518695671</v>
      </c>
      <c r="AQ2121">
        <v>0.955566518695671</v>
      </c>
      <c r="AR2121">
        <v>12.662189243936149</v>
      </c>
      <c r="AS2121">
        <v>12.662189243936149</v>
      </c>
      <c r="AT2121">
        <v>12.662189243936149</v>
      </c>
      <c r="AU2121">
        <v>12.662189243936149</v>
      </c>
      <c r="AV2121" t="str">
        <f>VLOOKUP(Sheet1[[#This Row],[NPDES ID2]],Combined_Sheet__Major_Only___2[[NPDES ID2]:[ECHO BFR]],3,FALSE)</f>
        <v>HI</v>
      </c>
      <c r="AW2121" t="s">
        <v>41</v>
      </c>
      <c r="AX2121" t="str">
        <f>VLOOKUP(Sheet1[[#This Row],[NPDES ID2]],Combined_Sheet__Major_Only___2[[NPDES ID2]:[ECHO BFR]],27,FALSE)</f>
        <v>-</v>
      </c>
      <c r="AY2121" t="str">
        <f>VLOOKUP(Sheet1[[#This Row],[NPDES ID2]],Combined_Sheet__Major_Only___2[[NPDES ID2]:[ECHO BFR]],28,FALSE)</f>
        <v>-</v>
      </c>
      <c r="AZ2121" t="str">
        <f>VLOOKUP(Sheet1[[#This Row],[NPDES ID2]],Combined_Sheet__Major_Only___2[[NPDES ID2]:[ECHO BFR]],29,FALSE)</f>
        <v>preliminaryOps, thickening</v>
      </c>
      <c r="BA2121">
        <f>VLOOKUP(Sheet1[[#This Row],[NPDES ID2]],Combined_Sheet__Major_Only___2[[NPDES ID2]:[ECHO BFR]],17,FALSE)</f>
        <v>20.735410000000002</v>
      </c>
      <c r="BB2121">
        <f>VLOOKUP(Sheet1[[#This Row],[NPDES ID2]],Combined_Sheet__Major_Only___2[[NPDES ID2]:[ECHO BFR]],18,FALSE)</f>
        <v>-156.44444899999999</v>
      </c>
      <c r="BC2121" t="str">
        <f>IF(ISNUMBER(SEARCH("aerobic",$AW2121)),"aerobic","")</f>
        <v>aerobic</v>
      </c>
      <c r="BD2121" t="str">
        <f>IF(ISNUMBER(SEARCH("anaer",$AW2121)),"anaer","")</f>
        <v/>
      </c>
      <c r="BE2121" t="str">
        <f>IF(ISNUMBER(SEARCH("thickening",$AZ2121)),"thickening","")</f>
        <v>thickening</v>
      </c>
      <c r="BF2121" s="3" t="str">
        <f>IF(ISNUMBER(SEARCH("airDry",$AW2121)),"airDry","")</f>
        <v/>
      </c>
      <c r="BG2121" s="3" t="str">
        <f>IF(ISNUMBER(SEARCH("heatDry",$AY2121)),"heatDry","")</f>
        <v/>
      </c>
      <c r="BH2121" s="3" t="str">
        <f>IF(AND(ISNUMBER(SEARCH("aerobic",$AW2121)),ISNUMBER(SEARCH("anaer",$AW2121))),"Combined Aer and Anaer.","")</f>
        <v/>
      </c>
    </row>
    <row r="2122" spans="1:60" x14ac:dyDescent="0.3">
      <c r="A2122" s="4">
        <v>2120</v>
      </c>
      <c r="B2122" t="s">
        <v>9962</v>
      </c>
      <c r="C2122">
        <v>903.78</v>
      </c>
      <c r="D2122">
        <v>309.3161534018364</v>
      </c>
      <c r="E2122">
        <v>311.42794458832799</v>
      </c>
      <c r="F2122">
        <v>249.23370003208649</v>
      </c>
      <c r="G2122">
        <v>368.11700306016468</v>
      </c>
      <c r="H2122">
        <v>-77.716213408507386</v>
      </c>
      <c r="I2122">
        <v>-77.811275565007193</v>
      </c>
      <c r="J2122">
        <v>-90.644677158281567</v>
      </c>
      <c r="K2122">
        <v>-64.51502509469077</v>
      </c>
      <c r="L2122">
        <v>483.18872985211289</v>
      </c>
      <c r="M2122">
        <v>479.90063241413071</v>
      </c>
      <c r="N2122">
        <v>467.98378619063408</v>
      </c>
      <c r="O2122">
        <v>508.24235729330599</v>
      </c>
      <c r="P2122">
        <v>21.4937717400373</v>
      </c>
      <c r="Q2122">
        <v>21.463071633032119</v>
      </c>
      <c r="R2122">
        <v>18.176094215333691</v>
      </c>
      <c r="S2122">
        <v>24.51715391944359</v>
      </c>
      <c r="T2122">
        <v>42.881956755575388</v>
      </c>
      <c r="U2122">
        <v>42.88188773959115</v>
      </c>
      <c r="V2122">
        <v>42.852337806565629</v>
      </c>
      <c r="W2122">
        <v>42.911291422308977</v>
      </c>
      <c r="X2122">
        <v>3611.9306102801829</v>
      </c>
      <c r="Y2122">
        <v>3632.447430860745</v>
      </c>
      <c r="Z2122">
        <v>3433.7229341112411</v>
      </c>
      <c r="AA2122">
        <v>3726.648990552093</v>
      </c>
      <c r="AB2122">
        <v>760.62934935073872</v>
      </c>
      <c r="AC2122">
        <v>748.0852812901021</v>
      </c>
      <c r="AD2122">
        <v>625.73822174841507</v>
      </c>
      <c r="AE2122">
        <v>956.50109718102374</v>
      </c>
      <c r="AF2122">
        <v>52.396207423198547</v>
      </c>
      <c r="AG2122">
        <v>52.039418229558649</v>
      </c>
      <c r="AH2122">
        <v>50.748679400223509</v>
      </c>
      <c r="AI2122">
        <v>55.110956550872807</v>
      </c>
      <c r="AJ2122">
        <v>0.41677398734411669</v>
      </c>
      <c r="AK2122">
        <v>0.41677386815220641</v>
      </c>
      <c r="AL2122">
        <v>0.41675720321689169</v>
      </c>
      <c r="AM2122">
        <v>0.4167908417779535</v>
      </c>
      <c r="AN2122">
        <v>0.94437934133664059</v>
      </c>
      <c r="AO2122">
        <v>0.94437934133664048</v>
      </c>
      <c r="AP2122">
        <v>0.94437934133664048</v>
      </c>
      <c r="AQ2122">
        <v>0.94437934133664048</v>
      </c>
      <c r="AR2122">
        <v>10.412832912602241</v>
      </c>
      <c r="AS2122">
        <v>10.412832912602241</v>
      </c>
      <c r="AT2122">
        <v>10.412832912602241</v>
      </c>
      <c r="AU2122">
        <v>10.412832912602241</v>
      </c>
      <c r="AV2122" t="str">
        <f>VLOOKUP(Sheet1[[#This Row],[NPDES ID2]],Combined_Sheet__Major_Only___2[[NPDES ID2]:[ECHO BFR]],3,FALSE)</f>
        <v>FL</v>
      </c>
      <c r="AW2122" t="s">
        <v>54</v>
      </c>
      <c r="AX2122" t="str">
        <f>VLOOKUP(Sheet1[[#This Row],[NPDES ID2]],Combined_Sheet__Major_Only___2[[NPDES ID2]:[ECHO BFR]],27,FALSE)</f>
        <v>other</v>
      </c>
      <c r="AY2122" t="str">
        <f>VLOOKUP(Sheet1[[#This Row],[NPDES ID2]],Combined_Sheet__Major_Only___2[[NPDES ID2]:[ECHO BFR]],28,FALSE)</f>
        <v>-</v>
      </c>
      <c r="AZ2122" t="str">
        <f>VLOOKUP(Sheet1[[#This Row],[NPDES ID2]],Combined_Sheet__Major_Only___2[[NPDES ID2]:[ECHO BFR]],29,FALSE)</f>
        <v>thickening</v>
      </c>
      <c r="BA2122">
        <f>VLOOKUP(Sheet1[[#This Row],[NPDES ID2]],Combined_Sheet__Major_Only___2[[NPDES ID2]:[ECHO BFR]],17,FALSE)</f>
        <v>30.092040000000001</v>
      </c>
      <c r="BB2122">
        <f>VLOOKUP(Sheet1[[#This Row],[NPDES ID2]],Combined_Sheet__Major_Only___2[[NPDES ID2]:[ECHO BFR]],18,FALSE)</f>
        <v>-81.719070000000002</v>
      </c>
      <c r="BC2122" t="str">
        <f>IF(ISNUMBER(SEARCH("aerobic",$AW2122)),"aerobic","")</f>
        <v/>
      </c>
      <c r="BD2122" t="str">
        <f>IF(ISNUMBER(SEARCH("anaer",$AW2122)),"anaer","")</f>
        <v/>
      </c>
      <c r="BE2122" t="str">
        <f>IF(ISNUMBER(SEARCH("thickening",$AZ2122)),"thickening","")</f>
        <v>thickening</v>
      </c>
      <c r="BF2122" s="2" t="str">
        <f>IF(ISNUMBER(SEARCH("airDry",$AW2122)),"airDry","")</f>
        <v/>
      </c>
      <c r="BG2122" s="2" t="str">
        <f>IF(ISNUMBER(SEARCH("heatDry",$AY2122)),"heatDry","")</f>
        <v/>
      </c>
      <c r="BH2122" s="2" t="str">
        <f>IF(AND(ISNUMBER(SEARCH("aerobic",$AW2122)),ISNUMBER(SEARCH("anaer",$AW2122))),"Combined Aer and Anaer.","")</f>
        <v/>
      </c>
    </row>
    <row r="2123" spans="1:60" x14ac:dyDescent="0.3">
      <c r="A2123" s="4">
        <v>2121</v>
      </c>
      <c r="B2123" t="s">
        <v>9966</v>
      </c>
      <c r="C2123">
        <v>903.09</v>
      </c>
      <c r="D2123">
        <v>316.27790305001298</v>
      </c>
      <c r="E2123">
        <v>318.65962419472231</v>
      </c>
      <c r="F2123">
        <v>254.96449139319799</v>
      </c>
      <c r="G2123">
        <v>376.16806688971758</v>
      </c>
      <c r="H2123">
        <v>-77.756824458944024</v>
      </c>
      <c r="I2123">
        <v>-77.731273270646398</v>
      </c>
      <c r="J2123">
        <v>-90.439101009399664</v>
      </c>
      <c r="K2123">
        <v>-65.029535768845108</v>
      </c>
      <c r="L2123">
        <v>472.3160859052004</v>
      </c>
      <c r="M2123">
        <v>468.95265034127652</v>
      </c>
      <c r="N2123">
        <v>456.76126747372763</v>
      </c>
      <c r="O2123">
        <v>497.94662523679062</v>
      </c>
      <c r="P2123">
        <v>21.493577811188821</v>
      </c>
      <c r="Q2123">
        <v>21.405882446973539</v>
      </c>
      <c r="R2123">
        <v>18.223282079587761</v>
      </c>
      <c r="S2123">
        <v>24.454344635174831</v>
      </c>
      <c r="T2123">
        <v>68.604577540923415</v>
      </c>
      <c r="U2123">
        <v>68.604468828020941</v>
      </c>
      <c r="V2123">
        <v>68.557922234199978</v>
      </c>
      <c r="W2123">
        <v>68.650785050637268</v>
      </c>
      <c r="X2123">
        <v>5907.4384031193122</v>
      </c>
      <c r="Y2123">
        <v>5942.5322966586182</v>
      </c>
      <c r="Z2123">
        <v>5602.6785932342818</v>
      </c>
      <c r="AA2123">
        <v>6103.8920074852876</v>
      </c>
      <c r="AB2123">
        <v>1355.30202145773</v>
      </c>
      <c r="AC2123">
        <v>1327.668189050446</v>
      </c>
      <c r="AD2123">
        <v>1095.891316954627</v>
      </c>
      <c r="AE2123">
        <v>1747.016565742977</v>
      </c>
      <c r="AF2123">
        <v>51.256894963851501</v>
      </c>
      <c r="AG2123">
        <v>50.891603076977198</v>
      </c>
      <c r="AH2123">
        <v>49.57039316792897</v>
      </c>
      <c r="AI2123">
        <v>54.035912797343883</v>
      </c>
      <c r="AJ2123">
        <v>0.4029208589805362</v>
      </c>
      <c r="AK2123">
        <v>0.40292071555596221</v>
      </c>
      <c r="AL2123">
        <v>0.40290067441508398</v>
      </c>
      <c r="AM2123">
        <v>0.4029411283278172</v>
      </c>
      <c r="AN2123">
        <v>0.96416180676736418</v>
      </c>
      <c r="AO2123">
        <v>0.96416180676736396</v>
      </c>
      <c r="AP2123">
        <v>0.96416180676736396</v>
      </c>
      <c r="AQ2123">
        <v>0.96416180676736396</v>
      </c>
      <c r="AR2123">
        <v>9.7422251479807898</v>
      </c>
      <c r="AS2123">
        <v>9.7422251479807915</v>
      </c>
      <c r="AT2123">
        <v>9.7422251479807915</v>
      </c>
      <c r="AU2123">
        <v>9.7422251479807915</v>
      </c>
      <c r="AV2123" t="str">
        <f>VLOOKUP(Sheet1[[#This Row],[NPDES ID2]],Combined_Sheet__Major_Only___2[[NPDES ID2]:[ECHO BFR]],3,FALSE)</f>
        <v>FL</v>
      </c>
      <c r="AW2123" t="s">
        <v>54</v>
      </c>
      <c r="AX2123" t="str">
        <f>VLOOKUP(Sheet1[[#This Row],[NPDES ID2]],Combined_Sheet__Major_Only___2[[NPDES ID2]:[ECHO BFR]],27,FALSE)</f>
        <v>other</v>
      </c>
      <c r="AY2123" t="str">
        <f>VLOOKUP(Sheet1[[#This Row],[NPDES ID2]],Combined_Sheet__Major_Only___2[[NPDES ID2]:[ECHO BFR]],28,FALSE)</f>
        <v>-</v>
      </c>
      <c r="AZ2123" t="str">
        <f>VLOOKUP(Sheet1[[#This Row],[NPDES ID2]],Combined_Sheet__Major_Only___2[[NPDES ID2]:[ECHO BFR]],29,FALSE)</f>
        <v>thickening</v>
      </c>
      <c r="BA2123">
        <f>VLOOKUP(Sheet1[[#This Row],[NPDES ID2]],Combined_Sheet__Major_Only___2[[NPDES ID2]:[ECHO BFR]],17,FALSE)</f>
        <v>30.173677999999999</v>
      </c>
      <c r="BB2123">
        <f>VLOOKUP(Sheet1[[#This Row],[NPDES ID2]],Combined_Sheet__Major_Only___2[[NPDES ID2]:[ECHO BFR]],18,FALSE)</f>
        <v>-81.808132999999998</v>
      </c>
      <c r="BC2123" t="str">
        <f>IF(ISNUMBER(SEARCH("aerobic",$AW2123)),"aerobic","")</f>
        <v/>
      </c>
      <c r="BD2123" t="str">
        <f>IF(ISNUMBER(SEARCH("anaer",$AW2123)),"anaer","")</f>
        <v/>
      </c>
      <c r="BE2123" t="str">
        <f>IF(ISNUMBER(SEARCH("thickening",$AZ2123)),"thickening","")</f>
        <v>thickening</v>
      </c>
      <c r="BF2123" s="3" t="str">
        <f>IF(ISNUMBER(SEARCH("airDry",$AW2123)),"airDry","")</f>
        <v/>
      </c>
      <c r="BG2123" s="3" t="str">
        <f>IF(ISNUMBER(SEARCH("heatDry",$AY2123)),"heatDry","")</f>
        <v/>
      </c>
      <c r="BH2123" s="3" t="str">
        <f>IF(AND(ISNUMBER(SEARCH("aerobic",$AW2123)),ISNUMBER(SEARCH("anaer",$AW2123))),"Combined Aer and Anaer.","")</f>
        <v/>
      </c>
    </row>
    <row r="2124" spans="1:60" x14ac:dyDescent="0.3">
      <c r="A2124" s="4">
        <v>2122</v>
      </c>
      <c r="B2124" t="s">
        <v>9970</v>
      </c>
      <c r="C2124">
        <v>901</v>
      </c>
      <c r="D2124">
        <v>347.01744961769413</v>
      </c>
      <c r="E2124">
        <v>350.25334076451531</v>
      </c>
      <c r="F2124">
        <v>279.32351344833228</v>
      </c>
      <c r="G2124">
        <v>413.07131369624659</v>
      </c>
      <c r="H2124">
        <v>-78.073949789093106</v>
      </c>
      <c r="I2124">
        <v>-77.413084956355874</v>
      </c>
      <c r="J2124">
        <v>-89.980901874920079</v>
      </c>
      <c r="K2124">
        <v>-67.16306495687158</v>
      </c>
      <c r="L2124">
        <v>429.87867587485789</v>
      </c>
      <c r="M2124">
        <v>426.21605630475108</v>
      </c>
      <c r="N2124">
        <v>412.94141272147402</v>
      </c>
      <c r="O2124">
        <v>457.78683645470801</v>
      </c>
      <c r="P2124">
        <v>21.50357434210515</v>
      </c>
      <c r="Q2124">
        <v>21.365507099048742</v>
      </c>
      <c r="R2124">
        <v>18.649781096808439</v>
      </c>
      <c r="S2124">
        <v>24.44981778177527</v>
      </c>
      <c r="T2124">
        <v>52.856884022664602</v>
      </c>
      <c r="U2124">
        <v>52.856799612686281</v>
      </c>
      <c r="V2124">
        <v>52.820658576186787</v>
      </c>
      <c r="W2124">
        <v>52.892761777791932</v>
      </c>
      <c r="X2124">
        <v>4990.8149679387006</v>
      </c>
      <c r="Y2124">
        <v>5025.8725050032081</v>
      </c>
      <c r="Z2124">
        <v>4684.4609456792659</v>
      </c>
      <c r="AA2124">
        <v>5189.7912417604666</v>
      </c>
      <c r="AB2124">
        <v>1407.133606434149</v>
      </c>
      <c r="AC2124">
        <v>1360.0210661773231</v>
      </c>
      <c r="AD2124">
        <v>1079.736285224202</v>
      </c>
      <c r="AE2124">
        <v>1936.5279852835929</v>
      </c>
      <c r="AF2124">
        <v>46.759583027883828</v>
      </c>
      <c r="AG2124">
        <v>46.360938696581478</v>
      </c>
      <c r="AH2124">
        <v>44.918589818295722</v>
      </c>
      <c r="AI2124">
        <v>49.793085476559092</v>
      </c>
      <c r="AJ2124">
        <v>0.34832484887911441</v>
      </c>
      <c r="AK2124">
        <v>0.34832473032050792</v>
      </c>
      <c r="AL2124">
        <v>0.34830816158325067</v>
      </c>
      <c r="AM2124">
        <v>0.34834160622454308</v>
      </c>
      <c r="AN2124">
        <v>0.95418611128876141</v>
      </c>
      <c r="AO2124">
        <v>0.9541861112887613</v>
      </c>
      <c r="AP2124">
        <v>0.9541861112887613</v>
      </c>
      <c r="AQ2124">
        <v>0.9541861112887613</v>
      </c>
      <c r="AR2124">
        <v>8.0502185803394521</v>
      </c>
      <c r="AS2124">
        <v>8.0502185803394539</v>
      </c>
      <c r="AT2124">
        <v>8.0502185803394539</v>
      </c>
      <c r="AU2124">
        <v>8.0502185803394539</v>
      </c>
      <c r="AV2124" t="str">
        <f>VLOOKUP(Sheet1[[#This Row],[NPDES ID2]],Combined_Sheet__Major_Only___2[[NPDES ID2]:[ECHO BFR]],3,FALSE)</f>
        <v>NH</v>
      </c>
      <c r="AW2124" t="s">
        <v>54</v>
      </c>
      <c r="AX2124" t="str">
        <f>VLOOKUP(Sheet1[[#This Row],[NPDES ID2]],Combined_Sheet__Major_Only___2[[NPDES ID2]:[ECHO BFR]],27,FALSE)</f>
        <v>-</v>
      </c>
      <c r="AY2124" t="str">
        <f>VLOOKUP(Sheet1[[#This Row],[NPDES ID2]],Combined_Sheet__Major_Only___2[[NPDES ID2]:[ECHO BFR]],28,FALSE)</f>
        <v>-</v>
      </c>
      <c r="AZ2124" t="str">
        <f>VLOOKUP(Sheet1[[#This Row],[NPDES ID2]],Combined_Sheet__Major_Only___2[[NPDES ID2]:[ECHO BFR]],29,FALSE)</f>
        <v>preliminaryOps, thickening</v>
      </c>
      <c r="BA2124">
        <f>VLOOKUP(Sheet1[[#This Row],[NPDES ID2]],Combined_Sheet__Major_Only___2[[NPDES ID2]:[ECHO BFR]],17,FALSE)</f>
        <v>43.073056000000001</v>
      </c>
      <c r="BB2124">
        <f>VLOOKUP(Sheet1[[#This Row],[NPDES ID2]],Combined_Sheet__Major_Only___2[[NPDES ID2]:[ECHO BFR]],18,FALSE)</f>
        <v>-70.740832999999995</v>
      </c>
      <c r="BC2124" t="str">
        <f>IF(ISNUMBER(SEARCH("aerobic",$AW2124)),"aerobic","")</f>
        <v/>
      </c>
      <c r="BD2124" t="str">
        <f>IF(ISNUMBER(SEARCH("anaer",$AW2124)),"anaer","")</f>
        <v/>
      </c>
      <c r="BE2124" t="str">
        <f>IF(ISNUMBER(SEARCH("thickening",$AZ2124)),"thickening","")</f>
        <v>thickening</v>
      </c>
      <c r="BF2124" s="2" t="str">
        <f>IF(ISNUMBER(SEARCH("airDry",$AW2124)),"airDry","")</f>
        <v/>
      </c>
      <c r="BG2124" s="2" t="str">
        <f>IF(ISNUMBER(SEARCH("heatDry",$AY2124)),"heatDry","")</f>
        <v/>
      </c>
      <c r="BH2124" s="2" t="str">
        <f>IF(AND(ISNUMBER(SEARCH("aerobic",$AW2124)),ISNUMBER(SEARCH("anaer",$AW2124))),"Combined Aer and Anaer.","")</f>
        <v/>
      </c>
    </row>
    <row r="2125" spans="1:60" x14ac:dyDescent="0.3">
      <c r="A2125" s="4">
        <v>2123</v>
      </c>
      <c r="B2125" t="s">
        <v>9975</v>
      </c>
      <c r="C2125">
        <v>893</v>
      </c>
      <c r="D2125">
        <v>324.37911929234122</v>
      </c>
      <c r="E2125">
        <v>327.2082556415948</v>
      </c>
      <c r="F2125">
        <v>261.69046155563478</v>
      </c>
      <c r="G2125">
        <v>385.50580091850009</v>
      </c>
      <c r="H2125">
        <v>-77.784362567989064</v>
      </c>
      <c r="I2125">
        <v>-77.594302580413</v>
      </c>
      <c r="J2125">
        <v>-90.218510585404658</v>
      </c>
      <c r="K2125">
        <v>-65.53406440768164</v>
      </c>
      <c r="L2125">
        <v>456.73619881476651</v>
      </c>
      <c r="M2125">
        <v>453.33409046437868</v>
      </c>
      <c r="N2125">
        <v>441.00069440130198</v>
      </c>
      <c r="O2125">
        <v>482.66497337651248</v>
      </c>
      <c r="P2125">
        <v>21.268810460223289</v>
      </c>
      <c r="Q2125">
        <v>21.20406353908227</v>
      </c>
      <c r="R2125">
        <v>18.133543043195441</v>
      </c>
      <c r="S2125">
        <v>24.136321367138891</v>
      </c>
      <c r="T2125">
        <v>104.04665090368449</v>
      </c>
      <c r="U2125">
        <v>104.0464874941359</v>
      </c>
      <c r="V2125">
        <v>103.97652194530789</v>
      </c>
      <c r="W2125">
        <v>104.1161067652571</v>
      </c>
      <c r="X2125">
        <v>9162.0632963357111</v>
      </c>
      <c r="Y2125">
        <v>9218.905317675275</v>
      </c>
      <c r="Z2125">
        <v>8668.1347100669318</v>
      </c>
      <c r="AA2125">
        <v>9480.9592286268708</v>
      </c>
      <c r="AB2125">
        <v>2264.974479947</v>
      </c>
      <c r="AC2125">
        <v>2209.4340393442608</v>
      </c>
      <c r="AD2125">
        <v>1800.303125809646</v>
      </c>
      <c r="AE2125">
        <v>2988.5293611131701</v>
      </c>
      <c r="AF2125">
        <v>50.126863652652098</v>
      </c>
      <c r="AG2125">
        <v>49.753137022565078</v>
      </c>
      <c r="AH2125">
        <v>48.401765760424659</v>
      </c>
      <c r="AI2125">
        <v>52.969538664392353</v>
      </c>
      <c r="AJ2125">
        <v>0.38918894887245808</v>
      </c>
      <c r="AK2125">
        <v>0.38918877648386663</v>
      </c>
      <c r="AL2125">
        <v>0.38916470586026819</v>
      </c>
      <c r="AM2125">
        <v>0.38921329405802568</v>
      </c>
      <c r="AN2125">
        <v>0.97594847048139177</v>
      </c>
      <c r="AO2125">
        <v>0.97594847048139144</v>
      </c>
      <c r="AP2125">
        <v>0.97594847048139144</v>
      </c>
      <c r="AQ2125">
        <v>0.97594847048139144</v>
      </c>
      <c r="AR2125">
        <v>9.1792766659769391</v>
      </c>
      <c r="AS2125">
        <v>9.1792766659769409</v>
      </c>
      <c r="AT2125">
        <v>9.1792766659769409</v>
      </c>
      <c r="AU2125">
        <v>9.1792766659769409</v>
      </c>
      <c r="AV2125" t="str">
        <f>VLOOKUP(Sheet1[[#This Row],[NPDES ID2]],Combined_Sheet__Major_Only___2[[NPDES ID2]:[ECHO BFR]],3,FALSE)</f>
        <v>WA</v>
      </c>
      <c r="AW2125" t="s">
        <v>54</v>
      </c>
      <c r="AX2125" t="str">
        <f>VLOOKUP(Sheet1[[#This Row],[NPDES ID2]],Combined_Sheet__Major_Only___2[[NPDES ID2]:[ECHO BFR]],27,FALSE)</f>
        <v>other</v>
      </c>
      <c r="AY2125" t="str">
        <f>VLOOKUP(Sheet1[[#This Row],[NPDES ID2]],Combined_Sheet__Major_Only___2[[NPDES ID2]:[ECHO BFR]],28,FALSE)</f>
        <v>-</v>
      </c>
      <c r="AZ2125" t="str">
        <f>VLOOKUP(Sheet1[[#This Row],[NPDES ID2]],Combined_Sheet__Major_Only___2[[NPDES ID2]:[ECHO BFR]],29,FALSE)</f>
        <v>thickening, preliminaryOps</v>
      </c>
      <c r="BA2125">
        <f>VLOOKUP(Sheet1[[#This Row],[NPDES ID2]],Combined_Sheet__Major_Only___2[[NPDES ID2]:[ECHO BFR]],17,FALSE)</f>
        <v>48.521667999999998</v>
      </c>
      <c r="BB2125">
        <f>VLOOKUP(Sheet1[[#This Row],[NPDES ID2]],Combined_Sheet__Major_Only___2[[NPDES ID2]:[ECHO BFR]],18,FALSE)</f>
        <v>-122.609444</v>
      </c>
      <c r="BC2125" t="str">
        <f>IF(ISNUMBER(SEARCH("aerobic",$AW2125)),"aerobic","")</f>
        <v/>
      </c>
      <c r="BD2125" t="str">
        <f>IF(ISNUMBER(SEARCH("anaer",$AW2125)),"anaer","")</f>
        <v/>
      </c>
      <c r="BE2125" t="str">
        <f>IF(ISNUMBER(SEARCH("thickening",$AZ2125)),"thickening","")</f>
        <v>thickening</v>
      </c>
      <c r="BF2125" s="3" t="str">
        <f>IF(ISNUMBER(SEARCH("airDry",$AW2125)),"airDry","")</f>
        <v/>
      </c>
      <c r="BG2125" s="3" t="str">
        <f>IF(ISNUMBER(SEARCH("heatDry",$AY2125)),"heatDry","")</f>
        <v/>
      </c>
      <c r="BH2125" s="3" t="str">
        <f>IF(AND(ISNUMBER(SEARCH("aerobic",$AW2125)),ISNUMBER(SEARCH("anaer",$AW2125))),"Combined Aer and Anaer.","")</f>
        <v/>
      </c>
    </row>
    <row r="2126" spans="1:60" x14ac:dyDescent="0.3">
      <c r="A2126" s="4">
        <v>2124</v>
      </c>
      <c r="B2126" t="s">
        <v>9980</v>
      </c>
      <c r="C2126">
        <v>890.71</v>
      </c>
      <c r="D2126">
        <v>262.86740849736469</v>
      </c>
      <c r="E2126">
        <v>263.64237213957301</v>
      </c>
      <c r="F2126">
        <v>212.71032607833669</v>
      </c>
      <c r="G2126">
        <v>314.25839288368599</v>
      </c>
      <c r="H2126">
        <v>-76.962348825680635</v>
      </c>
      <c r="I2126">
        <v>-78.17732676475913</v>
      </c>
      <c r="J2126">
        <v>-90.916545458872662</v>
      </c>
      <c r="K2126">
        <v>-61.680574201802507</v>
      </c>
      <c r="L2126">
        <v>562.25679699058344</v>
      </c>
      <c r="M2126">
        <v>559.65764844748605</v>
      </c>
      <c r="N2126">
        <v>550.23618543082432</v>
      </c>
      <c r="O2126">
        <v>582.06390336654874</v>
      </c>
      <c r="P2126">
        <v>21.03397597194747</v>
      </c>
      <c r="Q2126">
        <v>21.2474371458203</v>
      </c>
      <c r="R2126">
        <v>17.203569281202508</v>
      </c>
      <c r="S2126">
        <v>24.110550749177101</v>
      </c>
      <c r="T2126">
        <v>65.932387952267163</v>
      </c>
      <c r="U2126">
        <v>65.932283363271537</v>
      </c>
      <c r="V2126">
        <v>65.887502464338297</v>
      </c>
      <c r="W2126">
        <v>65.976842629883592</v>
      </c>
      <c r="X2126">
        <v>4701.7007197841467</v>
      </c>
      <c r="Y2126">
        <v>4719.9798039624984</v>
      </c>
      <c r="Z2126">
        <v>4543.1714499183026</v>
      </c>
      <c r="AA2126">
        <v>4802.8131500801637</v>
      </c>
      <c r="AB2126">
        <v>809.37710352477166</v>
      </c>
      <c r="AC2126">
        <v>803.14818905876098</v>
      </c>
      <c r="AD2126">
        <v>690.80457430088131</v>
      </c>
      <c r="AE2126">
        <v>958.33961410535824</v>
      </c>
      <c r="AF2126">
        <v>61.86493512748774</v>
      </c>
      <c r="AG2126">
        <v>61.578669840792223</v>
      </c>
      <c r="AH2126">
        <v>60.543857911255778</v>
      </c>
      <c r="AI2126">
        <v>64.041903499021842</v>
      </c>
      <c r="AJ2126">
        <v>0.53218228565650816</v>
      </c>
      <c r="AK2126">
        <v>0.53218213043389295</v>
      </c>
      <c r="AL2126">
        <v>0.53216042887796766</v>
      </c>
      <c r="AM2126">
        <v>0.53220423401071348</v>
      </c>
      <c r="AN2126">
        <v>0.96278683773471141</v>
      </c>
      <c r="AO2126">
        <v>0.96278683773471152</v>
      </c>
      <c r="AP2126">
        <v>0.96278683773471152</v>
      </c>
      <c r="AQ2126">
        <v>0.96278683773471152</v>
      </c>
      <c r="AR2126">
        <v>13.761259142071779</v>
      </c>
      <c r="AS2126">
        <v>13.76125914207177</v>
      </c>
      <c r="AT2126">
        <v>13.76125914207177</v>
      </c>
      <c r="AU2126">
        <v>13.76125914207177</v>
      </c>
      <c r="AV2126" t="str">
        <f>VLOOKUP(Sheet1[[#This Row],[NPDES ID2]],Combined_Sheet__Major_Only___2[[NPDES ID2]:[ECHO BFR]],3,FALSE)</f>
        <v>AR</v>
      </c>
      <c r="AW2126" t="s">
        <v>41</v>
      </c>
      <c r="AX2126" t="str">
        <f>VLOOKUP(Sheet1[[#This Row],[NPDES ID2]],Combined_Sheet__Major_Only___2[[NPDES ID2]:[ECHO BFR]],27,FALSE)</f>
        <v>-</v>
      </c>
      <c r="AY2126" t="str">
        <f>VLOOKUP(Sheet1[[#This Row],[NPDES ID2]],Combined_Sheet__Major_Only___2[[NPDES ID2]:[ECHO BFR]],28,FALSE)</f>
        <v>-</v>
      </c>
      <c r="AZ2126" t="str">
        <f>VLOOKUP(Sheet1[[#This Row],[NPDES ID2]],Combined_Sheet__Major_Only___2[[NPDES ID2]:[ECHO BFR]],29,FALSE)</f>
        <v>sludgeLagoon, thickening</v>
      </c>
      <c r="BA2126">
        <f>VLOOKUP(Sheet1[[#This Row],[NPDES ID2]],Combined_Sheet__Major_Only___2[[NPDES ID2]:[ECHO BFR]],17,FALSE)</f>
        <v>34.738889999999998</v>
      </c>
      <c r="BB2126">
        <f>VLOOKUP(Sheet1[[#This Row],[NPDES ID2]],Combined_Sheet__Major_Only___2[[NPDES ID2]:[ECHO BFR]],18,FALSE)</f>
        <v>-92.179140000000004</v>
      </c>
      <c r="BC2126" t="str">
        <f>IF(ISNUMBER(SEARCH("aerobic",$AW2126)),"aerobic","")</f>
        <v>aerobic</v>
      </c>
      <c r="BD2126" t="str">
        <f>IF(ISNUMBER(SEARCH("anaer",$AW2126)),"anaer","")</f>
        <v/>
      </c>
      <c r="BE2126" t="str">
        <f>IF(ISNUMBER(SEARCH("thickening",$AZ2126)),"thickening","")</f>
        <v>thickening</v>
      </c>
      <c r="BF2126" s="2" t="str">
        <f>IF(ISNUMBER(SEARCH("airDry",$AW2126)),"airDry","")</f>
        <v/>
      </c>
      <c r="BG2126" s="2" t="str">
        <f>IF(ISNUMBER(SEARCH("heatDry",$AY2126)),"heatDry","")</f>
        <v/>
      </c>
      <c r="BH2126" s="2" t="str">
        <f>IF(AND(ISNUMBER(SEARCH("aerobic",$AW2126)),ISNUMBER(SEARCH("anaer",$AW2126))),"Combined Aer and Anaer.","")</f>
        <v/>
      </c>
    </row>
    <row r="2127" spans="1:60" x14ac:dyDescent="0.3">
      <c r="A2127" s="4">
        <v>2125</v>
      </c>
      <c r="B2127" t="s">
        <v>9984</v>
      </c>
      <c r="C2127">
        <v>889</v>
      </c>
      <c r="D2127">
        <v>242.76593157857761</v>
      </c>
      <c r="E2127">
        <v>243.64814678924151</v>
      </c>
      <c r="F2127">
        <v>196.37322167625501</v>
      </c>
      <c r="G2127">
        <v>291.21368897925049</v>
      </c>
      <c r="H2127">
        <v>-76.575533944168541</v>
      </c>
      <c r="I2127">
        <v>-77.869304886798403</v>
      </c>
      <c r="J2127">
        <v>-90.492799017620413</v>
      </c>
      <c r="K2127">
        <v>-59.517447642404413</v>
      </c>
      <c r="L2127">
        <v>607.88073507738295</v>
      </c>
      <c r="M2127">
        <v>605.63528262610907</v>
      </c>
      <c r="N2127">
        <v>597.49701396355704</v>
      </c>
      <c r="O2127">
        <v>624.99032798320479</v>
      </c>
      <c r="P2127">
        <v>20.905685424760119</v>
      </c>
      <c r="Q2127">
        <v>21.177935721125039</v>
      </c>
      <c r="R2127">
        <v>16.832498060268041</v>
      </c>
      <c r="S2127">
        <v>24.150801049377481</v>
      </c>
      <c r="T2127">
        <v>44.62383718927709</v>
      </c>
      <c r="U2127">
        <v>44.623765485103107</v>
      </c>
      <c r="V2127">
        <v>44.593064574845343</v>
      </c>
      <c r="W2127">
        <v>44.654314448567391</v>
      </c>
      <c r="X2127">
        <v>2937.3362446448382</v>
      </c>
      <c r="Y2127">
        <v>2946.4070367847489</v>
      </c>
      <c r="Z2127">
        <v>2858.20706004051</v>
      </c>
      <c r="AA2127">
        <v>2987.718611854159</v>
      </c>
      <c r="AB2127">
        <v>426.23284445365829</v>
      </c>
      <c r="AC2127">
        <v>424.36093903490178</v>
      </c>
      <c r="AD2127">
        <v>373.34266182813928</v>
      </c>
      <c r="AE2127">
        <v>491.69484495012068</v>
      </c>
      <c r="AF2127">
        <v>67.012653090886204</v>
      </c>
      <c r="AG2127">
        <v>66.764900142126351</v>
      </c>
      <c r="AH2127">
        <v>65.86913557992024</v>
      </c>
      <c r="AI2127">
        <v>68.896996847678494</v>
      </c>
      <c r="AJ2127">
        <v>0.59509260896664551</v>
      </c>
      <c r="AK2127">
        <v>0.59509248714890739</v>
      </c>
      <c r="AL2127">
        <v>0.59507544330230588</v>
      </c>
      <c r="AM2127">
        <v>0.5951098463071226</v>
      </c>
      <c r="AN2127">
        <v>0.94638351687960665</v>
      </c>
      <c r="AO2127">
        <v>0.94638351687960665</v>
      </c>
      <c r="AP2127">
        <v>0.94638351687960665</v>
      </c>
      <c r="AQ2127">
        <v>0.94638351687960665</v>
      </c>
      <c r="AR2127">
        <v>16.535619595667381</v>
      </c>
      <c r="AS2127">
        <v>16.535619595667381</v>
      </c>
      <c r="AT2127">
        <v>16.535619595667381</v>
      </c>
      <c r="AU2127">
        <v>16.535619595667381</v>
      </c>
      <c r="AV2127" t="str">
        <f>VLOOKUP(Sheet1[[#This Row],[NPDES ID2]],Combined_Sheet__Major_Only___2[[NPDES ID2]:[ECHO BFR]],3,FALSE)</f>
        <v>NY</v>
      </c>
      <c r="AW2127" t="s">
        <v>12181</v>
      </c>
      <c r="AX2127" t="str">
        <f>VLOOKUP(Sheet1[[#This Row],[NPDES ID2]],Combined_Sheet__Major_Only___2[[NPDES ID2]:[ECHO BFR]],27,FALSE)</f>
        <v>-</v>
      </c>
      <c r="AY2127" t="str">
        <f>VLOOKUP(Sheet1[[#This Row],[NPDES ID2]],Combined_Sheet__Major_Only___2[[NPDES ID2]:[ECHO BFR]],28,FALSE)</f>
        <v>-</v>
      </c>
      <c r="AZ2127" t="str">
        <f>VLOOKUP(Sheet1[[#This Row],[NPDES ID2]],Combined_Sheet__Major_Only___2[[NPDES ID2]:[ECHO BFR]],29,FALSE)</f>
        <v>preliminaryOps, thickening</v>
      </c>
      <c r="BA2127">
        <f>VLOOKUP(Sheet1[[#This Row],[NPDES ID2]],Combined_Sheet__Major_Only___2[[NPDES ID2]:[ECHO BFR]],17,FALSE)</f>
        <v>40.584074999999999</v>
      </c>
      <c r="BB2127">
        <f>VLOOKUP(Sheet1[[#This Row],[NPDES ID2]],Combined_Sheet__Major_Only___2[[NPDES ID2]:[ECHO BFR]],18,FALSE)</f>
        <v>-73.830016000000001</v>
      </c>
      <c r="BC2127" t="str">
        <f>IF(ISNUMBER(SEARCH("aerobic",$AW2127)),"aerobic","")</f>
        <v/>
      </c>
      <c r="BD2127" t="str">
        <f>IF(ISNUMBER(SEARCH("anaer",$AW2127)),"anaer","")</f>
        <v>anaer</v>
      </c>
      <c r="BE2127" t="str">
        <f>IF(ISNUMBER(SEARCH("thickening",$AZ2127)),"thickening","")</f>
        <v>thickening</v>
      </c>
      <c r="BF2127" s="3" t="str">
        <f>IF(ISNUMBER(SEARCH("airDry",$AW2127)),"airDry","")</f>
        <v/>
      </c>
      <c r="BG2127" s="3" t="str">
        <f>IF(ISNUMBER(SEARCH("heatDry",$AY2127)),"heatDry","")</f>
        <v/>
      </c>
      <c r="BH2127" s="3" t="str">
        <f>IF(AND(ISNUMBER(SEARCH("aerobic",$AW2127)),ISNUMBER(SEARCH("anaer",$AW2127))),"Combined Aer and Anaer.","")</f>
        <v/>
      </c>
    </row>
    <row r="2128" spans="1:60" x14ac:dyDescent="0.3">
      <c r="A2128" s="4">
        <v>2126</v>
      </c>
      <c r="B2128" t="s">
        <v>9988</v>
      </c>
      <c r="C2128">
        <v>886.76</v>
      </c>
      <c r="D2128">
        <v>252.01117346288021</v>
      </c>
      <c r="E2128">
        <v>252.71050754888719</v>
      </c>
      <c r="F2128">
        <v>203.93636460243241</v>
      </c>
      <c r="G2128">
        <v>301.90569301450438</v>
      </c>
      <c r="H2128">
        <v>-76.829225301490894</v>
      </c>
      <c r="I2128">
        <v>-78.054104710601067</v>
      </c>
      <c r="J2128">
        <v>-90.997557713113423</v>
      </c>
      <c r="K2128">
        <v>-60.676400242431072</v>
      </c>
      <c r="L2128">
        <v>584.52513826547488</v>
      </c>
      <c r="M2128">
        <v>582.12190434956403</v>
      </c>
      <c r="N2128">
        <v>573.41401893607133</v>
      </c>
      <c r="O2128">
        <v>602.83268995186029</v>
      </c>
      <c r="P2128">
        <v>20.89498416465927</v>
      </c>
      <c r="Q2128">
        <v>21.147088791010141</v>
      </c>
      <c r="R2128">
        <v>16.958183409579529</v>
      </c>
      <c r="S2128">
        <v>23.945476218260069</v>
      </c>
      <c r="T2128">
        <v>3.835594726307892</v>
      </c>
      <c r="U2128">
        <v>3.835585969356027</v>
      </c>
      <c r="V2128">
        <v>3.831836586602817</v>
      </c>
      <c r="W2128">
        <v>3.8393167954383709</v>
      </c>
      <c r="X2128">
        <v>261.91506928303733</v>
      </c>
      <c r="Y2128">
        <v>262.7887346813817</v>
      </c>
      <c r="Z2128">
        <v>254.13269374289791</v>
      </c>
      <c r="AA2128">
        <v>266.91412310165532</v>
      </c>
      <c r="AB2128">
        <v>40.761827008782497</v>
      </c>
      <c r="AC2128">
        <v>40.517161204406939</v>
      </c>
      <c r="AD2128">
        <v>35.341298705577302</v>
      </c>
      <c r="AE2128">
        <v>47.504472506527406</v>
      </c>
      <c r="AF2128">
        <v>64.599901872706127</v>
      </c>
      <c r="AG2128">
        <v>64.334176698417863</v>
      </c>
      <c r="AH2128">
        <v>63.37263496119143</v>
      </c>
      <c r="AI2128">
        <v>66.622116388059055</v>
      </c>
      <c r="AJ2128">
        <v>0.56559371549377269</v>
      </c>
      <c r="AK2128">
        <v>0.56559364432216919</v>
      </c>
      <c r="AL2128">
        <v>0.56558367981704405</v>
      </c>
      <c r="AM2128">
        <v>0.56560379294510077</v>
      </c>
      <c r="AN2128">
        <v>0.65684385711315196</v>
      </c>
      <c r="AO2128">
        <v>0.65684385711315207</v>
      </c>
      <c r="AP2128">
        <v>0.65684385711315207</v>
      </c>
      <c r="AQ2128">
        <v>0.65684385711315207</v>
      </c>
      <c r="AR2128">
        <v>15.26351666069189</v>
      </c>
      <c r="AS2128">
        <v>15.26351666069189</v>
      </c>
      <c r="AT2128">
        <v>15.26351666069189</v>
      </c>
      <c r="AU2128">
        <v>15.26351666069189</v>
      </c>
      <c r="AV2128" t="str">
        <f>VLOOKUP(Sheet1[[#This Row],[NPDES ID2]],Combined_Sheet__Major_Only___2[[NPDES ID2]:[ECHO BFR]],3,FALSE)</f>
        <v>TX</v>
      </c>
      <c r="AW2128" t="s">
        <v>118</v>
      </c>
      <c r="AX2128" t="str">
        <f>VLOOKUP(Sheet1[[#This Row],[NPDES ID2]],Combined_Sheet__Major_Only___2[[NPDES ID2]:[ECHO BFR]],27,FALSE)</f>
        <v>-</v>
      </c>
      <c r="AY2128" t="str">
        <f>VLOOKUP(Sheet1[[#This Row],[NPDES ID2]],Combined_Sheet__Major_Only___2[[NPDES ID2]:[ECHO BFR]],28,FALSE)</f>
        <v>-</v>
      </c>
      <c r="AZ2128" t="str">
        <f>VLOOKUP(Sheet1[[#This Row],[NPDES ID2]],Combined_Sheet__Major_Only___2[[NPDES ID2]:[ECHO BFR]],29,FALSE)</f>
        <v>thickening</v>
      </c>
      <c r="BA2128">
        <f>VLOOKUP(Sheet1[[#This Row],[NPDES ID2]],Combined_Sheet__Major_Only___2[[NPDES ID2]:[ECHO BFR]],17,FALSE)</f>
        <v>29.552659999999999</v>
      </c>
      <c r="BB2128">
        <f>VLOOKUP(Sheet1[[#This Row],[NPDES ID2]],Combined_Sheet__Major_Only___2[[NPDES ID2]:[ECHO BFR]],18,FALSE)</f>
        <v>-97.914029999999997</v>
      </c>
      <c r="BC2128" t="str">
        <f>IF(ISNUMBER(SEARCH("aerobic",$AW2128)),"aerobic","")</f>
        <v>aerobic</v>
      </c>
      <c r="BD2128" t="str">
        <f>IF(ISNUMBER(SEARCH("anaer",$AW2128)),"anaer","")</f>
        <v/>
      </c>
      <c r="BE2128" t="str">
        <f>IF(ISNUMBER(SEARCH("thickening",$AZ2128)),"thickening","")</f>
        <v>thickening</v>
      </c>
      <c r="BF2128" s="2" t="str">
        <f>IF(ISNUMBER(SEARCH("airDry",$AW2128)),"airDry","")</f>
        <v>airDry</v>
      </c>
      <c r="BG2128" s="2" t="str">
        <f>IF(ISNUMBER(SEARCH("heatDry",$AY2128)),"heatDry","")</f>
        <v/>
      </c>
      <c r="BH2128" s="2" t="str">
        <f>IF(AND(ISNUMBER(SEARCH("aerobic",$AW2128)),ISNUMBER(SEARCH("anaer",$AW2128))),"Combined Aer and Anaer.","")</f>
        <v/>
      </c>
    </row>
    <row r="2129" spans="1:60" x14ac:dyDescent="0.3">
      <c r="A2129" s="4">
        <v>2127</v>
      </c>
      <c r="B2129" t="s">
        <v>9992</v>
      </c>
      <c r="C2129">
        <v>886.74</v>
      </c>
      <c r="D2129">
        <v>259.2549591543883</v>
      </c>
      <c r="E2129">
        <v>259.97809341529688</v>
      </c>
      <c r="F2129">
        <v>209.87263543572311</v>
      </c>
      <c r="G2129">
        <v>310.21896124719729</v>
      </c>
      <c r="H2129">
        <v>-76.818540060803002</v>
      </c>
      <c r="I2129">
        <v>-78.132965282916132</v>
      </c>
      <c r="J2129">
        <v>-90.913505555461995</v>
      </c>
      <c r="K2129">
        <v>-61.127994687817043</v>
      </c>
      <c r="L2129">
        <v>568.20829193162479</v>
      </c>
      <c r="M2129">
        <v>565.68427056352687</v>
      </c>
      <c r="N2129">
        <v>556.5324001891853</v>
      </c>
      <c r="O2129">
        <v>587.448117616589</v>
      </c>
      <c r="P2129">
        <v>20.924171962665891</v>
      </c>
      <c r="Q2129">
        <v>21.139833718865852</v>
      </c>
      <c r="R2129">
        <v>17.068232354435601</v>
      </c>
      <c r="S2129">
        <v>23.961546369188881</v>
      </c>
      <c r="T2129">
        <v>108.96518171282879</v>
      </c>
      <c r="U2129">
        <v>108.96501071266501</v>
      </c>
      <c r="V2129">
        <v>108.8917951606405</v>
      </c>
      <c r="W2129">
        <v>109.03786390187121</v>
      </c>
      <c r="X2129">
        <v>7654.560114083255</v>
      </c>
      <c r="Y2129">
        <v>7683.1881525675553</v>
      </c>
      <c r="Z2129">
        <v>7406.3830165543868</v>
      </c>
      <c r="AA2129">
        <v>7812.7343380277716</v>
      </c>
      <c r="AB2129">
        <v>1478.7141832554059</v>
      </c>
      <c r="AC2129">
        <v>1463.5347990036159</v>
      </c>
      <c r="AD2129">
        <v>1238.739453170479</v>
      </c>
      <c r="AE2129">
        <v>1788.16651929054</v>
      </c>
      <c r="AF2129">
        <v>62.800756913099761</v>
      </c>
      <c r="AG2129">
        <v>62.521399509551088</v>
      </c>
      <c r="AH2129">
        <v>61.512441340447893</v>
      </c>
      <c r="AI2129">
        <v>64.923888218627638</v>
      </c>
      <c r="AJ2129">
        <v>0.54361126861268394</v>
      </c>
      <c r="AK2129">
        <v>0.5436110512134209</v>
      </c>
      <c r="AL2129">
        <v>0.54358068468676835</v>
      </c>
      <c r="AM2129">
        <v>0.54364198122101959</v>
      </c>
      <c r="AN2129">
        <v>0.97699830512512831</v>
      </c>
      <c r="AO2129">
        <v>0.97699830512512864</v>
      </c>
      <c r="AP2129">
        <v>0.97699830512512864</v>
      </c>
      <c r="AQ2129">
        <v>0.97699830512512864</v>
      </c>
      <c r="AR2129">
        <v>13.08030759025857</v>
      </c>
      <c r="AS2129">
        <v>13.08030759025857</v>
      </c>
      <c r="AT2129">
        <v>13.08030759025857</v>
      </c>
      <c r="AU2129">
        <v>13.08030759025857</v>
      </c>
      <c r="AV2129" t="str">
        <f>VLOOKUP(Sheet1[[#This Row],[NPDES ID2]],Combined_Sheet__Major_Only___2[[NPDES ID2]:[ECHO BFR]],3,FALSE)</f>
        <v>IL</v>
      </c>
      <c r="AW2129" t="s">
        <v>41</v>
      </c>
      <c r="AX2129" t="str">
        <f>VLOOKUP(Sheet1[[#This Row],[NPDES ID2]],Combined_Sheet__Major_Only___2[[NPDES ID2]:[ECHO BFR]],27,FALSE)</f>
        <v>tempSludgeStore</v>
      </c>
      <c r="AY2129" t="str">
        <f>VLOOKUP(Sheet1[[#This Row],[NPDES ID2]],Combined_Sheet__Major_Only___2[[NPDES ID2]:[ECHO BFR]],28,FALSE)</f>
        <v>-</v>
      </c>
      <c r="AZ2129" t="str">
        <f>VLOOKUP(Sheet1[[#This Row],[NPDES ID2]],Combined_Sheet__Major_Only___2[[NPDES ID2]:[ECHO BFR]],29,FALSE)</f>
        <v>thickening</v>
      </c>
      <c r="BA2129">
        <f>VLOOKUP(Sheet1[[#This Row],[NPDES ID2]],Combined_Sheet__Major_Only___2[[NPDES ID2]:[ECHO BFR]],17,FALSE)</f>
        <v>42.18956</v>
      </c>
      <c r="BB2129">
        <f>VLOOKUP(Sheet1[[#This Row],[NPDES ID2]],Combined_Sheet__Major_Only___2[[NPDES ID2]:[ECHO BFR]],18,FALSE)</f>
        <v>-88.315910000000002</v>
      </c>
      <c r="BC2129" t="str">
        <f>IF(ISNUMBER(SEARCH("aerobic",$AW2129)),"aerobic","")</f>
        <v>aerobic</v>
      </c>
      <c r="BD2129" t="str">
        <f>IF(ISNUMBER(SEARCH("anaer",$AW2129)),"anaer","")</f>
        <v/>
      </c>
      <c r="BE2129" t="str">
        <f>IF(ISNUMBER(SEARCH("thickening",$AZ2129)),"thickening","")</f>
        <v>thickening</v>
      </c>
      <c r="BF2129" s="3" t="str">
        <f>IF(ISNUMBER(SEARCH("airDry",$AW2129)),"airDry","")</f>
        <v/>
      </c>
      <c r="BG2129" s="3" t="str">
        <f>IF(ISNUMBER(SEARCH("heatDry",$AY2129)),"heatDry","")</f>
        <v/>
      </c>
      <c r="BH2129" s="3" t="str">
        <f>IF(AND(ISNUMBER(SEARCH("aerobic",$AW2129)),ISNUMBER(SEARCH("anaer",$AW2129))),"Combined Aer and Anaer.","")</f>
        <v/>
      </c>
    </row>
    <row r="2130" spans="1:60" x14ac:dyDescent="0.3">
      <c r="A2130" s="4">
        <v>2128</v>
      </c>
      <c r="B2130" t="s">
        <v>9997</v>
      </c>
      <c r="C2130">
        <v>886.21</v>
      </c>
      <c r="D2130">
        <v>248.56328778111109</v>
      </c>
      <c r="E2130">
        <v>249.35842636309829</v>
      </c>
      <c r="F2130">
        <v>201.10847764368171</v>
      </c>
      <c r="G2130">
        <v>297.95433852148022</v>
      </c>
      <c r="H2130">
        <v>-76.745913759024674</v>
      </c>
      <c r="I2130">
        <v>-78.042178965062277</v>
      </c>
      <c r="J2130">
        <v>-90.830822685747563</v>
      </c>
      <c r="K2130">
        <v>-60.264287001326927</v>
      </c>
      <c r="L2130">
        <v>592.35184484804176</v>
      </c>
      <c r="M2130">
        <v>590.01134047651908</v>
      </c>
      <c r="N2130">
        <v>581.53047973751018</v>
      </c>
      <c r="O2130">
        <v>610.18204656842886</v>
      </c>
      <c r="P2130">
        <v>20.86643969752858</v>
      </c>
      <c r="Q2130">
        <v>21.128392644464469</v>
      </c>
      <c r="R2130">
        <v>16.871816001363939</v>
      </c>
      <c r="S2130">
        <v>23.98498578585334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65.505597781269969</v>
      </c>
      <c r="AG2130">
        <v>65.246634346900805</v>
      </c>
      <c r="AH2130">
        <v>64.309665575024979</v>
      </c>
      <c r="AI2130">
        <v>67.476198789446372</v>
      </c>
      <c r="AJ2130">
        <v>0.57666447002224364</v>
      </c>
      <c r="AK2130">
        <v>0.57666439281163617</v>
      </c>
      <c r="AL2130">
        <v>0.576653583548005</v>
      </c>
      <c r="AM2130">
        <v>0.57667540182702204</v>
      </c>
      <c r="AN2130">
        <v>0.16252119854214761</v>
      </c>
      <c r="AO2130">
        <v>0.16252119854214761</v>
      </c>
      <c r="AP2130">
        <v>0.16252119854214761</v>
      </c>
      <c r="AQ2130">
        <v>0.16252119854214761</v>
      </c>
      <c r="AR2130">
        <v>13.85140663201544</v>
      </c>
      <c r="AS2130">
        <v>13.85140663201544</v>
      </c>
      <c r="AT2130">
        <v>13.85140663201544</v>
      </c>
      <c r="AU2130">
        <v>13.85140663201544</v>
      </c>
      <c r="AV2130" t="str">
        <f>VLOOKUP(Sheet1[[#This Row],[NPDES ID2]],Combined_Sheet__Major_Only___2[[NPDES ID2]:[ECHO BFR]],3,FALSE)</f>
        <v>VA</v>
      </c>
      <c r="AW2130" t="s">
        <v>12181</v>
      </c>
      <c r="AX2130" t="str">
        <f>VLOOKUP(Sheet1[[#This Row],[NPDES ID2]],Combined_Sheet__Major_Only___2[[NPDES ID2]:[ECHO BFR]],27,FALSE)</f>
        <v>-</v>
      </c>
      <c r="AY2130" t="str">
        <f>VLOOKUP(Sheet1[[#This Row],[NPDES ID2]],Combined_Sheet__Major_Only___2[[NPDES ID2]:[ECHO BFR]],28,FALSE)</f>
        <v>heatDry</v>
      </c>
      <c r="AZ2130" t="str">
        <f>VLOOKUP(Sheet1[[#This Row],[NPDES ID2]],Combined_Sheet__Major_Only___2[[NPDES ID2]:[ECHO BFR]],29,FALSE)</f>
        <v>thickening, preliminaryOps</v>
      </c>
      <c r="BA2130">
        <f>VLOOKUP(Sheet1[[#This Row],[NPDES ID2]],Combined_Sheet__Major_Only___2[[NPDES ID2]:[ECHO BFR]],17,FALSE)</f>
        <v>39.092486000000001</v>
      </c>
      <c r="BB2130">
        <f>VLOOKUP(Sheet1[[#This Row],[NPDES ID2]],Combined_Sheet__Major_Only___2[[NPDES ID2]:[ECHO BFR]],18,FALSE)</f>
        <v>-77.530643999999995</v>
      </c>
      <c r="BC2130" t="str">
        <f>IF(ISNUMBER(SEARCH("aerobic",$AW2130)),"aerobic","")</f>
        <v/>
      </c>
      <c r="BD2130" t="str">
        <f>IF(ISNUMBER(SEARCH("anaer",$AW2130)),"anaer","")</f>
        <v>anaer</v>
      </c>
      <c r="BE2130" t="str">
        <f>IF(ISNUMBER(SEARCH("thickening",$AZ2130)),"thickening","")</f>
        <v>thickening</v>
      </c>
      <c r="BF2130" s="2" t="str">
        <f>IF(ISNUMBER(SEARCH("airDry",$AW2130)),"airDry","")</f>
        <v/>
      </c>
      <c r="BG2130" s="2" t="str">
        <f>IF(ISNUMBER(SEARCH("heatDry",$AY2130)),"heatDry","")</f>
        <v>heatDry</v>
      </c>
      <c r="BH2130" s="2" t="str">
        <f>IF(AND(ISNUMBER(SEARCH("aerobic",$AW2130)),ISNUMBER(SEARCH("anaer",$AW2130))),"Combined Aer and Anaer.","")</f>
        <v/>
      </c>
    </row>
    <row r="2131" spans="1:60" x14ac:dyDescent="0.3">
      <c r="A2131" s="4">
        <v>2129</v>
      </c>
      <c r="B2131" t="s">
        <v>10001</v>
      </c>
      <c r="C2131">
        <v>881.7</v>
      </c>
      <c r="D2131">
        <v>336.72308153343499</v>
      </c>
      <c r="E2131">
        <v>339.68218651674312</v>
      </c>
      <c r="F2131">
        <v>271.31358804358769</v>
      </c>
      <c r="G2131">
        <v>399.78819490464127</v>
      </c>
      <c r="H2131">
        <v>-77.953096348923154</v>
      </c>
      <c r="I2131">
        <v>-77.50552585699424</v>
      </c>
      <c r="J2131">
        <v>-90.064716379230447</v>
      </c>
      <c r="K2131">
        <v>-66.343624300303219</v>
      </c>
      <c r="L2131">
        <v>435.94996643022671</v>
      </c>
      <c r="M2131">
        <v>432.47917812698807</v>
      </c>
      <c r="N2131">
        <v>419.8992207813078</v>
      </c>
      <c r="O2131">
        <v>462.39753279208298</v>
      </c>
      <c r="P2131">
        <v>21.021883545466139</v>
      </c>
      <c r="Q2131">
        <v>20.956034428414579</v>
      </c>
      <c r="R2131">
        <v>18.076113832952942</v>
      </c>
      <c r="S2131">
        <v>23.821216390187239</v>
      </c>
      <c r="T2131">
        <v>62.609409211408646</v>
      </c>
      <c r="U2131">
        <v>62.609309750662447</v>
      </c>
      <c r="V2131">
        <v>62.566724566658877</v>
      </c>
      <c r="W2131">
        <v>62.651684169509373</v>
      </c>
      <c r="X2131">
        <v>5703.6732597157188</v>
      </c>
      <c r="Y2131">
        <v>5741.3125509630772</v>
      </c>
      <c r="Z2131">
        <v>5375.7618704103024</v>
      </c>
      <c r="AA2131">
        <v>5915.989029820058</v>
      </c>
      <c r="AB2131">
        <v>1677.1636597761501</v>
      </c>
      <c r="AC2131">
        <v>1617.288076931191</v>
      </c>
      <c r="AD2131">
        <v>1275.3968143349041</v>
      </c>
      <c r="AE2131">
        <v>2339.4286542633572</v>
      </c>
      <c r="AF2131">
        <v>48.458086160483766</v>
      </c>
      <c r="AG2131">
        <v>48.072023881631182</v>
      </c>
      <c r="AH2131">
        <v>46.675409694298473</v>
      </c>
      <c r="AI2131">
        <v>51.39553287043335</v>
      </c>
      <c r="AJ2131">
        <v>0.36892658327915689</v>
      </c>
      <c r="AK2131">
        <v>0.36892645270542268</v>
      </c>
      <c r="AL2131">
        <v>0.36890820693580562</v>
      </c>
      <c r="AM2131">
        <v>0.36894503680309487</v>
      </c>
      <c r="AN2131">
        <v>0.96092245813340538</v>
      </c>
      <c r="AO2131">
        <v>0.96092245813340549</v>
      </c>
      <c r="AP2131">
        <v>0.96092245813340549</v>
      </c>
      <c r="AQ2131">
        <v>0.96092245813340549</v>
      </c>
      <c r="AR2131">
        <v>8.187170973661285</v>
      </c>
      <c r="AS2131">
        <v>8.1871709736612868</v>
      </c>
      <c r="AT2131">
        <v>8.1871709736612868</v>
      </c>
      <c r="AU2131">
        <v>8.1871709736612868</v>
      </c>
      <c r="AV2131" t="str">
        <f>VLOOKUP(Sheet1[[#This Row],[NPDES ID2]],Combined_Sheet__Major_Only___2[[NPDES ID2]:[ECHO BFR]],3,FALSE)</f>
        <v>FL</v>
      </c>
      <c r="AW2131" t="s">
        <v>54</v>
      </c>
      <c r="AX2131" t="str">
        <f>VLOOKUP(Sheet1[[#This Row],[NPDES ID2]],Combined_Sheet__Major_Only___2[[NPDES ID2]:[ECHO BFR]],27,FALSE)</f>
        <v>-</v>
      </c>
      <c r="AY2131" t="str">
        <f>VLOOKUP(Sheet1[[#This Row],[NPDES ID2]],Combined_Sheet__Major_Only___2[[NPDES ID2]:[ECHO BFR]],28,FALSE)</f>
        <v>-</v>
      </c>
      <c r="AZ2131" t="str">
        <f>VLOOKUP(Sheet1[[#This Row],[NPDES ID2]],Combined_Sheet__Major_Only___2[[NPDES ID2]:[ECHO BFR]],29,FALSE)</f>
        <v>thickening</v>
      </c>
      <c r="BA2131">
        <f>VLOOKUP(Sheet1[[#This Row],[NPDES ID2]],Combined_Sheet__Major_Only___2[[NPDES ID2]:[ECHO BFR]],17,FALSE)</f>
        <v>27.579722</v>
      </c>
      <c r="BB2131">
        <f>VLOOKUP(Sheet1[[#This Row],[NPDES ID2]],Combined_Sheet__Major_Only___2[[NPDES ID2]:[ECHO BFR]],18,FALSE)</f>
        <v>-82.478333000000006</v>
      </c>
      <c r="BC2131" t="str">
        <f>IF(ISNUMBER(SEARCH("aerobic",$AW2131)),"aerobic","")</f>
        <v/>
      </c>
      <c r="BD2131" t="str">
        <f>IF(ISNUMBER(SEARCH("anaer",$AW2131)),"anaer","")</f>
        <v/>
      </c>
      <c r="BE2131" t="str">
        <f>IF(ISNUMBER(SEARCH("thickening",$AZ2131)),"thickening","")</f>
        <v>thickening</v>
      </c>
      <c r="BF2131" s="3" t="str">
        <f>IF(ISNUMBER(SEARCH("airDry",$AW2131)),"airDry","")</f>
        <v/>
      </c>
      <c r="BG2131" s="3" t="str">
        <f>IF(ISNUMBER(SEARCH("heatDry",$AY2131)),"heatDry","")</f>
        <v/>
      </c>
      <c r="BH2131" s="3" t="str">
        <f>IF(AND(ISNUMBER(SEARCH("aerobic",$AW2131)),ISNUMBER(SEARCH("anaer",$AW2131))),"Combined Aer and Anaer.","")</f>
        <v/>
      </c>
    </row>
    <row r="2132" spans="1:60" x14ac:dyDescent="0.3">
      <c r="A2132" s="4">
        <v>2130</v>
      </c>
      <c r="B2132" t="s">
        <v>10005</v>
      </c>
      <c r="C2132">
        <v>881.5</v>
      </c>
      <c r="D2132">
        <v>249.44027441666921</v>
      </c>
      <c r="E2132">
        <v>250.30184321828301</v>
      </c>
      <c r="F2132">
        <v>201.8028803596095</v>
      </c>
      <c r="G2132">
        <v>299.07462225453571</v>
      </c>
      <c r="H2132">
        <v>-76.692699492378367</v>
      </c>
      <c r="I2132">
        <v>-77.97418805604562</v>
      </c>
      <c r="J2132">
        <v>-90.732783404618488</v>
      </c>
      <c r="K2132">
        <v>-60.186831591003831</v>
      </c>
      <c r="L2132">
        <v>587.97284532130686</v>
      </c>
      <c r="M2132">
        <v>585.63596616663426</v>
      </c>
      <c r="N2132">
        <v>577.16566470623854</v>
      </c>
      <c r="O2132">
        <v>605.78036976431474</v>
      </c>
      <c r="P2132">
        <v>20.757503850833491</v>
      </c>
      <c r="Q2132">
        <v>21.018483710463212</v>
      </c>
      <c r="R2132">
        <v>16.793835699363399</v>
      </c>
      <c r="S2132">
        <v>23.849217695346631</v>
      </c>
      <c r="T2132">
        <v>47.518575082028249</v>
      </c>
      <c r="U2132">
        <v>47.518498910495559</v>
      </c>
      <c r="V2132">
        <v>47.485885252758997</v>
      </c>
      <c r="W2132">
        <v>47.550951154753633</v>
      </c>
      <c r="X2132">
        <v>3206.6097109056082</v>
      </c>
      <c r="Y2132">
        <v>3217.2939139067762</v>
      </c>
      <c r="Z2132">
        <v>3113.6382433814538</v>
      </c>
      <c r="AA2132">
        <v>3265.824716685262</v>
      </c>
      <c r="AB2132">
        <v>594.59681391283766</v>
      </c>
      <c r="AC2132">
        <v>589.27053803797867</v>
      </c>
      <c r="AD2132">
        <v>502.02728788652303</v>
      </c>
      <c r="AE2132">
        <v>713.83522914430125</v>
      </c>
      <c r="AF2132">
        <v>65.36990127738801</v>
      </c>
      <c r="AG2132">
        <v>65.109841563085524</v>
      </c>
      <c r="AH2132">
        <v>64.169746082227576</v>
      </c>
      <c r="AI2132">
        <v>67.347603318858503</v>
      </c>
      <c r="AJ2132">
        <v>0.57500558815163261</v>
      </c>
      <c r="AK2132">
        <v>0.57500544802828979</v>
      </c>
      <c r="AL2132">
        <v>0.57498584949841192</v>
      </c>
      <c r="AM2132">
        <v>0.57502540935081359</v>
      </c>
      <c r="AN2132">
        <v>0.94941274283020827</v>
      </c>
      <c r="AO2132">
        <v>0.94941274283020849</v>
      </c>
      <c r="AP2132">
        <v>0.94941274283020849</v>
      </c>
      <c r="AQ2132">
        <v>0.94941274283020849</v>
      </c>
      <c r="AR2132">
        <v>13.93187810988578</v>
      </c>
      <c r="AS2132">
        <v>13.93187810988578</v>
      </c>
      <c r="AT2132">
        <v>13.93187810988578</v>
      </c>
      <c r="AU2132">
        <v>13.93187810988578</v>
      </c>
      <c r="AV2132" t="str">
        <f>VLOOKUP(Sheet1[[#This Row],[NPDES ID2]],Combined_Sheet__Major_Only___2[[NPDES ID2]:[ECHO BFR]],3,FALSE)</f>
        <v>CO</v>
      </c>
      <c r="AW2132" t="s">
        <v>41</v>
      </c>
      <c r="AX2132" t="str">
        <f>VLOOKUP(Sheet1[[#This Row],[NPDES ID2]],Combined_Sheet__Major_Only___2[[NPDES ID2]:[ECHO BFR]],27,FALSE)</f>
        <v>-</v>
      </c>
      <c r="AY2132" t="str">
        <f>VLOOKUP(Sheet1[[#This Row],[NPDES ID2]],Combined_Sheet__Major_Only___2[[NPDES ID2]:[ECHO BFR]],28,FALSE)</f>
        <v>thermoAerobicDigest</v>
      </c>
      <c r="AZ2132" t="str">
        <f>VLOOKUP(Sheet1[[#This Row],[NPDES ID2]],Combined_Sheet__Major_Only___2[[NPDES ID2]:[ECHO BFR]],29,FALSE)</f>
        <v>thickening</v>
      </c>
      <c r="BA2132">
        <f>VLOOKUP(Sheet1[[#This Row],[NPDES ID2]],Combined_Sheet__Major_Only___2[[NPDES ID2]:[ECHO BFR]],17,FALSE)</f>
        <v>39.427005999999999</v>
      </c>
      <c r="BB2132">
        <f>VLOOKUP(Sheet1[[#This Row],[NPDES ID2]],Combined_Sheet__Major_Only___2[[NPDES ID2]:[ECHO BFR]],18,FALSE)</f>
        <v>-104.90484600000001</v>
      </c>
      <c r="BC2132" t="str">
        <f>IF(ISNUMBER(SEARCH("aerobic",$AW2132)),"aerobic","")</f>
        <v>aerobic</v>
      </c>
      <c r="BD2132" t="str">
        <f>IF(ISNUMBER(SEARCH("anaer",$AW2132)),"anaer","")</f>
        <v/>
      </c>
      <c r="BE2132" t="str">
        <f>IF(ISNUMBER(SEARCH("thickening",$AZ2132)),"thickening","")</f>
        <v>thickening</v>
      </c>
      <c r="BF2132" s="2" t="str">
        <f>IF(ISNUMBER(SEARCH("airDry",$AW2132)),"airDry","")</f>
        <v/>
      </c>
      <c r="BG2132" s="2" t="str">
        <f>IF(ISNUMBER(SEARCH("heatDry",$AY2132)),"heatDry","")</f>
        <v/>
      </c>
      <c r="BH2132" s="2" t="str">
        <f>IF(AND(ISNUMBER(SEARCH("aerobic",$AW2132)),ISNUMBER(SEARCH("anaer",$AW2132))),"Combined Aer and Anaer.","")</f>
        <v/>
      </c>
    </row>
    <row r="2133" spans="1:60" x14ac:dyDescent="0.3">
      <c r="A2133" s="4">
        <v>2131</v>
      </c>
      <c r="B2133" t="s">
        <v>10010</v>
      </c>
      <c r="C2133">
        <v>880</v>
      </c>
      <c r="D2133">
        <v>257.44148447444269</v>
      </c>
      <c r="E2133">
        <v>258.19832324768282</v>
      </c>
      <c r="F2133">
        <v>208.35184073222689</v>
      </c>
      <c r="G2133">
        <v>308.30602192336158</v>
      </c>
      <c r="H2133">
        <v>-76.859702986407285</v>
      </c>
      <c r="I2133">
        <v>-78.154254229919303</v>
      </c>
      <c r="J2133">
        <v>-91.070837100407871</v>
      </c>
      <c r="K2133">
        <v>-61.064350894656577</v>
      </c>
      <c r="L2133">
        <v>569.01698113959242</v>
      </c>
      <c r="M2133">
        <v>566.54992055118578</v>
      </c>
      <c r="N2133">
        <v>557.60796184800188</v>
      </c>
      <c r="O2133">
        <v>587.81613450038765</v>
      </c>
      <c r="P2133">
        <v>20.75607422293546</v>
      </c>
      <c r="Q2133">
        <v>20.978287028828021</v>
      </c>
      <c r="R2133">
        <v>16.90417857355899</v>
      </c>
      <c r="S2133">
        <v>23.754373739919171</v>
      </c>
      <c r="T2133">
        <v>46.899961374234721</v>
      </c>
      <c r="U2133">
        <v>46.899886157389282</v>
      </c>
      <c r="V2133">
        <v>46.867681259220532</v>
      </c>
      <c r="W2133">
        <v>46.931931665137022</v>
      </c>
      <c r="X2133">
        <v>3264.8817887431451</v>
      </c>
      <c r="Y2133">
        <v>3276.768629458621</v>
      </c>
      <c r="Z2133">
        <v>3161.6327327939562</v>
      </c>
      <c r="AA2133">
        <v>3330.6949197709291</v>
      </c>
      <c r="AB2133">
        <v>619.20550212785213</v>
      </c>
      <c r="AC2133">
        <v>613.08597867928779</v>
      </c>
      <c r="AD2133">
        <v>520.47264192740658</v>
      </c>
      <c r="AE2133">
        <v>746.24128613196046</v>
      </c>
      <c r="AF2133">
        <v>63.370311144354417</v>
      </c>
      <c r="AG2133">
        <v>63.095312171065643</v>
      </c>
      <c r="AH2133">
        <v>62.101069250987592</v>
      </c>
      <c r="AI2133">
        <v>65.461834806045701</v>
      </c>
      <c r="AJ2133">
        <v>0.55056885877717354</v>
      </c>
      <c r="AK2133">
        <v>0.55056872134187285</v>
      </c>
      <c r="AL2133">
        <v>0.55054949974847844</v>
      </c>
      <c r="AM2133">
        <v>0.55058829878308724</v>
      </c>
      <c r="AN2133">
        <v>0.94879449832759222</v>
      </c>
      <c r="AO2133">
        <v>0.94879449832759255</v>
      </c>
      <c r="AP2133">
        <v>0.94879449832759255</v>
      </c>
      <c r="AQ2133">
        <v>0.94879449832759255</v>
      </c>
      <c r="AR2133">
        <v>13.33523407419055</v>
      </c>
      <c r="AS2133">
        <v>13.33523407419055</v>
      </c>
      <c r="AT2133">
        <v>13.33523407419055</v>
      </c>
      <c r="AU2133">
        <v>13.33523407419055</v>
      </c>
      <c r="AV2133" t="str">
        <f>VLOOKUP(Sheet1[[#This Row],[NPDES ID2]],Combined_Sheet__Major_Only___2[[NPDES ID2]:[ECHO BFR]],3,FALSE)</f>
        <v>NC</v>
      </c>
      <c r="AW2133" t="s">
        <v>12181</v>
      </c>
      <c r="AX2133" t="str">
        <f>VLOOKUP(Sheet1[[#This Row],[NPDES ID2]],Combined_Sheet__Major_Only___2[[NPDES ID2]:[ECHO BFR]],27,FALSE)</f>
        <v>-</v>
      </c>
      <c r="AY2133" t="str">
        <f>VLOOKUP(Sheet1[[#This Row],[NPDES ID2]],Combined_Sheet__Major_Only___2[[NPDES ID2]:[ECHO BFR]],28,FALSE)</f>
        <v>-</v>
      </c>
      <c r="AZ2133" t="str">
        <f>VLOOKUP(Sheet1[[#This Row],[NPDES ID2]],Combined_Sheet__Major_Only___2[[NPDES ID2]:[ECHO BFR]],29,FALSE)</f>
        <v>thickening</v>
      </c>
      <c r="BA2133">
        <f>VLOOKUP(Sheet1[[#This Row],[NPDES ID2]],Combined_Sheet__Major_Only___2[[NPDES ID2]:[ECHO BFR]],17,FALSE)</f>
        <v>35.764809999999997</v>
      </c>
      <c r="BB2133">
        <f>VLOOKUP(Sheet1[[#This Row],[NPDES ID2]],Combined_Sheet__Major_Only___2[[NPDES ID2]:[ECHO BFR]],18,FALSE)</f>
        <v>-79.787350000000004</v>
      </c>
      <c r="BC2133" t="str">
        <f>IF(ISNUMBER(SEARCH("aerobic",$AW2133)),"aerobic","")</f>
        <v/>
      </c>
      <c r="BD2133" t="str">
        <f>IF(ISNUMBER(SEARCH("anaer",$AW2133)),"anaer","")</f>
        <v>anaer</v>
      </c>
      <c r="BE2133" t="str">
        <f>IF(ISNUMBER(SEARCH("thickening",$AZ2133)),"thickening","")</f>
        <v>thickening</v>
      </c>
      <c r="BF2133" s="3" t="str">
        <f>IF(ISNUMBER(SEARCH("airDry",$AW2133)),"airDry","")</f>
        <v/>
      </c>
      <c r="BG2133" s="3" t="str">
        <f>IF(ISNUMBER(SEARCH("heatDry",$AY2133)),"heatDry","")</f>
        <v/>
      </c>
      <c r="BH2133" s="3" t="str">
        <f>IF(AND(ISNUMBER(SEARCH("aerobic",$AW2133)),ISNUMBER(SEARCH("anaer",$AW2133))),"Combined Aer and Anaer.","")</f>
        <v/>
      </c>
    </row>
    <row r="2134" spans="1:60" x14ac:dyDescent="0.3">
      <c r="A2134" s="4">
        <v>2132</v>
      </c>
      <c r="B2134" t="s">
        <v>10015</v>
      </c>
      <c r="C2134">
        <v>875</v>
      </c>
      <c r="D2134">
        <v>353.71260745154621</v>
      </c>
      <c r="E2134">
        <v>356.96328774010777</v>
      </c>
      <c r="F2134">
        <v>283.92714035180262</v>
      </c>
      <c r="G2134">
        <v>421.10696875396093</v>
      </c>
      <c r="H2134">
        <v>-78.106650891242111</v>
      </c>
      <c r="I2134">
        <v>-77.396381055064836</v>
      </c>
      <c r="J2134">
        <v>-90.119331613177451</v>
      </c>
      <c r="K2134">
        <v>-67.415345933927426</v>
      </c>
      <c r="L2134">
        <v>412.78682859355632</v>
      </c>
      <c r="M2134">
        <v>409.19517440205721</v>
      </c>
      <c r="N2134">
        <v>396.17774373195738</v>
      </c>
      <c r="O2134">
        <v>440.15423697373598</v>
      </c>
      <c r="P2134">
        <v>20.889201776726669</v>
      </c>
      <c r="Q2134">
        <v>20.727215479164119</v>
      </c>
      <c r="R2134">
        <v>18.16486502967831</v>
      </c>
      <c r="S2134">
        <v>23.77612365088671</v>
      </c>
      <c r="T2134">
        <v>62.778058792096857</v>
      </c>
      <c r="U2134">
        <v>62.777959071079017</v>
      </c>
      <c r="V2134">
        <v>62.735262448985992</v>
      </c>
      <c r="W2134">
        <v>62.820444376479287</v>
      </c>
      <c r="X2134">
        <v>5995.1695373605316</v>
      </c>
      <c r="Y2134">
        <v>6038.1154529895985</v>
      </c>
      <c r="Z2134">
        <v>5619.6092162670811</v>
      </c>
      <c r="AA2134">
        <v>6239.3283843845657</v>
      </c>
      <c r="AB2134">
        <v>1368.7139254833669</v>
      </c>
      <c r="AC2134">
        <v>1337.5958183274779</v>
      </c>
      <c r="AD2134">
        <v>1102.779156562151</v>
      </c>
      <c r="AE2134">
        <v>1769.46709693458</v>
      </c>
      <c r="AF2134">
        <v>46.234643509910683</v>
      </c>
      <c r="AG2134">
        <v>45.832110016323128</v>
      </c>
      <c r="AH2134">
        <v>44.375659824293137</v>
      </c>
      <c r="AI2134">
        <v>49.297784740547108</v>
      </c>
      <c r="AJ2134">
        <v>0.34196239805101269</v>
      </c>
      <c r="AK2134">
        <v>0.34196228057661959</v>
      </c>
      <c r="AL2134">
        <v>0.34194586380022851</v>
      </c>
      <c r="AM2134">
        <v>0.34197900171746848</v>
      </c>
      <c r="AN2134">
        <v>0.96102156866965383</v>
      </c>
      <c r="AO2134">
        <v>0.96102156866965394</v>
      </c>
      <c r="AP2134">
        <v>0.96102156866965394</v>
      </c>
      <c r="AQ2134">
        <v>0.96102156866965394</v>
      </c>
      <c r="AR2134">
        <v>8.8099232937789775</v>
      </c>
      <c r="AS2134">
        <v>8.8099232937789758</v>
      </c>
      <c r="AT2134">
        <v>8.8099232937789758</v>
      </c>
      <c r="AU2134">
        <v>8.8099232937789758</v>
      </c>
      <c r="AV2134" t="str">
        <f>VLOOKUP(Sheet1[[#This Row],[NPDES ID2]],Combined_Sheet__Major_Only___2[[NPDES ID2]:[ECHO BFR]],3,FALSE)</f>
        <v>CT</v>
      </c>
      <c r="AW2134" t="s">
        <v>54</v>
      </c>
      <c r="AX2134" t="str">
        <f>VLOOKUP(Sheet1[[#This Row],[NPDES ID2]],Combined_Sheet__Major_Only___2[[NPDES ID2]:[ECHO BFR]],27,FALSE)</f>
        <v>tempSludgeStore</v>
      </c>
      <c r="AY2134" t="str">
        <f>VLOOKUP(Sheet1[[#This Row],[NPDES ID2]],Combined_Sheet__Major_Only___2[[NPDES ID2]:[ECHO BFR]],28,FALSE)</f>
        <v>-</v>
      </c>
      <c r="AZ2134" t="str">
        <f>VLOOKUP(Sheet1[[#This Row],[NPDES ID2]],Combined_Sheet__Major_Only___2[[NPDES ID2]:[ECHO BFR]],29,FALSE)</f>
        <v>preliminaryOps, thickening</v>
      </c>
      <c r="BA2134">
        <f>VLOOKUP(Sheet1[[#This Row],[NPDES ID2]],Combined_Sheet__Major_Only___2[[NPDES ID2]:[ECHO BFR]],17,FALSE)</f>
        <v>41.829512000000001</v>
      </c>
      <c r="BB2134">
        <f>VLOOKUP(Sheet1[[#This Row],[NPDES ID2]],Combined_Sheet__Major_Only___2[[NPDES ID2]:[ECHO BFR]],18,FALSE)</f>
        <v>-72.635461000000006</v>
      </c>
      <c r="BC2134" t="str">
        <f>IF(ISNUMBER(SEARCH("aerobic",$AW2134)),"aerobic","")</f>
        <v/>
      </c>
      <c r="BD2134" t="str">
        <f>IF(ISNUMBER(SEARCH("anaer",$AW2134)),"anaer","")</f>
        <v/>
      </c>
      <c r="BE2134" t="str">
        <f>IF(ISNUMBER(SEARCH("thickening",$AZ2134)),"thickening","")</f>
        <v>thickening</v>
      </c>
      <c r="BF2134" s="2" t="str">
        <f>IF(ISNUMBER(SEARCH("airDry",$AW2134)),"airDry","")</f>
        <v/>
      </c>
      <c r="BG2134" s="2" t="str">
        <f>IF(ISNUMBER(SEARCH("heatDry",$AY2134)),"heatDry","")</f>
        <v/>
      </c>
      <c r="BH2134" s="2" t="str">
        <f>IF(AND(ISNUMBER(SEARCH("aerobic",$AW2134)),ISNUMBER(SEARCH("anaer",$AW2134))),"Combined Aer and Anaer.","")</f>
        <v/>
      </c>
    </row>
    <row r="2135" spans="1:60" x14ac:dyDescent="0.3">
      <c r="A2135" s="4">
        <v>2133</v>
      </c>
      <c r="B2135" t="s">
        <v>10020</v>
      </c>
      <c r="C2135">
        <v>875</v>
      </c>
      <c r="D2135">
        <v>338.65159278036913</v>
      </c>
      <c r="E2135">
        <v>341.71340806502991</v>
      </c>
      <c r="F2135">
        <v>272.73748390081698</v>
      </c>
      <c r="G2135">
        <v>402.10781918647899</v>
      </c>
      <c r="H2135">
        <v>-77.942022773444492</v>
      </c>
      <c r="I2135">
        <v>-77.462204098058663</v>
      </c>
      <c r="J2135">
        <v>-90.010590066099283</v>
      </c>
      <c r="K2135">
        <v>-66.414812286358881</v>
      </c>
      <c r="L2135">
        <v>431.07066323499038</v>
      </c>
      <c r="M2135">
        <v>427.61474997631763</v>
      </c>
      <c r="N2135">
        <v>415.08790062672972</v>
      </c>
      <c r="O2135">
        <v>457.40643384672973</v>
      </c>
      <c r="P2135">
        <v>20.864233040362851</v>
      </c>
      <c r="Q2135">
        <v>20.793833648464339</v>
      </c>
      <c r="R2135">
        <v>17.95638356278134</v>
      </c>
      <c r="S2135">
        <v>23.650711215367821</v>
      </c>
      <c r="T2135">
        <v>77.043506830910076</v>
      </c>
      <c r="U2135">
        <v>77.043385094471333</v>
      </c>
      <c r="V2135">
        <v>76.991262334060821</v>
      </c>
      <c r="W2135">
        <v>77.095249885777804</v>
      </c>
      <c r="X2135">
        <v>7044.2101745049667</v>
      </c>
      <c r="Y2135">
        <v>7091.0152209817534</v>
      </c>
      <c r="Z2135">
        <v>6636.4434958774036</v>
      </c>
      <c r="AA2135">
        <v>7308.2939380423722</v>
      </c>
      <c r="AB2135">
        <v>2346.6705654557668</v>
      </c>
      <c r="AC2135">
        <v>2240.8822076302849</v>
      </c>
      <c r="AD2135">
        <v>1722.339102073965</v>
      </c>
      <c r="AE2135">
        <v>3428.375787506186</v>
      </c>
      <c r="AF2135">
        <v>48.282902099582998</v>
      </c>
      <c r="AG2135">
        <v>47.895523354916023</v>
      </c>
      <c r="AH2135">
        <v>46.494310842037038</v>
      </c>
      <c r="AI2135">
        <v>51.230122817662568</v>
      </c>
      <c r="AJ2135">
        <v>0.36680067486159212</v>
      </c>
      <c r="AK2135">
        <v>0.36680053167402399</v>
      </c>
      <c r="AL2135">
        <v>0.36678052948620288</v>
      </c>
      <c r="AM2135">
        <v>0.36682090496756431</v>
      </c>
      <c r="AN2135">
        <v>0.96790663325325754</v>
      </c>
      <c r="AO2135">
        <v>0.96790663325325743</v>
      </c>
      <c r="AP2135">
        <v>0.96790663325325743</v>
      </c>
      <c r="AQ2135">
        <v>0.96790663325325743</v>
      </c>
      <c r="AR2135">
        <v>7.7384194336510834</v>
      </c>
      <c r="AS2135">
        <v>7.7384194336510834</v>
      </c>
      <c r="AT2135">
        <v>7.7384194336510834</v>
      </c>
      <c r="AU2135">
        <v>7.7384194336510834</v>
      </c>
      <c r="AV2135" t="str">
        <f>VLOOKUP(Sheet1[[#This Row],[NPDES ID2]],Combined_Sheet__Major_Only___2[[NPDES ID2]:[ECHO BFR]],3,FALSE)</f>
        <v>FL</v>
      </c>
      <c r="AW2135" t="s">
        <v>54</v>
      </c>
      <c r="AX2135" t="str">
        <f>VLOOKUP(Sheet1[[#This Row],[NPDES ID2]],Combined_Sheet__Major_Only___2[[NPDES ID2]:[ECHO BFR]],27,FALSE)</f>
        <v>-</v>
      </c>
      <c r="AY2135" t="str">
        <f>VLOOKUP(Sheet1[[#This Row],[NPDES ID2]],Combined_Sheet__Major_Only___2[[NPDES ID2]:[ECHO BFR]],28,FALSE)</f>
        <v>-</v>
      </c>
      <c r="AZ2135" t="str">
        <f>VLOOKUP(Sheet1[[#This Row],[NPDES ID2]],Combined_Sheet__Major_Only___2[[NPDES ID2]:[ECHO BFR]],29,FALSE)</f>
        <v>thickening</v>
      </c>
      <c r="BA2135">
        <f>VLOOKUP(Sheet1[[#This Row],[NPDES ID2]],Combined_Sheet__Major_Only___2[[NPDES ID2]:[ECHO BFR]],17,FALSE)</f>
        <v>29.293610999999999</v>
      </c>
      <c r="BB2135">
        <f>VLOOKUP(Sheet1[[#This Row],[NPDES ID2]],Combined_Sheet__Major_Only___2[[NPDES ID2]:[ECHO BFR]],18,FALSE)</f>
        <v>-81.083055999999999</v>
      </c>
      <c r="BC2135" t="str">
        <f>IF(ISNUMBER(SEARCH("aerobic",$AW2135)),"aerobic","")</f>
        <v/>
      </c>
      <c r="BD2135" t="str">
        <f>IF(ISNUMBER(SEARCH("anaer",$AW2135)),"anaer","")</f>
        <v/>
      </c>
      <c r="BE2135" t="str">
        <f>IF(ISNUMBER(SEARCH("thickening",$AZ2135)),"thickening","")</f>
        <v>thickening</v>
      </c>
      <c r="BF2135" s="3" t="str">
        <f>IF(ISNUMBER(SEARCH("airDry",$AW2135)),"airDry","")</f>
        <v/>
      </c>
      <c r="BG2135" s="3" t="str">
        <f>IF(ISNUMBER(SEARCH("heatDry",$AY2135)),"heatDry","")</f>
        <v/>
      </c>
      <c r="BH2135" s="3" t="str">
        <f>IF(AND(ISNUMBER(SEARCH("aerobic",$AW2135)),ISNUMBER(SEARCH("anaer",$AW2135))),"Combined Aer and Anaer.","")</f>
        <v/>
      </c>
    </row>
    <row r="2136" spans="1:60" x14ac:dyDescent="0.3">
      <c r="A2136" s="4">
        <v>2134</v>
      </c>
      <c r="B2136" t="s">
        <v>10025</v>
      </c>
      <c r="C2136">
        <v>870.97</v>
      </c>
      <c r="D2136">
        <v>311.65821333163228</v>
      </c>
      <c r="E2136">
        <v>314.45395483423857</v>
      </c>
      <c r="F2136">
        <v>251.3291093357432</v>
      </c>
      <c r="G2136">
        <v>370.76976784227969</v>
      </c>
      <c r="H2136">
        <v>-77.605406566857752</v>
      </c>
      <c r="I2136">
        <v>-77.682583429655324</v>
      </c>
      <c r="J2136">
        <v>-90.524012791547477</v>
      </c>
      <c r="K2136">
        <v>-64.464952964513145</v>
      </c>
      <c r="L2136">
        <v>466.71101836288858</v>
      </c>
      <c r="M2136">
        <v>463.55077542509031</v>
      </c>
      <c r="N2136">
        <v>452.09343902854539</v>
      </c>
      <c r="O2136">
        <v>490.79788701430817</v>
      </c>
      <c r="P2136">
        <v>20.71122076733133</v>
      </c>
      <c r="Q2136">
        <v>20.685839511747009</v>
      </c>
      <c r="R2136">
        <v>17.50994512158578</v>
      </c>
      <c r="S2136">
        <v>23.630400758979469</v>
      </c>
      <c r="T2136">
        <v>118.3318258158978</v>
      </c>
      <c r="U2136">
        <v>118.3316403604844</v>
      </c>
      <c r="V2136">
        <v>118.25223563847059</v>
      </c>
      <c r="W2136">
        <v>118.41065208786721</v>
      </c>
      <c r="X2136">
        <v>9944.2644280706136</v>
      </c>
      <c r="Y2136">
        <v>10000.59897527105</v>
      </c>
      <c r="Z2136">
        <v>9455.6929100132947</v>
      </c>
      <c r="AA2136">
        <v>10258.610624537871</v>
      </c>
      <c r="AB2136">
        <v>2255.0772884082439</v>
      </c>
      <c r="AC2136">
        <v>2212.2266399584032</v>
      </c>
      <c r="AD2136">
        <v>1827.9118975226329</v>
      </c>
      <c r="AE2136">
        <v>2886.5977118099772</v>
      </c>
      <c r="AF2136">
        <v>52.517271169872721</v>
      </c>
      <c r="AG2136">
        <v>52.161290370792088</v>
      </c>
      <c r="AH2136">
        <v>50.874428086653332</v>
      </c>
      <c r="AI2136">
        <v>55.224461951076478</v>
      </c>
      <c r="AJ2136">
        <v>0.4182465011597552</v>
      </c>
      <c r="AK2136">
        <v>0.41824631141657731</v>
      </c>
      <c r="AL2136">
        <v>0.41821981997497371</v>
      </c>
      <c r="AM2136">
        <v>0.41827329484043801</v>
      </c>
      <c r="AN2136">
        <v>0.97876356419758925</v>
      </c>
      <c r="AO2136">
        <v>0.97876356419758936</v>
      </c>
      <c r="AP2136">
        <v>0.97876356419758936</v>
      </c>
      <c r="AQ2136">
        <v>0.97876356419758936</v>
      </c>
      <c r="AR2136">
        <v>10.041114967869751</v>
      </c>
      <c r="AS2136">
        <v>10.041114967869751</v>
      </c>
      <c r="AT2136">
        <v>10.041114967869751</v>
      </c>
      <c r="AU2136">
        <v>10.041114967869751</v>
      </c>
      <c r="AV2136" t="str">
        <f>VLOOKUP(Sheet1[[#This Row],[NPDES ID2]],Combined_Sheet__Major_Only___2[[NPDES ID2]:[ECHO BFR]],3,FALSE)</f>
        <v>KY</v>
      </c>
      <c r="AW2136" t="s">
        <v>54</v>
      </c>
      <c r="AX2136" t="str">
        <f>VLOOKUP(Sheet1[[#This Row],[NPDES ID2]],Combined_Sheet__Major_Only___2[[NPDES ID2]:[ECHO BFR]],27,FALSE)</f>
        <v>other</v>
      </c>
      <c r="AY2136" t="str">
        <f>VLOOKUP(Sheet1[[#This Row],[NPDES ID2]],Combined_Sheet__Major_Only___2[[NPDES ID2]:[ECHO BFR]],28,FALSE)</f>
        <v>-</v>
      </c>
      <c r="AZ2136" t="str">
        <f>VLOOKUP(Sheet1[[#This Row],[NPDES ID2]],Combined_Sheet__Major_Only___2[[NPDES ID2]:[ECHO BFR]],29,FALSE)</f>
        <v>thickening</v>
      </c>
      <c r="BA2136">
        <f>VLOOKUP(Sheet1[[#This Row],[NPDES ID2]],Combined_Sheet__Major_Only___2[[NPDES ID2]:[ECHO BFR]],17,FALSE)</f>
        <v>37.648448999999999</v>
      </c>
      <c r="BB2136">
        <f>VLOOKUP(Sheet1[[#This Row],[NPDES ID2]],Combined_Sheet__Major_Only___2[[NPDES ID2]:[ECHO BFR]],18,FALSE)</f>
        <v>-87.513176999999999</v>
      </c>
      <c r="BC2136" t="str">
        <f>IF(ISNUMBER(SEARCH("aerobic",$AW2136)),"aerobic","")</f>
        <v/>
      </c>
      <c r="BD2136" t="str">
        <f>IF(ISNUMBER(SEARCH("anaer",$AW2136)),"anaer","")</f>
        <v/>
      </c>
      <c r="BE2136" t="str">
        <f>IF(ISNUMBER(SEARCH("thickening",$AZ2136)),"thickening","")</f>
        <v>thickening</v>
      </c>
      <c r="BF2136" s="2" t="str">
        <f>IF(ISNUMBER(SEARCH("airDry",$AW2136)),"airDry","")</f>
        <v/>
      </c>
      <c r="BG2136" s="2" t="str">
        <f>IF(ISNUMBER(SEARCH("heatDry",$AY2136)),"heatDry","")</f>
        <v/>
      </c>
      <c r="BH2136" s="2" t="str">
        <f>IF(AND(ISNUMBER(SEARCH("aerobic",$AW2136)),ISNUMBER(SEARCH("anaer",$AW2136))),"Combined Aer and Anaer.","")</f>
        <v/>
      </c>
    </row>
    <row r="2137" spans="1:60" x14ac:dyDescent="0.3">
      <c r="A2137" s="4">
        <v>2135</v>
      </c>
      <c r="B2137" t="s">
        <v>10029</v>
      </c>
      <c r="C2137">
        <v>855.64</v>
      </c>
      <c r="D2137">
        <v>314.81373563223292</v>
      </c>
      <c r="E2137">
        <v>317.9867607438523</v>
      </c>
      <c r="F2137">
        <v>253.7186509450888</v>
      </c>
      <c r="G2137">
        <v>374.39564477148252</v>
      </c>
      <c r="H2137">
        <v>-77.713118491017752</v>
      </c>
      <c r="I2137">
        <v>-77.796115103935094</v>
      </c>
      <c r="J2137">
        <v>-90.607451607480371</v>
      </c>
      <c r="K2137">
        <v>-64.57643253912849</v>
      </c>
      <c r="L2137">
        <v>456.17648974780627</v>
      </c>
      <c r="M2137">
        <v>453.05412558497738</v>
      </c>
      <c r="N2137">
        <v>441.7374537582441</v>
      </c>
      <c r="O2137">
        <v>479.96824142849692</v>
      </c>
      <c r="P2137">
        <v>20.35085043919619</v>
      </c>
      <c r="Q2137">
        <v>20.316495683169041</v>
      </c>
      <c r="R2137">
        <v>17.214951759912299</v>
      </c>
      <c r="S2137">
        <v>23.205835472230451</v>
      </c>
      <c r="T2137">
        <v>57.361165275552032</v>
      </c>
      <c r="U2137">
        <v>57.361073914256963</v>
      </c>
      <c r="V2137">
        <v>57.321956597026919</v>
      </c>
      <c r="W2137">
        <v>57.399997629705368</v>
      </c>
      <c r="X2137">
        <v>4845.0536004808446</v>
      </c>
      <c r="Y2137">
        <v>4872.7526135666276</v>
      </c>
      <c r="Z2137">
        <v>4604.6047535128619</v>
      </c>
      <c r="AA2137">
        <v>4999.8479943972879</v>
      </c>
      <c r="AB2137">
        <v>1091.5254397728461</v>
      </c>
      <c r="AC2137">
        <v>1070.8404865731</v>
      </c>
      <c r="AD2137">
        <v>886.09592975222915</v>
      </c>
      <c r="AE2137">
        <v>1396.010739909739</v>
      </c>
      <c r="AF2137">
        <v>52.250341760753699</v>
      </c>
      <c r="AG2137">
        <v>51.892456322718793</v>
      </c>
      <c r="AH2137">
        <v>50.597864538910393</v>
      </c>
      <c r="AI2137">
        <v>54.973265155608757</v>
      </c>
      <c r="AJ2137">
        <v>0.41499992046068052</v>
      </c>
      <c r="AK2137">
        <v>0.41499979252409003</v>
      </c>
      <c r="AL2137">
        <v>0.41498190832962129</v>
      </c>
      <c r="AM2137">
        <v>0.41501800810806577</v>
      </c>
      <c r="AN2137">
        <v>0.95756468251358173</v>
      </c>
      <c r="AO2137">
        <v>0.95756468251358207</v>
      </c>
      <c r="AP2137">
        <v>0.95756468251358207</v>
      </c>
      <c r="AQ2137">
        <v>0.95756468251358207</v>
      </c>
      <c r="AR2137">
        <v>10.0238234983404</v>
      </c>
      <c r="AS2137">
        <v>10.0238234983404</v>
      </c>
      <c r="AT2137">
        <v>10.0238234983404</v>
      </c>
      <c r="AU2137">
        <v>10.0238234983404</v>
      </c>
      <c r="AV2137" t="str">
        <f>VLOOKUP(Sheet1[[#This Row],[NPDES ID2]],Combined_Sheet__Major_Only___2[[NPDES ID2]:[ECHO BFR]],3,FALSE)</f>
        <v>MA</v>
      </c>
      <c r="AW2137" t="s">
        <v>54</v>
      </c>
      <c r="AX2137" t="str">
        <f>VLOOKUP(Sheet1[[#This Row],[NPDES ID2]],Combined_Sheet__Major_Only___2[[NPDES ID2]:[ECHO BFR]],27,FALSE)</f>
        <v>-</v>
      </c>
      <c r="AY2137" t="str">
        <f>VLOOKUP(Sheet1[[#This Row],[NPDES ID2]],Combined_Sheet__Major_Only___2[[NPDES ID2]:[ECHO BFR]],28,FALSE)</f>
        <v>-</v>
      </c>
      <c r="AZ2137" t="str">
        <f>VLOOKUP(Sheet1[[#This Row],[NPDES ID2]],Combined_Sheet__Major_Only___2[[NPDES ID2]:[ECHO BFR]],29,FALSE)</f>
        <v>thickening, preliminaryOps</v>
      </c>
      <c r="BA2137">
        <f>VLOOKUP(Sheet1[[#This Row],[NPDES ID2]],Combined_Sheet__Major_Only___2[[NPDES ID2]:[ECHO BFR]],17,FALSE)</f>
        <v>42.387695999999998</v>
      </c>
      <c r="BB2137">
        <f>VLOOKUP(Sheet1[[#This Row],[NPDES ID2]],Combined_Sheet__Major_Only___2[[NPDES ID2]:[ECHO BFR]],18,FALSE)</f>
        <v>-72.537381999999994</v>
      </c>
      <c r="BC2137" t="str">
        <f>IF(ISNUMBER(SEARCH("aerobic",$AW2137)),"aerobic","")</f>
        <v/>
      </c>
      <c r="BD2137" t="str">
        <f>IF(ISNUMBER(SEARCH("anaer",$AW2137)),"anaer","")</f>
        <v/>
      </c>
      <c r="BE2137" t="str">
        <f>IF(ISNUMBER(SEARCH("thickening",$AZ2137)),"thickening","")</f>
        <v>thickening</v>
      </c>
      <c r="BF2137" s="3" t="str">
        <f>IF(ISNUMBER(SEARCH("airDry",$AW2137)),"airDry","")</f>
        <v/>
      </c>
      <c r="BG2137" s="3" t="str">
        <f>IF(ISNUMBER(SEARCH("heatDry",$AY2137)),"heatDry","")</f>
        <v/>
      </c>
      <c r="BH2137" s="3" t="str">
        <f>IF(AND(ISNUMBER(SEARCH("aerobic",$AW2137)),ISNUMBER(SEARCH("anaer",$AW2137))),"Combined Aer and Anaer.","")</f>
        <v/>
      </c>
    </row>
    <row r="2138" spans="1:60" x14ac:dyDescent="0.3">
      <c r="A2138" s="4">
        <v>2136</v>
      </c>
      <c r="B2138" t="s">
        <v>10034</v>
      </c>
      <c r="C2138">
        <v>850</v>
      </c>
      <c r="D2138">
        <v>267.36518834287438</v>
      </c>
      <c r="E2138">
        <v>268.05545851951263</v>
      </c>
      <c r="F2138">
        <v>216.32464214461751</v>
      </c>
      <c r="G2138">
        <v>320.46115904904212</v>
      </c>
      <c r="H2138">
        <v>-77.066087044534612</v>
      </c>
      <c r="I2138">
        <v>-78.284271709032922</v>
      </c>
      <c r="J2138">
        <v>-91.043110589114647</v>
      </c>
      <c r="K2138">
        <v>-61.890867861764747</v>
      </c>
      <c r="L2138">
        <v>534.40445542298528</v>
      </c>
      <c r="M2138">
        <v>531.90753965438716</v>
      </c>
      <c r="N2138">
        <v>522.85988579270565</v>
      </c>
      <c r="O2138">
        <v>553.42628385872138</v>
      </c>
      <c r="P2138">
        <v>20.077054589820591</v>
      </c>
      <c r="Q2138">
        <v>20.279874687290679</v>
      </c>
      <c r="R2138">
        <v>16.432849024351569</v>
      </c>
      <c r="S2138">
        <v>23.019240029968302</v>
      </c>
      <c r="T2138">
        <v>4.0971639550955006</v>
      </c>
      <c r="U2138">
        <v>4.0971547944720061</v>
      </c>
      <c r="V2138">
        <v>4.0932325753856196</v>
      </c>
      <c r="W2138">
        <v>4.1010576014755413</v>
      </c>
      <c r="X2138">
        <v>293.35242264018763</v>
      </c>
      <c r="Y2138">
        <v>294.46678596002232</v>
      </c>
      <c r="Z2138">
        <v>283.43444154283549</v>
      </c>
      <c r="AA2138">
        <v>299.72302126772519</v>
      </c>
      <c r="AB2138">
        <v>56.161234357519056</v>
      </c>
      <c r="AC2138">
        <v>55.611063267039768</v>
      </c>
      <c r="AD2138">
        <v>47.097063578195652</v>
      </c>
      <c r="AE2138">
        <v>67.783118159089284</v>
      </c>
      <c r="AF2138">
        <v>61.615167656841457</v>
      </c>
      <c r="AG2138">
        <v>61.327135650336018</v>
      </c>
      <c r="AH2138">
        <v>60.284912788690953</v>
      </c>
      <c r="AI2138">
        <v>63.80708563795676</v>
      </c>
      <c r="AJ2138">
        <v>0.52913254949931932</v>
      </c>
      <c r="AK2138">
        <v>0.52913246963044158</v>
      </c>
      <c r="AL2138">
        <v>0.52912128984220352</v>
      </c>
      <c r="AM2138">
        <v>0.52914385607240388</v>
      </c>
      <c r="AN2138">
        <v>0.66832983056681072</v>
      </c>
      <c r="AO2138">
        <v>0.66832983056681106</v>
      </c>
      <c r="AP2138">
        <v>0.66832983056681106</v>
      </c>
      <c r="AQ2138">
        <v>0.66832983056681106</v>
      </c>
      <c r="AR2138">
        <v>12.89793140617083</v>
      </c>
      <c r="AS2138">
        <v>12.89793140617083</v>
      </c>
      <c r="AT2138">
        <v>12.89793140617083</v>
      </c>
      <c r="AU2138">
        <v>12.89793140617083</v>
      </c>
      <c r="AV2138" t="str">
        <f>VLOOKUP(Sheet1[[#This Row],[NPDES ID2]],Combined_Sheet__Major_Only___2[[NPDES ID2]:[ECHO BFR]],3,FALSE)</f>
        <v>CA</v>
      </c>
      <c r="AW2138" t="s">
        <v>118</v>
      </c>
      <c r="AX2138" t="str">
        <f>VLOOKUP(Sheet1[[#This Row],[NPDES ID2]],Combined_Sheet__Major_Only___2[[NPDES ID2]:[ECHO BFR]],27,FALSE)</f>
        <v>tempSludgeStore</v>
      </c>
      <c r="AY2138" t="str">
        <f>VLOOKUP(Sheet1[[#This Row],[NPDES ID2]],Combined_Sheet__Major_Only___2[[NPDES ID2]:[ECHO BFR]],28,FALSE)</f>
        <v>-</v>
      </c>
      <c r="AZ2138" t="str">
        <f>VLOOKUP(Sheet1[[#This Row],[NPDES ID2]],Combined_Sheet__Major_Only___2[[NPDES ID2]:[ECHO BFR]],29,FALSE)</f>
        <v>sludgeLagoon, thickening, preliminaryOps</v>
      </c>
      <c r="BA2138">
        <f>VLOOKUP(Sheet1[[#This Row],[NPDES ID2]],Combined_Sheet__Major_Only___2[[NPDES ID2]:[ECHO BFR]],17,FALSE)</f>
        <v>33.591917000000002</v>
      </c>
      <c r="BB2138">
        <f>VLOOKUP(Sheet1[[#This Row],[NPDES ID2]],Combined_Sheet__Major_Only___2[[NPDES ID2]:[ECHO BFR]],18,FALSE)</f>
        <v>-116.121703</v>
      </c>
      <c r="BC2138" t="str">
        <f>IF(ISNUMBER(SEARCH("aerobic",$AW2138)),"aerobic","")</f>
        <v>aerobic</v>
      </c>
      <c r="BD2138" t="str">
        <f>IF(ISNUMBER(SEARCH("anaer",$AW2138)),"anaer","")</f>
        <v/>
      </c>
      <c r="BE2138" t="str">
        <f>IF(ISNUMBER(SEARCH("thickening",$AZ2138)),"thickening","")</f>
        <v>thickening</v>
      </c>
      <c r="BF2138" s="2" t="str">
        <f>IF(ISNUMBER(SEARCH("airDry",$AW2138)),"airDry","")</f>
        <v>airDry</v>
      </c>
      <c r="BG2138" s="2" t="str">
        <f>IF(ISNUMBER(SEARCH("heatDry",$AY2138)),"heatDry","")</f>
        <v/>
      </c>
      <c r="BH2138" s="2" t="str">
        <f>IF(AND(ISNUMBER(SEARCH("aerobic",$AW2138)),ISNUMBER(SEARCH("anaer",$AW2138))),"Combined Aer and Anaer.","")</f>
        <v/>
      </c>
    </row>
    <row r="2139" spans="1:60" x14ac:dyDescent="0.3">
      <c r="A2139" s="4">
        <v>2137</v>
      </c>
      <c r="B2139" t="s">
        <v>10038</v>
      </c>
      <c r="C2139">
        <v>846.99</v>
      </c>
      <c r="D2139">
        <v>263.40886389442971</v>
      </c>
      <c r="E2139">
        <v>263.84438937346113</v>
      </c>
      <c r="F2139">
        <v>213.06474796775339</v>
      </c>
      <c r="G2139">
        <v>315.99714726470609</v>
      </c>
      <c r="H2139">
        <v>-76.915617588569816</v>
      </c>
      <c r="I2139">
        <v>-78.259195232919353</v>
      </c>
      <c r="J2139">
        <v>-91.038811945615535</v>
      </c>
      <c r="K2139">
        <v>-61.384697330733239</v>
      </c>
      <c r="L2139">
        <v>541.05237545060209</v>
      </c>
      <c r="M2139">
        <v>538.62846583021849</v>
      </c>
      <c r="N2139">
        <v>529.84264972092058</v>
      </c>
      <c r="O2139">
        <v>559.52321553554123</v>
      </c>
      <c r="P2139">
        <v>19.98977898556997</v>
      </c>
      <c r="Q2139">
        <v>20.20008679463275</v>
      </c>
      <c r="R2139">
        <v>16.315440279193719</v>
      </c>
      <c r="S2139">
        <v>22.895816638438362</v>
      </c>
      <c r="T2139">
        <v>64.646228705239807</v>
      </c>
      <c r="U2139">
        <v>64.646126101133632</v>
      </c>
      <c r="V2139">
        <v>64.60219505387893</v>
      </c>
      <c r="W2139">
        <v>64.689839722204255</v>
      </c>
      <c r="X2139">
        <v>4555.4169065886936</v>
      </c>
      <c r="Y2139">
        <v>4572.5761206809984</v>
      </c>
      <c r="Z2139">
        <v>4406.5446841290977</v>
      </c>
      <c r="AA2139">
        <v>4650.3305586718452</v>
      </c>
      <c r="AB2139">
        <v>741.66785907458416</v>
      </c>
      <c r="AC2139">
        <v>736.65924590135069</v>
      </c>
      <c r="AD2139">
        <v>638.54446905905206</v>
      </c>
      <c r="AE2139">
        <v>870.20696311385927</v>
      </c>
      <c r="AF2139">
        <v>62.604488456352144</v>
      </c>
      <c r="AG2139">
        <v>62.323760239572081</v>
      </c>
      <c r="AH2139">
        <v>61.308856761195862</v>
      </c>
      <c r="AI2139">
        <v>64.73950762533471</v>
      </c>
      <c r="AJ2139">
        <v>0.54121399042275586</v>
      </c>
      <c r="AK2139">
        <v>0.54121384618219615</v>
      </c>
      <c r="AL2139">
        <v>0.54119367570716814</v>
      </c>
      <c r="AM2139">
        <v>0.54123439016934227</v>
      </c>
      <c r="AN2139">
        <v>0.96208672892396419</v>
      </c>
      <c r="AO2139">
        <v>0.96208672892396419</v>
      </c>
      <c r="AP2139">
        <v>0.96208672892396419</v>
      </c>
      <c r="AQ2139">
        <v>0.96208672892396419</v>
      </c>
      <c r="AR2139">
        <v>14.3935251648074</v>
      </c>
      <c r="AS2139">
        <v>14.3935251648074</v>
      </c>
      <c r="AT2139">
        <v>14.3935251648074</v>
      </c>
      <c r="AU2139">
        <v>14.3935251648074</v>
      </c>
      <c r="AV2139" t="str">
        <f>VLOOKUP(Sheet1[[#This Row],[NPDES ID2]],Combined_Sheet__Major_Only___2[[NPDES ID2]:[ECHO BFR]],3,FALSE)</f>
        <v>PA</v>
      </c>
      <c r="AW2139" t="s">
        <v>12182</v>
      </c>
      <c r="AX2139" t="str">
        <f>VLOOKUP(Sheet1[[#This Row],[NPDES ID2]],Combined_Sheet__Major_Only___2[[NPDES ID2]:[ECHO BFR]],27,FALSE)</f>
        <v>tempSludgeStore, methaneBioCaptureRecover</v>
      </c>
      <c r="AY2139" t="str">
        <f>VLOOKUP(Sheet1[[#This Row],[NPDES ID2]],Combined_Sheet__Major_Only___2[[NPDES ID2]:[ECHO BFR]],28,FALSE)</f>
        <v>-</v>
      </c>
      <c r="AZ2139" t="str">
        <f>VLOOKUP(Sheet1[[#This Row],[NPDES ID2]],Combined_Sheet__Major_Only___2[[NPDES ID2]:[ECHO BFR]],29,FALSE)</f>
        <v>thickening</v>
      </c>
      <c r="BA2139">
        <f>VLOOKUP(Sheet1[[#This Row],[NPDES ID2]],Combined_Sheet__Major_Only___2[[NPDES ID2]:[ECHO BFR]],17,FALSE)</f>
        <v>40.453906000000003</v>
      </c>
      <c r="BB2139">
        <f>VLOOKUP(Sheet1[[#This Row],[NPDES ID2]],Combined_Sheet__Major_Only___2[[NPDES ID2]:[ECHO BFR]],18,FALSE)</f>
        <v>-78.426102999999998</v>
      </c>
      <c r="BC2139" t="str">
        <f>IF(ISNUMBER(SEARCH("aerobic",$AW2139)),"aerobic","")</f>
        <v>aerobic</v>
      </c>
      <c r="BD2139" t="str">
        <f>IF(ISNUMBER(SEARCH("anaer",$AW2139)),"anaer","")</f>
        <v>anaer</v>
      </c>
      <c r="BE2139" t="str">
        <f>IF(ISNUMBER(SEARCH("thickening",$AZ2139)),"thickening","")</f>
        <v>thickening</v>
      </c>
      <c r="BF2139" s="3" t="str">
        <f>IF(ISNUMBER(SEARCH("airDry",$AW2139)),"airDry","")</f>
        <v/>
      </c>
      <c r="BG2139" s="3" t="str">
        <f>IF(ISNUMBER(SEARCH("heatDry",$AY2139)),"heatDry","")</f>
        <v/>
      </c>
      <c r="BH2139" s="3" t="str">
        <f>IF(AND(ISNUMBER(SEARCH("aerobic",$AW2139)),ISNUMBER(SEARCH("anaer",$AW2139))),"Combined Aer and Anaer.","")</f>
        <v>Combined Aer and Anaer.</v>
      </c>
    </row>
    <row r="2140" spans="1:60" x14ac:dyDescent="0.3">
      <c r="A2140" s="4">
        <v>2138</v>
      </c>
      <c r="B2140" t="s">
        <v>10043</v>
      </c>
      <c r="C2140">
        <v>839.9</v>
      </c>
      <c r="D2140">
        <v>259.30349016041691</v>
      </c>
      <c r="E2140">
        <v>259.5202530541435</v>
      </c>
      <c r="F2140">
        <v>209.65860794945331</v>
      </c>
      <c r="G2140">
        <v>311.45608773935362</v>
      </c>
      <c r="H2140">
        <v>-76.431547317315889</v>
      </c>
      <c r="I2140">
        <v>-77.673158252341921</v>
      </c>
      <c r="J2140">
        <v>-90.262179188643159</v>
      </c>
      <c r="K2140">
        <v>-60.057263306096559</v>
      </c>
      <c r="L2140">
        <v>546.34772077997866</v>
      </c>
      <c r="M2140">
        <v>544.01969196632092</v>
      </c>
      <c r="N2140">
        <v>535.56647480936704</v>
      </c>
      <c r="O2140">
        <v>564.11656080673436</v>
      </c>
      <c r="P2140">
        <v>19.801918381108909</v>
      </c>
      <c r="Q2140">
        <v>20.022753007901478</v>
      </c>
      <c r="R2140">
        <v>16.107641903444868</v>
      </c>
      <c r="S2140">
        <v>22.655219703768761</v>
      </c>
      <c r="T2140">
        <v>365.19259233003919</v>
      </c>
      <c r="U2140">
        <v>365.19202590210602</v>
      </c>
      <c r="V2140">
        <v>364.94950371445151</v>
      </c>
      <c r="W2140">
        <v>365.43334778434769</v>
      </c>
      <c r="X2140">
        <v>25270.501726414841</v>
      </c>
      <c r="Y2140">
        <v>25361.393425020819</v>
      </c>
      <c r="Z2140">
        <v>24483.250574045051</v>
      </c>
      <c r="AA2140">
        <v>25771.861539498779</v>
      </c>
      <c r="AB2140">
        <v>4074.721695860314</v>
      </c>
      <c r="AC2140">
        <v>4047.7752009317592</v>
      </c>
      <c r="AD2140">
        <v>3514.285514975204</v>
      </c>
      <c r="AE2140">
        <v>4774.6960877220554</v>
      </c>
      <c r="AF2140">
        <v>63.757495714355052</v>
      </c>
      <c r="AG2140">
        <v>63.484900271942301</v>
      </c>
      <c r="AH2140">
        <v>62.504485425024278</v>
      </c>
      <c r="AI2140">
        <v>65.823265617757471</v>
      </c>
      <c r="AJ2140">
        <v>0.55529936506425481</v>
      </c>
      <c r="AK2140">
        <v>0.55529884969934629</v>
      </c>
      <c r="AL2140">
        <v>0.55522718238975277</v>
      </c>
      <c r="AM2140">
        <v>0.5553718576545299</v>
      </c>
      <c r="AN2140">
        <v>0.99297418854454333</v>
      </c>
      <c r="AO2140">
        <v>0.99297418854454356</v>
      </c>
      <c r="AP2140">
        <v>0.99297418854454356</v>
      </c>
      <c r="AQ2140">
        <v>0.99297418854454356</v>
      </c>
      <c r="AR2140">
        <v>14.744080060977749</v>
      </c>
      <c r="AS2140">
        <v>14.744080060977749</v>
      </c>
      <c r="AT2140">
        <v>14.744080060977749</v>
      </c>
      <c r="AU2140">
        <v>14.744080060977749</v>
      </c>
      <c r="AV2140" t="str">
        <f>VLOOKUP(Sheet1[[#This Row],[NPDES ID2]],Combined_Sheet__Major_Only___2[[NPDES ID2]:[ECHO BFR]],3,FALSE)</f>
        <v>MN</v>
      </c>
      <c r="AW2140" t="s">
        <v>12181</v>
      </c>
      <c r="AX2140" t="str">
        <f>VLOOKUP(Sheet1[[#This Row],[NPDES ID2]],Combined_Sheet__Major_Only___2[[NPDES ID2]:[ECHO BFR]],27,FALSE)</f>
        <v>other</v>
      </c>
      <c r="AY2140" t="str">
        <f>VLOOKUP(Sheet1[[#This Row],[NPDES ID2]],Combined_Sheet__Major_Only___2[[NPDES ID2]:[ECHO BFR]],28,FALSE)</f>
        <v>-</v>
      </c>
      <c r="AZ2140" t="str">
        <f>VLOOKUP(Sheet1[[#This Row],[NPDES ID2]],Combined_Sheet__Major_Only___2[[NPDES ID2]:[ECHO BFR]],29,FALSE)</f>
        <v>sludgeLagoon</v>
      </c>
      <c r="BA2140">
        <f>VLOOKUP(Sheet1[[#This Row],[NPDES ID2]],Combined_Sheet__Major_Only___2[[NPDES ID2]:[ECHO BFR]],17,FALSE)</f>
        <v>44.309722000000001</v>
      </c>
      <c r="BB2140">
        <f>VLOOKUP(Sheet1[[#This Row],[NPDES ID2]],Combined_Sheet__Major_Only___2[[NPDES ID2]:[ECHO BFR]],18,FALSE)</f>
        <v>-93.266110999999995</v>
      </c>
      <c r="BC2140" t="str">
        <f>IF(ISNUMBER(SEARCH("aerobic",$AW2140)),"aerobic","")</f>
        <v/>
      </c>
      <c r="BD2140" t="str">
        <f>IF(ISNUMBER(SEARCH("anaer",$AW2140)),"anaer","")</f>
        <v>anaer</v>
      </c>
      <c r="BE2140" t="str">
        <f>IF(ISNUMBER(SEARCH("thickening",$AZ2140)),"thickening","")</f>
        <v/>
      </c>
      <c r="BF2140" s="2" t="str">
        <f>IF(ISNUMBER(SEARCH("airDry",$AW2140)),"airDry","")</f>
        <v/>
      </c>
      <c r="BG2140" s="2" t="str">
        <f>IF(ISNUMBER(SEARCH("heatDry",$AY2140)),"heatDry","")</f>
        <v/>
      </c>
      <c r="BH2140" s="2" t="str">
        <f>IF(AND(ISNUMBER(SEARCH("aerobic",$AW2140)),ISNUMBER(SEARCH("anaer",$AW2140))),"Combined Aer and Anaer.","")</f>
        <v/>
      </c>
    </row>
    <row r="2141" spans="1:60" x14ac:dyDescent="0.3">
      <c r="A2141" s="4">
        <v>2139</v>
      </c>
      <c r="B2141" t="s">
        <v>10047</v>
      </c>
      <c r="C2141">
        <v>838</v>
      </c>
      <c r="D2141">
        <v>323.15394438984379</v>
      </c>
      <c r="E2141">
        <v>326.48462340406792</v>
      </c>
      <c r="F2141">
        <v>259.93566932314587</v>
      </c>
      <c r="G2141">
        <v>384.21232112312907</v>
      </c>
      <c r="H2141">
        <v>-77.858500858494494</v>
      </c>
      <c r="I2141">
        <v>-77.836532310960934</v>
      </c>
      <c r="J2141">
        <v>-90.565749678134125</v>
      </c>
      <c r="K2141">
        <v>-65.097976376125885</v>
      </c>
      <c r="L2141">
        <v>437.91655319466622</v>
      </c>
      <c r="M2141">
        <v>434.7923403778953</v>
      </c>
      <c r="N2141">
        <v>423.47166940991269</v>
      </c>
      <c r="O2141">
        <v>461.71720214079448</v>
      </c>
      <c r="P2141">
        <v>19.945517094690299</v>
      </c>
      <c r="Q2141">
        <v>19.86163903515753</v>
      </c>
      <c r="R2141">
        <v>16.914859693488289</v>
      </c>
      <c r="S2141">
        <v>22.69132860621129</v>
      </c>
      <c r="T2141">
        <v>3.8918992287112211</v>
      </c>
      <c r="U2141">
        <v>3.8918903848663748</v>
      </c>
      <c r="V2141">
        <v>3.8881037979520272</v>
      </c>
      <c r="W2141">
        <v>3.8956582309767831</v>
      </c>
      <c r="X2141">
        <v>335.39999462953551</v>
      </c>
      <c r="Y2141">
        <v>337.33716952259471</v>
      </c>
      <c r="Z2141">
        <v>318.16044960471402</v>
      </c>
      <c r="AA2141">
        <v>346.57020668813112</v>
      </c>
      <c r="AB2141">
        <v>84.416660924204109</v>
      </c>
      <c r="AC2141">
        <v>82.34383458726407</v>
      </c>
      <c r="AD2141">
        <v>66.90465791972558</v>
      </c>
      <c r="AE2141">
        <v>111.6547565455256</v>
      </c>
      <c r="AF2141">
        <v>51.213768108386972</v>
      </c>
      <c r="AG2141">
        <v>50.84824162186974</v>
      </c>
      <c r="AH2141">
        <v>49.525296081347243</v>
      </c>
      <c r="AI2141">
        <v>53.995882161431993</v>
      </c>
      <c r="AJ2141">
        <v>0.40239663755922078</v>
      </c>
      <c r="AK2141">
        <v>0.40239655988555051</v>
      </c>
      <c r="AL2141">
        <v>0.40238569127341212</v>
      </c>
      <c r="AM2141">
        <v>0.4024076295308594</v>
      </c>
      <c r="AN2141">
        <v>0.65938298286299102</v>
      </c>
      <c r="AO2141">
        <v>0.65938298286299102</v>
      </c>
      <c r="AP2141">
        <v>0.65938298286299102</v>
      </c>
      <c r="AQ2141">
        <v>0.65938298286299102</v>
      </c>
      <c r="AR2141">
        <v>9.2967190253756229</v>
      </c>
      <c r="AS2141">
        <v>9.2967190253756193</v>
      </c>
      <c r="AT2141">
        <v>9.2967190253756193</v>
      </c>
      <c r="AU2141">
        <v>9.2967190253756193</v>
      </c>
      <c r="AV2141" t="str">
        <f>VLOOKUP(Sheet1[[#This Row],[NPDES ID2]],Combined_Sheet__Major_Only___2[[NPDES ID2]:[ECHO BFR]],3,FALSE)</f>
        <v>OR</v>
      </c>
      <c r="AW2141" t="s">
        <v>10049</v>
      </c>
      <c r="AX2141" t="str">
        <f>VLOOKUP(Sheet1[[#This Row],[NPDES ID2]],Combined_Sheet__Major_Only___2[[NPDES ID2]:[ECHO BFR]],27,FALSE)</f>
        <v>tempSludgeStore</v>
      </c>
      <c r="AY2141" t="str">
        <f>VLOOKUP(Sheet1[[#This Row],[NPDES ID2]],Combined_Sheet__Major_Only___2[[NPDES ID2]:[ECHO BFR]],28,FALSE)</f>
        <v>-</v>
      </c>
      <c r="AZ2141" t="str">
        <f>VLOOKUP(Sheet1[[#This Row],[NPDES ID2]],Combined_Sheet__Major_Only___2[[NPDES ID2]:[ECHO BFR]],29,FALSE)</f>
        <v>thickening</v>
      </c>
      <c r="BA2141">
        <f>VLOOKUP(Sheet1[[#This Row],[NPDES ID2]],Combined_Sheet__Major_Only___2[[NPDES ID2]:[ECHO BFR]],17,FALSE)</f>
        <v>44.303604</v>
      </c>
      <c r="BB2141">
        <f>VLOOKUP(Sheet1[[#This Row],[NPDES ID2]],Combined_Sheet__Major_Only___2[[NPDES ID2]:[ECHO BFR]],18,FALSE)</f>
        <v>-121.190186</v>
      </c>
      <c r="BC2141" t="str">
        <f>IF(ISNUMBER(SEARCH("aerobic",$AW2141)),"aerobic","")</f>
        <v/>
      </c>
      <c r="BD2141" t="str">
        <f>IF(ISNUMBER(SEARCH("anaer",$AW2141)),"anaer","")</f>
        <v/>
      </c>
      <c r="BE2141" t="str">
        <f>IF(ISNUMBER(SEARCH("thickening",$AZ2141)),"thickening","")</f>
        <v>thickening</v>
      </c>
      <c r="BF2141" s="3" t="str">
        <f>IF(ISNUMBER(SEARCH("airDry",$AW2141)),"airDry","")</f>
        <v>airDry</v>
      </c>
      <c r="BG2141" s="3" t="str">
        <f>IF(ISNUMBER(SEARCH("heatDry",$AY2141)),"heatDry","")</f>
        <v/>
      </c>
      <c r="BH2141" s="3" t="str">
        <f>IF(AND(ISNUMBER(SEARCH("aerobic",$AW2141)),ISNUMBER(SEARCH("anaer",$AW2141))),"Combined Aer and Anaer.","")</f>
        <v/>
      </c>
    </row>
    <row r="2142" spans="1:60" x14ac:dyDescent="0.3">
      <c r="A2142" s="4">
        <v>2140</v>
      </c>
      <c r="B2142" t="s">
        <v>10052</v>
      </c>
      <c r="C2142">
        <v>836.17089999999996</v>
      </c>
      <c r="D2142">
        <v>262.95074519638439</v>
      </c>
      <c r="E2142">
        <v>263.10270242482551</v>
      </c>
      <c r="F2142">
        <v>212.62861087548291</v>
      </c>
      <c r="G2142">
        <v>315.75375252376978</v>
      </c>
      <c r="H2142">
        <v>-76.866645023637872</v>
      </c>
      <c r="I2142">
        <v>-78.189316876229114</v>
      </c>
      <c r="J2142">
        <v>-91.046775570041831</v>
      </c>
      <c r="K2142">
        <v>-61.189611360535537</v>
      </c>
      <c r="L2142">
        <v>537.0971161365535</v>
      </c>
      <c r="M2142">
        <v>534.72635243148807</v>
      </c>
      <c r="N2142">
        <v>526.1324058522772</v>
      </c>
      <c r="O2142">
        <v>555.16443783535954</v>
      </c>
      <c r="P2142">
        <v>19.728830226988681</v>
      </c>
      <c r="Q2142">
        <v>19.932717205407151</v>
      </c>
      <c r="R2142">
        <v>16.086563334718761</v>
      </c>
      <c r="S2142">
        <v>22.58881672663135</v>
      </c>
      <c r="T2142">
        <v>76.041043667540279</v>
      </c>
      <c r="U2142">
        <v>76.040923478171635</v>
      </c>
      <c r="V2142">
        <v>75.98946311240941</v>
      </c>
      <c r="W2142">
        <v>76.092129153193298</v>
      </c>
      <c r="X2142">
        <v>5328.8363678134019</v>
      </c>
      <c r="Y2142">
        <v>5348.6203509241168</v>
      </c>
      <c r="Z2142">
        <v>5157.2136292615487</v>
      </c>
      <c r="AA2142">
        <v>5438.2258018321627</v>
      </c>
      <c r="AB2142">
        <v>967.62014041863983</v>
      </c>
      <c r="AC2142">
        <v>959.03748338096307</v>
      </c>
      <c r="AD2142">
        <v>819.15318729986404</v>
      </c>
      <c r="AE2142">
        <v>1156.730556204066</v>
      </c>
      <c r="AF2142">
        <v>62.951256563001088</v>
      </c>
      <c r="AG2142">
        <v>62.673094355794348</v>
      </c>
      <c r="AH2142">
        <v>61.667732862577438</v>
      </c>
      <c r="AI2142">
        <v>65.066368519392611</v>
      </c>
      <c r="AJ2142">
        <v>0.54544962490362014</v>
      </c>
      <c r="AK2142">
        <v>0.54544946219032564</v>
      </c>
      <c r="AL2142">
        <v>0.54542671465098225</v>
      </c>
      <c r="AM2142">
        <v>0.54547263117068245</v>
      </c>
      <c r="AN2142">
        <v>0.9675032605963213</v>
      </c>
      <c r="AO2142">
        <v>0.9675032605963213</v>
      </c>
      <c r="AP2142">
        <v>0.9675032605963213</v>
      </c>
      <c r="AQ2142">
        <v>0.9675032605963213</v>
      </c>
      <c r="AR2142">
        <v>13.57727344287068</v>
      </c>
      <c r="AS2142">
        <v>13.57727344287068</v>
      </c>
      <c r="AT2142">
        <v>13.57727344287068</v>
      </c>
      <c r="AU2142">
        <v>13.57727344287068</v>
      </c>
      <c r="AV2142" t="str">
        <f>VLOOKUP(Sheet1[[#This Row],[NPDES ID2]],Combined_Sheet__Major_Only___2[[NPDES ID2]:[ECHO BFR]],3,FALSE)</f>
        <v>TX</v>
      </c>
      <c r="AW2142" t="s">
        <v>41</v>
      </c>
      <c r="AX2142" t="str">
        <f>VLOOKUP(Sheet1[[#This Row],[NPDES ID2]],Combined_Sheet__Major_Only___2[[NPDES ID2]:[ECHO BFR]],27,FALSE)</f>
        <v>-</v>
      </c>
      <c r="AY2142" t="str">
        <f>VLOOKUP(Sheet1[[#This Row],[NPDES ID2]],Combined_Sheet__Major_Only___2[[NPDES ID2]:[ECHO BFR]],28,FALSE)</f>
        <v>-</v>
      </c>
      <c r="AZ2142" t="str">
        <f>VLOOKUP(Sheet1[[#This Row],[NPDES ID2]],Combined_Sheet__Major_Only___2[[NPDES ID2]:[ECHO BFR]],29,FALSE)</f>
        <v>preliminaryOps, thickening</v>
      </c>
      <c r="BA2142">
        <f>VLOOKUP(Sheet1[[#This Row],[NPDES ID2]],Combined_Sheet__Major_Only___2[[NPDES ID2]:[ECHO BFR]],17,FALSE)</f>
        <v>32.947780000000002</v>
      </c>
      <c r="BB2142">
        <f>VLOOKUP(Sheet1[[#This Row],[NPDES ID2]],Combined_Sheet__Major_Only___2[[NPDES ID2]:[ECHO BFR]],18,FALSE)</f>
        <v>-97.082499999999996</v>
      </c>
      <c r="BC2142" t="str">
        <f>IF(ISNUMBER(SEARCH("aerobic",$AW2142)),"aerobic","")</f>
        <v>aerobic</v>
      </c>
      <c r="BD2142" t="str">
        <f>IF(ISNUMBER(SEARCH("anaer",$AW2142)),"anaer","")</f>
        <v/>
      </c>
      <c r="BE2142" t="str">
        <f>IF(ISNUMBER(SEARCH("thickening",$AZ2142)),"thickening","")</f>
        <v>thickening</v>
      </c>
      <c r="BF2142" s="2" t="str">
        <f>IF(ISNUMBER(SEARCH("airDry",$AW2142)),"airDry","")</f>
        <v/>
      </c>
      <c r="BG2142" s="2" t="str">
        <f>IF(ISNUMBER(SEARCH("heatDry",$AY2142)),"heatDry","")</f>
        <v/>
      </c>
      <c r="BH2142" s="2" t="str">
        <f>IF(AND(ISNUMBER(SEARCH("aerobic",$AW2142)),ISNUMBER(SEARCH("anaer",$AW2142))),"Combined Aer and Anaer.","")</f>
        <v/>
      </c>
    </row>
    <row r="2143" spans="1:60" x14ac:dyDescent="0.3">
      <c r="A2143" s="4">
        <v>2141</v>
      </c>
      <c r="B2143" t="s">
        <v>10056</v>
      </c>
      <c r="C2143">
        <v>835.59</v>
      </c>
      <c r="D2143">
        <v>241.38948337600539</v>
      </c>
      <c r="E2143">
        <v>241.71372073368539</v>
      </c>
      <c r="F2143">
        <v>194.98123413893919</v>
      </c>
      <c r="G2143">
        <v>290.87269206293018</v>
      </c>
      <c r="H2143">
        <v>-76.361630733101151</v>
      </c>
      <c r="I2143">
        <v>-77.610180964975072</v>
      </c>
      <c r="J2143">
        <v>-90.075013826968473</v>
      </c>
      <c r="K2143">
        <v>-58.675642718436762</v>
      </c>
      <c r="L2143">
        <v>584.7177623918011</v>
      </c>
      <c r="M2143">
        <v>582.70756473210884</v>
      </c>
      <c r="N2143">
        <v>575.4188449580771</v>
      </c>
      <c r="O2143">
        <v>600.04071704124271</v>
      </c>
      <c r="P2143">
        <v>19.623390207434191</v>
      </c>
      <c r="Q2143">
        <v>19.886692358545449</v>
      </c>
      <c r="R2143">
        <v>15.730466800309861</v>
      </c>
      <c r="S2143">
        <v>22.787686430185701</v>
      </c>
      <c r="T2143">
        <v>97.749236365849399</v>
      </c>
      <c r="U2143">
        <v>97.749082674904173</v>
      </c>
      <c r="V2143">
        <v>97.683278250235404</v>
      </c>
      <c r="W2143">
        <v>97.814561416352404</v>
      </c>
      <c r="X2143">
        <v>6287.1178384389741</v>
      </c>
      <c r="Y2143">
        <v>6305.1824111733886</v>
      </c>
      <c r="Z2143">
        <v>6129.4012204650608</v>
      </c>
      <c r="AA2143">
        <v>6387.4721689040362</v>
      </c>
      <c r="AB2143">
        <v>1164.1568277179811</v>
      </c>
      <c r="AC2143">
        <v>1155.0568684681159</v>
      </c>
      <c r="AD2143">
        <v>984.11060804247745</v>
      </c>
      <c r="AE2143">
        <v>1398.0012528482671</v>
      </c>
      <c r="AF2143">
        <v>68.580723221023888</v>
      </c>
      <c r="AG2143">
        <v>68.344592885085618</v>
      </c>
      <c r="AH2143">
        <v>67.492033280506817</v>
      </c>
      <c r="AI2143">
        <v>70.374920512473125</v>
      </c>
      <c r="AJ2143">
        <v>0.61427532271186314</v>
      </c>
      <c r="AK2143">
        <v>0.61427511824208136</v>
      </c>
      <c r="AL2143">
        <v>0.6142465414737085</v>
      </c>
      <c r="AM2143">
        <v>0.61430422473192148</v>
      </c>
      <c r="AN2143">
        <v>0.97445574046329353</v>
      </c>
      <c r="AO2143">
        <v>0.97445574046329364</v>
      </c>
      <c r="AP2143">
        <v>0.97445574046329364</v>
      </c>
      <c r="AQ2143">
        <v>0.97445574046329364</v>
      </c>
      <c r="AR2143">
        <v>14.628037047958861</v>
      </c>
      <c r="AS2143">
        <v>14.628037047958861</v>
      </c>
      <c r="AT2143">
        <v>14.628037047958861</v>
      </c>
      <c r="AU2143">
        <v>14.628037047958861</v>
      </c>
      <c r="AV2143" t="str">
        <f>VLOOKUP(Sheet1[[#This Row],[NPDES ID2]],Combined_Sheet__Major_Only___2[[NPDES ID2]:[ECHO BFR]],3,FALSE)</f>
        <v>MN</v>
      </c>
      <c r="AW2143" t="s">
        <v>12181</v>
      </c>
      <c r="AX2143" t="str">
        <f>VLOOKUP(Sheet1[[#This Row],[NPDES ID2]],Combined_Sheet__Major_Only___2[[NPDES ID2]:[ECHO BFR]],27,FALSE)</f>
        <v>methaneBioCaptureRecover</v>
      </c>
      <c r="AY2143" t="str">
        <f>VLOOKUP(Sheet1[[#This Row],[NPDES ID2]],Combined_Sheet__Major_Only___2[[NPDES ID2]:[ECHO BFR]],28,FALSE)</f>
        <v>-</v>
      </c>
      <c r="AZ2143" t="str">
        <f>VLOOKUP(Sheet1[[#This Row],[NPDES ID2]],Combined_Sheet__Major_Only___2[[NPDES ID2]:[ECHO BFR]],29,FALSE)</f>
        <v>thickening, preliminaryOps</v>
      </c>
      <c r="BA2143">
        <f>VLOOKUP(Sheet1[[#This Row],[NPDES ID2]],Combined_Sheet__Major_Only___2[[NPDES ID2]:[ECHO BFR]],17,FALSE)</f>
        <v>43.6556</v>
      </c>
      <c r="BB2143">
        <f>VLOOKUP(Sheet1[[#This Row],[NPDES ID2]],Combined_Sheet__Major_Only___2[[NPDES ID2]:[ECHO BFR]],18,FALSE)</f>
        <v>-92.973600000000005</v>
      </c>
      <c r="BC2143" t="str">
        <f>IF(ISNUMBER(SEARCH("aerobic",$AW2143)),"aerobic","")</f>
        <v/>
      </c>
      <c r="BD2143" t="str">
        <f>IF(ISNUMBER(SEARCH("anaer",$AW2143)),"anaer","")</f>
        <v>anaer</v>
      </c>
      <c r="BE2143" t="str">
        <f>IF(ISNUMBER(SEARCH("thickening",$AZ2143)),"thickening","")</f>
        <v>thickening</v>
      </c>
      <c r="BF2143" s="3" t="str">
        <f>IF(ISNUMBER(SEARCH("airDry",$AW2143)),"airDry","")</f>
        <v/>
      </c>
      <c r="BG2143" s="3" t="str">
        <f>IF(ISNUMBER(SEARCH("heatDry",$AY2143)),"heatDry","")</f>
        <v/>
      </c>
      <c r="BH2143" s="3" t="str">
        <f>IF(AND(ISNUMBER(SEARCH("aerobic",$AW2143)),ISNUMBER(SEARCH("anaer",$AW2143))),"Combined Aer and Anaer.","")</f>
        <v/>
      </c>
    </row>
    <row r="2144" spans="1:60" x14ac:dyDescent="0.3">
      <c r="A2144" s="4">
        <v>2142</v>
      </c>
      <c r="B2144" t="s">
        <v>10060</v>
      </c>
      <c r="C2144">
        <v>826</v>
      </c>
      <c r="D2144">
        <v>336.72791699434111</v>
      </c>
      <c r="E2144">
        <v>340.35186963096879</v>
      </c>
      <c r="F2144">
        <v>271.42199250013351</v>
      </c>
      <c r="G2144">
        <v>399.82813504500382</v>
      </c>
      <c r="H2144">
        <v>-77.886459533201091</v>
      </c>
      <c r="I2144">
        <v>-77.572651813557712</v>
      </c>
      <c r="J2144">
        <v>-90.181966665561973</v>
      </c>
      <c r="K2144">
        <v>-65.915131073366638</v>
      </c>
      <c r="L2144">
        <v>416.0965158098299</v>
      </c>
      <c r="M2144">
        <v>412.90208199269063</v>
      </c>
      <c r="N2144">
        <v>401.32342440752018</v>
      </c>
      <c r="O2144">
        <v>440.43892574954941</v>
      </c>
      <c r="P2144">
        <v>19.682743440628109</v>
      </c>
      <c r="Q2144">
        <v>19.644957426992431</v>
      </c>
      <c r="R2144">
        <v>16.846351177953689</v>
      </c>
      <c r="S2144">
        <v>22.296155401699352</v>
      </c>
      <c r="T2144">
        <v>85.905548395869644</v>
      </c>
      <c r="U2144">
        <v>85.905412982918619</v>
      </c>
      <c r="V2144">
        <v>85.84743447725991</v>
      </c>
      <c r="W2144">
        <v>85.963104537866315</v>
      </c>
      <c r="X2144">
        <v>7680.8437318243896</v>
      </c>
      <c r="Y2144">
        <v>7729.8604025574277</v>
      </c>
      <c r="Z2144">
        <v>7254.5163565094799</v>
      </c>
      <c r="AA2144">
        <v>7956.4390218687504</v>
      </c>
      <c r="AB2144">
        <v>1651.906568615434</v>
      </c>
      <c r="AC2144">
        <v>1619.8700545951281</v>
      </c>
      <c r="AD2144">
        <v>1351.221461942104</v>
      </c>
      <c r="AE2144">
        <v>2100.6505305759279</v>
      </c>
      <c r="AF2144">
        <v>49.370229863831511</v>
      </c>
      <c r="AG2144">
        <v>48.990928555369109</v>
      </c>
      <c r="AH2144">
        <v>47.618905394207822</v>
      </c>
      <c r="AI2144">
        <v>52.256038116768202</v>
      </c>
      <c r="AJ2144">
        <v>0.37999938789960308</v>
      </c>
      <c r="AK2144">
        <v>0.37999924971511267</v>
      </c>
      <c r="AL2144">
        <v>0.37997994204456292</v>
      </c>
      <c r="AM2144">
        <v>0.38001891545808181</v>
      </c>
      <c r="AN2144">
        <v>0.9710800661728638</v>
      </c>
      <c r="AO2144">
        <v>0.97108006617286424</v>
      </c>
      <c r="AP2144">
        <v>0.97108006617286424</v>
      </c>
      <c r="AQ2144">
        <v>0.97108006617286424</v>
      </c>
      <c r="AR2144">
        <v>9.7027961149514539</v>
      </c>
      <c r="AS2144">
        <v>9.7027961149514574</v>
      </c>
      <c r="AT2144">
        <v>9.7027961149514574</v>
      </c>
      <c r="AU2144">
        <v>9.7027961149514574</v>
      </c>
      <c r="AV2144" t="str">
        <f>VLOOKUP(Sheet1[[#This Row],[NPDES ID2]],Combined_Sheet__Major_Only___2[[NPDES ID2]:[ECHO BFR]],3,FALSE)</f>
        <v>GA</v>
      </c>
      <c r="AW2144" t="s">
        <v>54</v>
      </c>
      <c r="AX2144" t="str">
        <f>VLOOKUP(Sheet1[[#This Row],[NPDES ID2]],Combined_Sheet__Major_Only___2[[NPDES ID2]:[ECHO BFR]],27,FALSE)</f>
        <v>other</v>
      </c>
      <c r="AY2144" t="str">
        <f>VLOOKUP(Sheet1[[#This Row],[NPDES ID2]],Combined_Sheet__Major_Only___2[[NPDES ID2]:[ECHO BFR]],28,FALSE)</f>
        <v>highTempCompost</v>
      </c>
      <c r="AZ2144" t="str">
        <f>VLOOKUP(Sheet1[[#This Row],[NPDES ID2]],Combined_Sheet__Major_Only___2[[NPDES ID2]:[ECHO BFR]],29,FALSE)</f>
        <v>thickening</v>
      </c>
      <c r="BA2144">
        <f>VLOOKUP(Sheet1[[#This Row],[NPDES ID2]],Combined_Sheet__Major_Only___2[[NPDES ID2]:[ECHO BFR]],17,FALSE)</f>
        <v>33.410820000000001</v>
      </c>
      <c r="BB2144">
        <f>VLOOKUP(Sheet1[[#This Row],[NPDES ID2]],Combined_Sheet__Major_Only___2[[NPDES ID2]:[ECHO BFR]],18,FALSE)</f>
        <v>-84.383070000000004</v>
      </c>
      <c r="BC2144" t="str">
        <f>IF(ISNUMBER(SEARCH("aerobic",$AW2144)),"aerobic","")</f>
        <v/>
      </c>
      <c r="BD2144" t="str">
        <f>IF(ISNUMBER(SEARCH("anaer",$AW2144)),"anaer","")</f>
        <v/>
      </c>
      <c r="BE2144" t="str">
        <f>IF(ISNUMBER(SEARCH("thickening",$AZ2144)),"thickening","")</f>
        <v>thickening</v>
      </c>
      <c r="BF2144" s="2" t="str">
        <f>IF(ISNUMBER(SEARCH("airDry",$AW2144)),"airDry","")</f>
        <v/>
      </c>
      <c r="BG2144" s="2" t="str">
        <f>IF(ISNUMBER(SEARCH("heatDry",$AY2144)),"heatDry","")</f>
        <v/>
      </c>
      <c r="BH2144" s="2" t="str">
        <f>IF(AND(ISNUMBER(SEARCH("aerobic",$AW2144)),ISNUMBER(SEARCH("anaer",$AW2144))),"Combined Aer and Anaer.","")</f>
        <v/>
      </c>
    </row>
    <row r="2145" spans="1:60" x14ac:dyDescent="0.3">
      <c r="A2145" s="4">
        <v>2143</v>
      </c>
      <c r="B2145" t="s">
        <v>10064</v>
      </c>
      <c r="C2145">
        <v>825</v>
      </c>
      <c r="D2145">
        <v>249.35301853555811</v>
      </c>
      <c r="E2145">
        <v>249.44147034950021</v>
      </c>
      <c r="F2145">
        <v>201.43600078997409</v>
      </c>
      <c r="G2145">
        <v>300.35107128922863</v>
      </c>
      <c r="H2145">
        <v>-76.377861418226573</v>
      </c>
      <c r="I2145">
        <v>-77.678907268951335</v>
      </c>
      <c r="J2145">
        <v>-90.125447986491849</v>
      </c>
      <c r="K2145">
        <v>-59.187300472845131</v>
      </c>
      <c r="L2145">
        <v>561.04486637610523</v>
      </c>
      <c r="M2145">
        <v>558.93936896966954</v>
      </c>
      <c r="N2145">
        <v>551.29974371101548</v>
      </c>
      <c r="O2145">
        <v>577.10453346634563</v>
      </c>
      <c r="P2145">
        <v>19.405311218688059</v>
      </c>
      <c r="Q2145">
        <v>19.650189187096249</v>
      </c>
      <c r="R2145">
        <v>15.639731510854681</v>
      </c>
      <c r="S2145">
        <v>22.391420299573529</v>
      </c>
      <c r="T2145">
        <v>228.50361007337511</v>
      </c>
      <c r="U2145">
        <v>228.50325459328411</v>
      </c>
      <c r="V2145">
        <v>228.35105198407669</v>
      </c>
      <c r="W2145">
        <v>228.65470391217411</v>
      </c>
      <c r="X2145">
        <v>15123.62116085331</v>
      </c>
      <c r="Y2145">
        <v>15171.326794682769</v>
      </c>
      <c r="Z2145">
        <v>14708.952312999359</v>
      </c>
      <c r="AA2145">
        <v>15387.463189063419</v>
      </c>
      <c r="AB2145">
        <v>2310.4449522319701</v>
      </c>
      <c r="AC2145">
        <v>2298.6067598010459</v>
      </c>
      <c r="AD2145">
        <v>2009.613140242255</v>
      </c>
      <c r="AE2145">
        <v>2685.649808967607</v>
      </c>
      <c r="AF2145">
        <v>66.651633516701352</v>
      </c>
      <c r="AG2145">
        <v>66.400880904365238</v>
      </c>
      <c r="AH2145">
        <v>65.49734100305659</v>
      </c>
      <c r="AI2145">
        <v>68.554254567690307</v>
      </c>
      <c r="AJ2145">
        <v>0.59067733827435309</v>
      </c>
      <c r="AK2145">
        <v>0.5906769852962015</v>
      </c>
      <c r="AL2145">
        <v>0.59062776328651545</v>
      </c>
      <c r="AM2145">
        <v>0.59072712344925704</v>
      </c>
      <c r="AN2145">
        <v>0.98883868598967695</v>
      </c>
      <c r="AO2145">
        <v>0.98883868598967695</v>
      </c>
      <c r="AP2145">
        <v>0.98883868598967695</v>
      </c>
      <c r="AQ2145">
        <v>0.98883868598967695</v>
      </c>
      <c r="AR2145">
        <v>15.92858117209911</v>
      </c>
      <c r="AS2145">
        <v>15.92858117209912</v>
      </c>
      <c r="AT2145">
        <v>15.92858117209912</v>
      </c>
      <c r="AU2145">
        <v>15.92858117209912</v>
      </c>
      <c r="AV2145" t="str">
        <f>VLOOKUP(Sheet1[[#This Row],[NPDES ID2]],Combined_Sheet__Major_Only___2[[NPDES ID2]:[ECHO BFR]],3,FALSE)</f>
        <v>NC</v>
      </c>
      <c r="AW2145" t="s">
        <v>12181</v>
      </c>
      <c r="AX2145" t="str">
        <f>VLOOKUP(Sheet1[[#This Row],[NPDES ID2]],Combined_Sheet__Major_Only___2[[NPDES ID2]:[ECHO BFR]],27,FALSE)</f>
        <v>-</v>
      </c>
      <c r="AY2145" t="str">
        <f>VLOOKUP(Sheet1[[#This Row],[NPDES ID2]],Combined_Sheet__Major_Only___2[[NPDES ID2]:[ECHO BFR]],28,FALSE)</f>
        <v>-</v>
      </c>
      <c r="AZ2145" t="str">
        <f>VLOOKUP(Sheet1[[#This Row],[NPDES ID2]],Combined_Sheet__Major_Only___2[[NPDES ID2]:[ECHO BFR]],29,FALSE)</f>
        <v>sludgeLagoon</v>
      </c>
      <c r="BA2145">
        <f>VLOOKUP(Sheet1[[#This Row],[NPDES ID2]],Combined_Sheet__Major_Only___2[[NPDES ID2]:[ECHO BFR]],17,FALSE)</f>
        <v>35.396991</v>
      </c>
      <c r="BB2145">
        <f>VLOOKUP(Sheet1[[#This Row],[NPDES ID2]],Combined_Sheet__Major_Only___2[[NPDES ID2]:[ECHO BFR]],18,FALSE)</f>
        <v>-78.801536999999996</v>
      </c>
      <c r="BC2145" t="str">
        <f>IF(ISNUMBER(SEARCH("aerobic",$AW2145)),"aerobic","")</f>
        <v/>
      </c>
      <c r="BD2145" t="str">
        <f>IF(ISNUMBER(SEARCH("anaer",$AW2145)),"anaer","")</f>
        <v>anaer</v>
      </c>
      <c r="BE2145" t="str">
        <f>IF(ISNUMBER(SEARCH("thickening",$AZ2145)),"thickening","")</f>
        <v/>
      </c>
      <c r="BF2145" s="3" t="str">
        <f>IF(ISNUMBER(SEARCH("airDry",$AW2145)),"airDry","")</f>
        <v/>
      </c>
      <c r="BG2145" s="3" t="str">
        <f>IF(ISNUMBER(SEARCH("heatDry",$AY2145)),"heatDry","")</f>
        <v/>
      </c>
      <c r="BH2145" s="3" t="str">
        <f>IF(AND(ISNUMBER(SEARCH("aerobic",$AW2145)),ISNUMBER(SEARCH("anaer",$AW2145))),"Combined Aer and Anaer.","")</f>
        <v/>
      </c>
    </row>
    <row r="2146" spans="1:60" x14ac:dyDescent="0.3">
      <c r="A2146" s="4">
        <v>2144</v>
      </c>
      <c r="B2146" t="s">
        <v>10069</v>
      </c>
      <c r="C2146">
        <v>822.65</v>
      </c>
      <c r="D2146">
        <v>317.86720292971393</v>
      </c>
      <c r="E2146">
        <v>321.05435988400069</v>
      </c>
      <c r="F2146">
        <v>255.4635268970701</v>
      </c>
      <c r="G2146">
        <v>378.73839985823128</v>
      </c>
      <c r="H2146">
        <v>-77.672453494170497</v>
      </c>
      <c r="I2146">
        <v>-77.753548589466618</v>
      </c>
      <c r="J2146">
        <v>-90.576963799572653</v>
      </c>
      <c r="K2146">
        <v>-64.512919576465393</v>
      </c>
      <c r="L2146">
        <v>439.46077237899772</v>
      </c>
      <c r="M2146">
        <v>436.46545879378601</v>
      </c>
      <c r="N2146">
        <v>425.60808187094273</v>
      </c>
      <c r="O2146">
        <v>462.28670490825988</v>
      </c>
      <c r="P2146">
        <v>19.564647920193341</v>
      </c>
      <c r="Q2146">
        <v>19.535164619708102</v>
      </c>
      <c r="R2146">
        <v>16.54625707141993</v>
      </c>
      <c r="S2146">
        <v>22.314385168135939</v>
      </c>
      <c r="T2146">
        <v>86.777355438440878</v>
      </c>
      <c r="U2146">
        <v>86.777218680057217</v>
      </c>
      <c r="V2146">
        <v>86.718664113012494</v>
      </c>
      <c r="W2146">
        <v>86.835483445313244</v>
      </c>
      <c r="X2146">
        <v>7315.1171913376193</v>
      </c>
      <c r="Y2146">
        <v>7356.8028323728813</v>
      </c>
      <c r="Z2146">
        <v>6953.4917254782195</v>
      </c>
      <c r="AA2146">
        <v>7547.856459556906</v>
      </c>
      <c r="AB2146">
        <v>1712.988102072457</v>
      </c>
      <c r="AC2146">
        <v>1678.091181839942</v>
      </c>
      <c r="AD2146">
        <v>1379.333316135082</v>
      </c>
      <c r="AE2146">
        <v>2212.1049278417299</v>
      </c>
      <c r="AF2146">
        <v>52.354743619870533</v>
      </c>
      <c r="AG2146">
        <v>51.997604772881559</v>
      </c>
      <c r="AH2146">
        <v>50.706024839055146</v>
      </c>
      <c r="AI2146">
        <v>55.0715266665391</v>
      </c>
      <c r="AJ2146">
        <v>0.41626967591380692</v>
      </c>
      <c r="AK2146">
        <v>0.41626952510780763</v>
      </c>
      <c r="AL2146">
        <v>0.41624845366750612</v>
      </c>
      <c r="AM2146">
        <v>0.41629098732247061</v>
      </c>
      <c r="AN2146">
        <v>0.97135867428030354</v>
      </c>
      <c r="AO2146">
        <v>0.97135867428030331</v>
      </c>
      <c r="AP2146">
        <v>0.97135867428030331</v>
      </c>
      <c r="AQ2146">
        <v>0.97135867428030331</v>
      </c>
      <c r="AR2146">
        <v>9.8481740090487069</v>
      </c>
      <c r="AS2146">
        <v>9.8481740090487051</v>
      </c>
      <c r="AT2146">
        <v>9.8481740090487051</v>
      </c>
      <c r="AU2146">
        <v>9.8481740090487051</v>
      </c>
      <c r="AV2146" t="str">
        <f>VLOOKUP(Sheet1[[#This Row],[NPDES ID2]],Combined_Sheet__Major_Only___2[[NPDES ID2]:[ECHO BFR]],3,FALSE)</f>
        <v>AL</v>
      </c>
      <c r="AW2146" t="s">
        <v>54</v>
      </c>
      <c r="AX2146" t="str">
        <f>VLOOKUP(Sheet1[[#This Row],[NPDES ID2]],Combined_Sheet__Major_Only___2[[NPDES ID2]:[ECHO BFR]],27,FALSE)</f>
        <v>-</v>
      </c>
      <c r="AY2146" t="str">
        <f>VLOOKUP(Sheet1[[#This Row],[NPDES ID2]],Combined_Sheet__Major_Only___2[[NPDES ID2]:[ECHO BFR]],28,FALSE)</f>
        <v>-</v>
      </c>
      <c r="AZ2146" t="str">
        <f>VLOOKUP(Sheet1[[#This Row],[NPDES ID2]],Combined_Sheet__Major_Only___2[[NPDES ID2]:[ECHO BFR]],29,FALSE)</f>
        <v>thickening</v>
      </c>
      <c r="BA2146">
        <f>VLOOKUP(Sheet1[[#This Row],[NPDES ID2]],Combined_Sheet__Major_Only___2[[NPDES ID2]:[ECHO BFR]],17,FALSE)</f>
        <v>31.253299999999999</v>
      </c>
      <c r="BB2146">
        <f>VLOOKUP(Sheet1[[#This Row],[NPDES ID2]],Combined_Sheet__Major_Only___2[[NPDES ID2]:[ECHO BFR]],18,FALSE)</f>
        <v>-85.504300000000001</v>
      </c>
      <c r="BC2146" t="str">
        <f>IF(ISNUMBER(SEARCH("aerobic",$AW2146)),"aerobic","")</f>
        <v/>
      </c>
      <c r="BD2146" t="str">
        <f>IF(ISNUMBER(SEARCH("anaer",$AW2146)),"anaer","")</f>
        <v/>
      </c>
      <c r="BE2146" t="str">
        <f>IF(ISNUMBER(SEARCH("thickening",$AZ2146)),"thickening","")</f>
        <v>thickening</v>
      </c>
      <c r="BF2146" s="2" t="str">
        <f>IF(ISNUMBER(SEARCH("airDry",$AW2146)),"airDry","")</f>
        <v/>
      </c>
      <c r="BG2146" s="2" t="str">
        <f>IF(ISNUMBER(SEARCH("heatDry",$AY2146)),"heatDry","")</f>
        <v/>
      </c>
      <c r="BH2146" s="2" t="str">
        <f>IF(AND(ISNUMBER(SEARCH("aerobic",$AW2146)),ISNUMBER(SEARCH("anaer",$AW2146))),"Combined Aer and Anaer.","")</f>
        <v/>
      </c>
    </row>
    <row r="2147" spans="1:60" x14ac:dyDescent="0.3">
      <c r="A2147" s="4">
        <v>2145</v>
      </c>
      <c r="B2147" t="s">
        <v>10074</v>
      </c>
      <c r="C2147">
        <v>822</v>
      </c>
      <c r="D2147">
        <v>272.77655213693362</v>
      </c>
      <c r="E2147">
        <v>273.00821030126463</v>
      </c>
      <c r="F2147">
        <v>220.54238102967511</v>
      </c>
      <c r="G2147">
        <v>327.43189941839881</v>
      </c>
      <c r="H2147">
        <v>-77.070941317129311</v>
      </c>
      <c r="I2147">
        <v>-78.248617024327189</v>
      </c>
      <c r="J2147">
        <v>-90.875708296699429</v>
      </c>
      <c r="K2147">
        <v>-61.994853347337433</v>
      </c>
      <c r="L2147">
        <v>511.64211108925792</v>
      </c>
      <c r="M2147">
        <v>509.18919548939971</v>
      </c>
      <c r="N2147">
        <v>500.29930464622379</v>
      </c>
      <c r="O2147">
        <v>530.33195091917298</v>
      </c>
      <c r="P2147">
        <v>19.424898393693081</v>
      </c>
      <c r="Q2147">
        <v>19.605796348776899</v>
      </c>
      <c r="R2147">
        <v>15.926405194578409</v>
      </c>
      <c r="S2147">
        <v>22.28603679890702</v>
      </c>
      <c r="T2147">
        <v>46.287587958542247</v>
      </c>
      <c r="U2147">
        <v>46.287513686753599</v>
      </c>
      <c r="V2147">
        <v>46.255713424773113</v>
      </c>
      <c r="W2147">
        <v>46.319156560962867</v>
      </c>
      <c r="X2147">
        <v>3347.6134652817768</v>
      </c>
      <c r="Y2147">
        <v>3361.0952778081378</v>
      </c>
      <c r="Z2147">
        <v>3230.6245127108241</v>
      </c>
      <c r="AA2147">
        <v>3422.2869488143178</v>
      </c>
      <c r="AB2147">
        <v>581.35030704266535</v>
      </c>
      <c r="AC2147">
        <v>576.82007569731059</v>
      </c>
      <c r="AD2147">
        <v>495.35553110672811</v>
      </c>
      <c r="AE2147">
        <v>689.89259210316004</v>
      </c>
      <c r="AF2147">
        <v>61.000920084870138</v>
      </c>
      <c r="AG2147">
        <v>60.708250369900057</v>
      </c>
      <c r="AH2147">
        <v>59.649766753719469</v>
      </c>
      <c r="AI2147">
        <v>63.22736165665016</v>
      </c>
      <c r="AJ2147">
        <v>0.52163351751318554</v>
      </c>
      <c r="AK2147">
        <v>0.5216333976358053</v>
      </c>
      <c r="AL2147">
        <v>0.52161662885358595</v>
      </c>
      <c r="AM2147">
        <v>0.52165047676180598</v>
      </c>
      <c r="AN2147">
        <v>0.94816742444975899</v>
      </c>
      <c r="AO2147">
        <v>0.94816742444975899</v>
      </c>
      <c r="AP2147">
        <v>0.94816742444975899</v>
      </c>
      <c r="AQ2147">
        <v>0.94816742444975899</v>
      </c>
      <c r="AR2147">
        <v>13.49969568400101</v>
      </c>
      <c r="AS2147">
        <v>13.49969568400102</v>
      </c>
      <c r="AT2147">
        <v>13.49969568400102</v>
      </c>
      <c r="AU2147">
        <v>13.49969568400102</v>
      </c>
      <c r="AV2147" t="str">
        <f>VLOOKUP(Sheet1[[#This Row],[NPDES ID2]],Combined_Sheet__Major_Only___2[[NPDES ID2]:[ECHO BFR]],3,FALSE)</f>
        <v>NV</v>
      </c>
      <c r="AW2147" t="s">
        <v>12181</v>
      </c>
      <c r="AX2147" t="str">
        <f>VLOOKUP(Sheet1[[#This Row],[NPDES ID2]],Combined_Sheet__Major_Only___2[[NPDES ID2]:[ECHO BFR]],27,FALSE)</f>
        <v>-</v>
      </c>
      <c r="AY2147" t="str">
        <f>VLOOKUP(Sheet1[[#This Row],[NPDES ID2]],Combined_Sheet__Major_Only___2[[NPDES ID2]:[ECHO BFR]],28,FALSE)</f>
        <v>-</v>
      </c>
      <c r="AZ2147" t="str">
        <f>VLOOKUP(Sheet1[[#This Row],[NPDES ID2]],Combined_Sheet__Major_Only___2[[NPDES ID2]:[ECHO BFR]],29,FALSE)</f>
        <v>thickening</v>
      </c>
      <c r="BA2147">
        <f>VLOOKUP(Sheet1[[#This Row],[NPDES ID2]],Combined_Sheet__Major_Only___2[[NPDES ID2]:[ECHO BFR]],17,FALSE)</f>
        <v>39.161648999999997</v>
      </c>
      <c r="BB2147">
        <f>VLOOKUP(Sheet1[[#This Row],[NPDES ID2]],Combined_Sheet__Major_Only___2[[NPDES ID2]:[ECHO BFR]],18,FALSE)</f>
        <v>-119.733367</v>
      </c>
      <c r="BC2147" t="str">
        <f>IF(ISNUMBER(SEARCH("aerobic",$AW2147)),"aerobic","")</f>
        <v/>
      </c>
      <c r="BD2147" t="str">
        <f>IF(ISNUMBER(SEARCH("anaer",$AW2147)),"anaer","")</f>
        <v>anaer</v>
      </c>
      <c r="BE2147" t="str">
        <f>IF(ISNUMBER(SEARCH("thickening",$AZ2147)),"thickening","")</f>
        <v>thickening</v>
      </c>
      <c r="BF2147" s="3" t="str">
        <f>IF(ISNUMBER(SEARCH("airDry",$AW2147)),"airDry","")</f>
        <v/>
      </c>
      <c r="BG2147" s="3" t="str">
        <f>IF(ISNUMBER(SEARCH("heatDry",$AY2147)),"heatDry","")</f>
        <v/>
      </c>
      <c r="BH2147" s="3" t="str">
        <f>IF(AND(ISNUMBER(SEARCH("aerobic",$AW2147)),ISNUMBER(SEARCH("anaer",$AW2147))),"Combined Aer and Anaer.","")</f>
        <v/>
      </c>
    </row>
    <row r="2148" spans="1:60" x14ac:dyDescent="0.3">
      <c r="A2148" s="4">
        <v>2146</v>
      </c>
      <c r="B2148" t="s">
        <v>10079</v>
      </c>
      <c r="C2148">
        <v>817.7</v>
      </c>
      <c r="D2148">
        <v>261.84060814408889</v>
      </c>
      <c r="E2148">
        <v>261.68101146278389</v>
      </c>
      <c r="F2148">
        <v>211.61439704781179</v>
      </c>
      <c r="G2148">
        <v>314.96389882943419</v>
      </c>
      <c r="H2148">
        <v>-76.815528071014299</v>
      </c>
      <c r="I2148">
        <v>-78.077362627241598</v>
      </c>
      <c r="J2148">
        <v>-90.983484919335552</v>
      </c>
      <c r="K2148">
        <v>-60.896728427877299</v>
      </c>
      <c r="L2148">
        <v>531.04425733513415</v>
      </c>
      <c r="M2148">
        <v>528.76924366951539</v>
      </c>
      <c r="N2148">
        <v>520.52249131060296</v>
      </c>
      <c r="O2148">
        <v>548.3816793992944</v>
      </c>
      <c r="P2148">
        <v>19.28218357154217</v>
      </c>
      <c r="Q2148">
        <v>19.494568197518209</v>
      </c>
      <c r="R2148">
        <v>15.69134516500395</v>
      </c>
      <c r="S2148">
        <v>22.061258964644541</v>
      </c>
      <c r="T2148">
        <v>83.362045237716885</v>
      </c>
      <c r="U2148">
        <v>83.361913750074933</v>
      </c>
      <c r="V2148">
        <v>83.305615907548187</v>
      </c>
      <c r="W2148">
        <v>83.417932959929843</v>
      </c>
      <c r="X2148">
        <v>5777.8497070154026</v>
      </c>
      <c r="Y2148">
        <v>5798.6652739982837</v>
      </c>
      <c r="Z2148">
        <v>5597.2213325494786</v>
      </c>
      <c r="AA2148">
        <v>5892.9353804510838</v>
      </c>
      <c r="AB2148">
        <v>883.73098138523801</v>
      </c>
      <c r="AC2148">
        <v>878.57374397763988</v>
      </c>
      <c r="AD2148">
        <v>767.92003977632976</v>
      </c>
      <c r="AE2148">
        <v>1026.9739320999431</v>
      </c>
      <c r="AF2148">
        <v>63.647687434264327</v>
      </c>
      <c r="AG2148">
        <v>63.374732095675242</v>
      </c>
      <c r="AH2148">
        <v>62.388186263859211</v>
      </c>
      <c r="AI2148">
        <v>65.72321222458622</v>
      </c>
      <c r="AJ2148">
        <v>0.5539577119429161</v>
      </c>
      <c r="AK2148">
        <v>0.5539575525157967</v>
      </c>
      <c r="AL2148">
        <v>0.55393526239747204</v>
      </c>
      <c r="AM2148">
        <v>0.55398025553335484</v>
      </c>
      <c r="AN2148">
        <v>0.97023534496941399</v>
      </c>
      <c r="AO2148">
        <v>0.97023534496941422</v>
      </c>
      <c r="AP2148">
        <v>0.97023534496941422</v>
      </c>
      <c r="AQ2148">
        <v>0.97023534496941422</v>
      </c>
      <c r="AR2148">
        <v>15.199318213866819</v>
      </c>
      <c r="AS2148">
        <v>15.199318213866819</v>
      </c>
      <c r="AT2148">
        <v>15.199318213866819</v>
      </c>
      <c r="AU2148">
        <v>15.199318213866819</v>
      </c>
      <c r="AV2148" t="str">
        <f>VLOOKUP(Sheet1[[#This Row],[NPDES ID2]],Combined_Sheet__Major_Only___2[[NPDES ID2]:[ECHO BFR]],3,FALSE)</f>
        <v>FL</v>
      </c>
      <c r="AW2148" t="s">
        <v>41</v>
      </c>
      <c r="AX2148" t="str">
        <f>VLOOKUP(Sheet1[[#This Row],[NPDES ID2]],Combined_Sheet__Major_Only___2[[NPDES ID2]:[ECHO BFR]],27,FALSE)</f>
        <v>-</v>
      </c>
      <c r="AY2148" t="str">
        <f>VLOOKUP(Sheet1[[#This Row],[NPDES ID2]],Combined_Sheet__Major_Only___2[[NPDES ID2]:[ECHO BFR]],28,FALSE)</f>
        <v>-</v>
      </c>
      <c r="AZ2148" t="str">
        <f>VLOOKUP(Sheet1[[#This Row],[NPDES ID2]],Combined_Sheet__Major_Only___2[[NPDES ID2]:[ECHO BFR]],29,FALSE)</f>
        <v>thickening</v>
      </c>
      <c r="BA2148">
        <f>VLOOKUP(Sheet1[[#This Row],[NPDES ID2]],Combined_Sheet__Major_Only___2[[NPDES ID2]:[ECHO BFR]],17,FALSE)</f>
        <v>27.132068</v>
      </c>
      <c r="BB2148">
        <f>VLOOKUP(Sheet1[[#This Row],[NPDES ID2]],Combined_Sheet__Major_Only___2[[NPDES ID2]:[ECHO BFR]],18,FALSE)</f>
        <v>-80.188661999999994</v>
      </c>
      <c r="BC2148" t="str">
        <f>IF(ISNUMBER(SEARCH("aerobic",$AW2148)),"aerobic","")</f>
        <v>aerobic</v>
      </c>
      <c r="BD2148" t="str">
        <f>IF(ISNUMBER(SEARCH("anaer",$AW2148)),"anaer","")</f>
        <v/>
      </c>
      <c r="BE2148" t="str">
        <f>IF(ISNUMBER(SEARCH("thickening",$AZ2148)),"thickening","")</f>
        <v>thickening</v>
      </c>
      <c r="BF2148" s="2" t="str">
        <f>IF(ISNUMBER(SEARCH("airDry",$AW2148)),"airDry","")</f>
        <v/>
      </c>
      <c r="BG2148" s="2" t="str">
        <f>IF(ISNUMBER(SEARCH("heatDry",$AY2148)),"heatDry","")</f>
        <v/>
      </c>
      <c r="BH2148" s="2" t="str">
        <f>IF(AND(ISNUMBER(SEARCH("aerobic",$AW2148)),ISNUMBER(SEARCH("anaer",$AW2148))),"Combined Aer and Anaer.","")</f>
        <v/>
      </c>
    </row>
    <row r="2149" spans="1:60" x14ac:dyDescent="0.3">
      <c r="A2149" s="4">
        <v>2147</v>
      </c>
      <c r="B2149" t="s">
        <v>10084</v>
      </c>
      <c r="C2149">
        <v>816</v>
      </c>
      <c r="D2149">
        <v>353.02492943039192</v>
      </c>
      <c r="E2149">
        <v>356.20072623224678</v>
      </c>
      <c r="F2149">
        <v>283.46526690028361</v>
      </c>
      <c r="G2149">
        <v>420.35710142346488</v>
      </c>
      <c r="H2149">
        <v>-77.547591171619374</v>
      </c>
      <c r="I2149">
        <v>-76.86481710447768</v>
      </c>
      <c r="J2149">
        <v>-89.234816975218948</v>
      </c>
      <c r="K2149">
        <v>-65.61252829101214</v>
      </c>
      <c r="L2149">
        <v>393.61899990122743</v>
      </c>
      <c r="M2149">
        <v>390.33632278350478</v>
      </c>
      <c r="N2149">
        <v>378.42152353376599</v>
      </c>
      <c r="O2149">
        <v>418.66519752066898</v>
      </c>
      <c r="P2149">
        <v>19.466627436214399</v>
      </c>
      <c r="Q2149">
        <v>19.366622762832758</v>
      </c>
      <c r="R2149">
        <v>16.836503571838421</v>
      </c>
      <c r="S2149">
        <v>22.108045602496041</v>
      </c>
      <c r="T2149">
        <v>438.14025835765329</v>
      </c>
      <c r="U2149">
        <v>438.13957935186289</v>
      </c>
      <c r="V2149">
        <v>437.84885574858907</v>
      </c>
      <c r="W2149">
        <v>438.42886408837558</v>
      </c>
      <c r="X2149">
        <v>40916.543242079337</v>
      </c>
      <c r="Y2149">
        <v>41198.851891640392</v>
      </c>
      <c r="Z2149">
        <v>38452.504561010552</v>
      </c>
      <c r="AA2149">
        <v>42514.735694670177</v>
      </c>
      <c r="AB2149">
        <v>13219.525273946199</v>
      </c>
      <c r="AC2149">
        <v>12652.438886962291</v>
      </c>
      <c r="AD2149">
        <v>9778.6200713547369</v>
      </c>
      <c r="AE2149">
        <v>19094.173919000939</v>
      </c>
      <c r="AF2149">
        <v>47.281411037085817</v>
      </c>
      <c r="AG2149">
        <v>46.886260779780173</v>
      </c>
      <c r="AH2149">
        <v>45.460429791927972</v>
      </c>
      <c r="AI2149">
        <v>50.282594892578082</v>
      </c>
      <c r="AJ2149">
        <v>0.35465183248567511</v>
      </c>
      <c r="AK2149">
        <v>0.35465142576943148</v>
      </c>
      <c r="AL2149">
        <v>0.35459497036844712</v>
      </c>
      <c r="AM2149">
        <v>0.35470894075220588</v>
      </c>
      <c r="AN2149">
        <v>0.99413410150607151</v>
      </c>
      <c r="AO2149">
        <v>0.99413410150607118</v>
      </c>
      <c r="AP2149">
        <v>0.99413410150607118</v>
      </c>
      <c r="AQ2149">
        <v>0.99413410150607118</v>
      </c>
      <c r="AR2149">
        <v>7.6740307778178254</v>
      </c>
      <c r="AS2149">
        <v>7.6740307778178254</v>
      </c>
      <c r="AT2149">
        <v>7.6740307778178254</v>
      </c>
      <c r="AU2149">
        <v>7.6740307778178254</v>
      </c>
      <c r="AV2149" t="str">
        <f>VLOOKUP(Sheet1[[#This Row],[NPDES ID2]],Combined_Sheet__Major_Only___2[[NPDES ID2]:[ECHO BFR]],3,FALSE)</f>
        <v>UT</v>
      </c>
      <c r="AW2149" t="s">
        <v>54</v>
      </c>
      <c r="AX2149" t="str">
        <f>VLOOKUP(Sheet1[[#This Row],[NPDES ID2]],Combined_Sheet__Major_Only___2[[NPDES ID2]:[ECHO BFR]],27,FALSE)</f>
        <v>other</v>
      </c>
      <c r="AY2149" t="str">
        <f>VLOOKUP(Sheet1[[#This Row],[NPDES ID2]],Combined_Sheet__Major_Only___2[[NPDES ID2]:[ECHO BFR]],28,FALSE)</f>
        <v>-</v>
      </c>
      <c r="AZ2149" t="str">
        <f>VLOOKUP(Sheet1[[#This Row],[NPDES ID2]],Combined_Sheet__Major_Only___2[[NPDES ID2]:[ECHO BFR]],29,FALSE)</f>
        <v>-</v>
      </c>
      <c r="BA2149">
        <f>VLOOKUP(Sheet1[[#This Row],[NPDES ID2]],Combined_Sheet__Major_Only___2[[NPDES ID2]:[ECHO BFR]],17,FALSE)</f>
        <v>40.727862999999999</v>
      </c>
      <c r="BB2149">
        <f>VLOOKUP(Sheet1[[#This Row],[NPDES ID2]],Combined_Sheet__Major_Only___2[[NPDES ID2]:[ECHO BFR]],18,FALSE)</f>
        <v>-112.07399700000001</v>
      </c>
      <c r="BC2149" t="str">
        <f>IF(ISNUMBER(SEARCH("aerobic",$AW2149)),"aerobic","")</f>
        <v/>
      </c>
      <c r="BD2149" t="str">
        <f>IF(ISNUMBER(SEARCH("anaer",$AW2149)),"anaer","")</f>
        <v/>
      </c>
      <c r="BE2149" t="str">
        <f>IF(ISNUMBER(SEARCH("thickening",$AZ2149)),"thickening","")</f>
        <v/>
      </c>
      <c r="BF2149" s="3" t="str">
        <f>IF(ISNUMBER(SEARCH("airDry",$AW2149)),"airDry","")</f>
        <v/>
      </c>
      <c r="BG2149" s="3" t="str">
        <f>IF(ISNUMBER(SEARCH("heatDry",$AY2149)),"heatDry","")</f>
        <v/>
      </c>
      <c r="BH2149" s="3" t="str">
        <f>IF(AND(ISNUMBER(SEARCH("aerobic",$AW2149)),ISNUMBER(SEARCH("anaer",$AW2149))),"Combined Aer and Anaer.","")</f>
        <v/>
      </c>
    </row>
    <row r="2150" spans="1:60" x14ac:dyDescent="0.3">
      <c r="A2150" s="4">
        <v>2148</v>
      </c>
      <c r="B2150" t="s">
        <v>10089</v>
      </c>
      <c r="C2150">
        <v>812.16</v>
      </c>
      <c r="D2150">
        <v>276.13058314782381</v>
      </c>
      <c r="E2150">
        <v>276.25437380811098</v>
      </c>
      <c r="F2150">
        <v>222.99453721369301</v>
      </c>
      <c r="G2150">
        <v>331.56012957725699</v>
      </c>
      <c r="H2150">
        <v>-77.08154450652647</v>
      </c>
      <c r="I2150">
        <v>-78.186025398509713</v>
      </c>
      <c r="J2150">
        <v>-90.747125634604402</v>
      </c>
      <c r="K2150">
        <v>-62.090483002081449</v>
      </c>
      <c r="L2150">
        <v>501.25470383900972</v>
      </c>
      <c r="M2150">
        <v>498.79951564543398</v>
      </c>
      <c r="N2150">
        <v>489.90025336670908</v>
      </c>
      <c r="O2150">
        <v>519.96403831046098</v>
      </c>
      <c r="P2150">
        <v>19.199958122849981</v>
      </c>
      <c r="Q2150">
        <v>19.364422803250289</v>
      </c>
      <c r="R2150">
        <v>15.76503303376054</v>
      </c>
      <c r="S2150">
        <v>22.039932382522789</v>
      </c>
      <c r="T2150">
        <v>78.23595854943477</v>
      </c>
      <c r="U2150">
        <v>78.235834972722472</v>
      </c>
      <c r="V2150">
        <v>78.182924279482577</v>
      </c>
      <c r="W2150">
        <v>78.288483797173726</v>
      </c>
      <c r="X2150">
        <v>5706.3898414771038</v>
      </c>
      <c r="Y2150">
        <v>5729.8993226712373</v>
      </c>
      <c r="Z2150">
        <v>5502.6026647447588</v>
      </c>
      <c r="AA2150">
        <v>5836.4786389024966</v>
      </c>
      <c r="AB2150">
        <v>885.15419175043007</v>
      </c>
      <c r="AC2150">
        <v>880.01891709467623</v>
      </c>
      <c r="AD2150">
        <v>766.9200728971756</v>
      </c>
      <c r="AE2150">
        <v>1032.017980492448</v>
      </c>
      <c r="AF2150">
        <v>60.487079247395407</v>
      </c>
      <c r="AG2150">
        <v>60.190538823780152</v>
      </c>
      <c r="AH2150">
        <v>59.118400824699151</v>
      </c>
      <c r="AI2150">
        <v>62.742457284399869</v>
      </c>
      <c r="AJ2150">
        <v>0.5153615516886767</v>
      </c>
      <c r="AK2150">
        <v>0.51536140456921231</v>
      </c>
      <c r="AL2150">
        <v>0.51534083482455573</v>
      </c>
      <c r="AM2150">
        <v>0.51538235533139354</v>
      </c>
      <c r="AN2150">
        <v>0.96837360302328024</v>
      </c>
      <c r="AO2150">
        <v>0.96837360302327991</v>
      </c>
      <c r="AP2150">
        <v>0.96837360302327991</v>
      </c>
      <c r="AQ2150">
        <v>0.96837360302327991</v>
      </c>
      <c r="AR2150">
        <v>14.320193003990081</v>
      </c>
      <c r="AS2150">
        <v>14.320193003990081</v>
      </c>
      <c r="AT2150">
        <v>14.320193003990081</v>
      </c>
      <c r="AU2150">
        <v>14.320193003990081</v>
      </c>
      <c r="AV2150" t="str">
        <f>VLOOKUP(Sheet1[[#This Row],[NPDES ID2]],Combined_Sheet__Major_Only___2[[NPDES ID2]:[ECHO BFR]],3,FALSE)</f>
        <v>TN</v>
      </c>
      <c r="AW2150" t="s">
        <v>41</v>
      </c>
      <c r="AX2150" t="str">
        <f>VLOOKUP(Sheet1[[#This Row],[NPDES ID2]],Combined_Sheet__Major_Only___2[[NPDES ID2]:[ECHO BFR]],27,FALSE)</f>
        <v>-</v>
      </c>
      <c r="AY2150" t="str">
        <f>VLOOKUP(Sheet1[[#This Row],[NPDES ID2]],Combined_Sheet__Major_Only___2[[NPDES ID2]:[ECHO BFR]],28,FALSE)</f>
        <v>-</v>
      </c>
      <c r="AZ2150" t="str">
        <f>VLOOKUP(Sheet1[[#This Row],[NPDES ID2]],Combined_Sheet__Major_Only___2[[NPDES ID2]:[ECHO BFR]],29,FALSE)</f>
        <v>thickening</v>
      </c>
      <c r="BA2150">
        <f>VLOOKUP(Sheet1[[#This Row],[NPDES ID2]],Combined_Sheet__Major_Only___2[[NPDES ID2]:[ECHO BFR]],17,FALSE)</f>
        <v>35.892499999999998</v>
      </c>
      <c r="BB2150">
        <f>VLOOKUP(Sheet1[[#This Row],[NPDES ID2]],Combined_Sheet__Major_Only___2[[NPDES ID2]:[ECHO BFR]],18,FALSE)</f>
        <v>-84.243899999999996</v>
      </c>
      <c r="BC2150" t="str">
        <f>IF(ISNUMBER(SEARCH("aerobic",$AW2150)),"aerobic","")</f>
        <v>aerobic</v>
      </c>
      <c r="BD2150" t="str">
        <f>IF(ISNUMBER(SEARCH("anaer",$AW2150)),"anaer","")</f>
        <v/>
      </c>
      <c r="BE2150" t="str">
        <f>IF(ISNUMBER(SEARCH("thickening",$AZ2150)),"thickening","")</f>
        <v>thickening</v>
      </c>
      <c r="BF2150" s="2" t="str">
        <f>IF(ISNUMBER(SEARCH("airDry",$AW2150)),"airDry","")</f>
        <v/>
      </c>
      <c r="BG2150" s="2" t="str">
        <f>IF(ISNUMBER(SEARCH("heatDry",$AY2150)),"heatDry","")</f>
        <v/>
      </c>
      <c r="BH2150" s="2" t="str">
        <f>IF(AND(ISNUMBER(SEARCH("aerobic",$AW2150)),ISNUMBER(SEARCH("anaer",$AW2150))),"Combined Aer and Anaer.","")</f>
        <v/>
      </c>
    </row>
    <row r="2151" spans="1:60" x14ac:dyDescent="0.3">
      <c r="A2151" s="4">
        <v>2149</v>
      </c>
      <c r="B2151" t="s">
        <v>10093</v>
      </c>
      <c r="C2151">
        <v>802</v>
      </c>
      <c r="D2151">
        <v>258.24903981603779</v>
      </c>
      <c r="E2151">
        <v>257.88476387006227</v>
      </c>
      <c r="F2151">
        <v>208.5860325700252</v>
      </c>
      <c r="G2151">
        <v>311.23502470315867</v>
      </c>
      <c r="H2151">
        <v>-76.808618562454782</v>
      </c>
      <c r="I2151">
        <v>-78.060178335266343</v>
      </c>
      <c r="J2151">
        <v>-90.955163259846515</v>
      </c>
      <c r="K2151">
        <v>-60.548179339624127</v>
      </c>
      <c r="L2151">
        <v>531.31183686617612</v>
      </c>
      <c r="M2151">
        <v>529.15813689876302</v>
      </c>
      <c r="N2151">
        <v>521.35466456342954</v>
      </c>
      <c r="O2151">
        <v>547.71798699317094</v>
      </c>
      <c r="P2151">
        <v>18.892763136575859</v>
      </c>
      <c r="Q2151">
        <v>19.12748906875753</v>
      </c>
      <c r="R2151">
        <v>15.31902377338881</v>
      </c>
      <c r="S2151">
        <v>21.67435039138557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64.924557055035024</v>
      </c>
      <c r="AG2151">
        <v>64.661267199850897</v>
      </c>
      <c r="AH2151">
        <v>63.708454688049443</v>
      </c>
      <c r="AI2151">
        <v>66.928361220981358</v>
      </c>
      <c r="AJ2151">
        <v>0.56956177696107069</v>
      </c>
      <c r="AK2151">
        <v>0.56956171262242061</v>
      </c>
      <c r="AL2151">
        <v>0.56955270378748968</v>
      </c>
      <c r="AM2151">
        <v>0.56957088788354282</v>
      </c>
      <c r="AN2151">
        <v>0.16524288375253079</v>
      </c>
      <c r="AO2151">
        <v>0.16524288375253079</v>
      </c>
      <c r="AP2151">
        <v>0.16524288375253079</v>
      </c>
      <c r="AQ2151">
        <v>0.16524288375253079</v>
      </c>
      <c r="AR2151">
        <v>14.54407627477236</v>
      </c>
      <c r="AS2151">
        <v>14.544076274772371</v>
      </c>
      <c r="AT2151">
        <v>14.544076274772371</v>
      </c>
      <c r="AU2151">
        <v>14.544076274772371</v>
      </c>
      <c r="AV2151" t="str">
        <f>VLOOKUP(Sheet1[[#This Row],[NPDES ID2]],Combined_Sheet__Major_Only___2[[NPDES ID2]:[ECHO BFR]],3,FALSE)</f>
        <v>PA</v>
      </c>
      <c r="AW2151" t="s">
        <v>12181</v>
      </c>
      <c r="AX2151" t="str">
        <f>VLOOKUP(Sheet1[[#This Row],[NPDES ID2]],Combined_Sheet__Major_Only___2[[NPDES ID2]:[ECHO BFR]],27,FALSE)</f>
        <v>methaneBioCaptureRecover</v>
      </c>
      <c r="AY2151" t="str">
        <f>VLOOKUP(Sheet1[[#This Row],[NPDES ID2]],Combined_Sheet__Major_Only___2[[NPDES ID2]:[ECHO BFR]],28,FALSE)</f>
        <v>heatDry</v>
      </c>
      <c r="AZ2151" t="str">
        <f>VLOOKUP(Sheet1[[#This Row],[NPDES ID2]],Combined_Sheet__Major_Only___2[[NPDES ID2]:[ECHO BFR]],29,FALSE)</f>
        <v>thickening</v>
      </c>
      <c r="BA2151">
        <f>VLOOKUP(Sheet1[[#This Row],[NPDES ID2]],Combined_Sheet__Major_Only___2[[NPDES ID2]:[ECHO BFR]],17,FALSE)</f>
        <v>40.337513000000001</v>
      </c>
      <c r="BB2151">
        <f>VLOOKUP(Sheet1[[#This Row],[NPDES ID2]],Combined_Sheet__Major_Only___2[[NPDES ID2]:[ECHO BFR]],18,FALSE)</f>
        <v>-76.462429</v>
      </c>
      <c r="BC2151" t="str">
        <f>IF(ISNUMBER(SEARCH("aerobic",$AW2151)),"aerobic","")</f>
        <v/>
      </c>
      <c r="BD2151" t="str">
        <f>IF(ISNUMBER(SEARCH("anaer",$AW2151)),"anaer","")</f>
        <v>anaer</v>
      </c>
      <c r="BE2151" t="str">
        <f>IF(ISNUMBER(SEARCH("thickening",$AZ2151)),"thickening","")</f>
        <v>thickening</v>
      </c>
      <c r="BF2151" s="3" t="str">
        <f>IF(ISNUMBER(SEARCH("airDry",$AW2151)),"airDry","")</f>
        <v/>
      </c>
      <c r="BG2151" s="3" t="str">
        <f>IF(ISNUMBER(SEARCH("heatDry",$AY2151)),"heatDry","")</f>
        <v>heatDry</v>
      </c>
      <c r="BH2151" s="3" t="str">
        <f>IF(AND(ISNUMBER(SEARCH("aerobic",$AW2151)),ISNUMBER(SEARCH("anaer",$AW2151))),"Combined Aer and Anaer.","")</f>
        <v/>
      </c>
    </row>
    <row r="2152" spans="1:60" x14ac:dyDescent="0.3">
      <c r="A2152" s="4">
        <v>2150</v>
      </c>
      <c r="B2152" t="s">
        <v>10097</v>
      </c>
      <c r="C2152">
        <v>796.07</v>
      </c>
      <c r="D2152">
        <v>328.60936672163371</v>
      </c>
      <c r="E2152">
        <v>331.99382957986688</v>
      </c>
      <c r="F2152">
        <v>264.28461848231137</v>
      </c>
      <c r="G2152">
        <v>391.70707949306887</v>
      </c>
      <c r="H2152">
        <v>-77.771093677046849</v>
      </c>
      <c r="I2152">
        <v>-77.734691119746017</v>
      </c>
      <c r="J2152">
        <v>-90.439368305254334</v>
      </c>
      <c r="K2152">
        <v>-65.072483860143421</v>
      </c>
      <c r="L2152">
        <v>415.67262825571822</v>
      </c>
      <c r="M2152">
        <v>412.70273593303898</v>
      </c>
      <c r="N2152">
        <v>401.93812437249022</v>
      </c>
      <c r="O2152">
        <v>438.30365134777679</v>
      </c>
      <c r="P2152">
        <v>18.94757738542209</v>
      </c>
      <c r="Q2152">
        <v>18.865492315393361</v>
      </c>
      <c r="R2152">
        <v>16.071293398093879</v>
      </c>
      <c r="S2152">
        <v>21.55367248865803</v>
      </c>
      <c r="T2152">
        <v>81.71746413693667</v>
      </c>
      <c r="U2152">
        <v>81.717335187325432</v>
      </c>
      <c r="V2152">
        <v>81.662124029835709</v>
      </c>
      <c r="W2152">
        <v>81.772273090430318</v>
      </c>
      <c r="X2152">
        <v>7047.981067091122</v>
      </c>
      <c r="Y2152">
        <v>7089.9966690480314</v>
      </c>
      <c r="Z2152">
        <v>6683.1967271511876</v>
      </c>
      <c r="AA2152">
        <v>7283.1444337169332</v>
      </c>
      <c r="AB2152">
        <v>1639.544959554315</v>
      </c>
      <c r="AC2152">
        <v>1605.101431719756</v>
      </c>
      <c r="AD2152">
        <v>1321.7800069494131</v>
      </c>
      <c r="AE2152">
        <v>2121.74483679778</v>
      </c>
      <c r="AF2152">
        <v>51.174052776184169</v>
      </c>
      <c r="AG2152">
        <v>50.808152845886838</v>
      </c>
      <c r="AH2152">
        <v>49.48466112714253</v>
      </c>
      <c r="AI2152">
        <v>53.957818506538182</v>
      </c>
      <c r="AJ2152">
        <v>0.40191388930757671</v>
      </c>
      <c r="AK2152">
        <v>0.40191375178671562</v>
      </c>
      <c r="AL2152">
        <v>0.40189453333991182</v>
      </c>
      <c r="AM2152">
        <v>0.40193332653299041</v>
      </c>
      <c r="AN2152">
        <v>0.96966239001600529</v>
      </c>
      <c r="AO2152">
        <v>0.96966239001600518</v>
      </c>
      <c r="AP2152">
        <v>0.96966239001600518</v>
      </c>
      <c r="AQ2152">
        <v>0.96966239001600518</v>
      </c>
      <c r="AR2152">
        <v>9.6583501977529629</v>
      </c>
      <c r="AS2152">
        <v>9.6583501977529611</v>
      </c>
      <c r="AT2152">
        <v>9.6583501977529611</v>
      </c>
      <c r="AU2152">
        <v>9.6583501977529611</v>
      </c>
      <c r="AV2152" t="str">
        <f>VLOOKUP(Sheet1[[#This Row],[NPDES ID2]],Combined_Sheet__Major_Only___2[[NPDES ID2]:[ECHO BFR]],3,FALSE)</f>
        <v>NJ</v>
      </c>
      <c r="AW2152" t="s">
        <v>54</v>
      </c>
      <c r="AX2152" t="str">
        <f>VLOOKUP(Sheet1[[#This Row],[NPDES ID2]],Combined_Sheet__Major_Only___2[[NPDES ID2]:[ECHO BFR]],27,FALSE)</f>
        <v>-</v>
      </c>
      <c r="AY2152" t="str">
        <f>VLOOKUP(Sheet1[[#This Row],[NPDES ID2]],Combined_Sheet__Major_Only___2[[NPDES ID2]:[ECHO BFR]],28,FALSE)</f>
        <v>-</v>
      </c>
      <c r="AZ2152" t="str">
        <f>VLOOKUP(Sheet1[[#This Row],[NPDES ID2]],Combined_Sheet__Major_Only___2[[NPDES ID2]:[ECHO BFR]],29,FALSE)</f>
        <v>thickening</v>
      </c>
      <c r="BA2152">
        <f>VLOOKUP(Sheet1[[#This Row],[NPDES ID2]],Combined_Sheet__Major_Only___2[[NPDES ID2]:[ECHO BFR]],17,FALSE)</f>
        <v>40.838529999999999</v>
      </c>
      <c r="BB2152">
        <f>VLOOKUP(Sheet1[[#This Row],[NPDES ID2]],Combined_Sheet__Major_Only___2[[NPDES ID2]:[ECHO BFR]],18,FALSE)</f>
        <v>-74.310119999999998</v>
      </c>
      <c r="BC2152" t="str">
        <f>IF(ISNUMBER(SEARCH("aerobic",$AW2152)),"aerobic","")</f>
        <v/>
      </c>
      <c r="BD2152" t="str">
        <f>IF(ISNUMBER(SEARCH("anaer",$AW2152)),"anaer","")</f>
        <v/>
      </c>
      <c r="BE2152" t="str">
        <f>IF(ISNUMBER(SEARCH("thickening",$AZ2152)),"thickening","")</f>
        <v>thickening</v>
      </c>
      <c r="BF2152" s="2" t="str">
        <f>IF(ISNUMBER(SEARCH("airDry",$AW2152)),"airDry","")</f>
        <v/>
      </c>
      <c r="BG2152" s="2" t="str">
        <f>IF(ISNUMBER(SEARCH("heatDry",$AY2152)),"heatDry","")</f>
        <v/>
      </c>
      <c r="BH2152" s="2" t="str">
        <f>IF(AND(ISNUMBER(SEARCH("aerobic",$AW2152)),ISNUMBER(SEARCH("anaer",$AW2152))),"Combined Aer and Anaer.","")</f>
        <v/>
      </c>
    </row>
    <row r="2153" spans="1:60" x14ac:dyDescent="0.3">
      <c r="A2153" s="4">
        <v>2151</v>
      </c>
      <c r="B2153" t="s">
        <v>10101</v>
      </c>
      <c r="C2153">
        <v>794</v>
      </c>
      <c r="D2153">
        <v>258.33687604388092</v>
      </c>
      <c r="E2153">
        <v>257.86905729890509</v>
      </c>
      <c r="F2153">
        <v>208.61025612949709</v>
      </c>
      <c r="G2153">
        <v>311.54934507058113</v>
      </c>
      <c r="H2153">
        <v>-76.695037382430144</v>
      </c>
      <c r="I2153">
        <v>-77.966135887952575</v>
      </c>
      <c r="J2153">
        <v>-90.740062764958864</v>
      </c>
      <c r="K2153">
        <v>-60.258101878552289</v>
      </c>
      <c r="L2153">
        <v>527.53559322330727</v>
      </c>
      <c r="M2153">
        <v>525.41528676163114</v>
      </c>
      <c r="N2153">
        <v>517.72929869981124</v>
      </c>
      <c r="O2153">
        <v>543.69409207323633</v>
      </c>
      <c r="P2153">
        <v>18.700898757852961</v>
      </c>
      <c r="Q2153">
        <v>18.936480643347039</v>
      </c>
      <c r="R2153">
        <v>15.149832364244819</v>
      </c>
      <c r="S2153">
        <v>21.468086564893191</v>
      </c>
      <c r="T2153">
        <v>77.397777342846211</v>
      </c>
      <c r="U2153">
        <v>77.397655059672815</v>
      </c>
      <c r="V2153">
        <v>77.345298208973787</v>
      </c>
      <c r="W2153">
        <v>77.449752782694048</v>
      </c>
      <c r="X2153">
        <v>5243.4515019414084</v>
      </c>
      <c r="Y2153">
        <v>5261.1506148760309</v>
      </c>
      <c r="Z2153">
        <v>5089.6498085682906</v>
      </c>
      <c r="AA2153">
        <v>5341.3898177315477</v>
      </c>
      <c r="AB2153">
        <v>923.29560111801504</v>
      </c>
      <c r="AC2153">
        <v>915.92403079184317</v>
      </c>
      <c r="AD2153">
        <v>786.06247305492593</v>
      </c>
      <c r="AE2153">
        <v>1098.1381267508109</v>
      </c>
      <c r="AF2153">
        <v>65.114314798998791</v>
      </c>
      <c r="AG2153">
        <v>64.8523203495497</v>
      </c>
      <c r="AH2153">
        <v>63.905466929089499</v>
      </c>
      <c r="AI2153">
        <v>67.106381341090909</v>
      </c>
      <c r="AJ2153">
        <v>0.57188124918450056</v>
      </c>
      <c r="AK2153">
        <v>0.57188109041930635</v>
      </c>
      <c r="AL2153">
        <v>0.57185889092758957</v>
      </c>
      <c r="AM2153">
        <v>0.57190370106671062</v>
      </c>
      <c r="AN2153">
        <v>0.96804680084002326</v>
      </c>
      <c r="AO2153">
        <v>0.96804680084002326</v>
      </c>
      <c r="AP2153">
        <v>0.96804680084002326</v>
      </c>
      <c r="AQ2153">
        <v>0.96804680084002326</v>
      </c>
      <c r="AR2153">
        <v>14.29460526643317</v>
      </c>
      <c r="AS2153">
        <v>14.29460526643318</v>
      </c>
      <c r="AT2153">
        <v>14.29460526643318</v>
      </c>
      <c r="AU2153">
        <v>14.29460526643318</v>
      </c>
      <c r="AV2153" t="str">
        <f>VLOOKUP(Sheet1[[#This Row],[NPDES ID2]],Combined_Sheet__Major_Only___2[[NPDES ID2]:[ECHO BFR]],3,FALSE)</f>
        <v>TX</v>
      </c>
      <c r="AW2153" t="s">
        <v>41</v>
      </c>
      <c r="AX2153" t="str">
        <f>VLOOKUP(Sheet1[[#This Row],[NPDES ID2]],Combined_Sheet__Major_Only___2[[NPDES ID2]:[ECHO BFR]],27,FALSE)</f>
        <v>-</v>
      </c>
      <c r="AY2153" t="str">
        <f>VLOOKUP(Sheet1[[#This Row],[NPDES ID2]],Combined_Sheet__Major_Only___2[[NPDES ID2]:[ECHO BFR]],28,FALSE)</f>
        <v>-</v>
      </c>
      <c r="AZ2153" t="str">
        <f>VLOOKUP(Sheet1[[#This Row],[NPDES ID2]],Combined_Sheet__Major_Only___2[[NPDES ID2]:[ECHO BFR]],29,FALSE)</f>
        <v>thickening</v>
      </c>
      <c r="BA2153">
        <f>VLOOKUP(Sheet1[[#This Row],[NPDES ID2]],Combined_Sheet__Major_Only___2[[NPDES ID2]:[ECHO BFR]],17,FALSE)</f>
        <v>32.747650999999998</v>
      </c>
      <c r="BB2153">
        <f>VLOOKUP(Sheet1[[#This Row],[NPDES ID2]],Combined_Sheet__Major_Only___2[[NPDES ID2]:[ECHO BFR]],18,FALSE)</f>
        <v>-97.769408999999996</v>
      </c>
      <c r="BC2153" t="str">
        <f>IF(ISNUMBER(SEARCH("aerobic",$AW2153)),"aerobic","")</f>
        <v>aerobic</v>
      </c>
      <c r="BD2153" t="str">
        <f>IF(ISNUMBER(SEARCH("anaer",$AW2153)),"anaer","")</f>
        <v/>
      </c>
      <c r="BE2153" t="str">
        <f>IF(ISNUMBER(SEARCH("thickening",$AZ2153)),"thickening","")</f>
        <v>thickening</v>
      </c>
      <c r="BF2153" s="3" t="str">
        <f>IF(ISNUMBER(SEARCH("airDry",$AW2153)),"airDry","")</f>
        <v/>
      </c>
      <c r="BG2153" s="3" t="str">
        <f>IF(ISNUMBER(SEARCH("heatDry",$AY2153)),"heatDry","")</f>
        <v/>
      </c>
      <c r="BH2153" s="3" t="str">
        <f>IF(AND(ISNUMBER(SEARCH("aerobic",$AW2153)),ISNUMBER(SEARCH("anaer",$AW2153))),"Combined Aer and Anaer.","")</f>
        <v/>
      </c>
    </row>
    <row r="2154" spans="1:60" x14ac:dyDescent="0.3">
      <c r="A2154" s="4">
        <v>2152</v>
      </c>
      <c r="B2154" t="s">
        <v>10106</v>
      </c>
      <c r="C2154">
        <v>793</v>
      </c>
      <c r="D2154">
        <v>322.51653293341258</v>
      </c>
      <c r="E2154">
        <v>325.37930811191472</v>
      </c>
      <c r="F2154">
        <v>259.08598780130228</v>
      </c>
      <c r="G2154">
        <v>384.93512969715903</v>
      </c>
      <c r="H2154">
        <v>-77.71329668374085</v>
      </c>
      <c r="I2154">
        <v>-77.79263959663993</v>
      </c>
      <c r="J2154">
        <v>-90.596610330237553</v>
      </c>
      <c r="K2154">
        <v>-64.597480688055299</v>
      </c>
      <c r="L2154">
        <v>422.39667737942892</v>
      </c>
      <c r="M2154">
        <v>419.50006046275428</v>
      </c>
      <c r="N2154">
        <v>409.00146550255351</v>
      </c>
      <c r="O2154">
        <v>444.46851307290717</v>
      </c>
      <c r="P2154">
        <v>18.861586931904839</v>
      </c>
      <c r="Q2154">
        <v>18.828155548911891</v>
      </c>
      <c r="R2154">
        <v>15.95678526966188</v>
      </c>
      <c r="S2154">
        <v>21.505351644201681</v>
      </c>
      <c r="T2154">
        <v>72.611273863119635</v>
      </c>
      <c r="U2154">
        <v>72.61115896680775</v>
      </c>
      <c r="V2154">
        <v>72.561964879993468</v>
      </c>
      <c r="W2154">
        <v>72.66010957928566</v>
      </c>
      <c r="X2154">
        <v>6138.7558247465886</v>
      </c>
      <c r="Y2154">
        <v>6173.9329768230782</v>
      </c>
      <c r="Z2154">
        <v>5833.5135473021737</v>
      </c>
      <c r="AA2154">
        <v>6335.2588289515279</v>
      </c>
      <c r="AB2154">
        <v>1311.72475732109</v>
      </c>
      <c r="AC2154">
        <v>1289.29143436242</v>
      </c>
      <c r="AD2154">
        <v>1076.18953931396</v>
      </c>
      <c r="AE2154">
        <v>1656.140007374667</v>
      </c>
      <c r="AF2154">
        <v>52.202948917125561</v>
      </c>
      <c r="AG2154">
        <v>51.844707990635627</v>
      </c>
      <c r="AH2154">
        <v>50.548859923218338</v>
      </c>
      <c r="AI2154">
        <v>54.928533182085573</v>
      </c>
      <c r="AJ2154">
        <v>0.41442354134029241</v>
      </c>
      <c r="AK2154">
        <v>0.41442341107679881</v>
      </c>
      <c r="AL2154">
        <v>0.41440520254009028</v>
      </c>
      <c r="AM2154">
        <v>0.41444195704453501</v>
      </c>
      <c r="AN2154">
        <v>0.96604304681774567</v>
      </c>
      <c r="AO2154">
        <v>0.96604304681774578</v>
      </c>
      <c r="AP2154">
        <v>0.96604304681774578</v>
      </c>
      <c r="AQ2154">
        <v>0.96604304681774578</v>
      </c>
      <c r="AR2154">
        <v>10.29459196005604</v>
      </c>
      <c r="AS2154">
        <v>10.29459196005604</v>
      </c>
      <c r="AT2154">
        <v>10.29459196005604</v>
      </c>
      <c r="AU2154">
        <v>10.29459196005604</v>
      </c>
      <c r="AV2154" t="str">
        <f>VLOOKUP(Sheet1[[#This Row],[NPDES ID2]],Combined_Sheet__Major_Only___2[[NPDES ID2]:[ECHO BFR]],3,FALSE)</f>
        <v>FL</v>
      </c>
      <c r="AW2154" t="s">
        <v>54</v>
      </c>
      <c r="AX2154" t="str">
        <f>VLOOKUP(Sheet1[[#This Row],[NPDES ID2]],Combined_Sheet__Major_Only___2[[NPDES ID2]:[ECHO BFR]],27,FALSE)</f>
        <v>-</v>
      </c>
      <c r="AY2154" t="str">
        <f>VLOOKUP(Sheet1[[#This Row],[NPDES ID2]],Combined_Sheet__Major_Only___2[[NPDES ID2]:[ECHO BFR]],28,FALSE)</f>
        <v>-</v>
      </c>
      <c r="AZ2154" t="str">
        <f>VLOOKUP(Sheet1[[#This Row],[NPDES ID2]],Combined_Sheet__Major_Only___2[[NPDES ID2]:[ECHO BFR]],29,FALSE)</f>
        <v>thickening</v>
      </c>
      <c r="BA2154">
        <f>VLOOKUP(Sheet1[[#This Row],[NPDES ID2]],Combined_Sheet__Major_Only___2[[NPDES ID2]:[ECHO BFR]],17,FALSE)</f>
        <v>26.541003</v>
      </c>
      <c r="BB2154">
        <f>VLOOKUP(Sheet1[[#This Row],[NPDES ID2]],Combined_Sheet__Major_Only___2[[NPDES ID2]:[ECHO BFR]],18,FALSE)</f>
        <v>-81.904221000000007</v>
      </c>
      <c r="BC2154" t="str">
        <f>IF(ISNUMBER(SEARCH("aerobic",$AW2154)),"aerobic","")</f>
        <v/>
      </c>
      <c r="BD2154" t="str">
        <f>IF(ISNUMBER(SEARCH("anaer",$AW2154)),"anaer","")</f>
        <v/>
      </c>
      <c r="BE2154" t="str">
        <f>IF(ISNUMBER(SEARCH("thickening",$AZ2154)),"thickening","")</f>
        <v>thickening</v>
      </c>
      <c r="BF2154" s="2" t="str">
        <f>IF(ISNUMBER(SEARCH("airDry",$AW2154)),"airDry","")</f>
        <v/>
      </c>
      <c r="BG2154" s="2" t="str">
        <f>IF(ISNUMBER(SEARCH("heatDry",$AY2154)),"heatDry","")</f>
        <v/>
      </c>
      <c r="BH2154" s="2" t="str">
        <f>IF(AND(ISNUMBER(SEARCH("aerobic",$AW2154)),ISNUMBER(SEARCH("anaer",$AW2154))),"Combined Aer and Anaer.","")</f>
        <v/>
      </c>
    </row>
    <row r="2155" spans="1:60" x14ac:dyDescent="0.3">
      <c r="A2155" s="4">
        <v>2153</v>
      </c>
      <c r="B2155" t="s">
        <v>10110</v>
      </c>
      <c r="C2155">
        <v>792.51</v>
      </c>
      <c r="D2155">
        <v>254.3038458394002</v>
      </c>
      <c r="E2155">
        <v>253.9852956310985</v>
      </c>
      <c r="F2155">
        <v>205.30438917365689</v>
      </c>
      <c r="G2155">
        <v>306.91845949874852</v>
      </c>
      <c r="H2155">
        <v>-76.600913124567654</v>
      </c>
      <c r="I2155">
        <v>-77.901846227054222</v>
      </c>
      <c r="J2155">
        <v>-90.551074018454273</v>
      </c>
      <c r="K2155">
        <v>-59.78077529846626</v>
      </c>
      <c r="L2155">
        <v>535.21187152091898</v>
      </c>
      <c r="M2155">
        <v>533.16033876128995</v>
      </c>
      <c r="N2155">
        <v>525.72341824372768</v>
      </c>
      <c r="O2155">
        <v>550.84670249026999</v>
      </c>
      <c r="P2155">
        <v>18.649257657881861</v>
      </c>
      <c r="Q2155">
        <v>18.882411991704149</v>
      </c>
      <c r="R2155">
        <v>15.05034022608643</v>
      </c>
      <c r="S2155">
        <v>21.485230568054892</v>
      </c>
      <c r="T2155">
        <v>77.044003658246666</v>
      </c>
      <c r="U2155">
        <v>77.043881921041162</v>
      </c>
      <c r="V2155">
        <v>76.991758832343507</v>
      </c>
      <c r="W2155">
        <v>77.095747039009979</v>
      </c>
      <c r="X2155">
        <v>5134.8551474946407</v>
      </c>
      <c r="Y2155">
        <v>5151.3637795078121</v>
      </c>
      <c r="Z2155">
        <v>4991.2163303422694</v>
      </c>
      <c r="AA2155">
        <v>5226.2931378360818</v>
      </c>
      <c r="AB2155">
        <v>965.27859807767823</v>
      </c>
      <c r="AC2155">
        <v>956.62945683159364</v>
      </c>
      <c r="AD2155">
        <v>813.3454655869607</v>
      </c>
      <c r="AE2155">
        <v>1161.9776950996511</v>
      </c>
      <c r="AF2155">
        <v>66.186032914536767</v>
      </c>
      <c r="AG2155">
        <v>65.932044059542818</v>
      </c>
      <c r="AH2155">
        <v>65.014253852168466</v>
      </c>
      <c r="AI2155">
        <v>68.117035862720854</v>
      </c>
      <c r="AJ2155">
        <v>0.58498375144612924</v>
      </c>
      <c r="AK2155">
        <v>0.58498358773617454</v>
      </c>
      <c r="AL2155">
        <v>0.58496069727341693</v>
      </c>
      <c r="AM2155">
        <v>0.58500690216673068</v>
      </c>
      <c r="AN2155">
        <v>0.96790683068470784</v>
      </c>
      <c r="AO2155">
        <v>0.96790683068470773</v>
      </c>
      <c r="AP2155">
        <v>0.96790683068470773</v>
      </c>
      <c r="AQ2155">
        <v>0.96790683068470773</v>
      </c>
      <c r="AR2155">
        <v>13.99721179487995</v>
      </c>
      <c r="AS2155">
        <v>13.99721179487995</v>
      </c>
      <c r="AT2155">
        <v>13.99721179487995</v>
      </c>
      <c r="AU2155">
        <v>13.99721179487995</v>
      </c>
      <c r="AV2155" t="str">
        <f>VLOOKUP(Sheet1[[#This Row],[NPDES ID2]],Combined_Sheet__Major_Only___2[[NPDES ID2]:[ECHO BFR]],3,FALSE)</f>
        <v>CA</v>
      </c>
      <c r="AW2155" t="s">
        <v>12181</v>
      </c>
      <c r="AX2155" t="str">
        <f>VLOOKUP(Sheet1[[#This Row],[NPDES ID2]],Combined_Sheet__Major_Only___2[[NPDES ID2]:[ECHO BFR]],27,FALSE)</f>
        <v>-</v>
      </c>
      <c r="AY2155" t="str">
        <f>VLOOKUP(Sheet1[[#This Row],[NPDES ID2]],Combined_Sheet__Major_Only___2[[NPDES ID2]:[ECHO BFR]],28,FALSE)</f>
        <v>-</v>
      </c>
      <c r="AZ2155" t="str">
        <f>VLOOKUP(Sheet1[[#This Row],[NPDES ID2]],Combined_Sheet__Major_Only___2[[NPDES ID2]:[ECHO BFR]],29,FALSE)</f>
        <v>thickening, preliminaryOps</v>
      </c>
      <c r="BA2155">
        <f>VLOOKUP(Sheet1[[#This Row],[NPDES ID2]],Combined_Sheet__Major_Only___2[[NPDES ID2]:[ECHO BFR]],17,FALSE)</f>
        <v>34.003979999999999</v>
      </c>
      <c r="BB2155">
        <f>VLOOKUP(Sheet1[[#This Row],[NPDES ID2]],Combined_Sheet__Major_Only___2[[NPDES ID2]:[ECHO BFR]],18,FALSE)</f>
        <v>-117.063109</v>
      </c>
      <c r="BC2155" t="str">
        <f>IF(ISNUMBER(SEARCH("aerobic",$AW2155)),"aerobic","")</f>
        <v/>
      </c>
      <c r="BD2155" t="str">
        <f>IF(ISNUMBER(SEARCH("anaer",$AW2155)),"anaer","")</f>
        <v>anaer</v>
      </c>
      <c r="BE2155" t="str">
        <f>IF(ISNUMBER(SEARCH("thickening",$AZ2155)),"thickening","")</f>
        <v>thickening</v>
      </c>
      <c r="BF2155" s="3" t="str">
        <f>IF(ISNUMBER(SEARCH("airDry",$AW2155)),"airDry","")</f>
        <v/>
      </c>
      <c r="BG2155" s="3" t="str">
        <f>IF(ISNUMBER(SEARCH("heatDry",$AY2155)),"heatDry","")</f>
        <v/>
      </c>
      <c r="BH2155" s="3" t="str">
        <f>IF(AND(ISNUMBER(SEARCH("aerobic",$AW2155)),ISNUMBER(SEARCH("anaer",$AW2155))),"Combined Aer and Anaer.","")</f>
        <v/>
      </c>
    </row>
    <row r="2156" spans="1:60" x14ac:dyDescent="0.3">
      <c r="A2156" s="4">
        <v>2154</v>
      </c>
      <c r="B2156" t="s">
        <v>10115</v>
      </c>
      <c r="C2156">
        <v>788</v>
      </c>
      <c r="D2156">
        <v>335.75129467598998</v>
      </c>
      <c r="E2156">
        <v>339.2863060455968</v>
      </c>
      <c r="F2156">
        <v>270.30586114335551</v>
      </c>
      <c r="G2156">
        <v>400.4589521969034</v>
      </c>
      <c r="H2156">
        <v>-77.839077613319958</v>
      </c>
      <c r="I2156">
        <v>-77.67389665654855</v>
      </c>
      <c r="J2156">
        <v>-90.320302549456841</v>
      </c>
      <c r="K2156">
        <v>-65.506354423382447</v>
      </c>
      <c r="L2156">
        <v>404.07319111311949</v>
      </c>
      <c r="M2156">
        <v>401.07851611362969</v>
      </c>
      <c r="N2156">
        <v>390.22427145150419</v>
      </c>
      <c r="O2156">
        <v>426.89269229068083</v>
      </c>
      <c r="P2156">
        <v>18.766753581746741</v>
      </c>
      <c r="Q2156">
        <v>18.703047041790501</v>
      </c>
      <c r="R2156">
        <v>15.990376379527479</v>
      </c>
      <c r="S2156">
        <v>21.303765859864619</v>
      </c>
      <c r="T2156">
        <v>83.920830775426253</v>
      </c>
      <c r="U2156">
        <v>83.920698425428</v>
      </c>
      <c r="V2156">
        <v>83.864031355818184</v>
      </c>
      <c r="W2156">
        <v>83.977085034965071</v>
      </c>
      <c r="X2156">
        <v>7370.7452367414044</v>
      </c>
      <c r="Y2156">
        <v>7416.2430009807431</v>
      </c>
      <c r="Z2156">
        <v>6975.4190971267108</v>
      </c>
      <c r="AA2156">
        <v>7625.9455366862012</v>
      </c>
      <c r="AB2156">
        <v>1556.359273306276</v>
      </c>
      <c r="AC2156">
        <v>1528.224868068615</v>
      </c>
      <c r="AD2156">
        <v>1278.567816497934</v>
      </c>
      <c r="AE2156">
        <v>1969.586933523766</v>
      </c>
      <c r="AF2156">
        <v>50.255463772764223</v>
      </c>
      <c r="AG2156">
        <v>49.882744298041317</v>
      </c>
      <c r="AH2156">
        <v>48.53448684286198</v>
      </c>
      <c r="AI2156">
        <v>53.091258657837109</v>
      </c>
      <c r="AJ2156">
        <v>0.39075123793771771</v>
      </c>
      <c r="AK2156">
        <v>0.39075110524642331</v>
      </c>
      <c r="AL2156">
        <v>0.39073256132156281</v>
      </c>
      <c r="AM2156">
        <v>0.39076999295175452</v>
      </c>
      <c r="AN2156">
        <v>0.97042512560017602</v>
      </c>
      <c r="AO2156">
        <v>0.97042512560017613</v>
      </c>
      <c r="AP2156">
        <v>0.97042512560017613</v>
      </c>
      <c r="AQ2156">
        <v>0.97042512560017613</v>
      </c>
      <c r="AR2156">
        <v>9.9731616237630529</v>
      </c>
      <c r="AS2156">
        <v>9.9731616237630547</v>
      </c>
      <c r="AT2156">
        <v>9.9731616237630547</v>
      </c>
      <c r="AU2156">
        <v>9.9731616237630547</v>
      </c>
      <c r="AV2156" t="str">
        <f>VLOOKUP(Sheet1[[#This Row],[NPDES ID2]],Combined_Sheet__Major_Only___2[[NPDES ID2]:[ECHO BFR]],3,FALSE)</f>
        <v>ME</v>
      </c>
      <c r="AW2156" t="s">
        <v>54</v>
      </c>
      <c r="AX2156" t="str">
        <f>VLOOKUP(Sheet1[[#This Row],[NPDES ID2]],Combined_Sheet__Major_Only___2[[NPDES ID2]:[ECHO BFR]],27,FALSE)</f>
        <v>-</v>
      </c>
      <c r="AY2156" t="str">
        <f>VLOOKUP(Sheet1[[#This Row],[NPDES ID2]],Combined_Sheet__Major_Only___2[[NPDES ID2]:[ECHO BFR]],28,FALSE)</f>
        <v>-</v>
      </c>
      <c r="AZ2156" t="str">
        <f>VLOOKUP(Sheet1[[#This Row],[NPDES ID2]],Combined_Sheet__Major_Only___2[[NPDES ID2]:[ECHO BFR]],29,FALSE)</f>
        <v>thickening</v>
      </c>
      <c r="BA2156">
        <f>VLOOKUP(Sheet1[[#This Row],[NPDES ID2]],Combined_Sheet__Major_Only___2[[NPDES ID2]:[ECHO BFR]],17,FALSE)</f>
        <v>43.63888</v>
      </c>
      <c r="BB2156">
        <f>VLOOKUP(Sheet1[[#This Row],[NPDES ID2]],Combined_Sheet__Major_Only___2[[NPDES ID2]:[ECHO BFR]],18,FALSE)</f>
        <v>-70.256460000000004</v>
      </c>
      <c r="BC2156" t="str">
        <f>IF(ISNUMBER(SEARCH("aerobic",$AW2156)),"aerobic","")</f>
        <v/>
      </c>
      <c r="BD2156" t="str">
        <f>IF(ISNUMBER(SEARCH("anaer",$AW2156)),"anaer","")</f>
        <v/>
      </c>
      <c r="BE2156" t="str">
        <f>IF(ISNUMBER(SEARCH("thickening",$AZ2156)),"thickening","")</f>
        <v>thickening</v>
      </c>
      <c r="BF2156" s="2" t="str">
        <f>IF(ISNUMBER(SEARCH("airDry",$AW2156)),"airDry","")</f>
        <v/>
      </c>
      <c r="BG2156" s="2" t="str">
        <f>IF(ISNUMBER(SEARCH("heatDry",$AY2156)),"heatDry","")</f>
        <v/>
      </c>
      <c r="BH2156" s="2" t="str">
        <f>IF(AND(ISNUMBER(SEARCH("aerobic",$AW2156)),ISNUMBER(SEARCH("anaer",$AW2156))),"Combined Aer and Anaer.","")</f>
        <v/>
      </c>
    </row>
    <row r="2157" spans="1:60" x14ac:dyDescent="0.3">
      <c r="A2157" s="4">
        <v>2155</v>
      </c>
      <c r="B2157" t="s">
        <v>10120</v>
      </c>
      <c r="C2157">
        <v>780.76</v>
      </c>
      <c r="D2157">
        <v>334.10191301591863</v>
      </c>
      <c r="E2157">
        <v>337.44200730192819</v>
      </c>
      <c r="F2157">
        <v>268.84597703949379</v>
      </c>
      <c r="G2157">
        <v>398.80237627736898</v>
      </c>
      <c r="H2157">
        <v>-77.845464691697174</v>
      </c>
      <c r="I2157">
        <v>-77.740139544922613</v>
      </c>
      <c r="J2157">
        <v>-90.420635848353015</v>
      </c>
      <c r="K2157">
        <v>-65.334560396830923</v>
      </c>
      <c r="L2157">
        <v>403.56090826921508</v>
      </c>
      <c r="M2157">
        <v>400.6173461909159</v>
      </c>
      <c r="N2157">
        <v>389.94949534137459</v>
      </c>
      <c r="O2157">
        <v>425.9887459827641</v>
      </c>
      <c r="P2157">
        <v>18.58966635071474</v>
      </c>
      <c r="Q2157">
        <v>18.50597882658203</v>
      </c>
      <c r="R2157">
        <v>15.808291132436381</v>
      </c>
      <c r="S2157">
        <v>21.12222450118588</v>
      </c>
      <c r="T2157">
        <v>56.643413577691547</v>
      </c>
      <c r="U2157">
        <v>56.643323324080299</v>
      </c>
      <c r="V2157">
        <v>56.604680273537383</v>
      </c>
      <c r="W2157">
        <v>56.681775120110842</v>
      </c>
      <c r="X2157">
        <v>4935.395856050819</v>
      </c>
      <c r="Y2157">
        <v>4965.3808377729774</v>
      </c>
      <c r="Z2157">
        <v>4674.818745164639</v>
      </c>
      <c r="AA2157">
        <v>5103.5290476995888</v>
      </c>
      <c r="AB2157">
        <v>1078.489898652967</v>
      </c>
      <c r="AC2157">
        <v>1058.002203147523</v>
      </c>
      <c r="AD2157">
        <v>880.32751700513154</v>
      </c>
      <c r="AE2157">
        <v>1375.593281137832</v>
      </c>
      <c r="AF2157">
        <v>50.656713520293849</v>
      </c>
      <c r="AG2157">
        <v>50.287003091155697</v>
      </c>
      <c r="AH2157">
        <v>48.94935738179732</v>
      </c>
      <c r="AI2157">
        <v>53.470018080989931</v>
      </c>
      <c r="AJ2157">
        <v>0.39562651143199912</v>
      </c>
      <c r="AK2157">
        <v>0.39562640005912292</v>
      </c>
      <c r="AL2157">
        <v>0.39561082775749978</v>
      </c>
      <c r="AM2157">
        <v>0.39564226079195047</v>
      </c>
      <c r="AN2157">
        <v>0.95706008414821342</v>
      </c>
      <c r="AO2157">
        <v>0.95706008414821342</v>
      </c>
      <c r="AP2157">
        <v>0.95706008414821342</v>
      </c>
      <c r="AQ2157">
        <v>0.95706008414821342</v>
      </c>
      <c r="AR2157">
        <v>9.8728426124363722</v>
      </c>
      <c r="AS2157">
        <v>9.8728426124363757</v>
      </c>
      <c r="AT2157">
        <v>9.8728426124363757</v>
      </c>
      <c r="AU2157">
        <v>9.8728426124363757</v>
      </c>
      <c r="AV2157" t="str">
        <f>VLOOKUP(Sheet1[[#This Row],[NPDES ID2]],Combined_Sheet__Major_Only___2[[NPDES ID2]:[ECHO BFR]],3,FALSE)</f>
        <v>PA</v>
      </c>
      <c r="AW2157" t="s">
        <v>54</v>
      </c>
      <c r="AX2157" t="str">
        <f>VLOOKUP(Sheet1[[#This Row],[NPDES ID2]],Combined_Sheet__Major_Only___2[[NPDES ID2]:[ECHO BFR]],27,FALSE)</f>
        <v>-</v>
      </c>
      <c r="AY2157" t="str">
        <f>VLOOKUP(Sheet1[[#This Row],[NPDES ID2]],Combined_Sheet__Major_Only___2[[NPDES ID2]:[ECHO BFR]],28,FALSE)</f>
        <v>thermoAerobicDigest</v>
      </c>
      <c r="AZ2157" t="str">
        <f>VLOOKUP(Sheet1[[#This Row],[NPDES ID2]],Combined_Sheet__Major_Only___2[[NPDES ID2]:[ECHO BFR]],29,FALSE)</f>
        <v>thickening, preliminaryOps</v>
      </c>
      <c r="BA2157">
        <f>VLOOKUP(Sheet1[[#This Row],[NPDES ID2]],Combined_Sheet__Major_Only___2[[NPDES ID2]:[ECHO BFR]],17,FALSE)</f>
        <v>40.719119999999997</v>
      </c>
      <c r="BB2157">
        <f>VLOOKUP(Sheet1[[#This Row],[NPDES ID2]],Combined_Sheet__Major_Only___2[[NPDES ID2]:[ECHO BFR]],18,FALSE)</f>
        <v>-80.143529999999998</v>
      </c>
      <c r="BC2157" t="str">
        <f>IF(ISNUMBER(SEARCH("aerobic",$AW2157)),"aerobic","")</f>
        <v/>
      </c>
      <c r="BD2157" t="str">
        <f>IF(ISNUMBER(SEARCH("anaer",$AW2157)),"anaer","")</f>
        <v/>
      </c>
      <c r="BE2157" t="str">
        <f>IF(ISNUMBER(SEARCH("thickening",$AZ2157)),"thickening","")</f>
        <v>thickening</v>
      </c>
      <c r="BF2157" s="3" t="str">
        <f>IF(ISNUMBER(SEARCH("airDry",$AW2157)),"airDry","")</f>
        <v/>
      </c>
      <c r="BG2157" s="3" t="str">
        <f>IF(ISNUMBER(SEARCH("heatDry",$AY2157)),"heatDry","")</f>
        <v/>
      </c>
      <c r="BH2157" s="3" t="str">
        <f>IF(AND(ISNUMBER(SEARCH("aerobic",$AW2157)),ISNUMBER(SEARCH("anaer",$AW2157))),"Combined Aer and Anaer.","")</f>
        <v/>
      </c>
    </row>
    <row r="2158" spans="1:60" x14ac:dyDescent="0.3">
      <c r="A2158" s="4">
        <v>2156</v>
      </c>
      <c r="B2158" t="s">
        <v>10125</v>
      </c>
      <c r="C2158">
        <v>776.4</v>
      </c>
      <c r="D2158">
        <v>272.34910914644053</v>
      </c>
      <c r="E2158">
        <v>271.66992178343003</v>
      </c>
      <c r="F2158">
        <v>219.49703747637611</v>
      </c>
      <c r="G2158">
        <v>328.22174866181638</v>
      </c>
      <c r="H2158">
        <v>-76.959685011639806</v>
      </c>
      <c r="I2158">
        <v>-78.239431458625376</v>
      </c>
      <c r="J2158">
        <v>-91.01651580719583</v>
      </c>
      <c r="K2158">
        <v>-61.578300872200792</v>
      </c>
      <c r="L2158">
        <v>492.98423840165577</v>
      </c>
      <c r="M2158">
        <v>490.74005005764133</v>
      </c>
      <c r="N2158">
        <v>482.60618555633368</v>
      </c>
      <c r="O2158">
        <v>510.08454705194009</v>
      </c>
      <c r="P2158">
        <v>18.32937641767948</v>
      </c>
      <c r="Q2158">
        <v>18.522572832326521</v>
      </c>
      <c r="R2158">
        <v>14.976207614487491</v>
      </c>
      <c r="S2158">
        <v>21.0022312649781</v>
      </c>
      <c r="T2158">
        <v>58.730827942071343</v>
      </c>
      <c r="U2158">
        <v>58.730734467018607</v>
      </c>
      <c r="V2158">
        <v>58.690712121800132</v>
      </c>
      <c r="W2158">
        <v>58.77055873123647</v>
      </c>
      <c r="X2158">
        <v>4163.5989245448491</v>
      </c>
      <c r="Y2158">
        <v>4179.5316013148658</v>
      </c>
      <c r="Z2158">
        <v>4025.3632897455559</v>
      </c>
      <c r="AA2158">
        <v>4251.7543841355346</v>
      </c>
      <c r="AB2158">
        <v>760.58978977970753</v>
      </c>
      <c r="AC2158">
        <v>753.78931055696034</v>
      </c>
      <c r="AD2158">
        <v>643.09277835632258</v>
      </c>
      <c r="AE2158">
        <v>910.0882187241923</v>
      </c>
      <c r="AF2158">
        <v>62.228652519736251</v>
      </c>
      <c r="AG2158">
        <v>61.945134890565228</v>
      </c>
      <c r="AH2158">
        <v>60.919948593677113</v>
      </c>
      <c r="AI2158">
        <v>64.38517917979415</v>
      </c>
      <c r="AJ2158">
        <v>0.53662385813474689</v>
      </c>
      <c r="AK2158">
        <v>0.53662372726049856</v>
      </c>
      <c r="AL2158">
        <v>0.53660542239722753</v>
      </c>
      <c r="AM2158">
        <v>0.53664237097009126</v>
      </c>
      <c r="AN2158">
        <v>0.95849540502863717</v>
      </c>
      <c r="AO2158">
        <v>0.95849540502863684</v>
      </c>
      <c r="AP2158">
        <v>0.95849540502863684</v>
      </c>
      <c r="AQ2158">
        <v>0.95849540502863684</v>
      </c>
      <c r="AR2158">
        <v>13.37543841585749</v>
      </c>
      <c r="AS2158">
        <v>13.37543841585749</v>
      </c>
      <c r="AT2158">
        <v>13.37543841585749</v>
      </c>
      <c r="AU2158">
        <v>13.37543841585749</v>
      </c>
      <c r="AV2158" t="str">
        <f>VLOOKUP(Sheet1[[#This Row],[NPDES ID2]],Combined_Sheet__Major_Only___2[[NPDES ID2]:[ECHO BFR]],3,FALSE)</f>
        <v>GA</v>
      </c>
      <c r="AW2158" t="s">
        <v>41</v>
      </c>
      <c r="AX2158" t="str">
        <f>VLOOKUP(Sheet1[[#This Row],[NPDES ID2]],Combined_Sheet__Major_Only___2[[NPDES ID2]:[ECHO BFR]],27,FALSE)</f>
        <v>-</v>
      </c>
      <c r="AY2158" t="str">
        <f>VLOOKUP(Sheet1[[#This Row],[NPDES ID2]],Combined_Sheet__Major_Only___2[[NPDES ID2]:[ECHO BFR]],28,FALSE)</f>
        <v>-</v>
      </c>
      <c r="AZ2158" t="str">
        <f>VLOOKUP(Sheet1[[#This Row],[NPDES ID2]],Combined_Sheet__Major_Only___2[[NPDES ID2]:[ECHO BFR]],29,FALSE)</f>
        <v>thickening</v>
      </c>
      <c r="BA2158">
        <f>VLOOKUP(Sheet1[[#This Row],[NPDES ID2]],Combined_Sheet__Major_Only___2[[NPDES ID2]:[ECHO BFR]],17,FALSE)</f>
        <v>33.592269999999999</v>
      </c>
      <c r="BB2158">
        <f>VLOOKUP(Sheet1[[#This Row],[NPDES ID2]],Combined_Sheet__Major_Only___2[[NPDES ID2]:[ECHO BFR]],18,FALSE)</f>
        <v>-82.139771999999994</v>
      </c>
      <c r="BC2158" t="str">
        <f>IF(ISNUMBER(SEARCH("aerobic",$AW2158)),"aerobic","")</f>
        <v>aerobic</v>
      </c>
      <c r="BD2158" t="str">
        <f>IF(ISNUMBER(SEARCH("anaer",$AW2158)),"anaer","")</f>
        <v/>
      </c>
      <c r="BE2158" t="str">
        <f>IF(ISNUMBER(SEARCH("thickening",$AZ2158)),"thickening","")</f>
        <v>thickening</v>
      </c>
      <c r="BF2158" s="2" t="str">
        <f>IF(ISNUMBER(SEARCH("airDry",$AW2158)),"airDry","")</f>
        <v/>
      </c>
      <c r="BG2158" s="2" t="str">
        <f>IF(ISNUMBER(SEARCH("heatDry",$AY2158)),"heatDry","")</f>
        <v/>
      </c>
      <c r="BH2158" s="2" t="str">
        <f>IF(AND(ISNUMBER(SEARCH("aerobic",$AW2158)),ISNUMBER(SEARCH("anaer",$AW2158))),"Combined Aer and Anaer.","")</f>
        <v/>
      </c>
    </row>
    <row r="2159" spans="1:60" x14ac:dyDescent="0.3">
      <c r="A2159" s="4">
        <v>2157</v>
      </c>
      <c r="B2159" t="s">
        <v>10129</v>
      </c>
      <c r="C2159">
        <v>773.91</v>
      </c>
      <c r="D2159">
        <v>287.85202118369602</v>
      </c>
      <c r="E2159">
        <v>287.90238526993278</v>
      </c>
      <c r="F2159">
        <v>232.17202480419181</v>
      </c>
      <c r="G2159">
        <v>346.09566417709692</v>
      </c>
      <c r="H2159">
        <v>-77.244114079310961</v>
      </c>
      <c r="I2159">
        <v>-78.256497711942728</v>
      </c>
      <c r="J2159">
        <v>-90.602365746631364</v>
      </c>
      <c r="K2159">
        <v>-62.55619281399585</v>
      </c>
      <c r="L2159">
        <v>465.48888742585558</v>
      </c>
      <c r="M2159">
        <v>463.05842378910972</v>
      </c>
      <c r="N2159">
        <v>454.25030057580699</v>
      </c>
      <c r="O2159">
        <v>484.00689770029408</v>
      </c>
      <c r="P2159">
        <v>18.317783505028739</v>
      </c>
      <c r="Q2159">
        <v>18.47641228734086</v>
      </c>
      <c r="R2159">
        <v>15.14687002912077</v>
      </c>
      <c r="S2159">
        <v>21.075606827151759</v>
      </c>
      <c r="T2159">
        <v>48.184793036744573</v>
      </c>
      <c r="U2159">
        <v>48.184715837058498</v>
      </c>
      <c r="V2159">
        <v>48.151661964435348</v>
      </c>
      <c r="W2159">
        <v>48.217606117465159</v>
      </c>
      <c r="X2159">
        <v>3606.4890109827011</v>
      </c>
      <c r="Y2159">
        <v>3622.2950807583361</v>
      </c>
      <c r="Z2159">
        <v>3469.3361967858859</v>
      </c>
      <c r="AA2159">
        <v>3694.166230059644</v>
      </c>
      <c r="AB2159">
        <v>609.77555390336545</v>
      </c>
      <c r="AC2159">
        <v>605.44338552500585</v>
      </c>
      <c r="AD2159">
        <v>521.40384537851912</v>
      </c>
      <c r="AE2159">
        <v>722.83909574056975</v>
      </c>
      <c r="AF2159">
        <v>58.94681097217196</v>
      </c>
      <c r="AG2159">
        <v>58.638825906390892</v>
      </c>
      <c r="AH2159">
        <v>57.524746190692703</v>
      </c>
      <c r="AI2159">
        <v>61.290065993862299</v>
      </c>
      <c r="AJ2159">
        <v>0.49656803201741923</v>
      </c>
      <c r="AK2159">
        <v>0.49656792125647492</v>
      </c>
      <c r="AL2159">
        <v>0.49655242681568978</v>
      </c>
      <c r="AM2159">
        <v>0.4965837024264475</v>
      </c>
      <c r="AN2159">
        <v>0.95006208091076072</v>
      </c>
      <c r="AO2159">
        <v>0.95006208091076072</v>
      </c>
      <c r="AP2159">
        <v>0.95006208091076072</v>
      </c>
      <c r="AQ2159">
        <v>0.95006208091076072</v>
      </c>
      <c r="AR2159">
        <v>13.251195119675559</v>
      </c>
      <c r="AS2159">
        <v>13.251195119675559</v>
      </c>
      <c r="AT2159">
        <v>13.251195119675559</v>
      </c>
      <c r="AU2159">
        <v>13.251195119675559</v>
      </c>
      <c r="AV2159" t="str">
        <f>VLOOKUP(Sheet1[[#This Row],[NPDES ID2]],Combined_Sheet__Major_Only___2[[NPDES ID2]:[ECHO BFR]],3,FALSE)</f>
        <v>TX</v>
      </c>
      <c r="AW2159" t="s">
        <v>41</v>
      </c>
      <c r="AX2159" t="str">
        <f>VLOOKUP(Sheet1[[#This Row],[NPDES ID2]],Combined_Sheet__Major_Only___2[[NPDES ID2]:[ECHO BFR]],27,FALSE)</f>
        <v>other</v>
      </c>
      <c r="AY2159" t="str">
        <f>VLOOKUP(Sheet1[[#This Row],[NPDES ID2]],Combined_Sheet__Major_Only___2[[NPDES ID2]:[ECHO BFR]],28,FALSE)</f>
        <v>highTempCompost</v>
      </c>
      <c r="AZ2159" t="str">
        <f>VLOOKUP(Sheet1[[#This Row],[NPDES ID2]],Combined_Sheet__Major_Only___2[[NPDES ID2]:[ECHO BFR]],29,FALSE)</f>
        <v>thickening</v>
      </c>
      <c r="BA2159">
        <f>VLOOKUP(Sheet1[[#This Row],[NPDES ID2]],Combined_Sheet__Major_Only___2[[NPDES ID2]:[ECHO BFR]],17,FALSE)</f>
        <v>30.641197999999999</v>
      </c>
      <c r="BB2159">
        <f>VLOOKUP(Sheet1[[#This Row],[NPDES ID2]],Combined_Sheet__Major_Only___2[[NPDES ID2]:[ECHO BFR]],18,FALSE)</f>
        <v>-96.320498000000001</v>
      </c>
      <c r="BC2159" t="str">
        <f>IF(ISNUMBER(SEARCH("aerobic",$AW2159)),"aerobic","")</f>
        <v>aerobic</v>
      </c>
      <c r="BD2159" t="str">
        <f>IF(ISNUMBER(SEARCH("anaer",$AW2159)),"anaer","")</f>
        <v/>
      </c>
      <c r="BE2159" t="str">
        <f>IF(ISNUMBER(SEARCH("thickening",$AZ2159)),"thickening","")</f>
        <v>thickening</v>
      </c>
      <c r="BF2159" s="3" t="str">
        <f>IF(ISNUMBER(SEARCH("airDry",$AW2159)),"airDry","")</f>
        <v/>
      </c>
      <c r="BG2159" s="3" t="str">
        <f>IF(ISNUMBER(SEARCH("heatDry",$AY2159)),"heatDry","")</f>
        <v/>
      </c>
      <c r="BH2159" s="3" t="str">
        <f>IF(AND(ISNUMBER(SEARCH("aerobic",$AW2159)),ISNUMBER(SEARCH("anaer",$AW2159))),"Combined Aer and Anaer.","")</f>
        <v/>
      </c>
    </row>
    <row r="2160" spans="1:60" x14ac:dyDescent="0.3">
      <c r="A2160" s="4">
        <v>2158</v>
      </c>
      <c r="B2160" t="s">
        <v>10134</v>
      </c>
      <c r="C2160">
        <v>771.66399999999999</v>
      </c>
      <c r="D2160">
        <v>324.53622675978801</v>
      </c>
      <c r="E2160">
        <v>327.03505081202769</v>
      </c>
      <c r="F2160">
        <v>260.66367812238099</v>
      </c>
      <c r="G2160">
        <v>387.92612393480027</v>
      </c>
      <c r="H2160">
        <v>-77.228098379502953</v>
      </c>
      <c r="I2160">
        <v>-77.115239301819202</v>
      </c>
      <c r="J2160">
        <v>-89.983049460285287</v>
      </c>
      <c r="K2160">
        <v>-64.248613537825975</v>
      </c>
      <c r="L2160">
        <v>412.20002763256451</v>
      </c>
      <c r="M2160">
        <v>409.39240400186719</v>
      </c>
      <c r="N2160">
        <v>399.20050444409151</v>
      </c>
      <c r="O2160">
        <v>433.62421443542348</v>
      </c>
      <c r="P2160">
        <v>18.349917313940882</v>
      </c>
      <c r="Q2160">
        <v>18.32144345190185</v>
      </c>
      <c r="R2160">
        <v>15.5193273123657</v>
      </c>
      <c r="S2160">
        <v>20.927081318891521</v>
      </c>
      <c r="T2160">
        <v>454.81784954578518</v>
      </c>
      <c r="U2160">
        <v>454.81714480198877</v>
      </c>
      <c r="V2160">
        <v>454.51540119563367</v>
      </c>
      <c r="W2160">
        <v>455.11739500071991</v>
      </c>
      <c r="X2160">
        <v>38342.246385293562</v>
      </c>
      <c r="Y2160">
        <v>38560.86051819659</v>
      </c>
      <c r="Z2160">
        <v>36445.200047394253</v>
      </c>
      <c r="AA2160">
        <v>39562.766513060968</v>
      </c>
      <c r="AB2160">
        <v>9753.5496072507576</v>
      </c>
      <c r="AC2160">
        <v>9519.5643039208771</v>
      </c>
      <c r="AD2160">
        <v>7712.3332702309381</v>
      </c>
      <c r="AE2160">
        <v>12886.13444524925</v>
      </c>
      <c r="AF2160">
        <v>52.357750635644933</v>
      </c>
      <c r="AG2160">
        <v>52.000237031940401</v>
      </c>
      <c r="AH2160">
        <v>50.711391800068057</v>
      </c>
      <c r="AI2160">
        <v>55.071338415013493</v>
      </c>
      <c r="AJ2160">
        <v>0.41630623424047419</v>
      </c>
      <c r="AK2160">
        <v>0.416305777299109</v>
      </c>
      <c r="AL2160">
        <v>0.41624232428012459</v>
      </c>
      <c r="AM2160">
        <v>0.41637042035139082</v>
      </c>
      <c r="AN2160">
        <v>0.994347452681556</v>
      </c>
      <c r="AO2160">
        <v>0.99434745268155622</v>
      </c>
      <c r="AP2160">
        <v>0.99434745268155622</v>
      </c>
      <c r="AQ2160">
        <v>0.99434745268155622</v>
      </c>
      <c r="AR2160">
        <v>9.4555875774366456</v>
      </c>
      <c r="AS2160">
        <v>9.4555875774366456</v>
      </c>
      <c r="AT2160">
        <v>9.4555875774366456</v>
      </c>
      <c r="AU2160">
        <v>9.4555875774366456</v>
      </c>
      <c r="AV2160" t="str">
        <f>VLOOKUP(Sheet1[[#This Row],[NPDES ID2]],Combined_Sheet__Major_Only___2[[NPDES ID2]:[ECHO BFR]],3,FALSE)</f>
        <v>MA</v>
      </c>
      <c r="AW2160" t="s">
        <v>54</v>
      </c>
      <c r="AX2160" t="str">
        <f>VLOOKUP(Sheet1[[#This Row],[NPDES ID2]],Combined_Sheet__Major_Only___2[[NPDES ID2]:[ECHO BFR]],27,FALSE)</f>
        <v>-</v>
      </c>
      <c r="AY2160" t="str">
        <f>VLOOKUP(Sheet1[[#This Row],[NPDES ID2]],Combined_Sheet__Major_Only___2[[NPDES ID2]:[ECHO BFR]],28,FALSE)</f>
        <v>-</v>
      </c>
      <c r="AZ2160" t="str">
        <f>VLOOKUP(Sheet1[[#This Row],[NPDES ID2]],Combined_Sheet__Major_Only___2[[NPDES ID2]:[ECHO BFR]],29,FALSE)</f>
        <v>preliminaryOps</v>
      </c>
      <c r="BA2160">
        <f>VLOOKUP(Sheet1[[#This Row],[NPDES ID2]],Combined_Sheet__Major_Only___2[[NPDES ID2]:[ECHO BFR]],17,FALSE)</f>
        <v>41.951934999999999</v>
      </c>
      <c r="BB2160">
        <f>VLOOKUP(Sheet1[[#This Row],[NPDES ID2]],Combined_Sheet__Major_Only___2[[NPDES ID2]:[ECHO BFR]],18,FALSE)</f>
        <v>-71.145916</v>
      </c>
      <c r="BC2160" t="str">
        <f>IF(ISNUMBER(SEARCH("aerobic",$AW2160)),"aerobic","")</f>
        <v/>
      </c>
      <c r="BD2160" t="str">
        <f>IF(ISNUMBER(SEARCH("anaer",$AW2160)),"anaer","")</f>
        <v/>
      </c>
      <c r="BE2160" t="str">
        <f>IF(ISNUMBER(SEARCH("thickening",$AZ2160)),"thickening","")</f>
        <v/>
      </c>
      <c r="BF2160" s="2" t="str">
        <f>IF(ISNUMBER(SEARCH("airDry",$AW2160)),"airDry","")</f>
        <v/>
      </c>
      <c r="BG2160" s="2" t="str">
        <f>IF(ISNUMBER(SEARCH("heatDry",$AY2160)),"heatDry","")</f>
        <v/>
      </c>
      <c r="BH2160" s="2" t="str">
        <f>IF(AND(ISNUMBER(SEARCH("aerobic",$AW2160)),ISNUMBER(SEARCH("anaer",$AW2160))),"Combined Aer and Anaer.","")</f>
        <v/>
      </c>
    </row>
    <row r="2161" spans="1:60" x14ac:dyDescent="0.3">
      <c r="A2161" s="4">
        <v>2159</v>
      </c>
      <c r="B2161" t="s">
        <v>10139</v>
      </c>
      <c r="C2161">
        <v>767.73</v>
      </c>
      <c r="D2161">
        <v>285.34208781177148</v>
      </c>
      <c r="E2161">
        <v>285.16810664864443</v>
      </c>
      <c r="F2161">
        <v>230.12735443535169</v>
      </c>
      <c r="G2161">
        <v>343.39853304536672</v>
      </c>
      <c r="H2161">
        <v>-77.166875467852847</v>
      </c>
      <c r="I2161">
        <v>-78.230956868617682</v>
      </c>
      <c r="J2161">
        <v>-90.662077747526794</v>
      </c>
      <c r="K2161">
        <v>-62.34344886085357</v>
      </c>
      <c r="L2161">
        <v>467.098127446207</v>
      </c>
      <c r="M2161">
        <v>464.72691522522092</v>
      </c>
      <c r="N2161">
        <v>456.13271331297551</v>
      </c>
      <c r="O2161">
        <v>485.16624474856741</v>
      </c>
      <c r="P2161">
        <v>18.161862147022941</v>
      </c>
      <c r="Q2161">
        <v>18.305178431953021</v>
      </c>
      <c r="R2161">
        <v>14.961081222847181</v>
      </c>
      <c r="S2161">
        <v>20.87151106784572</v>
      </c>
      <c r="T2161">
        <v>65.174342743565575</v>
      </c>
      <c r="U2161">
        <v>65.17423932443748</v>
      </c>
      <c r="V2161">
        <v>65.129959316816482</v>
      </c>
      <c r="W2161">
        <v>65.218300178778733</v>
      </c>
      <c r="X2161">
        <v>4822.3717464900483</v>
      </c>
      <c r="Y2161">
        <v>4842.9460134064957</v>
      </c>
      <c r="Z2161">
        <v>4643.969362122617</v>
      </c>
      <c r="AA2161">
        <v>4936.3384197378109</v>
      </c>
      <c r="AB2161">
        <v>863.30587861260983</v>
      </c>
      <c r="AC2161">
        <v>856.16037009779893</v>
      </c>
      <c r="AD2161">
        <v>731.70451479331962</v>
      </c>
      <c r="AE2161">
        <v>1032.499874595675</v>
      </c>
      <c r="AF2161">
        <v>59.62707871029238</v>
      </c>
      <c r="AG2161">
        <v>59.324142377499477</v>
      </c>
      <c r="AH2161">
        <v>58.228617208187657</v>
      </c>
      <c r="AI2161">
        <v>61.931490157333307</v>
      </c>
      <c r="AJ2161">
        <v>0.5048669618996261</v>
      </c>
      <c r="AK2161">
        <v>0.50486683121924192</v>
      </c>
      <c r="AL2161">
        <v>0.50484855579554144</v>
      </c>
      <c r="AM2161">
        <v>0.50488544502272581</v>
      </c>
      <c r="AN2161">
        <v>0.96237736607713431</v>
      </c>
      <c r="AO2161">
        <v>0.96237736607713398</v>
      </c>
      <c r="AP2161">
        <v>0.96237736607713398</v>
      </c>
      <c r="AQ2161">
        <v>0.96237736607713398</v>
      </c>
      <c r="AR2161">
        <v>12.965289682728841</v>
      </c>
      <c r="AS2161">
        <v>12.96528968272885</v>
      </c>
      <c r="AT2161">
        <v>12.96528968272885</v>
      </c>
      <c r="AU2161">
        <v>12.96528968272885</v>
      </c>
      <c r="AV2161" t="str">
        <f>VLOOKUP(Sheet1[[#This Row],[NPDES ID2]],Combined_Sheet__Major_Only___2[[NPDES ID2]:[ECHO BFR]],3,FALSE)</f>
        <v>GA</v>
      </c>
      <c r="AW2161" t="s">
        <v>41</v>
      </c>
      <c r="AX2161" t="str">
        <f>VLOOKUP(Sheet1[[#This Row],[NPDES ID2]],Combined_Sheet__Major_Only___2[[NPDES ID2]:[ECHO BFR]],27,FALSE)</f>
        <v>-</v>
      </c>
      <c r="AY2161" t="str">
        <f>VLOOKUP(Sheet1[[#This Row],[NPDES ID2]],Combined_Sheet__Major_Only___2[[NPDES ID2]:[ECHO BFR]],28,FALSE)</f>
        <v>-</v>
      </c>
      <c r="AZ2161" t="str">
        <f>VLOOKUP(Sheet1[[#This Row],[NPDES ID2]],Combined_Sheet__Major_Only___2[[NPDES ID2]:[ECHO BFR]],29,FALSE)</f>
        <v>thickening</v>
      </c>
      <c r="BA2161">
        <f>VLOOKUP(Sheet1[[#This Row],[NPDES ID2]],Combined_Sheet__Major_Only___2[[NPDES ID2]:[ECHO BFR]],17,FALSE)</f>
        <v>34.196083000000002</v>
      </c>
      <c r="BB2161">
        <f>VLOOKUP(Sheet1[[#This Row],[NPDES ID2]],Combined_Sheet__Major_Only___2[[NPDES ID2]:[ECHO BFR]],18,FALSE)</f>
        <v>-84.186555999999996</v>
      </c>
      <c r="BC2161" t="str">
        <f>IF(ISNUMBER(SEARCH("aerobic",$AW2161)),"aerobic","")</f>
        <v>aerobic</v>
      </c>
      <c r="BD2161" t="str">
        <f>IF(ISNUMBER(SEARCH("anaer",$AW2161)),"anaer","")</f>
        <v/>
      </c>
      <c r="BE2161" t="str">
        <f>IF(ISNUMBER(SEARCH("thickening",$AZ2161)),"thickening","")</f>
        <v>thickening</v>
      </c>
      <c r="BF2161" s="3" t="str">
        <f>IF(ISNUMBER(SEARCH("airDry",$AW2161)),"airDry","")</f>
        <v/>
      </c>
      <c r="BG2161" s="3" t="str">
        <f>IF(ISNUMBER(SEARCH("heatDry",$AY2161)),"heatDry","")</f>
        <v/>
      </c>
      <c r="BH2161" s="3" t="str">
        <f>IF(AND(ISNUMBER(SEARCH("aerobic",$AW2161)),ISNUMBER(SEARCH("anaer",$AW2161))),"Combined Aer and Anaer.","")</f>
        <v/>
      </c>
    </row>
    <row r="2162" spans="1:60" x14ac:dyDescent="0.3">
      <c r="A2162" s="4">
        <v>2160</v>
      </c>
      <c r="B2162" t="s">
        <v>10144</v>
      </c>
      <c r="C2162">
        <v>763.84</v>
      </c>
      <c r="D2162">
        <v>339.07803540968939</v>
      </c>
      <c r="E2162">
        <v>341.90775613322461</v>
      </c>
      <c r="F2162">
        <v>272.95423744336881</v>
      </c>
      <c r="G2162">
        <v>405.90619354698453</v>
      </c>
      <c r="H2162">
        <v>-77.930305718075076</v>
      </c>
      <c r="I2162">
        <v>-77.776953580163337</v>
      </c>
      <c r="J2162">
        <v>-90.450529343411716</v>
      </c>
      <c r="K2162">
        <v>-65.536361884333175</v>
      </c>
      <c r="L2162">
        <v>391.9389538475765</v>
      </c>
      <c r="M2162">
        <v>389.03751716875001</v>
      </c>
      <c r="N2162">
        <v>378.52434504965362</v>
      </c>
      <c r="O2162">
        <v>414.04196109390517</v>
      </c>
      <c r="P2162">
        <v>18.191447202944989</v>
      </c>
      <c r="Q2162">
        <v>18.128260324303248</v>
      </c>
      <c r="R2162">
        <v>15.498199921093629</v>
      </c>
      <c r="S2162">
        <v>20.652639161354749</v>
      </c>
      <c r="T2162">
        <v>3.9692350974095389</v>
      </c>
      <c r="U2162">
        <v>3.9692261342146611</v>
      </c>
      <c r="V2162">
        <v>3.9653884463048672</v>
      </c>
      <c r="W2162">
        <v>3.9730448284083901</v>
      </c>
      <c r="X2162">
        <v>348.38960095139288</v>
      </c>
      <c r="Y2162">
        <v>350.47450486672801</v>
      </c>
      <c r="Z2162">
        <v>329.82151453153608</v>
      </c>
      <c r="AA2162">
        <v>360.43446103174671</v>
      </c>
      <c r="AB2162">
        <v>99.301710328230541</v>
      </c>
      <c r="AC2162">
        <v>96.114285542553517</v>
      </c>
      <c r="AD2162">
        <v>76.298603851804572</v>
      </c>
      <c r="AE2162">
        <v>136.9445281411258</v>
      </c>
      <c r="AF2162">
        <v>50.286890685321232</v>
      </c>
      <c r="AG2162">
        <v>49.914484227693848</v>
      </c>
      <c r="AH2162">
        <v>48.566540710130269</v>
      </c>
      <c r="AI2162">
        <v>53.121513860323653</v>
      </c>
      <c r="AJ2162">
        <v>0.39113304519322478</v>
      </c>
      <c r="AK2162">
        <v>0.39113297330529812</v>
      </c>
      <c r="AL2162">
        <v>0.39112291348142292</v>
      </c>
      <c r="AM2162">
        <v>0.39114321917577261</v>
      </c>
      <c r="AN2162">
        <v>0.66280991161923952</v>
      </c>
      <c r="AO2162">
        <v>0.66280991161923952</v>
      </c>
      <c r="AP2162">
        <v>0.66280991161923952</v>
      </c>
      <c r="AQ2162">
        <v>0.66280991161923952</v>
      </c>
      <c r="AR2162">
        <v>8.6141115562566259</v>
      </c>
      <c r="AS2162">
        <v>8.6141115562566242</v>
      </c>
      <c r="AT2162">
        <v>8.6141115562566242</v>
      </c>
      <c r="AU2162">
        <v>8.6141115562566242</v>
      </c>
      <c r="AV2162" t="str">
        <f>VLOOKUP(Sheet1[[#This Row],[NPDES ID2]],Combined_Sheet__Major_Only___2[[NPDES ID2]:[ECHO BFR]],3,FALSE)</f>
        <v>WA</v>
      </c>
      <c r="AW2162" t="s">
        <v>1420</v>
      </c>
      <c r="AX2162" t="str">
        <f>VLOOKUP(Sheet1[[#This Row],[NPDES ID2]],Combined_Sheet__Major_Only___2[[NPDES ID2]:[ECHO BFR]],27,FALSE)</f>
        <v>tempSludgeStore</v>
      </c>
      <c r="AY2162" t="str">
        <f>VLOOKUP(Sheet1[[#This Row],[NPDES ID2]],Combined_Sheet__Major_Only___2[[NPDES ID2]:[ECHO BFR]],28,FALSE)</f>
        <v>-</v>
      </c>
      <c r="AZ2162" t="str">
        <f>VLOOKUP(Sheet1[[#This Row],[NPDES ID2]],Combined_Sheet__Major_Only___2[[NPDES ID2]:[ECHO BFR]],29,FALSE)</f>
        <v>thickening</v>
      </c>
      <c r="BA2162">
        <f>VLOOKUP(Sheet1[[#This Row],[NPDES ID2]],Combined_Sheet__Major_Only___2[[NPDES ID2]:[ECHO BFR]],17,FALSE)</f>
        <v>46.211526999999997</v>
      </c>
      <c r="BB2162">
        <f>VLOOKUP(Sheet1[[#This Row],[NPDES ID2]],Combined_Sheet__Major_Only___2[[NPDES ID2]:[ECHO BFR]],18,FALSE)</f>
        <v>-119.911051</v>
      </c>
      <c r="BC2162" t="str">
        <f>IF(ISNUMBER(SEARCH("aerobic",$AW2162)),"aerobic","")</f>
        <v/>
      </c>
      <c r="BD2162" t="str">
        <f>IF(ISNUMBER(SEARCH("anaer",$AW2162)),"anaer","")</f>
        <v/>
      </c>
      <c r="BE2162" t="str">
        <f>IF(ISNUMBER(SEARCH("thickening",$AZ2162)),"thickening","")</f>
        <v>thickening</v>
      </c>
      <c r="BF2162" s="2" t="str">
        <f>IF(ISNUMBER(SEARCH("airDry",$AW2162)),"airDry","")</f>
        <v>airDry</v>
      </c>
      <c r="BG2162" s="2" t="str">
        <f>IF(ISNUMBER(SEARCH("heatDry",$AY2162)),"heatDry","")</f>
        <v/>
      </c>
      <c r="BH2162" s="2" t="str">
        <f>IF(AND(ISNUMBER(SEARCH("aerobic",$AW2162)),ISNUMBER(SEARCH("anaer",$AW2162))),"Combined Aer and Anaer.","")</f>
        <v/>
      </c>
    </row>
    <row r="2163" spans="1:60" x14ac:dyDescent="0.3">
      <c r="A2163" s="4">
        <v>2161</v>
      </c>
      <c r="B2163" t="s">
        <v>10149</v>
      </c>
      <c r="C2163">
        <v>763.18</v>
      </c>
      <c r="D2163">
        <v>279.96820656955441</v>
      </c>
      <c r="E2163">
        <v>279.56252420585071</v>
      </c>
      <c r="F2163">
        <v>225.73775958335531</v>
      </c>
      <c r="G2163">
        <v>337.3581301703648</v>
      </c>
      <c r="H2163">
        <v>-77.144456199056663</v>
      </c>
      <c r="I2163">
        <v>-78.305386608712013</v>
      </c>
      <c r="J2163">
        <v>-90.983786713691984</v>
      </c>
      <c r="K2163">
        <v>-62.111047400728857</v>
      </c>
      <c r="L2163">
        <v>474.19414826946871</v>
      </c>
      <c r="M2163">
        <v>471.91018495937402</v>
      </c>
      <c r="N2163">
        <v>463.63482828685812</v>
      </c>
      <c r="O2163">
        <v>491.59241718526539</v>
      </c>
      <c r="P2163">
        <v>18.036759522801681</v>
      </c>
      <c r="Q2163">
        <v>18.202172440845199</v>
      </c>
      <c r="R2163">
        <v>14.79303735470643</v>
      </c>
      <c r="S2163">
        <v>20.69547798894936</v>
      </c>
      <c r="T2163">
        <v>3.8527260539683481</v>
      </c>
      <c r="U2163">
        <v>3.85271727057824</v>
      </c>
      <c r="V2163">
        <v>3.848956568007829</v>
      </c>
      <c r="W2163">
        <v>3.856459360453063</v>
      </c>
      <c r="X2163">
        <v>279.12930025389619</v>
      </c>
      <c r="Y2163">
        <v>280.22083225995959</v>
      </c>
      <c r="Z2163">
        <v>269.40638306845182</v>
      </c>
      <c r="AA2163">
        <v>285.3790939497282</v>
      </c>
      <c r="AB2163">
        <v>44.975983119600308</v>
      </c>
      <c r="AC2163">
        <v>44.693817889074417</v>
      </c>
      <c r="AD2163">
        <v>38.757752621396982</v>
      </c>
      <c r="AE2163">
        <v>52.726913117924589</v>
      </c>
      <c r="AF2163">
        <v>60.892482021209737</v>
      </c>
      <c r="AG2163">
        <v>60.599076702280897</v>
      </c>
      <c r="AH2163">
        <v>59.537167797679203</v>
      </c>
      <c r="AI2163">
        <v>63.125650108714261</v>
      </c>
      <c r="AJ2163">
        <v>0.52030982456948993</v>
      </c>
      <c r="AK2163">
        <v>0.52030976130422135</v>
      </c>
      <c r="AL2163">
        <v>0.52030090341872248</v>
      </c>
      <c r="AM2163">
        <v>0.52031878284930344</v>
      </c>
      <c r="AN2163">
        <v>0.65762041462834275</v>
      </c>
      <c r="AO2163">
        <v>0.65762041462834275</v>
      </c>
      <c r="AP2163">
        <v>0.65762041462834275</v>
      </c>
      <c r="AQ2163">
        <v>0.65762041462834275</v>
      </c>
      <c r="AR2163">
        <v>14.08729408923438</v>
      </c>
      <c r="AS2163">
        <v>14.087294089234391</v>
      </c>
      <c r="AT2163">
        <v>14.087294089234391</v>
      </c>
      <c r="AU2163">
        <v>14.087294089234391</v>
      </c>
      <c r="AV2163" t="str">
        <f>VLOOKUP(Sheet1[[#This Row],[NPDES ID2]],Combined_Sheet__Major_Only___2[[NPDES ID2]:[ECHO BFR]],3,FALSE)</f>
        <v>GA</v>
      </c>
      <c r="AW2163" t="s">
        <v>12183</v>
      </c>
      <c r="AX2163" t="str">
        <f>VLOOKUP(Sheet1[[#This Row],[NPDES ID2]],Combined_Sheet__Major_Only___2[[NPDES ID2]:[ECHO BFR]],27,FALSE)</f>
        <v>-</v>
      </c>
      <c r="AY2163" t="str">
        <f>VLOOKUP(Sheet1[[#This Row],[NPDES ID2]],Combined_Sheet__Major_Only___2[[NPDES ID2]:[ECHO BFR]],28,FALSE)</f>
        <v>-</v>
      </c>
      <c r="AZ2163" t="str">
        <f>VLOOKUP(Sheet1[[#This Row],[NPDES ID2]],Combined_Sheet__Major_Only___2[[NPDES ID2]:[ECHO BFR]],29,FALSE)</f>
        <v>thickening</v>
      </c>
      <c r="BA2163">
        <f>VLOOKUP(Sheet1[[#This Row],[NPDES ID2]],Combined_Sheet__Major_Only___2[[NPDES ID2]:[ECHO BFR]],17,FALSE)</f>
        <v>32.518639</v>
      </c>
      <c r="BB2163">
        <f>VLOOKUP(Sheet1[[#This Row],[NPDES ID2]],Combined_Sheet__Major_Only___2[[NPDES ID2]:[ECHO BFR]],18,FALSE)</f>
        <v>-82.886167</v>
      </c>
      <c r="BC2163" t="str">
        <f>IF(ISNUMBER(SEARCH("aerobic",$AW2163)),"aerobic","")</f>
        <v/>
      </c>
      <c r="BD2163" t="str">
        <f>IF(ISNUMBER(SEARCH("anaer",$AW2163)),"anaer","")</f>
        <v>anaer</v>
      </c>
      <c r="BE2163" t="str">
        <f>IF(ISNUMBER(SEARCH("thickening",$AZ2163)),"thickening","")</f>
        <v>thickening</v>
      </c>
      <c r="BF2163" s="3" t="str">
        <f>IF(ISNUMBER(SEARCH("airDry",$AW2163)),"airDry","")</f>
        <v>airDry</v>
      </c>
      <c r="BG2163" s="3" t="str">
        <f>IF(ISNUMBER(SEARCH("heatDry",$AY2163)),"heatDry","")</f>
        <v/>
      </c>
      <c r="BH2163" s="3" t="str">
        <f>IF(AND(ISNUMBER(SEARCH("aerobic",$AW2163)),ISNUMBER(SEARCH("anaer",$AW2163))),"Combined Aer and Anaer.","")</f>
        <v/>
      </c>
    </row>
    <row r="2164" spans="1:60" x14ac:dyDescent="0.3">
      <c r="A2164" s="4">
        <v>2162</v>
      </c>
      <c r="B2164" t="s">
        <v>10153</v>
      </c>
      <c r="C2164">
        <v>755.39</v>
      </c>
      <c r="D2164">
        <v>349.06737363090872</v>
      </c>
      <c r="E2164">
        <v>351.79143719048392</v>
      </c>
      <c r="F2164">
        <v>281.34809816394778</v>
      </c>
      <c r="G2164">
        <v>418.83068089058872</v>
      </c>
      <c r="H2164">
        <v>-77.965353853826855</v>
      </c>
      <c r="I2164">
        <v>-77.622187412134011</v>
      </c>
      <c r="J2164">
        <v>-90.214067066149894</v>
      </c>
      <c r="K2164">
        <v>-66.095168023472311</v>
      </c>
      <c r="L2164">
        <v>378.00601480753193</v>
      </c>
      <c r="M2164">
        <v>375.06565599169068</v>
      </c>
      <c r="N2164">
        <v>364.40986699356648</v>
      </c>
      <c r="O2164">
        <v>400.40857911082128</v>
      </c>
      <c r="P2164">
        <v>18.004128404542978</v>
      </c>
      <c r="Q2164">
        <v>17.962212214290449</v>
      </c>
      <c r="R2164">
        <v>15.43559747369622</v>
      </c>
      <c r="S2164">
        <v>20.378864892039839</v>
      </c>
      <c r="T2164">
        <v>44.809101557740377</v>
      </c>
      <c r="U2164">
        <v>44.809029567653681</v>
      </c>
      <c r="V2164">
        <v>44.778206240801786</v>
      </c>
      <c r="W2164">
        <v>44.839700341840491</v>
      </c>
      <c r="X2164">
        <v>4033.2088376882562</v>
      </c>
      <c r="Y2164">
        <v>4059.2320791770271</v>
      </c>
      <c r="Z2164">
        <v>3806.5573577811929</v>
      </c>
      <c r="AA2164">
        <v>4179.8367096645597</v>
      </c>
      <c r="AB2164">
        <v>1241.0450530201449</v>
      </c>
      <c r="AC2164">
        <v>1193.4162556053859</v>
      </c>
      <c r="AD2164">
        <v>932.81235160372557</v>
      </c>
      <c r="AE2164">
        <v>1758.656618013827</v>
      </c>
      <c r="AF2164">
        <v>49.042438029309103</v>
      </c>
      <c r="AG2164">
        <v>48.660751805943121</v>
      </c>
      <c r="AH2164">
        <v>47.279588078199943</v>
      </c>
      <c r="AI2164">
        <v>51.947150777063207</v>
      </c>
      <c r="AJ2164">
        <v>0.37601951734167521</v>
      </c>
      <c r="AK2164">
        <v>0.37601941642015152</v>
      </c>
      <c r="AL2164">
        <v>0.37600530386733028</v>
      </c>
      <c r="AM2164">
        <v>0.37603379031352641</v>
      </c>
      <c r="AN2164">
        <v>0.94658821332256526</v>
      </c>
      <c r="AO2164">
        <v>0.94658821332256471</v>
      </c>
      <c r="AP2164">
        <v>0.94658821332256471</v>
      </c>
      <c r="AQ2164">
        <v>0.94658821332256471</v>
      </c>
      <c r="AR2164">
        <v>8.1240791477387617</v>
      </c>
      <c r="AS2164">
        <v>8.1240791477387617</v>
      </c>
      <c r="AT2164">
        <v>8.1240791477387617</v>
      </c>
      <c r="AU2164">
        <v>8.1240791477387617</v>
      </c>
      <c r="AV2164" t="str">
        <f>VLOOKUP(Sheet1[[#This Row],[NPDES ID2]],Combined_Sheet__Major_Only___2[[NPDES ID2]:[ECHO BFR]],3,FALSE)</f>
        <v>NH</v>
      </c>
      <c r="AW2164" t="s">
        <v>87</v>
      </c>
      <c r="AX2164" t="str">
        <f>VLOOKUP(Sheet1[[#This Row],[NPDES ID2]],Combined_Sheet__Major_Only___2[[NPDES ID2]:[ECHO BFR]],27,FALSE)</f>
        <v>-</v>
      </c>
      <c r="AY2164" t="str">
        <f>VLOOKUP(Sheet1[[#This Row],[NPDES ID2]],Combined_Sheet__Major_Only___2[[NPDES ID2]:[ECHO BFR]],28,FALSE)</f>
        <v>-</v>
      </c>
      <c r="AZ2164" t="str">
        <f>VLOOKUP(Sheet1[[#This Row],[NPDES ID2]],Combined_Sheet__Major_Only___2[[NPDES ID2]:[ECHO BFR]],29,FALSE)</f>
        <v>thickening</v>
      </c>
      <c r="BA2164">
        <f>VLOOKUP(Sheet1[[#This Row],[NPDES ID2]],Combined_Sheet__Major_Only___2[[NPDES ID2]:[ECHO BFR]],17,FALSE)</f>
        <v>43.159894999999999</v>
      </c>
      <c r="BB2164">
        <f>VLOOKUP(Sheet1[[#This Row],[NPDES ID2]],Combined_Sheet__Major_Only___2[[NPDES ID2]:[ECHO BFR]],18,FALSE)</f>
        <v>-70.839098000000007</v>
      </c>
      <c r="BC2164" t="str">
        <f>IF(ISNUMBER(SEARCH("aerobic",$AW2164)),"aerobic","")</f>
        <v/>
      </c>
      <c r="BD2164" t="str">
        <f>IF(ISNUMBER(SEARCH("anaer",$AW2164)),"anaer","")</f>
        <v/>
      </c>
      <c r="BE2164" t="str">
        <f>IF(ISNUMBER(SEARCH("thickening",$AZ2164)),"thickening","")</f>
        <v>thickening</v>
      </c>
      <c r="BF2164" s="2" t="str">
        <f>IF(ISNUMBER(SEARCH("airDry",$AW2164)),"airDry","")</f>
        <v/>
      </c>
      <c r="BG2164" s="2" t="str">
        <f>IF(ISNUMBER(SEARCH("heatDry",$AY2164)),"heatDry","")</f>
        <v/>
      </c>
      <c r="BH2164" s="2" t="str">
        <f>IF(AND(ISNUMBER(SEARCH("aerobic",$AW2164)),ISNUMBER(SEARCH("anaer",$AW2164))),"Combined Aer and Anaer.","")</f>
        <v/>
      </c>
    </row>
    <row r="2165" spans="1:60" x14ac:dyDescent="0.3">
      <c r="A2165" s="4">
        <v>2163</v>
      </c>
      <c r="B2165" t="s">
        <v>10158</v>
      </c>
      <c r="C2165">
        <v>753.9</v>
      </c>
      <c r="D2165">
        <v>287.3475507567955</v>
      </c>
      <c r="E2165">
        <v>287.26256803313879</v>
      </c>
      <c r="F2165">
        <v>231.78051114324489</v>
      </c>
      <c r="G2165">
        <v>346.10793815745637</v>
      </c>
      <c r="H2165">
        <v>-77.182908452507178</v>
      </c>
      <c r="I2165">
        <v>-78.24610348129184</v>
      </c>
      <c r="J2165">
        <v>-90.677942407775234</v>
      </c>
      <c r="K2165">
        <v>-62.37100841690782</v>
      </c>
      <c r="L2165">
        <v>458.37118236202213</v>
      </c>
      <c r="M2165">
        <v>456.04029490785638</v>
      </c>
      <c r="N2165">
        <v>447.59264304175952</v>
      </c>
      <c r="O2165">
        <v>476.13127143870628</v>
      </c>
      <c r="P2165">
        <v>17.835311504469999</v>
      </c>
      <c r="Q2165">
        <v>17.977459103091281</v>
      </c>
      <c r="R2165">
        <v>14.69541050246816</v>
      </c>
      <c r="S2165">
        <v>20.497732175140069</v>
      </c>
      <c r="T2165">
        <v>64.1749367964876</v>
      </c>
      <c r="U2165">
        <v>64.174834919711515</v>
      </c>
      <c r="V2165">
        <v>64.131215286630948</v>
      </c>
      <c r="W2165">
        <v>64.218238667877785</v>
      </c>
      <c r="X2165">
        <v>4751.6681649902721</v>
      </c>
      <c r="Y2165">
        <v>4771.9730200063123</v>
      </c>
      <c r="Z2165">
        <v>4575.5927066811764</v>
      </c>
      <c r="AA2165">
        <v>4864.1529895525673</v>
      </c>
      <c r="AB2165">
        <v>736.01344118754093</v>
      </c>
      <c r="AC2165">
        <v>731.81276162330596</v>
      </c>
      <c r="AD2165">
        <v>637.66552312573276</v>
      </c>
      <c r="AE2165">
        <v>859.12252868208145</v>
      </c>
      <c r="AF2165">
        <v>59.586261155765989</v>
      </c>
      <c r="AG2165">
        <v>59.283033308508337</v>
      </c>
      <c r="AH2165">
        <v>58.186318105715223</v>
      </c>
      <c r="AI2165">
        <v>61.893090872088642</v>
      </c>
      <c r="AJ2165">
        <v>0.50436894839939794</v>
      </c>
      <c r="AK2165">
        <v>0.50436882770730707</v>
      </c>
      <c r="AL2165">
        <v>0.50435194632286606</v>
      </c>
      <c r="AM2165">
        <v>0.50438602156542334</v>
      </c>
      <c r="AN2165">
        <v>0.96182354472778187</v>
      </c>
      <c r="AO2165">
        <v>0.9618235447277822</v>
      </c>
      <c r="AP2165">
        <v>0.9618235447277822</v>
      </c>
      <c r="AQ2165">
        <v>0.9618235447277822</v>
      </c>
      <c r="AR2165">
        <v>14.119089006849061</v>
      </c>
      <c r="AS2165">
        <v>14.119089006849061</v>
      </c>
      <c r="AT2165">
        <v>14.119089006849061</v>
      </c>
      <c r="AU2165">
        <v>14.119089006849061</v>
      </c>
      <c r="AV2165" t="str">
        <f>VLOOKUP(Sheet1[[#This Row],[NPDES ID2]],Combined_Sheet__Major_Only___2[[NPDES ID2]:[ECHO BFR]],3,FALSE)</f>
        <v>AR</v>
      </c>
      <c r="AW2165" t="s">
        <v>41</v>
      </c>
      <c r="AX2165" t="str">
        <f>VLOOKUP(Sheet1[[#This Row],[NPDES ID2]],Combined_Sheet__Major_Only___2[[NPDES ID2]:[ECHO BFR]],27,FALSE)</f>
        <v>-</v>
      </c>
      <c r="AY2165" t="str">
        <f>VLOOKUP(Sheet1[[#This Row],[NPDES ID2]],Combined_Sheet__Major_Only___2[[NPDES ID2]:[ECHO BFR]],28,FALSE)</f>
        <v>-</v>
      </c>
      <c r="AZ2165" t="str">
        <f>VLOOKUP(Sheet1[[#This Row],[NPDES ID2]],Combined_Sheet__Major_Only___2[[NPDES ID2]:[ECHO BFR]],29,FALSE)</f>
        <v>thickening</v>
      </c>
      <c r="BA2165">
        <f>VLOOKUP(Sheet1[[#This Row],[NPDES ID2]],Combined_Sheet__Major_Only___2[[NPDES ID2]:[ECHO BFR]],17,FALSE)</f>
        <v>36.227482000000002</v>
      </c>
      <c r="BB2165">
        <f>VLOOKUP(Sheet1[[#This Row],[NPDES ID2]],Combined_Sheet__Major_Only___2[[NPDES ID2]:[ECHO BFR]],18,FALSE)</f>
        <v>-94.288334000000006</v>
      </c>
      <c r="BC2165" t="str">
        <f>IF(ISNUMBER(SEARCH("aerobic",$AW2165)),"aerobic","")</f>
        <v>aerobic</v>
      </c>
      <c r="BD2165" t="str">
        <f>IF(ISNUMBER(SEARCH("anaer",$AW2165)),"anaer","")</f>
        <v/>
      </c>
      <c r="BE2165" t="str">
        <f>IF(ISNUMBER(SEARCH("thickening",$AZ2165)),"thickening","")</f>
        <v>thickening</v>
      </c>
      <c r="BF2165" s="3" t="str">
        <f>IF(ISNUMBER(SEARCH("airDry",$AW2165)),"airDry","")</f>
        <v/>
      </c>
      <c r="BG2165" s="3" t="str">
        <f>IF(ISNUMBER(SEARCH("heatDry",$AY2165)),"heatDry","")</f>
        <v/>
      </c>
      <c r="BH2165" s="3" t="str">
        <f>IF(AND(ISNUMBER(SEARCH("aerobic",$AW2165)),ISNUMBER(SEARCH("anaer",$AW2165))),"Combined Aer and Anaer.","")</f>
        <v/>
      </c>
    </row>
    <row r="2166" spans="1:60" x14ac:dyDescent="0.3">
      <c r="A2166" s="4">
        <v>2164</v>
      </c>
      <c r="B2166" t="s">
        <v>10161</v>
      </c>
      <c r="C2166">
        <v>752.42</v>
      </c>
      <c r="D2166">
        <v>284.69413004190892</v>
      </c>
      <c r="E2166">
        <v>284.4931304610933</v>
      </c>
      <c r="F2166">
        <v>229.61193623267309</v>
      </c>
      <c r="G2166">
        <v>343.10347753259231</v>
      </c>
      <c r="H2166">
        <v>-77.111057803074559</v>
      </c>
      <c r="I2166">
        <v>-78.201922039644842</v>
      </c>
      <c r="J2166">
        <v>-90.71827730582396</v>
      </c>
      <c r="K2166">
        <v>-62.17946598881003</v>
      </c>
      <c r="L2166">
        <v>462.04663239574211</v>
      </c>
      <c r="M2166">
        <v>459.75456937359678</v>
      </c>
      <c r="N2166">
        <v>451.44681683343941</v>
      </c>
      <c r="O2166">
        <v>479.51245185495401</v>
      </c>
      <c r="P2166">
        <v>17.791935503105329</v>
      </c>
      <c r="Q2166">
        <v>17.935743572957101</v>
      </c>
      <c r="R2166">
        <v>14.622121836675189</v>
      </c>
      <c r="S2166">
        <v>20.430094818332559</v>
      </c>
      <c r="T2166">
        <v>77.521445766240305</v>
      </c>
      <c r="U2166">
        <v>77.521323292213296</v>
      </c>
      <c r="V2166">
        <v>77.468884725492359</v>
      </c>
      <c r="W2166">
        <v>77.573502326822563</v>
      </c>
      <c r="X2166">
        <v>5682.9306301770685</v>
      </c>
      <c r="Y2166">
        <v>5706.6387902263496</v>
      </c>
      <c r="Z2166">
        <v>5477.4172261329113</v>
      </c>
      <c r="AA2166">
        <v>5814.1512788521341</v>
      </c>
      <c r="AB2166">
        <v>1008.764289550434</v>
      </c>
      <c r="AC2166">
        <v>1000.53792293537</v>
      </c>
      <c r="AD2166">
        <v>856.32042805053118</v>
      </c>
      <c r="AE2166">
        <v>1203.421114616048</v>
      </c>
      <c r="AF2166">
        <v>60.182549318548908</v>
      </c>
      <c r="AG2166">
        <v>59.883743912448317</v>
      </c>
      <c r="AH2166">
        <v>58.803323122434428</v>
      </c>
      <c r="AI2166">
        <v>62.455292577480101</v>
      </c>
      <c r="AJ2166">
        <v>0.51164499362870108</v>
      </c>
      <c r="AK2166">
        <v>0.51164485238428525</v>
      </c>
      <c r="AL2166">
        <v>0.51162510249002879</v>
      </c>
      <c r="AM2166">
        <v>0.51166496805652117</v>
      </c>
      <c r="AN2166">
        <v>0.96809544255306279</v>
      </c>
      <c r="AO2166">
        <v>0.9680954425530629</v>
      </c>
      <c r="AP2166">
        <v>0.9680954425530629</v>
      </c>
      <c r="AQ2166">
        <v>0.9680954425530629</v>
      </c>
      <c r="AR2166">
        <v>13.15028775174518</v>
      </c>
      <c r="AS2166">
        <v>13.15028775174518</v>
      </c>
      <c r="AT2166">
        <v>13.15028775174518</v>
      </c>
      <c r="AU2166">
        <v>13.15028775174518</v>
      </c>
      <c r="AV2166" t="str">
        <f>VLOOKUP(Sheet1[[#This Row],[NPDES ID2]],Combined_Sheet__Major_Only___2[[NPDES ID2]:[ECHO BFR]],3,FALSE)</f>
        <v>TX</v>
      </c>
      <c r="AW2166" t="s">
        <v>41</v>
      </c>
      <c r="AX2166" t="str">
        <f>VLOOKUP(Sheet1[[#This Row],[NPDES ID2]],Combined_Sheet__Major_Only___2[[NPDES ID2]:[ECHO BFR]],27,FALSE)</f>
        <v>-</v>
      </c>
      <c r="AY2166" t="str">
        <f>VLOOKUP(Sheet1[[#This Row],[NPDES ID2]],Combined_Sheet__Major_Only___2[[NPDES ID2]:[ECHO BFR]],28,FALSE)</f>
        <v>-</v>
      </c>
      <c r="AZ2166" t="str">
        <f>VLOOKUP(Sheet1[[#This Row],[NPDES ID2]],Combined_Sheet__Major_Only___2[[NPDES ID2]:[ECHO BFR]],29,FALSE)</f>
        <v>thickening</v>
      </c>
      <c r="BA2166">
        <f>VLOOKUP(Sheet1[[#This Row],[NPDES ID2]],Combined_Sheet__Major_Only___2[[NPDES ID2]:[ECHO BFR]],17,FALSE)</f>
        <v>26.171278000000001</v>
      </c>
      <c r="BB2166">
        <f>VLOOKUP(Sheet1[[#This Row],[NPDES ID2]],Combined_Sheet__Major_Only___2[[NPDES ID2]:[ECHO BFR]],18,FALSE)</f>
        <v>-97.902167000000006</v>
      </c>
      <c r="BC2166" t="str">
        <f>IF(ISNUMBER(SEARCH("aerobic",$AW2166)),"aerobic","")</f>
        <v>aerobic</v>
      </c>
      <c r="BD2166" t="str">
        <f>IF(ISNUMBER(SEARCH("anaer",$AW2166)),"anaer","")</f>
        <v/>
      </c>
      <c r="BE2166" t="str">
        <f>IF(ISNUMBER(SEARCH("thickening",$AZ2166)),"thickening","")</f>
        <v>thickening</v>
      </c>
      <c r="BF2166" s="2" t="str">
        <f>IF(ISNUMBER(SEARCH("airDry",$AW2166)),"airDry","")</f>
        <v/>
      </c>
      <c r="BG2166" s="2" t="str">
        <f>IF(ISNUMBER(SEARCH("heatDry",$AY2166)),"heatDry","")</f>
        <v/>
      </c>
      <c r="BH2166" s="2" t="str">
        <f>IF(AND(ISNUMBER(SEARCH("aerobic",$AW2166)),ISNUMBER(SEARCH("anaer",$AW2166))),"Combined Aer and Anaer.","")</f>
        <v/>
      </c>
    </row>
    <row r="2167" spans="1:60" x14ac:dyDescent="0.3">
      <c r="A2167" s="4">
        <v>2165</v>
      </c>
      <c r="B2167" t="s">
        <v>10166</v>
      </c>
      <c r="C2167">
        <v>748.5</v>
      </c>
      <c r="D2167">
        <v>368.05131527130521</v>
      </c>
      <c r="E2167">
        <v>371.20914684583317</v>
      </c>
      <c r="F2167">
        <v>294.83260775194191</v>
      </c>
      <c r="G2167">
        <v>442.98929980971491</v>
      </c>
      <c r="H2167">
        <v>-78.124926349802436</v>
      </c>
      <c r="I2167">
        <v>-77.462311235059104</v>
      </c>
      <c r="J2167">
        <v>-90.093342396563926</v>
      </c>
      <c r="K2167">
        <v>-67.228419461324222</v>
      </c>
      <c r="L2167">
        <v>356.45938868302619</v>
      </c>
      <c r="M2167">
        <v>353.41158274910202</v>
      </c>
      <c r="N2167">
        <v>342.36671423867892</v>
      </c>
      <c r="O2167">
        <v>379.68000808609003</v>
      </c>
      <c r="P2167">
        <v>17.865048630525958</v>
      </c>
      <c r="Q2167">
        <v>17.746468414431259</v>
      </c>
      <c r="R2167">
        <v>15.50111307156998</v>
      </c>
      <c r="S2167">
        <v>20.316522806649179</v>
      </c>
      <c r="T2167">
        <v>43.091111902691082</v>
      </c>
      <c r="U2167">
        <v>43.091042563924198</v>
      </c>
      <c r="V2167">
        <v>43.061354428064739</v>
      </c>
      <c r="W2167">
        <v>43.120583765474201</v>
      </c>
      <c r="X2167">
        <v>4076.2778005593382</v>
      </c>
      <c r="Y2167">
        <v>4104.9904033997973</v>
      </c>
      <c r="Z2167">
        <v>3825.2560778102961</v>
      </c>
      <c r="AA2167">
        <v>4239.3565671679553</v>
      </c>
      <c r="AB2167">
        <v>1223.395379331464</v>
      </c>
      <c r="AC2167">
        <v>1177.3505746967919</v>
      </c>
      <c r="AD2167">
        <v>923.19709552829454</v>
      </c>
      <c r="AE2167">
        <v>1720.1764782257901</v>
      </c>
      <c r="AF2167">
        <v>46.672671393499847</v>
      </c>
      <c r="AG2167">
        <v>46.273417141129187</v>
      </c>
      <c r="AH2167">
        <v>44.828505409282918</v>
      </c>
      <c r="AI2167">
        <v>49.711341530914453</v>
      </c>
      <c r="AJ2167">
        <v>0.34727129140613711</v>
      </c>
      <c r="AK2167">
        <v>0.34727119904058701</v>
      </c>
      <c r="AL2167">
        <v>0.34725828266298309</v>
      </c>
      <c r="AM2167">
        <v>0.34728435459864471</v>
      </c>
      <c r="AN2167">
        <v>0.9446278713649412</v>
      </c>
      <c r="AO2167">
        <v>0.94462787136494097</v>
      </c>
      <c r="AP2167">
        <v>0.94462787136494097</v>
      </c>
      <c r="AQ2167">
        <v>0.94462787136494097</v>
      </c>
      <c r="AR2167">
        <v>7.8159484964601553</v>
      </c>
      <c r="AS2167">
        <v>7.815948496460158</v>
      </c>
      <c r="AT2167">
        <v>7.815948496460158</v>
      </c>
      <c r="AU2167">
        <v>7.815948496460158</v>
      </c>
      <c r="AV2167" t="str">
        <f>VLOOKUP(Sheet1[[#This Row],[NPDES ID2]],Combined_Sheet__Major_Only___2[[NPDES ID2]:[ECHO BFR]],3,FALSE)</f>
        <v>NJ</v>
      </c>
      <c r="AW2167" t="s">
        <v>54</v>
      </c>
      <c r="AX2167" t="str">
        <f>VLOOKUP(Sheet1[[#This Row],[NPDES ID2]],Combined_Sheet__Major_Only___2[[NPDES ID2]:[ECHO BFR]],27,FALSE)</f>
        <v>-</v>
      </c>
      <c r="AY2167" t="str">
        <f>VLOOKUP(Sheet1[[#This Row],[NPDES ID2]],Combined_Sheet__Major_Only___2[[NPDES ID2]:[ECHO BFR]],28,FALSE)</f>
        <v>-</v>
      </c>
      <c r="AZ2167" t="str">
        <f>VLOOKUP(Sheet1[[#This Row],[NPDES ID2]],Combined_Sheet__Major_Only___2[[NPDES ID2]:[ECHO BFR]],29,FALSE)</f>
        <v>thickening, preliminaryOps</v>
      </c>
      <c r="BA2167">
        <f>VLOOKUP(Sheet1[[#This Row],[NPDES ID2]],Combined_Sheet__Major_Only___2[[NPDES ID2]:[ECHO BFR]],17,FALSE)</f>
        <v>39.110281000000001</v>
      </c>
      <c r="BB2167">
        <f>VLOOKUP(Sheet1[[#This Row],[NPDES ID2]],Combined_Sheet__Major_Only___2[[NPDES ID2]:[ECHO BFR]],18,FALSE)</f>
        <v>-74.793442999999996</v>
      </c>
      <c r="BC2167" t="str">
        <f>IF(ISNUMBER(SEARCH("aerobic",$AW2167)),"aerobic","")</f>
        <v/>
      </c>
      <c r="BD2167" t="str">
        <f>IF(ISNUMBER(SEARCH("anaer",$AW2167)),"anaer","")</f>
        <v/>
      </c>
      <c r="BE2167" t="str">
        <f>IF(ISNUMBER(SEARCH("thickening",$AZ2167)),"thickening","")</f>
        <v>thickening</v>
      </c>
      <c r="BF2167" s="3" t="str">
        <f>IF(ISNUMBER(SEARCH("airDry",$AW2167)),"airDry","")</f>
        <v/>
      </c>
      <c r="BG2167" s="3" t="str">
        <f>IF(ISNUMBER(SEARCH("heatDry",$AY2167)),"heatDry","")</f>
        <v/>
      </c>
      <c r="BH2167" s="3" t="str">
        <f>IF(AND(ISNUMBER(SEARCH("aerobic",$AW2167)),ISNUMBER(SEARCH("anaer",$AW2167))),"Combined Aer and Anaer.","")</f>
        <v/>
      </c>
    </row>
    <row r="2168" spans="1:60" x14ac:dyDescent="0.3">
      <c r="A2168" s="4">
        <v>2166</v>
      </c>
      <c r="B2168" t="s">
        <v>10171</v>
      </c>
      <c r="C2168">
        <v>747</v>
      </c>
      <c r="D2168">
        <v>352.02476016757589</v>
      </c>
      <c r="E2168">
        <v>354.48000027529571</v>
      </c>
      <c r="F2168">
        <v>283.55065870588152</v>
      </c>
      <c r="G2168">
        <v>423.00709189705742</v>
      </c>
      <c r="H2168">
        <v>-77.944616211816708</v>
      </c>
      <c r="I2168">
        <v>-77.562563991437855</v>
      </c>
      <c r="J2168">
        <v>-90.135434248780598</v>
      </c>
      <c r="K2168">
        <v>-66.181782921971646</v>
      </c>
      <c r="L2168">
        <v>372.14251290404098</v>
      </c>
      <c r="M2168">
        <v>369.22263326847872</v>
      </c>
      <c r="N2168">
        <v>358.63987693120009</v>
      </c>
      <c r="O2168">
        <v>394.39132292807852</v>
      </c>
      <c r="P2168">
        <v>17.806383530633688</v>
      </c>
      <c r="Q2168">
        <v>17.759564768720011</v>
      </c>
      <c r="R2168">
        <v>15.282818281239081</v>
      </c>
      <c r="S2168">
        <v>20.162846862075131</v>
      </c>
      <c r="T2168">
        <v>86.28012756622806</v>
      </c>
      <c r="U2168">
        <v>86.279991575200668</v>
      </c>
      <c r="V2168">
        <v>86.221765559960716</v>
      </c>
      <c r="W2168">
        <v>86.337929414740316</v>
      </c>
      <c r="X2168">
        <v>7800.833282640142</v>
      </c>
      <c r="Y2168">
        <v>7851.643070457545</v>
      </c>
      <c r="Z2168">
        <v>7358.6289002230642</v>
      </c>
      <c r="AA2168">
        <v>8086.9505931806234</v>
      </c>
      <c r="AB2168">
        <v>1654.5494096416789</v>
      </c>
      <c r="AC2168">
        <v>1622.5902945328451</v>
      </c>
      <c r="AD2168">
        <v>1356.44932625142</v>
      </c>
      <c r="AE2168">
        <v>2097.2632311344869</v>
      </c>
      <c r="AF2168">
        <v>48.824464043499212</v>
      </c>
      <c r="AG2168">
        <v>48.441130638209358</v>
      </c>
      <c r="AH2168">
        <v>47.054300883488096</v>
      </c>
      <c r="AI2168">
        <v>51.741276870076298</v>
      </c>
      <c r="AJ2168">
        <v>0.3733734264962652</v>
      </c>
      <c r="AK2168">
        <v>0.37337330331676799</v>
      </c>
      <c r="AL2168">
        <v>0.37335608727549208</v>
      </c>
      <c r="AM2168">
        <v>0.37339083847356203</v>
      </c>
      <c r="AN2168">
        <v>0.97120043383624077</v>
      </c>
      <c r="AO2168">
        <v>0.97120043383624044</v>
      </c>
      <c r="AP2168">
        <v>0.97120043383624044</v>
      </c>
      <c r="AQ2168">
        <v>0.97120043383624044</v>
      </c>
      <c r="AR2168">
        <v>9.6662396186573396</v>
      </c>
      <c r="AS2168">
        <v>9.6662396186573396</v>
      </c>
      <c r="AT2168">
        <v>9.6662396186573396</v>
      </c>
      <c r="AU2168">
        <v>9.6662396186573396</v>
      </c>
      <c r="AV2168" t="str">
        <f>VLOOKUP(Sheet1[[#This Row],[NPDES ID2]],Combined_Sheet__Major_Only___2[[NPDES ID2]:[ECHO BFR]],3,FALSE)</f>
        <v>NJ</v>
      </c>
      <c r="AW2168" t="s">
        <v>54</v>
      </c>
      <c r="AX2168" t="str">
        <f>VLOOKUP(Sheet1[[#This Row],[NPDES ID2]],Combined_Sheet__Major_Only___2[[NPDES ID2]:[ECHO BFR]],27,FALSE)</f>
        <v>-</v>
      </c>
      <c r="AY2168" t="str">
        <f>VLOOKUP(Sheet1[[#This Row],[NPDES ID2]],Combined_Sheet__Major_Only___2[[NPDES ID2]:[ECHO BFR]],28,FALSE)</f>
        <v>-</v>
      </c>
      <c r="AZ2168" t="str">
        <f>VLOOKUP(Sheet1[[#This Row],[NPDES ID2]],Combined_Sheet__Major_Only___2[[NPDES ID2]:[ECHO BFR]],29,FALSE)</f>
        <v>thickening</v>
      </c>
      <c r="BA2168">
        <f>VLOOKUP(Sheet1[[#This Row],[NPDES ID2]],Combined_Sheet__Major_Only___2[[NPDES ID2]:[ECHO BFR]],17,FALSE)</f>
        <v>40.294643999999998</v>
      </c>
      <c r="BB2168">
        <f>VLOOKUP(Sheet1[[#This Row],[NPDES ID2]],Combined_Sheet__Major_Only___2[[NPDES ID2]:[ECHO BFR]],18,FALSE)</f>
        <v>-74.562478999999996</v>
      </c>
      <c r="BC2168" t="str">
        <f>IF(ISNUMBER(SEARCH("aerobic",$AW2168)),"aerobic","")</f>
        <v/>
      </c>
      <c r="BD2168" t="str">
        <f>IF(ISNUMBER(SEARCH("anaer",$AW2168)),"anaer","")</f>
        <v/>
      </c>
      <c r="BE2168" t="str">
        <f>IF(ISNUMBER(SEARCH("thickening",$AZ2168)),"thickening","")</f>
        <v>thickening</v>
      </c>
      <c r="BF2168" s="2" t="str">
        <f>IF(ISNUMBER(SEARCH("airDry",$AW2168)),"airDry","")</f>
        <v/>
      </c>
      <c r="BG2168" s="2" t="str">
        <f>IF(ISNUMBER(SEARCH("heatDry",$AY2168)),"heatDry","")</f>
        <v/>
      </c>
      <c r="BH2168" s="2" t="str">
        <f>IF(AND(ISNUMBER(SEARCH("aerobic",$AW2168)),ISNUMBER(SEARCH("anaer",$AW2168))),"Combined Aer and Anaer.","")</f>
        <v/>
      </c>
    </row>
    <row r="2169" spans="1:60" x14ac:dyDescent="0.3">
      <c r="A2169" s="4">
        <v>2167</v>
      </c>
      <c r="B2169" t="s">
        <v>10175</v>
      </c>
      <c r="C2169">
        <v>747</v>
      </c>
      <c r="D2169">
        <v>360.70966298136779</v>
      </c>
      <c r="E2169">
        <v>363.35043265081862</v>
      </c>
      <c r="F2169">
        <v>289.69147734944909</v>
      </c>
      <c r="G2169">
        <v>433.87628471980997</v>
      </c>
      <c r="H2169">
        <v>-78.025259602052387</v>
      </c>
      <c r="I2169">
        <v>-77.440631241101272</v>
      </c>
      <c r="J2169">
        <v>-89.97672458377879</v>
      </c>
      <c r="K2169">
        <v>-66.741094644747093</v>
      </c>
      <c r="L2169">
        <v>363.21529288539489</v>
      </c>
      <c r="M2169">
        <v>360.22916357322413</v>
      </c>
      <c r="N2169">
        <v>349.40651406655292</v>
      </c>
      <c r="O2169">
        <v>385.96848865060502</v>
      </c>
      <c r="P2169">
        <v>17.818969417738231</v>
      </c>
      <c r="Q2169">
        <v>17.743498128181528</v>
      </c>
      <c r="R2169">
        <v>15.384663326477</v>
      </c>
      <c r="S2169">
        <v>20.224343535077381</v>
      </c>
      <c r="T2169">
        <v>82.165507814008919</v>
      </c>
      <c r="U2169">
        <v>82.16537817294585</v>
      </c>
      <c r="V2169">
        <v>82.109870962947937</v>
      </c>
      <c r="W2169">
        <v>82.220610663318027</v>
      </c>
      <c r="X2169">
        <v>7612.0977659741757</v>
      </c>
      <c r="Y2169">
        <v>7663.8776859922991</v>
      </c>
      <c r="Z2169">
        <v>7160.6338011105618</v>
      </c>
      <c r="AA2169">
        <v>7904.804510241107</v>
      </c>
      <c r="AB2169">
        <v>1681.9877548826539</v>
      </c>
      <c r="AC2169">
        <v>1646.456621230813</v>
      </c>
      <c r="AD2169">
        <v>1366.299726145633</v>
      </c>
      <c r="AE2169">
        <v>2155.018179728831</v>
      </c>
      <c r="AF2169">
        <v>47.653203008567168</v>
      </c>
      <c r="AG2169">
        <v>47.261186554288031</v>
      </c>
      <c r="AH2169">
        <v>45.842827164782591</v>
      </c>
      <c r="AI2169">
        <v>50.636257171490122</v>
      </c>
      <c r="AJ2169">
        <v>0.359161042392737</v>
      </c>
      <c r="AK2169">
        <v>0.3591609250899972</v>
      </c>
      <c r="AL2169">
        <v>0.35914452994673918</v>
      </c>
      <c r="AM2169">
        <v>0.35917762411711718</v>
      </c>
      <c r="AN2169">
        <v>0.96982065849986898</v>
      </c>
      <c r="AO2169">
        <v>0.96982065849986898</v>
      </c>
      <c r="AP2169">
        <v>0.96982065849986898</v>
      </c>
      <c r="AQ2169">
        <v>0.96982065849986898</v>
      </c>
      <c r="AR2169">
        <v>9.2340252949475019</v>
      </c>
      <c r="AS2169">
        <v>9.2340252949475037</v>
      </c>
      <c r="AT2169">
        <v>9.2340252949475037</v>
      </c>
      <c r="AU2169">
        <v>9.2340252949475037</v>
      </c>
      <c r="AV2169" t="str">
        <f>VLOOKUP(Sheet1[[#This Row],[NPDES ID2]],Combined_Sheet__Major_Only___2[[NPDES ID2]:[ECHO BFR]],3,FALSE)</f>
        <v>NJ</v>
      </c>
      <c r="AW2169" t="s">
        <v>54</v>
      </c>
      <c r="AX2169" t="str">
        <f>VLOOKUP(Sheet1[[#This Row],[NPDES ID2]],Combined_Sheet__Major_Only___2[[NPDES ID2]:[ECHO BFR]],27,FALSE)</f>
        <v>-</v>
      </c>
      <c r="AY2169" t="str">
        <f>VLOOKUP(Sheet1[[#This Row],[NPDES ID2]],Combined_Sheet__Major_Only___2[[NPDES ID2]:[ECHO BFR]],28,FALSE)</f>
        <v>-</v>
      </c>
      <c r="AZ2169" t="str">
        <f>VLOOKUP(Sheet1[[#This Row],[NPDES ID2]],Combined_Sheet__Major_Only___2[[NPDES ID2]:[ECHO BFR]],29,FALSE)</f>
        <v>thickening</v>
      </c>
      <c r="BA2169">
        <f>VLOOKUP(Sheet1[[#This Row],[NPDES ID2]],Combined_Sheet__Major_Only___2[[NPDES ID2]:[ECHO BFR]],17,FALSE)</f>
        <v>39.378010000000003</v>
      </c>
      <c r="BB2169">
        <f>VLOOKUP(Sheet1[[#This Row],[NPDES ID2]],Combined_Sheet__Major_Only___2[[NPDES ID2]:[ECHO BFR]],18,FALSE)</f>
        <v>-75.034859999999995</v>
      </c>
      <c r="BC2169" t="str">
        <f>IF(ISNUMBER(SEARCH("aerobic",$AW2169)),"aerobic","")</f>
        <v/>
      </c>
      <c r="BD2169" t="str">
        <f>IF(ISNUMBER(SEARCH("anaer",$AW2169)),"anaer","")</f>
        <v/>
      </c>
      <c r="BE2169" t="str">
        <f>IF(ISNUMBER(SEARCH("thickening",$AZ2169)),"thickening","")</f>
        <v>thickening</v>
      </c>
      <c r="BF2169" s="3" t="str">
        <f>IF(ISNUMBER(SEARCH("airDry",$AW2169)),"airDry","")</f>
        <v/>
      </c>
      <c r="BG2169" s="3" t="str">
        <f>IF(ISNUMBER(SEARCH("heatDry",$AY2169)),"heatDry","")</f>
        <v/>
      </c>
      <c r="BH2169" s="3" t="str">
        <f>IF(AND(ISNUMBER(SEARCH("aerobic",$AW2169)),ISNUMBER(SEARCH("anaer",$AW2169))),"Combined Aer and Anaer.","")</f>
        <v/>
      </c>
    </row>
    <row r="2170" spans="1:60" x14ac:dyDescent="0.3">
      <c r="A2170" s="4">
        <v>2168</v>
      </c>
      <c r="B2170" t="s">
        <v>10180</v>
      </c>
      <c r="C2170">
        <v>744.84</v>
      </c>
      <c r="D2170">
        <v>339.6284666892314</v>
      </c>
      <c r="E2170">
        <v>341.746082094656</v>
      </c>
      <c r="F2170">
        <v>273.30855556763532</v>
      </c>
      <c r="G2170">
        <v>407.64843992084792</v>
      </c>
      <c r="H2170">
        <v>-77.769510964143365</v>
      </c>
      <c r="I2170">
        <v>-77.655564494254975</v>
      </c>
      <c r="J2170">
        <v>-90.319210921054037</v>
      </c>
      <c r="K2170">
        <v>-65.296911087994587</v>
      </c>
      <c r="L2170">
        <v>384.96050160756681</v>
      </c>
      <c r="M2170">
        <v>382.15247108904038</v>
      </c>
      <c r="N2170">
        <v>371.9733933073685</v>
      </c>
      <c r="O2170">
        <v>406.36032050732967</v>
      </c>
      <c r="P2170">
        <v>17.734116876860909</v>
      </c>
      <c r="Q2170">
        <v>17.65433771721079</v>
      </c>
      <c r="R2170">
        <v>15.08068363634171</v>
      </c>
      <c r="S2170">
        <v>20.149639210213309</v>
      </c>
      <c r="T2170">
        <v>119.8477472070728</v>
      </c>
      <c r="U2170">
        <v>119.8475594121853</v>
      </c>
      <c r="V2170">
        <v>119.7671530192339</v>
      </c>
      <c r="W2170">
        <v>119.9275678529755</v>
      </c>
      <c r="X2170">
        <v>10443.375858266791</v>
      </c>
      <c r="Y2170">
        <v>10506.90499768436</v>
      </c>
      <c r="Z2170">
        <v>9891.7425219810284</v>
      </c>
      <c r="AA2170">
        <v>10799.234676288759</v>
      </c>
      <c r="AB2170">
        <v>2893.009755501012</v>
      </c>
      <c r="AC2170">
        <v>2806.4049933740062</v>
      </c>
      <c r="AD2170">
        <v>2239.388102513306</v>
      </c>
      <c r="AE2170">
        <v>3948.7217123841569</v>
      </c>
      <c r="AF2170">
        <v>50.653225694674248</v>
      </c>
      <c r="AG2170">
        <v>50.283425767996476</v>
      </c>
      <c r="AH2170">
        <v>48.946111148724889</v>
      </c>
      <c r="AI2170">
        <v>53.466243105647372</v>
      </c>
      <c r="AJ2170">
        <v>0.39558412655400438</v>
      </c>
      <c r="AK2170">
        <v>0.39558396650885957</v>
      </c>
      <c r="AL2170">
        <v>0.39556161214062019</v>
      </c>
      <c r="AM2170">
        <v>0.39560673571434968</v>
      </c>
      <c r="AN2170">
        <v>0.97902409672239299</v>
      </c>
      <c r="AO2170">
        <v>0.97902409672239299</v>
      </c>
      <c r="AP2170">
        <v>0.97902409672239299</v>
      </c>
      <c r="AQ2170">
        <v>0.97902409672239299</v>
      </c>
      <c r="AR2170">
        <v>8.7895827254811714</v>
      </c>
      <c r="AS2170">
        <v>8.7895827254811731</v>
      </c>
      <c r="AT2170">
        <v>8.7895827254811731</v>
      </c>
      <c r="AU2170">
        <v>8.7895827254811731</v>
      </c>
      <c r="AV2170" t="str">
        <f>VLOOKUP(Sheet1[[#This Row],[NPDES ID2]],Combined_Sheet__Major_Only___2[[NPDES ID2]:[ECHO BFR]],3,FALSE)</f>
        <v>CO</v>
      </c>
      <c r="AW2170" t="s">
        <v>87</v>
      </c>
      <c r="AX2170" t="str">
        <f>VLOOKUP(Sheet1[[#This Row],[NPDES ID2]],Combined_Sheet__Major_Only___2[[NPDES ID2]:[ECHO BFR]],27,FALSE)</f>
        <v>-</v>
      </c>
      <c r="AY2170" t="str">
        <f>VLOOKUP(Sheet1[[#This Row],[NPDES ID2]],Combined_Sheet__Major_Only___2[[NPDES ID2]:[ECHO BFR]],28,FALSE)</f>
        <v>pasteurize</v>
      </c>
      <c r="AZ2170" t="str">
        <f>VLOOKUP(Sheet1[[#This Row],[NPDES ID2]],Combined_Sheet__Major_Only___2[[NPDES ID2]:[ECHO BFR]],29,FALSE)</f>
        <v>thickening</v>
      </c>
      <c r="BA2170">
        <f>VLOOKUP(Sheet1[[#This Row],[NPDES ID2]],Combined_Sheet__Major_Only___2[[NPDES ID2]:[ECHO BFR]],17,FALSE)</f>
        <v>40.061964345878799</v>
      </c>
      <c r="BB2170">
        <f>VLOOKUP(Sheet1[[#This Row],[NPDES ID2]],Combined_Sheet__Major_Only___2[[NPDES ID2]:[ECHO BFR]],18,FALSE)</f>
        <v>-105.01802588568501</v>
      </c>
      <c r="BC2170" t="str">
        <f>IF(ISNUMBER(SEARCH("aerobic",$AW2170)),"aerobic","")</f>
        <v/>
      </c>
      <c r="BD2170" t="str">
        <f>IF(ISNUMBER(SEARCH("anaer",$AW2170)),"anaer","")</f>
        <v/>
      </c>
      <c r="BE2170" t="str">
        <f>IF(ISNUMBER(SEARCH("thickening",$AZ2170)),"thickening","")</f>
        <v>thickening</v>
      </c>
      <c r="BF2170" s="2" t="str">
        <f>IF(ISNUMBER(SEARCH("airDry",$AW2170)),"airDry","")</f>
        <v/>
      </c>
      <c r="BG2170" s="2" t="str">
        <f>IF(ISNUMBER(SEARCH("heatDry",$AY2170)),"heatDry","")</f>
        <v/>
      </c>
      <c r="BH2170" s="2" t="str">
        <f>IF(AND(ISNUMBER(SEARCH("aerobic",$AW2170)),ISNUMBER(SEARCH("anaer",$AW2170))),"Combined Aer and Anaer.","")</f>
        <v/>
      </c>
    </row>
    <row r="2171" spans="1:60" x14ac:dyDescent="0.3">
      <c r="A2171" s="4">
        <v>2169</v>
      </c>
      <c r="B2171" t="s">
        <v>10185</v>
      </c>
      <c r="C2171">
        <v>742.88</v>
      </c>
      <c r="D2171">
        <v>274.4697492329181</v>
      </c>
      <c r="E2171">
        <v>274.1663878127315</v>
      </c>
      <c r="F2171">
        <v>221.2602476362851</v>
      </c>
      <c r="G2171">
        <v>331.59854954584398</v>
      </c>
      <c r="H2171">
        <v>-76.915246895839431</v>
      </c>
      <c r="I2171">
        <v>-78.253714618423203</v>
      </c>
      <c r="J2171">
        <v>-91.06650964354337</v>
      </c>
      <c r="K2171">
        <v>-61.357327754355524</v>
      </c>
      <c r="L2171">
        <v>475.30631848171743</v>
      </c>
      <c r="M2171">
        <v>473.18597800779742</v>
      </c>
      <c r="N2171">
        <v>465.5007427806176</v>
      </c>
      <c r="O2171">
        <v>491.4634008227668</v>
      </c>
      <c r="P2171">
        <v>17.531310695631589</v>
      </c>
      <c r="Q2171">
        <v>17.713447703988411</v>
      </c>
      <c r="R2171">
        <v>14.304844662012339</v>
      </c>
      <c r="S2171">
        <v>20.077806519025071</v>
      </c>
      <c r="T2171">
        <v>75.808235042365027</v>
      </c>
      <c r="U2171">
        <v>75.808115212282701</v>
      </c>
      <c r="V2171">
        <v>75.756808678793817</v>
      </c>
      <c r="W2171">
        <v>75.859167816386943</v>
      </c>
      <c r="X2171">
        <v>5333.4262988986557</v>
      </c>
      <c r="Y2171">
        <v>5353.4362310824708</v>
      </c>
      <c r="Z2171">
        <v>5159.8554249708168</v>
      </c>
      <c r="AA2171">
        <v>5444.0729088446287</v>
      </c>
      <c r="AB2171">
        <v>849.62212363494882</v>
      </c>
      <c r="AC2171">
        <v>844.18294193239262</v>
      </c>
      <c r="AD2171">
        <v>733.84168472434669</v>
      </c>
      <c r="AE2171">
        <v>993.4248866251661</v>
      </c>
      <c r="AF2171">
        <v>62.704462400232977</v>
      </c>
      <c r="AG2171">
        <v>62.424489870533762</v>
      </c>
      <c r="AH2171">
        <v>61.412230754624531</v>
      </c>
      <c r="AI2171">
        <v>64.833863884063348</v>
      </c>
      <c r="AJ2171">
        <v>0.54243508287606279</v>
      </c>
      <c r="AK2171">
        <v>0.54243494555414506</v>
      </c>
      <c r="AL2171">
        <v>0.54241574039561069</v>
      </c>
      <c r="AM2171">
        <v>0.5424545062757159</v>
      </c>
      <c r="AN2171">
        <v>0.96740812760972783</v>
      </c>
      <c r="AO2171">
        <v>0.96740812760972772</v>
      </c>
      <c r="AP2171">
        <v>0.96740812760972772</v>
      </c>
      <c r="AQ2171">
        <v>0.96740812760972772</v>
      </c>
      <c r="AR2171">
        <v>14.606934431050609</v>
      </c>
      <c r="AS2171">
        <v>14.606934431050609</v>
      </c>
      <c r="AT2171">
        <v>14.606934431050609</v>
      </c>
      <c r="AU2171">
        <v>14.606934431050609</v>
      </c>
      <c r="AV2171" t="str">
        <f>VLOOKUP(Sheet1[[#This Row],[NPDES ID2]],Combined_Sheet__Major_Only___2[[NPDES ID2]:[ECHO BFR]],3,FALSE)</f>
        <v>MD</v>
      </c>
      <c r="AW2171" t="s">
        <v>41</v>
      </c>
      <c r="AX2171" t="str">
        <f>VLOOKUP(Sheet1[[#This Row],[NPDES ID2]],Combined_Sheet__Major_Only___2[[NPDES ID2]:[ECHO BFR]],27,FALSE)</f>
        <v>-</v>
      </c>
      <c r="AY2171" t="str">
        <f>VLOOKUP(Sheet1[[#This Row],[NPDES ID2]],Combined_Sheet__Major_Only___2[[NPDES ID2]:[ECHO BFR]],28,FALSE)</f>
        <v>-</v>
      </c>
      <c r="AZ2171" t="str">
        <f>VLOOKUP(Sheet1[[#This Row],[NPDES ID2]],Combined_Sheet__Major_Only___2[[NPDES ID2]:[ECHO BFR]],29,FALSE)</f>
        <v>thickening</v>
      </c>
      <c r="BA2171">
        <f>VLOOKUP(Sheet1[[#This Row],[NPDES ID2]],Combined_Sheet__Major_Only___2[[NPDES ID2]:[ECHO BFR]],17,FALSE)</f>
        <v>39.55979</v>
      </c>
      <c r="BB2171">
        <f>VLOOKUP(Sheet1[[#This Row],[NPDES ID2]],Combined_Sheet__Major_Only___2[[NPDES ID2]:[ECHO BFR]],18,FALSE)</f>
        <v>-77.037710000000004</v>
      </c>
      <c r="BC2171" t="str">
        <f>IF(ISNUMBER(SEARCH("aerobic",$AW2171)),"aerobic","")</f>
        <v>aerobic</v>
      </c>
      <c r="BD2171" t="str">
        <f>IF(ISNUMBER(SEARCH("anaer",$AW2171)),"anaer","")</f>
        <v/>
      </c>
      <c r="BE2171" t="str">
        <f>IF(ISNUMBER(SEARCH("thickening",$AZ2171)),"thickening","")</f>
        <v>thickening</v>
      </c>
      <c r="BF2171" s="3" t="str">
        <f>IF(ISNUMBER(SEARCH("airDry",$AW2171)),"airDry","")</f>
        <v/>
      </c>
      <c r="BG2171" s="3" t="str">
        <f>IF(ISNUMBER(SEARCH("heatDry",$AY2171)),"heatDry","")</f>
        <v/>
      </c>
      <c r="BH2171" s="3" t="str">
        <f>IF(AND(ISNUMBER(SEARCH("aerobic",$AW2171)),ISNUMBER(SEARCH("anaer",$AW2171))),"Combined Aer and Anaer.","")</f>
        <v/>
      </c>
    </row>
    <row r="2172" spans="1:60" x14ac:dyDescent="0.3">
      <c r="A2172" s="4">
        <v>2170</v>
      </c>
      <c r="B2172" t="s">
        <v>10190</v>
      </c>
      <c r="C2172">
        <v>734</v>
      </c>
      <c r="D2172">
        <v>342.73056867022387</v>
      </c>
      <c r="E2172">
        <v>344.48506773195191</v>
      </c>
      <c r="F2172">
        <v>275.88430074439037</v>
      </c>
      <c r="G2172">
        <v>412.1338890704439</v>
      </c>
      <c r="H2172">
        <v>-77.700226712572757</v>
      </c>
      <c r="I2172">
        <v>-77.552362853342544</v>
      </c>
      <c r="J2172">
        <v>-90.181266654626043</v>
      </c>
      <c r="K2172">
        <v>-65.25673283696554</v>
      </c>
      <c r="L2172">
        <v>377.93099718151751</v>
      </c>
      <c r="M2172">
        <v>375.15363779903618</v>
      </c>
      <c r="N2172">
        <v>365.08305493237469</v>
      </c>
      <c r="O2172">
        <v>399.10224084119119</v>
      </c>
      <c r="P2172">
        <v>17.477785623953739</v>
      </c>
      <c r="Q2172">
        <v>17.408190574108211</v>
      </c>
      <c r="R2172">
        <v>14.87625473176978</v>
      </c>
      <c r="S2172">
        <v>19.84960654324572</v>
      </c>
      <c r="T2172">
        <v>203.90114971960119</v>
      </c>
      <c r="U2172">
        <v>203.9008322077197</v>
      </c>
      <c r="V2172">
        <v>203.76488609418041</v>
      </c>
      <c r="W2172">
        <v>204.03610548856881</v>
      </c>
      <c r="X2172">
        <v>17834.98487000155</v>
      </c>
      <c r="Y2172">
        <v>17944.294685291588</v>
      </c>
      <c r="Z2172">
        <v>16885.777543530989</v>
      </c>
      <c r="AA2172">
        <v>18447.437633536869</v>
      </c>
      <c r="AB2172">
        <v>3608.760835253453</v>
      </c>
      <c r="AC2172">
        <v>3549.1328073421182</v>
      </c>
      <c r="AD2172">
        <v>2989.2012699546958</v>
      </c>
      <c r="AE2172">
        <v>4520.5357055625454</v>
      </c>
      <c r="AF2172">
        <v>50.463811978689087</v>
      </c>
      <c r="AG2172">
        <v>50.092533514911203</v>
      </c>
      <c r="AH2172">
        <v>48.750596902752562</v>
      </c>
      <c r="AI2172">
        <v>53.287004789268771</v>
      </c>
      <c r="AJ2172">
        <v>0.39328257405038047</v>
      </c>
      <c r="AK2172">
        <v>0.39328235942202028</v>
      </c>
      <c r="AL2172">
        <v>0.39325241688572932</v>
      </c>
      <c r="AM2172">
        <v>0.39331285881989791</v>
      </c>
      <c r="AN2172">
        <v>0.98751608911154776</v>
      </c>
      <c r="AO2172">
        <v>0.98751608911154753</v>
      </c>
      <c r="AP2172">
        <v>0.98751608911154753</v>
      </c>
      <c r="AQ2172">
        <v>0.98751608911154753</v>
      </c>
      <c r="AR2172">
        <v>10.24636125512521</v>
      </c>
      <c r="AS2172">
        <v>10.246361255125199</v>
      </c>
      <c r="AT2172">
        <v>10.246361255125199</v>
      </c>
      <c r="AU2172">
        <v>10.246361255125199</v>
      </c>
      <c r="AV2172" t="str">
        <f>VLOOKUP(Sheet1[[#This Row],[NPDES ID2]],Combined_Sheet__Major_Only___2[[NPDES ID2]:[ECHO BFR]],3,FALSE)</f>
        <v>FL</v>
      </c>
      <c r="AW2172" t="s">
        <v>54</v>
      </c>
      <c r="AX2172" t="str">
        <f>VLOOKUP(Sheet1[[#This Row],[NPDES ID2]],Combined_Sheet__Major_Only___2[[NPDES ID2]:[ECHO BFR]],27,FALSE)</f>
        <v>other</v>
      </c>
      <c r="AY2172" t="str">
        <f>VLOOKUP(Sheet1[[#This Row],[NPDES ID2]],Combined_Sheet__Major_Only___2[[NPDES ID2]:[ECHO BFR]],28,FALSE)</f>
        <v>-</v>
      </c>
      <c r="AZ2172" t="str">
        <f>VLOOKUP(Sheet1[[#This Row],[NPDES ID2]],Combined_Sheet__Major_Only___2[[NPDES ID2]:[ECHO BFR]],29,FALSE)</f>
        <v>-</v>
      </c>
      <c r="BA2172">
        <f>VLOOKUP(Sheet1[[#This Row],[NPDES ID2]],Combined_Sheet__Major_Only___2[[NPDES ID2]:[ECHO BFR]],17,FALSE)</f>
        <v>28.81617</v>
      </c>
      <c r="BB2172">
        <f>VLOOKUP(Sheet1[[#This Row],[NPDES ID2]],Combined_Sheet__Major_Only___2[[NPDES ID2]:[ECHO BFR]],18,FALSE)</f>
        <v>-81.279110000000003</v>
      </c>
      <c r="BC2172" t="str">
        <f>IF(ISNUMBER(SEARCH("aerobic",$AW2172)),"aerobic","")</f>
        <v/>
      </c>
      <c r="BD2172" t="str">
        <f>IF(ISNUMBER(SEARCH("anaer",$AW2172)),"anaer","")</f>
        <v/>
      </c>
      <c r="BE2172" t="str">
        <f>IF(ISNUMBER(SEARCH("thickening",$AZ2172)),"thickening","")</f>
        <v/>
      </c>
      <c r="BF2172" s="2" t="str">
        <f>IF(ISNUMBER(SEARCH("airDry",$AW2172)),"airDry","")</f>
        <v/>
      </c>
      <c r="BG2172" s="2" t="str">
        <f>IF(ISNUMBER(SEARCH("heatDry",$AY2172)),"heatDry","")</f>
        <v/>
      </c>
      <c r="BH2172" s="2" t="str">
        <f>IF(AND(ISNUMBER(SEARCH("aerobic",$AW2172)),ISNUMBER(SEARCH("anaer",$AW2172))),"Combined Aer and Anaer.","")</f>
        <v/>
      </c>
    </row>
    <row r="2173" spans="1:60" x14ac:dyDescent="0.3">
      <c r="A2173" s="4">
        <v>2171</v>
      </c>
      <c r="B2173" t="s">
        <v>10194</v>
      </c>
      <c r="C2173">
        <v>731</v>
      </c>
      <c r="D2173">
        <v>285.82687365385192</v>
      </c>
      <c r="E2173">
        <v>285.72781768122741</v>
      </c>
      <c r="F2173">
        <v>230.54639189664019</v>
      </c>
      <c r="G2173">
        <v>345.04843800397111</v>
      </c>
      <c r="H2173">
        <v>-77.070617198128573</v>
      </c>
      <c r="I2173">
        <v>-78.181537068390583</v>
      </c>
      <c r="J2173">
        <v>-90.750225919378991</v>
      </c>
      <c r="K2173">
        <v>-62.062259887348247</v>
      </c>
      <c r="L2173">
        <v>451.79158896799419</v>
      </c>
      <c r="M2173">
        <v>449.58645576204123</v>
      </c>
      <c r="N2173">
        <v>441.59341539618219</v>
      </c>
      <c r="O2173">
        <v>468.59570375185041</v>
      </c>
      <c r="P2173">
        <v>17.280125059333429</v>
      </c>
      <c r="Q2173">
        <v>17.430453959817399</v>
      </c>
      <c r="R2173">
        <v>14.18510436724215</v>
      </c>
      <c r="S2173">
        <v>19.83440309740411</v>
      </c>
      <c r="T2173">
        <v>97.300883464393848</v>
      </c>
      <c r="U2173">
        <v>97.300730465377683</v>
      </c>
      <c r="V2173">
        <v>97.235222297542393</v>
      </c>
      <c r="W2173">
        <v>97.365914416244593</v>
      </c>
      <c r="X2173">
        <v>7087.0713374099496</v>
      </c>
      <c r="Y2173">
        <v>7116.1778353051895</v>
      </c>
      <c r="Z2173">
        <v>6834.8352801954743</v>
      </c>
      <c r="AA2173">
        <v>7248.0663612565804</v>
      </c>
      <c r="AB2173">
        <v>1088.0786678645659</v>
      </c>
      <c r="AC2173">
        <v>1081.9258043760781</v>
      </c>
      <c r="AD2173">
        <v>944.12536117988782</v>
      </c>
      <c r="AE2173">
        <v>1266.443393802326</v>
      </c>
      <c r="AF2173">
        <v>60.571313021969189</v>
      </c>
      <c r="AG2173">
        <v>60.275396236205999</v>
      </c>
      <c r="AH2173">
        <v>59.205568867297629</v>
      </c>
      <c r="AI2173">
        <v>62.821865313944961</v>
      </c>
      <c r="AJ2173">
        <v>0.51638963361320067</v>
      </c>
      <c r="AK2173">
        <v>0.51638948263557305</v>
      </c>
      <c r="AL2173">
        <v>0.51636837469358843</v>
      </c>
      <c r="AM2173">
        <v>0.51641098160600085</v>
      </c>
      <c r="AN2173">
        <v>0.97434236662137164</v>
      </c>
      <c r="AO2173">
        <v>0.97434236662137164</v>
      </c>
      <c r="AP2173">
        <v>0.97434236662137164</v>
      </c>
      <c r="AQ2173">
        <v>0.97434236662137164</v>
      </c>
      <c r="AR2173">
        <v>14.43077053256091</v>
      </c>
      <c r="AS2173">
        <v>14.43077053256091</v>
      </c>
      <c r="AT2173">
        <v>14.43077053256091</v>
      </c>
      <c r="AU2173">
        <v>14.43077053256091</v>
      </c>
      <c r="AV2173" t="str">
        <f>VLOOKUP(Sheet1[[#This Row],[NPDES ID2]],Combined_Sheet__Major_Only___2[[NPDES ID2]:[ECHO BFR]],3,FALSE)</f>
        <v>CT</v>
      </c>
      <c r="AW2173" t="s">
        <v>12181</v>
      </c>
      <c r="AX2173" t="str">
        <f>VLOOKUP(Sheet1[[#This Row],[NPDES ID2]],Combined_Sheet__Major_Only___2[[NPDES ID2]:[ECHO BFR]],27,FALSE)</f>
        <v>methaneBioCaptureRecover</v>
      </c>
      <c r="AY2173" t="str">
        <f>VLOOKUP(Sheet1[[#This Row],[NPDES ID2]],Combined_Sheet__Major_Only___2[[NPDES ID2]:[ECHO BFR]],28,FALSE)</f>
        <v>highTempCompost</v>
      </c>
      <c r="AZ2173" t="str">
        <f>VLOOKUP(Sheet1[[#This Row],[NPDES ID2]],Combined_Sheet__Major_Only___2[[NPDES ID2]:[ECHO BFR]],29,FALSE)</f>
        <v>preliminaryOps, thickening</v>
      </c>
      <c r="BA2173">
        <f>VLOOKUP(Sheet1[[#This Row],[NPDES ID2]],Combined_Sheet__Major_Only___2[[NPDES ID2]:[ECHO BFR]],17,FALSE)</f>
        <v>41.126263999999999</v>
      </c>
      <c r="BB2173">
        <f>VLOOKUP(Sheet1[[#This Row],[NPDES ID2]],Combined_Sheet__Major_Only___2[[NPDES ID2]:[ECHO BFR]],18,FALSE)</f>
        <v>-73.245169000000004</v>
      </c>
      <c r="BC2173" t="str">
        <f>IF(ISNUMBER(SEARCH("aerobic",$AW2173)),"aerobic","")</f>
        <v/>
      </c>
      <c r="BD2173" t="str">
        <f>IF(ISNUMBER(SEARCH("anaer",$AW2173)),"anaer","")</f>
        <v>anaer</v>
      </c>
      <c r="BE2173" t="str">
        <f>IF(ISNUMBER(SEARCH("thickening",$AZ2173)),"thickening","")</f>
        <v>thickening</v>
      </c>
      <c r="BF2173" s="3" t="str">
        <f>IF(ISNUMBER(SEARCH("airDry",$AW2173)),"airDry","")</f>
        <v/>
      </c>
      <c r="BG2173" s="3" t="str">
        <f>IF(ISNUMBER(SEARCH("heatDry",$AY2173)),"heatDry","")</f>
        <v/>
      </c>
      <c r="BH2173" s="3" t="str">
        <f>IF(AND(ISNUMBER(SEARCH("aerobic",$AW2173)),ISNUMBER(SEARCH("anaer",$AW2173))),"Combined Aer and Anaer.","")</f>
        <v/>
      </c>
    </row>
    <row r="2174" spans="1:60" x14ac:dyDescent="0.3">
      <c r="A2174" s="4">
        <v>2172</v>
      </c>
      <c r="B2174" t="s">
        <v>10198</v>
      </c>
      <c r="C2174">
        <v>729.28</v>
      </c>
      <c r="D2174">
        <v>272.20728528973461</v>
      </c>
      <c r="E2174">
        <v>272.10930600139568</v>
      </c>
      <c r="F2174">
        <v>219.22917499034671</v>
      </c>
      <c r="G2174">
        <v>329.36197833040683</v>
      </c>
      <c r="H2174">
        <v>-76.820949655885869</v>
      </c>
      <c r="I2174">
        <v>-78.084331635051228</v>
      </c>
      <c r="J2174">
        <v>-90.994674698989741</v>
      </c>
      <c r="K2174">
        <v>-60.908177240607827</v>
      </c>
      <c r="L2174">
        <v>473.65211257603312</v>
      </c>
      <c r="M2174">
        <v>471.6232956017663</v>
      </c>
      <c r="N2174">
        <v>464.26924306093213</v>
      </c>
      <c r="O2174">
        <v>489.11282926190842</v>
      </c>
      <c r="P2174">
        <v>17.197130999569811</v>
      </c>
      <c r="Q2174">
        <v>17.386621064382911</v>
      </c>
      <c r="R2174">
        <v>13.99445141447506</v>
      </c>
      <c r="S2174">
        <v>19.675576724021688</v>
      </c>
      <c r="T2174">
        <v>82.297162650924079</v>
      </c>
      <c r="U2174">
        <v>82.297032806682182</v>
      </c>
      <c r="V2174">
        <v>82.241438603503312</v>
      </c>
      <c r="W2174">
        <v>82.352351859683452</v>
      </c>
      <c r="X2174">
        <v>5703.6680689496689</v>
      </c>
      <c r="Y2174">
        <v>5724.2115389843293</v>
      </c>
      <c r="Z2174">
        <v>5525.3939619939447</v>
      </c>
      <c r="AA2174">
        <v>5817.2543474813792</v>
      </c>
      <c r="AB2174">
        <v>1089.184305800128</v>
      </c>
      <c r="AC2174">
        <v>1078.2126999859829</v>
      </c>
      <c r="AD2174">
        <v>914.52957157039077</v>
      </c>
      <c r="AE2174">
        <v>1314.4171780223501</v>
      </c>
      <c r="AF2174">
        <v>63.651725291087793</v>
      </c>
      <c r="AG2174">
        <v>63.378809585970373</v>
      </c>
      <c r="AH2174">
        <v>62.392309748682962</v>
      </c>
      <c r="AI2174">
        <v>65.727092451617409</v>
      </c>
      <c r="AJ2174">
        <v>0.55400704719142735</v>
      </c>
      <c r="AK2174">
        <v>0.55400689504252809</v>
      </c>
      <c r="AL2174">
        <v>0.5539856201406359</v>
      </c>
      <c r="AM2174">
        <v>0.55402856395760824</v>
      </c>
      <c r="AN2174">
        <v>0.96986685127561134</v>
      </c>
      <c r="AO2174">
        <v>0.96986685127561101</v>
      </c>
      <c r="AP2174">
        <v>0.96986685127561101</v>
      </c>
      <c r="AQ2174">
        <v>0.96986685127561101</v>
      </c>
      <c r="AR2174">
        <v>13.34314923411775</v>
      </c>
      <c r="AS2174">
        <v>13.34314923411775</v>
      </c>
      <c r="AT2174">
        <v>13.34314923411775</v>
      </c>
      <c r="AU2174">
        <v>13.34314923411775</v>
      </c>
      <c r="AV2174" t="str">
        <f>VLOOKUP(Sheet1[[#This Row],[NPDES ID2]],Combined_Sheet__Major_Only___2[[NPDES ID2]:[ECHO BFR]],3,FALSE)</f>
        <v>NJ</v>
      </c>
      <c r="AW2174" t="s">
        <v>41</v>
      </c>
      <c r="AX2174" t="str">
        <f>VLOOKUP(Sheet1[[#This Row],[NPDES ID2]],Combined_Sheet__Major_Only___2[[NPDES ID2]:[ECHO BFR]],27,FALSE)</f>
        <v>-</v>
      </c>
      <c r="AY2174" t="str">
        <f>VLOOKUP(Sheet1[[#This Row],[NPDES ID2]],Combined_Sheet__Major_Only___2[[NPDES ID2]:[ECHO BFR]],28,FALSE)</f>
        <v>-</v>
      </c>
      <c r="AZ2174" t="str">
        <f>VLOOKUP(Sheet1[[#This Row],[NPDES ID2]],Combined_Sheet__Major_Only___2[[NPDES ID2]:[ECHO BFR]],29,FALSE)</f>
        <v>thickening</v>
      </c>
      <c r="BA2174">
        <f>VLOOKUP(Sheet1[[#This Row],[NPDES ID2]],Combined_Sheet__Major_Only___2[[NPDES ID2]:[ECHO BFR]],17,FALSE)</f>
        <v>40.118583000000001</v>
      </c>
      <c r="BB2174">
        <f>VLOOKUP(Sheet1[[#This Row],[NPDES ID2]],Combined_Sheet__Major_Only___2[[NPDES ID2]:[ECHO BFR]],18,FALSE)</f>
        <v>-74.824302000000003</v>
      </c>
      <c r="BC2174" t="str">
        <f>IF(ISNUMBER(SEARCH("aerobic",$AW2174)),"aerobic","")</f>
        <v>aerobic</v>
      </c>
      <c r="BD2174" t="str">
        <f>IF(ISNUMBER(SEARCH("anaer",$AW2174)),"anaer","")</f>
        <v/>
      </c>
      <c r="BE2174" t="str">
        <f>IF(ISNUMBER(SEARCH("thickening",$AZ2174)),"thickening","")</f>
        <v>thickening</v>
      </c>
      <c r="BF2174" s="2" t="str">
        <f>IF(ISNUMBER(SEARCH("airDry",$AW2174)),"airDry","")</f>
        <v/>
      </c>
      <c r="BG2174" s="2" t="str">
        <f>IF(ISNUMBER(SEARCH("heatDry",$AY2174)),"heatDry","")</f>
        <v/>
      </c>
      <c r="BH2174" s="2" t="str">
        <f>IF(AND(ISNUMBER(SEARCH("aerobic",$AW2174)),ISNUMBER(SEARCH("anaer",$AW2174))),"Combined Aer and Anaer.","")</f>
        <v/>
      </c>
    </row>
    <row r="2175" spans="1:60" x14ac:dyDescent="0.3">
      <c r="A2175" s="4">
        <v>2173</v>
      </c>
      <c r="B2175" t="s">
        <v>10201</v>
      </c>
      <c r="C2175">
        <v>726.23</v>
      </c>
      <c r="D2175">
        <v>277.85608910714183</v>
      </c>
      <c r="E2175">
        <v>277.72977964482737</v>
      </c>
      <c r="F2175">
        <v>223.78958240313511</v>
      </c>
      <c r="G2175">
        <v>335.99513329127092</v>
      </c>
      <c r="H2175">
        <v>-76.886456535958601</v>
      </c>
      <c r="I2175">
        <v>-78.193929761455635</v>
      </c>
      <c r="J2175">
        <v>-90.941482473631581</v>
      </c>
      <c r="K2175">
        <v>-61.3622011021885</v>
      </c>
      <c r="L2175">
        <v>462.81380056858598</v>
      </c>
      <c r="M2175">
        <v>460.72748432233891</v>
      </c>
      <c r="N2175">
        <v>453.16399333535742</v>
      </c>
      <c r="O2175">
        <v>478.71464309532581</v>
      </c>
      <c r="P2175">
        <v>17.141566519705719</v>
      </c>
      <c r="Q2175">
        <v>17.325242051582599</v>
      </c>
      <c r="R2175">
        <v>13.99644724353918</v>
      </c>
      <c r="S2175">
        <v>19.636757809245729</v>
      </c>
      <c r="T2175">
        <v>119.17502198002791</v>
      </c>
      <c r="U2175">
        <v>119.1748352233361</v>
      </c>
      <c r="V2175">
        <v>119.0948733450626</v>
      </c>
      <c r="W2175">
        <v>119.2544013494673</v>
      </c>
      <c r="X2175">
        <v>8417.8419335995914</v>
      </c>
      <c r="Y2175">
        <v>8449.7901867013716</v>
      </c>
      <c r="Z2175">
        <v>8140.9287715354249</v>
      </c>
      <c r="AA2175">
        <v>8594.3620261561518</v>
      </c>
      <c r="AB2175">
        <v>1421.944347375834</v>
      </c>
      <c r="AC2175">
        <v>1411.43549741181</v>
      </c>
      <c r="AD2175">
        <v>1217.4198698181351</v>
      </c>
      <c r="AE2175">
        <v>1678.481388449695</v>
      </c>
      <c r="AF2175">
        <v>62.457035536902957</v>
      </c>
      <c r="AG2175">
        <v>62.175157643863301</v>
      </c>
      <c r="AH2175">
        <v>61.156589075054171</v>
      </c>
      <c r="AI2175">
        <v>64.600072201888693</v>
      </c>
      <c r="AJ2175">
        <v>0.5394130578773495</v>
      </c>
      <c r="AK2175">
        <v>0.53941287640209046</v>
      </c>
      <c r="AL2175">
        <v>0.53938751412413644</v>
      </c>
      <c r="AM2175">
        <v>0.53943870884111289</v>
      </c>
      <c r="AN2175">
        <v>0.97890927265971883</v>
      </c>
      <c r="AO2175">
        <v>0.97890927265971905</v>
      </c>
      <c r="AP2175">
        <v>0.97890927265971905</v>
      </c>
      <c r="AQ2175">
        <v>0.97890927265971905</v>
      </c>
      <c r="AR2175">
        <v>14.04832153877571</v>
      </c>
      <c r="AS2175">
        <v>14.04832153877571</v>
      </c>
      <c r="AT2175">
        <v>14.04832153877571</v>
      </c>
      <c r="AU2175">
        <v>14.04832153877571</v>
      </c>
      <c r="AV2175" t="str">
        <f>VLOOKUP(Sheet1[[#This Row],[NPDES ID2]],Combined_Sheet__Major_Only___2[[NPDES ID2]:[ECHO BFR]],3,FALSE)</f>
        <v>TX</v>
      </c>
      <c r="AW2175" t="s">
        <v>41</v>
      </c>
      <c r="AX2175" t="str">
        <f>VLOOKUP(Sheet1[[#This Row],[NPDES ID2]],Combined_Sheet__Major_Only___2[[NPDES ID2]:[ECHO BFR]],27,FALSE)</f>
        <v>-</v>
      </c>
      <c r="AY2175" t="str">
        <f>VLOOKUP(Sheet1[[#This Row],[NPDES ID2]],Combined_Sheet__Major_Only___2[[NPDES ID2]:[ECHO BFR]],28,FALSE)</f>
        <v>-</v>
      </c>
      <c r="AZ2175" t="str">
        <f>VLOOKUP(Sheet1[[#This Row],[NPDES ID2]],Combined_Sheet__Major_Only___2[[NPDES ID2]:[ECHO BFR]],29,FALSE)</f>
        <v>thickening</v>
      </c>
      <c r="BA2175">
        <f>VLOOKUP(Sheet1[[#This Row],[NPDES ID2]],Combined_Sheet__Major_Only___2[[NPDES ID2]:[ECHO BFR]],17,FALSE)</f>
        <v>29.800270000000001</v>
      </c>
      <c r="BB2175">
        <f>VLOOKUP(Sheet1[[#This Row],[NPDES ID2]],Combined_Sheet__Major_Only___2[[NPDES ID2]:[ECHO BFR]],18,FALSE)</f>
        <v>-95.340980000000002</v>
      </c>
      <c r="BC2175" t="str">
        <f>IF(ISNUMBER(SEARCH("aerobic",$AW2175)),"aerobic","")</f>
        <v>aerobic</v>
      </c>
      <c r="BD2175" t="str">
        <f>IF(ISNUMBER(SEARCH("anaer",$AW2175)),"anaer","")</f>
        <v/>
      </c>
      <c r="BE2175" t="str">
        <f>IF(ISNUMBER(SEARCH("thickening",$AZ2175)),"thickening","")</f>
        <v>thickening</v>
      </c>
      <c r="BF2175" s="3" t="str">
        <f>IF(ISNUMBER(SEARCH("airDry",$AW2175)),"airDry","")</f>
        <v/>
      </c>
      <c r="BG2175" s="3" t="str">
        <f>IF(ISNUMBER(SEARCH("heatDry",$AY2175)),"heatDry","")</f>
        <v/>
      </c>
      <c r="BH2175" s="3" t="str">
        <f>IF(AND(ISNUMBER(SEARCH("aerobic",$AW2175)),ISNUMBER(SEARCH("anaer",$AW2175))),"Combined Aer and Anaer.","")</f>
        <v/>
      </c>
    </row>
    <row r="2176" spans="1:60" x14ac:dyDescent="0.3">
      <c r="A2176" s="4">
        <v>2174</v>
      </c>
      <c r="B2176" t="s">
        <v>10204</v>
      </c>
      <c r="C2176">
        <v>719.21</v>
      </c>
      <c r="D2176">
        <v>275.30065160037151</v>
      </c>
      <c r="E2176">
        <v>275.30206301019939</v>
      </c>
      <c r="F2176">
        <v>221.3120951435275</v>
      </c>
      <c r="G2176">
        <v>333.23893951033381</v>
      </c>
      <c r="H2176">
        <v>-76.948423710438178</v>
      </c>
      <c r="I2176">
        <v>-78.241084582741081</v>
      </c>
      <c r="J2176">
        <v>-91.238070012047345</v>
      </c>
      <c r="K2176">
        <v>-61.280377662481513</v>
      </c>
      <c r="L2176">
        <v>464.26792072520738</v>
      </c>
      <c r="M2176">
        <v>462.24541683469897</v>
      </c>
      <c r="N2176">
        <v>454.91735114510669</v>
      </c>
      <c r="O2176">
        <v>479.67457767474252</v>
      </c>
      <c r="P2176">
        <v>16.965447569674819</v>
      </c>
      <c r="Q2176">
        <v>17.144993832561958</v>
      </c>
      <c r="R2176">
        <v>13.8215306728596</v>
      </c>
      <c r="S2176">
        <v>19.418023399726369</v>
      </c>
      <c r="T2176">
        <v>3.8902678185650279</v>
      </c>
      <c r="U2176">
        <v>3.8902589772378882</v>
      </c>
      <c r="V2176">
        <v>3.8864734683056432</v>
      </c>
      <c r="W2176">
        <v>3.894025750701406</v>
      </c>
      <c r="X2176">
        <v>271.27210595691139</v>
      </c>
      <c r="Y2176">
        <v>272.22804495725347</v>
      </c>
      <c r="Z2176">
        <v>262.72729617319322</v>
      </c>
      <c r="AA2176">
        <v>276.76079077803479</v>
      </c>
      <c r="AB2176">
        <v>47.394948360274441</v>
      </c>
      <c r="AC2176">
        <v>47.01860265308094</v>
      </c>
      <c r="AD2176">
        <v>40.3737160734144</v>
      </c>
      <c r="AE2176">
        <v>56.279215972046153</v>
      </c>
      <c r="AF2176">
        <v>63.262601559133763</v>
      </c>
      <c r="AG2176">
        <v>62.986893924066372</v>
      </c>
      <c r="AH2176">
        <v>61.989094966484799</v>
      </c>
      <c r="AI2176">
        <v>65.360983999433145</v>
      </c>
      <c r="AJ2176">
        <v>0.54925299910158609</v>
      </c>
      <c r="AK2176">
        <v>0.54925293533464203</v>
      </c>
      <c r="AL2176">
        <v>0.54924400679013619</v>
      </c>
      <c r="AM2176">
        <v>0.54926202883013242</v>
      </c>
      <c r="AN2176">
        <v>0.65930994098550599</v>
      </c>
      <c r="AO2176">
        <v>0.65930994098550588</v>
      </c>
      <c r="AP2176">
        <v>0.65930994098550588</v>
      </c>
      <c r="AQ2176">
        <v>0.65930994098550588</v>
      </c>
      <c r="AR2176">
        <v>13.951204444556719</v>
      </c>
      <c r="AS2176">
        <v>13.951204444556719</v>
      </c>
      <c r="AT2176">
        <v>13.951204444556719</v>
      </c>
      <c r="AU2176">
        <v>13.951204444556719</v>
      </c>
      <c r="AV2176" t="str">
        <f>VLOOKUP(Sheet1[[#This Row],[NPDES ID2]],Combined_Sheet__Major_Only___2[[NPDES ID2]:[ECHO BFR]],3,FALSE)</f>
        <v>TX</v>
      </c>
      <c r="AW2176" t="s">
        <v>118</v>
      </c>
      <c r="AX2176" t="str">
        <f>VLOOKUP(Sheet1[[#This Row],[NPDES ID2]],Combined_Sheet__Major_Only___2[[NPDES ID2]:[ECHO BFR]],27,FALSE)</f>
        <v>-</v>
      </c>
      <c r="AY2176" t="str">
        <f>VLOOKUP(Sheet1[[#This Row],[NPDES ID2]],Combined_Sheet__Major_Only___2[[NPDES ID2]:[ECHO BFR]],28,FALSE)</f>
        <v>-</v>
      </c>
      <c r="AZ2176" t="str">
        <f>VLOOKUP(Sheet1[[#This Row],[NPDES ID2]],Combined_Sheet__Major_Only___2[[NPDES ID2]:[ECHO BFR]],29,FALSE)</f>
        <v>thickening</v>
      </c>
      <c r="BA2176">
        <f>VLOOKUP(Sheet1[[#This Row],[NPDES ID2]],Combined_Sheet__Major_Only___2[[NPDES ID2]:[ECHO BFR]],17,FALSE)</f>
        <v>27.717130000000001</v>
      </c>
      <c r="BB2176">
        <f>VLOOKUP(Sheet1[[#This Row],[NPDES ID2]],Combined_Sheet__Major_Only___2[[NPDES ID2]:[ECHO BFR]],18,FALSE)</f>
        <v>-97.457530000000006</v>
      </c>
      <c r="BC2176" t="str">
        <f>IF(ISNUMBER(SEARCH("aerobic",$AW2176)),"aerobic","")</f>
        <v>aerobic</v>
      </c>
      <c r="BD2176" t="str">
        <f>IF(ISNUMBER(SEARCH("anaer",$AW2176)),"anaer","")</f>
        <v/>
      </c>
      <c r="BE2176" t="str">
        <f>IF(ISNUMBER(SEARCH("thickening",$AZ2176)),"thickening","")</f>
        <v>thickening</v>
      </c>
      <c r="BF2176" s="2" t="str">
        <f>IF(ISNUMBER(SEARCH("airDry",$AW2176)),"airDry","")</f>
        <v>airDry</v>
      </c>
      <c r="BG2176" s="2" t="str">
        <f>IF(ISNUMBER(SEARCH("heatDry",$AY2176)),"heatDry","")</f>
        <v/>
      </c>
      <c r="BH2176" s="2" t="str">
        <f>IF(AND(ISNUMBER(SEARCH("aerobic",$AW2176)),ISNUMBER(SEARCH("anaer",$AW2176))),"Combined Aer and Anaer.","")</f>
        <v/>
      </c>
    </row>
    <row r="2177" spans="1:60" x14ac:dyDescent="0.3">
      <c r="A2177" s="4">
        <v>2175</v>
      </c>
      <c r="B2177" t="s">
        <v>10208</v>
      </c>
      <c r="C2177">
        <v>717</v>
      </c>
      <c r="D2177">
        <v>267.47995688900022</v>
      </c>
      <c r="E2177">
        <v>267.60120706334823</v>
      </c>
      <c r="F2177">
        <v>214.70365320049601</v>
      </c>
      <c r="G2177">
        <v>324.21880576608493</v>
      </c>
      <c r="H2177">
        <v>-76.717060929386847</v>
      </c>
      <c r="I2177">
        <v>-77.995348919187734</v>
      </c>
      <c r="J2177">
        <v>-90.779896592120664</v>
      </c>
      <c r="K2177">
        <v>-60.285519687186373</v>
      </c>
      <c r="L2177">
        <v>476.90604311870089</v>
      </c>
      <c r="M2177">
        <v>474.99518400837189</v>
      </c>
      <c r="N2177">
        <v>468.06930193944282</v>
      </c>
      <c r="O2177">
        <v>491.46670806665583</v>
      </c>
      <c r="P2177">
        <v>16.886458783749578</v>
      </c>
      <c r="Q2177">
        <v>17.09902787043119</v>
      </c>
      <c r="R2177">
        <v>13.674881379273129</v>
      </c>
      <c r="S2177">
        <v>19.389727771352309</v>
      </c>
      <c r="T2177">
        <v>73.972732683460805</v>
      </c>
      <c r="U2177">
        <v>73.972615686051995</v>
      </c>
      <c r="V2177">
        <v>73.922521992080704</v>
      </c>
      <c r="W2177">
        <v>74.022461453297055</v>
      </c>
      <c r="X2177">
        <v>5005.8444338593245</v>
      </c>
      <c r="Y2177">
        <v>5022.6831071328961</v>
      </c>
      <c r="Z2177">
        <v>4859.4882947924243</v>
      </c>
      <c r="AA2177">
        <v>5099.0419902013946</v>
      </c>
      <c r="AB2177">
        <v>772.43098848808108</v>
      </c>
      <c r="AC2177">
        <v>768.00398337228273</v>
      </c>
      <c r="AD2177">
        <v>670.67390675178274</v>
      </c>
      <c r="AE2177">
        <v>899.03016907327242</v>
      </c>
      <c r="AF2177">
        <v>65.186206952170664</v>
      </c>
      <c r="AG2177">
        <v>64.92478387525496</v>
      </c>
      <c r="AH2177">
        <v>63.979649605128749</v>
      </c>
      <c r="AI2177">
        <v>67.174440164275694</v>
      </c>
      <c r="AJ2177">
        <v>0.57276004924892976</v>
      </c>
      <c r="AK2177">
        <v>0.57275991662577574</v>
      </c>
      <c r="AL2177">
        <v>0.57274136520373198</v>
      </c>
      <c r="AM2177">
        <v>0.5727788113925959</v>
      </c>
      <c r="AN2177">
        <v>0.96663811505814257</v>
      </c>
      <c r="AO2177">
        <v>0.96663811505814246</v>
      </c>
      <c r="AP2177">
        <v>0.96663811505814246</v>
      </c>
      <c r="AQ2177">
        <v>0.96663811505814246</v>
      </c>
      <c r="AR2177">
        <v>15.482842887466861</v>
      </c>
      <c r="AS2177">
        <v>15.48284288746685</v>
      </c>
      <c r="AT2177">
        <v>15.48284288746685</v>
      </c>
      <c r="AU2177">
        <v>15.48284288746685</v>
      </c>
      <c r="AV2177" t="str">
        <f>VLOOKUP(Sheet1[[#This Row],[NPDES ID2]],Combined_Sheet__Major_Only___2[[NPDES ID2]:[ECHO BFR]],3,FALSE)</f>
        <v>MD</v>
      </c>
      <c r="AW2177" t="s">
        <v>41</v>
      </c>
      <c r="AX2177" t="str">
        <f>VLOOKUP(Sheet1[[#This Row],[NPDES ID2]],Combined_Sheet__Major_Only___2[[NPDES ID2]:[ECHO BFR]],27,FALSE)</f>
        <v>-</v>
      </c>
      <c r="AY2177" t="str">
        <f>VLOOKUP(Sheet1[[#This Row],[NPDES ID2]],Combined_Sheet__Major_Only___2[[NPDES ID2]:[ECHO BFR]],28,FALSE)</f>
        <v>-</v>
      </c>
      <c r="AZ2177" t="str">
        <f>VLOOKUP(Sheet1[[#This Row],[NPDES ID2]],Combined_Sheet__Major_Only___2[[NPDES ID2]:[ECHO BFR]],29,FALSE)</f>
        <v>thickening</v>
      </c>
      <c r="BA2177">
        <f>VLOOKUP(Sheet1[[#This Row],[NPDES ID2]],Combined_Sheet__Major_Only___2[[NPDES ID2]:[ECHO BFR]],17,FALSE)</f>
        <v>38.985232000000003</v>
      </c>
      <c r="BB2177">
        <f>VLOOKUP(Sheet1[[#This Row],[NPDES ID2]],Combined_Sheet__Major_Only___2[[NPDES ID2]:[ECHO BFR]],18,FALSE)</f>
        <v>-76.320238000000003</v>
      </c>
      <c r="BC2177" t="str">
        <f>IF(ISNUMBER(SEARCH("aerobic",$AW2177)),"aerobic","")</f>
        <v>aerobic</v>
      </c>
      <c r="BD2177" t="str">
        <f>IF(ISNUMBER(SEARCH("anaer",$AW2177)),"anaer","")</f>
        <v/>
      </c>
      <c r="BE2177" t="str">
        <f>IF(ISNUMBER(SEARCH("thickening",$AZ2177)),"thickening","")</f>
        <v>thickening</v>
      </c>
      <c r="BF2177" s="3" t="str">
        <f>IF(ISNUMBER(SEARCH("airDry",$AW2177)),"airDry","")</f>
        <v/>
      </c>
      <c r="BG2177" s="3" t="str">
        <f>IF(ISNUMBER(SEARCH("heatDry",$AY2177)),"heatDry","")</f>
        <v/>
      </c>
      <c r="BH2177" s="3" t="str">
        <f>IF(AND(ISNUMBER(SEARCH("aerobic",$AW2177)),ISNUMBER(SEARCH("anaer",$AW2177))),"Combined Aer and Anaer.","")</f>
        <v/>
      </c>
    </row>
    <row r="2178" spans="1:60" x14ac:dyDescent="0.3">
      <c r="A2178" s="4">
        <v>2176</v>
      </c>
      <c r="B2178" t="s">
        <v>10212</v>
      </c>
      <c r="C2178">
        <v>714</v>
      </c>
      <c r="D2178">
        <v>357.50272898027652</v>
      </c>
      <c r="E2178">
        <v>359.28285557354712</v>
      </c>
      <c r="F2178">
        <v>287.94036257804089</v>
      </c>
      <c r="G2178">
        <v>431.81506947864278</v>
      </c>
      <c r="H2178">
        <v>-77.939438332013836</v>
      </c>
      <c r="I2178">
        <v>-77.567598685675335</v>
      </c>
      <c r="J2178">
        <v>-90.141802064450474</v>
      </c>
      <c r="K2178">
        <v>-66.153723740906443</v>
      </c>
      <c r="L2178">
        <v>356.13176862929498</v>
      </c>
      <c r="M2178">
        <v>353.34407226859219</v>
      </c>
      <c r="N2178">
        <v>343.24035037036299</v>
      </c>
      <c r="O2178">
        <v>377.3734649290854</v>
      </c>
      <c r="P2178">
        <v>17.019132287940991</v>
      </c>
      <c r="Q2178">
        <v>16.975755872594341</v>
      </c>
      <c r="R2178">
        <v>14.60276059173348</v>
      </c>
      <c r="S2178">
        <v>19.26913684024596</v>
      </c>
      <c r="T2178">
        <v>96.032344296987262</v>
      </c>
      <c r="U2178">
        <v>96.03219325566802</v>
      </c>
      <c r="V2178">
        <v>95.967523296742868</v>
      </c>
      <c r="W2178">
        <v>96.096543146138799</v>
      </c>
      <c r="X2178">
        <v>8672.0553278919488</v>
      </c>
      <c r="Y2178">
        <v>8728.4238920863372</v>
      </c>
      <c r="Z2178">
        <v>8181.5702163830438</v>
      </c>
      <c r="AA2178">
        <v>8989.3728380119283</v>
      </c>
      <c r="AB2178">
        <v>1791.733329814698</v>
      </c>
      <c r="AC2178">
        <v>1758.8476569235261</v>
      </c>
      <c r="AD2178">
        <v>1476.4317818920269</v>
      </c>
      <c r="AE2178">
        <v>2256.7802036229818</v>
      </c>
      <c r="AF2178">
        <v>48.883405539754129</v>
      </c>
      <c r="AG2178">
        <v>48.500508277896337</v>
      </c>
      <c r="AH2178">
        <v>47.115272357483917</v>
      </c>
      <c r="AI2178">
        <v>51.796876144616427</v>
      </c>
      <c r="AJ2178">
        <v>0.37408891084284029</v>
      </c>
      <c r="AK2178">
        <v>0.37408878661704859</v>
      </c>
      <c r="AL2178">
        <v>0.37407142466078119</v>
      </c>
      <c r="AM2178">
        <v>0.3741064704042813</v>
      </c>
      <c r="AN2178">
        <v>0.9740160732695462</v>
      </c>
      <c r="AO2178">
        <v>0.97401607326954598</v>
      </c>
      <c r="AP2178">
        <v>0.97401607326954598</v>
      </c>
      <c r="AQ2178">
        <v>0.97401607326954598</v>
      </c>
      <c r="AR2178">
        <v>9.8142148510378924</v>
      </c>
      <c r="AS2178">
        <v>9.8142148510378906</v>
      </c>
      <c r="AT2178">
        <v>9.8142148510378906</v>
      </c>
      <c r="AU2178">
        <v>9.8142148510378906</v>
      </c>
      <c r="AV2178" t="str">
        <f>VLOOKUP(Sheet1[[#This Row],[NPDES ID2]],Combined_Sheet__Major_Only___2[[NPDES ID2]:[ECHO BFR]],3,FALSE)</f>
        <v>TX</v>
      </c>
      <c r="AW2178" t="s">
        <v>54</v>
      </c>
      <c r="AX2178" t="str">
        <f>VLOOKUP(Sheet1[[#This Row],[NPDES ID2]],Combined_Sheet__Major_Only___2[[NPDES ID2]:[ECHO BFR]],27,FALSE)</f>
        <v>-</v>
      </c>
      <c r="AY2178" t="str">
        <f>VLOOKUP(Sheet1[[#This Row],[NPDES ID2]],Combined_Sheet__Major_Only___2[[NPDES ID2]:[ECHO BFR]],28,FALSE)</f>
        <v>-</v>
      </c>
      <c r="AZ2178" t="str">
        <f>VLOOKUP(Sheet1[[#This Row],[NPDES ID2]],Combined_Sheet__Major_Only___2[[NPDES ID2]:[ECHO BFR]],29,FALSE)</f>
        <v>thickening, preliminaryOps</v>
      </c>
      <c r="BA2178">
        <f>VLOOKUP(Sheet1[[#This Row],[NPDES ID2]],Combined_Sheet__Major_Only___2[[NPDES ID2]:[ECHO BFR]],17,FALSE)</f>
        <v>32.531880999999998</v>
      </c>
      <c r="BB2178">
        <f>VLOOKUP(Sheet1[[#This Row],[NPDES ID2]],Combined_Sheet__Major_Only___2[[NPDES ID2]:[ECHO BFR]],18,FALSE)</f>
        <v>-96.826359999999994</v>
      </c>
      <c r="BC2178" t="str">
        <f>IF(ISNUMBER(SEARCH("aerobic",$AW2178)),"aerobic","")</f>
        <v/>
      </c>
      <c r="BD2178" t="str">
        <f>IF(ISNUMBER(SEARCH("anaer",$AW2178)),"anaer","")</f>
        <v/>
      </c>
      <c r="BE2178" t="str">
        <f>IF(ISNUMBER(SEARCH("thickening",$AZ2178)),"thickening","")</f>
        <v>thickening</v>
      </c>
      <c r="BF2178" s="2" t="str">
        <f>IF(ISNUMBER(SEARCH("airDry",$AW2178)),"airDry","")</f>
        <v/>
      </c>
      <c r="BG2178" s="2" t="str">
        <f>IF(ISNUMBER(SEARCH("heatDry",$AY2178)),"heatDry","")</f>
        <v/>
      </c>
      <c r="BH2178" s="2" t="str">
        <f>IF(AND(ISNUMBER(SEARCH("aerobic",$AW2178)),ISNUMBER(SEARCH("anaer",$AW2178))),"Combined Aer and Anaer.","")</f>
        <v/>
      </c>
    </row>
    <row r="2179" spans="1:60" x14ac:dyDescent="0.3">
      <c r="A2179" s="4">
        <v>2177</v>
      </c>
      <c r="B2179" t="s">
        <v>10216</v>
      </c>
      <c r="C2179">
        <v>704.7</v>
      </c>
      <c r="D2179">
        <v>269.9140522532814</v>
      </c>
      <c r="E2179">
        <v>270.11665976803039</v>
      </c>
      <c r="F2179">
        <v>216.23026532579911</v>
      </c>
      <c r="G2179">
        <v>327.39868794120719</v>
      </c>
      <c r="H2179">
        <v>-76.575861586166582</v>
      </c>
      <c r="I2179">
        <v>-77.813262639086929</v>
      </c>
      <c r="J2179">
        <v>-90.517469639679632</v>
      </c>
      <c r="K2179">
        <v>-60.027288824264453</v>
      </c>
      <c r="L2179">
        <v>467.58121105635439</v>
      </c>
      <c r="M2179">
        <v>465.69531916517712</v>
      </c>
      <c r="N2179">
        <v>458.85502830134612</v>
      </c>
      <c r="O2179">
        <v>481.9610253870535</v>
      </c>
      <c r="P2179">
        <v>16.598224226425621</v>
      </c>
      <c r="Q2179">
        <v>16.806532650277681</v>
      </c>
      <c r="R2179">
        <v>13.452252354616849</v>
      </c>
      <c r="S2179">
        <v>19.04925910419793</v>
      </c>
      <c r="T2179">
        <v>211.89697365319711</v>
      </c>
      <c r="U2179">
        <v>211.89664380161</v>
      </c>
      <c r="V2179">
        <v>211.7554143109096</v>
      </c>
      <c r="W2179">
        <v>212.03717431081179</v>
      </c>
      <c r="X2179">
        <v>14374.5019429273</v>
      </c>
      <c r="Y2179">
        <v>14423.302636552809</v>
      </c>
      <c r="Z2179">
        <v>13951.037043841399</v>
      </c>
      <c r="AA2179">
        <v>14644.07801905881</v>
      </c>
      <c r="AB2179">
        <v>2445.7781157114041</v>
      </c>
      <c r="AC2179">
        <v>2427.8095977662988</v>
      </c>
      <c r="AD2179">
        <v>2093.3436208350281</v>
      </c>
      <c r="AE2179">
        <v>2891.8182268995711</v>
      </c>
      <c r="AF2179">
        <v>65.029857714694757</v>
      </c>
      <c r="AG2179">
        <v>64.767072461640879</v>
      </c>
      <c r="AH2179">
        <v>63.818998800017432</v>
      </c>
      <c r="AI2179">
        <v>67.025516614170897</v>
      </c>
      <c r="AJ2179">
        <v>0.57084887737395662</v>
      </c>
      <c r="AK2179">
        <v>0.57084859569379487</v>
      </c>
      <c r="AL2179">
        <v>0.57080928148055587</v>
      </c>
      <c r="AM2179">
        <v>0.57088864047273191</v>
      </c>
      <c r="AN2179">
        <v>0.98797904110711277</v>
      </c>
      <c r="AO2179">
        <v>0.98797904110711277</v>
      </c>
      <c r="AP2179">
        <v>0.98797904110711277</v>
      </c>
      <c r="AQ2179">
        <v>0.98797904110711277</v>
      </c>
      <c r="AR2179">
        <v>14.56497550078794</v>
      </c>
      <c r="AS2179">
        <v>14.56497550078794</v>
      </c>
      <c r="AT2179">
        <v>14.56497550078794</v>
      </c>
      <c r="AU2179">
        <v>14.56497550078794</v>
      </c>
      <c r="AV2179" t="str">
        <f>VLOOKUP(Sheet1[[#This Row],[NPDES ID2]],Combined_Sheet__Major_Only___2[[NPDES ID2]:[ECHO BFR]],3,FALSE)</f>
        <v>IA</v>
      </c>
      <c r="AW2179" t="s">
        <v>12181</v>
      </c>
      <c r="AX2179" t="str">
        <f>VLOOKUP(Sheet1[[#This Row],[NPDES ID2]],Combined_Sheet__Major_Only___2[[NPDES ID2]:[ECHO BFR]],27,FALSE)</f>
        <v>methaneBioCaptureRecover</v>
      </c>
      <c r="AY2179" t="str">
        <f>VLOOKUP(Sheet1[[#This Row],[NPDES ID2]],Combined_Sheet__Major_Only___2[[NPDES ID2]:[ECHO BFR]],28,FALSE)</f>
        <v>-</v>
      </c>
      <c r="AZ2179" t="str">
        <f>VLOOKUP(Sheet1[[#This Row],[NPDES ID2]],Combined_Sheet__Major_Only___2[[NPDES ID2]:[ECHO BFR]],29,FALSE)</f>
        <v>sludgeLagoon</v>
      </c>
      <c r="BA2179">
        <f>VLOOKUP(Sheet1[[#This Row],[NPDES ID2]],Combined_Sheet__Major_Only___2[[NPDES ID2]:[ECHO BFR]],17,FALSE)</f>
        <v>41.956389000000001</v>
      </c>
      <c r="BB2179">
        <f>VLOOKUP(Sheet1[[#This Row],[NPDES ID2]],Combined_Sheet__Major_Only___2[[NPDES ID2]:[ECHO BFR]],18,FALSE)</f>
        <v>-93.556111000000001</v>
      </c>
      <c r="BC2179" t="str">
        <f>IF(ISNUMBER(SEARCH("aerobic",$AW2179)),"aerobic","")</f>
        <v/>
      </c>
      <c r="BD2179" t="str">
        <f>IF(ISNUMBER(SEARCH("anaer",$AW2179)),"anaer","")</f>
        <v>anaer</v>
      </c>
      <c r="BE2179" t="str">
        <f>IF(ISNUMBER(SEARCH("thickening",$AZ2179)),"thickening","")</f>
        <v/>
      </c>
      <c r="BF2179" s="3" t="str">
        <f>IF(ISNUMBER(SEARCH("airDry",$AW2179)),"airDry","")</f>
        <v/>
      </c>
      <c r="BG2179" s="3" t="str">
        <f>IF(ISNUMBER(SEARCH("heatDry",$AY2179)),"heatDry","")</f>
        <v/>
      </c>
      <c r="BH2179" s="3" t="str">
        <f>IF(AND(ISNUMBER(SEARCH("aerobic",$AW2179)),ISNUMBER(SEARCH("anaer",$AW2179))),"Combined Aer and Anaer.","")</f>
        <v/>
      </c>
    </row>
    <row r="2180" spans="1:60" x14ac:dyDescent="0.3">
      <c r="A2180" s="4">
        <v>2178</v>
      </c>
      <c r="B2180" t="s">
        <v>10221</v>
      </c>
      <c r="C2180">
        <v>704</v>
      </c>
      <c r="D2180">
        <v>274.05618055871889</v>
      </c>
      <c r="E2180">
        <v>274.28606641961358</v>
      </c>
      <c r="F2180">
        <v>219.51652941291101</v>
      </c>
      <c r="G2180">
        <v>332.23697449170459</v>
      </c>
      <c r="H2180">
        <v>-76.780314580188843</v>
      </c>
      <c r="I2180">
        <v>-78.010416702073371</v>
      </c>
      <c r="J2180">
        <v>-90.912133361428431</v>
      </c>
      <c r="K2180">
        <v>-60.71092483757041</v>
      </c>
      <c r="L2180">
        <v>460.2434416741109</v>
      </c>
      <c r="M2180">
        <v>458.30747649060072</v>
      </c>
      <c r="N2180">
        <v>451.2897099276687</v>
      </c>
      <c r="O2180">
        <v>474.99711797464641</v>
      </c>
      <c r="P2180">
        <v>16.595310633552302</v>
      </c>
      <c r="Q2180">
        <v>16.78588450987225</v>
      </c>
      <c r="R2180">
        <v>13.488588337833701</v>
      </c>
      <c r="S2180">
        <v>18.984827562426538</v>
      </c>
      <c r="T2180">
        <v>104.6148372298956</v>
      </c>
      <c r="U2180">
        <v>104.6146729434827</v>
      </c>
      <c r="V2180">
        <v>104.54433195584021</v>
      </c>
      <c r="W2180">
        <v>104.6846657952741</v>
      </c>
      <c r="X2180">
        <v>7202.9196022985961</v>
      </c>
      <c r="Y2180">
        <v>7228.4019553679536</v>
      </c>
      <c r="Z2180">
        <v>6981.7902484401448</v>
      </c>
      <c r="AA2180">
        <v>7343.7718687072729</v>
      </c>
      <c r="AB2180">
        <v>1106.3255263450801</v>
      </c>
      <c r="AC2180">
        <v>1099.763343975897</v>
      </c>
      <c r="AD2180">
        <v>960.90135236574963</v>
      </c>
      <c r="AE2180">
        <v>1286.544437790938</v>
      </c>
      <c r="AF2180">
        <v>64.070891319717603</v>
      </c>
      <c r="AG2180">
        <v>63.801097095453031</v>
      </c>
      <c r="AH2180">
        <v>62.826010837340377</v>
      </c>
      <c r="AI2180">
        <v>66.122328612570513</v>
      </c>
      <c r="AJ2180">
        <v>0.55912880235786766</v>
      </c>
      <c r="AK2180">
        <v>0.55912864220319713</v>
      </c>
      <c r="AL2180">
        <v>0.55910625010434278</v>
      </c>
      <c r="AM2180">
        <v>0.55915144908162362</v>
      </c>
      <c r="AN2180">
        <v>0.97607461702113663</v>
      </c>
      <c r="AO2180">
        <v>0.9760746170211364</v>
      </c>
      <c r="AP2180">
        <v>0.9760746170211364</v>
      </c>
      <c r="AQ2180">
        <v>0.9760746170211364</v>
      </c>
      <c r="AR2180">
        <v>15.261055353749949</v>
      </c>
      <c r="AS2180">
        <v>15.26105535374996</v>
      </c>
      <c r="AT2180">
        <v>15.26105535374996</v>
      </c>
      <c r="AU2180">
        <v>15.26105535374996</v>
      </c>
      <c r="AV2180" t="str">
        <f>VLOOKUP(Sheet1[[#This Row],[NPDES ID2]],Combined_Sheet__Major_Only___2[[NPDES ID2]:[ECHO BFR]],3,FALSE)</f>
        <v>NC</v>
      </c>
      <c r="AW2180" t="s">
        <v>41</v>
      </c>
      <c r="AX2180" t="str">
        <f>VLOOKUP(Sheet1[[#This Row],[NPDES ID2]],Combined_Sheet__Major_Only___2[[NPDES ID2]:[ECHO BFR]],27,FALSE)</f>
        <v>-</v>
      </c>
      <c r="AY2180" t="str">
        <f>VLOOKUP(Sheet1[[#This Row],[NPDES ID2]],Combined_Sheet__Major_Only___2[[NPDES ID2]:[ECHO BFR]],28,FALSE)</f>
        <v>-</v>
      </c>
      <c r="AZ2180" t="str">
        <f>VLOOKUP(Sheet1[[#This Row],[NPDES ID2]],Combined_Sheet__Major_Only___2[[NPDES ID2]:[ECHO BFR]],29,FALSE)</f>
        <v>thickening</v>
      </c>
      <c r="BA2180">
        <f>VLOOKUP(Sheet1[[#This Row],[NPDES ID2]],Combined_Sheet__Major_Only___2[[NPDES ID2]:[ECHO BFR]],17,FALSE)</f>
        <v>35.2303</v>
      </c>
      <c r="BB2180">
        <f>VLOOKUP(Sheet1[[#This Row],[NPDES ID2]],Combined_Sheet__Major_Only___2[[NPDES ID2]:[ECHO BFR]],18,FALSE)</f>
        <v>-78.883300000000006</v>
      </c>
      <c r="BC2180" t="str">
        <f>IF(ISNUMBER(SEARCH("aerobic",$AW2180)),"aerobic","")</f>
        <v>aerobic</v>
      </c>
      <c r="BD2180" t="str">
        <f>IF(ISNUMBER(SEARCH("anaer",$AW2180)),"anaer","")</f>
        <v/>
      </c>
      <c r="BE2180" t="str">
        <f>IF(ISNUMBER(SEARCH("thickening",$AZ2180)),"thickening","")</f>
        <v>thickening</v>
      </c>
      <c r="BF2180" s="2" t="str">
        <f>IF(ISNUMBER(SEARCH("airDry",$AW2180)),"airDry","")</f>
        <v/>
      </c>
      <c r="BG2180" s="2" t="str">
        <f>IF(ISNUMBER(SEARCH("heatDry",$AY2180)),"heatDry","")</f>
        <v/>
      </c>
      <c r="BH2180" s="2" t="str">
        <f>IF(AND(ISNUMBER(SEARCH("aerobic",$AW2180)),ISNUMBER(SEARCH("anaer",$AW2180))),"Combined Aer and Anaer.","")</f>
        <v/>
      </c>
    </row>
    <row r="2181" spans="1:60" x14ac:dyDescent="0.3">
      <c r="A2181" s="4">
        <v>2179</v>
      </c>
      <c r="B2181" t="s">
        <v>10226</v>
      </c>
      <c r="C2181">
        <v>703</v>
      </c>
      <c r="D2181">
        <v>373.88313139512792</v>
      </c>
      <c r="E2181">
        <v>376.42080107137451</v>
      </c>
      <c r="F2181">
        <v>299.71426125933419</v>
      </c>
      <c r="G2181">
        <v>453.12490772856671</v>
      </c>
      <c r="H2181">
        <v>-78.100296978145224</v>
      </c>
      <c r="I2181">
        <v>-77.496192657915699</v>
      </c>
      <c r="J2181">
        <v>-89.994629728691521</v>
      </c>
      <c r="K2181">
        <v>-67.058972318958595</v>
      </c>
      <c r="L2181">
        <v>337.33640205352231</v>
      </c>
      <c r="M2181">
        <v>334.49275167705088</v>
      </c>
      <c r="N2181">
        <v>324.18759023363958</v>
      </c>
      <c r="O2181">
        <v>359.00184534714009</v>
      </c>
      <c r="P2181">
        <v>16.77565148872112</v>
      </c>
      <c r="Q2181">
        <v>16.679422249709511</v>
      </c>
      <c r="R2181">
        <v>14.529841250711479</v>
      </c>
      <c r="S2181">
        <v>19.06412669012569</v>
      </c>
      <c r="T2181">
        <v>62.580026458508449</v>
      </c>
      <c r="U2181">
        <v>62.579927043107723</v>
      </c>
      <c r="V2181">
        <v>62.537361274259723</v>
      </c>
      <c r="W2181">
        <v>62.622282142889709</v>
      </c>
      <c r="X2181">
        <v>5875.012970294335</v>
      </c>
      <c r="Y2181">
        <v>5915.8930301092842</v>
      </c>
      <c r="Z2181">
        <v>5518.0988754226128</v>
      </c>
      <c r="AA2181">
        <v>6106.701104015342</v>
      </c>
      <c r="AB2181">
        <v>1264.39657965326</v>
      </c>
      <c r="AC2181">
        <v>1238.8107014706959</v>
      </c>
      <c r="AD2181">
        <v>1031.952666646828</v>
      </c>
      <c r="AE2181">
        <v>1609.5993173577731</v>
      </c>
      <c r="AF2181">
        <v>47.027580472514302</v>
      </c>
      <c r="AG2181">
        <v>46.630953437837213</v>
      </c>
      <c r="AH2181">
        <v>45.195596983152051</v>
      </c>
      <c r="AI2181">
        <v>50.046185287788603</v>
      </c>
      <c r="AJ2181">
        <v>0.35157395598130747</v>
      </c>
      <c r="AK2181">
        <v>0.35157386070375501</v>
      </c>
      <c r="AL2181">
        <v>0.35156053768174211</v>
      </c>
      <c r="AM2181">
        <v>0.35158743045551771</v>
      </c>
      <c r="AN2181">
        <v>0.96090513915153564</v>
      </c>
      <c r="AO2181">
        <v>0.96090513915153586</v>
      </c>
      <c r="AP2181">
        <v>0.96090513915153586</v>
      </c>
      <c r="AQ2181">
        <v>0.96090513915153586</v>
      </c>
      <c r="AR2181">
        <v>9.2390855959481666</v>
      </c>
      <c r="AS2181">
        <v>9.2390855959481648</v>
      </c>
      <c r="AT2181">
        <v>9.2390855959481648</v>
      </c>
      <c r="AU2181">
        <v>9.2390855959481648</v>
      </c>
      <c r="AV2181" t="str">
        <f>VLOOKUP(Sheet1[[#This Row],[NPDES ID2]],Combined_Sheet__Major_Only___2[[NPDES ID2]:[ECHO BFR]],3,FALSE)</f>
        <v>NY</v>
      </c>
      <c r="AW2181" t="s">
        <v>54</v>
      </c>
      <c r="AX2181" t="str">
        <f>VLOOKUP(Sheet1[[#This Row],[NPDES ID2]],Combined_Sheet__Major_Only___2[[NPDES ID2]:[ECHO BFR]],27,FALSE)</f>
        <v>-</v>
      </c>
      <c r="AY2181" t="str">
        <f>VLOOKUP(Sheet1[[#This Row],[NPDES ID2]],Combined_Sheet__Major_Only___2[[NPDES ID2]:[ECHO BFR]],28,FALSE)</f>
        <v>-</v>
      </c>
      <c r="AZ2181" t="str">
        <f>VLOOKUP(Sheet1[[#This Row],[NPDES ID2]],Combined_Sheet__Major_Only___2[[NPDES ID2]:[ECHO BFR]],29,FALSE)</f>
        <v>thickening</v>
      </c>
      <c r="BA2181">
        <f>VLOOKUP(Sheet1[[#This Row],[NPDES ID2]],Combined_Sheet__Major_Only___2[[NPDES ID2]:[ECHO BFR]],17,FALSE)</f>
        <v>41.647820000000003</v>
      </c>
      <c r="BB2181">
        <f>VLOOKUP(Sheet1[[#This Row],[NPDES ID2]],Combined_Sheet__Major_Only___2[[NPDES ID2]:[ECHO BFR]],18,FALSE)</f>
        <v>-73.940179999999998</v>
      </c>
      <c r="BC2181" t="str">
        <f>IF(ISNUMBER(SEARCH("aerobic",$AW2181)),"aerobic","")</f>
        <v/>
      </c>
      <c r="BD2181" t="str">
        <f>IF(ISNUMBER(SEARCH("anaer",$AW2181)),"anaer","")</f>
        <v/>
      </c>
      <c r="BE2181" t="str">
        <f>IF(ISNUMBER(SEARCH("thickening",$AZ2181)),"thickening","")</f>
        <v>thickening</v>
      </c>
      <c r="BF2181" s="3" t="str">
        <f>IF(ISNUMBER(SEARCH("airDry",$AW2181)),"airDry","")</f>
        <v/>
      </c>
      <c r="BG2181" s="3" t="str">
        <f>IF(ISNUMBER(SEARCH("heatDry",$AY2181)),"heatDry","")</f>
        <v/>
      </c>
      <c r="BH2181" s="3" t="str">
        <f>IF(AND(ISNUMBER(SEARCH("aerobic",$AW2181)),ISNUMBER(SEARCH("anaer",$AW2181))),"Combined Aer and Anaer.","")</f>
        <v/>
      </c>
    </row>
    <row r="2182" spans="1:60" x14ac:dyDescent="0.3">
      <c r="A2182" s="4">
        <v>2180</v>
      </c>
      <c r="B2182" t="s">
        <v>10230</v>
      </c>
      <c r="C2182">
        <v>702</v>
      </c>
      <c r="D2182">
        <v>368.84466208600469</v>
      </c>
      <c r="E2182">
        <v>371.07909502374179</v>
      </c>
      <c r="F2182">
        <v>296.18104386215958</v>
      </c>
      <c r="G2182">
        <v>446.82808785399811</v>
      </c>
      <c r="H2182">
        <v>-78.056422092850923</v>
      </c>
      <c r="I2182">
        <v>-77.481157727627135</v>
      </c>
      <c r="J2182">
        <v>-90.02770011306778</v>
      </c>
      <c r="K2182">
        <v>-66.739533147676994</v>
      </c>
      <c r="L2182">
        <v>341.62779725854591</v>
      </c>
      <c r="M2182">
        <v>338.82357562609388</v>
      </c>
      <c r="N2182">
        <v>328.66122719484218</v>
      </c>
      <c r="O2182">
        <v>362.99297761904558</v>
      </c>
      <c r="P2182">
        <v>16.74528369983927</v>
      </c>
      <c r="Q2182">
        <v>16.675330623044729</v>
      </c>
      <c r="R2182">
        <v>14.454834080994271</v>
      </c>
      <c r="S2182">
        <v>19.004347822165201</v>
      </c>
      <c r="T2182">
        <v>64.399516398016374</v>
      </c>
      <c r="U2182">
        <v>64.3994141746536</v>
      </c>
      <c r="V2182">
        <v>64.355646146767498</v>
      </c>
      <c r="W2182">
        <v>64.442965583180865</v>
      </c>
      <c r="X2182">
        <v>5961.0590855919236</v>
      </c>
      <c r="Y2182">
        <v>6001.5331068327832</v>
      </c>
      <c r="Z2182">
        <v>5608.1078524850382</v>
      </c>
      <c r="AA2182">
        <v>6189.8942358019922</v>
      </c>
      <c r="AB2182">
        <v>1253.16292268129</v>
      </c>
      <c r="AC2182">
        <v>1229.027680592025</v>
      </c>
      <c r="AD2182">
        <v>1028.143927179713</v>
      </c>
      <c r="AE2182">
        <v>1585.7585135110239</v>
      </c>
      <c r="AF2182">
        <v>47.693683760829707</v>
      </c>
      <c r="AG2182">
        <v>47.301993354562313</v>
      </c>
      <c r="AH2182">
        <v>45.884549148114537</v>
      </c>
      <c r="AI2182">
        <v>50.674647913368453</v>
      </c>
      <c r="AJ2182">
        <v>0.35965207116175107</v>
      </c>
      <c r="AK2182">
        <v>0.35965197355258921</v>
      </c>
      <c r="AL2182">
        <v>0.3596383245387153</v>
      </c>
      <c r="AM2182">
        <v>0.35966587533482353</v>
      </c>
      <c r="AN2182">
        <v>0.96194941125651268</v>
      </c>
      <c r="AO2182">
        <v>0.96194941125651279</v>
      </c>
      <c r="AP2182">
        <v>0.96194941125651279</v>
      </c>
      <c r="AQ2182">
        <v>0.96194941125651279</v>
      </c>
      <c r="AR2182">
        <v>9.4869707339050837</v>
      </c>
      <c r="AS2182">
        <v>9.4869707339050855</v>
      </c>
      <c r="AT2182">
        <v>9.4869707339050855</v>
      </c>
      <c r="AU2182">
        <v>9.4869707339050855</v>
      </c>
      <c r="AV2182" t="str">
        <f>VLOOKUP(Sheet1[[#This Row],[NPDES ID2]],Combined_Sheet__Major_Only___2[[NPDES ID2]:[ECHO BFR]],3,FALSE)</f>
        <v>CT</v>
      </c>
      <c r="AW2182" t="s">
        <v>54</v>
      </c>
      <c r="AX2182" t="str">
        <f>VLOOKUP(Sheet1[[#This Row],[NPDES ID2]],Combined_Sheet__Major_Only___2[[NPDES ID2]:[ECHO BFR]],27,FALSE)</f>
        <v>-</v>
      </c>
      <c r="AY2182" t="str">
        <f>VLOOKUP(Sheet1[[#This Row],[NPDES ID2]],Combined_Sheet__Major_Only___2[[NPDES ID2]:[ECHO BFR]],28,FALSE)</f>
        <v>-</v>
      </c>
      <c r="AZ2182" t="str">
        <f>VLOOKUP(Sheet1[[#This Row],[NPDES ID2]],Combined_Sheet__Major_Only___2[[NPDES ID2]:[ECHO BFR]],29,FALSE)</f>
        <v>thickening</v>
      </c>
      <c r="BA2182">
        <f>VLOOKUP(Sheet1[[#This Row],[NPDES ID2]],Combined_Sheet__Major_Only___2[[NPDES ID2]:[ECHO BFR]],17,FALSE)</f>
        <v>41.336869999999998</v>
      </c>
      <c r="BB2182">
        <f>VLOOKUP(Sheet1[[#This Row],[NPDES ID2]],Combined_Sheet__Major_Only___2[[NPDES ID2]:[ECHO BFR]],18,FALSE)</f>
        <v>-72.020110000000003</v>
      </c>
      <c r="BC2182" t="str">
        <f>IF(ISNUMBER(SEARCH("aerobic",$AW2182)),"aerobic","")</f>
        <v/>
      </c>
      <c r="BD2182" t="str">
        <f>IF(ISNUMBER(SEARCH("anaer",$AW2182)),"anaer","")</f>
        <v/>
      </c>
      <c r="BE2182" t="str">
        <f>IF(ISNUMBER(SEARCH("thickening",$AZ2182)),"thickening","")</f>
        <v>thickening</v>
      </c>
      <c r="BF2182" s="2" t="str">
        <f>IF(ISNUMBER(SEARCH("airDry",$AW2182)),"airDry","")</f>
        <v/>
      </c>
      <c r="BG2182" s="2" t="str">
        <f>IF(ISNUMBER(SEARCH("heatDry",$AY2182)),"heatDry","")</f>
        <v/>
      </c>
      <c r="BH2182" s="2" t="str">
        <f>IF(AND(ISNUMBER(SEARCH("aerobic",$AW2182)),ISNUMBER(SEARCH("anaer",$AW2182))),"Combined Aer and Anaer.","")</f>
        <v/>
      </c>
    </row>
    <row r="2183" spans="1:60" x14ac:dyDescent="0.3">
      <c r="A2183" s="4">
        <v>2181</v>
      </c>
      <c r="B2183" t="s">
        <v>10235</v>
      </c>
      <c r="C2183">
        <v>700.5</v>
      </c>
      <c r="D2183">
        <v>361.80514606511503</v>
      </c>
      <c r="E2183">
        <v>363.67289810866743</v>
      </c>
      <c r="F2183">
        <v>291.22464771050443</v>
      </c>
      <c r="G2183">
        <v>438.04508473160672</v>
      </c>
      <c r="H2183">
        <v>-78.004333273593062</v>
      </c>
      <c r="I2183">
        <v>-77.595707261866892</v>
      </c>
      <c r="J2183">
        <v>-90.178667083869584</v>
      </c>
      <c r="K2183">
        <v>-66.28201657610596</v>
      </c>
      <c r="L2183">
        <v>347.79366353603382</v>
      </c>
      <c r="M2183">
        <v>345.04653352412328</v>
      </c>
      <c r="N2183">
        <v>335.09142058838358</v>
      </c>
      <c r="O2183">
        <v>368.72321341686057</v>
      </c>
      <c r="P2183">
        <v>16.699874417878998</v>
      </c>
      <c r="Q2183">
        <v>16.652222148691031</v>
      </c>
      <c r="R2183">
        <v>14.34542633231527</v>
      </c>
      <c r="S2183">
        <v>18.916422521024479</v>
      </c>
      <c r="T2183">
        <v>43.654261591115883</v>
      </c>
      <c r="U2183">
        <v>43.654191383257661</v>
      </c>
      <c r="V2183">
        <v>43.624131136628023</v>
      </c>
      <c r="W2183">
        <v>43.68410285390479</v>
      </c>
      <c r="X2183">
        <v>3960.3848239300692</v>
      </c>
      <c r="Y2183">
        <v>3986.3059342018441</v>
      </c>
      <c r="Z2183">
        <v>3734.5036627730251</v>
      </c>
      <c r="AA2183">
        <v>4106.609931832143</v>
      </c>
      <c r="AB2183">
        <v>1230.880584998843</v>
      </c>
      <c r="AC2183">
        <v>1182.233519959171</v>
      </c>
      <c r="AD2183">
        <v>922.17467479534253</v>
      </c>
      <c r="AE2183">
        <v>1750.989554975868</v>
      </c>
      <c r="AF2183">
        <v>48.658271547256682</v>
      </c>
      <c r="AG2183">
        <v>48.273745423776397</v>
      </c>
      <c r="AH2183">
        <v>46.882174969627577</v>
      </c>
      <c r="AI2183">
        <v>51.584789167718782</v>
      </c>
      <c r="AJ2183">
        <v>0.37135617376717017</v>
      </c>
      <c r="AK2183">
        <v>0.37135608176873042</v>
      </c>
      <c r="AL2183">
        <v>0.37134321473250109</v>
      </c>
      <c r="AM2183">
        <v>0.37136918700440169</v>
      </c>
      <c r="AN2183">
        <v>0.9452861283564663</v>
      </c>
      <c r="AO2183">
        <v>0.94528612835646608</v>
      </c>
      <c r="AP2183">
        <v>0.94528612835646608</v>
      </c>
      <c r="AQ2183">
        <v>0.94528612835646608</v>
      </c>
      <c r="AR2183">
        <v>8.0263150398030376</v>
      </c>
      <c r="AS2183">
        <v>8.0263150398030358</v>
      </c>
      <c r="AT2183">
        <v>8.0263150398030358</v>
      </c>
      <c r="AU2183">
        <v>8.0263150398030358</v>
      </c>
      <c r="AV2183" t="str">
        <f>VLOOKUP(Sheet1[[#This Row],[NPDES ID2]],Combined_Sheet__Major_Only___2[[NPDES ID2]:[ECHO BFR]],3,FALSE)</f>
        <v>NY</v>
      </c>
      <c r="AW2183" t="s">
        <v>54</v>
      </c>
      <c r="AX2183" t="str">
        <f>VLOOKUP(Sheet1[[#This Row],[NPDES ID2]],Combined_Sheet__Major_Only___2[[NPDES ID2]:[ECHO BFR]],27,FALSE)</f>
        <v>-</v>
      </c>
      <c r="AY2183" t="str">
        <f>VLOOKUP(Sheet1[[#This Row],[NPDES ID2]],Combined_Sheet__Major_Only___2[[NPDES ID2]:[ECHO BFR]],28,FALSE)</f>
        <v>-</v>
      </c>
      <c r="AZ2183" t="str">
        <f>VLOOKUP(Sheet1[[#This Row],[NPDES ID2]],Combined_Sheet__Major_Only___2[[NPDES ID2]:[ECHO BFR]],29,FALSE)</f>
        <v>thickening</v>
      </c>
      <c r="BA2183">
        <f>VLOOKUP(Sheet1[[#This Row],[NPDES ID2]],Combined_Sheet__Major_Only___2[[NPDES ID2]:[ECHO BFR]],17,FALSE)</f>
        <v>40.858722</v>
      </c>
      <c r="BB2183">
        <f>VLOOKUP(Sheet1[[#This Row],[NPDES ID2]],Combined_Sheet__Major_Only___2[[NPDES ID2]:[ECHO BFR]],18,FALSE)</f>
        <v>-73.641666999999998</v>
      </c>
      <c r="BC2183" t="str">
        <f>IF(ISNUMBER(SEARCH("aerobic",$AW2183)),"aerobic","")</f>
        <v/>
      </c>
      <c r="BD2183" t="str">
        <f>IF(ISNUMBER(SEARCH("anaer",$AW2183)),"anaer","")</f>
        <v/>
      </c>
      <c r="BE2183" t="str">
        <f>IF(ISNUMBER(SEARCH("thickening",$AZ2183)),"thickening","")</f>
        <v>thickening</v>
      </c>
      <c r="BF2183" s="3" t="str">
        <f>IF(ISNUMBER(SEARCH("airDry",$AW2183)),"airDry","")</f>
        <v/>
      </c>
      <c r="BG2183" s="3" t="str">
        <f>IF(ISNUMBER(SEARCH("heatDry",$AY2183)),"heatDry","")</f>
        <v/>
      </c>
      <c r="BH2183" s="3" t="str">
        <f>IF(AND(ISNUMBER(SEARCH("aerobic",$AW2183)),ISNUMBER(SEARCH("anaer",$AW2183))),"Combined Aer and Anaer.","")</f>
        <v/>
      </c>
    </row>
    <row r="2184" spans="1:60" x14ac:dyDescent="0.3">
      <c r="A2184" s="4">
        <v>2182</v>
      </c>
      <c r="B2184" t="s">
        <v>10239</v>
      </c>
      <c r="C2184">
        <v>697</v>
      </c>
      <c r="D2184">
        <v>286.63304012509451</v>
      </c>
      <c r="E2184">
        <v>286.71257807047562</v>
      </c>
      <c r="F2184">
        <v>229.60891010235881</v>
      </c>
      <c r="G2184">
        <v>347.03348626319217</v>
      </c>
      <c r="H2184">
        <v>-77.027342849214477</v>
      </c>
      <c r="I2184">
        <v>-78.230949698015195</v>
      </c>
      <c r="J2184">
        <v>-90.934693915800125</v>
      </c>
      <c r="K2184">
        <v>-61.855917149854307</v>
      </c>
      <c r="L2184">
        <v>437.4010625919833</v>
      </c>
      <c r="M2184">
        <v>435.34777178576797</v>
      </c>
      <c r="N2184">
        <v>427.90606316485758</v>
      </c>
      <c r="O2184">
        <v>453.0462604307487</v>
      </c>
      <c r="P2184">
        <v>16.464446636323579</v>
      </c>
      <c r="Q2184">
        <v>16.628400437818051</v>
      </c>
      <c r="R2184">
        <v>13.48009326550496</v>
      </c>
      <c r="S2184">
        <v>18.879666145519341</v>
      </c>
      <c r="T2184">
        <v>74.211989417648752</v>
      </c>
      <c r="U2184">
        <v>74.211872051002473</v>
      </c>
      <c r="V2184">
        <v>74.161620264059678</v>
      </c>
      <c r="W2184">
        <v>74.261875128775742</v>
      </c>
      <c r="X2184">
        <v>5323.3617083680874</v>
      </c>
      <c r="Y2184">
        <v>5344.3791248870684</v>
      </c>
      <c r="Z2184">
        <v>5141.1243597507864</v>
      </c>
      <c r="AA2184">
        <v>5439.6169002857778</v>
      </c>
      <c r="AB2184">
        <v>820.8003738257944</v>
      </c>
      <c r="AC2184">
        <v>816.04125871139581</v>
      </c>
      <c r="AD2184">
        <v>711.98348911637186</v>
      </c>
      <c r="AE2184">
        <v>954.67947579908275</v>
      </c>
      <c r="AF2184">
        <v>61.502008435807767</v>
      </c>
      <c r="AG2184">
        <v>61.21307439193771</v>
      </c>
      <c r="AH2184">
        <v>60.168173745730968</v>
      </c>
      <c r="AI2184">
        <v>63.699924511629739</v>
      </c>
      <c r="AJ2184">
        <v>0.52775092418586678</v>
      </c>
      <c r="AK2184">
        <v>0.52775080043396172</v>
      </c>
      <c r="AL2184">
        <v>0.52773349036129258</v>
      </c>
      <c r="AM2184">
        <v>0.52776843089144065</v>
      </c>
      <c r="AN2184">
        <v>0.96674054168916923</v>
      </c>
      <c r="AO2184">
        <v>0.96674054168916934</v>
      </c>
      <c r="AP2184">
        <v>0.96674054168916934</v>
      </c>
      <c r="AQ2184">
        <v>0.96674054168916934</v>
      </c>
      <c r="AR2184">
        <v>14.614206577240671</v>
      </c>
      <c r="AS2184">
        <v>14.614206577240671</v>
      </c>
      <c r="AT2184">
        <v>14.614206577240671</v>
      </c>
      <c r="AU2184">
        <v>14.614206577240671</v>
      </c>
      <c r="AV2184" t="str">
        <f>VLOOKUP(Sheet1[[#This Row],[NPDES ID2]],Combined_Sheet__Major_Only___2[[NPDES ID2]:[ECHO BFR]],3,FALSE)</f>
        <v>CA</v>
      </c>
      <c r="AW2184" t="s">
        <v>12181</v>
      </c>
      <c r="AX2184" t="str">
        <f>VLOOKUP(Sheet1[[#This Row],[NPDES ID2]],Combined_Sheet__Major_Only___2[[NPDES ID2]:[ECHO BFR]],27,FALSE)</f>
        <v>tempSludgeStore</v>
      </c>
      <c r="AY2184" t="str">
        <f>VLOOKUP(Sheet1[[#This Row],[NPDES ID2]],Combined_Sheet__Major_Only___2[[NPDES ID2]:[ECHO BFR]],28,FALSE)</f>
        <v>-</v>
      </c>
      <c r="AZ2184" t="str">
        <f>VLOOKUP(Sheet1[[#This Row],[NPDES ID2]],Combined_Sheet__Major_Only___2[[NPDES ID2]:[ECHO BFR]],29,FALSE)</f>
        <v>thickening</v>
      </c>
      <c r="BA2184">
        <f>VLOOKUP(Sheet1[[#This Row],[NPDES ID2]],Combined_Sheet__Major_Only___2[[NPDES ID2]:[ECHO BFR]],17,FALSE)</f>
        <v>38.575726000000003</v>
      </c>
      <c r="BB2184">
        <f>VLOOKUP(Sheet1[[#This Row],[NPDES ID2]],Combined_Sheet__Major_Only___2[[NPDES ID2]:[ECHO BFR]],18,FALSE)</f>
        <v>-121.63493</v>
      </c>
      <c r="BC2184" t="str">
        <f>IF(ISNUMBER(SEARCH("aerobic",$AW2184)),"aerobic","")</f>
        <v/>
      </c>
      <c r="BD2184" t="str">
        <f>IF(ISNUMBER(SEARCH("anaer",$AW2184)),"anaer","")</f>
        <v>anaer</v>
      </c>
      <c r="BE2184" t="str">
        <f>IF(ISNUMBER(SEARCH("thickening",$AZ2184)),"thickening","")</f>
        <v>thickening</v>
      </c>
      <c r="BF2184" s="2" t="str">
        <f>IF(ISNUMBER(SEARCH("airDry",$AW2184)),"airDry","")</f>
        <v/>
      </c>
      <c r="BG2184" s="2" t="str">
        <f>IF(ISNUMBER(SEARCH("heatDry",$AY2184)),"heatDry","")</f>
        <v/>
      </c>
      <c r="BH2184" s="2" t="str">
        <f>IF(AND(ISNUMBER(SEARCH("aerobic",$AW2184)),ISNUMBER(SEARCH("anaer",$AW2184))),"Combined Aer and Anaer.","")</f>
        <v/>
      </c>
    </row>
    <row r="2185" spans="1:60" x14ac:dyDescent="0.3">
      <c r="A2185" s="4">
        <v>2183</v>
      </c>
      <c r="B2185" t="s">
        <v>10243</v>
      </c>
      <c r="C2185">
        <v>695</v>
      </c>
      <c r="D2185">
        <v>300.72922591900527</v>
      </c>
      <c r="E2185">
        <v>301.03801568817488</v>
      </c>
      <c r="F2185">
        <v>241.23284563743431</v>
      </c>
      <c r="G2185">
        <v>363.35707146464978</v>
      </c>
      <c r="H2185">
        <v>-77.225703979126479</v>
      </c>
      <c r="I2185">
        <v>-78.178571855735441</v>
      </c>
      <c r="J2185">
        <v>-90.489720242412147</v>
      </c>
      <c r="K2185">
        <v>-62.571925887524849</v>
      </c>
      <c r="L2185">
        <v>416.20825643061869</v>
      </c>
      <c r="M2185">
        <v>414.01223579757271</v>
      </c>
      <c r="N2185">
        <v>406.05252479703819</v>
      </c>
      <c r="O2185">
        <v>432.94235983430468</v>
      </c>
      <c r="P2185">
        <v>16.45310381954409</v>
      </c>
      <c r="Q2185">
        <v>16.58997994633798</v>
      </c>
      <c r="R2185">
        <v>13.62443615460486</v>
      </c>
      <c r="S2185">
        <v>18.938449507613111</v>
      </c>
      <c r="T2185">
        <v>101.9842318268107</v>
      </c>
      <c r="U2185">
        <v>101.9840716001292</v>
      </c>
      <c r="V2185">
        <v>101.91546882991381</v>
      </c>
      <c r="W2185">
        <v>102.0523348373837</v>
      </c>
      <c r="X2185">
        <v>7666.6290530253291</v>
      </c>
      <c r="Y2185">
        <v>7700.6312641825407</v>
      </c>
      <c r="Z2185">
        <v>7371.9046930956374</v>
      </c>
      <c r="AA2185">
        <v>7855.0212108260757</v>
      </c>
      <c r="AB2185">
        <v>1170.5526678571571</v>
      </c>
      <c r="AC2185">
        <v>1163.9881204989231</v>
      </c>
      <c r="AD2185">
        <v>1015.927581937915</v>
      </c>
      <c r="AE2185">
        <v>1365.1871502919571</v>
      </c>
      <c r="AF2185">
        <v>58.691065069204051</v>
      </c>
      <c r="AG2185">
        <v>58.381129960387192</v>
      </c>
      <c r="AH2185">
        <v>57.260425635763468</v>
      </c>
      <c r="AI2185">
        <v>61.048522094577159</v>
      </c>
      <c r="AJ2185">
        <v>0.49344861277895569</v>
      </c>
      <c r="AK2185">
        <v>0.49344846936417491</v>
      </c>
      <c r="AL2185">
        <v>0.49342841847643543</v>
      </c>
      <c r="AM2185">
        <v>0.49346889168826852</v>
      </c>
      <c r="AN2185">
        <v>0.97547918459744476</v>
      </c>
      <c r="AO2185">
        <v>0.97547918459744443</v>
      </c>
      <c r="AP2185">
        <v>0.97547918459744443</v>
      </c>
      <c r="AQ2185">
        <v>0.97547918459744443</v>
      </c>
      <c r="AR2185">
        <v>14.030273626490381</v>
      </c>
      <c r="AS2185">
        <v>14.030273626490381</v>
      </c>
      <c r="AT2185">
        <v>14.030273626490381</v>
      </c>
      <c r="AU2185">
        <v>14.030273626490381</v>
      </c>
      <c r="AV2185" t="str">
        <f>VLOOKUP(Sheet1[[#This Row],[NPDES ID2]],Combined_Sheet__Major_Only___2[[NPDES ID2]:[ECHO BFR]],3,FALSE)</f>
        <v>TX</v>
      </c>
      <c r="AW2185" t="s">
        <v>41</v>
      </c>
      <c r="AX2185" t="str">
        <f>VLOOKUP(Sheet1[[#This Row],[NPDES ID2]],Combined_Sheet__Major_Only___2[[NPDES ID2]:[ECHO BFR]],27,FALSE)</f>
        <v>-</v>
      </c>
      <c r="AY2185" t="str">
        <f>VLOOKUP(Sheet1[[#This Row],[NPDES ID2]],Combined_Sheet__Major_Only___2[[NPDES ID2]:[ECHO BFR]],28,FALSE)</f>
        <v>-</v>
      </c>
      <c r="AZ2185" t="str">
        <f>VLOOKUP(Sheet1[[#This Row],[NPDES ID2]],Combined_Sheet__Major_Only___2[[NPDES ID2]:[ECHO BFR]],29,FALSE)</f>
        <v>thickening, preliminaryOps</v>
      </c>
      <c r="BA2185">
        <f>VLOOKUP(Sheet1[[#This Row],[NPDES ID2]],Combined_Sheet__Major_Only___2[[NPDES ID2]:[ECHO BFR]],17,FALSE)</f>
        <v>32.501221999999999</v>
      </c>
      <c r="BB2185">
        <f>VLOOKUP(Sheet1[[#This Row],[NPDES ID2]],Combined_Sheet__Major_Only___2[[NPDES ID2]:[ECHO BFR]],18,FALSE)</f>
        <v>-97.019722000000002</v>
      </c>
      <c r="BC2185" t="str">
        <f>IF(ISNUMBER(SEARCH("aerobic",$AW2185)),"aerobic","")</f>
        <v>aerobic</v>
      </c>
      <c r="BD2185" t="str">
        <f>IF(ISNUMBER(SEARCH("anaer",$AW2185)),"anaer","")</f>
        <v/>
      </c>
      <c r="BE2185" t="str">
        <f>IF(ISNUMBER(SEARCH("thickening",$AZ2185)),"thickening","")</f>
        <v>thickening</v>
      </c>
      <c r="BF2185" s="3" t="str">
        <f>IF(ISNUMBER(SEARCH("airDry",$AW2185)),"airDry","")</f>
        <v/>
      </c>
      <c r="BG2185" s="3" t="str">
        <f>IF(ISNUMBER(SEARCH("heatDry",$AY2185)),"heatDry","")</f>
        <v/>
      </c>
      <c r="BH2185" s="3" t="str">
        <f>IF(AND(ISNUMBER(SEARCH("aerobic",$AW2185)),ISNUMBER(SEARCH("anaer",$AW2185))),"Combined Aer and Anaer.","")</f>
        <v/>
      </c>
    </row>
    <row r="2186" spans="1:60" x14ac:dyDescent="0.3">
      <c r="A2186" s="4">
        <v>2184</v>
      </c>
      <c r="B2186" t="s">
        <v>10246</v>
      </c>
      <c r="C2186">
        <v>691.6</v>
      </c>
      <c r="D2186">
        <v>377.06150179405103</v>
      </c>
      <c r="E2186">
        <v>379.79932625550413</v>
      </c>
      <c r="F2186">
        <v>302.17061528323683</v>
      </c>
      <c r="G2186">
        <v>457.86462503566418</v>
      </c>
      <c r="H2186">
        <v>-77.944384712152726</v>
      </c>
      <c r="I2186">
        <v>-77.296096801702646</v>
      </c>
      <c r="J2186">
        <v>-89.701948166663755</v>
      </c>
      <c r="K2186">
        <v>-66.790902071031269</v>
      </c>
      <c r="L2186">
        <v>331.18557273971118</v>
      </c>
      <c r="M2186">
        <v>328.38370471649199</v>
      </c>
      <c r="N2186">
        <v>318.22520709056738</v>
      </c>
      <c r="O2186">
        <v>352.54182449650187</v>
      </c>
      <c r="P2186">
        <v>16.503822907397339</v>
      </c>
      <c r="Q2186">
        <v>16.40496439301657</v>
      </c>
      <c r="R2186">
        <v>14.30057956537606</v>
      </c>
      <c r="S2186">
        <v>18.757993956516572</v>
      </c>
      <c r="T2186">
        <v>203.03263373828321</v>
      </c>
      <c r="U2186">
        <v>203.03231756675541</v>
      </c>
      <c r="V2186">
        <v>202.89694533997709</v>
      </c>
      <c r="W2186">
        <v>203.16701980115829</v>
      </c>
      <c r="X2186">
        <v>19100.02453993294</v>
      </c>
      <c r="Y2186">
        <v>19233.533337826178</v>
      </c>
      <c r="Z2186">
        <v>17934.930486890789</v>
      </c>
      <c r="AA2186">
        <v>19856.296439481452</v>
      </c>
      <c r="AB2186">
        <v>5291.3962994204521</v>
      </c>
      <c r="AC2186">
        <v>5120.2487120753503</v>
      </c>
      <c r="AD2186">
        <v>4079.398828918866</v>
      </c>
      <c r="AE2186">
        <v>7239.7113941249827</v>
      </c>
      <c r="AF2186">
        <v>46.933098691818103</v>
      </c>
      <c r="AG2186">
        <v>46.535650976154827</v>
      </c>
      <c r="AH2186">
        <v>45.098560674199717</v>
      </c>
      <c r="AI2186">
        <v>49.956121827090307</v>
      </c>
      <c r="AJ2186">
        <v>0.35042842075381619</v>
      </c>
      <c r="AK2186">
        <v>0.35042823357979758</v>
      </c>
      <c r="AL2186">
        <v>0.35040211860560699</v>
      </c>
      <c r="AM2186">
        <v>0.35045483414525802</v>
      </c>
      <c r="AN2186">
        <v>0.98746364669894304</v>
      </c>
      <c r="AO2186">
        <v>0.98746364669894282</v>
      </c>
      <c r="AP2186">
        <v>0.98746364669894282</v>
      </c>
      <c r="AQ2186">
        <v>0.98746364669894282</v>
      </c>
      <c r="AR2186">
        <v>8.1447331537270511</v>
      </c>
      <c r="AS2186">
        <v>8.1447331537270511</v>
      </c>
      <c r="AT2186">
        <v>8.1447331537270511</v>
      </c>
      <c r="AU2186">
        <v>8.1447331537270511</v>
      </c>
      <c r="AV2186" t="str">
        <f>VLOOKUP(Sheet1[[#This Row],[NPDES ID2]],Combined_Sheet__Major_Only___2[[NPDES ID2]:[ECHO BFR]],3,FALSE)</f>
        <v>MN</v>
      </c>
      <c r="AW2186" t="s">
        <v>54</v>
      </c>
      <c r="AX2186" t="str">
        <f>VLOOKUP(Sheet1[[#This Row],[NPDES ID2]],Combined_Sheet__Major_Only___2[[NPDES ID2]:[ECHO BFR]],27,FALSE)</f>
        <v>-</v>
      </c>
      <c r="AY2186" t="str">
        <f>VLOOKUP(Sheet1[[#This Row],[NPDES ID2]],Combined_Sheet__Major_Only___2[[NPDES ID2]:[ECHO BFR]],28,FALSE)</f>
        <v>thermoAerobicDigest</v>
      </c>
      <c r="AZ2186" t="str">
        <f>VLOOKUP(Sheet1[[#This Row],[NPDES ID2]],Combined_Sheet__Major_Only___2[[NPDES ID2]:[ECHO BFR]],29,FALSE)</f>
        <v>-</v>
      </c>
      <c r="BA2186">
        <f>VLOOKUP(Sheet1[[#This Row],[NPDES ID2]],Combined_Sheet__Major_Only___2[[NPDES ID2]:[ECHO BFR]],17,FALSE)</f>
        <v>44.470320000000001</v>
      </c>
      <c r="BB2186">
        <f>VLOOKUP(Sheet1[[#This Row],[NPDES ID2]],Combined_Sheet__Major_Only___2[[NPDES ID2]:[ECHO BFR]],18,FALSE)</f>
        <v>-95.790949999999995</v>
      </c>
      <c r="BC2186" t="str">
        <f>IF(ISNUMBER(SEARCH("aerobic",$AW2186)),"aerobic","")</f>
        <v/>
      </c>
      <c r="BD2186" t="str">
        <f>IF(ISNUMBER(SEARCH("anaer",$AW2186)),"anaer","")</f>
        <v/>
      </c>
      <c r="BE2186" t="str">
        <f>IF(ISNUMBER(SEARCH("thickening",$AZ2186)),"thickening","")</f>
        <v/>
      </c>
      <c r="BF2186" s="2" t="str">
        <f>IF(ISNUMBER(SEARCH("airDry",$AW2186)),"airDry","")</f>
        <v/>
      </c>
      <c r="BG2186" s="2" t="str">
        <f>IF(ISNUMBER(SEARCH("heatDry",$AY2186)),"heatDry","")</f>
        <v/>
      </c>
      <c r="BH2186" s="2" t="str">
        <f>IF(AND(ISNUMBER(SEARCH("aerobic",$AW2186)),ISNUMBER(SEARCH("anaer",$AW2186))),"Combined Aer and Anaer.","")</f>
        <v/>
      </c>
    </row>
    <row r="2187" spans="1:60" x14ac:dyDescent="0.3">
      <c r="A2187" s="4">
        <v>2185</v>
      </c>
      <c r="B2187" t="s">
        <v>10250</v>
      </c>
      <c r="C2187">
        <v>683</v>
      </c>
      <c r="D2187">
        <v>278.92396122439362</v>
      </c>
      <c r="E2187">
        <v>279.17173841496918</v>
      </c>
      <c r="F2187">
        <v>223.7382895347929</v>
      </c>
      <c r="G2187">
        <v>338.52659777939931</v>
      </c>
      <c r="H2187">
        <v>-76.823387739495203</v>
      </c>
      <c r="I2187">
        <v>-78.084151655296381</v>
      </c>
      <c r="J2187">
        <v>-90.998340678733939</v>
      </c>
      <c r="K2187">
        <v>-60.89798248400983</v>
      </c>
      <c r="L2187">
        <v>443.99788630639972</v>
      </c>
      <c r="M2187">
        <v>442.10080114479928</v>
      </c>
      <c r="N2187">
        <v>435.22445946018911</v>
      </c>
      <c r="O2187">
        <v>458.45433111021413</v>
      </c>
      <c r="P2187">
        <v>16.105077786086021</v>
      </c>
      <c r="Q2187">
        <v>16.28356226713894</v>
      </c>
      <c r="R2187">
        <v>13.10364596227125</v>
      </c>
      <c r="S2187">
        <v>18.42498858604964</v>
      </c>
      <c r="T2187">
        <v>86.896665973875685</v>
      </c>
      <c r="U2187">
        <v>86.896529031363769</v>
      </c>
      <c r="V2187">
        <v>86.837895627846009</v>
      </c>
      <c r="W2187">
        <v>86.954872242910625</v>
      </c>
      <c r="X2187">
        <v>6016.9564350258152</v>
      </c>
      <c r="Y2187">
        <v>6038.5751227754536</v>
      </c>
      <c r="Z2187">
        <v>5829.3556215756907</v>
      </c>
      <c r="AA2187">
        <v>6136.4796722419369</v>
      </c>
      <c r="AB2187">
        <v>1110.365000315041</v>
      </c>
      <c r="AC2187">
        <v>1100.0478021163101</v>
      </c>
      <c r="AD2187">
        <v>937.73720106281633</v>
      </c>
      <c r="AE2187">
        <v>1331.4581990704421</v>
      </c>
      <c r="AF2187">
        <v>63.709527138155728</v>
      </c>
      <c r="AG2187">
        <v>63.437051658075639</v>
      </c>
      <c r="AH2187">
        <v>62.452060078755608</v>
      </c>
      <c r="AI2187">
        <v>65.781669329900382</v>
      </c>
      <c r="AJ2187">
        <v>0.55471328267808362</v>
      </c>
      <c r="AK2187">
        <v>0.55471313696423774</v>
      </c>
      <c r="AL2187">
        <v>0.55469275980274124</v>
      </c>
      <c r="AM2187">
        <v>0.55473389144283758</v>
      </c>
      <c r="AN2187">
        <v>0.97139638595217392</v>
      </c>
      <c r="AO2187">
        <v>0.97139638595217415</v>
      </c>
      <c r="AP2187">
        <v>0.97139638595217415</v>
      </c>
      <c r="AQ2187">
        <v>0.97139638595217415</v>
      </c>
      <c r="AR2187">
        <v>13.61499743195883</v>
      </c>
      <c r="AS2187">
        <v>13.61499743195883</v>
      </c>
      <c r="AT2187">
        <v>13.61499743195883</v>
      </c>
      <c r="AU2187">
        <v>13.61499743195883</v>
      </c>
      <c r="AV2187" t="str">
        <f>VLOOKUP(Sheet1[[#This Row],[NPDES ID2]],Combined_Sheet__Major_Only___2[[NPDES ID2]:[ECHO BFR]],3,FALSE)</f>
        <v>IL</v>
      </c>
      <c r="AW2187" t="s">
        <v>12181</v>
      </c>
      <c r="AX2187" t="str">
        <f>VLOOKUP(Sheet1[[#This Row],[NPDES ID2]],Combined_Sheet__Major_Only___2[[NPDES ID2]:[ECHO BFR]],27,FALSE)</f>
        <v>other</v>
      </c>
      <c r="AY2187" t="str">
        <f>VLOOKUP(Sheet1[[#This Row],[NPDES ID2]],Combined_Sheet__Major_Only___2[[NPDES ID2]:[ECHO BFR]],28,FALSE)</f>
        <v>-</v>
      </c>
      <c r="AZ2187" t="str">
        <f>VLOOKUP(Sheet1[[#This Row],[NPDES ID2]],Combined_Sheet__Major_Only___2[[NPDES ID2]:[ECHO BFR]],29,FALSE)</f>
        <v>thickening, preliminaryOps</v>
      </c>
      <c r="BA2187">
        <f>VLOOKUP(Sheet1[[#This Row],[NPDES ID2]],Combined_Sheet__Major_Only___2[[NPDES ID2]:[ECHO BFR]],17,FALSE)</f>
        <v>42.211463999999999</v>
      </c>
      <c r="BB2187">
        <f>VLOOKUP(Sheet1[[#This Row],[NPDES ID2]],Combined_Sheet__Major_Only___2[[NPDES ID2]:[ECHO BFR]],18,FALSE)</f>
        <v>-88.335890000000006</v>
      </c>
      <c r="BC2187" t="str">
        <f>IF(ISNUMBER(SEARCH("aerobic",$AW2187)),"aerobic","")</f>
        <v/>
      </c>
      <c r="BD2187" t="str">
        <f>IF(ISNUMBER(SEARCH("anaer",$AW2187)),"anaer","")</f>
        <v>anaer</v>
      </c>
      <c r="BE2187" t="str">
        <f>IF(ISNUMBER(SEARCH("thickening",$AZ2187)),"thickening","")</f>
        <v>thickening</v>
      </c>
      <c r="BF2187" s="3" t="str">
        <f>IF(ISNUMBER(SEARCH("airDry",$AW2187)),"airDry","")</f>
        <v/>
      </c>
      <c r="BG2187" s="3" t="str">
        <f>IF(ISNUMBER(SEARCH("heatDry",$AY2187)),"heatDry","")</f>
        <v/>
      </c>
      <c r="BH2187" s="3" t="str">
        <f>IF(AND(ISNUMBER(SEARCH("aerobic",$AW2187)),ISNUMBER(SEARCH("anaer",$AW2187))),"Combined Aer and Anaer.","")</f>
        <v/>
      </c>
    </row>
    <row r="2188" spans="1:60" x14ac:dyDescent="0.3">
      <c r="A2188" s="4">
        <v>2186</v>
      </c>
      <c r="B2188" t="s">
        <v>10254</v>
      </c>
      <c r="C2188">
        <v>682.88</v>
      </c>
      <c r="D2188">
        <v>353.3450649190865</v>
      </c>
      <c r="E2188">
        <v>355.09068601586557</v>
      </c>
      <c r="F2188">
        <v>284.58434535366058</v>
      </c>
      <c r="G2188">
        <v>428.45365118721293</v>
      </c>
      <c r="H2188">
        <v>-77.898715127278905</v>
      </c>
      <c r="I2188">
        <v>-77.749107303243477</v>
      </c>
      <c r="J2188">
        <v>-90.415801545277191</v>
      </c>
      <c r="K2188">
        <v>-65.506136282245549</v>
      </c>
      <c r="L2188">
        <v>350.63973169348401</v>
      </c>
      <c r="M2188">
        <v>348.04775535816071</v>
      </c>
      <c r="N2188">
        <v>338.65501138523751</v>
      </c>
      <c r="O2188">
        <v>370.38697998685342</v>
      </c>
      <c r="P2188">
        <v>16.262826100914381</v>
      </c>
      <c r="Q2188">
        <v>16.204711631286411</v>
      </c>
      <c r="R2188">
        <v>13.85258477145663</v>
      </c>
      <c r="S2188">
        <v>18.46453302577283</v>
      </c>
      <c r="T2188">
        <v>47.201483430217721</v>
      </c>
      <c r="U2188">
        <v>47.201407748042698</v>
      </c>
      <c r="V2188">
        <v>47.169003614028149</v>
      </c>
      <c r="W2188">
        <v>47.233651505566158</v>
      </c>
      <c r="X2188">
        <v>4140.1154090311902</v>
      </c>
      <c r="Y2188">
        <v>4165.5783324200238</v>
      </c>
      <c r="Z2188">
        <v>3918.7002198446821</v>
      </c>
      <c r="AA2188">
        <v>4283.0634827264439</v>
      </c>
      <c r="AB2188">
        <v>956.81780703010645</v>
      </c>
      <c r="AC2188">
        <v>936.32397033952134</v>
      </c>
      <c r="AD2188">
        <v>771.87703022879759</v>
      </c>
      <c r="AE2188">
        <v>1239.039992350838</v>
      </c>
      <c r="AF2188">
        <v>50.322110491430529</v>
      </c>
      <c r="AG2188">
        <v>49.949940529283118</v>
      </c>
      <c r="AH2188">
        <v>48.603112879477379</v>
      </c>
      <c r="AI2188">
        <v>53.154549374647999</v>
      </c>
      <c r="AJ2188">
        <v>0.39156093634532291</v>
      </c>
      <c r="AK2188">
        <v>0.3915608452456123</v>
      </c>
      <c r="AL2188">
        <v>0.3915481022726825</v>
      </c>
      <c r="AM2188">
        <v>0.39157382406613778</v>
      </c>
      <c r="AN2188">
        <v>0.94909771699749101</v>
      </c>
      <c r="AO2188">
        <v>0.94909771699749135</v>
      </c>
      <c r="AP2188">
        <v>0.94909771699749135</v>
      </c>
      <c r="AQ2188">
        <v>0.94909771699749135</v>
      </c>
      <c r="AR2188">
        <v>9.5291173551231214</v>
      </c>
      <c r="AS2188">
        <v>9.5291173551231196</v>
      </c>
      <c r="AT2188">
        <v>9.5291173551231196</v>
      </c>
      <c r="AU2188">
        <v>9.5291173551231196</v>
      </c>
      <c r="AV2188" t="str">
        <f>VLOOKUP(Sheet1[[#This Row],[NPDES ID2]],Combined_Sheet__Major_Only___2[[NPDES ID2]:[ECHO BFR]],3,FALSE)</f>
        <v>TX</v>
      </c>
      <c r="AW2188" t="s">
        <v>54</v>
      </c>
      <c r="AX2188" t="str">
        <f>VLOOKUP(Sheet1[[#This Row],[NPDES ID2]],Combined_Sheet__Major_Only___2[[NPDES ID2]:[ECHO BFR]],27,FALSE)</f>
        <v>-</v>
      </c>
      <c r="AY2188" t="str">
        <f>VLOOKUP(Sheet1[[#This Row],[NPDES ID2]],Combined_Sheet__Major_Only___2[[NPDES ID2]:[ECHO BFR]],28,FALSE)</f>
        <v>-</v>
      </c>
      <c r="AZ2188" t="str">
        <f>VLOOKUP(Sheet1[[#This Row],[NPDES ID2]],Combined_Sheet__Major_Only___2[[NPDES ID2]:[ECHO BFR]],29,FALSE)</f>
        <v>thickening</v>
      </c>
      <c r="BA2188">
        <f>VLOOKUP(Sheet1[[#This Row],[NPDES ID2]],Combined_Sheet__Major_Only___2[[NPDES ID2]:[ECHO BFR]],17,FALSE)</f>
        <v>29.509340000000002</v>
      </c>
      <c r="BB2188">
        <f>VLOOKUP(Sheet1[[#This Row],[NPDES ID2]],Combined_Sheet__Major_Only___2[[NPDES ID2]:[ECHO BFR]],18,FALSE)</f>
        <v>-98.29974</v>
      </c>
      <c r="BC2188" t="str">
        <f>IF(ISNUMBER(SEARCH("aerobic",$AW2188)),"aerobic","")</f>
        <v/>
      </c>
      <c r="BD2188" t="str">
        <f>IF(ISNUMBER(SEARCH("anaer",$AW2188)),"anaer","")</f>
        <v/>
      </c>
      <c r="BE2188" t="str">
        <f>IF(ISNUMBER(SEARCH("thickening",$AZ2188)),"thickening","")</f>
        <v>thickening</v>
      </c>
      <c r="BF2188" s="2" t="str">
        <f>IF(ISNUMBER(SEARCH("airDry",$AW2188)),"airDry","")</f>
        <v/>
      </c>
      <c r="BG2188" s="2" t="str">
        <f>IF(ISNUMBER(SEARCH("heatDry",$AY2188)),"heatDry","")</f>
        <v/>
      </c>
      <c r="BH2188" s="2" t="str">
        <f>IF(AND(ISNUMBER(SEARCH("aerobic",$AW2188)),ISNUMBER(SEARCH("anaer",$AW2188))),"Combined Aer and Anaer.","")</f>
        <v/>
      </c>
    </row>
    <row r="2189" spans="1:60" x14ac:dyDescent="0.3">
      <c r="A2189" s="4">
        <v>2187</v>
      </c>
      <c r="B2189" t="s">
        <v>10258</v>
      </c>
      <c r="C2189">
        <v>682.66</v>
      </c>
      <c r="D2189">
        <v>349.80009085341578</v>
      </c>
      <c r="E2189">
        <v>351.48902257022002</v>
      </c>
      <c r="F2189">
        <v>281.59185742860001</v>
      </c>
      <c r="G2189">
        <v>423.99996000365093</v>
      </c>
      <c r="H2189">
        <v>-77.870570475959624</v>
      </c>
      <c r="I2189">
        <v>-77.794496336947191</v>
      </c>
      <c r="J2189">
        <v>-90.495135627794056</v>
      </c>
      <c r="K2189">
        <v>-65.268954158974921</v>
      </c>
      <c r="L2189">
        <v>354.11325203505839</v>
      </c>
      <c r="M2189">
        <v>351.54872376123922</v>
      </c>
      <c r="N2189">
        <v>342.25563620052071</v>
      </c>
      <c r="O2189">
        <v>373.65101674605847</v>
      </c>
      <c r="P2189">
        <v>16.252180977155611</v>
      </c>
      <c r="Q2189">
        <v>16.179812729895229</v>
      </c>
      <c r="R2189">
        <v>13.80838330372567</v>
      </c>
      <c r="S2189">
        <v>18.473893114866499</v>
      </c>
      <c r="T2189">
        <v>45.002031371304398</v>
      </c>
      <c r="U2189">
        <v>45.001959083475128</v>
      </c>
      <c r="V2189">
        <v>44.971008274955423</v>
      </c>
      <c r="W2189">
        <v>45.032756708389812</v>
      </c>
      <c r="X2189">
        <v>3907.0910038594161</v>
      </c>
      <c r="Y2189">
        <v>3930.6537037111261</v>
      </c>
      <c r="Z2189">
        <v>3702.2747033888618</v>
      </c>
      <c r="AA2189">
        <v>4039.22403292434</v>
      </c>
      <c r="AB2189">
        <v>775.73565450661727</v>
      </c>
      <c r="AC2189">
        <v>763.56536466201692</v>
      </c>
      <c r="AD2189">
        <v>644.96150518268416</v>
      </c>
      <c r="AE2189">
        <v>966.54437075933515</v>
      </c>
      <c r="AF2189">
        <v>50.836885405848868</v>
      </c>
      <c r="AG2189">
        <v>50.468545269456712</v>
      </c>
      <c r="AH2189">
        <v>49.135538734893139</v>
      </c>
      <c r="AI2189">
        <v>53.640233867312674</v>
      </c>
      <c r="AJ2189">
        <v>0.39781599378655053</v>
      </c>
      <c r="AK2189">
        <v>0.39781590645453679</v>
      </c>
      <c r="AL2189">
        <v>0.39780368913996739</v>
      </c>
      <c r="AM2189">
        <v>0.39782834984174881</v>
      </c>
      <c r="AN2189">
        <v>0.94679972448780847</v>
      </c>
      <c r="AO2189">
        <v>0.94679972448780858</v>
      </c>
      <c r="AP2189">
        <v>0.94679972448780858</v>
      </c>
      <c r="AQ2189">
        <v>0.94679972448780858</v>
      </c>
      <c r="AR2189">
        <v>10.429249753881001</v>
      </c>
      <c r="AS2189">
        <v>10.429249753881001</v>
      </c>
      <c r="AT2189">
        <v>10.429249753881001</v>
      </c>
      <c r="AU2189">
        <v>10.429249753881001</v>
      </c>
      <c r="AV2189" t="str">
        <f>VLOOKUP(Sheet1[[#This Row],[NPDES ID2]],Combined_Sheet__Major_Only___2[[NPDES ID2]:[ECHO BFR]],3,FALSE)</f>
        <v>CA</v>
      </c>
      <c r="AW2189" t="s">
        <v>54</v>
      </c>
      <c r="AX2189" t="str">
        <f>VLOOKUP(Sheet1[[#This Row],[NPDES ID2]],Combined_Sheet__Major_Only___2[[NPDES ID2]:[ECHO BFR]],27,FALSE)</f>
        <v>-</v>
      </c>
      <c r="AY2189" t="str">
        <f>VLOOKUP(Sheet1[[#This Row],[NPDES ID2]],Combined_Sheet__Major_Only___2[[NPDES ID2]:[ECHO BFR]],28,FALSE)</f>
        <v>-</v>
      </c>
      <c r="AZ2189" t="str">
        <f>VLOOKUP(Sheet1[[#This Row],[NPDES ID2]],Combined_Sheet__Major_Only___2[[NPDES ID2]:[ECHO BFR]],29,FALSE)</f>
        <v>thickening</v>
      </c>
      <c r="BA2189">
        <f>VLOOKUP(Sheet1[[#This Row],[NPDES ID2]],Combined_Sheet__Major_Only___2[[NPDES ID2]:[ECHO BFR]],17,FALSE)</f>
        <v>33.963270000000001</v>
      </c>
      <c r="BB2189">
        <f>VLOOKUP(Sheet1[[#This Row],[NPDES ID2]],Combined_Sheet__Major_Only___2[[NPDES ID2]:[ECHO BFR]],18,FALSE)</f>
        <v>-116.49979999999999</v>
      </c>
      <c r="BC2189" t="str">
        <f>IF(ISNUMBER(SEARCH("aerobic",$AW2189)),"aerobic","")</f>
        <v/>
      </c>
      <c r="BD2189" t="str">
        <f>IF(ISNUMBER(SEARCH("anaer",$AW2189)),"anaer","")</f>
        <v/>
      </c>
      <c r="BE2189" t="str">
        <f>IF(ISNUMBER(SEARCH("thickening",$AZ2189)),"thickening","")</f>
        <v>thickening</v>
      </c>
      <c r="BF2189" s="3" t="str">
        <f>IF(ISNUMBER(SEARCH("airDry",$AW2189)),"airDry","")</f>
        <v/>
      </c>
      <c r="BG2189" s="3" t="str">
        <f>IF(ISNUMBER(SEARCH("heatDry",$AY2189)),"heatDry","")</f>
        <v/>
      </c>
      <c r="BH2189" s="3" t="str">
        <f>IF(AND(ISNUMBER(SEARCH("aerobic",$AW2189)),ISNUMBER(SEARCH("anaer",$AW2189))),"Combined Aer and Anaer.","")</f>
        <v/>
      </c>
    </row>
    <row r="2190" spans="1:60" x14ac:dyDescent="0.3">
      <c r="A2190" s="4">
        <v>2188</v>
      </c>
      <c r="B2190" t="s">
        <v>10263</v>
      </c>
      <c r="C2190">
        <v>681.43</v>
      </c>
      <c r="D2190">
        <v>301.45003581555011</v>
      </c>
      <c r="E2190">
        <v>301.6382577939479</v>
      </c>
      <c r="F2190">
        <v>241.62849984232849</v>
      </c>
      <c r="G2190">
        <v>364.6489251558221</v>
      </c>
      <c r="H2190">
        <v>-77.246867830334836</v>
      </c>
      <c r="I2190">
        <v>-78.272415356821512</v>
      </c>
      <c r="J2190">
        <v>-90.626148827141307</v>
      </c>
      <c r="K2190">
        <v>-62.54948180102361</v>
      </c>
      <c r="L2190">
        <v>410.31042344087621</v>
      </c>
      <c r="M2190">
        <v>408.1736856948811</v>
      </c>
      <c r="N2190">
        <v>400.43026736467903</v>
      </c>
      <c r="O2190">
        <v>426.59006244755631</v>
      </c>
      <c r="P2190">
        <v>16.12810028525876</v>
      </c>
      <c r="Q2190">
        <v>16.268422130603192</v>
      </c>
      <c r="R2190">
        <v>13.33146229342039</v>
      </c>
      <c r="S2190">
        <v>18.554222682199399</v>
      </c>
      <c r="T2190">
        <v>58.076321015773964</v>
      </c>
      <c r="U2190">
        <v>58.076228550801339</v>
      </c>
      <c r="V2190">
        <v>58.03663868220751</v>
      </c>
      <c r="W2190">
        <v>58.115622478833878</v>
      </c>
      <c r="X2190">
        <v>4342.1050423104643</v>
      </c>
      <c r="Y2190">
        <v>4361.0938270141633</v>
      </c>
      <c r="Z2190">
        <v>4177.3927717278566</v>
      </c>
      <c r="AA2190">
        <v>4447.3847097427952</v>
      </c>
      <c r="AB2190">
        <v>700.54246582595442</v>
      </c>
      <c r="AC2190">
        <v>696.12745302092617</v>
      </c>
      <c r="AD2190">
        <v>603.27317052030389</v>
      </c>
      <c r="AE2190">
        <v>823.82949995589547</v>
      </c>
      <c r="AF2190">
        <v>59.010849581520013</v>
      </c>
      <c r="AG2190">
        <v>58.703350323924369</v>
      </c>
      <c r="AH2190">
        <v>57.59094629343241</v>
      </c>
      <c r="AI2190">
        <v>61.350529080445177</v>
      </c>
      <c r="AJ2190">
        <v>0.49734918045179399</v>
      </c>
      <c r="AK2190">
        <v>0.497349075937637</v>
      </c>
      <c r="AL2190">
        <v>0.49733445375850371</v>
      </c>
      <c r="AM2190">
        <v>0.49736396865030491</v>
      </c>
      <c r="AN2190">
        <v>0.95805579728224688</v>
      </c>
      <c r="AO2190">
        <v>0.9580557972822471</v>
      </c>
      <c r="AP2190">
        <v>0.9580557972822471</v>
      </c>
      <c r="AQ2190">
        <v>0.9580557972822471</v>
      </c>
      <c r="AR2190">
        <v>13.64118842479704</v>
      </c>
      <c r="AS2190">
        <v>13.64118842479704</v>
      </c>
      <c r="AT2190">
        <v>13.64118842479704</v>
      </c>
      <c r="AU2190">
        <v>13.64118842479704</v>
      </c>
      <c r="AV2190" t="str">
        <f>VLOOKUP(Sheet1[[#This Row],[NPDES ID2]],Combined_Sheet__Major_Only___2[[NPDES ID2]:[ECHO BFR]],3,FALSE)</f>
        <v>LA</v>
      </c>
      <c r="AW2190" t="s">
        <v>41</v>
      </c>
      <c r="AX2190" t="str">
        <f>VLOOKUP(Sheet1[[#This Row],[NPDES ID2]],Combined_Sheet__Major_Only___2[[NPDES ID2]:[ECHO BFR]],27,FALSE)</f>
        <v>-</v>
      </c>
      <c r="AY2190" t="str">
        <f>VLOOKUP(Sheet1[[#This Row],[NPDES ID2]],Combined_Sheet__Major_Only___2[[NPDES ID2]:[ECHO BFR]],28,FALSE)</f>
        <v>-</v>
      </c>
      <c r="AZ2190" t="str">
        <f>VLOOKUP(Sheet1[[#This Row],[NPDES ID2]],Combined_Sheet__Major_Only___2[[NPDES ID2]:[ECHO BFR]],29,FALSE)</f>
        <v>thickening</v>
      </c>
      <c r="BA2190">
        <f>VLOOKUP(Sheet1[[#This Row],[NPDES ID2]],Combined_Sheet__Major_Only___2[[NPDES ID2]:[ECHO BFR]],17,FALSE)</f>
        <v>30.205556000000001</v>
      </c>
      <c r="BB2190">
        <f>VLOOKUP(Sheet1[[#This Row],[NPDES ID2]],Combined_Sheet__Major_Only___2[[NPDES ID2]:[ECHO BFR]],18,FALSE)</f>
        <v>-93.240278000000004</v>
      </c>
      <c r="BC2190" t="str">
        <f>IF(ISNUMBER(SEARCH("aerobic",$AW2190)),"aerobic","")</f>
        <v>aerobic</v>
      </c>
      <c r="BD2190" t="str">
        <f>IF(ISNUMBER(SEARCH("anaer",$AW2190)),"anaer","")</f>
        <v/>
      </c>
      <c r="BE2190" t="str">
        <f>IF(ISNUMBER(SEARCH("thickening",$AZ2190)),"thickening","")</f>
        <v>thickening</v>
      </c>
      <c r="BF2190" s="2" t="str">
        <f>IF(ISNUMBER(SEARCH("airDry",$AW2190)),"airDry","")</f>
        <v/>
      </c>
      <c r="BG2190" s="2" t="str">
        <f>IF(ISNUMBER(SEARCH("heatDry",$AY2190)),"heatDry","")</f>
        <v/>
      </c>
      <c r="BH2190" s="2" t="str">
        <f>IF(AND(ISNUMBER(SEARCH("aerobic",$AW2190)),ISNUMBER(SEARCH("anaer",$AW2190))),"Combined Aer and Anaer.","")</f>
        <v/>
      </c>
    </row>
    <row r="2191" spans="1:60" x14ac:dyDescent="0.3">
      <c r="A2191" s="4">
        <v>2189</v>
      </c>
      <c r="B2191" t="s">
        <v>10268</v>
      </c>
      <c r="C2191">
        <v>680</v>
      </c>
      <c r="D2191">
        <v>349.23744783622021</v>
      </c>
      <c r="E2191">
        <v>350.91933210752882</v>
      </c>
      <c r="F2191">
        <v>280.95922032502148</v>
      </c>
      <c r="G2191">
        <v>423.45063081610982</v>
      </c>
      <c r="H2191">
        <v>-77.841266939822958</v>
      </c>
      <c r="I2191">
        <v>-77.786103575038027</v>
      </c>
      <c r="J2191">
        <v>-90.492994040725094</v>
      </c>
      <c r="K2191">
        <v>-65.183860898690284</v>
      </c>
      <c r="L2191">
        <v>353.85456792025337</v>
      </c>
      <c r="M2191">
        <v>351.30844119646213</v>
      </c>
      <c r="N2191">
        <v>342.08150774228648</v>
      </c>
      <c r="O2191">
        <v>373.25315509506038</v>
      </c>
      <c r="P2191">
        <v>16.18706137600363</v>
      </c>
      <c r="Q2191">
        <v>16.115961686605619</v>
      </c>
      <c r="R2191">
        <v>13.74198089527645</v>
      </c>
      <c r="S2191">
        <v>18.406468813885649</v>
      </c>
      <c r="T2191">
        <v>59.807667376643877</v>
      </c>
      <c r="U2191">
        <v>59.807572239738448</v>
      </c>
      <c r="V2191">
        <v>59.766838354480797</v>
      </c>
      <c r="W2191">
        <v>59.84810452239865</v>
      </c>
      <c r="X2191">
        <v>5176.0170568991734</v>
      </c>
      <c r="Y2191">
        <v>5207.0633150660806</v>
      </c>
      <c r="Z2191">
        <v>4906.341203444611</v>
      </c>
      <c r="AA2191">
        <v>5349.9307498743283</v>
      </c>
      <c r="AB2191">
        <v>1091.6337575243731</v>
      </c>
      <c r="AC2191">
        <v>1072.528370019053</v>
      </c>
      <c r="AD2191">
        <v>897.51506571623736</v>
      </c>
      <c r="AE2191">
        <v>1378.8050424192279</v>
      </c>
      <c r="AF2191">
        <v>50.998696783656627</v>
      </c>
      <c r="AG2191">
        <v>50.631543602708263</v>
      </c>
      <c r="AH2191">
        <v>49.302996724653468</v>
      </c>
      <c r="AI2191">
        <v>53.792768993993469</v>
      </c>
      <c r="AJ2191">
        <v>0.39978253853468299</v>
      </c>
      <c r="AK2191">
        <v>0.39978243930697133</v>
      </c>
      <c r="AL2191">
        <v>0.39976856122943072</v>
      </c>
      <c r="AM2191">
        <v>0.3997965743025963</v>
      </c>
      <c r="AN2191">
        <v>0.95919896524659054</v>
      </c>
      <c r="AO2191">
        <v>0.95919896524659076</v>
      </c>
      <c r="AP2191">
        <v>0.95919896524659076</v>
      </c>
      <c r="AQ2191">
        <v>0.95919896524659076</v>
      </c>
      <c r="AR2191">
        <v>10.1270645707838</v>
      </c>
      <c r="AS2191">
        <v>10.1270645707838</v>
      </c>
      <c r="AT2191">
        <v>10.1270645707838</v>
      </c>
      <c r="AU2191">
        <v>10.1270645707838</v>
      </c>
      <c r="AV2191" t="str">
        <f>VLOOKUP(Sheet1[[#This Row],[NPDES ID2]],Combined_Sheet__Major_Only___2[[NPDES ID2]:[ECHO BFR]],3,FALSE)</f>
        <v>FL</v>
      </c>
      <c r="AW2191" t="s">
        <v>54</v>
      </c>
      <c r="AX2191" t="str">
        <f>VLOOKUP(Sheet1[[#This Row],[NPDES ID2]],Combined_Sheet__Major_Only___2[[NPDES ID2]:[ECHO BFR]],27,FALSE)</f>
        <v>-</v>
      </c>
      <c r="AY2191" t="str">
        <f>VLOOKUP(Sheet1[[#This Row],[NPDES ID2]],Combined_Sheet__Major_Only___2[[NPDES ID2]:[ECHO BFR]],28,FALSE)</f>
        <v>-</v>
      </c>
      <c r="AZ2191" t="str">
        <f>VLOOKUP(Sheet1[[#This Row],[NPDES ID2]],Combined_Sheet__Major_Only___2[[NPDES ID2]:[ECHO BFR]],29,FALSE)</f>
        <v>thickening</v>
      </c>
      <c r="BA2191">
        <f>VLOOKUP(Sheet1[[#This Row],[NPDES ID2]],Combined_Sheet__Major_Only___2[[NPDES ID2]:[ECHO BFR]],17,FALSE)</f>
        <v>28.318349999999999</v>
      </c>
      <c r="BB2191">
        <f>VLOOKUP(Sheet1[[#This Row],[NPDES ID2]],Combined_Sheet__Major_Only___2[[NPDES ID2]:[ECHO BFR]],18,FALSE)</f>
        <v>-81.496420000000001</v>
      </c>
      <c r="BC2191" t="str">
        <f>IF(ISNUMBER(SEARCH("aerobic",$AW2191)),"aerobic","")</f>
        <v/>
      </c>
      <c r="BD2191" t="str">
        <f>IF(ISNUMBER(SEARCH("anaer",$AW2191)),"anaer","")</f>
        <v/>
      </c>
      <c r="BE2191" t="str">
        <f>IF(ISNUMBER(SEARCH("thickening",$AZ2191)),"thickening","")</f>
        <v>thickening</v>
      </c>
      <c r="BF2191" s="3" t="str">
        <f>IF(ISNUMBER(SEARCH("airDry",$AW2191)),"airDry","")</f>
        <v/>
      </c>
      <c r="BG2191" s="3" t="str">
        <f>IF(ISNUMBER(SEARCH("heatDry",$AY2191)),"heatDry","")</f>
        <v/>
      </c>
      <c r="BH2191" s="3" t="str">
        <f>IF(AND(ISNUMBER(SEARCH("aerobic",$AW2191)),ISNUMBER(SEARCH("anaer",$AW2191))),"Combined Aer and Anaer.","")</f>
        <v/>
      </c>
    </row>
    <row r="2192" spans="1:60" x14ac:dyDescent="0.3">
      <c r="A2192" s="4">
        <v>2190</v>
      </c>
      <c r="B2192" t="s">
        <v>10272</v>
      </c>
      <c r="C2192">
        <v>675</v>
      </c>
      <c r="D2192">
        <v>282.65690387329357</v>
      </c>
      <c r="E2192">
        <v>282.84054363887088</v>
      </c>
      <c r="F2192">
        <v>226.886822570134</v>
      </c>
      <c r="G2192">
        <v>343.11700839931922</v>
      </c>
      <c r="H2192">
        <v>-76.90055418273603</v>
      </c>
      <c r="I2192">
        <v>-78.214086739311014</v>
      </c>
      <c r="J2192">
        <v>-91.149700662153776</v>
      </c>
      <c r="K2192">
        <v>-61.203757716507582</v>
      </c>
      <c r="L2192">
        <v>435.07797507155658</v>
      </c>
      <c r="M2192">
        <v>433.17518313958129</v>
      </c>
      <c r="N2192">
        <v>426.27917424014782</v>
      </c>
      <c r="O2192">
        <v>449.57595588939643</v>
      </c>
      <c r="P2192">
        <v>15.92354552189456</v>
      </c>
      <c r="Q2192">
        <v>16.09044800404331</v>
      </c>
      <c r="R2192">
        <v>12.97596103353276</v>
      </c>
      <c r="S2192">
        <v>18.227521362939029</v>
      </c>
      <c r="T2192">
        <v>60.067577175658357</v>
      </c>
      <c r="U2192">
        <v>60.067481637642231</v>
      </c>
      <c r="V2192">
        <v>60.02657601254797</v>
      </c>
      <c r="W2192">
        <v>60.108184810153922</v>
      </c>
      <c r="X2192">
        <v>4194.8505387237146</v>
      </c>
      <c r="Y2192">
        <v>4210.2667753510341</v>
      </c>
      <c r="Z2192">
        <v>4061.0301910207659</v>
      </c>
      <c r="AA2192">
        <v>4280.146551757025</v>
      </c>
      <c r="AB2192">
        <v>745.77090791580599</v>
      </c>
      <c r="AC2192">
        <v>739.46757192829728</v>
      </c>
      <c r="AD2192">
        <v>633.55984705133551</v>
      </c>
      <c r="AE2192">
        <v>888.19279188729911</v>
      </c>
      <c r="AF2192">
        <v>63.168984725645622</v>
      </c>
      <c r="AG2192">
        <v>62.892510718579082</v>
      </c>
      <c r="AH2192">
        <v>61.892626880335179</v>
      </c>
      <c r="AI2192">
        <v>65.272182102558929</v>
      </c>
      <c r="AJ2192">
        <v>0.54810933885655322</v>
      </c>
      <c r="AK2192">
        <v>0.54810922364635672</v>
      </c>
      <c r="AL2192">
        <v>0.54809310503222941</v>
      </c>
      <c r="AM2192">
        <v>0.54812564048068879</v>
      </c>
      <c r="AN2192">
        <v>0.95936522024340765</v>
      </c>
      <c r="AO2192">
        <v>0.95936522024340731</v>
      </c>
      <c r="AP2192">
        <v>0.95936522024340731</v>
      </c>
      <c r="AQ2192">
        <v>0.95936522024340731</v>
      </c>
      <c r="AR2192">
        <v>13.790726526190371</v>
      </c>
      <c r="AS2192">
        <v>13.790726526190371</v>
      </c>
      <c r="AT2192">
        <v>13.790726526190371</v>
      </c>
      <c r="AU2192">
        <v>13.790726526190371</v>
      </c>
      <c r="AV2192" t="str">
        <f>VLOOKUP(Sheet1[[#This Row],[NPDES ID2]],Combined_Sheet__Major_Only___2[[NPDES ID2]:[ECHO BFR]],3,FALSE)</f>
        <v>VA</v>
      </c>
      <c r="AW2192" t="s">
        <v>12181</v>
      </c>
      <c r="AX2192" t="str">
        <f>VLOOKUP(Sheet1[[#This Row],[NPDES ID2]],Combined_Sheet__Major_Only___2[[NPDES ID2]:[ECHO BFR]],27,FALSE)</f>
        <v>-</v>
      </c>
      <c r="AY2192" t="str">
        <f>VLOOKUP(Sheet1[[#This Row],[NPDES ID2]],Combined_Sheet__Major_Only___2[[NPDES ID2]:[ECHO BFR]],28,FALSE)</f>
        <v>-</v>
      </c>
      <c r="AZ2192" t="str">
        <f>VLOOKUP(Sheet1[[#This Row],[NPDES ID2]],Combined_Sheet__Major_Only___2[[NPDES ID2]:[ECHO BFR]],29,FALSE)</f>
        <v>thickening, preliminaryOps</v>
      </c>
      <c r="BA2192">
        <f>VLOOKUP(Sheet1[[#This Row],[NPDES ID2]],Combined_Sheet__Major_Only___2[[NPDES ID2]:[ECHO BFR]],17,FALSE)</f>
        <v>38.481943999999999</v>
      </c>
      <c r="BB2192">
        <f>VLOOKUP(Sheet1[[#This Row],[NPDES ID2]],Combined_Sheet__Major_Only___2[[NPDES ID2]:[ECHO BFR]],18,FALSE)</f>
        <v>-78.009721999999996</v>
      </c>
      <c r="BC2192" t="str">
        <f>IF(ISNUMBER(SEARCH("aerobic",$AW2192)),"aerobic","")</f>
        <v/>
      </c>
      <c r="BD2192" t="str">
        <f>IF(ISNUMBER(SEARCH("anaer",$AW2192)),"anaer","")</f>
        <v>anaer</v>
      </c>
      <c r="BE2192" t="str">
        <f>IF(ISNUMBER(SEARCH("thickening",$AZ2192)),"thickening","")</f>
        <v>thickening</v>
      </c>
      <c r="BF2192" s="2" t="str">
        <f>IF(ISNUMBER(SEARCH("airDry",$AW2192)),"airDry","")</f>
        <v/>
      </c>
      <c r="BG2192" s="2" t="str">
        <f>IF(ISNUMBER(SEARCH("heatDry",$AY2192)),"heatDry","")</f>
        <v/>
      </c>
      <c r="BH2192" s="2" t="str">
        <f>IF(AND(ISNUMBER(SEARCH("aerobic",$AW2192)),ISNUMBER(SEARCH("anaer",$AW2192))),"Combined Aer and Anaer.","")</f>
        <v/>
      </c>
    </row>
    <row r="2193" spans="1:60" x14ac:dyDescent="0.3">
      <c r="A2193" s="4">
        <v>2191</v>
      </c>
      <c r="B2193" t="s">
        <v>10277</v>
      </c>
      <c r="C2193">
        <v>674.95</v>
      </c>
      <c r="D2193">
        <v>339.89163641914803</v>
      </c>
      <c r="E2193">
        <v>341.43137638828841</v>
      </c>
      <c r="F2193">
        <v>273.10065870625817</v>
      </c>
      <c r="G2193">
        <v>411.98295909666251</v>
      </c>
      <c r="H2193">
        <v>-77.735136509436416</v>
      </c>
      <c r="I2193">
        <v>-77.847200768920587</v>
      </c>
      <c r="J2193">
        <v>-90.706656260733951</v>
      </c>
      <c r="K2193">
        <v>-64.481971569393792</v>
      </c>
      <c r="L2193">
        <v>361.94459194019402</v>
      </c>
      <c r="M2193">
        <v>359.49702555494378</v>
      </c>
      <c r="N2193">
        <v>350.62736111986248</v>
      </c>
      <c r="O2193">
        <v>380.59207579742059</v>
      </c>
      <c r="P2193">
        <v>16.050108977781321</v>
      </c>
      <c r="Q2193">
        <v>16.031748351798111</v>
      </c>
      <c r="R2193">
        <v>13.568072222437859</v>
      </c>
      <c r="S2193">
        <v>18.314378255996669</v>
      </c>
      <c r="T2193">
        <v>52.807642065151057</v>
      </c>
      <c r="U2193">
        <v>52.807557731166312</v>
      </c>
      <c r="V2193">
        <v>52.771449232130863</v>
      </c>
      <c r="W2193">
        <v>52.843487519844302</v>
      </c>
      <c r="X2193">
        <v>4434.466014843978</v>
      </c>
      <c r="Y2193">
        <v>4459.5183473424486</v>
      </c>
      <c r="Z2193">
        <v>4217.0156178389288</v>
      </c>
      <c r="AA2193">
        <v>4574.4043755985786</v>
      </c>
      <c r="AB2193">
        <v>1003.634111595345</v>
      </c>
      <c r="AC2193">
        <v>984.66245322323402</v>
      </c>
      <c r="AD2193">
        <v>813.80699816383878</v>
      </c>
      <c r="AE2193">
        <v>1283.8950447418081</v>
      </c>
      <c r="AF2193">
        <v>52.554842652964822</v>
      </c>
      <c r="AG2193">
        <v>52.199260730264498</v>
      </c>
      <c r="AH2193">
        <v>50.912612445259967</v>
      </c>
      <c r="AI2193">
        <v>55.260815268946097</v>
      </c>
      <c r="AJ2193">
        <v>0.41870351169153219</v>
      </c>
      <c r="AK2193">
        <v>0.41870341345873979</v>
      </c>
      <c r="AL2193">
        <v>0.41868967294299458</v>
      </c>
      <c r="AM2193">
        <v>0.41871740829235993</v>
      </c>
      <c r="AN2193">
        <v>0.9541462004587572</v>
      </c>
      <c r="AO2193">
        <v>0.95414620045875753</v>
      </c>
      <c r="AP2193">
        <v>0.95414620045875753</v>
      </c>
      <c r="AQ2193">
        <v>0.95414620045875753</v>
      </c>
      <c r="AR2193">
        <v>10.05843497322442</v>
      </c>
      <c r="AS2193">
        <v>10.05843497322442</v>
      </c>
      <c r="AT2193">
        <v>10.05843497322442</v>
      </c>
      <c r="AU2193">
        <v>10.05843497322442</v>
      </c>
      <c r="AV2193" t="str">
        <f>VLOOKUP(Sheet1[[#This Row],[NPDES ID2]],Combined_Sheet__Major_Only___2[[NPDES ID2]:[ECHO BFR]],3,FALSE)</f>
        <v>RI</v>
      </c>
      <c r="AW2193" t="s">
        <v>54</v>
      </c>
      <c r="AX2193" t="str">
        <f>VLOOKUP(Sheet1[[#This Row],[NPDES ID2]],Combined_Sheet__Major_Only___2[[NPDES ID2]:[ECHO BFR]],27,FALSE)</f>
        <v>-</v>
      </c>
      <c r="AY2193" t="str">
        <f>VLOOKUP(Sheet1[[#This Row],[NPDES ID2]],Combined_Sheet__Major_Only___2[[NPDES ID2]:[ECHO BFR]],28,FALSE)</f>
        <v>-</v>
      </c>
      <c r="AZ2193" t="str">
        <f>VLOOKUP(Sheet1[[#This Row],[NPDES ID2]],Combined_Sheet__Major_Only___2[[NPDES ID2]:[ECHO BFR]],29,FALSE)</f>
        <v>preliminaryOps, thickening</v>
      </c>
      <c r="BA2193">
        <f>VLOOKUP(Sheet1[[#This Row],[NPDES ID2]],Combined_Sheet__Major_Only___2[[NPDES ID2]:[ECHO BFR]],17,FALSE)</f>
        <v>41.422545</v>
      </c>
      <c r="BB2193">
        <f>VLOOKUP(Sheet1[[#This Row],[NPDES ID2]],Combined_Sheet__Major_Only___2[[NPDES ID2]:[ECHO BFR]],18,FALSE)</f>
        <v>-71.466235999999995</v>
      </c>
      <c r="BC2193" t="str">
        <f>IF(ISNUMBER(SEARCH("aerobic",$AW2193)),"aerobic","")</f>
        <v/>
      </c>
      <c r="BD2193" t="str">
        <f>IF(ISNUMBER(SEARCH("anaer",$AW2193)),"anaer","")</f>
        <v/>
      </c>
      <c r="BE2193" t="str">
        <f>IF(ISNUMBER(SEARCH("thickening",$AZ2193)),"thickening","")</f>
        <v>thickening</v>
      </c>
      <c r="BF2193" s="3" t="str">
        <f>IF(ISNUMBER(SEARCH("airDry",$AW2193)),"airDry","")</f>
        <v/>
      </c>
      <c r="BG2193" s="3" t="str">
        <f>IF(ISNUMBER(SEARCH("heatDry",$AY2193)),"heatDry","")</f>
        <v/>
      </c>
      <c r="BH2193" s="3" t="str">
        <f>IF(AND(ISNUMBER(SEARCH("aerobic",$AW2193)),ISNUMBER(SEARCH("anaer",$AW2193))),"Combined Aer and Anaer.","")</f>
        <v/>
      </c>
    </row>
    <row r="2194" spans="1:60" x14ac:dyDescent="0.3">
      <c r="A2194" s="4">
        <v>2192</v>
      </c>
      <c r="B2194" t="s">
        <v>10282</v>
      </c>
      <c r="C2194">
        <v>674.19</v>
      </c>
      <c r="D2194">
        <v>352.88766904725912</v>
      </c>
      <c r="E2194">
        <v>354.63360479043911</v>
      </c>
      <c r="F2194">
        <v>283.62325158584582</v>
      </c>
      <c r="G2194">
        <v>428.40279456174392</v>
      </c>
      <c r="H2194">
        <v>-77.934016638209442</v>
      </c>
      <c r="I2194">
        <v>-77.83617009078651</v>
      </c>
      <c r="J2194">
        <v>-90.537112572684123</v>
      </c>
      <c r="K2194">
        <v>-65.382293775731824</v>
      </c>
      <c r="L2194">
        <v>348.42207039727879</v>
      </c>
      <c r="M2194">
        <v>345.87949925448947</v>
      </c>
      <c r="N2194">
        <v>336.66745961957719</v>
      </c>
      <c r="O2194">
        <v>367.78970714991442</v>
      </c>
      <c r="P2194">
        <v>16.052728643910509</v>
      </c>
      <c r="Q2194">
        <v>15.98098839246739</v>
      </c>
      <c r="R2194">
        <v>13.651889161785739</v>
      </c>
      <c r="S2194">
        <v>18.23963932354966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50.647601649297208</v>
      </c>
      <c r="AG2194">
        <v>50.277898332405243</v>
      </c>
      <c r="AH2194">
        <v>48.939507278545769</v>
      </c>
      <c r="AI2194">
        <v>53.461992030883721</v>
      </c>
      <c r="AJ2194">
        <v>0.39551579086709382</v>
      </c>
      <c r="AK2194">
        <v>0.3955157366465829</v>
      </c>
      <c r="AL2194">
        <v>0.39550814613747048</v>
      </c>
      <c r="AM2194">
        <v>0.39552346743286437</v>
      </c>
      <c r="AN2194">
        <v>0.16947678514202141</v>
      </c>
      <c r="AO2194">
        <v>0.16947678514202141</v>
      </c>
      <c r="AP2194">
        <v>0.16947678514202141</v>
      </c>
      <c r="AQ2194">
        <v>0.16947678514202141</v>
      </c>
      <c r="AR2194">
        <v>10.31996008235396</v>
      </c>
      <c r="AS2194">
        <v>10.31996008235396</v>
      </c>
      <c r="AT2194">
        <v>10.31996008235396</v>
      </c>
      <c r="AU2194">
        <v>10.31996008235396</v>
      </c>
      <c r="AV2194" t="str">
        <f>VLOOKUP(Sheet1[[#This Row],[NPDES ID2]],Combined_Sheet__Major_Only___2[[NPDES ID2]:[ECHO BFR]],3,FALSE)</f>
        <v>WA</v>
      </c>
      <c r="AW2194" t="s">
        <v>54</v>
      </c>
      <c r="AX2194" t="str">
        <f>VLOOKUP(Sheet1[[#This Row],[NPDES ID2]],Combined_Sheet__Major_Only___2[[NPDES ID2]:[ECHO BFR]],27,FALSE)</f>
        <v>-</v>
      </c>
      <c r="AY2194" t="str">
        <f>VLOOKUP(Sheet1[[#This Row],[NPDES ID2]],Combined_Sheet__Major_Only___2[[NPDES ID2]:[ECHO BFR]],28,FALSE)</f>
        <v>heatDry</v>
      </c>
      <c r="AZ2194" t="str">
        <f>VLOOKUP(Sheet1[[#This Row],[NPDES ID2]],Combined_Sheet__Major_Only___2[[NPDES ID2]:[ECHO BFR]],29,FALSE)</f>
        <v>thickening</v>
      </c>
      <c r="BA2194">
        <f>VLOOKUP(Sheet1[[#This Row],[NPDES ID2]],Combined_Sheet__Major_Only___2[[NPDES ID2]:[ECHO BFR]],17,FALSE)</f>
        <v>47.878689000000001</v>
      </c>
      <c r="BB2194">
        <f>VLOOKUP(Sheet1[[#This Row],[NPDES ID2]],Combined_Sheet__Major_Only___2[[NPDES ID2]:[ECHO BFR]],18,FALSE)</f>
        <v>-122.319149</v>
      </c>
      <c r="BC2194" t="str">
        <f>IF(ISNUMBER(SEARCH("aerobic",$AW2194)),"aerobic","")</f>
        <v/>
      </c>
      <c r="BD2194" t="str">
        <f>IF(ISNUMBER(SEARCH("anaer",$AW2194)),"anaer","")</f>
        <v/>
      </c>
      <c r="BE2194" t="str">
        <f>IF(ISNUMBER(SEARCH("thickening",$AZ2194)),"thickening","")</f>
        <v>thickening</v>
      </c>
      <c r="BF2194" s="2" t="str">
        <f>IF(ISNUMBER(SEARCH("airDry",$AW2194)),"airDry","")</f>
        <v/>
      </c>
      <c r="BG2194" s="2" t="str">
        <f>IF(ISNUMBER(SEARCH("heatDry",$AY2194)),"heatDry","")</f>
        <v>heatDry</v>
      </c>
      <c r="BH2194" s="2" t="str">
        <f>IF(AND(ISNUMBER(SEARCH("aerobic",$AW2194)),ISNUMBER(SEARCH("anaer",$AW2194))),"Combined Aer and Anaer.","")</f>
        <v/>
      </c>
    </row>
    <row r="2195" spans="1:60" x14ac:dyDescent="0.3">
      <c r="A2195" s="4">
        <v>2193</v>
      </c>
      <c r="B2195" t="s">
        <v>10286</v>
      </c>
      <c r="C2195">
        <v>673.03</v>
      </c>
      <c r="D2195">
        <v>346.50413815749499</v>
      </c>
      <c r="E2195">
        <v>348.14727198850119</v>
      </c>
      <c r="F2195">
        <v>278.5922515882574</v>
      </c>
      <c r="G2195">
        <v>420.42383517193798</v>
      </c>
      <c r="H2195">
        <v>-77.744809572956285</v>
      </c>
      <c r="I2195">
        <v>-77.77066315309041</v>
      </c>
      <c r="J2195">
        <v>-90.505569376893462</v>
      </c>
      <c r="K2195">
        <v>-64.866729102451515</v>
      </c>
      <c r="L2195">
        <v>354.45861968294389</v>
      </c>
      <c r="M2195">
        <v>351.9702617555306</v>
      </c>
      <c r="N2195">
        <v>342.95114567731838</v>
      </c>
      <c r="O2195">
        <v>373.4200169185321</v>
      </c>
      <c r="P2195">
        <v>16.014381116918901</v>
      </c>
      <c r="Q2195">
        <v>15.96682011496493</v>
      </c>
      <c r="R2195">
        <v>13.56500489476119</v>
      </c>
      <c r="S2195">
        <v>18.23506121638367</v>
      </c>
      <c r="T2195">
        <v>102.2961076621002</v>
      </c>
      <c r="U2195">
        <v>102.29594695411031</v>
      </c>
      <c r="V2195">
        <v>102.2271381066128</v>
      </c>
      <c r="W2195">
        <v>102.36441524871699</v>
      </c>
      <c r="X2195">
        <v>8747.1469282909966</v>
      </c>
      <c r="Y2195">
        <v>8798.43973925719</v>
      </c>
      <c r="Z2195">
        <v>8302.0986644716377</v>
      </c>
      <c r="AA2195">
        <v>9033.8580456219042</v>
      </c>
      <c r="AB2195">
        <v>2344.1984068048341</v>
      </c>
      <c r="AC2195">
        <v>2280.3811793660052</v>
      </c>
      <c r="AD2195">
        <v>1831.069972453103</v>
      </c>
      <c r="AE2195">
        <v>3154.012970060689</v>
      </c>
      <c r="AF2195">
        <v>51.615485113567189</v>
      </c>
      <c r="AG2195">
        <v>51.252869988740223</v>
      </c>
      <c r="AH2195">
        <v>49.941240983303913</v>
      </c>
      <c r="AI2195">
        <v>54.374287744826837</v>
      </c>
      <c r="AJ2195">
        <v>0.40728013696954979</v>
      </c>
      <c r="AK2195">
        <v>0.40728000205069093</v>
      </c>
      <c r="AL2195">
        <v>0.40726114548837739</v>
      </c>
      <c r="AM2195">
        <v>0.40729920814446252</v>
      </c>
      <c r="AN2195">
        <v>0.9755513210858312</v>
      </c>
      <c r="AO2195">
        <v>0.97555132108583142</v>
      </c>
      <c r="AP2195">
        <v>0.97555132108583142</v>
      </c>
      <c r="AQ2195">
        <v>0.97555132108583142</v>
      </c>
      <c r="AR2195">
        <v>9.0943339691838805</v>
      </c>
      <c r="AS2195">
        <v>9.0943339691838787</v>
      </c>
      <c r="AT2195">
        <v>9.0943339691838787</v>
      </c>
      <c r="AU2195">
        <v>9.0943339691838787</v>
      </c>
      <c r="AV2195" t="str">
        <f>VLOOKUP(Sheet1[[#This Row],[NPDES ID2]],Combined_Sheet__Major_Only___2[[NPDES ID2]:[ECHO BFR]],3,FALSE)</f>
        <v>FL</v>
      </c>
      <c r="AW2195" t="s">
        <v>54</v>
      </c>
      <c r="AX2195" t="str">
        <f>VLOOKUP(Sheet1[[#This Row],[NPDES ID2]],Combined_Sheet__Major_Only___2[[NPDES ID2]:[ECHO BFR]],27,FALSE)</f>
        <v>other</v>
      </c>
      <c r="AY2195" t="str">
        <f>VLOOKUP(Sheet1[[#This Row],[NPDES ID2]],Combined_Sheet__Major_Only___2[[NPDES ID2]:[ECHO BFR]],28,FALSE)</f>
        <v>-</v>
      </c>
      <c r="AZ2195" t="str">
        <f>VLOOKUP(Sheet1[[#This Row],[NPDES ID2]],Combined_Sheet__Major_Only___2[[NPDES ID2]:[ECHO BFR]],29,FALSE)</f>
        <v>thickening, preliminaryOps</v>
      </c>
      <c r="BA2195">
        <f>VLOOKUP(Sheet1[[#This Row],[NPDES ID2]],Combined_Sheet__Major_Only___2[[NPDES ID2]:[ECHO BFR]],17,FALSE)</f>
        <v>26.177320000000002</v>
      </c>
      <c r="BB2195">
        <f>VLOOKUP(Sheet1[[#This Row],[NPDES ID2]],Combined_Sheet__Major_Only___2[[NPDES ID2]:[ECHO BFR]],18,FALSE)</f>
        <v>-80.263710000000003</v>
      </c>
      <c r="BC2195" t="str">
        <f>IF(ISNUMBER(SEARCH("aerobic",$AW2195)),"aerobic","")</f>
        <v/>
      </c>
      <c r="BD2195" t="str">
        <f>IF(ISNUMBER(SEARCH("anaer",$AW2195)),"anaer","")</f>
        <v/>
      </c>
      <c r="BE2195" t="str">
        <f>IF(ISNUMBER(SEARCH("thickening",$AZ2195)),"thickening","")</f>
        <v>thickening</v>
      </c>
      <c r="BF2195" s="3" t="str">
        <f>IF(ISNUMBER(SEARCH("airDry",$AW2195)),"airDry","")</f>
        <v/>
      </c>
      <c r="BG2195" s="3" t="str">
        <f>IF(ISNUMBER(SEARCH("heatDry",$AY2195)),"heatDry","")</f>
        <v/>
      </c>
      <c r="BH2195" s="3" t="str">
        <f>IF(AND(ISNUMBER(SEARCH("aerobic",$AW2195)),ISNUMBER(SEARCH("anaer",$AW2195))),"Combined Aer and Anaer.","")</f>
        <v/>
      </c>
    </row>
    <row r="2196" spans="1:60" x14ac:dyDescent="0.3">
      <c r="A2196" s="4">
        <v>2194</v>
      </c>
      <c r="B2196" t="s">
        <v>10290</v>
      </c>
      <c r="C2196">
        <v>670</v>
      </c>
      <c r="D2196">
        <v>275.53247293741953</v>
      </c>
      <c r="E2196">
        <v>275.8595318810485</v>
      </c>
      <c r="F2196">
        <v>221.36135928217629</v>
      </c>
      <c r="G2196">
        <v>334.97165651987228</v>
      </c>
      <c r="H2196">
        <v>-76.365882512324319</v>
      </c>
      <c r="I2196">
        <v>-77.513644112233891</v>
      </c>
      <c r="J2196">
        <v>-90.125496510211974</v>
      </c>
      <c r="K2196">
        <v>-59.590278737299109</v>
      </c>
      <c r="L2196">
        <v>444.35335928413122</v>
      </c>
      <c r="M2196">
        <v>442.55975902262668</v>
      </c>
      <c r="N2196">
        <v>436.04784592311438</v>
      </c>
      <c r="O2196">
        <v>458.04167154826939</v>
      </c>
      <c r="P2196">
        <v>15.78036333011107</v>
      </c>
      <c r="Q2196">
        <v>15.978091982295769</v>
      </c>
      <c r="R2196">
        <v>12.79097437516325</v>
      </c>
      <c r="S2196">
        <v>18.109581033823869</v>
      </c>
      <c r="T2196">
        <v>423.129392092648</v>
      </c>
      <c r="U2196">
        <v>423.12873625265922</v>
      </c>
      <c r="V2196">
        <v>422.8479313355208</v>
      </c>
      <c r="W2196">
        <v>423.408151393195</v>
      </c>
      <c r="X2196">
        <v>28717.10201637683</v>
      </c>
      <c r="Y2196">
        <v>28814.844228362399</v>
      </c>
      <c r="Z2196">
        <v>27869.629943957731</v>
      </c>
      <c r="AA2196">
        <v>29256.52684536852</v>
      </c>
      <c r="AB2196">
        <v>5391.2022337777189</v>
      </c>
      <c r="AC2196">
        <v>5341.0687901182146</v>
      </c>
      <c r="AD2196">
        <v>4541.818982165717</v>
      </c>
      <c r="AE2196">
        <v>6487.2447717321247</v>
      </c>
      <c r="AF2196">
        <v>65.003717407604611</v>
      </c>
      <c r="AG2196">
        <v>64.740472558243482</v>
      </c>
      <c r="AH2196">
        <v>63.793527058289342</v>
      </c>
      <c r="AI2196">
        <v>66.998852281805796</v>
      </c>
      <c r="AJ2196">
        <v>0.57052934547987844</v>
      </c>
      <c r="AK2196">
        <v>0.57052885929775543</v>
      </c>
      <c r="AL2196">
        <v>0.57046120720130944</v>
      </c>
      <c r="AM2196">
        <v>0.57059777547061075</v>
      </c>
      <c r="AN2196">
        <v>0.99392781625887383</v>
      </c>
      <c r="AO2196">
        <v>0.99392781625887394</v>
      </c>
      <c r="AP2196">
        <v>0.99392781625887394</v>
      </c>
      <c r="AQ2196">
        <v>0.99392781625887394</v>
      </c>
      <c r="AR2196">
        <v>13.75746524208807</v>
      </c>
      <c r="AS2196">
        <v>13.75746524208807</v>
      </c>
      <c r="AT2196">
        <v>13.75746524208807</v>
      </c>
      <c r="AU2196">
        <v>13.75746524208807</v>
      </c>
      <c r="AV2196" t="str">
        <f>VLOOKUP(Sheet1[[#This Row],[NPDES ID2]],Combined_Sheet__Major_Only___2[[NPDES ID2]:[ECHO BFR]],3,FALSE)</f>
        <v>NJ</v>
      </c>
      <c r="AW2196" t="s">
        <v>12181</v>
      </c>
      <c r="AX2196" t="str">
        <f>VLOOKUP(Sheet1[[#This Row],[NPDES ID2]],Combined_Sheet__Major_Only___2[[NPDES ID2]:[ECHO BFR]],27,FALSE)</f>
        <v>methaneBioCaptureRecover</v>
      </c>
      <c r="AY2196" t="str">
        <f>VLOOKUP(Sheet1[[#This Row],[NPDES ID2]],Combined_Sheet__Major_Only___2[[NPDES ID2]:[ECHO BFR]],28,FALSE)</f>
        <v>-</v>
      </c>
      <c r="AZ2196" t="str">
        <f>VLOOKUP(Sheet1[[#This Row],[NPDES ID2]],Combined_Sheet__Major_Only___2[[NPDES ID2]:[ECHO BFR]],29,FALSE)</f>
        <v>-</v>
      </c>
      <c r="BA2196">
        <f>VLOOKUP(Sheet1[[#This Row],[NPDES ID2]],Combined_Sheet__Major_Only___2[[NPDES ID2]:[ECHO BFR]],17,FALSE)</f>
        <v>40.317079999999997</v>
      </c>
      <c r="BB2196">
        <f>VLOOKUP(Sheet1[[#This Row],[NPDES ID2]],Combined_Sheet__Major_Only___2[[NPDES ID2]:[ECHO BFR]],18,FALSE)</f>
        <v>-74.350650000000002</v>
      </c>
      <c r="BC2196" t="str">
        <f>IF(ISNUMBER(SEARCH("aerobic",$AW2196)),"aerobic","")</f>
        <v/>
      </c>
      <c r="BD2196" t="str">
        <f>IF(ISNUMBER(SEARCH("anaer",$AW2196)),"anaer","")</f>
        <v>anaer</v>
      </c>
      <c r="BE2196" t="str">
        <f>IF(ISNUMBER(SEARCH("thickening",$AZ2196)),"thickening","")</f>
        <v/>
      </c>
      <c r="BF2196" s="2" t="str">
        <f>IF(ISNUMBER(SEARCH("airDry",$AW2196)),"airDry","")</f>
        <v/>
      </c>
      <c r="BG2196" s="2" t="str">
        <f>IF(ISNUMBER(SEARCH("heatDry",$AY2196)),"heatDry","")</f>
        <v/>
      </c>
      <c r="BH2196" s="2" t="str">
        <f>IF(AND(ISNUMBER(SEARCH("aerobic",$AW2196)),ISNUMBER(SEARCH("anaer",$AW2196))),"Combined Aer and Anaer.","")</f>
        <v/>
      </c>
    </row>
    <row r="2197" spans="1:60" x14ac:dyDescent="0.3">
      <c r="A2197" s="4">
        <v>2195</v>
      </c>
      <c r="B2197" t="s">
        <v>10295</v>
      </c>
      <c r="C2197">
        <v>668</v>
      </c>
      <c r="D2197">
        <v>295.1762425392356</v>
      </c>
      <c r="E2197">
        <v>295.10989867872519</v>
      </c>
      <c r="F2197">
        <v>236.98211637567221</v>
      </c>
      <c r="G2197">
        <v>357.86315062454509</v>
      </c>
      <c r="H2197">
        <v>-77.108772105944766</v>
      </c>
      <c r="I2197">
        <v>-78.248087083634886</v>
      </c>
      <c r="J2197">
        <v>-90.876548112276723</v>
      </c>
      <c r="K2197">
        <v>-62.085317672572721</v>
      </c>
      <c r="L2197">
        <v>414.09839525273799</v>
      </c>
      <c r="M2197">
        <v>412.09234691099238</v>
      </c>
      <c r="N2197">
        <v>404.82254184454189</v>
      </c>
      <c r="O2197">
        <v>429.38231552087291</v>
      </c>
      <c r="P2197">
        <v>15.788842095735371</v>
      </c>
      <c r="Q2197">
        <v>15.93073406311866</v>
      </c>
      <c r="R2197">
        <v>12.95430715940628</v>
      </c>
      <c r="S2197">
        <v>18.11903371311293</v>
      </c>
      <c r="T2197">
        <v>54.238640699653523</v>
      </c>
      <c r="U2197">
        <v>54.238554157253212</v>
      </c>
      <c r="V2197">
        <v>54.201500101441397</v>
      </c>
      <c r="W2197">
        <v>54.275424822901037</v>
      </c>
      <c r="X2197">
        <v>3938.674774695909</v>
      </c>
      <c r="Y2197">
        <v>3954.7077148583721</v>
      </c>
      <c r="Z2197">
        <v>3799.5959598961758</v>
      </c>
      <c r="AA2197">
        <v>4027.4553102745131</v>
      </c>
      <c r="AB2197">
        <v>680.4202521612724</v>
      </c>
      <c r="AC2197">
        <v>675.19781349344726</v>
      </c>
      <c r="AD2197">
        <v>580.19922806607826</v>
      </c>
      <c r="AE2197">
        <v>807.06460550979887</v>
      </c>
      <c r="AF2197">
        <v>60.75289924699937</v>
      </c>
      <c r="AG2197">
        <v>60.458398776893603</v>
      </c>
      <c r="AH2197">
        <v>59.393072477268262</v>
      </c>
      <c r="AI2197">
        <v>62.993595376216653</v>
      </c>
      <c r="AJ2197">
        <v>0.51860602082609242</v>
      </c>
      <c r="AK2197">
        <v>0.51860591669621292</v>
      </c>
      <c r="AL2197">
        <v>0.51859134711967336</v>
      </c>
      <c r="AM2197">
        <v>0.51862075579392275</v>
      </c>
      <c r="AN2197">
        <v>0.95527837933298554</v>
      </c>
      <c r="AO2197">
        <v>0.95527837933298565</v>
      </c>
      <c r="AP2197">
        <v>0.95527837933298565</v>
      </c>
      <c r="AQ2197">
        <v>0.95527837933298565</v>
      </c>
      <c r="AR2197">
        <v>13.485972384937449</v>
      </c>
      <c r="AS2197">
        <v>13.485972384937449</v>
      </c>
      <c r="AT2197">
        <v>13.485972384937449</v>
      </c>
      <c r="AU2197">
        <v>13.485972384937449</v>
      </c>
      <c r="AV2197" t="str">
        <f>VLOOKUP(Sheet1[[#This Row],[NPDES ID2]],Combined_Sheet__Major_Only___2[[NPDES ID2]:[ECHO BFR]],3,FALSE)</f>
        <v>KS</v>
      </c>
      <c r="AW2197" t="s">
        <v>41</v>
      </c>
      <c r="AX2197" t="str">
        <f>VLOOKUP(Sheet1[[#This Row],[NPDES ID2]],Combined_Sheet__Major_Only___2[[NPDES ID2]:[ECHO BFR]],27,FALSE)</f>
        <v>-</v>
      </c>
      <c r="AY2197" t="str">
        <f>VLOOKUP(Sheet1[[#This Row],[NPDES ID2]],Combined_Sheet__Major_Only___2[[NPDES ID2]:[ECHO BFR]],28,FALSE)</f>
        <v>-</v>
      </c>
      <c r="AZ2197" t="str">
        <f>VLOOKUP(Sheet1[[#This Row],[NPDES ID2]],Combined_Sheet__Major_Only___2[[NPDES ID2]:[ECHO BFR]],29,FALSE)</f>
        <v>thickening</v>
      </c>
      <c r="BA2197">
        <f>VLOOKUP(Sheet1[[#This Row],[NPDES ID2]],Combined_Sheet__Major_Only___2[[NPDES ID2]:[ECHO BFR]],17,FALSE)</f>
        <v>38.879443999999999</v>
      </c>
      <c r="BB2197">
        <f>VLOOKUP(Sheet1[[#This Row],[NPDES ID2]],Combined_Sheet__Major_Only___2[[NPDES ID2]:[ECHO BFR]],18,FALSE)</f>
        <v>-99.322221999999996</v>
      </c>
      <c r="BC2197" t="str">
        <f>IF(ISNUMBER(SEARCH("aerobic",$AW2197)),"aerobic","")</f>
        <v>aerobic</v>
      </c>
      <c r="BD2197" t="str">
        <f>IF(ISNUMBER(SEARCH("anaer",$AW2197)),"anaer","")</f>
        <v/>
      </c>
      <c r="BE2197" t="str">
        <f>IF(ISNUMBER(SEARCH("thickening",$AZ2197)),"thickening","")</f>
        <v>thickening</v>
      </c>
      <c r="BF2197" s="3" t="str">
        <f>IF(ISNUMBER(SEARCH("airDry",$AW2197)),"airDry","")</f>
        <v/>
      </c>
      <c r="BG2197" s="3" t="str">
        <f>IF(ISNUMBER(SEARCH("heatDry",$AY2197)),"heatDry","")</f>
        <v/>
      </c>
      <c r="BH2197" s="3" t="str">
        <f>IF(AND(ISNUMBER(SEARCH("aerobic",$AW2197)),ISNUMBER(SEARCH("anaer",$AW2197))),"Combined Aer and Anaer.","")</f>
        <v/>
      </c>
    </row>
    <row r="2198" spans="1:60" x14ac:dyDescent="0.3">
      <c r="A2198" s="4">
        <v>2196</v>
      </c>
      <c r="B2198" t="s">
        <v>10299</v>
      </c>
      <c r="C2198">
        <v>663</v>
      </c>
      <c r="D2198">
        <v>290.27725390117519</v>
      </c>
      <c r="E2198">
        <v>290.32467164177882</v>
      </c>
      <c r="F2198">
        <v>233.21721317908151</v>
      </c>
      <c r="G2198">
        <v>352.35791249958999</v>
      </c>
      <c r="H2198">
        <v>-76.980246198651315</v>
      </c>
      <c r="I2198">
        <v>-78.214368702083235</v>
      </c>
      <c r="J2198">
        <v>-90.981316446883184</v>
      </c>
      <c r="K2198">
        <v>-61.690919482862789</v>
      </c>
      <c r="L2198">
        <v>419.22432155499558</v>
      </c>
      <c r="M2198">
        <v>417.29481448467999</v>
      </c>
      <c r="N2198">
        <v>410.30148053167022</v>
      </c>
      <c r="O2198">
        <v>433.92682438530778</v>
      </c>
      <c r="P2198">
        <v>15.65545176427865</v>
      </c>
      <c r="Q2198">
        <v>15.81462693232845</v>
      </c>
      <c r="R2198">
        <v>12.80082703636276</v>
      </c>
      <c r="S2198">
        <v>17.943259947080669</v>
      </c>
      <c r="T2198">
        <v>79.807532787229277</v>
      </c>
      <c r="U2198">
        <v>79.807406785155507</v>
      </c>
      <c r="V2198">
        <v>79.75345764740959</v>
      </c>
      <c r="W2198">
        <v>79.861088914580691</v>
      </c>
      <c r="X2198">
        <v>5681.516394211325</v>
      </c>
      <c r="Y2198">
        <v>5703.5132494901354</v>
      </c>
      <c r="Z2198">
        <v>5490.7825569462166</v>
      </c>
      <c r="AA2198">
        <v>5803.1528099265843</v>
      </c>
      <c r="AB2198">
        <v>1042.7021638370011</v>
      </c>
      <c r="AC2198">
        <v>1033.2944067236131</v>
      </c>
      <c r="AD2198">
        <v>880.86824373462821</v>
      </c>
      <c r="AE2198">
        <v>1248.6280983672709</v>
      </c>
      <c r="AF2198">
        <v>61.969211036583488</v>
      </c>
      <c r="AG2198">
        <v>61.683755699304008</v>
      </c>
      <c r="AH2198">
        <v>60.651554567439241</v>
      </c>
      <c r="AI2198">
        <v>64.140488601679621</v>
      </c>
      <c r="AJ2198">
        <v>0.53345560613945653</v>
      </c>
      <c r="AK2198">
        <v>0.53345547498788592</v>
      </c>
      <c r="AL2198">
        <v>0.53343713164373496</v>
      </c>
      <c r="AM2198">
        <v>0.53347415790104891</v>
      </c>
      <c r="AN2198">
        <v>0.96896867285685362</v>
      </c>
      <c r="AO2198">
        <v>0.96896867285685362</v>
      </c>
      <c r="AP2198">
        <v>0.96896867285685362</v>
      </c>
      <c r="AQ2198">
        <v>0.96896867285685362</v>
      </c>
      <c r="AR2198">
        <v>13.284526628136179</v>
      </c>
      <c r="AS2198">
        <v>13.284526628136179</v>
      </c>
      <c r="AT2198">
        <v>13.284526628136179</v>
      </c>
      <c r="AU2198">
        <v>13.284526628136179</v>
      </c>
      <c r="AV2198" t="str">
        <f>VLOOKUP(Sheet1[[#This Row],[NPDES ID2]],Combined_Sheet__Major_Only___2[[NPDES ID2]:[ECHO BFR]],3,FALSE)</f>
        <v>TX</v>
      </c>
      <c r="AW2198" t="s">
        <v>41</v>
      </c>
      <c r="AX2198" t="str">
        <f>VLOOKUP(Sheet1[[#This Row],[NPDES ID2]],Combined_Sheet__Major_Only___2[[NPDES ID2]:[ECHO BFR]],27,FALSE)</f>
        <v>-</v>
      </c>
      <c r="AY2198" t="str">
        <f>VLOOKUP(Sheet1[[#This Row],[NPDES ID2]],Combined_Sheet__Major_Only___2[[NPDES ID2]:[ECHO BFR]],28,FALSE)</f>
        <v>-</v>
      </c>
      <c r="AZ2198" t="str">
        <f>VLOOKUP(Sheet1[[#This Row],[NPDES ID2]],Combined_Sheet__Major_Only___2[[NPDES ID2]:[ECHO BFR]],29,FALSE)</f>
        <v>thickening</v>
      </c>
      <c r="BA2198">
        <f>VLOOKUP(Sheet1[[#This Row],[NPDES ID2]],Combined_Sheet__Major_Only___2[[NPDES ID2]:[ECHO BFR]],17,FALSE)</f>
        <v>29.71031</v>
      </c>
      <c r="BB2198">
        <f>VLOOKUP(Sheet1[[#This Row],[NPDES ID2]],Combined_Sheet__Major_Only___2[[NPDES ID2]:[ECHO BFR]],18,FALSE)</f>
        <v>-95.116515000000007</v>
      </c>
      <c r="BC2198" t="str">
        <f>IF(ISNUMBER(SEARCH("aerobic",$AW2198)),"aerobic","")</f>
        <v>aerobic</v>
      </c>
      <c r="BD2198" t="str">
        <f>IF(ISNUMBER(SEARCH("anaer",$AW2198)),"anaer","")</f>
        <v/>
      </c>
      <c r="BE2198" t="str">
        <f>IF(ISNUMBER(SEARCH("thickening",$AZ2198)),"thickening","")</f>
        <v>thickening</v>
      </c>
      <c r="BF2198" s="2" t="str">
        <f>IF(ISNUMBER(SEARCH("airDry",$AW2198)),"airDry","")</f>
        <v/>
      </c>
      <c r="BG2198" s="2" t="str">
        <f>IF(ISNUMBER(SEARCH("heatDry",$AY2198)),"heatDry","")</f>
        <v/>
      </c>
      <c r="BH2198" s="2" t="str">
        <f>IF(AND(ISNUMBER(SEARCH("aerobic",$AW2198)),ISNUMBER(SEARCH("anaer",$AW2198))),"Combined Aer and Anaer.","")</f>
        <v/>
      </c>
    </row>
    <row r="2199" spans="1:60" x14ac:dyDescent="0.3">
      <c r="A2199" s="4">
        <v>2197</v>
      </c>
      <c r="B2199" t="s">
        <v>10304</v>
      </c>
      <c r="C2199">
        <v>660.77</v>
      </c>
      <c r="D2199">
        <v>383.83035391358391</v>
      </c>
      <c r="E2199">
        <v>386.98069412926532</v>
      </c>
      <c r="F2199">
        <v>307.55426307577483</v>
      </c>
      <c r="G2199">
        <v>468.44840583336543</v>
      </c>
      <c r="H2199">
        <v>-78.116765850397755</v>
      </c>
      <c r="I2199">
        <v>-77.507937604029422</v>
      </c>
      <c r="J2199">
        <v>-90.035742466039338</v>
      </c>
      <c r="K2199">
        <v>-67.093725081465408</v>
      </c>
      <c r="L2199">
        <v>316.66258969805381</v>
      </c>
      <c r="M2199">
        <v>313.98666652336158</v>
      </c>
      <c r="N2199">
        <v>304.28972086530672</v>
      </c>
      <c r="O2199">
        <v>337.04939663677982</v>
      </c>
      <c r="P2199">
        <v>15.76852575800163</v>
      </c>
      <c r="Q2199">
        <v>15.675651740898941</v>
      </c>
      <c r="R2199">
        <v>13.66178972334647</v>
      </c>
      <c r="S2199">
        <v>17.921849756239219</v>
      </c>
      <c r="T2199">
        <v>54.283200990016141</v>
      </c>
      <c r="U2199">
        <v>54.283114378847337</v>
      </c>
      <c r="V2199">
        <v>54.246030879062978</v>
      </c>
      <c r="W2199">
        <v>54.320014342741842</v>
      </c>
      <c r="X2199">
        <v>5102.7259227739742</v>
      </c>
      <c r="Y2199">
        <v>5138.3023920240357</v>
      </c>
      <c r="Z2199">
        <v>4792.019057842489</v>
      </c>
      <c r="AA2199">
        <v>5304.4512797748566</v>
      </c>
      <c r="AB2199">
        <v>1345.405931837179</v>
      </c>
      <c r="AC2199">
        <v>1305.7049689324699</v>
      </c>
      <c r="AD2199">
        <v>1050.039668215107</v>
      </c>
      <c r="AE2199">
        <v>1812.153322556763</v>
      </c>
      <c r="AF2199">
        <v>46.966660942133331</v>
      </c>
      <c r="AG2199">
        <v>46.56959259961144</v>
      </c>
      <c r="AH2199">
        <v>45.132531038919673</v>
      </c>
      <c r="AI2199">
        <v>49.988784170834009</v>
      </c>
      <c r="AJ2199">
        <v>0.35083533788255777</v>
      </c>
      <c r="AK2199">
        <v>0.35083525049987829</v>
      </c>
      <c r="AL2199">
        <v>0.3508230291692731</v>
      </c>
      <c r="AM2199">
        <v>0.35084769808105648</v>
      </c>
      <c r="AN2199">
        <v>0.9553127376799404</v>
      </c>
      <c r="AO2199">
        <v>0.9553127376799404</v>
      </c>
      <c r="AP2199">
        <v>0.9553127376799404</v>
      </c>
      <c r="AQ2199">
        <v>0.9553127376799404</v>
      </c>
      <c r="AR2199">
        <v>8.3395545320800704</v>
      </c>
      <c r="AS2199">
        <v>8.3395545320800668</v>
      </c>
      <c r="AT2199">
        <v>8.3395545320800668</v>
      </c>
      <c r="AU2199">
        <v>8.3395545320800668</v>
      </c>
      <c r="AV2199" t="str">
        <f>VLOOKUP(Sheet1[[#This Row],[NPDES ID2]],Combined_Sheet__Major_Only___2[[NPDES ID2]:[ECHO BFR]],3,FALSE)</f>
        <v>CO</v>
      </c>
      <c r="AW2199" t="s">
        <v>54</v>
      </c>
      <c r="AX2199" t="str">
        <f>VLOOKUP(Sheet1[[#This Row],[NPDES ID2]],Combined_Sheet__Major_Only___2[[NPDES ID2]:[ECHO BFR]],27,FALSE)</f>
        <v>tempSludgeStore</v>
      </c>
      <c r="AY2199" t="str">
        <f>VLOOKUP(Sheet1[[#This Row],[NPDES ID2]],Combined_Sheet__Major_Only___2[[NPDES ID2]:[ECHO BFR]],28,FALSE)</f>
        <v>thermoAerobicDigest</v>
      </c>
      <c r="AZ2199" t="str">
        <f>VLOOKUP(Sheet1[[#This Row],[NPDES ID2]],Combined_Sheet__Major_Only___2[[NPDES ID2]:[ECHO BFR]],29,FALSE)</f>
        <v>thickening, preliminaryOps</v>
      </c>
      <c r="BA2199">
        <f>VLOOKUP(Sheet1[[#This Row],[NPDES ID2]],Combined_Sheet__Major_Only___2[[NPDES ID2]:[ECHO BFR]],17,FALSE)</f>
        <v>40.181708999999998</v>
      </c>
      <c r="BB2199">
        <f>VLOOKUP(Sheet1[[#This Row],[NPDES ID2]],Combined_Sheet__Major_Only___2[[NPDES ID2]:[ECHO BFR]],18,FALSE)</f>
        <v>-104.92991600000001</v>
      </c>
      <c r="BC2199" t="str">
        <f>IF(ISNUMBER(SEARCH("aerobic",$AW2199)),"aerobic","")</f>
        <v/>
      </c>
      <c r="BD2199" t="str">
        <f>IF(ISNUMBER(SEARCH("anaer",$AW2199)),"anaer","")</f>
        <v/>
      </c>
      <c r="BE2199" t="str">
        <f>IF(ISNUMBER(SEARCH("thickening",$AZ2199)),"thickening","")</f>
        <v>thickening</v>
      </c>
      <c r="BF2199" s="3" t="str">
        <f>IF(ISNUMBER(SEARCH("airDry",$AW2199)),"airDry","")</f>
        <v/>
      </c>
      <c r="BG2199" s="3" t="str">
        <f>IF(ISNUMBER(SEARCH("heatDry",$AY2199)),"heatDry","")</f>
        <v/>
      </c>
      <c r="BH2199" s="3" t="str">
        <f>IF(AND(ISNUMBER(SEARCH("aerobic",$AW2199)),ISNUMBER(SEARCH("anaer",$AW2199))),"Combined Aer and Anaer.","")</f>
        <v/>
      </c>
    </row>
    <row r="2200" spans="1:60" x14ac:dyDescent="0.3">
      <c r="A2200" s="4">
        <v>2198</v>
      </c>
      <c r="B2200" t="s">
        <v>10307</v>
      </c>
      <c r="C2200">
        <v>660</v>
      </c>
      <c r="D2200">
        <v>277.90866801041329</v>
      </c>
      <c r="E2200">
        <v>278.21040543946629</v>
      </c>
      <c r="F2200">
        <v>223.48622765297051</v>
      </c>
      <c r="G2200">
        <v>338.05578645417671</v>
      </c>
      <c r="H2200">
        <v>-76.717035800094934</v>
      </c>
      <c r="I2200">
        <v>-77.980931956710336</v>
      </c>
      <c r="J2200">
        <v>-90.783764234281065</v>
      </c>
      <c r="K2200">
        <v>-60.373989417052442</v>
      </c>
      <c r="L2200">
        <v>436.69607954177189</v>
      </c>
      <c r="M2200">
        <v>434.92009409264051</v>
      </c>
      <c r="N2200">
        <v>428.48221257392998</v>
      </c>
      <c r="O2200">
        <v>450.23063758257632</v>
      </c>
      <c r="P2200">
        <v>15.54825206603952</v>
      </c>
      <c r="Q2200">
        <v>15.740134378437951</v>
      </c>
      <c r="R2200">
        <v>12.60966128308103</v>
      </c>
      <c r="S2200">
        <v>17.832988053155461</v>
      </c>
      <c r="T2200">
        <v>114.5121607080559</v>
      </c>
      <c r="U2200">
        <v>114.5119811474125</v>
      </c>
      <c r="V2200">
        <v>114.4351003343243</v>
      </c>
      <c r="W2200">
        <v>114.5884814573517</v>
      </c>
      <c r="X2200">
        <v>7790.0247298989243</v>
      </c>
      <c r="Y2200">
        <v>7816.6569192224342</v>
      </c>
      <c r="Z2200">
        <v>7558.7835936743777</v>
      </c>
      <c r="AA2200">
        <v>7937.2677810684618</v>
      </c>
      <c r="AB2200">
        <v>1171.8298922724859</v>
      </c>
      <c r="AC2200">
        <v>1165.4256373840169</v>
      </c>
      <c r="AD2200">
        <v>1020.934747627147</v>
      </c>
      <c r="AE2200">
        <v>1358.589829243183</v>
      </c>
      <c r="AF2200">
        <v>64.845652392293886</v>
      </c>
      <c r="AG2200">
        <v>64.581647866650627</v>
      </c>
      <c r="AH2200">
        <v>63.627534395002321</v>
      </c>
      <c r="AI2200">
        <v>66.852995961142213</v>
      </c>
      <c r="AJ2200">
        <v>0.56859733229805942</v>
      </c>
      <c r="AK2200">
        <v>0.56859717199398907</v>
      </c>
      <c r="AL2200">
        <v>0.56857475814838299</v>
      </c>
      <c r="AM2200">
        <v>0.5686200009930239</v>
      </c>
      <c r="AN2200">
        <v>0.97807747520362398</v>
      </c>
      <c r="AO2200">
        <v>0.97807747520362398</v>
      </c>
      <c r="AP2200">
        <v>0.97807747520362398</v>
      </c>
      <c r="AQ2200">
        <v>0.97807747520362398</v>
      </c>
      <c r="AR2200">
        <v>15.645431904190531</v>
      </c>
      <c r="AS2200">
        <v>15.645431904190531</v>
      </c>
      <c r="AT2200">
        <v>15.645431904190531</v>
      </c>
      <c r="AU2200">
        <v>15.645431904190531</v>
      </c>
      <c r="AV2200" t="str">
        <f>VLOOKUP(Sheet1[[#This Row],[NPDES ID2]],Combined_Sheet__Major_Only___2[[NPDES ID2]:[ECHO BFR]],3,FALSE)</f>
        <v>TX</v>
      </c>
      <c r="AW2200" t="s">
        <v>41</v>
      </c>
      <c r="AX2200" t="str">
        <f>VLOOKUP(Sheet1[[#This Row],[NPDES ID2]],Combined_Sheet__Major_Only___2[[NPDES ID2]:[ECHO BFR]],27,FALSE)</f>
        <v>-</v>
      </c>
      <c r="AY2200" t="str">
        <f>VLOOKUP(Sheet1[[#This Row],[NPDES ID2]],Combined_Sheet__Major_Only___2[[NPDES ID2]:[ECHO BFR]],28,FALSE)</f>
        <v>-</v>
      </c>
      <c r="AZ2200" t="str">
        <f>VLOOKUP(Sheet1[[#This Row],[NPDES ID2]],Combined_Sheet__Major_Only___2[[NPDES ID2]:[ECHO BFR]],29,FALSE)</f>
        <v>thickening</v>
      </c>
      <c r="BA2200">
        <f>VLOOKUP(Sheet1[[#This Row],[NPDES ID2]],Combined_Sheet__Major_Only___2[[NPDES ID2]:[ECHO BFR]],17,FALSE)</f>
        <v>33.102651000000002</v>
      </c>
      <c r="BB2200">
        <f>VLOOKUP(Sheet1[[#This Row],[NPDES ID2]],Combined_Sheet__Major_Only___2[[NPDES ID2]:[ECHO BFR]],18,FALSE)</f>
        <v>-94.953010000000006</v>
      </c>
      <c r="BC2200" t="str">
        <f>IF(ISNUMBER(SEARCH("aerobic",$AW2200)),"aerobic","")</f>
        <v>aerobic</v>
      </c>
      <c r="BD2200" t="str">
        <f>IF(ISNUMBER(SEARCH("anaer",$AW2200)),"anaer","")</f>
        <v/>
      </c>
      <c r="BE2200" t="str">
        <f>IF(ISNUMBER(SEARCH("thickening",$AZ2200)),"thickening","")</f>
        <v>thickening</v>
      </c>
      <c r="BF2200" s="2" t="str">
        <f>IF(ISNUMBER(SEARCH("airDry",$AW2200)),"airDry","")</f>
        <v/>
      </c>
      <c r="BG2200" s="2" t="str">
        <f>IF(ISNUMBER(SEARCH("heatDry",$AY2200)),"heatDry","")</f>
        <v/>
      </c>
      <c r="BH2200" s="2" t="str">
        <f>IF(AND(ISNUMBER(SEARCH("aerobic",$AW2200)),ISNUMBER(SEARCH("anaer",$AW2200))),"Combined Aer and Anaer.","")</f>
        <v/>
      </c>
    </row>
    <row r="2201" spans="1:60" x14ac:dyDescent="0.3">
      <c r="A2201" s="4">
        <v>2199</v>
      </c>
      <c r="B2201" t="s">
        <v>10311</v>
      </c>
      <c r="C2201">
        <v>658.36</v>
      </c>
      <c r="D2201">
        <v>356.35177008307232</v>
      </c>
      <c r="E2201">
        <v>358.1619094124863</v>
      </c>
      <c r="F2201">
        <v>286.11383339854621</v>
      </c>
      <c r="G2201">
        <v>433.75006844791972</v>
      </c>
      <c r="H2201">
        <v>-77.80136045489661</v>
      </c>
      <c r="I2201">
        <v>-77.69064633602828</v>
      </c>
      <c r="J2201">
        <v>-90.361479934433532</v>
      </c>
      <c r="K2201">
        <v>-65.31326584544523</v>
      </c>
      <c r="L2201">
        <v>340.26395000785641</v>
      </c>
      <c r="M2201">
        <v>337.78180882876097</v>
      </c>
      <c r="N2201">
        <v>328.78497331615779</v>
      </c>
      <c r="O2201">
        <v>359.17846249782758</v>
      </c>
      <c r="P2201">
        <v>15.67522229608312</v>
      </c>
      <c r="Q2201">
        <v>15.604769283218159</v>
      </c>
      <c r="R2201">
        <v>13.33000059071543</v>
      </c>
      <c r="S2201">
        <v>17.810407862712861</v>
      </c>
      <c r="T2201">
        <v>118.0971538363146</v>
      </c>
      <c r="U2201">
        <v>118.0969687430632</v>
      </c>
      <c r="V2201">
        <v>118.017719084566</v>
      </c>
      <c r="W2201">
        <v>118.1758261743791</v>
      </c>
      <c r="X2201">
        <v>10290.84780378504</v>
      </c>
      <c r="Y2201">
        <v>10353.45210395994</v>
      </c>
      <c r="Z2201">
        <v>9747.2897119854024</v>
      </c>
      <c r="AA2201">
        <v>10641.50114786242</v>
      </c>
      <c r="AB2201">
        <v>2734.2723140948892</v>
      </c>
      <c r="AC2201">
        <v>2658.7061581398589</v>
      </c>
      <c r="AD2201">
        <v>2138.2399561045631</v>
      </c>
      <c r="AE2201">
        <v>3683.158299435217</v>
      </c>
      <c r="AF2201">
        <v>50.652731772839367</v>
      </c>
      <c r="AG2201">
        <v>50.282954946955691</v>
      </c>
      <c r="AH2201">
        <v>48.945448107567643</v>
      </c>
      <c r="AI2201">
        <v>53.4659811311016</v>
      </c>
      <c r="AJ2201">
        <v>0.3955781256220427</v>
      </c>
      <c r="AK2201">
        <v>0.39557798608205019</v>
      </c>
      <c r="AL2201">
        <v>0.39555848721394621</v>
      </c>
      <c r="AM2201">
        <v>0.39559784650760488</v>
      </c>
      <c r="AN2201">
        <v>0.97872265289471372</v>
      </c>
      <c r="AO2201">
        <v>0.97872265289471339</v>
      </c>
      <c r="AP2201">
        <v>0.97872265289471339</v>
      </c>
      <c r="AQ2201">
        <v>0.97872265289471339</v>
      </c>
      <c r="AR2201">
        <v>8.9608604104296461</v>
      </c>
      <c r="AS2201">
        <v>8.9608604104296496</v>
      </c>
      <c r="AT2201">
        <v>8.9608604104296496</v>
      </c>
      <c r="AU2201">
        <v>8.9608604104296496</v>
      </c>
      <c r="AV2201" t="str">
        <f>VLOOKUP(Sheet1[[#This Row],[NPDES ID2]],Combined_Sheet__Major_Only___2[[NPDES ID2]:[ECHO BFR]],3,FALSE)</f>
        <v>NY</v>
      </c>
      <c r="AW2201" t="s">
        <v>54</v>
      </c>
      <c r="AX2201" t="str">
        <f>VLOOKUP(Sheet1[[#This Row],[NPDES ID2]],Combined_Sheet__Major_Only___2[[NPDES ID2]:[ECHO BFR]],27,FALSE)</f>
        <v>-</v>
      </c>
      <c r="AY2201" t="str">
        <f>VLOOKUP(Sheet1[[#This Row],[NPDES ID2]],Combined_Sheet__Major_Only___2[[NPDES ID2]:[ECHO BFR]],28,FALSE)</f>
        <v>-</v>
      </c>
      <c r="AZ2201" t="str">
        <f>VLOOKUP(Sheet1[[#This Row],[NPDES ID2]],Combined_Sheet__Major_Only___2[[NPDES ID2]:[ECHO BFR]],29,FALSE)</f>
        <v>thickening</v>
      </c>
      <c r="BA2201">
        <f>VLOOKUP(Sheet1[[#This Row],[NPDES ID2]],Combined_Sheet__Major_Only___2[[NPDES ID2]:[ECHO BFR]],17,FALSE)</f>
        <v>40.839440000000003</v>
      </c>
      <c r="BB2201">
        <f>VLOOKUP(Sheet1[[#This Row],[NPDES ID2]],Combined_Sheet__Major_Only___2[[NPDES ID2]:[ECHO BFR]],18,FALSE)</f>
        <v>-73.697209999999998</v>
      </c>
      <c r="BC2201" t="str">
        <f>IF(ISNUMBER(SEARCH("aerobic",$AW2201)),"aerobic","")</f>
        <v/>
      </c>
      <c r="BD2201" t="str">
        <f>IF(ISNUMBER(SEARCH("anaer",$AW2201)),"anaer","")</f>
        <v/>
      </c>
      <c r="BE2201" t="str">
        <f>IF(ISNUMBER(SEARCH("thickening",$AZ2201)),"thickening","")</f>
        <v>thickening</v>
      </c>
      <c r="BF2201" s="3" t="str">
        <f>IF(ISNUMBER(SEARCH("airDry",$AW2201)),"airDry","")</f>
        <v/>
      </c>
      <c r="BG2201" s="3" t="str">
        <f>IF(ISNUMBER(SEARCH("heatDry",$AY2201)),"heatDry","")</f>
        <v/>
      </c>
      <c r="BH2201" s="3" t="str">
        <f>IF(AND(ISNUMBER(SEARCH("aerobic",$AW2201)),ISNUMBER(SEARCH("anaer",$AW2201))),"Combined Aer and Anaer.","")</f>
        <v/>
      </c>
    </row>
    <row r="2202" spans="1:60" x14ac:dyDescent="0.3">
      <c r="A2202" s="4">
        <v>2200</v>
      </c>
      <c r="B2202" t="s">
        <v>10315</v>
      </c>
      <c r="C2202">
        <v>656.1</v>
      </c>
      <c r="D2202">
        <v>296.98169512024958</v>
      </c>
      <c r="E2202">
        <v>296.90075688770241</v>
      </c>
      <c r="F2202">
        <v>238.73098307842449</v>
      </c>
      <c r="G2202">
        <v>360.360135832335</v>
      </c>
      <c r="H2202">
        <v>-77.022096966137212</v>
      </c>
      <c r="I2202">
        <v>-78.172829431185349</v>
      </c>
      <c r="J2202">
        <v>-90.739753783101335</v>
      </c>
      <c r="K2202">
        <v>-61.955719212382469</v>
      </c>
      <c r="L2202">
        <v>407.28947953774889</v>
      </c>
      <c r="M2202">
        <v>405.32374950268292</v>
      </c>
      <c r="N2202">
        <v>398.19775666799268</v>
      </c>
      <c r="O2202">
        <v>422.27062863522298</v>
      </c>
      <c r="P2202">
        <v>15.506200441357411</v>
      </c>
      <c r="Q2202">
        <v>15.64740132910724</v>
      </c>
      <c r="R2202">
        <v>12.719067404205211</v>
      </c>
      <c r="S2202">
        <v>17.793391627915561</v>
      </c>
      <c r="T2202">
        <v>124.419864015447</v>
      </c>
      <c r="U2202">
        <v>124.41966916455419</v>
      </c>
      <c r="V2202">
        <v>124.336241667371</v>
      </c>
      <c r="W2202">
        <v>124.5026837573453</v>
      </c>
      <c r="X2202">
        <v>9022.4372297057162</v>
      </c>
      <c r="Y2202">
        <v>9059.0977326234279</v>
      </c>
      <c r="Z2202">
        <v>8704.8230890841514</v>
      </c>
      <c r="AA2202">
        <v>9225.1086007282811</v>
      </c>
      <c r="AB2202">
        <v>1900.5989380623</v>
      </c>
      <c r="AC2202">
        <v>1877.0316924716781</v>
      </c>
      <c r="AD2202">
        <v>1566.111797302498</v>
      </c>
      <c r="AE2202">
        <v>2340.957831606182</v>
      </c>
      <c r="AF2202">
        <v>60.839004864478802</v>
      </c>
      <c r="AG2202">
        <v>60.54505802356843</v>
      </c>
      <c r="AH2202">
        <v>59.482654953780141</v>
      </c>
      <c r="AI2202">
        <v>63.074128133789657</v>
      </c>
      <c r="AJ2202">
        <v>0.51965704623792841</v>
      </c>
      <c r="AK2202">
        <v>0.51965687370974023</v>
      </c>
      <c r="AL2202">
        <v>0.51963276093381294</v>
      </c>
      <c r="AM2202">
        <v>0.51968143345311957</v>
      </c>
      <c r="AN2202">
        <v>0.97977254567366867</v>
      </c>
      <c r="AO2202">
        <v>0.979772545673669</v>
      </c>
      <c r="AP2202">
        <v>0.979772545673669</v>
      </c>
      <c r="AQ2202">
        <v>0.979772545673669</v>
      </c>
      <c r="AR2202">
        <v>12.088696450728291</v>
      </c>
      <c r="AS2202">
        <v>12.088696450728291</v>
      </c>
      <c r="AT2202">
        <v>12.088696450728291</v>
      </c>
      <c r="AU2202">
        <v>12.088696450728291</v>
      </c>
      <c r="AV2202" t="str">
        <f>VLOOKUP(Sheet1[[#This Row],[NPDES ID2]],Combined_Sheet__Major_Only___2[[NPDES ID2]:[ECHO BFR]],3,FALSE)</f>
        <v>TX</v>
      </c>
      <c r="AW2202" t="s">
        <v>41</v>
      </c>
      <c r="AX2202" t="str">
        <f>VLOOKUP(Sheet1[[#This Row],[NPDES ID2]],Combined_Sheet__Major_Only___2[[NPDES ID2]:[ECHO BFR]],27,FALSE)</f>
        <v>tempSludgeStore</v>
      </c>
      <c r="AY2202" t="str">
        <f>VLOOKUP(Sheet1[[#This Row],[NPDES ID2]],Combined_Sheet__Major_Only___2[[NPDES ID2]:[ECHO BFR]],28,FALSE)</f>
        <v>-</v>
      </c>
      <c r="AZ2202" t="str">
        <f>VLOOKUP(Sheet1[[#This Row],[NPDES ID2]],Combined_Sheet__Major_Only___2[[NPDES ID2]:[ECHO BFR]],29,FALSE)</f>
        <v>thickening</v>
      </c>
      <c r="BA2202">
        <f>VLOOKUP(Sheet1[[#This Row],[NPDES ID2]],Combined_Sheet__Major_Only___2[[NPDES ID2]:[ECHO BFR]],17,FALSE)</f>
        <v>31.081530000000001</v>
      </c>
      <c r="BB2202">
        <f>VLOOKUP(Sheet1[[#This Row],[NPDES ID2]],Combined_Sheet__Major_Only___2[[NPDES ID2]:[ECHO BFR]],18,FALSE)</f>
        <v>-97.669640000000001</v>
      </c>
      <c r="BC2202" t="str">
        <f>IF(ISNUMBER(SEARCH("aerobic",$AW2202)),"aerobic","")</f>
        <v>aerobic</v>
      </c>
      <c r="BD2202" t="str">
        <f>IF(ISNUMBER(SEARCH("anaer",$AW2202)),"anaer","")</f>
        <v/>
      </c>
      <c r="BE2202" t="str">
        <f>IF(ISNUMBER(SEARCH("thickening",$AZ2202)),"thickening","")</f>
        <v>thickening</v>
      </c>
      <c r="BF2202" s="2" t="str">
        <f>IF(ISNUMBER(SEARCH("airDry",$AW2202)),"airDry","")</f>
        <v/>
      </c>
      <c r="BG2202" s="2" t="str">
        <f>IF(ISNUMBER(SEARCH("heatDry",$AY2202)),"heatDry","")</f>
        <v/>
      </c>
      <c r="BH2202" s="2" t="str">
        <f>IF(AND(ISNUMBER(SEARCH("aerobic",$AW2202)),ISNUMBER(SEARCH("anaer",$AW2202))),"Combined Aer and Anaer.","")</f>
        <v/>
      </c>
    </row>
    <row r="2203" spans="1:60" x14ac:dyDescent="0.3">
      <c r="A2203" s="4">
        <v>2201</v>
      </c>
      <c r="B2203" t="s">
        <v>10320</v>
      </c>
      <c r="C2203">
        <v>651.5</v>
      </c>
      <c r="D2203">
        <v>345.77477722232328</v>
      </c>
      <c r="E2203">
        <v>347.41983235165651</v>
      </c>
      <c r="F2203">
        <v>277.9309623461354</v>
      </c>
      <c r="G2203">
        <v>420.79725192088341</v>
      </c>
      <c r="H2203">
        <v>-77.759269517176051</v>
      </c>
      <c r="I2203">
        <v>-77.864747496103206</v>
      </c>
      <c r="J2203">
        <v>-90.70920864025787</v>
      </c>
      <c r="K2203">
        <v>-64.523187872323774</v>
      </c>
      <c r="L2203">
        <v>348.5195146369287</v>
      </c>
      <c r="M2203">
        <v>346.15060429040352</v>
      </c>
      <c r="N2203">
        <v>337.56638452912631</v>
      </c>
      <c r="O2203">
        <v>366.56695623939783</v>
      </c>
      <c r="P2203">
        <v>15.493886628044359</v>
      </c>
      <c r="Q2203">
        <v>15.472674515618881</v>
      </c>
      <c r="R2203">
        <v>13.1014268286412</v>
      </c>
      <c r="S2203">
        <v>17.674684548953529</v>
      </c>
      <c r="T2203">
        <v>49.221019690975247</v>
      </c>
      <c r="U2203">
        <v>49.220940892112942</v>
      </c>
      <c r="V2203">
        <v>49.18720231503854</v>
      </c>
      <c r="W2203">
        <v>49.254512488190322</v>
      </c>
      <c r="X2203">
        <v>4143.3923332845206</v>
      </c>
      <c r="Y2203">
        <v>4166.9119841407719</v>
      </c>
      <c r="Z2203">
        <v>3939.2086338388822</v>
      </c>
      <c r="AA2203">
        <v>4274.8197961038932</v>
      </c>
      <c r="AB2203">
        <v>796.65647904461059</v>
      </c>
      <c r="AC2203">
        <v>785.70291364503817</v>
      </c>
      <c r="AD2203">
        <v>666.41374985413211</v>
      </c>
      <c r="AE2203">
        <v>981.46219826548418</v>
      </c>
      <c r="AF2203">
        <v>52.426800529118317</v>
      </c>
      <c r="AG2203">
        <v>52.07027922755907</v>
      </c>
      <c r="AH2203">
        <v>50.780094790595292</v>
      </c>
      <c r="AI2203">
        <v>55.140124436602662</v>
      </c>
      <c r="AJ2203">
        <v>0.41714608901593903</v>
      </c>
      <c r="AK2203">
        <v>0.41714600070002872</v>
      </c>
      <c r="AL2203">
        <v>0.41713364492150229</v>
      </c>
      <c r="AM2203">
        <v>0.41715858508565629</v>
      </c>
      <c r="AN2203">
        <v>0.95103957324705979</v>
      </c>
      <c r="AO2203">
        <v>0.95103957324705968</v>
      </c>
      <c r="AP2203">
        <v>0.95103957324705968</v>
      </c>
      <c r="AQ2203">
        <v>0.95103957324705968</v>
      </c>
      <c r="AR2203">
        <v>10.94784097778953</v>
      </c>
      <c r="AS2203">
        <v>10.94784097778953</v>
      </c>
      <c r="AT2203">
        <v>10.94784097778953</v>
      </c>
      <c r="AU2203">
        <v>10.94784097778953</v>
      </c>
      <c r="AV2203" t="str">
        <f>VLOOKUP(Sheet1[[#This Row],[NPDES ID2]],Combined_Sheet__Major_Only___2[[NPDES ID2]:[ECHO BFR]],3,FALSE)</f>
        <v>UT</v>
      </c>
      <c r="AW2203" t="s">
        <v>54</v>
      </c>
      <c r="AX2203" t="str">
        <f>VLOOKUP(Sheet1[[#This Row],[NPDES ID2]],Combined_Sheet__Major_Only___2[[NPDES ID2]:[ECHO BFR]],27,FALSE)</f>
        <v>-</v>
      </c>
      <c r="AY2203" t="str">
        <f>VLOOKUP(Sheet1[[#This Row],[NPDES ID2]],Combined_Sheet__Major_Only___2[[NPDES ID2]:[ECHO BFR]],28,FALSE)</f>
        <v>-</v>
      </c>
      <c r="AZ2203" t="str">
        <f>VLOOKUP(Sheet1[[#This Row],[NPDES ID2]],Combined_Sheet__Major_Only___2[[NPDES ID2]:[ECHO BFR]],29,FALSE)</f>
        <v>thickening</v>
      </c>
      <c r="BA2203">
        <f>VLOOKUP(Sheet1[[#This Row],[NPDES ID2]],Combined_Sheet__Major_Only___2[[NPDES ID2]:[ECHO BFR]],17,FALSE)</f>
        <v>40.756883999999999</v>
      </c>
      <c r="BB2203">
        <f>VLOOKUP(Sheet1[[#This Row],[NPDES ID2]],Combined_Sheet__Major_Only___2[[NPDES ID2]:[ECHO BFR]],18,FALSE)</f>
        <v>-111.564117</v>
      </c>
      <c r="BC2203" t="str">
        <f>IF(ISNUMBER(SEARCH("aerobic",$AW2203)),"aerobic","")</f>
        <v/>
      </c>
      <c r="BD2203" t="str">
        <f>IF(ISNUMBER(SEARCH("anaer",$AW2203)),"anaer","")</f>
        <v/>
      </c>
      <c r="BE2203" t="str">
        <f>IF(ISNUMBER(SEARCH("thickening",$AZ2203)),"thickening","")</f>
        <v>thickening</v>
      </c>
      <c r="BF2203" s="3" t="str">
        <f>IF(ISNUMBER(SEARCH("airDry",$AW2203)),"airDry","")</f>
        <v/>
      </c>
      <c r="BG2203" s="3" t="str">
        <f>IF(ISNUMBER(SEARCH("heatDry",$AY2203)),"heatDry","")</f>
        <v/>
      </c>
      <c r="BH2203" s="3" t="str">
        <f>IF(AND(ISNUMBER(SEARCH("aerobic",$AW2203)),ISNUMBER(SEARCH("anaer",$AW2203))),"Combined Aer and Anaer.","")</f>
        <v/>
      </c>
    </row>
    <row r="2204" spans="1:60" x14ac:dyDescent="0.3">
      <c r="A2204" s="4">
        <v>2202</v>
      </c>
      <c r="B2204" t="s">
        <v>10323</v>
      </c>
      <c r="C2204">
        <v>649.83000000000004</v>
      </c>
      <c r="D2204">
        <v>305.23007017083262</v>
      </c>
      <c r="E2204">
        <v>305.44205230534209</v>
      </c>
      <c r="F2204">
        <v>245.46342269278341</v>
      </c>
      <c r="G2204">
        <v>370.12445593288243</v>
      </c>
      <c r="H2204">
        <v>-77.226693542374662</v>
      </c>
      <c r="I2204">
        <v>-78.280399477479762</v>
      </c>
      <c r="J2204">
        <v>-90.715817769862895</v>
      </c>
      <c r="K2204">
        <v>-62.453921191509799</v>
      </c>
      <c r="L2204">
        <v>394.11316067524501</v>
      </c>
      <c r="M2204">
        <v>392.09655839658899</v>
      </c>
      <c r="N2204">
        <v>384.78888772357402</v>
      </c>
      <c r="O2204">
        <v>409.47676051505812</v>
      </c>
      <c r="P2204">
        <v>15.375189018184241</v>
      </c>
      <c r="Q2204">
        <v>15.50195146146142</v>
      </c>
      <c r="R2204">
        <v>12.6788760301251</v>
      </c>
      <c r="S2204">
        <v>17.675023367716062</v>
      </c>
      <c r="T2204">
        <v>51.500981224563517</v>
      </c>
      <c r="U2204">
        <v>51.500898907107683</v>
      </c>
      <c r="V2204">
        <v>51.465653806528692</v>
      </c>
      <c r="W2204">
        <v>51.53596957051284</v>
      </c>
      <c r="X2204">
        <v>3822.7918723540561</v>
      </c>
      <c r="Y2204">
        <v>3839.2165719794689</v>
      </c>
      <c r="Z2204">
        <v>3680.2965039150008</v>
      </c>
      <c r="AA2204">
        <v>3913.8451406881541</v>
      </c>
      <c r="AB2204">
        <v>598.01451651776722</v>
      </c>
      <c r="AC2204">
        <v>594.51688560049297</v>
      </c>
      <c r="AD2204">
        <v>517.35753317010688</v>
      </c>
      <c r="AE2204">
        <v>699.2885990553026</v>
      </c>
      <c r="AF2204">
        <v>59.437435742689551</v>
      </c>
      <c r="AG2204">
        <v>59.133133268042798</v>
      </c>
      <c r="AH2204">
        <v>58.03215789887097</v>
      </c>
      <c r="AI2204">
        <v>61.752992762419453</v>
      </c>
      <c r="AJ2204">
        <v>0.50255319892604033</v>
      </c>
      <c r="AK2204">
        <v>0.50255310560027888</v>
      </c>
      <c r="AL2204">
        <v>0.50254004602969626</v>
      </c>
      <c r="AM2204">
        <v>0.5025664067020027</v>
      </c>
      <c r="AN2204">
        <v>0.95306114058764324</v>
      </c>
      <c r="AO2204">
        <v>0.95306114058764313</v>
      </c>
      <c r="AP2204">
        <v>0.95306114058764313</v>
      </c>
      <c r="AQ2204">
        <v>0.95306114058764313</v>
      </c>
      <c r="AR2204">
        <v>13.999069271128469</v>
      </c>
      <c r="AS2204">
        <v>13.999069271128469</v>
      </c>
      <c r="AT2204">
        <v>13.999069271128469</v>
      </c>
      <c r="AU2204">
        <v>13.999069271128469</v>
      </c>
      <c r="AV2204" t="str">
        <f>VLOOKUP(Sheet1[[#This Row],[NPDES ID2]],Combined_Sheet__Major_Only___2[[NPDES ID2]:[ECHO BFR]],3,FALSE)</f>
        <v>TX</v>
      </c>
      <c r="AW2204" t="s">
        <v>41</v>
      </c>
      <c r="AX2204" t="str">
        <f>VLOOKUP(Sheet1[[#This Row],[NPDES ID2]],Combined_Sheet__Major_Only___2[[NPDES ID2]:[ECHO BFR]],27,FALSE)</f>
        <v>-</v>
      </c>
      <c r="AY2204" t="str">
        <f>VLOOKUP(Sheet1[[#This Row],[NPDES ID2]],Combined_Sheet__Major_Only___2[[NPDES ID2]:[ECHO BFR]],28,FALSE)</f>
        <v>-</v>
      </c>
      <c r="AZ2204" t="str">
        <f>VLOOKUP(Sheet1[[#This Row],[NPDES ID2]],Combined_Sheet__Major_Only___2[[NPDES ID2]:[ECHO BFR]],29,FALSE)</f>
        <v>thickening</v>
      </c>
      <c r="BA2204">
        <f>VLOOKUP(Sheet1[[#This Row],[NPDES ID2]],Combined_Sheet__Major_Only___2[[NPDES ID2]:[ECHO BFR]],17,FALSE)</f>
        <v>30.195784</v>
      </c>
      <c r="BB2204">
        <f>VLOOKUP(Sheet1[[#This Row],[NPDES ID2]],Combined_Sheet__Major_Only___2[[NPDES ID2]:[ECHO BFR]],18,FALSE)</f>
        <v>-95.491353000000004</v>
      </c>
      <c r="BC2204" t="str">
        <f>IF(ISNUMBER(SEARCH("aerobic",$AW2204)),"aerobic","")</f>
        <v>aerobic</v>
      </c>
      <c r="BD2204" t="str">
        <f>IF(ISNUMBER(SEARCH("anaer",$AW2204)),"anaer","")</f>
        <v/>
      </c>
      <c r="BE2204" t="str">
        <f>IF(ISNUMBER(SEARCH("thickening",$AZ2204)),"thickening","")</f>
        <v>thickening</v>
      </c>
      <c r="BF2204" s="2" t="str">
        <f>IF(ISNUMBER(SEARCH("airDry",$AW2204)),"airDry","")</f>
        <v/>
      </c>
      <c r="BG2204" s="2" t="str">
        <f>IF(ISNUMBER(SEARCH("heatDry",$AY2204)),"heatDry","")</f>
        <v/>
      </c>
      <c r="BH2204" s="2" t="str">
        <f>IF(AND(ISNUMBER(SEARCH("aerobic",$AW2204)),ISNUMBER(SEARCH("anaer",$AW2204))),"Combined Aer and Anaer.","")</f>
        <v/>
      </c>
    </row>
    <row r="2205" spans="1:60" x14ac:dyDescent="0.3">
      <c r="A2205" s="4">
        <v>2203</v>
      </c>
      <c r="B2205" t="s">
        <v>10328</v>
      </c>
      <c r="C2205">
        <v>648.17999999999995</v>
      </c>
      <c r="D2205">
        <v>386.49483677443772</v>
      </c>
      <c r="E2205">
        <v>389.5802057498114</v>
      </c>
      <c r="F2205">
        <v>309.8100807538645</v>
      </c>
      <c r="G2205">
        <v>472.67613912016799</v>
      </c>
      <c r="H2205">
        <v>-78.12336161006435</v>
      </c>
      <c r="I2205">
        <v>-77.527260069479027</v>
      </c>
      <c r="J2205">
        <v>-90.040874596633799</v>
      </c>
      <c r="K2205">
        <v>-67.071310807125258</v>
      </c>
      <c r="L2205">
        <v>311.00393143146698</v>
      </c>
      <c r="M2205">
        <v>308.38172803808197</v>
      </c>
      <c r="N2205">
        <v>298.87974843160038</v>
      </c>
      <c r="O2205">
        <v>330.98089576637051</v>
      </c>
      <c r="P2205">
        <v>15.467620905962329</v>
      </c>
      <c r="Q2205">
        <v>15.378755428650759</v>
      </c>
      <c r="R2205">
        <v>13.397306328857031</v>
      </c>
      <c r="S2205">
        <v>17.577919610173229</v>
      </c>
      <c r="T2205">
        <v>42.749187925025609</v>
      </c>
      <c r="U2205">
        <v>42.749119113939337</v>
      </c>
      <c r="V2205">
        <v>42.719656910185108</v>
      </c>
      <c r="W2205">
        <v>42.778435501580887</v>
      </c>
      <c r="X2205">
        <v>4013.643027341207</v>
      </c>
      <c r="Y2205">
        <v>4041.552361000186</v>
      </c>
      <c r="Z2205">
        <v>3769.8094648993101</v>
      </c>
      <c r="AA2205">
        <v>4171.9489171390187</v>
      </c>
      <c r="AB2205">
        <v>1290.4870618976049</v>
      </c>
      <c r="AC2205">
        <v>1235.4523726123989</v>
      </c>
      <c r="AD2205">
        <v>955.51944682240662</v>
      </c>
      <c r="AE2205">
        <v>1860.782675988349</v>
      </c>
      <c r="AF2205">
        <v>47.023210035990978</v>
      </c>
      <c r="AG2205">
        <v>46.62656891923428</v>
      </c>
      <c r="AH2205">
        <v>45.190972643781848</v>
      </c>
      <c r="AI2205">
        <v>50.042201258146989</v>
      </c>
      <c r="AJ2205">
        <v>0.35152096631363228</v>
      </c>
      <c r="AK2205">
        <v>0.35152088500996131</v>
      </c>
      <c r="AL2205">
        <v>0.35150951216892068</v>
      </c>
      <c r="AM2205">
        <v>0.35153246833566532</v>
      </c>
      <c r="AN2205">
        <v>0.94422041697088999</v>
      </c>
      <c r="AO2205">
        <v>0.94422041697088999</v>
      </c>
      <c r="AP2205">
        <v>0.94422041697088999</v>
      </c>
      <c r="AQ2205">
        <v>0.94422041697088999</v>
      </c>
      <c r="AR2205">
        <v>7.6475657768008389</v>
      </c>
      <c r="AS2205">
        <v>7.6475657768008389</v>
      </c>
      <c r="AT2205">
        <v>7.6475657768008389</v>
      </c>
      <c r="AU2205">
        <v>7.6475657768008389</v>
      </c>
      <c r="AV2205" t="str">
        <f>VLOOKUP(Sheet1[[#This Row],[NPDES ID2]],Combined_Sheet__Major_Only___2[[NPDES ID2]:[ECHO BFR]],3,FALSE)</f>
        <v>KY</v>
      </c>
      <c r="AW2205" t="s">
        <v>54</v>
      </c>
      <c r="AX2205" t="str">
        <f>VLOOKUP(Sheet1[[#This Row],[NPDES ID2]],Combined_Sheet__Major_Only___2[[NPDES ID2]:[ECHO BFR]],27,FALSE)</f>
        <v>-</v>
      </c>
      <c r="AY2205" t="str">
        <f>VLOOKUP(Sheet1[[#This Row],[NPDES ID2]],Combined_Sheet__Major_Only___2[[NPDES ID2]:[ECHO BFR]],28,FALSE)</f>
        <v>-</v>
      </c>
      <c r="AZ2205" t="str">
        <f>VLOOKUP(Sheet1[[#This Row],[NPDES ID2]],Combined_Sheet__Major_Only___2[[NPDES ID2]:[ECHO BFR]],29,FALSE)</f>
        <v>thickening</v>
      </c>
      <c r="BA2205">
        <f>VLOOKUP(Sheet1[[#This Row],[NPDES ID2]],Combined_Sheet__Major_Only___2[[NPDES ID2]:[ECHO BFR]],17,FALSE)</f>
        <v>38.236699999999999</v>
      </c>
      <c r="BB2205">
        <f>VLOOKUP(Sheet1[[#This Row],[NPDES ID2]],Combined_Sheet__Major_Only___2[[NPDES ID2]:[ECHO BFR]],18,FALSE)</f>
        <v>-85.466710000000006</v>
      </c>
      <c r="BC2205" t="str">
        <f>IF(ISNUMBER(SEARCH("aerobic",$AW2205)),"aerobic","")</f>
        <v/>
      </c>
      <c r="BD2205" t="str">
        <f>IF(ISNUMBER(SEARCH("anaer",$AW2205)),"anaer","")</f>
        <v/>
      </c>
      <c r="BE2205" t="str">
        <f>IF(ISNUMBER(SEARCH("thickening",$AZ2205)),"thickening","")</f>
        <v>thickening</v>
      </c>
      <c r="BF2205" s="3" t="str">
        <f>IF(ISNUMBER(SEARCH("airDry",$AW2205)),"airDry","")</f>
        <v/>
      </c>
      <c r="BG2205" s="3" t="str">
        <f>IF(ISNUMBER(SEARCH("heatDry",$AY2205)),"heatDry","")</f>
        <v/>
      </c>
      <c r="BH2205" s="3" t="str">
        <f>IF(AND(ISNUMBER(SEARCH("aerobic",$AW2205)),ISNUMBER(SEARCH("anaer",$AW2205))),"Combined Aer and Anaer.","")</f>
        <v/>
      </c>
    </row>
    <row r="2206" spans="1:60" x14ac:dyDescent="0.3">
      <c r="A2206" s="4">
        <v>2204</v>
      </c>
      <c r="B2206" t="s">
        <v>10332</v>
      </c>
      <c r="C2206">
        <v>641.73</v>
      </c>
      <c r="D2206">
        <v>289.97556792791488</v>
      </c>
      <c r="E2206">
        <v>290.08158736689768</v>
      </c>
      <c r="F2206">
        <v>233.21476556656879</v>
      </c>
      <c r="G2206">
        <v>352.71831847819527</v>
      </c>
      <c r="H2206">
        <v>-76.944816592583322</v>
      </c>
      <c r="I2206">
        <v>-78.259567307933807</v>
      </c>
      <c r="J2206">
        <v>-91.178173189331162</v>
      </c>
      <c r="K2206">
        <v>-61.369586648995039</v>
      </c>
      <c r="L2206">
        <v>411.84364109027592</v>
      </c>
      <c r="M2206">
        <v>410.021177126353</v>
      </c>
      <c r="N2206">
        <v>403.41691299175181</v>
      </c>
      <c r="O2206">
        <v>425.7283811154025</v>
      </c>
      <c r="P2206">
        <v>15.14211982630272</v>
      </c>
      <c r="Q2206">
        <v>15.29850030088441</v>
      </c>
      <c r="R2206">
        <v>12.34883290197469</v>
      </c>
      <c r="S2206">
        <v>17.337926712187109</v>
      </c>
      <c r="T2206">
        <v>49.50746605016613</v>
      </c>
      <c r="U2206">
        <v>49.507386809240067</v>
      </c>
      <c r="V2206">
        <v>49.47345895784391</v>
      </c>
      <c r="W2206">
        <v>49.541146742871362</v>
      </c>
      <c r="X2206">
        <v>3472.4290262606019</v>
      </c>
      <c r="Y2206">
        <v>3485.3340396930739</v>
      </c>
      <c r="Z2206">
        <v>3360.3741567236621</v>
      </c>
      <c r="AA2206">
        <v>3543.8702978874112</v>
      </c>
      <c r="AB2206">
        <v>563.61552456610389</v>
      </c>
      <c r="AC2206">
        <v>559.82179066510412</v>
      </c>
      <c r="AD2206">
        <v>485.51329740444379</v>
      </c>
      <c r="AE2206">
        <v>660.99455387725141</v>
      </c>
      <c r="AF2206">
        <v>62.89530050496154</v>
      </c>
      <c r="AG2206">
        <v>62.616807776899961</v>
      </c>
      <c r="AH2206">
        <v>61.60934787572824</v>
      </c>
      <c r="AI2206">
        <v>65.014261533137727</v>
      </c>
      <c r="AJ2206">
        <v>0.54476611405588882</v>
      </c>
      <c r="AK2206">
        <v>0.54476601851137063</v>
      </c>
      <c r="AL2206">
        <v>0.54475264728323913</v>
      </c>
      <c r="AM2206">
        <v>0.54477963699498944</v>
      </c>
      <c r="AN2206">
        <v>0.95130306866170189</v>
      </c>
      <c r="AO2206">
        <v>0.951303068661702</v>
      </c>
      <c r="AP2206">
        <v>0.951303068661702</v>
      </c>
      <c r="AQ2206">
        <v>0.951303068661702</v>
      </c>
      <c r="AR2206">
        <v>14.48704094647943</v>
      </c>
      <c r="AS2206">
        <v>14.48704094647942</v>
      </c>
      <c r="AT2206">
        <v>14.48704094647942</v>
      </c>
      <c r="AU2206">
        <v>14.48704094647942</v>
      </c>
      <c r="AV2206" t="str">
        <f>VLOOKUP(Sheet1[[#This Row],[NPDES ID2]],Combined_Sheet__Major_Only___2[[NPDES ID2]:[ECHO BFR]],3,FALSE)</f>
        <v>FL</v>
      </c>
      <c r="AW2206" t="s">
        <v>41</v>
      </c>
      <c r="AX2206" t="str">
        <f>VLOOKUP(Sheet1[[#This Row],[NPDES ID2]],Combined_Sheet__Major_Only___2[[NPDES ID2]:[ECHO BFR]],27,FALSE)</f>
        <v>-</v>
      </c>
      <c r="AY2206" t="str">
        <f>VLOOKUP(Sheet1[[#This Row],[NPDES ID2]],Combined_Sheet__Major_Only___2[[NPDES ID2]:[ECHO BFR]],28,FALSE)</f>
        <v>-</v>
      </c>
      <c r="AZ2206" t="str">
        <f>VLOOKUP(Sheet1[[#This Row],[NPDES ID2]],Combined_Sheet__Major_Only___2[[NPDES ID2]:[ECHO BFR]],29,FALSE)</f>
        <v>thickening</v>
      </c>
      <c r="BA2206">
        <f>VLOOKUP(Sheet1[[#This Row],[NPDES ID2]],Combined_Sheet__Major_Only___2[[NPDES ID2]:[ECHO BFR]],17,FALSE)</f>
        <v>30.393056000000001</v>
      </c>
      <c r="BB2206">
        <f>VLOOKUP(Sheet1[[#This Row],[NPDES ID2]],Combined_Sheet__Major_Only___2[[NPDES ID2]:[ECHO BFR]],18,FALSE)</f>
        <v>-86.444999999999993</v>
      </c>
      <c r="BC2206" t="str">
        <f>IF(ISNUMBER(SEARCH("aerobic",$AW2206)),"aerobic","")</f>
        <v>aerobic</v>
      </c>
      <c r="BD2206" t="str">
        <f>IF(ISNUMBER(SEARCH("anaer",$AW2206)),"anaer","")</f>
        <v/>
      </c>
      <c r="BE2206" t="str">
        <f>IF(ISNUMBER(SEARCH("thickening",$AZ2206)),"thickening","")</f>
        <v>thickening</v>
      </c>
      <c r="BF2206" s="2" t="str">
        <f>IF(ISNUMBER(SEARCH("airDry",$AW2206)),"airDry","")</f>
        <v/>
      </c>
      <c r="BG2206" s="2" t="str">
        <f>IF(ISNUMBER(SEARCH("heatDry",$AY2206)),"heatDry","")</f>
        <v/>
      </c>
      <c r="BH2206" s="2" t="str">
        <f>IF(AND(ISNUMBER(SEARCH("aerobic",$AW2206)),ISNUMBER(SEARCH("anaer",$AW2206))),"Combined Aer and Anaer.","")</f>
        <v/>
      </c>
    </row>
    <row r="2207" spans="1:60" x14ac:dyDescent="0.3">
      <c r="A2207" s="4">
        <v>2205</v>
      </c>
      <c r="B2207" t="s">
        <v>10337</v>
      </c>
      <c r="C2207">
        <v>639.1</v>
      </c>
      <c r="D2207">
        <v>365.47663730839793</v>
      </c>
      <c r="E2207">
        <v>367.32780628707121</v>
      </c>
      <c r="F2207">
        <v>293.5734620679703</v>
      </c>
      <c r="G2207">
        <v>446.52909003411622</v>
      </c>
      <c r="H2207">
        <v>-77.898107873114242</v>
      </c>
      <c r="I2207">
        <v>-77.703500448749111</v>
      </c>
      <c r="J2207">
        <v>-90.346190128292449</v>
      </c>
      <c r="K2207">
        <v>-65.637224143071336</v>
      </c>
      <c r="L2207">
        <v>326.18339515728849</v>
      </c>
      <c r="M2207">
        <v>323.74299958931232</v>
      </c>
      <c r="N2207">
        <v>314.89897660948179</v>
      </c>
      <c r="O2207">
        <v>344.77691311061602</v>
      </c>
      <c r="P2207">
        <v>15.223078136446279</v>
      </c>
      <c r="Q2207">
        <v>15.181405876573351</v>
      </c>
      <c r="R2207">
        <v>12.986538323623099</v>
      </c>
      <c r="S2207">
        <v>17.271410682130728</v>
      </c>
      <c r="T2207">
        <v>74.69739687814976</v>
      </c>
      <c r="U2207">
        <v>74.697278762389303</v>
      </c>
      <c r="V2207">
        <v>74.646706234180584</v>
      </c>
      <c r="W2207">
        <v>74.747600993996542</v>
      </c>
      <c r="X2207">
        <v>6591.6587895104476</v>
      </c>
      <c r="Y2207">
        <v>6632.7059288137134</v>
      </c>
      <c r="Z2207">
        <v>6234.9056466593865</v>
      </c>
      <c r="AA2207">
        <v>6822.0519174305164</v>
      </c>
      <c r="AB2207">
        <v>1661.0231818474731</v>
      </c>
      <c r="AC2207">
        <v>1618.625398646963</v>
      </c>
      <c r="AD2207">
        <v>1314.382763047503</v>
      </c>
      <c r="AE2207">
        <v>2203.9655606994229</v>
      </c>
      <c r="AF2207">
        <v>50.019298305730032</v>
      </c>
      <c r="AG2207">
        <v>49.644861944586253</v>
      </c>
      <c r="AH2207">
        <v>48.289999915448909</v>
      </c>
      <c r="AI2207">
        <v>52.868738388393837</v>
      </c>
      <c r="AJ2207">
        <v>0.38788229168926502</v>
      </c>
      <c r="AK2207">
        <v>0.38788218763726112</v>
      </c>
      <c r="AL2207">
        <v>0.38786763731074458</v>
      </c>
      <c r="AM2207">
        <v>0.38789700741058297</v>
      </c>
      <c r="AN2207">
        <v>0.96694642588561064</v>
      </c>
      <c r="AO2207">
        <v>0.96694642588561053</v>
      </c>
      <c r="AP2207">
        <v>0.96694642588561053</v>
      </c>
      <c r="AQ2207">
        <v>0.96694642588561053</v>
      </c>
      <c r="AR2207">
        <v>9.0748435343533043</v>
      </c>
      <c r="AS2207">
        <v>9.074843534353306</v>
      </c>
      <c r="AT2207">
        <v>9.074843534353306</v>
      </c>
      <c r="AU2207">
        <v>9.074843534353306</v>
      </c>
      <c r="AV2207" t="str">
        <f>VLOOKUP(Sheet1[[#This Row],[NPDES ID2]],Combined_Sheet__Major_Only___2[[NPDES ID2]:[ECHO BFR]],3,FALSE)</f>
        <v>KY</v>
      </c>
      <c r="AW2207" t="s">
        <v>54</v>
      </c>
      <c r="AX2207" t="str">
        <f>VLOOKUP(Sheet1[[#This Row],[NPDES ID2]],Combined_Sheet__Major_Only___2[[NPDES ID2]:[ECHO BFR]],27,FALSE)</f>
        <v>-</v>
      </c>
      <c r="AY2207" t="str">
        <f>VLOOKUP(Sheet1[[#This Row],[NPDES ID2]],Combined_Sheet__Major_Only___2[[NPDES ID2]:[ECHO BFR]],28,FALSE)</f>
        <v>-</v>
      </c>
      <c r="AZ2207" t="str">
        <f>VLOOKUP(Sheet1[[#This Row],[NPDES ID2]],Combined_Sheet__Major_Only___2[[NPDES ID2]:[ECHO BFR]],29,FALSE)</f>
        <v>thickening</v>
      </c>
      <c r="BA2207">
        <f>VLOOKUP(Sheet1[[#This Row],[NPDES ID2]],Combined_Sheet__Major_Only___2[[NPDES ID2]:[ECHO BFR]],17,FALSE)</f>
        <v>37.318492999999997</v>
      </c>
      <c r="BB2207">
        <f>VLOOKUP(Sheet1[[#This Row],[NPDES ID2]],Combined_Sheet__Major_Only___2[[NPDES ID2]:[ECHO BFR]],18,FALSE)</f>
        <v>-87.549857000000003</v>
      </c>
      <c r="BC2207" t="str">
        <f>IF(ISNUMBER(SEARCH("aerobic",$AW2207)),"aerobic","")</f>
        <v/>
      </c>
      <c r="BD2207" t="str">
        <f>IF(ISNUMBER(SEARCH("anaer",$AW2207)),"anaer","")</f>
        <v/>
      </c>
      <c r="BE2207" t="str">
        <f>IF(ISNUMBER(SEARCH("thickening",$AZ2207)),"thickening","")</f>
        <v>thickening</v>
      </c>
      <c r="BF2207" s="3" t="str">
        <f>IF(ISNUMBER(SEARCH("airDry",$AW2207)),"airDry","")</f>
        <v/>
      </c>
      <c r="BG2207" s="3" t="str">
        <f>IF(ISNUMBER(SEARCH("heatDry",$AY2207)),"heatDry","")</f>
        <v/>
      </c>
      <c r="BH2207" s="3" t="str">
        <f>IF(AND(ISNUMBER(SEARCH("aerobic",$AW2207)),ISNUMBER(SEARCH("anaer",$AW2207))),"Combined Aer and Anaer.","")</f>
        <v/>
      </c>
    </row>
    <row r="2208" spans="1:60" x14ac:dyDescent="0.3">
      <c r="A2208" s="4">
        <v>2206</v>
      </c>
      <c r="B2208" t="s">
        <v>10341</v>
      </c>
      <c r="C2208">
        <v>638.03</v>
      </c>
      <c r="D2208">
        <v>282.25894586421322</v>
      </c>
      <c r="E2208">
        <v>282.33674986665471</v>
      </c>
      <c r="F2208">
        <v>226.89851867991339</v>
      </c>
      <c r="G2208">
        <v>343.83761283466538</v>
      </c>
      <c r="H2208">
        <v>-76.78139462615394</v>
      </c>
      <c r="I2208">
        <v>-78.036009133668387</v>
      </c>
      <c r="J2208">
        <v>-90.905805918048202</v>
      </c>
      <c r="K2208">
        <v>-60.52958673690658</v>
      </c>
      <c r="L2208">
        <v>421.69984103787488</v>
      </c>
      <c r="M2208">
        <v>419.97928402214308</v>
      </c>
      <c r="N2208">
        <v>413.74405138092328</v>
      </c>
      <c r="O2208">
        <v>434.80868299969057</v>
      </c>
      <c r="P2208">
        <v>15.031806925166091</v>
      </c>
      <c r="Q2208">
        <v>15.21608725397423</v>
      </c>
      <c r="R2208">
        <v>12.19351118233663</v>
      </c>
      <c r="S2208">
        <v>17.236399309155701</v>
      </c>
      <c r="T2208">
        <v>56.154016208831791</v>
      </c>
      <c r="U2208">
        <v>56.153926710492229</v>
      </c>
      <c r="V2208">
        <v>56.115607037615291</v>
      </c>
      <c r="W2208">
        <v>56.19205672933699</v>
      </c>
      <c r="X2208">
        <v>3824.2101953375632</v>
      </c>
      <c r="Y2208">
        <v>3837.3029093227678</v>
      </c>
      <c r="Z2208">
        <v>3710.3912342955282</v>
      </c>
      <c r="AA2208">
        <v>3896.7103766999771</v>
      </c>
      <c r="AB2208">
        <v>621.10405787787795</v>
      </c>
      <c r="AC2208">
        <v>616.96824227259958</v>
      </c>
      <c r="AD2208">
        <v>535.28766947944814</v>
      </c>
      <c r="AE2208">
        <v>728.70029890264448</v>
      </c>
      <c r="AF2208">
        <v>64.774032067731255</v>
      </c>
      <c r="AG2208">
        <v>64.509566772739504</v>
      </c>
      <c r="AH2208">
        <v>63.553016302812168</v>
      </c>
      <c r="AI2208">
        <v>66.786019726255205</v>
      </c>
      <c r="AJ2208">
        <v>0.56772195082623833</v>
      </c>
      <c r="AK2208">
        <v>0.56772184779369139</v>
      </c>
      <c r="AL2208">
        <v>0.567707429382734</v>
      </c>
      <c r="AM2208">
        <v>0.56773653284948478</v>
      </c>
      <c r="AN2208">
        <v>0.95670908786176545</v>
      </c>
      <c r="AO2208">
        <v>0.95670908786176523</v>
      </c>
      <c r="AP2208">
        <v>0.95670908786176523</v>
      </c>
      <c r="AQ2208">
        <v>0.95670908786176523</v>
      </c>
      <c r="AR2208">
        <v>14.914319548387891</v>
      </c>
      <c r="AS2208">
        <v>14.914319548387891</v>
      </c>
      <c r="AT2208">
        <v>14.914319548387891</v>
      </c>
      <c r="AU2208">
        <v>14.914319548387891</v>
      </c>
      <c r="AV2208" t="str">
        <f>VLOOKUP(Sheet1[[#This Row],[NPDES ID2]],Combined_Sheet__Major_Only___2[[NPDES ID2]:[ECHO BFR]],3,FALSE)</f>
        <v>TX</v>
      </c>
      <c r="AW2208" t="s">
        <v>41</v>
      </c>
      <c r="AX2208" t="str">
        <f>VLOOKUP(Sheet1[[#This Row],[NPDES ID2]],Combined_Sheet__Major_Only___2[[NPDES ID2]:[ECHO BFR]],27,FALSE)</f>
        <v>-</v>
      </c>
      <c r="AY2208" t="str">
        <f>VLOOKUP(Sheet1[[#This Row],[NPDES ID2]],Combined_Sheet__Major_Only___2[[NPDES ID2]:[ECHO BFR]],28,FALSE)</f>
        <v>-</v>
      </c>
      <c r="AZ2208" t="str">
        <f>VLOOKUP(Sheet1[[#This Row],[NPDES ID2]],Combined_Sheet__Major_Only___2[[NPDES ID2]:[ECHO BFR]],29,FALSE)</f>
        <v>thickening</v>
      </c>
      <c r="BA2208">
        <f>VLOOKUP(Sheet1[[#This Row],[NPDES ID2]],Combined_Sheet__Major_Only___2[[NPDES ID2]:[ECHO BFR]],17,FALSE)</f>
        <v>32.313800999999998</v>
      </c>
      <c r="BB2208">
        <f>VLOOKUP(Sheet1[[#This Row],[NPDES ID2]],Combined_Sheet__Major_Only___2[[NPDES ID2]:[ECHO BFR]],18,FALSE)</f>
        <v>-97.393735000000007</v>
      </c>
      <c r="BC2208" t="str">
        <f>IF(ISNUMBER(SEARCH("aerobic",$AW2208)),"aerobic","")</f>
        <v>aerobic</v>
      </c>
      <c r="BD2208" t="str">
        <f>IF(ISNUMBER(SEARCH("anaer",$AW2208)),"anaer","")</f>
        <v/>
      </c>
      <c r="BE2208" t="str">
        <f>IF(ISNUMBER(SEARCH("thickening",$AZ2208)),"thickening","")</f>
        <v>thickening</v>
      </c>
      <c r="BF2208" s="2" t="str">
        <f>IF(ISNUMBER(SEARCH("airDry",$AW2208)),"airDry","")</f>
        <v/>
      </c>
      <c r="BG2208" s="2" t="str">
        <f>IF(ISNUMBER(SEARCH("heatDry",$AY2208)),"heatDry","")</f>
        <v/>
      </c>
      <c r="BH2208" s="2" t="str">
        <f>IF(AND(ISNUMBER(SEARCH("aerobic",$AW2208)),ISNUMBER(SEARCH("anaer",$AW2208))),"Combined Aer and Anaer.","")</f>
        <v/>
      </c>
    </row>
    <row r="2209" spans="1:60" x14ac:dyDescent="0.3">
      <c r="A2209" s="4">
        <v>2207</v>
      </c>
      <c r="B2209" t="s">
        <v>10346</v>
      </c>
      <c r="C2209">
        <v>636.54999999999995</v>
      </c>
      <c r="D2209">
        <v>295.93116794108943</v>
      </c>
      <c r="E2209">
        <v>295.92847504624848</v>
      </c>
      <c r="F2209">
        <v>238.0306294213926</v>
      </c>
      <c r="G2209">
        <v>359.82600686560443</v>
      </c>
      <c r="H2209">
        <v>-76.999594649721359</v>
      </c>
      <c r="I2209">
        <v>-78.212850522529521</v>
      </c>
      <c r="J2209">
        <v>-90.983949067290126</v>
      </c>
      <c r="K2209">
        <v>-61.764071662045517</v>
      </c>
      <c r="L2209">
        <v>401.71878046173072</v>
      </c>
      <c r="M2209">
        <v>399.86037909408742</v>
      </c>
      <c r="N2209">
        <v>393.12504629580349</v>
      </c>
      <c r="O2209">
        <v>415.87892465567307</v>
      </c>
      <c r="P2209">
        <v>15.03236767226486</v>
      </c>
      <c r="Q2209">
        <v>15.18489932847663</v>
      </c>
      <c r="R2209">
        <v>12.295565874872681</v>
      </c>
      <c r="S2209">
        <v>17.231253666553961</v>
      </c>
      <c r="T2209">
        <v>74.618622138891936</v>
      </c>
      <c r="U2209">
        <v>74.618504144702072</v>
      </c>
      <c r="V2209">
        <v>74.567983668247081</v>
      </c>
      <c r="W2209">
        <v>74.668774582173242</v>
      </c>
      <c r="X2209">
        <v>5322.4595192028746</v>
      </c>
      <c r="Y2209">
        <v>5343.1680918792754</v>
      </c>
      <c r="Z2209">
        <v>5142.8825383152071</v>
      </c>
      <c r="AA2209">
        <v>5436.9925525398276</v>
      </c>
      <c r="AB2209">
        <v>1009.4898751658631</v>
      </c>
      <c r="AC2209">
        <v>999.63877556828754</v>
      </c>
      <c r="AD2209">
        <v>848.05803029105505</v>
      </c>
      <c r="AE2209">
        <v>1216.204103399589</v>
      </c>
      <c r="AF2209">
        <v>61.848837183304667</v>
      </c>
      <c r="AG2209">
        <v>61.562494562975637</v>
      </c>
      <c r="AH2209">
        <v>60.526960716071201</v>
      </c>
      <c r="AI2209">
        <v>64.027047485857466</v>
      </c>
      <c r="AJ2209">
        <v>0.53198571835311526</v>
      </c>
      <c r="AK2209">
        <v>0.53198559605986584</v>
      </c>
      <c r="AL2209">
        <v>0.53196848934921326</v>
      </c>
      <c r="AM2209">
        <v>0.53200301936876049</v>
      </c>
      <c r="AN2209">
        <v>0.96691318724137487</v>
      </c>
      <c r="AO2209">
        <v>0.9669131872413752</v>
      </c>
      <c r="AP2209">
        <v>0.9669131872413752</v>
      </c>
      <c r="AQ2209">
        <v>0.9669131872413752</v>
      </c>
      <c r="AR2209">
        <v>13.01463961305811</v>
      </c>
      <c r="AS2209">
        <v>13.01463961305811</v>
      </c>
      <c r="AT2209">
        <v>13.01463961305811</v>
      </c>
      <c r="AU2209">
        <v>13.01463961305811</v>
      </c>
      <c r="AV2209" t="str">
        <f>VLOOKUP(Sheet1[[#This Row],[NPDES ID2]],Combined_Sheet__Major_Only___2[[NPDES ID2]:[ECHO BFR]],3,FALSE)</f>
        <v>CO</v>
      </c>
      <c r="AW2209" t="s">
        <v>12181</v>
      </c>
      <c r="AX2209" t="str">
        <f>VLOOKUP(Sheet1[[#This Row],[NPDES ID2]],Combined_Sheet__Major_Only___2[[NPDES ID2]:[ECHO BFR]],27,FALSE)</f>
        <v>other</v>
      </c>
      <c r="AY2209" t="str">
        <f>VLOOKUP(Sheet1[[#This Row],[NPDES ID2]],Combined_Sheet__Major_Only___2[[NPDES ID2]:[ECHO BFR]],28,FALSE)</f>
        <v>-</v>
      </c>
      <c r="AZ2209" t="str">
        <f>VLOOKUP(Sheet1[[#This Row],[NPDES ID2]],Combined_Sheet__Major_Only___2[[NPDES ID2]:[ECHO BFR]],29,FALSE)</f>
        <v>thickening, preliminaryOps, sludgeLagoon</v>
      </c>
      <c r="BA2209">
        <f>VLOOKUP(Sheet1[[#This Row],[NPDES ID2]],Combined_Sheet__Major_Only___2[[NPDES ID2]:[ECHO BFR]],17,FALSE)</f>
        <v>38.737679999999997</v>
      </c>
      <c r="BB2209">
        <f>VLOOKUP(Sheet1[[#This Row],[NPDES ID2]],Combined_Sheet__Major_Only___2[[NPDES ID2]:[ECHO BFR]],18,FALSE)</f>
        <v>-104.73661</v>
      </c>
      <c r="BC2209" t="str">
        <f>IF(ISNUMBER(SEARCH("aerobic",$AW2209)),"aerobic","")</f>
        <v/>
      </c>
      <c r="BD2209" t="str">
        <f>IF(ISNUMBER(SEARCH("anaer",$AW2209)),"anaer","")</f>
        <v>anaer</v>
      </c>
      <c r="BE2209" t="str">
        <f>IF(ISNUMBER(SEARCH("thickening",$AZ2209)),"thickening","")</f>
        <v>thickening</v>
      </c>
      <c r="BF2209" s="3" t="str">
        <f>IF(ISNUMBER(SEARCH("airDry",$AW2209)),"airDry","")</f>
        <v/>
      </c>
      <c r="BG2209" s="3" t="str">
        <f>IF(ISNUMBER(SEARCH("heatDry",$AY2209)),"heatDry","")</f>
        <v/>
      </c>
      <c r="BH2209" s="3" t="str">
        <f>IF(AND(ISNUMBER(SEARCH("aerobic",$AW2209)),ISNUMBER(SEARCH("anaer",$AW2209))),"Combined Aer and Anaer.","")</f>
        <v/>
      </c>
    </row>
    <row r="2210" spans="1:60" x14ac:dyDescent="0.3">
      <c r="A2210" s="4">
        <v>2208</v>
      </c>
      <c r="B2210" t="s">
        <v>10350</v>
      </c>
      <c r="C2210">
        <v>635.29</v>
      </c>
      <c r="D2210">
        <v>288.21392248989758</v>
      </c>
      <c r="E2210">
        <v>288.37488929164522</v>
      </c>
      <c r="F2210">
        <v>231.7224789494976</v>
      </c>
      <c r="G2210">
        <v>350.88071992246768</v>
      </c>
      <c r="H2210">
        <v>-76.857295846014239</v>
      </c>
      <c r="I2210">
        <v>-78.139625586459047</v>
      </c>
      <c r="J2210">
        <v>-91.063681603206149</v>
      </c>
      <c r="K2210">
        <v>-61.009835524018072</v>
      </c>
      <c r="L2210">
        <v>411.99654059907778</v>
      </c>
      <c r="M2210">
        <v>410.22451454653111</v>
      </c>
      <c r="N2210">
        <v>403.80208685696527</v>
      </c>
      <c r="O2210">
        <v>425.49881500728662</v>
      </c>
      <c r="P2210">
        <v>14.98201921313742</v>
      </c>
      <c r="Q2210">
        <v>15.14550998182909</v>
      </c>
      <c r="R2210">
        <v>12.19524125816225</v>
      </c>
      <c r="S2210">
        <v>17.14282162872907</v>
      </c>
      <c r="T2210">
        <v>77.983575909217905</v>
      </c>
      <c r="U2210">
        <v>77.983452721999868</v>
      </c>
      <c r="V2210">
        <v>77.930708794897924</v>
      </c>
      <c r="W2210">
        <v>78.03593560568217</v>
      </c>
      <c r="X2210">
        <v>5412.7397607839875</v>
      </c>
      <c r="Y2210">
        <v>5432.3116112302978</v>
      </c>
      <c r="Z2210">
        <v>5242.8844549754695</v>
      </c>
      <c r="AA2210">
        <v>5520.9700661194056</v>
      </c>
      <c r="AB2210">
        <v>971.02994917215005</v>
      </c>
      <c r="AC2210">
        <v>962.60882013105299</v>
      </c>
      <c r="AD2210">
        <v>823.8315198105588</v>
      </c>
      <c r="AE2210">
        <v>1158.4068975650041</v>
      </c>
      <c r="AF2210">
        <v>63.556989947960858</v>
      </c>
      <c r="AG2210">
        <v>63.28340069630714</v>
      </c>
      <c r="AH2210">
        <v>62.294108398617873</v>
      </c>
      <c r="AI2210">
        <v>65.638007883150962</v>
      </c>
      <c r="AJ2210">
        <v>0.55284958048636468</v>
      </c>
      <c r="AK2210">
        <v>0.5528494546445214</v>
      </c>
      <c r="AL2210">
        <v>0.55283185120892242</v>
      </c>
      <c r="AM2210">
        <v>0.55286738385997514</v>
      </c>
      <c r="AN2210">
        <v>0.96827590598650759</v>
      </c>
      <c r="AO2210">
        <v>0.96827590598650792</v>
      </c>
      <c r="AP2210">
        <v>0.96827590598650792</v>
      </c>
      <c r="AQ2210">
        <v>0.96827590598650792</v>
      </c>
      <c r="AR2210">
        <v>13.803391518829111</v>
      </c>
      <c r="AS2210">
        <v>13.803391518829111</v>
      </c>
      <c r="AT2210">
        <v>13.803391518829111</v>
      </c>
      <c r="AU2210">
        <v>13.803391518829111</v>
      </c>
      <c r="AV2210" t="str">
        <f>VLOOKUP(Sheet1[[#This Row],[NPDES ID2]],Combined_Sheet__Major_Only___2[[NPDES ID2]:[ECHO BFR]],3,FALSE)</f>
        <v>FL</v>
      </c>
      <c r="AW2210" t="s">
        <v>41</v>
      </c>
      <c r="AX2210" t="str">
        <f>VLOOKUP(Sheet1[[#This Row],[NPDES ID2]],Combined_Sheet__Major_Only___2[[NPDES ID2]:[ECHO BFR]],27,FALSE)</f>
        <v>-</v>
      </c>
      <c r="AY2210" t="str">
        <f>VLOOKUP(Sheet1[[#This Row],[NPDES ID2]],Combined_Sheet__Major_Only___2[[NPDES ID2]:[ECHO BFR]],28,FALSE)</f>
        <v>-</v>
      </c>
      <c r="AZ2210" t="str">
        <f>VLOOKUP(Sheet1[[#This Row],[NPDES ID2]],Combined_Sheet__Major_Only___2[[NPDES ID2]:[ECHO BFR]],29,FALSE)</f>
        <v>thickening</v>
      </c>
      <c r="BA2210">
        <f>VLOOKUP(Sheet1[[#This Row],[NPDES ID2]],Combined_Sheet__Major_Only___2[[NPDES ID2]:[ECHO BFR]],17,FALSE)</f>
        <v>27.8949459999588</v>
      </c>
      <c r="BB2210">
        <f>VLOOKUP(Sheet1[[#This Row],[NPDES ID2]],Combined_Sheet__Major_Only___2[[NPDES ID2]:[ECHO BFR]],18,FALSE)</f>
        <v>-81.842349999752102</v>
      </c>
      <c r="BC2210" t="str">
        <f>IF(ISNUMBER(SEARCH("aerobic",$AW2210)),"aerobic","")</f>
        <v>aerobic</v>
      </c>
      <c r="BD2210" t="str">
        <f>IF(ISNUMBER(SEARCH("anaer",$AW2210)),"anaer","")</f>
        <v/>
      </c>
      <c r="BE2210" t="str">
        <f>IF(ISNUMBER(SEARCH("thickening",$AZ2210)),"thickening","")</f>
        <v>thickening</v>
      </c>
      <c r="BF2210" s="2" t="str">
        <f>IF(ISNUMBER(SEARCH("airDry",$AW2210)),"airDry","")</f>
        <v/>
      </c>
      <c r="BG2210" s="2" t="str">
        <f>IF(ISNUMBER(SEARCH("heatDry",$AY2210)),"heatDry","")</f>
        <v/>
      </c>
      <c r="BH2210" s="2" t="str">
        <f>IF(AND(ISNUMBER(SEARCH("aerobic",$AW2210)),ISNUMBER(SEARCH("anaer",$AW2210))),"Combined Aer and Anaer.","")</f>
        <v/>
      </c>
    </row>
    <row r="2211" spans="1:60" x14ac:dyDescent="0.3">
      <c r="A2211" s="4">
        <v>2209</v>
      </c>
      <c r="B2211" t="s">
        <v>10354</v>
      </c>
      <c r="C2211">
        <v>632.23</v>
      </c>
      <c r="D2211">
        <v>284.08676591413149</v>
      </c>
      <c r="E2211">
        <v>284.0485808071287</v>
      </c>
      <c r="F2211">
        <v>228.32990708184479</v>
      </c>
      <c r="G2211">
        <v>346.16304448034822</v>
      </c>
      <c r="H2211">
        <v>-76.675757700544978</v>
      </c>
      <c r="I2211">
        <v>-77.900989211053698</v>
      </c>
      <c r="J2211">
        <v>-90.709404910473552</v>
      </c>
      <c r="K2211">
        <v>-60.346445977942821</v>
      </c>
      <c r="L2211">
        <v>416.83853611006191</v>
      </c>
      <c r="M2211">
        <v>415.12645024170479</v>
      </c>
      <c r="N2211">
        <v>408.91849962671267</v>
      </c>
      <c r="O2211">
        <v>429.88938861719453</v>
      </c>
      <c r="P2211">
        <v>14.896602632039111</v>
      </c>
      <c r="Q2211">
        <v>15.07670947562074</v>
      </c>
      <c r="R2211">
        <v>12.08887196554797</v>
      </c>
      <c r="S2211">
        <v>17.072705891209718</v>
      </c>
      <c r="T2211">
        <v>179.9709496826334</v>
      </c>
      <c r="U2211">
        <v>179.97066910148311</v>
      </c>
      <c r="V2211">
        <v>179.85053527613121</v>
      </c>
      <c r="W2211">
        <v>180.0902083532734</v>
      </c>
      <c r="X2211">
        <v>12286.677142406421</v>
      </c>
      <c r="Y2211">
        <v>12329.14688023803</v>
      </c>
      <c r="Z2211">
        <v>11918.197884381339</v>
      </c>
      <c r="AA2211">
        <v>12521.2976402893</v>
      </c>
      <c r="AB2211">
        <v>1960.081695691038</v>
      </c>
      <c r="AC2211">
        <v>1947.5387804373629</v>
      </c>
      <c r="AD2211">
        <v>1693.58108315357</v>
      </c>
      <c r="AE2211">
        <v>2293.044409259925</v>
      </c>
      <c r="AF2211">
        <v>64.61678326096218</v>
      </c>
      <c r="AG2211">
        <v>64.35099364822392</v>
      </c>
      <c r="AH2211">
        <v>63.39118301467893</v>
      </c>
      <c r="AI2211">
        <v>66.636585025098611</v>
      </c>
      <c r="AJ2211">
        <v>0.56580002938604657</v>
      </c>
      <c r="AK2211">
        <v>0.56579981167830662</v>
      </c>
      <c r="AL2211">
        <v>0.56576939816210448</v>
      </c>
      <c r="AM2211">
        <v>0.56583078941560006</v>
      </c>
      <c r="AN2211">
        <v>0.98588973494431853</v>
      </c>
      <c r="AO2211">
        <v>0.9858897349443182</v>
      </c>
      <c r="AP2211">
        <v>0.9858897349443182</v>
      </c>
      <c r="AQ2211">
        <v>0.9858897349443182</v>
      </c>
      <c r="AR2211">
        <v>15.039597793987779</v>
      </c>
      <c r="AS2211">
        <v>15.039597793987779</v>
      </c>
      <c r="AT2211">
        <v>15.039597793987779</v>
      </c>
      <c r="AU2211">
        <v>15.039597793987779</v>
      </c>
      <c r="AV2211" t="str">
        <f>VLOOKUP(Sheet1[[#This Row],[NPDES ID2]],Combined_Sheet__Major_Only___2[[NPDES ID2]:[ECHO BFR]],3,FALSE)</f>
        <v>KS</v>
      </c>
      <c r="AW2211" t="s">
        <v>41</v>
      </c>
      <c r="AX2211" t="str">
        <f>VLOOKUP(Sheet1[[#This Row],[NPDES ID2]],Combined_Sheet__Major_Only___2[[NPDES ID2]:[ECHO BFR]],27,FALSE)</f>
        <v>-</v>
      </c>
      <c r="AY2211" t="str">
        <f>VLOOKUP(Sheet1[[#This Row],[NPDES ID2]],Combined_Sheet__Major_Only___2[[NPDES ID2]:[ECHO BFR]],28,FALSE)</f>
        <v>-</v>
      </c>
      <c r="AZ2211" t="str">
        <f>VLOOKUP(Sheet1[[#This Row],[NPDES ID2]],Combined_Sheet__Major_Only___2[[NPDES ID2]:[ECHO BFR]],29,FALSE)</f>
        <v>preliminaryOps</v>
      </c>
      <c r="BA2211">
        <f>VLOOKUP(Sheet1[[#This Row],[NPDES ID2]],Combined_Sheet__Major_Only___2[[NPDES ID2]:[ECHO BFR]],17,FALSE)</f>
        <v>39.560720000000003</v>
      </c>
      <c r="BB2211">
        <f>VLOOKUP(Sheet1[[#This Row],[NPDES ID2]],Combined_Sheet__Major_Only___2[[NPDES ID2]:[ECHO BFR]],18,FALSE)</f>
        <v>-95.145359999999997</v>
      </c>
      <c r="BC2211" t="str">
        <f>IF(ISNUMBER(SEARCH("aerobic",$AW2211)),"aerobic","")</f>
        <v>aerobic</v>
      </c>
      <c r="BD2211" t="str">
        <f>IF(ISNUMBER(SEARCH("anaer",$AW2211)),"anaer","")</f>
        <v/>
      </c>
      <c r="BE2211" t="str">
        <f>IF(ISNUMBER(SEARCH("thickening",$AZ2211)),"thickening","")</f>
        <v/>
      </c>
      <c r="BF2211" s="3" t="str">
        <f>IF(ISNUMBER(SEARCH("airDry",$AW2211)),"airDry","")</f>
        <v/>
      </c>
      <c r="BG2211" s="3" t="str">
        <f>IF(ISNUMBER(SEARCH("heatDry",$AY2211)),"heatDry","")</f>
        <v/>
      </c>
      <c r="BH2211" s="3" t="str">
        <f>IF(AND(ISNUMBER(SEARCH("aerobic",$AW2211)),ISNUMBER(SEARCH("anaer",$AW2211))),"Combined Aer and Anaer.","")</f>
        <v/>
      </c>
    </row>
    <row r="2212" spans="1:60" x14ac:dyDescent="0.3">
      <c r="A2212" s="4">
        <v>2210</v>
      </c>
      <c r="B2212" t="s">
        <v>10359</v>
      </c>
      <c r="C2212">
        <v>632</v>
      </c>
      <c r="D2212">
        <v>367.22748185265431</v>
      </c>
      <c r="E2212">
        <v>369.00178525601262</v>
      </c>
      <c r="F2212">
        <v>295.20093222177792</v>
      </c>
      <c r="G2212">
        <v>449.21115314591231</v>
      </c>
      <c r="H2212">
        <v>-77.852850198005058</v>
      </c>
      <c r="I2212">
        <v>-77.654999214222116</v>
      </c>
      <c r="J2212">
        <v>-90.285919590651574</v>
      </c>
      <c r="K2212">
        <v>-65.613894679961518</v>
      </c>
      <c r="L2212">
        <v>322.59080467943522</v>
      </c>
      <c r="M2212">
        <v>320.17794061734901</v>
      </c>
      <c r="N2212">
        <v>311.43242921537512</v>
      </c>
      <c r="O2212">
        <v>340.9769866650737</v>
      </c>
      <c r="P2212">
        <v>15.05372617780441</v>
      </c>
      <c r="Q2212">
        <v>15.012231692053</v>
      </c>
      <c r="R2212">
        <v>12.841543813856809</v>
      </c>
      <c r="S2212">
        <v>17.079332981550149</v>
      </c>
      <c r="T2212">
        <v>128.02480435057211</v>
      </c>
      <c r="U2212">
        <v>128.02460393628741</v>
      </c>
      <c r="V2212">
        <v>127.9387944132377</v>
      </c>
      <c r="W2212">
        <v>128.10998876567911</v>
      </c>
      <c r="X2212">
        <v>11296.433332377381</v>
      </c>
      <c r="Y2212">
        <v>11366.80985533553</v>
      </c>
      <c r="Z2212">
        <v>10685.06317797737</v>
      </c>
      <c r="AA2212">
        <v>11691.207145767519</v>
      </c>
      <c r="AB2212">
        <v>2299.1659807720898</v>
      </c>
      <c r="AC2212">
        <v>2260.0404954521359</v>
      </c>
      <c r="AD2212">
        <v>1901.684956128679</v>
      </c>
      <c r="AE2212">
        <v>2884.4629000785508</v>
      </c>
      <c r="AF2212">
        <v>50.02472248113498</v>
      </c>
      <c r="AG2212">
        <v>49.650287864400703</v>
      </c>
      <c r="AH2212">
        <v>48.295829405045573</v>
      </c>
      <c r="AI2212">
        <v>52.873561987266442</v>
      </c>
      <c r="AJ2212">
        <v>0.38794817904958728</v>
      </c>
      <c r="AK2212">
        <v>0.38794804551773571</v>
      </c>
      <c r="AL2212">
        <v>0.38792938485452078</v>
      </c>
      <c r="AM2212">
        <v>0.38796705215029997</v>
      </c>
      <c r="AN2212">
        <v>0.98032604109952604</v>
      </c>
      <c r="AO2212">
        <v>0.98032604109952592</v>
      </c>
      <c r="AP2212">
        <v>0.98032604109952592</v>
      </c>
      <c r="AQ2212">
        <v>0.98032604109952592</v>
      </c>
      <c r="AR2212">
        <v>10.125010949854021</v>
      </c>
      <c r="AS2212">
        <v>10.125010949854021</v>
      </c>
      <c r="AT2212">
        <v>10.125010949854021</v>
      </c>
      <c r="AU2212">
        <v>10.125010949854021</v>
      </c>
      <c r="AV2212" t="str">
        <f>VLOOKUP(Sheet1[[#This Row],[NPDES ID2]],Combined_Sheet__Major_Only___2[[NPDES ID2]:[ECHO BFR]],3,FALSE)</f>
        <v>FL</v>
      </c>
      <c r="AW2212" t="s">
        <v>54</v>
      </c>
      <c r="AX2212" t="str">
        <f>VLOOKUP(Sheet1[[#This Row],[NPDES ID2]],Combined_Sheet__Major_Only___2[[NPDES ID2]:[ECHO BFR]],27,FALSE)</f>
        <v>-</v>
      </c>
      <c r="AY2212" t="str">
        <f>VLOOKUP(Sheet1[[#This Row],[NPDES ID2]],Combined_Sheet__Major_Only___2[[NPDES ID2]:[ECHO BFR]],28,FALSE)</f>
        <v>-</v>
      </c>
      <c r="AZ2212" t="str">
        <f>VLOOKUP(Sheet1[[#This Row],[NPDES ID2]],Combined_Sheet__Major_Only___2[[NPDES ID2]:[ECHO BFR]],29,FALSE)</f>
        <v>thickening</v>
      </c>
      <c r="BA2212">
        <f>VLOOKUP(Sheet1[[#This Row],[NPDES ID2]],Combined_Sheet__Major_Only___2[[NPDES ID2]:[ECHO BFR]],17,FALSE)</f>
        <v>26.491658000000001</v>
      </c>
      <c r="BB2212">
        <f>VLOOKUP(Sheet1[[#This Row],[NPDES ID2]],Combined_Sheet__Major_Only___2[[NPDES ID2]:[ECHO BFR]],18,FALSE)</f>
        <v>-81.933430000000001</v>
      </c>
      <c r="BC2212" t="str">
        <f>IF(ISNUMBER(SEARCH("aerobic",$AW2212)),"aerobic","")</f>
        <v/>
      </c>
      <c r="BD2212" t="str">
        <f>IF(ISNUMBER(SEARCH("anaer",$AW2212)),"anaer","")</f>
        <v/>
      </c>
      <c r="BE2212" t="str">
        <f>IF(ISNUMBER(SEARCH("thickening",$AZ2212)),"thickening","")</f>
        <v>thickening</v>
      </c>
      <c r="BF2212" s="2" t="str">
        <f>IF(ISNUMBER(SEARCH("airDry",$AW2212)),"airDry","")</f>
        <v/>
      </c>
      <c r="BG2212" s="2" t="str">
        <f>IF(ISNUMBER(SEARCH("heatDry",$AY2212)),"heatDry","")</f>
        <v/>
      </c>
      <c r="BH2212" s="2" t="str">
        <f>IF(AND(ISNUMBER(SEARCH("aerobic",$AW2212)),ISNUMBER(SEARCH("anaer",$AW2212))),"Combined Aer and Anaer.","")</f>
        <v/>
      </c>
    </row>
    <row r="2213" spans="1:60" x14ac:dyDescent="0.3">
      <c r="A2213" s="4">
        <v>2211</v>
      </c>
      <c r="B2213" t="s">
        <v>10363</v>
      </c>
      <c r="C2213">
        <v>631.11</v>
      </c>
      <c r="D2213">
        <v>296.41134292042972</v>
      </c>
      <c r="E2213">
        <v>296.41665417219019</v>
      </c>
      <c r="F2213">
        <v>238.3746020281132</v>
      </c>
      <c r="G2213">
        <v>360.57631257499611</v>
      </c>
      <c r="H2213">
        <v>-76.974879638475286</v>
      </c>
      <c r="I2213">
        <v>-78.211494004820253</v>
      </c>
      <c r="J2213">
        <v>-90.972836084817359</v>
      </c>
      <c r="K2213">
        <v>-61.675912027951483</v>
      </c>
      <c r="L2213">
        <v>399.13571658862298</v>
      </c>
      <c r="M2213">
        <v>397.29960720094311</v>
      </c>
      <c r="N2213">
        <v>390.64463290087838</v>
      </c>
      <c r="O2213">
        <v>413.12683768849757</v>
      </c>
      <c r="P2213">
        <v>14.90226921315214</v>
      </c>
      <c r="Q2213">
        <v>15.05381431687835</v>
      </c>
      <c r="R2213">
        <v>12.184554460945289</v>
      </c>
      <c r="S2213">
        <v>17.079819479262259</v>
      </c>
      <c r="T2213">
        <v>97.888872718632442</v>
      </c>
      <c r="U2213">
        <v>97.888718812190803</v>
      </c>
      <c r="V2213">
        <v>97.822822120418181</v>
      </c>
      <c r="W2213">
        <v>97.95428936408895</v>
      </c>
      <c r="X2213">
        <v>6967.4037539546507</v>
      </c>
      <c r="Y2213">
        <v>6994.3752402213568</v>
      </c>
      <c r="Z2213">
        <v>6733.5973377586097</v>
      </c>
      <c r="AA2213">
        <v>7116.4970346287737</v>
      </c>
      <c r="AB2213">
        <v>1131.9366965314721</v>
      </c>
      <c r="AC2213">
        <v>1124.3843081988159</v>
      </c>
      <c r="AD2213">
        <v>974.66735681076307</v>
      </c>
      <c r="AE2213">
        <v>1327.5004272344311</v>
      </c>
      <c r="AF2213">
        <v>61.981084774466858</v>
      </c>
      <c r="AG2213">
        <v>61.695711817309373</v>
      </c>
      <c r="AH2213">
        <v>60.663873819112993</v>
      </c>
      <c r="AI2213">
        <v>64.15163928732099</v>
      </c>
      <c r="AJ2213">
        <v>0.53360059970657259</v>
      </c>
      <c r="AK2213">
        <v>0.53360046372995262</v>
      </c>
      <c r="AL2213">
        <v>0.53358144698810872</v>
      </c>
      <c r="AM2213">
        <v>0.53361983255561118</v>
      </c>
      <c r="AN2213">
        <v>0.97449084561410682</v>
      </c>
      <c r="AO2213">
        <v>0.9744908456141067</v>
      </c>
      <c r="AP2213">
        <v>0.9744908456141067</v>
      </c>
      <c r="AQ2213">
        <v>0.9744908456141067</v>
      </c>
      <c r="AR2213">
        <v>14.26845463788454</v>
      </c>
      <c r="AS2213">
        <v>14.26845463788454</v>
      </c>
      <c r="AT2213">
        <v>14.26845463788454</v>
      </c>
      <c r="AU2213">
        <v>14.26845463788454</v>
      </c>
      <c r="AV2213" t="str">
        <f>VLOOKUP(Sheet1[[#This Row],[NPDES ID2]],Combined_Sheet__Major_Only___2[[NPDES ID2]:[ECHO BFR]],3,FALSE)</f>
        <v>IL</v>
      </c>
      <c r="AW2213" t="s">
        <v>12181</v>
      </c>
      <c r="AX2213" t="str">
        <f>VLOOKUP(Sheet1[[#This Row],[NPDES ID2]],Combined_Sheet__Major_Only___2[[NPDES ID2]:[ECHO BFR]],27,FALSE)</f>
        <v>tempSludgeStore</v>
      </c>
      <c r="AY2213" t="str">
        <f>VLOOKUP(Sheet1[[#This Row],[NPDES ID2]],Combined_Sheet__Major_Only___2[[NPDES ID2]:[ECHO BFR]],28,FALSE)</f>
        <v>-</v>
      </c>
      <c r="AZ2213" t="str">
        <f>VLOOKUP(Sheet1[[#This Row],[NPDES ID2]],Combined_Sheet__Major_Only___2[[NPDES ID2]:[ECHO BFR]],29,FALSE)</f>
        <v>preliminaryOps, thickening</v>
      </c>
      <c r="BA2213">
        <f>VLOOKUP(Sheet1[[#This Row],[NPDES ID2]],Combined_Sheet__Major_Only___2[[NPDES ID2]:[ECHO BFR]],17,FALSE)</f>
        <v>41.87782</v>
      </c>
      <c r="BB2213">
        <f>VLOOKUP(Sheet1[[#This Row],[NPDES ID2]],Combined_Sheet__Major_Only___2[[NPDES ID2]:[ECHO BFR]],18,FALSE)</f>
        <v>-87.975539999999995</v>
      </c>
      <c r="BC2213" t="str">
        <f>IF(ISNUMBER(SEARCH("aerobic",$AW2213)),"aerobic","")</f>
        <v/>
      </c>
      <c r="BD2213" t="str">
        <f>IF(ISNUMBER(SEARCH("anaer",$AW2213)),"anaer","")</f>
        <v>anaer</v>
      </c>
      <c r="BE2213" t="str">
        <f>IF(ISNUMBER(SEARCH("thickening",$AZ2213)),"thickening","")</f>
        <v>thickening</v>
      </c>
      <c r="BF2213" s="3" t="str">
        <f>IF(ISNUMBER(SEARCH("airDry",$AW2213)),"airDry","")</f>
        <v/>
      </c>
      <c r="BG2213" s="3" t="str">
        <f>IF(ISNUMBER(SEARCH("heatDry",$AY2213)),"heatDry","")</f>
        <v/>
      </c>
      <c r="BH2213" s="3" t="str">
        <f>IF(AND(ISNUMBER(SEARCH("aerobic",$AW2213)),ISNUMBER(SEARCH("anaer",$AW2213))),"Combined Aer and Anaer.","")</f>
        <v/>
      </c>
    </row>
    <row r="2214" spans="1:60" x14ac:dyDescent="0.3">
      <c r="A2214" s="4">
        <v>2212</v>
      </c>
      <c r="B2214" t="s">
        <v>10368</v>
      </c>
      <c r="C2214">
        <v>623.61</v>
      </c>
      <c r="D2214">
        <v>392.1480789938189</v>
      </c>
      <c r="E2214">
        <v>394.92509277270233</v>
      </c>
      <c r="F2214">
        <v>314.11820158152432</v>
      </c>
      <c r="G2214">
        <v>480.263389810322</v>
      </c>
      <c r="H2214">
        <v>-78.1118433418237</v>
      </c>
      <c r="I2214">
        <v>-77.520743002632386</v>
      </c>
      <c r="J2214">
        <v>-90.002841519011611</v>
      </c>
      <c r="K2214">
        <v>-67.016410945557496</v>
      </c>
      <c r="L2214">
        <v>299.91254501496883</v>
      </c>
      <c r="M2214">
        <v>297.39492881090331</v>
      </c>
      <c r="N2214">
        <v>288.27181284251401</v>
      </c>
      <c r="O2214">
        <v>319.09296384248898</v>
      </c>
      <c r="P2214">
        <v>14.88034570266943</v>
      </c>
      <c r="Q2214">
        <v>14.79899423969124</v>
      </c>
      <c r="R2214">
        <v>12.88149247940693</v>
      </c>
      <c r="S2214">
        <v>16.906803652898951</v>
      </c>
      <c r="T2214">
        <v>52.663269920608123</v>
      </c>
      <c r="U2214">
        <v>52.663185809428398</v>
      </c>
      <c r="V2214">
        <v>52.627172706752027</v>
      </c>
      <c r="W2214">
        <v>52.699020673888697</v>
      </c>
      <c r="X2214">
        <v>4932.9116507711506</v>
      </c>
      <c r="Y2214">
        <v>4967.0923179331476</v>
      </c>
      <c r="Z2214">
        <v>4634.4721218202176</v>
      </c>
      <c r="AA2214">
        <v>5126.6148668099322</v>
      </c>
      <c r="AB2214">
        <v>1576.2035399007859</v>
      </c>
      <c r="AC2214">
        <v>1509.820643272458</v>
      </c>
      <c r="AD2214">
        <v>1169.35249008397</v>
      </c>
      <c r="AE2214">
        <v>2267.2975483573482</v>
      </c>
      <c r="AF2214">
        <v>47.132890298191647</v>
      </c>
      <c r="AG2214">
        <v>46.737058690563948</v>
      </c>
      <c r="AH2214">
        <v>45.304432686209879</v>
      </c>
      <c r="AI2214">
        <v>50.145660379968291</v>
      </c>
      <c r="AJ2214">
        <v>0.35285085609182598</v>
      </c>
      <c r="AK2214">
        <v>0.35285077196376008</v>
      </c>
      <c r="AL2214">
        <v>0.35283900475749969</v>
      </c>
      <c r="AM2214">
        <v>0.35286275697754899</v>
      </c>
      <c r="AN2214">
        <v>0.95402878434824756</v>
      </c>
      <c r="AO2214">
        <v>0.95402878434824723</v>
      </c>
      <c r="AP2214">
        <v>0.95402878434824723</v>
      </c>
      <c r="AQ2214">
        <v>0.95402878434824723</v>
      </c>
      <c r="AR2214">
        <v>7.6852394282014753</v>
      </c>
      <c r="AS2214">
        <v>7.6852394282014771</v>
      </c>
      <c r="AT2214">
        <v>7.6852394282014771</v>
      </c>
      <c r="AU2214">
        <v>7.6852394282014771</v>
      </c>
      <c r="AV2214" t="str">
        <f>VLOOKUP(Sheet1[[#This Row],[NPDES ID2]],Combined_Sheet__Major_Only___2[[NPDES ID2]:[ECHO BFR]],3,FALSE)</f>
        <v>KS</v>
      </c>
      <c r="AW2214" t="s">
        <v>87</v>
      </c>
      <c r="AX2214" t="str">
        <f>VLOOKUP(Sheet1[[#This Row],[NPDES ID2]],Combined_Sheet__Major_Only___2[[NPDES ID2]:[ECHO BFR]],27,FALSE)</f>
        <v>-</v>
      </c>
      <c r="AY2214" t="str">
        <f>VLOOKUP(Sheet1[[#This Row],[NPDES ID2]],Combined_Sheet__Major_Only___2[[NPDES ID2]:[ECHO BFR]],28,FALSE)</f>
        <v>-</v>
      </c>
      <c r="AZ2214" t="str">
        <f>VLOOKUP(Sheet1[[#This Row],[NPDES ID2]],Combined_Sheet__Major_Only___2[[NPDES ID2]:[ECHO BFR]],29,FALSE)</f>
        <v>thickening</v>
      </c>
      <c r="BA2214">
        <f>VLOOKUP(Sheet1[[#This Row],[NPDES ID2]],Combined_Sheet__Major_Only___2[[NPDES ID2]:[ECHO BFR]],17,FALSE)</f>
        <v>39.045189999999998</v>
      </c>
      <c r="BB2214">
        <f>VLOOKUP(Sheet1[[#This Row],[NPDES ID2]],Combined_Sheet__Major_Only___2[[NPDES ID2]:[ECHO BFR]],18,FALSE)</f>
        <v>-96.818560000000005</v>
      </c>
      <c r="BC2214" t="str">
        <f>IF(ISNUMBER(SEARCH("aerobic",$AW2214)),"aerobic","")</f>
        <v/>
      </c>
      <c r="BD2214" t="str">
        <f>IF(ISNUMBER(SEARCH("anaer",$AW2214)),"anaer","")</f>
        <v/>
      </c>
      <c r="BE2214" t="str">
        <f>IF(ISNUMBER(SEARCH("thickening",$AZ2214)),"thickening","")</f>
        <v>thickening</v>
      </c>
      <c r="BF2214" s="2" t="str">
        <f>IF(ISNUMBER(SEARCH("airDry",$AW2214)),"airDry","")</f>
        <v/>
      </c>
      <c r="BG2214" s="2" t="str">
        <f>IF(ISNUMBER(SEARCH("heatDry",$AY2214)),"heatDry","")</f>
        <v/>
      </c>
      <c r="BH2214" s="2" t="str">
        <f>IF(AND(ISNUMBER(SEARCH("aerobic",$AW2214)),ISNUMBER(SEARCH("anaer",$AW2214))),"Combined Aer and Anaer.","")</f>
        <v/>
      </c>
    </row>
    <row r="2215" spans="1:60" x14ac:dyDescent="0.3">
      <c r="A2215" s="4">
        <v>2213</v>
      </c>
      <c r="B2215" t="s">
        <v>10373</v>
      </c>
      <c r="C2215">
        <v>623</v>
      </c>
      <c r="D2215">
        <v>289.10052546029942</v>
      </c>
      <c r="E2215">
        <v>288.95325347722388</v>
      </c>
      <c r="F2215">
        <v>232.3402171630602</v>
      </c>
      <c r="G2215">
        <v>352.33253303076668</v>
      </c>
      <c r="H2215">
        <v>-76.818519537186759</v>
      </c>
      <c r="I2215">
        <v>-78.065281422657847</v>
      </c>
      <c r="J2215">
        <v>-90.986802479575559</v>
      </c>
      <c r="K2215">
        <v>-60.835060639171871</v>
      </c>
      <c r="L2215">
        <v>406.27048285268762</v>
      </c>
      <c r="M2215">
        <v>404.54953968823492</v>
      </c>
      <c r="N2215">
        <v>398.31198383836318</v>
      </c>
      <c r="O2215">
        <v>419.38403921005931</v>
      </c>
      <c r="P2215">
        <v>14.68793487772016</v>
      </c>
      <c r="Q2215">
        <v>14.853972946281219</v>
      </c>
      <c r="R2215">
        <v>11.94383055671832</v>
      </c>
      <c r="S2215">
        <v>16.800117650025921</v>
      </c>
      <c r="T2215">
        <v>86.513716679911127</v>
      </c>
      <c r="U2215">
        <v>86.513580328392962</v>
      </c>
      <c r="V2215">
        <v>86.455199965158513</v>
      </c>
      <c r="W2215">
        <v>86.571671752018688</v>
      </c>
      <c r="X2215">
        <v>5971.5850314482386</v>
      </c>
      <c r="Y2215">
        <v>5992.8515944998726</v>
      </c>
      <c r="Z2215">
        <v>5787.0063221681212</v>
      </c>
      <c r="AA2215">
        <v>6089.1727254426023</v>
      </c>
      <c r="AB2215">
        <v>1151.0099902313291</v>
      </c>
      <c r="AC2215">
        <v>1139.126897455187</v>
      </c>
      <c r="AD2215">
        <v>964.97970604999603</v>
      </c>
      <c r="AE2215">
        <v>1391.5611743695169</v>
      </c>
      <c r="AF2215">
        <v>63.910167355620437</v>
      </c>
      <c r="AG2215">
        <v>63.639205437195741</v>
      </c>
      <c r="AH2215">
        <v>62.65954708873403</v>
      </c>
      <c r="AI2215">
        <v>65.971003444713816</v>
      </c>
      <c r="AJ2215">
        <v>0.5571648494518705</v>
      </c>
      <c r="AK2215">
        <v>0.55716471485104169</v>
      </c>
      <c r="AL2215">
        <v>0.55714588839695134</v>
      </c>
      <c r="AM2215">
        <v>0.55718388979432321</v>
      </c>
      <c r="AN2215">
        <v>0.97127498968244141</v>
      </c>
      <c r="AO2215">
        <v>0.9712749896824413</v>
      </c>
      <c r="AP2215">
        <v>0.9712749896824413</v>
      </c>
      <c r="AQ2215">
        <v>0.9712749896824413</v>
      </c>
      <c r="AR2215">
        <v>13.328018077207251</v>
      </c>
      <c r="AS2215">
        <v>13.328018077207251</v>
      </c>
      <c r="AT2215">
        <v>13.328018077207251</v>
      </c>
      <c r="AU2215">
        <v>13.328018077207251</v>
      </c>
      <c r="AV2215" t="str">
        <f>VLOOKUP(Sheet1[[#This Row],[NPDES ID2]],Combined_Sheet__Major_Only___2[[NPDES ID2]:[ECHO BFR]],3,FALSE)</f>
        <v>NY</v>
      </c>
      <c r="AW2215" t="s">
        <v>12181</v>
      </c>
      <c r="AX2215" t="str">
        <f>VLOOKUP(Sheet1[[#This Row],[NPDES ID2]],Combined_Sheet__Major_Only___2[[NPDES ID2]:[ECHO BFR]],27,FALSE)</f>
        <v>-</v>
      </c>
      <c r="AY2215" t="str">
        <f>VLOOKUP(Sheet1[[#This Row],[NPDES ID2]],Combined_Sheet__Major_Only___2[[NPDES ID2]:[ECHO BFR]],28,FALSE)</f>
        <v>-</v>
      </c>
      <c r="AZ2215" t="str">
        <f>VLOOKUP(Sheet1[[#This Row],[NPDES ID2]],Combined_Sheet__Major_Only___2[[NPDES ID2]:[ECHO BFR]],29,FALSE)</f>
        <v>thickening</v>
      </c>
      <c r="BA2215">
        <f>VLOOKUP(Sheet1[[#This Row],[NPDES ID2]],Combined_Sheet__Major_Only___2[[NPDES ID2]:[ECHO BFR]],17,FALSE)</f>
        <v>42.07685</v>
      </c>
      <c r="BB2215">
        <f>VLOOKUP(Sheet1[[#This Row],[NPDES ID2]],Combined_Sheet__Major_Only___2[[NPDES ID2]:[ECHO BFR]],18,FALSE)</f>
        <v>-76.778930000000003</v>
      </c>
      <c r="BC2215" t="str">
        <f>IF(ISNUMBER(SEARCH("aerobic",$AW2215)),"aerobic","")</f>
        <v/>
      </c>
      <c r="BD2215" t="str">
        <f>IF(ISNUMBER(SEARCH("anaer",$AW2215)),"anaer","")</f>
        <v>anaer</v>
      </c>
      <c r="BE2215" t="str">
        <f>IF(ISNUMBER(SEARCH("thickening",$AZ2215)),"thickening","")</f>
        <v>thickening</v>
      </c>
      <c r="BF2215" s="3" t="str">
        <f>IF(ISNUMBER(SEARCH("airDry",$AW2215)),"airDry","")</f>
        <v/>
      </c>
      <c r="BG2215" s="3" t="str">
        <f>IF(ISNUMBER(SEARCH("heatDry",$AY2215)),"heatDry","")</f>
        <v/>
      </c>
      <c r="BH2215" s="3" t="str">
        <f>IF(AND(ISNUMBER(SEARCH("aerobic",$AW2215)),ISNUMBER(SEARCH("anaer",$AW2215))),"Combined Aer and Anaer.","")</f>
        <v/>
      </c>
    </row>
    <row r="2216" spans="1:60" x14ac:dyDescent="0.3">
      <c r="A2216" s="4">
        <v>2214</v>
      </c>
      <c r="B2216" t="s">
        <v>10377</v>
      </c>
      <c r="C2216">
        <v>622</v>
      </c>
      <c r="D2216">
        <v>369.63367869609488</v>
      </c>
      <c r="E2216">
        <v>371.29124575140509</v>
      </c>
      <c r="F2216">
        <v>297.45122238466251</v>
      </c>
      <c r="G2216">
        <v>452.5197146836079</v>
      </c>
      <c r="H2216">
        <v>-77.936447508548895</v>
      </c>
      <c r="I2216">
        <v>-77.735189276993708</v>
      </c>
      <c r="J2216">
        <v>-90.403966044153293</v>
      </c>
      <c r="K2216">
        <v>-65.643651355519992</v>
      </c>
      <c r="L2216">
        <v>317.65480477445527</v>
      </c>
      <c r="M2216">
        <v>315.28102249788589</v>
      </c>
      <c r="N2216">
        <v>306.67947313928232</v>
      </c>
      <c r="O2216">
        <v>335.73874202517692</v>
      </c>
      <c r="P2216">
        <v>14.81562475543398</v>
      </c>
      <c r="Q2216">
        <v>14.773855056312181</v>
      </c>
      <c r="R2216">
        <v>12.637101819331569</v>
      </c>
      <c r="S2216">
        <v>16.810510202444679</v>
      </c>
      <c r="T2216">
        <v>44.458545234471423</v>
      </c>
      <c r="U2216">
        <v>44.458473785387334</v>
      </c>
      <c r="V2216">
        <v>44.427882094610389</v>
      </c>
      <c r="W2216">
        <v>44.488914069926381</v>
      </c>
      <c r="X2216">
        <v>3920.7719256243172</v>
      </c>
      <c r="Y2216">
        <v>3945.1311614766382</v>
      </c>
      <c r="Z2216">
        <v>3708.8779807337128</v>
      </c>
      <c r="AA2216">
        <v>4057.634268820058</v>
      </c>
      <c r="AB2216">
        <v>816.34943741312486</v>
      </c>
      <c r="AC2216">
        <v>801.85664933785893</v>
      </c>
      <c r="AD2216">
        <v>672.33703285429817</v>
      </c>
      <c r="AE2216">
        <v>1029.6933316304919</v>
      </c>
      <c r="AF2216">
        <v>50.050119326604857</v>
      </c>
      <c r="AG2216">
        <v>49.675944941779662</v>
      </c>
      <c r="AH2216">
        <v>48.321691301422803</v>
      </c>
      <c r="AI2216">
        <v>52.898067771233947</v>
      </c>
      <c r="AJ2216">
        <v>0.38825668605275149</v>
      </c>
      <c r="AK2216">
        <v>0.38825660724078997</v>
      </c>
      <c r="AL2216">
        <v>0.3882455802868458</v>
      </c>
      <c r="AM2216">
        <v>0.38826783818824578</v>
      </c>
      <c r="AN2216">
        <v>0.94619955881036222</v>
      </c>
      <c r="AO2216">
        <v>0.94619955881036222</v>
      </c>
      <c r="AP2216">
        <v>0.94619955881036222</v>
      </c>
      <c r="AQ2216">
        <v>0.94619955881036222</v>
      </c>
      <c r="AR2216">
        <v>10.00698255734993</v>
      </c>
      <c r="AS2216">
        <v>10.00698255734993</v>
      </c>
      <c r="AT2216">
        <v>10.00698255734993</v>
      </c>
      <c r="AU2216">
        <v>10.00698255734993</v>
      </c>
      <c r="AV2216" t="str">
        <f>VLOOKUP(Sheet1[[#This Row],[NPDES ID2]],Combined_Sheet__Major_Only___2[[NPDES ID2]:[ECHO BFR]],3,FALSE)</f>
        <v>CT</v>
      </c>
      <c r="AW2216" t="s">
        <v>54</v>
      </c>
      <c r="AX2216" t="str">
        <f>VLOOKUP(Sheet1[[#This Row],[NPDES ID2]],Combined_Sheet__Major_Only___2[[NPDES ID2]:[ECHO BFR]],27,FALSE)</f>
        <v>-</v>
      </c>
      <c r="AY2216" t="str">
        <f>VLOOKUP(Sheet1[[#This Row],[NPDES ID2]],Combined_Sheet__Major_Only___2[[NPDES ID2]:[ECHO BFR]],28,FALSE)</f>
        <v>-</v>
      </c>
      <c r="AZ2216" t="str">
        <f>VLOOKUP(Sheet1[[#This Row],[NPDES ID2]],Combined_Sheet__Major_Only___2[[NPDES ID2]:[ECHO BFR]],29,FALSE)</f>
        <v>preliminaryOps, thickening</v>
      </c>
      <c r="BA2216">
        <f>VLOOKUP(Sheet1[[#This Row],[NPDES ID2]],Combined_Sheet__Major_Only___2[[NPDES ID2]:[ECHO BFR]],17,FALSE)</f>
        <v>41.728988999999999</v>
      </c>
      <c r="BB2216">
        <f>VLOOKUP(Sheet1[[#This Row],[NPDES ID2]],Combined_Sheet__Major_Only___2[[NPDES ID2]:[ECHO BFR]],18,FALSE)</f>
        <v>-72.828710999999998</v>
      </c>
      <c r="BC2216" t="str">
        <f>IF(ISNUMBER(SEARCH("aerobic",$AW2216)),"aerobic","")</f>
        <v/>
      </c>
      <c r="BD2216" t="str">
        <f>IF(ISNUMBER(SEARCH("anaer",$AW2216)),"anaer","")</f>
        <v/>
      </c>
      <c r="BE2216" t="str">
        <f>IF(ISNUMBER(SEARCH("thickening",$AZ2216)),"thickening","")</f>
        <v>thickening</v>
      </c>
      <c r="BF2216" s="2" t="str">
        <f>IF(ISNUMBER(SEARCH("airDry",$AW2216)),"airDry","")</f>
        <v/>
      </c>
      <c r="BG2216" s="2" t="str">
        <f>IF(ISNUMBER(SEARCH("heatDry",$AY2216)),"heatDry","")</f>
        <v/>
      </c>
      <c r="BH2216" s="2" t="str">
        <f>IF(AND(ISNUMBER(SEARCH("aerobic",$AW2216)),ISNUMBER(SEARCH("anaer",$AW2216))),"Combined Aer and Anaer.","")</f>
        <v/>
      </c>
    </row>
    <row r="2217" spans="1:60" x14ac:dyDescent="0.3">
      <c r="A2217" s="4">
        <v>2215</v>
      </c>
      <c r="B2217" t="s">
        <v>10381</v>
      </c>
      <c r="C2217">
        <v>621</v>
      </c>
      <c r="D2217">
        <v>286.25288619004959</v>
      </c>
      <c r="E2217">
        <v>285.93102487414137</v>
      </c>
      <c r="F2217">
        <v>230.00169756997229</v>
      </c>
      <c r="G2217">
        <v>349.07222073814609</v>
      </c>
      <c r="H2217">
        <v>-76.762480198710023</v>
      </c>
      <c r="I2217">
        <v>-78.017327769129651</v>
      </c>
      <c r="J2217">
        <v>-90.872194231268494</v>
      </c>
      <c r="K2217">
        <v>-60.525301883472117</v>
      </c>
      <c r="L2217">
        <v>409.57564418440239</v>
      </c>
      <c r="M2217">
        <v>407.8946488404012</v>
      </c>
      <c r="N2217">
        <v>401.80194499920498</v>
      </c>
      <c r="O2217">
        <v>422.38468059726011</v>
      </c>
      <c r="P2217">
        <v>14.63210435226372</v>
      </c>
      <c r="Q2217">
        <v>14.80929350203467</v>
      </c>
      <c r="R2217">
        <v>11.873809648969941</v>
      </c>
      <c r="S2217">
        <v>16.7705182728109</v>
      </c>
      <c r="T2217">
        <v>87.93834594791646</v>
      </c>
      <c r="U2217">
        <v>87.938207397812391</v>
      </c>
      <c r="V2217">
        <v>87.878885686469218</v>
      </c>
      <c r="W2217">
        <v>87.997235510570079</v>
      </c>
      <c r="X2217">
        <v>6001.5076665705674</v>
      </c>
      <c r="Y2217">
        <v>6022.2048682481309</v>
      </c>
      <c r="Z2217">
        <v>5821.762411581929</v>
      </c>
      <c r="AA2217">
        <v>6115.9810106284594</v>
      </c>
      <c r="AB2217">
        <v>1025.3790615146299</v>
      </c>
      <c r="AC2217">
        <v>1017.605420846886</v>
      </c>
      <c r="AD2217">
        <v>876.96858955642904</v>
      </c>
      <c r="AE2217">
        <v>1213.1214398115019</v>
      </c>
      <c r="AF2217">
        <v>64.637515583996716</v>
      </c>
      <c r="AG2217">
        <v>64.37199252910051</v>
      </c>
      <c r="AH2217">
        <v>63.411997019909073</v>
      </c>
      <c r="AI2217">
        <v>66.656987612266278</v>
      </c>
      <c r="AJ2217">
        <v>0.56605342137782966</v>
      </c>
      <c r="AK2217">
        <v>0.56605328955404532</v>
      </c>
      <c r="AL2217">
        <v>0.56603485015724497</v>
      </c>
      <c r="AM2217">
        <v>0.56607207022933359</v>
      </c>
      <c r="AN2217">
        <v>0.97172146952751515</v>
      </c>
      <c r="AO2217">
        <v>0.97172146952751526</v>
      </c>
      <c r="AP2217">
        <v>0.97172146952751526</v>
      </c>
      <c r="AQ2217">
        <v>0.97172146952751526</v>
      </c>
      <c r="AR2217">
        <v>14.44184847419266</v>
      </c>
      <c r="AS2217">
        <v>14.44184847419265</v>
      </c>
      <c r="AT2217">
        <v>14.44184847419265</v>
      </c>
      <c r="AU2217">
        <v>14.44184847419265</v>
      </c>
      <c r="AV2217" t="str">
        <f>VLOOKUP(Sheet1[[#This Row],[NPDES ID2]],Combined_Sheet__Major_Only___2[[NPDES ID2]:[ECHO BFR]],3,FALSE)</f>
        <v>NY</v>
      </c>
      <c r="AW2217" t="s">
        <v>12181</v>
      </c>
      <c r="AX2217" t="str">
        <f>VLOOKUP(Sheet1[[#This Row],[NPDES ID2]],Combined_Sheet__Major_Only___2[[NPDES ID2]:[ECHO BFR]],27,FALSE)</f>
        <v>methaneBioCaptureRecover</v>
      </c>
      <c r="AY2217" t="str">
        <f>VLOOKUP(Sheet1[[#This Row],[NPDES ID2]],Combined_Sheet__Major_Only___2[[NPDES ID2]:[ECHO BFR]],28,FALSE)</f>
        <v>-</v>
      </c>
      <c r="AZ2217" t="str">
        <f>VLOOKUP(Sheet1[[#This Row],[NPDES ID2]],Combined_Sheet__Major_Only___2[[NPDES ID2]:[ECHO BFR]],29,FALSE)</f>
        <v>preliminaryOps, thickening</v>
      </c>
      <c r="BA2217">
        <f>VLOOKUP(Sheet1[[#This Row],[NPDES ID2]],Combined_Sheet__Major_Only___2[[NPDES ID2]:[ECHO BFR]],17,FALSE)</f>
        <v>42.598520000000001</v>
      </c>
      <c r="BB2217">
        <f>VLOOKUP(Sheet1[[#This Row],[NPDES ID2]],Combined_Sheet__Major_Only___2[[NPDES ID2]:[ECHO BFR]],18,FALSE)</f>
        <v>-76.158829999999995</v>
      </c>
      <c r="BC2217" t="str">
        <f>IF(ISNUMBER(SEARCH("aerobic",$AW2217)),"aerobic","")</f>
        <v/>
      </c>
      <c r="BD2217" t="str">
        <f>IF(ISNUMBER(SEARCH("anaer",$AW2217)),"anaer","")</f>
        <v>anaer</v>
      </c>
      <c r="BE2217" t="str">
        <f>IF(ISNUMBER(SEARCH("thickening",$AZ2217)),"thickening","")</f>
        <v>thickening</v>
      </c>
      <c r="BF2217" s="3" t="str">
        <f>IF(ISNUMBER(SEARCH("airDry",$AW2217)),"airDry","")</f>
        <v/>
      </c>
      <c r="BG2217" s="3" t="str">
        <f>IF(ISNUMBER(SEARCH("heatDry",$AY2217)),"heatDry","")</f>
        <v/>
      </c>
      <c r="BH2217" s="3" t="str">
        <f>IF(AND(ISNUMBER(SEARCH("aerobic",$AW2217)),ISNUMBER(SEARCH("anaer",$AW2217))),"Combined Aer and Anaer.","")</f>
        <v/>
      </c>
    </row>
    <row r="2218" spans="1:60" x14ac:dyDescent="0.3">
      <c r="A2218" s="4">
        <v>2216</v>
      </c>
      <c r="B2218" t="s">
        <v>10386</v>
      </c>
      <c r="C2218">
        <v>615.29999999999995</v>
      </c>
      <c r="D2218">
        <v>365.69658886168361</v>
      </c>
      <c r="E2218">
        <v>367.02554578847929</v>
      </c>
      <c r="F2218">
        <v>294.59169207599092</v>
      </c>
      <c r="G2218">
        <v>447.66751300070212</v>
      </c>
      <c r="H2218">
        <v>-77.85210287778078</v>
      </c>
      <c r="I2218">
        <v>-77.773637884241111</v>
      </c>
      <c r="J2218">
        <v>-90.46966922862488</v>
      </c>
      <c r="K2218">
        <v>-65.261261501077357</v>
      </c>
      <c r="L2218">
        <v>319.14828006798189</v>
      </c>
      <c r="M2218">
        <v>316.83670005349097</v>
      </c>
      <c r="N2218">
        <v>308.45972522503013</v>
      </c>
      <c r="O2218">
        <v>336.75992220132667</v>
      </c>
      <c r="P2218">
        <v>14.648494770820699</v>
      </c>
      <c r="Q2218">
        <v>14.583209106696581</v>
      </c>
      <c r="R2218">
        <v>12.44598857909058</v>
      </c>
      <c r="S2218">
        <v>16.650781632681088</v>
      </c>
      <c r="T2218">
        <v>76.152272912190938</v>
      </c>
      <c r="U2218">
        <v>76.152152551165671</v>
      </c>
      <c r="V2218">
        <v>76.100618688781253</v>
      </c>
      <c r="W2218">
        <v>76.203431359055628</v>
      </c>
      <c r="X2218">
        <v>6612.0558229583758</v>
      </c>
      <c r="Y2218">
        <v>6651.9845609832118</v>
      </c>
      <c r="Z2218">
        <v>6265.3167497161567</v>
      </c>
      <c r="AA2218">
        <v>6835.7048484189718</v>
      </c>
      <c r="AB2218">
        <v>1362.699190681805</v>
      </c>
      <c r="AC2218">
        <v>1339.7333999444161</v>
      </c>
      <c r="AD2218">
        <v>1125.1670317948381</v>
      </c>
      <c r="AE2218">
        <v>1712.5871239802609</v>
      </c>
      <c r="AF2218">
        <v>50.833371200853492</v>
      </c>
      <c r="AG2218">
        <v>50.464989018901548</v>
      </c>
      <c r="AH2218">
        <v>49.131994376611132</v>
      </c>
      <c r="AI2218">
        <v>53.636797130052422</v>
      </c>
      <c r="AJ2218">
        <v>0.39777328587471761</v>
      </c>
      <c r="AK2218">
        <v>0.39777318636746228</v>
      </c>
      <c r="AL2218">
        <v>0.39775926942427059</v>
      </c>
      <c r="AM2218">
        <v>0.39778736095605183</v>
      </c>
      <c r="AN2218">
        <v>0.96754851660982799</v>
      </c>
      <c r="AO2218">
        <v>0.96754851660982821</v>
      </c>
      <c r="AP2218">
        <v>0.96754851660982821</v>
      </c>
      <c r="AQ2218">
        <v>0.96754851660982821</v>
      </c>
      <c r="AR2218">
        <v>10.21949480637252</v>
      </c>
      <c r="AS2218">
        <v>10.21949480637252</v>
      </c>
      <c r="AT2218">
        <v>10.21949480637252</v>
      </c>
      <c r="AU2218">
        <v>10.21949480637252</v>
      </c>
      <c r="AV2218" t="str">
        <f>VLOOKUP(Sheet1[[#This Row],[NPDES ID2]],Combined_Sheet__Major_Only___2[[NPDES ID2]:[ECHO BFR]],3,FALSE)</f>
        <v>VT</v>
      </c>
      <c r="AW2218" t="s">
        <v>87</v>
      </c>
      <c r="AX2218" t="str">
        <f>VLOOKUP(Sheet1[[#This Row],[NPDES ID2]],Combined_Sheet__Major_Only___2[[NPDES ID2]:[ECHO BFR]],27,FALSE)</f>
        <v>-</v>
      </c>
      <c r="AY2218" t="str">
        <f>VLOOKUP(Sheet1[[#This Row],[NPDES ID2]],Combined_Sheet__Major_Only___2[[NPDES ID2]:[ECHO BFR]],28,FALSE)</f>
        <v>pasteurize</v>
      </c>
      <c r="AZ2218" t="str">
        <f>VLOOKUP(Sheet1[[#This Row],[NPDES ID2]],Combined_Sheet__Major_Only___2[[NPDES ID2]:[ECHO BFR]],29,FALSE)</f>
        <v>thickening, preliminaryOps</v>
      </c>
      <c r="BA2218">
        <f>VLOOKUP(Sheet1[[#This Row],[NPDES ID2]],Combined_Sheet__Major_Only___2[[NPDES ID2]:[ECHO BFR]],17,FALSE)</f>
        <v>44.04148</v>
      </c>
      <c r="BB2218">
        <f>VLOOKUP(Sheet1[[#This Row],[NPDES ID2]],Combined_Sheet__Major_Only___2[[NPDES ID2]:[ECHO BFR]],18,FALSE)</f>
        <v>-73.174234999999996</v>
      </c>
      <c r="BC2218" t="str">
        <f>IF(ISNUMBER(SEARCH("aerobic",$AW2218)),"aerobic","")</f>
        <v/>
      </c>
      <c r="BD2218" t="str">
        <f>IF(ISNUMBER(SEARCH("anaer",$AW2218)),"anaer","")</f>
        <v/>
      </c>
      <c r="BE2218" t="str">
        <f>IF(ISNUMBER(SEARCH("thickening",$AZ2218)),"thickening","")</f>
        <v>thickening</v>
      </c>
      <c r="BF2218" s="2" t="str">
        <f>IF(ISNUMBER(SEARCH("airDry",$AW2218)),"airDry","")</f>
        <v/>
      </c>
      <c r="BG2218" s="2" t="str">
        <f>IF(ISNUMBER(SEARCH("heatDry",$AY2218)),"heatDry","")</f>
        <v/>
      </c>
      <c r="BH2218" s="2" t="str">
        <f>IF(AND(ISNUMBER(SEARCH("aerobic",$AW2218)),ISNUMBER(SEARCH("anaer",$AW2218))),"Combined Aer and Anaer.","")</f>
        <v/>
      </c>
    </row>
    <row r="2219" spans="1:60" x14ac:dyDescent="0.3">
      <c r="A2219" s="4">
        <v>2217</v>
      </c>
      <c r="B2219" t="s">
        <v>10391</v>
      </c>
      <c r="C2219">
        <v>613.09</v>
      </c>
      <c r="D2219">
        <v>360.72956985576241</v>
      </c>
      <c r="E2219">
        <v>361.9369337176218</v>
      </c>
      <c r="F2219">
        <v>290.7160517562744</v>
      </c>
      <c r="G2219">
        <v>441.5610582889268</v>
      </c>
      <c r="H2219">
        <v>-77.810479600910725</v>
      </c>
      <c r="I2219">
        <v>-77.842737416933986</v>
      </c>
      <c r="J2219">
        <v>-90.593305536175194</v>
      </c>
      <c r="K2219">
        <v>-64.899548114246272</v>
      </c>
      <c r="L2219">
        <v>322.89040404346332</v>
      </c>
      <c r="M2219">
        <v>320.62339651000337</v>
      </c>
      <c r="N2219">
        <v>312.40831554961397</v>
      </c>
      <c r="O2219">
        <v>340.16174752431488</v>
      </c>
      <c r="P2219">
        <v>14.588399726533179</v>
      </c>
      <c r="Q2219">
        <v>14.545110921744049</v>
      </c>
      <c r="R2219">
        <v>12.35709101843374</v>
      </c>
      <c r="S2219">
        <v>16.61154186264703</v>
      </c>
      <c r="T2219">
        <v>52.615407530856338</v>
      </c>
      <c r="U2219">
        <v>52.61532349354114</v>
      </c>
      <c r="V2219">
        <v>52.579342016755866</v>
      </c>
      <c r="W2219">
        <v>52.651126888635133</v>
      </c>
      <c r="X2219">
        <v>4499.0464853911881</v>
      </c>
      <c r="Y2219">
        <v>4525.3984144018996</v>
      </c>
      <c r="Z2219">
        <v>4270.2008925087566</v>
      </c>
      <c r="AA2219">
        <v>4646.5066680697382</v>
      </c>
      <c r="AB2219">
        <v>1264.7111003793859</v>
      </c>
      <c r="AC2219">
        <v>1226.930076724577</v>
      </c>
      <c r="AD2219">
        <v>976.29181113827167</v>
      </c>
      <c r="AE2219">
        <v>1727.4093270876681</v>
      </c>
      <c r="AF2219">
        <v>51.614577672574093</v>
      </c>
      <c r="AG2219">
        <v>51.252013271725872</v>
      </c>
      <c r="AH2219">
        <v>49.939975694283021</v>
      </c>
      <c r="AI2219">
        <v>54.373869635119078</v>
      </c>
      <c r="AJ2219">
        <v>0.40726910654015192</v>
      </c>
      <c r="AK2219">
        <v>0.4072690155921318</v>
      </c>
      <c r="AL2219">
        <v>0.40725629282586401</v>
      </c>
      <c r="AM2219">
        <v>0.40728197379788039</v>
      </c>
      <c r="AN2219">
        <v>0.95398972561478945</v>
      </c>
      <c r="AO2219">
        <v>0.95398972561478934</v>
      </c>
      <c r="AP2219">
        <v>0.95398972561478934</v>
      </c>
      <c r="AQ2219">
        <v>0.95398972561478934</v>
      </c>
      <c r="AR2219">
        <v>8.8966677214998633</v>
      </c>
      <c r="AS2219">
        <v>8.8966677214998615</v>
      </c>
      <c r="AT2219">
        <v>8.8966677214998615</v>
      </c>
      <c r="AU2219">
        <v>8.8966677214998615</v>
      </c>
      <c r="AV2219" t="str">
        <f>VLOOKUP(Sheet1[[#This Row],[NPDES ID2]],Combined_Sheet__Major_Only___2[[NPDES ID2]:[ECHO BFR]],3,FALSE)</f>
        <v>CA</v>
      </c>
      <c r="AW2219" t="s">
        <v>54</v>
      </c>
      <c r="AX2219" t="str">
        <f>VLOOKUP(Sheet1[[#This Row],[NPDES ID2]],Combined_Sheet__Major_Only___2[[NPDES ID2]:[ECHO BFR]],27,FALSE)</f>
        <v>tempSludgeStore</v>
      </c>
      <c r="AY2219" t="str">
        <f>VLOOKUP(Sheet1[[#This Row],[NPDES ID2]],Combined_Sheet__Major_Only___2[[NPDES ID2]:[ECHO BFR]],28,FALSE)</f>
        <v>-</v>
      </c>
      <c r="AZ2219" t="str">
        <f>VLOOKUP(Sheet1[[#This Row],[NPDES ID2]],Combined_Sheet__Major_Only___2[[NPDES ID2]:[ECHO BFR]],29,FALSE)</f>
        <v>thickening, preliminaryOps</v>
      </c>
      <c r="BA2219">
        <f>VLOOKUP(Sheet1[[#This Row],[NPDES ID2]],Combined_Sheet__Major_Only___2[[NPDES ID2]:[ECHO BFR]],17,FALSE)</f>
        <v>34.278962</v>
      </c>
      <c r="BB2219">
        <f>VLOOKUP(Sheet1[[#This Row],[NPDES ID2]],Combined_Sheet__Major_Only___2[[NPDES ID2]:[ECHO BFR]],18,FALSE)</f>
        <v>-118.89407799999999</v>
      </c>
      <c r="BC2219" t="str">
        <f>IF(ISNUMBER(SEARCH("aerobic",$AW2219)),"aerobic","")</f>
        <v/>
      </c>
      <c r="BD2219" t="str">
        <f>IF(ISNUMBER(SEARCH("anaer",$AW2219)),"anaer","")</f>
        <v/>
      </c>
      <c r="BE2219" t="str">
        <f>IF(ISNUMBER(SEARCH("thickening",$AZ2219)),"thickening","")</f>
        <v>thickening</v>
      </c>
      <c r="BF2219" s="3" t="str">
        <f>IF(ISNUMBER(SEARCH("airDry",$AW2219)),"airDry","")</f>
        <v/>
      </c>
      <c r="BG2219" s="3" t="str">
        <f>IF(ISNUMBER(SEARCH("heatDry",$AY2219)),"heatDry","")</f>
        <v/>
      </c>
      <c r="BH2219" s="3" t="str">
        <f>IF(AND(ISNUMBER(SEARCH("aerobic",$AW2219)),ISNUMBER(SEARCH("anaer",$AW2219))),"Combined Aer and Anaer.","")</f>
        <v/>
      </c>
    </row>
    <row r="2220" spans="1:60" x14ac:dyDescent="0.3">
      <c r="A2220" s="4">
        <v>2218</v>
      </c>
      <c r="B2220" t="s">
        <v>10396</v>
      </c>
      <c r="C2220">
        <v>613</v>
      </c>
      <c r="D2220">
        <v>290.33743869638897</v>
      </c>
      <c r="E2220">
        <v>289.90526251358961</v>
      </c>
      <c r="F2220">
        <v>233.26241988141891</v>
      </c>
      <c r="G2220">
        <v>354.12393247479469</v>
      </c>
      <c r="H2220">
        <v>-76.891337203472318</v>
      </c>
      <c r="I2220">
        <v>-78.074331842415432</v>
      </c>
      <c r="J2220">
        <v>-91.120312962187725</v>
      </c>
      <c r="K2220">
        <v>-60.938853860891633</v>
      </c>
      <c r="L2220">
        <v>400.95044554129322</v>
      </c>
      <c r="M2220">
        <v>399.26573609964191</v>
      </c>
      <c r="N2220">
        <v>393.16193176555481</v>
      </c>
      <c r="O2220">
        <v>413.78325631606282</v>
      </c>
      <c r="P2220">
        <v>14.450271328531811</v>
      </c>
      <c r="Q2220">
        <v>14.616619406716501</v>
      </c>
      <c r="R2220">
        <v>11.74447479374745</v>
      </c>
      <c r="S2220">
        <v>16.532307631773079</v>
      </c>
      <c r="T2220">
        <v>4.2378635539817653</v>
      </c>
      <c r="U2220">
        <v>4.2378541762209689</v>
      </c>
      <c r="V2220">
        <v>4.2338389874727316</v>
      </c>
      <c r="W2220">
        <v>4.2418494927553061</v>
      </c>
      <c r="X2220">
        <v>291.63966478086718</v>
      </c>
      <c r="Y2220">
        <v>292.63236155150088</v>
      </c>
      <c r="Z2220">
        <v>282.77471697040431</v>
      </c>
      <c r="AA2220">
        <v>297.32947947106021</v>
      </c>
      <c r="AB2220">
        <v>47.543197765609158</v>
      </c>
      <c r="AC2220">
        <v>47.222441645297607</v>
      </c>
      <c r="AD2220">
        <v>40.940994143058283</v>
      </c>
      <c r="AE2220">
        <v>55.810747691740772</v>
      </c>
      <c r="AF2220">
        <v>64.10068714308953</v>
      </c>
      <c r="AG2220">
        <v>63.831256749949112</v>
      </c>
      <c r="AH2220">
        <v>62.856033065553468</v>
      </c>
      <c r="AI2220">
        <v>66.151504566881542</v>
      </c>
      <c r="AJ2220">
        <v>0.55949290642069971</v>
      </c>
      <c r="AK2220">
        <v>0.55949285468225596</v>
      </c>
      <c r="AL2220">
        <v>0.55948560888811782</v>
      </c>
      <c r="AM2220">
        <v>0.55950023429006457</v>
      </c>
      <c r="AN2220">
        <v>0.67419578833663596</v>
      </c>
      <c r="AO2220">
        <v>0.67419578833663607</v>
      </c>
      <c r="AP2220">
        <v>0.67419578833663607</v>
      </c>
      <c r="AQ2220">
        <v>0.67419578833663607</v>
      </c>
      <c r="AR2220">
        <v>14.726266941262139</v>
      </c>
      <c r="AS2220">
        <v>14.726266941262139</v>
      </c>
      <c r="AT2220">
        <v>14.726266941262139</v>
      </c>
      <c r="AU2220">
        <v>14.726266941262139</v>
      </c>
      <c r="AV2220" t="str">
        <f>VLOOKUP(Sheet1[[#This Row],[NPDES ID2]],Combined_Sheet__Major_Only___2[[NPDES ID2]:[ECHO BFR]],3,FALSE)</f>
        <v>CA</v>
      </c>
      <c r="AW2220" t="s">
        <v>118</v>
      </c>
      <c r="AX2220" t="str">
        <f>VLOOKUP(Sheet1[[#This Row],[NPDES ID2]],Combined_Sheet__Major_Only___2[[NPDES ID2]:[ECHO BFR]],27,FALSE)</f>
        <v>-</v>
      </c>
      <c r="AY2220" t="str">
        <f>VLOOKUP(Sheet1[[#This Row],[NPDES ID2]],Combined_Sheet__Major_Only___2[[NPDES ID2]:[ECHO BFR]],28,FALSE)</f>
        <v>-</v>
      </c>
      <c r="AZ2220" t="str">
        <f>VLOOKUP(Sheet1[[#This Row],[NPDES ID2]],Combined_Sheet__Major_Only___2[[NPDES ID2]:[ECHO BFR]],29,FALSE)</f>
        <v>-</v>
      </c>
      <c r="BA2220">
        <f>VLOOKUP(Sheet1[[#This Row],[NPDES ID2]],Combined_Sheet__Major_Only___2[[NPDES ID2]:[ECHO BFR]],17,FALSE)</f>
        <v>37.338526723730197</v>
      </c>
      <c r="BB2220">
        <f>VLOOKUP(Sheet1[[#This Row],[NPDES ID2]],Combined_Sheet__Major_Only___2[[NPDES ID2]:[ECHO BFR]],18,FALSE)</f>
        <v>-120.627400916319</v>
      </c>
      <c r="BC2220" t="str">
        <f>IF(ISNUMBER(SEARCH("aerobic",$AW2220)),"aerobic","")</f>
        <v>aerobic</v>
      </c>
      <c r="BD2220" t="str">
        <f>IF(ISNUMBER(SEARCH("anaer",$AW2220)),"anaer","")</f>
        <v/>
      </c>
      <c r="BE2220" t="str">
        <f>IF(ISNUMBER(SEARCH("thickening",$AZ2220)),"thickening","")</f>
        <v/>
      </c>
      <c r="BF2220" s="2" t="str">
        <f>IF(ISNUMBER(SEARCH("airDry",$AW2220)),"airDry","")</f>
        <v>airDry</v>
      </c>
      <c r="BG2220" s="2" t="str">
        <f>IF(ISNUMBER(SEARCH("heatDry",$AY2220)),"heatDry","")</f>
        <v/>
      </c>
      <c r="BH2220" s="2" t="str">
        <f>IF(AND(ISNUMBER(SEARCH("aerobic",$AW2220)),ISNUMBER(SEARCH("anaer",$AW2220))),"Combined Aer and Anaer.","")</f>
        <v/>
      </c>
    </row>
    <row r="2221" spans="1:60" x14ac:dyDescent="0.3">
      <c r="A2221" s="4">
        <v>2219</v>
      </c>
      <c r="B2221" t="s">
        <v>10401</v>
      </c>
      <c r="C2221">
        <v>605.9</v>
      </c>
      <c r="D2221">
        <v>402.73690015274559</v>
      </c>
      <c r="E2221">
        <v>405.8324041947875</v>
      </c>
      <c r="F2221">
        <v>321.95678660757278</v>
      </c>
      <c r="G2221">
        <v>495.39085762415777</v>
      </c>
      <c r="H2221">
        <v>-78.205291686381628</v>
      </c>
      <c r="I2221">
        <v>-77.483398515367242</v>
      </c>
      <c r="J2221">
        <v>-90.276008624630109</v>
      </c>
      <c r="K2221">
        <v>-67.349078871370835</v>
      </c>
      <c r="L2221">
        <v>287.46881244993699</v>
      </c>
      <c r="M2221">
        <v>284.99338463020479</v>
      </c>
      <c r="N2221">
        <v>276.02454524476002</v>
      </c>
      <c r="O2221">
        <v>306.32513072638397</v>
      </c>
      <c r="P2221">
        <v>14.463190372041771</v>
      </c>
      <c r="Q2221">
        <v>14.36082653750316</v>
      </c>
      <c r="R2221">
        <v>12.56072793308679</v>
      </c>
      <c r="S2221">
        <v>16.453894978870899</v>
      </c>
      <c r="T2221">
        <v>3.7999342817694388</v>
      </c>
      <c r="U2221">
        <v>3.799925579851227</v>
      </c>
      <c r="V2221">
        <v>3.7961997603455062</v>
      </c>
      <c r="W2221">
        <v>3.8036329593067242</v>
      </c>
      <c r="X2221">
        <v>360.81717758770901</v>
      </c>
      <c r="Y2221">
        <v>363.30498002706679</v>
      </c>
      <c r="Z2221">
        <v>338.54328148205758</v>
      </c>
      <c r="AA2221">
        <v>375.35402977749158</v>
      </c>
      <c r="AB2221">
        <v>110.6062492569031</v>
      </c>
      <c r="AC2221">
        <v>106.2579225531419</v>
      </c>
      <c r="AD2221">
        <v>82.976252153164637</v>
      </c>
      <c r="AE2221">
        <v>156.73163834143011</v>
      </c>
      <c r="AF2221">
        <v>46.497162275890879</v>
      </c>
      <c r="AG2221">
        <v>46.096658841880867</v>
      </c>
      <c r="AH2221">
        <v>44.646689902796062</v>
      </c>
      <c r="AI2221">
        <v>49.546132830940749</v>
      </c>
      <c r="AJ2221">
        <v>0.34514393138630278</v>
      </c>
      <c r="AK2221">
        <v>0.34514387839752431</v>
      </c>
      <c r="AL2221">
        <v>0.34513646136233439</v>
      </c>
      <c r="AM2221">
        <v>0.34515143253902408</v>
      </c>
      <c r="AN2221">
        <v>0.65521602892824748</v>
      </c>
      <c r="AO2221">
        <v>0.65521602892824726</v>
      </c>
      <c r="AP2221">
        <v>0.65521602892824726</v>
      </c>
      <c r="AQ2221">
        <v>0.65521602892824726</v>
      </c>
      <c r="AR2221">
        <v>7.7159134892495782</v>
      </c>
      <c r="AS2221">
        <v>7.71591348924958</v>
      </c>
      <c r="AT2221">
        <v>7.71591348924958</v>
      </c>
      <c r="AU2221">
        <v>7.71591348924958</v>
      </c>
      <c r="AV2221" t="str">
        <f>VLOOKUP(Sheet1[[#This Row],[NPDES ID2]],Combined_Sheet__Major_Only___2[[NPDES ID2]:[ECHO BFR]],3,FALSE)</f>
        <v>UT</v>
      </c>
      <c r="AW2221" t="s">
        <v>1420</v>
      </c>
      <c r="AX2221" t="str">
        <f>VLOOKUP(Sheet1[[#This Row],[NPDES ID2]],Combined_Sheet__Major_Only___2[[NPDES ID2]:[ECHO BFR]],27,FALSE)</f>
        <v>other, tempSludgeStore</v>
      </c>
      <c r="AY2221" t="str">
        <f>VLOOKUP(Sheet1[[#This Row],[NPDES ID2]],Combined_Sheet__Major_Only___2[[NPDES ID2]:[ECHO BFR]],28,FALSE)</f>
        <v>-</v>
      </c>
      <c r="AZ2221" t="str">
        <f>VLOOKUP(Sheet1[[#This Row],[NPDES ID2]],Combined_Sheet__Major_Only___2[[NPDES ID2]:[ECHO BFR]],29,FALSE)</f>
        <v>thickening, preliminaryOps</v>
      </c>
      <c r="BA2221">
        <f>VLOOKUP(Sheet1[[#This Row],[NPDES ID2]],Combined_Sheet__Major_Only___2[[NPDES ID2]:[ECHO BFR]],17,FALSE)</f>
        <v>40.404940000000003</v>
      </c>
      <c r="BB2221">
        <f>VLOOKUP(Sheet1[[#This Row],[NPDES ID2]],Combined_Sheet__Major_Only___2[[NPDES ID2]:[ECHO BFR]],18,FALSE)</f>
        <v>-109.48549</v>
      </c>
      <c r="BC2221" t="str">
        <f>IF(ISNUMBER(SEARCH("aerobic",$AW2221)),"aerobic","")</f>
        <v/>
      </c>
      <c r="BD2221" t="str">
        <f>IF(ISNUMBER(SEARCH("anaer",$AW2221)),"anaer","")</f>
        <v/>
      </c>
      <c r="BE2221" t="str">
        <f>IF(ISNUMBER(SEARCH("thickening",$AZ2221)),"thickening","")</f>
        <v>thickening</v>
      </c>
      <c r="BF2221" s="3" t="str">
        <f>IF(ISNUMBER(SEARCH("airDry",$AW2221)),"airDry","")</f>
        <v>airDry</v>
      </c>
      <c r="BG2221" s="3" t="str">
        <f>IF(ISNUMBER(SEARCH("heatDry",$AY2221)),"heatDry","")</f>
        <v/>
      </c>
      <c r="BH2221" s="3" t="str">
        <f>IF(AND(ISNUMBER(SEARCH("aerobic",$AW2221)),ISNUMBER(SEARCH("anaer",$AW2221))),"Combined Aer and Anaer.","")</f>
        <v/>
      </c>
    </row>
    <row r="2222" spans="1:60" x14ac:dyDescent="0.3">
      <c r="A2222" s="4">
        <v>2220</v>
      </c>
      <c r="B2222" t="s">
        <v>10406</v>
      </c>
      <c r="C2222">
        <v>602.19000000000005</v>
      </c>
      <c r="D2222">
        <v>373.62263222592787</v>
      </c>
      <c r="E2222">
        <v>375.04975840751581</v>
      </c>
      <c r="F2222">
        <v>301.21929293032849</v>
      </c>
      <c r="G2222">
        <v>457.63525530279821</v>
      </c>
      <c r="H2222">
        <v>-77.958677606224441</v>
      </c>
      <c r="I2222">
        <v>-77.786847557776326</v>
      </c>
      <c r="J2222">
        <v>-90.479339205662967</v>
      </c>
      <c r="K2222">
        <v>-65.567809011350619</v>
      </c>
      <c r="L2222">
        <v>308.7544191776982</v>
      </c>
      <c r="M2222">
        <v>306.46513187054092</v>
      </c>
      <c r="N2222">
        <v>298.17070593259911</v>
      </c>
      <c r="O2222">
        <v>326.19282939128902</v>
      </c>
      <c r="P2222">
        <v>14.342083224299101</v>
      </c>
      <c r="Q2222">
        <v>14.29385638218864</v>
      </c>
      <c r="R2222">
        <v>12.221191819378729</v>
      </c>
      <c r="S2222">
        <v>16.281032221962171</v>
      </c>
      <c r="T2222">
        <v>3.9974347361815372</v>
      </c>
      <c r="U2222">
        <v>3.997425729467035</v>
      </c>
      <c r="V2222">
        <v>3.9935694081645261</v>
      </c>
      <c r="W2222">
        <v>4.0012629648319704</v>
      </c>
      <c r="X2222">
        <v>351.13753577250071</v>
      </c>
      <c r="Y2222">
        <v>353.24216569102731</v>
      </c>
      <c r="Z2222">
        <v>332.39442703485162</v>
      </c>
      <c r="AA2222">
        <v>363.29622581656878</v>
      </c>
      <c r="AB2222">
        <v>92.888921960583716</v>
      </c>
      <c r="AC2222">
        <v>90.297542622970212</v>
      </c>
      <c r="AD2222">
        <v>72.701619432803426</v>
      </c>
      <c r="AE2222">
        <v>125.069142509079</v>
      </c>
      <c r="AF2222">
        <v>50.247624496333501</v>
      </c>
      <c r="AG2222">
        <v>49.874947699277932</v>
      </c>
      <c r="AH2222">
        <v>48.525804776969849</v>
      </c>
      <c r="AI2222">
        <v>53.084631970300393</v>
      </c>
      <c r="AJ2222">
        <v>0.3906560036425859</v>
      </c>
      <c r="AK2222">
        <v>0.39065594806012249</v>
      </c>
      <c r="AL2222">
        <v>0.39064816723122697</v>
      </c>
      <c r="AM2222">
        <v>0.39066387269502229</v>
      </c>
      <c r="AN2222">
        <v>0.66404240833499029</v>
      </c>
      <c r="AO2222">
        <v>0.6640424083349904</v>
      </c>
      <c r="AP2222">
        <v>0.6640424083349904</v>
      </c>
      <c r="AQ2222">
        <v>0.6640424083349904</v>
      </c>
      <c r="AR2222">
        <v>8.907580349459014</v>
      </c>
      <c r="AS2222">
        <v>8.9075803494590122</v>
      </c>
      <c r="AT2222">
        <v>8.9075803494590122</v>
      </c>
      <c r="AU2222">
        <v>8.9075803494590122</v>
      </c>
      <c r="AV2222" t="str">
        <f>VLOOKUP(Sheet1[[#This Row],[NPDES ID2]],Combined_Sheet__Major_Only___2[[NPDES ID2]:[ECHO BFR]],3,FALSE)</f>
        <v>CA</v>
      </c>
      <c r="AW2222" t="s">
        <v>1420</v>
      </c>
      <c r="AX2222" t="str">
        <f>VLOOKUP(Sheet1[[#This Row],[NPDES ID2]],Combined_Sheet__Major_Only___2[[NPDES ID2]:[ECHO BFR]],27,FALSE)</f>
        <v>-</v>
      </c>
      <c r="AY2222" t="str">
        <f>VLOOKUP(Sheet1[[#This Row],[NPDES ID2]],Combined_Sheet__Major_Only___2[[NPDES ID2]:[ECHO BFR]],28,FALSE)</f>
        <v>-</v>
      </c>
      <c r="AZ2222" t="str">
        <f>VLOOKUP(Sheet1[[#This Row],[NPDES ID2]],Combined_Sheet__Major_Only___2[[NPDES ID2]:[ECHO BFR]],29,FALSE)</f>
        <v>thickening, preliminaryOps</v>
      </c>
      <c r="BA2222">
        <f>VLOOKUP(Sheet1[[#This Row],[NPDES ID2]],Combined_Sheet__Major_Only___2[[NPDES ID2]:[ECHO BFR]],17,FALSE)</f>
        <v>34.252429369220899</v>
      </c>
      <c r="BB2222">
        <f>VLOOKUP(Sheet1[[#This Row],[NPDES ID2]],Combined_Sheet__Major_Only___2[[NPDES ID2]:[ECHO BFR]],18,FALSE)</f>
        <v>-116.810574196541</v>
      </c>
      <c r="BC2222" t="str">
        <f>IF(ISNUMBER(SEARCH("aerobic",$AW2222)),"aerobic","")</f>
        <v/>
      </c>
      <c r="BD2222" t="str">
        <f>IF(ISNUMBER(SEARCH("anaer",$AW2222)),"anaer","")</f>
        <v/>
      </c>
      <c r="BE2222" t="str">
        <f>IF(ISNUMBER(SEARCH("thickening",$AZ2222)),"thickening","")</f>
        <v>thickening</v>
      </c>
      <c r="BF2222" s="2" t="str">
        <f>IF(ISNUMBER(SEARCH("airDry",$AW2222)),"airDry","")</f>
        <v>airDry</v>
      </c>
      <c r="BG2222" s="2" t="str">
        <f>IF(ISNUMBER(SEARCH("heatDry",$AY2222)),"heatDry","")</f>
        <v/>
      </c>
      <c r="BH2222" s="2" t="str">
        <f>IF(AND(ISNUMBER(SEARCH("aerobic",$AW2222)),ISNUMBER(SEARCH("anaer",$AW2222))),"Combined Aer and Anaer.","")</f>
        <v/>
      </c>
    </row>
    <row r="2223" spans="1:60" x14ac:dyDescent="0.3">
      <c r="A2223" s="4">
        <v>2221</v>
      </c>
      <c r="B2223" t="s">
        <v>10411</v>
      </c>
      <c r="C2223">
        <v>600</v>
      </c>
      <c r="D2223">
        <v>318.1486224503202</v>
      </c>
      <c r="E2223">
        <v>318.29244389380318</v>
      </c>
      <c r="F2223">
        <v>255.82726099786811</v>
      </c>
      <c r="G2223">
        <v>388.93098588942541</v>
      </c>
      <c r="H2223">
        <v>-77.263622182064353</v>
      </c>
      <c r="I2223">
        <v>-78.301279607495729</v>
      </c>
      <c r="J2223">
        <v>-90.679290767070029</v>
      </c>
      <c r="K2223">
        <v>-62.560353431257091</v>
      </c>
      <c r="L2223">
        <v>361.72730500895182</v>
      </c>
      <c r="M2223">
        <v>359.84915866556571</v>
      </c>
      <c r="N2223">
        <v>353.04346368616899</v>
      </c>
      <c r="O2223">
        <v>376.03559971507411</v>
      </c>
      <c r="P2223">
        <v>14.200102401386079</v>
      </c>
      <c r="Q2223">
        <v>14.32255799992582</v>
      </c>
      <c r="R2223">
        <v>11.732980848245219</v>
      </c>
      <c r="S2223">
        <v>16.334199072585228</v>
      </c>
      <c r="T2223">
        <v>50.7374469434845</v>
      </c>
      <c r="U2223">
        <v>50.737365804367307</v>
      </c>
      <c r="V2223">
        <v>50.70262522209886</v>
      </c>
      <c r="W2223">
        <v>50.771934446454331</v>
      </c>
      <c r="X2223">
        <v>3788.6982938846818</v>
      </c>
      <c r="Y2223">
        <v>3805.2112322148928</v>
      </c>
      <c r="Z2223">
        <v>3645.4223651060001</v>
      </c>
      <c r="AA2223">
        <v>3880.2774401776592</v>
      </c>
      <c r="AB2223">
        <v>600.87334747537318</v>
      </c>
      <c r="AC2223">
        <v>597.24763048595207</v>
      </c>
      <c r="AD2223">
        <v>518.75120816214121</v>
      </c>
      <c r="AE2223">
        <v>704.57026526827588</v>
      </c>
      <c r="AF2223">
        <v>59.083740659627772</v>
      </c>
      <c r="AG2223">
        <v>58.77680965217688</v>
      </c>
      <c r="AH2223">
        <v>57.666210911746873</v>
      </c>
      <c r="AI2223">
        <v>61.419466619076431</v>
      </c>
      <c r="AJ2223">
        <v>0.49823833588037242</v>
      </c>
      <c r="AK2223">
        <v>0.49823825018065221</v>
      </c>
      <c r="AL2223">
        <v>0.49822625636308371</v>
      </c>
      <c r="AM2223">
        <v>0.49825046577152488</v>
      </c>
      <c r="AN2223">
        <v>0.95240299240151327</v>
      </c>
      <c r="AO2223">
        <v>0.95240299240151316</v>
      </c>
      <c r="AP2223">
        <v>0.95240299240151316</v>
      </c>
      <c r="AQ2223">
        <v>0.95240299240151316</v>
      </c>
      <c r="AR2223">
        <v>13.80010066069592</v>
      </c>
      <c r="AS2223">
        <v>13.80010066069592</v>
      </c>
      <c r="AT2223">
        <v>13.80010066069592</v>
      </c>
      <c r="AU2223">
        <v>13.80010066069592</v>
      </c>
      <c r="AV2223" t="str">
        <f>VLOOKUP(Sheet1[[#This Row],[NPDES ID2]],Combined_Sheet__Major_Only___2[[NPDES ID2]:[ECHO BFR]],3,FALSE)</f>
        <v>CA</v>
      </c>
      <c r="AW2223" t="s">
        <v>41</v>
      </c>
      <c r="AX2223" t="str">
        <f>VLOOKUP(Sheet1[[#This Row],[NPDES ID2]],Combined_Sheet__Major_Only___2[[NPDES ID2]:[ECHO BFR]],27,FALSE)</f>
        <v>-</v>
      </c>
      <c r="AY2223" t="str">
        <f>VLOOKUP(Sheet1[[#This Row],[NPDES ID2]],Combined_Sheet__Major_Only___2[[NPDES ID2]:[ECHO BFR]],28,FALSE)</f>
        <v>-</v>
      </c>
      <c r="AZ2223" t="str">
        <f>VLOOKUP(Sheet1[[#This Row],[NPDES ID2]],Combined_Sheet__Major_Only___2[[NPDES ID2]:[ECHO BFR]],29,FALSE)</f>
        <v>thickening, preliminaryOps</v>
      </c>
      <c r="BA2223">
        <f>VLOOKUP(Sheet1[[#This Row],[NPDES ID2]],Combined_Sheet__Major_Only___2[[NPDES ID2]:[ECHO BFR]],17,FALSE)</f>
        <v>33.685745000232501</v>
      </c>
      <c r="BB2223">
        <f>VLOOKUP(Sheet1[[#This Row],[NPDES ID2]],Combined_Sheet__Major_Only___2[[NPDES ID2]:[ECHO BFR]],18,FALSE)</f>
        <v>-116.167591068173</v>
      </c>
      <c r="BC2223" t="str">
        <f>IF(ISNUMBER(SEARCH("aerobic",$AW2223)),"aerobic","")</f>
        <v>aerobic</v>
      </c>
      <c r="BD2223" t="str">
        <f>IF(ISNUMBER(SEARCH("anaer",$AW2223)),"anaer","")</f>
        <v/>
      </c>
      <c r="BE2223" t="str">
        <f>IF(ISNUMBER(SEARCH("thickening",$AZ2223)),"thickening","")</f>
        <v>thickening</v>
      </c>
      <c r="BF2223" s="3" t="str">
        <f>IF(ISNUMBER(SEARCH("airDry",$AW2223)),"airDry","")</f>
        <v/>
      </c>
      <c r="BG2223" s="3" t="str">
        <f>IF(ISNUMBER(SEARCH("heatDry",$AY2223)),"heatDry","")</f>
        <v/>
      </c>
      <c r="BH2223" s="3" t="str">
        <f>IF(AND(ISNUMBER(SEARCH("aerobic",$AW2223)),ISNUMBER(SEARCH("anaer",$AW2223))),"Combined Aer and Anaer.","")</f>
        <v/>
      </c>
    </row>
    <row r="2224" spans="1:60" x14ac:dyDescent="0.3">
      <c r="A2224" s="4">
        <v>2222</v>
      </c>
      <c r="B2224" t="s">
        <v>10415</v>
      </c>
      <c r="C2224">
        <v>594.70000000000005</v>
      </c>
      <c r="D2224">
        <v>300.57414786969321</v>
      </c>
      <c r="E2224">
        <v>299.91617890400568</v>
      </c>
      <c r="F2224">
        <v>241.20960429562601</v>
      </c>
      <c r="G2224">
        <v>367.03089895035743</v>
      </c>
      <c r="H2224">
        <v>-76.924571846062179</v>
      </c>
      <c r="I2224">
        <v>-78.25396925058412</v>
      </c>
      <c r="J2224">
        <v>-91.109474266827291</v>
      </c>
      <c r="K2224">
        <v>-61.354393960954532</v>
      </c>
      <c r="L2224">
        <v>381.02291315621972</v>
      </c>
      <c r="M2224">
        <v>379.32936037169702</v>
      </c>
      <c r="N2224">
        <v>373.19147227858519</v>
      </c>
      <c r="O2224">
        <v>393.92700615831438</v>
      </c>
      <c r="P2224">
        <v>14.033484207716169</v>
      </c>
      <c r="Q2224">
        <v>14.1781513548414</v>
      </c>
      <c r="R2224">
        <v>11.44801592473115</v>
      </c>
      <c r="S2224">
        <v>16.07039383360728</v>
      </c>
      <c r="T2224">
        <v>88.75599780619001</v>
      </c>
      <c r="U2224">
        <v>88.755857994229316</v>
      </c>
      <c r="V2224">
        <v>88.695996005462661</v>
      </c>
      <c r="W2224">
        <v>88.815423710436988</v>
      </c>
      <c r="X2224">
        <v>6235.746129234808</v>
      </c>
      <c r="Y2224">
        <v>6259.0599484273289</v>
      </c>
      <c r="Z2224">
        <v>6033.5454120678241</v>
      </c>
      <c r="AA2224">
        <v>6364.6302383098582</v>
      </c>
      <c r="AB2224">
        <v>1019.3947386571959</v>
      </c>
      <c r="AC2224">
        <v>1012.416272995652</v>
      </c>
      <c r="AD2224">
        <v>877.18018735451528</v>
      </c>
      <c r="AE2224">
        <v>1196.884931389857</v>
      </c>
      <c r="AF2224">
        <v>62.790612550358311</v>
      </c>
      <c r="AG2224">
        <v>62.511303307736348</v>
      </c>
      <c r="AH2224">
        <v>61.501242281128917</v>
      </c>
      <c r="AI2224">
        <v>64.915264944917752</v>
      </c>
      <c r="AJ2224">
        <v>0.5434873630984981</v>
      </c>
      <c r="AK2224">
        <v>0.54348724101008028</v>
      </c>
      <c r="AL2224">
        <v>0.54347016219010014</v>
      </c>
      <c r="AM2224">
        <v>0.54350463588642683</v>
      </c>
      <c r="AN2224">
        <v>0.97197150864278126</v>
      </c>
      <c r="AO2224">
        <v>0.97197150864278137</v>
      </c>
      <c r="AP2224">
        <v>0.97197150864278137</v>
      </c>
      <c r="AQ2224">
        <v>0.97197150864278137</v>
      </c>
      <c r="AR2224">
        <v>14.40108120474793</v>
      </c>
      <c r="AS2224">
        <v>14.401081204747941</v>
      </c>
      <c r="AT2224">
        <v>14.401081204747941</v>
      </c>
      <c r="AU2224">
        <v>14.401081204747941</v>
      </c>
      <c r="AV2224" t="str">
        <f>VLOOKUP(Sheet1[[#This Row],[NPDES ID2]],Combined_Sheet__Major_Only___2[[NPDES ID2]:[ECHO BFR]],3,FALSE)</f>
        <v>HI</v>
      </c>
      <c r="AW2224" t="s">
        <v>12181</v>
      </c>
      <c r="AX2224" t="str">
        <f>VLOOKUP(Sheet1[[#This Row],[NPDES ID2]],Combined_Sheet__Major_Only___2[[NPDES ID2]:[ECHO BFR]],27,FALSE)</f>
        <v>-</v>
      </c>
      <c r="AY2224" t="str">
        <f>VLOOKUP(Sheet1[[#This Row],[NPDES ID2]],Combined_Sheet__Major_Only___2[[NPDES ID2]:[ECHO BFR]],28,FALSE)</f>
        <v>-</v>
      </c>
      <c r="AZ2224" t="str">
        <f>VLOOKUP(Sheet1[[#This Row],[NPDES ID2]],Combined_Sheet__Major_Only___2[[NPDES ID2]:[ECHO BFR]],29,FALSE)</f>
        <v>thickening</v>
      </c>
      <c r="BA2224">
        <f>VLOOKUP(Sheet1[[#This Row],[NPDES ID2]],Combined_Sheet__Major_Only___2[[NPDES ID2]:[ECHO BFR]],17,FALSE)</f>
        <v>21.330030000000001</v>
      </c>
      <c r="BB2224">
        <f>VLOOKUP(Sheet1[[#This Row],[NPDES ID2]],Combined_Sheet__Major_Only___2[[NPDES ID2]:[ECHO BFR]],18,FALSE)</f>
        <v>-158.08158</v>
      </c>
      <c r="BC2224" t="str">
        <f>IF(ISNUMBER(SEARCH("aerobic",$AW2224)),"aerobic","")</f>
        <v/>
      </c>
      <c r="BD2224" t="str">
        <f>IF(ISNUMBER(SEARCH("anaer",$AW2224)),"anaer","")</f>
        <v>anaer</v>
      </c>
      <c r="BE2224" t="str">
        <f>IF(ISNUMBER(SEARCH("thickening",$AZ2224)),"thickening","")</f>
        <v>thickening</v>
      </c>
      <c r="BF2224" s="2" t="str">
        <f>IF(ISNUMBER(SEARCH("airDry",$AW2224)),"airDry","")</f>
        <v/>
      </c>
      <c r="BG2224" s="2" t="str">
        <f>IF(ISNUMBER(SEARCH("heatDry",$AY2224)),"heatDry","")</f>
        <v/>
      </c>
      <c r="BH2224" s="2" t="str">
        <f>IF(AND(ISNUMBER(SEARCH("aerobic",$AW2224)),ISNUMBER(SEARCH("anaer",$AW2224))),"Combined Aer and Anaer.","")</f>
        <v/>
      </c>
    </row>
    <row r="2225" spans="1:60" x14ac:dyDescent="0.3">
      <c r="A2225" s="4">
        <v>2223</v>
      </c>
      <c r="B2225" t="s">
        <v>10419</v>
      </c>
      <c r="C2225">
        <v>586.20000000000005</v>
      </c>
      <c r="D2225">
        <v>306.73547703427869</v>
      </c>
      <c r="E2225">
        <v>306.13652738080941</v>
      </c>
      <c r="F2225">
        <v>245.84227411569131</v>
      </c>
      <c r="G2225">
        <v>375.20589505581029</v>
      </c>
      <c r="H2225">
        <v>-76.976450610600409</v>
      </c>
      <c r="I2225">
        <v>-78.207070584818098</v>
      </c>
      <c r="J2225">
        <v>-90.967588287192214</v>
      </c>
      <c r="K2225">
        <v>-61.688029588307003</v>
      </c>
      <c r="L2225">
        <v>370.54168361155399</v>
      </c>
      <c r="M2225">
        <v>368.83480549822269</v>
      </c>
      <c r="N2225">
        <v>362.64821763473083</v>
      </c>
      <c r="O2225">
        <v>383.54808779014343</v>
      </c>
      <c r="P2225">
        <v>13.8421699084953</v>
      </c>
      <c r="Q2225">
        <v>13.98285771395993</v>
      </c>
      <c r="R2225">
        <v>11.3188054611584</v>
      </c>
      <c r="S2225">
        <v>15.865349179559759</v>
      </c>
      <c r="T2225">
        <v>107.2464309521383</v>
      </c>
      <c r="U2225">
        <v>107.246262604469</v>
      </c>
      <c r="V2225">
        <v>107.1741827463504</v>
      </c>
      <c r="W2225">
        <v>107.3179857206139</v>
      </c>
      <c r="X2225">
        <v>7637.3932545739945</v>
      </c>
      <c r="Y2225">
        <v>7667.0023460651737</v>
      </c>
      <c r="Z2225">
        <v>7380.7509826000223</v>
      </c>
      <c r="AA2225">
        <v>7801.0471914770551</v>
      </c>
      <c r="AB2225">
        <v>1323.863802525316</v>
      </c>
      <c r="AC2225">
        <v>1313.478430979939</v>
      </c>
      <c r="AD2225">
        <v>1128.734727448081</v>
      </c>
      <c r="AE2225">
        <v>1569.388416792249</v>
      </c>
      <c r="AF2225">
        <v>61.949095074923967</v>
      </c>
      <c r="AG2225">
        <v>61.663482691109493</v>
      </c>
      <c r="AH2225">
        <v>60.630783223403967</v>
      </c>
      <c r="AI2225">
        <v>64.121464408172429</v>
      </c>
      <c r="AJ2225">
        <v>0.53320996514341534</v>
      </c>
      <c r="AK2225">
        <v>0.53320982873786615</v>
      </c>
      <c r="AL2225">
        <v>0.53319075216971201</v>
      </c>
      <c r="AM2225">
        <v>0.53322925850290803</v>
      </c>
      <c r="AN2225">
        <v>0.97664202558266255</v>
      </c>
      <c r="AO2225">
        <v>0.97664202558266244</v>
      </c>
      <c r="AP2225">
        <v>0.97664202558266244</v>
      </c>
      <c r="AQ2225">
        <v>0.97664202558266244</v>
      </c>
      <c r="AR2225">
        <v>13.72442291362324</v>
      </c>
      <c r="AS2225">
        <v>13.72442291362324</v>
      </c>
      <c r="AT2225">
        <v>13.72442291362324</v>
      </c>
      <c r="AU2225">
        <v>13.72442291362324</v>
      </c>
      <c r="AV2225" t="str">
        <f>VLOOKUP(Sheet1[[#This Row],[NPDES ID2]],Combined_Sheet__Major_Only___2[[NPDES ID2]:[ECHO BFR]],3,FALSE)</f>
        <v>CA</v>
      </c>
      <c r="AW2225" t="s">
        <v>544</v>
      </c>
      <c r="AX2225" t="str">
        <f>VLOOKUP(Sheet1[[#This Row],[NPDES ID2]],Combined_Sheet__Major_Only___2[[NPDES ID2]:[ECHO BFR]],27,FALSE)</f>
        <v>-</v>
      </c>
      <c r="AY2225" t="str">
        <f>VLOOKUP(Sheet1[[#This Row],[NPDES ID2]],Combined_Sheet__Major_Only___2[[NPDES ID2]:[ECHO BFR]],28,FALSE)</f>
        <v>-</v>
      </c>
      <c r="AZ2225" t="str">
        <f>VLOOKUP(Sheet1[[#This Row],[NPDES ID2]],Combined_Sheet__Major_Only___2[[NPDES ID2]:[ECHO BFR]],29,FALSE)</f>
        <v>preliminaryOps, thickening</v>
      </c>
      <c r="BA2225">
        <f>VLOOKUP(Sheet1[[#This Row],[NPDES ID2]],Combined_Sheet__Major_Only___2[[NPDES ID2]:[ECHO BFR]],17,FALSE)</f>
        <v>38.734439999999999</v>
      </c>
      <c r="BB2225">
        <f>VLOOKUP(Sheet1[[#This Row],[NPDES ID2]],Combined_Sheet__Major_Only___2[[NPDES ID2]:[ECHO BFR]],18,FALSE)</f>
        <v>-120.7868</v>
      </c>
      <c r="BC2225" t="str">
        <f>IF(ISNUMBER(SEARCH("aerobic",$AW2225)),"aerobic","")</f>
        <v>aerobic</v>
      </c>
      <c r="BD2225" t="str">
        <f>IF(ISNUMBER(SEARCH("anaer",$AW2225)),"anaer","")</f>
        <v/>
      </c>
      <c r="BE2225" t="str">
        <f>IF(ISNUMBER(SEARCH("thickening",$AZ2225)),"thickening","")</f>
        <v>thickening</v>
      </c>
      <c r="BF2225" s="3" t="str">
        <f>IF(ISNUMBER(SEARCH("airDry",$AW2225)),"airDry","")</f>
        <v/>
      </c>
      <c r="BG2225" s="3" t="str">
        <f>IF(ISNUMBER(SEARCH("heatDry",$AY2225)),"heatDry","")</f>
        <v/>
      </c>
      <c r="BH2225" s="3" t="str">
        <f>IF(AND(ISNUMBER(SEARCH("aerobic",$AW2225)),ISNUMBER(SEARCH("anaer",$AW2225))),"Combined Aer and Anaer.","")</f>
        <v/>
      </c>
    </row>
    <row r="2226" spans="1:60" x14ac:dyDescent="0.3">
      <c r="A2226" s="4">
        <v>2224</v>
      </c>
      <c r="B2226" t="s">
        <v>10422</v>
      </c>
      <c r="C2226">
        <v>586</v>
      </c>
      <c r="D2226">
        <v>323.75913481945742</v>
      </c>
      <c r="E2226">
        <v>323.21634276379399</v>
      </c>
      <c r="F2226">
        <v>259.97104167528983</v>
      </c>
      <c r="G2226">
        <v>396.10958753998722</v>
      </c>
      <c r="H2226">
        <v>-77.301040226485242</v>
      </c>
      <c r="I2226">
        <v>-78.320098271230293</v>
      </c>
      <c r="J2226">
        <v>-90.637023350796568</v>
      </c>
      <c r="K2226">
        <v>-62.671457178029911</v>
      </c>
      <c r="L2226">
        <v>351.03023762678498</v>
      </c>
      <c r="M2226">
        <v>349.1790545129162</v>
      </c>
      <c r="N2226">
        <v>342.47127431741768</v>
      </c>
      <c r="O2226">
        <v>365.13271511209228</v>
      </c>
      <c r="P2226">
        <v>13.87281483645943</v>
      </c>
      <c r="Q2226">
        <v>13.98854733289159</v>
      </c>
      <c r="R2226">
        <v>11.48667964600102</v>
      </c>
      <c r="S2226">
        <v>15.96818197301765</v>
      </c>
      <c r="T2226">
        <v>42.118088549163993</v>
      </c>
      <c r="U2226">
        <v>42.118020712033697</v>
      </c>
      <c r="V2226">
        <v>42.088975517965586</v>
      </c>
      <c r="W2226">
        <v>42.146922153878577</v>
      </c>
      <c r="X2226">
        <v>3165.3286848249759</v>
      </c>
      <c r="Y2226">
        <v>3179.3294849068702</v>
      </c>
      <c r="Z2226">
        <v>3043.7887910028062</v>
      </c>
      <c r="AA2226">
        <v>3243.047577311886</v>
      </c>
      <c r="AB2226">
        <v>536.95504621735313</v>
      </c>
      <c r="AC2226">
        <v>533.0315005631121</v>
      </c>
      <c r="AD2226">
        <v>458.86801184966708</v>
      </c>
      <c r="AE2226">
        <v>637.14849068227113</v>
      </c>
      <c r="AF2226">
        <v>58.706209115084881</v>
      </c>
      <c r="AG2226">
        <v>58.396470865695527</v>
      </c>
      <c r="AH2226">
        <v>57.275614717097874</v>
      </c>
      <c r="AI2226">
        <v>61.06344535072887</v>
      </c>
      <c r="AJ2226">
        <v>0.49363332427752371</v>
      </c>
      <c r="AK2226">
        <v>0.49363324521433249</v>
      </c>
      <c r="AL2226">
        <v>0.49362217907350731</v>
      </c>
      <c r="AM2226">
        <v>0.49364451593748598</v>
      </c>
      <c r="AN2226">
        <v>0.94345240118208029</v>
      </c>
      <c r="AO2226">
        <v>0.94345240118207974</v>
      </c>
      <c r="AP2226">
        <v>0.94345240118207974</v>
      </c>
      <c r="AQ2226">
        <v>0.94345240118207974</v>
      </c>
      <c r="AR2226">
        <v>13.171428813236499</v>
      </c>
      <c r="AS2226">
        <v>13.171428813236499</v>
      </c>
      <c r="AT2226">
        <v>13.171428813236499</v>
      </c>
      <c r="AU2226">
        <v>13.171428813236499</v>
      </c>
      <c r="AV2226" t="str">
        <f>VLOOKUP(Sheet1[[#This Row],[NPDES ID2]],Combined_Sheet__Major_Only___2[[NPDES ID2]:[ECHO BFR]],3,FALSE)</f>
        <v>NC</v>
      </c>
      <c r="AW2226" t="s">
        <v>544</v>
      </c>
      <c r="AX2226" t="str">
        <f>VLOOKUP(Sheet1[[#This Row],[NPDES ID2]],Combined_Sheet__Major_Only___2[[NPDES ID2]:[ECHO BFR]],27,FALSE)</f>
        <v>-</v>
      </c>
      <c r="AY2226" t="str">
        <f>VLOOKUP(Sheet1[[#This Row],[NPDES ID2]],Combined_Sheet__Major_Only___2[[NPDES ID2]:[ECHO BFR]],28,FALSE)</f>
        <v>-</v>
      </c>
      <c r="AZ2226" t="str">
        <f>VLOOKUP(Sheet1[[#This Row],[NPDES ID2]],Combined_Sheet__Major_Only___2[[NPDES ID2]:[ECHO BFR]],29,FALSE)</f>
        <v>thickening</v>
      </c>
      <c r="BA2226">
        <f>VLOOKUP(Sheet1[[#This Row],[NPDES ID2]],Combined_Sheet__Major_Only___2[[NPDES ID2]:[ECHO BFR]],17,FALSE)</f>
        <v>35.773060999999998</v>
      </c>
      <c r="BB2226">
        <f>VLOOKUP(Sheet1[[#This Row],[NPDES ID2]],Combined_Sheet__Major_Only___2[[NPDES ID2]:[ECHO BFR]],18,FALSE)</f>
        <v>-80.788606999999999</v>
      </c>
      <c r="BC2226" t="str">
        <f>IF(ISNUMBER(SEARCH("aerobic",$AW2226)),"aerobic","")</f>
        <v>aerobic</v>
      </c>
      <c r="BD2226" t="str">
        <f>IF(ISNUMBER(SEARCH("anaer",$AW2226)),"anaer","")</f>
        <v/>
      </c>
      <c r="BE2226" t="str">
        <f>IF(ISNUMBER(SEARCH("thickening",$AZ2226)),"thickening","")</f>
        <v>thickening</v>
      </c>
      <c r="BF2226" s="2" t="str">
        <f>IF(ISNUMBER(SEARCH("airDry",$AW2226)),"airDry","")</f>
        <v/>
      </c>
      <c r="BG2226" s="2" t="str">
        <f>IF(ISNUMBER(SEARCH("heatDry",$AY2226)),"heatDry","")</f>
        <v/>
      </c>
      <c r="BH2226" s="2" t="str">
        <f>IF(AND(ISNUMBER(SEARCH("aerobic",$AW2226)),ISNUMBER(SEARCH("anaer",$AW2226))),"Combined Aer and Anaer.","")</f>
        <v/>
      </c>
    </row>
    <row r="2227" spans="1:60" x14ac:dyDescent="0.3">
      <c r="A2227" s="4">
        <v>2225</v>
      </c>
      <c r="B2227" t="s">
        <v>10425</v>
      </c>
      <c r="C2227">
        <v>584.72</v>
      </c>
      <c r="D2227">
        <v>316.099305304854</v>
      </c>
      <c r="E2227">
        <v>315.60137380266798</v>
      </c>
      <c r="F2227">
        <v>253.5267865076527</v>
      </c>
      <c r="G2227">
        <v>386.69905906252592</v>
      </c>
      <c r="H2227">
        <v>-77.183044468260235</v>
      </c>
      <c r="I2227">
        <v>-78.267272681039543</v>
      </c>
      <c r="J2227">
        <v>-90.854921088863975</v>
      </c>
      <c r="K2227">
        <v>-62.275093006037046</v>
      </c>
      <c r="L2227">
        <v>359.10592067209592</v>
      </c>
      <c r="M2227">
        <v>357.3247372426132</v>
      </c>
      <c r="N2227">
        <v>350.87058207017333</v>
      </c>
      <c r="O2227">
        <v>372.67517054549552</v>
      </c>
      <c r="P2227">
        <v>13.82665707878186</v>
      </c>
      <c r="Q2227">
        <v>13.938527408163591</v>
      </c>
      <c r="R2227">
        <v>11.36330929327228</v>
      </c>
      <c r="S2227">
        <v>15.87650303486236</v>
      </c>
      <c r="T2227">
        <v>46.648856838988713</v>
      </c>
      <c r="U2227">
        <v>46.648782009665062</v>
      </c>
      <c r="V2227">
        <v>46.616743033104562</v>
      </c>
      <c r="W2227">
        <v>46.680662416993719</v>
      </c>
      <c r="X2227">
        <v>3419.339925620955</v>
      </c>
      <c r="Y2227">
        <v>3433.5808238656632</v>
      </c>
      <c r="Z2227">
        <v>3295.765636104582</v>
      </c>
      <c r="AA2227">
        <v>3498.2621877000529</v>
      </c>
      <c r="AB2227">
        <v>516.86937700322324</v>
      </c>
      <c r="AC2227">
        <v>514.0768349341447</v>
      </c>
      <c r="AD2227">
        <v>449.41076821684868</v>
      </c>
      <c r="AE2227">
        <v>600.51388090238049</v>
      </c>
      <c r="AF2227">
        <v>60.188208775476163</v>
      </c>
      <c r="AG2227">
        <v>59.889526006638931</v>
      </c>
      <c r="AH2227">
        <v>58.808720701504143</v>
      </c>
      <c r="AI2227">
        <v>62.461243012574919</v>
      </c>
      <c r="AJ2227">
        <v>0.51171406226652405</v>
      </c>
      <c r="AK2227">
        <v>0.51171398270797619</v>
      </c>
      <c r="AL2227">
        <v>0.51170284678891687</v>
      </c>
      <c r="AM2227">
        <v>0.51172532448435826</v>
      </c>
      <c r="AN2227">
        <v>0.94853921021338794</v>
      </c>
      <c r="AO2227">
        <v>0.94853921021338816</v>
      </c>
      <c r="AP2227">
        <v>0.94853921021338816</v>
      </c>
      <c r="AQ2227">
        <v>0.94853921021338816</v>
      </c>
      <c r="AR2227">
        <v>14.47751477565615</v>
      </c>
      <c r="AS2227">
        <v>14.47751477565615</v>
      </c>
      <c r="AT2227">
        <v>14.47751477565615</v>
      </c>
      <c r="AU2227">
        <v>14.47751477565615</v>
      </c>
      <c r="AV2227" t="str">
        <f>VLOOKUP(Sheet1[[#This Row],[NPDES ID2]],Combined_Sheet__Major_Only___2[[NPDES ID2]:[ECHO BFR]],3,FALSE)</f>
        <v>TX</v>
      </c>
      <c r="AW2227" t="s">
        <v>41</v>
      </c>
      <c r="AX2227" t="str">
        <f>VLOOKUP(Sheet1[[#This Row],[NPDES ID2]],Combined_Sheet__Major_Only___2[[NPDES ID2]:[ECHO BFR]],27,FALSE)</f>
        <v>-</v>
      </c>
      <c r="AY2227" t="str">
        <f>VLOOKUP(Sheet1[[#This Row],[NPDES ID2]],Combined_Sheet__Major_Only___2[[NPDES ID2]:[ECHO BFR]],28,FALSE)</f>
        <v>-</v>
      </c>
      <c r="AZ2227" t="str">
        <f>VLOOKUP(Sheet1[[#This Row],[NPDES ID2]],Combined_Sheet__Major_Only___2[[NPDES ID2]:[ECHO BFR]],29,FALSE)</f>
        <v>thickening</v>
      </c>
      <c r="BA2227">
        <f>VLOOKUP(Sheet1[[#This Row],[NPDES ID2]],Combined_Sheet__Major_Only___2[[NPDES ID2]:[ECHO BFR]],17,FALSE)</f>
        <v>30.195277999999998</v>
      </c>
      <c r="BB2227">
        <f>VLOOKUP(Sheet1[[#This Row],[NPDES ID2]],Combined_Sheet__Major_Only___2[[NPDES ID2]:[ECHO BFR]],18,FALSE)</f>
        <v>-95.488777999999996</v>
      </c>
      <c r="BC2227" t="str">
        <f>IF(ISNUMBER(SEARCH("aerobic",$AW2227)),"aerobic","")</f>
        <v>aerobic</v>
      </c>
      <c r="BD2227" t="str">
        <f>IF(ISNUMBER(SEARCH("anaer",$AW2227)),"anaer","")</f>
        <v/>
      </c>
      <c r="BE2227" t="str">
        <f>IF(ISNUMBER(SEARCH("thickening",$AZ2227)),"thickening","")</f>
        <v>thickening</v>
      </c>
      <c r="BF2227" s="3" t="str">
        <f>IF(ISNUMBER(SEARCH("airDry",$AW2227)),"airDry","")</f>
        <v/>
      </c>
      <c r="BG2227" s="3" t="str">
        <f>IF(ISNUMBER(SEARCH("heatDry",$AY2227)),"heatDry","")</f>
        <v/>
      </c>
      <c r="BH2227" s="3" t="str">
        <f>IF(AND(ISNUMBER(SEARCH("aerobic",$AW2227)),ISNUMBER(SEARCH("anaer",$AW2227))),"Combined Aer and Anaer.","")</f>
        <v/>
      </c>
    </row>
    <row r="2228" spans="1:60" x14ac:dyDescent="0.3">
      <c r="A2228" s="4">
        <v>2226</v>
      </c>
      <c r="B2228" t="s">
        <v>10429</v>
      </c>
      <c r="C2228">
        <v>584.4</v>
      </c>
      <c r="D2228">
        <v>365.73429008542712</v>
      </c>
      <c r="E2228">
        <v>366.2182650031952</v>
      </c>
      <c r="F2228">
        <v>294.56399311888748</v>
      </c>
      <c r="G2228">
        <v>448.62433332290408</v>
      </c>
      <c r="H2228">
        <v>-77.723161508992192</v>
      </c>
      <c r="I2228">
        <v>-77.793313848013099</v>
      </c>
      <c r="J2228">
        <v>-90.575929909721111</v>
      </c>
      <c r="K2228">
        <v>-64.666907174865131</v>
      </c>
      <c r="L2228">
        <v>310.38951135703951</v>
      </c>
      <c r="M2228">
        <v>308.24820132064377</v>
      </c>
      <c r="N2228">
        <v>300.48716529603468</v>
      </c>
      <c r="O2228">
        <v>326.70601034715469</v>
      </c>
      <c r="P2228">
        <v>13.901425044727899</v>
      </c>
      <c r="Q2228">
        <v>13.873089559113589</v>
      </c>
      <c r="R2228">
        <v>11.76427562618203</v>
      </c>
      <c r="S2228">
        <v>15.844623722004121</v>
      </c>
      <c r="T2228">
        <v>124.3850776408969</v>
      </c>
      <c r="U2228">
        <v>124.3848828436888</v>
      </c>
      <c r="V2228">
        <v>124.3014783321964</v>
      </c>
      <c r="W2228">
        <v>124.46787456455129</v>
      </c>
      <c r="X2228">
        <v>10546.26759386429</v>
      </c>
      <c r="Y2228">
        <v>10607.09962701903</v>
      </c>
      <c r="Z2228">
        <v>10018.724641379251</v>
      </c>
      <c r="AA2228">
        <v>10885.905284978329</v>
      </c>
      <c r="AB2228">
        <v>2463.6725639064671</v>
      </c>
      <c r="AC2228">
        <v>2413.1678112045229</v>
      </c>
      <c r="AD2228">
        <v>1985.190327429046</v>
      </c>
      <c r="AE2228">
        <v>3182.5757818632169</v>
      </c>
      <c r="AF2228">
        <v>52.052864498083771</v>
      </c>
      <c r="AG2228">
        <v>51.69350765875555</v>
      </c>
      <c r="AH2228">
        <v>50.393615893150937</v>
      </c>
      <c r="AI2228">
        <v>54.786949473982368</v>
      </c>
      <c r="AJ2228">
        <v>0.41259834757012948</v>
      </c>
      <c r="AK2228">
        <v>0.41259821744012992</v>
      </c>
      <c r="AL2228">
        <v>0.4125800277283041</v>
      </c>
      <c r="AM2228">
        <v>0.41261674423969291</v>
      </c>
      <c r="AN2228">
        <v>0.9797670528898057</v>
      </c>
      <c r="AO2228">
        <v>0.97976705288980537</v>
      </c>
      <c r="AP2228">
        <v>0.97976705288980537</v>
      </c>
      <c r="AQ2228">
        <v>0.97976705288980537</v>
      </c>
      <c r="AR2228">
        <v>9.8033308304408013</v>
      </c>
      <c r="AS2228">
        <v>9.8033308304408013</v>
      </c>
      <c r="AT2228">
        <v>9.8033308304408013</v>
      </c>
      <c r="AU2228">
        <v>9.8033308304408013</v>
      </c>
      <c r="AV2228" t="str">
        <f>VLOOKUP(Sheet1[[#This Row],[NPDES ID2]],Combined_Sheet__Major_Only___2[[NPDES ID2]:[ECHO BFR]],3,FALSE)</f>
        <v>NJ</v>
      </c>
      <c r="AW2228" t="s">
        <v>54</v>
      </c>
      <c r="AX2228" t="str">
        <f>VLOOKUP(Sheet1[[#This Row],[NPDES ID2]],Combined_Sheet__Major_Only___2[[NPDES ID2]:[ECHO BFR]],27,FALSE)</f>
        <v>-</v>
      </c>
      <c r="AY2228" t="str">
        <f>VLOOKUP(Sheet1[[#This Row],[NPDES ID2]],Combined_Sheet__Major_Only___2[[NPDES ID2]:[ECHO BFR]],28,FALSE)</f>
        <v>-</v>
      </c>
      <c r="AZ2228" t="str">
        <f>VLOOKUP(Sheet1[[#This Row],[NPDES ID2]],Combined_Sheet__Major_Only___2[[NPDES ID2]:[ECHO BFR]],29,FALSE)</f>
        <v>preliminaryOps, thickening</v>
      </c>
      <c r="BA2228">
        <f>VLOOKUP(Sheet1[[#This Row],[NPDES ID2]],Combined_Sheet__Major_Only___2[[NPDES ID2]:[ECHO BFR]],17,FALSE)</f>
        <v>39.239142999999999</v>
      </c>
      <c r="BB2228">
        <f>VLOOKUP(Sheet1[[#This Row],[NPDES ID2]],Combined_Sheet__Major_Only___2[[NPDES ID2]:[ECHO BFR]],18,FALSE)</f>
        <v>-74.627630999999994</v>
      </c>
      <c r="BC2228" t="str">
        <f>IF(ISNUMBER(SEARCH("aerobic",$AW2228)),"aerobic","")</f>
        <v/>
      </c>
      <c r="BD2228" t="str">
        <f>IF(ISNUMBER(SEARCH("anaer",$AW2228)),"anaer","")</f>
        <v/>
      </c>
      <c r="BE2228" t="str">
        <f>IF(ISNUMBER(SEARCH("thickening",$AZ2228)),"thickening","")</f>
        <v>thickening</v>
      </c>
      <c r="BF2228" s="2" t="str">
        <f>IF(ISNUMBER(SEARCH("airDry",$AW2228)),"airDry","")</f>
        <v/>
      </c>
      <c r="BG2228" s="2" t="str">
        <f>IF(ISNUMBER(SEARCH("heatDry",$AY2228)),"heatDry","")</f>
        <v/>
      </c>
      <c r="BH2228" s="2" t="str">
        <f>IF(AND(ISNUMBER(SEARCH("aerobic",$AW2228)),ISNUMBER(SEARCH("anaer",$AW2228))),"Combined Aer and Anaer.","")</f>
        <v/>
      </c>
    </row>
    <row r="2229" spans="1:60" x14ac:dyDescent="0.3">
      <c r="A2229" s="4">
        <v>2227</v>
      </c>
      <c r="B2229" t="s">
        <v>10433</v>
      </c>
      <c r="C2229">
        <v>577.61</v>
      </c>
      <c r="D2229">
        <v>306.6515756108048</v>
      </c>
      <c r="E2229">
        <v>305.97502868505381</v>
      </c>
      <c r="F2229">
        <v>245.27704113894939</v>
      </c>
      <c r="G2229">
        <v>374.96690419406241</v>
      </c>
      <c r="H2229">
        <v>-76.917653840659398</v>
      </c>
      <c r="I2229">
        <v>-78.226631895403528</v>
      </c>
      <c r="J2229">
        <v>-90.987467379613761</v>
      </c>
      <c r="K2229">
        <v>-61.443079803678508</v>
      </c>
      <c r="L2229">
        <v>367.78754866942393</v>
      </c>
      <c r="M2229">
        <v>366.12574056740289</v>
      </c>
      <c r="N2229">
        <v>360.10194428777851</v>
      </c>
      <c r="O2229">
        <v>380.45160243523151</v>
      </c>
      <c r="P2229">
        <v>13.634302942438961</v>
      </c>
      <c r="Q2229">
        <v>13.781351860265531</v>
      </c>
      <c r="R2229">
        <v>11.13446477932445</v>
      </c>
      <c r="S2229">
        <v>15.6197425819927</v>
      </c>
      <c r="T2229">
        <v>128.05232902807239</v>
      </c>
      <c r="U2229">
        <v>128.05212857130971</v>
      </c>
      <c r="V2229">
        <v>127.9663008608595</v>
      </c>
      <c r="W2229">
        <v>128.1375314980879</v>
      </c>
      <c r="X2229">
        <v>9052.6018313868244</v>
      </c>
      <c r="Y2229">
        <v>9087.036713577374</v>
      </c>
      <c r="Z2229">
        <v>8754.1445871625147</v>
      </c>
      <c r="AA2229">
        <v>9242.8591002076973</v>
      </c>
      <c r="AB2229">
        <v>1733.050137559467</v>
      </c>
      <c r="AC2229">
        <v>1715.674604746727</v>
      </c>
      <c r="AD2229">
        <v>1453.8740464659959</v>
      </c>
      <c r="AE2229">
        <v>2091.8930086039131</v>
      </c>
      <c r="AF2229">
        <v>62.403412001766696</v>
      </c>
      <c r="AG2229">
        <v>62.12116689821594</v>
      </c>
      <c r="AH2229">
        <v>61.100925447216241</v>
      </c>
      <c r="AI2229">
        <v>64.549751797772572</v>
      </c>
      <c r="AJ2229">
        <v>0.53875814488644092</v>
      </c>
      <c r="AK2229">
        <v>0.53875798898910343</v>
      </c>
      <c r="AL2229">
        <v>0.53873619267344364</v>
      </c>
      <c r="AM2229">
        <v>0.5387801890666587</v>
      </c>
      <c r="AN2229">
        <v>0.98033015068481277</v>
      </c>
      <c r="AO2229">
        <v>0.98033015068481311</v>
      </c>
      <c r="AP2229">
        <v>0.98033015068481311</v>
      </c>
      <c r="AQ2229">
        <v>0.98033015068481311</v>
      </c>
      <c r="AR2229">
        <v>13.06310901228332</v>
      </c>
      <c r="AS2229">
        <v>13.06310901228332</v>
      </c>
      <c r="AT2229">
        <v>13.06310901228332</v>
      </c>
      <c r="AU2229">
        <v>13.06310901228332</v>
      </c>
      <c r="AV2229" t="str">
        <f>VLOOKUP(Sheet1[[#This Row],[NPDES ID2]],Combined_Sheet__Major_Only___2[[NPDES ID2]:[ECHO BFR]],3,FALSE)</f>
        <v>IN</v>
      </c>
      <c r="AW2229" t="s">
        <v>41</v>
      </c>
      <c r="AX2229" t="str">
        <f>VLOOKUP(Sheet1[[#This Row],[NPDES ID2]],Combined_Sheet__Major_Only___2[[NPDES ID2]:[ECHO BFR]],27,FALSE)</f>
        <v>-</v>
      </c>
      <c r="AY2229" t="str">
        <f>VLOOKUP(Sheet1[[#This Row],[NPDES ID2]],Combined_Sheet__Major_Only___2[[NPDES ID2]:[ECHO BFR]],28,FALSE)</f>
        <v>-</v>
      </c>
      <c r="AZ2229" t="str">
        <f>VLOOKUP(Sheet1[[#This Row],[NPDES ID2]],Combined_Sheet__Major_Only___2[[NPDES ID2]:[ECHO BFR]],29,FALSE)</f>
        <v>thickening</v>
      </c>
      <c r="BA2229">
        <f>VLOOKUP(Sheet1[[#This Row],[NPDES ID2]],Combined_Sheet__Major_Only___2[[NPDES ID2]:[ECHO BFR]],17,FALSE)</f>
        <v>37.941972</v>
      </c>
      <c r="BB2229">
        <f>VLOOKUP(Sheet1[[#This Row],[NPDES ID2]],Combined_Sheet__Major_Only___2[[NPDES ID2]:[ECHO BFR]],18,FALSE)</f>
        <v>-87.349056000000004</v>
      </c>
      <c r="BC2229" t="str">
        <f>IF(ISNUMBER(SEARCH("aerobic",$AW2229)),"aerobic","")</f>
        <v>aerobic</v>
      </c>
      <c r="BD2229" t="str">
        <f>IF(ISNUMBER(SEARCH("anaer",$AW2229)),"anaer","")</f>
        <v/>
      </c>
      <c r="BE2229" t="str">
        <f>IF(ISNUMBER(SEARCH("thickening",$AZ2229)),"thickening","")</f>
        <v>thickening</v>
      </c>
      <c r="BF2229" s="3" t="str">
        <f>IF(ISNUMBER(SEARCH("airDry",$AW2229)),"airDry","")</f>
        <v/>
      </c>
      <c r="BG2229" s="3" t="str">
        <f>IF(ISNUMBER(SEARCH("heatDry",$AY2229)),"heatDry","")</f>
        <v/>
      </c>
      <c r="BH2229" s="3" t="str">
        <f>IF(AND(ISNUMBER(SEARCH("aerobic",$AW2229)),ISNUMBER(SEARCH("anaer",$AW2229))),"Combined Aer and Anaer.","")</f>
        <v/>
      </c>
    </row>
    <row r="2230" spans="1:60" x14ac:dyDescent="0.3">
      <c r="A2230" s="4">
        <v>2228</v>
      </c>
      <c r="B2230" t="s">
        <v>10437</v>
      </c>
      <c r="C2230">
        <v>576.9</v>
      </c>
      <c r="D2230">
        <v>304.90021807075152</v>
      </c>
      <c r="E2230">
        <v>304.17987815720869</v>
      </c>
      <c r="F2230">
        <v>243.78829428490471</v>
      </c>
      <c r="G2230">
        <v>372.72493354643029</v>
      </c>
      <c r="H2230">
        <v>-76.953405303735693</v>
      </c>
      <c r="I2230">
        <v>-78.269630464792328</v>
      </c>
      <c r="J2230">
        <v>-91.166536994550583</v>
      </c>
      <c r="K2230">
        <v>-61.413804739433772</v>
      </c>
      <c r="L2230">
        <v>369.66005592918128</v>
      </c>
      <c r="M2230">
        <v>368.01738854409001</v>
      </c>
      <c r="N2230">
        <v>362.06469109735752</v>
      </c>
      <c r="O2230">
        <v>382.17495195145949</v>
      </c>
      <c r="P2230">
        <v>13.61348300574118</v>
      </c>
      <c r="Q2230">
        <v>13.75384971772618</v>
      </c>
      <c r="R2230">
        <v>11.10527473710847</v>
      </c>
      <c r="S2230">
        <v>15.589219521884839</v>
      </c>
      <c r="T2230">
        <v>59.766767982417782</v>
      </c>
      <c r="U2230">
        <v>59.766672908631101</v>
      </c>
      <c r="V2230">
        <v>59.725966048346393</v>
      </c>
      <c r="W2230">
        <v>59.807178300071989</v>
      </c>
      <c r="X2230">
        <v>4198.5717489264807</v>
      </c>
      <c r="Y2230">
        <v>4214.2497076385353</v>
      </c>
      <c r="Z2230">
        <v>4062.5015504618859</v>
      </c>
      <c r="AA2230">
        <v>4285.3191090178079</v>
      </c>
      <c r="AB2230">
        <v>693.72052504885551</v>
      </c>
      <c r="AC2230">
        <v>688.84149441123486</v>
      </c>
      <c r="AD2230">
        <v>595.99592169375114</v>
      </c>
      <c r="AE2230">
        <v>815.91979073989592</v>
      </c>
      <c r="AF2230">
        <v>62.797175825257057</v>
      </c>
      <c r="AG2230">
        <v>62.517950941376199</v>
      </c>
      <c r="AH2230">
        <v>61.507831251410742</v>
      </c>
      <c r="AI2230">
        <v>64.921724114937447</v>
      </c>
      <c r="AJ2230">
        <v>0.54356753265306335</v>
      </c>
      <c r="AK2230">
        <v>0.54356743769228355</v>
      </c>
      <c r="AL2230">
        <v>0.54355414807911007</v>
      </c>
      <c r="AM2230">
        <v>0.54358097304912922</v>
      </c>
      <c r="AN2230">
        <v>0.95917267940429141</v>
      </c>
      <c r="AO2230">
        <v>0.95917267940429152</v>
      </c>
      <c r="AP2230">
        <v>0.95917267940429152</v>
      </c>
      <c r="AQ2230">
        <v>0.95917267940429152</v>
      </c>
      <c r="AR2230">
        <v>14.311206724211489</v>
      </c>
      <c r="AS2230">
        <v>14.311206724211489</v>
      </c>
      <c r="AT2230">
        <v>14.311206724211489</v>
      </c>
      <c r="AU2230">
        <v>14.311206724211489</v>
      </c>
      <c r="AV2230" t="str">
        <f>VLOOKUP(Sheet1[[#This Row],[NPDES ID2]],Combined_Sheet__Major_Only___2[[NPDES ID2]:[ECHO BFR]],3,FALSE)</f>
        <v>MA</v>
      </c>
      <c r="AW2230" t="s">
        <v>41</v>
      </c>
      <c r="AX2230" t="str">
        <f>VLOOKUP(Sheet1[[#This Row],[NPDES ID2]],Combined_Sheet__Major_Only___2[[NPDES ID2]:[ECHO BFR]],27,FALSE)</f>
        <v>-</v>
      </c>
      <c r="AY2230" t="str">
        <f>VLOOKUP(Sheet1[[#This Row],[NPDES ID2]],Combined_Sheet__Major_Only___2[[NPDES ID2]:[ECHO BFR]],28,FALSE)</f>
        <v>-</v>
      </c>
      <c r="AZ2230" t="str">
        <f>VLOOKUP(Sheet1[[#This Row],[NPDES ID2]],Combined_Sheet__Major_Only___2[[NPDES ID2]:[ECHO BFR]],29,FALSE)</f>
        <v>thickening, preliminaryOps</v>
      </c>
      <c r="BA2230">
        <f>VLOOKUP(Sheet1[[#This Row],[NPDES ID2]],Combined_Sheet__Major_Only___2[[NPDES ID2]:[ECHO BFR]],17,FALSE)</f>
        <v>42.809271000000003</v>
      </c>
      <c r="BB2230">
        <f>VLOOKUP(Sheet1[[#This Row],[NPDES ID2]],Combined_Sheet__Major_Only___2[[NPDES ID2]:[ECHO BFR]],18,FALSE)</f>
        <v>-70.861504999999994</v>
      </c>
      <c r="BC2230" t="str">
        <f>IF(ISNUMBER(SEARCH("aerobic",$AW2230)),"aerobic","")</f>
        <v>aerobic</v>
      </c>
      <c r="BD2230" t="str">
        <f>IF(ISNUMBER(SEARCH("anaer",$AW2230)),"anaer","")</f>
        <v/>
      </c>
      <c r="BE2230" t="str">
        <f>IF(ISNUMBER(SEARCH("thickening",$AZ2230)),"thickening","")</f>
        <v>thickening</v>
      </c>
      <c r="BF2230" s="2" t="str">
        <f>IF(ISNUMBER(SEARCH("airDry",$AW2230)),"airDry","")</f>
        <v/>
      </c>
      <c r="BG2230" s="2" t="str">
        <f>IF(ISNUMBER(SEARCH("heatDry",$AY2230)),"heatDry","")</f>
        <v/>
      </c>
      <c r="BH2230" s="2" t="str">
        <f>IF(AND(ISNUMBER(SEARCH("aerobic",$AW2230)),ISNUMBER(SEARCH("anaer",$AW2230))),"Combined Aer and Anaer.","")</f>
        <v/>
      </c>
    </row>
    <row r="2231" spans="1:60" x14ac:dyDescent="0.3">
      <c r="A2231" s="4">
        <v>2229</v>
      </c>
      <c r="B2231" t="s">
        <v>10442</v>
      </c>
      <c r="C2231">
        <v>576.5</v>
      </c>
      <c r="D2231">
        <v>284.31508479365709</v>
      </c>
      <c r="E2231">
        <v>283.18341511554007</v>
      </c>
      <c r="F2231">
        <v>226.7831280208309</v>
      </c>
      <c r="G2231">
        <v>347.53713535816689</v>
      </c>
      <c r="H2231">
        <v>-76.566599766065735</v>
      </c>
      <c r="I2231">
        <v>-77.862369519825563</v>
      </c>
      <c r="J2231">
        <v>-90.472977510632191</v>
      </c>
      <c r="K2231">
        <v>-59.41299087772115</v>
      </c>
      <c r="L2231">
        <v>396.24230569657499</v>
      </c>
      <c r="M2231">
        <v>394.8013615261176</v>
      </c>
      <c r="N2231">
        <v>389.57946496692517</v>
      </c>
      <c r="O2231">
        <v>407.22073135932112</v>
      </c>
      <c r="P2231">
        <v>13.55309396720561</v>
      </c>
      <c r="Q2231">
        <v>13.734986799017531</v>
      </c>
      <c r="R2231">
        <v>10.901896260256089</v>
      </c>
      <c r="S2231">
        <v>15.67485504445601</v>
      </c>
      <c r="T2231">
        <v>55.035800953597928</v>
      </c>
      <c r="U2231">
        <v>55.035713180965089</v>
      </c>
      <c r="V2231">
        <v>54.998132387907127</v>
      </c>
      <c r="W2231">
        <v>55.073107976899372</v>
      </c>
      <c r="X2231">
        <v>3603.9962829822498</v>
      </c>
      <c r="Y2231">
        <v>3614.9528321464431</v>
      </c>
      <c r="Z2231">
        <v>3508.4144822313201</v>
      </c>
      <c r="AA2231">
        <v>3664.8417577632481</v>
      </c>
      <c r="AB2231">
        <v>657.45613476373967</v>
      </c>
      <c r="AC2231">
        <v>652.23949349092265</v>
      </c>
      <c r="AD2231">
        <v>556.94210485449821</v>
      </c>
      <c r="AE2231">
        <v>787.19233768313268</v>
      </c>
      <c r="AF2231">
        <v>67.359530344456402</v>
      </c>
      <c r="AG2231">
        <v>67.114400911605074</v>
      </c>
      <c r="AH2231">
        <v>66.227838635033891</v>
      </c>
      <c r="AI2231">
        <v>69.22433886011035</v>
      </c>
      <c r="AJ2231">
        <v>0.59933534206456673</v>
      </c>
      <c r="AK2231">
        <v>0.59933524264370031</v>
      </c>
      <c r="AL2231">
        <v>0.599321327803368</v>
      </c>
      <c r="AM2231">
        <v>0.59934941475380032</v>
      </c>
      <c r="AN2231">
        <v>0.95588515877311875</v>
      </c>
      <c r="AO2231">
        <v>0.95588515877311886</v>
      </c>
      <c r="AP2231">
        <v>0.95588515877311886</v>
      </c>
      <c r="AQ2231">
        <v>0.95588515877311886</v>
      </c>
      <c r="AR2231">
        <v>14.4898894703792</v>
      </c>
      <c r="AS2231">
        <v>14.4898894703792</v>
      </c>
      <c r="AT2231">
        <v>14.4898894703792</v>
      </c>
      <c r="AU2231">
        <v>14.4898894703792</v>
      </c>
      <c r="AV2231" t="str">
        <f>VLOOKUP(Sheet1[[#This Row],[NPDES ID2]],Combined_Sheet__Major_Only___2[[NPDES ID2]:[ECHO BFR]],3,FALSE)</f>
        <v>CA</v>
      </c>
      <c r="AW2231" t="s">
        <v>12181</v>
      </c>
      <c r="AX2231" t="str">
        <f>VLOOKUP(Sheet1[[#This Row],[NPDES ID2]],Combined_Sheet__Major_Only___2[[NPDES ID2]:[ECHO BFR]],27,FALSE)</f>
        <v>-</v>
      </c>
      <c r="AY2231" t="str">
        <f>VLOOKUP(Sheet1[[#This Row],[NPDES ID2]],Combined_Sheet__Major_Only___2[[NPDES ID2]:[ECHO BFR]],28,FALSE)</f>
        <v>-</v>
      </c>
      <c r="AZ2231" t="str">
        <f>VLOOKUP(Sheet1[[#This Row],[NPDES ID2]],Combined_Sheet__Major_Only___2[[NPDES ID2]:[ECHO BFR]],29,FALSE)</f>
        <v>thickening, preliminaryOps</v>
      </c>
      <c r="BA2231">
        <f>VLOOKUP(Sheet1[[#This Row],[NPDES ID2]],Combined_Sheet__Major_Only___2[[NPDES ID2]:[ECHO BFR]],17,FALSE)</f>
        <v>38.734439999999999</v>
      </c>
      <c r="BB2231">
        <f>VLOOKUP(Sheet1[[#This Row],[NPDES ID2]],Combined_Sheet__Major_Only___2[[NPDES ID2]:[ECHO BFR]],18,FALSE)</f>
        <v>-120.7868</v>
      </c>
      <c r="BC2231" t="str">
        <f>IF(ISNUMBER(SEARCH("aerobic",$AW2231)),"aerobic","")</f>
        <v/>
      </c>
      <c r="BD2231" t="str">
        <f>IF(ISNUMBER(SEARCH("anaer",$AW2231)),"anaer","")</f>
        <v>anaer</v>
      </c>
      <c r="BE2231" t="str">
        <f>IF(ISNUMBER(SEARCH("thickening",$AZ2231)),"thickening","")</f>
        <v>thickening</v>
      </c>
      <c r="BF2231" s="3" t="str">
        <f>IF(ISNUMBER(SEARCH("airDry",$AW2231)),"airDry","")</f>
        <v/>
      </c>
      <c r="BG2231" s="3" t="str">
        <f>IF(ISNUMBER(SEARCH("heatDry",$AY2231)),"heatDry","")</f>
        <v/>
      </c>
      <c r="BH2231" s="3" t="str">
        <f>IF(AND(ISNUMBER(SEARCH("aerobic",$AW2231)),ISNUMBER(SEARCH("anaer",$AW2231))),"Combined Aer and Anaer.","")</f>
        <v/>
      </c>
    </row>
    <row r="2232" spans="1:60" x14ac:dyDescent="0.3">
      <c r="A2232" s="4">
        <v>2230</v>
      </c>
      <c r="B2232" t="s">
        <v>10445</v>
      </c>
      <c r="C2232">
        <v>571.42999999999995</v>
      </c>
      <c r="D2232">
        <v>287.89920483289399</v>
      </c>
      <c r="E2232">
        <v>286.79445689028921</v>
      </c>
      <c r="F2232">
        <v>229.45937985741929</v>
      </c>
      <c r="G2232">
        <v>352.07145279235971</v>
      </c>
      <c r="H2232">
        <v>-76.657809167535575</v>
      </c>
      <c r="I2232">
        <v>-77.911777738372109</v>
      </c>
      <c r="J2232">
        <v>-90.650394782464019</v>
      </c>
      <c r="K2232">
        <v>-59.744654509563482</v>
      </c>
      <c r="L2232">
        <v>389.53052656564068</v>
      </c>
      <c r="M2232">
        <v>388.07795232443061</v>
      </c>
      <c r="N2232">
        <v>382.81507439950968</v>
      </c>
      <c r="O2232">
        <v>400.5953276665349</v>
      </c>
      <c r="P2232">
        <v>13.44029091394005</v>
      </c>
      <c r="Q2232">
        <v>13.612065690769141</v>
      </c>
      <c r="R2232">
        <v>10.828014338492929</v>
      </c>
      <c r="S2232">
        <v>15.515763497219201</v>
      </c>
      <c r="T2232">
        <v>4.0539285831749119</v>
      </c>
      <c r="U2232">
        <v>4.0539194892752191</v>
      </c>
      <c r="V2232">
        <v>4.0500258386989012</v>
      </c>
      <c r="W2232">
        <v>4.0577938691616744</v>
      </c>
      <c r="X2232">
        <v>267.67181088298889</v>
      </c>
      <c r="Y2232">
        <v>268.49163105219242</v>
      </c>
      <c r="Z2232">
        <v>260.46219384238151</v>
      </c>
      <c r="AA2232">
        <v>272.30175273983252</v>
      </c>
      <c r="AB2232">
        <v>51.667991210953161</v>
      </c>
      <c r="AC2232">
        <v>51.185581231356117</v>
      </c>
      <c r="AD2232">
        <v>43.345153924454699</v>
      </c>
      <c r="AE2232">
        <v>62.520690138780509</v>
      </c>
      <c r="AF2232">
        <v>66.805302936410641</v>
      </c>
      <c r="AG2232">
        <v>66.556086363063031</v>
      </c>
      <c r="AH2232">
        <v>65.654122918881612</v>
      </c>
      <c r="AI2232">
        <v>68.702119212363101</v>
      </c>
      <c r="AJ2232">
        <v>0.5925566690182571</v>
      </c>
      <c r="AK2232">
        <v>0.59255661407207139</v>
      </c>
      <c r="AL2232">
        <v>0.59254891906116025</v>
      </c>
      <c r="AM2232">
        <v>0.59256445119324697</v>
      </c>
      <c r="AN2232">
        <v>0.66648462636155359</v>
      </c>
      <c r="AO2232">
        <v>0.66648462636155381</v>
      </c>
      <c r="AP2232">
        <v>0.66648462636155381</v>
      </c>
      <c r="AQ2232">
        <v>0.66648462636155381</v>
      </c>
      <c r="AR2232">
        <v>13.920624850570279</v>
      </c>
      <c r="AS2232">
        <v>13.920624850570279</v>
      </c>
      <c r="AT2232">
        <v>13.920624850570279</v>
      </c>
      <c r="AU2232">
        <v>13.920624850570279</v>
      </c>
      <c r="AV2232" t="str">
        <f>VLOOKUP(Sheet1[[#This Row],[NPDES ID2]],Combined_Sheet__Major_Only___2[[NPDES ID2]:[ECHO BFR]],3,FALSE)</f>
        <v>TX</v>
      </c>
      <c r="AW2232" t="s">
        <v>118</v>
      </c>
      <c r="AX2232" t="str">
        <f>VLOOKUP(Sheet1[[#This Row],[NPDES ID2]],Combined_Sheet__Major_Only___2[[NPDES ID2]:[ECHO BFR]],27,FALSE)</f>
        <v>-</v>
      </c>
      <c r="AY2232" t="str">
        <f>VLOOKUP(Sheet1[[#This Row],[NPDES ID2]],Combined_Sheet__Major_Only___2[[NPDES ID2]:[ECHO BFR]],28,FALSE)</f>
        <v>-</v>
      </c>
      <c r="AZ2232" t="str">
        <f>VLOOKUP(Sheet1[[#This Row],[NPDES ID2]],Combined_Sheet__Major_Only___2[[NPDES ID2]:[ECHO BFR]],29,FALSE)</f>
        <v>thickening</v>
      </c>
      <c r="BA2232">
        <f>VLOOKUP(Sheet1[[#This Row],[NPDES ID2]],Combined_Sheet__Major_Only___2[[NPDES ID2]:[ECHO BFR]],17,FALSE)</f>
        <v>32.787709999999997</v>
      </c>
      <c r="BB2232">
        <f>VLOOKUP(Sheet1[[#This Row],[NPDES ID2]],Combined_Sheet__Major_Only___2[[NPDES ID2]:[ECHO BFR]],18,FALSE)</f>
        <v>-98.132990000000007</v>
      </c>
      <c r="BC2232" t="str">
        <f>IF(ISNUMBER(SEARCH("aerobic",$AW2232)),"aerobic","")</f>
        <v>aerobic</v>
      </c>
      <c r="BD2232" t="str">
        <f>IF(ISNUMBER(SEARCH("anaer",$AW2232)),"anaer","")</f>
        <v/>
      </c>
      <c r="BE2232" t="str">
        <f>IF(ISNUMBER(SEARCH("thickening",$AZ2232)),"thickening","")</f>
        <v>thickening</v>
      </c>
      <c r="BF2232" s="2" t="str">
        <f>IF(ISNUMBER(SEARCH("airDry",$AW2232)),"airDry","")</f>
        <v>airDry</v>
      </c>
      <c r="BG2232" s="2" t="str">
        <f>IF(ISNUMBER(SEARCH("heatDry",$AY2232)),"heatDry","")</f>
        <v/>
      </c>
      <c r="BH2232" s="2" t="str">
        <f>IF(AND(ISNUMBER(SEARCH("aerobic",$AW2232)),ISNUMBER(SEARCH("anaer",$AW2232))),"Combined Aer and Anaer.","")</f>
        <v/>
      </c>
    </row>
    <row r="2233" spans="1:60" x14ac:dyDescent="0.3">
      <c r="A2233" s="4">
        <v>2231</v>
      </c>
      <c r="B2233" t="s">
        <v>10450</v>
      </c>
      <c r="C2233">
        <v>567.29</v>
      </c>
      <c r="D2233">
        <v>412.37946249640657</v>
      </c>
      <c r="E2233">
        <v>414.60928091793733</v>
      </c>
      <c r="F2233">
        <v>329.78203336819922</v>
      </c>
      <c r="G2233">
        <v>511.00605646546501</v>
      </c>
      <c r="H2233">
        <v>-78.130076058426042</v>
      </c>
      <c r="I2233">
        <v>-77.502160173171404</v>
      </c>
      <c r="J2233">
        <v>-90.078566626886769</v>
      </c>
      <c r="K2233">
        <v>-67.154647477272746</v>
      </c>
      <c r="L2233">
        <v>271.17309823935358</v>
      </c>
      <c r="M2233">
        <v>268.87060210953251</v>
      </c>
      <c r="N2233">
        <v>260.52700045870063</v>
      </c>
      <c r="O2233">
        <v>288.71466498903652</v>
      </c>
      <c r="P2233">
        <v>13.538673864288951</v>
      </c>
      <c r="Q2233">
        <v>13.454832550344561</v>
      </c>
      <c r="R2233">
        <v>11.7369331747893</v>
      </c>
      <c r="S2233">
        <v>15.391175823348011</v>
      </c>
      <c r="T2233">
        <v>76.501074131602365</v>
      </c>
      <c r="U2233">
        <v>76.500953232283081</v>
      </c>
      <c r="V2233">
        <v>76.449188893538505</v>
      </c>
      <c r="W2233">
        <v>76.552461375845667</v>
      </c>
      <c r="X2233">
        <v>7209.6431732302344</v>
      </c>
      <c r="Y2233">
        <v>7260.1621646539643</v>
      </c>
      <c r="Z2233">
        <v>6768.5780638797323</v>
      </c>
      <c r="AA2233">
        <v>7496.0402021515474</v>
      </c>
      <c r="AB2233">
        <v>1606.5841546262479</v>
      </c>
      <c r="AC2233">
        <v>1571.8545382473319</v>
      </c>
      <c r="AD2233">
        <v>1301.7783851671479</v>
      </c>
      <c r="AE2233">
        <v>2063.4603922513761</v>
      </c>
      <c r="AF2233">
        <v>46.847256981692723</v>
      </c>
      <c r="AG2233">
        <v>46.449307578191828</v>
      </c>
      <c r="AH2233">
        <v>45.009012030035308</v>
      </c>
      <c r="AI2233">
        <v>49.87615297182014</v>
      </c>
      <c r="AJ2233">
        <v>0.3493877135219472</v>
      </c>
      <c r="AK2233">
        <v>0.34938762930078449</v>
      </c>
      <c r="AL2233">
        <v>0.34937584933636318</v>
      </c>
      <c r="AM2233">
        <v>0.34939962731777402</v>
      </c>
      <c r="AN2233">
        <v>0.96768962004258485</v>
      </c>
      <c r="AO2233">
        <v>0.96768962004258452</v>
      </c>
      <c r="AP2233">
        <v>0.96768962004258452</v>
      </c>
      <c r="AQ2233">
        <v>0.96768962004258452</v>
      </c>
      <c r="AR2233">
        <v>9.0382583805858623</v>
      </c>
      <c r="AS2233">
        <v>9.0382583805858658</v>
      </c>
      <c r="AT2233">
        <v>9.0382583805858658</v>
      </c>
      <c r="AU2233">
        <v>9.0382583805858658</v>
      </c>
      <c r="AV2233" t="str">
        <f>VLOOKUP(Sheet1[[#This Row],[NPDES ID2]],Combined_Sheet__Major_Only___2[[NPDES ID2]:[ECHO BFR]],3,FALSE)</f>
        <v>CA</v>
      </c>
      <c r="AW2233" t="s">
        <v>54</v>
      </c>
      <c r="AX2233" t="str">
        <f>VLOOKUP(Sheet1[[#This Row],[NPDES ID2]],Combined_Sheet__Major_Only___2[[NPDES ID2]:[ECHO BFR]],27,FALSE)</f>
        <v>tempSludgeStore</v>
      </c>
      <c r="AY2233" t="str">
        <f>VLOOKUP(Sheet1[[#This Row],[NPDES ID2]],Combined_Sheet__Major_Only___2[[NPDES ID2]:[ECHO BFR]],28,FALSE)</f>
        <v>-</v>
      </c>
      <c r="AZ2233" t="str">
        <f>VLOOKUP(Sheet1[[#This Row],[NPDES ID2]],Combined_Sheet__Major_Only___2[[NPDES ID2]:[ECHO BFR]],29,FALSE)</f>
        <v>thickening</v>
      </c>
      <c r="BA2233">
        <f>VLOOKUP(Sheet1[[#This Row],[NPDES ID2]],Combined_Sheet__Major_Only___2[[NPDES ID2]:[ECHO BFR]],17,FALSE)</f>
        <v>34.58278</v>
      </c>
      <c r="BB2233">
        <f>VLOOKUP(Sheet1[[#This Row],[NPDES ID2]],Combined_Sheet__Major_Only___2[[NPDES ID2]:[ECHO BFR]],18,FALSE)</f>
        <v>-117.40806000000001</v>
      </c>
      <c r="BC2233" t="str">
        <f>IF(ISNUMBER(SEARCH("aerobic",$AW2233)),"aerobic","")</f>
        <v/>
      </c>
      <c r="BD2233" t="str">
        <f>IF(ISNUMBER(SEARCH("anaer",$AW2233)),"anaer","")</f>
        <v/>
      </c>
      <c r="BE2233" t="str">
        <f>IF(ISNUMBER(SEARCH("thickening",$AZ2233)),"thickening","")</f>
        <v>thickening</v>
      </c>
      <c r="BF2233" s="3" t="str">
        <f>IF(ISNUMBER(SEARCH("airDry",$AW2233)),"airDry","")</f>
        <v/>
      </c>
      <c r="BG2233" s="3" t="str">
        <f>IF(ISNUMBER(SEARCH("heatDry",$AY2233)),"heatDry","")</f>
        <v/>
      </c>
      <c r="BH2233" s="3" t="str">
        <f>IF(AND(ISNUMBER(SEARCH("aerobic",$AW2233)),ISNUMBER(SEARCH("anaer",$AW2233))),"Combined Aer and Anaer.","")</f>
        <v/>
      </c>
    </row>
    <row r="2234" spans="1:60" x14ac:dyDescent="0.3">
      <c r="A2234" s="4">
        <v>2232</v>
      </c>
      <c r="B2234" t="s">
        <v>10455</v>
      </c>
      <c r="C2234">
        <v>565</v>
      </c>
      <c r="D2234">
        <v>399.16829612427841</v>
      </c>
      <c r="E2234">
        <v>400.41283680243077</v>
      </c>
      <c r="F2234">
        <v>320.66368459041308</v>
      </c>
      <c r="G2234">
        <v>493.74827149658108</v>
      </c>
      <c r="H2234">
        <v>-78.042967688803031</v>
      </c>
      <c r="I2234">
        <v>-77.606823560036901</v>
      </c>
      <c r="J2234">
        <v>-90.19091661296882</v>
      </c>
      <c r="K2234">
        <v>-66.378225078639872</v>
      </c>
      <c r="L2234">
        <v>279.5323979520972</v>
      </c>
      <c r="M2234">
        <v>277.30923707518161</v>
      </c>
      <c r="N2234">
        <v>269.2535524511058</v>
      </c>
      <c r="O2234">
        <v>296.46872282693067</v>
      </c>
      <c r="P2234">
        <v>13.471064691207539</v>
      </c>
      <c r="Q2234">
        <v>13.4294860318525</v>
      </c>
      <c r="R2234">
        <v>11.58198835006977</v>
      </c>
      <c r="S2234">
        <v>15.264384983364829</v>
      </c>
      <c r="T2234">
        <v>49.129343752739317</v>
      </c>
      <c r="U2234">
        <v>49.12926509535761</v>
      </c>
      <c r="V2234">
        <v>49.095587094724408</v>
      </c>
      <c r="W2234">
        <v>49.162776414802373</v>
      </c>
      <c r="X2234">
        <v>4472.8789674290383</v>
      </c>
      <c r="Y2234">
        <v>4502.35237782687</v>
      </c>
      <c r="Z2234">
        <v>4216.0701137896885</v>
      </c>
      <c r="AA2234">
        <v>4639.1663654554877</v>
      </c>
      <c r="AB2234">
        <v>1229.9749449333351</v>
      </c>
      <c r="AC2234">
        <v>1191.216600941292</v>
      </c>
      <c r="AD2234">
        <v>951.6734684742205</v>
      </c>
      <c r="AE2234">
        <v>1677.6485849056839</v>
      </c>
      <c r="AF2234">
        <v>48.486838903691122</v>
      </c>
      <c r="AG2234">
        <v>48.10106214208875</v>
      </c>
      <c r="AH2234">
        <v>46.704738633241213</v>
      </c>
      <c r="AI2234">
        <v>51.423210508039077</v>
      </c>
      <c r="AJ2234">
        <v>0.36927553067470081</v>
      </c>
      <c r="AK2234">
        <v>0.36927545520034688</v>
      </c>
      <c r="AL2234">
        <v>0.36926489535229889</v>
      </c>
      <c r="AM2234">
        <v>0.3692862104048964</v>
      </c>
      <c r="AN2234">
        <v>0.95095463927068025</v>
      </c>
      <c r="AO2234">
        <v>0.95095463927068036</v>
      </c>
      <c r="AP2234">
        <v>0.95095463927068036</v>
      </c>
      <c r="AQ2234">
        <v>0.95095463927068036</v>
      </c>
      <c r="AR2234">
        <v>8.4426114359910986</v>
      </c>
      <c r="AS2234">
        <v>8.4426114359910986</v>
      </c>
      <c r="AT2234">
        <v>8.4426114359910986</v>
      </c>
      <c r="AU2234">
        <v>8.4426114359910986</v>
      </c>
      <c r="AV2234" t="str">
        <f>VLOOKUP(Sheet1[[#This Row],[NPDES ID2]],Combined_Sheet__Major_Only___2[[NPDES ID2]:[ECHO BFR]],3,FALSE)</f>
        <v>FL</v>
      </c>
      <c r="AW2234" t="s">
        <v>54</v>
      </c>
      <c r="AX2234" t="str">
        <f>VLOOKUP(Sheet1[[#This Row],[NPDES ID2]],Combined_Sheet__Major_Only___2[[NPDES ID2]:[ECHO BFR]],27,FALSE)</f>
        <v>-</v>
      </c>
      <c r="AY2234" t="str">
        <f>VLOOKUP(Sheet1[[#This Row],[NPDES ID2]],Combined_Sheet__Major_Only___2[[NPDES ID2]:[ECHO BFR]],28,FALSE)</f>
        <v>-</v>
      </c>
      <c r="AZ2234" t="str">
        <f>VLOOKUP(Sheet1[[#This Row],[NPDES ID2]],Combined_Sheet__Major_Only___2[[NPDES ID2]:[ECHO BFR]],29,FALSE)</f>
        <v>thickening</v>
      </c>
      <c r="BA2234">
        <f>VLOOKUP(Sheet1[[#This Row],[NPDES ID2]],Combined_Sheet__Major_Only___2[[NPDES ID2]:[ECHO BFR]],17,FALSE)</f>
        <v>28.149699999999999</v>
      </c>
      <c r="BB2234">
        <f>VLOOKUP(Sheet1[[#This Row],[NPDES ID2]],Combined_Sheet__Major_Only___2[[NPDES ID2]:[ECHO BFR]],18,FALSE)</f>
        <v>-81.500799999999998</v>
      </c>
      <c r="BC2234" t="str">
        <f>IF(ISNUMBER(SEARCH("aerobic",$AW2234)),"aerobic","")</f>
        <v/>
      </c>
      <c r="BD2234" t="str">
        <f>IF(ISNUMBER(SEARCH("anaer",$AW2234)),"anaer","")</f>
        <v/>
      </c>
      <c r="BE2234" t="str">
        <f>IF(ISNUMBER(SEARCH("thickening",$AZ2234)),"thickening","")</f>
        <v>thickening</v>
      </c>
      <c r="BF2234" s="2" t="str">
        <f>IF(ISNUMBER(SEARCH("airDry",$AW2234)),"airDry","")</f>
        <v/>
      </c>
      <c r="BG2234" s="2" t="str">
        <f>IF(ISNUMBER(SEARCH("heatDry",$AY2234)),"heatDry","")</f>
        <v/>
      </c>
      <c r="BH2234" s="2" t="str">
        <f>IF(AND(ISNUMBER(SEARCH("aerobic",$AW2234)),ISNUMBER(SEARCH("anaer",$AW2234))),"Combined Aer and Anaer.","")</f>
        <v/>
      </c>
    </row>
    <row r="2235" spans="1:60" x14ac:dyDescent="0.3">
      <c r="A2235" s="4">
        <v>2233</v>
      </c>
      <c r="B2235" t="s">
        <v>10459</v>
      </c>
      <c r="C2235">
        <v>564.78700000000003</v>
      </c>
      <c r="D2235">
        <v>413.15078085589118</v>
      </c>
      <c r="E2235">
        <v>415.34341305202679</v>
      </c>
      <c r="F2235">
        <v>330.4152793941895</v>
      </c>
      <c r="G2235">
        <v>512.20258401698072</v>
      </c>
      <c r="H2235">
        <v>-77.977213611971877</v>
      </c>
      <c r="I2235">
        <v>-77.321482889986214</v>
      </c>
      <c r="J2235">
        <v>-89.776530781012269</v>
      </c>
      <c r="K2235">
        <v>-66.900634294668762</v>
      </c>
      <c r="L2235">
        <v>270.0557768150835</v>
      </c>
      <c r="M2235">
        <v>267.7645704434002</v>
      </c>
      <c r="N2235">
        <v>259.45825344770458</v>
      </c>
      <c r="O2235">
        <v>287.51830969089309</v>
      </c>
      <c r="P2235">
        <v>13.47829639686989</v>
      </c>
      <c r="Q2235">
        <v>13.39518806484257</v>
      </c>
      <c r="R2235">
        <v>11.68319116641362</v>
      </c>
      <c r="S2235">
        <v>15.321486091940059</v>
      </c>
      <c r="T2235">
        <v>233.86921706154001</v>
      </c>
      <c r="U2235">
        <v>233.86885330087509</v>
      </c>
      <c r="V2235">
        <v>233.71310527525389</v>
      </c>
      <c r="W2235">
        <v>234.02383048899051</v>
      </c>
      <c r="X2235">
        <v>22033.90229092037</v>
      </c>
      <c r="Y2235">
        <v>22188.334789539851</v>
      </c>
      <c r="Z2235">
        <v>20686.233967214259</v>
      </c>
      <c r="AA2235">
        <v>22908.795564425978</v>
      </c>
      <c r="AB2235">
        <v>7089.3777328112337</v>
      </c>
      <c r="AC2235">
        <v>6786.3695325563658</v>
      </c>
      <c r="AD2235">
        <v>5247.0898501267957</v>
      </c>
      <c r="AE2235">
        <v>10225.45013718404</v>
      </c>
      <c r="AF2235">
        <v>46.862807606436057</v>
      </c>
      <c r="AG2235">
        <v>46.464861239266178</v>
      </c>
      <c r="AH2235">
        <v>45.025733426614067</v>
      </c>
      <c r="AI2235">
        <v>49.889970213714363</v>
      </c>
      <c r="AJ2235">
        <v>0.34957623476928762</v>
      </c>
      <c r="AK2235">
        <v>0.34957606479185471</v>
      </c>
      <c r="AL2235">
        <v>0.34955233952882642</v>
      </c>
      <c r="AM2235">
        <v>0.34960023088637698</v>
      </c>
      <c r="AN2235">
        <v>0.98909075068322128</v>
      </c>
      <c r="AO2235">
        <v>0.98909075068322139</v>
      </c>
      <c r="AP2235">
        <v>0.98909075068322139</v>
      </c>
      <c r="AQ2235">
        <v>0.98909075068322139</v>
      </c>
      <c r="AR2235">
        <v>7.6193573051320858</v>
      </c>
      <c r="AS2235">
        <v>7.6193573051320884</v>
      </c>
      <c r="AT2235">
        <v>7.6193573051320884</v>
      </c>
      <c r="AU2235">
        <v>7.6193573051320884</v>
      </c>
      <c r="AV2235" t="str">
        <f>VLOOKUP(Sheet1[[#This Row],[NPDES ID2]],Combined_Sheet__Major_Only___2[[NPDES ID2]:[ECHO BFR]],3,FALSE)</f>
        <v>NC</v>
      </c>
      <c r="AW2235" t="s">
        <v>87</v>
      </c>
      <c r="AX2235" t="str">
        <f>VLOOKUP(Sheet1[[#This Row],[NPDES ID2]],Combined_Sheet__Major_Only___2[[NPDES ID2]:[ECHO BFR]],27,FALSE)</f>
        <v>-</v>
      </c>
      <c r="AY2235" t="str">
        <f>VLOOKUP(Sheet1[[#This Row],[NPDES ID2]],Combined_Sheet__Major_Only___2[[NPDES ID2]:[ECHO BFR]],28,FALSE)</f>
        <v>-</v>
      </c>
      <c r="AZ2235" t="str">
        <f>VLOOKUP(Sheet1[[#This Row],[NPDES ID2]],Combined_Sheet__Major_Only___2[[NPDES ID2]:[ECHO BFR]],29,FALSE)</f>
        <v>preliminaryOps</v>
      </c>
      <c r="BA2235">
        <f>VLOOKUP(Sheet1[[#This Row],[NPDES ID2]],Combined_Sheet__Major_Only___2[[NPDES ID2]:[ECHO BFR]],17,FALSE)</f>
        <v>36.308751000000001</v>
      </c>
      <c r="BB2235">
        <f>VLOOKUP(Sheet1[[#This Row],[NPDES ID2]],Combined_Sheet__Major_Only___2[[NPDES ID2]:[ECHO BFR]],18,FALSE)</f>
        <v>-76.204407000000003</v>
      </c>
      <c r="BC2235" t="str">
        <f>IF(ISNUMBER(SEARCH("aerobic",$AW2235)),"aerobic","")</f>
        <v/>
      </c>
      <c r="BD2235" t="str">
        <f>IF(ISNUMBER(SEARCH("anaer",$AW2235)),"anaer","")</f>
        <v/>
      </c>
      <c r="BE2235" t="str">
        <f>IF(ISNUMBER(SEARCH("thickening",$AZ2235)),"thickening","")</f>
        <v/>
      </c>
      <c r="BF2235" s="3" t="str">
        <f>IF(ISNUMBER(SEARCH("airDry",$AW2235)),"airDry","")</f>
        <v/>
      </c>
      <c r="BG2235" s="3" t="str">
        <f>IF(ISNUMBER(SEARCH("heatDry",$AY2235)),"heatDry","")</f>
        <v/>
      </c>
      <c r="BH2235" s="3" t="str">
        <f>IF(AND(ISNUMBER(SEARCH("aerobic",$AW2235)),ISNUMBER(SEARCH("anaer",$AW2235))),"Combined Aer and Anaer.","")</f>
        <v/>
      </c>
    </row>
    <row r="2236" spans="1:60" x14ac:dyDescent="0.3">
      <c r="A2236" s="4">
        <v>2234</v>
      </c>
      <c r="B2236" t="s">
        <v>10464</v>
      </c>
      <c r="C2236">
        <v>561</v>
      </c>
      <c r="D2236">
        <v>298.36883150885922</v>
      </c>
      <c r="E2236">
        <v>297.3820937600708</v>
      </c>
      <c r="F2236">
        <v>237.48345675063089</v>
      </c>
      <c r="G2236">
        <v>364.88443113328168</v>
      </c>
      <c r="H2236">
        <v>-76.762274915685026</v>
      </c>
      <c r="I2236">
        <v>-78.040154590145804</v>
      </c>
      <c r="J2236">
        <v>-90.866608905092264</v>
      </c>
      <c r="K2236">
        <v>-60.417700672205051</v>
      </c>
      <c r="L2236">
        <v>372.35418453503462</v>
      </c>
      <c r="M2236">
        <v>370.85304465556271</v>
      </c>
      <c r="N2236">
        <v>365.41305925076972</v>
      </c>
      <c r="O2236">
        <v>383.79112893136659</v>
      </c>
      <c r="P2236">
        <v>13.21404542519161</v>
      </c>
      <c r="Q2236">
        <v>13.38003657967128</v>
      </c>
      <c r="R2236">
        <v>10.70853667827793</v>
      </c>
      <c r="S2236">
        <v>15.165842808732149</v>
      </c>
      <c r="T2236">
        <v>66.763410898301132</v>
      </c>
      <c r="U2236">
        <v>66.76330502681374</v>
      </c>
      <c r="V2236">
        <v>66.717975015282491</v>
      </c>
      <c r="W2236">
        <v>66.808410688322667</v>
      </c>
      <c r="X2236">
        <v>4527.5765031632973</v>
      </c>
      <c r="Y2236">
        <v>4542.8953585277504</v>
      </c>
      <c r="Z2236">
        <v>4394.4143933917176</v>
      </c>
      <c r="AA2236">
        <v>4612.3814528648081</v>
      </c>
      <c r="AB2236">
        <v>730.57961830416548</v>
      </c>
      <c r="AC2236">
        <v>725.85515188064483</v>
      </c>
      <c r="AD2236">
        <v>630.28545864343823</v>
      </c>
      <c r="AE2236">
        <v>856.27891839648851</v>
      </c>
      <c r="AF2236">
        <v>65.047628603681176</v>
      </c>
      <c r="AG2236">
        <v>64.785212860510597</v>
      </c>
      <c r="AH2236">
        <v>63.836038214626477</v>
      </c>
      <c r="AI2236">
        <v>67.044078826616456</v>
      </c>
      <c r="AJ2236">
        <v>0.57106610741267183</v>
      </c>
      <c r="AK2236">
        <v>0.57106600794725937</v>
      </c>
      <c r="AL2236">
        <v>0.57105208785561823</v>
      </c>
      <c r="AM2236">
        <v>0.5710801854389117</v>
      </c>
      <c r="AN2236">
        <v>0.96322560886952158</v>
      </c>
      <c r="AO2236">
        <v>0.96322560886952158</v>
      </c>
      <c r="AP2236">
        <v>0.96322560886952158</v>
      </c>
      <c r="AQ2236">
        <v>0.96322560886952158</v>
      </c>
      <c r="AR2236">
        <v>15.035920496081699</v>
      </c>
      <c r="AS2236">
        <v>15.035920496081699</v>
      </c>
      <c r="AT2236">
        <v>15.035920496081699</v>
      </c>
      <c r="AU2236">
        <v>15.035920496081699</v>
      </c>
      <c r="AV2236" t="str">
        <f>VLOOKUP(Sheet1[[#This Row],[NPDES ID2]],Combined_Sheet__Major_Only___2[[NPDES ID2]:[ECHO BFR]],3,FALSE)</f>
        <v>MS</v>
      </c>
      <c r="AW2236" t="s">
        <v>41</v>
      </c>
      <c r="AX2236" t="str">
        <f>VLOOKUP(Sheet1[[#This Row],[NPDES ID2]],Combined_Sheet__Major_Only___2[[NPDES ID2]:[ECHO BFR]],27,FALSE)</f>
        <v>-</v>
      </c>
      <c r="AY2236" t="str">
        <f>VLOOKUP(Sheet1[[#This Row],[NPDES ID2]],Combined_Sheet__Major_Only___2[[NPDES ID2]:[ECHO BFR]],28,FALSE)</f>
        <v>-</v>
      </c>
      <c r="AZ2236" t="str">
        <f>VLOOKUP(Sheet1[[#This Row],[NPDES ID2]],Combined_Sheet__Major_Only___2[[NPDES ID2]:[ECHO BFR]],29,FALSE)</f>
        <v>thickening</v>
      </c>
      <c r="BA2236">
        <f>VLOOKUP(Sheet1[[#This Row],[NPDES ID2]],Combined_Sheet__Major_Only___2[[NPDES ID2]:[ECHO BFR]],17,FALSE)</f>
        <v>30.364556</v>
      </c>
      <c r="BB2236">
        <f>VLOOKUP(Sheet1[[#This Row],[NPDES ID2]],Combined_Sheet__Major_Only___2[[NPDES ID2]:[ECHO BFR]],18,FALSE)</f>
        <v>-88.561832999999993</v>
      </c>
      <c r="BC2236" t="str">
        <f>IF(ISNUMBER(SEARCH("aerobic",$AW2236)),"aerobic","")</f>
        <v>aerobic</v>
      </c>
      <c r="BD2236" t="str">
        <f>IF(ISNUMBER(SEARCH("anaer",$AW2236)),"anaer","")</f>
        <v/>
      </c>
      <c r="BE2236" t="str">
        <f>IF(ISNUMBER(SEARCH("thickening",$AZ2236)),"thickening","")</f>
        <v>thickening</v>
      </c>
      <c r="BF2236" s="2" t="str">
        <f>IF(ISNUMBER(SEARCH("airDry",$AW2236)),"airDry","")</f>
        <v/>
      </c>
      <c r="BG2236" s="2" t="str">
        <f>IF(ISNUMBER(SEARCH("heatDry",$AY2236)),"heatDry","")</f>
        <v/>
      </c>
      <c r="BH2236" s="2" t="str">
        <f>IF(AND(ISNUMBER(SEARCH("aerobic",$AW2236)),ISNUMBER(SEARCH("anaer",$AW2236))),"Combined Aer and Anaer.","")</f>
        <v/>
      </c>
    </row>
    <row r="2237" spans="1:60" x14ac:dyDescent="0.3">
      <c r="A2237" s="4">
        <v>2235</v>
      </c>
      <c r="B2237" t="s">
        <v>10469</v>
      </c>
      <c r="C2237">
        <v>561</v>
      </c>
      <c r="D2237">
        <v>417.9949034886335</v>
      </c>
      <c r="E2237">
        <v>420.40531463194873</v>
      </c>
      <c r="F2237">
        <v>333.99335620124219</v>
      </c>
      <c r="G2237">
        <v>518.75015457443999</v>
      </c>
      <c r="H2237">
        <v>-77.968216726308768</v>
      </c>
      <c r="I2237">
        <v>-77.284068428294916</v>
      </c>
      <c r="J2237">
        <v>-89.81307194823971</v>
      </c>
      <c r="K2237">
        <v>-66.972417210311718</v>
      </c>
      <c r="L2237">
        <v>266.02381552156578</v>
      </c>
      <c r="M2237">
        <v>263.73163997098669</v>
      </c>
      <c r="N2237">
        <v>255.4209829783907</v>
      </c>
      <c r="O2237">
        <v>283.49532656727268</v>
      </c>
      <c r="P2237">
        <v>13.39073422067128</v>
      </c>
      <c r="Q2237">
        <v>13.29493776372132</v>
      </c>
      <c r="R2237">
        <v>11.62985572073476</v>
      </c>
      <c r="S2237">
        <v>15.23357696979286</v>
      </c>
      <c r="T2237">
        <v>284.47493695149001</v>
      </c>
      <c r="U2237">
        <v>284.47449509259633</v>
      </c>
      <c r="V2237">
        <v>284.28530847366619</v>
      </c>
      <c r="W2237">
        <v>284.66274537772131</v>
      </c>
      <c r="X2237">
        <v>27026.40625270232</v>
      </c>
      <c r="Y2237">
        <v>27218.549342826071</v>
      </c>
      <c r="Z2237">
        <v>25348.354329609279</v>
      </c>
      <c r="AA2237">
        <v>28116.567038245332</v>
      </c>
      <c r="AB2237">
        <v>5971.9449509916549</v>
      </c>
      <c r="AC2237">
        <v>5844.4933251442999</v>
      </c>
      <c r="AD2237">
        <v>4845.6892659157984</v>
      </c>
      <c r="AE2237">
        <v>7654.3799443855114</v>
      </c>
      <c r="AF2237">
        <v>46.475203782070508</v>
      </c>
      <c r="AG2237">
        <v>46.074360213512051</v>
      </c>
      <c r="AH2237">
        <v>44.624987389990068</v>
      </c>
      <c r="AI2237">
        <v>49.524061654558743</v>
      </c>
      <c r="AJ2237">
        <v>0.34487778215018439</v>
      </c>
      <c r="AK2237">
        <v>0.34487759369751031</v>
      </c>
      <c r="AL2237">
        <v>0.34485130305350808</v>
      </c>
      <c r="AM2237">
        <v>0.34490437329162549</v>
      </c>
      <c r="AN2237">
        <v>0.99100638181549028</v>
      </c>
      <c r="AO2237">
        <v>0.99100638181549006</v>
      </c>
      <c r="AP2237">
        <v>0.99100638181549006</v>
      </c>
      <c r="AQ2237">
        <v>0.99100638181549006</v>
      </c>
      <c r="AR2237">
        <v>9.0057049185800739</v>
      </c>
      <c r="AS2237">
        <v>9.0057049185800739</v>
      </c>
      <c r="AT2237">
        <v>9.0057049185800739</v>
      </c>
      <c r="AU2237">
        <v>9.0057049185800739</v>
      </c>
      <c r="AV2237" t="str">
        <f>VLOOKUP(Sheet1[[#This Row],[NPDES ID2]],Combined_Sheet__Major_Only___2[[NPDES ID2]:[ECHO BFR]],3,FALSE)</f>
        <v>ND</v>
      </c>
      <c r="AW2237" t="s">
        <v>54</v>
      </c>
      <c r="AX2237" t="str">
        <f>VLOOKUP(Sheet1[[#This Row],[NPDES ID2]],Combined_Sheet__Major_Only___2[[NPDES ID2]:[ECHO BFR]],27,FALSE)</f>
        <v>-</v>
      </c>
      <c r="AY2237" t="str">
        <f>VLOOKUP(Sheet1[[#This Row],[NPDES ID2]],Combined_Sheet__Major_Only___2[[NPDES ID2]:[ECHO BFR]],28,FALSE)</f>
        <v>-</v>
      </c>
      <c r="AZ2237" t="str">
        <f>VLOOKUP(Sheet1[[#This Row],[NPDES ID2]],Combined_Sheet__Major_Only___2[[NPDES ID2]:[ECHO BFR]],29,FALSE)</f>
        <v>sludgeLagoon</v>
      </c>
      <c r="BA2237">
        <f>VLOOKUP(Sheet1[[#This Row],[NPDES ID2]],Combined_Sheet__Major_Only___2[[NPDES ID2]:[ECHO BFR]],17,FALSE)</f>
        <v>46.790194</v>
      </c>
      <c r="BB2237">
        <f>VLOOKUP(Sheet1[[#This Row],[NPDES ID2]],Combined_Sheet__Major_Only___2[[NPDES ID2]:[ECHO BFR]],18,FALSE)</f>
        <v>-100.82340499999999</v>
      </c>
      <c r="BC2237" t="str">
        <f>IF(ISNUMBER(SEARCH("aerobic",$AW2237)),"aerobic","")</f>
        <v/>
      </c>
      <c r="BD2237" t="str">
        <f>IF(ISNUMBER(SEARCH("anaer",$AW2237)),"anaer","")</f>
        <v/>
      </c>
      <c r="BE2237" t="str">
        <f>IF(ISNUMBER(SEARCH("thickening",$AZ2237)),"thickening","")</f>
        <v/>
      </c>
      <c r="BF2237" s="3" t="str">
        <f>IF(ISNUMBER(SEARCH("airDry",$AW2237)),"airDry","")</f>
        <v/>
      </c>
      <c r="BG2237" s="3" t="str">
        <f>IF(ISNUMBER(SEARCH("heatDry",$AY2237)),"heatDry","")</f>
        <v/>
      </c>
      <c r="BH2237" s="3" t="str">
        <f>IF(AND(ISNUMBER(SEARCH("aerobic",$AW2237)),ISNUMBER(SEARCH("anaer",$AW2237))),"Combined Aer and Anaer.","")</f>
        <v/>
      </c>
    </row>
    <row r="2238" spans="1:60" x14ac:dyDescent="0.3">
      <c r="A2238" s="4">
        <v>2236</v>
      </c>
      <c r="B2238" t="s">
        <v>10474</v>
      </c>
      <c r="C2238">
        <v>557</v>
      </c>
      <c r="D2238">
        <v>397.97993887383188</v>
      </c>
      <c r="E2238">
        <v>399.08627862091839</v>
      </c>
      <c r="F2238">
        <v>319.97062851473851</v>
      </c>
      <c r="G2238">
        <v>492.44011664474033</v>
      </c>
      <c r="H2238">
        <v>-77.98802431027984</v>
      </c>
      <c r="I2238">
        <v>-77.634250023781021</v>
      </c>
      <c r="J2238">
        <v>-90.228454407689938</v>
      </c>
      <c r="K2238">
        <v>-66.136834036737639</v>
      </c>
      <c r="L2238">
        <v>278.33760113585112</v>
      </c>
      <c r="M2238">
        <v>276.16650458785921</v>
      </c>
      <c r="N2238">
        <v>268.29893346488598</v>
      </c>
      <c r="O2238">
        <v>294.87833695459341</v>
      </c>
      <c r="P2238">
        <v>13.27628776229448</v>
      </c>
      <c r="Q2238">
        <v>13.24413825919685</v>
      </c>
      <c r="R2238">
        <v>11.3863040687154</v>
      </c>
      <c r="S2238">
        <v>15.02898780419709</v>
      </c>
      <c r="T2238">
        <v>73.995846602165216</v>
      </c>
      <c r="U2238">
        <v>73.995729569085398</v>
      </c>
      <c r="V2238">
        <v>73.945620602197721</v>
      </c>
      <c r="W2238">
        <v>74.04559053365719</v>
      </c>
      <c r="X2238">
        <v>6669.6770573811409</v>
      </c>
      <c r="Y2238">
        <v>6712.8716322411419</v>
      </c>
      <c r="Z2238">
        <v>6293.808344746868</v>
      </c>
      <c r="AA2238">
        <v>6912.8252241067275</v>
      </c>
      <c r="AB2238">
        <v>1967.9812874541281</v>
      </c>
      <c r="AC2238">
        <v>1898.008727957422</v>
      </c>
      <c r="AD2238">
        <v>1496.0367371149921</v>
      </c>
      <c r="AE2238">
        <v>2747.6356871607268</v>
      </c>
      <c r="AF2238">
        <v>48.973288146886588</v>
      </c>
      <c r="AG2238">
        <v>48.591103122876262</v>
      </c>
      <c r="AH2238">
        <v>47.207982928595428</v>
      </c>
      <c r="AI2238">
        <v>51.882020873703709</v>
      </c>
      <c r="AJ2238">
        <v>0.37518003685812601</v>
      </c>
      <c r="AK2238">
        <v>0.37517994703547641</v>
      </c>
      <c r="AL2238">
        <v>0.37516738341894812</v>
      </c>
      <c r="AM2238">
        <v>0.37519274320441631</v>
      </c>
      <c r="AN2238">
        <v>0.9666480377274651</v>
      </c>
      <c r="AO2238">
        <v>0.96664803772746521</v>
      </c>
      <c r="AP2238">
        <v>0.96664803772746521</v>
      </c>
      <c r="AQ2238">
        <v>0.96664803772746521</v>
      </c>
      <c r="AR2238">
        <v>8.2615301184775678</v>
      </c>
      <c r="AS2238">
        <v>8.2615301184775678</v>
      </c>
      <c r="AT2238">
        <v>8.2615301184775678</v>
      </c>
      <c r="AU2238">
        <v>8.2615301184775678</v>
      </c>
      <c r="AV2238" t="str">
        <f>VLOOKUP(Sheet1[[#This Row],[NPDES ID2]],Combined_Sheet__Major_Only___2[[NPDES ID2]:[ECHO BFR]],3,FALSE)</f>
        <v>RI</v>
      </c>
      <c r="AW2238" t="s">
        <v>54</v>
      </c>
      <c r="AX2238" t="str">
        <f>VLOOKUP(Sheet1[[#This Row],[NPDES ID2]],Combined_Sheet__Major_Only___2[[NPDES ID2]:[ECHO BFR]],27,FALSE)</f>
        <v>-</v>
      </c>
      <c r="AY2238" t="str">
        <f>VLOOKUP(Sheet1[[#This Row],[NPDES ID2]],Combined_Sheet__Major_Only___2[[NPDES ID2]:[ECHO BFR]],28,FALSE)</f>
        <v>-</v>
      </c>
      <c r="AZ2238" t="str">
        <f>VLOOKUP(Sheet1[[#This Row],[NPDES ID2]],Combined_Sheet__Major_Only___2[[NPDES ID2]:[ECHO BFR]],29,FALSE)</f>
        <v>thickening</v>
      </c>
      <c r="BA2238">
        <f>VLOOKUP(Sheet1[[#This Row],[NPDES ID2]],Combined_Sheet__Major_Only___2[[NPDES ID2]:[ECHO BFR]],17,FALSE)</f>
        <v>41.872929999999997</v>
      </c>
      <c r="BB2238">
        <f>VLOOKUP(Sheet1[[#This Row],[NPDES ID2]],Combined_Sheet__Major_Only___2[[NPDES ID2]:[ECHO BFR]],18,FALSE)</f>
        <v>-71.498063000000002</v>
      </c>
      <c r="BC2238" t="str">
        <f>IF(ISNUMBER(SEARCH("aerobic",$AW2238)),"aerobic","")</f>
        <v/>
      </c>
      <c r="BD2238" t="str">
        <f>IF(ISNUMBER(SEARCH("anaer",$AW2238)),"anaer","")</f>
        <v/>
      </c>
      <c r="BE2238" t="str">
        <f>IF(ISNUMBER(SEARCH("thickening",$AZ2238)),"thickening","")</f>
        <v>thickening</v>
      </c>
      <c r="BF2238" s="2" t="str">
        <f>IF(ISNUMBER(SEARCH("airDry",$AW2238)),"airDry","")</f>
        <v/>
      </c>
      <c r="BG2238" s="2" t="str">
        <f>IF(ISNUMBER(SEARCH("heatDry",$AY2238)),"heatDry","")</f>
        <v/>
      </c>
      <c r="BH2238" s="2" t="str">
        <f>IF(AND(ISNUMBER(SEARCH("aerobic",$AW2238)),ISNUMBER(SEARCH("anaer",$AW2238))),"Combined Aer and Anaer.","")</f>
        <v/>
      </c>
    </row>
    <row r="2239" spans="1:60" x14ac:dyDescent="0.3">
      <c r="A2239" s="4">
        <v>2237</v>
      </c>
      <c r="B2239" t="s">
        <v>10479</v>
      </c>
      <c r="C2239">
        <v>556.70000000000005</v>
      </c>
      <c r="D2239">
        <v>291.30100058015091</v>
      </c>
      <c r="E2239">
        <v>290.14591335507112</v>
      </c>
      <c r="F2239">
        <v>231.43340001070331</v>
      </c>
      <c r="G2239">
        <v>356.23766693217578</v>
      </c>
      <c r="H2239">
        <v>-76.618446829740293</v>
      </c>
      <c r="I2239">
        <v>-77.887844301049796</v>
      </c>
      <c r="J2239">
        <v>-90.575201630307816</v>
      </c>
      <c r="K2239">
        <v>-59.642637388015423</v>
      </c>
      <c r="L2239">
        <v>379.89466557168288</v>
      </c>
      <c r="M2239">
        <v>378.4826945251296</v>
      </c>
      <c r="N2239">
        <v>373.36606008622562</v>
      </c>
      <c r="O2239">
        <v>390.65183961511673</v>
      </c>
      <c r="P2239">
        <v>13.092927344246361</v>
      </c>
      <c r="Q2239">
        <v>13.26137088667285</v>
      </c>
      <c r="R2239">
        <v>10.54599150917538</v>
      </c>
      <c r="S2239">
        <v>15.1184391532954</v>
      </c>
      <c r="T2239">
        <v>56.873409695236631</v>
      </c>
      <c r="U2239">
        <v>56.873319086679551</v>
      </c>
      <c r="V2239">
        <v>56.83452406227569</v>
      </c>
      <c r="W2239">
        <v>56.911922104412852</v>
      </c>
      <c r="X2239">
        <v>3751.213444005969</v>
      </c>
      <c r="Y2239">
        <v>3762.8795553367991</v>
      </c>
      <c r="Z2239">
        <v>3649.5262301346079</v>
      </c>
      <c r="AA2239">
        <v>3815.9490028856549</v>
      </c>
      <c r="AB2239">
        <v>573.46160916179304</v>
      </c>
      <c r="AC2239">
        <v>570.52921519786855</v>
      </c>
      <c r="AD2239">
        <v>498.78464277720701</v>
      </c>
      <c r="AE2239">
        <v>666.64680308140362</v>
      </c>
      <c r="AF2239">
        <v>66.877255539275723</v>
      </c>
      <c r="AG2239">
        <v>66.628532198044468</v>
      </c>
      <c r="AH2239">
        <v>65.72881773426009</v>
      </c>
      <c r="AI2239">
        <v>68.769632189656761</v>
      </c>
      <c r="AJ2239">
        <v>0.5934366480824308</v>
      </c>
      <c r="AK2239">
        <v>0.59343655869551426</v>
      </c>
      <c r="AL2239">
        <v>0.5934240465690136</v>
      </c>
      <c r="AM2239">
        <v>0.59344930210231583</v>
      </c>
      <c r="AN2239">
        <v>0.95722307911003479</v>
      </c>
      <c r="AO2239">
        <v>0.95722307911003457</v>
      </c>
      <c r="AP2239">
        <v>0.95722307911003457</v>
      </c>
      <c r="AQ2239">
        <v>0.95722307911003457</v>
      </c>
      <c r="AR2239">
        <v>15.97589372273163</v>
      </c>
      <c r="AS2239">
        <v>15.975893722731641</v>
      </c>
      <c r="AT2239">
        <v>15.975893722731641</v>
      </c>
      <c r="AU2239">
        <v>15.975893722731641</v>
      </c>
      <c r="AV2239" t="str">
        <f>VLOOKUP(Sheet1[[#This Row],[NPDES ID2]],Combined_Sheet__Major_Only___2[[NPDES ID2]:[ECHO BFR]],3,FALSE)</f>
        <v>PA</v>
      </c>
      <c r="AW2239" t="s">
        <v>12181</v>
      </c>
      <c r="AX2239" t="str">
        <f>VLOOKUP(Sheet1[[#This Row],[NPDES ID2]],Combined_Sheet__Major_Only___2[[NPDES ID2]:[ECHO BFR]],27,FALSE)</f>
        <v>methaneBioCaptureRecover</v>
      </c>
      <c r="AY2239" t="str">
        <f>VLOOKUP(Sheet1[[#This Row],[NPDES ID2]],Combined_Sheet__Major_Only___2[[NPDES ID2]:[ECHO BFR]],28,FALSE)</f>
        <v>-</v>
      </c>
      <c r="AZ2239" t="str">
        <f>VLOOKUP(Sheet1[[#This Row],[NPDES ID2]],Combined_Sheet__Major_Only___2[[NPDES ID2]:[ECHO BFR]],29,FALSE)</f>
        <v>preliminaryOps, thickening</v>
      </c>
      <c r="BA2239">
        <f>VLOOKUP(Sheet1[[#This Row],[NPDES ID2]],Combined_Sheet__Major_Only___2[[NPDES ID2]:[ECHO BFR]],17,FALSE)</f>
        <v>39.947479999999999</v>
      </c>
      <c r="BB2239">
        <f>VLOOKUP(Sheet1[[#This Row],[NPDES ID2]],Combined_Sheet__Major_Only___2[[NPDES ID2]:[ECHO BFR]],18,FALSE)</f>
        <v>-75.573070000000001</v>
      </c>
      <c r="BC2239" t="str">
        <f>IF(ISNUMBER(SEARCH("aerobic",$AW2239)),"aerobic","")</f>
        <v/>
      </c>
      <c r="BD2239" t="str">
        <f>IF(ISNUMBER(SEARCH("anaer",$AW2239)),"anaer","")</f>
        <v>anaer</v>
      </c>
      <c r="BE2239" t="str">
        <f>IF(ISNUMBER(SEARCH("thickening",$AZ2239)),"thickening","")</f>
        <v>thickening</v>
      </c>
      <c r="BF2239" s="3" t="str">
        <f>IF(ISNUMBER(SEARCH("airDry",$AW2239)),"airDry","")</f>
        <v/>
      </c>
      <c r="BG2239" s="3" t="str">
        <f>IF(ISNUMBER(SEARCH("heatDry",$AY2239)),"heatDry","")</f>
        <v/>
      </c>
      <c r="BH2239" s="3" t="str">
        <f>IF(AND(ISNUMBER(SEARCH("aerobic",$AW2239)),ISNUMBER(SEARCH("anaer",$AW2239))),"Combined Aer and Anaer.","")</f>
        <v/>
      </c>
    </row>
    <row r="2240" spans="1:60" x14ac:dyDescent="0.3">
      <c r="A2240" s="4">
        <v>2238</v>
      </c>
      <c r="B2240" t="s">
        <v>10483</v>
      </c>
      <c r="C2240">
        <v>553.61</v>
      </c>
      <c r="D2240">
        <v>323.25420549528951</v>
      </c>
      <c r="E2240">
        <v>322.73391566693391</v>
      </c>
      <c r="F2240">
        <v>258.05387121278812</v>
      </c>
      <c r="G2240">
        <v>395.66348589507231</v>
      </c>
      <c r="H2240">
        <v>-77.148830977728537</v>
      </c>
      <c r="I2240">
        <v>-78.245130241840144</v>
      </c>
      <c r="J2240">
        <v>-90.864487048688517</v>
      </c>
      <c r="K2240">
        <v>-62.188740689152183</v>
      </c>
      <c r="L2240">
        <v>341.44017459678929</v>
      </c>
      <c r="M2240">
        <v>339.76455419906563</v>
      </c>
      <c r="N2240">
        <v>333.69258924093589</v>
      </c>
      <c r="O2240">
        <v>354.20584683568751</v>
      </c>
      <c r="P2240">
        <v>13.08835326430623</v>
      </c>
      <c r="Q2240">
        <v>13.199550148765979</v>
      </c>
      <c r="R2240">
        <v>10.748376242045129</v>
      </c>
      <c r="S2240">
        <v>15.02479051836117</v>
      </c>
      <c r="T2240">
        <v>58.768895508059671</v>
      </c>
      <c r="U2240">
        <v>58.768801974258452</v>
      </c>
      <c r="V2240">
        <v>58.728754475245879</v>
      </c>
      <c r="W2240">
        <v>58.808651267777712</v>
      </c>
      <c r="X2240">
        <v>4289.5260189267701</v>
      </c>
      <c r="Y2240">
        <v>4307.2151999500311</v>
      </c>
      <c r="Z2240">
        <v>4136.1027979112496</v>
      </c>
      <c r="AA2240">
        <v>4387.4809973825922</v>
      </c>
      <c r="AB2240">
        <v>772.30973016626729</v>
      </c>
      <c r="AC2240">
        <v>765.76038432840869</v>
      </c>
      <c r="AD2240">
        <v>654.14798965016212</v>
      </c>
      <c r="AE2240">
        <v>923.25556947378141</v>
      </c>
      <c r="AF2240">
        <v>60.443404379687863</v>
      </c>
      <c r="AG2240">
        <v>60.146611564011948</v>
      </c>
      <c r="AH2240">
        <v>59.072801230314923</v>
      </c>
      <c r="AI2240">
        <v>62.701825073953223</v>
      </c>
      <c r="AJ2240">
        <v>0.51482851035223098</v>
      </c>
      <c r="AK2240">
        <v>0.51482841968510651</v>
      </c>
      <c r="AL2240">
        <v>0.5148157311149697</v>
      </c>
      <c r="AM2240">
        <v>0.51484134288993022</v>
      </c>
      <c r="AN2240">
        <v>0.95852069019274566</v>
      </c>
      <c r="AO2240">
        <v>0.95852069019274577</v>
      </c>
      <c r="AP2240">
        <v>0.95852069019274577</v>
      </c>
      <c r="AQ2240">
        <v>0.95852069019274577</v>
      </c>
      <c r="AR2240">
        <v>13.0998342601244</v>
      </c>
      <c r="AS2240">
        <v>13.099834260124389</v>
      </c>
      <c r="AT2240">
        <v>13.099834260124389</v>
      </c>
      <c r="AU2240">
        <v>13.099834260124389</v>
      </c>
      <c r="AV2240" t="str">
        <f>VLOOKUP(Sheet1[[#This Row],[NPDES ID2]],Combined_Sheet__Major_Only___2[[NPDES ID2]:[ECHO BFR]],3,FALSE)</f>
        <v>TX</v>
      </c>
      <c r="AW2240" t="s">
        <v>41</v>
      </c>
      <c r="AX2240" t="str">
        <f>VLOOKUP(Sheet1[[#This Row],[NPDES ID2]],Combined_Sheet__Major_Only___2[[NPDES ID2]:[ECHO BFR]],27,FALSE)</f>
        <v>-</v>
      </c>
      <c r="AY2240" t="str">
        <f>VLOOKUP(Sheet1[[#This Row],[NPDES ID2]],Combined_Sheet__Major_Only___2[[NPDES ID2]:[ECHO BFR]],28,FALSE)</f>
        <v>-</v>
      </c>
      <c r="AZ2240" t="str">
        <f>VLOOKUP(Sheet1[[#This Row],[NPDES ID2]],Combined_Sheet__Major_Only___2[[NPDES ID2]:[ECHO BFR]],29,FALSE)</f>
        <v>thickening</v>
      </c>
      <c r="BA2240">
        <f>VLOOKUP(Sheet1[[#This Row],[NPDES ID2]],Combined_Sheet__Major_Only___2[[NPDES ID2]:[ECHO BFR]],17,FALSE)</f>
        <v>27.802879999999998</v>
      </c>
      <c r="BB2240">
        <f>VLOOKUP(Sheet1[[#This Row],[NPDES ID2]],Combined_Sheet__Major_Only___2[[NPDES ID2]:[ECHO BFR]],18,FALSE)</f>
        <v>-97.401030000000006</v>
      </c>
      <c r="BC2240" t="str">
        <f>IF(ISNUMBER(SEARCH("aerobic",$AW2240)),"aerobic","")</f>
        <v>aerobic</v>
      </c>
      <c r="BD2240" t="str">
        <f>IF(ISNUMBER(SEARCH("anaer",$AW2240)),"anaer","")</f>
        <v/>
      </c>
      <c r="BE2240" t="str">
        <f>IF(ISNUMBER(SEARCH("thickening",$AZ2240)),"thickening","")</f>
        <v>thickening</v>
      </c>
      <c r="BF2240" s="2" t="str">
        <f>IF(ISNUMBER(SEARCH("airDry",$AW2240)),"airDry","")</f>
        <v/>
      </c>
      <c r="BG2240" s="2" t="str">
        <f>IF(ISNUMBER(SEARCH("heatDry",$AY2240)),"heatDry","")</f>
        <v/>
      </c>
      <c r="BH2240" s="2" t="str">
        <f>IF(AND(ISNUMBER(SEARCH("aerobic",$AW2240)),ISNUMBER(SEARCH("anaer",$AW2240))),"Combined Aer and Anaer.","")</f>
        <v/>
      </c>
    </row>
    <row r="2241" spans="1:60" x14ac:dyDescent="0.3">
      <c r="A2241" s="4">
        <v>2239</v>
      </c>
      <c r="B2241" t="s">
        <v>10487</v>
      </c>
      <c r="C2241">
        <v>553.49</v>
      </c>
      <c r="D2241">
        <v>396.19118947248381</v>
      </c>
      <c r="E2241">
        <v>397.05562088179528</v>
      </c>
      <c r="F2241">
        <v>318.77580606702122</v>
      </c>
      <c r="G2241">
        <v>490.01832904031198</v>
      </c>
      <c r="H2241">
        <v>-77.874123345341516</v>
      </c>
      <c r="I2241">
        <v>-77.560957810482279</v>
      </c>
      <c r="J2241">
        <v>-90.160752189128445</v>
      </c>
      <c r="K2241">
        <v>-65.918051629150256</v>
      </c>
      <c r="L2241">
        <v>278.70010420558577</v>
      </c>
      <c r="M2241">
        <v>276.55872216714528</v>
      </c>
      <c r="N2241">
        <v>268.79666842820149</v>
      </c>
      <c r="O2241">
        <v>295.01861251386492</v>
      </c>
      <c r="P2241">
        <v>13.189233074524299</v>
      </c>
      <c r="Q2241">
        <v>13.16399721556769</v>
      </c>
      <c r="R2241">
        <v>11.289756914989949</v>
      </c>
      <c r="S2241">
        <v>14.939661647113491</v>
      </c>
      <c r="T2241">
        <v>183.17441198002101</v>
      </c>
      <c r="U2241">
        <v>183.1741264550673</v>
      </c>
      <c r="V2241">
        <v>183.05187588731599</v>
      </c>
      <c r="W2241">
        <v>183.2957719729481</v>
      </c>
      <c r="X2241">
        <v>16384.751256834861</v>
      </c>
      <c r="Y2241">
        <v>16489.47614681704</v>
      </c>
      <c r="Z2241">
        <v>15474.440193572331</v>
      </c>
      <c r="AA2241">
        <v>16973.159612080221</v>
      </c>
      <c r="AB2241">
        <v>3597.7597566696199</v>
      </c>
      <c r="AC2241">
        <v>3525.167788740046</v>
      </c>
      <c r="AD2241">
        <v>2930.6682710427258</v>
      </c>
      <c r="AE2241">
        <v>4599.0021762553188</v>
      </c>
      <c r="AF2241">
        <v>49.349188421592288</v>
      </c>
      <c r="AG2241">
        <v>48.969719830649403</v>
      </c>
      <c r="AH2241">
        <v>47.597204624997367</v>
      </c>
      <c r="AI2241">
        <v>52.236102251807651</v>
      </c>
      <c r="AJ2241">
        <v>0.37974389031469191</v>
      </c>
      <c r="AK2241">
        <v>0.37974374367450831</v>
      </c>
      <c r="AL2241">
        <v>0.37972325845173038</v>
      </c>
      <c r="AM2241">
        <v>0.37976460894016772</v>
      </c>
      <c r="AN2241">
        <v>0.98613159506692227</v>
      </c>
      <c r="AO2241">
        <v>0.98613159506692227</v>
      </c>
      <c r="AP2241">
        <v>0.98613159506692227</v>
      </c>
      <c r="AQ2241">
        <v>0.98613159506692227</v>
      </c>
      <c r="AR2241">
        <v>9.593851928190178</v>
      </c>
      <c r="AS2241">
        <v>9.5938519281901815</v>
      </c>
      <c r="AT2241">
        <v>9.5938519281901815</v>
      </c>
      <c r="AU2241">
        <v>9.5938519281901815</v>
      </c>
      <c r="AV2241" t="str">
        <f>VLOOKUP(Sheet1[[#This Row],[NPDES ID2]],Combined_Sheet__Major_Only___2[[NPDES ID2]:[ECHO BFR]],3,FALSE)</f>
        <v>IL</v>
      </c>
      <c r="AW2241" t="s">
        <v>87</v>
      </c>
      <c r="AX2241" t="str">
        <f>VLOOKUP(Sheet1[[#This Row],[NPDES ID2]],Combined_Sheet__Major_Only___2[[NPDES ID2]:[ECHO BFR]],27,FALSE)</f>
        <v>-</v>
      </c>
      <c r="AY2241" t="str">
        <f>VLOOKUP(Sheet1[[#This Row],[NPDES ID2]],Combined_Sheet__Major_Only___2[[NPDES ID2]:[ECHO BFR]],28,FALSE)</f>
        <v>-</v>
      </c>
      <c r="AZ2241" t="str">
        <f>VLOOKUP(Sheet1[[#This Row],[NPDES ID2]],Combined_Sheet__Major_Only___2[[NPDES ID2]:[ECHO BFR]],29,FALSE)</f>
        <v>preliminaryOps</v>
      </c>
      <c r="BA2241">
        <f>VLOOKUP(Sheet1[[#This Row],[NPDES ID2]],Combined_Sheet__Major_Only___2[[NPDES ID2]:[ECHO BFR]],17,FALSE)</f>
        <v>38.784166999999997</v>
      </c>
      <c r="BB2241">
        <f>VLOOKUP(Sheet1[[#This Row],[NPDES ID2]],Combined_Sheet__Major_Only___2[[NPDES ID2]:[ECHO BFR]],18,FALSE)</f>
        <v>-90.036389</v>
      </c>
      <c r="BC2241" t="str">
        <f>IF(ISNUMBER(SEARCH("aerobic",$AW2241)),"aerobic","")</f>
        <v/>
      </c>
      <c r="BD2241" t="str">
        <f>IF(ISNUMBER(SEARCH("anaer",$AW2241)),"anaer","")</f>
        <v/>
      </c>
      <c r="BE2241" t="str">
        <f>IF(ISNUMBER(SEARCH("thickening",$AZ2241)),"thickening","")</f>
        <v/>
      </c>
      <c r="BF2241" s="3" t="str">
        <f>IF(ISNUMBER(SEARCH("airDry",$AW2241)),"airDry","")</f>
        <v/>
      </c>
      <c r="BG2241" s="3" t="str">
        <f>IF(ISNUMBER(SEARCH("heatDry",$AY2241)),"heatDry","")</f>
        <v/>
      </c>
      <c r="BH2241" s="3" t="str">
        <f>IF(AND(ISNUMBER(SEARCH("aerobic",$AW2241)),ISNUMBER(SEARCH("anaer",$AW2241))),"Combined Aer and Anaer.","")</f>
        <v/>
      </c>
    </row>
    <row r="2242" spans="1:60" x14ac:dyDescent="0.3">
      <c r="A2242" s="4">
        <v>2240</v>
      </c>
      <c r="B2242" t="s">
        <v>10492</v>
      </c>
      <c r="C2242">
        <v>553</v>
      </c>
      <c r="D2242">
        <v>321.41788747289758</v>
      </c>
      <c r="E2242">
        <v>320.8503987716349</v>
      </c>
      <c r="F2242">
        <v>256.5048902582563</v>
      </c>
      <c r="G2242">
        <v>393.33595125104313</v>
      </c>
      <c r="H2242">
        <v>-77.077936702385585</v>
      </c>
      <c r="I2242">
        <v>-78.227867940950247</v>
      </c>
      <c r="J2242">
        <v>-90.837182345499031</v>
      </c>
      <c r="K2242">
        <v>-62.03255016495342</v>
      </c>
      <c r="L2242">
        <v>343.19738266527088</v>
      </c>
      <c r="M2242">
        <v>341.53968023230368</v>
      </c>
      <c r="N2242">
        <v>335.53162377745969</v>
      </c>
      <c r="O2242">
        <v>355.82850594103343</v>
      </c>
      <c r="P2242">
        <v>13.06990184382013</v>
      </c>
      <c r="Q2242">
        <v>13.188611091843381</v>
      </c>
      <c r="R2242">
        <v>10.72133288446056</v>
      </c>
      <c r="S2242">
        <v>14.997822254986341</v>
      </c>
      <c r="T2242">
        <v>109.6951783761027</v>
      </c>
      <c r="U2242">
        <v>109.6950062493579</v>
      </c>
      <c r="V2242">
        <v>109.6213083395763</v>
      </c>
      <c r="W2242">
        <v>109.7683394090071</v>
      </c>
      <c r="X2242">
        <v>7956.7593070777521</v>
      </c>
      <c r="Y2242">
        <v>7989.1004365203144</v>
      </c>
      <c r="Z2242">
        <v>7676.5050769332929</v>
      </c>
      <c r="AA2242">
        <v>8135.6009577677596</v>
      </c>
      <c r="AB2242">
        <v>1313.490480472502</v>
      </c>
      <c r="AC2242">
        <v>1304.4905195601809</v>
      </c>
      <c r="AD2242">
        <v>1127.8849847904071</v>
      </c>
      <c r="AE2242">
        <v>1545.9098303245271</v>
      </c>
      <c r="AF2242">
        <v>60.8221420629216</v>
      </c>
      <c r="AG2242">
        <v>60.528129162259127</v>
      </c>
      <c r="AH2242">
        <v>59.464870425741992</v>
      </c>
      <c r="AI2242">
        <v>63.058679462827577</v>
      </c>
      <c r="AJ2242">
        <v>0.51945121394763816</v>
      </c>
      <c r="AK2242">
        <v>0.51945108736541712</v>
      </c>
      <c r="AL2242">
        <v>0.51943338278090712</v>
      </c>
      <c r="AM2242">
        <v>0.51946911968330867</v>
      </c>
      <c r="AN2242">
        <v>0.97714635876350531</v>
      </c>
      <c r="AO2242">
        <v>0.9771463587635052</v>
      </c>
      <c r="AP2242">
        <v>0.9771463587635052</v>
      </c>
      <c r="AQ2242">
        <v>0.9771463587635052</v>
      </c>
      <c r="AR2242">
        <v>13.86838354992854</v>
      </c>
      <c r="AS2242">
        <v>13.86838354992854</v>
      </c>
      <c r="AT2242">
        <v>13.86838354992854</v>
      </c>
      <c r="AU2242">
        <v>13.86838354992854</v>
      </c>
      <c r="AV2242" t="str">
        <f>VLOOKUP(Sheet1[[#This Row],[NPDES ID2]],Combined_Sheet__Major_Only___2[[NPDES ID2]:[ECHO BFR]],3,FALSE)</f>
        <v>AL</v>
      </c>
      <c r="AW2242" t="s">
        <v>41</v>
      </c>
      <c r="AX2242" t="str">
        <f>VLOOKUP(Sheet1[[#This Row],[NPDES ID2]],Combined_Sheet__Major_Only___2[[NPDES ID2]:[ECHO BFR]],27,FALSE)</f>
        <v>-</v>
      </c>
      <c r="AY2242" t="str">
        <f>VLOOKUP(Sheet1[[#This Row],[NPDES ID2]],Combined_Sheet__Major_Only___2[[NPDES ID2]:[ECHO BFR]],28,FALSE)</f>
        <v>-</v>
      </c>
      <c r="AZ2242" t="str">
        <f>VLOOKUP(Sheet1[[#This Row],[NPDES ID2]],Combined_Sheet__Major_Only___2[[NPDES ID2]:[ECHO BFR]],29,FALSE)</f>
        <v>thickening</v>
      </c>
      <c r="BA2242">
        <f>VLOOKUP(Sheet1[[#This Row],[NPDES ID2]],Combined_Sheet__Major_Only___2[[NPDES ID2]:[ECHO BFR]],17,FALSE)</f>
        <v>30.651202999999999</v>
      </c>
      <c r="BB2242">
        <f>VLOOKUP(Sheet1[[#This Row],[NPDES ID2]],Combined_Sheet__Major_Only___2[[NPDES ID2]:[ECHO BFR]],18,FALSE)</f>
        <v>-87.911621999999994</v>
      </c>
      <c r="BC2242" t="str">
        <f>IF(ISNUMBER(SEARCH("aerobic",$AW2242)),"aerobic","")</f>
        <v>aerobic</v>
      </c>
      <c r="BD2242" t="str">
        <f>IF(ISNUMBER(SEARCH("anaer",$AW2242)),"anaer","")</f>
        <v/>
      </c>
      <c r="BE2242" t="str">
        <f>IF(ISNUMBER(SEARCH("thickening",$AZ2242)),"thickening","")</f>
        <v>thickening</v>
      </c>
      <c r="BF2242" s="2" t="str">
        <f>IF(ISNUMBER(SEARCH("airDry",$AW2242)),"airDry","")</f>
        <v/>
      </c>
      <c r="BG2242" s="2" t="str">
        <f>IF(ISNUMBER(SEARCH("heatDry",$AY2242)),"heatDry","")</f>
        <v/>
      </c>
      <c r="BH2242" s="2" t="str">
        <f>IF(AND(ISNUMBER(SEARCH("aerobic",$AW2242)),ISNUMBER(SEARCH("anaer",$AW2242))),"Combined Aer and Anaer.","")</f>
        <v/>
      </c>
    </row>
    <row r="2243" spans="1:60" x14ac:dyDescent="0.3">
      <c r="A2243" s="4">
        <v>2241</v>
      </c>
      <c r="B2243" t="s">
        <v>10497</v>
      </c>
      <c r="C2243">
        <v>551.95000000000005</v>
      </c>
      <c r="D2243">
        <v>375.43098526655177</v>
      </c>
      <c r="E2243">
        <v>375.31873526789281</v>
      </c>
      <c r="F2243">
        <v>302.00609298303073</v>
      </c>
      <c r="G2243">
        <v>462.9646419092573</v>
      </c>
      <c r="H2243">
        <v>-77.757274692561609</v>
      </c>
      <c r="I2243">
        <v>-77.842437418542346</v>
      </c>
      <c r="J2243">
        <v>-90.641170991396734</v>
      </c>
      <c r="K2243">
        <v>-64.64643654584583</v>
      </c>
      <c r="L2243">
        <v>293.649231357833</v>
      </c>
      <c r="M2243">
        <v>291.63035730519027</v>
      </c>
      <c r="N2243">
        <v>284.31403214705728</v>
      </c>
      <c r="O2243">
        <v>309.03095891651952</v>
      </c>
      <c r="P2243">
        <v>13.128881235579501</v>
      </c>
      <c r="Q2243">
        <v>13.104209515124939</v>
      </c>
      <c r="R2243">
        <v>11.10840452023691</v>
      </c>
      <c r="S2243">
        <v>14.96713843343354</v>
      </c>
      <c r="T2243">
        <v>94.911009777629175</v>
      </c>
      <c r="U2243">
        <v>94.910860466830542</v>
      </c>
      <c r="V2243">
        <v>94.846931448831384</v>
      </c>
      <c r="W2243">
        <v>94.974473083484767</v>
      </c>
      <c r="X2243">
        <v>8033.6447956128386</v>
      </c>
      <c r="Y2243">
        <v>8079.8153244529576</v>
      </c>
      <c r="Z2243">
        <v>7633.2006360136729</v>
      </c>
      <c r="AA2243">
        <v>8291.4411759534996</v>
      </c>
      <c r="AB2243">
        <v>1659.3779323459171</v>
      </c>
      <c r="AC2243">
        <v>1632.7717967313829</v>
      </c>
      <c r="AD2243">
        <v>1370.3221752146801</v>
      </c>
      <c r="AE2243">
        <v>2078.7584149479699</v>
      </c>
      <c r="AF2243">
        <v>52.140165855000497</v>
      </c>
      <c r="AG2243">
        <v>51.781493359969147</v>
      </c>
      <c r="AH2243">
        <v>50.48371809537749</v>
      </c>
      <c r="AI2243">
        <v>54.869574811727432</v>
      </c>
      <c r="AJ2243">
        <v>0.41366001350471421</v>
      </c>
      <c r="AK2243">
        <v>0.4136599102754569</v>
      </c>
      <c r="AL2243">
        <v>0.4136454727034895</v>
      </c>
      <c r="AM2243">
        <v>0.41367461512873488</v>
      </c>
      <c r="AN2243">
        <v>0.97372065491244486</v>
      </c>
      <c r="AO2243">
        <v>0.97372065491244508</v>
      </c>
      <c r="AP2243">
        <v>0.97372065491244508</v>
      </c>
      <c r="AQ2243">
        <v>0.97372065491244508</v>
      </c>
      <c r="AR2243">
        <v>10.469670507847701</v>
      </c>
      <c r="AS2243">
        <v>10.469670507847701</v>
      </c>
      <c r="AT2243">
        <v>10.469670507847701</v>
      </c>
      <c r="AU2243">
        <v>10.469670507847701</v>
      </c>
      <c r="AV2243" t="str">
        <f>VLOOKUP(Sheet1[[#This Row],[NPDES ID2]],Combined_Sheet__Major_Only___2[[NPDES ID2]:[ECHO BFR]],3,FALSE)</f>
        <v>CA</v>
      </c>
      <c r="AW2243" t="s">
        <v>54</v>
      </c>
      <c r="AX2243" t="str">
        <f>VLOOKUP(Sheet1[[#This Row],[NPDES ID2]],Combined_Sheet__Major_Only___2[[NPDES ID2]:[ECHO BFR]],27,FALSE)</f>
        <v>-</v>
      </c>
      <c r="AY2243" t="str">
        <f>VLOOKUP(Sheet1[[#This Row],[NPDES ID2]],Combined_Sheet__Major_Only___2[[NPDES ID2]:[ECHO BFR]],28,FALSE)</f>
        <v>-</v>
      </c>
      <c r="AZ2243" t="str">
        <f>VLOOKUP(Sheet1[[#This Row],[NPDES ID2]],Combined_Sheet__Major_Only___2[[NPDES ID2]:[ECHO BFR]],29,FALSE)</f>
        <v>preliminaryOps, thickening</v>
      </c>
      <c r="BA2243">
        <f>VLOOKUP(Sheet1[[#This Row],[NPDES ID2]],Combined_Sheet__Major_Only___2[[NPDES ID2]:[ECHO BFR]],17,FALSE)</f>
        <v>37.99783</v>
      </c>
      <c r="BB2243">
        <f>VLOOKUP(Sheet1[[#This Row],[NPDES ID2]],Combined_Sheet__Major_Only___2[[NPDES ID2]:[ECHO BFR]],18,FALSE)</f>
        <v>-121.70746</v>
      </c>
      <c r="BC2243" t="str">
        <f>IF(ISNUMBER(SEARCH("aerobic",$AW2243)),"aerobic","")</f>
        <v/>
      </c>
      <c r="BD2243" t="str">
        <f>IF(ISNUMBER(SEARCH("anaer",$AW2243)),"anaer","")</f>
        <v/>
      </c>
      <c r="BE2243" t="str">
        <f>IF(ISNUMBER(SEARCH("thickening",$AZ2243)),"thickening","")</f>
        <v>thickening</v>
      </c>
      <c r="BF2243" s="3" t="str">
        <f>IF(ISNUMBER(SEARCH("airDry",$AW2243)),"airDry","")</f>
        <v/>
      </c>
      <c r="BG2243" s="3" t="str">
        <f>IF(ISNUMBER(SEARCH("heatDry",$AY2243)),"heatDry","")</f>
        <v/>
      </c>
      <c r="BH2243" s="3" t="str">
        <f>IF(AND(ISNUMBER(SEARCH("aerobic",$AW2243)),ISNUMBER(SEARCH("anaer",$AW2243))),"Combined Aer and Anaer.","")</f>
        <v/>
      </c>
    </row>
    <row r="2244" spans="1:60" x14ac:dyDescent="0.3">
      <c r="A2244" s="4">
        <v>2242</v>
      </c>
      <c r="B2244" t="s">
        <v>10501</v>
      </c>
      <c r="C2244">
        <v>550.91</v>
      </c>
      <c r="D2244">
        <v>298.95735918136143</v>
      </c>
      <c r="E2244">
        <v>297.90199620554671</v>
      </c>
      <c r="F2244">
        <v>237.68656476800169</v>
      </c>
      <c r="G2244">
        <v>365.59409254000462</v>
      </c>
      <c r="H2244">
        <v>-76.734549462504901</v>
      </c>
      <c r="I2244">
        <v>-78.028903137923507</v>
      </c>
      <c r="J2244">
        <v>-90.809593208439381</v>
      </c>
      <c r="K2244">
        <v>-60.239926008741769</v>
      </c>
      <c r="L2244">
        <v>368.24055355085812</v>
      </c>
      <c r="M2244">
        <v>366.7856766412317</v>
      </c>
      <c r="N2244">
        <v>361.51362624262089</v>
      </c>
      <c r="O2244">
        <v>379.32448587278861</v>
      </c>
      <c r="P2244">
        <v>12.971511190264261</v>
      </c>
      <c r="Q2244">
        <v>13.134366847323079</v>
      </c>
      <c r="R2244">
        <v>10.488218105653759</v>
      </c>
      <c r="S2244">
        <v>14.910230308361401</v>
      </c>
      <c r="T2244">
        <v>46.211454825014727</v>
      </c>
      <c r="U2244">
        <v>46.21138067071999</v>
      </c>
      <c r="V2244">
        <v>46.179630715007143</v>
      </c>
      <c r="W2244">
        <v>46.242973487640413</v>
      </c>
      <c r="X2244">
        <v>3111.8243134092522</v>
      </c>
      <c r="Y2244">
        <v>3122.1248034007172</v>
      </c>
      <c r="Z2244">
        <v>3022.159229919112</v>
      </c>
      <c r="AA2244">
        <v>3168.933229725877</v>
      </c>
      <c r="AB2244">
        <v>601.47757281022234</v>
      </c>
      <c r="AC2244">
        <v>595.55015664326754</v>
      </c>
      <c r="AD2244">
        <v>504.29472934983079</v>
      </c>
      <c r="AE2244">
        <v>727.78551958883565</v>
      </c>
      <c r="AF2244">
        <v>65.506978525120616</v>
      </c>
      <c r="AG2244">
        <v>65.248011303559863</v>
      </c>
      <c r="AH2244">
        <v>64.311174240821984</v>
      </c>
      <c r="AI2244">
        <v>67.477393439418947</v>
      </c>
      <c r="AJ2244">
        <v>0.57668134932921922</v>
      </c>
      <c r="AK2244">
        <v>0.57668126128793273</v>
      </c>
      <c r="AL2244">
        <v>0.57666893773354444</v>
      </c>
      <c r="AM2244">
        <v>0.57669381264419772</v>
      </c>
      <c r="AN2244">
        <v>0.94808838862850853</v>
      </c>
      <c r="AO2244">
        <v>0.94808838862850831</v>
      </c>
      <c r="AP2244">
        <v>0.94808838862850831</v>
      </c>
      <c r="AQ2244">
        <v>0.94808838862850831</v>
      </c>
      <c r="AR2244">
        <v>13.63983655363784</v>
      </c>
      <c r="AS2244">
        <v>13.63983655363783</v>
      </c>
      <c r="AT2244">
        <v>13.63983655363783</v>
      </c>
      <c r="AU2244">
        <v>13.63983655363783</v>
      </c>
      <c r="AV2244" t="str">
        <f>VLOOKUP(Sheet1[[#This Row],[NPDES ID2]],Combined_Sheet__Major_Only___2[[NPDES ID2]:[ECHO BFR]],3,FALSE)</f>
        <v>TX</v>
      </c>
      <c r="AW2244" t="s">
        <v>12181</v>
      </c>
      <c r="AX2244" t="str">
        <f>VLOOKUP(Sheet1[[#This Row],[NPDES ID2]],Combined_Sheet__Major_Only___2[[NPDES ID2]:[ECHO BFR]],27,FALSE)</f>
        <v>-</v>
      </c>
      <c r="AY2244" t="str">
        <f>VLOOKUP(Sheet1[[#This Row],[NPDES ID2]],Combined_Sheet__Major_Only___2[[NPDES ID2]:[ECHO BFR]],28,FALSE)</f>
        <v>-</v>
      </c>
      <c r="AZ2244" t="str">
        <f>VLOOKUP(Sheet1[[#This Row],[NPDES ID2]],Combined_Sheet__Major_Only___2[[NPDES ID2]:[ECHO BFR]],29,FALSE)</f>
        <v>thickening</v>
      </c>
      <c r="BA2244">
        <f>VLOOKUP(Sheet1[[#This Row],[NPDES ID2]],Combined_Sheet__Major_Only___2[[NPDES ID2]:[ECHO BFR]],17,FALSE)</f>
        <v>32.687258</v>
      </c>
      <c r="BB2244">
        <f>VLOOKUP(Sheet1[[#This Row],[NPDES ID2]],Combined_Sheet__Major_Only___2[[NPDES ID2]:[ECHO BFR]],18,FALSE)</f>
        <v>-96.275870999999995</v>
      </c>
      <c r="BC2244" t="str">
        <f>IF(ISNUMBER(SEARCH("aerobic",$AW2244)),"aerobic","")</f>
        <v/>
      </c>
      <c r="BD2244" t="str">
        <f>IF(ISNUMBER(SEARCH("anaer",$AW2244)),"anaer","")</f>
        <v>anaer</v>
      </c>
      <c r="BE2244" t="str">
        <f>IF(ISNUMBER(SEARCH("thickening",$AZ2244)),"thickening","")</f>
        <v>thickening</v>
      </c>
      <c r="BF2244" s="2" t="str">
        <f>IF(ISNUMBER(SEARCH("airDry",$AW2244)),"airDry","")</f>
        <v/>
      </c>
      <c r="BG2244" s="2" t="str">
        <f>IF(ISNUMBER(SEARCH("heatDry",$AY2244)),"heatDry","")</f>
        <v/>
      </c>
      <c r="BH2244" s="2" t="str">
        <f>IF(AND(ISNUMBER(SEARCH("aerobic",$AW2244)),ISNUMBER(SEARCH("anaer",$AW2244))),"Combined Aer and Anaer.","")</f>
        <v/>
      </c>
    </row>
    <row r="2245" spans="1:60" x14ac:dyDescent="0.3">
      <c r="A2245" s="4">
        <v>2243</v>
      </c>
      <c r="B2245" t="s">
        <v>10506</v>
      </c>
      <c r="C2245">
        <v>548.34</v>
      </c>
      <c r="D2245">
        <v>298.75639589476702</v>
      </c>
      <c r="E2245">
        <v>297.67709535833382</v>
      </c>
      <c r="F2245">
        <v>237.4961551311774</v>
      </c>
      <c r="G2245">
        <v>365.34777109478989</v>
      </c>
      <c r="H2245">
        <v>-76.664299202916212</v>
      </c>
      <c r="I2245">
        <v>-77.955338065495454</v>
      </c>
      <c r="J2245">
        <v>-90.675578725793756</v>
      </c>
      <c r="K2245">
        <v>-60.039486015911741</v>
      </c>
      <c r="L2245">
        <v>367.62960989870771</v>
      </c>
      <c r="M2245">
        <v>366.18999196584417</v>
      </c>
      <c r="N2245">
        <v>360.97190231478191</v>
      </c>
      <c r="O2245">
        <v>378.59984804178481</v>
      </c>
      <c r="P2245">
        <v>12.908692893607689</v>
      </c>
      <c r="Q2245">
        <v>13.07060604714114</v>
      </c>
      <c r="R2245">
        <v>10.43157422052648</v>
      </c>
      <c r="S2245">
        <v>14.847943444472669</v>
      </c>
      <c r="T2245">
        <v>110.3782002418513</v>
      </c>
      <c r="U2245">
        <v>110.37802706102021</v>
      </c>
      <c r="V2245">
        <v>110.303877832881</v>
      </c>
      <c r="W2245">
        <v>110.4518093053351</v>
      </c>
      <c r="X2245">
        <v>7410.3264836141034</v>
      </c>
      <c r="Y2245">
        <v>7434.6935055137637</v>
      </c>
      <c r="Z2245">
        <v>7198.5392510557567</v>
      </c>
      <c r="AA2245">
        <v>7545.1459667224653</v>
      </c>
      <c r="AB2245">
        <v>1398.378825854855</v>
      </c>
      <c r="AC2245">
        <v>1385.4825824980651</v>
      </c>
      <c r="AD2245">
        <v>1177.337860907993</v>
      </c>
      <c r="AE2245">
        <v>1684.3925279612149</v>
      </c>
      <c r="AF2245">
        <v>65.705747359343988</v>
      </c>
      <c r="AG2245">
        <v>65.448197794227951</v>
      </c>
      <c r="AH2245">
        <v>64.51719952313762</v>
      </c>
      <c r="AI2245">
        <v>67.664325918051773</v>
      </c>
      <c r="AJ2245">
        <v>0.57911140363629177</v>
      </c>
      <c r="AK2245">
        <v>0.57911126312431915</v>
      </c>
      <c r="AL2245">
        <v>0.5790916100616339</v>
      </c>
      <c r="AM2245">
        <v>0.57913127998316005</v>
      </c>
      <c r="AN2245">
        <v>0.97728316966759921</v>
      </c>
      <c r="AO2245">
        <v>0.97728316966759932</v>
      </c>
      <c r="AP2245">
        <v>0.97728316966759932</v>
      </c>
      <c r="AQ2245">
        <v>0.97728316966759932</v>
      </c>
      <c r="AR2245">
        <v>13.865745426949809</v>
      </c>
      <c r="AS2245">
        <v>13.8657454269498</v>
      </c>
      <c r="AT2245">
        <v>13.8657454269498</v>
      </c>
      <c r="AU2245">
        <v>13.8657454269498</v>
      </c>
      <c r="AV2245" t="str">
        <f>VLOOKUP(Sheet1[[#This Row],[NPDES ID2]],Combined_Sheet__Major_Only___2[[NPDES ID2]:[ECHO BFR]],3,FALSE)</f>
        <v>IL</v>
      </c>
      <c r="AW2245" t="s">
        <v>41</v>
      </c>
      <c r="AX2245" t="str">
        <f>VLOOKUP(Sheet1[[#This Row],[NPDES ID2]],Combined_Sheet__Major_Only___2[[NPDES ID2]:[ECHO BFR]],27,FALSE)</f>
        <v>-</v>
      </c>
      <c r="AY2245" t="str">
        <f>VLOOKUP(Sheet1[[#This Row],[NPDES ID2]],Combined_Sheet__Major_Only___2[[NPDES ID2]:[ECHO BFR]],28,FALSE)</f>
        <v>-</v>
      </c>
      <c r="AZ2245" t="str">
        <f>VLOOKUP(Sheet1[[#This Row],[NPDES ID2]],Combined_Sheet__Major_Only___2[[NPDES ID2]:[ECHO BFR]],29,FALSE)</f>
        <v>preliminaryOps, thickening</v>
      </c>
      <c r="BA2245">
        <f>VLOOKUP(Sheet1[[#This Row],[NPDES ID2]],Combined_Sheet__Major_Only___2[[NPDES ID2]:[ECHO BFR]],17,FALSE)</f>
        <v>41.91104</v>
      </c>
      <c r="BB2245">
        <f>VLOOKUP(Sheet1[[#This Row],[NPDES ID2]],Combined_Sheet__Major_Only___2[[NPDES ID2]:[ECHO BFR]],18,FALSE)</f>
        <v>-88.054519999999997</v>
      </c>
      <c r="BC2245" t="str">
        <f>IF(ISNUMBER(SEARCH("aerobic",$AW2245)),"aerobic","")</f>
        <v>aerobic</v>
      </c>
      <c r="BD2245" t="str">
        <f>IF(ISNUMBER(SEARCH("anaer",$AW2245)),"anaer","")</f>
        <v/>
      </c>
      <c r="BE2245" t="str">
        <f>IF(ISNUMBER(SEARCH("thickening",$AZ2245)),"thickening","")</f>
        <v>thickening</v>
      </c>
      <c r="BF2245" s="3" t="str">
        <f>IF(ISNUMBER(SEARCH("airDry",$AW2245)),"airDry","")</f>
        <v/>
      </c>
      <c r="BG2245" s="3" t="str">
        <f>IF(ISNUMBER(SEARCH("heatDry",$AY2245)),"heatDry","")</f>
        <v/>
      </c>
      <c r="BH2245" s="3" t="str">
        <f>IF(AND(ISNUMBER(SEARCH("aerobic",$AW2245)),ISNUMBER(SEARCH("anaer",$AW2245))),"Combined Aer and Anaer.","")</f>
        <v/>
      </c>
    </row>
    <row r="2246" spans="1:60" x14ac:dyDescent="0.3">
      <c r="A2246" s="4">
        <v>2244</v>
      </c>
      <c r="B2246" t="s">
        <v>10511</v>
      </c>
      <c r="C2246">
        <v>547.45000000000005</v>
      </c>
      <c r="D2246">
        <v>311.55033518607559</v>
      </c>
      <c r="E2246">
        <v>310.72025305644519</v>
      </c>
      <c r="F2246">
        <v>248.17465054471609</v>
      </c>
      <c r="G2246">
        <v>381.03596297665302</v>
      </c>
      <c r="H2246">
        <v>-76.932806359178215</v>
      </c>
      <c r="I2246">
        <v>-78.243438543273399</v>
      </c>
      <c r="J2246">
        <v>-91.203693920135862</v>
      </c>
      <c r="K2246">
        <v>-61.300158687779501</v>
      </c>
      <c r="L2246">
        <v>352.26976725083358</v>
      </c>
      <c r="M2246">
        <v>350.722006329495</v>
      </c>
      <c r="N2246">
        <v>345.11326036982808</v>
      </c>
      <c r="O2246">
        <v>364.06154806697862</v>
      </c>
      <c r="P2246">
        <v>12.91577921939585</v>
      </c>
      <c r="Q2246">
        <v>13.04961144233301</v>
      </c>
      <c r="R2246">
        <v>10.52821271772358</v>
      </c>
      <c r="S2246">
        <v>14.786141938861711</v>
      </c>
      <c r="T2246">
        <v>62.691607570311533</v>
      </c>
      <c r="U2246">
        <v>62.691507982711158</v>
      </c>
      <c r="V2246">
        <v>62.648868484738742</v>
      </c>
      <c r="W2246">
        <v>62.73393644671296</v>
      </c>
      <c r="X2246">
        <v>4385.5024777642057</v>
      </c>
      <c r="Y2246">
        <v>4401.6941171226026</v>
      </c>
      <c r="Z2246">
        <v>4244.9649661367912</v>
      </c>
      <c r="AA2246">
        <v>4475.0833367527148</v>
      </c>
      <c r="AB2246">
        <v>745.1671738738645</v>
      </c>
      <c r="AC2246">
        <v>739.53210527530211</v>
      </c>
      <c r="AD2246">
        <v>637.53985231309537</v>
      </c>
      <c r="AE2246">
        <v>880.55117197819573</v>
      </c>
      <c r="AF2246">
        <v>63.062155617869138</v>
      </c>
      <c r="AG2246">
        <v>62.784911598747968</v>
      </c>
      <c r="AH2246">
        <v>61.781950188886462</v>
      </c>
      <c r="AI2246">
        <v>65.171643369719476</v>
      </c>
      <c r="AJ2246">
        <v>0.54680431899145987</v>
      </c>
      <c r="AK2246">
        <v>0.54680422526880079</v>
      </c>
      <c r="AL2246">
        <v>0.54679110856006818</v>
      </c>
      <c r="AM2246">
        <v>0.54681758451152951</v>
      </c>
      <c r="AN2246">
        <v>0.96097082664271971</v>
      </c>
      <c r="AO2246">
        <v>0.96097082664271938</v>
      </c>
      <c r="AP2246">
        <v>0.96097082664271938</v>
      </c>
      <c r="AQ2246">
        <v>0.96097082664271938</v>
      </c>
      <c r="AR2246">
        <v>14.13542198272344</v>
      </c>
      <c r="AS2246">
        <v>14.135421982723431</v>
      </c>
      <c r="AT2246">
        <v>14.135421982723431</v>
      </c>
      <c r="AU2246">
        <v>14.135421982723431</v>
      </c>
      <c r="AV2246" t="str">
        <f>VLOOKUP(Sheet1[[#This Row],[NPDES ID2]],Combined_Sheet__Major_Only___2[[NPDES ID2]:[ECHO BFR]],3,FALSE)</f>
        <v>GA</v>
      </c>
      <c r="AW2246" t="s">
        <v>41</v>
      </c>
      <c r="AX2246" t="str">
        <f>VLOOKUP(Sheet1[[#This Row],[NPDES ID2]],Combined_Sheet__Major_Only___2[[NPDES ID2]:[ECHO BFR]],27,FALSE)</f>
        <v>-</v>
      </c>
      <c r="AY2246" t="str">
        <f>VLOOKUP(Sheet1[[#This Row],[NPDES ID2]],Combined_Sheet__Major_Only___2[[NPDES ID2]:[ECHO BFR]],28,FALSE)</f>
        <v>-</v>
      </c>
      <c r="AZ2246" t="str">
        <f>VLOOKUP(Sheet1[[#This Row],[NPDES ID2]],Combined_Sheet__Major_Only___2[[NPDES ID2]:[ECHO BFR]],29,FALSE)</f>
        <v>thickening</v>
      </c>
      <c r="BA2246">
        <f>VLOOKUP(Sheet1[[#This Row],[NPDES ID2]],Combined_Sheet__Major_Only___2[[NPDES ID2]:[ECHO BFR]],17,FALSE)</f>
        <v>31.445833</v>
      </c>
      <c r="BB2246">
        <f>VLOOKUP(Sheet1[[#This Row],[NPDES ID2]],Combined_Sheet__Major_Only___2[[NPDES ID2]:[ECHO BFR]],18,FALSE)</f>
        <v>-83.478055999999995</v>
      </c>
      <c r="BC2246" t="str">
        <f>IF(ISNUMBER(SEARCH("aerobic",$AW2246)),"aerobic","")</f>
        <v>aerobic</v>
      </c>
      <c r="BD2246" t="str">
        <f>IF(ISNUMBER(SEARCH("anaer",$AW2246)),"anaer","")</f>
        <v/>
      </c>
      <c r="BE2246" t="str">
        <f>IF(ISNUMBER(SEARCH("thickening",$AZ2246)),"thickening","")</f>
        <v>thickening</v>
      </c>
      <c r="BF2246" s="2" t="str">
        <f>IF(ISNUMBER(SEARCH("airDry",$AW2246)),"airDry","")</f>
        <v/>
      </c>
      <c r="BG2246" s="2" t="str">
        <f>IF(ISNUMBER(SEARCH("heatDry",$AY2246)),"heatDry","")</f>
        <v/>
      </c>
      <c r="BH2246" s="2" t="str">
        <f>IF(AND(ISNUMBER(SEARCH("aerobic",$AW2246)),ISNUMBER(SEARCH("anaer",$AW2246))),"Combined Aer and Anaer.","")</f>
        <v/>
      </c>
    </row>
    <row r="2247" spans="1:60" x14ac:dyDescent="0.3">
      <c r="A2247" s="4">
        <v>2245</v>
      </c>
      <c r="B2247" t="s">
        <v>10516</v>
      </c>
      <c r="C2247">
        <v>540.57000000000005</v>
      </c>
      <c r="D2247">
        <v>320.4461952652793</v>
      </c>
      <c r="E2247">
        <v>319.74811758421282</v>
      </c>
      <c r="F2247">
        <v>255.5577164301005</v>
      </c>
      <c r="G2247">
        <v>392.20810357361802</v>
      </c>
      <c r="H2247">
        <v>-77.061686549031677</v>
      </c>
      <c r="I2247">
        <v>-78.269650467119362</v>
      </c>
      <c r="J2247">
        <v>-91.058835716459512</v>
      </c>
      <c r="K2247">
        <v>-61.869602181577243</v>
      </c>
      <c r="L2247">
        <v>340.37129521635819</v>
      </c>
      <c r="M2247">
        <v>338.78713738153613</v>
      </c>
      <c r="N2247">
        <v>333.04693426311121</v>
      </c>
      <c r="O2247">
        <v>352.4395321382496</v>
      </c>
      <c r="P2247">
        <v>12.76736841248611</v>
      </c>
      <c r="Q2247">
        <v>12.896625567343589</v>
      </c>
      <c r="R2247">
        <v>10.447238035544631</v>
      </c>
      <c r="S2247">
        <v>14.63694075029486</v>
      </c>
      <c r="T2247">
        <v>53.592266297779041</v>
      </c>
      <c r="U2247">
        <v>53.592180752908192</v>
      </c>
      <c r="V2247">
        <v>53.555553800016689</v>
      </c>
      <c r="W2247">
        <v>53.628626429479191</v>
      </c>
      <c r="X2247">
        <v>3831.4008283164972</v>
      </c>
      <c r="Y2247">
        <v>3846.3828951973219</v>
      </c>
      <c r="Z2247">
        <v>3701.3987139589708</v>
      </c>
      <c r="AA2247">
        <v>3914.3366564660482</v>
      </c>
      <c r="AB2247">
        <v>555.77309440153704</v>
      </c>
      <c r="AC2247">
        <v>553.01852488119312</v>
      </c>
      <c r="AD2247">
        <v>486.14533454264517</v>
      </c>
      <c r="AE2247">
        <v>640.63876645977984</v>
      </c>
      <c r="AF2247">
        <v>61.707399522858417</v>
      </c>
      <c r="AG2247">
        <v>61.420058253399617</v>
      </c>
      <c r="AH2247">
        <v>60.380315551907067</v>
      </c>
      <c r="AI2247">
        <v>63.894089421210083</v>
      </c>
      <c r="AJ2247">
        <v>0.53025869923633029</v>
      </c>
      <c r="AK2247">
        <v>0.5302586209868938</v>
      </c>
      <c r="AL2247">
        <v>0.53024766756770536</v>
      </c>
      <c r="AM2247">
        <v>0.53026977686484578</v>
      </c>
      <c r="AN2247">
        <v>0.95477398174377204</v>
      </c>
      <c r="AO2247">
        <v>0.95477398174377237</v>
      </c>
      <c r="AP2247">
        <v>0.95477398174377237</v>
      </c>
      <c r="AQ2247">
        <v>0.95477398174377237</v>
      </c>
      <c r="AR2247">
        <v>15.229260710987759</v>
      </c>
      <c r="AS2247">
        <v>15.229260710987759</v>
      </c>
      <c r="AT2247">
        <v>15.229260710987759</v>
      </c>
      <c r="AU2247">
        <v>15.229260710987759</v>
      </c>
      <c r="AV2247" t="str">
        <f>VLOOKUP(Sheet1[[#This Row],[NPDES ID2]],Combined_Sheet__Major_Only___2[[NPDES ID2]:[ECHO BFR]],3,FALSE)</f>
        <v>WA</v>
      </c>
      <c r="AW2247" t="s">
        <v>12181</v>
      </c>
      <c r="AX2247" t="str">
        <f>VLOOKUP(Sheet1[[#This Row],[NPDES ID2]],Combined_Sheet__Major_Only___2[[NPDES ID2]:[ECHO BFR]],27,FALSE)</f>
        <v>methaneBioCaptureRecover</v>
      </c>
      <c r="AY2247" t="str">
        <f>VLOOKUP(Sheet1[[#This Row],[NPDES ID2]],Combined_Sheet__Major_Only___2[[NPDES ID2]:[ECHO BFR]],28,FALSE)</f>
        <v>-</v>
      </c>
      <c r="AZ2247" t="str">
        <f>VLOOKUP(Sheet1[[#This Row],[NPDES ID2]],Combined_Sheet__Major_Only___2[[NPDES ID2]:[ECHO BFR]],29,FALSE)</f>
        <v>preliminaryOps, thickening</v>
      </c>
      <c r="BA2247">
        <f>VLOOKUP(Sheet1[[#This Row],[NPDES ID2]],Combined_Sheet__Major_Only___2[[NPDES ID2]:[ECHO BFR]],17,FALSE)</f>
        <v>48.411313999999997</v>
      </c>
      <c r="BB2247">
        <f>VLOOKUP(Sheet1[[#This Row],[NPDES ID2]],Combined_Sheet__Major_Only___2[[NPDES ID2]:[ECHO BFR]],18,FALSE)</f>
        <v>-122.34905000000001</v>
      </c>
      <c r="BC2247" t="str">
        <f>IF(ISNUMBER(SEARCH("aerobic",$AW2247)),"aerobic","")</f>
        <v/>
      </c>
      <c r="BD2247" t="str">
        <f>IF(ISNUMBER(SEARCH("anaer",$AW2247)),"anaer","")</f>
        <v>anaer</v>
      </c>
      <c r="BE2247" t="str">
        <f>IF(ISNUMBER(SEARCH("thickening",$AZ2247)),"thickening","")</f>
        <v>thickening</v>
      </c>
      <c r="BF2247" s="3" t="str">
        <f>IF(ISNUMBER(SEARCH("airDry",$AW2247)),"airDry","")</f>
        <v/>
      </c>
      <c r="BG2247" s="3" t="str">
        <f>IF(ISNUMBER(SEARCH("heatDry",$AY2247)),"heatDry","")</f>
        <v/>
      </c>
      <c r="BH2247" s="3" t="str">
        <f>IF(AND(ISNUMBER(SEARCH("aerobic",$AW2247)),ISNUMBER(SEARCH("anaer",$AW2247))),"Combined Aer and Anaer.","")</f>
        <v/>
      </c>
    </row>
    <row r="2248" spans="1:60" x14ac:dyDescent="0.3">
      <c r="A2248" s="4">
        <v>2246</v>
      </c>
      <c r="B2248" t="s">
        <v>10520</v>
      </c>
      <c r="C2248">
        <v>538.0761</v>
      </c>
      <c r="D2248">
        <v>299.80690489792221</v>
      </c>
      <c r="E2248">
        <v>298.6685652087782</v>
      </c>
      <c r="F2248">
        <v>238.2782840308781</v>
      </c>
      <c r="G2248">
        <v>366.63481928240759</v>
      </c>
      <c r="H2248">
        <v>-76.632825944585207</v>
      </c>
      <c r="I2248">
        <v>-77.935926983328784</v>
      </c>
      <c r="J2248">
        <v>-90.611479248478787</v>
      </c>
      <c r="K2248">
        <v>-59.868958628069343</v>
      </c>
      <c r="L2248">
        <v>362.94188372352693</v>
      </c>
      <c r="M2248">
        <v>361.54560466087418</v>
      </c>
      <c r="N2248">
        <v>356.48461782194988</v>
      </c>
      <c r="O2248">
        <v>373.58183953409821</v>
      </c>
      <c r="P2248">
        <v>12.6628796257896</v>
      </c>
      <c r="Q2248">
        <v>12.8212513710614</v>
      </c>
      <c r="R2248">
        <v>10.22154644076474</v>
      </c>
      <c r="S2248">
        <v>14.584546844646701</v>
      </c>
      <c r="T2248">
        <v>115.22828167421309</v>
      </c>
      <c r="U2248">
        <v>115.2281010084026</v>
      </c>
      <c r="V2248">
        <v>115.1507470061611</v>
      </c>
      <c r="W2248">
        <v>115.3050721655589</v>
      </c>
      <c r="X2248">
        <v>7689.1218766520697</v>
      </c>
      <c r="Y2248">
        <v>7713.9500446038874</v>
      </c>
      <c r="Z2248">
        <v>7473.2311447160009</v>
      </c>
      <c r="AA2248">
        <v>7826.5364415568674</v>
      </c>
      <c r="AB2248">
        <v>1331.6480897326319</v>
      </c>
      <c r="AC2248">
        <v>1321.8735772245709</v>
      </c>
      <c r="AD2248">
        <v>1137.023082094335</v>
      </c>
      <c r="AE2248">
        <v>1579.494443560227</v>
      </c>
      <c r="AF2248">
        <v>66.105244818975748</v>
      </c>
      <c r="AG2248">
        <v>65.850683539004436</v>
      </c>
      <c r="AH2248">
        <v>64.930493994056036</v>
      </c>
      <c r="AI2248">
        <v>68.04108875745338</v>
      </c>
      <c r="AJ2248">
        <v>0.58399591509238502</v>
      </c>
      <c r="AK2248">
        <v>0.58399577570920869</v>
      </c>
      <c r="AL2248">
        <v>0.58397627987140177</v>
      </c>
      <c r="AM2248">
        <v>0.58401563241062737</v>
      </c>
      <c r="AN2248">
        <v>0.97820946121162611</v>
      </c>
      <c r="AO2248">
        <v>0.97820946121162622</v>
      </c>
      <c r="AP2248">
        <v>0.97820946121162622</v>
      </c>
      <c r="AQ2248">
        <v>0.97820946121162622</v>
      </c>
      <c r="AR2248">
        <v>14.653054289571029</v>
      </c>
      <c r="AS2248">
        <v>14.65305428957104</v>
      </c>
      <c r="AT2248">
        <v>14.65305428957104</v>
      </c>
      <c r="AU2248">
        <v>14.65305428957104</v>
      </c>
      <c r="AV2248" t="str">
        <f>VLOOKUP(Sheet1[[#This Row],[NPDES ID2]],Combined_Sheet__Major_Only___2[[NPDES ID2]:[ECHO BFR]],3,FALSE)</f>
        <v>IN</v>
      </c>
      <c r="AW2248" t="s">
        <v>12181</v>
      </c>
      <c r="AX2248" t="str">
        <f>VLOOKUP(Sheet1[[#This Row],[NPDES ID2]],Combined_Sheet__Major_Only___2[[NPDES ID2]:[ECHO BFR]],27,FALSE)</f>
        <v>methaneBioCaptureRecover</v>
      </c>
      <c r="AY2248" t="str">
        <f>VLOOKUP(Sheet1[[#This Row],[NPDES ID2]],Combined_Sheet__Major_Only___2[[NPDES ID2]:[ECHO BFR]],28,FALSE)</f>
        <v>-</v>
      </c>
      <c r="AZ2248" t="str">
        <f>VLOOKUP(Sheet1[[#This Row],[NPDES ID2]],Combined_Sheet__Major_Only___2[[NPDES ID2]:[ECHO BFR]],29,FALSE)</f>
        <v>thickening</v>
      </c>
      <c r="BA2248">
        <f>VLOOKUP(Sheet1[[#This Row],[NPDES ID2]],Combined_Sheet__Major_Only___2[[NPDES ID2]:[ECHO BFR]],17,FALSE)</f>
        <v>38.676333</v>
      </c>
      <c r="BB2248">
        <f>VLOOKUP(Sheet1[[#This Row],[NPDES ID2]],Combined_Sheet__Major_Only___2[[NPDES ID2]:[ECHO BFR]],18,FALSE)</f>
        <v>-87.541860999999997</v>
      </c>
      <c r="BC2248" t="str">
        <f>IF(ISNUMBER(SEARCH("aerobic",$AW2248)),"aerobic","")</f>
        <v/>
      </c>
      <c r="BD2248" t="str">
        <f>IF(ISNUMBER(SEARCH("anaer",$AW2248)),"anaer","")</f>
        <v>anaer</v>
      </c>
      <c r="BE2248" t="str">
        <f>IF(ISNUMBER(SEARCH("thickening",$AZ2248)),"thickening","")</f>
        <v>thickening</v>
      </c>
      <c r="BF2248" s="2" t="str">
        <f>IF(ISNUMBER(SEARCH("airDry",$AW2248)),"airDry","")</f>
        <v/>
      </c>
      <c r="BG2248" s="2" t="str">
        <f>IF(ISNUMBER(SEARCH("heatDry",$AY2248)),"heatDry","")</f>
        <v/>
      </c>
      <c r="BH2248" s="2" t="str">
        <f>IF(AND(ISNUMBER(SEARCH("aerobic",$AW2248)),ISNUMBER(SEARCH("anaer",$AW2248))),"Combined Aer and Anaer.","")</f>
        <v/>
      </c>
    </row>
    <row r="2249" spans="1:60" x14ac:dyDescent="0.3">
      <c r="A2249" s="4">
        <v>2247</v>
      </c>
      <c r="B2249" t="s">
        <v>10525</v>
      </c>
      <c r="C2249">
        <v>537</v>
      </c>
      <c r="D2249">
        <v>324.45404461602823</v>
      </c>
      <c r="E2249">
        <v>323.81343355930369</v>
      </c>
      <c r="F2249">
        <v>258.88272018893019</v>
      </c>
      <c r="G2249">
        <v>397.07356050702373</v>
      </c>
      <c r="H2249">
        <v>-77.087521578529262</v>
      </c>
      <c r="I2249">
        <v>-78.288720591552334</v>
      </c>
      <c r="J2249">
        <v>-90.950433257040046</v>
      </c>
      <c r="K2249">
        <v>-61.992929081158842</v>
      </c>
      <c r="L2249">
        <v>335.08356643160653</v>
      </c>
      <c r="M2249">
        <v>333.48724711828407</v>
      </c>
      <c r="N2249">
        <v>327.70253270903021</v>
      </c>
      <c r="O2249">
        <v>347.24530287201918</v>
      </c>
      <c r="P2249">
        <v>12.68856310437584</v>
      </c>
      <c r="Q2249">
        <v>12.809200106847801</v>
      </c>
      <c r="R2249">
        <v>10.398937027619789</v>
      </c>
      <c r="S2249">
        <v>14.555086661533711</v>
      </c>
      <c r="T2249">
        <v>69.522195188346032</v>
      </c>
      <c r="U2249">
        <v>69.5220850593129</v>
      </c>
      <c r="V2249">
        <v>69.474932133966718</v>
      </c>
      <c r="W2249">
        <v>69.569004612561955</v>
      </c>
      <c r="X2249">
        <v>5015.4271984992874</v>
      </c>
      <c r="Y2249">
        <v>5035.5156636214397</v>
      </c>
      <c r="Z2249">
        <v>4841.2292525849871</v>
      </c>
      <c r="AA2249">
        <v>5126.5829315055889</v>
      </c>
      <c r="AB2249">
        <v>847.22185058069624</v>
      </c>
      <c r="AC2249">
        <v>841.04131672060919</v>
      </c>
      <c r="AD2249">
        <v>725.04975532518813</v>
      </c>
      <c r="AE2249">
        <v>1000.422609247431</v>
      </c>
      <c r="AF2249">
        <v>61.152946833840552</v>
      </c>
      <c r="AG2249">
        <v>60.861444844628259</v>
      </c>
      <c r="AH2249">
        <v>59.806851872753391</v>
      </c>
      <c r="AI2249">
        <v>63.370996725593379</v>
      </c>
      <c r="AJ2249">
        <v>0.52348938395166922</v>
      </c>
      <c r="AK2249">
        <v>0.52348928930954641</v>
      </c>
      <c r="AL2249">
        <v>0.5234760449793191</v>
      </c>
      <c r="AM2249">
        <v>0.52350277856927718</v>
      </c>
      <c r="AN2249">
        <v>0.96461082223554551</v>
      </c>
      <c r="AO2249">
        <v>0.96461082223554562</v>
      </c>
      <c r="AP2249">
        <v>0.96461082223554562</v>
      </c>
      <c r="AQ2249">
        <v>0.96461082223554562</v>
      </c>
      <c r="AR2249">
        <v>13.754748338182409</v>
      </c>
      <c r="AS2249">
        <v>13.754748338182409</v>
      </c>
      <c r="AT2249">
        <v>13.754748338182409</v>
      </c>
      <c r="AU2249">
        <v>13.754748338182409</v>
      </c>
      <c r="AV2249" t="str">
        <f>VLOOKUP(Sheet1[[#This Row],[NPDES ID2]],Combined_Sheet__Major_Only___2[[NPDES ID2]:[ECHO BFR]],3,FALSE)</f>
        <v>NJ</v>
      </c>
      <c r="AW2249" t="s">
        <v>12181</v>
      </c>
      <c r="AX2249" t="str">
        <f>VLOOKUP(Sheet1[[#This Row],[NPDES ID2]],Combined_Sheet__Major_Only___2[[NPDES ID2]:[ECHO BFR]],27,FALSE)</f>
        <v>-</v>
      </c>
      <c r="AY2249" t="str">
        <f>VLOOKUP(Sheet1[[#This Row],[NPDES ID2]],Combined_Sheet__Major_Only___2[[NPDES ID2]:[ECHO BFR]],28,FALSE)</f>
        <v>-</v>
      </c>
      <c r="AZ2249" t="str">
        <f>VLOOKUP(Sheet1[[#This Row],[NPDES ID2]],Combined_Sheet__Major_Only___2[[NPDES ID2]:[ECHO BFR]],29,FALSE)</f>
        <v>thickening</v>
      </c>
      <c r="BA2249">
        <f>VLOOKUP(Sheet1[[#This Row],[NPDES ID2]],Combined_Sheet__Major_Only___2[[NPDES ID2]:[ECHO BFR]],17,FALSE)</f>
        <v>39.417808999999998</v>
      </c>
      <c r="BB2249">
        <f>VLOOKUP(Sheet1[[#This Row],[NPDES ID2]],Combined_Sheet__Major_Only___2[[NPDES ID2]:[ECHO BFR]],18,FALSE)</f>
        <v>-75.234048999999999</v>
      </c>
      <c r="BC2249" t="str">
        <f>IF(ISNUMBER(SEARCH("aerobic",$AW2249)),"aerobic","")</f>
        <v/>
      </c>
      <c r="BD2249" t="str">
        <f>IF(ISNUMBER(SEARCH("anaer",$AW2249)),"anaer","")</f>
        <v>anaer</v>
      </c>
      <c r="BE2249" t="str">
        <f>IF(ISNUMBER(SEARCH("thickening",$AZ2249)),"thickening","")</f>
        <v>thickening</v>
      </c>
      <c r="BF2249" s="3" t="str">
        <f>IF(ISNUMBER(SEARCH("airDry",$AW2249)),"airDry","")</f>
        <v/>
      </c>
      <c r="BG2249" s="3" t="str">
        <f>IF(ISNUMBER(SEARCH("heatDry",$AY2249)),"heatDry","")</f>
        <v/>
      </c>
      <c r="BH2249" s="3" t="str">
        <f>IF(AND(ISNUMBER(SEARCH("aerobic",$AW2249)),ISNUMBER(SEARCH("anaer",$AW2249))),"Combined Aer and Anaer.","")</f>
        <v/>
      </c>
    </row>
    <row r="2250" spans="1:60" x14ac:dyDescent="0.3">
      <c r="A2250" s="4">
        <v>2248</v>
      </c>
      <c r="B2250" t="s">
        <v>10529</v>
      </c>
      <c r="C2250">
        <v>535</v>
      </c>
      <c r="D2250">
        <v>313.68751810092488</v>
      </c>
      <c r="E2250">
        <v>312.79904949172499</v>
      </c>
      <c r="F2250">
        <v>249.83824091428829</v>
      </c>
      <c r="G2250">
        <v>384.53832859813059</v>
      </c>
      <c r="H2250">
        <v>-76.898992204632279</v>
      </c>
      <c r="I2250">
        <v>-78.196890705387005</v>
      </c>
      <c r="J2250">
        <v>-91.143990452312337</v>
      </c>
      <c r="K2250">
        <v>-61.147427063233479</v>
      </c>
      <c r="L2250">
        <v>345.93431233368131</v>
      </c>
      <c r="M2250">
        <v>344.43429710962403</v>
      </c>
      <c r="N2250">
        <v>338.9983600112526</v>
      </c>
      <c r="O2250">
        <v>357.36274201504699</v>
      </c>
      <c r="P2250">
        <v>12.61889017693799</v>
      </c>
      <c r="Q2250">
        <v>12.753951892298231</v>
      </c>
      <c r="R2250">
        <v>10.277222419042619</v>
      </c>
      <c r="S2250">
        <v>14.44163053369383</v>
      </c>
      <c r="T2250">
        <v>75.727500565272123</v>
      </c>
      <c r="U2250">
        <v>75.727380859784788</v>
      </c>
      <c r="V2250">
        <v>75.67612767297986</v>
      </c>
      <c r="W2250">
        <v>75.778380381231699</v>
      </c>
      <c r="X2250">
        <v>5271.7075499184984</v>
      </c>
      <c r="Y2250">
        <v>5290.9225131688818</v>
      </c>
      <c r="Z2250">
        <v>5104.9536440809707</v>
      </c>
      <c r="AA2250">
        <v>5377.9733040150204</v>
      </c>
      <c r="AB2250">
        <v>887.95665074102635</v>
      </c>
      <c r="AC2250">
        <v>881.36307887170142</v>
      </c>
      <c r="AD2250">
        <v>760.79554341567564</v>
      </c>
      <c r="AE2250">
        <v>1047.7994429749499</v>
      </c>
      <c r="AF2250">
        <v>63.369265651307899</v>
      </c>
      <c r="AG2250">
        <v>63.094305410360093</v>
      </c>
      <c r="AH2250">
        <v>62.099723066628549</v>
      </c>
      <c r="AI2250">
        <v>65.461203370449425</v>
      </c>
      <c r="AJ2250">
        <v>0.55055608773877518</v>
      </c>
      <c r="AK2250">
        <v>0.55055598605033751</v>
      </c>
      <c r="AL2250">
        <v>0.5505417561244853</v>
      </c>
      <c r="AM2250">
        <v>0.55057047914845292</v>
      </c>
      <c r="AN2250">
        <v>0.96737500673907506</v>
      </c>
      <c r="AO2250">
        <v>0.96737500673907495</v>
      </c>
      <c r="AP2250">
        <v>0.96737500673907495</v>
      </c>
      <c r="AQ2250">
        <v>0.96737500673907495</v>
      </c>
      <c r="AR2250">
        <v>14.277661842385619</v>
      </c>
      <c r="AS2250">
        <v>14.27766184238561</v>
      </c>
      <c r="AT2250">
        <v>14.27766184238561</v>
      </c>
      <c r="AU2250">
        <v>14.27766184238561</v>
      </c>
      <c r="AV2250" t="str">
        <f>VLOOKUP(Sheet1[[#This Row],[NPDES ID2]],Combined_Sheet__Major_Only___2[[NPDES ID2]:[ECHO BFR]],3,FALSE)</f>
        <v>TX</v>
      </c>
      <c r="AW2250" t="s">
        <v>41</v>
      </c>
      <c r="AX2250" t="str">
        <f>VLOOKUP(Sheet1[[#This Row],[NPDES ID2]],Combined_Sheet__Major_Only___2[[NPDES ID2]:[ECHO BFR]],27,FALSE)</f>
        <v>-</v>
      </c>
      <c r="AY2250" t="str">
        <f>VLOOKUP(Sheet1[[#This Row],[NPDES ID2]],Combined_Sheet__Major_Only___2[[NPDES ID2]:[ECHO BFR]],28,FALSE)</f>
        <v>-</v>
      </c>
      <c r="AZ2250" t="str">
        <f>VLOOKUP(Sheet1[[#This Row],[NPDES ID2]],Combined_Sheet__Major_Only___2[[NPDES ID2]:[ECHO BFR]],29,FALSE)</f>
        <v>thickening</v>
      </c>
      <c r="BA2250">
        <f>VLOOKUP(Sheet1[[#This Row],[NPDES ID2]],Combined_Sheet__Major_Only___2[[NPDES ID2]:[ECHO BFR]],17,FALSE)</f>
        <v>29.578731000000001</v>
      </c>
      <c r="BB2250">
        <f>VLOOKUP(Sheet1[[#This Row],[NPDES ID2]],Combined_Sheet__Major_Only___2[[NPDES ID2]:[ECHO BFR]],18,FALSE)</f>
        <v>-95.088541000000006</v>
      </c>
      <c r="BC2250" t="str">
        <f>IF(ISNUMBER(SEARCH("aerobic",$AW2250)),"aerobic","")</f>
        <v>aerobic</v>
      </c>
      <c r="BD2250" t="str">
        <f>IF(ISNUMBER(SEARCH("anaer",$AW2250)),"anaer","")</f>
        <v/>
      </c>
      <c r="BE2250" t="str">
        <f>IF(ISNUMBER(SEARCH("thickening",$AZ2250)),"thickening","")</f>
        <v>thickening</v>
      </c>
      <c r="BF2250" s="2" t="str">
        <f>IF(ISNUMBER(SEARCH("airDry",$AW2250)),"airDry","")</f>
        <v/>
      </c>
      <c r="BG2250" s="2" t="str">
        <f>IF(ISNUMBER(SEARCH("heatDry",$AY2250)),"heatDry","")</f>
        <v/>
      </c>
      <c r="BH2250" s="2" t="str">
        <f>IF(AND(ISNUMBER(SEARCH("aerobic",$AW2250)),ISNUMBER(SEARCH("anaer",$AW2250))),"Combined Aer and Anaer.","")</f>
        <v/>
      </c>
    </row>
    <row r="2251" spans="1:60" x14ac:dyDescent="0.3">
      <c r="A2251" s="4">
        <v>2249</v>
      </c>
      <c r="B2251" t="s">
        <v>10533</v>
      </c>
      <c r="C2251">
        <v>533</v>
      </c>
      <c r="D2251">
        <v>321.96909531871722</v>
      </c>
      <c r="E2251">
        <v>321.23944226847271</v>
      </c>
      <c r="F2251">
        <v>256.75595771714637</v>
      </c>
      <c r="G2251">
        <v>394.35146335678712</v>
      </c>
      <c r="H2251">
        <v>-76.787705486542976</v>
      </c>
      <c r="I2251">
        <v>-77.967872341906073</v>
      </c>
      <c r="J2251">
        <v>-90.586024601023126</v>
      </c>
      <c r="K2251">
        <v>-61.311323787752457</v>
      </c>
      <c r="L2251">
        <v>336.43697284072488</v>
      </c>
      <c r="M2251">
        <v>334.88214114370629</v>
      </c>
      <c r="N2251">
        <v>329.24197645069211</v>
      </c>
      <c r="O2251">
        <v>348.29374180066401</v>
      </c>
      <c r="P2251">
        <v>12.58612805702548</v>
      </c>
      <c r="Q2251">
        <v>12.71378042638467</v>
      </c>
      <c r="R2251">
        <v>10.293655694558909</v>
      </c>
      <c r="S2251">
        <v>14.427631066051379</v>
      </c>
      <c r="T2251">
        <v>356.35310413699432</v>
      </c>
      <c r="U2251">
        <v>356.35255135076761</v>
      </c>
      <c r="V2251">
        <v>356.11587000583557</v>
      </c>
      <c r="W2251">
        <v>356.58806129813689</v>
      </c>
      <c r="X2251">
        <v>25413.15644780414</v>
      </c>
      <c r="Y2251">
        <v>25512.20865521178</v>
      </c>
      <c r="Z2251">
        <v>24555.59755392493</v>
      </c>
      <c r="AA2251">
        <v>25959.893234349682</v>
      </c>
      <c r="AB2251">
        <v>4631.320787129559</v>
      </c>
      <c r="AC2251">
        <v>4590.4375843156786</v>
      </c>
      <c r="AD2251">
        <v>3916.8592205355621</v>
      </c>
      <c r="AE2251">
        <v>5538.9632850744929</v>
      </c>
      <c r="AF2251">
        <v>61.864695277129393</v>
      </c>
      <c r="AG2251">
        <v>61.578224768238528</v>
      </c>
      <c r="AH2251">
        <v>60.544766078881622</v>
      </c>
      <c r="AI2251">
        <v>64.040127736780931</v>
      </c>
      <c r="AJ2251">
        <v>0.53217934932746636</v>
      </c>
      <c r="AK2251">
        <v>0.53217903738632022</v>
      </c>
      <c r="AL2251">
        <v>0.53213553370427225</v>
      </c>
      <c r="AM2251">
        <v>0.53222335063770998</v>
      </c>
      <c r="AN2251">
        <v>0.99280170965923942</v>
      </c>
      <c r="AO2251">
        <v>0.99280170965923942</v>
      </c>
      <c r="AP2251">
        <v>0.99280170965923942</v>
      </c>
      <c r="AQ2251">
        <v>0.99280170965923942</v>
      </c>
      <c r="AR2251">
        <v>13.315282214507221</v>
      </c>
      <c r="AS2251">
        <v>13.31528221450721</v>
      </c>
      <c r="AT2251">
        <v>13.31528221450721</v>
      </c>
      <c r="AU2251">
        <v>13.31528221450721</v>
      </c>
      <c r="AV2251" t="str">
        <f>VLOOKUP(Sheet1[[#This Row],[NPDES ID2]],Combined_Sheet__Major_Only___2[[NPDES ID2]:[ECHO BFR]],3,FALSE)</f>
        <v>CA</v>
      </c>
      <c r="AW2251" t="s">
        <v>12181</v>
      </c>
      <c r="AX2251" t="str">
        <f>VLOOKUP(Sheet1[[#This Row],[NPDES ID2]],Combined_Sheet__Major_Only___2[[NPDES ID2]:[ECHO BFR]],27,FALSE)</f>
        <v>other</v>
      </c>
      <c r="AY2251" t="str">
        <f>VLOOKUP(Sheet1[[#This Row],[NPDES ID2]],Combined_Sheet__Major_Only___2[[NPDES ID2]:[ECHO BFR]],28,FALSE)</f>
        <v>-</v>
      </c>
      <c r="AZ2251" t="str">
        <f>VLOOKUP(Sheet1[[#This Row],[NPDES ID2]],Combined_Sheet__Major_Only___2[[NPDES ID2]:[ECHO BFR]],29,FALSE)</f>
        <v>sludgeLagoon</v>
      </c>
      <c r="BA2251">
        <f>VLOOKUP(Sheet1[[#This Row],[NPDES ID2]],Combined_Sheet__Major_Only___2[[NPDES ID2]:[ECHO BFR]],17,FALSE)</f>
        <v>38.116340000000001</v>
      </c>
      <c r="BB2251">
        <f>VLOOKUP(Sheet1[[#This Row],[NPDES ID2]],Combined_Sheet__Major_Only___2[[NPDES ID2]:[ECHO BFR]],18,FALSE)</f>
        <v>-121.28816</v>
      </c>
      <c r="BC2251" t="str">
        <f>IF(ISNUMBER(SEARCH("aerobic",$AW2251)),"aerobic","")</f>
        <v/>
      </c>
      <c r="BD2251" t="str">
        <f>IF(ISNUMBER(SEARCH("anaer",$AW2251)),"anaer","")</f>
        <v>anaer</v>
      </c>
      <c r="BE2251" t="str">
        <f>IF(ISNUMBER(SEARCH("thickening",$AZ2251)),"thickening","")</f>
        <v/>
      </c>
      <c r="BF2251" s="3" t="str">
        <f>IF(ISNUMBER(SEARCH("airDry",$AW2251)),"airDry","")</f>
        <v/>
      </c>
      <c r="BG2251" s="3" t="str">
        <f>IF(ISNUMBER(SEARCH("heatDry",$AY2251)),"heatDry","")</f>
        <v/>
      </c>
      <c r="BH2251" s="3" t="str">
        <f>IF(AND(ISNUMBER(SEARCH("aerobic",$AW2251)),ISNUMBER(SEARCH("anaer",$AW2251))),"Combined Aer and Anaer.","")</f>
        <v/>
      </c>
    </row>
    <row r="2252" spans="1:60" x14ac:dyDescent="0.3">
      <c r="A2252" s="4">
        <v>2250</v>
      </c>
      <c r="B2252" t="s">
        <v>10537</v>
      </c>
      <c r="C2252">
        <v>532.4</v>
      </c>
      <c r="D2252">
        <v>317.61947960750928</v>
      </c>
      <c r="E2252">
        <v>316.79166750519568</v>
      </c>
      <c r="F2252">
        <v>253.1028585658151</v>
      </c>
      <c r="G2252">
        <v>389.27820456137238</v>
      </c>
      <c r="H2252">
        <v>-76.925169155308993</v>
      </c>
      <c r="I2252">
        <v>-78.255863024788127</v>
      </c>
      <c r="J2252">
        <v>-91.098746460005898</v>
      </c>
      <c r="K2252">
        <v>-61.368685064096368</v>
      </c>
      <c r="L2252">
        <v>340.85015761153971</v>
      </c>
      <c r="M2252">
        <v>339.33210623369359</v>
      </c>
      <c r="N2252">
        <v>333.83022791634528</v>
      </c>
      <c r="O2252">
        <v>352.41711473422771</v>
      </c>
      <c r="P2252">
        <v>12.563824983154699</v>
      </c>
      <c r="Q2252">
        <v>12.69370938283808</v>
      </c>
      <c r="R2252">
        <v>10.25048786994661</v>
      </c>
      <c r="S2252">
        <v>14.38814037746147</v>
      </c>
      <c r="T2252">
        <v>102.2194224241816</v>
      </c>
      <c r="U2252">
        <v>102.2192618345377</v>
      </c>
      <c r="V2252">
        <v>102.1505036581203</v>
      </c>
      <c r="W2252">
        <v>102.2876797088487</v>
      </c>
      <c r="X2252">
        <v>7187.0781918840275</v>
      </c>
      <c r="Y2252">
        <v>7214.0097854270043</v>
      </c>
      <c r="Z2252">
        <v>6953.5474342783427</v>
      </c>
      <c r="AA2252">
        <v>7335.9290526457007</v>
      </c>
      <c r="AB2252">
        <v>1348.9311142349341</v>
      </c>
      <c r="AC2252">
        <v>1335.984900366682</v>
      </c>
      <c r="AD2252">
        <v>1135.6092176274251</v>
      </c>
      <c r="AE2252">
        <v>1622.294701201143</v>
      </c>
      <c r="AF2252">
        <v>62.743291885601437</v>
      </c>
      <c r="AG2252">
        <v>62.463626463530368</v>
      </c>
      <c r="AH2252">
        <v>61.452303551657707</v>
      </c>
      <c r="AI2252">
        <v>64.87061500287075</v>
      </c>
      <c r="AJ2252">
        <v>0.54290936184236205</v>
      </c>
      <c r="AK2252">
        <v>0.54290923765033261</v>
      </c>
      <c r="AL2252">
        <v>0.54289186516646748</v>
      </c>
      <c r="AM2252">
        <v>0.54292693164554828</v>
      </c>
      <c r="AN2252">
        <v>0.97553362326512461</v>
      </c>
      <c r="AO2252">
        <v>0.97553362326512449</v>
      </c>
      <c r="AP2252">
        <v>0.97553362326512449</v>
      </c>
      <c r="AQ2252">
        <v>0.97553362326512449</v>
      </c>
      <c r="AR2252">
        <v>13.28084306609111</v>
      </c>
      <c r="AS2252">
        <v>13.28084306609111</v>
      </c>
      <c r="AT2252">
        <v>13.28084306609111</v>
      </c>
      <c r="AU2252">
        <v>13.28084306609111</v>
      </c>
      <c r="AV2252" t="str">
        <f>VLOOKUP(Sheet1[[#This Row],[NPDES ID2]],Combined_Sheet__Major_Only___2[[NPDES ID2]:[ECHO BFR]],3,FALSE)</f>
        <v>TX</v>
      </c>
      <c r="AW2252" t="s">
        <v>41</v>
      </c>
      <c r="AX2252" t="str">
        <f>VLOOKUP(Sheet1[[#This Row],[NPDES ID2]],Combined_Sheet__Major_Only___2[[NPDES ID2]:[ECHO BFR]],27,FALSE)</f>
        <v>-</v>
      </c>
      <c r="AY2252" t="str">
        <f>VLOOKUP(Sheet1[[#This Row],[NPDES ID2]],Combined_Sheet__Major_Only___2[[NPDES ID2]:[ECHO BFR]],28,FALSE)</f>
        <v>-</v>
      </c>
      <c r="AZ2252" t="str">
        <f>VLOOKUP(Sheet1[[#This Row],[NPDES ID2]],Combined_Sheet__Major_Only___2[[NPDES ID2]:[ECHO BFR]],29,FALSE)</f>
        <v>thickening</v>
      </c>
      <c r="BA2252">
        <f>VLOOKUP(Sheet1[[#This Row],[NPDES ID2]],Combined_Sheet__Major_Only___2[[NPDES ID2]:[ECHO BFR]],17,FALSE)</f>
        <v>29.6892</v>
      </c>
      <c r="BB2252">
        <f>VLOOKUP(Sheet1[[#This Row],[NPDES ID2]],Combined_Sheet__Major_Only___2[[NPDES ID2]:[ECHO BFR]],18,FALSE)</f>
        <v>-98.099100000000007</v>
      </c>
      <c r="BC2252" t="str">
        <f>IF(ISNUMBER(SEARCH("aerobic",$AW2252)),"aerobic","")</f>
        <v>aerobic</v>
      </c>
      <c r="BD2252" t="str">
        <f>IF(ISNUMBER(SEARCH("anaer",$AW2252)),"anaer","")</f>
        <v/>
      </c>
      <c r="BE2252" t="str">
        <f>IF(ISNUMBER(SEARCH("thickening",$AZ2252)),"thickening","")</f>
        <v>thickening</v>
      </c>
      <c r="BF2252" s="2" t="str">
        <f>IF(ISNUMBER(SEARCH("airDry",$AW2252)),"airDry","")</f>
        <v/>
      </c>
      <c r="BG2252" s="2" t="str">
        <f>IF(ISNUMBER(SEARCH("heatDry",$AY2252)),"heatDry","")</f>
        <v/>
      </c>
      <c r="BH2252" s="2" t="str">
        <f>IF(AND(ISNUMBER(SEARCH("aerobic",$AW2252)),ISNUMBER(SEARCH("anaer",$AW2252))),"Combined Aer and Anaer.","")</f>
        <v/>
      </c>
    </row>
    <row r="2253" spans="1:60" x14ac:dyDescent="0.3">
      <c r="A2253" s="4">
        <v>2251</v>
      </c>
      <c r="B2253" t="s">
        <v>10541</v>
      </c>
      <c r="C2253">
        <v>532</v>
      </c>
      <c r="D2253">
        <v>315.68834012189512</v>
      </c>
      <c r="E2253">
        <v>314.81678676347008</v>
      </c>
      <c r="F2253">
        <v>251.48163719223319</v>
      </c>
      <c r="G2253">
        <v>387.02920193296268</v>
      </c>
      <c r="H2253">
        <v>-76.933072748906127</v>
      </c>
      <c r="I2253">
        <v>-78.238648361839211</v>
      </c>
      <c r="J2253">
        <v>-91.21076939157166</v>
      </c>
      <c r="K2253">
        <v>-61.277517677826218</v>
      </c>
      <c r="L2253">
        <v>342.8068674269245</v>
      </c>
      <c r="M2253">
        <v>341.30633528269618</v>
      </c>
      <c r="N2253">
        <v>335.86891832811818</v>
      </c>
      <c r="O2253">
        <v>354.23848114472719</v>
      </c>
      <c r="P2253">
        <v>12.55040680772057</v>
      </c>
      <c r="Q2253">
        <v>12.68167603400526</v>
      </c>
      <c r="R2253">
        <v>10.22784766271073</v>
      </c>
      <c r="S2253">
        <v>14.36650629921979</v>
      </c>
      <c r="T2253">
        <v>55.76783155053765</v>
      </c>
      <c r="U2253">
        <v>55.767742648184807</v>
      </c>
      <c r="V2253">
        <v>55.72967815341341</v>
      </c>
      <c r="W2253">
        <v>55.805618751866866</v>
      </c>
      <c r="X2253">
        <v>3895.7024827362038</v>
      </c>
      <c r="Y2253">
        <v>3910.0261887482611</v>
      </c>
      <c r="Z2253">
        <v>3771.340175300033</v>
      </c>
      <c r="AA2253">
        <v>3974.9746681440879</v>
      </c>
      <c r="AB2253">
        <v>676.71360170367018</v>
      </c>
      <c r="AC2253">
        <v>671.3059451670938</v>
      </c>
      <c r="AD2253">
        <v>577.00947404790054</v>
      </c>
      <c r="AE2253">
        <v>802.68654371331104</v>
      </c>
      <c r="AF2253">
        <v>63.150220048667073</v>
      </c>
      <c r="AG2253">
        <v>62.873643077888318</v>
      </c>
      <c r="AH2253">
        <v>61.873002779859753</v>
      </c>
      <c r="AI2253">
        <v>65.254768373831965</v>
      </c>
      <c r="AJ2253">
        <v>0.54788010824560485</v>
      </c>
      <c r="AK2253">
        <v>0.54788002159625393</v>
      </c>
      <c r="AL2253">
        <v>0.54786789344472686</v>
      </c>
      <c r="AM2253">
        <v>0.54789237395673684</v>
      </c>
      <c r="AN2253">
        <v>0.95642803900337869</v>
      </c>
      <c r="AO2253">
        <v>0.95642803900337825</v>
      </c>
      <c r="AP2253">
        <v>0.95642803900337825</v>
      </c>
      <c r="AQ2253">
        <v>0.95642803900337825</v>
      </c>
      <c r="AR2253">
        <v>13.97331429365385</v>
      </c>
      <c r="AS2253">
        <v>13.97331429365385</v>
      </c>
      <c r="AT2253">
        <v>13.97331429365385</v>
      </c>
      <c r="AU2253">
        <v>13.97331429365385</v>
      </c>
      <c r="AV2253" t="str">
        <f>VLOOKUP(Sheet1[[#This Row],[NPDES ID2]],Combined_Sheet__Major_Only___2[[NPDES ID2]:[ECHO BFR]],3,FALSE)</f>
        <v>PA</v>
      </c>
      <c r="AW2253" t="s">
        <v>12181</v>
      </c>
      <c r="AX2253" t="str">
        <f>VLOOKUP(Sheet1[[#This Row],[NPDES ID2]],Combined_Sheet__Major_Only___2[[NPDES ID2]:[ECHO BFR]],27,FALSE)</f>
        <v>-</v>
      </c>
      <c r="AY2253" t="str">
        <f>VLOOKUP(Sheet1[[#This Row],[NPDES ID2]],Combined_Sheet__Major_Only___2[[NPDES ID2]:[ECHO BFR]],28,FALSE)</f>
        <v>-</v>
      </c>
      <c r="AZ2253" t="str">
        <f>VLOOKUP(Sheet1[[#This Row],[NPDES ID2]],Combined_Sheet__Major_Only___2[[NPDES ID2]:[ECHO BFR]],29,FALSE)</f>
        <v>preliminaryOps, thickening</v>
      </c>
      <c r="BA2253">
        <f>VLOOKUP(Sheet1[[#This Row],[NPDES ID2]],Combined_Sheet__Major_Only___2[[NPDES ID2]:[ECHO BFR]],17,FALSE)</f>
        <v>39.803671000000001</v>
      </c>
      <c r="BB2253">
        <f>VLOOKUP(Sheet1[[#This Row],[NPDES ID2]],Combined_Sheet__Major_Only___2[[NPDES ID2]:[ECHO BFR]],18,FALSE)</f>
        <v>-77.019551000000007</v>
      </c>
      <c r="BC2253" t="str">
        <f>IF(ISNUMBER(SEARCH("aerobic",$AW2253)),"aerobic","")</f>
        <v/>
      </c>
      <c r="BD2253" t="str">
        <f>IF(ISNUMBER(SEARCH("anaer",$AW2253)),"anaer","")</f>
        <v>anaer</v>
      </c>
      <c r="BE2253" t="str">
        <f>IF(ISNUMBER(SEARCH("thickening",$AZ2253)),"thickening","")</f>
        <v>thickening</v>
      </c>
      <c r="BF2253" s="3" t="str">
        <f>IF(ISNUMBER(SEARCH("airDry",$AW2253)),"airDry","")</f>
        <v/>
      </c>
      <c r="BG2253" s="3" t="str">
        <f>IF(ISNUMBER(SEARCH("heatDry",$AY2253)),"heatDry","")</f>
        <v/>
      </c>
      <c r="BH2253" s="3" t="str">
        <f>IF(AND(ISNUMBER(SEARCH("aerobic",$AW2253)),ISNUMBER(SEARCH("anaer",$AW2253))),"Combined Aer and Anaer.","")</f>
        <v/>
      </c>
    </row>
    <row r="2254" spans="1:60" x14ac:dyDescent="0.3">
      <c r="A2254" s="4">
        <v>2252</v>
      </c>
      <c r="B2254" t="s">
        <v>10545</v>
      </c>
      <c r="C2254">
        <v>528.29999999999995</v>
      </c>
      <c r="D2254">
        <v>324.00100188938302</v>
      </c>
      <c r="E2254">
        <v>323.27551582909763</v>
      </c>
      <c r="F2254">
        <v>258.40710149549551</v>
      </c>
      <c r="G2254">
        <v>396.96477679469251</v>
      </c>
      <c r="H2254">
        <v>-77.051887980512561</v>
      </c>
      <c r="I2254">
        <v>-78.25079232985081</v>
      </c>
      <c r="J2254">
        <v>-91.055682077429012</v>
      </c>
      <c r="K2254">
        <v>-61.84941036973013</v>
      </c>
      <c r="L2254">
        <v>332.90077452761221</v>
      </c>
      <c r="M2254">
        <v>331.3544975856812</v>
      </c>
      <c r="N2254">
        <v>325.75143987178552</v>
      </c>
      <c r="O2254">
        <v>344.68065471460818</v>
      </c>
      <c r="P2254">
        <v>12.477084247324809</v>
      </c>
      <c r="Q2254">
        <v>12.60350334637995</v>
      </c>
      <c r="R2254">
        <v>10.208325762177751</v>
      </c>
      <c r="S2254">
        <v>14.30345530080665</v>
      </c>
      <c r="T2254">
        <v>51.43737979257029</v>
      </c>
      <c r="U2254">
        <v>51.437297573268552</v>
      </c>
      <c r="V2254">
        <v>51.402094498421498</v>
      </c>
      <c r="W2254">
        <v>51.472326418938067</v>
      </c>
      <c r="X2254">
        <v>3674.5192185501469</v>
      </c>
      <c r="Y2254">
        <v>3688.8577199475721</v>
      </c>
      <c r="Z2254">
        <v>3550.0899446087401</v>
      </c>
      <c r="AA2254">
        <v>3753.8992757868941</v>
      </c>
      <c r="AB2254">
        <v>661.28756165153766</v>
      </c>
      <c r="AC2254">
        <v>655.60746674857648</v>
      </c>
      <c r="AD2254">
        <v>560.41065923472445</v>
      </c>
      <c r="AE2254">
        <v>789.05520413976399</v>
      </c>
      <c r="AF2254">
        <v>61.754840908322478</v>
      </c>
      <c r="AG2254">
        <v>61.467848170188446</v>
      </c>
      <c r="AH2254">
        <v>60.429426494874491</v>
      </c>
      <c r="AI2254">
        <v>63.938789969785347</v>
      </c>
      <c r="AJ2254">
        <v>0.53083797157890666</v>
      </c>
      <c r="AK2254">
        <v>0.5308378889693941</v>
      </c>
      <c r="AL2254">
        <v>0.53082632601700941</v>
      </c>
      <c r="AM2254">
        <v>0.53084966567367675</v>
      </c>
      <c r="AN2254">
        <v>0.95300701340288474</v>
      </c>
      <c r="AO2254">
        <v>0.95300701340288474</v>
      </c>
      <c r="AP2254">
        <v>0.95300701340288474</v>
      </c>
      <c r="AQ2254">
        <v>0.95300701340288474</v>
      </c>
      <c r="AR2254">
        <v>13.387544955055789</v>
      </c>
      <c r="AS2254">
        <v>13.387544955055789</v>
      </c>
      <c r="AT2254">
        <v>13.387544955055789</v>
      </c>
      <c r="AU2254">
        <v>13.387544955055789</v>
      </c>
      <c r="AV2254" t="str">
        <f>VLOOKUP(Sheet1[[#This Row],[NPDES ID2]],Combined_Sheet__Major_Only___2[[NPDES ID2]:[ECHO BFR]],3,FALSE)</f>
        <v>IN</v>
      </c>
      <c r="AW2254" t="s">
        <v>41</v>
      </c>
      <c r="AX2254" t="str">
        <f>VLOOKUP(Sheet1[[#This Row],[NPDES ID2]],Combined_Sheet__Major_Only___2[[NPDES ID2]:[ECHO BFR]],27,FALSE)</f>
        <v>-</v>
      </c>
      <c r="AY2254" t="str">
        <f>VLOOKUP(Sheet1[[#This Row],[NPDES ID2]],Combined_Sheet__Major_Only___2[[NPDES ID2]:[ECHO BFR]],28,FALSE)</f>
        <v>-</v>
      </c>
      <c r="AZ2254" t="str">
        <f>VLOOKUP(Sheet1[[#This Row],[NPDES ID2]],Combined_Sheet__Major_Only___2[[NPDES ID2]:[ECHO BFR]],29,FALSE)</f>
        <v>thickening, preliminaryOps</v>
      </c>
      <c r="BA2254">
        <f>VLOOKUP(Sheet1[[#This Row],[NPDES ID2]],Combined_Sheet__Major_Only___2[[NPDES ID2]:[ECHO BFR]],17,FALSE)</f>
        <v>38.296778000000003</v>
      </c>
      <c r="BB2254">
        <f>VLOOKUP(Sheet1[[#This Row],[NPDES ID2]],Combined_Sheet__Major_Only___2[[NPDES ID2]:[ECHO BFR]],18,FALSE)</f>
        <v>-85.773527999999999</v>
      </c>
      <c r="BC2254" t="str">
        <f>IF(ISNUMBER(SEARCH("aerobic",$AW2254)),"aerobic","")</f>
        <v>aerobic</v>
      </c>
      <c r="BD2254" t="str">
        <f>IF(ISNUMBER(SEARCH("anaer",$AW2254)),"anaer","")</f>
        <v/>
      </c>
      <c r="BE2254" t="str">
        <f>IF(ISNUMBER(SEARCH("thickening",$AZ2254)),"thickening","")</f>
        <v>thickening</v>
      </c>
      <c r="BF2254" s="2" t="str">
        <f>IF(ISNUMBER(SEARCH("airDry",$AW2254)),"airDry","")</f>
        <v/>
      </c>
      <c r="BG2254" s="2" t="str">
        <f>IF(ISNUMBER(SEARCH("heatDry",$AY2254)),"heatDry","")</f>
        <v/>
      </c>
      <c r="BH2254" s="2" t="str">
        <f>IF(AND(ISNUMBER(SEARCH("aerobic",$AW2254)),ISNUMBER(SEARCH("anaer",$AW2254))),"Combined Aer and Anaer.","")</f>
        <v/>
      </c>
    </row>
    <row r="2255" spans="1:60" x14ac:dyDescent="0.3">
      <c r="A2255" s="4">
        <v>2253</v>
      </c>
      <c r="B2255" t="s">
        <v>10550</v>
      </c>
      <c r="C2255">
        <v>525.39</v>
      </c>
      <c r="D2255">
        <v>404.55955955625137</v>
      </c>
      <c r="E2255">
        <v>405.67899398529067</v>
      </c>
      <c r="F2255">
        <v>324.57733161219738</v>
      </c>
      <c r="G2255">
        <v>500.26892744833879</v>
      </c>
      <c r="H2255">
        <v>-77.967893717908808</v>
      </c>
      <c r="I2255">
        <v>-77.691618424010926</v>
      </c>
      <c r="J2255">
        <v>-90.350530900961118</v>
      </c>
      <c r="K2255">
        <v>-65.841930390941414</v>
      </c>
      <c r="L2255">
        <v>266.05168595828559</v>
      </c>
      <c r="M2255">
        <v>264.02977476705672</v>
      </c>
      <c r="N2255">
        <v>256.70334309998248</v>
      </c>
      <c r="O2255">
        <v>281.45482665369741</v>
      </c>
      <c r="P2255">
        <v>12.517811216612269</v>
      </c>
      <c r="Q2255">
        <v>12.49100584788758</v>
      </c>
      <c r="R2255">
        <v>10.700193964670531</v>
      </c>
      <c r="S2255">
        <v>14.188935462561179</v>
      </c>
      <c r="T2255">
        <v>54.99226204022748</v>
      </c>
      <c r="U2255">
        <v>54.992174334786881</v>
      </c>
      <c r="V2255">
        <v>54.954622310809192</v>
      </c>
      <c r="W2255">
        <v>55.029540504026563</v>
      </c>
      <c r="X2255">
        <v>4891.1532775589849</v>
      </c>
      <c r="Y2255">
        <v>4922.0457126029869</v>
      </c>
      <c r="Z2255">
        <v>4622.4357674939874</v>
      </c>
      <c r="AA2255">
        <v>5064.8179772901894</v>
      </c>
      <c r="AB2255">
        <v>1421.163559480093</v>
      </c>
      <c r="AC2255">
        <v>1373.0527633485331</v>
      </c>
      <c r="AD2255">
        <v>1085.545717143596</v>
      </c>
      <c r="AE2255">
        <v>1973.0563389797101</v>
      </c>
      <c r="AF2255">
        <v>49.627678382078393</v>
      </c>
      <c r="AG2255">
        <v>49.250370229766872</v>
      </c>
      <c r="AH2255">
        <v>47.884727180598297</v>
      </c>
      <c r="AI2255">
        <v>52.499548781735157</v>
      </c>
      <c r="AJ2255">
        <v>0.38312573358930679</v>
      </c>
      <c r="AK2255">
        <v>0.38312565763877671</v>
      </c>
      <c r="AL2255">
        <v>0.38311503061139368</v>
      </c>
      <c r="AM2255">
        <v>0.38313648124672062</v>
      </c>
      <c r="AN2255">
        <v>0.95585244339497888</v>
      </c>
      <c r="AO2255">
        <v>0.95585244339497899</v>
      </c>
      <c r="AP2255">
        <v>0.95585244339497899</v>
      </c>
      <c r="AQ2255">
        <v>0.95585244339497899</v>
      </c>
      <c r="AR2255">
        <v>8.4287919306191323</v>
      </c>
      <c r="AS2255">
        <v>8.4287919306191341</v>
      </c>
      <c r="AT2255">
        <v>8.4287919306191341</v>
      </c>
      <c r="AU2255">
        <v>8.4287919306191341</v>
      </c>
      <c r="AV2255" t="str">
        <f>VLOOKUP(Sheet1[[#This Row],[NPDES ID2]],Combined_Sheet__Major_Only___2[[NPDES ID2]:[ECHO BFR]],3,FALSE)</f>
        <v>MA</v>
      </c>
      <c r="AW2255" t="s">
        <v>54</v>
      </c>
      <c r="AX2255" t="str">
        <f>VLOOKUP(Sheet1[[#This Row],[NPDES ID2]],Combined_Sheet__Major_Only___2[[NPDES ID2]:[ECHO BFR]],27,FALSE)</f>
        <v>other</v>
      </c>
      <c r="AY2255" t="str">
        <f>VLOOKUP(Sheet1[[#This Row],[NPDES ID2]],Combined_Sheet__Major_Only___2[[NPDES ID2]:[ECHO BFR]],28,FALSE)</f>
        <v>-</v>
      </c>
      <c r="AZ2255" t="str">
        <f>VLOOKUP(Sheet1[[#This Row],[NPDES ID2]],Combined_Sheet__Major_Only___2[[NPDES ID2]:[ECHO BFR]],29,FALSE)</f>
        <v>thickening, preliminaryOps</v>
      </c>
      <c r="BA2255">
        <f>VLOOKUP(Sheet1[[#This Row],[NPDES ID2]],Combined_Sheet__Major_Only___2[[NPDES ID2]:[ECHO BFR]],17,FALSE)</f>
        <v>41.639496999999999</v>
      </c>
      <c r="BB2255">
        <f>VLOOKUP(Sheet1[[#This Row],[NPDES ID2]],Combined_Sheet__Major_Only___2[[NPDES ID2]:[ECHO BFR]],18,FALSE)</f>
        <v>-70.875682999999995</v>
      </c>
      <c r="BC2255" t="str">
        <f>IF(ISNUMBER(SEARCH("aerobic",$AW2255)),"aerobic","")</f>
        <v/>
      </c>
      <c r="BD2255" t="str">
        <f>IF(ISNUMBER(SEARCH("anaer",$AW2255)),"anaer","")</f>
        <v/>
      </c>
      <c r="BE2255" t="str">
        <f>IF(ISNUMBER(SEARCH("thickening",$AZ2255)),"thickening","")</f>
        <v>thickening</v>
      </c>
      <c r="BF2255" s="3" t="str">
        <f>IF(ISNUMBER(SEARCH("airDry",$AW2255)),"airDry","")</f>
        <v/>
      </c>
      <c r="BG2255" s="3" t="str">
        <f>IF(ISNUMBER(SEARCH("heatDry",$AY2255)),"heatDry","")</f>
        <v/>
      </c>
      <c r="BH2255" s="3" t="str">
        <f>IF(AND(ISNUMBER(SEARCH("aerobic",$AW2255)),ISNUMBER(SEARCH("anaer",$AW2255))),"Combined Aer and Anaer.","")</f>
        <v/>
      </c>
    </row>
    <row r="2256" spans="1:60" x14ac:dyDescent="0.3">
      <c r="A2256" s="4">
        <v>2254</v>
      </c>
      <c r="B2256" t="s">
        <v>10554</v>
      </c>
      <c r="C2256">
        <v>524.16999999999996</v>
      </c>
      <c r="D2256">
        <v>341.67691230013241</v>
      </c>
      <c r="E2256">
        <v>341.31736078211998</v>
      </c>
      <c r="F2256">
        <v>273.22226903779392</v>
      </c>
      <c r="G2256">
        <v>418.86500846217831</v>
      </c>
      <c r="H2256">
        <v>-77.299885021224242</v>
      </c>
      <c r="I2256">
        <v>-78.324161622395536</v>
      </c>
      <c r="J2256">
        <v>-90.664121282023984</v>
      </c>
      <c r="K2256">
        <v>-62.653943003351557</v>
      </c>
      <c r="L2256">
        <v>314.52190590561469</v>
      </c>
      <c r="M2256">
        <v>312.86997079797362</v>
      </c>
      <c r="N2256">
        <v>306.88431929112858</v>
      </c>
      <c r="O2256">
        <v>327.10620336453002</v>
      </c>
      <c r="P2256">
        <v>12.40814854715841</v>
      </c>
      <c r="Q2256">
        <v>12.513292601620631</v>
      </c>
      <c r="R2256">
        <v>10.268272589551479</v>
      </c>
      <c r="S2256">
        <v>14.27986090177108</v>
      </c>
      <c r="T2256">
        <v>48.18189661551876</v>
      </c>
      <c r="U2256">
        <v>48.181819420302674</v>
      </c>
      <c r="V2256">
        <v>48.148767461539279</v>
      </c>
      <c r="W2256">
        <v>48.21470779632174</v>
      </c>
      <c r="X2256">
        <v>3614.937058332152</v>
      </c>
      <c r="Y2256">
        <v>3630.8684380110822</v>
      </c>
      <c r="Z2256">
        <v>3476.6802881704489</v>
      </c>
      <c r="AA2256">
        <v>3703.3313117872081</v>
      </c>
      <c r="AB2256">
        <v>588.6042537015544</v>
      </c>
      <c r="AC2256">
        <v>584.75860690099648</v>
      </c>
      <c r="AD2256">
        <v>506.15776120749928</v>
      </c>
      <c r="AE2256">
        <v>693.47858271459518</v>
      </c>
      <c r="AF2256">
        <v>58.805112687518843</v>
      </c>
      <c r="AG2256">
        <v>58.496119117199257</v>
      </c>
      <c r="AH2256">
        <v>57.377887878248288</v>
      </c>
      <c r="AI2256">
        <v>61.156784894814358</v>
      </c>
      <c r="AJ2256">
        <v>0.4948396548567876</v>
      </c>
      <c r="AK2256">
        <v>0.49483958117455118</v>
      </c>
      <c r="AL2256">
        <v>0.49482926719292292</v>
      </c>
      <c r="AM2256">
        <v>0.49485008579977718</v>
      </c>
      <c r="AN2256">
        <v>0.95005929395672073</v>
      </c>
      <c r="AO2256">
        <v>0.95005929395672062</v>
      </c>
      <c r="AP2256">
        <v>0.95005929395672062</v>
      </c>
      <c r="AQ2256">
        <v>0.95005929395672062</v>
      </c>
      <c r="AR2256">
        <v>13.51883425189499</v>
      </c>
      <c r="AS2256">
        <v>13.51883425189499</v>
      </c>
      <c r="AT2256">
        <v>13.51883425189499</v>
      </c>
      <c r="AU2256">
        <v>13.51883425189499</v>
      </c>
      <c r="AV2256" t="str">
        <f>VLOOKUP(Sheet1[[#This Row],[NPDES ID2]],Combined_Sheet__Major_Only___2[[NPDES ID2]:[ECHO BFR]],3,FALSE)</f>
        <v>TX</v>
      </c>
      <c r="AW2256" t="s">
        <v>12181</v>
      </c>
      <c r="AX2256" t="str">
        <f>VLOOKUP(Sheet1[[#This Row],[NPDES ID2]],Combined_Sheet__Major_Only___2[[NPDES ID2]:[ECHO BFR]],27,FALSE)</f>
        <v>other</v>
      </c>
      <c r="AY2256" t="str">
        <f>VLOOKUP(Sheet1[[#This Row],[NPDES ID2]],Combined_Sheet__Major_Only___2[[NPDES ID2]:[ECHO BFR]],28,FALSE)</f>
        <v>highTempCompost</v>
      </c>
      <c r="AZ2256" t="str">
        <f>VLOOKUP(Sheet1[[#This Row],[NPDES ID2]],Combined_Sheet__Major_Only___2[[NPDES ID2]:[ECHO BFR]],29,FALSE)</f>
        <v>thickening</v>
      </c>
      <c r="BA2256">
        <f>VLOOKUP(Sheet1[[#This Row],[NPDES ID2]],Combined_Sheet__Major_Only___2[[NPDES ID2]:[ECHO BFR]],17,FALSE)</f>
        <v>30.668044999999999</v>
      </c>
      <c r="BB2256">
        <f>VLOOKUP(Sheet1[[#This Row],[NPDES ID2]],Combined_Sheet__Major_Only___2[[NPDES ID2]:[ECHO BFR]],18,FALSE)</f>
        <v>-96.413083999999998</v>
      </c>
      <c r="BC2256" t="str">
        <f>IF(ISNUMBER(SEARCH("aerobic",$AW2256)),"aerobic","")</f>
        <v/>
      </c>
      <c r="BD2256" t="str">
        <f>IF(ISNUMBER(SEARCH("anaer",$AW2256)),"anaer","")</f>
        <v>anaer</v>
      </c>
      <c r="BE2256" t="str">
        <f>IF(ISNUMBER(SEARCH("thickening",$AZ2256)),"thickening","")</f>
        <v>thickening</v>
      </c>
      <c r="BF2256" s="2" t="str">
        <f>IF(ISNUMBER(SEARCH("airDry",$AW2256)),"airDry","")</f>
        <v/>
      </c>
      <c r="BG2256" s="2" t="str">
        <f>IF(ISNUMBER(SEARCH("heatDry",$AY2256)),"heatDry","")</f>
        <v/>
      </c>
      <c r="BH2256" s="2" t="str">
        <f>IF(AND(ISNUMBER(SEARCH("aerobic",$AW2256)),ISNUMBER(SEARCH("anaer",$AW2256))),"Combined Aer and Anaer.","")</f>
        <v/>
      </c>
    </row>
    <row r="2257" spans="1:60" x14ac:dyDescent="0.3">
      <c r="A2257" s="4">
        <v>2255</v>
      </c>
      <c r="B2257" t="s">
        <v>10558</v>
      </c>
      <c r="C2257">
        <v>523.298</v>
      </c>
      <c r="D2257">
        <v>322.41017403882381</v>
      </c>
      <c r="E2257">
        <v>321.60837265797522</v>
      </c>
      <c r="F2257">
        <v>257.01845959368387</v>
      </c>
      <c r="G2257">
        <v>395.3412230241554</v>
      </c>
      <c r="H2257">
        <v>-77.005451753753817</v>
      </c>
      <c r="I2257">
        <v>-78.312014047606681</v>
      </c>
      <c r="J2257">
        <v>-91.142686809882832</v>
      </c>
      <c r="K2257">
        <v>-61.638389785045597</v>
      </c>
      <c r="L2257">
        <v>333.01627395427738</v>
      </c>
      <c r="M2257">
        <v>331.50901912417828</v>
      </c>
      <c r="N2257">
        <v>326.04743928380373</v>
      </c>
      <c r="O2257">
        <v>344.49872472919338</v>
      </c>
      <c r="P2257">
        <v>12.35292671664131</v>
      </c>
      <c r="Q2257">
        <v>12.485832520119439</v>
      </c>
      <c r="R2257">
        <v>10.08930116591362</v>
      </c>
      <c r="S2257">
        <v>14.152046973436461</v>
      </c>
      <c r="T2257">
        <v>48.01851497226022</v>
      </c>
      <c r="U2257">
        <v>48.018438029185901</v>
      </c>
      <c r="V2257">
        <v>47.985494027632392</v>
      </c>
      <c r="W2257">
        <v>48.051218982303418</v>
      </c>
      <c r="X2257">
        <v>3396.5734833493698</v>
      </c>
      <c r="Y2257">
        <v>3409.484214049025</v>
      </c>
      <c r="Z2257">
        <v>3284.488127674776</v>
      </c>
      <c r="AA2257">
        <v>3468.0562219847288</v>
      </c>
      <c r="AB2257">
        <v>601.68831598905808</v>
      </c>
      <c r="AC2257">
        <v>596.68475589271657</v>
      </c>
      <c r="AD2257">
        <v>511.31323552753082</v>
      </c>
      <c r="AE2257">
        <v>716.03153847860608</v>
      </c>
      <c r="AF2257">
        <v>62.366680986014551</v>
      </c>
      <c r="AG2257">
        <v>62.084261228411179</v>
      </c>
      <c r="AH2257">
        <v>61.062360006337762</v>
      </c>
      <c r="AI2257">
        <v>64.515869003047214</v>
      </c>
      <c r="AJ2257">
        <v>0.53830955267235592</v>
      </c>
      <c r="AK2257">
        <v>0.5383094732925684</v>
      </c>
      <c r="AL2257">
        <v>0.53829836163575107</v>
      </c>
      <c r="AM2257">
        <v>0.53832079033261004</v>
      </c>
      <c r="AN2257">
        <v>0.94990158189227358</v>
      </c>
      <c r="AO2257">
        <v>0.94990158189227325</v>
      </c>
      <c r="AP2257">
        <v>0.94990158189227325</v>
      </c>
      <c r="AQ2257">
        <v>0.94990158189227325</v>
      </c>
      <c r="AR2257">
        <v>13.643770469768389</v>
      </c>
      <c r="AS2257">
        <v>13.643770469768389</v>
      </c>
      <c r="AT2257">
        <v>13.643770469768389</v>
      </c>
      <c r="AU2257">
        <v>13.643770469768389</v>
      </c>
      <c r="AV2257" t="str">
        <f>VLOOKUP(Sheet1[[#This Row],[NPDES ID2]],Combined_Sheet__Major_Only___2[[NPDES ID2]:[ECHO BFR]],3,FALSE)</f>
        <v>PA</v>
      </c>
      <c r="AW2257" t="s">
        <v>41</v>
      </c>
      <c r="AX2257" t="str">
        <f>VLOOKUP(Sheet1[[#This Row],[NPDES ID2]],Combined_Sheet__Major_Only___2[[NPDES ID2]:[ECHO BFR]],27,FALSE)</f>
        <v>-</v>
      </c>
      <c r="AY2257" t="str">
        <f>VLOOKUP(Sheet1[[#This Row],[NPDES ID2]],Combined_Sheet__Major_Only___2[[NPDES ID2]:[ECHO BFR]],28,FALSE)</f>
        <v>-</v>
      </c>
      <c r="AZ2257" t="str">
        <f>VLOOKUP(Sheet1[[#This Row],[NPDES ID2]],Combined_Sheet__Major_Only___2[[NPDES ID2]:[ECHO BFR]],29,FALSE)</f>
        <v>thickening</v>
      </c>
      <c r="BA2257">
        <f>VLOOKUP(Sheet1[[#This Row],[NPDES ID2]],Combined_Sheet__Major_Only___2[[NPDES ID2]:[ECHO BFR]],17,FALSE)</f>
        <v>40.129519999999999</v>
      </c>
      <c r="BB2257">
        <f>VLOOKUP(Sheet1[[#This Row],[NPDES ID2]],Combined_Sheet__Major_Only___2[[NPDES ID2]:[ECHO BFR]],18,FALSE)</f>
        <v>-76.626953999999998</v>
      </c>
      <c r="BC2257" t="str">
        <f>IF(ISNUMBER(SEARCH("aerobic",$AW2257)),"aerobic","")</f>
        <v>aerobic</v>
      </c>
      <c r="BD2257" t="str">
        <f>IF(ISNUMBER(SEARCH("anaer",$AW2257)),"anaer","")</f>
        <v/>
      </c>
      <c r="BE2257" t="str">
        <f>IF(ISNUMBER(SEARCH("thickening",$AZ2257)),"thickening","")</f>
        <v>thickening</v>
      </c>
      <c r="BF2257" s="3" t="str">
        <f>IF(ISNUMBER(SEARCH("airDry",$AW2257)),"airDry","")</f>
        <v/>
      </c>
      <c r="BG2257" s="3" t="str">
        <f>IF(ISNUMBER(SEARCH("heatDry",$AY2257)),"heatDry","")</f>
        <v/>
      </c>
      <c r="BH2257" s="3" t="str">
        <f>IF(AND(ISNUMBER(SEARCH("aerobic",$AW2257)),ISNUMBER(SEARCH("anaer",$AW2257))),"Combined Aer and Anaer.","")</f>
        <v/>
      </c>
    </row>
    <row r="2258" spans="1:60" x14ac:dyDescent="0.3">
      <c r="A2258" s="4">
        <v>2256</v>
      </c>
      <c r="B2258" t="s">
        <v>10562</v>
      </c>
      <c r="C2258">
        <v>519.52</v>
      </c>
      <c r="D2258">
        <v>405.85115360800268</v>
      </c>
      <c r="E2258">
        <v>407.10481611903401</v>
      </c>
      <c r="F2258">
        <v>325.15894263852482</v>
      </c>
      <c r="G2258">
        <v>501.80924132832752</v>
      </c>
      <c r="H2258">
        <v>-77.967867283780507</v>
      </c>
      <c r="I2258">
        <v>-77.703543038344293</v>
      </c>
      <c r="J2258">
        <v>-90.380883128977217</v>
      </c>
      <c r="K2258">
        <v>-65.783868005417418</v>
      </c>
      <c r="L2258">
        <v>263.78654792876938</v>
      </c>
      <c r="M2258">
        <v>261.79244879147251</v>
      </c>
      <c r="N2258">
        <v>254.5669958656494</v>
      </c>
      <c r="O2258">
        <v>278.9774262153598</v>
      </c>
      <c r="P2258">
        <v>12.376939172665949</v>
      </c>
      <c r="Q2258">
        <v>12.348923680211151</v>
      </c>
      <c r="R2258">
        <v>10.57261993221497</v>
      </c>
      <c r="S2258">
        <v>14.033768666086431</v>
      </c>
      <c r="T2258">
        <v>45.330322664016343</v>
      </c>
      <c r="U2258">
        <v>45.330249869545348</v>
      </c>
      <c r="V2258">
        <v>45.299082136949707</v>
      </c>
      <c r="W2258">
        <v>45.361263344922257</v>
      </c>
      <c r="X2258">
        <v>4020.9469100063279</v>
      </c>
      <c r="Y2258">
        <v>4046.2039040977779</v>
      </c>
      <c r="Z2258">
        <v>3801.1952065957471</v>
      </c>
      <c r="AA2258">
        <v>4162.947754791815</v>
      </c>
      <c r="AB2258">
        <v>1181.943705856434</v>
      </c>
      <c r="AC2258">
        <v>1141.2123408841569</v>
      </c>
      <c r="AD2258">
        <v>900.19694314188405</v>
      </c>
      <c r="AE2258">
        <v>1647.3799653765379</v>
      </c>
      <c r="AF2258">
        <v>49.760996503568329</v>
      </c>
      <c r="AG2258">
        <v>49.384685706754318</v>
      </c>
      <c r="AH2258">
        <v>48.022580241716717</v>
      </c>
      <c r="AI2258">
        <v>52.625382426720748</v>
      </c>
      <c r="AJ2258">
        <v>0.38474487585435951</v>
      </c>
      <c r="AK2258">
        <v>0.38474480545262152</v>
      </c>
      <c r="AL2258">
        <v>0.38473495353435933</v>
      </c>
      <c r="AM2258">
        <v>0.38475483957017659</v>
      </c>
      <c r="AN2258">
        <v>0.94715580930991772</v>
      </c>
      <c r="AO2258">
        <v>0.94715580930991783</v>
      </c>
      <c r="AP2258">
        <v>0.94715580930991783</v>
      </c>
      <c r="AQ2258">
        <v>0.94715580930991783</v>
      </c>
      <c r="AR2258">
        <v>8.4081851599318789</v>
      </c>
      <c r="AS2258">
        <v>8.4081851599318789</v>
      </c>
      <c r="AT2258">
        <v>8.4081851599318789</v>
      </c>
      <c r="AU2258">
        <v>8.4081851599318789</v>
      </c>
      <c r="AV2258" t="str">
        <f>VLOOKUP(Sheet1[[#This Row],[NPDES ID2]],Combined_Sheet__Major_Only___2[[NPDES ID2]:[ECHO BFR]],3,FALSE)</f>
        <v>FL</v>
      </c>
      <c r="AW2258" t="s">
        <v>54</v>
      </c>
      <c r="AX2258" t="str">
        <f>VLOOKUP(Sheet1[[#This Row],[NPDES ID2]],Combined_Sheet__Major_Only___2[[NPDES ID2]:[ECHO BFR]],27,FALSE)</f>
        <v>-</v>
      </c>
      <c r="AY2258" t="str">
        <f>VLOOKUP(Sheet1[[#This Row],[NPDES ID2]],Combined_Sheet__Major_Only___2[[NPDES ID2]:[ECHO BFR]],28,FALSE)</f>
        <v>-</v>
      </c>
      <c r="AZ2258" t="str">
        <f>VLOOKUP(Sheet1[[#This Row],[NPDES ID2]],Combined_Sheet__Major_Only___2[[NPDES ID2]:[ECHO BFR]],29,FALSE)</f>
        <v>thickening</v>
      </c>
      <c r="BA2258">
        <f>VLOOKUP(Sheet1[[#This Row],[NPDES ID2]],Combined_Sheet__Major_Only___2[[NPDES ID2]:[ECHO BFR]],17,FALSE)</f>
        <v>29.158349999999999</v>
      </c>
      <c r="BB2258">
        <f>VLOOKUP(Sheet1[[#This Row],[NPDES ID2]],Combined_Sheet__Major_Only___2[[NPDES ID2]:[ECHO BFR]],18,FALSE)</f>
        <v>-82.231399999999994</v>
      </c>
      <c r="BC2258" t="str">
        <f>IF(ISNUMBER(SEARCH("aerobic",$AW2258)),"aerobic","")</f>
        <v/>
      </c>
      <c r="BD2258" t="str">
        <f>IF(ISNUMBER(SEARCH("anaer",$AW2258)),"anaer","")</f>
        <v/>
      </c>
      <c r="BE2258" t="str">
        <f>IF(ISNUMBER(SEARCH("thickening",$AZ2258)),"thickening","")</f>
        <v>thickening</v>
      </c>
      <c r="BF2258" s="2" t="str">
        <f>IF(ISNUMBER(SEARCH("airDry",$AW2258)),"airDry","")</f>
        <v/>
      </c>
      <c r="BG2258" s="2" t="str">
        <f>IF(ISNUMBER(SEARCH("heatDry",$AY2258)),"heatDry","")</f>
        <v/>
      </c>
      <c r="BH2258" s="2" t="str">
        <f>IF(AND(ISNUMBER(SEARCH("aerobic",$AW2258)),ISNUMBER(SEARCH("anaer",$AW2258))),"Combined Aer and Anaer.","")</f>
        <v/>
      </c>
    </row>
    <row r="2259" spans="1:60" x14ac:dyDescent="0.3">
      <c r="A2259" s="4">
        <v>2257</v>
      </c>
      <c r="B2259" t="s">
        <v>10566</v>
      </c>
      <c r="C2259">
        <v>516.42999999999995</v>
      </c>
      <c r="D2259">
        <v>315.54463343533081</v>
      </c>
      <c r="E2259">
        <v>314.57801668001531</v>
      </c>
      <c r="F2259">
        <v>251.19920551778901</v>
      </c>
      <c r="G2259">
        <v>387.59644629825351</v>
      </c>
      <c r="H2259">
        <v>-76.832814254444813</v>
      </c>
      <c r="I2259">
        <v>-78.054856221033944</v>
      </c>
      <c r="J2259">
        <v>-91.01022668112536</v>
      </c>
      <c r="K2259">
        <v>-60.798315854112097</v>
      </c>
      <c r="L2259">
        <v>338.12075349563588</v>
      </c>
      <c r="M2259">
        <v>336.7041314025746</v>
      </c>
      <c r="N2259">
        <v>331.57039838814472</v>
      </c>
      <c r="O2259">
        <v>348.91383223479102</v>
      </c>
      <c r="P2259">
        <v>12.173012260262849</v>
      </c>
      <c r="Q2259">
        <v>12.31404068652343</v>
      </c>
      <c r="R2259">
        <v>9.891675956213378</v>
      </c>
      <c r="S2259">
        <v>13.93002903302359</v>
      </c>
      <c r="T2259">
        <v>73.195172715152225</v>
      </c>
      <c r="U2259">
        <v>73.195056917727456</v>
      </c>
      <c r="V2259">
        <v>73.145477009778972</v>
      </c>
      <c r="W2259">
        <v>73.244391441810436</v>
      </c>
      <c r="X2259">
        <v>5032.1242072435334</v>
      </c>
      <c r="Y2259">
        <v>5049.8363356582167</v>
      </c>
      <c r="Z2259">
        <v>4878.3124803820274</v>
      </c>
      <c r="AA2259">
        <v>5130.10850781511</v>
      </c>
      <c r="AB2259">
        <v>958.35255433388988</v>
      </c>
      <c r="AC2259">
        <v>948.75518105192918</v>
      </c>
      <c r="AD2259">
        <v>805.19585011082586</v>
      </c>
      <c r="AE2259">
        <v>1156.037943193174</v>
      </c>
      <c r="AF2259">
        <v>64.16510756555779</v>
      </c>
      <c r="AG2259">
        <v>63.896093795684102</v>
      </c>
      <c r="AH2259">
        <v>62.923046555444422</v>
      </c>
      <c r="AI2259">
        <v>66.211765833455829</v>
      </c>
      <c r="AJ2259">
        <v>0.56028012002330263</v>
      </c>
      <c r="AK2259">
        <v>0.56028001860727183</v>
      </c>
      <c r="AL2259">
        <v>0.56026582635478805</v>
      </c>
      <c r="AM2259">
        <v>0.5602944733202273</v>
      </c>
      <c r="AN2259">
        <v>0.96630083820406487</v>
      </c>
      <c r="AO2259">
        <v>0.9663008382040652</v>
      </c>
      <c r="AP2259">
        <v>0.9663008382040652</v>
      </c>
      <c r="AQ2259">
        <v>0.9663008382040652</v>
      </c>
      <c r="AR2259">
        <v>13.471105021252029</v>
      </c>
      <c r="AS2259">
        <v>13.471105021252029</v>
      </c>
      <c r="AT2259">
        <v>13.471105021252029</v>
      </c>
      <c r="AU2259">
        <v>13.471105021252029</v>
      </c>
      <c r="AV2259" t="str">
        <f>VLOOKUP(Sheet1[[#This Row],[NPDES ID2]],Combined_Sheet__Major_Only___2[[NPDES ID2]:[ECHO BFR]],3,FALSE)</f>
        <v>CA</v>
      </c>
      <c r="AW2259" t="s">
        <v>41</v>
      </c>
      <c r="AX2259" t="str">
        <f>VLOOKUP(Sheet1[[#This Row],[NPDES ID2]],Combined_Sheet__Major_Only___2[[NPDES ID2]:[ECHO BFR]],27,FALSE)</f>
        <v>-</v>
      </c>
      <c r="AY2259" t="str">
        <f>VLOOKUP(Sheet1[[#This Row],[NPDES ID2]],Combined_Sheet__Major_Only___2[[NPDES ID2]:[ECHO BFR]],28,FALSE)</f>
        <v>-</v>
      </c>
      <c r="AZ2259" t="str">
        <f>VLOOKUP(Sheet1[[#This Row],[NPDES ID2]],Combined_Sheet__Major_Only___2[[NPDES ID2]:[ECHO BFR]],29,FALSE)</f>
        <v>thickening</v>
      </c>
      <c r="BA2259">
        <f>VLOOKUP(Sheet1[[#This Row],[NPDES ID2]],Combined_Sheet__Major_Only___2[[NPDES ID2]:[ECHO BFR]],17,FALSE)</f>
        <v>36.557141933554298</v>
      </c>
      <c r="BB2259">
        <f>VLOOKUP(Sheet1[[#This Row],[NPDES ID2]],Combined_Sheet__Major_Only___2[[NPDES ID2]:[ECHO BFR]],18,FALSE)</f>
        <v>-119.444717287372</v>
      </c>
      <c r="BC2259" t="str">
        <f>IF(ISNUMBER(SEARCH("aerobic",$AW2259)),"aerobic","")</f>
        <v>aerobic</v>
      </c>
      <c r="BD2259" t="str">
        <f>IF(ISNUMBER(SEARCH("anaer",$AW2259)),"anaer","")</f>
        <v/>
      </c>
      <c r="BE2259" t="str">
        <f>IF(ISNUMBER(SEARCH("thickening",$AZ2259)),"thickening","")</f>
        <v>thickening</v>
      </c>
      <c r="BF2259" s="3" t="str">
        <f>IF(ISNUMBER(SEARCH("airDry",$AW2259)),"airDry","")</f>
        <v/>
      </c>
      <c r="BG2259" s="3" t="str">
        <f>IF(ISNUMBER(SEARCH("heatDry",$AY2259)),"heatDry","")</f>
        <v/>
      </c>
      <c r="BH2259" s="3" t="str">
        <f>IF(AND(ISNUMBER(SEARCH("aerobic",$AW2259)),ISNUMBER(SEARCH("anaer",$AW2259))),"Combined Aer and Anaer.","")</f>
        <v/>
      </c>
    </row>
    <row r="2260" spans="1:60" x14ac:dyDescent="0.3">
      <c r="A2260" s="4">
        <v>2258</v>
      </c>
      <c r="B2260" t="s">
        <v>10570</v>
      </c>
      <c r="C2260">
        <v>512.78</v>
      </c>
      <c r="D2260">
        <v>406.84012568736222</v>
      </c>
      <c r="E2260">
        <v>408.22634322334397</v>
      </c>
      <c r="F2260">
        <v>325.42504948665788</v>
      </c>
      <c r="G2260">
        <v>502.93049109363068</v>
      </c>
      <c r="H2260">
        <v>-77.931794059096518</v>
      </c>
      <c r="I2260">
        <v>-77.719106308215018</v>
      </c>
      <c r="J2260">
        <v>-90.383285639259725</v>
      </c>
      <c r="K2260">
        <v>-65.669228118479651</v>
      </c>
      <c r="L2260">
        <v>261.52633649576501</v>
      </c>
      <c r="M2260">
        <v>259.56680657650043</v>
      </c>
      <c r="N2260">
        <v>252.46614670400879</v>
      </c>
      <c r="O2260">
        <v>276.454764465702</v>
      </c>
      <c r="P2260">
        <v>12.21457243214858</v>
      </c>
      <c r="Q2260">
        <v>12.18238384583533</v>
      </c>
      <c r="R2260">
        <v>10.422039384526251</v>
      </c>
      <c r="S2260">
        <v>13.85699223445642</v>
      </c>
      <c r="T2260">
        <v>73.382320526916658</v>
      </c>
      <c r="U2260">
        <v>73.382204440672524</v>
      </c>
      <c r="V2260">
        <v>73.332500871612567</v>
      </c>
      <c r="W2260">
        <v>73.431662013835904</v>
      </c>
      <c r="X2260">
        <v>6480.2300332936102</v>
      </c>
      <c r="Y2260">
        <v>6520.6385205107736</v>
      </c>
      <c r="Z2260">
        <v>6129.0383556001789</v>
      </c>
      <c r="AA2260">
        <v>6707.0470318058569</v>
      </c>
      <c r="AB2260">
        <v>1806.290911726684</v>
      </c>
      <c r="AC2260">
        <v>1750.39208018616</v>
      </c>
      <c r="AD2260">
        <v>1395.049826534095</v>
      </c>
      <c r="AE2260">
        <v>2472.7837767519291</v>
      </c>
      <c r="AF2260">
        <v>49.983350212216202</v>
      </c>
      <c r="AG2260">
        <v>49.608673185625292</v>
      </c>
      <c r="AH2260">
        <v>48.252667876692918</v>
      </c>
      <c r="AI2260">
        <v>52.835024540673793</v>
      </c>
      <c r="AJ2260">
        <v>0.3874456275880509</v>
      </c>
      <c r="AK2260">
        <v>0.38744554366799078</v>
      </c>
      <c r="AL2260">
        <v>0.38743380337596972</v>
      </c>
      <c r="AM2260">
        <v>0.38745750119581851</v>
      </c>
      <c r="AN2260">
        <v>0.96638263766719035</v>
      </c>
      <c r="AO2260">
        <v>0.96638263766719024</v>
      </c>
      <c r="AP2260">
        <v>0.96638263766719024</v>
      </c>
      <c r="AQ2260">
        <v>0.96638263766719024</v>
      </c>
      <c r="AR2260">
        <v>8.6490464994762721</v>
      </c>
      <c r="AS2260">
        <v>8.6490464994762739</v>
      </c>
      <c r="AT2260">
        <v>8.6490464994762739</v>
      </c>
      <c r="AU2260">
        <v>8.6490464994762739</v>
      </c>
      <c r="AV2260" t="str">
        <f>VLOOKUP(Sheet1[[#This Row],[NPDES ID2]],Combined_Sheet__Major_Only___2[[NPDES ID2]:[ECHO BFR]],3,FALSE)</f>
        <v>AL</v>
      </c>
      <c r="AW2260" t="s">
        <v>54</v>
      </c>
      <c r="AX2260" t="str">
        <f>VLOOKUP(Sheet1[[#This Row],[NPDES ID2]],Combined_Sheet__Major_Only___2[[NPDES ID2]:[ECHO BFR]],27,FALSE)</f>
        <v>-</v>
      </c>
      <c r="AY2260" t="str">
        <f>VLOOKUP(Sheet1[[#This Row],[NPDES ID2]],Combined_Sheet__Major_Only___2[[NPDES ID2]:[ECHO BFR]],28,FALSE)</f>
        <v>-</v>
      </c>
      <c r="AZ2260" t="str">
        <f>VLOOKUP(Sheet1[[#This Row],[NPDES ID2]],Combined_Sheet__Major_Only___2[[NPDES ID2]:[ECHO BFR]],29,FALSE)</f>
        <v>thickening</v>
      </c>
      <c r="BA2260">
        <f>VLOOKUP(Sheet1[[#This Row],[NPDES ID2]],Combined_Sheet__Major_Only___2[[NPDES ID2]:[ECHO BFR]],17,FALSE)</f>
        <v>31.26258</v>
      </c>
      <c r="BB2260">
        <f>VLOOKUP(Sheet1[[#This Row],[NPDES ID2]],Combined_Sheet__Major_Only___2[[NPDES ID2]:[ECHO BFR]],18,FALSE)</f>
        <v>-85.329729999999998</v>
      </c>
      <c r="BC2260" t="str">
        <f>IF(ISNUMBER(SEARCH("aerobic",$AW2260)),"aerobic","")</f>
        <v/>
      </c>
      <c r="BD2260" t="str">
        <f>IF(ISNUMBER(SEARCH("anaer",$AW2260)),"anaer","")</f>
        <v/>
      </c>
      <c r="BE2260" t="str">
        <f>IF(ISNUMBER(SEARCH("thickening",$AZ2260)),"thickening","")</f>
        <v>thickening</v>
      </c>
      <c r="BF2260" s="2" t="str">
        <f>IF(ISNUMBER(SEARCH("airDry",$AW2260)),"airDry","")</f>
        <v/>
      </c>
      <c r="BG2260" s="2" t="str">
        <f>IF(ISNUMBER(SEARCH("heatDry",$AY2260)),"heatDry","")</f>
        <v/>
      </c>
      <c r="BH2260" s="2" t="str">
        <f>IF(AND(ISNUMBER(SEARCH("aerobic",$AW2260)),ISNUMBER(SEARCH("anaer",$AW2260))),"Combined Aer and Anaer.","")</f>
        <v/>
      </c>
    </row>
    <row r="2261" spans="1:60" x14ac:dyDescent="0.3">
      <c r="A2261" s="4">
        <v>2259</v>
      </c>
      <c r="B2261" t="s">
        <v>10574</v>
      </c>
      <c r="C2261">
        <v>511.2</v>
      </c>
      <c r="D2261">
        <v>343.08340024410683</v>
      </c>
      <c r="E2261">
        <v>342.64095180450141</v>
      </c>
      <c r="F2261">
        <v>274.24427667383162</v>
      </c>
      <c r="G2261">
        <v>420.44599712614303</v>
      </c>
      <c r="H2261">
        <v>-77.295501666155417</v>
      </c>
      <c r="I2261">
        <v>-78.339139239233617</v>
      </c>
      <c r="J2261">
        <v>-90.816470411159216</v>
      </c>
      <c r="K2261">
        <v>-62.56216516571746</v>
      </c>
      <c r="L2261">
        <v>309.53922921203139</v>
      </c>
      <c r="M2261">
        <v>307.94891912095909</v>
      </c>
      <c r="N2261">
        <v>302.1874347685706</v>
      </c>
      <c r="O2261">
        <v>321.65239508204132</v>
      </c>
      <c r="P2261">
        <v>12.096255551137061</v>
      </c>
      <c r="Q2261">
        <v>12.197267299895159</v>
      </c>
      <c r="R2261">
        <v>9.9802436373884156</v>
      </c>
      <c r="S2261">
        <v>13.90808753128268</v>
      </c>
      <c r="T2261">
        <v>3.7495568034336508</v>
      </c>
      <c r="U2261">
        <v>3.74954817926143</v>
      </c>
      <c r="V2261">
        <v>3.7458556475345142</v>
      </c>
      <c r="W2261">
        <v>3.753222435688</v>
      </c>
      <c r="X2261">
        <v>278.76785012383789</v>
      </c>
      <c r="Y2261">
        <v>279.93116810611372</v>
      </c>
      <c r="Z2261">
        <v>268.41423414673773</v>
      </c>
      <c r="AA2261">
        <v>285.4290388902229</v>
      </c>
      <c r="AB2261">
        <v>44.024685150364988</v>
      </c>
      <c r="AC2261">
        <v>43.768666502071859</v>
      </c>
      <c r="AD2261">
        <v>38.031587928655718</v>
      </c>
      <c r="AE2261">
        <v>51.571858384774522</v>
      </c>
      <c r="AF2261">
        <v>59.341242868867553</v>
      </c>
      <c r="AG2261">
        <v>59.036290474759817</v>
      </c>
      <c r="AH2261">
        <v>57.932263318754771</v>
      </c>
      <c r="AI2261">
        <v>61.662780583275058</v>
      </c>
      <c r="AJ2261">
        <v>0.50137965017438746</v>
      </c>
      <c r="AK2261">
        <v>0.50137960869779974</v>
      </c>
      <c r="AL2261">
        <v>0.5013737995583698</v>
      </c>
      <c r="AM2261">
        <v>0.50138552510279666</v>
      </c>
      <c r="AN2261">
        <v>0.65288990039532091</v>
      </c>
      <c r="AO2261">
        <v>0.65288990039532091</v>
      </c>
      <c r="AP2261">
        <v>0.65288990039532091</v>
      </c>
      <c r="AQ2261">
        <v>0.65288990039532091</v>
      </c>
      <c r="AR2261">
        <v>13.895938647034059</v>
      </c>
      <c r="AS2261">
        <v>13.89593864703407</v>
      </c>
      <c r="AT2261">
        <v>13.89593864703407</v>
      </c>
      <c r="AU2261">
        <v>13.89593864703407</v>
      </c>
      <c r="AV2261" t="str">
        <f>VLOOKUP(Sheet1[[#This Row],[NPDES ID2]],Combined_Sheet__Major_Only___2[[NPDES ID2]:[ECHO BFR]],3,FALSE)</f>
        <v>KS</v>
      </c>
      <c r="AW2261" t="s">
        <v>118</v>
      </c>
      <c r="AX2261" t="str">
        <f>VLOOKUP(Sheet1[[#This Row],[NPDES ID2]],Combined_Sheet__Major_Only___2[[NPDES ID2]:[ECHO BFR]],27,FALSE)</f>
        <v>-</v>
      </c>
      <c r="AY2261" t="str">
        <f>VLOOKUP(Sheet1[[#This Row],[NPDES ID2]],Combined_Sheet__Major_Only___2[[NPDES ID2]:[ECHO BFR]],28,FALSE)</f>
        <v>-</v>
      </c>
      <c r="AZ2261" t="str">
        <f>VLOOKUP(Sheet1[[#This Row],[NPDES ID2]],Combined_Sheet__Major_Only___2[[NPDES ID2]:[ECHO BFR]],29,FALSE)</f>
        <v>thickening</v>
      </c>
      <c r="BA2261">
        <f>VLOOKUP(Sheet1[[#This Row],[NPDES ID2]],Combined_Sheet__Major_Only___2[[NPDES ID2]:[ECHO BFR]],17,FALSE)</f>
        <v>37.227200000000003</v>
      </c>
      <c r="BB2261">
        <f>VLOOKUP(Sheet1[[#This Row],[NPDES ID2]],Combined_Sheet__Major_Only___2[[NPDES ID2]:[ECHO BFR]],18,FALSE)</f>
        <v>-96.990799999999993</v>
      </c>
      <c r="BC2261" t="str">
        <f>IF(ISNUMBER(SEARCH("aerobic",$AW2261)),"aerobic","")</f>
        <v>aerobic</v>
      </c>
      <c r="BD2261" t="str">
        <f>IF(ISNUMBER(SEARCH("anaer",$AW2261)),"anaer","")</f>
        <v/>
      </c>
      <c r="BE2261" t="str">
        <f>IF(ISNUMBER(SEARCH("thickening",$AZ2261)),"thickening","")</f>
        <v>thickening</v>
      </c>
      <c r="BF2261" s="3" t="str">
        <f>IF(ISNUMBER(SEARCH("airDry",$AW2261)),"airDry","")</f>
        <v>airDry</v>
      </c>
      <c r="BG2261" s="3" t="str">
        <f>IF(ISNUMBER(SEARCH("heatDry",$AY2261)),"heatDry","")</f>
        <v/>
      </c>
      <c r="BH2261" s="3" t="str">
        <f>IF(AND(ISNUMBER(SEARCH("aerobic",$AW2261)),ISNUMBER(SEARCH("anaer",$AW2261))),"Combined Aer and Anaer.","")</f>
        <v/>
      </c>
    </row>
    <row r="2262" spans="1:60" x14ac:dyDescent="0.3">
      <c r="A2262" s="4">
        <v>2260</v>
      </c>
      <c r="B2262" t="s">
        <v>10578</v>
      </c>
      <c r="C2262">
        <v>507.55</v>
      </c>
      <c r="D2262">
        <v>317.00927686621458</v>
      </c>
      <c r="E2262">
        <v>316.30084777822918</v>
      </c>
      <c r="F2262">
        <v>252.32888733456201</v>
      </c>
      <c r="G2262">
        <v>389.75000055304059</v>
      </c>
      <c r="H2262">
        <v>-76.806924557256437</v>
      </c>
      <c r="I2262">
        <v>-78.03329151489099</v>
      </c>
      <c r="J2262">
        <v>-90.957562388610356</v>
      </c>
      <c r="K2262">
        <v>-60.665739692329133</v>
      </c>
      <c r="L2262">
        <v>333.83478232989961</v>
      </c>
      <c r="M2262">
        <v>332.45394278317809</v>
      </c>
      <c r="N2262">
        <v>327.44982665101111</v>
      </c>
      <c r="O2262">
        <v>344.3553459254336</v>
      </c>
      <c r="P2262">
        <v>11.960807555398761</v>
      </c>
      <c r="Q2262">
        <v>12.10328618232422</v>
      </c>
      <c r="R2262">
        <v>9.711065897096983</v>
      </c>
      <c r="S2262">
        <v>13.700669468503939</v>
      </c>
      <c r="T2262">
        <v>84.753418533227119</v>
      </c>
      <c r="U2262">
        <v>84.753284898322136</v>
      </c>
      <c r="V2262">
        <v>84.696067682138235</v>
      </c>
      <c r="W2262">
        <v>84.810218931614784</v>
      </c>
      <c r="X2262">
        <v>5800.037568262127</v>
      </c>
      <c r="Y2262">
        <v>5820.1940536134553</v>
      </c>
      <c r="Z2262">
        <v>5624.9955908817374</v>
      </c>
      <c r="AA2262">
        <v>5911.5258691195213</v>
      </c>
      <c r="AB2262">
        <v>950.82483910923327</v>
      </c>
      <c r="AC2262">
        <v>944.2487500718529</v>
      </c>
      <c r="AD2262">
        <v>818.25409781345445</v>
      </c>
      <c r="AE2262">
        <v>1117.1711480736089</v>
      </c>
      <c r="AF2262">
        <v>64.460177043933058</v>
      </c>
      <c r="AG2262">
        <v>64.193365486281323</v>
      </c>
      <c r="AH2262">
        <v>63.228323510105888</v>
      </c>
      <c r="AI2262">
        <v>66.490022257297511</v>
      </c>
      <c r="AJ2262">
        <v>0.56388606645850059</v>
      </c>
      <c r="AK2262">
        <v>0.56388596291096715</v>
      </c>
      <c r="AL2262">
        <v>0.56387147269777582</v>
      </c>
      <c r="AM2262">
        <v>0.56390072110579881</v>
      </c>
      <c r="AN2262">
        <v>0.97070345069501074</v>
      </c>
      <c r="AO2262">
        <v>0.97070345069501096</v>
      </c>
      <c r="AP2262">
        <v>0.97070345069501096</v>
      </c>
      <c r="AQ2262">
        <v>0.97070345069501096</v>
      </c>
      <c r="AR2262">
        <v>14.759408798988281</v>
      </c>
      <c r="AS2262">
        <v>14.759408798988281</v>
      </c>
      <c r="AT2262">
        <v>14.759408798988281</v>
      </c>
      <c r="AU2262">
        <v>14.759408798988281</v>
      </c>
      <c r="AV2262" t="str">
        <f>VLOOKUP(Sheet1[[#This Row],[NPDES ID2]],Combined_Sheet__Major_Only___2[[NPDES ID2]:[ECHO BFR]],3,FALSE)</f>
        <v>TX</v>
      </c>
      <c r="AW2262" t="s">
        <v>41</v>
      </c>
      <c r="AX2262" t="str">
        <f>VLOOKUP(Sheet1[[#This Row],[NPDES ID2]],Combined_Sheet__Major_Only___2[[NPDES ID2]:[ECHO BFR]],27,FALSE)</f>
        <v>-</v>
      </c>
      <c r="AY2262" t="str">
        <f>VLOOKUP(Sheet1[[#This Row],[NPDES ID2]],Combined_Sheet__Major_Only___2[[NPDES ID2]:[ECHO BFR]],28,FALSE)</f>
        <v>-</v>
      </c>
      <c r="AZ2262" t="str">
        <f>VLOOKUP(Sheet1[[#This Row],[NPDES ID2]],Combined_Sheet__Major_Only___2[[NPDES ID2]:[ECHO BFR]],29,FALSE)</f>
        <v>thickening, preliminaryOps</v>
      </c>
      <c r="BA2262">
        <f>VLOOKUP(Sheet1[[#This Row],[NPDES ID2]],Combined_Sheet__Major_Only___2[[NPDES ID2]:[ECHO BFR]],17,FALSE)</f>
        <v>33.166249999999998</v>
      </c>
      <c r="BB2262">
        <f>VLOOKUP(Sheet1[[#This Row],[NPDES ID2]],Combined_Sheet__Major_Only___2[[NPDES ID2]:[ECHO BFR]],18,FALSE)</f>
        <v>-96.909540000000007</v>
      </c>
      <c r="BC2262" t="str">
        <f>IF(ISNUMBER(SEARCH("aerobic",$AW2262)),"aerobic","")</f>
        <v>aerobic</v>
      </c>
      <c r="BD2262" t="str">
        <f>IF(ISNUMBER(SEARCH("anaer",$AW2262)),"anaer","")</f>
        <v/>
      </c>
      <c r="BE2262" t="str">
        <f>IF(ISNUMBER(SEARCH("thickening",$AZ2262)),"thickening","")</f>
        <v>thickening</v>
      </c>
      <c r="BF2262" s="2" t="str">
        <f>IF(ISNUMBER(SEARCH("airDry",$AW2262)),"airDry","")</f>
        <v/>
      </c>
      <c r="BG2262" s="2" t="str">
        <f>IF(ISNUMBER(SEARCH("heatDry",$AY2262)),"heatDry","")</f>
        <v/>
      </c>
      <c r="BH2262" s="2" t="str">
        <f>IF(AND(ISNUMBER(SEARCH("aerobic",$AW2262)),ISNUMBER(SEARCH("anaer",$AW2262))),"Combined Aer and Anaer.","")</f>
        <v/>
      </c>
    </row>
    <row r="2263" spans="1:60" x14ac:dyDescent="0.3">
      <c r="A2263" s="4">
        <v>2261</v>
      </c>
      <c r="B2263" t="s">
        <v>10583</v>
      </c>
      <c r="C2263">
        <v>501.62</v>
      </c>
      <c r="D2263">
        <v>307.85406140141049</v>
      </c>
      <c r="E2263">
        <v>307.03157323396061</v>
      </c>
      <c r="F2263">
        <v>244.63034249544319</v>
      </c>
      <c r="G2263">
        <v>379.21787557470333</v>
      </c>
      <c r="H2263">
        <v>-76.638936519187155</v>
      </c>
      <c r="I2263">
        <v>-77.901595480926261</v>
      </c>
      <c r="J2263">
        <v>-90.614873074050095</v>
      </c>
      <c r="K2263">
        <v>-59.707131947665317</v>
      </c>
      <c r="L2263">
        <v>341.88387926256843</v>
      </c>
      <c r="M2263">
        <v>340.60839142209937</v>
      </c>
      <c r="N2263">
        <v>335.98665897580997</v>
      </c>
      <c r="O2263">
        <v>351.60063465233588</v>
      </c>
      <c r="P2263">
        <v>11.798373328942279</v>
      </c>
      <c r="Q2263">
        <v>11.949024883708921</v>
      </c>
      <c r="R2263">
        <v>9.5054910450425467</v>
      </c>
      <c r="S2263">
        <v>13.61983431149072</v>
      </c>
      <c r="T2263">
        <v>45.413947876124077</v>
      </c>
      <c r="U2263">
        <v>45.413874952596913</v>
      </c>
      <c r="V2263">
        <v>45.382651963214798</v>
      </c>
      <c r="W2263">
        <v>45.444943411280093</v>
      </c>
      <c r="X2263">
        <v>2999.097938746675</v>
      </c>
      <c r="Y2263">
        <v>3008.4530970351511</v>
      </c>
      <c r="Z2263">
        <v>2917.5114229410028</v>
      </c>
      <c r="AA2263">
        <v>3051.0468098918868</v>
      </c>
      <c r="AB2263">
        <v>502.85349605274831</v>
      </c>
      <c r="AC2263">
        <v>499.55606844441922</v>
      </c>
      <c r="AD2263">
        <v>431.57942968513191</v>
      </c>
      <c r="AE2263">
        <v>593.23153960668446</v>
      </c>
      <c r="AF2263">
        <v>66.794181412213746</v>
      </c>
      <c r="AG2263">
        <v>66.544855092532572</v>
      </c>
      <c r="AH2263">
        <v>65.642768060668331</v>
      </c>
      <c r="AI2263">
        <v>68.691428608050387</v>
      </c>
      <c r="AJ2263">
        <v>0.59242065336087213</v>
      </c>
      <c r="AK2263">
        <v>0.59242057801744219</v>
      </c>
      <c r="AL2263">
        <v>0.5924100295493625</v>
      </c>
      <c r="AM2263">
        <v>0.59243132139750077</v>
      </c>
      <c r="AN2263">
        <v>0.9472457538635155</v>
      </c>
      <c r="AO2263">
        <v>0.94724575386351528</v>
      </c>
      <c r="AP2263">
        <v>0.94724575386351528</v>
      </c>
      <c r="AQ2263">
        <v>0.94724575386351528</v>
      </c>
      <c r="AR2263">
        <v>15.09041184344553</v>
      </c>
      <c r="AS2263">
        <v>15.090411843445541</v>
      </c>
      <c r="AT2263">
        <v>15.090411843445541</v>
      </c>
      <c r="AU2263">
        <v>15.090411843445541</v>
      </c>
      <c r="AV2263" t="str">
        <f>VLOOKUP(Sheet1[[#This Row],[NPDES ID2]],Combined_Sheet__Major_Only___2[[NPDES ID2]:[ECHO BFR]],3,FALSE)</f>
        <v>AR</v>
      </c>
      <c r="AW2263" t="s">
        <v>12181</v>
      </c>
      <c r="AX2263" t="str">
        <f>VLOOKUP(Sheet1[[#This Row],[NPDES ID2]],Combined_Sheet__Major_Only___2[[NPDES ID2]:[ECHO BFR]],27,FALSE)</f>
        <v>methaneBioCaptureRecover</v>
      </c>
      <c r="AY2263" t="str">
        <f>VLOOKUP(Sheet1[[#This Row],[NPDES ID2]],Combined_Sheet__Major_Only___2[[NPDES ID2]:[ECHO BFR]],28,FALSE)</f>
        <v>heatTreatment</v>
      </c>
      <c r="AZ2263" t="str">
        <f>VLOOKUP(Sheet1[[#This Row],[NPDES ID2]],Combined_Sheet__Major_Only___2[[NPDES ID2]:[ECHO BFR]],29,FALSE)</f>
        <v>preliminaryOps, thickening</v>
      </c>
      <c r="BA2263">
        <f>VLOOKUP(Sheet1[[#This Row],[NPDES ID2]],Combined_Sheet__Major_Only___2[[NPDES ID2]:[ECHO BFR]],17,FALSE)</f>
        <v>35.055239999999998</v>
      </c>
      <c r="BB2263">
        <f>VLOOKUP(Sheet1[[#This Row],[NPDES ID2]],Combined_Sheet__Major_Only___2[[NPDES ID2]:[ECHO BFR]],18,FALSE)</f>
        <v>-92.534700000000001</v>
      </c>
      <c r="BC2263" t="str">
        <f>IF(ISNUMBER(SEARCH("aerobic",$AW2263)),"aerobic","")</f>
        <v/>
      </c>
      <c r="BD2263" t="str">
        <f>IF(ISNUMBER(SEARCH("anaer",$AW2263)),"anaer","")</f>
        <v>anaer</v>
      </c>
      <c r="BE2263" t="str">
        <f>IF(ISNUMBER(SEARCH("thickening",$AZ2263)),"thickening","")</f>
        <v>thickening</v>
      </c>
      <c r="BF2263" s="3" t="str">
        <f>IF(ISNUMBER(SEARCH("airDry",$AW2263)),"airDry","")</f>
        <v/>
      </c>
      <c r="BG2263" s="3" t="str">
        <f>IF(ISNUMBER(SEARCH("heatDry",$AY2263)),"heatDry","")</f>
        <v/>
      </c>
      <c r="BH2263" s="3" t="str">
        <f>IF(AND(ISNUMBER(SEARCH("aerobic",$AW2263)),ISNUMBER(SEARCH("anaer",$AW2263))),"Combined Aer and Anaer.","")</f>
        <v/>
      </c>
    </row>
    <row r="2264" spans="1:60" x14ac:dyDescent="0.3">
      <c r="A2264" s="4">
        <v>2262</v>
      </c>
      <c r="B2264" t="s">
        <v>10586</v>
      </c>
      <c r="C2264">
        <v>500.7</v>
      </c>
      <c r="D2264">
        <v>336.42429417402968</v>
      </c>
      <c r="E2264">
        <v>335.96404709260281</v>
      </c>
      <c r="F2264">
        <v>268.41423438440012</v>
      </c>
      <c r="G2264">
        <v>412.94893848284659</v>
      </c>
      <c r="H2264">
        <v>-77.092549042023435</v>
      </c>
      <c r="I2264">
        <v>-78.299834380166445</v>
      </c>
      <c r="J2264">
        <v>-90.972598097502072</v>
      </c>
      <c r="K2264">
        <v>-61.994152776072582</v>
      </c>
      <c r="L2264">
        <v>312.6279555592028</v>
      </c>
      <c r="M2264">
        <v>311.14097089452429</v>
      </c>
      <c r="N2264">
        <v>305.75266517842192</v>
      </c>
      <c r="O2264">
        <v>323.95632302414089</v>
      </c>
      <c r="P2264">
        <v>11.83051734098221</v>
      </c>
      <c r="Q2264">
        <v>11.943572974052071</v>
      </c>
      <c r="R2264">
        <v>9.6947080077687833</v>
      </c>
      <c r="S2264">
        <v>13.570252671778769</v>
      </c>
      <c r="T2264">
        <v>58.673842195342679</v>
      </c>
      <c r="U2264">
        <v>58.673748808234279</v>
      </c>
      <c r="V2264">
        <v>58.633764117320759</v>
      </c>
      <c r="W2264">
        <v>58.713535604508138</v>
      </c>
      <c r="X2264">
        <v>4230.1632393885629</v>
      </c>
      <c r="Y2264">
        <v>4247.0724907277963</v>
      </c>
      <c r="Z2264">
        <v>4083.487842691361</v>
      </c>
      <c r="AA2264">
        <v>4323.7619767398373</v>
      </c>
      <c r="AB2264">
        <v>877.28463823659581</v>
      </c>
      <c r="AC2264">
        <v>866.75598265113672</v>
      </c>
      <c r="AD2264">
        <v>725.12855680542839</v>
      </c>
      <c r="AE2264">
        <v>1076.23543947081</v>
      </c>
      <c r="AF2264">
        <v>61.191021300948627</v>
      </c>
      <c r="AG2264">
        <v>60.899813974951478</v>
      </c>
      <c r="AH2264">
        <v>59.84618071428951</v>
      </c>
      <c r="AI2264">
        <v>63.406986234628661</v>
      </c>
      <c r="AJ2264">
        <v>0.52395419364960594</v>
      </c>
      <c r="AK2264">
        <v>0.52395410701319456</v>
      </c>
      <c r="AL2264">
        <v>0.52394198141660597</v>
      </c>
      <c r="AM2264">
        <v>0.52396645679658316</v>
      </c>
      <c r="AN2264">
        <v>0.95845749640157973</v>
      </c>
      <c r="AO2264">
        <v>0.95845749640157973</v>
      </c>
      <c r="AP2264">
        <v>0.95845749640157973</v>
      </c>
      <c r="AQ2264">
        <v>0.95845749640157973</v>
      </c>
      <c r="AR2264">
        <v>12.260575802842361</v>
      </c>
      <c r="AS2264">
        <v>12.260575802842361</v>
      </c>
      <c r="AT2264">
        <v>12.260575802842361</v>
      </c>
      <c r="AU2264">
        <v>12.260575802842361</v>
      </c>
      <c r="AV2264" t="str">
        <f>VLOOKUP(Sheet1[[#This Row],[NPDES ID2]],Combined_Sheet__Major_Only___2[[NPDES ID2]:[ECHO BFR]],3,FALSE)</f>
        <v>TX</v>
      </c>
      <c r="AW2264" t="s">
        <v>41</v>
      </c>
      <c r="AX2264" t="str">
        <f>VLOOKUP(Sheet1[[#This Row],[NPDES ID2]],Combined_Sheet__Major_Only___2[[NPDES ID2]:[ECHO BFR]],27,FALSE)</f>
        <v>-</v>
      </c>
      <c r="AY2264" t="str">
        <f>VLOOKUP(Sheet1[[#This Row],[NPDES ID2]],Combined_Sheet__Major_Only___2[[NPDES ID2]:[ECHO BFR]],28,FALSE)</f>
        <v>-</v>
      </c>
      <c r="AZ2264" t="str">
        <f>VLOOKUP(Sheet1[[#This Row],[NPDES ID2]],Combined_Sheet__Major_Only___2[[NPDES ID2]:[ECHO BFR]],29,FALSE)</f>
        <v>thickening</v>
      </c>
      <c r="BA2264">
        <f>VLOOKUP(Sheet1[[#This Row],[NPDES ID2]],Combined_Sheet__Major_Only___2[[NPDES ID2]:[ECHO BFR]],17,FALSE)</f>
        <v>29.457719999999998</v>
      </c>
      <c r="BB2264">
        <f>VLOOKUP(Sheet1[[#This Row],[NPDES ID2]],Combined_Sheet__Major_Only___2[[NPDES ID2]:[ECHO BFR]],18,FALSE)</f>
        <v>-95.044430000000006</v>
      </c>
      <c r="BC2264" t="str">
        <f>IF(ISNUMBER(SEARCH("aerobic",$AW2264)),"aerobic","")</f>
        <v>aerobic</v>
      </c>
      <c r="BD2264" t="str">
        <f>IF(ISNUMBER(SEARCH("anaer",$AW2264)),"anaer","")</f>
        <v/>
      </c>
      <c r="BE2264" t="str">
        <f>IF(ISNUMBER(SEARCH("thickening",$AZ2264)),"thickening","")</f>
        <v>thickening</v>
      </c>
      <c r="BF2264" s="2" t="str">
        <f>IF(ISNUMBER(SEARCH("airDry",$AW2264)),"airDry","")</f>
        <v/>
      </c>
      <c r="BG2264" s="2" t="str">
        <f>IF(ISNUMBER(SEARCH("heatDry",$AY2264)),"heatDry","")</f>
        <v/>
      </c>
      <c r="BH2264" s="2" t="str">
        <f>IF(AND(ISNUMBER(SEARCH("aerobic",$AW2264)),ISNUMBER(SEARCH("anaer",$AW2264))),"Combined Aer and Anaer.","")</f>
        <v/>
      </c>
    </row>
    <row r="2265" spans="1:60" x14ac:dyDescent="0.3">
      <c r="A2265" s="4">
        <v>2263</v>
      </c>
      <c r="B2265" t="s">
        <v>10590</v>
      </c>
      <c r="C2265">
        <v>497</v>
      </c>
      <c r="D2265">
        <v>411.59475388491052</v>
      </c>
      <c r="E2265">
        <v>413.41101680827438</v>
      </c>
      <c r="F2265">
        <v>327.95879315372298</v>
      </c>
      <c r="G2265">
        <v>508.72877010633567</v>
      </c>
      <c r="H2265">
        <v>-77.908298331828604</v>
      </c>
      <c r="I2265">
        <v>-77.747778039836049</v>
      </c>
      <c r="J2265">
        <v>-90.41063423926856</v>
      </c>
      <c r="K2265">
        <v>-65.54527325109845</v>
      </c>
      <c r="L2265">
        <v>254.79195534536461</v>
      </c>
      <c r="M2265">
        <v>252.9025033494527</v>
      </c>
      <c r="N2265">
        <v>246.0556457367006</v>
      </c>
      <c r="O2265">
        <v>269.18676466926519</v>
      </c>
      <c r="P2265">
        <v>11.83670375387506</v>
      </c>
      <c r="Q2265">
        <v>11.79701850926026</v>
      </c>
      <c r="R2265">
        <v>10.086414250958279</v>
      </c>
      <c r="S2265">
        <v>13.436637788149151</v>
      </c>
      <c r="T2265">
        <v>88.825128653528949</v>
      </c>
      <c r="U2265">
        <v>88.824988734880804</v>
      </c>
      <c r="V2265">
        <v>88.765081066726609</v>
      </c>
      <c r="W2265">
        <v>88.884599904396822</v>
      </c>
      <c r="X2265">
        <v>7803.3725250479301</v>
      </c>
      <c r="Y2265">
        <v>7851.5734288671829</v>
      </c>
      <c r="Z2265">
        <v>7384.6724098559134</v>
      </c>
      <c r="AA2265">
        <v>8073.667988434062</v>
      </c>
      <c r="AB2265">
        <v>1914.8251518163841</v>
      </c>
      <c r="AC2265">
        <v>1868.7238562392249</v>
      </c>
      <c r="AD2265">
        <v>1524.6468164355631</v>
      </c>
      <c r="AE2265">
        <v>2521.0579966055179</v>
      </c>
      <c r="AF2265">
        <v>50.242468196790668</v>
      </c>
      <c r="AG2265">
        <v>49.86971037226008</v>
      </c>
      <c r="AH2265">
        <v>48.520714275975671</v>
      </c>
      <c r="AI2265">
        <v>53.079441767893172</v>
      </c>
      <c r="AJ2265">
        <v>0.39059335931297318</v>
      </c>
      <c r="AK2265">
        <v>0.39059327111624909</v>
      </c>
      <c r="AL2265">
        <v>0.39058093349165313</v>
      </c>
      <c r="AM2265">
        <v>0.39060583706195562</v>
      </c>
      <c r="AN2265">
        <v>0.97199244637998428</v>
      </c>
      <c r="AO2265">
        <v>0.97199244637998439</v>
      </c>
      <c r="AP2265">
        <v>0.97199244637998439</v>
      </c>
      <c r="AQ2265">
        <v>0.97199244637998439</v>
      </c>
      <c r="AR2265">
        <v>9.2339114661533035</v>
      </c>
      <c r="AS2265">
        <v>9.2339114661533017</v>
      </c>
      <c r="AT2265">
        <v>9.2339114661533017</v>
      </c>
      <c r="AU2265">
        <v>9.2339114661533017</v>
      </c>
      <c r="AV2265" t="str">
        <f>VLOOKUP(Sheet1[[#This Row],[NPDES ID2]],Combined_Sheet__Major_Only___2[[NPDES ID2]:[ECHO BFR]],3,FALSE)</f>
        <v>MA</v>
      </c>
      <c r="AW2265" t="s">
        <v>54</v>
      </c>
      <c r="AX2265" t="str">
        <f>VLOOKUP(Sheet1[[#This Row],[NPDES ID2]],Combined_Sheet__Major_Only___2[[NPDES ID2]:[ECHO BFR]],27,FALSE)</f>
        <v>-</v>
      </c>
      <c r="AY2265" t="str">
        <f>VLOOKUP(Sheet1[[#This Row],[NPDES ID2]],Combined_Sheet__Major_Only___2[[NPDES ID2]:[ECHO BFR]],28,FALSE)</f>
        <v>-</v>
      </c>
      <c r="AZ2265" t="str">
        <f>VLOOKUP(Sheet1[[#This Row],[NPDES ID2]],Combined_Sheet__Major_Only___2[[NPDES ID2]:[ECHO BFR]],29,FALSE)</f>
        <v>thickening</v>
      </c>
      <c r="BA2265">
        <f>VLOOKUP(Sheet1[[#This Row],[NPDES ID2]],Combined_Sheet__Major_Only___2[[NPDES ID2]:[ECHO BFR]],17,FALSE)</f>
        <v>42.571367000000002</v>
      </c>
      <c r="BB2265">
        <f>VLOOKUP(Sheet1[[#This Row],[NPDES ID2]],Combined_Sheet__Major_Only___2[[NPDES ID2]:[ECHO BFR]],18,FALSE)</f>
        <v>-72.598121000000006</v>
      </c>
      <c r="BC2265" t="str">
        <f>IF(ISNUMBER(SEARCH("aerobic",$AW2265)),"aerobic","")</f>
        <v/>
      </c>
      <c r="BD2265" t="str">
        <f>IF(ISNUMBER(SEARCH("anaer",$AW2265)),"anaer","")</f>
        <v/>
      </c>
      <c r="BE2265" t="str">
        <f>IF(ISNUMBER(SEARCH("thickening",$AZ2265)),"thickening","")</f>
        <v>thickening</v>
      </c>
      <c r="BF2265" s="3" t="str">
        <f>IF(ISNUMBER(SEARCH("airDry",$AW2265)),"airDry","")</f>
        <v/>
      </c>
      <c r="BG2265" s="3" t="str">
        <f>IF(ISNUMBER(SEARCH("heatDry",$AY2265)),"heatDry","")</f>
        <v/>
      </c>
      <c r="BH2265" s="3" t="str">
        <f>IF(AND(ISNUMBER(SEARCH("aerobic",$AW2265)),ISNUMBER(SEARCH("anaer",$AW2265))),"Combined Aer and Anaer.","")</f>
        <v/>
      </c>
    </row>
    <row r="2266" spans="1:60" x14ac:dyDescent="0.3">
      <c r="A2266" s="4">
        <v>2264</v>
      </c>
      <c r="B2266" t="s">
        <v>10593</v>
      </c>
      <c r="C2266">
        <v>495.37</v>
      </c>
      <c r="D2266">
        <v>410.97311111740402</v>
      </c>
      <c r="E2266">
        <v>412.78552170296979</v>
      </c>
      <c r="F2266">
        <v>327.33351556412492</v>
      </c>
      <c r="G2266">
        <v>507.8797769017466</v>
      </c>
      <c r="H2266">
        <v>-77.968707469296987</v>
      </c>
      <c r="I2266">
        <v>-77.823993577214864</v>
      </c>
      <c r="J2266">
        <v>-90.528751459432129</v>
      </c>
      <c r="K2266">
        <v>-65.503973779002578</v>
      </c>
      <c r="L2266">
        <v>254.79318361485571</v>
      </c>
      <c r="M2266">
        <v>252.91591524474711</v>
      </c>
      <c r="N2266">
        <v>246.11473471632121</v>
      </c>
      <c r="O2266">
        <v>269.0922360596</v>
      </c>
      <c r="P2266">
        <v>11.79684998837477</v>
      </c>
      <c r="Q2266">
        <v>11.751997725050931</v>
      </c>
      <c r="R2266">
        <v>10.0444954878707</v>
      </c>
      <c r="S2266">
        <v>13.39680154328212</v>
      </c>
      <c r="T2266">
        <v>4.2538610941889674</v>
      </c>
      <c r="U2266">
        <v>4.2538516917396656</v>
      </c>
      <c r="V2266">
        <v>4.2498259323436418</v>
      </c>
      <c r="W2266">
        <v>4.2578575266049006</v>
      </c>
      <c r="X2266">
        <v>372.47418600330349</v>
      </c>
      <c r="Y2266">
        <v>374.69635622017722</v>
      </c>
      <c r="Z2266">
        <v>352.70974136988269</v>
      </c>
      <c r="AA2266">
        <v>385.28897453583812</v>
      </c>
      <c r="AB2266">
        <v>76.347602744378023</v>
      </c>
      <c r="AC2266">
        <v>75.042988995825581</v>
      </c>
      <c r="AD2266">
        <v>63.09442853411349</v>
      </c>
      <c r="AE2266">
        <v>95.940404864275195</v>
      </c>
      <c r="AF2266">
        <v>50.407091907615232</v>
      </c>
      <c r="AG2266">
        <v>50.035617025789257</v>
      </c>
      <c r="AH2266">
        <v>48.690650233563552</v>
      </c>
      <c r="AI2266">
        <v>53.235208469335937</v>
      </c>
      <c r="AJ2266">
        <v>0.39259342883898912</v>
      </c>
      <c r="AK2266">
        <v>0.39259338638025421</v>
      </c>
      <c r="AL2266">
        <v>0.39258744097355192</v>
      </c>
      <c r="AM2266">
        <v>0.3925994416121753</v>
      </c>
      <c r="AN2266">
        <v>0.67484963680982091</v>
      </c>
      <c r="AO2266">
        <v>0.6748496368098208</v>
      </c>
      <c r="AP2266">
        <v>0.6748496368098208</v>
      </c>
      <c r="AQ2266">
        <v>0.6748496368098208</v>
      </c>
      <c r="AR2266">
        <v>10.163540118803869</v>
      </c>
      <c r="AS2266">
        <v>10.163540118803869</v>
      </c>
      <c r="AT2266">
        <v>10.163540118803869</v>
      </c>
      <c r="AU2266">
        <v>10.163540118803869</v>
      </c>
      <c r="AV2266" t="str">
        <f>VLOOKUP(Sheet1[[#This Row],[NPDES ID2]],Combined_Sheet__Major_Only___2[[NPDES ID2]:[ECHO BFR]],3,FALSE)</f>
        <v>TX</v>
      </c>
      <c r="AW2266" t="s">
        <v>1420</v>
      </c>
      <c r="AX2266" t="str">
        <f>VLOOKUP(Sheet1[[#This Row],[NPDES ID2]],Combined_Sheet__Major_Only___2[[NPDES ID2]:[ECHO BFR]],27,FALSE)</f>
        <v>-</v>
      </c>
      <c r="AY2266" t="str">
        <f>VLOOKUP(Sheet1[[#This Row],[NPDES ID2]],Combined_Sheet__Major_Only___2[[NPDES ID2]:[ECHO BFR]],28,FALSE)</f>
        <v>-</v>
      </c>
      <c r="AZ2266" t="str">
        <f>VLOOKUP(Sheet1[[#This Row],[NPDES ID2]],Combined_Sheet__Major_Only___2[[NPDES ID2]:[ECHO BFR]],29,FALSE)</f>
        <v>preliminaryOps</v>
      </c>
      <c r="BA2266">
        <f>VLOOKUP(Sheet1[[#This Row],[NPDES ID2]],Combined_Sheet__Major_Only___2[[NPDES ID2]:[ECHO BFR]],17,FALSE)</f>
        <v>27.774471999999999</v>
      </c>
      <c r="BB2266">
        <f>VLOOKUP(Sheet1[[#This Row],[NPDES ID2]],Combined_Sheet__Major_Only___2[[NPDES ID2]:[ECHO BFR]],18,FALSE)</f>
        <v>-98.037389000000005</v>
      </c>
      <c r="BC2266" t="str">
        <f>IF(ISNUMBER(SEARCH("aerobic",$AW2266)),"aerobic","")</f>
        <v/>
      </c>
      <c r="BD2266" t="str">
        <f>IF(ISNUMBER(SEARCH("anaer",$AW2266)),"anaer","")</f>
        <v/>
      </c>
      <c r="BE2266" t="str">
        <f>IF(ISNUMBER(SEARCH("thickening",$AZ2266)),"thickening","")</f>
        <v/>
      </c>
      <c r="BF2266" s="2" t="str">
        <f>IF(ISNUMBER(SEARCH("airDry",$AW2266)),"airDry","")</f>
        <v>airDry</v>
      </c>
      <c r="BG2266" s="2" t="str">
        <f>IF(ISNUMBER(SEARCH("heatDry",$AY2266)),"heatDry","")</f>
        <v/>
      </c>
      <c r="BH2266" s="2" t="str">
        <f>IF(AND(ISNUMBER(SEARCH("aerobic",$AW2266)),ISNUMBER(SEARCH("anaer",$AW2266))),"Combined Aer and Anaer.","")</f>
        <v/>
      </c>
    </row>
    <row r="2267" spans="1:60" x14ac:dyDescent="0.3">
      <c r="A2267" s="4">
        <v>2265</v>
      </c>
      <c r="B2267" t="s">
        <v>10598</v>
      </c>
      <c r="C2267">
        <v>494</v>
      </c>
      <c r="D2267">
        <v>351.83554027462628</v>
      </c>
      <c r="E2267">
        <v>351.76424798874689</v>
      </c>
      <c r="F2267">
        <v>280.22797196347079</v>
      </c>
      <c r="G2267">
        <v>431.39337769190189</v>
      </c>
      <c r="H2267">
        <v>-77.26879103015392</v>
      </c>
      <c r="I2267">
        <v>-78.301047971403989</v>
      </c>
      <c r="J2267">
        <v>-90.647550211810469</v>
      </c>
      <c r="K2267">
        <v>-62.589528403827117</v>
      </c>
      <c r="L2267">
        <v>297.12333354652827</v>
      </c>
      <c r="M2267">
        <v>295.5718007075867</v>
      </c>
      <c r="N2267">
        <v>289.94950318267968</v>
      </c>
      <c r="O2267">
        <v>308.9436300429619</v>
      </c>
      <c r="P2267">
        <v>11.69264481750688</v>
      </c>
      <c r="Q2267">
        <v>11.793887638616591</v>
      </c>
      <c r="R2267">
        <v>9.6686385039799312</v>
      </c>
      <c r="S2267">
        <v>13.45311687423135</v>
      </c>
      <c r="T2267">
        <v>81.513998951186878</v>
      </c>
      <c r="U2267">
        <v>81.513870315577094</v>
      </c>
      <c r="V2267">
        <v>81.458793601182222</v>
      </c>
      <c r="W2267">
        <v>81.568674440981013</v>
      </c>
      <c r="X2267">
        <v>6101.2088472490896</v>
      </c>
      <c r="Y2267">
        <v>6127.9767722406077</v>
      </c>
      <c r="Z2267">
        <v>5869.1215526258056</v>
      </c>
      <c r="AA2267">
        <v>6249.5418733768965</v>
      </c>
      <c r="AB2267">
        <v>975.52562307811013</v>
      </c>
      <c r="AC2267">
        <v>969.51997490935628</v>
      </c>
      <c r="AD2267">
        <v>841.17051375973665</v>
      </c>
      <c r="AE2267">
        <v>1145.6399227223039</v>
      </c>
      <c r="AF2267">
        <v>58.945201587059373</v>
      </c>
      <c r="AG2267">
        <v>58.637230941148623</v>
      </c>
      <c r="AH2267">
        <v>57.522931105966549</v>
      </c>
      <c r="AI2267">
        <v>61.288749358368669</v>
      </c>
      <c r="AJ2267">
        <v>0.49654840183452448</v>
      </c>
      <c r="AK2267">
        <v>0.49654831133246219</v>
      </c>
      <c r="AL2267">
        <v>0.49653564652591248</v>
      </c>
      <c r="AM2267">
        <v>0.49656121035664469</v>
      </c>
      <c r="AN2267">
        <v>0.96958996788196761</v>
      </c>
      <c r="AO2267">
        <v>0.96958996788196705</v>
      </c>
      <c r="AP2267">
        <v>0.96958996788196705</v>
      </c>
      <c r="AQ2267">
        <v>0.96958996788196705</v>
      </c>
      <c r="AR2267">
        <v>13.70018812132753</v>
      </c>
      <c r="AS2267">
        <v>13.70018812132753</v>
      </c>
      <c r="AT2267">
        <v>13.70018812132753</v>
      </c>
      <c r="AU2267">
        <v>13.70018812132753</v>
      </c>
      <c r="AV2267" t="str">
        <f>VLOOKUP(Sheet1[[#This Row],[NPDES ID2]],Combined_Sheet__Major_Only___2[[NPDES ID2]:[ECHO BFR]],3,FALSE)</f>
        <v>GA</v>
      </c>
      <c r="AW2267" t="s">
        <v>41</v>
      </c>
      <c r="AX2267" t="str">
        <f>VLOOKUP(Sheet1[[#This Row],[NPDES ID2]],Combined_Sheet__Major_Only___2[[NPDES ID2]:[ECHO BFR]],27,FALSE)</f>
        <v>-</v>
      </c>
      <c r="AY2267" t="str">
        <f>VLOOKUP(Sheet1[[#This Row],[NPDES ID2]],Combined_Sheet__Major_Only___2[[NPDES ID2]:[ECHO BFR]],28,FALSE)</f>
        <v>-</v>
      </c>
      <c r="AZ2267" t="str">
        <f>VLOOKUP(Sheet1[[#This Row],[NPDES ID2]],Combined_Sheet__Major_Only___2[[NPDES ID2]:[ECHO BFR]],29,FALSE)</f>
        <v>thickening</v>
      </c>
      <c r="BA2267">
        <f>VLOOKUP(Sheet1[[#This Row],[NPDES ID2]],Combined_Sheet__Major_Only___2[[NPDES ID2]:[ECHO BFR]],17,FALSE)</f>
        <v>33.422528</v>
      </c>
      <c r="BB2267">
        <f>VLOOKUP(Sheet1[[#This Row],[NPDES ID2]],Combined_Sheet__Major_Only___2[[NPDES ID2]:[ECHO BFR]],18,FALSE)</f>
        <v>-84.492806000000002</v>
      </c>
      <c r="BC2267" t="str">
        <f>IF(ISNUMBER(SEARCH("aerobic",$AW2267)),"aerobic","")</f>
        <v>aerobic</v>
      </c>
      <c r="BD2267" t="str">
        <f>IF(ISNUMBER(SEARCH("anaer",$AW2267)),"anaer","")</f>
        <v/>
      </c>
      <c r="BE2267" t="str">
        <f>IF(ISNUMBER(SEARCH("thickening",$AZ2267)),"thickening","")</f>
        <v>thickening</v>
      </c>
      <c r="BF2267" s="3" t="str">
        <f>IF(ISNUMBER(SEARCH("airDry",$AW2267)),"airDry","")</f>
        <v/>
      </c>
      <c r="BG2267" s="3" t="str">
        <f>IF(ISNUMBER(SEARCH("heatDry",$AY2267)),"heatDry","")</f>
        <v/>
      </c>
      <c r="BH2267" s="3" t="str">
        <f>IF(AND(ISNUMBER(SEARCH("aerobic",$AW2267)),ISNUMBER(SEARCH("anaer",$AW2267))),"Combined Aer and Anaer.","")</f>
        <v/>
      </c>
    </row>
    <row r="2268" spans="1:60" x14ac:dyDescent="0.3">
      <c r="A2268" s="4">
        <v>2266</v>
      </c>
      <c r="B2268" t="s">
        <v>10601</v>
      </c>
      <c r="C2268">
        <v>493.15</v>
      </c>
      <c r="D2268">
        <v>346.50932081234458</v>
      </c>
      <c r="E2268">
        <v>346.34857162489521</v>
      </c>
      <c r="F2268">
        <v>275.93385013268642</v>
      </c>
      <c r="G2268">
        <v>425.19758906433219</v>
      </c>
      <c r="H2268">
        <v>-77.212798899995448</v>
      </c>
      <c r="I2268">
        <v>-78.284113434328617</v>
      </c>
      <c r="J2268">
        <v>-90.83197366152055</v>
      </c>
      <c r="K2268">
        <v>-62.360966384258681</v>
      </c>
      <c r="L2268">
        <v>301.44547093204318</v>
      </c>
      <c r="M2268">
        <v>299.93258803916967</v>
      </c>
      <c r="N2268">
        <v>294.45080934522201</v>
      </c>
      <c r="O2268">
        <v>312.97042531847302</v>
      </c>
      <c r="P2268">
        <v>11.66393202112765</v>
      </c>
      <c r="Q2268">
        <v>11.75306824753379</v>
      </c>
      <c r="R2268">
        <v>9.5939428560943334</v>
      </c>
      <c r="S2268">
        <v>13.39753961809572</v>
      </c>
      <c r="T2268">
        <v>43.416867429675321</v>
      </c>
      <c r="U2268">
        <v>43.416797588180117</v>
      </c>
      <c r="V2268">
        <v>43.386894203795208</v>
      </c>
      <c r="W2268">
        <v>43.446552972934583</v>
      </c>
      <c r="X2268">
        <v>3197.4849811499421</v>
      </c>
      <c r="Y2268">
        <v>3210.9545634413612</v>
      </c>
      <c r="Z2268">
        <v>3080.582570666078</v>
      </c>
      <c r="AA2268">
        <v>3272.1653337281532</v>
      </c>
      <c r="AB2268">
        <v>631.59078830509179</v>
      </c>
      <c r="AC2268">
        <v>624.91582284847198</v>
      </c>
      <c r="AD2268">
        <v>526.4576901529598</v>
      </c>
      <c r="AE2268">
        <v>769.22055380180666</v>
      </c>
      <c r="AF2268">
        <v>59.905354416337353</v>
      </c>
      <c r="AG2268">
        <v>59.604570230816847</v>
      </c>
      <c r="AH2268">
        <v>58.516058250665537</v>
      </c>
      <c r="AI2268">
        <v>62.194532409642846</v>
      </c>
      <c r="AJ2268">
        <v>0.50826240127624767</v>
      </c>
      <c r="AK2268">
        <v>0.50826232878868827</v>
      </c>
      <c r="AL2268">
        <v>0.50825218149343543</v>
      </c>
      <c r="AM2268">
        <v>0.50827266362818491</v>
      </c>
      <c r="AN2268">
        <v>0.94501055974636361</v>
      </c>
      <c r="AO2268">
        <v>0.94501055974636372</v>
      </c>
      <c r="AP2268">
        <v>0.94501055974636372</v>
      </c>
      <c r="AQ2268">
        <v>0.94501055974636372</v>
      </c>
      <c r="AR2268">
        <v>12.32473161234844</v>
      </c>
      <c r="AS2268">
        <v>12.32473161234844</v>
      </c>
      <c r="AT2268">
        <v>12.32473161234844</v>
      </c>
      <c r="AU2268">
        <v>12.32473161234844</v>
      </c>
      <c r="AV2268" t="str">
        <f>VLOOKUP(Sheet1[[#This Row],[NPDES ID2]],Combined_Sheet__Major_Only___2[[NPDES ID2]:[ECHO BFR]],3,FALSE)</f>
        <v>TX</v>
      </c>
      <c r="AW2268" t="s">
        <v>41</v>
      </c>
      <c r="AX2268" t="str">
        <f>VLOOKUP(Sheet1[[#This Row],[NPDES ID2]],Combined_Sheet__Major_Only___2[[NPDES ID2]:[ECHO BFR]],27,FALSE)</f>
        <v>-</v>
      </c>
      <c r="AY2268" t="str">
        <f>VLOOKUP(Sheet1[[#This Row],[NPDES ID2]],Combined_Sheet__Major_Only___2[[NPDES ID2]:[ECHO BFR]],28,FALSE)</f>
        <v>-</v>
      </c>
      <c r="AZ2268" t="str">
        <f>VLOOKUP(Sheet1[[#This Row],[NPDES ID2]],Combined_Sheet__Major_Only___2[[NPDES ID2]:[ECHO BFR]],29,FALSE)</f>
        <v>thickening</v>
      </c>
      <c r="BA2268">
        <f>VLOOKUP(Sheet1[[#This Row],[NPDES ID2]],Combined_Sheet__Major_Only___2[[NPDES ID2]:[ECHO BFR]],17,FALSE)</f>
        <v>29.664035999999999</v>
      </c>
      <c r="BB2268">
        <f>VLOOKUP(Sheet1[[#This Row],[NPDES ID2]],Combined_Sheet__Major_Only___2[[NPDES ID2]:[ECHO BFR]],18,FALSE)</f>
        <v>-95.142403000000002</v>
      </c>
      <c r="BC2268" t="str">
        <f>IF(ISNUMBER(SEARCH("aerobic",$AW2268)),"aerobic","")</f>
        <v>aerobic</v>
      </c>
      <c r="BD2268" t="str">
        <f>IF(ISNUMBER(SEARCH("anaer",$AW2268)),"anaer","")</f>
        <v/>
      </c>
      <c r="BE2268" t="str">
        <f>IF(ISNUMBER(SEARCH("thickening",$AZ2268)),"thickening","")</f>
        <v>thickening</v>
      </c>
      <c r="BF2268" s="2" t="str">
        <f>IF(ISNUMBER(SEARCH("airDry",$AW2268)),"airDry","")</f>
        <v/>
      </c>
      <c r="BG2268" s="2" t="str">
        <f>IF(ISNUMBER(SEARCH("heatDry",$AY2268)),"heatDry","")</f>
        <v/>
      </c>
      <c r="BH2268" s="2" t="str">
        <f>IF(AND(ISNUMBER(SEARCH("aerobic",$AW2268)),ISNUMBER(SEARCH("anaer",$AW2268))),"Combined Aer and Anaer.","")</f>
        <v/>
      </c>
    </row>
    <row r="2269" spans="1:60" x14ac:dyDescent="0.3">
      <c r="A2269" s="4">
        <v>2267</v>
      </c>
      <c r="B2269" t="s">
        <v>10605</v>
      </c>
      <c r="C2269">
        <v>491</v>
      </c>
      <c r="D2269">
        <v>342.00755516567449</v>
      </c>
      <c r="E2269">
        <v>341.79467243077892</v>
      </c>
      <c r="F2269">
        <v>272.20829357666207</v>
      </c>
      <c r="G2269">
        <v>420.03031086203532</v>
      </c>
      <c r="H2269">
        <v>-77.111833295806846</v>
      </c>
      <c r="I2269">
        <v>-78.264438708678227</v>
      </c>
      <c r="J2269">
        <v>-90.907664356942945</v>
      </c>
      <c r="K2269">
        <v>-62.076169244372757</v>
      </c>
      <c r="L2269">
        <v>304.80198506022498</v>
      </c>
      <c r="M2269">
        <v>303.33063344996089</v>
      </c>
      <c r="N2269">
        <v>297.99876809224992</v>
      </c>
      <c r="O2269">
        <v>316.0116543601406</v>
      </c>
      <c r="P2269">
        <v>11.604527145680899</v>
      </c>
      <c r="Q2269">
        <v>11.710150330807121</v>
      </c>
      <c r="R2269">
        <v>9.5189415187359643</v>
      </c>
      <c r="S2269">
        <v>13.31596414285265</v>
      </c>
      <c r="T2269">
        <v>77.376462726288068</v>
      </c>
      <c r="U2269">
        <v>77.376340476008849</v>
      </c>
      <c r="V2269">
        <v>77.323997709306553</v>
      </c>
      <c r="W2269">
        <v>77.428424184738702</v>
      </c>
      <c r="X2269">
        <v>5610.9950345333673</v>
      </c>
      <c r="Y2269">
        <v>5633.7710223096083</v>
      </c>
      <c r="Z2269">
        <v>5413.5330752739701</v>
      </c>
      <c r="AA2269">
        <v>5737.0170934353237</v>
      </c>
      <c r="AB2269">
        <v>1074.06359010181</v>
      </c>
      <c r="AC2269">
        <v>1063.4423331404621</v>
      </c>
      <c r="AD2269">
        <v>900.53546652291914</v>
      </c>
      <c r="AE2269">
        <v>1297.734309695295</v>
      </c>
      <c r="AF2269">
        <v>60.838007899233453</v>
      </c>
      <c r="AG2269">
        <v>60.544154577417657</v>
      </c>
      <c r="AH2269">
        <v>59.481049668971309</v>
      </c>
      <c r="AI2269">
        <v>63.073957008860539</v>
      </c>
      <c r="AJ2269">
        <v>0.51964488057205649</v>
      </c>
      <c r="AK2269">
        <v>0.51964478556979521</v>
      </c>
      <c r="AL2269">
        <v>0.51963149107132278</v>
      </c>
      <c r="AM2269">
        <v>0.51965832593329475</v>
      </c>
      <c r="AN2269">
        <v>0.96803840230926297</v>
      </c>
      <c r="AO2269">
        <v>0.96803840230926275</v>
      </c>
      <c r="AP2269">
        <v>0.96803840230926275</v>
      </c>
      <c r="AQ2269">
        <v>0.96803840230926275</v>
      </c>
      <c r="AR2269">
        <v>12.73614497534132</v>
      </c>
      <c r="AS2269">
        <v>12.736144975341309</v>
      </c>
      <c r="AT2269">
        <v>12.736144975341309</v>
      </c>
      <c r="AU2269">
        <v>12.736144975341309</v>
      </c>
      <c r="AV2269" t="str">
        <f>VLOOKUP(Sheet1[[#This Row],[NPDES ID2]],Combined_Sheet__Major_Only___2[[NPDES ID2]:[ECHO BFR]],3,FALSE)</f>
        <v>IN</v>
      </c>
      <c r="AW2269" t="s">
        <v>12181</v>
      </c>
      <c r="AX2269" t="str">
        <f>VLOOKUP(Sheet1[[#This Row],[NPDES ID2]],Combined_Sheet__Major_Only___2[[NPDES ID2]:[ECHO BFR]],27,FALSE)</f>
        <v>methaneBioCaptureRecover</v>
      </c>
      <c r="AY2269" t="str">
        <f>VLOOKUP(Sheet1[[#This Row],[NPDES ID2]],Combined_Sheet__Major_Only___2[[NPDES ID2]:[ECHO BFR]],28,FALSE)</f>
        <v>-</v>
      </c>
      <c r="AZ2269" t="str">
        <f>VLOOKUP(Sheet1[[#This Row],[NPDES ID2]],Combined_Sheet__Major_Only___2[[NPDES ID2]:[ECHO BFR]],29,FALSE)</f>
        <v>thickening</v>
      </c>
      <c r="BA2269">
        <f>VLOOKUP(Sheet1[[#This Row],[NPDES ID2]],Combined_Sheet__Major_Only___2[[NPDES ID2]:[ECHO BFR]],17,FALSE)</f>
        <v>41.716760000000001</v>
      </c>
      <c r="BB2269">
        <f>VLOOKUP(Sheet1[[#This Row],[NPDES ID2]],Combined_Sheet__Major_Only___2[[NPDES ID2]:[ECHO BFR]],18,FALSE)</f>
        <v>-86.884730000000005</v>
      </c>
      <c r="BC2269" t="str">
        <f>IF(ISNUMBER(SEARCH("aerobic",$AW2269)),"aerobic","")</f>
        <v/>
      </c>
      <c r="BD2269" t="str">
        <f>IF(ISNUMBER(SEARCH("anaer",$AW2269)),"anaer","")</f>
        <v>anaer</v>
      </c>
      <c r="BE2269" t="str">
        <f>IF(ISNUMBER(SEARCH("thickening",$AZ2269)),"thickening","")</f>
        <v>thickening</v>
      </c>
      <c r="BF2269" s="3" t="str">
        <f>IF(ISNUMBER(SEARCH("airDry",$AW2269)),"airDry","")</f>
        <v/>
      </c>
      <c r="BG2269" s="3" t="str">
        <f>IF(ISNUMBER(SEARCH("heatDry",$AY2269)),"heatDry","")</f>
        <v/>
      </c>
      <c r="BH2269" s="3" t="str">
        <f>IF(AND(ISNUMBER(SEARCH("aerobic",$AW2269)),ISNUMBER(SEARCH("anaer",$AW2269))),"Combined Aer and Anaer.","")</f>
        <v/>
      </c>
    </row>
    <row r="2270" spans="1:60" x14ac:dyDescent="0.3">
      <c r="A2270" s="4">
        <v>2268</v>
      </c>
      <c r="B2270" t="s">
        <v>10609</v>
      </c>
      <c r="C2270">
        <v>480</v>
      </c>
      <c r="D2270">
        <v>338.6989815164527</v>
      </c>
      <c r="E2270">
        <v>338.59543103008849</v>
      </c>
      <c r="F2270">
        <v>268.83363247006741</v>
      </c>
      <c r="G2270">
        <v>416.73942542715992</v>
      </c>
      <c r="H2270">
        <v>-77.025144458952198</v>
      </c>
      <c r="I2270">
        <v>-78.303307921576248</v>
      </c>
      <c r="J2270">
        <v>-91.134238474622293</v>
      </c>
      <c r="K2270">
        <v>-61.723351044525288</v>
      </c>
      <c r="L2270">
        <v>304.66880724082421</v>
      </c>
      <c r="M2270">
        <v>303.28031726305483</v>
      </c>
      <c r="N2270">
        <v>298.24923185888002</v>
      </c>
      <c r="O2270">
        <v>315.24621165313789</v>
      </c>
      <c r="P2270">
        <v>11.33232845472801</v>
      </c>
      <c r="Q2270">
        <v>11.451304414868099</v>
      </c>
      <c r="R2270">
        <v>9.2599833675345486</v>
      </c>
      <c r="S2270">
        <v>12.984990086636801</v>
      </c>
      <c r="T2270">
        <v>45.267947481162253</v>
      </c>
      <c r="U2270">
        <v>45.267874782952937</v>
      </c>
      <c r="V2270">
        <v>45.236748265824183</v>
      </c>
      <c r="W2270">
        <v>45.29884724684905</v>
      </c>
      <c r="X2270">
        <v>3210.3663773877261</v>
      </c>
      <c r="Y2270">
        <v>3222.651413224115</v>
      </c>
      <c r="Z2270">
        <v>3103.7041590369081</v>
      </c>
      <c r="AA2270">
        <v>3278.3994856950858</v>
      </c>
      <c r="AB2270">
        <v>620.29844943746207</v>
      </c>
      <c r="AC2270">
        <v>613.94719773156839</v>
      </c>
      <c r="AD2270">
        <v>519.50636328980227</v>
      </c>
      <c r="AE2270">
        <v>750.01360275951254</v>
      </c>
      <c r="AF2270">
        <v>62.204565578674163</v>
      </c>
      <c r="AG2270">
        <v>61.92094309824239</v>
      </c>
      <c r="AH2270">
        <v>60.894603762658711</v>
      </c>
      <c r="AI2270">
        <v>64.363033619501905</v>
      </c>
      <c r="AJ2270">
        <v>0.53632970383698264</v>
      </c>
      <c r="AK2270">
        <v>0.53632963053632721</v>
      </c>
      <c r="AL2270">
        <v>0.53631936889798981</v>
      </c>
      <c r="AM2270">
        <v>0.53634008181467607</v>
      </c>
      <c r="AN2270">
        <v>0.94708852063856175</v>
      </c>
      <c r="AO2270">
        <v>0.94708852063856164</v>
      </c>
      <c r="AP2270">
        <v>0.94708852063856164</v>
      </c>
      <c r="AQ2270">
        <v>0.94708852063856164</v>
      </c>
      <c r="AR2270">
        <v>12.95475563642062</v>
      </c>
      <c r="AS2270">
        <v>12.95475563642062</v>
      </c>
      <c r="AT2270">
        <v>12.95475563642062</v>
      </c>
      <c r="AU2270">
        <v>12.95475563642062</v>
      </c>
      <c r="AV2270" t="str">
        <f>VLOOKUP(Sheet1[[#This Row],[NPDES ID2]],Combined_Sheet__Major_Only___2[[NPDES ID2]:[ECHO BFR]],3,FALSE)</f>
        <v>IA</v>
      </c>
      <c r="AW2270" t="s">
        <v>41</v>
      </c>
      <c r="AX2270" t="str">
        <f>VLOOKUP(Sheet1[[#This Row],[NPDES ID2]],Combined_Sheet__Major_Only___2[[NPDES ID2]:[ECHO BFR]],27,FALSE)</f>
        <v>tempSludgeStore</v>
      </c>
      <c r="AY2270" t="str">
        <f>VLOOKUP(Sheet1[[#This Row],[NPDES ID2]],Combined_Sheet__Major_Only___2[[NPDES ID2]:[ECHO BFR]],28,FALSE)</f>
        <v>-</v>
      </c>
      <c r="AZ2270" t="str">
        <f>VLOOKUP(Sheet1[[#This Row],[NPDES ID2]],Combined_Sheet__Major_Only___2[[NPDES ID2]:[ECHO BFR]],29,FALSE)</f>
        <v>thickening</v>
      </c>
      <c r="BA2270">
        <f>VLOOKUP(Sheet1[[#This Row],[NPDES ID2]],Combined_Sheet__Major_Only___2[[NPDES ID2]:[ECHO BFR]],17,FALSE)</f>
        <v>41.864193999999998</v>
      </c>
      <c r="BB2270">
        <f>VLOOKUP(Sheet1[[#This Row],[NPDES ID2]],Combined_Sheet__Major_Only___2[[NPDES ID2]:[ECHO BFR]],18,FALSE)</f>
        <v>-90.177471999999995</v>
      </c>
      <c r="BC2270" t="str">
        <f>IF(ISNUMBER(SEARCH("aerobic",$AW2270)),"aerobic","")</f>
        <v>aerobic</v>
      </c>
      <c r="BD2270" t="str">
        <f>IF(ISNUMBER(SEARCH("anaer",$AW2270)),"anaer","")</f>
        <v/>
      </c>
      <c r="BE2270" t="str">
        <f>IF(ISNUMBER(SEARCH("thickening",$AZ2270)),"thickening","")</f>
        <v>thickening</v>
      </c>
      <c r="BF2270" s="2" t="str">
        <f>IF(ISNUMBER(SEARCH("airDry",$AW2270)),"airDry","")</f>
        <v/>
      </c>
      <c r="BG2270" s="2" t="str">
        <f>IF(ISNUMBER(SEARCH("heatDry",$AY2270)),"heatDry","")</f>
        <v/>
      </c>
      <c r="BH2270" s="2" t="str">
        <f>IF(AND(ISNUMBER(SEARCH("aerobic",$AW2270)),ISNUMBER(SEARCH("anaer",$AW2270))),"Combined Aer and Anaer.","")</f>
        <v/>
      </c>
    </row>
    <row r="2271" spans="1:60" x14ac:dyDescent="0.3">
      <c r="A2271" s="4">
        <v>2269</v>
      </c>
      <c r="B2271" t="s">
        <v>10612</v>
      </c>
      <c r="C2271">
        <v>479.84</v>
      </c>
      <c r="D2271">
        <v>441.33048685252669</v>
      </c>
      <c r="E2271">
        <v>443.61285717173462</v>
      </c>
      <c r="F2271">
        <v>350.08267238688228</v>
      </c>
      <c r="G2271">
        <v>547.10005793739765</v>
      </c>
      <c r="H2271">
        <v>-78.079726356610465</v>
      </c>
      <c r="I2271">
        <v>-77.521383484535193</v>
      </c>
      <c r="J2271">
        <v>-90.079256280169361</v>
      </c>
      <c r="K2271">
        <v>-66.711832856011299</v>
      </c>
      <c r="L2271">
        <v>233.9479178868373</v>
      </c>
      <c r="M2271">
        <v>232.03426889035049</v>
      </c>
      <c r="N2271">
        <v>225.09991388344659</v>
      </c>
      <c r="O2271">
        <v>248.52671784568381</v>
      </c>
      <c r="P2271">
        <v>11.445440098835689</v>
      </c>
      <c r="Q2271">
        <v>11.39903847010115</v>
      </c>
      <c r="R2271">
        <v>9.8755832785824609</v>
      </c>
      <c r="S2271">
        <v>12.98732437932544</v>
      </c>
      <c r="T2271">
        <v>91.732277330756574</v>
      </c>
      <c r="U2271">
        <v>91.732132925596531</v>
      </c>
      <c r="V2271">
        <v>91.670304309325857</v>
      </c>
      <c r="W2271">
        <v>91.793655535956958</v>
      </c>
      <c r="X2271">
        <v>8475.264432598251</v>
      </c>
      <c r="Y2271">
        <v>8532.6558286467734</v>
      </c>
      <c r="Z2271">
        <v>7975.1354434093246</v>
      </c>
      <c r="AA2271">
        <v>8799.4450211464482</v>
      </c>
      <c r="AB2271">
        <v>1948.9993767244989</v>
      </c>
      <c r="AC2271">
        <v>1904.707479069092</v>
      </c>
      <c r="AD2271">
        <v>1570.285603900684</v>
      </c>
      <c r="AE2271">
        <v>2523.1820836820561</v>
      </c>
      <c r="AF2271">
        <v>47.781983433976322</v>
      </c>
      <c r="AG2271">
        <v>47.390970586649303</v>
      </c>
      <c r="AH2271">
        <v>45.975747774035767</v>
      </c>
      <c r="AI2271">
        <v>50.758131884627304</v>
      </c>
      <c r="AJ2271">
        <v>0.36072318352981292</v>
      </c>
      <c r="AK2271">
        <v>0.36072310315440731</v>
      </c>
      <c r="AL2271">
        <v>0.36071185934941608</v>
      </c>
      <c r="AM2271">
        <v>0.36073455502855939</v>
      </c>
      <c r="AN2271">
        <v>0.97284548260400638</v>
      </c>
      <c r="AO2271">
        <v>0.97284548260400672</v>
      </c>
      <c r="AP2271">
        <v>0.97284548260400672</v>
      </c>
      <c r="AQ2271">
        <v>0.97284548260400672</v>
      </c>
      <c r="AR2271">
        <v>9.0711394564934302</v>
      </c>
      <c r="AS2271">
        <v>9.0711394564934302</v>
      </c>
      <c r="AT2271">
        <v>9.0711394564934302</v>
      </c>
      <c r="AU2271">
        <v>9.0711394564934302</v>
      </c>
      <c r="AV2271" t="str">
        <f>VLOOKUP(Sheet1[[#This Row],[NPDES ID2]],Combined_Sheet__Major_Only___2[[NPDES ID2]:[ECHO BFR]],3,FALSE)</f>
        <v>TX</v>
      </c>
      <c r="AW2271" t="s">
        <v>54</v>
      </c>
      <c r="AX2271" t="str">
        <f>VLOOKUP(Sheet1[[#This Row],[NPDES ID2]],Combined_Sheet__Major_Only___2[[NPDES ID2]:[ECHO BFR]],27,FALSE)</f>
        <v>-</v>
      </c>
      <c r="AY2271" t="str">
        <f>VLOOKUP(Sheet1[[#This Row],[NPDES ID2]],Combined_Sheet__Major_Only___2[[NPDES ID2]:[ECHO BFR]],28,FALSE)</f>
        <v>-</v>
      </c>
      <c r="AZ2271" t="str">
        <f>VLOOKUP(Sheet1[[#This Row],[NPDES ID2]],Combined_Sheet__Major_Only___2[[NPDES ID2]:[ECHO BFR]],29,FALSE)</f>
        <v>thickening</v>
      </c>
      <c r="BA2271">
        <f>VLOOKUP(Sheet1[[#This Row],[NPDES ID2]],Combined_Sheet__Major_Only___2[[NPDES ID2]:[ECHO BFR]],17,FALSE)</f>
        <v>30.495215000000002</v>
      </c>
      <c r="BB2271">
        <f>VLOOKUP(Sheet1[[#This Row],[NPDES ID2]],Combined_Sheet__Major_Only___2[[NPDES ID2]:[ECHO BFR]],18,FALSE)</f>
        <v>-97.806697</v>
      </c>
      <c r="BC2271" t="str">
        <f>IF(ISNUMBER(SEARCH("aerobic",$AW2271)),"aerobic","")</f>
        <v/>
      </c>
      <c r="BD2271" t="str">
        <f>IF(ISNUMBER(SEARCH("anaer",$AW2271)),"anaer","")</f>
        <v/>
      </c>
      <c r="BE2271" t="str">
        <f>IF(ISNUMBER(SEARCH("thickening",$AZ2271)),"thickening","")</f>
        <v>thickening</v>
      </c>
      <c r="BF2271" s="3" t="str">
        <f>IF(ISNUMBER(SEARCH("airDry",$AW2271)),"airDry","")</f>
        <v/>
      </c>
      <c r="BG2271" s="3" t="str">
        <f>IF(ISNUMBER(SEARCH("heatDry",$AY2271)),"heatDry","")</f>
        <v/>
      </c>
      <c r="BH2271" s="3" t="str">
        <f>IF(AND(ISNUMBER(SEARCH("aerobic",$AW2271)),ISNUMBER(SEARCH("anaer",$AW2271))),"Combined Aer and Anaer.","")</f>
        <v/>
      </c>
    </row>
    <row r="2272" spans="1:60" x14ac:dyDescent="0.3">
      <c r="A2272" s="4">
        <v>2270</v>
      </c>
      <c r="B2272" t="s">
        <v>10617</v>
      </c>
      <c r="C2272">
        <v>478.57</v>
      </c>
      <c r="D2272">
        <v>317.16110989807879</v>
      </c>
      <c r="E2272">
        <v>316.37065818159613</v>
      </c>
      <c r="F2272">
        <v>251.6768077965389</v>
      </c>
      <c r="G2272">
        <v>391.36017642685289</v>
      </c>
      <c r="H2272">
        <v>-76.656768557034326</v>
      </c>
      <c r="I2272">
        <v>-77.949211568392798</v>
      </c>
      <c r="J2272">
        <v>-90.65145260177546</v>
      </c>
      <c r="K2272">
        <v>-59.810373767969061</v>
      </c>
      <c r="L2272">
        <v>324.89748776669228</v>
      </c>
      <c r="M2272">
        <v>323.67107959724183</v>
      </c>
      <c r="N2272">
        <v>319.227100444874</v>
      </c>
      <c r="O2272">
        <v>334.24051764980879</v>
      </c>
      <c r="P2272">
        <v>11.25866487746824</v>
      </c>
      <c r="Q2272">
        <v>11.39903858225269</v>
      </c>
      <c r="R2272">
        <v>9.0772912353763004</v>
      </c>
      <c r="S2272">
        <v>12.98554868565674</v>
      </c>
      <c r="T2272">
        <v>53.297475356908407</v>
      </c>
      <c r="U2272">
        <v>53.297390266979242</v>
      </c>
      <c r="V2272">
        <v>53.260958102234298</v>
      </c>
      <c r="W2272">
        <v>53.33364211946089</v>
      </c>
      <c r="X2272">
        <v>3533.5652708466541</v>
      </c>
      <c r="Y2272">
        <v>3544.729170791762</v>
      </c>
      <c r="Z2272">
        <v>3436.287435525408</v>
      </c>
      <c r="AA2272">
        <v>3595.5007454043539</v>
      </c>
      <c r="AB2272">
        <v>625.55347090239002</v>
      </c>
      <c r="AC2272">
        <v>620.78531222051788</v>
      </c>
      <c r="AD2272">
        <v>532.35368738307261</v>
      </c>
      <c r="AE2272">
        <v>744.87426728260334</v>
      </c>
      <c r="AF2272">
        <v>66.532872358449936</v>
      </c>
      <c r="AG2272">
        <v>66.281586484492934</v>
      </c>
      <c r="AH2272">
        <v>65.372458006847268</v>
      </c>
      <c r="AI2272">
        <v>68.444959213796764</v>
      </c>
      <c r="AJ2272">
        <v>0.58922500705953151</v>
      </c>
      <c r="AK2272">
        <v>0.5892249275225554</v>
      </c>
      <c r="AL2272">
        <v>0.5892137926778872</v>
      </c>
      <c r="AM2272">
        <v>0.58923626813911401</v>
      </c>
      <c r="AN2272">
        <v>0.95454014459715164</v>
      </c>
      <c r="AO2272">
        <v>0.95454014459715197</v>
      </c>
      <c r="AP2272">
        <v>0.95454014459715197</v>
      </c>
      <c r="AQ2272">
        <v>0.95454014459715197</v>
      </c>
      <c r="AR2272">
        <v>14.56083950785864</v>
      </c>
      <c r="AS2272">
        <v>14.56083950785864</v>
      </c>
      <c r="AT2272">
        <v>14.56083950785864</v>
      </c>
      <c r="AU2272">
        <v>14.56083950785864</v>
      </c>
      <c r="AV2272" t="str">
        <f>VLOOKUP(Sheet1[[#This Row],[NPDES ID2]],Combined_Sheet__Major_Only___2[[NPDES ID2]:[ECHO BFR]],3,FALSE)</f>
        <v>AL</v>
      </c>
      <c r="AW2272" t="s">
        <v>12181</v>
      </c>
      <c r="AX2272" t="str">
        <f>VLOOKUP(Sheet1[[#This Row],[NPDES ID2]],Combined_Sheet__Major_Only___2[[NPDES ID2]:[ECHO BFR]],27,FALSE)</f>
        <v>-</v>
      </c>
      <c r="AY2272" t="str">
        <f>VLOOKUP(Sheet1[[#This Row],[NPDES ID2]],Combined_Sheet__Major_Only___2[[NPDES ID2]:[ECHO BFR]],28,FALSE)</f>
        <v>-</v>
      </c>
      <c r="AZ2272" t="str">
        <f>VLOOKUP(Sheet1[[#This Row],[NPDES ID2]],Combined_Sheet__Major_Only___2[[NPDES ID2]:[ECHO BFR]],29,FALSE)</f>
        <v>thickening</v>
      </c>
      <c r="BA2272">
        <f>VLOOKUP(Sheet1[[#This Row],[NPDES ID2]],Combined_Sheet__Major_Only___2[[NPDES ID2]:[ECHO BFR]],17,FALSE)</f>
        <v>32.432299999999998</v>
      </c>
      <c r="BB2272">
        <f>VLOOKUP(Sheet1[[#This Row],[NPDES ID2]],Combined_Sheet__Major_Only___2[[NPDES ID2]:[ECHO BFR]],18,FALSE)</f>
        <v>-84.971100000000007</v>
      </c>
      <c r="BC2272" t="str">
        <f>IF(ISNUMBER(SEARCH("aerobic",$AW2272)),"aerobic","")</f>
        <v/>
      </c>
      <c r="BD2272" t="str">
        <f>IF(ISNUMBER(SEARCH("anaer",$AW2272)),"anaer","")</f>
        <v>anaer</v>
      </c>
      <c r="BE2272" t="str">
        <f>IF(ISNUMBER(SEARCH("thickening",$AZ2272)),"thickening","")</f>
        <v>thickening</v>
      </c>
      <c r="BF2272" s="2" t="str">
        <f>IF(ISNUMBER(SEARCH("airDry",$AW2272)),"airDry","")</f>
        <v/>
      </c>
      <c r="BG2272" s="2" t="str">
        <f>IF(ISNUMBER(SEARCH("heatDry",$AY2272)),"heatDry","")</f>
        <v/>
      </c>
      <c r="BH2272" s="2" t="str">
        <f>IF(AND(ISNUMBER(SEARCH("aerobic",$AW2272)),ISNUMBER(SEARCH("anaer",$AW2272))),"Combined Aer and Anaer.","")</f>
        <v/>
      </c>
    </row>
    <row r="2273" spans="1:60" x14ac:dyDescent="0.3">
      <c r="A2273" s="4">
        <v>2271</v>
      </c>
      <c r="B2273" t="s">
        <v>10622</v>
      </c>
      <c r="C2273">
        <v>474</v>
      </c>
      <c r="D2273">
        <v>344.71193890665103</v>
      </c>
      <c r="E2273">
        <v>344.64134360128639</v>
      </c>
      <c r="F2273">
        <v>273.1823009691189</v>
      </c>
      <c r="G2273">
        <v>424.15667663349188</v>
      </c>
      <c r="H2273">
        <v>-77.036680418333106</v>
      </c>
      <c r="I2273">
        <v>-78.241808678814152</v>
      </c>
      <c r="J2273">
        <v>-90.967320242627594</v>
      </c>
      <c r="K2273">
        <v>-61.860322543269561</v>
      </c>
      <c r="L2273">
        <v>297.70876384189438</v>
      </c>
      <c r="M2273">
        <v>296.31423811377738</v>
      </c>
      <c r="N2273">
        <v>291.26036905844461</v>
      </c>
      <c r="O2273">
        <v>308.33390105423882</v>
      </c>
      <c r="P2273">
        <v>11.196350308816109</v>
      </c>
      <c r="Q2273">
        <v>11.30858364772901</v>
      </c>
      <c r="R2273">
        <v>9.1655926757432891</v>
      </c>
      <c r="S2273">
        <v>12.838044360107711</v>
      </c>
      <c r="T2273">
        <v>116.2975811189188</v>
      </c>
      <c r="U2273">
        <v>116.29739880289181</v>
      </c>
      <c r="V2273">
        <v>116.2193382427882</v>
      </c>
      <c r="W2273">
        <v>116.3750730209715</v>
      </c>
      <c r="X2273">
        <v>8335.1943593435135</v>
      </c>
      <c r="Y2273">
        <v>8368.0524221861197</v>
      </c>
      <c r="Z2273">
        <v>8050.4302735416404</v>
      </c>
      <c r="AA2273">
        <v>8516.8229300984895</v>
      </c>
      <c r="AB2273">
        <v>1278.102466061318</v>
      </c>
      <c r="AC2273">
        <v>1270.784656969493</v>
      </c>
      <c r="AD2273">
        <v>1109.5373567436161</v>
      </c>
      <c r="AE2273">
        <v>1485.330263447365</v>
      </c>
      <c r="AF2273">
        <v>61.553666814769088</v>
      </c>
      <c r="AG2273">
        <v>61.265134168935148</v>
      </c>
      <c r="AH2273">
        <v>60.22152538594294</v>
      </c>
      <c r="AI2273">
        <v>63.748765585165962</v>
      </c>
      <c r="AJ2273">
        <v>0.5283816436091141</v>
      </c>
      <c r="AK2273">
        <v>0.52838153192567616</v>
      </c>
      <c r="AL2273">
        <v>0.52836590688277063</v>
      </c>
      <c r="AM2273">
        <v>0.52839744606219052</v>
      </c>
      <c r="AN2273">
        <v>0.97840360856137421</v>
      </c>
      <c r="AO2273">
        <v>0.97840360856137432</v>
      </c>
      <c r="AP2273">
        <v>0.97840360856137432</v>
      </c>
      <c r="AQ2273">
        <v>0.97840360856137432</v>
      </c>
      <c r="AR2273">
        <v>14.67622010350417</v>
      </c>
      <c r="AS2273">
        <v>14.67622010350417</v>
      </c>
      <c r="AT2273">
        <v>14.67622010350417</v>
      </c>
      <c r="AU2273">
        <v>14.67622010350417</v>
      </c>
      <c r="AV2273" t="str">
        <f>VLOOKUP(Sheet1[[#This Row],[NPDES ID2]],Combined_Sheet__Major_Only___2[[NPDES ID2]:[ECHO BFR]],3,FALSE)</f>
        <v>IL</v>
      </c>
      <c r="AW2273" t="s">
        <v>41</v>
      </c>
      <c r="AX2273" t="str">
        <f>VLOOKUP(Sheet1[[#This Row],[NPDES ID2]],Combined_Sheet__Major_Only___2[[NPDES ID2]:[ECHO BFR]],27,FALSE)</f>
        <v>other</v>
      </c>
      <c r="AY2273" t="str">
        <f>VLOOKUP(Sheet1[[#This Row],[NPDES ID2]],Combined_Sheet__Major_Only___2[[NPDES ID2]:[ECHO BFR]],28,FALSE)</f>
        <v>-</v>
      </c>
      <c r="AZ2273" t="str">
        <f>VLOOKUP(Sheet1[[#This Row],[NPDES ID2]],Combined_Sheet__Major_Only___2[[NPDES ID2]:[ECHO BFR]],29,FALSE)</f>
        <v>thickening</v>
      </c>
      <c r="BA2273">
        <f>VLOOKUP(Sheet1[[#This Row],[NPDES ID2]],Combined_Sheet__Major_Only___2[[NPDES ID2]:[ECHO BFR]],17,FALSE)</f>
        <v>41.704329999999999</v>
      </c>
      <c r="BB2273">
        <f>VLOOKUP(Sheet1[[#This Row],[NPDES ID2]],Combined_Sheet__Major_Only___2[[NPDES ID2]:[ECHO BFR]],18,FALSE)</f>
        <v>-88.114429999999999</v>
      </c>
      <c r="BC2273" t="str">
        <f>IF(ISNUMBER(SEARCH("aerobic",$AW2273)),"aerobic","")</f>
        <v>aerobic</v>
      </c>
      <c r="BD2273" t="str">
        <f>IF(ISNUMBER(SEARCH("anaer",$AW2273)),"anaer","")</f>
        <v/>
      </c>
      <c r="BE2273" t="str">
        <f>IF(ISNUMBER(SEARCH("thickening",$AZ2273)),"thickening","")</f>
        <v>thickening</v>
      </c>
      <c r="BF2273" s="3" t="str">
        <f>IF(ISNUMBER(SEARCH("airDry",$AW2273)),"airDry","")</f>
        <v/>
      </c>
      <c r="BG2273" s="3" t="str">
        <f>IF(ISNUMBER(SEARCH("heatDry",$AY2273)),"heatDry","")</f>
        <v/>
      </c>
      <c r="BH2273" s="3" t="str">
        <f>IF(AND(ISNUMBER(SEARCH("aerobic",$AW2273)),ISNUMBER(SEARCH("anaer",$AW2273))),"Combined Aer and Anaer.","")</f>
        <v/>
      </c>
    </row>
    <row r="2274" spans="1:60" x14ac:dyDescent="0.3">
      <c r="A2274" s="4">
        <v>2272</v>
      </c>
      <c r="B2274" t="s">
        <v>10626</v>
      </c>
      <c r="C2274">
        <v>473</v>
      </c>
      <c r="D2274">
        <v>329.79334579206619</v>
      </c>
      <c r="E2274">
        <v>329.20650500095837</v>
      </c>
      <c r="F2274">
        <v>261.30603092766182</v>
      </c>
      <c r="G2274">
        <v>406.60409585440232</v>
      </c>
      <c r="H2274">
        <v>-76.836248981045586</v>
      </c>
      <c r="I2274">
        <v>-78.04734826691876</v>
      </c>
      <c r="J2274">
        <v>-91.013571319381512</v>
      </c>
      <c r="K2274">
        <v>-60.741603050128013</v>
      </c>
      <c r="L2274">
        <v>310.86636107453347</v>
      </c>
      <c r="M2274">
        <v>309.5776155096695</v>
      </c>
      <c r="N2274">
        <v>304.90779998068609</v>
      </c>
      <c r="O2274">
        <v>320.68419983382807</v>
      </c>
      <c r="P2274">
        <v>11.14715166223146</v>
      </c>
      <c r="Q2274">
        <v>11.279297497550809</v>
      </c>
      <c r="R2274">
        <v>9.0518294771545325</v>
      </c>
      <c r="S2274">
        <v>12.76644362890088</v>
      </c>
      <c r="T2274">
        <v>52.316377206381382</v>
      </c>
      <c r="U2274">
        <v>52.316293630550383</v>
      </c>
      <c r="V2274">
        <v>52.280509743156749</v>
      </c>
      <c r="W2274">
        <v>52.351900414174033</v>
      </c>
      <c r="X2274">
        <v>3583.0420764407568</v>
      </c>
      <c r="Y2274">
        <v>3595.5058754705929</v>
      </c>
      <c r="Z2274">
        <v>3474.7046130863591</v>
      </c>
      <c r="AA2274">
        <v>3652.0637265035812</v>
      </c>
      <c r="AB2274">
        <v>689.72074714823884</v>
      </c>
      <c r="AC2274">
        <v>682.70171646839367</v>
      </c>
      <c r="AD2274">
        <v>578.47768312465098</v>
      </c>
      <c r="AE2274">
        <v>833.72837415701383</v>
      </c>
      <c r="AF2274">
        <v>64.409262503670604</v>
      </c>
      <c r="AG2274">
        <v>64.142102606293662</v>
      </c>
      <c r="AH2274">
        <v>63.175467549146838</v>
      </c>
      <c r="AI2274">
        <v>66.442250208626234</v>
      </c>
      <c r="AJ2274">
        <v>0.56326383399759539</v>
      </c>
      <c r="AK2274">
        <v>0.56326375512732563</v>
      </c>
      <c r="AL2274">
        <v>0.56325271409313693</v>
      </c>
      <c r="AM2274">
        <v>0.56327500021577681</v>
      </c>
      <c r="AN2274">
        <v>0.95374418726233345</v>
      </c>
      <c r="AO2274">
        <v>0.95374418726233345</v>
      </c>
      <c r="AP2274">
        <v>0.95374418726233345</v>
      </c>
      <c r="AQ2274">
        <v>0.95374418726233345</v>
      </c>
      <c r="AR2274">
        <v>13.44189023604002</v>
      </c>
      <c r="AS2274">
        <v>13.44189023604001</v>
      </c>
      <c r="AT2274">
        <v>13.44189023604001</v>
      </c>
      <c r="AU2274">
        <v>13.44189023604001</v>
      </c>
      <c r="AV2274" t="str">
        <f>VLOOKUP(Sheet1[[#This Row],[NPDES ID2]],Combined_Sheet__Major_Only___2[[NPDES ID2]:[ECHO BFR]],3,FALSE)</f>
        <v>CA</v>
      </c>
      <c r="AW2274" t="s">
        <v>12181</v>
      </c>
      <c r="AX2274" t="str">
        <f>VLOOKUP(Sheet1[[#This Row],[NPDES ID2]],Combined_Sheet__Major_Only___2[[NPDES ID2]:[ECHO BFR]],27,FALSE)</f>
        <v>methaneBioCaptureRecover</v>
      </c>
      <c r="AY2274" t="str">
        <f>VLOOKUP(Sheet1[[#This Row],[NPDES ID2]],Combined_Sheet__Major_Only___2[[NPDES ID2]:[ECHO BFR]],28,FALSE)</f>
        <v>-</v>
      </c>
      <c r="AZ2274" t="str">
        <f>VLOOKUP(Sheet1[[#This Row],[NPDES ID2]],Combined_Sheet__Major_Only___2[[NPDES ID2]:[ECHO BFR]],29,FALSE)</f>
        <v>preliminaryOps, thickening</v>
      </c>
      <c r="BA2274">
        <f>VLOOKUP(Sheet1[[#This Row],[NPDES ID2]],Combined_Sheet__Major_Only___2[[NPDES ID2]:[ECHO BFR]],17,FALSE)</f>
        <v>38.013150000000003</v>
      </c>
      <c r="BB2274">
        <f>VLOOKUP(Sheet1[[#This Row],[NPDES ID2]],Combined_Sheet__Major_Only___2[[NPDES ID2]:[ECHO BFR]],18,FALSE)</f>
        <v>-122.29682</v>
      </c>
      <c r="BC2274" t="str">
        <f>IF(ISNUMBER(SEARCH("aerobic",$AW2274)),"aerobic","")</f>
        <v/>
      </c>
      <c r="BD2274" t="str">
        <f>IF(ISNUMBER(SEARCH("anaer",$AW2274)),"anaer","")</f>
        <v>anaer</v>
      </c>
      <c r="BE2274" t="str">
        <f>IF(ISNUMBER(SEARCH("thickening",$AZ2274)),"thickening","")</f>
        <v>thickening</v>
      </c>
      <c r="BF2274" s="2" t="str">
        <f>IF(ISNUMBER(SEARCH("airDry",$AW2274)),"airDry","")</f>
        <v/>
      </c>
      <c r="BG2274" s="2" t="str">
        <f>IF(ISNUMBER(SEARCH("heatDry",$AY2274)),"heatDry","")</f>
        <v/>
      </c>
      <c r="BH2274" s="2" t="str">
        <f>IF(AND(ISNUMBER(SEARCH("aerobic",$AW2274)),ISNUMBER(SEARCH("anaer",$AW2274))),"Combined Aer and Anaer.","")</f>
        <v/>
      </c>
    </row>
    <row r="2275" spans="1:60" x14ac:dyDescent="0.3">
      <c r="A2275" s="4">
        <v>2273</v>
      </c>
      <c r="B2275" t="s">
        <v>10631</v>
      </c>
      <c r="C2275">
        <v>470.89</v>
      </c>
      <c r="D2275">
        <v>328.29343791022211</v>
      </c>
      <c r="E2275">
        <v>327.57925825975047</v>
      </c>
      <c r="F2275">
        <v>259.98157598613778</v>
      </c>
      <c r="G2275">
        <v>404.94186643297371</v>
      </c>
      <c r="H2275">
        <v>-76.808284887283719</v>
      </c>
      <c r="I2275">
        <v>-78.056730202607497</v>
      </c>
      <c r="J2275">
        <v>-90.955247417626495</v>
      </c>
      <c r="K2275">
        <v>-60.562691531352613</v>
      </c>
      <c r="L2275">
        <v>311.67598701190951</v>
      </c>
      <c r="M2275">
        <v>310.40937111357101</v>
      </c>
      <c r="N2275">
        <v>305.81994693986582</v>
      </c>
      <c r="O2275">
        <v>321.32484812860218</v>
      </c>
      <c r="P2275">
        <v>11.09330073996126</v>
      </c>
      <c r="Q2275">
        <v>11.230411694416819</v>
      </c>
      <c r="R2275">
        <v>8.9963881683533522</v>
      </c>
      <c r="S2275">
        <v>12.724106866594919</v>
      </c>
      <c r="T2275">
        <v>44.398112436430118</v>
      </c>
      <c r="U2275">
        <v>44.398041080610099</v>
      </c>
      <c r="V2275">
        <v>44.367489321836132</v>
      </c>
      <c r="W2275">
        <v>44.428441630780078</v>
      </c>
      <c r="X2275">
        <v>3019.2773769719151</v>
      </c>
      <c r="Y2275">
        <v>3029.5620628371589</v>
      </c>
      <c r="Z2275">
        <v>2929.8003965521798</v>
      </c>
      <c r="AA2275">
        <v>3076.28024405219</v>
      </c>
      <c r="AB2275">
        <v>513.51481430727233</v>
      </c>
      <c r="AC2275">
        <v>509.69847185493933</v>
      </c>
      <c r="AD2275">
        <v>439.52808843536292</v>
      </c>
      <c r="AE2275">
        <v>607.08579270742553</v>
      </c>
      <c r="AF2275">
        <v>64.866187352608094</v>
      </c>
      <c r="AG2275">
        <v>64.602454627787367</v>
      </c>
      <c r="AH2275">
        <v>63.648106091832283</v>
      </c>
      <c r="AI2275">
        <v>66.873263509659168</v>
      </c>
      <c r="AJ2275">
        <v>0.56884833022128656</v>
      </c>
      <c r="AK2275">
        <v>0.56884826081356432</v>
      </c>
      <c r="AL2275">
        <v>0.56883854294701175</v>
      </c>
      <c r="AM2275">
        <v>0.56885815823001717</v>
      </c>
      <c r="AN2275">
        <v>0.94613198592392389</v>
      </c>
      <c r="AO2275">
        <v>0.946131985923924</v>
      </c>
      <c r="AP2275">
        <v>0.946131985923924</v>
      </c>
      <c r="AQ2275">
        <v>0.946131985923924</v>
      </c>
      <c r="AR2275">
        <v>14.531739120442779</v>
      </c>
      <c r="AS2275">
        <v>14.531739120442779</v>
      </c>
      <c r="AT2275">
        <v>14.531739120442779</v>
      </c>
      <c r="AU2275">
        <v>14.531739120442779</v>
      </c>
      <c r="AV2275" t="str">
        <f>VLOOKUP(Sheet1[[#This Row],[NPDES ID2]],Combined_Sheet__Major_Only___2[[NPDES ID2]:[ECHO BFR]],3,FALSE)</f>
        <v>VA</v>
      </c>
      <c r="AW2275" t="s">
        <v>41</v>
      </c>
      <c r="AX2275" t="str">
        <f>VLOOKUP(Sheet1[[#This Row],[NPDES ID2]],Combined_Sheet__Major_Only___2[[NPDES ID2]:[ECHO BFR]],27,FALSE)</f>
        <v>-</v>
      </c>
      <c r="AY2275" t="str">
        <f>VLOOKUP(Sheet1[[#This Row],[NPDES ID2]],Combined_Sheet__Major_Only___2[[NPDES ID2]:[ECHO BFR]],28,FALSE)</f>
        <v>-</v>
      </c>
      <c r="AZ2275" t="str">
        <f>VLOOKUP(Sheet1[[#This Row],[NPDES ID2]],Combined_Sheet__Major_Only___2[[NPDES ID2]:[ECHO BFR]],29,FALSE)</f>
        <v>thickening</v>
      </c>
      <c r="BA2275">
        <f>VLOOKUP(Sheet1[[#This Row],[NPDES ID2]],Combined_Sheet__Major_Only___2[[NPDES ID2]:[ECHO BFR]],17,FALSE)</f>
        <v>39.109020000000001</v>
      </c>
      <c r="BB2275">
        <f>VLOOKUP(Sheet1[[#This Row],[NPDES ID2]],Combined_Sheet__Major_Only___2[[NPDES ID2]:[ECHO BFR]],18,FALSE)</f>
        <v>-78.151939999999996</v>
      </c>
      <c r="BC2275" t="str">
        <f>IF(ISNUMBER(SEARCH("aerobic",$AW2275)),"aerobic","")</f>
        <v>aerobic</v>
      </c>
      <c r="BD2275" t="str">
        <f>IF(ISNUMBER(SEARCH("anaer",$AW2275)),"anaer","")</f>
        <v/>
      </c>
      <c r="BE2275" t="str">
        <f>IF(ISNUMBER(SEARCH("thickening",$AZ2275)),"thickening","")</f>
        <v>thickening</v>
      </c>
      <c r="BF2275" s="3" t="str">
        <f>IF(ISNUMBER(SEARCH("airDry",$AW2275)),"airDry","")</f>
        <v/>
      </c>
      <c r="BG2275" s="3" t="str">
        <f>IF(ISNUMBER(SEARCH("heatDry",$AY2275)),"heatDry","")</f>
        <v/>
      </c>
      <c r="BH2275" s="3" t="str">
        <f>IF(AND(ISNUMBER(SEARCH("aerobic",$AW2275)),ISNUMBER(SEARCH("anaer",$AW2275))),"Combined Aer and Anaer.","")</f>
        <v/>
      </c>
    </row>
    <row r="2276" spans="1:60" x14ac:dyDescent="0.3">
      <c r="A2276" s="4">
        <v>2274</v>
      </c>
      <c r="B2276" t="s">
        <v>10634</v>
      </c>
      <c r="C2276">
        <v>469</v>
      </c>
      <c r="D2276">
        <v>337.77740892386907</v>
      </c>
      <c r="E2276">
        <v>337.27755751213368</v>
      </c>
      <c r="F2276">
        <v>267.34972283879893</v>
      </c>
      <c r="G2276">
        <v>416.25766014663941</v>
      </c>
      <c r="H2276">
        <v>-76.982471540733641</v>
      </c>
      <c r="I2276">
        <v>-78.264394053265349</v>
      </c>
      <c r="J2276">
        <v>-91.302635382460423</v>
      </c>
      <c r="K2276">
        <v>-61.371372707035484</v>
      </c>
      <c r="L2276">
        <v>302.40878109882931</v>
      </c>
      <c r="M2276">
        <v>301.08725230391428</v>
      </c>
      <c r="N2276">
        <v>296.29959372712801</v>
      </c>
      <c r="O2276">
        <v>312.47454932073907</v>
      </c>
      <c r="P2276">
        <v>11.06396933028085</v>
      </c>
      <c r="Q2276">
        <v>11.180162675366301</v>
      </c>
      <c r="R2276">
        <v>9.0155816399023152</v>
      </c>
      <c r="S2276">
        <v>12.66428739286736</v>
      </c>
      <c r="T2276">
        <v>3.9880431136820458</v>
      </c>
      <c r="U2276">
        <v>3.9880341214613422</v>
      </c>
      <c r="V2276">
        <v>3.9841840058337228</v>
      </c>
      <c r="W2276">
        <v>3.991865181864886</v>
      </c>
      <c r="X2276">
        <v>278.40540827457397</v>
      </c>
      <c r="Y2276">
        <v>279.39053169099623</v>
      </c>
      <c r="Z2276">
        <v>269.60723281986111</v>
      </c>
      <c r="AA2276">
        <v>284.05579386525142</v>
      </c>
      <c r="AB2276">
        <v>43.564666888365522</v>
      </c>
      <c r="AC2276">
        <v>43.303389579422387</v>
      </c>
      <c r="AD2276">
        <v>37.727270531187443</v>
      </c>
      <c r="AE2276">
        <v>50.802770942436958</v>
      </c>
      <c r="AF2276">
        <v>63.190591324975287</v>
      </c>
      <c r="AG2276">
        <v>62.914379334568437</v>
      </c>
      <c r="AH2276">
        <v>61.914407487895701</v>
      </c>
      <c r="AI2276">
        <v>65.293326123906795</v>
      </c>
      <c r="AJ2276">
        <v>0.54837329367434506</v>
      </c>
      <c r="AK2276">
        <v>0.54837325563990591</v>
      </c>
      <c r="AL2276">
        <v>0.54836792799369438</v>
      </c>
      <c r="AM2276">
        <v>0.54837868164043757</v>
      </c>
      <c r="AN2276">
        <v>0.66363293887694497</v>
      </c>
      <c r="AO2276">
        <v>0.66363293887694508</v>
      </c>
      <c r="AP2276">
        <v>0.66363293887694508</v>
      </c>
      <c r="AQ2276">
        <v>0.66363293887694508</v>
      </c>
      <c r="AR2276">
        <v>14.88088514280798</v>
      </c>
      <c r="AS2276">
        <v>14.88088514280798</v>
      </c>
      <c r="AT2276">
        <v>14.88088514280798</v>
      </c>
      <c r="AU2276">
        <v>14.88088514280798</v>
      </c>
      <c r="AV2276" t="str">
        <f>VLOOKUP(Sheet1[[#This Row],[NPDES ID2]],Combined_Sheet__Major_Only___2[[NPDES ID2]:[ECHO BFR]],3,FALSE)</f>
        <v>AL</v>
      </c>
      <c r="AW2276" t="s">
        <v>118</v>
      </c>
      <c r="AX2276" t="str">
        <f>VLOOKUP(Sheet1[[#This Row],[NPDES ID2]],Combined_Sheet__Major_Only___2[[NPDES ID2]:[ECHO BFR]],27,FALSE)</f>
        <v>-</v>
      </c>
      <c r="AY2276" t="str">
        <f>VLOOKUP(Sheet1[[#This Row],[NPDES ID2]],Combined_Sheet__Major_Only___2[[NPDES ID2]:[ECHO BFR]],28,FALSE)</f>
        <v>-</v>
      </c>
      <c r="AZ2276" t="str">
        <f>VLOOKUP(Sheet1[[#This Row],[NPDES ID2]],Combined_Sheet__Major_Only___2[[NPDES ID2]:[ECHO BFR]],29,FALSE)</f>
        <v>thickening, preliminaryOps</v>
      </c>
      <c r="BA2276">
        <f>VLOOKUP(Sheet1[[#This Row],[NPDES ID2]],Combined_Sheet__Major_Only___2[[NPDES ID2]:[ECHO BFR]],17,FALSE)</f>
        <v>33.619759999999999</v>
      </c>
      <c r="BB2276">
        <f>VLOOKUP(Sheet1[[#This Row],[NPDES ID2]],Combined_Sheet__Major_Only___2[[NPDES ID2]:[ECHO BFR]],18,FALSE)</f>
        <v>-86.603560000000002</v>
      </c>
      <c r="BC2276" t="str">
        <f>IF(ISNUMBER(SEARCH("aerobic",$AW2276)),"aerobic","")</f>
        <v>aerobic</v>
      </c>
      <c r="BD2276" t="str">
        <f>IF(ISNUMBER(SEARCH("anaer",$AW2276)),"anaer","")</f>
        <v/>
      </c>
      <c r="BE2276" t="str">
        <f>IF(ISNUMBER(SEARCH("thickening",$AZ2276)),"thickening","")</f>
        <v>thickening</v>
      </c>
      <c r="BF2276" s="2" t="str">
        <f>IF(ISNUMBER(SEARCH("airDry",$AW2276)),"airDry","")</f>
        <v>airDry</v>
      </c>
      <c r="BG2276" s="2" t="str">
        <f>IF(ISNUMBER(SEARCH("heatDry",$AY2276)),"heatDry","")</f>
        <v/>
      </c>
      <c r="BH2276" s="2" t="str">
        <f>IF(AND(ISNUMBER(SEARCH("aerobic",$AW2276)),ISNUMBER(SEARCH("anaer",$AW2276))),"Combined Aer and Anaer.","")</f>
        <v/>
      </c>
    </row>
    <row r="2277" spans="1:60" x14ac:dyDescent="0.3">
      <c r="A2277" s="4">
        <v>2275</v>
      </c>
      <c r="B2277" t="s">
        <v>10637</v>
      </c>
      <c r="C2277">
        <v>468</v>
      </c>
      <c r="D2277">
        <v>343.00040699519889</v>
      </c>
      <c r="E2277">
        <v>342.62556538115081</v>
      </c>
      <c r="F2277">
        <v>271.40870152859043</v>
      </c>
      <c r="G2277">
        <v>422.47803788816731</v>
      </c>
      <c r="H2277">
        <v>-76.982117505996129</v>
      </c>
      <c r="I2277">
        <v>-78.27727978253948</v>
      </c>
      <c r="J2277">
        <v>-91.079981399241746</v>
      </c>
      <c r="K2277">
        <v>-61.604682731486889</v>
      </c>
      <c r="L2277">
        <v>297.53583818118102</v>
      </c>
      <c r="M2277">
        <v>296.18578442074102</v>
      </c>
      <c r="N2277">
        <v>291.29321900452737</v>
      </c>
      <c r="O2277">
        <v>307.82187835847549</v>
      </c>
      <c r="P2277">
        <v>11.048014386133289</v>
      </c>
      <c r="Q2277">
        <v>11.1658279160955</v>
      </c>
      <c r="R2277">
        <v>9.0249766719285596</v>
      </c>
      <c r="S2277">
        <v>12.657963882657221</v>
      </c>
      <c r="T2277">
        <v>104.95321557515079</v>
      </c>
      <c r="U2277">
        <v>104.9530507665292</v>
      </c>
      <c r="V2277">
        <v>104.8824861896186</v>
      </c>
      <c r="W2277">
        <v>105.0232661009872</v>
      </c>
      <c r="X2277">
        <v>7431.0757839835678</v>
      </c>
      <c r="Y2277">
        <v>7459.4456942222278</v>
      </c>
      <c r="Z2277">
        <v>7185.1184733111386</v>
      </c>
      <c r="AA2277">
        <v>7587.8852552686913</v>
      </c>
      <c r="AB2277">
        <v>1194.218093223001</v>
      </c>
      <c r="AC2277">
        <v>1186.427315888689</v>
      </c>
      <c r="AD2277">
        <v>1030.0430770097089</v>
      </c>
      <c r="AE2277">
        <v>1398.188011778532</v>
      </c>
      <c r="AF2277">
        <v>62.306456240306723</v>
      </c>
      <c r="AG2277">
        <v>62.023552589856038</v>
      </c>
      <c r="AH2277">
        <v>61.000250506151772</v>
      </c>
      <c r="AI2277">
        <v>64.458809258307369</v>
      </c>
      <c r="AJ2277">
        <v>0.53757403856520147</v>
      </c>
      <c r="AK2277">
        <v>0.53757393299481682</v>
      </c>
      <c r="AL2277">
        <v>0.5375591613125219</v>
      </c>
      <c r="AM2277">
        <v>0.5375889779183306</v>
      </c>
      <c r="AN2277">
        <v>0.97614911575833618</v>
      </c>
      <c r="AO2277">
        <v>0.97614911575833641</v>
      </c>
      <c r="AP2277">
        <v>0.97614911575833641</v>
      </c>
      <c r="AQ2277">
        <v>0.97614911575833641</v>
      </c>
      <c r="AR2277">
        <v>14.437436651383249</v>
      </c>
      <c r="AS2277">
        <v>14.437436651383249</v>
      </c>
      <c r="AT2277">
        <v>14.437436651383249</v>
      </c>
      <c r="AU2277">
        <v>14.437436651383249</v>
      </c>
      <c r="AV2277" t="str">
        <f>VLOOKUP(Sheet1[[#This Row],[NPDES ID2]],Combined_Sheet__Major_Only___2[[NPDES ID2]:[ECHO BFR]],3,FALSE)</f>
        <v>TX</v>
      </c>
      <c r="AW2277" t="s">
        <v>41</v>
      </c>
      <c r="AX2277" t="str">
        <f>VLOOKUP(Sheet1[[#This Row],[NPDES ID2]],Combined_Sheet__Major_Only___2[[NPDES ID2]:[ECHO BFR]],27,FALSE)</f>
        <v>-</v>
      </c>
      <c r="AY2277" t="str">
        <f>VLOOKUP(Sheet1[[#This Row],[NPDES ID2]],Combined_Sheet__Major_Only___2[[NPDES ID2]:[ECHO BFR]],28,FALSE)</f>
        <v>-</v>
      </c>
      <c r="AZ2277" t="str">
        <f>VLOOKUP(Sheet1[[#This Row],[NPDES ID2]],Combined_Sheet__Major_Only___2[[NPDES ID2]:[ECHO BFR]],29,FALSE)</f>
        <v>thickening</v>
      </c>
      <c r="BA2277">
        <f>VLOOKUP(Sheet1[[#This Row],[NPDES ID2]],Combined_Sheet__Major_Only___2[[NPDES ID2]:[ECHO BFR]],17,FALSE)</f>
        <v>30.672944000000001</v>
      </c>
      <c r="BB2277">
        <f>VLOOKUP(Sheet1[[#This Row],[NPDES ID2]],Combined_Sheet__Major_Only___2[[NPDES ID2]:[ECHO BFR]],18,FALSE)</f>
        <v>-97.609750000000005</v>
      </c>
      <c r="BC2277" t="str">
        <f>IF(ISNUMBER(SEARCH("aerobic",$AW2277)),"aerobic","")</f>
        <v>aerobic</v>
      </c>
      <c r="BD2277" t="str">
        <f>IF(ISNUMBER(SEARCH("anaer",$AW2277)),"anaer","")</f>
        <v/>
      </c>
      <c r="BE2277" t="str">
        <f>IF(ISNUMBER(SEARCH("thickening",$AZ2277)),"thickening","")</f>
        <v>thickening</v>
      </c>
      <c r="BF2277" s="3" t="str">
        <f>IF(ISNUMBER(SEARCH("airDry",$AW2277)),"airDry","")</f>
        <v/>
      </c>
      <c r="BG2277" s="3" t="str">
        <f>IF(ISNUMBER(SEARCH("heatDry",$AY2277)),"heatDry","")</f>
        <v/>
      </c>
      <c r="BH2277" s="3" t="str">
        <f>IF(AND(ISNUMBER(SEARCH("aerobic",$AW2277)),ISNUMBER(SEARCH("anaer",$AW2277))),"Combined Aer and Anaer.","")</f>
        <v/>
      </c>
    </row>
    <row r="2278" spans="1:60" x14ac:dyDescent="0.3">
      <c r="A2278" s="4">
        <v>2276</v>
      </c>
      <c r="B2278" t="s">
        <v>10642</v>
      </c>
      <c r="C2278">
        <v>466.66059999999999</v>
      </c>
      <c r="D2278">
        <v>348.05369475505978</v>
      </c>
      <c r="E2278">
        <v>347.78683671235513</v>
      </c>
      <c r="F2278">
        <v>275.30681008022373</v>
      </c>
      <c r="G2278">
        <v>428.51335170513022</v>
      </c>
      <c r="H2278">
        <v>-77.071841005125677</v>
      </c>
      <c r="I2278">
        <v>-78.300330784391377</v>
      </c>
      <c r="J2278">
        <v>-91.020436501632503</v>
      </c>
      <c r="K2278">
        <v>-61.916024964903812</v>
      </c>
      <c r="L2278">
        <v>292.8599631460375</v>
      </c>
      <c r="M2278">
        <v>291.48514676945098</v>
      </c>
      <c r="N2278">
        <v>286.50336826895591</v>
      </c>
      <c r="O2278">
        <v>303.3336607761774</v>
      </c>
      <c r="P2278">
        <v>11.02352295902633</v>
      </c>
      <c r="Q2278">
        <v>11.133292576974981</v>
      </c>
      <c r="R2278">
        <v>9.0254778631401074</v>
      </c>
      <c r="S2278">
        <v>12.64045627449139</v>
      </c>
      <c r="T2278">
        <v>73.455875302406241</v>
      </c>
      <c r="U2278">
        <v>73.455759102647292</v>
      </c>
      <c r="V2278">
        <v>73.406006931013792</v>
      </c>
      <c r="W2278">
        <v>73.505265037837461</v>
      </c>
      <c r="X2278">
        <v>5268.9807992832493</v>
      </c>
      <c r="Y2278">
        <v>5289.7782789880421</v>
      </c>
      <c r="Z2278">
        <v>5088.6308232783103</v>
      </c>
      <c r="AA2278">
        <v>5384.0336326982169</v>
      </c>
      <c r="AB2278">
        <v>846.15066176749087</v>
      </c>
      <c r="AC2278">
        <v>840.69432108394017</v>
      </c>
      <c r="AD2278">
        <v>729.71705053128733</v>
      </c>
      <c r="AE2278">
        <v>990.40547235685278</v>
      </c>
      <c r="AF2278">
        <v>61.502939648374131</v>
      </c>
      <c r="AG2278">
        <v>61.214064866810887</v>
      </c>
      <c r="AH2278">
        <v>60.168839714531543</v>
      </c>
      <c r="AI2278">
        <v>63.701201320723172</v>
      </c>
      <c r="AJ2278">
        <v>0.52776229559490806</v>
      </c>
      <c r="AK2278">
        <v>0.527762211981194</v>
      </c>
      <c r="AL2278">
        <v>0.52775050874982032</v>
      </c>
      <c r="AM2278">
        <v>0.52777413156710207</v>
      </c>
      <c r="AN2278">
        <v>0.96641467873508657</v>
      </c>
      <c r="AO2278">
        <v>0.96641467873508657</v>
      </c>
      <c r="AP2278">
        <v>0.96641467873508657</v>
      </c>
      <c r="AQ2278">
        <v>0.96641467873508657</v>
      </c>
      <c r="AR2278">
        <v>14.2573163138788</v>
      </c>
      <c r="AS2278">
        <v>14.2573163138788</v>
      </c>
      <c r="AT2278">
        <v>14.2573163138788</v>
      </c>
      <c r="AU2278">
        <v>14.2573163138788</v>
      </c>
      <c r="AV2278" t="str">
        <f>VLOOKUP(Sheet1[[#This Row],[NPDES ID2]],Combined_Sheet__Major_Only___2[[NPDES ID2]:[ECHO BFR]],3,FALSE)</f>
        <v>VT</v>
      </c>
      <c r="AW2278" t="s">
        <v>12181</v>
      </c>
      <c r="AX2278" t="str">
        <f>VLOOKUP(Sheet1[[#This Row],[NPDES ID2]],Combined_Sheet__Major_Only___2[[NPDES ID2]:[ECHO BFR]],27,FALSE)</f>
        <v>methaneBioCaptureRecover</v>
      </c>
      <c r="AY2278" t="str">
        <f>VLOOKUP(Sheet1[[#This Row],[NPDES ID2]],Combined_Sheet__Major_Only___2[[NPDES ID2]:[ECHO BFR]],28,FALSE)</f>
        <v>-</v>
      </c>
      <c r="AZ2278" t="str">
        <f>VLOOKUP(Sheet1[[#This Row],[NPDES ID2]],Combined_Sheet__Major_Only___2[[NPDES ID2]:[ECHO BFR]],29,FALSE)</f>
        <v>thickening</v>
      </c>
      <c r="BA2278">
        <f>VLOOKUP(Sheet1[[#This Row],[NPDES ID2]],Combined_Sheet__Major_Only___2[[NPDES ID2]:[ECHO BFR]],17,FALSE)</f>
        <v>44.481549999999999</v>
      </c>
      <c r="BB2278">
        <f>VLOOKUP(Sheet1[[#This Row],[NPDES ID2]],Combined_Sheet__Major_Only___2[[NPDES ID2]:[ECHO BFR]],18,FALSE)</f>
        <v>-73.170310000000001</v>
      </c>
      <c r="BC2278" t="str">
        <f>IF(ISNUMBER(SEARCH("aerobic",$AW2278)),"aerobic","")</f>
        <v/>
      </c>
      <c r="BD2278" t="str">
        <f>IF(ISNUMBER(SEARCH("anaer",$AW2278)),"anaer","")</f>
        <v>anaer</v>
      </c>
      <c r="BE2278" t="str">
        <f>IF(ISNUMBER(SEARCH("thickening",$AZ2278)),"thickening","")</f>
        <v>thickening</v>
      </c>
      <c r="BF2278" s="2" t="str">
        <f>IF(ISNUMBER(SEARCH("airDry",$AW2278)),"airDry","")</f>
        <v/>
      </c>
      <c r="BG2278" s="2" t="str">
        <f>IF(ISNUMBER(SEARCH("heatDry",$AY2278)),"heatDry","")</f>
        <v/>
      </c>
      <c r="BH2278" s="2" t="str">
        <f>IF(AND(ISNUMBER(SEARCH("aerobic",$AW2278)),ISNUMBER(SEARCH("anaer",$AW2278))),"Combined Aer and Anaer.","")</f>
        <v/>
      </c>
    </row>
    <row r="2279" spans="1:60" x14ac:dyDescent="0.3">
      <c r="A2279" s="4">
        <v>2277</v>
      </c>
      <c r="B2279" t="s">
        <v>10647</v>
      </c>
      <c r="C2279">
        <v>465.46</v>
      </c>
      <c r="D2279">
        <v>336.86966958938427</v>
      </c>
      <c r="E2279">
        <v>336.19914325302699</v>
      </c>
      <c r="F2279">
        <v>266.3880500033672</v>
      </c>
      <c r="G2279">
        <v>415.3801871149405</v>
      </c>
      <c r="H2279">
        <v>-76.895023033621044</v>
      </c>
      <c r="I2279">
        <v>-78.171928931857735</v>
      </c>
      <c r="J2279">
        <v>-91.133229516799418</v>
      </c>
      <c r="K2279">
        <v>-61.069239790381722</v>
      </c>
      <c r="L2279">
        <v>302.23041252995893</v>
      </c>
      <c r="M2279">
        <v>300.93473391929672</v>
      </c>
      <c r="N2279">
        <v>296.23967306904831</v>
      </c>
      <c r="O2279">
        <v>312.10130484582652</v>
      </c>
      <c r="P2279">
        <v>10.976364339515589</v>
      </c>
      <c r="Q2279">
        <v>11.09706630302933</v>
      </c>
      <c r="R2279">
        <v>8.9328087510297465</v>
      </c>
      <c r="S2279">
        <v>12.558297893385721</v>
      </c>
      <c r="T2279">
        <v>68.531957689429476</v>
      </c>
      <c r="U2279">
        <v>68.531849088598989</v>
      </c>
      <c r="V2279">
        <v>68.485350479584582</v>
      </c>
      <c r="W2279">
        <v>68.578117563898033</v>
      </c>
      <c r="X2279">
        <v>4750.8582734695256</v>
      </c>
      <c r="Y2279">
        <v>4767.9706975248109</v>
      </c>
      <c r="Z2279">
        <v>4602.2932528648871</v>
      </c>
      <c r="AA2279">
        <v>4845.5257663899783</v>
      </c>
      <c r="AB2279">
        <v>822.9711190174786</v>
      </c>
      <c r="AC2279">
        <v>816.40461342207163</v>
      </c>
      <c r="AD2279">
        <v>702.13406849692524</v>
      </c>
      <c r="AE2279">
        <v>975.78225324217647</v>
      </c>
      <c r="AF2279">
        <v>63.634470524656663</v>
      </c>
      <c r="AG2279">
        <v>63.361513637640428</v>
      </c>
      <c r="AH2279">
        <v>62.373960382073179</v>
      </c>
      <c r="AI2279">
        <v>65.711487782262623</v>
      </c>
      <c r="AJ2279">
        <v>0.55379623062347938</v>
      </c>
      <c r="AK2279">
        <v>0.5537961458587054</v>
      </c>
      <c r="AL2279">
        <v>0.5537842809729282</v>
      </c>
      <c r="AM2279">
        <v>0.55380823006917201</v>
      </c>
      <c r="AN2279">
        <v>0.96412578484899925</v>
      </c>
      <c r="AO2279">
        <v>0.96412578484899913</v>
      </c>
      <c r="AP2279">
        <v>0.96412578484899913</v>
      </c>
      <c r="AQ2279">
        <v>0.96412578484899913</v>
      </c>
      <c r="AR2279">
        <v>14.103339025880119</v>
      </c>
      <c r="AS2279">
        <v>14.103339025880119</v>
      </c>
      <c r="AT2279">
        <v>14.103339025880119</v>
      </c>
      <c r="AU2279">
        <v>14.103339025880119</v>
      </c>
      <c r="AV2279" t="str">
        <f>VLOOKUP(Sheet1[[#This Row],[NPDES ID2]],Combined_Sheet__Major_Only___2[[NPDES ID2]:[ECHO BFR]],3,FALSE)</f>
        <v>NC</v>
      </c>
      <c r="AW2279" t="s">
        <v>41</v>
      </c>
      <c r="AX2279" t="str">
        <f>VLOOKUP(Sheet1[[#This Row],[NPDES ID2]],Combined_Sheet__Major_Only___2[[NPDES ID2]:[ECHO BFR]],27,FALSE)</f>
        <v>-</v>
      </c>
      <c r="AY2279" t="str">
        <f>VLOOKUP(Sheet1[[#This Row],[NPDES ID2]],Combined_Sheet__Major_Only___2[[NPDES ID2]:[ECHO BFR]],28,FALSE)</f>
        <v>thermoAerobicDigest</v>
      </c>
      <c r="AZ2279" t="str">
        <f>VLOOKUP(Sheet1[[#This Row],[NPDES ID2]],Combined_Sheet__Major_Only___2[[NPDES ID2]:[ECHO BFR]],29,FALSE)</f>
        <v>thickening</v>
      </c>
      <c r="BA2279">
        <f>VLOOKUP(Sheet1[[#This Row],[NPDES ID2]],Combined_Sheet__Major_Only___2[[NPDES ID2]:[ECHO BFR]],17,FALSE)</f>
        <v>34.673616000000003</v>
      </c>
      <c r="BB2279">
        <f>VLOOKUP(Sheet1[[#This Row],[NPDES ID2]],Combined_Sheet__Major_Only___2[[NPDES ID2]:[ECHO BFR]],18,FALSE)</f>
        <v>-77.325576999999996</v>
      </c>
      <c r="BC2279" t="str">
        <f>IF(ISNUMBER(SEARCH("aerobic",$AW2279)),"aerobic","")</f>
        <v>aerobic</v>
      </c>
      <c r="BD2279" t="str">
        <f>IF(ISNUMBER(SEARCH("anaer",$AW2279)),"anaer","")</f>
        <v/>
      </c>
      <c r="BE2279" t="str">
        <f>IF(ISNUMBER(SEARCH("thickening",$AZ2279)),"thickening","")</f>
        <v>thickening</v>
      </c>
      <c r="BF2279" s="3" t="str">
        <f>IF(ISNUMBER(SEARCH("airDry",$AW2279)),"airDry","")</f>
        <v/>
      </c>
      <c r="BG2279" s="3" t="str">
        <f>IF(ISNUMBER(SEARCH("heatDry",$AY2279)),"heatDry","")</f>
        <v/>
      </c>
      <c r="BH2279" s="3" t="str">
        <f>IF(AND(ISNUMBER(SEARCH("aerobic",$AW2279)),ISNUMBER(SEARCH("anaer",$AW2279))),"Combined Aer and Anaer.","")</f>
        <v/>
      </c>
    </row>
    <row r="2280" spans="1:60" x14ac:dyDescent="0.3">
      <c r="A2280" s="4">
        <v>2278</v>
      </c>
      <c r="B2280" t="s">
        <v>10652</v>
      </c>
      <c r="C2280">
        <v>463.9</v>
      </c>
      <c r="D2280">
        <v>434.29886901639958</v>
      </c>
      <c r="E2280">
        <v>435.92541528119</v>
      </c>
      <c r="F2280">
        <v>343.12629465779719</v>
      </c>
      <c r="G2280">
        <v>537.43445118425495</v>
      </c>
      <c r="H2280">
        <v>-78.00260156321832</v>
      </c>
      <c r="I2280">
        <v>-77.73924128728882</v>
      </c>
      <c r="J2280">
        <v>-90.363781917408858</v>
      </c>
      <c r="K2280">
        <v>-65.922393197021108</v>
      </c>
      <c r="L2280">
        <v>234.2344668091101</v>
      </c>
      <c r="M2280">
        <v>232.4440764211364</v>
      </c>
      <c r="N2280">
        <v>225.9570552235661</v>
      </c>
      <c r="O2280">
        <v>247.872913340162</v>
      </c>
      <c r="P2280">
        <v>11.05383739443764</v>
      </c>
      <c r="Q2280">
        <v>11.031687777349161</v>
      </c>
      <c r="R2280">
        <v>9.455781005495119</v>
      </c>
      <c r="S2280">
        <v>12.525262063698101</v>
      </c>
      <c r="T2280">
        <v>45.332812206569344</v>
      </c>
      <c r="U2280">
        <v>45.33273940825633</v>
      </c>
      <c r="V2280">
        <v>45.301570030652947</v>
      </c>
      <c r="W2280">
        <v>45.363754520499413</v>
      </c>
      <c r="X2280">
        <v>4043.7518031570112</v>
      </c>
      <c r="Y2280">
        <v>4069.4184682487771</v>
      </c>
      <c r="Z2280">
        <v>3820.3760788927279</v>
      </c>
      <c r="AA2280">
        <v>4188.1584502634914</v>
      </c>
      <c r="AB2280">
        <v>993.10148840984539</v>
      </c>
      <c r="AC2280">
        <v>968.49231085765825</v>
      </c>
      <c r="AD2280">
        <v>790.03729144663055</v>
      </c>
      <c r="AE2280">
        <v>1308.262053336797</v>
      </c>
      <c r="AF2280">
        <v>49.483846350738517</v>
      </c>
      <c r="AG2280">
        <v>49.10549034366197</v>
      </c>
      <c r="AH2280">
        <v>47.735843413225567</v>
      </c>
      <c r="AI2280">
        <v>52.364004759722803</v>
      </c>
      <c r="AJ2280">
        <v>0.38137904253652322</v>
      </c>
      <c r="AK2280">
        <v>0.38137898201876891</v>
      </c>
      <c r="AL2280">
        <v>0.38137051149720802</v>
      </c>
      <c r="AM2280">
        <v>0.38138760913322561</v>
      </c>
      <c r="AN2280">
        <v>0.94715849140999675</v>
      </c>
      <c r="AO2280">
        <v>0.94715849140999697</v>
      </c>
      <c r="AP2280">
        <v>0.94715849140999697</v>
      </c>
      <c r="AQ2280">
        <v>0.94715849140999697</v>
      </c>
      <c r="AR2280">
        <v>9.0908631695657451</v>
      </c>
      <c r="AS2280">
        <v>9.0908631695657434</v>
      </c>
      <c r="AT2280">
        <v>9.0908631695657434</v>
      </c>
      <c r="AU2280">
        <v>9.0908631695657434</v>
      </c>
      <c r="AV2280" t="str">
        <f>VLOOKUP(Sheet1[[#This Row],[NPDES ID2]],Combined_Sheet__Major_Only___2[[NPDES ID2]:[ECHO BFR]],3,FALSE)</f>
        <v>UT</v>
      </c>
      <c r="AW2280" t="s">
        <v>54</v>
      </c>
      <c r="AX2280" t="str">
        <f>VLOOKUP(Sheet1[[#This Row],[NPDES ID2]],Combined_Sheet__Major_Only___2[[NPDES ID2]:[ECHO BFR]],27,FALSE)</f>
        <v>-</v>
      </c>
      <c r="AY2280" t="str">
        <f>VLOOKUP(Sheet1[[#This Row],[NPDES ID2]],Combined_Sheet__Major_Only___2[[NPDES ID2]:[ECHO BFR]],28,FALSE)</f>
        <v>-</v>
      </c>
      <c r="AZ2280" t="str">
        <f>VLOOKUP(Sheet1[[#This Row],[NPDES ID2]],Combined_Sheet__Major_Only___2[[NPDES ID2]:[ECHO BFR]],29,FALSE)</f>
        <v>thickening</v>
      </c>
      <c r="BA2280">
        <f>VLOOKUP(Sheet1[[#This Row],[NPDES ID2]],Combined_Sheet__Major_Only___2[[NPDES ID2]:[ECHO BFR]],17,FALSE)</f>
        <v>40.756883999999999</v>
      </c>
      <c r="BB2280">
        <f>VLOOKUP(Sheet1[[#This Row],[NPDES ID2]],Combined_Sheet__Major_Only___2[[NPDES ID2]:[ECHO BFR]],18,FALSE)</f>
        <v>-111.564117</v>
      </c>
      <c r="BC2280" t="str">
        <f>IF(ISNUMBER(SEARCH("aerobic",$AW2280)),"aerobic","")</f>
        <v/>
      </c>
      <c r="BD2280" t="str">
        <f>IF(ISNUMBER(SEARCH("anaer",$AW2280)),"anaer","")</f>
        <v/>
      </c>
      <c r="BE2280" t="str">
        <f>IF(ISNUMBER(SEARCH("thickening",$AZ2280)),"thickening","")</f>
        <v>thickening</v>
      </c>
      <c r="BF2280" s="2" t="str">
        <f>IF(ISNUMBER(SEARCH("airDry",$AW2280)),"airDry","")</f>
        <v/>
      </c>
      <c r="BG2280" s="2" t="str">
        <f>IF(ISNUMBER(SEARCH("heatDry",$AY2280)),"heatDry","")</f>
        <v/>
      </c>
      <c r="BH2280" s="2" t="str">
        <f>IF(AND(ISNUMBER(SEARCH("aerobic",$AW2280)),ISNUMBER(SEARCH("anaer",$AW2280))),"Combined Aer and Anaer.","")</f>
        <v/>
      </c>
    </row>
    <row r="2281" spans="1:60" x14ac:dyDescent="0.3">
      <c r="A2281" s="4">
        <v>2279</v>
      </c>
      <c r="B2281" t="s">
        <v>10656</v>
      </c>
      <c r="C2281">
        <v>460.48</v>
      </c>
      <c r="D2281">
        <v>344.88336754957732</v>
      </c>
      <c r="E2281">
        <v>344.25567682979761</v>
      </c>
      <c r="F2281">
        <v>272.36429892352612</v>
      </c>
      <c r="G2281">
        <v>425.12930717758462</v>
      </c>
      <c r="H2281">
        <v>-76.998025846671851</v>
      </c>
      <c r="I2281">
        <v>-78.307779171524984</v>
      </c>
      <c r="J2281">
        <v>-91.179396998674008</v>
      </c>
      <c r="K2281">
        <v>-61.576627535256137</v>
      </c>
      <c r="L2281">
        <v>293.8597702437803</v>
      </c>
      <c r="M2281">
        <v>292.53954714451629</v>
      </c>
      <c r="N2281">
        <v>287.75583336712521</v>
      </c>
      <c r="O2281">
        <v>303.91710007410728</v>
      </c>
      <c r="P2281">
        <v>10.86855299504186</v>
      </c>
      <c r="Q2281">
        <v>10.98379166183261</v>
      </c>
      <c r="R2281">
        <v>8.8725740845683774</v>
      </c>
      <c r="S2281">
        <v>12.44918988850104</v>
      </c>
      <c r="T2281">
        <v>47.031418259086578</v>
      </c>
      <c r="U2281">
        <v>47.031342839367838</v>
      </c>
      <c r="V2281">
        <v>46.999051078818312</v>
      </c>
      <c r="W2281">
        <v>47.063474779591807</v>
      </c>
      <c r="X2281">
        <v>3317.4576726195191</v>
      </c>
      <c r="Y2281">
        <v>3329.9726989877058</v>
      </c>
      <c r="Z2281">
        <v>3208.7911160637241</v>
      </c>
      <c r="AA2281">
        <v>3386.7544778561678</v>
      </c>
      <c r="AB2281">
        <v>663.72529956983419</v>
      </c>
      <c r="AC2281">
        <v>656.32320363821259</v>
      </c>
      <c r="AD2281">
        <v>552.52673225269325</v>
      </c>
      <c r="AE2281">
        <v>808.06733267362097</v>
      </c>
      <c r="AF2281">
        <v>62.54098483387272</v>
      </c>
      <c r="AG2281">
        <v>62.259875582038767</v>
      </c>
      <c r="AH2281">
        <v>61.242630868462967</v>
      </c>
      <c r="AI2281">
        <v>64.680326245703725</v>
      </c>
      <c r="AJ2281">
        <v>0.54043837523917071</v>
      </c>
      <c r="AK2281">
        <v>0.54043830257769043</v>
      </c>
      <c r="AL2281">
        <v>0.54042813022719138</v>
      </c>
      <c r="AM2281">
        <v>0.54044866291162197</v>
      </c>
      <c r="AN2281">
        <v>0.94892713790333982</v>
      </c>
      <c r="AO2281">
        <v>0.94892713790334016</v>
      </c>
      <c r="AP2281">
        <v>0.94892713790334016</v>
      </c>
      <c r="AQ2281">
        <v>0.94892713790334016</v>
      </c>
      <c r="AR2281">
        <v>12.77716519748054</v>
      </c>
      <c r="AS2281">
        <v>12.77716519748054</v>
      </c>
      <c r="AT2281">
        <v>12.77716519748054</v>
      </c>
      <c r="AU2281">
        <v>12.77716519748054</v>
      </c>
      <c r="AV2281" t="str">
        <f>VLOOKUP(Sheet1[[#This Row],[NPDES ID2]],Combined_Sheet__Major_Only___2[[NPDES ID2]:[ECHO BFR]],3,FALSE)</f>
        <v>IN</v>
      </c>
      <c r="AW2281" t="s">
        <v>41</v>
      </c>
      <c r="AX2281" t="str">
        <f>VLOOKUP(Sheet1[[#This Row],[NPDES ID2]],Combined_Sheet__Major_Only___2[[NPDES ID2]:[ECHO BFR]],27,FALSE)</f>
        <v>methaneBioCaptureRecover, tempSludgeStore</v>
      </c>
      <c r="AY2281" t="str">
        <f>VLOOKUP(Sheet1[[#This Row],[NPDES ID2]],Combined_Sheet__Major_Only___2[[NPDES ID2]:[ECHO BFR]],28,FALSE)</f>
        <v>-</v>
      </c>
      <c r="AZ2281" t="str">
        <f>VLOOKUP(Sheet1[[#This Row],[NPDES ID2]],Combined_Sheet__Major_Only___2[[NPDES ID2]:[ECHO BFR]],29,FALSE)</f>
        <v>thickening</v>
      </c>
      <c r="BA2281">
        <f>VLOOKUP(Sheet1[[#This Row],[NPDES ID2]],Combined_Sheet__Major_Only___2[[NPDES ID2]:[ECHO BFR]],17,FALSE)</f>
        <v>39.528306000000001</v>
      </c>
      <c r="BB2281">
        <f>VLOOKUP(Sheet1[[#This Row],[NPDES ID2]],Combined_Sheet__Major_Only___2[[NPDES ID2]:[ECHO BFR]],18,FALSE)</f>
        <v>-85.792444000000003</v>
      </c>
      <c r="BC2281" t="str">
        <f>IF(ISNUMBER(SEARCH("aerobic",$AW2281)),"aerobic","")</f>
        <v>aerobic</v>
      </c>
      <c r="BD2281" t="str">
        <f>IF(ISNUMBER(SEARCH("anaer",$AW2281)),"anaer","")</f>
        <v/>
      </c>
      <c r="BE2281" t="str">
        <f>IF(ISNUMBER(SEARCH("thickening",$AZ2281)),"thickening","")</f>
        <v>thickening</v>
      </c>
      <c r="BF2281" s="3" t="str">
        <f>IF(ISNUMBER(SEARCH("airDry",$AW2281)),"airDry","")</f>
        <v/>
      </c>
      <c r="BG2281" s="3" t="str">
        <f>IF(ISNUMBER(SEARCH("heatDry",$AY2281)),"heatDry","")</f>
        <v/>
      </c>
      <c r="BH2281" s="3" t="str">
        <f>IF(AND(ISNUMBER(SEARCH("aerobic",$AW2281)),ISNUMBER(SEARCH("anaer",$AW2281))),"Combined Aer and Anaer.","")</f>
        <v/>
      </c>
    </row>
    <row r="2282" spans="1:60" x14ac:dyDescent="0.3">
      <c r="A2282" s="4">
        <v>2280</v>
      </c>
      <c r="B2282" t="s">
        <v>10661</v>
      </c>
      <c r="C2282">
        <v>457.31</v>
      </c>
      <c r="D2282">
        <v>352.30085875995218</v>
      </c>
      <c r="E2282">
        <v>351.77312710142508</v>
      </c>
      <c r="F2282">
        <v>277.9838353023423</v>
      </c>
      <c r="G2282">
        <v>434.06851495482238</v>
      </c>
      <c r="H2282">
        <v>-77.122778589868375</v>
      </c>
      <c r="I2282">
        <v>-78.362467213679793</v>
      </c>
      <c r="J2282">
        <v>-91.108719052909379</v>
      </c>
      <c r="K2282">
        <v>-61.990374633232157</v>
      </c>
      <c r="L2282">
        <v>286.83847666466829</v>
      </c>
      <c r="M2282">
        <v>285.48991294887833</v>
      </c>
      <c r="N2282">
        <v>280.60426793157211</v>
      </c>
      <c r="O2282">
        <v>297.11024801042248</v>
      </c>
      <c r="P2282">
        <v>10.803071303696679</v>
      </c>
      <c r="Q2282">
        <v>10.91016005809103</v>
      </c>
      <c r="R2282">
        <v>8.8459372846345676</v>
      </c>
      <c r="S2282">
        <v>12.38796842015223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61.469269490029411</v>
      </c>
      <c r="AG2282">
        <v>61.180199942972422</v>
      </c>
      <c r="AH2282">
        <v>60.133685843040823</v>
      </c>
      <c r="AI2282">
        <v>63.669876806938717</v>
      </c>
      <c r="AJ2282">
        <v>0.52735121056339029</v>
      </c>
      <c r="AK2282">
        <v>0.52735117033085288</v>
      </c>
      <c r="AL2282">
        <v>0.52734553512136817</v>
      </c>
      <c r="AM2282">
        <v>0.52735690958386328</v>
      </c>
      <c r="AN2282">
        <v>0.17314763401221389</v>
      </c>
      <c r="AO2282">
        <v>0.17314763401221389</v>
      </c>
      <c r="AP2282">
        <v>0.17314763401221389</v>
      </c>
      <c r="AQ2282">
        <v>0.17314763401221389</v>
      </c>
      <c r="AR2282">
        <v>12.78741372175981</v>
      </c>
      <c r="AS2282">
        <v>12.78741372175981</v>
      </c>
      <c r="AT2282">
        <v>12.78741372175981</v>
      </c>
      <c r="AU2282">
        <v>12.78741372175981</v>
      </c>
      <c r="AV2282" t="str">
        <f>VLOOKUP(Sheet1[[#This Row],[NPDES ID2]],Combined_Sheet__Major_Only___2[[NPDES ID2]:[ECHO BFR]],3,FALSE)</f>
        <v>PA</v>
      </c>
      <c r="AW2282" t="s">
        <v>41</v>
      </c>
      <c r="AX2282" t="str">
        <f>VLOOKUP(Sheet1[[#This Row],[NPDES ID2]],Combined_Sheet__Major_Only___2[[NPDES ID2]:[ECHO BFR]],27,FALSE)</f>
        <v>other</v>
      </c>
      <c r="AY2282" t="str">
        <f>VLOOKUP(Sheet1[[#This Row],[NPDES ID2]],Combined_Sheet__Major_Only___2[[NPDES ID2]:[ECHO BFR]],28,FALSE)</f>
        <v>heatDry</v>
      </c>
      <c r="AZ2282" t="str">
        <f>VLOOKUP(Sheet1[[#This Row],[NPDES ID2]],Combined_Sheet__Major_Only___2[[NPDES ID2]:[ECHO BFR]],29,FALSE)</f>
        <v>preliminaryOps, thickening</v>
      </c>
      <c r="BA2282">
        <f>VLOOKUP(Sheet1[[#This Row],[NPDES ID2]],Combined_Sheet__Major_Only___2[[NPDES ID2]:[ECHO BFR]],17,FALSE)</f>
        <v>40.153210000000001</v>
      </c>
      <c r="BB2282">
        <f>VLOOKUP(Sheet1[[#This Row],[NPDES ID2]],Combined_Sheet__Major_Only___2[[NPDES ID2]:[ECHO BFR]],18,FALSE)</f>
        <v>-76.284189999999995</v>
      </c>
      <c r="BC2282" t="str">
        <f>IF(ISNUMBER(SEARCH("aerobic",$AW2282)),"aerobic","")</f>
        <v>aerobic</v>
      </c>
      <c r="BD2282" t="str">
        <f>IF(ISNUMBER(SEARCH("anaer",$AW2282)),"anaer","")</f>
        <v/>
      </c>
      <c r="BE2282" t="str">
        <f>IF(ISNUMBER(SEARCH("thickening",$AZ2282)),"thickening","")</f>
        <v>thickening</v>
      </c>
      <c r="BF2282" s="2" t="str">
        <f>IF(ISNUMBER(SEARCH("airDry",$AW2282)),"airDry","")</f>
        <v/>
      </c>
      <c r="BG2282" s="2" t="str">
        <f>IF(ISNUMBER(SEARCH("heatDry",$AY2282)),"heatDry","")</f>
        <v>heatDry</v>
      </c>
      <c r="BH2282" s="2" t="str">
        <f>IF(AND(ISNUMBER(SEARCH("aerobic",$AW2282)),ISNUMBER(SEARCH("anaer",$AW2282))),"Combined Aer and Anaer.","")</f>
        <v/>
      </c>
    </row>
    <row r="2283" spans="1:60" x14ac:dyDescent="0.3">
      <c r="A2283" s="4">
        <v>2281</v>
      </c>
      <c r="B2283" t="s">
        <v>10666</v>
      </c>
      <c r="C2283">
        <v>457</v>
      </c>
      <c r="D2283">
        <v>345.43727824183242</v>
      </c>
      <c r="E2283">
        <v>344.72695814876818</v>
      </c>
      <c r="F2283">
        <v>272.55271146764022</v>
      </c>
      <c r="G2283">
        <v>425.98306109180282</v>
      </c>
      <c r="H2283">
        <v>-76.894124046874424</v>
      </c>
      <c r="I2283">
        <v>-78.239288158385094</v>
      </c>
      <c r="J2283">
        <v>-91.032692717190358</v>
      </c>
      <c r="K2283">
        <v>-61.310738180455253</v>
      </c>
      <c r="L2283">
        <v>292.44384977651612</v>
      </c>
      <c r="M2283">
        <v>291.13988819431432</v>
      </c>
      <c r="N2283">
        <v>286.41326256701808</v>
      </c>
      <c r="O2283">
        <v>302.3808184757246</v>
      </c>
      <c r="P2283">
        <v>10.784650532014471</v>
      </c>
      <c r="Q2283">
        <v>10.896547643106249</v>
      </c>
      <c r="R2283">
        <v>8.7995336941966595</v>
      </c>
      <c r="S2283">
        <v>12.3510797870589</v>
      </c>
      <c r="T2283">
        <v>172.6235211439737</v>
      </c>
      <c r="U2283">
        <v>172.62325190188071</v>
      </c>
      <c r="V2283">
        <v>172.50797301536389</v>
      </c>
      <c r="W2283">
        <v>172.73796024319159</v>
      </c>
      <c r="X2283">
        <v>12142.787541757551</v>
      </c>
      <c r="Y2283">
        <v>12188.378321380491</v>
      </c>
      <c r="Z2283">
        <v>11747.673369874659</v>
      </c>
      <c r="AA2283">
        <v>12394.600745386149</v>
      </c>
      <c r="AB2283">
        <v>2433.628350659103</v>
      </c>
      <c r="AC2283">
        <v>2406.3552059529202</v>
      </c>
      <c r="AD2283">
        <v>2025.4015897853899</v>
      </c>
      <c r="AE2283">
        <v>2964.0560730968141</v>
      </c>
      <c r="AF2283">
        <v>62.715076370343141</v>
      </c>
      <c r="AG2283">
        <v>62.435161148275007</v>
      </c>
      <c r="AH2283">
        <v>61.423336016349687</v>
      </c>
      <c r="AI2283">
        <v>64.843706797482</v>
      </c>
      <c r="AJ2283">
        <v>0.54256472458066918</v>
      </c>
      <c r="AK2283">
        <v>0.54256457037670147</v>
      </c>
      <c r="AL2283">
        <v>0.54254300987085702</v>
      </c>
      <c r="AM2283">
        <v>0.5425865302443782</v>
      </c>
      <c r="AN2283">
        <v>0.98530181637515568</v>
      </c>
      <c r="AO2283">
        <v>0.98530181637515568</v>
      </c>
      <c r="AP2283">
        <v>0.98530181637515568</v>
      </c>
      <c r="AQ2283">
        <v>0.98530181637515568</v>
      </c>
      <c r="AR2283">
        <v>12.80061237013504</v>
      </c>
      <c r="AS2283">
        <v>12.80061237013504</v>
      </c>
      <c r="AT2283">
        <v>12.80061237013504</v>
      </c>
      <c r="AU2283">
        <v>12.80061237013504</v>
      </c>
      <c r="AV2283" t="str">
        <f>VLOOKUP(Sheet1[[#This Row],[NPDES ID2]],Combined_Sheet__Major_Only___2[[NPDES ID2]:[ECHO BFR]],3,FALSE)</f>
        <v>FL</v>
      </c>
      <c r="AW2283" t="s">
        <v>41</v>
      </c>
      <c r="AX2283" t="str">
        <f>VLOOKUP(Sheet1[[#This Row],[NPDES ID2]],Combined_Sheet__Major_Only___2[[NPDES ID2]:[ECHO BFR]],27,FALSE)</f>
        <v>-</v>
      </c>
      <c r="AY2283" t="str">
        <f>VLOOKUP(Sheet1[[#This Row],[NPDES ID2]],Combined_Sheet__Major_Only___2[[NPDES ID2]:[ECHO BFR]],28,FALSE)</f>
        <v>-</v>
      </c>
      <c r="AZ2283" t="str">
        <f>VLOOKUP(Sheet1[[#This Row],[NPDES ID2]],Combined_Sheet__Major_Only___2[[NPDES ID2]:[ECHO BFR]],29,FALSE)</f>
        <v>preliminaryOps</v>
      </c>
      <c r="BA2283">
        <f>VLOOKUP(Sheet1[[#This Row],[NPDES ID2]],Combined_Sheet__Major_Only___2[[NPDES ID2]:[ECHO BFR]],17,FALSE)</f>
        <v>26.946840000000002</v>
      </c>
      <c r="BB2283">
        <f>VLOOKUP(Sheet1[[#This Row],[NPDES ID2]],Combined_Sheet__Major_Only___2[[NPDES ID2]:[ECHO BFR]],18,FALSE)</f>
        <v>-81.947419999999994</v>
      </c>
      <c r="BC2283" t="str">
        <f>IF(ISNUMBER(SEARCH("aerobic",$AW2283)),"aerobic","")</f>
        <v>aerobic</v>
      </c>
      <c r="BD2283" t="str">
        <f>IF(ISNUMBER(SEARCH("anaer",$AW2283)),"anaer","")</f>
        <v/>
      </c>
      <c r="BE2283" t="str">
        <f>IF(ISNUMBER(SEARCH("thickening",$AZ2283)),"thickening","")</f>
        <v/>
      </c>
      <c r="BF2283" s="3" t="str">
        <f>IF(ISNUMBER(SEARCH("airDry",$AW2283)),"airDry","")</f>
        <v/>
      </c>
      <c r="BG2283" s="3" t="str">
        <f>IF(ISNUMBER(SEARCH("heatDry",$AY2283)),"heatDry","")</f>
        <v/>
      </c>
      <c r="BH2283" s="3" t="str">
        <f>IF(AND(ISNUMBER(SEARCH("aerobic",$AW2283)),ISNUMBER(SEARCH("anaer",$AW2283))),"Combined Aer and Anaer.","")</f>
        <v/>
      </c>
    </row>
    <row r="2284" spans="1:60" x14ac:dyDescent="0.3">
      <c r="A2284" s="4">
        <v>2282</v>
      </c>
      <c r="B2284" t="s">
        <v>10670</v>
      </c>
      <c r="C2284">
        <v>456</v>
      </c>
      <c r="D2284">
        <v>354.24050880779828</v>
      </c>
      <c r="E2284">
        <v>353.73859640968942</v>
      </c>
      <c r="F2284">
        <v>279.41617187595762</v>
      </c>
      <c r="G2284">
        <v>436.43357098368011</v>
      </c>
      <c r="H2284">
        <v>-77.107128524120853</v>
      </c>
      <c r="I2284">
        <v>-78.321217139348846</v>
      </c>
      <c r="J2284">
        <v>-91.012700824950656</v>
      </c>
      <c r="K2284">
        <v>-62.006760564729568</v>
      </c>
      <c r="L2284">
        <v>284.92401582164501</v>
      </c>
      <c r="M2284">
        <v>283.57126343192118</v>
      </c>
      <c r="N2284">
        <v>278.6697373607426</v>
      </c>
      <c r="O2284">
        <v>295.22904627237932</v>
      </c>
      <c r="P2284">
        <v>10.77402523631071</v>
      </c>
      <c r="Q2284">
        <v>10.87758823832303</v>
      </c>
      <c r="R2284">
        <v>8.8278979059784515</v>
      </c>
      <c r="S2284">
        <v>12.357780711949291</v>
      </c>
      <c r="T2284">
        <v>45.034795906146591</v>
      </c>
      <c r="U2284">
        <v>45.034723567752827</v>
      </c>
      <c r="V2284">
        <v>45.003751109507412</v>
      </c>
      <c r="W2284">
        <v>45.065542735243127</v>
      </c>
      <c r="X2284">
        <v>3244.4885715955029</v>
      </c>
      <c r="Y2284">
        <v>3257.423490454556</v>
      </c>
      <c r="Z2284">
        <v>3132.2193656555128</v>
      </c>
      <c r="AA2284">
        <v>3316.140628878733</v>
      </c>
      <c r="AB2284">
        <v>682.26665118288429</v>
      </c>
      <c r="AC2284">
        <v>673.80487303930545</v>
      </c>
      <c r="AD2284">
        <v>562.47570020541104</v>
      </c>
      <c r="AE2284">
        <v>839.33219535029662</v>
      </c>
      <c r="AF2284">
        <v>61.234981444605772</v>
      </c>
      <c r="AG2284">
        <v>60.944123079115151</v>
      </c>
      <c r="AH2284">
        <v>59.891539456294957</v>
      </c>
      <c r="AI2284">
        <v>63.448605697452997</v>
      </c>
      <c r="AJ2284">
        <v>0.52449086322910399</v>
      </c>
      <c r="AK2284">
        <v>0.52449079253545827</v>
      </c>
      <c r="AL2284">
        <v>0.52448089570320866</v>
      </c>
      <c r="AM2284">
        <v>0.52450087226056308</v>
      </c>
      <c r="AN2284">
        <v>0.9468354783337799</v>
      </c>
      <c r="AO2284">
        <v>0.94683547833377979</v>
      </c>
      <c r="AP2284">
        <v>0.94683547833377979</v>
      </c>
      <c r="AQ2284">
        <v>0.94683547833377979</v>
      </c>
      <c r="AR2284">
        <v>12.17870290641604</v>
      </c>
      <c r="AS2284">
        <v>12.17870290641604</v>
      </c>
      <c r="AT2284">
        <v>12.17870290641604</v>
      </c>
      <c r="AU2284">
        <v>12.17870290641604</v>
      </c>
      <c r="AV2284" t="str">
        <f>VLOOKUP(Sheet1[[#This Row],[NPDES ID2]],Combined_Sheet__Major_Only___2[[NPDES ID2]:[ECHO BFR]],3,FALSE)</f>
        <v>TX</v>
      </c>
      <c r="AW2284" t="s">
        <v>41</v>
      </c>
      <c r="AX2284" t="str">
        <f>VLOOKUP(Sheet1[[#This Row],[NPDES ID2]],Combined_Sheet__Major_Only___2[[NPDES ID2]:[ECHO BFR]],27,FALSE)</f>
        <v>other</v>
      </c>
      <c r="AY2284" t="str">
        <f>VLOOKUP(Sheet1[[#This Row],[NPDES ID2]],Combined_Sheet__Major_Only___2[[NPDES ID2]:[ECHO BFR]],28,FALSE)</f>
        <v>-</v>
      </c>
      <c r="AZ2284" t="str">
        <f>VLOOKUP(Sheet1[[#This Row],[NPDES ID2]],Combined_Sheet__Major_Only___2[[NPDES ID2]:[ECHO BFR]],29,FALSE)</f>
        <v>thickening</v>
      </c>
      <c r="BA2284">
        <f>VLOOKUP(Sheet1[[#This Row],[NPDES ID2]],Combined_Sheet__Major_Only___2[[NPDES ID2]:[ECHO BFR]],17,FALSE)</f>
        <v>30.649536000000001</v>
      </c>
      <c r="BB2284">
        <f>VLOOKUP(Sheet1[[#This Row],[NPDES ID2]],Combined_Sheet__Major_Only___2[[NPDES ID2]:[ECHO BFR]],18,FALSE)</f>
        <v>-97.662526999999997</v>
      </c>
      <c r="BC2284" t="str">
        <f>IF(ISNUMBER(SEARCH("aerobic",$AW2284)),"aerobic","")</f>
        <v>aerobic</v>
      </c>
      <c r="BD2284" t="str">
        <f>IF(ISNUMBER(SEARCH("anaer",$AW2284)),"anaer","")</f>
        <v/>
      </c>
      <c r="BE2284" t="str">
        <f>IF(ISNUMBER(SEARCH("thickening",$AZ2284)),"thickening","")</f>
        <v>thickening</v>
      </c>
      <c r="BF2284" s="2" t="str">
        <f>IF(ISNUMBER(SEARCH("airDry",$AW2284)),"airDry","")</f>
        <v/>
      </c>
      <c r="BG2284" s="2" t="str">
        <f>IF(ISNUMBER(SEARCH("heatDry",$AY2284)),"heatDry","")</f>
        <v/>
      </c>
      <c r="BH2284" s="2" t="str">
        <f>IF(AND(ISNUMBER(SEARCH("aerobic",$AW2284)),ISNUMBER(SEARCH("anaer",$AW2284))),"Combined Aer and Anaer.","")</f>
        <v/>
      </c>
    </row>
    <row r="2285" spans="1:60" x14ac:dyDescent="0.3">
      <c r="A2285" s="4">
        <v>2283</v>
      </c>
      <c r="B2285" t="s">
        <v>10674</v>
      </c>
      <c r="C2285">
        <v>451.4</v>
      </c>
      <c r="D2285">
        <v>428.86758685187073</v>
      </c>
      <c r="E2285">
        <v>430.16637203972891</v>
      </c>
      <c r="F2285">
        <v>337.74575379403279</v>
      </c>
      <c r="G2285">
        <v>529.99063204293452</v>
      </c>
      <c r="H2285">
        <v>-77.864639829329846</v>
      </c>
      <c r="I2285">
        <v>-77.797238403064739</v>
      </c>
      <c r="J2285">
        <v>-90.502457049863494</v>
      </c>
      <c r="K2285">
        <v>-65.237142745542656</v>
      </c>
      <c r="L2285">
        <v>234.44988837007719</v>
      </c>
      <c r="M2285">
        <v>232.75633729311991</v>
      </c>
      <c r="N2285">
        <v>226.61939760401921</v>
      </c>
      <c r="O2285">
        <v>247.35217280233979</v>
      </c>
      <c r="P2285">
        <v>10.746086240043731</v>
      </c>
      <c r="Q2285">
        <v>10.69850439953535</v>
      </c>
      <c r="R2285">
        <v>9.1273108224383588</v>
      </c>
      <c r="S2285">
        <v>12.216865008762319</v>
      </c>
      <c r="T2285">
        <v>103.6329438017051</v>
      </c>
      <c r="U2285">
        <v>103.63278103061781</v>
      </c>
      <c r="V2285">
        <v>103.56308884581981</v>
      </c>
      <c r="W2285">
        <v>103.70212829065871</v>
      </c>
      <c r="X2285">
        <v>8986.0066397555402</v>
      </c>
      <c r="Y2285">
        <v>9040.1581293005511</v>
      </c>
      <c r="Z2285">
        <v>8515.9979944606239</v>
      </c>
      <c r="AA2285">
        <v>9289.1140863662895</v>
      </c>
      <c r="AB2285">
        <v>2110.0190009904491</v>
      </c>
      <c r="AC2285">
        <v>2064.432741750536</v>
      </c>
      <c r="AD2285">
        <v>1697.276508888951</v>
      </c>
      <c r="AE2285">
        <v>2739.9441940780871</v>
      </c>
      <c r="AF2285">
        <v>50.90140261031879</v>
      </c>
      <c r="AG2285">
        <v>50.533541229625101</v>
      </c>
      <c r="AH2285">
        <v>49.202275985342879</v>
      </c>
      <c r="AI2285">
        <v>53.701094525795362</v>
      </c>
      <c r="AJ2285">
        <v>0.39860007111501849</v>
      </c>
      <c r="AK2285">
        <v>0.39859998324939361</v>
      </c>
      <c r="AL2285">
        <v>0.39858769138014127</v>
      </c>
      <c r="AM2285">
        <v>0.3986125025740696</v>
      </c>
      <c r="AN2285">
        <v>0.97585578071040291</v>
      </c>
      <c r="AO2285">
        <v>0.97585578071040302</v>
      </c>
      <c r="AP2285">
        <v>0.97585578071040302</v>
      </c>
      <c r="AQ2285">
        <v>0.97585578071040302</v>
      </c>
      <c r="AR2285">
        <v>9.5617597732849902</v>
      </c>
      <c r="AS2285">
        <v>9.5617597732849937</v>
      </c>
      <c r="AT2285">
        <v>9.5617597732849937</v>
      </c>
      <c r="AU2285">
        <v>9.5617597732849937</v>
      </c>
      <c r="AV2285" t="str">
        <f>VLOOKUP(Sheet1[[#This Row],[NPDES ID2]],Combined_Sheet__Major_Only___2[[NPDES ID2]:[ECHO BFR]],3,FALSE)</f>
        <v>CA</v>
      </c>
      <c r="AW2285" t="s">
        <v>54</v>
      </c>
      <c r="AX2285" t="str">
        <f>VLOOKUP(Sheet1[[#This Row],[NPDES ID2]],Combined_Sheet__Major_Only___2[[NPDES ID2]:[ECHO BFR]],27,FALSE)</f>
        <v>other</v>
      </c>
      <c r="AY2285" t="str">
        <f>VLOOKUP(Sheet1[[#This Row],[NPDES ID2]],Combined_Sheet__Major_Only___2[[NPDES ID2]:[ECHO BFR]],28,FALSE)</f>
        <v>highTempCompost</v>
      </c>
      <c r="AZ2285" t="str">
        <f>VLOOKUP(Sheet1[[#This Row],[NPDES ID2]],Combined_Sheet__Major_Only___2[[NPDES ID2]:[ECHO BFR]],29,FALSE)</f>
        <v>thickening</v>
      </c>
      <c r="BA2285">
        <f>VLOOKUP(Sheet1[[#This Row],[NPDES ID2]],Combined_Sheet__Major_Only___2[[NPDES ID2]:[ECHO BFR]],17,FALSE)</f>
        <v>34.348210000000002</v>
      </c>
      <c r="BB2285">
        <f>VLOOKUP(Sheet1[[#This Row],[NPDES ID2]],Combined_Sheet__Major_Only___2[[NPDES ID2]:[ECHO BFR]],18,FALSE)</f>
        <v>-119.29794</v>
      </c>
      <c r="BC2285" t="str">
        <f>IF(ISNUMBER(SEARCH("aerobic",$AW2285)),"aerobic","")</f>
        <v/>
      </c>
      <c r="BD2285" t="str">
        <f>IF(ISNUMBER(SEARCH("anaer",$AW2285)),"anaer","")</f>
        <v/>
      </c>
      <c r="BE2285" t="str">
        <f>IF(ISNUMBER(SEARCH("thickening",$AZ2285)),"thickening","")</f>
        <v>thickening</v>
      </c>
      <c r="BF2285" s="3" t="str">
        <f>IF(ISNUMBER(SEARCH("airDry",$AW2285)),"airDry","")</f>
        <v/>
      </c>
      <c r="BG2285" s="3" t="str">
        <f>IF(ISNUMBER(SEARCH("heatDry",$AY2285)),"heatDry","")</f>
        <v/>
      </c>
      <c r="BH2285" s="3" t="str">
        <f>IF(AND(ISNUMBER(SEARCH("aerobic",$AW2285)),ISNUMBER(SEARCH("anaer",$AW2285))),"Combined Aer and Anaer.","")</f>
        <v/>
      </c>
    </row>
    <row r="2286" spans="1:60" x14ac:dyDescent="0.3">
      <c r="A2286" s="4">
        <v>2284</v>
      </c>
      <c r="B2286" t="s">
        <v>10678</v>
      </c>
      <c r="C2286">
        <v>451.26</v>
      </c>
      <c r="D2286">
        <v>358.78210033166943</v>
      </c>
      <c r="E2286">
        <v>358.40302534225611</v>
      </c>
      <c r="F2286">
        <v>282.64001619097542</v>
      </c>
      <c r="G2286">
        <v>442.07516365400193</v>
      </c>
      <c r="H2286">
        <v>-77.121087741447312</v>
      </c>
      <c r="I2286">
        <v>-78.272129256581351</v>
      </c>
      <c r="J2286">
        <v>-90.921843700683837</v>
      </c>
      <c r="K2286">
        <v>-62.090016993121253</v>
      </c>
      <c r="L2286">
        <v>280.08797524320568</v>
      </c>
      <c r="M2286">
        <v>278.73535506192849</v>
      </c>
      <c r="N2286">
        <v>273.83391198516892</v>
      </c>
      <c r="O2286">
        <v>290.39275863020691</v>
      </c>
      <c r="P2286">
        <v>10.665398127337481</v>
      </c>
      <c r="Q2286">
        <v>10.76233661930743</v>
      </c>
      <c r="R2286">
        <v>8.7488529531339125</v>
      </c>
      <c r="S2286">
        <v>12.23843443691584</v>
      </c>
      <c r="T2286">
        <v>80.965703769342056</v>
      </c>
      <c r="U2286">
        <v>80.965575979899128</v>
      </c>
      <c r="V2286">
        <v>80.91086156090563</v>
      </c>
      <c r="W2286">
        <v>81.020019602995873</v>
      </c>
      <c r="X2286">
        <v>5872.2009290523529</v>
      </c>
      <c r="Y2286">
        <v>5896.0479552695178</v>
      </c>
      <c r="Z2286">
        <v>5665.4628065587549</v>
      </c>
      <c r="AA2286">
        <v>6004.1420754987921</v>
      </c>
      <c r="AB2286">
        <v>1054.974259839257</v>
      </c>
      <c r="AC2286">
        <v>1046.033993010594</v>
      </c>
      <c r="AD2286">
        <v>893.99796032408733</v>
      </c>
      <c r="AE2286">
        <v>1259.810351846063</v>
      </c>
      <c r="AF2286">
        <v>60.82825673141938</v>
      </c>
      <c r="AG2286">
        <v>60.534339907051198</v>
      </c>
      <c r="AH2286">
        <v>59.470909326847838</v>
      </c>
      <c r="AI2286">
        <v>63.064830829058707</v>
      </c>
      <c r="AJ2286">
        <v>0.51952585391631667</v>
      </c>
      <c r="AK2286">
        <v>0.51952576603141054</v>
      </c>
      <c r="AL2286">
        <v>0.51951346609562843</v>
      </c>
      <c r="AM2286">
        <v>0.51953829339077517</v>
      </c>
      <c r="AN2286">
        <v>0.96939307319405732</v>
      </c>
      <c r="AO2286">
        <v>0.96939307319405743</v>
      </c>
      <c r="AP2286">
        <v>0.96939307319405743</v>
      </c>
      <c r="AQ2286">
        <v>0.96939307319405743</v>
      </c>
      <c r="AR2286">
        <v>13.199679274472601</v>
      </c>
      <c r="AS2286">
        <v>13.199679274472601</v>
      </c>
      <c r="AT2286">
        <v>13.199679274472601</v>
      </c>
      <c r="AU2286">
        <v>13.199679274472601</v>
      </c>
      <c r="AV2286" t="str">
        <f>VLOOKUP(Sheet1[[#This Row],[NPDES ID2]],Combined_Sheet__Major_Only___2[[NPDES ID2]:[ECHO BFR]],3,FALSE)</f>
        <v>TX</v>
      </c>
      <c r="AW2286" t="s">
        <v>41</v>
      </c>
      <c r="AX2286" t="str">
        <f>VLOOKUP(Sheet1[[#This Row],[NPDES ID2]],Combined_Sheet__Major_Only___2[[NPDES ID2]:[ECHO BFR]],27,FALSE)</f>
        <v>-</v>
      </c>
      <c r="AY2286" t="str">
        <f>VLOOKUP(Sheet1[[#This Row],[NPDES ID2]],Combined_Sheet__Major_Only___2[[NPDES ID2]:[ECHO BFR]],28,FALSE)</f>
        <v>-</v>
      </c>
      <c r="AZ2286" t="str">
        <f>VLOOKUP(Sheet1[[#This Row],[NPDES ID2]],Combined_Sheet__Major_Only___2[[NPDES ID2]:[ECHO BFR]],29,FALSE)</f>
        <v>thickening</v>
      </c>
      <c r="BA2286">
        <f>VLOOKUP(Sheet1[[#This Row],[NPDES ID2]],Combined_Sheet__Major_Only___2[[NPDES ID2]:[ECHO BFR]],17,FALSE)</f>
        <v>27.796420000000001</v>
      </c>
      <c r="BB2286">
        <f>VLOOKUP(Sheet1[[#This Row],[NPDES ID2]],Combined_Sheet__Major_Only___2[[NPDES ID2]:[ECHO BFR]],18,FALSE)</f>
        <v>-97.404110000000003</v>
      </c>
      <c r="BC2286" t="str">
        <f>IF(ISNUMBER(SEARCH("aerobic",$AW2286)),"aerobic","")</f>
        <v>aerobic</v>
      </c>
      <c r="BD2286" t="str">
        <f>IF(ISNUMBER(SEARCH("anaer",$AW2286)),"anaer","")</f>
        <v/>
      </c>
      <c r="BE2286" t="str">
        <f>IF(ISNUMBER(SEARCH("thickening",$AZ2286)),"thickening","")</f>
        <v>thickening</v>
      </c>
      <c r="BF2286" s="2" t="str">
        <f>IF(ISNUMBER(SEARCH("airDry",$AW2286)),"airDry","")</f>
        <v/>
      </c>
      <c r="BG2286" s="2" t="str">
        <f>IF(ISNUMBER(SEARCH("heatDry",$AY2286)),"heatDry","")</f>
        <v/>
      </c>
      <c r="BH2286" s="2" t="str">
        <f>IF(AND(ISNUMBER(SEARCH("aerobic",$AW2286)),ISNUMBER(SEARCH("anaer",$AW2286))),"Combined Aer and Anaer.","")</f>
        <v/>
      </c>
    </row>
    <row r="2287" spans="1:60" x14ac:dyDescent="0.3">
      <c r="A2287" s="4">
        <v>2285</v>
      </c>
      <c r="B2287" t="s">
        <v>10682</v>
      </c>
      <c r="C2287">
        <v>451</v>
      </c>
      <c r="D2287">
        <v>464.82748827970221</v>
      </c>
      <c r="E2287">
        <v>467.32399788055449</v>
      </c>
      <c r="F2287">
        <v>365.93777622289753</v>
      </c>
      <c r="G2287">
        <v>576.95262243098432</v>
      </c>
      <c r="H2287">
        <v>-78.166825885182035</v>
      </c>
      <c r="I2287">
        <v>-77.559391506962839</v>
      </c>
      <c r="J2287">
        <v>-90.129217865835997</v>
      </c>
      <c r="K2287">
        <v>-67.104897344478786</v>
      </c>
      <c r="L2287">
        <v>216.29480475141719</v>
      </c>
      <c r="M2287">
        <v>214.4694294772294</v>
      </c>
      <c r="N2287">
        <v>207.8556843942338</v>
      </c>
      <c r="O2287">
        <v>230.1996865702919</v>
      </c>
      <c r="P2287">
        <v>10.762536023042941</v>
      </c>
      <c r="Q2287">
        <v>10.700132925978551</v>
      </c>
      <c r="R2287">
        <v>9.3231404398757292</v>
      </c>
      <c r="S2287">
        <v>12.231573174613899</v>
      </c>
      <c r="T2287">
        <v>50.473516018332148</v>
      </c>
      <c r="U2287">
        <v>50.473435286531313</v>
      </c>
      <c r="V2287">
        <v>50.438869101127217</v>
      </c>
      <c r="W2287">
        <v>50.507830394889432</v>
      </c>
      <c r="X2287">
        <v>4741.0656313728177</v>
      </c>
      <c r="Y2287">
        <v>4774.0758516325513</v>
      </c>
      <c r="Z2287">
        <v>4452.7919017760823</v>
      </c>
      <c r="AA2287">
        <v>4928.2209873187139</v>
      </c>
      <c r="AB2287">
        <v>1188.1881218299491</v>
      </c>
      <c r="AC2287">
        <v>1156.287169857537</v>
      </c>
      <c r="AD2287">
        <v>938.54385710296822</v>
      </c>
      <c r="AE2287">
        <v>1576.1483616905689</v>
      </c>
      <c r="AF2287">
        <v>47.000981971329487</v>
      </c>
      <c r="AG2287">
        <v>46.604207168867617</v>
      </c>
      <c r="AH2287">
        <v>45.167806001459752</v>
      </c>
      <c r="AI2287">
        <v>50.021465382938359</v>
      </c>
      <c r="AJ2287">
        <v>0.35125146070216429</v>
      </c>
      <c r="AK2287">
        <v>0.35125140310986008</v>
      </c>
      <c r="AL2287">
        <v>0.35124334241925931</v>
      </c>
      <c r="AM2287">
        <v>0.35125961282912449</v>
      </c>
      <c r="AN2287">
        <v>0.95217117683755259</v>
      </c>
      <c r="AO2287">
        <v>0.9521711768375527</v>
      </c>
      <c r="AP2287">
        <v>0.9521711768375527</v>
      </c>
      <c r="AQ2287">
        <v>0.9521711768375527</v>
      </c>
      <c r="AR2287">
        <v>8.5502613494670499</v>
      </c>
      <c r="AS2287">
        <v>8.5502613494670481</v>
      </c>
      <c r="AT2287">
        <v>8.5502613494670481</v>
      </c>
      <c r="AU2287">
        <v>8.5502613494670481</v>
      </c>
      <c r="AV2287" t="str">
        <f>VLOOKUP(Sheet1[[#This Row],[NPDES ID2]],Combined_Sheet__Major_Only___2[[NPDES ID2]:[ECHO BFR]],3,FALSE)</f>
        <v>MA</v>
      </c>
      <c r="AW2287" t="s">
        <v>54</v>
      </c>
      <c r="AX2287" t="str">
        <f>VLOOKUP(Sheet1[[#This Row],[NPDES ID2]],Combined_Sheet__Major_Only___2[[NPDES ID2]:[ECHO BFR]],27,FALSE)</f>
        <v>-</v>
      </c>
      <c r="AY2287" t="str">
        <f>VLOOKUP(Sheet1[[#This Row],[NPDES ID2]],Combined_Sheet__Major_Only___2[[NPDES ID2]:[ECHO BFR]],28,FALSE)</f>
        <v>-</v>
      </c>
      <c r="AZ2287" t="str">
        <f>VLOOKUP(Sheet1[[#This Row],[NPDES ID2]],Combined_Sheet__Major_Only___2[[NPDES ID2]:[ECHO BFR]],29,FALSE)</f>
        <v>thickening</v>
      </c>
      <c r="BA2287">
        <f>VLOOKUP(Sheet1[[#This Row],[NPDES ID2]],Combined_Sheet__Major_Only___2[[NPDES ID2]:[ECHO BFR]],17,FALSE)</f>
        <v>42.038575999999999</v>
      </c>
      <c r="BB2287">
        <f>VLOOKUP(Sheet1[[#This Row],[NPDES ID2]],Combined_Sheet__Major_Only___2[[NPDES ID2]:[ECHO BFR]],18,FALSE)</f>
        <v>-71.888022000000007</v>
      </c>
      <c r="BC2287" t="str">
        <f>IF(ISNUMBER(SEARCH("aerobic",$AW2287)),"aerobic","")</f>
        <v/>
      </c>
      <c r="BD2287" t="str">
        <f>IF(ISNUMBER(SEARCH("anaer",$AW2287)),"anaer","")</f>
        <v/>
      </c>
      <c r="BE2287" t="str">
        <f>IF(ISNUMBER(SEARCH("thickening",$AZ2287)),"thickening","")</f>
        <v>thickening</v>
      </c>
      <c r="BF2287" s="3" t="str">
        <f>IF(ISNUMBER(SEARCH("airDry",$AW2287)),"airDry","")</f>
        <v/>
      </c>
      <c r="BG2287" s="3" t="str">
        <f>IF(ISNUMBER(SEARCH("heatDry",$AY2287)),"heatDry","")</f>
        <v/>
      </c>
      <c r="BH2287" s="3" t="str">
        <f>IF(AND(ISNUMBER(SEARCH("aerobic",$AW2287)),ISNUMBER(SEARCH("anaer",$AW2287))),"Combined Aer and Anaer.","")</f>
        <v/>
      </c>
    </row>
    <row r="2288" spans="1:60" x14ac:dyDescent="0.3">
      <c r="A2288" s="4">
        <v>2286</v>
      </c>
      <c r="B2288" t="s">
        <v>10686</v>
      </c>
      <c r="C2288">
        <v>448</v>
      </c>
      <c r="D2288">
        <v>435.87428741930751</v>
      </c>
      <c r="E2288">
        <v>437.3534589463726</v>
      </c>
      <c r="F2288">
        <v>342.94119122282262</v>
      </c>
      <c r="G2288">
        <v>539.01017301784645</v>
      </c>
      <c r="H2288">
        <v>-77.891330120398152</v>
      </c>
      <c r="I2288">
        <v>-77.738423787515444</v>
      </c>
      <c r="J2288">
        <v>-90.402882047223187</v>
      </c>
      <c r="K2288">
        <v>-65.508464812150308</v>
      </c>
      <c r="L2288">
        <v>229.96385088259439</v>
      </c>
      <c r="M2288">
        <v>228.2628885729026</v>
      </c>
      <c r="N2288">
        <v>222.0988307679072</v>
      </c>
      <c r="O2288">
        <v>242.92310190953259</v>
      </c>
      <c r="P2288">
        <v>10.669231016094701</v>
      </c>
      <c r="Q2288">
        <v>10.631557157492241</v>
      </c>
      <c r="R2288">
        <v>9.0886692243449314</v>
      </c>
      <c r="S2288">
        <v>12.1131907870085</v>
      </c>
      <c r="T2288">
        <v>121.7173747102818</v>
      </c>
      <c r="U2288">
        <v>121.7171840300564</v>
      </c>
      <c r="V2288">
        <v>121.6355422488158</v>
      </c>
      <c r="W2288">
        <v>121.7984217448777</v>
      </c>
      <c r="X2288">
        <v>10679.354484470719</v>
      </c>
      <c r="Y2288">
        <v>10745.186091078671</v>
      </c>
      <c r="Z2288">
        <v>10107.713898673999</v>
      </c>
      <c r="AA2288">
        <v>11048.321607966211</v>
      </c>
      <c r="AB2288">
        <v>2938.8271626444371</v>
      </c>
      <c r="AC2288">
        <v>2850.992828119282</v>
      </c>
      <c r="AD2288">
        <v>2277.7806542733392</v>
      </c>
      <c r="AE2288">
        <v>4005.899670601515</v>
      </c>
      <c r="AF2288">
        <v>50.306552089965528</v>
      </c>
      <c r="AG2288">
        <v>49.934260055330853</v>
      </c>
      <c r="AH2288">
        <v>48.587057106997008</v>
      </c>
      <c r="AI2288">
        <v>53.139821759151509</v>
      </c>
      <c r="AJ2288">
        <v>0.39137191310220248</v>
      </c>
      <c r="AK2288">
        <v>0.39137181704569213</v>
      </c>
      <c r="AL2288">
        <v>0.39135838217886221</v>
      </c>
      <c r="AM2288">
        <v>0.39138550061498861</v>
      </c>
      <c r="AN2288">
        <v>0.97933674600749943</v>
      </c>
      <c r="AO2288">
        <v>0.9793367460074992</v>
      </c>
      <c r="AP2288">
        <v>0.9793367460074992</v>
      </c>
      <c r="AQ2288">
        <v>0.9793367460074992</v>
      </c>
      <c r="AR2288">
        <v>8.7560563927277677</v>
      </c>
      <c r="AS2288">
        <v>8.7560563927277677</v>
      </c>
      <c r="AT2288">
        <v>8.7560563927277677</v>
      </c>
      <c r="AU2288">
        <v>8.7560563927277677</v>
      </c>
      <c r="AV2288" t="str">
        <f>VLOOKUP(Sheet1[[#This Row],[NPDES ID2]],Combined_Sheet__Major_Only___2[[NPDES ID2]:[ECHO BFR]],3,FALSE)</f>
        <v>MA</v>
      </c>
      <c r="AW2288" t="s">
        <v>54</v>
      </c>
      <c r="AX2288" t="str">
        <f>VLOOKUP(Sheet1[[#This Row],[NPDES ID2]],Combined_Sheet__Major_Only___2[[NPDES ID2]:[ECHO BFR]],27,FALSE)</f>
        <v>-</v>
      </c>
      <c r="AY2288" t="str">
        <f>VLOOKUP(Sheet1[[#This Row],[NPDES ID2]],Combined_Sheet__Major_Only___2[[NPDES ID2]:[ECHO BFR]],28,FALSE)</f>
        <v>-</v>
      </c>
      <c r="AZ2288" t="str">
        <f>VLOOKUP(Sheet1[[#This Row],[NPDES ID2]],Combined_Sheet__Major_Only___2[[NPDES ID2]:[ECHO BFR]],29,FALSE)</f>
        <v>thickening</v>
      </c>
      <c r="BA2288">
        <f>VLOOKUP(Sheet1[[#This Row],[NPDES ID2]],Combined_Sheet__Major_Only___2[[NPDES ID2]:[ECHO BFR]],17,FALSE)</f>
        <v>42.205371</v>
      </c>
      <c r="BB2288">
        <f>VLOOKUP(Sheet1[[#This Row],[NPDES ID2]],Combined_Sheet__Major_Only___2[[NPDES ID2]:[ECHO BFR]],18,FALSE)</f>
        <v>-72.588139999999996</v>
      </c>
      <c r="BC2288" t="str">
        <f>IF(ISNUMBER(SEARCH("aerobic",$AW2288)),"aerobic","")</f>
        <v/>
      </c>
      <c r="BD2288" t="str">
        <f>IF(ISNUMBER(SEARCH("anaer",$AW2288)),"anaer","")</f>
        <v/>
      </c>
      <c r="BE2288" t="str">
        <f>IF(ISNUMBER(SEARCH("thickening",$AZ2288)),"thickening","")</f>
        <v>thickening</v>
      </c>
      <c r="BF2288" s="2" t="str">
        <f>IF(ISNUMBER(SEARCH("airDry",$AW2288)),"airDry","")</f>
        <v/>
      </c>
      <c r="BG2288" s="2" t="str">
        <f>IF(ISNUMBER(SEARCH("heatDry",$AY2288)),"heatDry","")</f>
        <v/>
      </c>
      <c r="BH2288" s="2" t="str">
        <f>IF(AND(ISNUMBER(SEARCH("aerobic",$AW2288)),ISNUMBER(SEARCH("anaer",$AW2288))),"Combined Aer and Anaer.","")</f>
        <v/>
      </c>
    </row>
    <row r="2289" spans="1:60" x14ac:dyDescent="0.3">
      <c r="A2289" s="4">
        <v>2287</v>
      </c>
      <c r="B2289" t="s">
        <v>10690</v>
      </c>
      <c r="C2289">
        <v>444.8</v>
      </c>
      <c r="D2289">
        <v>348.30651597494341</v>
      </c>
      <c r="E2289">
        <v>347.7000554133258</v>
      </c>
      <c r="F2289">
        <v>273.95408444072223</v>
      </c>
      <c r="G2289">
        <v>430.09189077677621</v>
      </c>
      <c r="H2289">
        <v>-76.981094623783207</v>
      </c>
      <c r="I2289">
        <v>-78.263773779211448</v>
      </c>
      <c r="J2289">
        <v>-91.300295946733073</v>
      </c>
      <c r="K2289">
        <v>-61.370630750638277</v>
      </c>
      <c r="L2289">
        <v>286.76947938618912</v>
      </c>
      <c r="M2289">
        <v>285.51588223638532</v>
      </c>
      <c r="N2289">
        <v>280.97429216107179</v>
      </c>
      <c r="O2289">
        <v>296.31789662432152</v>
      </c>
      <c r="P2289">
        <v>10.493138610675491</v>
      </c>
      <c r="Q2289">
        <v>10.603247745734199</v>
      </c>
      <c r="R2289">
        <v>8.5506184982697828</v>
      </c>
      <c r="S2289">
        <v>12.0109927859666</v>
      </c>
      <c r="T2289">
        <v>4.1860954683676876</v>
      </c>
      <c r="U2289">
        <v>4.1860861704989638</v>
      </c>
      <c r="V2289">
        <v>4.1821051883970313</v>
      </c>
      <c r="W2289">
        <v>4.1900474496845899</v>
      </c>
      <c r="X2289">
        <v>292.26744678344232</v>
      </c>
      <c r="Y2289">
        <v>293.30394055397642</v>
      </c>
      <c r="Z2289">
        <v>283.02418145290108</v>
      </c>
      <c r="AA2289">
        <v>298.20140719675862</v>
      </c>
      <c r="AB2289">
        <v>51.180106217626602</v>
      </c>
      <c r="AC2289">
        <v>50.770754179270639</v>
      </c>
      <c r="AD2289">
        <v>43.581584419807548</v>
      </c>
      <c r="AE2289">
        <v>60.79653846579847</v>
      </c>
      <c r="AF2289">
        <v>63.182851282088492</v>
      </c>
      <c r="AG2289">
        <v>62.906579336377447</v>
      </c>
      <c r="AH2289">
        <v>61.906412348318433</v>
      </c>
      <c r="AI2289">
        <v>65.286010115097426</v>
      </c>
      <c r="AJ2289">
        <v>0.54827873927664728</v>
      </c>
      <c r="AK2289">
        <v>0.54827869960501552</v>
      </c>
      <c r="AL2289">
        <v>0.54827314277256989</v>
      </c>
      <c r="AM2289">
        <v>0.54828435902761052</v>
      </c>
      <c r="AN2289">
        <v>0.6720617914322683</v>
      </c>
      <c r="AO2289">
        <v>0.6720617914322683</v>
      </c>
      <c r="AP2289">
        <v>0.6720617914322683</v>
      </c>
      <c r="AQ2289">
        <v>0.6720617914322683</v>
      </c>
      <c r="AR2289">
        <v>13.915089557977639</v>
      </c>
      <c r="AS2289">
        <v>13.91508955797765</v>
      </c>
      <c r="AT2289">
        <v>13.91508955797765</v>
      </c>
      <c r="AU2289">
        <v>13.91508955797765</v>
      </c>
      <c r="AV2289" t="str">
        <f>VLOOKUP(Sheet1[[#This Row],[NPDES ID2]],Combined_Sheet__Major_Only___2[[NPDES ID2]:[ECHO BFR]],3,FALSE)</f>
        <v>CA</v>
      </c>
      <c r="AW2289" t="s">
        <v>118</v>
      </c>
      <c r="AX2289" t="str">
        <f>VLOOKUP(Sheet1[[#This Row],[NPDES ID2]],Combined_Sheet__Major_Only___2[[NPDES ID2]:[ECHO BFR]],27,FALSE)</f>
        <v>tempSludgeStore</v>
      </c>
      <c r="AY2289" t="str">
        <f>VLOOKUP(Sheet1[[#This Row],[NPDES ID2]],Combined_Sheet__Major_Only___2[[NPDES ID2]:[ECHO BFR]],28,FALSE)</f>
        <v>-</v>
      </c>
      <c r="AZ2289" t="str">
        <f>VLOOKUP(Sheet1[[#This Row],[NPDES ID2]],Combined_Sheet__Major_Only___2[[NPDES ID2]:[ECHO BFR]],29,FALSE)</f>
        <v>sludgeLagoon</v>
      </c>
      <c r="BA2289">
        <f>VLOOKUP(Sheet1[[#This Row],[NPDES ID2]],Combined_Sheet__Major_Only___2[[NPDES ID2]:[ECHO BFR]],17,FALSE)</f>
        <v>40.162275000000001</v>
      </c>
      <c r="BB2289">
        <f>VLOOKUP(Sheet1[[#This Row],[NPDES ID2]],Combined_Sheet__Major_Only___2[[NPDES ID2]:[ECHO BFR]],18,FALSE)</f>
        <v>-122.221378</v>
      </c>
      <c r="BC2289" t="str">
        <f>IF(ISNUMBER(SEARCH("aerobic",$AW2289)),"aerobic","")</f>
        <v>aerobic</v>
      </c>
      <c r="BD2289" t="str">
        <f>IF(ISNUMBER(SEARCH("anaer",$AW2289)),"anaer","")</f>
        <v/>
      </c>
      <c r="BE2289" t="str">
        <f>IF(ISNUMBER(SEARCH("thickening",$AZ2289)),"thickening","")</f>
        <v/>
      </c>
      <c r="BF2289" s="3" t="str">
        <f>IF(ISNUMBER(SEARCH("airDry",$AW2289)),"airDry","")</f>
        <v>airDry</v>
      </c>
      <c r="BG2289" s="3" t="str">
        <f>IF(ISNUMBER(SEARCH("heatDry",$AY2289)),"heatDry","")</f>
        <v/>
      </c>
      <c r="BH2289" s="3" t="str">
        <f>IF(AND(ISNUMBER(SEARCH("aerobic",$AW2289)),ISNUMBER(SEARCH("anaer",$AW2289))),"Combined Aer and Anaer.","")</f>
        <v/>
      </c>
    </row>
    <row r="2290" spans="1:60" x14ac:dyDescent="0.3">
      <c r="A2290" s="4">
        <v>2288</v>
      </c>
      <c r="B2290" t="s">
        <v>10695</v>
      </c>
      <c r="C2290">
        <v>444.71</v>
      </c>
      <c r="D2290">
        <v>363.30366255013797</v>
      </c>
      <c r="E2290">
        <v>363.05478110650819</v>
      </c>
      <c r="F2290">
        <v>285.6988595800396</v>
      </c>
      <c r="G2290">
        <v>447.81306402700699</v>
      </c>
      <c r="H2290">
        <v>-77.159318914798291</v>
      </c>
      <c r="I2290">
        <v>-78.273027615526175</v>
      </c>
      <c r="J2290">
        <v>-90.925499589380976</v>
      </c>
      <c r="K2290">
        <v>-62.180026409068311</v>
      </c>
      <c r="L2290">
        <v>274.92853638981171</v>
      </c>
      <c r="M2290">
        <v>273.58732960791758</v>
      </c>
      <c r="N2290">
        <v>268.72762255290979</v>
      </c>
      <c r="O2290">
        <v>285.1456436127242</v>
      </c>
      <c r="P2290">
        <v>10.512637545383431</v>
      </c>
      <c r="Q2290">
        <v>10.60434081481492</v>
      </c>
      <c r="R2290">
        <v>8.6295303904018894</v>
      </c>
      <c r="S2290">
        <v>12.0661298529426</v>
      </c>
      <c r="T2290">
        <v>55.394346914072287</v>
      </c>
      <c r="U2290">
        <v>55.394258588106638</v>
      </c>
      <c r="V2290">
        <v>55.356440879684563</v>
      </c>
      <c r="W2290">
        <v>55.431889126849264</v>
      </c>
      <c r="X2290">
        <v>4033.6025069398329</v>
      </c>
      <c r="Y2290">
        <v>4050.1338194890582</v>
      </c>
      <c r="Z2290">
        <v>3890.1981120814671</v>
      </c>
      <c r="AA2290">
        <v>4125.1546578621892</v>
      </c>
      <c r="AB2290">
        <v>742.71781560335864</v>
      </c>
      <c r="AC2290">
        <v>736.04935921350557</v>
      </c>
      <c r="AD2290">
        <v>626.78739717364977</v>
      </c>
      <c r="AE2290">
        <v>891.28881691503796</v>
      </c>
      <c r="AF2290">
        <v>60.586874468106338</v>
      </c>
      <c r="AG2290">
        <v>60.291177425318743</v>
      </c>
      <c r="AH2290">
        <v>59.221078175409687</v>
      </c>
      <c r="AI2290">
        <v>62.837331625245497</v>
      </c>
      <c r="AJ2290">
        <v>0.51657956996760956</v>
      </c>
      <c r="AK2290">
        <v>0.51657949848326323</v>
      </c>
      <c r="AL2290">
        <v>0.51656949126283869</v>
      </c>
      <c r="AM2290">
        <v>0.51658969064685079</v>
      </c>
      <c r="AN2290">
        <v>0.95615273959544822</v>
      </c>
      <c r="AO2290">
        <v>0.95615273959544822</v>
      </c>
      <c r="AP2290">
        <v>0.95615273959544822</v>
      </c>
      <c r="AQ2290">
        <v>0.95615273959544822</v>
      </c>
      <c r="AR2290">
        <v>12.96375508353216</v>
      </c>
      <c r="AS2290">
        <v>12.96375508353216</v>
      </c>
      <c r="AT2290">
        <v>12.96375508353216</v>
      </c>
      <c r="AU2290">
        <v>12.96375508353216</v>
      </c>
      <c r="AV2290" t="str">
        <f>VLOOKUP(Sheet1[[#This Row],[NPDES ID2]],Combined_Sheet__Major_Only___2[[NPDES ID2]:[ECHO BFR]],3,FALSE)</f>
        <v>PA</v>
      </c>
      <c r="AW2290" t="s">
        <v>41</v>
      </c>
      <c r="AX2290" t="str">
        <f>VLOOKUP(Sheet1[[#This Row],[NPDES ID2]],Combined_Sheet__Major_Only___2[[NPDES ID2]:[ECHO BFR]],27,FALSE)</f>
        <v>-</v>
      </c>
      <c r="AY2290" t="str">
        <f>VLOOKUP(Sheet1[[#This Row],[NPDES ID2]],Combined_Sheet__Major_Only___2[[NPDES ID2]:[ECHO BFR]],28,FALSE)</f>
        <v>-</v>
      </c>
      <c r="AZ2290" t="str">
        <f>VLOOKUP(Sheet1[[#This Row],[NPDES ID2]],Combined_Sheet__Major_Only___2[[NPDES ID2]:[ECHO BFR]],29,FALSE)</f>
        <v>preliminaryOps, thickening</v>
      </c>
      <c r="BA2290">
        <f>VLOOKUP(Sheet1[[#This Row],[NPDES ID2]],Combined_Sheet__Major_Only___2[[NPDES ID2]:[ECHO BFR]],17,FALSE)</f>
        <v>39.996561</v>
      </c>
      <c r="BB2290">
        <f>VLOOKUP(Sheet1[[#This Row],[NPDES ID2]],Combined_Sheet__Major_Only___2[[NPDES ID2]:[ECHO BFR]],18,FALSE)</f>
        <v>-76.854810000000001</v>
      </c>
      <c r="BC2290" t="str">
        <f>IF(ISNUMBER(SEARCH("aerobic",$AW2290)),"aerobic","")</f>
        <v>aerobic</v>
      </c>
      <c r="BD2290" t="str">
        <f>IF(ISNUMBER(SEARCH("anaer",$AW2290)),"anaer","")</f>
        <v/>
      </c>
      <c r="BE2290" t="str">
        <f>IF(ISNUMBER(SEARCH("thickening",$AZ2290)),"thickening","")</f>
        <v>thickening</v>
      </c>
      <c r="BF2290" s="2" t="str">
        <f>IF(ISNUMBER(SEARCH("airDry",$AW2290)),"airDry","")</f>
        <v/>
      </c>
      <c r="BG2290" s="2" t="str">
        <f>IF(ISNUMBER(SEARCH("heatDry",$AY2290)),"heatDry","")</f>
        <v/>
      </c>
      <c r="BH2290" s="2" t="str">
        <f>IF(AND(ISNUMBER(SEARCH("aerobic",$AW2290)),ISNUMBER(SEARCH("anaer",$AW2290))),"Combined Aer and Anaer.","")</f>
        <v/>
      </c>
    </row>
    <row r="2291" spans="1:60" x14ac:dyDescent="0.3">
      <c r="A2291" s="4">
        <v>2289</v>
      </c>
      <c r="B2291" t="s">
        <v>10699</v>
      </c>
      <c r="C2291">
        <v>443</v>
      </c>
      <c r="D2291">
        <v>348.52667177881688</v>
      </c>
      <c r="E2291">
        <v>347.93073658121921</v>
      </c>
      <c r="F2291">
        <v>273.99995212075521</v>
      </c>
      <c r="G2291">
        <v>430.45901026371098</v>
      </c>
      <c r="H2291">
        <v>-76.933778630376651</v>
      </c>
      <c r="I2291">
        <v>-78.2307291057909</v>
      </c>
      <c r="J2291">
        <v>-91.210445740809263</v>
      </c>
      <c r="K2291">
        <v>-61.241248995493613</v>
      </c>
      <c r="L2291">
        <v>286.10897258373069</v>
      </c>
      <c r="M2291">
        <v>284.86429540759201</v>
      </c>
      <c r="N2291">
        <v>280.35426843679858</v>
      </c>
      <c r="O2291">
        <v>295.59089128969163</v>
      </c>
      <c r="P2291">
        <v>10.449630036406511</v>
      </c>
      <c r="Q2291">
        <v>10.56058938020643</v>
      </c>
      <c r="R2291">
        <v>8.5123910779633842</v>
      </c>
      <c r="S2291">
        <v>11.959895858033869</v>
      </c>
      <c r="T2291">
        <v>54.844778361111551</v>
      </c>
      <c r="U2291">
        <v>54.84469088327792</v>
      </c>
      <c r="V2291">
        <v>54.807236311658897</v>
      </c>
      <c r="W2291">
        <v>54.881960082475999</v>
      </c>
      <c r="X2291">
        <v>3822.48582580628</v>
      </c>
      <c r="Y2291">
        <v>3836.4514056208368</v>
      </c>
      <c r="Z2291">
        <v>3701.213790244974</v>
      </c>
      <c r="AA2291">
        <v>3899.7837276417049</v>
      </c>
      <c r="AB2291">
        <v>736.70879263193638</v>
      </c>
      <c r="AC2291">
        <v>729.13765709232814</v>
      </c>
      <c r="AD2291">
        <v>617.51678084106902</v>
      </c>
      <c r="AE2291">
        <v>890.54267696340605</v>
      </c>
      <c r="AF2291">
        <v>63.29409409426745</v>
      </c>
      <c r="AG2291">
        <v>63.018607640021258</v>
      </c>
      <c r="AH2291">
        <v>62.021754928828983</v>
      </c>
      <c r="AI2291">
        <v>65.390577682524224</v>
      </c>
      <c r="AJ2291">
        <v>0.54963773086122847</v>
      </c>
      <c r="AK2291">
        <v>0.54963765629823957</v>
      </c>
      <c r="AL2291">
        <v>0.54962721785090229</v>
      </c>
      <c r="AM2291">
        <v>0.54964828765006535</v>
      </c>
      <c r="AN2291">
        <v>0.95574126186949915</v>
      </c>
      <c r="AO2291">
        <v>0.95574126186949915</v>
      </c>
      <c r="AP2291">
        <v>0.95574126186949915</v>
      </c>
      <c r="AQ2291">
        <v>0.95574126186949915</v>
      </c>
      <c r="AR2291">
        <v>13.20019288856871</v>
      </c>
      <c r="AS2291">
        <v>13.20019288856872</v>
      </c>
      <c r="AT2291">
        <v>13.20019288856872</v>
      </c>
      <c r="AU2291">
        <v>13.20019288856872</v>
      </c>
      <c r="AV2291" t="str">
        <f>VLOOKUP(Sheet1[[#This Row],[NPDES ID2]],Combined_Sheet__Major_Only___2[[NPDES ID2]:[ECHO BFR]],3,FALSE)</f>
        <v>CT</v>
      </c>
      <c r="AW2291" t="s">
        <v>12181</v>
      </c>
      <c r="AX2291" t="str">
        <f>VLOOKUP(Sheet1[[#This Row],[NPDES ID2]],Combined_Sheet__Major_Only___2[[NPDES ID2]:[ECHO BFR]],27,FALSE)</f>
        <v>methaneBioCaptureRecover</v>
      </c>
      <c r="AY2291" t="str">
        <f>VLOOKUP(Sheet1[[#This Row],[NPDES ID2]],Combined_Sheet__Major_Only___2[[NPDES ID2]:[ECHO BFR]],28,FALSE)</f>
        <v>-</v>
      </c>
      <c r="AZ2291" t="str">
        <f>VLOOKUP(Sheet1[[#This Row],[NPDES ID2]],Combined_Sheet__Major_Only___2[[NPDES ID2]:[ECHO BFR]],29,FALSE)</f>
        <v>thickening</v>
      </c>
      <c r="BA2291">
        <f>VLOOKUP(Sheet1[[#This Row],[NPDES ID2]],Combined_Sheet__Major_Only___2[[NPDES ID2]:[ECHO BFR]],17,FALSE)</f>
        <v>41.53378</v>
      </c>
      <c r="BB2291">
        <f>VLOOKUP(Sheet1[[#This Row],[NPDES ID2]],Combined_Sheet__Major_Only___2[[NPDES ID2]:[ECHO BFR]],18,FALSE)</f>
        <v>-72.866550000000004</v>
      </c>
      <c r="BC2291" t="str">
        <f>IF(ISNUMBER(SEARCH("aerobic",$AW2291)),"aerobic","")</f>
        <v/>
      </c>
      <c r="BD2291" t="str">
        <f>IF(ISNUMBER(SEARCH("anaer",$AW2291)),"anaer","")</f>
        <v>anaer</v>
      </c>
      <c r="BE2291" t="str">
        <f>IF(ISNUMBER(SEARCH("thickening",$AZ2291)),"thickening","")</f>
        <v>thickening</v>
      </c>
      <c r="BF2291" s="3" t="str">
        <f>IF(ISNUMBER(SEARCH("airDry",$AW2291)),"airDry","")</f>
        <v/>
      </c>
      <c r="BG2291" s="3" t="str">
        <f>IF(ISNUMBER(SEARCH("heatDry",$AY2291)),"heatDry","")</f>
        <v/>
      </c>
      <c r="BH2291" s="3" t="str">
        <f>IF(AND(ISNUMBER(SEARCH("aerobic",$AW2291)),ISNUMBER(SEARCH("anaer",$AW2291))),"Combined Aer and Anaer.","")</f>
        <v/>
      </c>
    </row>
    <row r="2292" spans="1:60" x14ac:dyDescent="0.3">
      <c r="A2292" s="4">
        <v>2290</v>
      </c>
      <c r="B2292" t="s">
        <v>10704</v>
      </c>
      <c r="C2292">
        <v>441.04</v>
      </c>
      <c r="D2292">
        <v>433.13267350950758</v>
      </c>
      <c r="E2292">
        <v>434.44103900764588</v>
      </c>
      <c r="F2292">
        <v>340.16021836162753</v>
      </c>
      <c r="G2292">
        <v>535.23473040721194</v>
      </c>
      <c r="H2292">
        <v>-77.884504970340217</v>
      </c>
      <c r="I2292">
        <v>-77.846786272282998</v>
      </c>
      <c r="J2292">
        <v>-90.572158714879365</v>
      </c>
      <c r="K2292">
        <v>-65.164912133451125</v>
      </c>
      <c r="L2292">
        <v>229.917494566069</v>
      </c>
      <c r="M2292">
        <v>228.26902091034279</v>
      </c>
      <c r="N2292">
        <v>222.2960617457405</v>
      </c>
      <c r="O2292">
        <v>242.47514065265881</v>
      </c>
      <c r="P2292">
        <v>10.498248073215739</v>
      </c>
      <c r="Q2292">
        <v>10.452580956717309</v>
      </c>
      <c r="R2292">
        <v>8.9085975525408614</v>
      </c>
      <c r="S2292">
        <v>11.94021776994704</v>
      </c>
      <c r="T2292">
        <v>58.83011071347066</v>
      </c>
      <c r="U2292">
        <v>58.830017085197923</v>
      </c>
      <c r="V2292">
        <v>58.789929137193383</v>
      </c>
      <c r="W2292">
        <v>58.869906627516571</v>
      </c>
      <c r="X2292">
        <v>5082.2720062453018</v>
      </c>
      <c r="Y2292">
        <v>5112.6520594249796</v>
      </c>
      <c r="Z2292">
        <v>4818.4352065761432</v>
      </c>
      <c r="AA2292">
        <v>5252.4007831778526</v>
      </c>
      <c r="AB2292">
        <v>1272.9325881522891</v>
      </c>
      <c r="AC2292">
        <v>1241.9907943461899</v>
      </c>
      <c r="AD2292">
        <v>1009.6612928161881</v>
      </c>
      <c r="AE2292">
        <v>1681.8718136727871</v>
      </c>
      <c r="AF2292">
        <v>51.089482864467129</v>
      </c>
      <c r="AG2292">
        <v>50.72304763553494</v>
      </c>
      <c r="AH2292">
        <v>49.396655808240112</v>
      </c>
      <c r="AI2292">
        <v>53.87874610615328</v>
      </c>
      <c r="AJ2292">
        <v>0.40088596818616162</v>
      </c>
      <c r="AK2292">
        <v>0.40088590197837992</v>
      </c>
      <c r="AL2292">
        <v>0.40087663554881992</v>
      </c>
      <c r="AM2292">
        <v>0.40089533973186608</v>
      </c>
      <c r="AN2292">
        <v>0.95856128589595169</v>
      </c>
      <c r="AO2292">
        <v>0.95856128589595135</v>
      </c>
      <c r="AP2292">
        <v>0.95856128589595135</v>
      </c>
      <c r="AQ2292">
        <v>0.95856128589595135</v>
      </c>
      <c r="AR2292">
        <v>9.2960927343122819</v>
      </c>
      <c r="AS2292">
        <v>9.2960927343122801</v>
      </c>
      <c r="AT2292">
        <v>9.2960927343122801</v>
      </c>
      <c r="AU2292">
        <v>9.2960927343122801</v>
      </c>
      <c r="AV2292" t="str">
        <f>VLOOKUP(Sheet1[[#This Row],[NPDES ID2]],Combined_Sheet__Major_Only___2[[NPDES ID2]:[ECHO BFR]],3,FALSE)</f>
        <v>MA</v>
      </c>
      <c r="AW2292" t="s">
        <v>54</v>
      </c>
      <c r="AX2292" t="str">
        <f>VLOOKUP(Sheet1[[#This Row],[NPDES ID2]],Combined_Sheet__Major_Only___2[[NPDES ID2]:[ECHO BFR]],27,FALSE)</f>
        <v>-</v>
      </c>
      <c r="AY2292" t="str">
        <f>VLOOKUP(Sheet1[[#This Row],[NPDES ID2]],Combined_Sheet__Major_Only___2[[NPDES ID2]:[ECHO BFR]],28,FALSE)</f>
        <v>-</v>
      </c>
      <c r="AZ2292" t="str">
        <f>VLOOKUP(Sheet1[[#This Row],[NPDES ID2]],Combined_Sheet__Major_Only___2[[NPDES ID2]:[ECHO BFR]],29,FALSE)</f>
        <v>thickening, preliminaryOps</v>
      </c>
      <c r="BA2292">
        <f>VLOOKUP(Sheet1[[#This Row],[NPDES ID2]],Combined_Sheet__Major_Only___2[[NPDES ID2]:[ECHO BFR]],17,FALSE)</f>
        <v>42.172159000000001</v>
      </c>
      <c r="BB2292">
        <f>VLOOKUP(Sheet1[[#This Row],[NPDES ID2]],Combined_Sheet__Major_Only___2[[NPDES ID2]:[ECHO BFR]],18,FALSE)</f>
        <v>-71.678807000000006</v>
      </c>
      <c r="BC2292" t="str">
        <f>IF(ISNUMBER(SEARCH("aerobic",$AW2292)),"aerobic","")</f>
        <v/>
      </c>
      <c r="BD2292" t="str">
        <f>IF(ISNUMBER(SEARCH("anaer",$AW2292)),"anaer","")</f>
        <v/>
      </c>
      <c r="BE2292" t="str">
        <f>IF(ISNUMBER(SEARCH("thickening",$AZ2292)),"thickening","")</f>
        <v>thickening</v>
      </c>
      <c r="BF2292" s="2" t="str">
        <f>IF(ISNUMBER(SEARCH("airDry",$AW2292)),"airDry","")</f>
        <v/>
      </c>
      <c r="BG2292" s="2" t="str">
        <f>IF(ISNUMBER(SEARCH("heatDry",$AY2292)),"heatDry","")</f>
        <v/>
      </c>
      <c r="BH2292" s="2" t="str">
        <f>IF(AND(ISNUMBER(SEARCH("aerobic",$AW2292)),ISNUMBER(SEARCH("anaer",$AW2292))),"Combined Aer and Anaer.","")</f>
        <v/>
      </c>
    </row>
    <row r="2293" spans="1:60" x14ac:dyDescent="0.3">
      <c r="A2293" s="4">
        <v>2291</v>
      </c>
      <c r="B2293" t="s">
        <v>10708</v>
      </c>
      <c r="C2293">
        <v>439</v>
      </c>
      <c r="D2293">
        <v>368.0458277937546</v>
      </c>
      <c r="E2293">
        <v>367.82460972869109</v>
      </c>
      <c r="F2293">
        <v>288.97951617660613</v>
      </c>
      <c r="G2293">
        <v>453.76814170207678</v>
      </c>
      <c r="H2293">
        <v>-77.176976088143689</v>
      </c>
      <c r="I2293">
        <v>-78.264293852044631</v>
      </c>
      <c r="J2293">
        <v>-90.86716209853418</v>
      </c>
      <c r="K2293">
        <v>-62.255345182007808</v>
      </c>
      <c r="L2293">
        <v>269.95326581429561</v>
      </c>
      <c r="M2293">
        <v>268.61852010271463</v>
      </c>
      <c r="N2293">
        <v>263.78206398644778</v>
      </c>
      <c r="O2293">
        <v>280.12146078204267</v>
      </c>
      <c r="P2293">
        <v>10.38025580456727</v>
      </c>
      <c r="Q2293">
        <v>10.465495792687561</v>
      </c>
      <c r="R2293">
        <v>8.5289943377985704</v>
      </c>
      <c r="S2293">
        <v>11.918212804262041</v>
      </c>
      <c r="T2293">
        <v>67.779996779004961</v>
      </c>
      <c r="U2293">
        <v>67.779889338652268</v>
      </c>
      <c r="V2293">
        <v>67.73388760064617</v>
      </c>
      <c r="W2293">
        <v>67.825663402086931</v>
      </c>
      <c r="X2293">
        <v>4961.9495258072166</v>
      </c>
      <c r="Y2293">
        <v>4982.5687822115478</v>
      </c>
      <c r="Z2293">
        <v>4783.1514847067492</v>
      </c>
      <c r="AA2293">
        <v>5076.1132713782181</v>
      </c>
      <c r="AB2293">
        <v>951.54328925364473</v>
      </c>
      <c r="AC2293">
        <v>942.14253449333523</v>
      </c>
      <c r="AD2293">
        <v>797.3980294856309</v>
      </c>
      <c r="AE2293">
        <v>1151.3633431236699</v>
      </c>
      <c r="AF2293">
        <v>60.264382753732207</v>
      </c>
      <c r="AG2293">
        <v>59.966269743795337</v>
      </c>
      <c r="AH2293">
        <v>58.887514611338602</v>
      </c>
      <c r="AI2293">
        <v>62.533098075296031</v>
      </c>
      <c r="AJ2293">
        <v>0.51264367166431146</v>
      </c>
      <c r="AK2293">
        <v>0.51264359311397878</v>
      </c>
      <c r="AL2293">
        <v>0.51263259810540673</v>
      </c>
      <c r="AM2293">
        <v>0.51265479136791359</v>
      </c>
      <c r="AN2293">
        <v>0.9637484848515343</v>
      </c>
      <c r="AO2293">
        <v>0.96374848485153441</v>
      </c>
      <c r="AP2293">
        <v>0.96374848485153441</v>
      </c>
      <c r="AQ2293">
        <v>0.96374848485153441</v>
      </c>
      <c r="AR2293">
        <v>12.603312963603701</v>
      </c>
      <c r="AS2293">
        <v>12.603312963603701</v>
      </c>
      <c r="AT2293">
        <v>12.603312963603701</v>
      </c>
      <c r="AU2293">
        <v>12.603312963603701</v>
      </c>
      <c r="AV2293" t="str">
        <f>VLOOKUP(Sheet1[[#This Row],[NPDES ID2]],Combined_Sheet__Major_Only___2[[NPDES ID2]:[ECHO BFR]],3,FALSE)</f>
        <v>TX</v>
      </c>
      <c r="AW2293" t="s">
        <v>41</v>
      </c>
      <c r="AX2293" t="str">
        <f>VLOOKUP(Sheet1[[#This Row],[NPDES ID2]],Combined_Sheet__Major_Only___2[[NPDES ID2]:[ECHO BFR]],27,FALSE)</f>
        <v>-</v>
      </c>
      <c r="AY2293" t="str">
        <f>VLOOKUP(Sheet1[[#This Row],[NPDES ID2]],Combined_Sheet__Major_Only___2[[NPDES ID2]:[ECHO BFR]],28,FALSE)</f>
        <v>-</v>
      </c>
      <c r="AZ2293" t="str">
        <f>VLOOKUP(Sheet1[[#This Row],[NPDES ID2]],Combined_Sheet__Major_Only___2[[NPDES ID2]:[ECHO BFR]],29,FALSE)</f>
        <v>thickening</v>
      </c>
      <c r="BA2293">
        <f>VLOOKUP(Sheet1[[#This Row],[NPDES ID2]],Combined_Sheet__Major_Only___2[[NPDES ID2]:[ECHO BFR]],17,FALSE)</f>
        <v>30.631930000000001</v>
      </c>
      <c r="BB2293">
        <f>VLOOKUP(Sheet1[[#This Row],[NPDES ID2]],Combined_Sheet__Major_Only___2[[NPDES ID2]:[ECHO BFR]],18,FALSE)</f>
        <v>-97.63373</v>
      </c>
      <c r="BC2293" t="str">
        <f>IF(ISNUMBER(SEARCH("aerobic",$AW2293)),"aerobic","")</f>
        <v>aerobic</v>
      </c>
      <c r="BD2293" t="str">
        <f>IF(ISNUMBER(SEARCH("anaer",$AW2293)),"anaer","")</f>
        <v/>
      </c>
      <c r="BE2293" t="str">
        <f>IF(ISNUMBER(SEARCH("thickening",$AZ2293)),"thickening","")</f>
        <v>thickening</v>
      </c>
      <c r="BF2293" s="3" t="str">
        <f>IF(ISNUMBER(SEARCH("airDry",$AW2293)),"airDry","")</f>
        <v/>
      </c>
      <c r="BG2293" s="3" t="str">
        <f>IF(ISNUMBER(SEARCH("heatDry",$AY2293)),"heatDry","")</f>
        <v/>
      </c>
      <c r="BH2293" s="3" t="str">
        <f>IF(AND(ISNUMBER(SEARCH("aerobic",$AW2293)),ISNUMBER(SEARCH("anaer",$AW2293))),"Combined Aer and Anaer.","")</f>
        <v/>
      </c>
    </row>
    <row r="2294" spans="1:60" x14ac:dyDescent="0.3">
      <c r="A2294" s="4">
        <v>2292</v>
      </c>
      <c r="B2294" t="s">
        <v>10712</v>
      </c>
      <c r="C2294">
        <v>437.9</v>
      </c>
      <c r="D2294">
        <v>376.42800241102049</v>
      </c>
      <c r="E2294">
        <v>376.26261538980219</v>
      </c>
      <c r="F2294">
        <v>295.46336974244798</v>
      </c>
      <c r="G2294">
        <v>463.71507940038902</v>
      </c>
      <c r="H2294">
        <v>-77.298984273921789</v>
      </c>
      <c r="I2294">
        <v>-78.330671142127599</v>
      </c>
      <c r="J2294">
        <v>-90.724520559731928</v>
      </c>
      <c r="K2294">
        <v>-62.619563859708208</v>
      </c>
      <c r="L2294">
        <v>263.68312118737958</v>
      </c>
      <c r="M2294">
        <v>262.30993172157991</v>
      </c>
      <c r="N2294">
        <v>257.33459712187693</v>
      </c>
      <c r="O2294">
        <v>274.14337335431941</v>
      </c>
      <c r="P2294">
        <v>10.36436095316982</v>
      </c>
      <c r="Q2294">
        <v>10.45454822898863</v>
      </c>
      <c r="R2294">
        <v>8.5670437314688108</v>
      </c>
      <c r="S2294">
        <v>11.923531606988471</v>
      </c>
      <c r="T2294">
        <v>46.136035722829611</v>
      </c>
      <c r="U2294">
        <v>46.135961684926791</v>
      </c>
      <c r="V2294">
        <v>46.104261563673191</v>
      </c>
      <c r="W2294">
        <v>46.167504914031667</v>
      </c>
      <c r="X2294">
        <v>3449.255735770354</v>
      </c>
      <c r="Y2294">
        <v>3464.327281094696</v>
      </c>
      <c r="Z2294">
        <v>3318.4510405625319</v>
      </c>
      <c r="AA2294">
        <v>3532.8733718572498</v>
      </c>
      <c r="AB2294">
        <v>564.474038527723</v>
      </c>
      <c r="AC2294">
        <v>560.77816989385292</v>
      </c>
      <c r="AD2294">
        <v>485.07380684623382</v>
      </c>
      <c r="AE2294">
        <v>665.37511738406897</v>
      </c>
      <c r="AF2294">
        <v>59.012209918871463</v>
      </c>
      <c r="AG2294">
        <v>58.704778033354188</v>
      </c>
      <c r="AH2294">
        <v>57.592028209244937</v>
      </c>
      <c r="AI2294">
        <v>61.352248175126363</v>
      </c>
      <c r="AJ2294">
        <v>0.49736577628734219</v>
      </c>
      <c r="AK2294">
        <v>0.49736571562218029</v>
      </c>
      <c r="AL2294">
        <v>0.49735722180998199</v>
      </c>
      <c r="AM2294">
        <v>0.49737436636822158</v>
      </c>
      <c r="AN2294">
        <v>0.94800985605058719</v>
      </c>
      <c r="AO2294">
        <v>0.94800985605058685</v>
      </c>
      <c r="AP2294">
        <v>0.94800985605058685</v>
      </c>
      <c r="AQ2294">
        <v>0.94800985605058685</v>
      </c>
      <c r="AR2294">
        <v>13.52545783621685</v>
      </c>
      <c r="AS2294">
        <v>13.52545783621685</v>
      </c>
      <c r="AT2294">
        <v>13.52545783621685</v>
      </c>
      <c r="AU2294">
        <v>13.52545783621685</v>
      </c>
      <c r="AV2294" t="str">
        <f>VLOOKUP(Sheet1[[#This Row],[NPDES ID2]],Combined_Sheet__Major_Only___2[[NPDES ID2]:[ECHO BFR]],3,FALSE)</f>
        <v>KS</v>
      </c>
      <c r="AW2294" t="s">
        <v>41</v>
      </c>
      <c r="AX2294" t="str">
        <f>VLOOKUP(Sheet1[[#This Row],[NPDES ID2]],Combined_Sheet__Major_Only___2[[NPDES ID2]:[ECHO BFR]],27,FALSE)</f>
        <v>-</v>
      </c>
      <c r="AY2294" t="str">
        <f>VLOOKUP(Sheet1[[#This Row],[NPDES ID2]],Combined_Sheet__Major_Only___2[[NPDES ID2]:[ECHO BFR]],28,FALSE)</f>
        <v>-</v>
      </c>
      <c r="AZ2294" t="str">
        <f>VLOOKUP(Sheet1[[#This Row],[NPDES ID2]],Combined_Sheet__Major_Only___2[[NPDES ID2]:[ECHO BFR]],29,FALSE)</f>
        <v>thickening</v>
      </c>
      <c r="BA2294">
        <f>VLOOKUP(Sheet1[[#This Row],[NPDES ID2]],Combined_Sheet__Major_Only___2[[NPDES ID2]:[ECHO BFR]],17,FALSE)</f>
        <v>37.52599</v>
      </c>
      <c r="BB2294">
        <f>VLOOKUP(Sheet1[[#This Row],[NPDES ID2]],Combined_Sheet__Major_Only___2[[NPDES ID2]:[ECHO BFR]],18,FALSE)</f>
        <v>-97.269810000000007</v>
      </c>
      <c r="BC2294" t="str">
        <f>IF(ISNUMBER(SEARCH("aerobic",$AW2294)),"aerobic","")</f>
        <v>aerobic</v>
      </c>
      <c r="BD2294" t="str">
        <f>IF(ISNUMBER(SEARCH("anaer",$AW2294)),"anaer","")</f>
        <v/>
      </c>
      <c r="BE2294" t="str">
        <f>IF(ISNUMBER(SEARCH("thickening",$AZ2294)),"thickening","")</f>
        <v>thickening</v>
      </c>
      <c r="BF2294" s="2" t="str">
        <f>IF(ISNUMBER(SEARCH("airDry",$AW2294)),"airDry","")</f>
        <v/>
      </c>
      <c r="BG2294" s="2" t="str">
        <f>IF(ISNUMBER(SEARCH("heatDry",$AY2294)),"heatDry","")</f>
        <v/>
      </c>
      <c r="BH2294" s="2" t="str">
        <f>IF(AND(ISNUMBER(SEARCH("aerobic",$AW2294)),ISNUMBER(SEARCH("anaer",$AW2294))),"Combined Aer and Anaer.","")</f>
        <v/>
      </c>
    </row>
    <row r="2295" spans="1:60" x14ac:dyDescent="0.3">
      <c r="A2295" s="4">
        <v>2293</v>
      </c>
      <c r="B2295" t="s">
        <v>10717</v>
      </c>
      <c r="C2295">
        <v>436.08</v>
      </c>
      <c r="D2295">
        <v>375.36202164481278</v>
      </c>
      <c r="E2295">
        <v>375.12342101098528</v>
      </c>
      <c r="F2295">
        <v>294.48309210383371</v>
      </c>
      <c r="G2295">
        <v>462.58101812603587</v>
      </c>
      <c r="H2295">
        <v>-77.260765106578873</v>
      </c>
      <c r="I2295">
        <v>-78.307234597810918</v>
      </c>
      <c r="J2295">
        <v>-90.746512407196462</v>
      </c>
      <c r="K2295">
        <v>-62.517752207834548</v>
      </c>
      <c r="L2295">
        <v>263.98201488262958</v>
      </c>
      <c r="M2295">
        <v>262.62497462171268</v>
      </c>
      <c r="N2295">
        <v>257.70789073088241</v>
      </c>
      <c r="O2295">
        <v>274.31975148138127</v>
      </c>
      <c r="P2295">
        <v>10.31875369261024</v>
      </c>
      <c r="Q2295">
        <v>10.405072808640689</v>
      </c>
      <c r="R2295">
        <v>8.5144507998079586</v>
      </c>
      <c r="S2295">
        <v>11.86458682071456</v>
      </c>
      <c r="T2295">
        <v>67.492230234780834</v>
      </c>
      <c r="U2295">
        <v>67.49212323852926</v>
      </c>
      <c r="V2295">
        <v>67.446311647179726</v>
      </c>
      <c r="W2295">
        <v>67.537708096392649</v>
      </c>
      <c r="X2295">
        <v>5019.1889288005068</v>
      </c>
      <c r="Y2295">
        <v>5040.8630350541116</v>
      </c>
      <c r="Z2295">
        <v>4831.2260260686226</v>
      </c>
      <c r="AA2295">
        <v>5139.2919260974159</v>
      </c>
      <c r="AB2295">
        <v>791.55212855860566</v>
      </c>
      <c r="AC2295">
        <v>786.82394243145814</v>
      </c>
      <c r="AD2295">
        <v>683.97716076442589</v>
      </c>
      <c r="AE2295">
        <v>926.95301902999529</v>
      </c>
      <c r="AF2295">
        <v>59.325874131962337</v>
      </c>
      <c r="AG2295">
        <v>59.020767338696857</v>
      </c>
      <c r="AH2295">
        <v>57.91659063406486</v>
      </c>
      <c r="AI2295">
        <v>61.647982076574813</v>
      </c>
      <c r="AJ2295">
        <v>0.50119215433669029</v>
      </c>
      <c r="AK2295">
        <v>0.5011920824244589</v>
      </c>
      <c r="AL2295">
        <v>0.50118201574163468</v>
      </c>
      <c r="AM2295">
        <v>0.50120233516413226</v>
      </c>
      <c r="AN2295">
        <v>0.96360198840540434</v>
      </c>
      <c r="AO2295">
        <v>0.96360198840540445</v>
      </c>
      <c r="AP2295">
        <v>0.96360198840540445</v>
      </c>
      <c r="AQ2295">
        <v>0.96360198840540445</v>
      </c>
      <c r="AR2295">
        <v>13.904138411251781</v>
      </c>
      <c r="AS2295">
        <v>13.90413841125177</v>
      </c>
      <c r="AT2295">
        <v>13.90413841125177</v>
      </c>
      <c r="AU2295">
        <v>13.90413841125177</v>
      </c>
      <c r="AV2295" t="str">
        <f>VLOOKUP(Sheet1[[#This Row],[NPDES ID2]],Combined_Sheet__Major_Only___2[[NPDES ID2]:[ECHO BFR]],3,FALSE)</f>
        <v>PA</v>
      </c>
      <c r="AW2295" t="s">
        <v>41</v>
      </c>
      <c r="AX2295" t="str">
        <f>VLOOKUP(Sheet1[[#This Row],[NPDES ID2]],Combined_Sheet__Major_Only___2[[NPDES ID2]:[ECHO BFR]],27,FALSE)</f>
        <v>tempSludgeStore</v>
      </c>
      <c r="AY2295" t="str">
        <f>VLOOKUP(Sheet1[[#This Row],[NPDES ID2]],Combined_Sheet__Major_Only___2[[NPDES ID2]:[ECHO BFR]],28,FALSE)</f>
        <v>-</v>
      </c>
      <c r="AZ2295" t="str">
        <f>VLOOKUP(Sheet1[[#This Row],[NPDES ID2]],Combined_Sheet__Major_Only___2[[NPDES ID2]:[ECHO BFR]],29,FALSE)</f>
        <v>thickening</v>
      </c>
      <c r="BA2295">
        <f>VLOOKUP(Sheet1[[#This Row],[NPDES ID2]],Combined_Sheet__Major_Only___2[[NPDES ID2]:[ECHO BFR]],17,FALSE)</f>
        <v>40.554459999999999</v>
      </c>
      <c r="BB2295">
        <f>VLOOKUP(Sheet1[[#This Row],[NPDES ID2]],Combined_Sheet__Major_Only___2[[NPDES ID2]:[ECHO BFR]],18,FALSE)</f>
        <v>-78.363878999999997</v>
      </c>
      <c r="BC2295" t="str">
        <f>IF(ISNUMBER(SEARCH("aerobic",$AW2295)),"aerobic","")</f>
        <v>aerobic</v>
      </c>
      <c r="BD2295" t="str">
        <f>IF(ISNUMBER(SEARCH("anaer",$AW2295)),"anaer","")</f>
        <v/>
      </c>
      <c r="BE2295" t="str">
        <f>IF(ISNUMBER(SEARCH("thickening",$AZ2295)),"thickening","")</f>
        <v>thickening</v>
      </c>
      <c r="BF2295" s="3" t="str">
        <f>IF(ISNUMBER(SEARCH("airDry",$AW2295)),"airDry","")</f>
        <v/>
      </c>
      <c r="BG2295" s="3" t="str">
        <f>IF(ISNUMBER(SEARCH("heatDry",$AY2295)),"heatDry","")</f>
        <v/>
      </c>
      <c r="BH2295" s="3" t="str">
        <f>IF(AND(ISNUMBER(SEARCH("aerobic",$AW2295)),ISNUMBER(SEARCH("anaer",$AW2295))),"Combined Aer and Anaer.","")</f>
        <v/>
      </c>
    </row>
    <row r="2296" spans="1:60" x14ac:dyDescent="0.3">
      <c r="A2296" s="4">
        <v>2294</v>
      </c>
      <c r="B2296" t="s">
        <v>10722</v>
      </c>
      <c r="C2296">
        <v>434.92</v>
      </c>
      <c r="D2296">
        <v>344.63199224004512</v>
      </c>
      <c r="E2296">
        <v>343.97534440813121</v>
      </c>
      <c r="F2296">
        <v>270.38643555260239</v>
      </c>
      <c r="G2296">
        <v>426.32207417827681</v>
      </c>
      <c r="H2296">
        <v>-76.813519655361219</v>
      </c>
      <c r="I2296">
        <v>-78.050856911448022</v>
      </c>
      <c r="J2296">
        <v>-90.967331353716574</v>
      </c>
      <c r="K2296">
        <v>-60.615247595041993</v>
      </c>
      <c r="L2296">
        <v>287.16777742984709</v>
      </c>
      <c r="M2296">
        <v>285.992704666186</v>
      </c>
      <c r="N2296">
        <v>281.73483134743782</v>
      </c>
      <c r="O2296">
        <v>296.11955537480458</v>
      </c>
      <c r="P2296">
        <v>10.247218768128381</v>
      </c>
      <c r="Q2296">
        <v>10.372088982442969</v>
      </c>
      <c r="R2296">
        <v>8.3139610910054333</v>
      </c>
      <c r="S2296">
        <v>11.747487205615389</v>
      </c>
      <c r="T2296">
        <v>56.79375856607647</v>
      </c>
      <c r="U2296">
        <v>56.793668080442487</v>
      </c>
      <c r="V2296">
        <v>56.75492568688194</v>
      </c>
      <c r="W2296">
        <v>56.832218727816198</v>
      </c>
      <c r="X2296">
        <v>3871.6686849354628</v>
      </c>
      <c r="Y2296">
        <v>3884.961405387181</v>
      </c>
      <c r="Z2296">
        <v>3756.1142306773581</v>
      </c>
      <c r="AA2296">
        <v>3945.276185121098</v>
      </c>
      <c r="AB2296">
        <v>769.42982566595049</v>
      </c>
      <c r="AC2296">
        <v>761.08683588125109</v>
      </c>
      <c r="AD2296">
        <v>641.79675006413083</v>
      </c>
      <c r="AE2296">
        <v>935.93065438949338</v>
      </c>
      <c r="AF2296">
        <v>64.708557240831453</v>
      </c>
      <c r="AG2296">
        <v>64.443637144354653</v>
      </c>
      <c r="AH2296">
        <v>63.485083290764329</v>
      </c>
      <c r="AI2296">
        <v>66.72453462595189</v>
      </c>
      <c r="AJ2296">
        <v>0.56692169863213016</v>
      </c>
      <c r="AK2296">
        <v>0.5669216221161848</v>
      </c>
      <c r="AL2296">
        <v>0.56691091020151052</v>
      </c>
      <c r="AM2296">
        <v>0.56693253198694815</v>
      </c>
      <c r="AN2296">
        <v>0.95716677174156428</v>
      </c>
      <c r="AO2296">
        <v>0.95716677174156428</v>
      </c>
      <c r="AP2296">
        <v>0.95716677174156428</v>
      </c>
      <c r="AQ2296">
        <v>0.95716677174156428</v>
      </c>
      <c r="AR2296">
        <v>13.268617427117841</v>
      </c>
      <c r="AS2296">
        <v>13.268617427117849</v>
      </c>
      <c r="AT2296">
        <v>13.268617427117849</v>
      </c>
      <c r="AU2296">
        <v>13.268617427117849</v>
      </c>
      <c r="AV2296" t="str">
        <f>VLOOKUP(Sheet1[[#This Row],[NPDES ID2]],Combined_Sheet__Major_Only___2[[NPDES ID2]:[ECHO BFR]],3,FALSE)</f>
        <v>FL</v>
      </c>
      <c r="AW2296" t="s">
        <v>41</v>
      </c>
      <c r="AX2296" t="str">
        <f>VLOOKUP(Sheet1[[#This Row],[NPDES ID2]],Combined_Sheet__Major_Only___2[[NPDES ID2]:[ECHO BFR]],27,FALSE)</f>
        <v>-</v>
      </c>
      <c r="AY2296" t="str">
        <f>VLOOKUP(Sheet1[[#This Row],[NPDES ID2]],Combined_Sheet__Major_Only___2[[NPDES ID2]:[ECHO BFR]],28,FALSE)</f>
        <v>-</v>
      </c>
      <c r="AZ2296" t="str">
        <f>VLOOKUP(Sheet1[[#This Row],[NPDES ID2]],Combined_Sheet__Major_Only___2[[NPDES ID2]:[ECHO BFR]],29,FALSE)</f>
        <v>thickening</v>
      </c>
      <c r="BA2296">
        <f>VLOOKUP(Sheet1[[#This Row],[NPDES ID2]],Combined_Sheet__Major_Only___2[[NPDES ID2]:[ECHO BFR]],17,FALSE)</f>
        <v>27.192438519722799</v>
      </c>
      <c r="BB2296">
        <f>VLOOKUP(Sheet1[[#This Row],[NPDES ID2]],Combined_Sheet__Major_Only___2[[NPDES ID2]:[ECHO BFR]],18,FALSE)</f>
        <v>-80.249999999599694</v>
      </c>
      <c r="BC2296" t="str">
        <f>IF(ISNUMBER(SEARCH("aerobic",$AW2296)),"aerobic","")</f>
        <v>aerobic</v>
      </c>
      <c r="BD2296" t="str">
        <f>IF(ISNUMBER(SEARCH("anaer",$AW2296)),"anaer","")</f>
        <v/>
      </c>
      <c r="BE2296" t="str">
        <f>IF(ISNUMBER(SEARCH("thickening",$AZ2296)),"thickening","")</f>
        <v>thickening</v>
      </c>
      <c r="BF2296" s="2" t="str">
        <f>IF(ISNUMBER(SEARCH("airDry",$AW2296)),"airDry","")</f>
        <v/>
      </c>
      <c r="BG2296" s="2" t="str">
        <f>IF(ISNUMBER(SEARCH("heatDry",$AY2296)),"heatDry","")</f>
        <v/>
      </c>
      <c r="BH2296" s="2" t="str">
        <f>IF(AND(ISNUMBER(SEARCH("aerobic",$AW2296)),ISNUMBER(SEARCH("anaer",$AW2296))),"Combined Aer and Anaer.","")</f>
        <v/>
      </c>
    </row>
    <row r="2297" spans="1:60" x14ac:dyDescent="0.3">
      <c r="A2297" s="4">
        <v>2295</v>
      </c>
      <c r="B2297" t="s">
        <v>10726</v>
      </c>
      <c r="C2297">
        <v>434.58</v>
      </c>
      <c r="D2297">
        <v>351.51792064629859</v>
      </c>
      <c r="E2297">
        <v>350.98751995575429</v>
      </c>
      <c r="F2297">
        <v>275.74029483240417</v>
      </c>
      <c r="G2297">
        <v>434.50826738284002</v>
      </c>
      <c r="H2297">
        <v>-76.895725598936266</v>
      </c>
      <c r="I2297">
        <v>-78.185553467815112</v>
      </c>
      <c r="J2297">
        <v>-91.136622714767753</v>
      </c>
      <c r="K2297">
        <v>-61.11330376498843</v>
      </c>
      <c r="L2297">
        <v>281.46159924741312</v>
      </c>
      <c r="M2297">
        <v>280.24655424964823</v>
      </c>
      <c r="N2297">
        <v>275.84343208679712</v>
      </c>
      <c r="O2297">
        <v>290.7186742266183</v>
      </c>
      <c r="P2297">
        <v>10.24946845655046</v>
      </c>
      <c r="Q2297">
        <v>10.36034467372351</v>
      </c>
      <c r="R2297">
        <v>8.3450491381582221</v>
      </c>
      <c r="S2297">
        <v>11.728666778704181</v>
      </c>
      <c r="T2297">
        <v>96.535621817392524</v>
      </c>
      <c r="U2297">
        <v>96.535469999380808</v>
      </c>
      <c r="V2297">
        <v>96.470467491242573</v>
      </c>
      <c r="W2297">
        <v>96.600150793192071</v>
      </c>
      <c r="X2297">
        <v>6709.2600637614842</v>
      </c>
      <c r="Y2297">
        <v>6733.6150394617716</v>
      </c>
      <c r="Z2297">
        <v>6497.9540815836181</v>
      </c>
      <c r="AA2297">
        <v>6843.8981495694798</v>
      </c>
      <c r="AB2297">
        <v>1162.097739838179</v>
      </c>
      <c r="AC2297">
        <v>1152.842073433864</v>
      </c>
      <c r="AD2297">
        <v>991.43147885690155</v>
      </c>
      <c r="AE2297">
        <v>1377.818326147114</v>
      </c>
      <c r="AF2297">
        <v>63.472787232823443</v>
      </c>
      <c r="AG2297">
        <v>63.198606965298183</v>
      </c>
      <c r="AH2297">
        <v>62.206781739312262</v>
      </c>
      <c r="AI2297">
        <v>65.558885677962692</v>
      </c>
      <c r="AJ2297">
        <v>0.55182083037950713</v>
      </c>
      <c r="AK2297">
        <v>0.55182073375747365</v>
      </c>
      <c r="AL2297">
        <v>0.55180721170026525</v>
      </c>
      <c r="AM2297">
        <v>0.55183450585811633</v>
      </c>
      <c r="AN2297">
        <v>0.97414651434949528</v>
      </c>
      <c r="AO2297">
        <v>0.97414651434949506</v>
      </c>
      <c r="AP2297">
        <v>0.97414651434949506</v>
      </c>
      <c r="AQ2297">
        <v>0.97414651434949506</v>
      </c>
      <c r="AR2297">
        <v>14.06833561805797</v>
      </c>
      <c r="AS2297">
        <v>14.068335618057979</v>
      </c>
      <c r="AT2297">
        <v>14.068335618057979</v>
      </c>
      <c r="AU2297">
        <v>14.068335618057979</v>
      </c>
      <c r="AV2297" t="str">
        <f>VLOOKUP(Sheet1[[#This Row],[NPDES ID2]],Combined_Sheet__Major_Only___2[[NPDES ID2]:[ECHO BFR]],3,FALSE)</f>
        <v>FL</v>
      </c>
      <c r="AW2297" t="s">
        <v>41</v>
      </c>
      <c r="AX2297" t="str">
        <f>VLOOKUP(Sheet1[[#This Row],[NPDES ID2]],Combined_Sheet__Major_Only___2[[NPDES ID2]:[ECHO BFR]],27,FALSE)</f>
        <v>other</v>
      </c>
      <c r="AY2297" t="str">
        <f>VLOOKUP(Sheet1[[#This Row],[NPDES ID2]],Combined_Sheet__Major_Only___2[[NPDES ID2]:[ECHO BFR]],28,FALSE)</f>
        <v>-</v>
      </c>
      <c r="AZ2297" t="str">
        <f>VLOOKUP(Sheet1[[#This Row],[NPDES ID2]],Combined_Sheet__Major_Only___2[[NPDES ID2]:[ECHO BFR]],29,FALSE)</f>
        <v>thickening</v>
      </c>
      <c r="BA2297">
        <f>VLOOKUP(Sheet1[[#This Row],[NPDES ID2]],Combined_Sheet__Major_Only___2[[NPDES ID2]:[ECHO BFR]],17,FALSE)</f>
        <v>30.531330000000001</v>
      </c>
      <c r="BB2297">
        <f>VLOOKUP(Sheet1[[#This Row],[NPDES ID2]],Combined_Sheet__Major_Only___2[[NPDES ID2]:[ECHO BFR]],18,FALSE)</f>
        <v>-86.493409999999997</v>
      </c>
      <c r="BC2297" t="str">
        <f>IF(ISNUMBER(SEARCH("aerobic",$AW2297)),"aerobic","")</f>
        <v>aerobic</v>
      </c>
      <c r="BD2297" t="str">
        <f>IF(ISNUMBER(SEARCH("anaer",$AW2297)),"anaer","")</f>
        <v/>
      </c>
      <c r="BE2297" t="str">
        <f>IF(ISNUMBER(SEARCH("thickening",$AZ2297)),"thickening","")</f>
        <v>thickening</v>
      </c>
      <c r="BF2297" s="3" t="str">
        <f>IF(ISNUMBER(SEARCH("airDry",$AW2297)),"airDry","")</f>
        <v/>
      </c>
      <c r="BG2297" s="3" t="str">
        <f>IF(ISNUMBER(SEARCH("heatDry",$AY2297)),"heatDry","")</f>
        <v/>
      </c>
      <c r="BH2297" s="3" t="str">
        <f>IF(AND(ISNUMBER(SEARCH("aerobic",$AW2297)),ISNUMBER(SEARCH("anaer",$AW2297))),"Combined Aer and Anaer.","")</f>
        <v/>
      </c>
    </row>
    <row r="2298" spans="1:60" x14ac:dyDescent="0.3">
      <c r="A2298" s="4">
        <v>2296</v>
      </c>
      <c r="B2298" t="s">
        <v>10731</v>
      </c>
      <c r="C2298">
        <v>432.45</v>
      </c>
      <c r="D2298">
        <v>361.66792191683669</v>
      </c>
      <c r="E2298">
        <v>361.16786626966302</v>
      </c>
      <c r="F2298">
        <v>283.50759812616661</v>
      </c>
      <c r="G2298">
        <v>446.6560926492528</v>
      </c>
      <c r="H2298">
        <v>-77.062758259227564</v>
      </c>
      <c r="I2298">
        <v>-78.283932826512512</v>
      </c>
      <c r="J2298">
        <v>-91.109718167488126</v>
      </c>
      <c r="K2298">
        <v>-61.844771499055227</v>
      </c>
      <c r="L2298">
        <v>273.03231825988058</v>
      </c>
      <c r="M2298">
        <v>271.77048249884842</v>
      </c>
      <c r="N2298">
        <v>267.19851055727452</v>
      </c>
      <c r="O2298">
        <v>282.64451341969271</v>
      </c>
      <c r="P2298">
        <v>10.212435312949051</v>
      </c>
      <c r="Q2298">
        <v>10.3161282204121</v>
      </c>
      <c r="R2298">
        <v>8.3526874562450555</v>
      </c>
      <c r="S2298">
        <v>11.7057916843138</v>
      </c>
      <c r="T2298">
        <v>52.424789829003657</v>
      </c>
      <c r="U2298">
        <v>52.424706085862823</v>
      </c>
      <c r="V2298">
        <v>52.388850562978092</v>
      </c>
      <c r="W2298">
        <v>52.460384150434898</v>
      </c>
      <c r="X2298">
        <v>3737.7735501670659</v>
      </c>
      <c r="Y2298">
        <v>3752.2846025310532</v>
      </c>
      <c r="Z2298">
        <v>3611.8414071642628</v>
      </c>
      <c r="AA2298">
        <v>3818.1060533180789</v>
      </c>
      <c r="AB2298">
        <v>588.86230156672821</v>
      </c>
      <c r="AC2298">
        <v>585.22946452576957</v>
      </c>
      <c r="AD2298">
        <v>509.29980237871291</v>
      </c>
      <c r="AE2298">
        <v>687.22708305171545</v>
      </c>
      <c r="AF2298">
        <v>61.874628086883632</v>
      </c>
      <c r="AG2298">
        <v>61.588553292501253</v>
      </c>
      <c r="AH2298">
        <v>60.553213914015558</v>
      </c>
      <c r="AI2298">
        <v>64.051945188610659</v>
      </c>
      <c r="AJ2298">
        <v>0.53230064943158117</v>
      </c>
      <c r="AK2298">
        <v>0.5323005848676079</v>
      </c>
      <c r="AL2298">
        <v>0.53229154512501364</v>
      </c>
      <c r="AM2298">
        <v>0.5323097916290257</v>
      </c>
      <c r="AN2298">
        <v>0.95383350876099182</v>
      </c>
      <c r="AO2298">
        <v>0.95383350876099171</v>
      </c>
      <c r="AP2298">
        <v>0.95383350876099171</v>
      </c>
      <c r="AQ2298">
        <v>0.95383350876099171</v>
      </c>
      <c r="AR2298">
        <v>14.510842597149701</v>
      </c>
      <c r="AS2298">
        <v>14.510842597149701</v>
      </c>
      <c r="AT2298">
        <v>14.510842597149701</v>
      </c>
      <c r="AU2298">
        <v>14.510842597149701</v>
      </c>
      <c r="AV2298" t="str">
        <f>VLOOKUP(Sheet1[[#This Row],[NPDES ID2]],Combined_Sheet__Major_Only___2[[NPDES ID2]:[ECHO BFR]],3,FALSE)</f>
        <v>KY</v>
      </c>
      <c r="AW2298" t="s">
        <v>41</v>
      </c>
      <c r="AX2298" t="str">
        <f>VLOOKUP(Sheet1[[#This Row],[NPDES ID2]],Combined_Sheet__Major_Only___2[[NPDES ID2]:[ECHO BFR]],27,FALSE)</f>
        <v>-</v>
      </c>
      <c r="AY2298" t="str">
        <f>VLOOKUP(Sheet1[[#This Row],[NPDES ID2]],Combined_Sheet__Major_Only___2[[NPDES ID2]:[ECHO BFR]],28,FALSE)</f>
        <v>thermoAerobicDigest</v>
      </c>
      <c r="AZ2298" t="str">
        <f>VLOOKUP(Sheet1[[#This Row],[NPDES ID2]],Combined_Sheet__Major_Only___2[[NPDES ID2]:[ECHO BFR]],29,FALSE)</f>
        <v>thickening</v>
      </c>
      <c r="BA2298">
        <f>VLOOKUP(Sheet1[[#This Row],[NPDES ID2]],Combined_Sheet__Major_Only___2[[NPDES ID2]:[ECHO BFR]],17,FALSE)</f>
        <v>38.151904999999999</v>
      </c>
      <c r="BB2298">
        <f>VLOOKUP(Sheet1[[#This Row],[NPDES ID2]],Combined_Sheet__Major_Only___2[[NPDES ID2]:[ECHO BFR]],18,FALSE)</f>
        <v>-83.513848999999993</v>
      </c>
      <c r="BC2298" t="str">
        <f>IF(ISNUMBER(SEARCH("aerobic",$AW2298)),"aerobic","")</f>
        <v>aerobic</v>
      </c>
      <c r="BD2298" t="str">
        <f>IF(ISNUMBER(SEARCH("anaer",$AW2298)),"anaer","")</f>
        <v/>
      </c>
      <c r="BE2298" t="str">
        <f>IF(ISNUMBER(SEARCH("thickening",$AZ2298)),"thickening","")</f>
        <v>thickening</v>
      </c>
      <c r="BF2298" s="2" t="str">
        <f>IF(ISNUMBER(SEARCH("airDry",$AW2298)),"airDry","")</f>
        <v/>
      </c>
      <c r="BG2298" s="2" t="str">
        <f>IF(ISNUMBER(SEARCH("heatDry",$AY2298)),"heatDry","")</f>
        <v/>
      </c>
      <c r="BH2298" s="2" t="str">
        <f>IF(AND(ISNUMBER(SEARCH("aerobic",$AW2298)),ISNUMBER(SEARCH("anaer",$AW2298))),"Combined Aer and Anaer.","")</f>
        <v/>
      </c>
    </row>
    <row r="2299" spans="1:60" x14ac:dyDescent="0.3">
      <c r="A2299" s="4">
        <v>2297</v>
      </c>
      <c r="B2299" t="s">
        <v>10736</v>
      </c>
      <c r="C2299">
        <v>429.21</v>
      </c>
      <c r="D2299">
        <v>376.04437191473681</v>
      </c>
      <c r="E2299">
        <v>375.57964860804282</v>
      </c>
      <c r="F2299">
        <v>294.47180172799938</v>
      </c>
      <c r="G2299">
        <v>463.84420589312708</v>
      </c>
      <c r="H2299">
        <v>-77.191483534055052</v>
      </c>
      <c r="I2299">
        <v>-78.260648047575643</v>
      </c>
      <c r="J2299">
        <v>-90.753745241532187</v>
      </c>
      <c r="K2299">
        <v>-62.351527473382099</v>
      </c>
      <c r="L2299">
        <v>261.81962056285471</v>
      </c>
      <c r="M2299">
        <v>260.49894434295447</v>
      </c>
      <c r="N2299">
        <v>255.71299294459979</v>
      </c>
      <c r="O2299">
        <v>271.88154704882601</v>
      </c>
      <c r="P2299">
        <v>10.152515111639939</v>
      </c>
      <c r="Q2299">
        <v>10.229637144448469</v>
      </c>
      <c r="R2299">
        <v>8.3559850934603492</v>
      </c>
      <c r="S2299">
        <v>11.66402490964065</v>
      </c>
      <c r="T2299">
        <v>114.98747768616811</v>
      </c>
      <c r="U2299">
        <v>114.98729739198281</v>
      </c>
      <c r="V2299">
        <v>114.9101025050872</v>
      </c>
      <c r="W2299">
        <v>115.0641102212965</v>
      </c>
      <c r="X2299">
        <v>8485.934179765487</v>
      </c>
      <c r="Y2299">
        <v>8521.9360276480038</v>
      </c>
      <c r="Z2299">
        <v>8173.9512851974723</v>
      </c>
      <c r="AA2299">
        <v>8685.1753705272331</v>
      </c>
      <c r="AB2299">
        <v>1408.6660189720039</v>
      </c>
      <c r="AC2299">
        <v>1398.9966609229059</v>
      </c>
      <c r="AD2299">
        <v>1208.219053765589</v>
      </c>
      <c r="AE2299">
        <v>1662.2726899094471</v>
      </c>
      <c r="AF2299">
        <v>59.782215621884433</v>
      </c>
      <c r="AG2299">
        <v>59.480477100456618</v>
      </c>
      <c r="AH2299">
        <v>58.388874819675671</v>
      </c>
      <c r="AI2299">
        <v>62.078119698482347</v>
      </c>
      <c r="AJ2299">
        <v>0.50675985414247138</v>
      </c>
      <c r="AK2299">
        <v>0.50675975440524579</v>
      </c>
      <c r="AL2299">
        <v>0.50674579896487937</v>
      </c>
      <c r="AM2299">
        <v>0.50677396799000962</v>
      </c>
      <c r="AN2299">
        <v>0.97816525709740643</v>
      </c>
      <c r="AO2299">
        <v>0.97816525709740654</v>
      </c>
      <c r="AP2299">
        <v>0.97816525709740654</v>
      </c>
      <c r="AQ2299">
        <v>0.97816525709740654</v>
      </c>
      <c r="AR2299">
        <v>13.58606147685639</v>
      </c>
      <c r="AS2299">
        <v>13.58606147685639</v>
      </c>
      <c r="AT2299">
        <v>13.58606147685639</v>
      </c>
      <c r="AU2299">
        <v>13.58606147685639</v>
      </c>
      <c r="AV2299" t="str">
        <f>VLOOKUP(Sheet1[[#This Row],[NPDES ID2]],Combined_Sheet__Major_Only___2[[NPDES ID2]:[ECHO BFR]],3,FALSE)</f>
        <v>CO</v>
      </c>
      <c r="AW2299" t="s">
        <v>41</v>
      </c>
      <c r="AX2299" t="str">
        <f>VLOOKUP(Sheet1[[#This Row],[NPDES ID2]],Combined_Sheet__Major_Only___2[[NPDES ID2]:[ECHO BFR]],27,FALSE)</f>
        <v>-</v>
      </c>
      <c r="AY2299" t="str">
        <f>VLOOKUP(Sheet1[[#This Row],[NPDES ID2]],Combined_Sheet__Major_Only___2[[NPDES ID2]:[ECHO BFR]],28,FALSE)</f>
        <v>-</v>
      </c>
      <c r="AZ2299" t="str">
        <f>VLOOKUP(Sheet1[[#This Row],[NPDES ID2]],Combined_Sheet__Major_Only___2[[NPDES ID2]:[ECHO BFR]],29,FALSE)</f>
        <v>thickening, preliminaryOps</v>
      </c>
      <c r="BA2299">
        <f>VLOOKUP(Sheet1[[#This Row],[NPDES ID2]],Combined_Sheet__Major_Only___2[[NPDES ID2]:[ECHO BFR]],17,FALSE)</f>
        <v>38.857222999999998</v>
      </c>
      <c r="BB2299">
        <f>VLOOKUP(Sheet1[[#This Row],[NPDES ID2]],Combined_Sheet__Major_Only___2[[NPDES ID2]:[ECHO BFR]],18,FALSE)</f>
        <v>-104.712571</v>
      </c>
      <c r="BC2299" t="str">
        <f>IF(ISNUMBER(SEARCH("aerobic",$AW2299)),"aerobic","")</f>
        <v>aerobic</v>
      </c>
      <c r="BD2299" t="str">
        <f>IF(ISNUMBER(SEARCH("anaer",$AW2299)),"anaer","")</f>
        <v/>
      </c>
      <c r="BE2299" t="str">
        <f>IF(ISNUMBER(SEARCH("thickening",$AZ2299)),"thickening","")</f>
        <v>thickening</v>
      </c>
      <c r="BF2299" s="3" t="str">
        <f>IF(ISNUMBER(SEARCH("airDry",$AW2299)),"airDry","")</f>
        <v/>
      </c>
      <c r="BG2299" s="3" t="str">
        <f>IF(ISNUMBER(SEARCH("heatDry",$AY2299)),"heatDry","")</f>
        <v/>
      </c>
      <c r="BH2299" s="3" t="str">
        <f>IF(AND(ISNUMBER(SEARCH("aerobic",$AW2299)),ISNUMBER(SEARCH("anaer",$AW2299))),"Combined Aer and Anaer.","")</f>
        <v/>
      </c>
    </row>
    <row r="2300" spans="1:60" x14ac:dyDescent="0.3">
      <c r="A2300" s="4">
        <v>2298</v>
      </c>
      <c r="B2300" t="s">
        <v>10739</v>
      </c>
      <c r="C2300">
        <v>427.4</v>
      </c>
      <c r="D2300">
        <v>367.32189211474702</v>
      </c>
      <c r="E2300">
        <v>366.71020006758943</v>
      </c>
      <c r="F2300">
        <v>287.53852145908883</v>
      </c>
      <c r="G2300">
        <v>453.66588184498698</v>
      </c>
      <c r="H2300">
        <v>-77.09189707125293</v>
      </c>
      <c r="I2300">
        <v>-78.324377404850964</v>
      </c>
      <c r="J2300">
        <v>-91.017876034364946</v>
      </c>
      <c r="K2300">
        <v>-61.96732047870362</v>
      </c>
      <c r="L2300">
        <v>267.5723636338131</v>
      </c>
      <c r="M2300">
        <v>266.30834147300351</v>
      </c>
      <c r="N2300">
        <v>261.72821159763231</v>
      </c>
      <c r="O2300">
        <v>277.20166699706277</v>
      </c>
      <c r="P2300">
        <v>10.097320047214771</v>
      </c>
      <c r="Q2300">
        <v>10.19592733635041</v>
      </c>
      <c r="R2300">
        <v>8.2706425431101245</v>
      </c>
      <c r="S2300">
        <v>11.580176427418779</v>
      </c>
      <c r="T2300">
        <v>60.931136404426908</v>
      </c>
      <c r="U2300">
        <v>60.93103953370678</v>
      </c>
      <c r="V2300">
        <v>60.889563297110257</v>
      </c>
      <c r="W2300">
        <v>60.972310493615922</v>
      </c>
      <c r="X2300">
        <v>4381.2024726110103</v>
      </c>
      <c r="Y2300">
        <v>4398.5968019931479</v>
      </c>
      <c r="Z2300">
        <v>4230.3202642355382</v>
      </c>
      <c r="AA2300">
        <v>4477.4739858280273</v>
      </c>
      <c r="AB2300">
        <v>914.17073492915381</v>
      </c>
      <c r="AC2300">
        <v>903.02365251823107</v>
      </c>
      <c r="AD2300">
        <v>754.80507442309056</v>
      </c>
      <c r="AE2300">
        <v>1122.524982111044</v>
      </c>
      <c r="AF2300">
        <v>61.35397822418178</v>
      </c>
      <c r="AG2300">
        <v>61.064001833442788</v>
      </c>
      <c r="AH2300">
        <v>60.014678482511258</v>
      </c>
      <c r="AI2300">
        <v>63.560788815639903</v>
      </c>
      <c r="AJ2300">
        <v>0.52594362633766722</v>
      </c>
      <c r="AK2300">
        <v>0.52594355076117938</v>
      </c>
      <c r="AL2300">
        <v>0.52593297115428306</v>
      </c>
      <c r="AM2300">
        <v>0.52595432590566538</v>
      </c>
      <c r="AN2300">
        <v>0.95990800873751814</v>
      </c>
      <c r="AO2300">
        <v>0.95990800873751836</v>
      </c>
      <c r="AP2300">
        <v>0.95990800873751836</v>
      </c>
      <c r="AQ2300">
        <v>0.95990800873751836</v>
      </c>
      <c r="AR2300">
        <v>12.253091367690679</v>
      </c>
      <c r="AS2300">
        <v>12.253091367690679</v>
      </c>
      <c r="AT2300">
        <v>12.253091367690679</v>
      </c>
      <c r="AU2300">
        <v>12.253091367690679</v>
      </c>
      <c r="AV2300" t="str">
        <f>VLOOKUP(Sheet1[[#This Row],[NPDES ID2]],Combined_Sheet__Major_Only___2[[NPDES ID2]:[ECHO BFR]],3,FALSE)</f>
        <v>MO</v>
      </c>
      <c r="AW2300" t="s">
        <v>41</v>
      </c>
      <c r="AX2300" t="str">
        <f>VLOOKUP(Sheet1[[#This Row],[NPDES ID2]],Combined_Sheet__Major_Only___2[[NPDES ID2]:[ECHO BFR]],27,FALSE)</f>
        <v>tempSludgeStore</v>
      </c>
      <c r="AY2300" t="str">
        <f>VLOOKUP(Sheet1[[#This Row],[NPDES ID2]],Combined_Sheet__Major_Only___2[[NPDES ID2]:[ECHO BFR]],28,FALSE)</f>
        <v>-</v>
      </c>
      <c r="AZ2300" t="str">
        <f>VLOOKUP(Sheet1[[#This Row],[NPDES ID2]],Combined_Sheet__Major_Only___2[[NPDES ID2]:[ECHO BFR]],29,FALSE)</f>
        <v>thickening</v>
      </c>
      <c r="BA2300">
        <f>VLOOKUP(Sheet1[[#This Row],[NPDES ID2]],Combined_Sheet__Major_Only___2[[NPDES ID2]:[ECHO BFR]],17,FALSE)</f>
        <v>38.547139000000001</v>
      </c>
      <c r="BB2300">
        <f>VLOOKUP(Sheet1[[#This Row],[NPDES ID2]],Combined_Sheet__Major_Only___2[[NPDES ID2]:[ECHO BFR]],18,FALSE)</f>
        <v>-90.967639000000005</v>
      </c>
      <c r="BC2300" t="str">
        <f>IF(ISNUMBER(SEARCH("aerobic",$AW2300)),"aerobic","")</f>
        <v>aerobic</v>
      </c>
      <c r="BD2300" t="str">
        <f>IF(ISNUMBER(SEARCH("anaer",$AW2300)),"anaer","")</f>
        <v/>
      </c>
      <c r="BE2300" t="str">
        <f>IF(ISNUMBER(SEARCH("thickening",$AZ2300)),"thickening","")</f>
        <v>thickening</v>
      </c>
      <c r="BF2300" s="2" t="str">
        <f>IF(ISNUMBER(SEARCH("airDry",$AW2300)),"airDry","")</f>
        <v/>
      </c>
      <c r="BG2300" s="2" t="str">
        <f>IF(ISNUMBER(SEARCH("heatDry",$AY2300)),"heatDry","")</f>
        <v/>
      </c>
      <c r="BH2300" s="2" t="str">
        <f>IF(AND(ISNUMBER(SEARCH("aerobic",$AW2300)),ISNUMBER(SEARCH("anaer",$AW2300))),"Combined Aer and Anaer.","")</f>
        <v/>
      </c>
    </row>
    <row r="2301" spans="1:60" x14ac:dyDescent="0.3">
      <c r="A2301" s="4">
        <v>2299</v>
      </c>
      <c r="B2301" t="s">
        <v>10743</v>
      </c>
      <c r="C2301">
        <v>425.2</v>
      </c>
      <c r="D2301">
        <v>359.51765759782359</v>
      </c>
      <c r="E2301">
        <v>358.76116547912909</v>
      </c>
      <c r="F2301">
        <v>281.29518101961418</v>
      </c>
      <c r="G2301">
        <v>444.57095941799759</v>
      </c>
      <c r="H2301">
        <v>-76.979350422857848</v>
      </c>
      <c r="I2301">
        <v>-78.279745165150558</v>
      </c>
      <c r="J2301">
        <v>-91.239257509640908</v>
      </c>
      <c r="K2301">
        <v>-61.447311543798428</v>
      </c>
      <c r="L2301">
        <v>272.80936730836112</v>
      </c>
      <c r="M2301">
        <v>271.60120177656069</v>
      </c>
      <c r="N2301">
        <v>267.22367707608851</v>
      </c>
      <c r="O2301">
        <v>282.012750001158</v>
      </c>
      <c r="P2301">
        <v>10.033152925486309</v>
      </c>
      <c r="Q2301">
        <v>10.136753037122</v>
      </c>
      <c r="R2301">
        <v>8.1827921279064189</v>
      </c>
      <c r="S2301">
        <v>11.48821150170984</v>
      </c>
      <c r="T2301">
        <v>52.223885571691397</v>
      </c>
      <c r="U2301">
        <v>52.223802138599851</v>
      </c>
      <c r="V2301">
        <v>52.18807936663277</v>
      </c>
      <c r="W2301">
        <v>52.259348109273091</v>
      </c>
      <c r="X2301">
        <v>3663.9205680570508</v>
      </c>
      <c r="Y2301">
        <v>3677.5474248636119</v>
      </c>
      <c r="Z2301">
        <v>3545.6050903824712</v>
      </c>
      <c r="AA2301">
        <v>3739.3521482394849</v>
      </c>
      <c r="AB2301">
        <v>595.47887001149445</v>
      </c>
      <c r="AC2301">
        <v>591.4538641114641</v>
      </c>
      <c r="AD2301">
        <v>512.86086204107448</v>
      </c>
      <c r="AE2301">
        <v>698.50428648391801</v>
      </c>
      <c r="AF2301">
        <v>62.878233206688947</v>
      </c>
      <c r="AG2301">
        <v>62.599652877057821</v>
      </c>
      <c r="AH2301">
        <v>61.591464621045752</v>
      </c>
      <c r="AI2301">
        <v>64.998468900225475</v>
      </c>
      <c r="AJ2301">
        <v>0.5445576376983271</v>
      </c>
      <c r="AK2301">
        <v>0.54455757274421612</v>
      </c>
      <c r="AL2301">
        <v>0.54454847822137342</v>
      </c>
      <c r="AM2301">
        <v>0.54456683529273986</v>
      </c>
      <c r="AN2301">
        <v>0.95366770944080481</v>
      </c>
      <c r="AO2301">
        <v>0.95366770944080492</v>
      </c>
      <c r="AP2301">
        <v>0.95366770944080492</v>
      </c>
      <c r="AQ2301">
        <v>0.95366770944080492</v>
      </c>
      <c r="AR2301">
        <v>14.47168989559575</v>
      </c>
      <c r="AS2301">
        <v>14.47168989559575</v>
      </c>
      <c r="AT2301">
        <v>14.47168989559575</v>
      </c>
      <c r="AU2301">
        <v>14.47168989559575</v>
      </c>
      <c r="AV2301" t="str">
        <f>VLOOKUP(Sheet1[[#This Row],[NPDES ID2]],Combined_Sheet__Major_Only___2[[NPDES ID2]:[ECHO BFR]],3,FALSE)</f>
        <v>OR</v>
      </c>
      <c r="AW2301" t="s">
        <v>12181</v>
      </c>
      <c r="AX2301" t="str">
        <f>VLOOKUP(Sheet1[[#This Row],[NPDES ID2]],Combined_Sheet__Major_Only___2[[NPDES ID2]:[ECHO BFR]],27,FALSE)</f>
        <v>-</v>
      </c>
      <c r="AY2301" t="str">
        <f>VLOOKUP(Sheet1[[#This Row],[NPDES ID2]],Combined_Sheet__Major_Only___2[[NPDES ID2]:[ECHO BFR]],28,FALSE)</f>
        <v>-</v>
      </c>
      <c r="AZ2301" t="str">
        <f>VLOOKUP(Sheet1[[#This Row],[NPDES ID2]],Combined_Sheet__Major_Only___2[[NPDES ID2]:[ECHO BFR]],29,FALSE)</f>
        <v>thickening, sludgeLagoon</v>
      </c>
      <c r="BA2301">
        <f>VLOOKUP(Sheet1[[#This Row],[NPDES ID2]],Combined_Sheet__Major_Only___2[[NPDES ID2]:[ECHO BFR]],17,FALSE)</f>
        <v>43.378247000000002</v>
      </c>
      <c r="BB2301">
        <f>VLOOKUP(Sheet1[[#This Row],[NPDES ID2]],Combined_Sheet__Major_Only___2[[NPDES ID2]:[ECHO BFR]],18,FALSE)</f>
        <v>-124.219065</v>
      </c>
      <c r="BC2301" t="str">
        <f>IF(ISNUMBER(SEARCH("aerobic",$AW2301)),"aerobic","")</f>
        <v/>
      </c>
      <c r="BD2301" t="str">
        <f>IF(ISNUMBER(SEARCH("anaer",$AW2301)),"anaer","")</f>
        <v>anaer</v>
      </c>
      <c r="BE2301" t="str">
        <f>IF(ISNUMBER(SEARCH("thickening",$AZ2301)),"thickening","")</f>
        <v>thickening</v>
      </c>
      <c r="BF2301" s="3" t="str">
        <f>IF(ISNUMBER(SEARCH("airDry",$AW2301)),"airDry","")</f>
        <v/>
      </c>
      <c r="BG2301" s="3" t="str">
        <f>IF(ISNUMBER(SEARCH("heatDry",$AY2301)),"heatDry","")</f>
        <v/>
      </c>
      <c r="BH2301" s="3" t="str">
        <f>IF(AND(ISNUMBER(SEARCH("aerobic",$AW2301)),ISNUMBER(SEARCH("anaer",$AW2301))),"Combined Aer and Anaer.","")</f>
        <v/>
      </c>
    </row>
    <row r="2302" spans="1:60" x14ac:dyDescent="0.3">
      <c r="A2302" s="4">
        <v>2300</v>
      </c>
      <c r="B2302" t="s">
        <v>10747</v>
      </c>
      <c r="C2302">
        <v>422.64</v>
      </c>
      <c r="D2302">
        <v>449.97507074364711</v>
      </c>
      <c r="E2302">
        <v>451.33610107582149</v>
      </c>
      <c r="F2302">
        <v>351.59509917591993</v>
      </c>
      <c r="G2302">
        <v>556.56977902931646</v>
      </c>
      <c r="H2302">
        <v>-77.638455296643201</v>
      </c>
      <c r="I2302">
        <v>-77.475897171216985</v>
      </c>
      <c r="J2302">
        <v>-90.096684553587409</v>
      </c>
      <c r="K2302">
        <v>-65.091399398600629</v>
      </c>
      <c r="L2302">
        <v>217.56253394893679</v>
      </c>
      <c r="M2302">
        <v>215.9631057237913</v>
      </c>
      <c r="N2302">
        <v>210.16252217126689</v>
      </c>
      <c r="O2302">
        <v>229.7568159256428</v>
      </c>
      <c r="P2302">
        <v>10.06368677431545</v>
      </c>
      <c r="Q2302">
        <v>10.02387101382244</v>
      </c>
      <c r="R2302">
        <v>8.5660482845013881</v>
      </c>
      <c r="S2302">
        <v>11.428941656566099</v>
      </c>
      <c r="T2302">
        <v>500.27538111011228</v>
      </c>
      <c r="U2302">
        <v>500.27460621312559</v>
      </c>
      <c r="V2302">
        <v>499.94282576678268</v>
      </c>
      <c r="W2302">
        <v>500.60474459170752</v>
      </c>
      <c r="X2302">
        <v>43768.882935910289</v>
      </c>
      <c r="Y2302">
        <v>44037.332623824143</v>
      </c>
      <c r="Z2302">
        <v>41438.054180585154</v>
      </c>
      <c r="AA2302">
        <v>45272.705865486118</v>
      </c>
      <c r="AB2302">
        <v>9727.7417207139988</v>
      </c>
      <c r="AC2302">
        <v>9535.3599597636312</v>
      </c>
      <c r="AD2302">
        <v>7912.2550911183307</v>
      </c>
      <c r="AE2302">
        <v>12467.90829431878</v>
      </c>
      <c r="AF2302">
        <v>50.452661726804124</v>
      </c>
      <c r="AG2302">
        <v>50.081248358935703</v>
      </c>
      <c r="AH2302">
        <v>48.739359590340989</v>
      </c>
      <c r="AI2302">
        <v>53.276088785094828</v>
      </c>
      <c r="AJ2302">
        <v>0.39314709394326658</v>
      </c>
      <c r="AK2302">
        <v>0.3931468393059433</v>
      </c>
      <c r="AL2302">
        <v>0.39311134569231332</v>
      </c>
      <c r="AM2302">
        <v>0.39318299405072971</v>
      </c>
      <c r="AN2302">
        <v>0.9948572829884843</v>
      </c>
      <c r="AO2302">
        <v>0.99485728298848408</v>
      </c>
      <c r="AP2302">
        <v>0.99485728298848408</v>
      </c>
      <c r="AQ2302">
        <v>0.99485728298848408</v>
      </c>
      <c r="AR2302">
        <v>9.7469411791892302</v>
      </c>
      <c r="AS2302">
        <v>9.7469411791892302</v>
      </c>
      <c r="AT2302">
        <v>9.7469411791892302</v>
      </c>
      <c r="AU2302">
        <v>9.7469411791892302</v>
      </c>
      <c r="AV2302" t="str">
        <f>VLOOKUP(Sheet1[[#This Row],[NPDES ID2]],Combined_Sheet__Major_Only___2[[NPDES ID2]:[ECHO BFR]],3,FALSE)</f>
        <v>TX</v>
      </c>
      <c r="AW2302" t="s">
        <v>54</v>
      </c>
      <c r="AX2302" t="str">
        <f>VLOOKUP(Sheet1[[#This Row],[NPDES ID2]],Combined_Sheet__Major_Only___2[[NPDES ID2]:[ECHO BFR]],27,FALSE)</f>
        <v>other</v>
      </c>
      <c r="AY2302" t="str">
        <f>VLOOKUP(Sheet1[[#This Row],[NPDES ID2]],Combined_Sheet__Major_Only___2[[NPDES ID2]:[ECHO BFR]],28,FALSE)</f>
        <v>-</v>
      </c>
      <c r="AZ2302" t="str">
        <f>VLOOKUP(Sheet1[[#This Row],[NPDES ID2]],Combined_Sheet__Major_Only___2[[NPDES ID2]:[ECHO BFR]],29,FALSE)</f>
        <v>-</v>
      </c>
      <c r="BA2302">
        <f>VLOOKUP(Sheet1[[#This Row],[NPDES ID2]],Combined_Sheet__Major_Only___2[[NPDES ID2]:[ECHO BFR]],17,FALSE)</f>
        <v>32.763199</v>
      </c>
      <c r="BB2302">
        <f>VLOOKUP(Sheet1[[#This Row],[NPDES ID2]],Combined_Sheet__Major_Only___2[[NPDES ID2]:[ECHO BFR]],18,FALSE)</f>
        <v>-93.969626000000005</v>
      </c>
      <c r="BC2302" t="str">
        <f>IF(ISNUMBER(SEARCH("aerobic",$AW2302)),"aerobic","")</f>
        <v/>
      </c>
      <c r="BD2302" t="str">
        <f>IF(ISNUMBER(SEARCH("anaer",$AW2302)),"anaer","")</f>
        <v/>
      </c>
      <c r="BE2302" t="str">
        <f>IF(ISNUMBER(SEARCH("thickening",$AZ2302)),"thickening","")</f>
        <v/>
      </c>
      <c r="BF2302" s="2" t="str">
        <f>IF(ISNUMBER(SEARCH("airDry",$AW2302)),"airDry","")</f>
        <v/>
      </c>
      <c r="BG2302" s="2" t="str">
        <f>IF(ISNUMBER(SEARCH("heatDry",$AY2302)),"heatDry","")</f>
        <v/>
      </c>
      <c r="BH2302" s="2" t="str">
        <f>IF(AND(ISNUMBER(SEARCH("aerobic",$AW2302)),ISNUMBER(SEARCH("anaer",$AW2302))),"Combined Aer and Anaer.","")</f>
        <v/>
      </c>
    </row>
    <row r="2303" spans="1:60" x14ac:dyDescent="0.3">
      <c r="A2303" s="4">
        <v>2301</v>
      </c>
      <c r="B2303" t="s">
        <v>10751</v>
      </c>
      <c r="C2303">
        <v>422.358</v>
      </c>
      <c r="D2303">
        <v>365.3402542886169</v>
      </c>
      <c r="E2303">
        <v>364.54184402483202</v>
      </c>
      <c r="F2303">
        <v>285.61524443269258</v>
      </c>
      <c r="G2303">
        <v>451.65028035979788</v>
      </c>
      <c r="H2303">
        <v>-77.03310449434224</v>
      </c>
      <c r="I2303">
        <v>-78.298319921514249</v>
      </c>
      <c r="J2303">
        <v>-91.127011761808873</v>
      </c>
      <c r="K2303">
        <v>-61.760109763767858</v>
      </c>
      <c r="L2303">
        <v>267.75632518034621</v>
      </c>
      <c r="M2303">
        <v>266.53214083660299</v>
      </c>
      <c r="N2303">
        <v>262.09643056534901</v>
      </c>
      <c r="O2303">
        <v>277.08201185538547</v>
      </c>
      <c r="P2303">
        <v>9.9720633668672658</v>
      </c>
      <c r="Q2303">
        <v>10.07554919401243</v>
      </c>
      <c r="R2303">
        <v>8.1502134046877117</v>
      </c>
      <c r="S2303">
        <v>11.427249763596929</v>
      </c>
      <c r="T2303">
        <v>62.305574958311098</v>
      </c>
      <c r="U2303">
        <v>62.305475966462843</v>
      </c>
      <c r="V2303">
        <v>62.263091546128763</v>
      </c>
      <c r="W2303">
        <v>62.347650615271881</v>
      </c>
      <c r="X2303">
        <v>4424.0428961274656</v>
      </c>
      <c r="Y2303">
        <v>4441.041821300546</v>
      </c>
      <c r="Z2303">
        <v>4276.5583948168442</v>
      </c>
      <c r="AA2303">
        <v>4518.1006871356121</v>
      </c>
      <c r="AB2303">
        <v>774.97251685745289</v>
      </c>
      <c r="AC2303">
        <v>768.7140466779947</v>
      </c>
      <c r="AD2303">
        <v>659.69372241600468</v>
      </c>
      <c r="AE2303">
        <v>920.39524747707571</v>
      </c>
      <c r="AF2303">
        <v>62.129002143078907</v>
      </c>
      <c r="AG2303">
        <v>61.84481699616822</v>
      </c>
      <c r="AH2303">
        <v>60.816423066324148</v>
      </c>
      <c r="AI2303">
        <v>64.291779593887227</v>
      </c>
      <c r="AJ2303">
        <v>0.53540691571945442</v>
      </c>
      <c r="AK2303">
        <v>0.53540684364986202</v>
      </c>
      <c r="AL2303">
        <v>0.53539675417516808</v>
      </c>
      <c r="AM2303">
        <v>0.53541711957691474</v>
      </c>
      <c r="AN2303">
        <v>0.96074262563185708</v>
      </c>
      <c r="AO2303">
        <v>0.96074262563185764</v>
      </c>
      <c r="AP2303">
        <v>0.96074262563185764</v>
      </c>
      <c r="AQ2303">
        <v>0.96074262563185764</v>
      </c>
      <c r="AR2303">
        <v>13.68024331985068</v>
      </c>
      <c r="AS2303">
        <v>13.68024331985068</v>
      </c>
      <c r="AT2303">
        <v>13.68024331985068</v>
      </c>
      <c r="AU2303">
        <v>13.68024331985068</v>
      </c>
      <c r="AV2303" t="str">
        <f>VLOOKUP(Sheet1[[#This Row],[NPDES ID2]],Combined_Sheet__Major_Only___2[[NPDES ID2]:[ECHO BFR]],3,FALSE)</f>
        <v>IL</v>
      </c>
      <c r="AW2303" t="s">
        <v>41</v>
      </c>
      <c r="AX2303" t="str">
        <f>VLOOKUP(Sheet1[[#This Row],[NPDES ID2]],Combined_Sheet__Major_Only___2[[NPDES ID2]:[ECHO BFR]],27,FALSE)</f>
        <v>-</v>
      </c>
      <c r="AY2303" t="str">
        <f>VLOOKUP(Sheet1[[#This Row],[NPDES ID2]],Combined_Sheet__Major_Only___2[[NPDES ID2]:[ECHO BFR]],28,FALSE)</f>
        <v>-</v>
      </c>
      <c r="AZ2303" t="str">
        <f>VLOOKUP(Sheet1[[#This Row],[NPDES ID2]],Combined_Sheet__Major_Only___2[[NPDES ID2]:[ECHO BFR]],29,FALSE)</f>
        <v>thickening</v>
      </c>
      <c r="BA2303">
        <f>VLOOKUP(Sheet1[[#This Row],[NPDES ID2]],Combined_Sheet__Major_Only___2[[NPDES ID2]:[ECHO BFR]],17,FALSE)</f>
        <v>41.514400000000002</v>
      </c>
      <c r="BB2303">
        <f>VLOOKUP(Sheet1[[#This Row],[NPDES ID2]],Combined_Sheet__Major_Only___2[[NPDES ID2]:[ECHO BFR]],18,FALSE)</f>
        <v>-87.966430000000003</v>
      </c>
      <c r="BC2303" t="str">
        <f>IF(ISNUMBER(SEARCH("aerobic",$AW2303)),"aerobic","")</f>
        <v>aerobic</v>
      </c>
      <c r="BD2303" t="str">
        <f>IF(ISNUMBER(SEARCH("anaer",$AW2303)),"anaer","")</f>
        <v/>
      </c>
      <c r="BE2303" t="str">
        <f>IF(ISNUMBER(SEARCH("thickening",$AZ2303)),"thickening","")</f>
        <v>thickening</v>
      </c>
      <c r="BF2303" s="3" t="str">
        <f>IF(ISNUMBER(SEARCH("airDry",$AW2303)),"airDry","")</f>
        <v/>
      </c>
      <c r="BG2303" s="3" t="str">
        <f>IF(ISNUMBER(SEARCH("heatDry",$AY2303)),"heatDry","")</f>
        <v/>
      </c>
      <c r="BH2303" s="3" t="str">
        <f>IF(AND(ISNUMBER(SEARCH("aerobic",$AW2303)),ISNUMBER(SEARCH("anaer",$AW2303))),"Combined Aer and Anaer.","")</f>
        <v/>
      </c>
    </row>
    <row r="2304" spans="1:60" x14ac:dyDescent="0.3">
      <c r="A2304" s="4">
        <v>2302</v>
      </c>
      <c r="B2304" t="s">
        <v>10756</v>
      </c>
      <c r="C2304">
        <v>416.85</v>
      </c>
      <c r="D2304">
        <v>353.48037787093068</v>
      </c>
      <c r="E2304">
        <v>352.40146773234801</v>
      </c>
      <c r="F2304">
        <v>275.98072948307657</v>
      </c>
      <c r="G2304">
        <v>437.93302896422807</v>
      </c>
      <c r="H2304">
        <v>-76.858158185538187</v>
      </c>
      <c r="I2304">
        <v>-78.077792103094566</v>
      </c>
      <c r="J2304">
        <v>-91.050390028500189</v>
      </c>
      <c r="K2304">
        <v>-60.705562021924237</v>
      </c>
      <c r="L2304">
        <v>275.30329332209487</v>
      </c>
      <c r="M2304">
        <v>274.17741368642203</v>
      </c>
      <c r="N2304">
        <v>270.09864373176958</v>
      </c>
      <c r="O2304">
        <v>283.87868104609288</v>
      </c>
      <c r="P2304">
        <v>9.8214677014596923</v>
      </c>
      <c r="Q2304">
        <v>9.9412929392290099</v>
      </c>
      <c r="R2304">
        <v>7.9682907048916567</v>
      </c>
      <c r="S2304">
        <v>11.25989094319563</v>
      </c>
      <c r="T2304">
        <v>3.7245122193594029</v>
      </c>
      <c r="U2304">
        <v>3.724503633837708</v>
      </c>
      <c r="V2304">
        <v>3.720827650747256</v>
      </c>
      <c r="W2304">
        <v>3.728161423531323</v>
      </c>
      <c r="X2304">
        <v>253.84082494252971</v>
      </c>
      <c r="Y2304">
        <v>254.68377074593459</v>
      </c>
      <c r="Z2304">
        <v>246.34223642447051</v>
      </c>
      <c r="AA2304">
        <v>258.65894987257718</v>
      </c>
      <c r="AB2304">
        <v>39.33933349605033</v>
      </c>
      <c r="AC2304">
        <v>39.105883069489131</v>
      </c>
      <c r="AD2304">
        <v>34.129320439988753</v>
      </c>
      <c r="AE2304">
        <v>45.817524396894228</v>
      </c>
      <c r="AF2304">
        <v>64.72345930661001</v>
      </c>
      <c r="AG2304">
        <v>64.458707042714749</v>
      </c>
      <c r="AH2304">
        <v>63.500179146106873</v>
      </c>
      <c r="AI2304">
        <v>66.739018689035547</v>
      </c>
      <c r="AJ2304">
        <v>0.56710383693916611</v>
      </c>
      <c r="AK2304">
        <v>0.56710380372096458</v>
      </c>
      <c r="AL2304">
        <v>0.56709915027700653</v>
      </c>
      <c r="AM2304">
        <v>0.56710854305827185</v>
      </c>
      <c r="AN2304">
        <v>0.65172177258057928</v>
      </c>
      <c r="AO2304">
        <v>0.65172177258057928</v>
      </c>
      <c r="AP2304">
        <v>0.65172177258057928</v>
      </c>
      <c r="AQ2304">
        <v>0.65172177258057928</v>
      </c>
      <c r="AR2304">
        <v>15.332121230285169</v>
      </c>
      <c r="AS2304">
        <v>15.33212123028518</v>
      </c>
      <c r="AT2304">
        <v>15.33212123028518</v>
      </c>
      <c r="AU2304">
        <v>15.33212123028518</v>
      </c>
      <c r="AV2304" t="str">
        <f>VLOOKUP(Sheet1[[#This Row],[NPDES ID2]],Combined_Sheet__Major_Only___2[[NPDES ID2]:[ECHO BFR]],3,FALSE)</f>
        <v>OR</v>
      </c>
      <c r="AW2304" t="s">
        <v>12183</v>
      </c>
      <c r="AX2304" t="str">
        <f>VLOOKUP(Sheet1[[#This Row],[NPDES ID2]],Combined_Sheet__Major_Only___2[[NPDES ID2]:[ECHO BFR]],27,FALSE)</f>
        <v>methaneBioCaptureRecover</v>
      </c>
      <c r="AY2304" t="str">
        <f>VLOOKUP(Sheet1[[#This Row],[NPDES ID2]],Combined_Sheet__Major_Only___2[[NPDES ID2]:[ECHO BFR]],28,FALSE)</f>
        <v>-</v>
      </c>
      <c r="AZ2304" t="str">
        <f>VLOOKUP(Sheet1[[#This Row],[NPDES ID2]],Combined_Sheet__Major_Only___2[[NPDES ID2]:[ECHO BFR]],29,FALSE)</f>
        <v>thickening, preliminaryOps</v>
      </c>
      <c r="BA2304">
        <f>VLOOKUP(Sheet1[[#This Row],[NPDES ID2]],Combined_Sheet__Major_Only___2[[NPDES ID2]:[ECHO BFR]],17,FALSE)</f>
        <v>45.667940000000002</v>
      </c>
      <c r="BB2304">
        <f>VLOOKUP(Sheet1[[#This Row],[NPDES ID2]],Combined_Sheet__Major_Only___2[[NPDES ID2]:[ECHO BFR]],18,FALSE)</f>
        <v>-118.836944</v>
      </c>
      <c r="BC2304" t="str">
        <f>IF(ISNUMBER(SEARCH("aerobic",$AW2304)),"aerobic","")</f>
        <v/>
      </c>
      <c r="BD2304" t="str">
        <f>IF(ISNUMBER(SEARCH("anaer",$AW2304)),"anaer","")</f>
        <v>anaer</v>
      </c>
      <c r="BE2304" t="str">
        <f>IF(ISNUMBER(SEARCH("thickening",$AZ2304)),"thickening","")</f>
        <v>thickening</v>
      </c>
      <c r="BF2304" s="2" t="str">
        <f>IF(ISNUMBER(SEARCH("airDry",$AW2304)),"airDry","")</f>
        <v>airDry</v>
      </c>
      <c r="BG2304" s="2" t="str">
        <f>IF(ISNUMBER(SEARCH("heatDry",$AY2304)),"heatDry","")</f>
        <v/>
      </c>
      <c r="BH2304" s="2" t="str">
        <f>IF(AND(ISNUMBER(SEARCH("aerobic",$AW2304)),ISNUMBER(SEARCH("anaer",$AW2304))),"Combined Aer and Anaer.","")</f>
        <v/>
      </c>
    </row>
    <row r="2305" spans="1:60" x14ac:dyDescent="0.3">
      <c r="A2305" s="4">
        <v>2303</v>
      </c>
      <c r="B2305" t="s">
        <v>10760</v>
      </c>
      <c r="C2305">
        <v>416.01</v>
      </c>
      <c r="D2305">
        <v>360.79225666977641</v>
      </c>
      <c r="E2305">
        <v>359.7429490792897</v>
      </c>
      <c r="F2305">
        <v>281.60070571780312</v>
      </c>
      <c r="G2305">
        <v>446.67078236829383</v>
      </c>
      <c r="H2305">
        <v>-76.92179235632247</v>
      </c>
      <c r="I2305">
        <v>-78.208531885829558</v>
      </c>
      <c r="J2305">
        <v>-91.18551059249458</v>
      </c>
      <c r="K2305">
        <v>-61.163622272324531</v>
      </c>
      <c r="L2305">
        <v>269.52030012914071</v>
      </c>
      <c r="M2305">
        <v>268.3577366851577</v>
      </c>
      <c r="N2305">
        <v>264.14533032195868</v>
      </c>
      <c r="O2305">
        <v>278.37651445849968</v>
      </c>
      <c r="P2305">
        <v>9.811416854549563</v>
      </c>
      <c r="Q2305">
        <v>9.9177573803086325</v>
      </c>
      <c r="R2305">
        <v>7.9880030424763948</v>
      </c>
      <c r="S2305">
        <v>11.22709100490348</v>
      </c>
      <c r="T2305">
        <v>52.9314666220167</v>
      </c>
      <c r="U2305">
        <v>52.931382096937369</v>
      </c>
      <c r="V2305">
        <v>52.895191778712153</v>
      </c>
      <c r="W2305">
        <v>52.967393299860667</v>
      </c>
      <c r="X2305">
        <v>3677.5826918165012</v>
      </c>
      <c r="Y2305">
        <v>3690.901678974436</v>
      </c>
      <c r="Z2305">
        <v>3561.8993572759009</v>
      </c>
      <c r="AA2305">
        <v>3751.3130809656741</v>
      </c>
      <c r="AB2305">
        <v>744.56846529583481</v>
      </c>
      <c r="AC2305">
        <v>735.96393880806568</v>
      </c>
      <c r="AD2305">
        <v>618.7159418765134</v>
      </c>
      <c r="AE2305">
        <v>908.83486158870744</v>
      </c>
      <c r="AF2305">
        <v>63.492520245345752</v>
      </c>
      <c r="AG2305">
        <v>63.218521795600651</v>
      </c>
      <c r="AH2305">
        <v>62.227000599160348</v>
      </c>
      <c r="AI2305">
        <v>65.577758074805615</v>
      </c>
      <c r="AJ2305">
        <v>0.55206191836087504</v>
      </c>
      <c r="AK2305">
        <v>0.55206184813000347</v>
      </c>
      <c r="AL2305">
        <v>0.55205201544951754</v>
      </c>
      <c r="AM2305">
        <v>0.55207186249642626</v>
      </c>
      <c r="AN2305">
        <v>0.9542464286920499</v>
      </c>
      <c r="AO2305">
        <v>0.95424642869205012</v>
      </c>
      <c r="AP2305">
        <v>0.95424642869205012</v>
      </c>
      <c r="AQ2305">
        <v>0.95424642869205012</v>
      </c>
      <c r="AR2305">
        <v>12.887916638392481</v>
      </c>
      <c r="AS2305">
        <v>12.887916638392481</v>
      </c>
      <c r="AT2305">
        <v>12.887916638392481</v>
      </c>
      <c r="AU2305">
        <v>12.887916638392481</v>
      </c>
      <c r="AV2305" t="str">
        <f>VLOOKUP(Sheet1[[#This Row],[NPDES ID2]],Combined_Sheet__Major_Only___2[[NPDES ID2]:[ECHO BFR]],3,FALSE)</f>
        <v>IL</v>
      </c>
      <c r="AW2305" t="s">
        <v>41</v>
      </c>
      <c r="AX2305" t="str">
        <f>VLOOKUP(Sheet1[[#This Row],[NPDES ID2]],Combined_Sheet__Major_Only___2[[NPDES ID2]:[ECHO BFR]],27,FALSE)</f>
        <v>-</v>
      </c>
      <c r="AY2305" t="str">
        <f>VLOOKUP(Sheet1[[#This Row],[NPDES ID2]],Combined_Sheet__Major_Only___2[[NPDES ID2]:[ECHO BFR]],28,FALSE)</f>
        <v>-</v>
      </c>
      <c r="AZ2305" t="str">
        <f>VLOOKUP(Sheet1[[#This Row],[NPDES ID2]],Combined_Sheet__Major_Only___2[[NPDES ID2]:[ECHO BFR]],29,FALSE)</f>
        <v>sludgeLagoon, thickening</v>
      </c>
      <c r="BA2305">
        <f>VLOOKUP(Sheet1[[#This Row],[NPDES ID2]],Combined_Sheet__Major_Only___2[[NPDES ID2]:[ECHO BFR]],17,FALSE)</f>
        <v>41.339080000000003</v>
      </c>
      <c r="BB2305">
        <f>VLOOKUP(Sheet1[[#This Row],[NPDES ID2]],Combined_Sheet__Major_Only___2[[NPDES ID2]:[ECHO BFR]],18,FALSE)</f>
        <v>-88.847418000000005</v>
      </c>
      <c r="BC2305" t="str">
        <f>IF(ISNUMBER(SEARCH("aerobic",$AW2305)),"aerobic","")</f>
        <v>aerobic</v>
      </c>
      <c r="BD2305" t="str">
        <f>IF(ISNUMBER(SEARCH("anaer",$AW2305)),"anaer","")</f>
        <v/>
      </c>
      <c r="BE2305" t="str">
        <f>IF(ISNUMBER(SEARCH("thickening",$AZ2305)),"thickening","")</f>
        <v>thickening</v>
      </c>
      <c r="BF2305" s="3" t="str">
        <f>IF(ISNUMBER(SEARCH("airDry",$AW2305)),"airDry","")</f>
        <v/>
      </c>
      <c r="BG2305" s="3" t="str">
        <f>IF(ISNUMBER(SEARCH("heatDry",$AY2305)),"heatDry","")</f>
        <v/>
      </c>
      <c r="BH2305" s="3" t="str">
        <f>IF(AND(ISNUMBER(SEARCH("aerobic",$AW2305)),ISNUMBER(SEARCH("anaer",$AW2305))),"Combined Aer and Anaer.","")</f>
        <v/>
      </c>
    </row>
    <row r="2306" spans="1:60" x14ac:dyDescent="0.3">
      <c r="A2306" s="4">
        <v>2304</v>
      </c>
      <c r="B2306" t="s">
        <v>10765</v>
      </c>
      <c r="C2306">
        <v>414.47</v>
      </c>
      <c r="D2306">
        <v>351.53849090341089</v>
      </c>
      <c r="E2306">
        <v>350.36591048981808</v>
      </c>
      <c r="F2306">
        <v>274.29653005918613</v>
      </c>
      <c r="G2306">
        <v>435.77156875964471</v>
      </c>
      <c r="H2306">
        <v>-76.733483008225633</v>
      </c>
      <c r="I2306">
        <v>-78.019151964379546</v>
      </c>
      <c r="J2306">
        <v>-90.81007355403986</v>
      </c>
      <c r="K2306">
        <v>-60.289011328542422</v>
      </c>
      <c r="L2306">
        <v>276.20577263484267</v>
      </c>
      <c r="M2306">
        <v>275.10502125961068</v>
      </c>
      <c r="N2306">
        <v>271.11589330279782</v>
      </c>
      <c r="O2306">
        <v>284.59243505946591</v>
      </c>
      <c r="P2306">
        <v>9.760490221329988</v>
      </c>
      <c r="Q2306">
        <v>9.8832205554390775</v>
      </c>
      <c r="R2306">
        <v>7.8991572811612887</v>
      </c>
      <c r="S2306">
        <v>11.211962228619489</v>
      </c>
      <c r="T2306">
        <v>107.6585050143016</v>
      </c>
      <c r="U2306">
        <v>107.6583360306913</v>
      </c>
      <c r="V2306">
        <v>107.5859838876017</v>
      </c>
      <c r="W2306">
        <v>107.7303300841981</v>
      </c>
      <c r="X2306">
        <v>7271.5484392139133</v>
      </c>
      <c r="Y2306">
        <v>7295.8865993074814</v>
      </c>
      <c r="Z2306">
        <v>7060.0826684047424</v>
      </c>
      <c r="AA2306">
        <v>7406.1825317146013</v>
      </c>
      <c r="AB2306">
        <v>1434.006168912575</v>
      </c>
      <c r="AC2306">
        <v>1419.0761555111601</v>
      </c>
      <c r="AD2306">
        <v>1198.0177904091479</v>
      </c>
      <c r="AE2306">
        <v>1741.8743077722311</v>
      </c>
      <c r="AF2306">
        <v>65.309798192754741</v>
      </c>
      <c r="AG2306">
        <v>65.049334858823187</v>
      </c>
      <c r="AH2306">
        <v>64.107306800377657</v>
      </c>
      <c r="AI2306">
        <v>67.291269526870991</v>
      </c>
      <c r="AJ2306">
        <v>0.57427085633248742</v>
      </c>
      <c r="AK2306">
        <v>0.57427075129766125</v>
      </c>
      <c r="AL2306">
        <v>0.57425605286447645</v>
      </c>
      <c r="AM2306">
        <v>0.57428572156021607</v>
      </c>
      <c r="AN2306">
        <v>0.97672844648555268</v>
      </c>
      <c r="AO2306">
        <v>0.97672844648555279</v>
      </c>
      <c r="AP2306">
        <v>0.97672844648555279</v>
      </c>
      <c r="AQ2306">
        <v>0.97672844648555279</v>
      </c>
      <c r="AR2306">
        <v>13.44869323094059</v>
      </c>
      <c r="AS2306">
        <v>13.44869323094059</v>
      </c>
      <c r="AT2306">
        <v>13.44869323094059</v>
      </c>
      <c r="AU2306">
        <v>13.44869323094059</v>
      </c>
      <c r="AV2306" t="str">
        <f>VLOOKUP(Sheet1[[#This Row],[NPDES ID2]],Combined_Sheet__Major_Only___2[[NPDES ID2]:[ECHO BFR]],3,FALSE)</f>
        <v>WA</v>
      </c>
      <c r="AW2306" t="s">
        <v>12181</v>
      </c>
      <c r="AX2306" t="str">
        <f>VLOOKUP(Sheet1[[#This Row],[NPDES ID2]],Combined_Sheet__Major_Only___2[[NPDES ID2]:[ECHO BFR]],27,FALSE)</f>
        <v>-</v>
      </c>
      <c r="AY2306" t="str">
        <f>VLOOKUP(Sheet1[[#This Row],[NPDES ID2]],Combined_Sheet__Major_Only___2[[NPDES ID2]:[ECHO BFR]],28,FALSE)</f>
        <v>-</v>
      </c>
      <c r="AZ2306" t="str">
        <f>VLOOKUP(Sheet1[[#This Row],[NPDES ID2]],Combined_Sheet__Major_Only___2[[NPDES ID2]:[ECHO BFR]],29,FALSE)</f>
        <v>thickening</v>
      </c>
      <c r="BA2306">
        <f>VLOOKUP(Sheet1[[#This Row],[NPDES ID2]],Combined_Sheet__Major_Only___2[[NPDES ID2]:[ECHO BFR]],17,FALSE)</f>
        <v>47.411212999999996</v>
      </c>
      <c r="BB2306">
        <f>VLOOKUP(Sheet1[[#This Row],[NPDES ID2]],Combined_Sheet__Major_Only___2[[NPDES ID2]:[ECHO BFR]],18,FALSE)</f>
        <v>-122.31825600000001</v>
      </c>
      <c r="BC2306" t="str">
        <f>IF(ISNUMBER(SEARCH("aerobic",$AW2306)),"aerobic","")</f>
        <v/>
      </c>
      <c r="BD2306" t="str">
        <f>IF(ISNUMBER(SEARCH("anaer",$AW2306)),"anaer","")</f>
        <v>anaer</v>
      </c>
      <c r="BE2306" t="str">
        <f>IF(ISNUMBER(SEARCH("thickening",$AZ2306)),"thickening","")</f>
        <v>thickening</v>
      </c>
      <c r="BF2306" s="2" t="str">
        <f>IF(ISNUMBER(SEARCH("airDry",$AW2306)),"airDry","")</f>
        <v/>
      </c>
      <c r="BG2306" s="2" t="str">
        <f>IF(ISNUMBER(SEARCH("heatDry",$AY2306)),"heatDry","")</f>
        <v/>
      </c>
      <c r="BH2306" s="2" t="str">
        <f>IF(AND(ISNUMBER(SEARCH("aerobic",$AW2306)),ISNUMBER(SEARCH("anaer",$AW2306))),"Combined Aer and Anaer.","")</f>
        <v/>
      </c>
    </row>
    <row r="2307" spans="1:60" x14ac:dyDescent="0.3">
      <c r="A2307" s="4">
        <v>2305</v>
      </c>
      <c r="B2307" t="s">
        <v>10770</v>
      </c>
      <c r="C2307">
        <v>407.88</v>
      </c>
      <c r="D2307">
        <v>497.38863151466762</v>
      </c>
      <c r="E2307">
        <v>500.38150830603558</v>
      </c>
      <c r="F2307">
        <v>386.93570894955872</v>
      </c>
      <c r="G2307">
        <v>618.05927863339548</v>
      </c>
      <c r="H2307">
        <v>-78.228861802294659</v>
      </c>
      <c r="I2307">
        <v>-77.532857473646686</v>
      </c>
      <c r="J2307">
        <v>-90.299658603020475</v>
      </c>
      <c r="K2307">
        <v>-67.290393580224588</v>
      </c>
      <c r="L2307">
        <v>194.1851173768419</v>
      </c>
      <c r="M2307">
        <v>192.52356142090261</v>
      </c>
      <c r="N2307">
        <v>186.50408307563859</v>
      </c>
      <c r="O2307">
        <v>206.84072714515111</v>
      </c>
      <c r="P2307">
        <v>9.7355434328162271</v>
      </c>
      <c r="Q2307">
        <v>9.670620288740313</v>
      </c>
      <c r="R2307">
        <v>8.4482265655294739</v>
      </c>
      <c r="S2307">
        <v>11.07210377323244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46.656957158155812</v>
      </c>
      <c r="AG2307">
        <v>46.257662759877327</v>
      </c>
      <c r="AH2307">
        <v>44.811818913852143</v>
      </c>
      <c r="AI2307">
        <v>49.697096199654403</v>
      </c>
      <c r="AJ2307">
        <v>0.34708081005952052</v>
      </c>
      <c r="AK2307">
        <v>0.34708077583694402</v>
      </c>
      <c r="AL2307">
        <v>0.34707598333150658</v>
      </c>
      <c r="AM2307">
        <v>0.34708565685772402</v>
      </c>
      <c r="AN2307">
        <v>0.16062959979238159</v>
      </c>
      <c r="AO2307">
        <v>0.16062959979238159</v>
      </c>
      <c r="AP2307">
        <v>0.16062959979238159</v>
      </c>
      <c r="AQ2307">
        <v>0.16062959979238159</v>
      </c>
      <c r="AR2307">
        <v>7.7097724924286286</v>
      </c>
      <c r="AS2307">
        <v>7.7097724924286268</v>
      </c>
      <c r="AT2307">
        <v>7.7097724924286268</v>
      </c>
      <c r="AU2307">
        <v>7.7097724924286268</v>
      </c>
      <c r="AV2307" t="str">
        <f>VLOOKUP(Sheet1[[#This Row],[NPDES ID2]],Combined_Sheet__Major_Only___2[[NPDES ID2]:[ECHO BFR]],3,FALSE)</f>
        <v>OR</v>
      </c>
      <c r="AW2307" t="s">
        <v>54</v>
      </c>
      <c r="AX2307" t="str">
        <f>VLOOKUP(Sheet1[[#This Row],[NPDES ID2]],Combined_Sheet__Major_Only___2[[NPDES ID2]:[ECHO BFR]],27,FALSE)</f>
        <v>-</v>
      </c>
      <c r="AY2307" t="str">
        <f>VLOOKUP(Sheet1[[#This Row],[NPDES ID2]],Combined_Sheet__Major_Only___2[[NPDES ID2]:[ECHO BFR]],28,FALSE)</f>
        <v>heatDry</v>
      </c>
      <c r="AZ2307" t="str">
        <f>VLOOKUP(Sheet1[[#This Row],[NPDES ID2]],Combined_Sheet__Major_Only___2[[NPDES ID2]:[ECHO BFR]],29,FALSE)</f>
        <v>thickening</v>
      </c>
      <c r="BA2307">
        <f>VLOOKUP(Sheet1[[#This Row],[NPDES ID2]],Combined_Sheet__Major_Only___2[[NPDES ID2]:[ECHO BFR]],17,FALSE)</f>
        <v>45.294943000000004</v>
      </c>
      <c r="BB2307">
        <f>VLOOKUP(Sheet1[[#This Row],[NPDES ID2]],Combined_Sheet__Major_Only___2[[NPDES ID2]:[ECHO BFR]],18,FALSE)</f>
        <v>-122.77181400000001</v>
      </c>
      <c r="BC2307" t="str">
        <f>IF(ISNUMBER(SEARCH("aerobic",$AW2307)),"aerobic","")</f>
        <v/>
      </c>
      <c r="BD2307" t="str">
        <f>IF(ISNUMBER(SEARCH("anaer",$AW2307)),"anaer","")</f>
        <v/>
      </c>
      <c r="BE2307" t="str">
        <f>IF(ISNUMBER(SEARCH("thickening",$AZ2307)),"thickening","")</f>
        <v>thickening</v>
      </c>
      <c r="BF2307" s="3" t="str">
        <f>IF(ISNUMBER(SEARCH("airDry",$AW2307)),"airDry","")</f>
        <v/>
      </c>
      <c r="BG2307" s="3" t="str">
        <f>IF(ISNUMBER(SEARCH("heatDry",$AY2307)),"heatDry","")</f>
        <v>heatDry</v>
      </c>
      <c r="BH2307" s="3" t="str">
        <f>IF(AND(ISNUMBER(SEARCH("aerobic",$AW2307)),ISNUMBER(SEARCH("anaer",$AW2307))),"Combined Aer and Anaer.","")</f>
        <v/>
      </c>
    </row>
    <row r="2308" spans="1:60" x14ac:dyDescent="0.3">
      <c r="A2308" s="4">
        <v>2306</v>
      </c>
      <c r="B2308" t="s">
        <v>10775</v>
      </c>
      <c r="C2308">
        <v>407.77</v>
      </c>
      <c r="D2308">
        <v>367.69877189205778</v>
      </c>
      <c r="E2308">
        <v>366.52088141598892</v>
      </c>
      <c r="F2308">
        <v>286.33205948153488</v>
      </c>
      <c r="G2308">
        <v>455.38763101679717</v>
      </c>
      <c r="H2308">
        <v>-76.997935229442419</v>
      </c>
      <c r="I2308">
        <v>-78.279588035614168</v>
      </c>
      <c r="J2308">
        <v>-91.330151397206819</v>
      </c>
      <c r="K2308">
        <v>-61.435673338104202</v>
      </c>
      <c r="L2308">
        <v>262.43151817134782</v>
      </c>
      <c r="M2308">
        <v>261.27879736736588</v>
      </c>
      <c r="N2308">
        <v>257.10280068728258</v>
      </c>
      <c r="O2308">
        <v>271.21132224943159</v>
      </c>
      <c r="P2308">
        <v>9.6204617489568935</v>
      </c>
      <c r="Q2308">
        <v>9.7202178845627074</v>
      </c>
      <c r="R2308">
        <v>7.8419930705322214</v>
      </c>
      <c r="S2308">
        <v>11.013353862228721</v>
      </c>
      <c r="T2308">
        <v>4.2076430176543491</v>
      </c>
      <c r="U2308">
        <v>4.207633686531965</v>
      </c>
      <c r="V2308">
        <v>4.2036384665190019</v>
      </c>
      <c r="W2308">
        <v>4.2116091331614953</v>
      </c>
      <c r="X2308">
        <v>294.29226477013299</v>
      </c>
      <c r="Y2308">
        <v>295.3413439516097</v>
      </c>
      <c r="Z2308">
        <v>284.93988376563732</v>
      </c>
      <c r="AA2308">
        <v>300.29617501720622</v>
      </c>
      <c r="AB2308">
        <v>45.721830804523933</v>
      </c>
      <c r="AC2308">
        <v>45.452632040039823</v>
      </c>
      <c r="AD2308">
        <v>39.634282196307211</v>
      </c>
      <c r="AE2308">
        <v>53.258110829953303</v>
      </c>
      <c r="AF2308">
        <v>63.071180790309043</v>
      </c>
      <c r="AG2308">
        <v>62.794083404252113</v>
      </c>
      <c r="AH2308">
        <v>61.790836593478787</v>
      </c>
      <c r="AI2308">
        <v>65.18075870285081</v>
      </c>
      <c r="AJ2308">
        <v>0.54691457138205357</v>
      </c>
      <c r="AK2308">
        <v>0.54691453839704951</v>
      </c>
      <c r="AL2308">
        <v>0.54690991768960917</v>
      </c>
      <c r="AM2308">
        <v>0.54691924439589701</v>
      </c>
      <c r="AN2308">
        <v>0.6729534169407887</v>
      </c>
      <c r="AO2308">
        <v>0.6729534169407887</v>
      </c>
      <c r="AP2308">
        <v>0.6729534169407887</v>
      </c>
      <c r="AQ2308">
        <v>0.6729534169407887</v>
      </c>
      <c r="AR2308">
        <v>14.9178563268917</v>
      </c>
      <c r="AS2308">
        <v>14.9178563268917</v>
      </c>
      <c r="AT2308">
        <v>14.9178563268917</v>
      </c>
      <c r="AU2308">
        <v>14.9178563268917</v>
      </c>
      <c r="AV2308" t="str">
        <f>VLOOKUP(Sheet1[[#This Row],[NPDES ID2]],Combined_Sheet__Major_Only___2[[NPDES ID2]:[ECHO BFR]],3,FALSE)</f>
        <v>AL</v>
      </c>
      <c r="AW2308" t="s">
        <v>118</v>
      </c>
      <c r="AX2308" t="str">
        <f>VLOOKUP(Sheet1[[#This Row],[NPDES ID2]],Combined_Sheet__Major_Only___2[[NPDES ID2]:[ECHO BFR]],27,FALSE)</f>
        <v>other</v>
      </c>
      <c r="AY2308" t="str">
        <f>VLOOKUP(Sheet1[[#This Row],[NPDES ID2]],Combined_Sheet__Major_Only___2[[NPDES ID2]:[ECHO BFR]],28,FALSE)</f>
        <v>-</v>
      </c>
      <c r="AZ2308" t="str">
        <f>VLOOKUP(Sheet1[[#This Row],[NPDES ID2]],Combined_Sheet__Major_Only___2[[NPDES ID2]:[ECHO BFR]],29,FALSE)</f>
        <v>preliminaryOps</v>
      </c>
      <c r="BA2308">
        <f>VLOOKUP(Sheet1[[#This Row],[NPDES ID2]],Combined_Sheet__Major_Only___2[[NPDES ID2]:[ECHO BFR]],17,FALSE)</f>
        <v>34.606099999999998</v>
      </c>
      <c r="BB2308">
        <f>VLOOKUP(Sheet1[[#This Row],[NPDES ID2]],Combined_Sheet__Major_Only___2[[NPDES ID2]:[ECHO BFR]],18,FALSE)</f>
        <v>-86.0535</v>
      </c>
      <c r="BC2308" t="str">
        <f>IF(ISNUMBER(SEARCH("aerobic",$AW2308)),"aerobic","")</f>
        <v>aerobic</v>
      </c>
      <c r="BD2308" t="str">
        <f>IF(ISNUMBER(SEARCH("anaer",$AW2308)),"anaer","")</f>
        <v/>
      </c>
      <c r="BE2308" t="str">
        <f>IF(ISNUMBER(SEARCH("thickening",$AZ2308)),"thickening","")</f>
        <v/>
      </c>
      <c r="BF2308" s="2" t="str">
        <f>IF(ISNUMBER(SEARCH("airDry",$AW2308)),"airDry","")</f>
        <v>airDry</v>
      </c>
      <c r="BG2308" s="2" t="str">
        <f>IF(ISNUMBER(SEARCH("heatDry",$AY2308)),"heatDry","")</f>
        <v/>
      </c>
      <c r="BH2308" s="2" t="str">
        <f>IF(AND(ISNUMBER(SEARCH("aerobic",$AW2308)),ISNUMBER(SEARCH("anaer",$AW2308))),"Combined Aer and Anaer.","")</f>
        <v/>
      </c>
    </row>
    <row r="2309" spans="1:60" x14ac:dyDescent="0.3">
      <c r="A2309" s="4">
        <v>2307</v>
      </c>
      <c r="B2309" t="s">
        <v>10780</v>
      </c>
      <c r="C2309">
        <v>404</v>
      </c>
      <c r="D2309">
        <v>381.24197380562072</v>
      </c>
      <c r="E2309">
        <v>380.51964270987202</v>
      </c>
      <c r="F2309">
        <v>296.52489184205871</v>
      </c>
      <c r="G2309">
        <v>471.68057432971358</v>
      </c>
      <c r="H2309">
        <v>-77.104156289792115</v>
      </c>
      <c r="I2309">
        <v>-78.310594353981429</v>
      </c>
      <c r="J2309">
        <v>-90.992353105863415</v>
      </c>
      <c r="K2309">
        <v>-62.010331707389653</v>
      </c>
      <c r="L2309">
        <v>252.2304902073634</v>
      </c>
      <c r="M2309">
        <v>251.03050986826861</v>
      </c>
      <c r="N2309">
        <v>246.6824007383367</v>
      </c>
      <c r="O2309">
        <v>261.37198541043279</v>
      </c>
      <c r="P2309">
        <v>9.5457588418602128</v>
      </c>
      <c r="Q2309">
        <v>9.6369162915134297</v>
      </c>
      <c r="R2309">
        <v>7.8225573208742878</v>
      </c>
      <c r="S2309">
        <v>10.949539670646489</v>
      </c>
      <c r="T2309">
        <v>75.823622603341434</v>
      </c>
      <c r="U2309">
        <v>75.823502749511945</v>
      </c>
      <c r="V2309">
        <v>75.772186048429461</v>
      </c>
      <c r="W2309">
        <v>75.874565470887717</v>
      </c>
      <c r="X2309">
        <v>5467.0266673244314</v>
      </c>
      <c r="Y2309">
        <v>5488.8954580050031</v>
      </c>
      <c r="Z2309">
        <v>5277.4061796956721</v>
      </c>
      <c r="AA2309">
        <v>5588.0171879610871</v>
      </c>
      <c r="AB2309">
        <v>1022.864053877952</v>
      </c>
      <c r="AC2309">
        <v>1013.25598666498</v>
      </c>
      <c r="AD2309">
        <v>861.08225544990637</v>
      </c>
      <c r="AE2309">
        <v>1229.7609646793089</v>
      </c>
      <c r="AF2309">
        <v>61.186055843888496</v>
      </c>
      <c r="AG2309">
        <v>60.894823787717613</v>
      </c>
      <c r="AH2309">
        <v>59.840973791928747</v>
      </c>
      <c r="AI2309">
        <v>63.402397057571207</v>
      </c>
      <c r="AJ2309">
        <v>0.52389357594865582</v>
      </c>
      <c r="AK2309">
        <v>0.52389349877149349</v>
      </c>
      <c r="AL2309">
        <v>0.52388269542670474</v>
      </c>
      <c r="AM2309">
        <v>0.52390450180034032</v>
      </c>
      <c r="AN2309">
        <v>0.96741443264254212</v>
      </c>
      <c r="AO2309">
        <v>0.96741443264254212</v>
      </c>
      <c r="AP2309">
        <v>0.96741443264254212</v>
      </c>
      <c r="AQ2309">
        <v>0.96741443264254212</v>
      </c>
      <c r="AR2309">
        <v>12.97420979926893</v>
      </c>
      <c r="AS2309">
        <v>12.97420979926893</v>
      </c>
      <c r="AT2309">
        <v>12.97420979926893</v>
      </c>
      <c r="AU2309">
        <v>12.97420979926893</v>
      </c>
      <c r="AV2309" t="str">
        <f>VLOOKUP(Sheet1[[#This Row],[NPDES ID2]],Combined_Sheet__Major_Only___2[[NPDES ID2]:[ECHO BFR]],3,FALSE)</f>
        <v>IA</v>
      </c>
      <c r="AW2309" t="s">
        <v>41</v>
      </c>
      <c r="AX2309" t="str">
        <f>VLOOKUP(Sheet1[[#This Row],[NPDES ID2]],Combined_Sheet__Major_Only___2[[NPDES ID2]:[ECHO BFR]],27,FALSE)</f>
        <v>-</v>
      </c>
      <c r="AY2309" t="str">
        <f>VLOOKUP(Sheet1[[#This Row],[NPDES ID2]],Combined_Sheet__Major_Only___2[[NPDES ID2]:[ECHO BFR]],28,FALSE)</f>
        <v>-</v>
      </c>
      <c r="AZ2309" t="str">
        <f>VLOOKUP(Sheet1[[#This Row],[NPDES ID2]],Combined_Sheet__Major_Only___2[[NPDES ID2]:[ECHO BFR]],29,FALSE)</f>
        <v>thickening</v>
      </c>
      <c r="BA2309">
        <f>VLOOKUP(Sheet1[[#This Row],[NPDES ID2]],Combined_Sheet__Major_Only___2[[NPDES ID2]:[ECHO BFR]],17,FALSE)</f>
        <v>41.676389</v>
      </c>
      <c r="BB2309">
        <f>VLOOKUP(Sheet1[[#This Row],[NPDES ID2]],Combined_Sheet__Major_Only___2[[NPDES ID2]:[ECHO BFR]],18,FALSE)</f>
        <v>-91.598611000000005</v>
      </c>
      <c r="BC2309" t="str">
        <f>IF(ISNUMBER(SEARCH("aerobic",$AW2309)),"aerobic","")</f>
        <v>aerobic</v>
      </c>
      <c r="BD2309" t="str">
        <f>IF(ISNUMBER(SEARCH("anaer",$AW2309)),"anaer","")</f>
        <v/>
      </c>
      <c r="BE2309" t="str">
        <f>IF(ISNUMBER(SEARCH("thickening",$AZ2309)),"thickening","")</f>
        <v>thickening</v>
      </c>
      <c r="BF2309" s="3" t="str">
        <f>IF(ISNUMBER(SEARCH("airDry",$AW2309)),"airDry","")</f>
        <v/>
      </c>
      <c r="BG2309" s="3" t="str">
        <f>IF(ISNUMBER(SEARCH("heatDry",$AY2309)),"heatDry","")</f>
        <v/>
      </c>
      <c r="BH2309" s="3" t="str">
        <f>IF(AND(ISNUMBER(SEARCH("aerobic",$AW2309)),ISNUMBER(SEARCH("anaer",$AW2309))),"Combined Aer and Anaer.","")</f>
        <v/>
      </c>
    </row>
    <row r="2310" spans="1:60" x14ac:dyDescent="0.3">
      <c r="A2310" s="4">
        <v>2308</v>
      </c>
      <c r="B2310" t="s">
        <v>10785</v>
      </c>
      <c r="C2310">
        <v>403.09</v>
      </c>
      <c r="D2310">
        <v>390.44057077001332</v>
      </c>
      <c r="E2310">
        <v>390.06447023467712</v>
      </c>
      <c r="F2310">
        <v>303.56855754710818</v>
      </c>
      <c r="G2310">
        <v>482.62059803993139</v>
      </c>
      <c r="H2310">
        <v>-77.202722189139109</v>
      </c>
      <c r="I2310">
        <v>-78.272542792369364</v>
      </c>
      <c r="J2310">
        <v>-90.78911693835262</v>
      </c>
      <c r="K2310">
        <v>-62.358743603947786</v>
      </c>
      <c r="L2310">
        <v>246.0885982869234</v>
      </c>
      <c r="M2310">
        <v>244.84976165513399</v>
      </c>
      <c r="N2310">
        <v>240.3606552479078</v>
      </c>
      <c r="O2310">
        <v>255.52649083705629</v>
      </c>
      <c r="P2310">
        <v>9.5343492614275913</v>
      </c>
      <c r="Q2310">
        <v>9.6060903519641876</v>
      </c>
      <c r="R2310">
        <v>7.8450443876484934</v>
      </c>
      <c r="S2310">
        <v>10.95288128900604</v>
      </c>
      <c r="T2310">
        <v>104.38945932578019</v>
      </c>
      <c r="U2310">
        <v>104.389295387186</v>
      </c>
      <c r="V2310">
        <v>104.319103321841</v>
      </c>
      <c r="W2310">
        <v>104.459140053735</v>
      </c>
      <c r="X2310">
        <v>7697.4693268970141</v>
      </c>
      <c r="Y2310">
        <v>7730.054887524062</v>
      </c>
      <c r="Z2310">
        <v>7415.0585594809154</v>
      </c>
      <c r="AA2310">
        <v>7877.8230338255462</v>
      </c>
      <c r="AB2310">
        <v>1225.42235642681</v>
      </c>
      <c r="AC2310">
        <v>1217.86438507762</v>
      </c>
      <c r="AD2310">
        <v>1057.6004034002019</v>
      </c>
      <c r="AE2310">
        <v>1436.047811726879</v>
      </c>
      <c r="AF2310">
        <v>59.831152942569382</v>
      </c>
      <c r="AG2310">
        <v>59.529796180783158</v>
      </c>
      <c r="AH2310">
        <v>58.439405329669192</v>
      </c>
      <c r="AI2310">
        <v>62.124403023608117</v>
      </c>
      <c r="AJ2310">
        <v>0.50735698223009029</v>
      </c>
      <c r="AK2310">
        <v>0.50735689523851657</v>
      </c>
      <c r="AL2310">
        <v>0.50734472056736435</v>
      </c>
      <c r="AM2310">
        <v>0.50736929502516392</v>
      </c>
      <c r="AN2310">
        <v>0.97602473815651292</v>
      </c>
      <c r="AO2310">
        <v>0.97602473815651314</v>
      </c>
      <c r="AP2310">
        <v>0.97602473815651314</v>
      </c>
      <c r="AQ2310">
        <v>0.97602473815651314</v>
      </c>
      <c r="AR2310">
        <v>13.94275260214015</v>
      </c>
      <c r="AS2310">
        <v>13.94275260214015</v>
      </c>
      <c r="AT2310">
        <v>13.94275260214015</v>
      </c>
      <c r="AU2310">
        <v>13.94275260214015</v>
      </c>
      <c r="AV2310" t="str">
        <f>VLOOKUP(Sheet1[[#This Row],[NPDES ID2]],Combined_Sheet__Major_Only___2[[NPDES ID2]:[ECHO BFR]],3,FALSE)</f>
        <v>MO</v>
      </c>
      <c r="AW2310" t="s">
        <v>41</v>
      </c>
      <c r="AX2310" t="str">
        <f>VLOOKUP(Sheet1[[#This Row],[NPDES ID2]],Combined_Sheet__Major_Only___2[[NPDES ID2]:[ECHO BFR]],27,FALSE)</f>
        <v>tempSludgeStore</v>
      </c>
      <c r="AY2310" t="str">
        <f>VLOOKUP(Sheet1[[#This Row],[NPDES ID2]],Combined_Sheet__Major_Only___2[[NPDES ID2]:[ECHO BFR]],28,FALSE)</f>
        <v>-</v>
      </c>
      <c r="AZ2310" t="str">
        <f>VLOOKUP(Sheet1[[#This Row],[NPDES ID2]],Combined_Sheet__Major_Only___2[[NPDES ID2]:[ECHO BFR]],29,FALSE)</f>
        <v>thickening</v>
      </c>
      <c r="BA2310">
        <f>VLOOKUP(Sheet1[[#This Row],[NPDES ID2]],Combined_Sheet__Major_Only___2[[NPDES ID2]:[ECHO BFR]],17,FALSE)</f>
        <v>38.837027999999997</v>
      </c>
      <c r="BB2310">
        <f>VLOOKUP(Sheet1[[#This Row],[NPDES ID2]],Combined_Sheet__Major_Only___2[[NPDES ID2]:[ECHO BFR]],18,FALSE)</f>
        <v>-91.931278000000006</v>
      </c>
      <c r="BC2310" t="str">
        <f>IF(ISNUMBER(SEARCH("aerobic",$AW2310)),"aerobic","")</f>
        <v>aerobic</v>
      </c>
      <c r="BD2310" t="str">
        <f>IF(ISNUMBER(SEARCH("anaer",$AW2310)),"anaer","")</f>
        <v/>
      </c>
      <c r="BE2310" t="str">
        <f>IF(ISNUMBER(SEARCH("thickening",$AZ2310)),"thickening","")</f>
        <v>thickening</v>
      </c>
      <c r="BF2310" s="2" t="str">
        <f>IF(ISNUMBER(SEARCH("airDry",$AW2310)),"airDry","")</f>
        <v/>
      </c>
      <c r="BG2310" s="2" t="str">
        <f>IF(ISNUMBER(SEARCH("heatDry",$AY2310)),"heatDry","")</f>
        <v/>
      </c>
      <c r="BH2310" s="2" t="str">
        <f>IF(AND(ISNUMBER(SEARCH("aerobic",$AW2310)),ISNUMBER(SEARCH("anaer",$AW2310))),"Combined Aer and Anaer.","")</f>
        <v/>
      </c>
    </row>
    <row r="2311" spans="1:60" x14ac:dyDescent="0.3">
      <c r="A2311" s="4">
        <v>2309</v>
      </c>
      <c r="B2311" t="s">
        <v>10790</v>
      </c>
      <c r="C2311">
        <v>402.83</v>
      </c>
      <c r="D2311">
        <v>371.52547408548298</v>
      </c>
      <c r="E2311">
        <v>370.43195358303922</v>
      </c>
      <c r="F2311">
        <v>288.91104004921073</v>
      </c>
      <c r="G2311">
        <v>460.23860252317701</v>
      </c>
      <c r="H2311">
        <v>-76.974285891932027</v>
      </c>
      <c r="I2311">
        <v>-78.274997367455057</v>
      </c>
      <c r="J2311">
        <v>-91.236381825949167</v>
      </c>
      <c r="K2311">
        <v>-61.432201396654968</v>
      </c>
      <c r="L2311">
        <v>258.53144898773701</v>
      </c>
      <c r="M2311">
        <v>257.3874111047835</v>
      </c>
      <c r="N2311">
        <v>253.2421898662883</v>
      </c>
      <c r="O2311">
        <v>267.24642384489869</v>
      </c>
      <c r="P2311">
        <v>9.5051569600160839</v>
      </c>
      <c r="Q2311">
        <v>9.6033336227425607</v>
      </c>
      <c r="R2311">
        <v>7.751765682507652</v>
      </c>
      <c r="S2311">
        <v>10.883441489213849</v>
      </c>
      <c r="T2311">
        <v>52.110702315235152</v>
      </c>
      <c r="U2311">
        <v>52.110619056815757</v>
      </c>
      <c r="V2311">
        <v>52.074971072617537</v>
      </c>
      <c r="W2311">
        <v>52.146090609864281</v>
      </c>
      <c r="X2311">
        <v>3654.9213986746281</v>
      </c>
      <c r="Y2311">
        <v>3668.5041814838091</v>
      </c>
      <c r="Z2311">
        <v>3536.9874593104428</v>
      </c>
      <c r="AA2311">
        <v>3730.1090663453929</v>
      </c>
      <c r="AB2311">
        <v>753.59778169659398</v>
      </c>
      <c r="AC2311">
        <v>744.55211877773854</v>
      </c>
      <c r="AD2311">
        <v>623.98819648158542</v>
      </c>
      <c r="AE2311">
        <v>923.15498424017949</v>
      </c>
      <c r="AF2311">
        <v>62.896458420254433</v>
      </c>
      <c r="AG2311">
        <v>62.618010988046947</v>
      </c>
      <c r="AH2311">
        <v>61.610337423404431</v>
      </c>
      <c r="AI2311">
        <v>65.015632792927207</v>
      </c>
      <c r="AJ2311">
        <v>0.54478025945112973</v>
      </c>
      <c r="AK2311">
        <v>0.54478019201836392</v>
      </c>
      <c r="AL2311">
        <v>0.54477075081020787</v>
      </c>
      <c r="AM2311">
        <v>0.54478980766959739</v>
      </c>
      <c r="AN2311">
        <v>0.95357377772213492</v>
      </c>
      <c r="AO2311">
        <v>0.95357377772213481</v>
      </c>
      <c r="AP2311">
        <v>0.95357377772213481</v>
      </c>
      <c r="AQ2311">
        <v>0.95357377772213481</v>
      </c>
      <c r="AR2311">
        <v>12.641675015959869</v>
      </c>
      <c r="AS2311">
        <v>12.641675015959869</v>
      </c>
      <c r="AT2311">
        <v>12.641675015959869</v>
      </c>
      <c r="AU2311">
        <v>12.641675015959869</v>
      </c>
      <c r="AV2311" t="str">
        <f>VLOOKUP(Sheet1[[#This Row],[NPDES ID2]],Combined_Sheet__Major_Only___2[[NPDES ID2]:[ECHO BFR]],3,FALSE)</f>
        <v>CO</v>
      </c>
      <c r="AW2311" t="s">
        <v>41</v>
      </c>
      <c r="AX2311" t="str">
        <f>VLOOKUP(Sheet1[[#This Row],[NPDES ID2]],Combined_Sheet__Major_Only___2[[NPDES ID2]:[ECHO BFR]],27,FALSE)</f>
        <v>-</v>
      </c>
      <c r="AY2311" t="str">
        <f>VLOOKUP(Sheet1[[#This Row],[NPDES ID2]],Combined_Sheet__Major_Only___2[[NPDES ID2]:[ECHO BFR]],28,FALSE)</f>
        <v>-</v>
      </c>
      <c r="AZ2311" t="str">
        <f>VLOOKUP(Sheet1[[#This Row],[NPDES ID2]],Combined_Sheet__Major_Only___2[[NPDES ID2]:[ECHO BFR]],29,FALSE)</f>
        <v>thickening</v>
      </c>
      <c r="BA2311">
        <f>VLOOKUP(Sheet1[[#This Row],[NPDES ID2]],Combined_Sheet__Major_Only___2[[NPDES ID2]:[ECHO BFR]],17,FALSE)</f>
        <v>39.99</v>
      </c>
      <c r="BB2311">
        <f>VLOOKUP(Sheet1[[#This Row],[NPDES ID2]],Combined_Sheet__Major_Only___2[[NPDES ID2]:[ECHO BFR]],18,FALSE)</f>
        <v>-104.825</v>
      </c>
      <c r="BC2311" t="str">
        <f>IF(ISNUMBER(SEARCH("aerobic",$AW2311)),"aerobic","")</f>
        <v>aerobic</v>
      </c>
      <c r="BD2311" t="str">
        <f>IF(ISNUMBER(SEARCH("anaer",$AW2311)),"anaer","")</f>
        <v/>
      </c>
      <c r="BE2311" t="str">
        <f>IF(ISNUMBER(SEARCH("thickening",$AZ2311)),"thickening","")</f>
        <v>thickening</v>
      </c>
      <c r="BF2311" s="3" t="str">
        <f>IF(ISNUMBER(SEARCH("airDry",$AW2311)),"airDry","")</f>
        <v/>
      </c>
      <c r="BG2311" s="3" t="str">
        <f>IF(ISNUMBER(SEARCH("heatDry",$AY2311)),"heatDry","")</f>
        <v/>
      </c>
      <c r="BH2311" s="3" t="str">
        <f>IF(AND(ISNUMBER(SEARCH("aerobic",$AW2311)),ISNUMBER(SEARCH("anaer",$AW2311))),"Combined Aer and Anaer.","")</f>
        <v/>
      </c>
    </row>
    <row r="2312" spans="1:60" x14ac:dyDescent="0.3">
      <c r="A2312" s="4">
        <v>2310</v>
      </c>
      <c r="B2312" t="s">
        <v>10794</v>
      </c>
      <c r="C2312">
        <v>402</v>
      </c>
      <c r="D2312">
        <v>369.87602278237381</v>
      </c>
      <c r="E2312">
        <v>368.71513171333288</v>
      </c>
      <c r="F2312">
        <v>287.56925514752243</v>
      </c>
      <c r="G2312">
        <v>458.332978475971</v>
      </c>
      <c r="H2312">
        <v>-76.957099205046674</v>
      </c>
      <c r="I2312">
        <v>-78.246608492621704</v>
      </c>
      <c r="J2312">
        <v>-91.254195444698013</v>
      </c>
      <c r="K2312">
        <v>-61.299947723123523</v>
      </c>
      <c r="L2312">
        <v>259.4801775489392</v>
      </c>
      <c r="M2312">
        <v>258.34952901797351</v>
      </c>
      <c r="N2312">
        <v>254.25303406709691</v>
      </c>
      <c r="O2312">
        <v>268.09274857832389</v>
      </c>
      <c r="P2312">
        <v>9.4828395899901992</v>
      </c>
      <c r="Q2312">
        <v>9.5831390514032933</v>
      </c>
      <c r="R2312">
        <v>7.7256771657861911</v>
      </c>
      <c r="S2312">
        <v>10.853747161088121</v>
      </c>
      <c r="T2312">
        <v>44.862482116173922</v>
      </c>
      <c r="U2312">
        <v>44.86241004370666</v>
      </c>
      <c r="V2312">
        <v>44.831551444739532</v>
      </c>
      <c r="W2312">
        <v>44.893115915437853</v>
      </c>
      <c r="X2312">
        <v>3128.5558187113152</v>
      </c>
      <c r="Y2312">
        <v>3139.9961846063852</v>
      </c>
      <c r="Z2312">
        <v>3029.1622627650049</v>
      </c>
      <c r="AA2312">
        <v>3191.9182696109151</v>
      </c>
      <c r="AB2312">
        <v>492.4613453122376</v>
      </c>
      <c r="AC2312">
        <v>489.37717086080988</v>
      </c>
      <c r="AD2312">
        <v>426.15499484360811</v>
      </c>
      <c r="AE2312">
        <v>574.77469265019397</v>
      </c>
      <c r="AF2312">
        <v>63.257395082701457</v>
      </c>
      <c r="AG2312">
        <v>62.981658097363933</v>
      </c>
      <c r="AH2312">
        <v>61.983654461580898</v>
      </c>
      <c r="AI2312">
        <v>65.356146427302178</v>
      </c>
      <c r="AJ2312">
        <v>0.54918939430211866</v>
      </c>
      <c r="AK2312">
        <v>0.54918933785200763</v>
      </c>
      <c r="AL2312">
        <v>0.54918143290082655</v>
      </c>
      <c r="AM2312">
        <v>0.54919738881347335</v>
      </c>
      <c r="AN2312">
        <v>0.94664690314795974</v>
      </c>
      <c r="AO2312">
        <v>0.94664690314795985</v>
      </c>
      <c r="AP2312">
        <v>0.94664690314795985</v>
      </c>
      <c r="AQ2312">
        <v>0.94664690314795985</v>
      </c>
      <c r="AR2312">
        <v>14.84301869873714</v>
      </c>
      <c r="AS2312">
        <v>14.84301869873714</v>
      </c>
      <c r="AT2312">
        <v>14.84301869873714</v>
      </c>
      <c r="AU2312">
        <v>14.84301869873714</v>
      </c>
      <c r="AV2312" t="str">
        <f>VLOOKUP(Sheet1[[#This Row],[NPDES ID2]],Combined_Sheet__Major_Only___2[[NPDES ID2]:[ECHO BFR]],3,FALSE)</f>
        <v>CO</v>
      </c>
      <c r="AW2312" t="s">
        <v>12181</v>
      </c>
      <c r="AX2312" t="str">
        <f>VLOOKUP(Sheet1[[#This Row],[NPDES ID2]],Combined_Sheet__Major_Only___2[[NPDES ID2]:[ECHO BFR]],27,FALSE)</f>
        <v>methaneBioCaptureRecover</v>
      </c>
      <c r="AY2312" t="str">
        <f>VLOOKUP(Sheet1[[#This Row],[NPDES ID2]],Combined_Sheet__Major_Only___2[[NPDES ID2]:[ECHO BFR]],28,FALSE)</f>
        <v>-</v>
      </c>
      <c r="AZ2312" t="str">
        <f>VLOOKUP(Sheet1[[#This Row],[NPDES ID2]],Combined_Sheet__Major_Only___2[[NPDES ID2]:[ECHO BFR]],29,FALSE)</f>
        <v>thickening</v>
      </c>
      <c r="BA2312">
        <f>VLOOKUP(Sheet1[[#This Row],[NPDES ID2]],Combined_Sheet__Major_Only___2[[NPDES ID2]:[ECHO BFR]],17,FALSE)</f>
        <v>37.269357999999997</v>
      </c>
      <c r="BB2312">
        <f>VLOOKUP(Sheet1[[#This Row],[NPDES ID2]],Combined_Sheet__Major_Only___2[[NPDES ID2]:[ECHO BFR]],18,FALSE)</f>
        <v>-107.88476799999999</v>
      </c>
      <c r="BC2312" t="str">
        <f>IF(ISNUMBER(SEARCH("aerobic",$AW2312)),"aerobic","")</f>
        <v/>
      </c>
      <c r="BD2312" t="str">
        <f>IF(ISNUMBER(SEARCH("anaer",$AW2312)),"anaer","")</f>
        <v>anaer</v>
      </c>
      <c r="BE2312" t="str">
        <f>IF(ISNUMBER(SEARCH("thickening",$AZ2312)),"thickening","")</f>
        <v>thickening</v>
      </c>
      <c r="BF2312" s="2" t="str">
        <f>IF(ISNUMBER(SEARCH("airDry",$AW2312)),"airDry","")</f>
        <v/>
      </c>
      <c r="BG2312" s="2" t="str">
        <f>IF(ISNUMBER(SEARCH("heatDry",$AY2312)),"heatDry","")</f>
        <v/>
      </c>
      <c r="BH2312" s="2" t="str">
        <f>IF(AND(ISNUMBER(SEARCH("aerobic",$AW2312)),ISNUMBER(SEARCH("anaer",$AW2312))),"Combined Aer and Anaer.","")</f>
        <v/>
      </c>
    </row>
    <row r="2313" spans="1:60" x14ac:dyDescent="0.3">
      <c r="A2313" s="4">
        <v>2311</v>
      </c>
      <c r="B2313" t="s">
        <v>10799</v>
      </c>
      <c r="C2313">
        <v>400.83</v>
      </c>
      <c r="D2313">
        <v>357.72413915736399</v>
      </c>
      <c r="E2313">
        <v>356.141091408573</v>
      </c>
      <c r="F2313">
        <v>278.07375896023228</v>
      </c>
      <c r="G2313">
        <v>443.95205939105279</v>
      </c>
      <c r="H2313">
        <v>-76.733497152188676</v>
      </c>
      <c r="I2313">
        <v>-78.028602070719103</v>
      </c>
      <c r="J2313">
        <v>-90.807070156058813</v>
      </c>
      <c r="K2313">
        <v>-60.233349983009127</v>
      </c>
      <c r="L2313">
        <v>267.98669597527118</v>
      </c>
      <c r="M2313">
        <v>266.92863133636138</v>
      </c>
      <c r="N2313">
        <v>263.09450507213882</v>
      </c>
      <c r="O2313">
        <v>276.04754231254611</v>
      </c>
      <c r="P2313">
        <v>9.4376651365377455</v>
      </c>
      <c r="Q2313">
        <v>9.556141343168548</v>
      </c>
      <c r="R2313">
        <v>7.6305713582718599</v>
      </c>
      <c r="S2313">
        <v>10.848772754540351</v>
      </c>
      <c r="T2313">
        <v>92.911677502082441</v>
      </c>
      <c r="U2313">
        <v>92.911531276790924</v>
      </c>
      <c r="V2313">
        <v>92.848923351723471</v>
      </c>
      <c r="W2313">
        <v>92.973829338946089</v>
      </c>
      <c r="X2313">
        <v>6255.0896199027557</v>
      </c>
      <c r="Y2313">
        <v>6275.8185314576658</v>
      </c>
      <c r="Z2313">
        <v>6074.8991274217078</v>
      </c>
      <c r="AA2313">
        <v>6369.8104623116351</v>
      </c>
      <c r="AB2313">
        <v>1049.6069270327789</v>
      </c>
      <c r="AC2313">
        <v>1042.2877353679351</v>
      </c>
      <c r="AD2313">
        <v>900.40353497256251</v>
      </c>
      <c r="AE2313">
        <v>1238.1799922534681</v>
      </c>
      <c r="AF2313">
        <v>65.522381109923344</v>
      </c>
      <c r="AG2313">
        <v>65.2635284847224</v>
      </c>
      <c r="AH2313">
        <v>64.327112134579707</v>
      </c>
      <c r="AI2313">
        <v>67.491915000919803</v>
      </c>
      <c r="AJ2313">
        <v>0.57686964905471072</v>
      </c>
      <c r="AK2313">
        <v>0.57686956059397076</v>
      </c>
      <c r="AL2313">
        <v>0.57685717839819828</v>
      </c>
      <c r="AM2313">
        <v>0.57688217167802047</v>
      </c>
      <c r="AN2313">
        <v>0.97317691500800718</v>
      </c>
      <c r="AO2313">
        <v>0.97317691500800696</v>
      </c>
      <c r="AP2313">
        <v>0.97317691500800696</v>
      </c>
      <c r="AQ2313">
        <v>0.97317691500800696</v>
      </c>
      <c r="AR2313">
        <v>14.79609280368204</v>
      </c>
      <c r="AS2313">
        <v>14.79609280368204</v>
      </c>
      <c r="AT2313">
        <v>14.79609280368204</v>
      </c>
      <c r="AU2313">
        <v>14.79609280368204</v>
      </c>
      <c r="AV2313" t="str">
        <f>VLOOKUP(Sheet1[[#This Row],[NPDES ID2]],Combined_Sheet__Major_Only___2[[NPDES ID2]:[ECHO BFR]],3,FALSE)</f>
        <v>CO</v>
      </c>
      <c r="AW2313" t="s">
        <v>41</v>
      </c>
      <c r="AX2313" t="str">
        <f>VLOOKUP(Sheet1[[#This Row],[NPDES ID2]],Combined_Sheet__Major_Only___2[[NPDES ID2]:[ECHO BFR]],27,FALSE)</f>
        <v>-</v>
      </c>
      <c r="AY2313" t="str">
        <f>VLOOKUP(Sheet1[[#This Row],[NPDES ID2]],Combined_Sheet__Major_Only___2[[NPDES ID2]:[ECHO BFR]],28,FALSE)</f>
        <v>-</v>
      </c>
      <c r="AZ2313" t="str">
        <f>VLOOKUP(Sheet1[[#This Row],[NPDES ID2]],Combined_Sheet__Major_Only___2[[NPDES ID2]:[ECHO BFR]],29,FALSE)</f>
        <v>thickening</v>
      </c>
      <c r="BA2313">
        <f>VLOOKUP(Sheet1[[#This Row],[NPDES ID2]],Combined_Sheet__Major_Only___2[[NPDES ID2]:[ECHO BFR]],17,FALSE)</f>
        <v>39.978287999999999</v>
      </c>
      <c r="BB2313">
        <f>VLOOKUP(Sheet1[[#This Row],[NPDES ID2]],Combined_Sheet__Major_Only___2[[NPDES ID2]:[ECHO BFR]],18,FALSE)</f>
        <v>-105.12222300000001</v>
      </c>
      <c r="BC2313" t="str">
        <f>IF(ISNUMBER(SEARCH("aerobic",$AW2313)),"aerobic","")</f>
        <v>aerobic</v>
      </c>
      <c r="BD2313" t="str">
        <f>IF(ISNUMBER(SEARCH("anaer",$AW2313)),"anaer","")</f>
        <v/>
      </c>
      <c r="BE2313" t="str">
        <f>IF(ISNUMBER(SEARCH("thickening",$AZ2313)),"thickening","")</f>
        <v>thickening</v>
      </c>
      <c r="BF2313" s="3" t="str">
        <f>IF(ISNUMBER(SEARCH("airDry",$AW2313)),"airDry","")</f>
        <v/>
      </c>
      <c r="BG2313" s="3" t="str">
        <f>IF(ISNUMBER(SEARCH("heatDry",$AY2313)),"heatDry","")</f>
        <v/>
      </c>
      <c r="BH2313" s="3" t="str">
        <f>IF(AND(ISNUMBER(SEARCH("aerobic",$AW2313)),ISNUMBER(SEARCH("anaer",$AW2313))),"Combined Aer and Anaer.","")</f>
        <v/>
      </c>
    </row>
    <row r="2314" spans="1:60" x14ac:dyDescent="0.3">
      <c r="A2314" s="4">
        <v>2312</v>
      </c>
      <c r="B2314" t="s">
        <v>10803</v>
      </c>
      <c r="C2314">
        <v>399.7</v>
      </c>
      <c r="D2314">
        <v>369.99896656917991</v>
      </c>
      <c r="E2314">
        <v>368.81840211874783</v>
      </c>
      <c r="F2314">
        <v>287.48390442952382</v>
      </c>
      <c r="G2314">
        <v>458.62411483835967</v>
      </c>
      <c r="H2314">
        <v>-76.932610961822832</v>
      </c>
      <c r="I2314">
        <v>-78.219414087429826</v>
      </c>
      <c r="J2314">
        <v>-91.205481560347977</v>
      </c>
      <c r="K2314">
        <v>-61.19364114260064</v>
      </c>
      <c r="L2314">
        <v>258.8342841050457</v>
      </c>
      <c r="M2314">
        <v>257.71638980066678</v>
      </c>
      <c r="N2314">
        <v>253.6659656809085</v>
      </c>
      <c r="O2314">
        <v>267.34996885360709</v>
      </c>
      <c r="P2314">
        <v>9.4269948600826847</v>
      </c>
      <c r="Q2314">
        <v>9.5288589696356336</v>
      </c>
      <c r="R2314">
        <v>7.6756791541368159</v>
      </c>
      <c r="S2314">
        <v>10.78751664458823</v>
      </c>
      <c r="T2314">
        <v>61.426104678232512</v>
      </c>
      <c r="U2314">
        <v>61.426007043643281</v>
      </c>
      <c r="V2314">
        <v>61.384203748310227</v>
      </c>
      <c r="W2314">
        <v>61.467603443590157</v>
      </c>
      <c r="X2314">
        <v>4269.7442874753824</v>
      </c>
      <c r="Y2314">
        <v>4285.2334744366217</v>
      </c>
      <c r="Z2314">
        <v>4135.2541572659457</v>
      </c>
      <c r="AA2314">
        <v>4355.4552082832297</v>
      </c>
      <c r="AB2314">
        <v>624.82100335599705</v>
      </c>
      <c r="AC2314">
        <v>621.56684489788881</v>
      </c>
      <c r="AD2314">
        <v>546.18024163056293</v>
      </c>
      <c r="AE2314">
        <v>721.32370781338102</v>
      </c>
      <c r="AF2314">
        <v>63.463158364851203</v>
      </c>
      <c r="AG2314">
        <v>63.188949231347777</v>
      </c>
      <c r="AH2314">
        <v>62.19657552457867</v>
      </c>
      <c r="AI2314">
        <v>65.550132759758597</v>
      </c>
      <c r="AJ2314">
        <v>0.5517031925209801</v>
      </c>
      <c r="AK2314">
        <v>0.55170312894072815</v>
      </c>
      <c r="AL2314">
        <v>0.55169422647168354</v>
      </c>
      <c r="AM2314">
        <v>0.5517121958768384</v>
      </c>
      <c r="AN2314">
        <v>0.96021263207061669</v>
      </c>
      <c r="AO2314">
        <v>0.96021263207061625</v>
      </c>
      <c r="AP2314">
        <v>0.96021263207061625</v>
      </c>
      <c r="AQ2314">
        <v>0.96021263207061625</v>
      </c>
      <c r="AR2314">
        <v>15.576809454931659</v>
      </c>
      <c r="AS2314">
        <v>15.576809454931659</v>
      </c>
      <c r="AT2314">
        <v>15.576809454931659</v>
      </c>
      <c r="AU2314">
        <v>15.576809454931659</v>
      </c>
      <c r="AV2314" t="str">
        <f>VLOOKUP(Sheet1[[#This Row],[NPDES ID2]],Combined_Sheet__Major_Only___2[[NPDES ID2]:[ECHO BFR]],3,FALSE)</f>
        <v>VA</v>
      </c>
      <c r="AW2314" t="s">
        <v>12181</v>
      </c>
      <c r="AX2314" t="str">
        <f>VLOOKUP(Sheet1[[#This Row],[NPDES ID2]],Combined_Sheet__Major_Only___2[[NPDES ID2]:[ECHO BFR]],27,FALSE)</f>
        <v>methaneBioCaptureRecover</v>
      </c>
      <c r="AY2314" t="str">
        <f>VLOOKUP(Sheet1[[#This Row],[NPDES ID2]],Combined_Sheet__Major_Only___2[[NPDES ID2]:[ECHO BFR]],28,FALSE)</f>
        <v>-</v>
      </c>
      <c r="AZ2314" t="str">
        <f>VLOOKUP(Sheet1[[#This Row],[NPDES ID2]],Combined_Sheet__Major_Only___2[[NPDES ID2]:[ECHO BFR]],29,FALSE)</f>
        <v>thickening</v>
      </c>
      <c r="BA2314">
        <f>VLOOKUP(Sheet1[[#This Row],[NPDES ID2]],Combined_Sheet__Major_Only___2[[NPDES ID2]:[ECHO BFR]],17,FALSE)</f>
        <v>38.080536000000002</v>
      </c>
      <c r="BB2314">
        <f>VLOOKUP(Sheet1[[#This Row],[NPDES ID2]],Combined_Sheet__Major_Only___2[[NPDES ID2]:[ECHO BFR]],18,FALSE)</f>
        <v>-78.874624999999995</v>
      </c>
      <c r="BC2314" t="str">
        <f>IF(ISNUMBER(SEARCH("aerobic",$AW2314)),"aerobic","")</f>
        <v/>
      </c>
      <c r="BD2314" t="str">
        <f>IF(ISNUMBER(SEARCH("anaer",$AW2314)),"anaer","")</f>
        <v>anaer</v>
      </c>
      <c r="BE2314" t="str">
        <f>IF(ISNUMBER(SEARCH("thickening",$AZ2314)),"thickening","")</f>
        <v>thickening</v>
      </c>
      <c r="BF2314" s="2" t="str">
        <f>IF(ISNUMBER(SEARCH("airDry",$AW2314)),"airDry","")</f>
        <v/>
      </c>
      <c r="BG2314" s="2" t="str">
        <f>IF(ISNUMBER(SEARCH("heatDry",$AY2314)),"heatDry","")</f>
        <v/>
      </c>
      <c r="BH2314" s="2" t="str">
        <f>IF(AND(ISNUMBER(SEARCH("aerobic",$AW2314)),ISNUMBER(SEARCH("anaer",$AW2314))),"Combined Aer and Anaer.","")</f>
        <v/>
      </c>
    </row>
    <row r="2315" spans="1:60" x14ac:dyDescent="0.3">
      <c r="A2315" s="4">
        <v>2313</v>
      </c>
      <c r="B2315" t="s">
        <v>10807</v>
      </c>
      <c r="C2315">
        <v>399</v>
      </c>
      <c r="D2315">
        <v>367.14167593702041</v>
      </c>
      <c r="E2315">
        <v>365.85374554919798</v>
      </c>
      <c r="F2315">
        <v>285.21917747270339</v>
      </c>
      <c r="G2315">
        <v>455.27194113540168</v>
      </c>
      <c r="H2315">
        <v>-76.859777071981128</v>
      </c>
      <c r="I2315">
        <v>-78.076856911778435</v>
      </c>
      <c r="J2315">
        <v>-91.062418008793799</v>
      </c>
      <c r="K2315">
        <v>-60.891662783401728</v>
      </c>
      <c r="L2315">
        <v>260.67402568771399</v>
      </c>
      <c r="M2315">
        <v>259.57528567255258</v>
      </c>
      <c r="N2315">
        <v>255.59381285419909</v>
      </c>
      <c r="O2315">
        <v>269.04466259924459</v>
      </c>
      <c r="P2315">
        <v>9.4061142300770531</v>
      </c>
      <c r="Q2315">
        <v>9.5136398463187408</v>
      </c>
      <c r="R2315">
        <v>7.6463627749075727</v>
      </c>
      <c r="S2315">
        <v>10.758777530613839</v>
      </c>
      <c r="T2315">
        <v>88.612483983951847</v>
      </c>
      <c r="U2315">
        <v>88.612344393471574</v>
      </c>
      <c r="V2315">
        <v>88.552577233912885</v>
      </c>
      <c r="W2315">
        <v>88.671815749805702</v>
      </c>
      <c r="X2315">
        <v>6105.2117050802844</v>
      </c>
      <c r="Y2315">
        <v>6126.8389363891129</v>
      </c>
      <c r="Z2315">
        <v>5917.4708364150656</v>
      </c>
      <c r="AA2315">
        <v>6224.808351418963</v>
      </c>
      <c r="AB2315">
        <v>1147.7296671156639</v>
      </c>
      <c r="AC2315">
        <v>1136.537556108919</v>
      </c>
      <c r="AD2315">
        <v>966.39502934969619</v>
      </c>
      <c r="AE2315">
        <v>1381.0595071564601</v>
      </c>
      <c r="AF2315">
        <v>64.026781483438171</v>
      </c>
      <c r="AG2315">
        <v>63.75675302771846</v>
      </c>
      <c r="AH2315">
        <v>62.779835438966792</v>
      </c>
      <c r="AI2315">
        <v>66.081455284202406</v>
      </c>
      <c r="AJ2315">
        <v>0.55858979914607343</v>
      </c>
      <c r="AK2315">
        <v>0.55858971225565313</v>
      </c>
      <c r="AL2315">
        <v>0.55857755009247223</v>
      </c>
      <c r="AM2315">
        <v>0.55860209924746251</v>
      </c>
      <c r="AN2315">
        <v>0.97192794234387747</v>
      </c>
      <c r="AO2315">
        <v>0.97192794234387736</v>
      </c>
      <c r="AP2315">
        <v>0.97192794234387736</v>
      </c>
      <c r="AQ2315">
        <v>0.97192794234387736</v>
      </c>
      <c r="AR2315">
        <v>13.540250521884211</v>
      </c>
      <c r="AS2315">
        <v>13.540250521884211</v>
      </c>
      <c r="AT2315">
        <v>13.540250521884211</v>
      </c>
      <c r="AU2315">
        <v>13.540250521884211</v>
      </c>
      <c r="AV2315" t="str">
        <f>VLOOKUP(Sheet1[[#This Row],[NPDES ID2]],Combined_Sheet__Major_Only___2[[NPDES ID2]:[ECHO BFR]],3,FALSE)</f>
        <v>IA</v>
      </c>
      <c r="AW2315" t="s">
        <v>12181</v>
      </c>
      <c r="AX2315" t="str">
        <f>VLOOKUP(Sheet1[[#This Row],[NPDES ID2]],Combined_Sheet__Major_Only___2[[NPDES ID2]:[ECHO BFR]],27,FALSE)</f>
        <v>-</v>
      </c>
      <c r="AY2315" t="str">
        <f>VLOOKUP(Sheet1[[#This Row],[NPDES ID2]],Combined_Sheet__Major_Only___2[[NPDES ID2]:[ECHO BFR]],28,FALSE)</f>
        <v>-</v>
      </c>
      <c r="AZ2315" t="str">
        <f>VLOOKUP(Sheet1[[#This Row],[NPDES ID2]],Combined_Sheet__Major_Only___2[[NPDES ID2]:[ECHO BFR]],29,FALSE)</f>
        <v>thickening</v>
      </c>
      <c r="BA2315">
        <f>VLOOKUP(Sheet1[[#This Row],[NPDES ID2]],Combined_Sheet__Major_Only___2[[NPDES ID2]:[ECHO BFR]],17,FALSE)</f>
        <v>40.808332999999998</v>
      </c>
      <c r="BB2315">
        <f>VLOOKUP(Sheet1[[#This Row],[NPDES ID2]],Combined_Sheet__Major_Only___2[[NPDES ID2]:[ECHO BFR]],18,FALSE)</f>
        <v>-91.099166999999994</v>
      </c>
      <c r="BC2315" t="str">
        <f>IF(ISNUMBER(SEARCH("aerobic",$AW2315)),"aerobic","")</f>
        <v/>
      </c>
      <c r="BD2315" t="str">
        <f>IF(ISNUMBER(SEARCH("anaer",$AW2315)),"anaer","")</f>
        <v>anaer</v>
      </c>
      <c r="BE2315" t="str">
        <f>IF(ISNUMBER(SEARCH("thickening",$AZ2315)),"thickening","")</f>
        <v>thickening</v>
      </c>
      <c r="BF2315" s="3" t="str">
        <f>IF(ISNUMBER(SEARCH("airDry",$AW2315)),"airDry","")</f>
        <v/>
      </c>
      <c r="BG2315" s="3" t="str">
        <f>IF(ISNUMBER(SEARCH("heatDry",$AY2315)),"heatDry","")</f>
        <v/>
      </c>
      <c r="BH2315" s="3" t="str">
        <f>IF(AND(ISNUMBER(SEARCH("aerobic",$AW2315)),ISNUMBER(SEARCH("anaer",$AW2315))),"Combined Aer and Anaer.","")</f>
        <v/>
      </c>
    </row>
    <row r="2316" spans="1:60" x14ac:dyDescent="0.3">
      <c r="A2316" s="4">
        <v>2314</v>
      </c>
      <c r="B2316" t="s">
        <v>10811</v>
      </c>
      <c r="C2316">
        <v>398.35</v>
      </c>
      <c r="D2316">
        <v>367.30242924767128</v>
      </c>
      <c r="E2316">
        <v>366.01371566225879</v>
      </c>
      <c r="F2316">
        <v>285.29269593979581</v>
      </c>
      <c r="G2316">
        <v>455.50398098545702</v>
      </c>
      <c r="H2316">
        <v>-76.877309595887041</v>
      </c>
      <c r="I2316">
        <v>-78.075371857668813</v>
      </c>
      <c r="J2316">
        <v>-91.094349209727355</v>
      </c>
      <c r="K2316">
        <v>-60.918683689176</v>
      </c>
      <c r="L2316">
        <v>260.40101623904388</v>
      </c>
      <c r="M2316">
        <v>259.30514585637383</v>
      </c>
      <c r="N2316">
        <v>255.3344276799005</v>
      </c>
      <c r="O2316">
        <v>268.74910843170272</v>
      </c>
      <c r="P2316">
        <v>9.3905579896697855</v>
      </c>
      <c r="Q2316">
        <v>9.4982825017462744</v>
      </c>
      <c r="R2316">
        <v>7.632954058940558</v>
      </c>
      <c r="S2316">
        <v>10.742278955489811</v>
      </c>
      <c r="T2316">
        <v>65.902582093524586</v>
      </c>
      <c r="U2316">
        <v>65.902477550527422</v>
      </c>
      <c r="V2316">
        <v>65.857716346324153</v>
      </c>
      <c r="W2316">
        <v>65.947017219883847</v>
      </c>
      <c r="X2316">
        <v>4537.8995722143118</v>
      </c>
      <c r="Y2316">
        <v>4553.9371982653793</v>
      </c>
      <c r="Z2316">
        <v>4398.6041809928174</v>
      </c>
      <c r="AA2316">
        <v>4626.6455445752263</v>
      </c>
      <c r="AB2316">
        <v>704.22464478229608</v>
      </c>
      <c r="AC2316">
        <v>699.92659983957867</v>
      </c>
      <c r="AD2316">
        <v>610.77673422523822</v>
      </c>
      <c r="AE2316">
        <v>820.22278224076399</v>
      </c>
      <c r="AF2316">
        <v>64.063748527250794</v>
      </c>
      <c r="AG2316">
        <v>63.794020670265724</v>
      </c>
      <c r="AH2316">
        <v>62.817940634367083</v>
      </c>
      <c r="AI2316">
        <v>66.116504485965294</v>
      </c>
      <c r="AJ2316">
        <v>0.55904152387867667</v>
      </c>
      <c r="AK2316">
        <v>0.55904145569059116</v>
      </c>
      <c r="AL2316">
        <v>0.55903190858358676</v>
      </c>
      <c r="AM2316">
        <v>0.55905117919238301</v>
      </c>
      <c r="AN2316">
        <v>0.96277090597860804</v>
      </c>
      <c r="AO2316">
        <v>0.96277090597860826</v>
      </c>
      <c r="AP2316">
        <v>0.96277090597860826</v>
      </c>
      <c r="AQ2316">
        <v>0.96277090597860826</v>
      </c>
      <c r="AR2316">
        <v>15.1631459287181</v>
      </c>
      <c r="AS2316">
        <v>15.1631459287181</v>
      </c>
      <c r="AT2316">
        <v>15.1631459287181</v>
      </c>
      <c r="AU2316">
        <v>15.1631459287181</v>
      </c>
      <c r="AV2316" t="str">
        <f>VLOOKUP(Sheet1[[#This Row],[NPDES ID2]],Combined_Sheet__Major_Only___2[[NPDES ID2]:[ECHO BFR]],3,FALSE)</f>
        <v>NJ</v>
      </c>
      <c r="AW2316" t="s">
        <v>12181</v>
      </c>
      <c r="AX2316" t="str">
        <f>VLOOKUP(Sheet1[[#This Row],[NPDES ID2]],Combined_Sheet__Major_Only___2[[NPDES ID2]:[ECHO BFR]],27,FALSE)</f>
        <v>-</v>
      </c>
      <c r="AY2316" t="str">
        <f>VLOOKUP(Sheet1[[#This Row],[NPDES ID2]],Combined_Sheet__Major_Only___2[[NPDES ID2]:[ECHO BFR]],28,FALSE)</f>
        <v>-</v>
      </c>
      <c r="AZ2316" t="str">
        <f>VLOOKUP(Sheet1[[#This Row],[NPDES ID2]],Combined_Sheet__Major_Only___2[[NPDES ID2]:[ECHO BFR]],29,FALSE)</f>
        <v>thickening</v>
      </c>
      <c r="BA2316">
        <f>VLOOKUP(Sheet1[[#This Row],[NPDES ID2]],Combined_Sheet__Major_Only___2[[NPDES ID2]:[ECHO BFR]],17,FALSE)</f>
        <v>40.962347999999999</v>
      </c>
      <c r="BB2316">
        <f>VLOOKUP(Sheet1[[#This Row],[NPDES ID2]],Combined_Sheet__Major_Only___2[[NPDES ID2]:[ECHO BFR]],18,FALSE)</f>
        <v>-74.105698000000004</v>
      </c>
      <c r="BC2316" t="str">
        <f>IF(ISNUMBER(SEARCH("aerobic",$AW2316)),"aerobic","")</f>
        <v/>
      </c>
      <c r="BD2316" t="str">
        <f>IF(ISNUMBER(SEARCH("anaer",$AW2316)),"anaer","")</f>
        <v>anaer</v>
      </c>
      <c r="BE2316" t="str">
        <f>IF(ISNUMBER(SEARCH("thickening",$AZ2316)),"thickening","")</f>
        <v>thickening</v>
      </c>
      <c r="BF2316" s="2" t="str">
        <f>IF(ISNUMBER(SEARCH("airDry",$AW2316)),"airDry","")</f>
        <v/>
      </c>
      <c r="BG2316" s="2" t="str">
        <f>IF(ISNUMBER(SEARCH("heatDry",$AY2316)),"heatDry","")</f>
        <v/>
      </c>
      <c r="BH2316" s="2" t="str">
        <f>IF(AND(ISNUMBER(SEARCH("aerobic",$AW2316)),ISNUMBER(SEARCH("anaer",$AW2316))),"Combined Aer and Anaer.","")</f>
        <v/>
      </c>
    </row>
    <row r="2317" spans="1:60" x14ac:dyDescent="0.3">
      <c r="A2317" s="4">
        <v>2315</v>
      </c>
      <c r="B2317" t="s">
        <v>10816</v>
      </c>
      <c r="C2317">
        <v>398</v>
      </c>
      <c r="D2317">
        <v>389.38783758322143</v>
      </c>
      <c r="E2317">
        <v>388.90737821191198</v>
      </c>
      <c r="F2317">
        <v>302.33485120307301</v>
      </c>
      <c r="G2317">
        <v>481.72174227031002</v>
      </c>
      <c r="H2317">
        <v>-77.065959479416449</v>
      </c>
      <c r="I2317">
        <v>-78.171933003153214</v>
      </c>
      <c r="J2317">
        <v>-90.716492684569445</v>
      </c>
      <c r="K2317">
        <v>-62.073039369080163</v>
      </c>
      <c r="L2317">
        <v>245.57499258221489</v>
      </c>
      <c r="M2317">
        <v>244.37137574222101</v>
      </c>
      <c r="N2317">
        <v>240.00838882234521</v>
      </c>
      <c r="O2317">
        <v>254.74745487835659</v>
      </c>
      <c r="P2317">
        <v>9.4090425976656995</v>
      </c>
      <c r="Q2317">
        <v>9.4894039829223225</v>
      </c>
      <c r="R2317">
        <v>7.7260743624900261</v>
      </c>
      <c r="S2317">
        <v>10.801002206068111</v>
      </c>
      <c r="T2317">
        <v>231.786882054957</v>
      </c>
      <c r="U2317">
        <v>231.78652150789469</v>
      </c>
      <c r="V2317">
        <v>231.63214942067671</v>
      </c>
      <c r="W2317">
        <v>231.94012956748421</v>
      </c>
      <c r="X2317">
        <v>16910.634189982618</v>
      </c>
      <c r="Y2317">
        <v>16980.43426173562</v>
      </c>
      <c r="Z2317">
        <v>16306.143417412901</v>
      </c>
      <c r="AA2317">
        <v>17296.42473790457</v>
      </c>
      <c r="AB2317">
        <v>3268.8968411794081</v>
      </c>
      <c r="AC2317">
        <v>3235.944929867886</v>
      </c>
      <c r="AD2317">
        <v>2735.730863253631</v>
      </c>
      <c r="AE2317">
        <v>3959.8824912533928</v>
      </c>
      <c r="AF2317">
        <v>60.471194811849188</v>
      </c>
      <c r="AG2317">
        <v>60.174519006340283</v>
      </c>
      <c r="AH2317">
        <v>59.102064143976968</v>
      </c>
      <c r="AI2317">
        <v>62.727347387927402</v>
      </c>
      <c r="AJ2317">
        <v>0.51516768335234442</v>
      </c>
      <c r="AK2317">
        <v>0.5151675232995736</v>
      </c>
      <c r="AL2317">
        <v>0.51514515005567663</v>
      </c>
      <c r="AM2317">
        <v>0.51519031112929603</v>
      </c>
      <c r="AN2317">
        <v>0.98899429085939805</v>
      </c>
      <c r="AO2317">
        <v>0.98899429085939783</v>
      </c>
      <c r="AP2317">
        <v>0.98899429085939783</v>
      </c>
      <c r="AQ2317">
        <v>0.98899429085939783</v>
      </c>
      <c r="AR2317">
        <v>12.59056732285438</v>
      </c>
      <c r="AS2317">
        <v>12.59056732285438</v>
      </c>
      <c r="AT2317">
        <v>12.59056732285438</v>
      </c>
      <c r="AU2317">
        <v>12.59056732285438</v>
      </c>
      <c r="AV2317" t="str">
        <f>VLOOKUP(Sheet1[[#This Row],[NPDES ID2]],Combined_Sheet__Major_Only___2[[NPDES ID2]:[ECHO BFR]],3,FALSE)</f>
        <v>OR</v>
      </c>
      <c r="AW2317" t="s">
        <v>41</v>
      </c>
      <c r="AX2317" t="str">
        <f>VLOOKUP(Sheet1[[#This Row],[NPDES ID2]],Combined_Sheet__Major_Only___2[[NPDES ID2]:[ECHO BFR]],27,FALSE)</f>
        <v>methaneBioCaptureRecover</v>
      </c>
      <c r="AY2317" t="str">
        <f>VLOOKUP(Sheet1[[#This Row],[NPDES ID2]],Combined_Sheet__Major_Only___2[[NPDES ID2]:[ECHO BFR]],28,FALSE)</f>
        <v>-</v>
      </c>
      <c r="AZ2317" t="str">
        <f>VLOOKUP(Sheet1[[#This Row],[NPDES ID2]],Combined_Sheet__Major_Only___2[[NPDES ID2]:[ECHO BFR]],29,FALSE)</f>
        <v>preliminaryOps</v>
      </c>
      <c r="BA2317">
        <f>VLOOKUP(Sheet1[[#This Row],[NPDES ID2]],Combined_Sheet__Major_Only___2[[NPDES ID2]:[ECHO BFR]],17,FALSE)</f>
        <v>43.208917999999997</v>
      </c>
      <c r="BB2317">
        <f>VLOOKUP(Sheet1[[#This Row],[NPDES ID2]],Combined_Sheet__Major_Only___2[[NPDES ID2]:[ECHO BFR]],18,FALSE)</f>
        <v>-123.396131</v>
      </c>
      <c r="BC2317" t="str">
        <f>IF(ISNUMBER(SEARCH("aerobic",$AW2317)),"aerobic","")</f>
        <v>aerobic</v>
      </c>
      <c r="BD2317" t="str">
        <f>IF(ISNUMBER(SEARCH("anaer",$AW2317)),"anaer","")</f>
        <v/>
      </c>
      <c r="BE2317" t="str">
        <f>IF(ISNUMBER(SEARCH("thickening",$AZ2317)),"thickening","")</f>
        <v/>
      </c>
      <c r="BF2317" s="3" t="str">
        <f>IF(ISNUMBER(SEARCH("airDry",$AW2317)),"airDry","")</f>
        <v/>
      </c>
      <c r="BG2317" s="3" t="str">
        <f>IF(ISNUMBER(SEARCH("heatDry",$AY2317)),"heatDry","")</f>
        <v/>
      </c>
      <c r="BH2317" s="3" t="str">
        <f>IF(AND(ISNUMBER(SEARCH("aerobic",$AW2317)),ISNUMBER(SEARCH("anaer",$AW2317))),"Combined Aer and Anaer.","")</f>
        <v/>
      </c>
    </row>
    <row r="2318" spans="1:60" x14ac:dyDescent="0.3">
      <c r="A2318" s="4">
        <v>2316</v>
      </c>
      <c r="B2318" t="s">
        <v>10819</v>
      </c>
      <c r="C2318">
        <v>396.7</v>
      </c>
      <c r="D2318">
        <v>393.94453989129602</v>
      </c>
      <c r="E2318">
        <v>393.62901996718682</v>
      </c>
      <c r="F2318">
        <v>305.74616977094178</v>
      </c>
      <c r="G2318">
        <v>487.20121229338758</v>
      </c>
      <c r="H2318">
        <v>-77.195283285732629</v>
      </c>
      <c r="I2318">
        <v>-78.267980987873287</v>
      </c>
      <c r="J2318">
        <v>-90.794839323521757</v>
      </c>
      <c r="K2318">
        <v>-62.338829457912702</v>
      </c>
      <c r="L2318">
        <v>242.44323217160431</v>
      </c>
      <c r="M2318">
        <v>241.22594750716081</v>
      </c>
      <c r="N2318">
        <v>236.81490209733369</v>
      </c>
      <c r="O2318">
        <v>251.71700276936801</v>
      </c>
      <c r="P2318">
        <v>9.3827394609060555</v>
      </c>
      <c r="Q2318">
        <v>9.4542811984125272</v>
      </c>
      <c r="R2318">
        <v>7.7178064075494746</v>
      </c>
      <c r="S2318">
        <v>10.777473305491069</v>
      </c>
      <c r="T2318">
        <v>106.6329807683167</v>
      </c>
      <c r="U2318">
        <v>106.6328133673659</v>
      </c>
      <c r="V2318">
        <v>106.56113885692859</v>
      </c>
      <c r="W2318">
        <v>106.7041331420008</v>
      </c>
      <c r="X2318">
        <v>7854.5913711370385</v>
      </c>
      <c r="Y2318">
        <v>7887.7571797880682</v>
      </c>
      <c r="Z2318">
        <v>7567.1604019652814</v>
      </c>
      <c r="AA2318">
        <v>8038.1410102183218</v>
      </c>
      <c r="AB2318">
        <v>1347.557292679583</v>
      </c>
      <c r="AC2318">
        <v>1337.482271737201</v>
      </c>
      <c r="AD2318">
        <v>1150.011049084897</v>
      </c>
      <c r="AE2318">
        <v>1598.7973565692189</v>
      </c>
      <c r="AF2318">
        <v>59.894367334659371</v>
      </c>
      <c r="AG2318">
        <v>59.593480014719049</v>
      </c>
      <c r="AH2318">
        <v>58.504812504993232</v>
      </c>
      <c r="AI2318">
        <v>62.184008465206148</v>
      </c>
      <c r="AJ2318">
        <v>0.50812833278340785</v>
      </c>
      <c r="AK2318">
        <v>0.50812824408326218</v>
      </c>
      <c r="AL2318">
        <v>0.50811583062162702</v>
      </c>
      <c r="AM2318">
        <v>0.50814088708680549</v>
      </c>
      <c r="AN2318">
        <v>0.97651217609885055</v>
      </c>
      <c r="AO2318">
        <v>0.97651217609885022</v>
      </c>
      <c r="AP2318">
        <v>0.97651217609885022</v>
      </c>
      <c r="AQ2318">
        <v>0.97651217609885022</v>
      </c>
      <c r="AR2318">
        <v>13.34924612177173</v>
      </c>
      <c r="AS2318">
        <v>13.34924612177173</v>
      </c>
      <c r="AT2318">
        <v>13.34924612177173</v>
      </c>
      <c r="AU2318">
        <v>13.34924612177173</v>
      </c>
      <c r="AV2318" t="str">
        <f>VLOOKUP(Sheet1[[#This Row],[NPDES ID2]],Combined_Sheet__Major_Only___2[[NPDES ID2]:[ECHO BFR]],3,FALSE)</f>
        <v>TX</v>
      </c>
      <c r="AW2318" t="s">
        <v>41</v>
      </c>
      <c r="AX2318" t="str">
        <f>VLOOKUP(Sheet1[[#This Row],[NPDES ID2]],Combined_Sheet__Major_Only___2[[NPDES ID2]:[ECHO BFR]],27,FALSE)</f>
        <v>-</v>
      </c>
      <c r="AY2318" t="str">
        <f>VLOOKUP(Sheet1[[#This Row],[NPDES ID2]],Combined_Sheet__Major_Only___2[[NPDES ID2]:[ECHO BFR]],28,FALSE)</f>
        <v>-</v>
      </c>
      <c r="AZ2318" t="str">
        <f>VLOOKUP(Sheet1[[#This Row],[NPDES ID2]],Combined_Sheet__Major_Only___2[[NPDES ID2]:[ECHO BFR]],29,FALSE)</f>
        <v>thickening</v>
      </c>
      <c r="BA2318">
        <f>VLOOKUP(Sheet1[[#This Row],[NPDES ID2]],Combined_Sheet__Major_Only___2[[NPDES ID2]:[ECHO BFR]],17,FALSE)</f>
        <v>29.653333</v>
      </c>
      <c r="BB2318">
        <f>VLOOKUP(Sheet1[[#This Row],[NPDES ID2]],Combined_Sheet__Major_Only___2[[NPDES ID2]:[ECHO BFR]],18,FALSE)</f>
        <v>-98.058333000000005</v>
      </c>
      <c r="BC2318" t="str">
        <f>IF(ISNUMBER(SEARCH("aerobic",$AW2318)),"aerobic","")</f>
        <v>aerobic</v>
      </c>
      <c r="BD2318" t="str">
        <f>IF(ISNUMBER(SEARCH("anaer",$AW2318)),"anaer","")</f>
        <v/>
      </c>
      <c r="BE2318" t="str">
        <f>IF(ISNUMBER(SEARCH("thickening",$AZ2318)),"thickening","")</f>
        <v>thickening</v>
      </c>
      <c r="BF2318" s="2" t="str">
        <f>IF(ISNUMBER(SEARCH("airDry",$AW2318)),"airDry","")</f>
        <v/>
      </c>
      <c r="BG2318" s="2" t="str">
        <f>IF(ISNUMBER(SEARCH("heatDry",$AY2318)),"heatDry","")</f>
        <v/>
      </c>
      <c r="BH2318" s="2" t="str">
        <f>IF(AND(ISNUMBER(SEARCH("aerobic",$AW2318)),ISNUMBER(SEARCH("anaer",$AW2318))),"Combined Aer and Anaer.","")</f>
        <v/>
      </c>
    </row>
    <row r="2319" spans="1:60" x14ac:dyDescent="0.3">
      <c r="A2319" s="4">
        <v>2317</v>
      </c>
      <c r="B2319" t="s">
        <v>10823</v>
      </c>
      <c r="C2319">
        <v>394.17</v>
      </c>
      <c r="D2319">
        <v>390.93473355938102</v>
      </c>
      <c r="E2319">
        <v>390.46936395085697</v>
      </c>
      <c r="F2319">
        <v>303.21134640069749</v>
      </c>
      <c r="G2319">
        <v>483.81568213175439</v>
      </c>
      <c r="H2319">
        <v>-77.129559708494199</v>
      </c>
      <c r="I2319">
        <v>-78.245040675224686</v>
      </c>
      <c r="J2319">
        <v>-90.873320623209693</v>
      </c>
      <c r="K2319">
        <v>-62.138558324296049</v>
      </c>
      <c r="L2319">
        <v>243.72538200482481</v>
      </c>
      <c r="M2319">
        <v>242.53698502361399</v>
      </c>
      <c r="N2319">
        <v>238.23046763087979</v>
      </c>
      <c r="O2319">
        <v>252.77936487497209</v>
      </c>
      <c r="P2319">
        <v>9.317757528741021</v>
      </c>
      <c r="Q2319">
        <v>9.3992005821145188</v>
      </c>
      <c r="R2319">
        <v>7.6483877078299631</v>
      </c>
      <c r="S2319">
        <v>10.694624952457371</v>
      </c>
      <c r="T2319">
        <v>111.6486615412765</v>
      </c>
      <c r="U2319">
        <v>111.648486399782</v>
      </c>
      <c r="V2319">
        <v>111.5734976926511</v>
      </c>
      <c r="W2319">
        <v>111.7231039682887</v>
      </c>
      <c r="X2319">
        <v>8128.4318194324533</v>
      </c>
      <c r="Y2319">
        <v>8161.7759699868093</v>
      </c>
      <c r="Z2319">
        <v>7839.475345854994</v>
      </c>
      <c r="AA2319">
        <v>8312.8566283661712</v>
      </c>
      <c r="AB2319">
        <v>1692.029778717729</v>
      </c>
      <c r="AC2319">
        <v>1671.6382366069361</v>
      </c>
      <c r="AD2319">
        <v>1397.2514411380139</v>
      </c>
      <c r="AE2319">
        <v>2079.918768061209</v>
      </c>
      <c r="AF2319">
        <v>60.597692320262702</v>
      </c>
      <c r="AG2319">
        <v>60.302044009784041</v>
      </c>
      <c r="AH2319">
        <v>59.23245116284879</v>
      </c>
      <c r="AI2319">
        <v>62.8472907606101</v>
      </c>
      <c r="AJ2319">
        <v>0.5167116048062389</v>
      </c>
      <c r="AK2319">
        <v>0.51671150878460148</v>
      </c>
      <c r="AL2319">
        <v>0.51669807198047768</v>
      </c>
      <c r="AM2319">
        <v>0.51672519409713591</v>
      </c>
      <c r="AN2319">
        <v>0.97753333706489809</v>
      </c>
      <c r="AO2319">
        <v>0.97753333706489809</v>
      </c>
      <c r="AP2319">
        <v>0.97753333706489809</v>
      </c>
      <c r="AQ2319">
        <v>0.97753333706489809</v>
      </c>
      <c r="AR2319">
        <v>12.11746917648912</v>
      </c>
      <c r="AS2319">
        <v>12.11746917648912</v>
      </c>
      <c r="AT2319">
        <v>12.11746917648912</v>
      </c>
      <c r="AU2319">
        <v>12.11746917648912</v>
      </c>
      <c r="AV2319" t="str">
        <f>VLOOKUP(Sheet1[[#This Row],[NPDES ID2]],Combined_Sheet__Major_Only___2[[NPDES ID2]:[ECHO BFR]],3,FALSE)</f>
        <v>CA</v>
      </c>
      <c r="AW2319" t="s">
        <v>41</v>
      </c>
      <c r="AX2319" t="str">
        <f>VLOOKUP(Sheet1[[#This Row],[NPDES ID2]],Combined_Sheet__Major_Only___2[[NPDES ID2]:[ECHO BFR]],27,FALSE)</f>
        <v>-</v>
      </c>
      <c r="AY2319" t="str">
        <f>VLOOKUP(Sheet1[[#This Row],[NPDES ID2]],Combined_Sheet__Major_Only___2[[NPDES ID2]:[ECHO BFR]],28,FALSE)</f>
        <v>-</v>
      </c>
      <c r="AZ2319" t="str">
        <f>VLOOKUP(Sheet1[[#This Row],[NPDES ID2]],Combined_Sheet__Major_Only___2[[NPDES ID2]:[ECHO BFR]],29,FALSE)</f>
        <v>thickening, sludgeLagoon</v>
      </c>
      <c r="BA2319">
        <f>VLOOKUP(Sheet1[[#This Row],[NPDES ID2]],Combined_Sheet__Major_Only___2[[NPDES ID2]:[ECHO BFR]],17,FALSE)</f>
        <v>38.541080000000001</v>
      </c>
      <c r="BB2319">
        <f>VLOOKUP(Sheet1[[#This Row],[NPDES ID2]],Combined_Sheet__Major_Only___2[[NPDES ID2]:[ECHO BFR]],18,FALSE)</f>
        <v>-122.81684</v>
      </c>
      <c r="BC2319" t="str">
        <f>IF(ISNUMBER(SEARCH("aerobic",$AW2319)),"aerobic","")</f>
        <v>aerobic</v>
      </c>
      <c r="BD2319" t="str">
        <f>IF(ISNUMBER(SEARCH("anaer",$AW2319)),"anaer","")</f>
        <v/>
      </c>
      <c r="BE2319" t="str">
        <f>IF(ISNUMBER(SEARCH("thickening",$AZ2319)),"thickening","")</f>
        <v>thickening</v>
      </c>
      <c r="BF2319" s="3" t="str">
        <f>IF(ISNUMBER(SEARCH("airDry",$AW2319)),"airDry","")</f>
        <v/>
      </c>
      <c r="BG2319" s="3" t="str">
        <f>IF(ISNUMBER(SEARCH("heatDry",$AY2319)),"heatDry","")</f>
        <v/>
      </c>
      <c r="BH2319" s="3" t="str">
        <f>IF(AND(ISNUMBER(SEARCH("aerobic",$AW2319)),ISNUMBER(SEARCH("anaer",$AW2319))),"Combined Aer and Anaer.","")</f>
        <v/>
      </c>
    </row>
    <row r="2320" spans="1:60" x14ac:dyDescent="0.3">
      <c r="A2320" s="4">
        <v>2318</v>
      </c>
      <c r="B2320" t="s">
        <v>10827</v>
      </c>
      <c r="C2320">
        <v>392.8</v>
      </c>
      <c r="D2320">
        <v>376.78265370313142</v>
      </c>
      <c r="E2320">
        <v>375.76996754783198</v>
      </c>
      <c r="F2320">
        <v>292.17613458050522</v>
      </c>
      <c r="G2320">
        <v>467.12588934865778</v>
      </c>
      <c r="H2320">
        <v>-76.899603806229166</v>
      </c>
      <c r="I2320">
        <v>-78.226311910962053</v>
      </c>
      <c r="J2320">
        <v>-91.123197466332556</v>
      </c>
      <c r="K2320">
        <v>-61.243577134764692</v>
      </c>
      <c r="L2320">
        <v>252.53779498363801</v>
      </c>
      <c r="M2320">
        <v>251.42573215921351</v>
      </c>
      <c r="N2320">
        <v>247.39517608225711</v>
      </c>
      <c r="O2320">
        <v>261.01147625687219</v>
      </c>
      <c r="P2320">
        <v>9.2674877939946612</v>
      </c>
      <c r="Q2320">
        <v>9.3633635536012925</v>
      </c>
      <c r="R2320">
        <v>7.5554091759656803</v>
      </c>
      <c r="S2320">
        <v>10.610226464274159</v>
      </c>
      <c r="T2320">
        <v>178.94095247947831</v>
      </c>
      <c r="U2320">
        <v>178.94067348789051</v>
      </c>
      <c r="V2320">
        <v>178.82122025077371</v>
      </c>
      <c r="W2320">
        <v>179.05953551985399</v>
      </c>
      <c r="X2320">
        <v>12528.41993279187</v>
      </c>
      <c r="Y2320">
        <v>12574.86491168031</v>
      </c>
      <c r="Z2320">
        <v>12125.82922950616</v>
      </c>
      <c r="AA2320">
        <v>12784.95762367128</v>
      </c>
      <c r="AB2320">
        <v>1890.8564757531301</v>
      </c>
      <c r="AC2320">
        <v>1880.262211449626</v>
      </c>
      <c r="AD2320">
        <v>1645.7900145190069</v>
      </c>
      <c r="AE2320">
        <v>2192.718292578465</v>
      </c>
      <c r="AF2320">
        <v>63.008235310459469</v>
      </c>
      <c r="AG2320">
        <v>62.730542054085149</v>
      </c>
      <c r="AH2320">
        <v>61.726432411608663</v>
      </c>
      <c r="AI2320">
        <v>65.120436294282626</v>
      </c>
      <c r="AJ2320">
        <v>0.54614564593973269</v>
      </c>
      <c r="AK2320">
        <v>0.54614551653866905</v>
      </c>
      <c r="AL2320">
        <v>0.54612741665401709</v>
      </c>
      <c r="AM2320">
        <v>0.54616395143913177</v>
      </c>
      <c r="AN2320">
        <v>0.98581016822897494</v>
      </c>
      <c r="AO2320">
        <v>0.98581016822897494</v>
      </c>
      <c r="AP2320">
        <v>0.98581016822897494</v>
      </c>
      <c r="AQ2320">
        <v>0.98581016822897494</v>
      </c>
      <c r="AR2320">
        <v>15.170817488385561</v>
      </c>
      <c r="AS2320">
        <v>15.170817488385561</v>
      </c>
      <c r="AT2320">
        <v>15.170817488385561</v>
      </c>
      <c r="AU2320">
        <v>15.170817488385561</v>
      </c>
      <c r="AV2320" t="str">
        <f>VLOOKUP(Sheet1[[#This Row],[NPDES ID2]],Combined_Sheet__Major_Only___2[[NPDES ID2]:[ECHO BFR]],3,FALSE)</f>
        <v>IN</v>
      </c>
      <c r="AW2320" t="s">
        <v>41</v>
      </c>
      <c r="AX2320" t="str">
        <f>VLOOKUP(Sheet1[[#This Row],[NPDES ID2]],Combined_Sheet__Major_Only___2[[NPDES ID2]:[ECHO BFR]],27,FALSE)</f>
        <v>-</v>
      </c>
      <c r="AY2320" t="str">
        <f>VLOOKUP(Sheet1[[#This Row],[NPDES ID2]],Combined_Sheet__Major_Only___2[[NPDES ID2]:[ECHO BFR]],28,FALSE)</f>
        <v>-</v>
      </c>
      <c r="AZ2320" t="str">
        <f>VLOOKUP(Sheet1[[#This Row],[NPDES ID2]],Combined_Sheet__Major_Only___2[[NPDES ID2]:[ECHO BFR]],29,FALSE)</f>
        <v>-</v>
      </c>
      <c r="BA2320">
        <f>VLOOKUP(Sheet1[[#This Row],[NPDES ID2]],Combined_Sheet__Major_Only___2[[NPDES ID2]:[ECHO BFR]],17,FALSE)</f>
        <v>39.627305999999997</v>
      </c>
      <c r="BB2320">
        <f>VLOOKUP(Sheet1[[#This Row],[NPDES ID2]],Combined_Sheet__Major_Only___2[[NPDES ID2]:[ECHO BFR]],18,FALSE)</f>
        <v>-85.141694000000001</v>
      </c>
      <c r="BC2320" t="str">
        <f>IF(ISNUMBER(SEARCH("aerobic",$AW2320)),"aerobic","")</f>
        <v>aerobic</v>
      </c>
      <c r="BD2320" t="str">
        <f>IF(ISNUMBER(SEARCH("anaer",$AW2320)),"anaer","")</f>
        <v/>
      </c>
      <c r="BE2320" t="str">
        <f>IF(ISNUMBER(SEARCH("thickening",$AZ2320)),"thickening","")</f>
        <v/>
      </c>
      <c r="BF2320" s="2" t="str">
        <f>IF(ISNUMBER(SEARCH("airDry",$AW2320)),"airDry","")</f>
        <v/>
      </c>
      <c r="BG2320" s="2" t="str">
        <f>IF(ISNUMBER(SEARCH("heatDry",$AY2320)),"heatDry","")</f>
        <v/>
      </c>
      <c r="BH2320" s="2" t="str">
        <f>IF(AND(ISNUMBER(SEARCH("aerobic",$AW2320)),ISNUMBER(SEARCH("anaer",$AW2320))),"Combined Aer and Anaer.","")</f>
        <v/>
      </c>
    </row>
    <row r="2321" spans="1:60" x14ac:dyDescent="0.3">
      <c r="A2321" s="4">
        <v>2319</v>
      </c>
      <c r="B2321" t="s">
        <v>10832</v>
      </c>
      <c r="C2321">
        <v>392.07</v>
      </c>
      <c r="D2321">
        <v>356.98192093167609</v>
      </c>
      <c r="E2321">
        <v>355.28888116801141</v>
      </c>
      <c r="F2321">
        <v>276.83112324569072</v>
      </c>
      <c r="G2321">
        <v>443.5961092520177</v>
      </c>
      <c r="H2321">
        <v>-76.670446728431358</v>
      </c>
      <c r="I2321">
        <v>-77.95198137790581</v>
      </c>
      <c r="J2321">
        <v>-90.676722393327822</v>
      </c>
      <c r="K2321">
        <v>-59.829080679885251</v>
      </c>
      <c r="L2321">
        <v>266.34124360076493</v>
      </c>
      <c r="M2321">
        <v>265.3377141096986</v>
      </c>
      <c r="N2321">
        <v>261.70166190597502</v>
      </c>
      <c r="O2321">
        <v>273.98574391518832</v>
      </c>
      <c r="P2321">
        <v>9.2234202362665432</v>
      </c>
      <c r="Q2321">
        <v>9.3388527417213254</v>
      </c>
      <c r="R2321">
        <v>7.4355291025485721</v>
      </c>
      <c r="S2321">
        <v>10.6395780331003</v>
      </c>
      <c r="T2321">
        <v>45.544229867469262</v>
      </c>
      <c r="U2321">
        <v>45.54415674288196</v>
      </c>
      <c r="V2321">
        <v>45.512847667450018</v>
      </c>
      <c r="W2321">
        <v>45.575310861552687</v>
      </c>
      <c r="X2321">
        <v>3017.627033891044</v>
      </c>
      <c r="Y2321">
        <v>3027.136222995659</v>
      </c>
      <c r="Z2321">
        <v>2934.722841021588</v>
      </c>
      <c r="AA2321">
        <v>3070.41716023668</v>
      </c>
      <c r="AB2321">
        <v>566.83647780430101</v>
      </c>
      <c r="AC2321">
        <v>561.83464008036458</v>
      </c>
      <c r="AD2321">
        <v>477.73988156290687</v>
      </c>
      <c r="AE2321">
        <v>682.27845305957317</v>
      </c>
      <c r="AF2321">
        <v>66.574537374599217</v>
      </c>
      <c r="AG2321">
        <v>66.323585752113402</v>
      </c>
      <c r="AH2321">
        <v>65.415434129663524</v>
      </c>
      <c r="AI2321">
        <v>68.484424366394009</v>
      </c>
      <c r="AJ2321">
        <v>0.58973452864460429</v>
      </c>
      <c r="AK2321">
        <v>0.58973446652198436</v>
      </c>
      <c r="AL2321">
        <v>0.58972576741453797</v>
      </c>
      <c r="AM2321">
        <v>0.58974332631475279</v>
      </c>
      <c r="AN2321">
        <v>0.94738527246078319</v>
      </c>
      <c r="AO2321">
        <v>0.94738527246078341</v>
      </c>
      <c r="AP2321">
        <v>0.94738527246078341</v>
      </c>
      <c r="AQ2321">
        <v>0.94738527246078341</v>
      </c>
      <c r="AR2321">
        <v>14.0854479420471</v>
      </c>
      <c r="AS2321">
        <v>14.0854479420471</v>
      </c>
      <c r="AT2321">
        <v>14.0854479420471</v>
      </c>
      <c r="AU2321">
        <v>14.0854479420471</v>
      </c>
      <c r="AV2321" t="str">
        <f>VLOOKUP(Sheet1[[#This Row],[NPDES ID2]],Combined_Sheet__Major_Only___2[[NPDES ID2]:[ECHO BFR]],3,FALSE)</f>
        <v>IN</v>
      </c>
      <c r="AW2321" t="s">
        <v>12181</v>
      </c>
      <c r="AX2321" t="str">
        <f>VLOOKUP(Sheet1[[#This Row],[NPDES ID2]],Combined_Sheet__Major_Only___2[[NPDES ID2]:[ECHO BFR]],27,FALSE)</f>
        <v>-</v>
      </c>
      <c r="AY2321" t="str">
        <f>VLOOKUP(Sheet1[[#This Row],[NPDES ID2]],Combined_Sheet__Major_Only___2[[NPDES ID2]:[ECHO BFR]],28,FALSE)</f>
        <v>-</v>
      </c>
      <c r="AZ2321" t="str">
        <f>VLOOKUP(Sheet1[[#This Row],[NPDES ID2]],Combined_Sheet__Major_Only___2[[NPDES ID2]:[ECHO BFR]],29,FALSE)</f>
        <v>thickening</v>
      </c>
      <c r="BA2321">
        <f>VLOOKUP(Sheet1[[#This Row],[NPDES ID2]],Combined_Sheet__Major_Only___2[[NPDES ID2]:[ECHO BFR]],17,FALSE)</f>
        <v>40.8735</v>
      </c>
      <c r="BB2321">
        <f>VLOOKUP(Sheet1[[#This Row],[NPDES ID2]],Combined_Sheet__Major_Only___2[[NPDES ID2]:[ECHO BFR]],18,FALSE)</f>
        <v>-85.514194000000003</v>
      </c>
      <c r="BC2321" t="str">
        <f>IF(ISNUMBER(SEARCH("aerobic",$AW2321)),"aerobic","")</f>
        <v/>
      </c>
      <c r="BD2321" t="str">
        <f>IF(ISNUMBER(SEARCH("anaer",$AW2321)),"anaer","")</f>
        <v>anaer</v>
      </c>
      <c r="BE2321" t="str">
        <f>IF(ISNUMBER(SEARCH("thickening",$AZ2321)),"thickening","")</f>
        <v>thickening</v>
      </c>
      <c r="BF2321" s="3" t="str">
        <f>IF(ISNUMBER(SEARCH("airDry",$AW2321)),"airDry","")</f>
        <v/>
      </c>
      <c r="BG2321" s="3" t="str">
        <f>IF(ISNUMBER(SEARCH("heatDry",$AY2321)),"heatDry","")</f>
        <v/>
      </c>
      <c r="BH2321" s="3" t="str">
        <f>IF(AND(ISNUMBER(SEARCH("aerobic",$AW2321)),ISNUMBER(SEARCH("anaer",$AW2321))),"Combined Aer and Anaer.","")</f>
        <v/>
      </c>
    </row>
    <row r="2322" spans="1:60" x14ac:dyDescent="0.3">
      <c r="A2322" s="4">
        <v>2320</v>
      </c>
      <c r="B2322" t="s">
        <v>10835</v>
      </c>
      <c r="C2322">
        <v>390.87</v>
      </c>
      <c r="D2322">
        <v>407.88116191476809</v>
      </c>
      <c r="E2322">
        <v>407.95587265818699</v>
      </c>
      <c r="F2322">
        <v>315.99891959497342</v>
      </c>
      <c r="G2322">
        <v>504.07904275845391</v>
      </c>
      <c r="H2322">
        <v>-77.384088228704826</v>
      </c>
      <c r="I2322">
        <v>-78.367993445200497</v>
      </c>
      <c r="J2322">
        <v>-90.696036386021163</v>
      </c>
      <c r="K2322">
        <v>-62.833561453956612</v>
      </c>
      <c r="L2322">
        <v>232.89407098889399</v>
      </c>
      <c r="M2322">
        <v>231.6498501335461</v>
      </c>
      <c r="N2322">
        <v>227.142419961305</v>
      </c>
      <c r="O2322">
        <v>242.37070547199639</v>
      </c>
      <c r="P2322">
        <v>9.2557180297771318</v>
      </c>
      <c r="Q2322">
        <v>9.3291028200186243</v>
      </c>
      <c r="R2322">
        <v>7.6770617656970082</v>
      </c>
      <c r="S2322">
        <v>10.655316642484941</v>
      </c>
      <c r="T2322">
        <v>3.724782961801377</v>
      </c>
      <c r="U2322">
        <v>3.7247743758618519</v>
      </c>
      <c r="V2322">
        <v>3.7210982138737112</v>
      </c>
      <c r="W2322">
        <v>3.7284323435677469</v>
      </c>
      <c r="X2322">
        <v>281.4340421855552</v>
      </c>
      <c r="Y2322">
        <v>282.65563447279283</v>
      </c>
      <c r="Z2322">
        <v>270.56750068054407</v>
      </c>
      <c r="AA2322">
        <v>288.42928632627661</v>
      </c>
      <c r="AB2322">
        <v>43.757200993187517</v>
      </c>
      <c r="AC2322">
        <v>43.492300465915392</v>
      </c>
      <c r="AD2322">
        <v>37.874310837153708</v>
      </c>
      <c r="AE2322">
        <v>51.209261357192503</v>
      </c>
      <c r="AF2322">
        <v>58.392432929203757</v>
      </c>
      <c r="AG2322">
        <v>58.080417124888811</v>
      </c>
      <c r="AH2322">
        <v>56.95066720030421</v>
      </c>
      <c r="AI2322">
        <v>60.767965948233858</v>
      </c>
      <c r="AJ2322">
        <v>0.48980649372934493</v>
      </c>
      <c r="AK2322">
        <v>0.48980646250614829</v>
      </c>
      <c r="AL2322">
        <v>0.48980208873002062</v>
      </c>
      <c r="AM2322">
        <v>0.48981091702002039</v>
      </c>
      <c r="AN2322">
        <v>0.65173444256728341</v>
      </c>
      <c r="AO2322">
        <v>0.65173444256728341</v>
      </c>
      <c r="AP2322">
        <v>0.65173444256728341</v>
      </c>
      <c r="AQ2322">
        <v>0.65173444256728341</v>
      </c>
      <c r="AR2322">
        <v>13.804267051788839</v>
      </c>
      <c r="AS2322">
        <v>13.804267051788839</v>
      </c>
      <c r="AT2322">
        <v>13.804267051788839</v>
      </c>
      <c r="AU2322">
        <v>13.804267051788839</v>
      </c>
      <c r="AV2322" t="str">
        <f>VLOOKUP(Sheet1[[#This Row],[NPDES ID2]],Combined_Sheet__Major_Only___2[[NPDES ID2]:[ECHO BFR]],3,FALSE)</f>
        <v>TX</v>
      </c>
      <c r="AW2322" t="s">
        <v>118</v>
      </c>
      <c r="AX2322" t="str">
        <f>VLOOKUP(Sheet1[[#This Row],[NPDES ID2]],Combined_Sheet__Major_Only___2[[NPDES ID2]:[ECHO BFR]],27,FALSE)</f>
        <v>-</v>
      </c>
      <c r="AY2322" t="str">
        <f>VLOOKUP(Sheet1[[#This Row],[NPDES ID2]],Combined_Sheet__Major_Only___2[[NPDES ID2]:[ECHO BFR]],28,FALSE)</f>
        <v>-</v>
      </c>
      <c r="AZ2322" t="str">
        <f>VLOOKUP(Sheet1[[#This Row],[NPDES ID2]],Combined_Sheet__Major_Only___2[[NPDES ID2]:[ECHO BFR]],29,FALSE)</f>
        <v>preliminaryOps, thickening</v>
      </c>
      <c r="BA2322">
        <f>VLOOKUP(Sheet1[[#This Row],[NPDES ID2]],Combined_Sheet__Major_Only___2[[NPDES ID2]:[ECHO BFR]],17,FALSE)</f>
        <v>28.624917</v>
      </c>
      <c r="BB2322">
        <f>VLOOKUP(Sheet1[[#This Row],[NPDES ID2]],Combined_Sheet__Major_Only___2[[NPDES ID2]:[ECHO BFR]],18,FALSE)</f>
        <v>-96.629389000000003</v>
      </c>
      <c r="BC2322" t="str">
        <f>IF(ISNUMBER(SEARCH("aerobic",$AW2322)),"aerobic","")</f>
        <v>aerobic</v>
      </c>
      <c r="BD2322" t="str">
        <f>IF(ISNUMBER(SEARCH("anaer",$AW2322)),"anaer","")</f>
        <v/>
      </c>
      <c r="BE2322" t="str">
        <f>IF(ISNUMBER(SEARCH("thickening",$AZ2322)),"thickening","")</f>
        <v>thickening</v>
      </c>
      <c r="BF2322" s="2" t="str">
        <f>IF(ISNUMBER(SEARCH("airDry",$AW2322)),"airDry","")</f>
        <v>airDry</v>
      </c>
      <c r="BG2322" s="2" t="str">
        <f>IF(ISNUMBER(SEARCH("heatDry",$AY2322)),"heatDry","")</f>
        <v/>
      </c>
      <c r="BH2322" s="2" t="str">
        <f>IF(AND(ISNUMBER(SEARCH("aerobic",$AW2322)),ISNUMBER(SEARCH("anaer",$AW2322))),"Combined Aer and Anaer.","")</f>
        <v/>
      </c>
    </row>
    <row r="2323" spans="1:60" x14ac:dyDescent="0.3">
      <c r="A2323" s="4">
        <v>2321</v>
      </c>
      <c r="B2323" t="s">
        <v>10840</v>
      </c>
      <c r="C2323">
        <v>389.62</v>
      </c>
      <c r="D2323">
        <v>404.50405311822158</v>
      </c>
      <c r="E2323">
        <v>404.4830983399155</v>
      </c>
      <c r="F2323">
        <v>313.28817595529301</v>
      </c>
      <c r="G2323">
        <v>500.18363098854252</v>
      </c>
      <c r="H2323">
        <v>-77.335546239085573</v>
      </c>
      <c r="I2323">
        <v>-78.363195725164616</v>
      </c>
      <c r="J2323">
        <v>-90.789063648847673</v>
      </c>
      <c r="K2323">
        <v>-62.671110249109482</v>
      </c>
      <c r="L2323">
        <v>234.55798966625221</v>
      </c>
      <c r="M2323">
        <v>233.3357099785371</v>
      </c>
      <c r="N2323">
        <v>228.90777151403719</v>
      </c>
      <c r="O2323">
        <v>243.86749790583011</v>
      </c>
      <c r="P2323">
        <v>9.221840331906856</v>
      </c>
      <c r="Q2323">
        <v>9.3022400089474537</v>
      </c>
      <c r="R2323">
        <v>7.6232094143078566</v>
      </c>
      <c r="S2323">
        <v>10.609454833728391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58.998281577163233</v>
      </c>
      <c r="AG2323">
        <v>58.690784627131613</v>
      </c>
      <c r="AH2323">
        <v>57.577398924169799</v>
      </c>
      <c r="AI2323">
        <v>61.339406882650373</v>
      </c>
      <c r="AJ2323">
        <v>0.49719587697406292</v>
      </c>
      <c r="AK2323">
        <v>0.49719584602511552</v>
      </c>
      <c r="AL2323">
        <v>0.49719151061056871</v>
      </c>
      <c r="AM2323">
        <v>0.49720026146740071</v>
      </c>
      <c r="AN2323">
        <v>0.17462407294755131</v>
      </c>
      <c r="AO2323">
        <v>0.17462407294755131</v>
      </c>
      <c r="AP2323">
        <v>0.17462407294755131</v>
      </c>
      <c r="AQ2323">
        <v>0.17462407294755131</v>
      </c>
      <c r="AR2323">
        <v>13.265407662118889</v>
      </c>
      <c r="AS2323">
        <v>13.2654076621189</v>
      </c>
      <c r="AT2323">
        <v>13.2654076621189</v>
      </c>
      <c r="AU2323">
        <v>13.2654076621189</v>
      </c>
      <c r="AV2323" t="str">
        <f>VLOOKUP(Sheet1[[#This Row],[NPDES ID2]],Combined_Sheet__Major_Only___2[[NPDES ID2]:[ECHO BFR]],3,FALSE)</f>
        <v>NM</v>
      </c>
      <c r="AW2323" t="s">
        <v>41</v>
      </c>
      <c r="AX2323" t="str">
        <f>VLOOKUP(Sheet1[[#This Row],[NPDES ID2]],Combined_Sheet__Major_Only___2[[NPDES ID2]:[ECHO BFR]],27,FALSE)</f>
        <v>tempSludgeStore</v>
      </c>
      <c r="AY2323" t="str">
        <f>VLOOKUP(Sheet1[[#This Row],[NPDES ID2]],Combined_Sheet__Major_Only___2[[NPDES ID2]:[ECHO BFR]],28,FALSE)</f>
        <v>heatDry</v>
      </c>
      <c r="AZ2323" t="str">
        <f>VLOOKUP(Sheet1[[#This Row],[NPDES ID2]],Combined_Sheet__Major_Only___2[[NPDES ID2]:[ECHO BFR]],29,FALSE)</f>
        <v>thickening, preliminaryOps</v>
      </c>
      <c r="BA2323">
        <f>VLOOKUP(Sheet1[[#This Row],[NPDES ID2]],Combined_Sheet__Major_Only___2[[NPDES ID2]:[ECHO BFR]],17,FALSE)</f>
        <v>32.700800000000001</v>
      </c>
      <c r="BB2323">
        <f>VLOOKUP(Sheet1[[#This Row],[NPDES ID2]],Combined_Sheet__Major_Only___2[[NPDES ID2]:[ECHO BFR]],18,FALSE)</f>
        <v>-103.13496000000001</v>
      </c>
      <c r="BC2323" t="str">
        <f>IF(ISNUMBER(SEARCH("aerobic",$AW2323)),"aerobic","")</f>
        <v>aerobic</v>
      </c>
      <c r="BD2323" t="str">
        <f>IF(ISNUMBER(SEARCH("anaer",$AW2323)),"anaer","")</f>
        <v/>
      </c>
      <c r="BE2323" t="str">
        <f>IF(ISNUMBER(SEARCH("thickening",$AZ2323)),"thickening","")</f>
        <v>thickening</v>
      </c>
      <c r="BF2323" s="3" t="str">
        <f>IF(ISNUMBER(SEARCH("airDry",$AW2323)),"airDry","")</f>
        <v/>
      </c>
      <c r="BG2323" s="3" t="str">
        <f>IF(ISNUMBER(SEARCH("heatDry",$AY2323)),"heatDry","")</f>
        <v>heatDry</v>
      </c>
      <c r="BH2323" s="3" t="str">
        <f>IF(AND(ISNUMBER(SEARCH("aerobic",$AW2323)),ISNUMBER(SEARCH("anaer",$AW2323))),"Combined Aer and Anaer.","")</f>
        <v/>
      </c>
    </row>
    <row r="2324" spans="1:60" x14ac:dyDescent="0.3">
      <c r="A2324" s="4">
        <v>2322</v>
      </c>
      <c r="B2324" t="s">
        <v>10844</v>
      </c>
      <c r="C2324">
        <v>389.52</v>
      </c>
      <c r="D2324">
        <v>390.18320029190028</v>
      </c>
      <c r="E2324">
        <v>389.63334769047941</v>
      </c>
      <c r="F2324">
        <v>302.24325280558998</v>
      </c>
      <c r="G2324">
        <v>483.24685709578728</v>
      </c>
      <c r="H2324">
        <v>-77.131164901722244</v>
      </c>
      <c r="I2324">
        <v>-78.335071606175461</v>
      </c>
      <c r="J2324">
        <v>-91.038498618454923</v>
      </c>
      <c r="K2324">
        <v>-62.049170709236797</v>
      </c>
      <c r="L2324">
        <v>243.12723258370349</v>
      </c>
      <c r="M2324">
        <v>241.96972540432029</v>
      </c>
      <c r="N2324">
        <v>237.77596181101231</v>
      </c>
      <c r="O2324">
        <v>251.94431245778929</v>
      </c>
      <c r="P2324">
        <v>9.203804378037244</v>
      </c>
      <c r="Q2324">
        <v>9.2914960756530363</v>
      </c>
      <c r="R2324">
        <v>7.5427280056812753</v>
      </c>
      <c r="S2324">
        <v>10.557416814612271</v>
      </c>
      <c r="T2324">
        <v>41.942276989323723</v>
      </c>
      <c r="U2324">
        <v>41.942209423517923</v>
      </c>
      <c r="V2324">
        <v>41.913280399939246</v>
      </c>
      <c r="W2324">
        <v>41.97099526983132</v>
      </c>
      <c r="X2324">
        <v>3024.9015176105172</v>
      </c>
      <c r="Y2324">
        <v>3036.9902864021169</v>
      </c>
      <c r="Z2324">
        <v>2919.9555838684519</v>
      </c>
      <c r="AA2324">
        <v>3091.886088438036</v>
      </c>
      <c r="AB2324">
        <v>530.66213713384252</v>
      </c>
      <c r="AC2324">
        <v>526.40639328405371</v>
      </c>
      <c r="AD2324">
        <v>451.46923121837472</v>
      </c>
      <c r="AE2324">
        <v>630.66644467547076</v>
      </c>
      <c r="AF2324">
        <v>61.169811149206318</v>
      </c>
      <c r="AG2324">
        <v>60.87848706235004</v>
      </c>
      <c r="AH2324">
        <v>59.824002380656353</v>
      </c>
      <c r="AI2324">
        <v>63.387298615062498</v>
      </c>
      <c r="AJ2324">
        <v>0.52369526300180058</v>
      </c>
      <c r="AK2324">
        <v>0.52369520822964433</v>
      </c>
      <c r="AL2324">
        <v>0.52368753836749071</v>
      </c>
      <c r="AM2324">
        <v>0.52370301976378497</v>
      </c>
      <c r="AN2324">
        <v>0.94323466642780762</v>
      </c>
      <c r="AO2324">
        <v>0.94323466642780718</v>
      </c>
      <c r="AP2324">
        <v>0.94323466642780718</v>
      </c>
      <c r="AQ2324">
        <v>0.94323466642780718</v>
      </c>
      <c r="AR2324">
        <v>13.4574525734213</v>
      </c>
      <c r="AS2324">
        <v>13.4574525734213</v>
      </c>
      <c r="AT2324">
        <v>13.4574525734213</v>
      </c>
      <c r="AU2324">
        <v>13.4574525734213</v>
      </c>
      <c r="AV2324" t="str">
        <f>VLOOKUP(Sheet1[[#This Row],[NPDES ID2]],Combined_Sheet__Major_Only___2[[NPDES ID2]:[ECHO BFR]],3,FALSE)</f>
        <v>TX</v>
      </c>
      <c r="AW2324" t="s">
        <v>41</v>
      </c>
      <c r="AX2324" t="str">
        <f>VLOOKUP(Sheet1[[#This Row],[NPDES ID2]],Combined_Sheet__Major_Only___2[[NPDES ID2]:[ECHO BFR]],27,FALSE)</f>
        <v>-</v>
      </c>
      <c r="AY2324" t="str">
        <f>VLOOKUP(Sheet1[[#This Row],[NPDES ID2]],Combined_Sheet__Major_Only___2[[NPDES ID2]:[ECHO BFR]],28,FALSE)</f>
        <v>-</v>
      </c>
      <c r="AZ2324" t="str">
        <f>VLOOKUP(Sheet1[[#This Row],[NPDES ID2]],Combined_Sheet__Major_Only___2[[NPDES ID2]:[ECHO BFR]],29,FALSE)</f>
        <v>preliminaryOps, thickening</v>
      </c>
      <c r="BA2324">
        <f>VLOOKUP(Sheet1[[#This Row],[NPDES ID2]],Combined_Sheet__Major_Only___2[[NPDES ID2]:[ECHO BFR]],17,FALSE)</f>
        <v>30.571138000000001</v>
      </c>
      <c r="BB2324">
        <f>VLOOKUP(Sheet1[[#This Row],[NPDES ID2]],Combined_Sheet__Major_Only___2[[NPDES ID2]:[ECHO BFR]],18,FALSE)</f>
        <v>-96.217744999999994</v>
      </c>
      <c r="BC2324" t="str">
        <f>IF(ISNUMBER(SEARCH("aerobic",$AW2324)),"aerobic","")</f>
        <v>aerobic</v>
      </c>
      <c r="BD2324" t="str">
        <f>IF(ISNUMBER(SEARCH("anaer",$AW2324)),"anaer","")</f>
        <v/>
      </c>
      <c r="BE2324" t="str">
        <f>IF(ISNUMBER(SEARCH("thickening",$AZ2324)),"thickening","")</f>
        <v>thickening</v>
      </c>
      <c r="BF2324" s="2" t="str">
        <f>IF(ISNUMBER(SEARCH("airDry",$AW2324)),"airDry","")</f>
        <v/>
      </c>
      <c r="BG2324" s="2" t="str">
        <f>IF(ISNUMBER(SEARCH("heatDry",$AY2324)),"heatDry","")</f>
        <v/>
      </c>
      <c r="BH2324" s="2" t="str">
        <f>IF(AND(ISNUMBER(SEARCH("aerobic",$AW2324)),ISNUMBER(SEARCH("anaer",$AW2324))),"Combined Aer and Anaer.","")</f>
        <v/>
      </c>
    </row>
    <row r="2325" spans="1:60" x14ac:dyDescent="0.3">
      <c r="A2325" s="4">
        <v>2323</v>
      </c>
      <c r="B2325" t="s">
        <v>10847</v>
      </c>
      <c r="C2325">
        <v>387.78</v>
      </c>
      <c r="D2325">
        <v>388.48168063532881</v>
      </c>
      <c r="E2325">
        <v>387.84603507001299</v>
      </c>
      <c r="F2325">
        <v>300.78642600522249</v>
      </c>
      <c r="G2325">
        <v>481.34943670358859</v>
      </c>
      <c r="H2325">
        <v>-77.084865579022988</v>
      </c>
      <c r="I2325">
        <v>-78.307025163342914</v>
      </c>
      <c r="J2325">
        <v>-91.0764335594681</v>
      </c>
      <c r="K2325">
        <v>-61.916255552974008</v>
      </c>
      <c r="L2325">
        <v>243.7902729155644</v>
      </c>
      <c r="M2325">
        <v>242.65101988534451</v>
      </c>
      <c r="N2325">
        <v>238.52320898341401</v>
      </c>
      <c r="O2325">
        <v>252.46865808143821</v>
      </c>
      <c r="P2325">
        <v>9.1594548105641334</v>
      </c>
      <c r="Q2325">
        <v>9.251941857514943</v>
      </c>
      <c r="R2325">
        <v>7.4970151016336386</v>
      </c>
      <c r="S2325">
        <v>10.5017168965399</v>
      </c>
      <c r="T2325">
        <v>64.483803454357371</v>
      </c>
      <c r="U2325">
        <v>64.483701100917003</v>
      </c>
      <c r="V2325">
        <v>64.43987737891959</v>
      </c>
      <c r="W2325">
        <v>64.527307927910982</v>
      </c>
      <c r="X2325">
        <v>4617.1851486552514</v>
      </c>
      <c r="Y2325">
        <v>4635.3197208757001</v>
      </c>
      <c r="Z2325">
        <v>4459.8824624761719</v>
      </c>
      <c r="AA2325">
        <v>4717.5344319149681</v>
      </c>
      <c r="AB2325">
        <v>723.66253239057244</v>
      </c>
      <c r="AC2325">
        <v>719.27009700573876</v>
      </c>
      <c r="AD2325">
        <v>626.29771025268576</v>
      </c>
      <c r="AE2325">
        <v>843.82509677841779</v>
      </c>
      <c r="AF2325">
        <v>61.612013492919417</v>
      </c>
      <c r="AG2325">
        <v>61.323978526306981</v>
      </c>
      <c r="AH2325">
        <v>60.281532723868388</v>
      </c>
      <c r="AI2325">
        <v>63.804267686514827</v>
      </c>
      <c r="AJ2325">
        <v>0.52909403860743243</v>
      </c>
      <c r="AK2325">
        <v>0.52909397452227891</v>
      </c>
      <c r="AL2325">
        <v>0.52908500180728113</v>
      </c>
      <c r="AM2325">
        <v>0.52910311301725599</v>
      </c>
      <c r="AN2325">
        <v>0.96199643633798526</v>
      </c>
      <c r="AO2325">
        <v>0.96199643633798537</v>
      </c>
      <c r="AP2325">
        <v>0.96199643633798537</v>
      </c>
      <c r="AQ2325">
        <v>0.96199643633798537</v>
      </c>
      <c r="AR2325">
        <v>14.49467787263546</v>
      </c>
      <c r="AS2325">
        <v>14.49467787263546</v>
      </c>
      <c r="AT2325">
        <v>14.49467787263546</v>
      </c>
      <c r="AU2325">
        <v>14.49467787263546</v>
      </c>
      <c r="AV2325" t="str">
        <f>VLOOKUP(Sheet1[[#This Row],[NPDES ID2]],Combined_Sheet__Major_Only___2[[NPDES ID2]:[ECHO BFR]],3,FALSE)</f>
        <v>TX</v>
      </c>
      <c r="AW2325" t="s">
        <v>12182</v>
      </c>
      <c r="AX2325" t="str">
        <f>VLOOKUP(Sheet1[[#This Row],[NPDES ID2]],Combined_Sheet__Major_Only___2[[NPDES ID2]:[ECHO BFR]],27,FALSE)</f>
        <v>-</v>
      </c>
      <c r="AY2325" t="str">
        <f>VLOOKUP(Sheet1[[#This Row],[NPDES ID2]],Combined_Sheet__Major_Only___2[[NPDES ID2]:[ECHO BFR]],28,FALSE)</f>
        <v>-</v>
      </c>
      <c r="AZ2325" t="str">
        <f>VLOOKUP(Sheet1[[#This Row],[NPDES ID2]],Combined_Sheet__Major_Only___2[[NPDES ID2]:[ECHO BFR]],29,FALSE)</f>
        <v>thickening, preliminaryOps</v>
      </c>
      <c r="BA2325">
        <f>VLOOKUP(Sheet1[[#This Row],[NPDES ID2]],Combined_Sheet__Major_Only___2[[NPDES ID2]:[ECHO BFR]],17,FALSE)</f>
        <v>30.086068000000001</v>
      </c>
      <c r="BB2325">
        <f>VLOOKUP(Sheet1[[#This Row],[NPDES ID2]],Combined_Sheet__Major_Only___2[[NPDES ID2]:[ECHO BFR]],18,FALSE)</f>
        <v>-93.741579999999999</v>
      </c>
      <c r="BC2325" t="str">
        <f>IF(ISNUMBER(SEARCH("aerobic",$AW2325)),"aerobic","")</f>
        <v>aerobic</v>
      </c>
      <c r="BD2325" t="str">
        <f>IF(ISNUMBER(SEARCH("anaer",$AW2325)),"anaer","")</f>
        <v>anaer</v>
      </c>
      <c r="BE2325" t="str">
        <f>IF(ISNUMBER(SEARCH("thickening",$AZ2325)),"thickening","")</f>
        <v>thickening</v>
      </c>
      <c r="BF2325" s="3" t="str">
        <f>IF(ISNUMBER(SEARCH("airDry",$AW2325)),"airDry","")</f>
        <v/>
      </c>
      <c r="BG2325" s="3" t="str">
        <f>IF(ISNUMBER(SEARCH("heatDry",$AY2325)),"heatDry","")</f>
        <v/>
      </c>
      <c r="BH2325" s="3" t="str">
        <f>IF(AND(ISNUMBER(SEARCH("aerobic",$AW2325)),ISNUMBER(SEARCH("anaer",$AW2325))),"Combined Aer and Anaer.","")</f>
        <v>Combined Aer and Anaer.</v>
      </c>
    </row>
    <row r="2326" spans="1:60" x14ac:dyDescent="0.3">
      <c r="A2326" s="4">
        <v>2324</v>
      </c>
      <c r="B2326" t="s">
        <v>10851</v>
      </c>
      <c r="C2326">
        <v>386.7</v>
      </c>
      <c r="D2326">
        <v>386.95140174696922</v>
      </c>
      <c r="E2326">
        <v>386.24545465951439</v>
      </c>
      <c r="F2326">
        <v>299.51731131589912</v>
      </c>
      <c r="G2326">
        <v>479.60818579000983</v>
      </c>
      <c r="H2326">
        <v>-77.063279610353277</v>
      </c>
      <c r="I2326">
        <v>-78.300487088730478</v>
      </c>
      <c r="J2326">
        <v>-91.13694873219508</v>
      </c>
      <c r="K2326">
        <v>-61.831288037329188</v>
      </c>
      <c r="L2326">
        <v>244.50376852289989</v>
      </c>
      <c r="M2326">
        <v>243.37806406266361</v>
      </c>
      <c r="N2326">
        <v>239.29947402855231</v>
      </c>
      <c r="O2326">
        <v>253.0786947954293</v>
      </c>
      <c r="P2326">
        <v>9.1313991622195161</v>
      </c>
      <c r="Q2326">
        <v>9.2242608110296462</v>
      </c>
      <c r="R2326">
        <v>7.4666302402654612</v>
      </c>
      <c r="S2326">
        <v>10.465670202726191</v>
      </c>
      <c r="T2326">
        <v>49.018632699176813</v>
      </c>
      <c r="U2326">
        <v>49.01855421265202</v>
      </c>
      <c r="V2326">
        <v>48.984949366237402</v>
      </c>
      <c r="W2326">
        <v>49.051992739937461</v>
      </c>
      <c r="X2326">
        <v>3489.821210953739</v>
      </c>
      <c r="Y2326">
        <v>3503.3148629792122</v>
      </c>
      <c r="Z2326">
        <v>3372.6950906674701</v>
      </c>
      <c r="AA2326">
        <v>3564.5354640025189</v>
      </c>
      <c r="AB2326">
        <v>577.6469446604392</v>
      </c>
      <c r="AC2326">
        <v>573.60211098566049</v>
      </c>
      <c r="AD2326">
        <v>496.00966807211739</v>
      </c>
      <c r="AE2326">
        <v>679.49306032125503</v>
      </c>
      <c r="AF2326">
        <v>61.964773563321103</v>
      </c>
      <c r="AG2326">
        <v>61.679381437532903</v>
      </c>
      <c r="AH2326">
        <v>60.646416212500199</v>
      </c>
      <c r="AI2326">
        <v>64.137037513326277</v>
      </c>
      <c r="AJ2326">
        <v>0.53340142254591916</v>
      </c>
      <c r="AK2326">
        <v>0.53340136531026472</v>
      </c>
      <c r="AL2326">
        <v>0.53339335066493199</v>
      </c>
      <c r="AM2326">
        <v>0.5334095280024217</v>
      </c>
      <c r="AN2326">
        <v>0.95085167641203061</v>
      </c>
      <c r="AO2326">
        <v>0.95085167641203094</v>
      </c>
      <c r="AP2326">
        <v>0.95085167641203094</v>
      </c>
      <c r="AQ2326">
        <v>0.95085167641203094</v>
      </c>
      <c r="AR2326">
        <v>14.106405071263209</v>
      </c>
      <c r="AS2326">
        <v>14.106405071263209</v>
      </c>
      <c r="AT2326">
        <v>14.106405071263209</v>
      </c>
      <c r="AU2326">
        <v>14.106405071263209</v>
      </c>
      <c r="AV2326" t="str">
        <f>VLOOKUP(Sheet1[[#This Row],[NPDES ID2]],Combined_Sheet__Major_Only___2[[NPDES ID2]:[ECHO BFR]],3,FALSE)</f>
        <v>GA</v>
      </c>
      <c r="AW2326" t="s">
        <v>41</v>
      </c>
      <c r="AX2326" t="str">
        <f>VLOOKUP(Sheet1[[#This Row],[NPDES ID2]],Combined_Sheet__Major_Only___2[[NPDES ID2]:[ECHO BFR]],27,FALSE)</f>
        <v>-</v>
      </c>
      <c r="AY2326" t="str">
        <f>VLOOKUP(Sheet1[[#This Row],[NPDES ID2]],Combined_Sheet__Major_Only___2[[NPDES ID2]:[ECHO BFR]],28,FALSE)</f>
        <v>-</v>
      </c>
      <c r="AZ2326" t="str">
        <f>VLOOKUP(Sheet1[[#This Row],[NPDES ID2]],Combined_Sheet__Major_Only___2[[NPDES ID2]:[ECHO BFR]],29,FALSE)</f>
        <v>thickening</v>
      </c>
      <c r="BA2326">
        <f>VLOOKUP(Sheet1[[#This Row],[NPDES ID2]],Combined_Sheet__Major_Only___2[[NPDES ID2]:[ECHO BFR]],17,FALSE)</f>
        <v>33.326382000000002</v>
      </c>
      <c r="BB2326">
        <f>VLOOKUP(Sheet1[[#This Row],[NPDES ID2]],Combined_Sheet__Major_Only___2[[NPDES ID2]:[ECHO BFR]],18,FALSE)</f>
        <v>-84.132934000000006</v>
      </c>
      <c r="BC2326" t="str">
        <f>IF(ISNUMBER(SEARCH("aerobic",$AW2326)),"aerobic","")</f>
        <v>aerobic</v>
      </c>
      <c r="BD2326" t="str">
        <f>IF(ISNUMBER(SEARCH("anaer",$AW2326)),"anaer","")</f>
        <v/>
      </c>
      <c r="BE2326" t="str">
        <f>IF(ISNUMBER(SEARCH("thickening",$AZ2326)),"thickening","")</f>
        <v>thickening</v>
      </c>
      <c r="BF2326" s="2" t="str">
        <f>IF(ISNUMBER(SEARCH("airDry",$AW2326)),"airDry","")</f>
        <v/>
      </c>
      <c r="BG2326" s="2" t="str">
        <f>IF(ISNUMBER(SEARCH("heatDry",$AY2326)),"heatDry","")</f>
        <v/>
      </c>
      <c r="BH2326" s="2" t="str">
        <f>IF(AND(ISNUMBER(SEARCH("aerobic",$AW2326)),ISNUMBER(SEARCH("anaer",$AW2326))),"Combined Aer and Anaer.","")</f>
        <v/>
      </c>
    </row>
    <row r="2327" spans="1:60" x14ac:dyDescent="0.3">
      <c r="A2327" s="4">
        <v>2325</v>
      </c>
      <c r="B2327" t="s">
        <v>10855</v>
      </c>
      <c r="C2327">
        <v>384.96</v>
      </c>
      <c r="D2327">
        <v>392.74300172809512</v>
      </c>
      <c r="E2327">
        <v>392.23647214489029</v>
      </c>
      <c r="F2327">
        <v>303.83129142519027</v>
      </c>
      <c r="G2327">
        <v>486.59816535230419</v>
      </c>
      <c r="H2327">
        <v>-77.107102275893453</v>
      </c>
      <c r="I2327">
        <v>-78.319912436370288</v>
      </c>
      <c r="J2327">
        <v>-91.008436301887699</v>
      </c>
      <c r="K2327">
        <v>-62.007098823322941</v>
      </c>
      <c r="L2327">
        <v>240.50970145930481</v>
      </c>
      <c r="M2327">
        <v>239.36750328256511</v>
      </c>
      <c r="N2327">
        <v>235.22886133771439</v>
      </c>
      <c r="O2327">
        <v>249.21082873555409</v>
      </c>
      <c r="P2327">
        <v>9.0955886476380474</v>
      </c>
      <c r="Q2327">
        <v>9.1829409805614688</v>
      </c>
      <c r="R2327">
        <v>7.4527750724904136</v>
      </c>
      <c r="S2327">
        <v>10.43269461494998</v>
      </c>
      <c r="T2327">
        <v>83.01539966307287</v>
      </c>
      <c r="U2327">
        <v>83.015268710398232</v>
      </c>
      <c r="V2327">
        <v>82.959199919852523</v>
      </c>
      <c r="W2327">
        <v>83.071060001909942</v>
      </c>
      <c r="X2327">
        <v>5981.4161735078078</v>
      </c>
      <c r="Y2327">
        <v>6005.3035318911534</v>
      </c>
      <c r="Z2327">
        <v>5774.3146587464234</v>
      </c>
      <c r="AA2327">
        <v>6113.5527864628802</v>
      </c>
      <c r="AB2327">
        <v>909.44936118297937</v>
      </c>
      <c r="AC2327">
        <v>904.37419603488615</v>
      </c>
      <c r="AD2327">
        <v>790.35625738597241</v>
      </c>
      <c r="AE2327">
        <v>1055.9511666982401</v>
      </c>
      <c r="AF2327">
        <v>61.228354516842359</v>
      </c>
      <c r="AG2327">
        <v>60.937444529526019</v>
      </c>
      <c r="AH2327">
        <v>59.884696097567513</v>
      </c>
      <c r="AI2327">
        <v>63.442339121888722</v>
      </c>
      <c r="AJ2327">
        <v>0.52440996057588973</v>
      </c>
      <c r="AK2327">
        <v>0.52440988823347046</v>
      </c>
      <c r="AL2327">
        <v>0.52439976085276097</v>
      </c>
      <c r="AM2327">
        <v>0.52442020277677004</v>
      </c>
      <c r="AN2327">
        <v>0.97011638451363591</v>
      </c>
      <c r="AO2327">
        <v>0.97011638451363624</v>
      </c>
      <c r="AP2327">
        <v>0.97011638451363624</v>
      </c>
      <c r="AQ2327">
        <v>0.97011638451363624</v>
      </c>
      <c r="AR2327">
        <v>14.67486212767586</v>
      </c>
      <c r="AS2327">
        <v>14.674862127675871</v>
      </c>
      <c r="AT2327">
        <v>14.674862127675871</v>
      </c>
      <c r="AU2327">
        <v>14.674862127675871</v>
      </c>
      <c r="AV2327" t="str">
        <f>VLOOKUP(Sheet1[[#This Row],[NPDES ID2]],Combined_Sheet__Major_Only___2[[NPDES ID2]:[ECHO BFR]],3,FALSE)</f>
        <v>MA</v>
      </c>
      <c r="AW2327" t="s">
        <v>41</v>
      </c>
      <c r="AX2327" t="str">
        <f>VLOOKUP(Sheet1[[#This Row],[NPDES ID2]],Combined_Sheet__Major_Only___2[[NPDES ID2]:[ECHO BFR]],27,FALSE)</f>
        <v>-</v>
      </c>
      <c r="AY2327" t="str">
        <f>VLOOKUP(Sheet1[[#This Row],[NPDES ID2]],Combined_Sheet__Major_Only___2[[NPDES ID2]:[ECHO BFR]],28,FALSE)</f>
        <v>-</v>
      </c>
      <c r="AZ2327" t="str">
        <f>VLOOKUP(Sheet1[[#This Row],[NPDES ID2]],Combined_Sheet__Major_Only___2[[NPDES ID2]:[ECHO BFR]],29,FALSE)</f>
        <v>thickening, preliminaryOps</v>
      </c>
      <c r="BA2327">
        <f>VLOOKUP(Sheet1[[#This Row],[NPDES ID2]],Combined_Sheet__Major_Only___2[[NPDES ID2]:[ECHO BFR]],17,FALSE)</f>
        <v>41.717500000000001</v>
      </c>
      <c r="BB2327">
        <f>VLOOKUP(Sheet1[[#This Row],[NPDES ID2]],Combined_Sheet__Major_Only___2[[NPDES ID2]:[ECHO BFR]],18,FALSE)</f>
        <v>-71.168888999999993</v>
      </c>
      <c r="BC2327" t="str">
        <f>IF(ISNUMBER(SEARCH("aerobic",$AW2327)),"aerobic","")</f>
        <v>aerobic</v>
      </c>
      <c r="BD2327" t="str">
        <f>IF(ISNUMBER(SEARCH("anaer",$AW2327)),"anaer","")</f>
        <v/>
      </c>
      <c r="BE2327" t="str">
        <f>IF(ISNUMBER(SEARCH("thickening",$AZ2327)),"thickening","")</f>
        <v>thickening</v>
      </c>
      <c r="BF2327" s="3" t="str">
        <f>IF(ISNUMBER(SEARCH("airDry",$AW2327)),"airDry","")</f>
        <v/>
      </c>
      <c r="BG2327" s="3" t="str">
        <f>IF(ISNUMBER(SEARCH("heatDry",$AY2327)),"heatDry","")</f>
        <v/>
      </c>
      <c r="BH2327" s="3" t="str">
        <f>IF(AND(ISNUMBER(SEARCH("aerobic",$AW2327)),ISNUMBER(SEARCH("anaer",$AW2327))),"Combined Aer and Anaer.","")</f>
        <v/>
      </c>
    </row>
    <row r="2328" spans="1:60" x14ac:dyDescent="0.3">
      <c r="A2328" s="4">
        <v>2326</v>
      </c>
      <c r="B2328" t="s">
        <v>10860</v>
      </c>
      <c r="C2328">
        <v>384</v>
      </c>
      <c r="D2328">
        <v>512.12530096009584</v>
      </c>
      <c r="E2328">
        <v>515.34679753461353</v>
      </c>
      <c r="F2328">
        <v>395.66114563786402</v>
      </c>
      <c r="G2328">
        <v>636.32967395626963</v>
      </c>
      <c r="H2328">
        <v>-78.168059360255569</v>
      </c>
      <c r="I2328">
        <v>-77.573545293815272</v>
      </c>
      <c r="J2328">
        <v>-90.122528762056689</v>
      </c>
      <c r="K2328">
        <v>-67.077262613414788</v>
      </c>
      <c r="L2328">
        <v>184.41461028621299</v>
      </c>
      <c r="M2328">
        <v>182.86226846476231</v>
      </c>
      <c r="N2328">
        <v>177.23786665631499</v>
      </c>
      <c r="O2328">
        <v>196.23948976779309</v>
      </c>
      <c r="P2328">
        <v>9.1633400236906937</v>
      </c>
      <c r="Q2328">
        <v>9.1117106153006375</v>
      </c>
      <c r="R2328">
        <v>7.9352593534864324</v>
      </c>
      <c r="S2328">
        <v>10.4127717445639</v>
      </c>
      <c r="T2328">
        <v>69.646007584008146</v>
      </c>
      <c r="U2328">
        <v>69.645897263899201</v>
      </c>
      <c r="V2328">
        <v>69.598662527398986</v>
      </c>
      <c r="W2328">
        <v>69.692898223397606</v>
      </c>
      <c r="X2328">
        <v>6532.9855491042517</v>
      </c>
      <c r="Y2328">
        <v>6578.3938871397804</v>
      </c>
      <c r="Z2328">
        <v>6136.7060157318183</v>
      </c>
      <c r="AA2328">
        <v>6790.2055363289028</v>
      </c>
      <c r="AB2328">
        <v>1442.3735558251681</v>
      </c>
      <c r="AC2328">
        <v>1411.7800301192481</v>
      </c>
      <c r="AD2328">
        <v>1171.183486624471</v>
      </c>
      <c r="AE2328">
        <v>1848.0269256880731</v>
      </c>
      <c r="AF2328">
        <v>47.065308960355459</v>
      </c>
      <c r="AG2328">
        <v>46.669014759271597</v>
      </c>
      <c r="AH2328">
        <v>45.234316540409608</v>
      </c>
      <c r="AI2328">
        <v>50.082188342475519</v>
      </c>
      <c r="AJ2328">
        <v>0.35203141191363402</v>
      </c>
      <c r="AK2328">
        <v>0.35203135711733963</v>
      </c>
      <c r="AL2328">
        <v>0.3520236872168</v>
      </c>
      <c r="AM2328">
        <v>0.3520391688031837</v>
      </c>
      <c r="AN2328">
        <v>0.96467054700452548</v>
      </c>
      <c r="AO2328">
        <v>0.96467054700452548</v>
      </c>
      <c r="AP2328">
        <v>0.96467054700452548</v>
      </c>
      <c r="AQ2328">
        <v>0.96467054700452548</v>
      </c>
      <c r="AR2328">
        <v>9.1239682620775948</v>
      </c>
      <c r="AS2328">
        <v>9.1239682620775948</v>
      </c>
      <c r="AT2328">
        <v>9.1239682620775948</v>
      </c>
      <c r="AU2328">
        <v>9.1239682620775948</v>
      </c>
      <c r="AV2328" t="str">
        <f>VLOOKUP(Sheet1[[#This Row],[NPDES ID2]],Combined_Sheet__Major_Only___2[[NPDES ID2]:[ECHO BFR]],3,FALSE)</f>
        <v>CA</v>
      </c>
      <c r="AW2328" t="s">
        <v>54</v>
      </c>
      <c r="AX2328" t="str">
        <f>VLOOKUP(Sheet1[[#This Row],[NPDES ID2]],Combined_Sheet__Major_Only___2[[NPDES ID2]:[ECHO BFR]],27,FALSE)</f>
        <v>-</v>
      </c>
      <c r="AY2328" t="str">
        <f>VLOOKUP(Sheet1[[#This Row],[NPDES ID2]],Combined_Sheet__Major_Only___2[[NPDES ID2]:[ECHO BFR]],28,FALSE)</f>
        <v>-</v>
      </c>
      <c r="AZ2328" t="str">
        <f>VLOOKUP(Sheet1[[#This Row],[NPDES ID2]],Combined_Sheet__Major_Only___2[[NPDES ID2]:[ECHO BFR]],29,FALSE)</f>
        <v>thickening</v>
      </c>
      <c r="BA2328">
        <f>VLOOKUP(Sheet1[[#This Row],[NPDES ID2]],Combined_Sheet__Major_Only___2[[NPDES ID2]:[ECHO BFR]],17,FALSE)</f>
        <v>38.584615999999997</v>
      </c>
      <c r="BB2328">
        <f>VLOOKUP(Sheet1[[#This Row],[NPDES ID2]],Combined_Sheet__Major_Only___2[[NPDES ID2]:[ECHO BFR]],18,FALSE)</f>
        <v>-122.864284</v>
      </c>
      <c r="BC2328" t="str">
        <f>IF(ISNUMBER(SEARCH("aerobic",$AW2328)),"aerobic","")</f>
        <v/>
      </c>
      <c r="BD2328" t="str">
        <f>IF(ISNUMBER(SEARCH("anaer",$AW2328)),"anaer","")</f>
        <v/>
      </c>
      <c r="BE2328" t="str">
        <f>IF(ISNUMBER(SEARCH("thickening",$AZ2328)),"thickening","")</f>
        <v>thickening</v>
      </c>
      <c r="BF2328" s="2" t="str">
        <f>IF(ISNUMBER(SEARCH("airDry",$AW2328)),"airDry","")</f>
        <v/>
      </c>
      <c r="BG2328" s="2" t="str">
        <f>IF(ISNUMBER(SEARCH("heatDry",$AY2328)),"heatDry","")</f>
        <v/>
      </c>
      <c r="BH2328" s="2" t="str">
        <f>IF(AND(ISNUMBER(SEARCH("aerobic",$AW2328)),ISNUMBER(SEARCH("anaer",$AW2328))),"Combined Aer and Anaer.","")</f>
        <v/>
      </c>
    </row>
    <row r="2329" spans="1:60" x14ac:dyDescent="0.3">
      <c r="A2329" s="4">
        <v>2327</v>
      </c>
      <c r="B2329" t="s">
        <v>10863</v>
      </c>
      <c r="C2329">
        <v>381</v>
      </c>
      <c r="D2329">
        <v>397.0549287389581</v>
      </c>
      <c r="E2329">
        <v>396.6667060518256</v>
      </c>
      <c r="F2329">
        <v>306.81090357211701</v>
      </c>
      <c r="G2329">
        <v>491.99035926536408</v>
      </c>
      <c r="H2329">
        <v>-77.11285208025997</v>
      </c>
      <c r="I2329">
        <v>-78.285154575198447</v>
      </c>
      <c r="J2329">
        <v>-90.944828350250063</v>
      </c>
      <c r="K2329">
        <v>-62.056699527221177</v>
      </c>
      <c r="L2329">
        <v>237.0155874304597</v>
      </c>
      <c r="M2329">
        <v>235.8775647857224</v>
      </c>
      <c r="N2329">
        <v>231.75379212171461</v>
      </c>
      <c r="O2329">
        <v>245.68540562007081</v>
      </c>
      <c r="P2329">
        <v>9.0038508904171444</v>
      </c>
      <c r="Q2329">
        <v>9.0872871110369147</v>
      </c>
      <c r="R2329">
        <v>7.3830212324889359</v>
      </c>
      <c r="S2329">
        <v>10.33033292765781</v>
      </c>
      <c r="T2329">
        <v>107.1125132287673</v>
      </c>
      <c r="U2329">
        <v>107.1123450877691</v>
      </c>
      <c r="V2329">
        <v>107.0403537180724</v>
      </c>
      <c r="W2329">
        <v>107.1839801534444</v>
      </c>
      <c r="X2329">
        <v>7750.9323103989454</v>
      </c>
      <c r="Y2329">
        <v>7782.241262128533</v>
      </c>
      <c r="Z2329">
        <v>7479.5857553444093</v>
      </c>
      <c r="AA2329">
        <v>7924.0753154206996</v>
      </c>
      <c r="AB2329">
        <v>1266.7052802021019</v>
      </c>
      <c r="AC2329">
        <v>1258.218747532957</v>
      </c>
      <c r="AD2329">
        <v>1089.4017875199149</v>
      </c>
      <c r="AE2329">
        <v>1488.050149097561</v>
      </c>
      <c r="AF2329">
        <v>60.966232715270209</v>
      </c>
      <c r="AG2329">
        <v>60.673348549074802</v>
      </c>
      <c r="AH2329">
        <v>59.613629798035667</v>
      </c>
      <c r="AI2329">
        <v>63.194984918878497</v>
      </c>
      <c r="AJ2329">
        <v>0.52121008738519725</v>
      </c>
      <c r="AK2329">
        <v>0.5212100016259007</v>
      </c>
      <c r="AL2329">
        <v>0.52119799870685068</v>
      </c>
      <c r="AM2329">
        <v>0.5212222264607983</v>
      </c>
      <c r="AN2329">
        <v>0.97661380176037926</v>
      </c>
      <c r="AO2329">
        <v>0.97661380176037904</v>
      </c>
      <c r="AP2329">
        <v>0.97661380176037904</v>
      </c>
      <c r="AQ2329">
        <v>0.97661380176037904</v>
      </c>
      <c r="AR2329">
        <v>13.985031756336101</v>
      </c>
      <c r="AS2329">
        <v>13.985031756336101</v>
      </c>
      <c r="AT2329">
        <v>13.985031756336101</v>
      </c>
      <c r="AU2329">
        <v>13.985031756336101</v>
      </c>
      <c r="AV2329" t="str">
        <f>VLOOKUP(Sheet1[[#This Row],[NPDES ID2]],Combined_Sheet__Major_Only___2[[NPDES ID2]:[ECHO BFR]],3,FALSE)</f>
        <v>TX</v>
      </c>
      <c r="AW2329" t="s">
        <v>41</v>
      </c>
      <c r="AX2329" t="str">
        <f>VLOOKUP(Sheet1[[#This Row],[NPDES ID2]],Combined_Sheet__Major_Only___2[[NPDES ID2]:[ECHO BFR]],27,FALSE)</f>
        <v>-</v>
      </c>
      <c r="AY2329" t="str">
        <f>VLOOKUP(Sheet1[[#This Row],[NPDES ID2]],Combined_Sheet__Major_Only___2[[NPDES ID2]:[ECHO BFR]],28,FALSE)</f>
        <v>-</v>
      </c>
      <c r="AZ2329" t="str">
        <f>VLOOKUP(Sheet1[[#This Row],[NPDES ID2]],Combined_Sheet__Major_Only___2[[NPDES ID2]:[ECHO BFR]],29,FALSE)</f>
        <v>thickening</v>
      </c>
      <c r="BA2329">
        <f>VLOOKUP(Sheet1[[#This Row],[NPDES ID2]],Combined_Sheet__Major_Only___2[[NPDES ID2]:[ECHO BFR]],17,FALSE)</f>
        <v>29.999002999999998</v>
      </c>
      <c r="BB2329">
        <f>VLOOKUP(Sheet1[[#This Row],[NPDES ID2]],Combined_Sheet__Major_Only___2[[NPDES ID2]:[ECHO BFR]],18,FALSE)</f>
        <v>-95.265123000000003</v>
      </c>
      <c r="BC2329" t="str">
        <f>IF(ISNUMBER(SEARCH("aerobic",$AW2329)),"aerobic","")</f>
        <v>aerobic</v>
      </c>
      <c r="BD2329" t="str">
        <f>IF(ISNUMBER(SEARCH("anaer",$AW2329)),"anaer","")</f>
        <v/>
      </c>
      <c r="BE2329" t="str">
        <f>IF(ISNUMBER(SEARCH("thickening",$AZ2329)),"thickening","")</f>
        <v>thickening</v>
      </c>
      <c r="BF2329" s="3" t="str">
        <f>IF(ISNUMBER(SEARCH("airDry",$AW2329)),"airDry","")</f>
        <v/>
      </c>
      <c r="BG2329" s="3" t="str">
        <f>IF(ISNUMBER(SEARCH("heatDry",$AY2329)),"heatDry","")</f>
        <v/>
      </c>
      <c r="BH2329" s="3" t="str">
        <f>IF(AND(ISNUMBER(SEARCH("aerobic",$AW2329)),ISNUMBER(SEARCH("anaer",$AW2329))),"Combined Aer and Anaer.","")</f>
        <v/>
      </c>
    </row>
    <row r="2330" spans="1:60" x14ac:dyDescent="0.3">
      <c r="A2330" s="4">
        <v>2328</v>
      </c>
      <c r="B2330" t="s">
        <v>10868</v>
      </c>
      <c r="C2330">
        <v>380.63</v>
      </c>
      <c r="D2330">
        <v>466.97225084626803</v>
      </c>
      <c r="E2330">
        <v>468.61728389314402</v>
      </c>
      <c r="F2330">
        <v>360.52061254349121</v>
      </c>
      <c r="G2330">
        <v>577.13660809354394</v>
      </c>
      <c r="H2330">
        <v>-77.85118773176913</v>
      </c>
      <c r="I2330">
        <v>-77.910650738808997</v>
      </c>
      <c r="J2330">
        <v>-90.710343766897509</v>
      </c>
      <c r="K2330">
        <v>-64.80057044534658</v>
      </c>
      <c r="L2330">
        <v>201.5366114197648</v>
      </c>
      <c r="M2330">
        <v>200.13699955810151</v>
      </c>
      <c r="N2330">
        <v>195.06613047897599</v>
      </c>
      <c r="O2330">
        <v>212.19775719534891</v>
      </c>
      <c r="P2330">
        <v>9.0555103821521232</v>
      </c>
      <c r="Q2330">
        <v>9.0345627196909355</v>
      </c>
      <c r="R2330">
        <v>7.6659389409024232</v>
      </c>
      <c r="S2330">
        <v>10.317832855172741</v>
      </c>
      <c r="T2330">
        <v>43.700899643659433</v>
      </c>
      <c r="U2330">
        <v>43.700829363826159</v>
      </c>
      <c r="V2330">
        <v>43.67073830030715</v>
      </c>
      <c r="W2330">
        <v>43.730771498841882</v>
      </c>
      <c r="X2330">
        <v>3716.8141609846271</v>
      </c>
      <c r="Y2330">
        <v>3738.3460827872659</v>
      </c>
      <c r="Z2330">
        <v>3529.8087009349551</v>
      </c>
      <c r="AA2330">
        <v>3837.2800774218131</v>
      </c>
      <c r="AB2330">
        <v>856.24971433568101</v>
      </c>
      <c r="AC2330">
        <v>839.06287290356022</v>
      </c>
      <c r="AD2330">
        <v>692.04045799828975</v>
      </c>
      <c r="AE2330">
        <v>1102.6394626284909</v>
      </c>
      <c r="AF2330">
        <v>51.890229390619339</v>
      </c>
      <c r="AG2330">
        <v>51.529766676153827</v>
      </c>
      <c r="AH2330">
        <v>50.224803208184248</v>
      </c>
      <c r="AI2330">
        <v>54.634312111306507</v>
      </c>
      <c r="AJ2330">
        <v>0.41062068694246379</v>
      </c>
      <c r="AK2330">
        <v>0.41062063589948261</v>
      </c>
      <c r="AL2330">
        <v>0.41061348944426301</v>
      </c>
      <c r="AM2330">
        <v>0.41062791439922958</v>
      </c>
      <c r="AN2330">
        <v>0.94533994181570624</v>
      </c>
      <c r="AO2330">
        <v>0.94533994181570613</v>
      </c>
      <c r="AP2330">
        <v>0.94533994181570613</v>
      </c>
      <c r="AQ2330">
        <v>0.94533994181570613</v>
      </c>
      <c r="AR2330">
        <v>9.8418862782027414</v>
      </c>
      <c r="AS2330">
        <v>9.8418862782027432</v>
      </c>
      <c r="AT2330">
        <v>9.8418862782027432</v>
      </c>
      <c r="AU2330">
        <v>9.8418862782027432</v>
      </c>
      <c r="AV2330" t="str">
        <f>VLOOKUP(Sheet1[[#This Row],[NPDES ID2]],Combined_Sheet__Major_Only___2[[NPDES ID2]:[ECHO BFR]],3,FALSE)</f>
        <v>FL</v>
      </c>
      <c r="AW2330" t="s">
        <v>54</v>
      </c>
      <c r="AX2330" t="str">
        <f>VLOOKUP(Sheet1[[#This Row],[NPDES ID2]],Combined_Sheet__Major_Only___2[[NPDES ID2]:[ECHO BFR]],27,FALSE)</f>
        <v>other</v>
      </c>
      <c r="AY2330" t="str">
        <f>VLOOKUP(Sheet1[[#This Row],[NPDES ID2]],Combined_Sheet__Major_Only___2[[NPDES ID2]:[ECHO BFR]],28,FALSE)</f>
        <v>-</v>
      </c>
      <c r="AZ2330" t="str">
        <f>VLOOKUP(Sheet1[[#This Row],[NPDES ID2]],Combined_Sheet__Major_Only___2[[NPDES ID2]:[ECHO BFR]],29,FALSE)</f>
        <v>thickening</v>
      </c>
      <c r="BA2330">
        <f>VLOOKUP(Sheet1[[#This Row],[NPDES ID2]],Combined_Sheet__Major_Only___2[[NPDES ID2]:[ECHO BFR]],17,FALSE)</f>
        <v>28.029250000000001</v>
      </c>
      <c r="BB2330">
        <f>VLOOKUP(Sheet1[[#This Row],[NPDES ID2]],Combined_Sheet__Major_Only___2[[NPDES ID2]:[ECHO BFR]],18,FALSE)</f>
        <v>-82.654111</v>
      </c>
      <c r="BC2330" t="str">
        <f>IF(ISNUMBER(SEARCH("aerobic",$AW2330)),"aerobic","")</f>
        <v/>
      </c>
      <c r="BD2330" t="str">
        <f>IF(ISNUMBER(SEARCH("anaer",$AW2330)),"anaer","")</f>
        <v/>
      </c>
      <c r="BE2330" t="str">
        <f>IF(ISNUMBER(SEARCH("thickening",$AZ2330)),"thickening","")</f>
        <v>thickening</v>
      </c>
      <c r="BF2330" s="2" t="str">
        <f>IF(ISNUMBER(SEARCH("airDry",$AW2330)),"airDry","")</f>
        <v/>
      </c>
      <c r="BG2330" s="2" t="str">
        <f>IF(ISNUMBER(SEARCH("heatDry",$AY2330)),"heatDry","")</f>
        <v/>
      </c>
      <c r="BH2330" s="2" t="str">
        <f>IF(AND(ISNUMBER(SEARCH("aerobic",$AW2330)),ISNUMBER(SEARCH("anaer",$AW2330))),"Combined Aer and Anaer.","")</f>
        <v/>
      </c>
    </row>
    <row r="2331" spans="1:60" x14ac:dyDescent="0.3">
      <c r="A2331" s="4">
        <v>2329</v>
      </c>
      <c r="B2331" t="s">
        <v>10873</v>
      </c>
      <c r="C2331">
        <v>379.19</v>
      </c>
      <c r="D2331">
        <v>400.55716056199861</v>
      </c>
      <c r="E2331">
        <v>400.28404074085103</v>
      </c>
      <c r="F2331">
        <v>309.3465626929891</v>
      </c>
      <c r="G2331">
        <v>496.27215980254658</v>
      </c>
      <c r="H2331">
        <v>-77.170130660951187</v>
      </c>
      <c r="I2331">
        <v>-78.288614225525521</v>
      </c>
      <c r="J2331">
        <v>-90.953759757890239</v>
      </c>
      <c r="K2331">
        <v>-62.189164655874343</v>
      </c>
      <c r="L2331">
        <v>234.54604664838661</v>
      </c>
      <c r="M2331">
        <v>233.4033302538808</v>
      </c>
      <c r="N2331">
        <v>229.26304496189741</v>
      </c>
      <c r="O2331">
        <v>243.2506722776034</v>
      </c>
      <c r="P2331">
        <v>8.9635974917156584</v>
      </c>
      <c r="Q2331">
        <v>9.0422369066146331</v>
      </c>
      <c r="R2331">
        <v>7.3572989374190367</v>
      </c>
      <c r="S2331">
        <v>10.287813522730991</v>
      </c>
      <c r="T2331">
        <v>63.324883766454192</v>
      </c>
      <c r="U2331">
        <v>63.324783201538423</v>
      </c>
      <c r="V2331">
        <v>63.281725255508732</v>
      </c>
      <c r="W2331">
        <v>63.367628042589168</v>
      </c>
      <c r="X2331">
        <v>4608.6456976498775</v>
      </c>
      <c r="Y2331">
        <v>4627.5138376972227</v>
      </c>
      <c r="Z2331">
        <v>4445.0044995661401</v>
      </c>
      <c r="AA2331">
        <v>4713.108623025003</v>
      </c>
      <c r="AB2331">
        <v>699.64282696784733</v>
      </c>
      <c r="AC2331">
        <v>695.78879810617786</v>
      </c>
      <c r="AD2331">
        <v>608.04322681147062</v>
      </c>
      <c r="AE2331">
        <v>812.87596919784062</v>
      </c>
      <c r="AF2331">
        <v>60.618528939580678</v>
      </c>
      <c r="AG2331">
        <v>60.32308249354638</v>
      </c>
      <c r="AH2331">
        <v>59.253743074850988</v>
      </c>
      <c r="AI2331">
        <v>62.867296241844429</v>
      </c>
      <c r="AJ2331">
        <v>0.5169659268919502</v>
      </c>
      <c r="AK2331">
        <v>0.51696586639934394</v>
      </c>
      <c r="AL2331">
        <v>0.5169573963886277</v>
      </c>
      <c r="AM2331">
        <v>0.51697449289206554</v>
      </c>
      <c r="AN2331">
        <v>0.96133949259655749</v>
      </c>
      <c r="AO2331">
        <v>0.96133949259655749</v>
      </c>
      <c r="AP2331">
        <v>0.96133949259655749</v>
      </c>
      <c r="AQ2331">
        <v>0.96133949259655749</v>
      </c>
      <c r="AR2331">
        <v>14.54248068293712</v>
      </c>
      <c r="AS2331">
        <v>14.54248068293712</v>
      </c>
      <c r="AT2331">
        <v>14.54248068293712</v>
      </c>
      <c r="AU2331">
        <v>14.54248068293712</v>
      </c>
      <c r="AV2331" t="str">
        <f>VLOOKUP(Sheet1[[#This Row],[NPDES ID2]],Combined_Sheet__Major_Only___2[[NPDES ID2]:[ECHO BFR]],3,FALSE)</f>
        <v>GA</v>
      </c>
      <c r="AW2331" t="s">
        <v>41</v>
      </c>
      <c r="AX2331" t="str">
        <f>VLOOKUP(Sheet1[[#This Row],[NPDES ID2]],Combined_Sheet__Major_Only___2[[NPDES ID2]:[ECHO BFR]],27,FALSE)</f>
        <v>-</v>
      </c>
      <c r="AY2331" t="str">
        <f>VLOOKUP(Sheet1[[#This Row],[NPDES ID2]],Combined_Sheet__Major_Only___2[[NPDES ID2]:[ECHO BFR]],28,FALSE)</f>
        <v>-</v>
      </c>
      <c r="AZ2331" t="str">
        <f>VLOOKUP(Sheet1[[#This Row],[NPDES ID2]],Combined_Sheet__Major_Only___2[[NPDES ID2]:[ECHO BFR]],29,FALSE)</f>
        <v>thickening</v>
      </c>
      <c r="BA2331">
        <f>VLOOKUP(Sheet1[[#This Row],[NPDES ID2]],Combined_Sheet__Major_Only___2[[NPDES ID2]:[ECHO BFR]],17,FALSE)</f>
        <v>33.540139000000003</v>
      </c>
      <c r="BB2331">
        <f>VLOOKUP(Sheet1[[#This Row],[NPDES ID2]],Combined_Sheet__Major_Only___2[[NPDES ID2]:[ECHO BFR]],18,FALSE)</f>
        <v>-82.051444000000004</v>
      </c>
      <c r="BC2331" t="str">
        <f>IF(ISNUMBER(SEARCH("aerobic",$AW2331)),"aerobic","")</f>
        <v>aerobic</v>
      </c>
      <c r="BD2331" t="str">
        <f>IF(ISNUMBER(SEARCH("anaer",$AW2331)),"anaer","")</f>
        <v/>
      </c>
      <c r="BE2331" t="str">
        <f>IF(ISNUMBER(SEARCH("thickening",$AZ2331)),"thickening","")</f>
        <v>thickening</v>
      </c>
      <c r="BF2331" s="3" t="str">
        <f>IF(ISNUMBER(SEARCH("airDry",$AW2331)),"airDry","")</f>
        <v/>
      </c>
      <c r="BG2331" s="3" t="str">
        <f>IF(ISNUMBER(SEARCH("heatDry",$AY2331)),"heatDry","")</f>
        <v/>
      </c>
      <c r="BH2331" s="3" t="str">
        <f>IF(AND(ISNUMBER(SEARCH("aerobic",$AW2331)),ISNUMBER(SEARCH("anaer",$AW2331))),"Combined Aer and Anaer.","")</f>
        <v/>
      </c>
    </row>
    <row r="2332" spans="1:60" x14ac:dyDescent="0.3">
      <c r="A2332" s="4">
        <v>2330</v>
      </c>
      <c r="B2332" t="s">
        <v>10877</v>
      </c>
      <c r="C2332">
        <v>377.23</v>
      </c>
      <c r="D2332">
        <v>406.92018989058141</v>
      </c>
      <c r="E2332">
        <v>406.8330170124276</v>
      </c>
      <c r="F2332">
        <v>314.06267124546082</v>
      </c>
      <c r="G2332">
        <v>503.95277094872102</v>
      </c>
      <c r="H2332">
        <v>-77.218093863818325</v>
      </c>
      <c r="I2332">
        <v>-78.287821121100095</v>
      </c>
      <c r="J2332">
        <v>-90.830511987599095</v>
      </c>
      <c r="K2332">
        <v>-62.373082922890347</v>
      </c>
      <c r="L2332">
        <v>230.45842897860041</v>
      </c>
      <c r="M2332">
        <v>229.30019647213331</v>
      </c>
      <c r="N2332">
        <v>225.10348937950289</v>
      </c>
      <c r="O2332">
        <v>239.28163992201121</v>
      </c>
      <c r="P2332">
        <v>8.9224418994879979</v>
      </c>
      <c r="Q2332">
        <v>8.9901518192833905</v>
      </c>
      <c r="R2332">
        <v>7.3398704724754227</v>
      </c>
      <c r="S2332">
        <v>10.249211171413201</v>
      </c>
      <c r="T2332">
        <v>81.798202456061674</v>
      </c>
      <c r="U2332">
        <v>81.798073381849491</v>
      </c>
      <c r="V2332">
        <v>81.742808875137129</v>
      </c>
      <c r="W2332">
        <v>81.853064370137844</v>
      </c>
      <c r="X2332">
        <v>6027.5054156196311</v>
      </c>
      <c r="Y2332">
        <v>6052.9681641532934</v>
      </c>
      <c r="Z2332">
        <v>5806.7587852370707</v>
      </c>
      <c r="AA2332">
        <v>6168.4855481931236</v>
      </c>
      <c r="AB2332">
        <v>993.03667558129428</v>
      </c>
      <c r="AC2332">
        <v>986.33919213062131</v>
      </c>
      <c r="AD2332">
        <v>852.72593334870965</v>
      </c>
      <c r="AE2332">
        <v>1170.167107709789</v>
      </c>
      <c r="AF2332">
        <v>59.871767721209032</v>
      </c>
      <c r="AG2332">
        <v>59.570735011122927</v>
      </c>
      <c r="AH2332">
        <v>58.481301377656727</v>
      </c>
      <c r="AI2332">
        <v>62.162870068234362</v>
      </c>
      <c r="AJ2332">
        <v>0.50785256800954015</v>
      </c>
      <c r="AK2332">
        <v>0.50785249711786307</v>
      </c>
      <c r="AL2332">
        <v>0.50784257296871582</v>
      </c>
      <c r="AM2332">
        <v>0.50786260467838928</v>
      </c>
      <c r="AN2332">
        <v>0.96969103279626789</v>
      </c>
      <c r="AO2332">
        <v>0.96969103279626845</v>
      </c>
      <c r="AP2332">
        <v>0.96969103279626845</v>
      </c>
      <c r="AQ2332">
        <v>0.96969103279626845</v>
      </c>
      <c r="AR2332">
        <v>13.667769664968111</v>
      </c>
      <c r="AS2332">
        <v>13.667769664968111</v>
      </c>
      <c r="AT2332">
        <v>13.667769664968111</v>
      </c>
      <c r="AU2332">
        <v>13.667769664968111</v>
      </c>
      <c r="AV2332" t="str">
        <f>VLOOKUP(Sheet1[[#This Row],[NPDES ID2]],Combined_Sheet__Major_Only___2[[NPDES ID2]:[ECHO BFR]],3,FALSE)</f>
        <v>LA</v>
      </c>
      <c r="AW2332" t="s">
        <v>41</v>
      </c>
      <c r="AX2332" t="str">
        <f>VLOOKUP(Sheet1[[#This Row],[NPDES ID2]],Combined_Sheet__Major_Only___2[[NPDES ID2]:[ECHO BFR]],27,FALSE)</f>
        <v>-</v>
      </c>
      <c r="AY2332" t="str">
        <f>VLOOKUP(Sheet1[[#This Row],[NPDES ID2]],Combined_Sheet__Major_Only___2[[NPDES ID2]:[ECHO BFR]],28,FALSE)</f>
        <v>-</v>
      </c>
      <c r="AZ2332" t="str">
        <f>VLOOKUP(Sheet1[[#This Row],[NPDES ID2]],Combined_Sheet__Major_Only___2[[NPDES ID2]:[ECHO BFR]],29,FALSE)</f>
        <v>thickening, preliminaryOps</v>
      </c>
      <c r="BA2332">
        <f>VLOOKUP(Sheet1[[#This Row],[NPDES ID2]],Combined_Sheet__Major_Only___2[[NPDES ID2]:[ECHO BFR]],17,FALSE)</f>
        <v>30.187221999999998</v>
      </c>
      <c r="BB2332">
        <f>VLOOKUP(Sheet1[[#This Row],[NPDES ID2]],Combined_Sheet__Major_Only___2[[NPDES ID2]:[ECHO BFR]],18,FALSE)</f>
        <v>-93.305194</v>
      </c>
      <c r="BC2332" t="str">
        <f>IF(ISNUMBER(SEARCH("aerobic",$AW2332)),"aerobic","")</f>
        <v>aerobic</v>
      </c>
      <c r="BD2332" t="str">
        <f>IF(ISNUMBER(SEARCH("anaer",$AW2332)),"anaer","")</f>
        <v/>
      </c>
      <c r="BE2332" t="str">
        <f>IF(ISNUMBER(SEARCH("thickening",$AZ2332)),"thickening","")</f>
        <v>thickening</v>
      </c>
      <c r="BF2332" s="2" t="str">
        <f>IF(ISNUMBER(SEARCH("airDry",$AW2332)),"airDry","")</f>
        <v/>
      </c>
      <c r="BG2332" s="2" t="str">
        <f>IF(ISNUMBER(SEARCH("heatDry",$AY2332)),"heatDry","")</f>
        <v/>
      </c>
      <c r="BH2332" s="2" t="str">
        <f>IF(AND(ISNUMBER(SEARCH("aerobic",$AW2332)),ISNUMBER(SEARCH("anaer",$AW2332))),"Combined Aer and Anaer.","")</f>
        <v/>
      </c>
    </row>
    <row r="2333" spans="1:60" x14ac:dyDescent="0.3">
      <c r="A2333" s="4">
        <v>2331</v>
      </c>
      <c r="B2333" t="s">
        <v>10881</v>
      </c>
      <c r="C2333">
        <v>376.53</v>
      </c>
      <c r="D2333">
        <v>400.09614784089979</v>
      </c>
      <c r="E2333">
        <v>399.67402318484801</v>
      </c>
      <c r="F2333">
        <v>308.76100810727809</v>
      </c>
      <c r="G2333">
        <v>495.91904634265461</v>
      </c>
      <c r="H2333">
        <v>-77.142004874705947</v>
      </c>
      <c r="I2333">
        <v>-78.314047367501558</v>
      </c>
      <c r="J2333">
        <v>-91.000381372611699</v>
      </c>
      <c r="K2333">
        <v>-62.096675599561301</v>
      </c>
      <c r="L2333">
        <v>234.22674945022129</v>
      </c>
      <c r="M2333">
        <v>233.10194346153571</v>
      </c>
      <c r="N2333">
        <v>229.02656142029051</v>
      </c>
      <c r="O2333">
        <v>242.79492284051361</v>
      </c>
      <c r="P2333">
        <v>8.8983033828002647</v>
      </c>
      <c r="Q2333">
        <v>8.9807232058745594</v>
      </c>
      <c r="R2333">
        <v>7.2965836923495182</v>
      </c>
      <c r="S2333">
        <v>10.20919573345931</v>
      </c>
      <c r="T2333">
        <v>53.415321782708531</v>
      </c>
      <c r="U2333">
        <v>53.415236510910638</v>
      </c>
      <c r="V2333">
        <v>53.378726477128097</v>
      </c>
      <c r="W2333">
        <v>53.451565847035774</v>
      </c>
      <c r="X2333">
        <v>3865.4017440903599</v>
      </c>
      <c r="Y2333">
        <v>3880.994889974073</v>
      </c>
      <c r="Z2333">
        <v>3730.115567562882</v>
      </c>
      <c r="AA2333">
        <v>3951.7505527682511</v>
      </c>
      <c r="AB2333">
        <v>715.0156794074918</v>
      </c>
      <c r="AC2333">
        <v>708.49705021050431</v>
      </c>
      <c r="AD2333">
        <v>603.02955873473582</v>
      </c>
      <c r="AE2333">
        <v>858.18052389403795</v>
      </c>
      <c r="AF2333">
        <v>60.963643460834483</v>
      </c>
      <c r="AG2333">
        <v>60.670773709069358</v>
      </c>
      <c r="AH2333">
        <v>59.610759385176443</v>
      </c>
      <c r="AI2333">
        <v>63.192799938948149</v>
      </c>
      <c r="AJ2333">
        <v>0.52117848159058444</v>
      </c>
      <c r="AK2333">
        <v>0.52117842169342765</v>
      </c>
      <c r="AL2333">
        <v>0.52117003490649394</v>
      </c>
      <c r="AM2333">
        <v>0.52118696341978543</v>
      </c>
      <c r="AN2333">
        <v>0.95463391348129845</v>
      </c>
      <c r="AO2333">
        <v>0.95463391348129822</v>
      </c>
      <c r="AP2333">
        <v>0.95463391348129822</v>
      </c>
      <c r="AQ2333">
        <v>0.95463391348129822</v>
      </c>
      <c r="AR2333">
        <v>13.010522309414821</v>
      </c>
      <c r="AS2333">
        <v>13.01052230941481</v>
      </c>
      <c r="AT2333">
        <v>13.01052230941481</v>
      </c>
      <c r="AU2333">
        <v>13.01052230941481</v>
      </c>
      <c r="AV2333" t="str">
        <f>VLOOKUP(Sheet1[[#This Row],[NPDES ID2]],Combined_Sheet__Major_Only___2[[NPDES ID2]:[ECHO BFR]],3,FALSE)</f>
        <v>TX</v>
      </c>
      <c r="AW2333" t="s">
        <v>41</v>
      </c>
      <c r="AX2333" t="str">
        <f>VLOOKUP(Sheet1[[#This Row],[NPDES ID2]],Combined_Sheet__Major_Only___2[[NPDES ID2]:[ECHO BFR]],27,FALSE)</f>
        <v>-</v>
      </c>
      <c r="AY2333" t="str">
        <f>VLOOKUP(Sheet1[[#This Row],[NPDES ID2]],Combined_Sheet__Major_Only___2[[NPDES ID2]:[ECHO BFR]],28,FALSE)</f>
        <v>-</v>
      </c>
      <c r="AZ2333" t="str">
        <f>VLOOKUP(Sheet1[[#This Row],[NPDES ID2]],Combined_Sheet__Major_Only___2[[NPDES ID2]:[ECHO BFR]],29,FALSE)</f>
        <v>thickening</v>
      </c>
      <c r="BA2333">
        <f>VLOOKUP(Sheet1[[#This Row],[NPDES ID2]],Combined_Sheet__Major_Only___2[[NPDES ID2]:[ECHO BFR]],17,FALSE)</f>
        <v>30.772434000000001</v>
      </c>
      <c r="BB2333">
        <f>VLOOKUP(Sheet1[[#This Row],[NPDES ID2]],Combined_Sheet__Major_Only___2[[NPDES ID2]:[ECHO BFR]],18,FALSE)</f>
        <v>-95.512743999999998</v>
      </c>
      <c r="BC2333" t="str">
        <f>IF(ISNUMBER(SEARCH("aerobic",$AW2333)),"aerobic","")</f>
        <v>aerobic</v>
      </c>
      <c r="BD2333" t="str">
        <f>IF(ISNUMBER(SEARCH("anaer",$AW2333)),"anaer","")</f>
        <v/>
      </c>
      <c r="BE2333" t="str">
        <f>IF(ISNUMBER(SEARCH("thickening",$AZ2333)),"thickening","")</f>
        <v>thickening</v>
      </c>
      <c r="BF2333" s="3" t="str">
        <f>IF(ISNUMBER(SEARCH("airDry",$AW2333)),"airDry","")</f>
        <v/>
      </c>
      <c r="BG2333" s="3" t="str">
        <f>IF(ISNUMBER(SEARCH("heatDry",$AY2333)),"heatDry","")</f>
        <v/>
      </c>
      <c r="BH2333" s="3" t="str">
        <f>IF(AND(ISNUMBER(SEARCH("aerobic",$AW2333)),ISNUMBER(SEARCH("anaer",$AW2333))),"Combined Aer and Anaer.","")</f>
        <v/>
      </c>
    </row>
    <row r="2334" spans="1:60" x14ac:dyDescent="0.3">
      <c r="A2334" s="4">
        <v>2332</v>
      </c>
      <c r="B2334" t="s">
        <v>10885</v>
      </c>
      <c r="C2334">
        <v>376</v>
      </c>
      <c r="D2334">
        <v>406.7318642930345</v>
      </c>
      <c r="E2334">
        <v>406.56510247550511</v>
      </c>
      <c r="F2334">
        <v>313.80924816873232</v>
      </c>
      <c r="G2334">
        <v>503.82200192842248</v>
      </c>
      <c r="H2334">
        <v>-77.250029882553918</v>
      </c>
      <c r="I2334">
        <v>-78.321999323896534</v>
      </c>
      <c r="J2334">
        <v>-90.936527730202869</v>
      </c>
      <c r="K2334">
        <v>-62.391760819653172</v>
      </c>
      <c r="L2334">
        <v>230.29718997885561</v>
      </c>
      <c r="M2334">
        <v>229.14702512937939</v>
      </c>
      <c r="N2334">
        <v>224.98029885785991</v>
      </c>
      <c r="O2334">
        <v>239.05750620691521</v>
      </c>
      <c r="P2334">
        <v>8.8923948174316667</v>
      </c>
      <c r="Q2334">
        <v>8.9620325995739165</v>
      </c>
      <c r="R2334">
        <v>7.3117655654759472</v>
      </c>
      <c r="S2334">
        <v>10.21233294291574</v>
      </c>
      <c r="T2334">
        <v>4.046931883842964</v>
      </c>
      <c r="U2334">
        <v>4.0469228007410578</v>
      </c>
      <c r="V2334">
        <v>4.0430337733532644</v>
      </c>
      <c r="W2334">
        <v>4.0507925803203513</v>
      </c>
      <c r="X2334">
        <v>297.44256177995618</v>
      </c>
      <c r="Y2334">
        <v>298.65164291152809</v>
      </c>
      <c r="Z2334">
        <v>286.69691484800188</v>
      </c>
      <c r="AA2334">
        <v>304.34989424382519</v>
      </c>
      <c r="AB2334">
        <v>51.456227032544547</v>
      </c>
      <c r="AC2334">
        <v>51.071219455986707</v>
      </c>
      <c r="AD2334">
        <v>43.855013310753712</v>
      </c>
      <c r="AE2334">
        <v>61.130818951485892</v>
      </c>
      <c r="AF2334">
        <v>60.024881811352437</v>
      </c>
      <c r="AG2334">
        <v>59.725041322679758</v>
      </c>
      <c r="AH2334">
        <v>58.639413427526613</v>
      </c>
      <c r="AI2334">
        <v>62.307662588691443</v>
      </c>
      <c r="AJ2334">
        <v>0.50972094785960931</v>
      </c>
      <c r="AK2334">
        <v>0.50972091505184869</v>
      </c>
      <c r="AL2334">
        <v>0.50971631933272565</v>
      </c>
      <c r="AM2334">
        <v>0.50972559560649211</v>
      </c>
      <c r="AN2334">
        <v>0.66618408858513956</v>
      </c>
      <c r="AO2334">
        <v>0.66618408858513967</v>
      </c>
      <c r="AP2334">
        <v>0.66618408858513967</v>
      </c>
      <c r="AQ2334">
        <v>0.66618408858513967</v>
      </c>
      <c r="AR2334">
        <v>13.313424584256049</v>
      </c>
      <c r="AS2334">
        <v>13.31342458425604</v>
      </c>
      <c r="AT2334">
        <v>13.31342458425604</v>
      </c>
      <c r="AU2334">
        <v>13.31342458425604</v>
      </c>
      <c r="AV2334" t="str">
        <f>VLOOKUP(Sheet1[[#This Row],[NPDES ID2]],Combined_Sheet__Major_Only___2[[NPDES ID2]:[ECHO BFR]],3,FALSE)</f>
        <v>CA</v>
      </c>
      <c r="AW2334" t="s">
        <v>12188</v>
      </c>
      <c r="AX2334" t="str">
        <f>VLOOKUP(Sheet1[[#This Row],[NPDES ID2]],Combined_Sheet__Major_Only___2[[NPDES ID2]:[ECHO BFR]],27,FALSE)</f>
        <v>-</v>
      </c>
      <c r="AY2334" t="str">
        <f>VLOOKUP(Sheet1[[#This Row],[NPDES ID2]],Combined_Sheet__Major_Only___2[[NPDES ID2]:[ECHO BFR]],28,FALSE)</f>
        <v>-</v>
      </c>
      <c r="AZ2334" t="str">
        <f>VLOOKUP(Sheet1[[#This Row],[NPDES ID2]],Combined_Sheet__Major_Only___2[[NPDES ID2]:[ECHO BFR]],29,FALSE)</f>
        <v>thickening</v>
      </c>
      <c r="BA2334">
        <f>VLOOKUP(Sheet1[[#This Row],[NPDES ID2]],Combined_Sheet__Major_Only___2[[NPDES ID2]:[ECHO BFR]],17,FALSE)</f>
        <v>35.768422999999999</v>
      </c>
      <c r="BB2334">
        <f>VLOOKUP(Sheet1[[#This Row],[NPDES ID2]],Combined_Sheet__Major_Only___2[[NPDES ID2]:[ECHO BFR]],18,FALSE)</f>
        <v>-119.303111</v>
      </c>
      <c r="BC2334" t="str">
        <f>IF(ISNUMBER(SEARCH("aerobic",$AW2334)),"aerobic","")</f>
        <v>aerobic</v>
      </c>
      <c r="BD2334" t="str">
        <f>IF(ISNUMBER(SEARCH("anaer",$AW2334)),"anaer","")</f>
        <v>anaer</v>
      </c>
      <c r="BE2334" t="str">
        <f>IF(ISNUMBER(SEARCH("thickening",$AZ2334)),"thickening","")</f>
        <v>thickening</v>
      </c>
      <c r="BF2334" s="2" t="str">
        <f>IF(ISNUMBER(SEARCH("airDry",$AW2334)),"airDry","")</f>
        <v>airDry</v>
      </c>
      <c r="BG2334" s="2" t="str">
        <f>IF(ISNUMBER(SEARCH("heatDry",$AY2334)),"heatDry","")</f>
        <v/>
      </c>
      <c r="BH2334" s="2" t="str">
        <f>IF(AND(ISNUMBER(SEARCH("aerobic",$AW2334)),ISNUMBER(SEARCH("anaer",$AW2334))),"Combined Aer and Anaer.","")</f>
        <v>Combined Aer and Anaer.</v>
      </c>
    </row>
    <row r="2335" spans="1:60" x14ac:dyDescent="0.3">
      <c r="A2335" s="4">
        <v>2333</v>
      </c>
      <c r="B2335" t="s">
        <v>10890</v>
      </c>
      <c r="C2335">
        <v>376</v>
      </c>
      <c r="D2335">
        <v>383.87261427287251</v>
      </c>
      <c r="E2335">
        <v>382.76247659351498</v>
      </c>
      <c r="F2335">
        <v>296.25453557043488</v>
      </c>
      <c r="G2335">
        <v>476.68213412866118</v>
      </c>
      <c r="H2335">
        <v>-76.953928875028566</v>
      </c>
      <c r="I2335">
        <v>-78.196243818085378</v>
      </c>
      <c r="J2335">
        <v>-91.24410654774708</v>
      </c>
      <c r="K2335">
        <v>-61.204986797142773</v>
      </c>
      <c r="L2335">
        <v>243.98654110782451</v>
      </c>
      <c r="M2335">
        <v>242.93858122378279</v>
      </c>
      <c r="N2335">
        <v>239.14210423604331</v>
      </c>
      <c r="O2335">
        <v>251.96842557437881</v>
      </c>
      <c r="P2335">
        <v>8.8671718028456912</v>
      </c>
      <c r="Q2335">
        <v>8.9642498277086506</v>
      </c>
      <c r="R2335">
        <v>7.2172618904236723</v>
      </c>
      <c r="S2335">
        <v>10.14544097661107</v>
      </c>
      <c r="T2335">
        <v>3.866013943329385</v>
      </c>
      <c r="U2335">
        <v>3.866005139432493</v>
      </c>
      <c r="V2335">
        <v>3.862235656662349</v>
      </c>
      <c r="W2335">
        <v>3.869755966051557</v>
      </c>
      <c r="X2335">
        <v>268.17634746099588</v>
      </c>
      <c r="Y2335">
        <v>269.1069806638402</v>
      </c>
      <c r="Z2335">
        <v>259.84994686173462</v>
      </c>
      <c r="AA2335">
        <v>273.52484828758998</v>
      </c>
      <c r="AB2335">
        <v>46.124782995096233</v>
      </c>
      <c r="AC2335">
        <v>45.771148776178919</v>
      </c>
      <c r="AD2335">
        <v>39.39257150631952</v>
      </c>
      <c r="AE2335">
        <v>54.626004519455272</v>
      </c>
      <c r="AF2335">
        <v>63.592838580314911</v>
      </c>
      <c r="AG2335">
        <v>63.319638257736813</v>
      </c>
      <c r="AH2335">
        <v>62.330506453697019</v>
      </c>
      <c r="AI2335">
        <v>65.672739573654908</v>
      </c>
      <c r="AJ2335">
        <v>0.55328757622743663</v>
      </c>
      <c r="AK2335">
        <v>0.55328754329496688</v>
      </c>
      <c r="AL2335">
        <v>0.55328292991568662</v>
      </c>
      <c r="AM2335">
        <v>0.55329224182933823</v>
      </c>
      <c r="AN2335">
        <v>0.65822033422940696</v>
      </c>
      <c r="AO2335">
        <v>0.65822033422940684</v>
      </c>
      <c r="AP2335">
        <v>0.65822033422940684</v>
      </c>
      <c r="AQ2335">
        <v>0.65822033422940684</v>
      </c>
      <c r="AR2335">
        <v>14.153037034241599</v>
      </c>
      <c r="AS2335">
        <v>14.153037034241599</v>
      </c>
      <c r="AT2335">
        <v>14.153037034241599</v>
      </c>
      <c r="AU2335">
        <v>14.153037034241599</v>
      </c>
      <c r="AV2335" t="str">
        <f>VLOOKUP(Sheet1[[#This Row],[NPDES ID2]],Combined_Sheet__Major_Only___2[[NPDES ID2]:[ECHO BFR]],3,FALSE)</f>
        <v>WY</v>
      </c>
      <c r="AW2335" t="s">
        <v>118</v>
      </c>
      <c r="AX2335" t="str">
        <f>VLOOKUP(Sheet1[[#This Row],[NPDES ID2]],Combined_Sheet__Major_Only___2[[NPDES ID2]:[ECHO BFR]],27,FALSE)</f>
        <v>longTermSludgeStore</v>
      </c>
      <c r="AY2335" t="str">
        <f>VLOOKUP(Sheet1[[#This Row],[NPDES ID2]],Combined_Sheet__Major_Only___2[[NPDES ID2]:[ECHO BFR]],28,FALSE)</f>
        <v>-</v>
      </c>
      <c r="AZ2335" t="str">
        <f>VLOOKUP(Sheet1[[#This Row],[NPDES ID2]],Combined_Sheet__Major_Only___2[[NPDES ID2]:[ECHO BFR]],29,FALSE)</f>
        <v>thickening</v>
      </c>
      <c r="BA2335">
        <f>VLOOKUP(Sheet1[[#This Row],[NPDES ID2]],Combined_Sheet__Major_Only___2[[NPDES ID2]:[ECHO BFR]],17,FALSE)</f>
        <v>43.032029999999999</v>
      </c>
      <c r="BB2335">
        <f>VLOOKUP(Sheet1[[#This Row],[NPDES ID2]],Combined_Sheet__Major_Only___2[[NPDES ID2]:[ECHO BFR]],18,FALSE)</f>
        <v>-108.38064</v>
      </c>
      <c r="BC2335" t="str">
        <f>IF(ISNUMBER(SEARCH("aerobic",$AW2335)),"aerobic","")</f>
        <v>aerobic</v>
      </c>
      <c r="BD2335" t="str">
        <f>IF(ISNUMBER(SEARCH("anaer",$AW2335)),"anaer","")</f>
        <v/>
      </c>
      <c r="BE2335" t="str">
        <f>IF(ISNUMBER(SEARCH("thickening",$AZ2335)),"thickening","")</f>
        <v>thickening</v>
      </c>
      <c r="BF2335" s="3" t="str">
        <f>IF(ISNUMBER(SEARCH("airDry",$AW2335)),"airDry","")</f>
        <v>airDry</v>
      </c>
      <c r="BG2335" s="3" t="str">
        <f>IF(ISNUMBER(SEARCH("heatDry",$AY2335)),"heatDry","")</f>
        <v/>
      </c>
      <c r="BH2335" s="3" t="str">
        <f>IF(AND(ISNUMBER(SEARCH("aerobic",$AW2335)),ISNUMBER(SEARCH("anaer",$AW2335))),"Combined Aer and Anaer.","")</f>
        <v/>
      </c>
    </row>
    <row r="2336" spans="1:60" x14ac:dyDescent="0.3">
      <c r="A2336" s="4">
        <v>2334</v>
      </c>
      <c r="B2336" t="s">
        <v>10894</v>
      </c>
      <c r="C2336">
        <v>375</v>
      </c>
      <c r="D2336">
        <v>406.44955046296752</v>
      </c>
      <c r="E2336">
        <v>406.21261887789763</v>
      </c>
      <c r="F2336">
        <v>313.50406180602232</v>
      </c>
      <c r="G2336">
        <v>503.56160169886419</v>
      </c>
      <c r="H2336">
        <v>-77.185502264300396</v>
      </c>
      <c r="I2336">
        <v>-78.268851824664821</v>
      </c>
      <c r="J2336">
        <v>-90.8549429855222</v>
      </c>
      <c r="K2336">
        <v>-62.281318771888003</v>
      </c>
      <c r="L2336">
        <v>230.2391959591846</v>
      </c>
      <c r="M2336">
        <v>229.09636087133629</v>
      </c>
      <c r="N2336">
        <v>224.9552954170648</v>
      </c>
      <c r="O2336">
        <v>238.9453977183112</v>
      </c>
      <c r="P2336">
        <v>8.8676105720715093</v>
      </c>
      <c r="Q2336">
        <v>8.939110428627421</v>
      </c>
      <c r="R2336">
        <v>7.2881445391044286</v>
      </c>
      <c r="S2336">
        <v>10.182445532286</v>
      </c>
      <c r="T2336">
        <v>99.25972854248117</v>
      </c>
      <c r="U2336">
        <v>99.259572520440514</v>
      </c>
      <c r="V2336">
        <v>99.192770012280391</v>
      </c>
      <c r="W2336">
        <v>99.326044405605217</v>
      </c>
      <c r="X2336">
        <v>7277.8185223963192</v>
      </c>
      <c r="Y2336">
        <v>7308.1976278600441</v>
      </c>
      <c r="Z2336">
        <v>7014.5170294723785</v>
      </c>
      <c r="AA2336">
        <v>7445.927827451791</v>
      </c>
      <c r="AB2336">
        <v>1144.4767590005661</v>
      </c>
      <c r="AC2336">
        <v>1137.605762519684</v>
      </c>
      <c r="AD2336">
        <v>989.58948707858224</v>
      </c>
      <c r="AE2336">
        <v>1337.8618557435859</v>
      </c>
      <c r="AF2336">
        <v>60.170643037392111</v>
      </c>
      <c r="AG2336">
        <v>59.871830602163307</v>
      </c>
      <c r="AH2336">
        <v>58.790541050562801</v>
      </c>
      <c r="AI2336">
        <v>62.444686289792173</v>
      </c>
      <c r="AJ2336">
        <v>0.51149969784128191</v>
      </c>
      <c r="AK2336">
        <v>0.51149961936691901</v>
      </c>
      <c r="AL2336">
        <v>0.51148863501033137</v>
      </c>
      <c r="AM2336">
        <v>0.51151080677257765</v>
      </c>
      <c r="AN2336">
        <v>0.97483042914560358</v>
      </c>
      <c r="AO2336">
        <v>0.97483042914560392</v>
      </c>
      <c r="AP2336">
        <v>0.97483042914560392</v>
      </c>
      <c r="AQ2336">
        <v>0.97483042914560392</v>
      </c>
      <c r="AR2336">
        <v>14.126735587822839</v>
      </c>
      <c r="AS2336">
        <v>14.126735587822839</v>
      </c>
      <c r="AT2336">
        <v>14.126735587822839</v>
      </c>
      <c r="AU2336">
        <v>14.126735587822839</v>
      </c>
      <c r="AV2336" t="str">
        <f>VLOOKUP(Sheet1[[#This Row],[NPDES ID2]],Combined_Sheet__Major_Only___2[[NPDES ID2]:[ECHO BFR]],3,FALSE)</f>
        <v>NJ</v>
      </c>
      <c r="AW2336" t="s">
        <v>12181</v>
      </c>
      <c r="AX2336" t="str">
        <f>VLOOKUP(Sheet1[[#This Row],[NPDES ID2]],Combined_Sheet__Major_Only___2[[NPDES ID2]:[ECHO BFR]],27,FALSE)</f>
        <v>methaneBioCaptureRecover</v>
      </c>
      <c r="AY2336" t="str">
        <f>VLOOKUP(Sheet1[[#This Row],[NPDES ID2]],Combined_Sheet__Major_Only___2[[NPDES ID2]:[ECHO BFR]],28,FALSE)</f>
        <v>-</v>
      </c>
      <c r="AZ2336" t="str">
        <f>VLOOKUP(Sheet1[[#This Row],[NPDES ID2]],Combined_Sheet__Major_Only___2[[NPDES ID2]:[ECHO BFR]],29,FALSE)</f>
        <v>thickening, preliminaryOps</v>
      </c>
      <c r="BA2336">
        <f>VLOOKUP(Sheet1[[#This Row],[NPDES ID2]],Combined_Sheet__Major_Only___2[[NPDES ID2]:[ECHO BFR]],17,FALSE)</f>
        <v>40.822285000000001</v>
      </c>
      <c r="BB2336">
        <f>VLOOKUP(Sheet1[[#This Row],[NPDES ID2]],Combined_Sheet__Major_Only___2[[NPDES ID2]:[ECHO BFR]],18,FALSE)</f>
        <v>-74.389944999999997</v>
      </c>
      <c r="BC2336" t="str">
        <f>IF(ISNUMBER(SEARCH("aerobic",$AW2336)),"aerobic","")</f>
        <v/>
      </c>
      <c r="BD2336" t="str">
        <f>IF(ISNUMBER(SEARCH("anaer",$AW2336)),"anaer","")</f>
        <v>anaer</v>
      </c>
      <c r="BE2336" t="str">
        <f>IF(ISNUMBER(SEARCH("thickening",$AZ2336)),"thickening","")</f>
        <v>thickening</v>
      </c>
      <c r="BF2336" s="2" t="str">
        <f>IF(ISNUMBER(SEARCH("airDry",$AW2336)),"airDry","")</f>
        <v/>
      </c>
      <c r="BG2336" s="2" t="str">
        <f>IF(ISNUMBER(SEARCH("heatDry",$AY2336)),"heatDry","")</f>
        <v/>
      </c>
      <c r="BH2336" s="2" t="str">
        <f>IF(AND(ISNUMBER(SEARCH("aerobic",$AW2336)),ISNUMBER(SEARCH("anaer",$AW2336))),"Combined Aer and Anaer.","")</f>
        <v/>
      </c>
    </row>
    <row r="2337" spans="1:60" x14ac:dyDescent="0.3">
      <c r="A2337" s="4">
        <v>2335</v>
      </c>
      <c r="B2337" t="s">
        <v>10898</v>
      </c>
      <c r="C2337">
        <v>374.8</v>
      </c>
      <c r="D2337">
        <v>503.30700547981502</v>
      </c>
      <c r="E2337">
        <v>506.07841986406498</v>
      </c>
      <c r="F2337">
        <v>387.82666337407892</v>
      </c>
      <c r="G2337">
        <v>624.29414279392154</v>
      </c>
      <c r="H2337">
        <v>-78.066049313263477</v>
      </c>
      <c r="I2337">
        <v>-77.658369231654262</v>
      </c>
      <c r="J2337">
        <v>-90.255298026020853</v>
      </c>
      <c r="K2337">
        <v>-66.324510226009679</v>
      </c>
      <c r="L2337">
        <v>186.00489798166629</v>
      </c>
      <c r="M2337">
        <v>184.53431303317569</v>
      </c>
      <c r="N2337">
        <v>179.20612749913539</v>
      </c>
      <c r="O2337">
        <v>197.20700357620149</v>
      </c>
      <c r="P2337">
        <v>8.9354641189375634</v>
      </c>
      <c r="Q2337">
        <v>8.9097367169273962</v>
      </c>
      <c r="R2337">
        <v>7.67666852338031</v>
      </c>
      <c r="S2337">
        <v>10.122047777837169</v>
      </c>
      <c r="T2337">
        <v>71.044659574101019</v>
      </c>
      <c r="U2337">
        <v>71.044547095496085</v>
      </c>
      <c r="V2337">
        <v>70.996388175817003</v>
      </c>
      <c r="W2337">
        <v>71.092467664150348</v>
      </c>
      <c r="X2337">
        <v>6448.0979162474596</v>
      </c>
      <c r="Y2337">
        <v>6490.3856121317094</v>
      </c>
      <c r="Z2337">
        <v>6079.9892844067226</v>
      </c>
      <c r="AA2337">
        <v>6686.3660512420192</v>
      </c>
      <c r="AB2337">
        <v>1396.832412634607</v>
      </c>
      <c r="AC2337">
        <v>1368.620994324313</v>
      </c>
      <c r="AD2337">
        <v>1140.1981244472529</v>
      </c>
      <c r="AE2337">
        <v>1780.0076958210359</v>
      </c>
      <c r="AF2337">
        <v>48.636386051195927</v>
      </c>
      <c r="AG2337">
        <v>48.251744594694607</v>
      </c>
      <c r="AH2337">
        <v>46.859270990362063</v>
      </c>
      <c r="AI2337">
        <v>51.564499625992561</v>
      </c>
      <c r="AJ2337">
        <v>0.37109054335575392</v>
      </c>
      <c r="AK2337">
        <v>0.37109048728739458</v>
      </c>
      <c r="AL2337">
        <v>0.3710826390289651</v>
      </c>
      <c r="AM2337">
        <v>0.37109848061794237</v>
      </c>
      <c r="AN2337">
        <v>0.96533149107419025</v>
      </c>
      <c r="AO2337">
        <v>0.9653314910741897</v>
      </c>
      <c r="AP2337">
        <v>0.9653314910741897</v>
      </c>
      <c r="AQ2337">
        <v>0.9653314910741897</v>
      </c>
      <c r="AR2337">
        <v>9.5224023158176312</v>
      </c>
      <c r="AS2337">
        <v>9.5224023158176294</v>
      </c>
      <c r="AT2337">
        <v>9.5224023158176294</v>
      </c>
      <c r="AU2337">
        <v>9.5224023158176294</v>
      </c>
      <c r="AV2337" t="str">
        <f>VLOOKUP(Sheet1[[#This Row],[NPDES ID2]],Combined_Sheet__Major_Only___2[[NPDES ID2]:[ECHO BFR]],3,FALSE)</f>
        <v>TX</v>
      </c>
      <c r="AW2337" t="s">
        <v>54</v>
      </c>
      <c r="AX2337" t="str">
        <f>VLOOKUP(Sheet1[[#This Row],[NPDES ID2]],Combined_Sheet__Major_Only___2[[NPDES ID2]:[ECHO BFR]],27,FALSE)</f>
        <v>other</v>
      </c>
      <c r="AY2337" t="str">
        <f>VLOOKUP(Sheet1[[#This Row],[NPDES ID2]],Combined_Sheet__Major_Only___2[[NPDES ID2]:[ECHO BFR]],28,FALSE)</f>
        <v>-</v>
      </c>
      <c r="AZ2337" t="str">
        <f>VLOOKUP(Sheet1[[#This Row],[NPDES ID2]],Combined_Sheet__Major_Only___2[[NPDES ID2]:[ECHO BFR]],29,FALSE)</f>
        <v>thickening</v>
      </c>
      <c r="BA2337">
        <f>VLOOKUP(Sheet1[[#This Row],[NPDES ID2]],Combined_Sheet__Major_Only___2[[NPDES ID2]:[ECHO BFR]],17,FALSE)</f>
        <v>27.596667</v>
      </c>
      <c r="BB2337">
        <f>VLOOKUP(Sheet1[[#This Row],[NPDES ID2]],Combined_Sheet__Major_Only___2[[NPDES ID2]:[ECHO BFR]],18,FALSE)</f>
        <v>-99.468638999999996</v>
      </c>
      <c r="BC2337" t="str">
        <f>IF(ISNUMBER(SEARCH("aerobic",$AW2337)),"aerobic","")</f>
        <v/>
      </c>
      <c r="BD2337" t="str">
        <f>IF(ISNUMBER(SEARCH("anaer",$AW2337)),"anaer","")</f>
        <v/>
      </c>
      <c r="BE2337" t="str">
        <f>IF(ISNUMBER(SEARCH("thickening",$AZ2337)),"thickening","")</f>
        <v>thickening</v>
      </c>
      <c r="BF2337" s="3" t="str">
        <f>IF(ISNUMBER(SEARCH("airDry",$AW2337)),"airDry","")</f>
        <v/>
      </c>
      <c r="BG2337" s="3" t="str">
        <f>IF(ISNUMBER(SEARCH("heatDry",$AY2337)),"heatDry","")</f>
        <v/>
      </c>
      <c r="BH2337" s="3" t="str">
        <f>IF(AND(ISNUMBER(SEARCH("aerobic",$AW2337)),ISNUMBER(SEARCH("anaer",$AW2337))),"Combined Aer and Anaer.","")</f>
        <v/>
      </c>
    </row>
    <row r="2338" spans="1:60" x14ac:dyDescent="0.3">
      <c r="A2338" s="4">
        <v>2336</v>
      </c>
      <c r="B2338" t="s">
        <v>10902</v>
      </c>
      <c r="C2338">
        <v>374.49</v>
      </c>
      <c r="D2338">
        <v>408.03700840250912</v>
      </c>
      <c r="E2338">
        <v>407.84462258474468</v>
      </c>
      <c r="F2338">
        <v>314.67694980324541</v>
      </c>
      <c r="G2338">
        <v>505.4802314850844</v>
      </c>
      <c r="H2338">
        <v>-77.21937856634753</v>
      </c>
      <c r="I2338">
        <v>-78.29300041389611</v>
      </c>
      <c r="J2338">
        <v>-90.86911889576912</v>
      </c>
      <c r="K2338">
        <v>-62.356392394400089</v>
      </c>
      <c r="L2338">
        <v>229.23466895584949</v>
      </c>
      <c r="M2338">
        <v>228.0881789563891</v>
      </c>
      <c r="N2338">
        <v>223.9342109494529</v>
      </c>
      <c r="O2338">
        <v>237.96805980760351</v>
      </c>
      <c r="P2338">
        <v>8.856850203560402</v>
      </c>
      <c r="Q2338">
        <v>8.925714218219337</v>
      </c>
      <c r="R2338">
        <v>7.2832444942822434</v>
      </c>
      <c r="S2338">
        <v>10.1719634391869</v>
      </c>
      <c r="T2338">
        <v>54.777901695554739</v>
      </c>
      <c r="U2338">
        <v>54.777814320929778</v>
      </c>
      <c r="V2338">
        <v>54.74040393920918</v>
      </c>
      <c r="W2338">
        <v>54.815039548936753</v>
      </c>
      <c r="X2338">
        <v>4028.5050831490721</v>
      </c>
      <c r="Y2338">
        <v>4045.4267570555198</v>
      </c>
      <c r="Z2338">
        <v>3881.7107360164068</v>
      </c>
      <c r="AA2338">
        <v>4122.2630634211746</v>
      </c>
      <c r="AB2338">
        <v>809.18573426746548</v>
      </c>
      <c r="AC2338">
        <v>800.2713858373711</v>
      </c>
      <c r="AD2338">
        <v>672.47987803926912</v>
      </c>
      <c r="AE2338">
        <v>988.66821632778772</v>
      </c>
      <c r="AF2338">
        <v>59.989387781399607</v>
      </c>
      <c r="AG2338">
        <v>59.68924549102482</v>
      </c>
      <c r="AH2338">
        <v>58.602905304237382</v>
      </c>
      <c r="AI2338">
        <v>62.273903948339807</v>
      </c>
      <c r="AJ2338">
        <v>0.50928782043580445</v>
      </c>
      <c r="AK2338">
        <v>0.50928775933696913</v>
      </c>
      <c r="AL2338">
        <v>0.50927920465932031</v>
      </c>
      <c r="AM2338">
        <v>0.50929647206809769</v>
      </c>
      <c r="AN2338">
        <v>0.9556906617119455</v>
      </c>
      <c r="AO2338">
        <v>0.95569066171194561</v>
      </c>
      <c r="AP2338">
        <v>0.95569066171194561</v>
      </c>
      <c r="AQ2338">
        <v>0.95569066171194561</v>
      </c>
      <c r="AR2338">
        <v>12.229360017595321</v>
      </c>
      <c r="AS2338">
        <v>12.22936001759531</v>
      </c>
      <c r="AT2338">
        <v>12.22936001759531</v>
      </c>
      <c r="AU2338">
        <v>12.22936001759531</v>
      </c>
      <c r="AV2338" t="str">
        <f>VLOOKUP(Sheet1[[#This Row],[NPDES ID2]],Combined_Sheet__Major_Only___2[[NPDES ID2]:[ECHO BFR]],3,FALSE)</f>
        <v>PA</v>
      </c>
      <c r="AW2338" t="s">
        <v>544</v>
      </c>
      <c r="AX2338" t="str">
        <f>VLOOKUP(Sheet1[[#This Row],[NPDES ID2]],Combined_Sheet__Major_Only___2[[NPDES ID2]:[ECHO BFR]],27,FALSE)</f>
        <v>-</v>
      </c>
      <c r="AY2338" t="str">
        <f>VLOOKUP(Sheet1[[#This Row],[NPDES ID2]],Combined_Sheet__Major_Only___2[[NPDES ID2]:[ECHO BFR]],28,FALSE)</f>
        <v>-</v>
      </c>
      <c r="AZ2338" t="str">
        <f>VLOOKUP(Sheet1[[#This Row],[NPDES ID2]],Combined_Sheet__Major_Only___2[[NPDES ID2]:[ECHO BFR]],29,FALSE)</f>
        <v>thickening</v>
      </c>
      <c r="BA2338">
        <f>VLOOKUP(Sheet1[[#This Row],[NPDES ID2]],Combined_Sheet__Major_Only___2[[NPDES ID2]:[ECHO BFR]],17,FALSE)</f>
        <v>41.042430000000003</v>
      </c>
      <c r="BB2338">
        <f>VLOOKUP(Sheet1[[#This Row],[NPDES ID2]],Combined_Sheet__Major_Only___2[[NPDES ID2]:[ECHO BFR]],18,FALSE)</f>
        <v>-76.262219999999999</v>
      </c>
      <c r="BC2338" t="str">
        <f>IF(ISNUMBER(SEARCH("aerobic",$AW2338)),"aerobic","")</f>
        <v>aerobic</v>
      </c>
      <c r="BD2338" t="str">
        <f>IF(ISNUMBER(SEARCH("anaer",$AW2338)),"anaer","")</f>
        <v/>
      </c>
      <c r="BE2338" t="str">
        <f>IF(ISNUMBER(SEARCH("thickening",$AZ2338)),"thickening","")</f>
        <v>thickening</v>
      </c>
      <c r="BF2338" s="2" t="str">
        <f>IF(ISNUMBER(SEARCH("airDry",$AW2338)),"airDry","")</f>
        <v/>
      </c>
      <c r="BG2338" s="2" t="str">
        <f>IF(ISNUMBER(SEARCH("heatDry",$AY2338)),"heatDry","")</f>
        <v/>
      </c>
      <c r="BH2338" s="2" t="str">
        <f>IF(AND(ISNUMBER(SEARCH("aerobic",$AW2338)),ISNUMBER(SEARCH("anaer",$AW2338))),"Combined Aer and Anaer.","")</f>
        <v/>
      </c>
    </row>
    <row r="2339" spans="1:60" x14ac:dyDescent="0.3">
      <c r="A2339" s="4">
        <v>2337</v>
      </c>
      <c r="B2339" t="s">
        <v>10906</v>
      </c>
      <c r="C2339">
        <v>370.17</v>
      </c>
      <c r="D2339">
        <v>400.16333695547092</v>
      </c>
      <c r="E2339">
        <v>399.4720386244378</v>
      </c>
      <c r="F2339">
        <v>308.25640481088863</v>
      </c>
      <c r="G2339">
        <v>496.46338256491879</v>
      </c>
      <c r="H2339">
        <v>-77.099046720654201</v>
      </c>
      <c r="I2339">
        <v>-78.322267858918707</v>
      </c>
      <c r="J2339">
        <v>-91.108479046457646</v>
      </c>
      <c r="K2339">
        <v>-61.932755208475101</v>
      </c>
      <c r="L2339">
        <v>232.78412553457929</v>
      </c>
      <c r="M2339">
        <v>231.69705437759129</v>
      </c>
      <c r="N2339">
        <v>227.7585734122755</v>
      </c>
      <c r="O2339">
        <v>241.06450809538731</v>
      </c>
      <c r="P2339">
        <v>8.7434215586089348</v>
      </c>
      <c r="Q2339">
        <v>8.8318303854979554</v>
      </c>
      <c r="R2339">
        <v>7.1561798054008303</v>
      </c>
      <c r="S2339">
        <v>10.02450360156722</v>
      </c>
      <c r="T2339">
        <v>42.197670917214737</v>
      </c>
      <c r="U2339">
        <v>42.197602957267463</v>
      </c>
      <c r="V2339">
        <v>42.168505177791118</v>
      </c>
      <c r="W2339">
        <v>42.226556724261712</v>
      </c>
      <c r="X2339">
        <v>3020.60363932769</v>
      </c>
      <c r="Y2339">
        <v>3032.444240368834</v>
      </c>
      <c r="Z2339">
        <v>2917.7991355565518</v>
      </c>
      <c r="AA2339">
        <v>3086.2021262357089</v>
      </c>
      <c r="AB2339">
        <v>480.21244430331859</v>
      </c>
      <c r="AC2339">
        <v>477.18996328983019</v>
      </c>
      <c r="AD2339">
        <v>414.75666795077399</v>
      </c>
      <c r="AE2339">
        <v>561.19793028474828</v>
      </c>
      <c r="AF2339">
        <v>61.628947220651902</v>
      </c>
      <c r="AG2339">
        <v>61.341056956947703</v>
      </c>
      <c r="AH2339">
        <v>60.298946933509228</v>
      </c>
      <c r="AI2339">
        <v>63.820377832941212</v>
      </c>
      <c r="AJ2339">
        <v>0.52930079692263643</v>
      </c>
      <c r="AK2339">
        <v>0.5293007468397477</v>
      </c>
      <c r="AL2339">
        <v>0.52929373302907101</v>
      </c>
      <c r="AM2339">
        <v>0.52930789018420943</v>
      </c>
      <c r="AN2339">
        <v>0.94355041217012003</v>
      </c>
      <c r="AO2339">
        <v>0.9435504121701197</v>
      </c>
      <c r="AP2339">
        <v>0.9435504121701197</v>
      </c>
      <c r="AQ2339">
        <v>0.9435504121701197</v>
      </c>
      <c r="AR2339">
        <v>14.373895215097679</v>
      </c>
      <c r="AS2339">
        <v>14.373895215097679</v>
      </c>
      <c r="AT2339">
        <v>14.373895215097679</v>
      </c>
      <c r="AU2339">
        <v>14.373895215097679</v>
      </c>
      <c r="AV2339" t="str">
        <f>VLOOKUP(Sheet1[[#This Row],[NPDES ID2]],Combined_Sheet__Major_Only___2[[NPDES ID2]:[ECHO BFR]],3,FALSE)</f>
        <v>TX</v>
      </c>
      <c r="AW2339" t="s">
        <v>41</v>
      </c>
      <c r="AX2339" t="str">
        <f>VLOOKUP(Sheet1[[#This Row],[NPDES ID2]],Combined_Sheet__Major_Only___2[[NPDES ID2]:[ECHO BFR]],27,FALSE)</f>
        <v>-</v>
      </c>
      <c r="AY2339" t="str">
        <f>VLOOKUP(Sheet1[[#This Row],[NPDES ID2]],Combined_Sheet__Major_Only___2[[NPDES ID2]:[ECHO BFR]],28,FALSE)</f>
        <v>-</v>
      </c>
      <c r="AZ2339" t="str">
        <f>VLOOKUP(Sheet1[[#This Row],[NPDES ID2]],Combined_Sheet__Major_Only___2[[NPDES ID2]:[ECHO BFR]],29,FALSE)</f>
        <v>thickening</v>
      </c>
      <c r="BA2339">
        <f>VLOOKUP(Sheet1[[#This Row],[NPDES ID2]],Combined_Sheet__Major_Only___2[[NPDES ID2]:[ECHO BFR]],17,FALSE)</f>
        <v>29.569102999999998</v>
      </c>
      <c r="BB2339">
        <f>VLOOKUP(Sheet1[[#This Row],[NPDES ID2]],Combined_Sheet__Major_Only___2[[NPDES ID2]:[ECHO BFR]],18,FALSE)</f>
        <v>-95.754282000000003</v>
      </c>
      <c r="BC2339" t="str">
        <f>IF(ISNUMBER(SEARCH("aerobic",$AW2339)),"aerobic","")</f>
        <v>aerobic</v>
      </c>
      <c r="BD2339" t="str">
        <f>IF(ISNUMBER(SEARCH("anaer",$AW2339)),"anaer","")</f>
        <v/>
      </c>
      <c r="BE2339" t="str">
        <f>IF(ISNUMBER(SEARCH("thickening",$AZ2339)),"thickening","")</f>
        <v>thickening</v>
      </c>
      <c r="BF2339" s="3" t="str">
        <f>IF(ISNUMBER(SEARCH("airDry",$AW2339)),"airDry","")</f>
        <v/>
      </c>
      <c r="BG2339" s="3" t="str">
        <f>IF(ISNUMBER(SEARCH("heatDry",$AY2339)),"heatDry","")</f>
        <v/>
      </c>
      <c r="BH2339" s="3" t="str">
        <f>IF(AND(ISNUMBER(SEARCH("aerobic",$AW2339)),ISNUMBER(SEARCH("anaer",$AW2339))),"Combined Aer and Anaer.","")</f>
        <v/>
      </c>
    </row>
    <row r="2340" spans="1:60" x14ac:dyDescent="0.3">
      <c r="A2340" s="4">
        <v>2338</v>
      </c>
      <c r="B2340" t="s">
        <v>10910</v>
      </c>
      <c r="C2340">
        <v>367.21</v>
      </c>
      <c r="D2340">
        <v>390.66536685066387</v>
      </c>
      <c r="E2340">
        <v>389.45621636582558</v>
      </c>
      <c r="F2340">
        <v>300.7193894549643</v>
      </c>
      <c r="G2340">
        <v>485.38161917732168</v>
      </c>
      <c r="H2340">
        <v>-76.896420219221511</v>
      </c>
      <c r="I2340">
        <v>-78.187479869913659</v>
      </c>
      <c r="J2340">
        <v>-91.138163058506365</v>
      </c>
      <c r="K2340">
        <v>-61.11908929450594</v>
      </c>
      <c r="L2340">
        <v>237.76752068112219</v>
      </c>
      <c r="M2340">
        <v>236.74038182558229</v>
      </c>
      <c r="N2340">
        <v>233.01819076112119</v>
      </c>
      <c r="O2340">
        <v>245.59301192496221</v>
      </c>
      <c r="P2340">
        <v>8.6606753820824398</v>
      </c>
      <c r="Q2340">
        <v>8.7542083734577254</v>
      </c>
      <c r="R2340">
        <v>7.0517890347021632</v>
      </c>
      <c r="S2340">
        <v>9.9107505638523907</v>
      </c>
      <c r="T2340">
        <v>125.3350148865799</v>
      </c>
      <c r="U2340">
        <v>125.3348186233633</v>
      </c>
      <c r="V2340">
        <v>125.25078642461941</v>
      </c>
      <c r="W2340">
        <v>125.4184349248897</v>
      </c>
      <c r="X2340">
        <v>8713.0660108189259</v>
      </c>
      <c r="Y2340">
        <v>8744.7290713449311</v>
      </c>
      <c r="Z2340">
        <v>8438.435668756445</v>
      </c>
      <c r="AA2340">
        <v>8888.0403989144397</v>
      </c>
      <c r="AB2340">
        <v>1524.120405368117</v>
      </c>
      <c r="AC2340">
        <v>1511.6855539733619</v>
      </c>
      <c r="AD2340">
        <v>1298.269625600308</v>
      </c>
      <c r="AE2340">
        <v>1810.118072241695</v>
      </c>
      <c r="AF2340">
        <v>63.456520876681033</v>
      </c>
      <c r="AG2340">
        <v>63.182218364998583</v>
      </c>
      <c r="AH2340">
        <v>62.189957801738238</v>
      </c>
      <c r="AI2340">
        <v>65.543539259422246</v>
      </c>
      <c r="AJ2340">
        <v>0.55162209844302723</v>
      </c>
      <c r="AK2340">
        <v>0.55162200126661798</v>
      </c>
      <c r="AL2340">
        <v>0.55160840174938597</v>
      </c>
      <c r="AM2340">
        <v>0.55163585226381084</v>
      </c>
      <c r="AN2340">
        <v>0.97991598473530317</v>
      </c>
      <c r="AO2340">
        <v>0.97991598473530361</v>
      </c>
      <c r="AP2340">
        <v>0.97991598473530361</v>
      </c>
      <c r="AQ2340">
        <v>0.97991598473530361</v>
      </c>
      <c r="AR2340">
        <v>13.98420996551242</v>
      </c>
      <c r="AS2340">
        <v>13.98420996551242</v>
      </c>
      <c r="AT2340">
        <v>13.98420996551242</v>
      </c>
      <c r="AU2340">
        <v>13.98420996551242</v>
      </c>
      <c r="AV2340" t="str">
        <f>VLOOKUP(Sheet1[[#This Row],[NPDES ID2]],Combined_Sheet__Major_Only___2[[NPDES ID2]:[ECHO BFR]],3,FALSE)</f>
        <v>IL</v>
      </c>
      <c r="AW2340" t="s">
        <v>41</v>
      </c>
      <c r="AX2340" t="str">
        <f>VLOOKUP(Sheet1[[#This Row],[NPDES ID2]],Combined_Sheet__Major_Only___2[[NPDES ID2]:[ECHO BFR]],27,FALSE)</f>
        <v>-</v>
      </c>
      <c r="AY2340" t="str">
        <f>VLOOKUP(Sheet1[[#This Row],[NPDES ID2]],Combined_Sheet__Major_Only___2[[NPDES ID2]:[ECHO BFR]],28,FALSE)</f>
        <v>-</v>
      </c>
      <c r="AZ2340" t="str">
        <f>VLOOKUP(Sheet1[[#This Row],[NPDES ID2]],Combined_Sheet__Major_Only___2[[NPDES ID2]:[ECHO BFR]],29,FALSE)</f>
        <v>thickening, preliminaryOps</v>
      </c>
      <c r="BA2340">
        <f>VLOOKUP(Sheet1[[#This Row],[NPDES ID2]],Combined_Sheet__Major_Only___2[[NPDES ID2]:[ECHO BFR]],17,FALSE)</f>
        <v>42.413716000000001</v>
      </c>
      <c r="BB2340">
        <f>VLOOKUP(Sheet1[[#This Row],[NPDES ID2]],Combined_Sheet__Major_Only___2[[NPDES ID2]:[ECHO BFR]],18,FALSE)</f>
        <v>-87.958670999999995</v>
      </c>
      <c r="BC2340" t="str">
        <f>IF(ISNUMBER(SEARCH("aerobic",$AW2340)),"aerobic","")</f>
        <v>aerobic</v>
      </c>
      <c r="BD2340" t="str">
        <f>IF(ISNUMBER(SEARCH("anaer",$AW2340)),"anaer","")</f>
        <v/>
      </c>
      <c r="BE2340" t="str">
        <f>IF(ISNUMBER(SEARCH("thickening",$AZ2340)),"thickening","")</f>
        <v>thickening</v>
      </c>
      <c r="BF2340" s="2" t="str">
        <f>IF(ISNUMBER(SEARCH("airDry",$AW2340)),"airDry","")</f>
        <v/>
      </c>
      <c r="BG2340" s="2" t="str">
        <f>IF(ISNUMBER(SEARCH("heatDry",$AY2340)),"heatDry","")</f>
        <v/>
      </c>
      <c r="BH2340" s="2" t="str">
        <f>IF(AND(ISNUMBER(SEARCH("aerobic",$AW2340)),ISNUMBER(SEARCH("anaer",$AW2340))),"Combined Aer and Anaer.","")</f>
        <v/>
      </c>
    </row>
    <row r="2341" spans="1:60" x14ac:dyDescent="0.3">
      <c r="A2341" s="4">
        <v>2339</v>
      </c>
      <c r="B2341" t="s">
        <v>10914</v>
      </c>
      <c r="C2341">
        <v>367.2</v>
      </c>
      <c r="D2341">
        <v>512.51068942587062</v>
      </c>
      <c r="E2341">
        <v>515.49489885299045</v>
      </c>
      <c r="F2341">
        <v>394.00880398310102</v>
      </c>
      <c r="G2341">
        <v>635.96175060171265</v>
      </c>
      <c r="H2341">
        <v>-78.092201009735291</v>
      </c>
      <c r="I2341">
        <v>-77.644805403216452</v>
      </c>
      <c r="J2341">
        <v>-90.237819979471965</v>
      </c>
      <c r="K2341">
        <v>-66.440781360711583</v>
      </c>
      <c r="L2341">
        <v>181.36441425845649</v>
      </c>
      <c r="M2341">
        <v>179.91717581560289</v>
      </c>
      <c r="N2341">
        <v>174.67375813581171</v>
      </c>
      <c r="O2341">
        <v>192.38833414402441</v>
      </c>
      <c r="P2341">
        <v>8.7555371952418533</v>
      </c>
      <c r="Q2341">
        <v>8.7275504336839624</v>
      </c>
      <c r="R2341">
        <v>7.5309692718816734</v>
      </c>
      <c r="S2341">
        <v>9.9228508326917737</v>
      </c>
      <c r="T2341">
        <v>49.960134663479813</v>
      </c>
      <c r="U2341">
        <v>49.960054723964397</v>
      </c>
      <c r="V2341">
        <v>49.925827764054489</v>
      </c>
      <c r="W2341">
        <v>49.994112285743597</v>
      </c>
      <c r="X2341">
        <v>4556.2422828692661</v>
      </c>
      <c r="Y2341">
        <v>4586.360357126101</v>
      </c>
      <c r="Z2341">
        <v>4293.8282082108126</v>
      </c>
      <c r="AA2341">
        <v>4726.1835812363342</v>
      </c>
      <c r="AB2341">
        <v>1230.6530244442949</v>
      </c>
      <c r="AC2341">
        <v>1193.117987984851</v>
      </c>
      <c r="AD2341">
        <v>956.34450841301123</v>
      </c>
      <c r="AE2341">
        <v>1669.0696799867901</v>
      </c>
      <c r="AF2341">
        <v>48.404381421116163</v>
      </c>
      <c r="AG2341">
        <v>48.018027378286007</v>
      </c>
      <c r="AH2341">
        <v>46.619256000571568</v>
      </c>
      <c r="AI2341">
        <v>51.345676918918031</v>
      </c>
      <c r="AJ2341">
        <v>0.36827484043653108</v>
      </c>
      <c r="AK2341">
        <v>0.36827479136386793</v>
      </c>
      <c r="AL2341">
        <v>0.36826792129414387</v>
      </c>
      <c r="AM2341">
        <v>0.36828178838902847</v>
      </c>
      <c r="AN2341">
        <v>0.9517137344855392</v>
      </c>
      <c r="AO2341">
        <v>0.95171373448553942</v>
      </c>
      <c r="AP2341">
        <v>0.95171373448553942</v>
      </c>
      <c r="AQ2341">
        <v>0.95171373448553942</v>
      </c>
      <c r="AR2341">
        <v>8.498213292601843</v>
      </c>
      <c r="AS2341">
        <v>8.4982132926018448</v>
      </c>
      <c r="AT2341">
        <v>8.4982132926018448</v>
      </c>
      <c r="AU2341">
        <v>8.4982132926018448</v>
      </c>
      <c r="AV2341" t="str">
        <f>VLOOKUP(Sheet1[[#This Row],[NPDES ID2]],Combined_Sheet__Major_Only___2[[NPDES ID2]:[ECHO BFR]],3,FALSE)</f>
        <v>TX</v>
      </c>
      <c r="AW2341" t="s">
        <v>54</v>
      </c>
      <c r="AX2341" t="str">
        <f>VLOOKUP(Sheet1[[#This Row],[NPDES ID2]],Combined_Sheet__Major_Only___2[[NPDES ID2]:[ECHO BFR]],27,FALSE)</f>
        <v>-</v>
      </c>
      <c r="AY2341" t="str">
        <f>VLOOKUP(Sheet1[[#This Row],[NPDES ID2]],Combined_Sheet__Major_Only___2[[NPDES ID2]:[ECHO BFR]],28,FALSE)</f>
        <v>-</v>
      </c>
      <c r="AZ2341" t="str">
        <f>VLOOKUP(Sheet1[[#This Row],[NPDES ID2]],Combined_Sheet__Major_Only___2[[NPDES ID2]:[ECHO BFR]],29,FALSE)</f>
        <v>thickening</v>
      </c>
      <c r="BA2341">
        <f>VLOOKUP(Sheet1[[#This Row],[NPDES ID2]],Combined_Sheet__Major_Only___2[[NPDES ID2]:[ECHO BFR]],17,FALSE)</f>
        <v>32.937123</v>
      </c>
      <c r="BB2341">
        <f>VLOOKUP(Sheet1[[#This Row],[NPDES ID2]],Combined_Sheet__Major_Only___2[[NPDES ID2]:[ECHO BFR]],18,FALSE)</f>
        <v>-96.738727999999995</v>
      </c>
      <c r="BC2341" t="str">
        <f>IF(ISNUMBER(SEARCH("aerobic",$AW2341)),"aerobic","")</f>
        <v/>
      </c>
      <c r="BD2341" t="str">
        <f>IF(ISNUMBER(SEARCH("anaer",$AW2341)),"anaer","")</f>
        <v/>
      </c>
      <c r="BE2341" t="str">
        <f>IF(ISNUMBER(SEARCH("thickening",$AZ2341)),"thickening","")</f>
        <v>thickening</v>
      </c>
      <c r="BF2341" s="3" t="str">
        <f>IF(ISNUMBER(SEARCH("airDry",$AW2341)),"airDry","")</f>
        <v/>
      </c>
      <c r="BG2341" s="3" t="str">
        <f>IF(ISNUMBER(SEARCH("heatDry",$AY2341)),"heatDry","")</f>
        <v/>
      </c>
      <c r="BH2341" s="3" t="str">
        <f>IF(AND(ISNUMBER(SEARCH("aerobic",$AW2341)),ISNUMBER(SEARCH("anaer",$AW2341))),"Combined Aer and Anaer.","")</f>
        <v/>
      </c>
    </row>
    <row r="2342" spans="1:60" x14ac:dyDescent="0.3">
      <c r="A2342" s="4">
        <v>2340</v>
      </c>
      <c r="B2342" t="s">
        <v>10917</v>
      </c>
      <c r="C2342">
        <v>364.56</v>
      </c>
      <c r="D2342">
        <v>404.73968349718189</v>
      </c>
      <c r="E2342">
        <v>404.13329568162982</v>
      </c>
      <c r="F2342">
        <v>311.26484625285508</v>
      </c>
      <c r="G2342">
        <v>502.31485946802661</v>
      </c>
      <c r="H2342">
        <v>-77.105948760462709</v>
      </c>
      <c r="I2342">
        <v>-78.336918523885601</v>
      </c>
      <c r="J2342">
        <v>-91.097117141424434</v>
      </c>
      <c r="K2342">
        <v>-61.955639524774263</v>
      </c>
      <c r="L2342">
        <v>228.93826403113971</v>
      </c>
      <c r="M2342">
        <v>227.86529424662689</v>
      </c>
      <c r="N2342">
        <v>223.977901071926</v>
      </c>
      <c r="O2342">
        <v>237.11123776313039</v>
      </c>
      <c r="P2342">
        <v>8.6114975816498855</v>
      </c>
      <c r="Q2342">
        <v>8.6976874829425093</v>
      </c>
      <c r="R2342">
        <v>7.0499034133536371</v>
      </c>
      <c r="S2342">
        <v>9.8741325389103292</v>
      </c>
      <c r="T2342">
        <v>43.843128439724588</v>
      </c>
      <c r="U2342">
        <v>43.843057940394061</v>
      </c>
      <c r="V2342">
        <v>43.812872896770052</v>
      </c>
      <c r="W2342">
        <v>43.873093590382773</v>
      </c>
      <c r="X2342">
        <v>3142.7556164677621</v>
      </c>
      <c r="Y2342">
        <v>3155.1211485426052</v>
      </c>
      <c r="Z2342">
        <v>3035.4069939614319</v>
      </c>
      <c r="AA2342">
        <v>3211.25545584158</v>
      </c>
      <c r="AB2342">
        <v>501.26265509180928</v>
      </c>
      <c r="AC2342">
        <v>498.08441966234142</v>
      </c>
      <c r="AD2342">
        <v>432.7219883884548</v>
      </c>
      <c r="AE2342">
        <v>586.08903827916822</v>
      </c>
      <c r="AF2342">
        <v>61.543473554886042</v>
      </c>
      <c r="AG2342">
        <v>61.254944995666882</v>
      </c>
      <c r="AH2342">
        <v>60.210524491193247</v>
      </c>
      <c r="AI2342">
        <v>63.739762846226192</v>
      </c>
      <c r="AJ2342">
        <v>0.52825719190373732</v>
      </c>
      <c r="AK2342">
        <v>0.52825714170873228</v>
      </c>
      <c r="AL2342">
        <v>0.52825011222078555</v>
      </c>
      <c r="AM2342">
        <v>0.52826430102080502</v>
      </c>
      <c r="AN2342">
        <v>0.94550340124842758</v>
      </c>
      <c r="AO2342">
        <v>0.94550340124842769</v>
      </c>
      <c r="AP2342">
        <v>0.94550340124842769</v>
      </c>
      <c r="AQ2342">
        <v>0.94550340124842769</v>
      </c>
      <c r="AR2342">
        <v>14.32567850053197</v>
      </c>
      <c r="AS2342">
        <v>14.32567850053197</v>
      </c>
      <c r="AT2342">
        <v>14.32567850053197</v>
      </c>
      <c r="AU2342">
        <v>14.32567850053197</v>
      </c>
      <c r="AV2342" t="str">
        <f>VLOOKUP(Sheet1[[#This Row],[NPDES ID2]],Combined_Sheet__Major_Only___2[[NPDES ID2]:[ECHO BFR]],3,FALSE)</f>
        <v>TX</v>
      </c>
      <c r="AW2342" t="s">
        <v>41</v>
      </c>
      <c r="AX2342" t="str">
        <f>VLOOKUP(Sheet1[[#This Row],[NPDES ID2]],Combined_Sheet__Major_Only___2[[NPDES ID2]:[ECHO BFR]],27,FALSE)</f>
        <v>-</v>
      </c>
      <c r="AY2342" t="str">
        <f>VLOOKUP(Sheet1[[#This Row],[NPDES ID2]],Combined_Sheet__Major_Only___2[[NPDES ID2]:[ECHO BFR]],28,FALSE)</f>
        <v>-</v>
      </c>
      <c r="AZ2342" t="str">
        <f>VLOOKUP(Sheet1[[#This Row],[NPDES ID2]],Combined_Sheet__Major_Only___2[[NPDES ID2]:[ECHO BFR]],29,FALSE)</f>
        <v>thickening</v>
      </c>
      <c r="BA2342">
        <f>VLOOKUP(Sheet1[[#This Row],[NPDES ID2]],Combined_Sheet__Major_Only___2[[NPDES ID2]:[ECHO BFR]],17,FALSE)</f>
        <v>29.127751</v>
      </c>
      <c r="BB2342">
        <f>VLOOKUP(Sheet1[[#This Row],[NPDES ID2]],Combined_Sheet__Major_Only___2[[NPDES ID2]:[ECHO BFR]],18,FALSE)</f>
        <v>-99.887307000000007</v>
      </c>
      <c r="BC2342" t="str">
        <f>IF(ISNUMBER(SEARCH("aerobic",$AW2342)),"aerobic","")</f>
        <v>aerobic</v>
      </c>
      <c r="BD2342" t="str">
        <f>IF(ISNUMBER(SEARCH("anaer",$AW2342)),"anaer","")</f>
        <v/>
      </c>
      <c r="BE2342" t="str">
        <f>IF(ISNUMBER(SEARCH("thickening",$AZ2342)),"thickening","")</f>
        <v>thickening</v>
      </c>
      <c r="BF2342" s="2" t="str">
        <f>IF(ISNUMBER(SEARCH("airDry",$AW2342)),"airDry","")</f>
        <v/>
      </c>
      <c r="BG2342" s="2" t="str">
        <f>IF(ISNUMBER(SEARCH("heatDry",$AY2342)),"heatDry","")</f>
        <v/>
      </c>
      <c r="BH2342" s="2" t="str">
        <f>IF(AND(ISNUMBER(SEARCH("aerobic",$AW2342)),ISNUMBER(SEARCH("anaer",$AW2342))),"Combined Aer and Anaer.","")</f>
        <v/>
      </c>
    </row>
    <row r="2343" spans="1:60" x14ac:dyDescent="0.3">
      <c r="A2343" s="4">
        <v>2341</v>
      </c>
      <c r="B2343" t="s">
        <v>10922</v>
      </c>
      <c r="C2343">
        <v>364.49</v>
      </c>
      <c r="D2343">
        <v>411.80375760503881</v>
      </c>
      <c r="E2343">
        <v>411.54651716784372</v>
      </c>
      <c r="F2343">
        <v>316.66424191308852</v>
      </c>
      <c r="G2343">
        <v>510.7044715414857</v>
      </c>
      <c r="H2343">
        <v>-77.150319794678339</v>
      </c>
      <c r="I2343">
        <v>-78.250082744445422</v>
      </c>
      <c r="J2343">
        <v>-90.881566163703354</v>
      </c>
      <c r="K2343">
        <v>-62.181652125953697</v>
      </c>
      <c r="L2343">
        <v>225.00324748810729</v>
      </c>
      <c r="M2343">
        <v>223.90154368792909</v>
      </c>
      <c r="N2343">
        <v>219.90937029977351</v>
      </c>
      <c r="O2343">
        <v>233.39639042423201</v>
      </c>
      <c r="P2343">
        <v>8.6168538481865529</v>
      </c>
      <c r="Q2343">
        <v>8.6908066483558333</v>
      </c>
      <c r="R2343">
        <v>7.0751699382230102</v>
      </c>
      <c r="S2343">
        <v>9.8911535138142543</v>
      </c>
      <c r="T2343">
        <v>119.0775955193739</v>
      </c>
      <c r="U2343">
        <v>119.0774089130374</v>
      </c>
      <c r="V2343">
        <v>118.9975114109609</v>
      </c>
      <c r="W2343">
        <v>119.15691098158599</v>
      </c>
      <c r="X2343">
        <v>8683.5766074254425</v>
      </c>
      <c r="Y2343">
        <v>8719.3465544756709</v>
      </c>
      <c r="Z2343">
        <v>8373.6110801074847</v>
      </c>
      <c r="AA2343">
        <v>8881.4218820514179</v>
      </c>
      <c r="AB2343">
        <v>1353.7881254890781</v>
      </c>
      <c r="AC2343">
        <v>1345.805505959044</v>
      </c>
      <c r="AD2343">
        <v>1172.1276318048281</v>
      </c>
      <c r="AE2343">
        <v>1579.607913433809</v>
      </c>
      <c r="AF2343">
        <v>60.497967437435413</v>
      </c>
      <c r="AG2343">
        <v>60.201587619056468</v>
      </c>
      <c r="AH2343">
        <v>59.129213552595203</v>
      </c>
      <c r="AI2343">
        <v>62.753331157456188</v>
      </c>
      <c r="AJ2343">
        <v>0.51549444438619441</v>
      </c>
      <c r="AK2343">
        <v>0.51549435815664624</v>
      </c>
      <c r="AL2343">
        <v>0.51548228970238774</v>
      </c>
      <c r="AM2343">
        <v>0.5155066497478884</v>
      </c>
      <c r="AN2343">
        <v>0.97889253913453944</v>
      </c>
      <c r="AO2343">
        <v>0.97889253913453933</v>
      </c>
      <c r="AP2343">
        <v>0.97889253913453933</v>
      </c>
      <c r="AQ2343">
        <v>0.97889253913453933</v>
      </c>
      <c r="AR2343">
        <v>14.2786202035131</v>
      </c>
      <c r="AS2343">
        <v>14.27862020351311</v>
      </c>
      <c r="AT2343">
        <v>14.27862020351311</v>
      </c>
      <c r="AU2343">
        <v>14.27862020351311</v>
      </c>
      <c r="AV2343" t="str">
        <f>VLOOKUP(Sheet1[[#This Row],[NPDES ID2]],Combined_Sheet__Major_Only___2[[NPDES ID2]:[ECHO BFR]],3,FALSE)</f>
        <v>FL</v>
      </c>
      <c r="AW2343" t="s">
        <v>12181</v>
      </c>
      <c r="AX2343" t="str">
        <f>VLOOKUP(Sheet1[[#This Row],[NPDES ID2]],Combined_Sheet__Major_Only___2[[NPDES ID2]:[ECHO BFR]],27,FALSE)</f>
        <v>-</v>
      </c>
      <c r="AY2343" t="str">
        <f>VLOOKUP(Sheet1[[#This Row],[NPDES ID2]],Combined_Sheet__Major_Only___2[[NPDES ID2]:[ECHO BFR]],28,FALSE)</f>
        <v>-</v>
      </c>
      <c r="AZ2343" t="str">
        <f>VLOOKUP(Sheet1[[#This Row],[NPDES ID2]],Combined_Sheet__Major_Only___2[[NPDES ID2]:[ECHO BFR]],29,FALSE)</f>
        <v>thickening</v>
      </c>
      <c r="BA2343">
        <f>VLOOKUP(Sheet1[[#This Row],[NPDES ID2]],Combined_Sheet__Major_Only___2[[NPDES ID2]:[ECHO BFR]],17,FALSE)</f>
        <v>28.07159</v>
      </c>
      <c r="BB2343">
        <f>VLOOKUP(Sheet1[[#This Row],[NPDES ID2]],Combined_Sheet__Major_Only___2[[NPDES ID2]:[ECHO BFR]],18,FALSE)</f>
        <v>-80.644620000000003</v>
      </c>
      <c r="BC2343" t="str">
        <f>IF(ISNUMBER(SEARCH("aerobic",$AW2343)),"aerobic","")</f>
        <v/>
      </c>
      <c r="BD2343" t="str">
        <f>IF(ISNUMBER(SEARCH("anaer",$AW2343)),"anaer","")</f>
        <v>anaer</v>
      </c>
      <c r="BE2343" t="str">
        <f>IF(ISNUMBER(SEARCH("thickening",$AZ2343)),"thickening","")</f>
        <v>thickening</v>
      </c>
      <c r="BF2343" s="3" t="str">
        <f>IF(ISNUMBER(SEARCH("airDry",$AW2343)),"airDry","")</f>
        <v/>
      </c>
      <c r="BG2343" s="3" t="str">
        <f>IF(ISNUMBER(SEARCH("heatDry",$AY2343)),"heatDry","")</f>
        <v/>
      </c>
      <c r="BH2343" s="3" t="str">
        <f>IF(AND(ISNUMBER(SEARCH("aerobic",$AW2343)),ISNUMBER(SEARCH("anaer",$AW2343))),"Combined Aer and Anaer.","")</f>
        <v/>
      </c>
    </row>
    <row r="2344" spans="1:60" x14ac:dyDescent="0.3">
      <c r="A2344" s="4">
        <v>2342</v>
      </c>
      <c r="B2344" t="s">
        <v>10926</v>
      </c>
      <c r="C2344">
        <v>363.3</v>
      </c>
      <c r="D2344">
        <v>397.70386426669057</v>
      </c>
      <c r="E2344">
        <v>396.72937108557238</v>
      </c>
      <c r="F2344">
        <v>305.76860298221158</v>
      </c>
      <c r="G2344">
        <v>494.04276691251619</v>
      </c>
      <c r="H2344">
        <v>-76.983409406760245</v>
      </c>
      <c r="I2344">
        <v>-78.287412940224428</v>
      </c>
      <c r="J2344">
        <v>-91.217355402325538</v>
      </c>
      <c r="K2344">
        <v>-61.483944730898372</v>
      </c>
      <c r="L2344">
        <v>232.70369613088599</v>
      </c>
      <c r="M2344">
        <v>231.6685080403108</v>
      </c>
      <c r="N2344">
        <v>227.91765911986511</v>
      </c>
      <c r="O2344">
        <v>240.58953203054389</v>
      </c>
      <c r="P2344">
        <v>8.5732575269915223</v>
      </c>
      <c r="Q2344">
        <v>8.6616283658005475</v>
      </c>
      <c r="R2344">
        <v>6.994214951602304</v>
      </c>
      <c r="S2344">
        <v>9.8176879110995987</v>
      </c>
      <c r="T2344">
        <v>74.171805193914878</v>
      </c>
      <c r="U2344">
        <v>74.171687889283703</v>
      </c>
      <c r="V2344">
        <v>74.121462654752705</v>
      </c>
      <c r="W2344">
        <v>74.221664546059927</v>
      </c>
      <c r="X2344">
        <v>5212.4875510543416</v>
      </c>
      <c r="Y2344">
        <v>5231.9789572379595</v>
      </c>
      <c r="Z2344">
        <v>5043.3757925168456</v>
      </c>
      <c r="AA2344">
        <v>5320.2906972950768</v>
      </c>
      <c r="AB2344">
        <v>924.76461974508118</v>
      </c>
      <c r="AC2344">
        <v>917.00693433736922</v>
      </c>
      <c r="AD2344">
        <v>785.78328161224601</v>
      </c>
      <c r="AE2344">
        <v>1100.876247247292</v>
      </c>
      <c r="AF2344">
        <v>62.772975402517261</v>
      </c>
      <c r="AG2344">
        <v>62.493603705599917</v>
      </c>
      <c r="AH2344">
        <v>61.482602394011899</v>
      </c>
      <c r="AI2344">
        <v>64.899158818373152</v>
      </c>
      <c r="AJ2344">
        <v>0.54327193459209544</v>
      </c>
      <c r="AK2344">
        <v>0.54327186566755836</v>
      </c>
      <c r="AL2344">
        <v>0.54326221585206247</v>
      </c>
      <c r="AM2344">
        <v>0.54328169378909474</v>
      </c>
      <c r="AN2344">
        <v>0.96672338265284563</v>
      </c>
      <c r="AO2344">
        <v>0.96672338265284563</v>
      </c>
      <c r="AP2344">
        <v>0.96672338265284563</v>
      </c>
      <c r="AQ2344">
        <v>0.96672338265284563</v>
      </c>
      <c r="AR2344">
        <v>13.72070579732778</v>
      </c>
      <c r="AS2344">
        <v>13.72070579732778</v>
      </c>
      <c r="AT2344">
        <v>13.72070579732778</v>
      </c>
      <c r="AU2344">
        <v>13.72070579732778</v>
      </c>
      <c r="AV2344" t="str">
        <f>VLOOKUP(Sheet1[[#This Row],[NPDES ID2]],Combined_Sheet__Major_Only___2[[NPDES ID2]:[ECHO BFR]],3,FALSE)</f>
        <v>NC</v>
      </c>
      <c r="AW2344" t="s">
        <v>12181</v>
      </c>
      <c r="AX2344" t="str">
        <f>VLOOKUP(Sheet1[[#This Row],[NPDES ID2]],Combined_Sheet__Major_Only___2[[NPDES ID2]:[ECHO BFR]],27,FALSE)</f>
        <v>tempSludgeStore</v>
      </c>
      <c r="AY2344" t="str">
        <f>VLOOKUP(Sheet1[[#This Row],[NPDES ID2]],Combined_Sheet__Major_Only___2[[NPDES ID2]:[ECHO BFR]],28,FALSE)</f>
        <v>-</v>
      </c>
      <c r="AZ2344" t="str">
        <f>VLOOKUP(Sheet1[[#This Row],[NPDES ID2]],Combined_Sheet__Major_Only___2[[NPDES ID2]:[ECHO BFR]],29,FALSE)</f>
        <v>preliminaryOps, thickening</v>
      </c>
      <c r="BA2344">
        <f>VLOOKUP(Sheet1[[#This Row],[NPDES ID2]],Combined_Sheet__Major_Only___2[[NPDES ID2]:[ECHO BFR]],17,FALSE)</f>
        <v>35.166111000000001</v>
      </c>
      <c r="BB2344">
        <f>VLOOKUP(Sheet1[[#This Row],[NPDES ID2]],Combined_Sheet__Major_Only___2[[NPDES ID2]:[ECHO BFR]],18,FALSE)</f>
        <v>-81.199444</v>
      </c>
      <c r="BC2344" t="str">
        <f>IF(ISNUMBER(SEARCH("aerobic",$AW2344)),"aerobic","")</f>
        <v/>
      </c>
      <c r="BD2344" t="str">
        <f>IF(ISNUMBER(SEARCH("anaer",$AW2344)),"anaer","")</f>
        <v>anaer</v>
      </c>
      <c r="BE2344" t="str">
        <f>IF(ISNUMBER(SEARCH("thickening",$AZ2344)),"thickening","")</f>
        <v>thickening</v>
      </c>
      <c r="BF2344" s="2" t="str">
        <f>IF(ISNUMBER(SEARCH("airDry",$AW2344)),"airDry","")</f>
        <v/>
      </c>
      <c r="BG2344" s="2" t="str">
        <f>IF(ISNUMBER(SEARCH("heatDry",$AY2344)),"heatDry","")</f>
        <v/>
      </c>
      <c r="BH2344" s="2" t="str">
        <f>IF(AND(ISNUMBER(SEARCH("aerobic",$AW2344)),ISNUMBER(SEARCH("anaer",$AW2344))),"Combined Aer and Anaer.","")</f>
        <v/>
      </c>
    </row>
    <row r="2345" spans="1:60" x14ac:dyDescent="0.3">
      <c r="A2345" s="4">
        <v>2343</v>
      </c>
      <c r="B2345" t="s">
        <v>10930</v>
      </c>
      <c r="C2345">
        <v>362.98</v>
      </c>
      <c r="D2345">
        <v>491.43409349610693</v>
      </c>
      <c r="E2345">
        <v>493.64250021911562</v>
      </c>
      <c r="F2345">
        <v>377.37522509565213</v>
      </c>
      <c r="G2345">
        <v>608.19779262366728</v>
      </c>
      <c r="H2345">
        <v>-77.902883575941672</v>
      </c>
      <c r="I2345">
        <v>-77.832367233706393</v>
      </c>
      <c r="J2345">
        <v>-90.543599837136512</v>
      </c>
      <c r="K2345">
        <v>-65.275346782830766</v>
      </c>
      <c r="L2345">
        <v>188.35864482489259</v>
      </c>
      <c r="M2345">
        <v>186.99549866529441</v>
      </c>
      <c r="N2345">
        <v>182.05641062862821</v>
      </c>
      <c r="O2345">
        <v>198.74267019754791</v>
      </c>
      <c r="P2345">
        <v>8.6414867642948519</v>
      </c>
      <c r="Q2345">
        <v>8.6031134441883133</v>
      </c>
      <c r="R2345">
        <v>7.3414778075496816</v>
      </c>
      <c r="S2345">
        <v>9.8232872722073488</v>
      </c>
      <c r="T2345">
        <v>83.528126541660114</v>
      </c>
      <c r="U2345">
        <v>83.527994797710036</v>
      </c>
      <c r="V2345">
        <v>83.471587214126529</v>
      </c>
      <c r="W2345">
        <v>83.584123205484673</v>
      </c>
      <c r="X2345">
        <v>7249.1736093806157</v>
      </c>
      <c r="Y2345">
        <v>7292.9228791447567</v>
      </c>
      <c r="Z2345">
        <v>6869.37743712273</v>
      </c>
      <c r="AA2345">
        <v>7494.1338691284272</v>
      </c>
      <c r="AB2345">
        <v>2028.621211165163</v>
      </c>
      <c r="AC2345">
        <v>1967.1024135844141</v>
      </c>
      <c r="AD2345">
        <v>1566.58011043594</v>
      </c>
      <c r="AE2345">
        <v>2775.5846815978148</v>
      </c>
      <c r="AF2345">
        <v>50.855757167867729</v>
      </c>
      <c r="AG2345">
        <v>50.487587090587333</v>
      </c>
      <c r="AH2345">
        <v>49.154889216280012</v>
      </c>
      <c r="AI2345">
        <v>53.65826487952323</v>
      </c>
      <c r="AJ2345">
        <v>0.39804534047603263</v>
      </c>
      <c r="AK2345">
        <v>0.39804527591650168</v>
      </c>
      <c r="AL2345">
        <v>0.39803623994773513</v>
      </c>
      <c r="AM2345">
        <v>0.39805447894059087</v>
      </c>
      <c r="AN2345">
        <v>0.97029200514362135</v>
      </c>
      <c r="AO2345">
        <v>0.97029200514362168</v>
      </c>
      <c r="AP2345">
        <v>0.97029200514362168</v>
      </c>
      <c r="AQ2345">
        <v>0.97029200514362168</v>
      </c>
      <c r="AR2345">
        <v>8.7840022600134979</v>
      </c>
      <c r="AS2345">
        <v>8.7840022600134997</v>
      </c>
      <c r="AT2345">
        <v>8.7840022600134997</v>
      </c>
      <c r="AU2345">
        <v>8.7840022600134997</v>
      </c>
      <c r="AV2345" t="str">
        <f>VLOOKUP(Sheet1[[#This Row],[NPDES ID2]],Combined_Sheet__Major_Only___2[[NPDES ID2]:[ECHO BFR]],3,FALSE)</f>
        <v>NJ</v>
      </c>
      <c r="AW2345" t="s">
        <v>54</v>
      </c>
      <c r="AX2345" t="str">
        <f>VLOOKUP(Sheet1[[#This Row],[NPDES ID2]],Combined_Sheet__Major_Only___2[[NPDES ID2]:[ECHO BFR]],27,FALSE)</f>
        <v>-</v>
      </c>
      <c r="AY2345" t="str">
        <f>VLOOKUP(Sheet1[[#This Row],[NPDES ID2]],Combined_Sheet__Major_Only___2[[NPDES ID2]:[ECHO BFR]],28,FALSE)</f>
        <v>-</v>
      </c>
      <c r="AZ2345" t="str">
        <f>VLOOKUP(Sheet1[[#This Row],[NPDES ID2]],Combined_Sheet__Major_Only___2[[NPDES ID2]:[ECHO BFR]],29,FALSE)</f>
        <v>thickening, preliminaryOps</v>
      </c>
      <c r="BA2345">
        <f>VLOOKUP(Sheet1[[#This Row],[NPDES ID2]],Combined_Sheet__Major_Only___2[[NPDES ID2]:[ECHO BFR]],17,FALSE)</f>
        <v>39.919379999999997</v>
      </c>
      <c r="BB2345">
        <f>VLOOKUP(Sheet1[[#This Row],[NPDES ID2]],Combined_Sheet__Major_Only___2[[NPDES ID2]:[ECHO BFR]],18,FALSE)</f>
        <v>-74.806970000000007</v>
      </c>
      <c r="BC2345" t="str">
        <f>IF(ISNUMBER(SEARCH("aerobic",$AW2345)),"aerobic","")</f>
        <v/>
      </c>
      <c r="BD2345" t="str">
        <f>IF(ISNUMBER(SEARCH("anaer",$AW2345)),"anaer","")</f>
        <v/>
      </c>
      <c r="BE2345" t="str">
        <f>IF(ISNUMBER(SEARCH("thickening",$AZ2345)),"thickening","")</f>
        <v>thickening</v>
      </c>
      <c r="BF2345" s="3" t="str">
        <f>IF(ISNUMBER(SEARCH("airDry",$AW2345)),"airDry","")</f>
        <v/>
      </c>
      <c r="BG2345" s="3" t="str">
        <f>IF(ISNUMBER(SEARCH("heatDry",$AY2345)),"heatDry","")</f>
        <v/>
      </c>
      <c r="BH2345" s="3" t="str">
        <f>IF(AND(ISNUMBER(SEARCH("aerobic",$AW2345)),ISNUMBER(SEARCH("anaer",$AW2345))),"Combined Aer and Anaer.","")</f>
        <v/>
      </c>
    </row>
    <row r="2346" spans="1:60" x14ac:dyDescent="0.3">
      <c r="A2346" s="4">
        <v>2344</v>
      </c>
      <c r="B2346" t="s">
        <v>10935</v>
      </c>
      <c r="C2346">
        <v>358.7</v>
      </c>
      <c r="D2346">
        <v>486.69557798755642</v>
      </c>
      <c r="E2346">
        <v>488.6957546085489</v>
      </c>
      <c r="F2346">
        <v>373.27136599886558</v>
      </c>
      <c r="G2346">
        <v>601.8191020620834</v>
      </c>
      <c r="H2346">
        <v>-77.818838922243643</v>
      </c>
      <c r="I2346">
        <v>-77.870936465312127</v>
      </c>
      <c r="J2346">
        <v>-90.635452211473449</v>
      </c>
      <c r="K2346">
        <v>-64.844683726341685</v>
      </c>
      <c r="L2346">
        <v>189.41502985733331</v>
      </c>
      <c r="M2346">
        <v>188.0923630518449</v>
      </c>
      <c r="N2346">
        <v>183.29961479350359</v>
      </c>
      <c r="O2346">
        <v>199.49132797375401</v>
      </c>
      <c r="P2346">
        <v>8.5344790211313857</v>
      </c>
      <c r="Q2346">
        <v>8.5125977973762161</v>
      </c>
      <c r="R2346">
        <v>7.2270127652641039</v>
      </c>
      <c r="S2346">
        <v>9.7210659290725978</v>
      </c>
      <c r="T2346">
        <v>122.7584489077382</v>
      </c>
      <c r="U2346">
        <v>122.75825662085551</v>
      </c>
      <c r="V2346">
        <v>122.6759269320668</v>
      </c>
      <c r="W2346">
        <v>122.8401788385916</v>
      </c>
      <c r="X2346">
        <v>10468.95355292545</v>
      </c>
      <c r="Y2346">
        <v>10530.046319206391</v>
      </c>
      <c r="Z2346">
        <v>9939.164496593281</v>
      </c>
      <c r="AA2346">
        <v>10810.18698314048</v>
      </c>
      <c r="AB2346">
        <v>2614.749666524247</v>
      </c>
      <c r="AC2346">
        <v>2552.9876992281152</v>
      </c>
      <c r="AD2346">
        <v>2076.4855970189428</v>
      </c>
      <c r="AE2346">
        <v>3443.71019486968</v>
      </c>
      <c r="AF2346">
        <v>51.751447713766048</v>
      </c>
      <c r="AG2346">
        <v>51.389916178957243</v>
      </c>
      <c r="AH2346">
        <v>50.081462202745563</v>
      </c>
      <c r="AI2346">
        <v>54.503106885996068</v>
      </c>
      <c r="AJ2346">
        <v>0.40893321430484408</v>
      </c>
      <c r="AK2346">
        <v>0.40893313503876139</v>
      </c>
      <c r="AL2346">
        <v>0.40892204368214058</v>
      </c>
      <c r="AM2346">
        <v>0.40894443155116023</v>
      </c>
      <c r="AN2346">
        <v>0.97950683352051382</v>
      </c>
      <c r="AO2346">
        <v>0.97950683352051371</v>
      </c>
      <c r="AP2346">
        <v>0.97950683352051371</v>
      </c>
      <c r="AQ2346">
        <v>0.97950683352051371</v>
      </c>
      <c r="AR2346">
        <v>9.4293060554037762</v>
      </c>
      <c r="AS2346">
        <v>9.4293060554037762</v>
      </c>
      <c r="AT2346">
        <v>9.4293060554037762</v>
      </c>
      <c r="AU2346">
        <v>9.4293060554037762</v>
      </c>
      <c r="AV2346" t="str">
        <f>VLOOKUP(Sheet1[[#This Row],[NPDES ID2]],Combined_Sheet__Major_Only___2[[NPDES ID2]:[ECHO BFR]],3,FALSE)</f>
        <v>NJ</v>
      </c>
      <c r="AW2346" t="s">
        <v>54</v>
      </c>
      <c r="AX2346" t="str">
        <f>VLOOKUP(Sheet1[[#This Row],[NPDES ID2]],Combined_Sheet__Major_Only___2[[NPDES ID2]:[ECHO BFR]],27,FALSE)</f>
        <v>-</v>
      </c>
      <c r="AY2346" t="str">
        <f>VLOOKUP(Sheet1[[#This Row],[NPDES ID2]],Combined_Sheet__Major_Only___2[[NPDES ID2]:[ECHO BFR]],28,FALSE)</f>
        <v>-</v>
      </c>
      <c r="AZ2346" t="str">
        <f>VLOOKUP(Sheet1[[#This Row],[NPDES ID2]],Combined_Sheet__Major_Only___2[[NPDES ID2]:[ECHO BFR]],29,FALSE)</f>
        <v>thickening</v>
      </c>
      <c r="BA2346">
        <f>VLOOKUP(Sheet1[[#This Row],[NPDES ID2]],Combined_Sheet__Major_Only___2[[NPDES ID2]:[ECHO BFR]],17,FALSE)</f>
        <v>40.812432999999999</v>
      </c>
      <c r="BB2346">
        <f>VLOOKUP(Sheet1[[#This Row],[NPDES ID2]],Combined_Sheet__Major_Only___2[[NPDES ID2]:[ECHO BFR]],18,FALSE)</f>
        <v>-74.494710999999995</v>
      </c>
      <c r="BC2346" t="str">
        <f>IF(ISNUMBER(SEARCH("aerobic",$AW2346)),"aerobic","")</f>
        <v/>
      </c>
      <c r="BD2346" t="str">
        <f>IF(ISNUMBER(SEARCH("anaer",$AW2346)),"anaer","")</f>
        <v/>
      </c>
      <c r="BE2346" t="str">
        <f>IF(ISNUMBER(SEARCH("thickening",$AZ2346)),"thickening","")</f>
        <v>thickening</v>
      </c>
      <c r="BF2346" s="2" t="str">
        <f>IF(ISNUMBER(SEARCH("airDry",$AW2346)),"airDry","")</f>
        <v/>
      </c>
      <c r="BG2346" s="2" t="str">
        <f>IF(ISNUMBER(SEARCH("heatDry",$AY2346)),"heatDry","")</f>
        <v/>
      </c>
      <c r="BH2346" s="2" t="str">
        <f>IF(AND(ISNUMBER(SEARCH("aerobic",$AW2346)),ISNUMBER(SEARCH("anaer",$AW2346))),"Combined Aer and Anaer.","")</f>
        <v/>
      </c>
    </row>
    <row r="2347" spans="1:60" x14ac:dyDescent="0.3">
      <c r="A2347" s="4">
        <v>2345</v>
      </c>
      <c r="B2347" t="s">
        <v>10940</v>
      </c>
      <c r="C2347">
        <v>358</v>
      </c>
      <c r="D2347">
        <v>399.78787461445012</v>
      </c>
      <c r="E2347">
        <v>398.78204806788682</v>
      </c>
      <c r="F2347">
        <v>306.89287704177713</v>
      </c>
      <c r="G2347">
        <v>496.91475955409987</v>
      </c>
      <c r="H2347">
        <v>-76.968819332367232</v>
      </c>
      <c r="I2347">
        <v>-78.263497840130483</v>
      </c>
      <c r="J2347">
        <v>-91.27079176878982</v>
      </c>
      <c r="K2347">
        <v>-61.379089054185549</v>
      </c>
      <c r="L2347">
        <v>230.333416711561</v>
      </c>
      <c r="M2347">
        <v>229.32096006004491</v>
      </c>
      <c r="N2347">
        <v>225.65261913361479</v>
      </c>
      <c r="O2347">
        <v>238.04581315247481</v>
      </c>
      <c r="P2347">
        <v>8.4462992944666073</v>
      </c>
      <c r="Q2347">
        <v>8.5337659357420108</v>
      </c>
      <c r="R2347">
        <v>6.8851846928750344</v>
      </c>
      <c r="S2347">
        <v>9.6694382506021768</v>
      </c>
      <c r="T2347">
        <v>54.098158640410347</v>
      </c>
      <c r="U2347">
        <v>54.098072314811631</v>
      </c>
      <c r="V2347">
        <v>54.061111084918629</v>
      </c>
      <c r="W2347">
        <v>54.134850613960268</v>
      </c>
      <c r="X2347">
        <v>3784.8574087434772</v>
      </c>
      <c r="Y2347">
        <v>3798.8291446864632</v>
      </c>
      <c r="Z2347">
        <v>3663.5430254689782</v>
      </c>
      <c r="AA2347">
        <v>3862.1924666373729</v>
      </c>
      <c r="AB2347">
        <v>762.2847789444528</v>
      </c>
      <c r="AC2347">
        <v>753.61054874813794</v>
      </c>
      <c r="AD2347">
        <v>633.93676367311446</v>
      </c>
      <c r="AE2347">
        <v>929.39363202424784</v>
      </c>
      <c r="AF2347">
        <v>63.053274969049632</v>
      </c>
      <c r="AG2347">
        <v>62.776007805715643</v>
      </c>
      <c r="AH2347">
        <v>61.772517370957203</v>
      </c>
      <c r="AI2347">
        <v>65.163596976943779</v>
      </c>
      <c r="AJ2347">
        <v>0.54669583694312096</v>
      </c>
      <c r="AK2347">
        <v>0.54669577635015543</v>
      </c>
      <c r="AL2347">
        <v>0.54668729183999187</v>
      </c>
      <c r="AM2347">
        <v>0.54670441759512134</v>
      </c>
      <c r="AN2347">
        <v>0.95516971353382973</v>
      </c>
      <c r="AO2347">
        <v>0.95516971353382962</v>
      </c>
      <c r="AP2347">
        <v>0.95516971353382962</v>
      </c>
      <c r="AQ2347">
        <v>0.95516971353382962</v>
      </c>
      <c r="AR2347">
        <v>12.83525448875117</v>
      </c>
      <c r="AS2347">
        <v>12.83525448875117</v>
      </c>
      <c r="AT2347">
        <v>12.83525448875117</v>
      </c>
      <c r="AU2347">
        <v>12.83525448875117</v>
      </c>
      <c r="AV2347" t="str">
        <f>VLOOKUP(Sheet1[[#This Row],[NPDES ID2]],Combined_Sheet__Major_Only___2[[NPDES ID2]:[ECHO BFR]],3,FALSE)</f>
        <v>IL</v>
      </c>
      <c r="AW2347" t="s">
        <v>41</v>
      </c>
      <c r="AX2347" t="str">
        <f>VLOOKUP(Sheet1[[#This Row],[NPDES ID2]],Combined_Sheet__Major_Only___2[[NPDES ID2]:[ECHO BFR]],27,FALSE)</f>
        <v>-</v>
      </c>
      <c r="AY2347" t="str">
        <f>VLOOKUP(Sheet1[[#This Row],[NPDES ID2]],Combined_Sheet__Major_Only___2[[NPDES ID2]:[ECHO BFR]],28,FALSE)</f>
        <v>-</v>
      </c>
      <c r="AZ2347" t="str">
        <f>VLOOKUP(Sheet1[[#This Row],[NPDES ID2]],Combined_Sheet__Major_Only___2[[NPDES ID2]:[ECHO BFR]],29,FALSE)</f>
        <v>sludgeLagoon, preliminaryOps, thickening</v>
      </c>
      <c r="BA2347">
        <f>VLOOKUP(Sheet1[[#This Row],[NPDES ID2]],Combined_Sheet__Major_Only___2[[NPDES ID2]:[ECHO BFR]],17,FALSE)</f>
        <v>38.846946000000003</v>
      </c>
      <c r="BB2347">
        <f>VLOOKUP(Sheet1[[#This Row],[NPDES ID2]],Combined_Sheet__Major_Only___2[[NPDES ID2]:[ECHO BFR]],18,FALSE)</f>
        <v>-90.098518999999996</v>
      </c>
      <c r="BC2347" t="str">
        <f>IF(ISNUMBER(SEARCH("aerobic",$AW2347)),"aerobic","")</f>
        <v>aerobic</v>
      </c>
      <c r="BD2347" t="str">
        <f>IF(ISNUMBER(SEARCH("anaer",$AW2347)),"anaer","")</f>
        <v/>
      </c>
      <c r="BE2347" t="str">
        <f>IF(ISNUMBER(SEARCH("thickening",$AZ2347)),"thickening","")</f>
        <v>thickening</v>
      </c>
      <c r="BF2347" s="3" t="str">
        <f>IF(ISNUMBER(SEARCH("airDry",$AW2347)),"airDry","")</f>
        <v/>
      </c>
      <c r="BG2347" s="3" t="str">
        <f>IF(ISNUMBER(SEARCH("heatDry",$AY2347)),"heatDry","")</f>
        <v/>
      </c>
      <c r="BH2347" s="3" t="str">
        <f>IF(AND(ISNUMBER(SEARCH("aerobic",$AW2347)),ISNUMBER(SEARCH("anaer",$AW2347))),"Combined Aer and Anaer.","")</f>
        <v/>
      </c>
    </row>
    <row r="2348" spans="1:60" x14ac:dyDescent="0.3">
      <c r="A2348" s="4">
        <v>2346</v>
      </c>
      <c r="B2348" t="s">
        <v>10945</v>
      </c>
      <c r="C2348">
        <v>356.31</v>
      </c>
      <c r="D2348">
        <v>400.30929012284088</v>
      </c>
      <c r="E2348">
        <v>399.28614157293191</v>
      </c>
      <c r="F2348">
        <v>307.14042302208151</v>
      </c>
      <c r="G2348">
        <v>497.66167823211339</v>
      </c>
      <c r="H2348">
        <v>-76.967832471491533</v>
      </c>
      <c r="I2348">
        <v>-78.257100323657056</v>
      </c>
      <c r="J2348">
        <v>-91.275652723217675</v>
      </c>
      <c r="K2348">
        <v>-61.346324686651762</v>
      </c>
      <c r="L2348">
        <v>229.6657044503653</v>
      </c>
      <c r="M2348">
        <v>228.661141717818</v>
      </c>
      <c r="N2348">
        <v>225.02153284044809</v>
      </c>
      <c r="O2348">
        <v>237.3177181296407</v>
      </c>
      <c r="P2348">
        <v>8.4056631277676903</v>
      </c>
      <c r="Q2348">
        <v>8.4937391186560269</v>
      </c>
      <c r="R2348">
        <v>6.849834110601293</v>
      </c>
      <c r="S2348">
        <v>9.6217355827329527</v>
      </c>
      <c r="T2348">
        <v>45.483935620199063</v>
      </c>
      <c r="U2348">
        <v>45.483862588661999</v>
      </c>
      <c r="V2348">
        <v>45.452593353683227</v>
      </c>
      <c r="W2348">
        <v>45.514977064060339</v>
      </c>
      <c r="X2348">
        <v>3176.3591651971542</v>
      </c>
      <c r="Y2348">
        <v>3188.0195703959589</v>
      </c>
      <c r="Z2348">
        <v>3075.0627585521079</v>
      </c>
      <c r="AA2348">
        <v>3240.9368912449818</v>
      </c>
      <c r="AB2348">
        <v>558.52358192689633</v>
      </c>
      <c r="AC2348">
        <v>553.92232368224722</v>
      </c>
      <c r="AD2348">
        <v>475.32159883380939</v>
      </c>
      <c r="AE2348">
        <v>663.89539949501432</v>
      </c>
      <c r="AF2348">
        <v>63.168547529834228</v>
      </c>
      <c r="AG2348">
        <v>62.8921513000614</v>
      </c>
      <c r="AH2348">
        <v>61.891713846760091</v>
      </c>
      <c r="AI2348">
        <v>65.272387230812413</v>
      </c>
      <c r="AJ2348">
        <v>0.54810400100935674</v>
      </c>
      <c r="AK2348">
        <v>0.54810394797642847</v>
      </c>
      <c r="AL2348">
        <v>0.54809652116569529</v>
      </c>
      <c r="AM2348">
        <v>0.54811151195295615</v>
      </c>
      <c r="AN2348">
        <v>0.94732079537819569</v>
      </c>
      <c r="AO2348">
        <v>0.94732079537819569</v>
      </c>
      <c r="AP2348">
        <v>0.94732079537819569</v>
      </c>
      <c r="AQ2348">
        <v>0.94732079537819569</v>
      </c>
      <c r="AR2348">
        <v>13.878666590162331</v>
      </c>
      <c r="AS2348">
        <v>13.878666590162331</v>
      </c>
      <c r="AT2348">
        <v>13.878666590162331</v>
      </c>
      <c r="AU2348">
        <v>13.878666590162331</v>
      </c>
      <c r="AV2348" t="str">
        <f>VLOOKUP(Sheet1[[#This Row],[NPDES ID2]],Combined_Sheet__Major_Only___2[[NPDES ID2]:[ECHO BFR]],3,FALSE)</f>
        <v>IN</v>
      </c>
      <c r="AW2348" t="s">
        <v>41</v>
      </c>
      <c r="AX2348" t="str">
        <f>VLOOKUP(Sheet1[[#This Row],[NPDES ID2]],Combined_Sheet__Major_Only___2[[NPDES ID2]:[ECHO BFR]],27,FALSE)</f>
        <v>tempSludgeStore</v>
      </c>
      <c r="AY2348" t="str">
        <f>VLOOKUP(Sheet1[[#This Row],[NPDES ID2]],Combined_Sheet__Major_Only___2[[NPDES ID2]:[ECHO BFR]],28,FALSE)</f>
        <v>-</v>
      </c>
      <c r="AZ2348" t="str">
        <f>VLOOKUP(Sheet1[[#This Row],[NPDES ID2]],Combined_Sheet__Major_Only___2[[NPDES ID2]:[ECHO BFR]],29,FALSE)</f>
        <v>thickening</v>
      </c>
      <c r="BA2348">
        <f>VLOOKUP(Sheet1[[#This Row],[NPDES ID2]],Combined_Sheet__Major_Only___2[[NPDES ID2]:[ECHO BFR]],17,FALSE)</f>
        <v>41.600028000000002</v>
      </c>
      <c r="BB2348">
        <f>VLOOKUP(Sheet1[[#This Row],[NPDES ID2]],Combined_Sheet__Major_Only___2[[NPDES ID2]:[ECHO BFR]],18,FALSE)</f>
        <v>-87.202556000000001</v>
      </c>
      <c r="BC2348" t="str">
        <f>IF(ISNUMBER(SEARCH("aerobic",$AW2348)),"aerobic","")</f>
        <v>aerobic</v>
      </c>
      <c r="BD2348" t="str">
        <f>IF(ISNUMBER(SEARCH("anaer",$AW2348)),"anaer","")</f>
        <v/>
      </c>
      <c r="BE2348" t="str">
        <f>IF(ISNUMBER(SEARCH("thickening",$AZ2348)),"thickening","")</f>
        <v>thickening</v>
      </c>
      <c r="BF2348" s="2" t="str">
        <f>IF(ISNUMBER(SEARCH("airDry",$AW2348)),"airDry","")</f>
        <v/>
      </c>
      <c r="BG2348" s="2" t="str">
        <f>IF(ISNUMBER(SEARCH("heatDry",$AY2348)),"heatDry","")</f>
        <v/>
      </c>
      <c r="BH2348" s="2" t="str">
        <f>IF(AND(ISNUMBER(SEARCH("aerobic",$AW2348)),ISNUMBER(SEARCH("anaer",$AW2348))),"Combined Aer and Anaer.","")</f>
        <v/>
      </c>
    </row>
    <row r="2349" spans="1:60" x14ac:dyDescent="0.3">
      <c r="A2349" s="4">
        <v>2347</v>
      </c>
      <c r="B2349" t="s">
        <v>10950</v>
      </c>
      <c r="C2349">
        <v>356</v>
      </c>
      <c r="D2349">
        <v>432.2785918442645</v>
      </c>
      <c r="E2349">
        <v>432.85845356800547</v>
      </c>
      <c r="F2349">
        <v>331.51321333942627</v>
      </c>
      <c r="G2349">
        <v>535.64104208300398</v>
      </c>
      <c r="H2349">
        <v>-77.331042580598236</v>
      </c>
      <c r="I2349">
        <v>-78.331417868449407</v>
      </c>
      <c r="J2349">
        <v>-90.642391821884317</v>
      </c>
      <c r="K2349">
        <v>-62.738513965597022</v>
      </c>
      <c r="L2349">
        <v>212.64843876022331</v>
      </c>
      <c r="M2349">
        <v>211.51927542997211</v>
      </c>
      <c r="N2349">
        <v>207.42800524894881</v>
      </c>
      <c r="O2349">
        <v>221.2499982822863</v>
      </c>
      <c r="P2349">
        <v>8.4289662221369372</v>
      </c>
      <c r="Q2349">
        <v>8.4974238204563122</v>
      </c>
      <c r="R2349">
        <v>6.9856489998937139</v>
      </c>
      <c r="S2349">
        <v>9.7049184879213168</v>
      </c>
      <c r="T2349">
        <v>82.865196634231893</v>
      </c>
      <c r="U2349">
        <v>82.865065913360894</v>
      </c>
      <c r="V2349">
        <v>82.809096372030609</v>
      </c>
      <c r="W2349">
        <v>82.920758446867382</v>
      </c>
      <c r="X2349">
        <v>6245.3901972385183</v>
      </c>
      <c r="Y2349">
        <v>6273.2405337031123</v>
      </c>
      <c r="Z2349">
        <v>6003.8797839865738</v>
      </c>
      <c r="AA2349">
        <v>6399.7997250018589</v>
      </c>
      <c r="AB2349">
        <v>996.04469375253973</v>
      </c>
      <c r="AC2349">
        <v>989.69951350987162</v>
      </c>
      <c r="AD2349">
        <v>859.07651277558489</v>
      </c>
      <c r="AE2349">
        <v>1170.035163375233</v>
      </c>
      <c r="AF2349">
        <v>58.539289843544417</v>
      </c>
      <c r="AG2349">
        <v>58.228324621534917</v>
      </c>
      <c r="AH2349">
        <v>57.102839734119527</v>
      </c>
      <c r="AI2349">
        <v>60.906142718806251</v>
      </c>
      <c r="AJ2349">
        <v>0.49159750949467829</v>
      </c>
      <c r="AK2349">
        <v>0.49159744414164769</v>
      </c>
      <c r="AL2349">
        <v>0.49158829483051958</v>
      </c>
      <c r="AM2349">
        <v>0.49160676252663332</v>
      </c>
      <c r="AN2349">
        <v>0.97006454263944819</v>
      </c>
      <c r="AO2349">
        <v>0.97006454263944786</v>
      </c>
      <c r="AP2349">
        <v>0.97006454263944786</v>
      </c>
      <c r="AQ2349">
        <v>0.97006454263944786</v>
      </c>
      <c r="AR2349">
        <v>13.62670020051697</v>
      </c>
      <c r="AS2349">
        <v>13.626700200516961</v>
      </c>
      <c r="AT2349">
        <v>13.626700200516961</v>
      </c>
      <c r="AU2349">
        <v>13.626700200516961</v>
      </c>
      <c r="AV2349" t="str">
        <f>VLOOKUP(Sheet1[[#This Row],[NPDES ID2]],Combined_Sheet__Major_Only___2[[NPDES ID2]:[ECHO BFR]],3,FALSE)</f>
        <v>CO</v>
      </c>
      <c r="AW2349" t="s">
        <v>41</v>
      </c>
      <c r="AX2349" t="str">
        <f>VLOOKUP(Sheet1[[#This Row],[NPDES ID2]],Combined_Sheet__Major_Only___2[[NPDES ID2]:[ECHO BFR]],27,FALSE)</f>
        <v>-</v>
      </c>
      <c r="AY2349" t="str">
        <f>VLOOKUP(Sheet1[[#This Row],[NPDES ID2]],Combined_Sheet__Major_Only___2[[NPDES ID2]:[ECHO BFR]],28,FALSE)</f>
        <v>-</v>
      </c>
      <c r="AZ2349" t="str">
        <f>VLOOKUP(Sheet1[[#This Row],[NPDES ID2]],Combined_Sheet__Major_Only___2[[NPDES ID2]:[ECHO BFR]],29,FALSE)</f>
        <v>thickening</v>
      </c>
      <c r="BA2349">
        <f>VLOOKUP(Sheet1[[#This Row],[NPDES ID2]],Combined_Sheet__Major_Only___2[[NPDES ID2]:[ECHO BFR]],17,FALSE)</f>
        <v>39.667389</v>
      </c>
      <c r="BB2349">
        <f>VLOOKUP(Sheet1[[#This Row],[NPDES ID2]],Combined_Sheet__Major_Only___2[[NPDES ID2]:[ECHO BFR]],18,FALSE)</f>
        <v>-106.087222</v>
      </c>
      <c r="BC2349" t="str">
        <f>IF(ISNUMBER(SEARCH("aerobic",$AW2349)),"aerobic","")</f>
        <v>aerobic</v>
      </c>
      <c r="BD2349" t="str">
        <f>IF(ISNUMBER(SEARCH("anaer",$AW2349)),"anaer","")</f>
        <v/>
      </c>
      <c r="BE2349" t="str">
        <f>IF(ISNUMBER(SEARCH("thickening",$AZ2349)),"thickening","")</f>
        <v>thickening</v>
      </c>
      <c r="BF2349" s="3" t="str">
        <f>IF(ISNUMBER(SEARCH("airDry",$AW2349)),"airDry","")</f>
        <v/>
      </c>
      <c r="BG2349" s="3" t="str">
        <f>IF(ISNUMBER(SEARCH("heatDry",$AY2349)),"heatDry","")</f>
        <v/>
      </c>
      <c r="BH2349" s="3" t="str">
        <f>IF(AND(ISNUMBER(SEARCH("aerobic",$AW2349)),ISNUMBER(SEARCH("anaer",$AW2349))),"Combined Aer and Anaer.","")</f>
        <v/>
      </c>
    </row>
    <row r="2350" spans="1:60" x14ac:dyDescent="0.3">
      <c r="A2350" s="4">
        <v>2348</v>
      </c>
      <c r="B2350" t="s">
        <v>10955</v>
      </c>
      <c r="C2350">
        <v>353.72</v>
      </c>
      <c r="D2350">
        <v>392.25262259062129</v>
      </c>
      <c r="E2350">
        <v>390.80117682539708</v>
      </c>
      <c r="F2350">
        <v>300.75913008913489</v>
      </c>
      <c r="G2350">
        <v>488.24278259611498</v>
      </c>
      <c r="H2350">
        <v>-76.796875492517884</v>
      </c>
      <c r="I2350">
        <v>-78.045178075225351</v>
      </c>
      <c r="J2350">
        <v>-90.934829909203245</v>
      </c>
      <c r="K2350">
        <v>-60.561583419689633</v>
      </c>
      <c r="L2350">
        <v>233.8007361024448</v>
      </c>
      <c r="M2350">
        <v>232.8469279159371</v>
      </c>
      <c r="N2350">
        <v>229.3906176673496</v>
      </c>
      <c r="O2350">
        <v>241.0672681842756</v>
      </c>
      <c r="P2350">
        <v>8.3335564656134569</v>
      </c>
      <c r="Q2350">
        <v>8.4357452752814996</v>
      </c>
      <c r="R2350">
        <v>6.759985195365668</v>
      </c>
      <c r="S2350">
        <v>9.5558547412632162</v>
      </c>
      <c r="T2350">
        <v>114.0517669692812</v>
      </c>
      <c r="U2350">
        <v>114.0515881191491</v>
      </c>
      <c r="V2350">
        <v>113.9750115190832</v>
      </c>
      <c r="W2350">
        <v>114.1277857216954</v>
      </c>
      <c r="X2350">
        <v>7766.7441907313178</v>
      </c>
      <c r="Y2350">
        <v>7793.3683372830983</v>
      </c>
      <c r="Z2350">
        <v>7535.5476070484601</v>
      </c>
      <c r="AA2350">
        <v>7913.9660633149433</v>
      </c>
      <c r="AB2350">
        <v>1269.4722269622209</v>
      </c>
      <c r="AC2350">
        <v>1260.882211932251</v>
      </c>
      <c r="AD2350">
        <v>1093.055724342059</v>
      </c>
      <c r="AE2350">
        <v>1490.913283436782</v>
      </c>
      <c r="AF2350">
        <v>64.777323766044972</v>
      </c>
      <c r="AG2350">
        <v>64.512902928816715</v>
      </c>
      <c r="AH2350">
        <v>63.556308827939247</v>
      </c>
      <c r="AI2350">
        <v>66.789275344724444</v>
      </c>
      <c r="AJ2350">
        <v>0.5677621841446675</v>
      </c>
      <c r="AK2350">
        <v>0.56776209635721919</v>
      </c>
      <c r="AL2350">
        <v>0.56774980853817636</v>
      </c>
      <c r="AM2350">
        <v>0.56777461132445861</v>
      </c>
      <c r="AN2350">
        <v>0.97799177378992075</v>
      </c>
      <c r="AO2350">
        <v>0.97799177378992075</v>
      </c>
      <c r="AP2350">
        <v>0.97799177378992075</v>
      </c>
      <c r="AQ2350">
        <v>0.97799177378992075</v>
      </c>
      <c r="AR2350">
        <v>14.858337969427669</v>
      </c>
      <c r="AS2350">
        <v>14.858337969427669</v>
      </c>
      <c r="AT2350">
        <v>14.858337969427669</v>
      </c>
      <c r="AU2350">
        <v>14.858337969427669</v>
      </c>
      <c r="AV2350" t="str">
        <f>VLOOKUP(Sheet1[[#This Row],[NPDES ID2]],Combined_Sheet__Major_Only___2[[NPDES ID2]:[ECHO BFR]],3,FALSE)</f>
        <v>CA</v>
      </c>
      <c r="AW2350" t="s">
        <v>41</v>
      </c>
      <c r="AX2350" t="str">
        <f>VLOOKUP(Sheet1[[#This Row],[NPDES ID2]],Combined_Sheet__Major_Only___2[[NPDES ID2]:[ECHO BFR]],27,FALSE)</f>
        <v>other</v>
      </c>
      <c r="AY2350" t="str">
        <f>VLOOKUP(Sheet1[[#This Row],[NPDES ID2]],Combined_Sheet__Major_Only___2[[NPDES ID2]:[ECHO BFR]],28,FALSE)</f>
        <v>highTempCompost</v>
      </c>
      <c r="AZ2350" t="str">
        <f>VLOOKUP(Sheet1[[#This Row],[NPDES ID2]],Combined_Sheet__Major_Only___2[[NPDES ID2]:[ECHO BFR]],29,FALSE)</f>
        <v>thickening</v>
      </c>
      <c r="BA2350">
        <f>VLOOKUP(Sheet1[[#This Row],[NPDES ID2]],Combined_Sheet__Major_Only___2[[NPDES ID2]:[ECHO BFR]],17,FALSE)</f>
        <v>35.2053799997881</v>
      </c>
      <c r="BB2350">
        <f>VLOOKUP(Sheet1[[#This Row],[NPDES ID2]],Combined_Sheet__Major_Only___2[[NPDES ID2]:[ECHO BFR]],18,FALSE)</f>
        <v>-118.828710000066</v>
      </c>
      <c r="BC2350" t="str">
        <f>IF(ISNUMBER(SEARCH("aerobic",$AW2350)),"aerobic","")</f>
        <v>aerobic</v>
      </c>
      <c r="BD2350" t="str">
        <f>IF(ISNUMBER(SEARCH("anaer",$AW2350)),"anaer","")</f>
        <v/>
      </c>
      <c r="BE2350" t="str">
        <f>IF(ISNUMBER(SEARCH("thickening",$AZ2350)),"thickening","")</f>
        <v>thickening</v>
      </c>
      <c r="BF2350" s="2" t="str">
        <f>IF(ISNUMBER(SEARCH("airDry",$AW2350)),"airDry","")</f>
        <v/>
      </c>
      <c r="BG2350" s="2" t="str">
        <f>IF(ISNUMBER(SEARCH("heatDry",$AY2350)),"heatDry","")</f>
        <v/>
      </c>
      <c r="BH2350" s="2" t="str">
        <f>IF(AND(ISNUMBER(SEARCH("aerobic",$AW2350)),ISNUMBER(SEARCH("anaer",$AW2350))),"Combined Aer and Anaer.","")</f>
        <v/>
      </c>
    </row>
    <row r="2351" spans="1:60" x14ac:dyDescent="0.3">
      <c r="A2351" s="4">
        <v>2349</v>
      </c>
      <c r="B2351" t="s">
        <v>10960</v>
      </c>
      <c r="C2351">
        <v>352.5</v>
      </c>
      <c r="D2351">
        <v>412.80585850525489</v>
      </c>
      <c r="E2351">
        <v>412.28123668140768</v>
      </c>
      <c r="F2351">
        <v>316.33111522041338</v>
      </c>
      <c r="G2351">
        <v>512.82665659614668</v>
      </c>
      <c r="H2351">
        <v>-77.082847316541077</v>
      </c>
      <c r="I2351">
        <v>-78.298342067601737</v>
      </c>
      <c r="J2351">
        <v>-91.098706140855271</v>
      </c>
      <c r="K2351">
        <v>-61.900220501058513</v>
      </c>
      <c r="L2351">
        <v>221.92135319386469</v>
      </c>
      <c r="M2351">
        <v>220.88805643396751</v>
      </c>
      <c r="N2351">
        <v>217.1442447426929</v>
      </c>
      <c r="O2351">
        <v>229.7924283006605</v>
      </c>
      <c r="P2351">
        <v>8.3255744125553921</v>
      </c>
      <c r="Q2351">
        <v>8.4098559430040005</v>
      </c>
      <c r="R2351">
        <v>6.8128347620017324</v>
      </c>
      <c r="S2351">
        <v>9.544762118749901</v>
      </c>
      <c r="T2351">
        <v>55.987122177565951</v>
      </c>
      <c r="U2351">
        <v>55.987032936788736</v>
      </c>
      <c r="V2351">
        <v>55.948823541992013</v>
      </c>
      <c r="W2351">
        <v>56.025053223348202</v>
      </c>
      <c r="X2351">
        <v>4003.1764825981481</v>
      </c>
      <c r="Y2351">
        <v>4018.8365615101261</v>
      </c>
      <c r="Z2351">
        <v>3867.297407126684</v>
      </c>
      <c r="AA2351">
        <v>4089.8604259970361</v>
      </c>
      <c r="AB2351">
        <v>778.93390908863933</v>
      </c>
      <c r="AC2351">
        <v>770.85522556699925</v>
      </c>
      <c r="AD2351">
        <v>651.44297734838074</v>
      </c>
      <c r="AE2351">
        <v>942.97562945078096</v>
      </c>
      <c r="AF2351">
        <v>61.698373009657473</v>
      </c>
      <c r="AG2351">
        <v>61.410989612129313</v>
      </c>
      <c r="AH2351">
        <v>60.37083388335256</v>
      </c>
      <c r="AI2351">
        <v>63.885768665982539</v>
      </c>
      <c r="AJ2351">
        <v>0.53014848500449518</v>
      </c>
      <c r="AK2351">
        <v>0.53014842612323498</v>
      </c>
      <c r="AL2351">
        <v>0.53014018131026264</v>
      </c>
      <c r="AM2351">
        <v>0.5301568232436179</v>
      </c>
      <c r="AN2351">
        <v>0.95658807555322778</v>
      </c>
      <c r="AO2351">
        <v>0.956588075553228</v>
      </c>
      <c r="AP2351">
        <v>0.956588075553228</v>
      </c>
      <c r="AQ2351">
        <v>0.956588075553228</v>
      </c>
      <c r="AR2351">
        <v>12.799389256107871</v>
      </c>
      <c r="AS2351">
        <v>12.799389256107879</v>
      </c>
      <c r="AT2351">
        <v>12.799389256107879</v>
      </c>
      <c r="AU2351">
        <v>12.799389256107879</v>
      </c>
      <c r="AV2351" t="str">
        <f>VLOOKUP(Sheet1[[#This Row],[NPDES ID2]],Combined_Sheet__Major_Only___2[[NPDES ID2]:[ECHO BFR]],3,FALSE)</f>
        <v>IL</v>
      </c>
      <c r="AW2351" t="s">
        <v>41</v>
      </c>
      <c r="AX2351" t="str">
        <f>VLOOKUP(Sheet1[[#This Row],[NPDES ID2]],Combined_Sheet__Major_Only___2[[NPDES ID2]:[ECHO BFR]],27,FALSE)</f>
        <v>-</v>
      </c>
      <c r="AY2351" t="str">
        <f>VLOOKUP(Sheet1[[#This Row],[NPDES ID2]],Combined_Sheet__Major_Only___2[[NPDES ID2]:[ECHO BFR]],28,FALSE)</f>
        <v>-</v>
      </c>
      <c r="AZ2351" t="str">
        <f>VLOOKUP(Sheet1[[#This Row],[NPDES ID2]],Combined_Sheet__Major_Only___2[[NPDES ID2]:[ECHO BFR]],29,FALSE)</f>
        <v>thickening</v>
      </c>
      <c r="BA2351">
        <f>VLOOKUP(Sheet1[[#This Row],[NPDES ID2]],Combined_Sheet__Major_Only___2[[NPDES ID2]:[ECHO BFR]],17,FALSE)</f>
        <v>41.244408</v>
      </c>
      <c r="BB2351">
        <f>VLOOKUP(Sheet1[[#This Row],[NPDES ID2]],Combined_Sheet__Major_Only___2[[NPDES ID2]:[ECHO BFR]],18,FALSE)</f>
        <v>-89.903250999999997</v>
      </c>
      <c r="BC2351" t="str">
        <f>IF(ISNUMBER(SEARCH("aerobic",$AW2351)),"aerobic","")</f>
        <v>aerobic</v>
      </c>
      <c r="BD2351" t="str">
        <f>IF(ISNUMBER(SEARCH("anaer",$AW2351)),"anaer","")</f>
        <v/>
      </c>
      <c r="BE2351" t="str">
        <f>IF(ISNUMBER(SEARCH("thickening",$AZ2351)),"thickening","")</f>
        <v>thickening</v>
      </c>
      <c r="BF2351" s="3" t="str">
        <f>IF(ISNUMBER(SEARCH("airDry",$AW2351)),"airDry","")</f>
        <v/>
      </c>
      <c r="BG2351" s="3" t="str">
        <f>IF(ISNUMBER(SEARCH("heatDry",$AY2351)),"heatDry","")</f>
        <v/>
      </c>
      <c r="BH2351" s="3" t="str">
        <f>IF(AND(ISNUMBER(SEARCH("aerobic",$AW2351)),ISNUMBER(SEARCH("anaer",$AW2351))),"Combined Aer and Anaer.","")</f>
        <v/>
      </c>
    </row>
    <row r="2352" spans="1:60" x14ac:dyDescent="0.3">
      <c r="A2352" s="4">
        <v>2350</v>
      </c>
      <c r="B2352" t="s">
        <v>10965</v>
      </c>
      <c r="C2352">
        <v>351.61</v>
      </c>
      <c r="D2352">
        <v>387.93370038120128</v>
      </c>
      <c r="E2352">
        <v>386.24540491942241</v>
      </c>
      <c r="F2352">
        <v>297.27802848634792</v>
      </c>
      <c r="G2352">
        <v>483.234453528752</v>
      </c>
      <c r="H2352">
        <v>-76.746259938750697</v>
      </c>
      <c r="I2352">
        <v>-78.053515682700692</v>
      </c>
      <c r="J2352">
        <v>-90.828264346257654</v>
      </c>
      <c r="K2352">
        <v>-60.199295725148183</v>
      </c>
      <c r="L2352">
        <v>235.92736330613141</v>
      </c>
      <c r="M2352">
        <v>235.0054853392875</v>
      </c>
      <c r="N2352">
        <v>231.6653813687312</v>
      </c>
      <c r="O2352">
        <v>242.94967623832181</v>
      </c>
      <c r="P2352">
        <v>8.2772244633856307</v>
      </c>
      <c r="Q2352">
        <v>8.3809294204759759</v>
      </c>
      <c r="R2352">
        <v>6.6879664104291887</v>
      </c>
      <c r="S2352">
        <v>9.5222434475700783</v>
      </c>
      <c r="T2352">
        <v>51.560561537348683</v>
      </c>
      <c r="U2352">
        <v>51.560479127944419</v>
      </c>
      <c r="V2352">
        <v>51.525194658656638</v>
      </c>
      <c r="W2352">
        <v>51.595588965212357</v>
      </c>
      <c r="X2352">
        <v>3458.7140405742539</v>
      </c>
      <c r="Y2352">
        <v>3470.035225476478</v>
      </c>
      <c r="Z2352">
        <v>3360.1550896459921</v>
      </c>
      <c r="AA2352">
        <v>3521.4787183785738</v>
      </c>
      <c r="AB2352">
        <v>593.19649124703074</v>
      </c>
      <c r="AC2352">
        <v>588.87193876199558</v>
      </c>
      <c r="AD2352">
        <v>507.21294223303232</v>
      </c>
      <c r="AE2352">
        <v>702.38020352239823</v>
      </c>
      <c r="AF2352">
        <v>65.758192835610856</v>
      </c>
      <c r="AG2352">
        <v>65.501145063586577</v>
      </c>
      <c r="AH2352">
        <v>64.570833542475626</v>
      </c>
      <c r="AI2352">
        <v>67.714621297317024</v>
      </c>
      <c r="AJ2352">
        <v>0.5797526063756977</v>
      </c>
      <c r="AK2352">
        <v>0.5797525501225298</v>
      </c>
      <c r="AL2352">
        <v>0.57974467236292193</v>
      </c>
      <c r="AM2352">
        <v>0.57976057337712594</v>
      </c>
      <c r="AN2352">
        <v>0.95311173265910665</v>
      </c>
      <c r="AO2352">
        <v>0.95311173265910654</v>
      </c>
      <c r="AP2352">
        <v>0.95311173265910654</v>
      </c>
      <c r="AQ2352">
        <v>0.95311173265910654</v>
      </c>
      <c r="AR2352">
        <v>14.659393505465429</v>
      </c>
      <c r="AS2352">
        <v>14.65939350546544</v>
      </c>
      <c r="AT2352">
        <v>14.65939350546544</v>
      </c>
      <c r="AU2352">
        <v>14.65939350546544</v>
      </c>
      <c r="AV2352" t="str">
        <f>VLOOKUP(Sheet1[[#This Row],[NPDES ID2]],Combined_Sheet__Major_Only___2[[NPDES ID2]:[ECHO BFR]],3,FALSE)</f>
        <v>NY</v>
      </c>
      <c r="AW2352" t="s">
        <v>12181</v>
      </c>
      <c r="AX2352" t="str">
        <f>VLOOKUP(Sheet1[[#This Row],[NPDES ID2]],Combined_Sheet__Major_Only___2[[NPDES ID2]:[ECHO BFR]],27,FALSE)</f>
        <v>methaneBioCaptureRecover</v>
      </c>
      <c r="AY2352" t="str">
        <f>VLOOKUP(Sheet1[[#This Row],[NPDES ID2]],Combined_Sheet__Major_Only___2[[NPDES ID2]:[ECHO BFR]],28,FALSE)</f>
        <v>-</v>
      </c>
      <c r="AZ2352" t="str">
        <f>VLOOKUP(Sheet1[[#This Row],[NPDES ID2]],Combined_Sheet__Major_Only___2[[NPDES ID2]:[ECHO BFR]],29,FALSE)</f>
        <v>thickening</v>
      </c>
      <c r="BA2352">
        <f>VLOOKUP(Sheet1[[#This Row],[NPDES ID2]],Combined_Sheet__Major_Only___2[[NPDES ID2]:[ECHO BFR]],17,FALSE)</f>
        <v>40.797722</v>
      </c>
      <c r="BB2352">
        <f>VLOOKUP(Sheet1[[#This Row],[NPDES ID2]],Combined_Sheet__Major_Only___2[[NPDES ID2]:[ECHO BFR]],18,FALSE)</f>
        <v>-73.712138999999993</v>
      </c>
      <c r="BC2352" t="str">
        <f>IF(ISNUMBER(SEARCH("aerobic",$AW2352)),"aerobic","")</f>
        <v/>
      </c>
      <c r="BD2352" t="str">
        <f>IF(ISNUMBER(SEARCH("anaer",$AW2352)),"anaer","")</f>
        <v>anaer</v>
      </c>
      <c r="BE2352" t="str">
        <f>IF(ISNUMBER(SEARCH("thickening",$AZ2352)),"thickening","")</f>
        <v>thickening</v>
      </c>
      <c r="BF2352" s="2" t="str">
        <f>IF(ISNUMBER(SEARCH("airDry",$AW2352)),"airDry","")</f>
        <v/>
      </c>
      <c r="BG2352" s="2" t="str">
        <f>IF(ISNUMBER(SEARCH("heatDry",$AY2352)),"heatDry","")</f>
        <v/>
      </c>
      <c r="BH2352" s="2" t="str">
        <f>IF(AND(ISNUMBER(SEARCH("aerobic",$AW2352)),ISNUMBER(SEARCH("anaer",$AW2352))),"Combined Aer and Anaer.","")</f>
        <v/>
      </c>
    </row>
    <row r="2353" spans="1:60" x14ac:dyDescent="0.3">
      <c r="A2353" s="4">
        <v>2351</v>
      </c>
      <c r="B2353" t="s">
        <v>10970</v>
      </c>
      <c r="C2353">
        <v>349.05</v>
      </c>
      <c r="D2353">
        <v>431.7324277750044</v>
      </c>
      <c r="E2353">
        <v>432.07483437869149</v>
      </c>
      <c r="F2353">
        <v>330.42677551615628</v>
      </c>
      <c r="G2353">
        <v>535.57767531453146</v>
      </c>
      <c r="H2353">
        <v>-77.266674048145063</v>
      </c>
      <c r="I2353">
        <v>-78.314708917872508</v>
      </c>
      <c r="J2353">
        <v>-90.77610328224813</v>
      </c>
      <c r="K2353">
        <v>-62.515994018996238</v>
      </c>
      <c r="L2353">
        <v>211.51648967985909</v>
      </c>
      <c r="M2353">
        <v>210.43188127469261</v>
      </c>
      <c r="N2353">
        <v>206.50209412457599</v>
      </c>
      <c r="O2353">
        <v>219.7785528748104</v>
      </c>
      <c r="P2353">
        <v>8.2590383544038133</v>
      </c>
      <c r="Q2353">
        <v>8.3275919498708184</v>
      </c>
      <c r="R2353">
        <v>6.8125568987032334</v>
      </c>
      <c r="S2353">
        <v>9.4953211698311453</v>
      </c>
      <c r="T2353">
        <v>77.753573329218824</v>
      </c>
      <c r="U2353">
        <v>77.753450496956589</v>
      </c>
      <c r="V2353">
        <v>77.700858547985774</v>
      </c>
      <c r="W2353">
        <v>77.805782154687094</v>
      </c>
      <c r="X2353">
        <v>5776.3144227926168</v>
      </c>
      <c r="Y2353">
        <v>5801.2012576211582</v>
      </c>
      <c r="Z2353">
        <v>5560.5300219164528</v>
      </c>
      <c r="AA2353">
        <v>5914.1807647198884</v>
      </c>
      <c r="AB2353">
        <v>927.70955858395041</v>
      </c>
      <c r="AC2353">
        <v>921.8888329602828</v>
      </c>
      <c r="AD2353">
        <v>799.52712764222588</v>
      </c>
      <c r="AE2353">
        <v>1089.4862752180941</v>
      </c>
      <c r="AF2353">
        <v>59.386986124961119</v>
      </c>
      <c r="AG2353">
        <v>59.08234724126099</v>
      </c>
      <c r="AH2353">
        <v>57.979741545303483</v>
      </c>
      <c r="AI2353">
        <v>61.705713747544742</v>
      </c>
      <c r="AJ2353">
        <v>0.501937710714633</v>
      </c>
      <c r="AK2353">
        <v>0.50193764800349383</v>
      </c>
      <c r="AL2353">
        <v>0.50192886795333791</v>
      </c>
      <c r="AM2353">
        <v>0.50194659028358379</v>
      </c>
      <c r="AN2353">
        <v>0.96818634508265677</v>
      </c>
      <c r="AO2353">
        <v>0.96818634508265677</v>
      </c>
      <c r="AP2353">
        <v>0.96818634508265677</v>
      </c>
      <c r="AQ2353">
        <v>0.96818634508265677</v>
      </c>
      <c r="AR2353">
        <v>13.76579873240985</v>
      </c>
      <c r="AS2353">
        <v>13.765798732409859</v>
      </c>
      <c r="AT2353">
        <v>13.765798732409859</v>
      </c>
      <c r="AU2353">
        <v>13.765798732409859</v>
      </c>
      <c r="AV2353" t="str">
        <f>VLOOKUP(Sheet1[[#This Row],[NPDES ID2]],Combined_Sheet__Major_Only___2[[NPDES ID2]:[ECHO BFR]],3,FALSE)</f>
        <v>FL</v>
      </c>
      <c r="AW2353" t="s">
        <v>41</v>
      </c>
      <c r="AX2353" t="str">
        <f>VLOOKUP(Sheet1[[#This Row],[NPDES ID2]],Combined_Sheet__Major_Only___2[[NPDES ID2]:[ECHO BFR]],27,FALSE)</f>
        <v>-</v>
      </c>
      <c r="AY2353" t="str">
        <f>VLOOKUP(Sheet1[[#This Row],[NPDES ID2]],Combined_Sheet__Major_Only___2[[NPDES ID2]:[ECHO BFR]],28,FALSE)</f>
        <v>-</v>
      </c>
      <c r="AZ2353" t="str">
        <f>VLOOKUP(Sheet1[[#This Row],[NPDES ID2]],Combined_Sheet__Major_Only___2[[NPDES ID2]:[ECHO BFR]],29,FALSE)</f>
        <v>thickening</v>
      </c>
      <c r="BA2353">
        <f>VLOOKUP(Sheet1[[#This Row],[NPDES ID2]],Combined_Sheet__Major_Only___2[[NPDES ID2]:[ECHO BFR]],17,FALSE)</f>
        <v>28.361816000000001</v>
      </c>
      <c r="BB2353">
        <f>VLOOKUP(Sheet1[[#This Row],[NPDES ID2]],Combined_Sheet__Major_Only___2[[NPDES ID2]:[ECHO BFR]],18,FALSE)</f>
        <v>-80.733982999999995</v>
      </c>
      <c r="BC2353" t="str">
        <f>IF(ISNUMBER(SEARCH("aerobic",$AW2353)),"aerobic","")</f>
        <v>aerobic</v>
      </c>
      <c r="BD2353" t="str">
        <f>IF(ISNUMBER(SEARCH("anaer",$AW2353)),"anaer","")</f>
        <v/>
      </c>
      <c r="BE2353" t="str">
        <f>IF(ISNUMBER(SEARCH("thickening",$AZ2353)),"thickening","")</f>
        <v>thickening</v>
      </c>
      <c r="BF2353" s="3" t="str">
        <f>IF(ISNUMBER(SEARCH("airDry",$AW2353)),"airDry","")</f>
        <v/>
      </c>
      <c r="BG2353" s="3" t="str">
        <f>IF(ISNUMBER(SEARCH("heatDry",$AY2353)),"heatDry","")</f>
        <v/>
      </c>
      <c r="BH2353" s="3" t="str">
        <f>IF(AND(ISNUMBER(SEARCH("aerobic",$AW2353)),ISNUMBER(SEARCH("anaer",$AW2353))),"Combined Aer and Anaer.","")</f>
        <v/>
      </c>
    </row>
    <row r="2354" spans="1:60" x14ac:dyDescent="0.3">
      <c r="A2354" s="4">
        <v>2352</v>
      </c>
      <c r="B2354" t="s">
        <v>10975</v>
      </c>
      <c r="C2354">
        <v>349</v>
      </c>
      <c r="D2354">
        <v>394.83633496455911</v>
      </c>
      <c r="E2354">
        <v>393.38553329090041</v>
      </c>
      <c r="F2354">
        <v>302.31252856728707</v>
      </c>
      <c r="G2354">
        <v>491.67328995944513</v>
      </c>
      <c r="H2354">
        <v>-76.730063470398647</v>
      </c>
      <c r="I2354">
        <v>-77.999275526883238</v>
      </c>
      <c r="J2354">
        <v>-90.807976788194424</v>
      </c>
      <c r="K2354">
        <v>-60.379401550180859</v>
      </c>
      <c r="L2354">
        <v>231.23534743741371</v>
      </c>
      <c r="M2354">
        <v>230.29853538797559</v>
      </c>
      <c r="N2354">
        <v>226.90297104982849</v>
      </c>
      <c r="O2354">
        <v>238.37401141382421</v>
      </c>
      <c r="P2354">
        <v>8.2211798866357011</v>
      </c>
      <c r="Q2354">
        <v>8.3234330332968653</v>
      </c>
      <c r="R2354">
        <v>6.6657507952852164</v>
      </c>
      <c r="S2354">
        <v>9.4319832360199172</v>
      </c>
      <c r="T2354">
        <v>209.84047831861531</v>
      </c>
      <c r="U2354">
        <v>209.84015164075331</v>
      </c>
      <c r="V2354">
        <v>209.70028101445169</v>
      </c>
      <c r="W2354">
        <v>209.9793300109298</v>
      </c>
      <c r="X2354">
        <v>14255.49209141362</v>
      </c>
      <c r="Y2354">
        <v>14304.062909783061</v>
      </c>
      <c r="Z2354">
        <v>13833.918083378099</v>
      </c>
      <c r="AA2354">
        <v>14523.88598096651</v>
      </c>
      <c r="AB2354">
        <v>2549.6852200564408</v>
      </c>
      <c r="AC2354">
        <v>2528.3688656260529</v>
      </c>
      <c r="AD2354">
        <v>2165.1989258190702</v>
      </c>
      <c r="AE2354">
        <v>3040.7768191276832</v>
      </c>
      <c r="AF2354">
        <v>64.933933126142676</v>
      </c>
      <c r="AG2354">
        <v>64.67061595264137</v>
      </c>
      <c r="AH2354">
        <v>63.718708384422861</v>
      </c>
      <c r="AI2354">
        <v>66.936461609464516</v>
      </c>
      <c r="AJ2354">
        <v>0.56967637722357789</v>
      </c>
      <c r="AK2354">
        <v>0.56967623808935941</v>
      </c>
      <c r="AL2354">
        <v>0.56965677799456826</v>
      </c>
      <c r="AM2354">
        <v>0.5696960584172287</v>
      </c>
      <c r="AN2354">
        <v>0.98786328310349747</v>
      </c>
      <c r="AO2354">
        <v>0.98786328310349769</v>
      </c>
      <c r="AP2354">
        <v>0.98786328310349769</v>
      </c>
      <c r="AQ2354">
        <v>0.98786328310349769</v>
      </c>
      <c r="AR2354">
        <v>14.1270174396094</v>
      </c>
      <c r="AS2354">
        <v>14.1270174396094</v>
      </c>
      <c r="AT2354">
        <v>14.1270174396094</v>
      </c>
      <c r="AU2354">
        <v>14.1270174396094</v>
      </c>
      <c r="AV2354" t="str">
        <f>VLOOKUP(Sheet1[[#This Row],[NPDES ID2]],Combined_Sheet__Major_Only___2[[NPDES ID2]:[ECHO BFR]],3,FALSE)</f>
        <v>MN</v>
      </c>
      <c r="AW2354" t="s">
        <v>12181</v>
      </c>
      <c r="AX2354" t="str">
        <f>VLOOKUP(Sheet1[[#This Row],[NPDES ID2]],Combined_Sheet__Major_Only___2[[NPDES ID2]:[ECHO BFR]],27,FALSE)</f>
        <v>methaneBioCaptureRecover</v>
      </c>
      <c r="AY2354" t="str">
        <f>VLOOKUP(Sheet1[[#This Row],[NPDES ID2]],Combined_Sheet__Major_Only___2[[NPDES ID2]:[ECHO BFR]],28,FALSE)</f>
        <v>-</v>
      </c>
      <c r="AZ2354" t="str">
        <f>VLOOKUP(Sheet1[[#This Row],[NPDES ID2]],Combined_Sheet__Major_Only___2[[NPDES ID2]:[ECHO BFR]],29,FALSE)</f>
        <v>preliminaryOps</v>
      </c>
      <c r="BA2354">
        <f>VLOOKUP(Sheet1[[#This Row],[NPDES ID2]],Combined_Sheet__Major_Only___2[[NPDES ID2]:[ECHO BFR]],17,FALSE)</f>
        <v>44.570399999999999</v>
      </c>
      <c r="BB2354">
        <f>VLOOKUP(Sheet1[[#This Row],[NPDES ID2]],Combined_Sheet__Major_Only___2[[NPDES ID2]:[ECHO BFR]],18,FALSE)</f>
        <v>-92.52</v>
      </c>
      <c r="BC2354" t="str">
        <f>IF(ISNUMBER(SEARCH("aerobic",$AW2354)),"aerobic","")</f>
        <v/>
      </c>
      <c r="BD2354" t="str">
        <f>IF(ISNUMBER(SEARCH("anaer",$AW2354)),"anaer","")</f>
        <v>anaer</v>
      </c>
      <c r="BE2354" t="str">
        <f>IF(ISNUMBER(SEARCH("thickening",$AZ2354)),"thickening","")</f>
        <v/>
      </c>
      <c r="BF2354" s="2" t="str">
        <f>IF(ISNUMBER(SEARCH("airDry",$AW2354)),"airDry","")</f>
        <v/>
      </c>
      <c r="BG2354" s="2" t="str">
        <f>IF(ISNUMBER(SEARCH("heatDry",$AY2354)),"heatDry","")</f>
        <v/>
      </c>
      <c r="BH2354" s="2" t="str">
        <f>IF(AND(ISNUMBER(SEARCH("aerobic",$AW2354)),ISNUMBER(SEARCH("anaer",$AW2354))),"Combined Aer and Anaer.","")</f>
        <v/>
      </c>
    </row>
    <row r="2355" spans="1:60" x14ac:dyDescent="0.3">
      <c r="A2355" s="4">
        <v>2353</v>
      </c>
      <c r="B2355" t="s">
        <v>10979</v>
      </c>
      <c r="C2355">
        <v>347.47</v>
      </c>
      <c r="D2355">
        <v>414.52256227075787</v>
      </c>
      <c r="E2355">
        <v>413.94548865307871</v>
      </c>
      <c r="F2355">
        <v>317.17210331620129</v>
      </c>
      <c r="G2355">
        <v>515.26586118084663</v>
      </c>
      <c r="H2355">
        <v>-77.063323154607332</v>
      </c>
      <c r="I2355">
        <v>-78.313317873019486</v>
      </c>
      <c r="J2355">
        <v>-91.157112517367096</v>
      </c>
      <c r="K2355">
        <v>-61.820029904360062</v>
      </c>
      <c r="L2355">
        <v>219.95100713119439</v>
      </c>
      <c r="M2355">
        <v>218.9413690514688</v>
      </c>
      <c r="N2355">
        <v>215.28339393578909</v>
      </c>
      <c r="O2355">
        <v>227.6416389244236</v>
      </c>
      <c r="P2355">
        <v>8.2045841049785952</v>
      </c>
      <c r="Q2355">
        <v>8.2884915568671271</v>
      </c>
      <c r="R2355">
        <v>6.7074523692729242</v>
      </c>
      <c r="S2355">
        <v>9.4027201622794188</v>
      </c>
      <c r="T2355">
        <v>52.603019005150017</v>
      </c>
      <c r="U2355">
        <v>52.602934986953663</v>
      </c>
      <c r="V2355">
        <v>52.566961696098232</v>
      </c>
      <c r="W2355">
        <v>52.638730236632092</v>
      </c>
      <c r="X2355">
        <v>3740.714482948445</v>
      </c>
      <c r="Y2355">
        <v>3755.1373091361702</v>
      </c>
      <c r="Z2355">
        <v>3615.5375845589729</v>
      </c>
      <c r="AA2355">
        <v>3820.55769353712</v>
      </c>
      <c r="AB2355">
        <v>589.76537055731205</v>
      </c>
      <c r="AC2355">
        <v>586.11080900950901</v>
      </c>
      <c r="AD2355">
        <v>510.05247460043779</v>
      </c>
      <c r="AE2355">
        <v>688.37990327857437</v>
      </c>
      <c r="AF2355">
        <v>62.035665024707789</v>
      </c>
      <c r="AG2355">
        <v>61.750809008025087</v>
      </c>
      <c r="AH2355">
        <v>60.719716005605619</v>
      </c>
      <c r="AI2355">
        <v>64.203949184475746</v>
      </c>
      <c r="AJ2355">
        <v>0.53426710726353199</v>
      </c>
      <c r="AK2355">
        <v>0.53426705520464424</v>
      </c>
      <c r="AL2355">
        <v>0.53425976484248683</v>
      </c>
      <c r="AM2355">
        <v>0.53427448021395862</v>
      </c>
      <c r="AN2355">
        <v>0.95397960497989731</v>
      </c>
      <c r="AO2355">
        <v>0.95397960497989742</v>
      </c>
      <c r="AP2355">
        <v>0.95397960497989742</v>
      </c>
      <c r="AQ2355">
        <v>0.95397960497989742</v>
      </c>
      <c r="AR2355">
        <v>14.542034179855669</v>
      </c>
      <c r="AS2355">
        <v>14.54203417985568</v>
      </c>
      <c r="AT2355">
        <v>14.54203417985568</v>
      </c>
      <c r="AU2355">
        <v>14.54203417985568</v>
      </c>
      <c r="AV2355" t="str">
        <f>VLOOKUP(Sheet1[[#This Row],[NPDES ID2]],Combined_Sheet__Major_Only___2[[NPDES ID2]:[ECHO BFR]],3,FALSE)</f>
        <v>SD</v>
      </c>
      <c r="AW2355" t="s">
        <v>12181</v>
      </c>
      <c r="AX2355" t="str">
        <f>VLOOKUP(Sheet1[[#This Row],[NPDES ID2]],Combined_Sheet__Major_Only___2[[NPDES ID2]:[ECHO BFR]],27,FALSE)</f>
        <v>methaneBioCaptureRecover</v>
      </c>
      <c r="AY2355" t="str">
        <f>VLOOKUP(Sheet1[[#This Row],[NPDES ID2]],Combined_Sheet__Major_Only___2[[NPDES ID2]:[ECHO BFR]],28,FALSE)</f>
        <v>-</v>
      </c>
      <c r="AZ2355" t="str">
        <f>VLOOKUP(Sheet1[[#This Row],[NPDES ID2]],Combined_Sheet__Major_Only___2[[NPDES ID2]:[ECHO BFR]],29,FALSE)</f>
        <v>thickening, sludgeLagoon, preliminaryOps</v>
      </c>
      <c r="BA2355">
        <f>VLOOKUP(Sheet1[[#This Row],[NPDES ID2]],Combined_Sheet__Major_Only___2[[NPDES ID2]:[ECHO BFR]],17,FALSE)</f>
        <v>42.869349999999997</v>
      </c>
      <c r="BB2355">
        <f>VLOOKUP(Sheet1[[#This Row],[NPDES ID2]],Combined_Sheet__Major_Only___2[[NPDES ID2]:[ECHO BFR]],18,FALSE)</f>
        <v>-97.382400000000004</v>
      </c>
      <c r="BC2355" t="str">
        <f>IF(ISNUMBER(SEARCH("aerobic",$AW2355)),"aerobic","")</f>
        <v/>
      </c>
      <c r="BD2355" t="str">
        <f>IF(ISNUMBER(SEARCH("anaer",$AW2355)),"anaer","")</f>
        <v>anaer</v>
      </c>
      <c r="BE2355" t="str">
        <f>IF(ISNUMBER(SEARCH("thickening",$AZ2355)),"thickening","")</f>
        <v>thickening</v>
      </c>
      <c r="BF2355" s="3" t="str">
        <f>IF(ISNUMBER(SEARCH("airDry",$AW2355)),"airDry","")</f>
        <v/>
      </c>
      <c r="BG2355" s="3" t="str">
        <f>IF(ISNUMBER(SEARCH("heatDry",$AY2355)),"heatDry","")</f>
        <v/>
      </c>
      <c r="BH2355" s="3" t="str">
        <f>IF(AND(ISNUMBER(SEARCH("aerobic",$AW2355)),ISNUMBER(SEARCH("anaer",$AW2355))),"Combined Aer and Anaer.","")</f>
        <v/>
      </c>
    </row>
    <row r="2356" spans="1:60" x14ac:dyDescent="0.3">
      <c r="A2356" s="4">
        <v>2354</v>
      </c>
      <c r="B2356" t="s">
        <v>10983</v>
      </c>
      <c r="C2356">
        <v>345.24</v>
      </c>
      <c r="D2356">
        <v>493.76165539131989</v>
      </c>
      <c r="E2356">
        <v>495.76097469684248</v>
      </c>
      <c r="F2356">
        <v>377.18415014242788</v>
      </c>
      <c r="G2356">
        <v>610.36321699532721</v>
      </c>
      <c r="H2356">
        <v>-77.814859469795834</v>
      </c>
      <c r="I2356">
        <v>-77.908246650821084</v>
      </c>
      <c r="J2356">
        <v>-90.761746441730963</v>
      </c>
      <c r="K2356">
        <v>-64.592576801921453</v>
      </c>
      <c r="L2356">
        <v>184.3367339100414</v>
      </c>
      <c r="M2356">
        <v>183.07870340813051</v>
      </c>
      <c r="N2356">
        <v>178.52072383210489</v>
      </c>
      <c r="O2356">
        <v>193.91955318604391</v>
      </c>
      <c r="P2356">
        <v>8.2111159987146891</v>
      </c>
      <c r="Q2356">
        <v>8.1984694317513629</v>
      </c>
      <c r="R2356">
        <v>6.9446630576653243</v>
      </c>
      <c r="S2356">
        <v>9.3648595915854216</v>
      </c>
      <c r="T2356">
        <v>60.30850144515491</v>
      </c>
      <c r="U2356">
        <v>60.308405535327879</v>
      </c>
      <c r="V2356">
        <v>60.26734071540973</v>
      </c>
      <c r="W2356">
        <v>60.34926711476686</v>
      </c>
      <c r="X2356">
        <v>5086.3743234699659</v>
      </c>
      <c r="Y2356">
        <v>5115.3755718718521</v>
      </c>
      <c r="Z2356">
        <v>4834.7434018578406</v>
      </c>
      <c r="AA2356">
        <v>5248.3523910330823</v>
      </c>
      <c r="AB2356">
        <v>1334.895125091407</v>
      </c>
      <c r="AC2356">
        <v>1300.818084080172</v>
      </c>
      <c r="AD2356">
        <v>1047.71594203685</v>
      </c>
      <c r="AE2356">
        <v>1779.8767380277679</v>
      </c>
      <c r="AF2356">
        <v>52.327002964571022</v>
      </c>
      <c r="AG2356">
        <v>51.969783978084678</v>
      </c>
      <c r="AH2356">
        <v>50.676613390267512</v>
      </c>
      <c r="AI2356">
        <v>55.046318669766713</v>
      </c>
      <c r="AJ2356">
        <v>0.4159322865029963</v>
      </c>
      <c r="AK2356">
        <v>0.41593223222096037</v>
      </c>
      <c r="AL2356">
        <v>0.41592463267220048</v>
      </c>
      <c r="AM2356">
        <v>0.41593997219956991</v>
      </c>
      <c r="AN2356">
        <v>0.95951812536857362</v>
      </c>
      <c r="AO2356">
        <v>0.95951812536857384</v>
      </c>
      <c r="AP2356">
        <v>0.95951812536857384</v>
      </c>
      <c r="AQ2356">
        <v>0.95951812536857384</v>
      </c>
      <c r="AR2356">
        <v>9.3105597318079969</v>
      </c>
      <c r="AS2356">
        <v>9.3105597318079969</v>
      </c>
      <c r="AT2356">
        <v>9.3105597318079969</v>
      </c>
      <c r="AU2356">
        <v>9.3105597318079969</v>
      </c>
      <c r="AV2356" t="str">
        <f>VLOOKUP(Sheet1[[#This Row],[NPDES ID2]],Combined_Sheet__Major_Only___2[[NPDES ID2]:[ECHO BFR]],3,FALSE)</f>
        <v>TX</v>
      </c>
      <c r="AW2356" t="s">
        <v>54</v>
      </c>
      <c r="AX2356" t="str">
        <f>VLOOKUP(Sheet1[[#This Row],[NPDES ID2]],Combined_Sheet__Major_Only___2[[NPDES ID2]:[ECHO BFR]],27,FALSE)</f>
        <v>-</v>
      </c>
      <c r="AY2356" t="str">
        <f>VLOOKUP(Sheet1[[#This Row],[NPDES ID2]],Combined_Sheet__Major_Only___2[[NPDES ID2]:[ECHO BFR]],28,FALSE)</f>
        <v>-</v>
      </c>
      <c r="AZ2356" t="str">
        <f>VLOOKUP(Sheet1[[#This Row],[NPDES ID2]],Combined_Sheet__Major_Only___2[[NPDES ID2]:[ECHO BFR]],29,FALSE)</f>
        <v>thickening</v>
      </c>
      <c r="BA2356">
        <f>VLOOKUP(Sheet1[[#This Row],[NPDES ID2]],Combined_Sheet__Major_Only___2[[NPDES ID2]:[ECHO BFR]],17,FALSE)</f>
        <v>29.570083</v>
      </c>
      <c r="BB2356">
        <f>VLOOKUP(Sheet1[[#This Row],[NPDES ID2]],Combined_Sheet__Major_Only___2[[NPDES ID2]:[ECHO BFR]],18,FALSE)</f>
        <v>-95.552278000000001</v>
      </c>
      <c r="BC2356" t="str">
        <f>IF(ISNUMBER(SEARCH("aerobic",$AW2356)),"aerobic","")</f>
        <v/>
      </c>
      <c r="BD2356" t="str">
        <f>IF(ISNUMBER(SEARCH("anaer",$AW2356)),"anaer","")</f>
        <v/>
      </c>
      <c r="BE2356" t="str">
        <f>IF(ISNUMBER(SEARCH("thickening",$AZ2356)),"thickening","")</f>
        <v>thickening</v>
      </c>
      <c r="BF2356" s="2" t="str">
        <f>IF(ISNUMBER(SEARCH("airDry",$AW2356)),"airDry","")</f>
        <v/>
      </c>
      <c r="BG2356" s="2" t="str">
        <f>IF(ISNUMBER(SEARCH("heatDry",$AY2356)),"heatDry","")</f>
        <v/>
      </c>
      <c r="BH2356" s="2" t="str">
        <f>IF(AND(ISNUMBER(SEARCH("aerobic",$AW2356)),ISNUMBER(SEARCH("anaer",$AW2356))),"Combined Aer and Anaer.","")</f>
        <v/>
      </c>
    </row>
    <row r="2357" spans="1:60" x14ac:dyDescent="0.3">
      <c r="A2357" s="4">
        <v>2355</v>
      </c>
      <c r="B2357" t="s">
        <v>10987</v>
      </c>
      <c r="C2357">
        <v>345</v>
      </c>
      <c r="D2357">
        <v>504.46804516070517</v>
      </c>
      <c r="E2357">
        <v>506.86734257195741</v>
      </c>
      <c r="F2357">
        <v>385.28045925930468</v>
      </c>
      <c r="G2357">
        <v>624.29064744070797</v>
      </c>
      <c r="H2357">
        <v>-77.889097070001583</v>
      </c>
      <c r="I2357">
        <v>-77.874665659693335</v>
      </c>
      <c r="J2357">
        <v>-90.613489696863638</v>
      </c>
      <c r="K2357">
        <v>-65.100162969542964</v>
      </c>
      <c r="L2357">
        <v>180.3952374551711</v>
      </c>
      <c r="M2357">
        <v>179.10974129734379</v>
      </c>
      <c r="N2357">
        <v>174.45219773417301</v>
      </c>
      <c r="O2357">
        <v>190.1873737329243</v>
      </c>
      <c r="P2357">
        <v>8.2113662766134823</v>
      </c>
      <c r="Q2357">
        <v>8.1776200073607157</v>
      </c>
      <c r="R2357">
        <v>6.9627040178084583</v>
      </c>
      <c r="S2357">
        <v>9.3424828812828231</v>
      </c>
      <c r="T2357">
        <v>71.252721555725984</v>
      </c>
      <c r="U2357">
        <v>71.252608756025495</v>
      </c>
      <c r="V2357">
        <v>71.204312355840202</v>
      </c>
      <c r="W2357">
        <v>71.300666124759132</v>
      </c>
      <c r="X2357">
        <v>6136.8236039981202</v>
      </c>
      <c r="Y2357">
        <v>6173.3081368376097</v>
      </c>
      <c r="Z2357">
        <v>5820.1338662678863</v>
      </c>
      <c r="AA2357">
        <v>6340.9757316315354</v>
      </c>
      <c r="AB2357">
        <v>1483.1221751852499</v>
      </c>
      <c r="AC2357">
        <v>1449.6637434116781</v>
      </c>
      <c r="AD2357">
        <v>1185.9390683784029</v>
      </c>
      <c r="AE2357">
        <v>1938.8259482103931</v>
      </c>
      <c r="AF2357">
        <v>51.243840154898429</v>
      </c>
      <c r="AG2357">
        <v>50.878565370685813</v>
      </c>
      <c r="AH2357">
        <v>49.556241067715341</v>
      </c>
      <c r="AI2357">
        <v>54.02446678704289</v>
      </c>
      <c r="AJ2357">
        <v>0.40276217535402792</v>
      </c>
      <c r="AK2357">
        <v>0.4027621191994164</v>
      </c>
      <c r="AL2357">
        <v>0.40275425808572363</v>
      </c>
      <c r="AM2357">
        <v>0.40277012559649139</v>
      </c>
      <c r="AN2357">
        <v>0.96542770525061417</v>
      </c>
      <c r="AO2357">
        <v>0.96542770525061405</v>
      </c>
      <c r="AP2357">
        <v>0.96542770525061405</v>
      </c>
      <c r="AQ2357">
        <v>0.96542770525061405</v>
      </c>
      <c r="AR2357">
        <v>9.4887430161176809</v>
      </c>
      <c r="AS2357">
        <v>9.4887430161176773</v>
      </c>
      <c r="AT2357">
        <v>9.4887430161176773</v>
      </c>
      <c r="AU2357">
        <v>9.4887430161176773</v>
      </c>
      <c r="AV2357" t="str">
        <f>VLOOKUP(Sheet1[[#This Row],[NPDES ID2]],Combined_Sheet__Major_Only___2[[NPDES ID2]:[ECHO BFR]],3,FALSE)</f>
        <v>CA</v>
      </c>
      <c r="AW2357" t="s">
        <v>54</v>
      </c>
      <c r="AX2357" t="str">
        <f>VLOOKUP(Sheet1[[#This Row],[NPDES ID2]],Combined_Sheet__Major_Only___2[[NPDES ID2]:[ECHO BFR]],27,FALSE)</f>
        <v>other</v>
      </c>
      <c r="AY2357" t="str">
        <f>VLOOKUP(Sheet1[[#This Row],[NPDES ID2]],Combined_Sheet__Major_Only___2[[NPDES ID2]:[ECHO BFR]],28,FALSE)</f>
        <v>-</v>
      </c>
      <c r="AZ2357" t="str">
        <f>VLOOKUP(Sheet1[[#This Row],[NPDES ID2]],Combined_Sheet__Major_Only___2[[NPDES ID2]:[ECHO BFR]],29,FALSE)</f>
        <v>thickening</v>
      </c>
      <c r="BA2357">
        <f>VLOOKUP(Sheet1[[#This Row],[NPDES ID2]],Combined_Sheet__Major_Only___2[[NPDES ID2]:[ECHO BFR]],17,FALSE)</f>
        <v>38.291400000000003</v>
      </c>
      <c r="BB2357">
        <f>VLOOKUP(Sheet1[[#This Row],[NPDES ID2]],Combined_Sheet__Major_Only___2[[NPDES ID2]:[ECHO BFR]],18,FALSE)</f>
        <v>-121.2757</v>
      </c>
      <c r="BC2357" t="str">
        <f>IF(ISNUMBER(SEARCH("aerobic",$AW2357)),"aerobic","")</f>
        <v/>
      </c>
      <c r="BD2357" t="str">
        <f>IF(ISNUMBER(SEARCH("anaer",$AW2357)),"anaer","")</f>
        <v/>
      </c>
      <c r="BE2357" t="str">
        <f>IF(ISNUMBER(SEARCH("thickening",$AZ2357)),"thickening","")</f>
        <v>thickening</v>
      </c>
      <c r="BF2357" s="3" t="str">
        <f>IF(ISNUMBER(SEARCH("airDry",$AW2357)),"airDry","")</f>
        <v/>
      </c>
      <c r="BG2357" s="3" t="str">
        <f>IF(ISNUMBER(SEARCH("heatDry",$AY2357)),"heatDry","")</f>
        <v/>
      </c>
      <c r="BH2357" s="3" t="str">
        <f>IF(AND(ISNUMBER(SEARCH("aerobic",$AW2357)),ISNUMBER(SEARCH("anaer",$AW2357))),"Combined Aer and Anaer.","")</f>
        <v/>
      </c>
    </row>
    <row r="2358" spans="1:60" x14ac:dyDescent="0.3">
      <c r="A2358" s="4">
        <v>2356</v>
      </c>
      <c r="B2358" t="s">
        <v>10992</v>
      </c>
      <c r="C2358">
        <v>342.9</v>
      </c>
      <c r="D2358">
        <v>431.6935543500586</v>
      </c>
      <c r="E2358">
        <v>431.84797246074442</v>
      </c>
      <c r="F2358">
        <v>329.79964103943303</v>
      </c>
      <c r="G2358">
        <v>536.05158828323397</v>
      </c>
      <c r="H2358">
        <v>-77.220170699926001</v>
      </c>
      <c r="I2358">
        <v>-78.297849792374421</v>
      </c>
      <c r="J2358">
        <v>-90.902342477057346</v>
      </c>
      <c r="K2358">
        <v>-62.338631592090273</v>
      </c>
      <c r="L2358">
        <v>210.30247640990811</v>
      </c>
      <c r="M2358">
        <v>209.2556970711492</v>
      </c>
      <c r="N2358">
        <v>205.4631453432801</v>
      </c>
      <c r="O2358">
        <v>218.2760443933532</v>
      </c>
      <c r="P2358">
        <v>8.1090229557408868</v>
      </c>
      <c r="Q2358">
        <v>8.1735582112842415</v>
      </c>
      <c r="R2358">
        <v>6.6660195411201961</v>
      </c>
      <c r="S2358">
        <v>9.3119546716271149</v>
      </c>
      <c r="T2358">
        <v>57.64561685450677</v>
      </c>
      <c r="U2358">
        <v>57.645525054226447</v>
      </c>
      <c r="V2358">
        <v>57.606219780759737</v>
      </c>
      <c r="W2358">
        <v>57.684635795667219</v>
      </c>
      <c r="X2358">
        <v>4231.2278133715317</v>
      </c>
      <c r="Y2358">
        <v>4248.9181797366728</v>
      </c>
      <c r="Z2358">
        <v>4077.776923307968</v>
      </c>
      <c r="AA2358">
        <v>4329.2265860780089</v>
      </c>
      <c r="AB2358">
        <v>680.48164395412471</v>
      </c>
      <c r="AC2358">
        <v>676.15494039080772</v>
      </c>
      <c r="AD2358">
        <v>586.46795870074925</v>
      </c>
      <c r="AE2358">
        <v>798.40020420106168</v>
      </c>
      <c r="AF2358">
        <v>60.104936799455828</v>
      </c>
      <c r="AG2358">
        <v>59.805667259821668</v>
      </c>
      <c r="AH2358">
        <v>58.722379738007213</v>
      </c>
      <c r="AI2358">
        <v>62.382967025246828</v>
      </c>
      <c r="AJ2358">
        <v>0.51069786149217489</v>
      </c>
      <c r="AK2358">
        <v>0.51069780845888657</v>
      </c>
      <c r="AL2358">
        <v>0.51069038204701622</v>
      </c>
      <c r="AM2358">
        <v>0.51070537204432453</v>
      </c>
      <c r="AN2358">
        <v>0.95776139338111177</v>
      </c>
      <c r="AO2358">
        <v>0.95776139338111188</v>
      </c>
      <c r="AP2358">
        <v>0.95776139338111188</v>
      </c>
      <c r="AQ2358">
        <v>0.95776139338111188</v>
      </c>
      <c r="AR2358">
        <v>13.92092559825362</v>
      </c>
      <c r="AS2358">
        <v>13.92092559825362</v>
      </c>
      <c r="AT2358">
        <v>13.92092559825362</v>
      </c>
      <c r="AU2358">
        <v>13.92092559825362</v>
      </c>
      <c r="AV2358" t="str">
        <f>VLOOKUP(Sheet1[[#This Row],[NPDES ID2]],Combined_Sheet__Major_Only___2[[NPDES ID2]:[ECHO BFR]],3,FALSE)</f>
        <v>WA</v>
      </c>
      <c r="AW2358" t="s">
        <v>12181</v>
      </c>
      <c r="AX2358" t="str">
        <f>VLOOKUP(Sheet1[[#This Row],[NPDES ID2]],Combined_Sheet__Major_Only___2[[NPDES ID2]:[ECHO BFR]],27,FALSE)</f>
        <v>methaneBioCaptureRecover</v>
      </c>
      <c r="AY2358" t="str">
        <f>VLOOKUP(Sheet1[[#This Row],[NPDES ID2]],Combined_Sheet__Major_Only___2[[NPDES ID2]:[ECHO BFR]],28,FALSE)</f>
        <v>-</v>
      </c>
      <c r="AZ2358" t="str">
        <f>VLOOKUP(Sheet1[[#This Row],[NPDES ID2]],Combined_Sheet__Major_Only___2[[NPDES ID2]:[ECHO BFR]],29,FALSE)</f>
        <v>preliminaryOps, thickening</v>
      </c>
      <c r="BA2358">
        <f>VLOOKUP(Sheet1[[#This Row],[NPDES ID2]],Combined_Sheet__Major_Only___2[[NPDES ID2]:[ECHO BFR]],17,FALSE)</f>
        <v>47.448261000000002</v>
      </c>
      <c r="BB2358">
        <f>VLOOKUP(Sheet1[[#This Row],[NPDES ID2]],Combined_Sheet__Major_Only___2[[NPDES ID2]:[ECHO BFR]],18,FALSE)</f>
        <v>-122.34757500000001</v>
      </c>
      <c r="BC2358" t="str">
        <f>IF(ISNUMBER(SEARCH("aerobic",$AW2358)),"aerobic","")</f>
        <v/>
      </c>
      <c r="BD2358" t="str">
        <f>IF(ISNUMBER(SEARCH("anaer",$AW2358)),"anaer","")</f>
        <v>anaer</v>
      </c>
      <c r="BE2358" t="str">
        <f>IF(ISNUMBER(SEARCH("thickening",$AZ2358)),"thickening","")</f>
        <v>thickening</v>
      </c>
      <c r="BF2358" s="2" t="str">
        <f>IF(ISNUMBER(SEARCH("airDry",$AW2358)),"airDry","")</f>
        <v/>
      </c>
      <c r="BG2358" s="2" t="str">
        <f>IF(ISNUMBER(SEARCH("heatDry",$AY2358)),"heatDry","")</f>
        <v/>
      </c>
      <c r="BH2358" s="2" t="str">
        <f>IF(AND(ISNUMBER(SEARCH("aerobic",$AW2358)),ISNUMBER(SEARCH("anaer",$AW2358))),"Combined Aer and Anaer.","")</f>
        <v/>
      </c>
    </row>
    <row r="2359" spans="1:60" x14ac:dyDescent="0.3">
      <c r="A2359" s="4">
        <v>2357</v>
      </c>
      <c r="B2359" t="s">
        <v>10996</v>
      </c>
      <c r="C2359">
        <v>342.697</v>
      </c>
      <c r="D2359">
        <v>400.22127714226218</v>
      </c>
      <c r="E2359">
        <v>398.91490786760932</v>
      </c>
      <c r="F2359">
        <v>305.85181541822982</v>
      </c>
      <c r="G2359">
        <v>498.57962870261281</v>
      </c>
      <c r="H2359">
        <v>-76.825837865783114</v>
      </c>
      <c r="I2359">
        <v>-78.065902065293571</v>
      </c>
      <c r="J2359">
        <v>-90.988561809096666</v>
      </c>
      <c r="K2359">
        <v>-60.60459687140758</v>
      </c>
      <c r="L2359">
        <v>226.76722536140019</v>
      </c>
      <c r="M2359">
        <v>225.8449446696419</v>
      </c>
      <c r="N2359">
        <v>222.50343206368919</v>
      </c>
      <c r="O2359">
        <v>233.79250946003231</v>
      </c>
      <c r="P2359">
        <v>8.073460256384319</v>
      </c>
      <c r="Q2359">
        <v>8.1730865394770635</v>
      </c>
      <c r="R2359">
        <v>6.5477258264604581</v>
      </c>
      <c r="S2359">
        <v>9.2597704446240847</v>
      </c>
      <c r="T2359">
        <v>44.792258848485027</v>
      </c>
      <c r="U2359">
        <v>44.792186884391157</v>
      </c>
      <c r="V2359">
        <v>44.761374686646931</v>
      </c>
      <c r="W2359">
        <v>44.822846584551137</v>
      </c>
      <c r="X2359">
        <v>3046.8812503159261</v>
      </c>
      <c r="Y2359">
        <v>3057.2675401326492</v>
      </c>
      <c r="Z2359">
        <v>2956.5208383054141</v>
      </c>
      <c r="AA2359">
        <v>3104.447155244412</v>
      </c>
      <c r="AB2359">
        <v>586.39790924749013</v>
      </c>
      <c r="AC2359">
        <v>580.52911220514636</v>
      </c>
      <c r="AD2359">
        <v>491.91013081039972</v>
      </c>
      <c r="AE2359">
        <v>708.86146247287866</v>
      </c>
      <c r="AF2359">
        <v>64.848892009414556</v>
      </c>
      <c r="AG2359">
        <v>64.585050689612061</v>
      </c>
      <c r="AH2359">
        <v>63.63009574210998</v>
      </c>
      <c r="AI2359">
        <v>66.857110073623502</v>
      </c>
      <c r="AJ2359">
        <v>0.56863693437261731</v>
      </c>
      <c r="AK2359">
        <v>0.56863688082080721</v>
      </c>
      <c r="AL2359">
        <v>0.56862938117981021</v>
      </c>
      <c r="AM2359">
        <v>0.56864451896713231</v>
      </c>
      <c r="AN2359">
        <v>0.94656966861918146</v>
      </c>
      <c r="AO2359">
        <v>0.94656966861918201</v>
      </c>
      <c r="AP2359">
        <v>0.94656966861918201</v>
      </c>
      <c r="AQ2359">
        <v>0.94656966861918201</v>
      </c>
      <c r="AR2359">
        <v>13.535114300863849</v>
      </c>
      <c r="AS2359">
        <v>13.535114300863849</v>
      </c>
      <c r="AT2359">
        <v>13.535114300863849</v>
      </c>
      <c r="AU2359">
        <v>13.535114300863849</v>
      </c>
      <c r="AV2359" t="str">
        <f>VLOOKUP(Sheet1[[#This Row],[NPDES ID2]],Combined_Sheet__Major_Only___2[[NPDES ID2]:[ECHO BFR]],3,FALSE)</f>
        <v>TX</v>
      </c>
      <c r="AW2359" t="s">
        <v>41</v>
      </c>
      <c r="AX2359" t="str">
        <f>VLOOKUP(Sheet1[[#This Row],[NPDES ID2]],Combined_Sheet__Major_Only___2[[NPDES ID2]:[ECHO BFR]],27,FALSE)</f>
        <v>-</v>
      </c>
      <c r="AY2359" t="str">
        <f>VLOOKUP(Sheet1[[#This Row],[NPDES ID2]],Combined_Sheet__Major_Only___2[[NPDES ID2]:[ECHO BFR]],28,FALSE)</f>
        <v>-</v>
      </c>
      <c r="AZ2359" t="str">
        <f>VLOOKUP(Sheet1[[#This Row],[NPDES ID2]],Combined_Sheet__Major_Only___2[[NPDES ID2]:[ECHO BFR]],29,FALSE)</f>
        <v>thickening</v>
      </c>
      <c r="BA2359">
        <f>VLOOKUP(Sheet1[[#This Row],[NPDES ID2]],Combined_Sheet__Major_Only___2[[NPDES ID2]:[ECHO BFR]],17,FALSE)</f>
        <v>29.463626000000001</v>
      </c>
      <c r="BB2359">
        <f>VLOOKUP(Sheet1[[#This Row],[NPDES ID2]],Combined_Sheet__Major_Only___2[[NPDES ID2]:[ECHO BFR]],18,FALSE)</f>
        <v>-95.173337000000004</v>
      </c>
      <c r="BC2359" t="str">
        <f>IF(ISNUMBER(SEARCH("aerobic",$AW2359)),"aerobic","")</f>
        <v>aerobic</v>
      </c>
      <c r="BD2359" t="str">
        <f>IF(ISNUMBER(SEARCH("anaer",$AW2359)),"anaer","")</f>
        <v/>
      </c>
      <c r="BE2359" t="str">
        <f>IF(ISNUMBER(SEARCH("thickening",$AZ2359)),"thickening","")</f>
        <v>thickening</v>
      </c>
      <c r="BF2359" s="3" t="str">
        <f>IF(ISNUMBER(SEARCH("airDry",$AW2359)),"airDry","")</f>
        <v/>
      </c>
      <c r="BG2359" s="3" t="str">
        <f>IF(ISNUMBER(SEARCH("heatDry",$AY2359)),"heatDry","")</f>
        <v/>
      </c>
      <c r="BH2359" s="3" t="str">
        <f>IF(AND(ISNUMBER(SEARCH("aerobic",$AW2359)),ISNUMBER(SEARCH("anaer",$AW2359))),"Combined Aer and Anaer.","")</f>
        <v/>
      </c>
    </row>
    <row r="2360" spans="1:60" x14ac:dyDescent="0.3">
      <c r="A2360" s="4">
        <v>2358</v>
      </c>
      <c r="B2360" t="s">
        <v>10999</v>
      </c>
      <c r="C2360">
        <v>342.15</v>
      </c>
      <c r="D2360">
        <v>406.06200472678762</v>
      </c>
      <c r="E2360">
        <v>404.99973452081139</v>
      </c>
      <c r="F2360">
        <v>310.23970616342871</v>
      </c>
      <c r="G2360">
        <v>505.59791772780358</v>
      </c>
      <c r="H2360">
        <v>-76.883137025891457</v>
      </c>
      <c r="I2360">
        <v>-78.091638083111434</v>
      </c>
      <c r="J2360">
        <v>-91.106700781897658</v>
      </c>
      <c r="K2360">
        <v>-60.951684042713843</v>
      </c>
      <c r="L2360">
        <v>223.39417131044451</v>
      </c>
      <c r="M2360">
        <v>222.45089853534949</v>
      </c>
      <c r="N2360">
        <v>219.0330985577007</v>
      </c>
      <c r="O2360">
        <v>230.57980152248891</v>
      </c>
      <c r="P2360">
        <v>8.0662264131068451</v>
      </c>
      <c r="Q2360">
        <v>8.1580701932940478</v>
      </c>
      <c r="R2360">
        <v>6.5579322283050763</v>
      </c>
      <c r="S2360">
        <v>9.2252906182925134</v>
      </c>
      <c r="T2360">
        <v>74.475622485779482</v>
      </c>
      <c r="U2360">
        <v>74.475504712276546</v>
      </c>
      <c r="V2360">
        <v>74.425078725283498</v>
      </c>
      <c r="W2360">
        <v>74.525681127938682</v>
      </c>
      <c r="X2360">
        <v>5134.4028078077708</v>
      </c>
      <c r="Y2360">
        <v>5152.6152392069998</v>
      </c>
      <c r="Z2360">
        <v>4976.2616409401589</v>
      </c>
      <c r="AA2360">
        <v>5235.1530379380629</v>
      </c>
      <c r="AB2360">
        <v>993.08576227591777</v>
      </c>
      <c r="AC2360">
        <v>982.7292411080623</v>
      </c>
      <c r="AD2360">
        <v>832.10500102351421</v>
      </c>
      <c r="AE2360">
        <v>1201.433863221429</v>
      </c>
      <c r="AF2360">
        <v>63.986708971187497</v>
      </c>
      <c r="AG2360">
        <v>63.716405754510049</v>
      </c>
      <c r="AH2360">
        <v>62.738238741906983</v>
      </c>
      <c r="AI2360">
        <v>66.043850912061416</v>
      </c>
      <c r="AJ2360">
        <v>0.55810013454366558</v>
      </c>
      <c r="AK2360">
        <v>0.55810006657529976</v>
      </c>
      <c r="AL2360">
        <v>0.5580905502163136</v>
      </c>
      <c r="AM2360">
        <v>0.55810975876045099</v>
      </c>
      <c r="AN2360">
        <v>0.96685267805265529</v>
      </c>
      <c r="AO2360">
        <v>0.96685267805265473</v>
      </c>
      <c r="AP2360">
        <v>0.96685267805265473</v>
      </c>
      <c r="AQ2360">
        <v>0.96685267805265473</v>
      </c>
      <c r="AR2360">
        <v>13.318273994773151</v>
      </c>
      <c r="AS2360">
        <v>13.318273994773151</v>
      </c>
      <c r="AT2360">
        <v>13.318273994773151</v>
      </c>
      <c r="AU2360">
        <v>13.318273994773151</v>
      </c>
      <c r="AV2360" t="str">
        <f>VLOOKUP(Sheet1[[#This Row],[NPDES ID2]],Combined_Sheet__Major_Only___2[[NPDES ID2]:[ECHO BFR]],3,FALSE)</f>
        <v>TX</v>
      </c>
      <c r="AW2360" t="s">
        <v>41</v>
      </c>
      <c r="AX2360" t="str">
        <f>VLOOKUP(Sheet1[[#This Row],[NPDES ID2]],Combined_Sheet__Major_Only___2[[NPDES ID2]:[ECHO BFR]],27,FALSE)</f>
        <v>-</v>
      </c>
      <c r="AY2360" t="str">
        <f>VLOOKUP(Sheet1[[#This Row],[NPDES ID2]],Combined_Sheet__Major_Only___2[[NPDES ID2]:[ECHO BFR]],28,FALSE)</f>
        <v>-</v>
      </c>
      <c r="AZ2360" t="str">
        <f>VLOOKUP(Sheet1[[#This Row],[NPDES ID2]],Combined_Sheet__Major_Only___2[[NPDES ID2]:[ECHO BFR]],29,FALSE)</f>
        <v>thickening</v>
      </c>
      <c r="BA2360">
        <f>VLOOKUP(Sheet1[[#This Row],[NPDES ID2]],Combined_Sheet__Major_Only___2[[NPDES ID2]:[ECHO BFR]],17,FALSE)</f>
        <v>28.957920000000001</v>
      </c>
      <c r="BB2360">
        <f>VLOOKUP(Sheet1[[#This Row],[NPDES ID2]],Combined_Sheet__Major_Only___2[[NPDES ID2]:[ECHO BFR]],18,FALSE)</f>
        <v>-95.959289999999996</v>
      </c>
      <c r="BC2360" t="str">
        <f>IF(ISNUMBER(SEARCH("aerobic",$AW2360)),"aerobic","")</f>
        <v>aerobic</v>
      </c>
      <c r="BD2360" t="str">
        <f>IF(ISNUMBER(SEARCH("anaer",$AW2360)),"anaer","")</f>
        <v/>
      </c>
      <c r="BE2360" t="str">
        <f>IF(ISNUMBER(SEARCH("thickening",$AZ2360)),"thickening","")</f>
        <v>thickening</v>
      </c>
      <c r="BF2360" s="2" t="str">
        <f>IF(ISNUMBER(SEARCH("airDry",$AW2360)),"airDry","")</f>
        <v/>
      </c>
      <c r="BG2360" s="2" t="str">
        <f>IF(ISNUMBER(SEARCH("heatDry",$AY2360)),"heatDry","")</f>
        <v/>
      </c>
      <c r="BH2360" s="2" t="str">
        <f>IF(AND(ISNUMBER(SEARCH("aerobic",$AW2360)),ISNUMBER(SEARCH("anaer",$AW2360))),"Combined Aer and Anaer.","")</f>
        <v/>
      </c>
    </row>
    <row r="2361" spans="1:60" x14ac:dyDescent="0.3">
      <c r="A2361" s="4">
        <v>2359</v>
      </c>
      <c r="B2361" t="s">
        <v>11004</v>
      </c>
      <c r="C2361">
        <v>339.57</v>
      </c>
      <c r="D2361">
        <v>524.81603140225525</v>
      </c>
      <c r="E2361">
        <v>527.82512358857593</v>
      </c>
      <c r="F2361">
        <v>400.07434301362281</v>
      </c>
      <c r="G2361">
        <v>650.55775267981608</v>
      </c>
      <c r="H2361">
        <v>-78.030706466598772</v>
      </c>
      <c r="I2361">
        <v>-77.819087118415069</v>
      </c>
      <c r="J2361">
        <v>-90.471602709527232</v>
      </c>
      <c r="K2361">
        <v>-65.802144989833707</v>
      </c>
      <c r="L2361">
        <v>172.52790768537079</v>
      </c>
      <c r="M2361">
        <v>171.2252027094566</v>
      </c>
      <c r="N2361">
        <v>166.5059029211873</v>
      </c>
      <c r="O2361">
        <v>182.44998926714609</v>
      </c>
      <c r="P2361">
        <v>8.0898219605411903</v>
      </c>
      <c r="Q2361">
        <v>8.0713651454161699</v>
      </c>
      <c r="R2361">
        <v>6.9095079007720406</v>
      </c>
      <c r="S2361">
        <v>9.1735666108933192</v>
      </c>
      <c r="T2361">
        <v>4.24224507016792</v>
      </c>
      <c r="U2361">
        <v>4.2422356856452668</v>
      </c>
      <c r="V2361">
        <v>4.2382176017354123</v>
      </c>
      <c r="W2361">
        <v>4.2462338830123123</v>
      </c>
      <c r="X2361">
        <v>376.05775236235661</v>
      </c>
      <c r="Y2361">
        <v>378.35336949198847</v>
      </c>
      <c r="Z2361">
        <v>355.62081106464802</v>
      </c>
      <c r="AA2361">
        <v>389.32035082973522</v>
      </c>
      <c r="AB2361">
        <v>85.814444451404555</v>
      </c>
      <c r="AC2361">
        <v>83.974725486529536</v>
      </c>
      <c r="AD2361">
        <v>69.391626687305219</v>
      </c>
      <c r="AE2361">
        <v>110.7877043559433</v>
      </c>
      <c r="AF2361">
        <v>49.79221717514784</v>
      </c>
      <c r="AG2361">
        <v>49.416191440415552</v>
      </c>
      <c r="AH2361">
        <v>48.054570274298051</v>
      </c>
      <c r="AI2361">
        <v>52.655242739872968</v>
      </c>
      <c r="AJ2361">
        <v>0.38512406941397181</v>
      </c>
      <c r="AK2361">
        <v>0.38512403957308261</v>
      </c>
      <c r="AL2361">
        <v>0.38511985992246911</v>
      </c>
      <c r="AM2361">
        <v>0.38512829639450319</v>
      </c>
      <c r="AN2361">
        <v>0.67437513018751372</v>
      </c>
      <c r="AO2361">
        <v>0.67437513018751372</v>
      </c>
      <c r="AP2361">
        <v>0.67437513018751372</v>
      </c>
      <c r="AQ2361">
        <v>0.67437513018751372</v>
      </c>
      <c r="AR2361">
        <v>9.4898545022288356</v>
      </c>
      <c r="AS2361">
        <v>9.4898545022288356</v>
      </c>
      <c r="AT2361">
        <v>9.4898545022288356</v>
      </c>
      <c r="AU2361">
        <v>9.4898545022288356</v>
      </c>
      <c r="AV2361" t="str">
        <f>VLOOKUP(Sheet1[[#This Row],[NPDES ID2]],Combined_Sheet__Major_Only___2[[NPDES ID2]:[ECHO BFR]],3,FALSE)</f>
        <v>CA</v>
      </c>
      <c r="AW2361" t="s">
        <v>1420</v>
      </c>
      <c r="AX2361" t="str">
        <f>VLOOKUP(Sheet1[[#This Row],[NPDES ID2]],Combined_Sheet__Major_Only___2[[NPDES ID2]:[ECHO BFR]],27,FALSE)</f>
        <v>longTermSludgeStore</v>
      </c>
      <c r="AY2361" t="str">
        <f>VLOOKUP(Sheet1[[#This Row],[NPDES ID2]],Combined_Sheet__Major_Only___2[[NPDES ID2]:[ECHO BFR]],28,FALSE)</f>
        <v>-</v>
      </c>
      <c r="AZ2361" t="str">
        <f>VLOOKUP(Sheet1[[#This Row],[NPDES ID2]],Combined_Sheet__Major_Only___2[[NPDES ID2]:[ECHO BFR]],29,FALSE)</f>
        <v>preliminaryOps</v>
      </c>
      <c r="BA2361">
        <f>VLOOKUP(Sheet1[[#This Row],[NPDES ID2]],Combined_Sheet__Major_Only___2[[NPDES ID2]:[ECHO BFR]],17,FALSE)</f>
        <v>33.65663</v>
      </c>
      <c r="BB2361">
        <f>VLOOKUP(Sheet1[[#This Row],[NPDES ID2]],Combined_Sheet__Major_Only___2[[NPDES ID2]:[ECHO BFR]],18,FALSE)</f>
        <v>-116.14492</v>
      </c>
      <c r="BC2361" t="str">
        <f>IF(ISNUMBER(SEARCH("aerobic",$AW2361)),"aerobic","")</f>
        <v/>
      </c>
      <c r="BD2361" t="str">
        <f>IF(ISNUMBER(SEARCH("anaer",$AW2361)),"anaer","")</f>
        <v/>
      </c>
      <c r="BE2361" t="str">
        <f>IF(ISNUMBER(SEARCH("thickening",$AZ2361)),"thickening","")</f>
        <v/>
      </c>
      <c r="BF2361" s="3" t="str">
        <f>IF(ISNUMBER(SEARCH("airDry",$AW2361)),"airDry","")</f>
        <v>airDry</v>
      </c>
      <c r="BG2361" s="3" t="str">
        <f>IF(ISNUMBER(SEARCH("heatDry",$AY2361)),"heatDry","")</f>
        <v/>
      </c>
      <c r="BH2361" s="3" t="str">
        <f>IF(AND(ISNUMBER(SEARCH("aerobic",$AW2361)),ISNUMBER(SEARCH("anaer",$AW2361))),"Combined Aer and Anaer.","")</f>
        <v/>
      </c>
    </row>
    <row r="2362" spans="1:60" x14ac:dyDescent="0.3">
      <c r="A2362" s="4">
        <v>2360</v>
      </c>
      <c r="B2362" t="s">
        <v>11007</v>
      </c>
      <c r="C2362">
        <v>337.16</v>
      </c>
      <c r="D2362">
        <v>428.01981277687838</v>
      </c>
      <c r="E2362">
        <v>427.96229543835739</v>
      </c>
      <c r="F2362">
        <v>326.4496713422397</v>
      </c>
      <c r="G2362">
        <v>532.17096295973192</v>
      </c>
      <c r="H2362">
        <v>-77.120328569788796</v>
      </c>
      <c r="I2362">
        <v>-78.346918072310288</v>
      </c>
      <c r="J2362">
        <v>-91.06041346726326</v>
      </c>
      <c r="K2362">
        <v>-62.011488226274039</v>
      </c>
      <c r="L2362">
        <v>210.94890251190711</v>
      </c>
      <c r="M2362">
        <v>209.95074281799819</v>
      </c>
      <c r="N2362">
        <v>206.334333128422</v>
      </c>
      <c r="O2362">
        <v>218.55214224039551</v>
      </c>
      <c r="P2362">
        <v>7.9656933980458451</v>
      </c>
      <c r="Q2362">
        <v>8.0430885362934923</v>
      </c>
      <c r="R2362">
        <v>6.5253822148920078</v>
      </c>
      <c r="S2362">
        <v>9.1358170805819938</v>
      </c>
      <c r="T2362">
        <v>49.803106235566773</v>
      </c>
      <c r="U2362">
        <v>49.803026538388437</v>
      </c>
      <c r="V2362">
        <v>49.76890333769289</v>
      </c>
      <c r="W2362">
        <v>49.836980854484587</v>
      </c>
      <c r="X2362">
        <v>3583.244625634386</v>
      </c>
      <c r="Y2362">
        <v>3597.484636065868</v>
      </c>
      <c r="Z2362">
        <v>3459.6689818345581</v>
      </c>
      <c r="AA2362">
        <v>3662.103928890102</v>
      </c>
      <c r="AB2362">
        <v>708.81213583543661</v>
      </c>
      <c r="AC2362">
        <v>701.19270691981637</v>
      </c>
      <c r="AD2362">
        <v>590.98457020354249</v>
      </c>
      <c r="AE2362">
        <v>861.0990403822517</v>
      </c>
      <c r="AF2362">
        <v>61.316071515517507</v>
      </c>
      <c r="AG2362">
        <v>61.02584100369085</v>
      </c>
      <c r="AH2362">
        <v>59.975299652629367</v>
      </c>
      <c r="AI2362">
        <v>63.525257135474583</v>
      </c>
      <c r="AJ2362">
        <v>0.52548083960014325</v>
      </c>
      <c r="AK2362">
        <v>0.52548078614635285</v>
      </c>
      <c r="AL2362">
        <v>0.52547330071481402</v>
      </c>
      <c r="AM2362">
        <v>0.52548840983704759</v>
      </c>
      <c r="AN2362">
        <v>0.95157206352745038</v>
      </c>
      <c r="AO2362">
        <v>0.95157206352745038</v>
      </c>
      <c r="AP2362">
        <v>0.95157206352745038</v>
      </c>
      <c r="AQ2362">
        <v>0.95157206352745038</v>
      </c>
      <c r="AR2362">
        <v>12.604992241581011</v>
      </c>
      <c r="AS2362">
        <v>12.604992241581011</v>
      </c>
      <c r="AT2362">
        <v>12.604992241581011</v>
      </c>
      <c r="AU2362">
        <v>12.604992241581011</v>
      </c>
      <c r="AV2362" t="str">
        <f>VLOOKUP(Sheet1[[#This Row],[NPDES ID2]],Combined_Sheet__Major_Only___2[[NPDES ID2]:[ECHO BFR]],3,FALSE)</f>
        <v>TX</v>
      </c>
      <c r="AW2362" t="s">
        <v>41</v>
      </c>
      <c r="AX2362" t="str">
        <f>VLOOKUP(Sheet1[[#This Row],[NPDES ID2]],Combined_Sheet__Major_Only___2[[NPDES ID2]:[ECHO BFR]],27,FALSE)</f>
        <v>other</v>
      </c>
      <c r="AY2362" t="str">
        <f>VLOOKUP(Sheet1[[#This Row],[NPDES ID2]],Combined_Sheet__Major_Only___2[[NPDES ID2]:[ECHO BFR]],28,FALSE)</f>
        <v>-</v>
      </c>
      <c r="AZ2362" t="str">
        <f>VLOOKUP(Sheet1[[#This Row],[NPDES ID2]],Combined_Sheet__Major_Only___2[[NPDES ID2]:[ECHO BFR]],29,FALSE)</f>
        <v>thickening</v>
      </c>
      <c r="BA2362">
        <f>VLOOKUP(Sheet1[[#This Row],[NPDES ID2]],Combined_Sheet__Major_Only___2[[NPDES ID2]:[ECHO BFR]],17,FALSE)</f>
        <v>35.841388000000002</v>
      </c>
      <c r="BB2362">
        <f>VLOOKUP(Sheet1[[#This Row],[NPDES ID2]],Combined_Sheet__Major_Only___2[[NPDES ID2]:[ECHO BFR]],18,FALSE)</f>
        <v>-101.962222</v>
      </c>
      <c r="BC2362" t="str">
        <f>IF(ISNUMBER(SEARCH("aerobic",$AW2362)),"aerobic","")</f>
        <v>aerobic</v>
      </c>
      <c r="BD2362" t="str">
        <f>IF(ISNUMBER(SEARCH("anaer",$AW2362)),"anaer","")</f>
        <v/>
      </c>
      <c r="BE2362" t="str">
        <f>IF(ISNUMBER(SEARCH("thickening",$AZ2362)),"thickening","")</f>
        <v>thickening</v>
      </c>
      <c r="BF2362" s="2" t="str">
        <f>IF(ISNUMBER(SEARCH("airDry",$AW2362)),"airDry","")</f>
        <v/>
      </c>
      <c r="BG2362" s="2" t="str">
        <f>IF(ISNUMBER(SEARCH("heatDry",$AY2362)),"heatDry","")</f>
        <v/>
      </c>
      <c r="BH2362" s="2" t="str">
        <f>IF(AND(ISNUMBER(SEARCH("aerobic",$AW2362)),ISNUMBER(SEARCH("anaer",$AW2362))),"Combined Aer and Anaer.","")</f>
        <v/>
      </c>
    </row>
    <row r="2363" spans="1:60" x14ac:dyDescent="0.3">
      <c r="A2363" s="4">
        <v>2361</v>
      </c>
      <c r="B2363" t="s">
        <v>11012</v>
      </c>
      <c r="C2363">
        <v>334.9</v>
      </c>
      <c r="D2363">
        <v>422.86473319843282</v>
      </c>
      <c r="E2363">
        <v>422.59171157524878</v>
      </c>
      <c r="F2363">
        <v>322.31871186080292</v>
      </c>
      <c r="G2363">
        <v>526.22108926671183</v>
      </c>
      <c r="H2363">
        <v>-76.996092624580498</v>
      </c>
      <c r="I2363">
        <v>-78.298568877044517</v>
      </c>
      <c r="J2363">
        <v>-91.120035287450392</v>
      </c>
      <c r="K2363">
        <v>-61.623886727544431</v>
      </c>
      <c r="L2363">
        <v>213.05712907034399</v>
      </c>
      <c r="M2363">
        <v>212.09204438968089</v>
      </c>
      <c r="N2363">
        <v>208.59487396032921</v>
      </c>
      <c r="O2363">
        <v>220.4095670519464</v>
      </c>
      <c r="P2363">
        <v>7.9057197239107371</v>
      </c>
      <c r="Q2363">
        <v>7.990537207604107</v>
      </c>
      <c r="R2363">
        <v>6.4573613195074762</v>
      </c>
      <c r="S2363">
        <v>9.0573387848054825</v>
      </c>
      <c r="T2363">
        <v>125.40343755508439</v>
      </c>
      <c r="U2363">
        <v>125.40324118627321</v>
      </c>
      <c r="V2363">
        <v>125.3191637760831</v>
      </c>
      <c r="W2363">
        <v>125.48690247548279</v>
      </c>
      <c r="X2363">
        <v>8873.1417194531987</v>
      </c>
      <c r="Y2363">
        <v>8906.9630078806804</v>
      </c>
      <c r="Z2363">
        <v>8579.9583367478172</v>
      </c>
      <c r="AA2363">
        <v>9060.0475368490734</v>
      </c>
      <c r="AB2363">
        <v>1699.6277333683111</v>
      </c>
      <c r="AC2363">
        <v>1682.54807253029</v>
      </c>
      <c r="AD2363">
        <v>1425.6794765261609</v>
      </c>
      <c r="AE2363">
        <v>2051.7099544294902</v>
      </c>
      <c r="AF2363">
        <v>62.347408360680099</v>
      </c>
      <c r="AG2363">
        <v>62.064832173514191</v>
      </c>
      <c r="AH2363">
        <v>61.04249319998565</v>
      </c>
      <c r="AI2363">
        <v>64.497597205185741</v>
      </c>
      <c r="AJ2363">
        <v>0.53807417784250244</v>
      </c>
      <c r="AK2363">
        <v>0.53807408887363084</v>
      </c>
      <c r="AL2363">
        <v>0.53806163682640451</v>
      </c>
      <c r="AM2363">
        <v>0.53808677114329739</v>
      </c>
      <c r="AN2363">
        <v>0.9799266274853069</v>
      </c>
      <c r="AO2363">
        <v>0.97992662748530657</v>
      </c>
      <c r="AP2363">
        <v>0.97992662748530657</v>
      </c>
      <c r="AQ2363">
        <v>0.97992662748530657</v>
      </c>
      <c r="AR2363">
        <v>13.04738399375629</v>
      </c>
      <c r="AS2363">
        <v>13.04738399375629</v>
      </c>
      <c r="AT2363">
        <v>13.04738399375629</v>
      </c>
      <c r="AU2363">
        <v>13.04738399375629</v>
      </c>
      <c r="AV2363" t="str">
        <f>VLOOKUP(Sheet1[[#This Row],[NPDES ID2]],Combined_Sheet__Major_Only___2[[NPDES ID2]:[ECHO BFR]],3,FALSE)</f>
        <v>FL</v>
      </c>
      <c r="AW2363" t="s">
        <v>41</v>
      </c>
      <c r="AX2363" t="str">
        <f>VLOOKUP(Sheet1[[#This Row],[NPDES ID2]],Combined_Sheet__Major_Only___2[[NPDES ID2]:[ECHO BFR]],27,FALSE)</f>
        <v>-</v>
      </c>
      <c r="AY2363" t="str">
        <f>VLOOKUP(Sheet1[[#This Row],[NPDES ID2]],Combined_Sheet__Major_Only___2[[NPDES ID2]:[ECHO BFR]],28,FALSE)</f>
        <v>-</v>
      </c>
      <c r="AZ2363" t="str">
        <f>VLOOKUP(Sheet1[[#This Row],[NPDES ID2]],Combined_Sheet__Major_Only___2[[NPDES ID2]:[ECHO BFR]],29,FALSE)</f>
        <v>thickening</v>
      </c>
      <c r="BA2363">
        <f>VLOOKUP(Sheet1[[#This Row],[NPDES ID2]],Combined_Sheet__Major_Only___2[[NPDES ID2]:[ECHO BFR]],17,FALSE)</f>
        <v>28.816222</v>
      </c>
      <c r="BB2363">
        <f>VLOOKUP(Sheet1[[#This Row],[NPDES ID2]],Combined_Sheet__Major_Only___2[[NPDES ID2]:[ECHO BFR]],18,FALSE)</f>
        <v>-81.872249999999994</v>
      </c>
      <c r="BC2363" t="str">
        <f>IF(ISNUMBER(SEARCH("aerobic",$AW2363)),"aerobic","")</f>
        <v>aerobic</v>
      </c>
      <c r="BD2363" t="str">
        <f>IF(ISNUMBER(SEARCH("anaer",$AW2363)),"anaer","")</f>
        <v/>
      </c>
      <c r="BE2363" t="str">
        <f>IF(ISNUMBER(SEARCH("thickening",$AZ2363)),"thickening","")</f>
        <v>thickening</v>
      </c>
      <c r="BF2363" s="3" t="str">
        <f>IF(ISNUMBER(SEARCH("airDry",$AW2363)),"airDry","")</f>
        <v/>
      </c>
      <c r="BG2363" s="3" t="str">
        <f>IF(ISNUMBER(SEARCH("heatDry",$AY2363)),"heatDry","")</f>
        <v/>
      </c>
      <c r="BH2363" s="3" t="str">
        <f>IF(AND(ISNUMBER(SEARCH("aerobic",$AW2363)),ISNUMBER(SEARCH("anaer",$AW2363))),"Combined Aer and Anaer.","")</f>
        <v/>
      </c>
    </row>
    <row r="2364" spans="1:60" x14ac:dyDescent="0.3">
      <c r="A2364" s="4">
        <v>2362</v>
      </c>
      <c r="B2364" t="s">
        <v>11016</v>
      </c>
      <c r="C2364">
        <v>334.37</v>
      </c>
      <c r="D2364">
        <v>446.01883530440739</v>
      </c>
      <c r="E2364">
        <v>446.57641489666207</v>
      </c>
      <c r="F2364">
        <v>339.82354462489951</v>
      </c>
      <c r="G2364">
        <v>553.79418326614518</v>
      </c>
      <c r="H2364">
        <v>-77.058471542052033</v>
      </c>
      <c r="I2364">
        <v>-77.958499311812005</v>
      </c>
      <c r="J2364">
        <v>-90.325723021172934</v>
      </c>
      <c r="K2364">
        <v>-62.268252149455037</v>
      </c>
      <c r="L2364">
        <v>201.9148408950692</v>
      </c>
      <c r="M2364">
        <v>200.87108452905011</v>
      </c>
      <c r="N2364">
        <v>197.08595854430419</v>
      </c>
      <c r="O2364">
        <v>209.87215075377051</v>
      </c>
      <c r="P2364">
        <v>7.9124563277676181</v>
      </c>
      <c r="Q2364">
        <v>7.9797645225474376</v>
      </c>
      <c r="R2364">
        <v>6.5342671908353136</v>
      </c>
      <c r="S2364">
        <v>9.0997207345525801</v>
      </c>
      <c r="T2364">
        <v>510.40188263465558</v>
      </c>
      <c r="U2364">
        <v>510.40109210975481</v>
      </c>
      <c r="V2364">
        <v>510.06262040465981</v>
      </c>
      <c r="W2364">
        <v>510.73788863030819</v>
      </c>
      <c r="X2364">
        <v>38050.584788722474</v>
      </c>
      <c r="Y2364">
        <v>38216.266834677663</v>
      </c>
      <c r="Z2364">
        <v>36616.156689496631</v>
      </c>
      <c r="AA2364">
        <v>38966.892025813569</v>
      </c>
      <c r="AB2364">
        <v>6518.0255280326901</v>
      </c>
      <c r="AC2364">
        <v>6470.1220011920668</v>
      </c>
      <c r="AD2364">
        <v>5562.5189215858991</v>
      </c>
      <c r="AE2364">
        <v>7740.8837039732089</v>
      </c>
      <c r="AF2364">
        <v>59.183637304654049</v>
      </c>
      <c r="AG2364">
        <v>58.877235674010002</v>
      </c>
      <c r="AH2364">
        <v>57.770778430450783</v>
      </c>
      <c r="AI2364">
        <v>61.512044513516521</v>
      </c>
      <c r="AJ2364">
        <v>0.4994569471981829</v>
      </c>
      <c r="AK2364">
        <v>0.49945669568313028</v>
      </c>
      <c r="AL2364">
        <v>0.49942159463344782</v>
      </c>
      <c r="AM2364">
        <v>0.49949244910806939</v>
      </c>
      <c r="AN2364">
        <v>0.9949585780044744</v>
      </c>
      <c r="AO2364">
        <v>0.9949585780044744</v>
      </c>
      <c r="AP2364">
        <v>0.9949585780044744</v>
      </c>
      <c r="AQ2364">
        <v>0.9949585780044744</v>
      </c>
      <c r="AR2364">
        <v>13.20269125400808</v>
      </c>
      <c r="AS2364">
        <v>13.20269125400808</v>
      </c>
      <c r="AT2364">
        <v>13.20269125400808</v>
      </c>
      <c r="AU2364">
        <v>13.20269125400808</v>
      </c>
      <c r="AV2364" t="str">
        <f>VLOOKUP(Sheet1[[#This Row],[NPDES ID2]],Combined_Sheet__Major_Only___2[[NPDES ID2]:[ECHO BFR]],3,FALSE)</f>
        <v>MO</v>
      </c>
      <c r="AW2364" t="s">
        <v>41</v>
      </c>
      <c r="AX2364" t="str">
        <f>VLOOKUP(Sheet1[[#This Row],[NPDES ID2]],Combined_Sheet__Major_Only___2[[NPDES ID2]:[ECHO BFR]],27,FALSE)</f>
        <v>other</v>
      </c>
      <c r="AY2364" t="str">
        <f>VLOOKUP(Sheet1[[#This Row],[NPDES ID2]],Combined_Sheet__Major_Only___2[[NPDES ID2]:[ECHO BFR]],28,FALSE)</f>
        <v>-</v>
      </c>
      <c r="AZ2364" t="str">
        <f>VLOOKUP(Sheet1[[#This Row],[NPDES ID2]],Combined_Sheet__Major_Only___2[[NPDES ID2]:[ECHO BFR]],29,FALSE)</f>
        <v>-</v>
      </c>
      <c r="BA2364">
        <f>VLOOKUP(Sheet1[[#This Row],[NPDES ID2]],Combined_Sheet__Major_Only___2[[NPDES ID2]:[ECHO BFR]],17,FALSE)</f>
        <v>36.723610999999998</v>
      </c>
      <c r="BB2364">
        <f>VLOOKUP(Sheet1[[#This Row],[NPDES ID2]],Combined_Sheet__Major_Only___2[[NPDES ID2]:[ECHO BFR]],18,FALSE)</f>
        <v>-91.826943999999997</v>
      </c>
      <c r="BC2364" t="str">
        <f>IF(ISNUMBER(SEARCH("aerobic",$AW2364)),"aerobic","")</f>
        <v>aerobic</v>
      </c>
      <c r="BD2364" t="str">
        <f>IF(ISNUMBER(SEARCH("anaer",$AW2364)),"anaer","")</f>
        <v/>
      </c>
      <c r="BE2364" t="str">
        <f>IF(ISNUMBER(SEARCH("thickening",$AZ2364)),"thickening","")</f>
        <v/>
      </c>
      <c r="BF2364" s="2" t="str">
        <f>IF(ISNUMBER(SEARCH("airDry",$AW2364)),"airDry","")</f>
        <v/>
      </c>
      <c r="BG2364" s="2" t="str">
        <f>IF(ISNUMBER(SEARCH("heatDry",$AY2364)),"heatDry","")</f>
        <v/>
      </c>
      <c r="BH2364" s="2" t="str">
        <f>IF(AND(ISNUMBER(SEARCH("aerobic",$AW2364)),ISNUMBER(SEARCH("anaer",$AW2364))),"Combined Aer and Anaer.","")</f>
        <v/>
      </c>
    </row>
    <row r="2365" spans="1:60" x14ac:dyDescent="0.3">
      <c r="A2365" s="4">
        <v>2363</v>
      </c>
      <c r="B2365" t="s">
        <v>11021</v>
      </c>
      <c r="C2365">
        <v>333.27199999999999</v>
      </c>
      <c r="D2365">
        <v>415.57196774197388</v>
      </c>
      <c r="E2365">
        <v>414.99393677753773</v>
      </c>
      <c r="F2365">
        <v>316.8854079798632</v>
      </c>
      <c r="G2365">
        <v>517.65571861347166</v>
      </c>
      <c r="H2365">
        <v>-76.935355621224446</v>
      </c>
      <c r="I2365">
        <v>-78.179097138633551</v>
      </c>
      <c r="J2365">
        <v>-91.208417875701485</v>
      </c>
      <c r="K2365">
        <v>-61.150428581115612</v>
      </c>
      <c r="L2365">
        <v>216.45405512245679</v>
      </c>
      <c r="M2365">
        <v>215.52666251076079</v>
      </c>
      <c r="N2365">
        <v>212.16675642673519</v>
      </c>
      <c r="O2365">
        <v>223.51803405497529</v>
      </c>
      <c r="P2365">
        <v>7.8591268871425788</v>
      </c>
      <c r="Q2365">
        <v>7.9456720537048806</v>
      </c>
      <c r="R2365">
        <v>6.3957193036962057</v>
      </c>
      <c r="S2365">
        <v>8.9915670193483113</v>
      </c>
      <c r="T2365">
        <v>43.986218901344991</v>
      </c>
      <c r="U2365">
        <v>43.98614818118741</v>
      </c>
      <c r="V2365">
        <v>43.955868588098198</v>
      </c>
      <c r="W2365">
        <v>44.016277912691443</v>
      </c>
      <c r="X2365">
        <v>3048.4866769922428</v>
      </c>
      <c r="Y2365">
        <v>3059.443713525583</v>
      </c>
      <c r="Z2365">
        <v>2953.2578530808751</v>
      </c>
      <c r="AA2365">
        <v>3109.1840974285569</v>
      </c>
      <c r="AB2365">
        <v>471.4360190433963</v>
      </c>
      <c r="AC2365">
        <v>468.59895756889438</v>
      </c>
      <c r="AD2365">
        <v>409.02985274304268</v>
      </c>
      <c r="AE2365">
        <v>548.76120148320695</v>
      </c>
      <c r="AF2365">
        <v>63.650045277793708</v>
      </c>
      <c r="AG2365">
        <v>63.377255193291667</v>
      </c>
      <c r="AH2365">
        <v>62.389786200902613</v>
      </c>
      <c r="AI2365">
        <v>65.726560698491895</v>
      </c>
      <c r="AJ2365">
        <v>0.55398652577352725</v>
      </c>
      <c r="AK2365">
        <v>0.55398647969157677</v>
      </c>
      <c r="AL2365">
        <v>0.55398002555817505</v>
      </c>
      <c r="AM2365">
        <v>0.55399305300118762</v>
      </c>
      <c r="AN2365">
        <v>0.94566686738330941</v>
      </c>
      <c r="AO2365">
        <v>0.94566686738330974</v>
      </c>
      <c r="AP2365">
        <v>0.94566686738330974</v>
      </c>
      <c r="AQ2365">
        <v>0.94566686738330974</v>
      </c>
      <c r="AR2365">
        <v>15.0974427628333</v>
      </c>
      <c r="AS2365">
        <v>15.0974427628333</v>
      </c>
      <c r="AT2365">
        <v>15.0974427628333</v>
      </c>
      <c r="AU2365">
        <v>15.0974427628333</v>
      </c>
      <c r="AV2365" t="str">
        <f>VLOOKUP(Sheet1[[#This Row],[NPDES ID2]],Combined_Sheet__Major_Only___2[[NPDES ID2]:[ECHO BFR]],3,FALSE)</f>
        <v>FL</v>
      </c>
      <c r="AW2365" t="s">
        <v>41</v>
      </c>
      <c r="AX2365" t="str">
        <f>VLOOKUP(Sheet1[[#This Row],[NPDES ID2]],Combined_Sheet__Major_Only___2[[NPDES ID2]:[ECHO BFR]],27,FALSE)</f>
        <v>-</v>
      </c>
      <c r="AY2365" t="str">
        <f>VLOOKUP(Sheet1[[#This Row],[NPDES ID2]],Combined_Sheet__Major_Only___2[[NPDES ID2]:[ECHO BFR]],28,FALSE)</f>
        <v>-</v>
      </c>
      <c r="AZ2365" t="str">
        <f>VLOOKUP(Sheet1[[#This Row],[NPDES ID2]],Combined_Sheet__Major_Only___2[[NPDES ID2]:[ECHO BFR]],29,FALSE)</f>
        <v>thickening</v>
      </c>
      <c r="BA2365">
        <f>VLOOKUP(Sheet1[[#This Row],[NPDES ID2]],Combined_Sheet__Major_Only___2[[NPDES ID2]:[ECHO BFR]],17,FALSE)</f>
        <v>30.65765</v>
      </c>
      <c r="BB2365">
        <f>VLOOKUP(Sheet1[[#This Row],[NPDES ID2]],Combined_Sheet__Major_Only___2[[NPDES ID2]:[ECHO BFR]],18,FALSE)</f>
        <v>-81.463300000000004</v>
      </c>
      <c r="BC2365" t="str">
        <f>IF(ISNUMBER(SEARCH("aerobic",$AW2365)),"aerobic","")</f>
        <v>aerobic</v>
      </c>
      <c r="BD2365" t="str">
        <f>IF(ISNUMBER(SEARCH("anaer",$AW2365)),"anaer","")</f>
        <v/>
      </c>
      <c r="BE2365" t="str">
        <f>IF(ISNUMBER(SEARCH("thickening",$AZ2365)),"thickening","")</f>
        <v>thickening</v>
      </c>
      <c r="BF2365" s="3" t="str">
        <f>IF(ISNUMBER(SEARCH("airDry",$AW2365)),"airDry","")</f>
        <v/>
      </c>
      <c r="BG2365" s="3" t="str">
        <f>IF(ISNUMBER(SEARCH("heatDry",$AY2365)),"heatDry","")</f>
        <v/>
      </c>
      <c r="BH2365" s="3" t="str">
        <f>IF(AND(ISNUMBER(SEARCH("aerobic",$AW2365)),ISNUMBER(SEARCH("anaer",$AW2365))),"Combined Aer and Anaer.","")</f>
        <v/>
      </c>
    </row>
    <row r="2366" spans="1:60" x14ac:dyDescent="0.3">
      <c r="A2366" s="4">
        <v>2364</v>
      </c>
      <c r="B2366" t="s">
        <v>11026</v>
      </c>
      <c r="C2366">
        <v>332.03</v>
      </c>
      <c r="D2366">
        <v>426.9527605737286</v>
      </c>
      <c r="E2366">
        <v>426.88864454311988</v>
      </c>
      <c r="F2366">
        <v>325.22073030003588</v>
      </c>
      <c r="G2366">
        <v>531.3336674259366</v>
      </c>
      <c r="H2366">
        <v>-77.054365254952543</v>
      </c>
      <c r="I2366">
        <v>-78.31779029875571</v>
      </c>
      <c r="J2366">
        <v>-91.163614774928774</v>
      </c>
      <c r="K2366">
        <v>-61.795704656122091</v>
      </c>
      <c r="L2366">
        <v>210.44460933407271</v>
      </c>
      <c r="M2366">
        <v>209.4818346004578</v>
      </c>
      <c r="N2366">
        <v>205.99361887448049</v>
      </c>
      <c r="O2366">
        <v>217.77832872694009</v>
      </c>
      <c r="P2366">
        <v>7.8395112983324546</v>
      </c>
      <c r="Q2366">
        <v>7.9206779274137871</v>
      </c>
      <c r="R2366">
        <v>6.4075644175088868</v>
      </c>
      <c r="S2366">
        <v>8.9835968978945644</v>
      </c>
      <c r="T2366">
        <v>53.629921173676422</v>
      </c>
      <c r="U2366">
        <v>53.62983557069397</v>
      </c>
      <c r="V2366">
        <v>53.593183736700396</v>
      </c>
      <c r="W2366">
        <v>53.66630600522398</v>
      </c>
      <c r="X2366">
        <v>3808.8886974603602</v>
      </c>
      <c r="Y2366">
        <v>3823.5260868155528</v>
      </c>
      <c r="Z2366">
        <v>3681.851258203561</v>
      </c>
      <c r="AA2366">
        <v>3889.9139638118731</v>
      </c>
      <c r="AB2366">
        <v>708.4352865036484</v>
      </c>
      <c r="AC2366">
        <v>701.81499490703686</v>
      </c>
      <c r="AD2366">
        <v>597.18201392549088</v>
      </c>
      <c r="AE2366">
        <v>850.44325566114287</v>
      </c>
      <c r="AF2366">
        <v>62.114571529374778</v>
      </c>
      <c r="AG2366">
        <v>61.83030245991543</v>
      </c>
      <c r="AH2366">
        <v>60.801358857699782</v>
      </c>
      <c r="AI2366">
        <v>64.278351233462345</v>
      </c>
      <c r="AJ2366">
        <v>0.5352306912124275</v>
      </c>
      <c r="AK2366">
        <v>0.53523063741385424</v>
      </c>
      <c r="AL2366">
        <v>0.53522310362271708</v>
      </c>
      <c r="AM2366">
        <v>0.53523831035475034</v>
      </c>
      <c r="AN2366">
        <v>0.95480367758540008</v>
      </c>
      <c r="AO2366">
        <v>0.9548036775854003</v>
      </c>
      <c r="AP2366">
        <v>0.9548036775854003</v>
      </c>
      <c r="AQ2366">
        <v>0.9548036775854003</v>
      </c>
      <c r="AR2366">
        <v>13.215127297078849</v>
      </c>
      <c r="AS2366">
        <v>13.215127297078849</v>
      </c>
      <c r="AT2366">
        <v>13.215127297078849</v>
      </c>
      <c r="AU2366">
        <v>13.215127297078849</v>
      </c>
      <c r="AV2366" t="str">
        <f>VLOOKUP(Sheet1[[#This Row],[NPDES ID2]],Combined_Sheet__Major_Only___2[[NPDES ID2]:[ECHO BFR]],3,FALSE)</f>
        <v>IL</v>
      </c>
      <c r="AW2366" t="s">
        <v>12182</v>
      </c>
      <c r="AX2366" t="str">
        <f>VLOOKUP(Sheet1[[#This Row],[NPDES ID2]],Combined_Sheet__Major_Only___2[[NPDES ID2]:[ECHO BFR]],27,FALSE)</f>
        <v>tempSludgeStore</v>
      </c>
      <c r="AY2366" t="str">
        <f>VLOOKUP(Sheet1[[#This Row],[NPDES ID2]],Combined_Sheet__Major_Only___2[[NPDES ID2]:[ECHO BFR]],28,FALSE)</f>
        <v>-</v>
      </c>
      <c r="AZ2366" t="str">
        <f>VLOOKUP(Sheet1[[#This Row],[NPDES ID2]],Combined_Sheet__Major_Only___2[[NPDES ID2]:[ECHO BFR]],29,FALSE)</f>
        <v>preliminaryOps, thickening</v>
      </c>
      <c r="BA2366">
        <f>VLOOKUP(Sheet1[[#This Row],[NPDES ID2]],Combined_Sheet__Major_Only___2[[NPDES ID2]:[ECHO BFR]],17,FALSE)</f>
        <v>41.582270000000001</v>
      </c>
      <c r="BB2366">
        <f>VLOOKUP(Sheet1[[#This Row],[NPDES ID2]],Combined_Sheet__Major_Only___2[[NPDES ID2]:[ECHO BFR]],18,FALSE)</f>
        <v>-88.06617</v>
      </c>
      <c r="BC2366" t="str">
        <f>IF(ISNUMBER(SEARCH("aerobic",$AW2366)),"aerobic","")</f>
        <v>aerobic</v>
      </c>
      <c r="BD2366" t="str">
        <f>IF(ISNUMBER(SEARCH("anaer",$AW2366)),"anaer","")</f>
        <v>anaer</v>
      </c>
      <c r="BE2366" t="str">
        <f>IF(ISNUMBER(SEARCH("thickening",$AZ2366)),"thickening","")</f>
        <v>thickening</v>
      </c>
      <c r="BF2366" s="2" t="str">
        <f>IF(ISNUMBER(SEARCH("airDry",$AW2366)),"airDry","")</f>
        <v/>
      </c>
      <c r="BG2366" s="2" t="str">
        <f>IF(ISNUMBER(SEARCH("heatDry",$AY2366)),"heatDry","")</f>
        <v/>
      </c>
      <c r="BH2366" s="2" t="str">
        <f>IF(AND(ISNUMBER(SEARCH("aerobic",$AW2366)),ISNUMBER(SEARCH("anaer",$AW2366))),"Combined Aer and Anaer.","")</f>
        <v>Combined Aer and Anaer.</v>
      </c>
    </row>
    <row r="2367" spans="1:60" x14ac:dyDescent="0.3">
      <c r="A2367" s="4">
        <v>2365</v>
      </c>
      <c r="B2367" t="s">
        <v>11030</v>
      </c>
      <c r="C2367">
        <v>331.62759</v>
      </c>
      <c r="D2367">
        <v>450.82866104585241</v>
      </c>
      <c r="E2367">
        <v>451.48780660638681</v>
      </c>
      <c r="F2367">
        <v>343.18661520017832</v>
      </c>
      <c r="G2367">
        <v>559.75136446011447</v>
      </c>
      <c r="H2367">
        <v>-77.309015750218791</v>
      </c>
      <c r="I2367">
        <v>-78.334998514914417</v>
      </c>
      <c r="J2367">
        <v>-90.704549476091358</v>
      </c>
      <c r="K2367">
        <v>-62.654488312279327</v>
      </c>
      <c r="L2367">
        <v>199.24357266165501</v>
      </c>
      <c r="M2367">
        <v>198.20030260763301</v>
      </c>
      <c r="N2367">
        <v>194.4203299965634</v>
      </c>
      <c r="O2367">
        <v>207.19066958731111</v>
      </c>
      <c r="P2367">
        <v>7.8498673943665924</v>
      </c>
      <c r="Q2367">
        <v>7.9171703523349919</v>
      </c>
      <c r="R2367">
        <v>6.4933767836507528</v>
      </c>
      <c r="S2367">
        <v>9.0328354745282518</v>
      </c>
      <c r="T2367">
        <v>75.150246093857064</v>
      </c>
      <c r="U2367">
        <v>75.150127279228542</v>
      </c>
      <c r="V2367">
        <v>75.099255523169944</v>
      </c>
      <c r="W2367">
        <v>75.200747257729148</v>
      </c>
      <c r="X2367">
        <v>5631.0736923096238</v>
      </c>
      <c r="Y2367">
        <v>5655.8373483428677</v>
      </c>
      <c r="Z2367">
        <v>5416.3234720824412</v>
      </c>
      <c r="AA2367">
        <v>5768.3384994670432</v>
      </c>
      <c r="AB2367">
        <v>1045.997715197668</v>
      </c>
      <c r="AC2367">
        <v>1036.569772418499</v>
      </c>
      <c r="AD2367">
        <v>880.92116335288097</v>
      </c>
      <c r="AE2367">
        <v>1261.3594926091289</v>
      </c>
      <c r="AF2367">
        <v>58.88005301378621</v>
      </c>
      <c r="AG2367">
        <v>58.571635329487243</v>
      </c>
      <c r="AH2367">
        <v>57.455315428942953</v>
      </c>
      <c r="AI2367">
        <v>61.227597663005348</v>
      </c>
      <c r="AJ2367">
        <v>0.49575373586795463</v>
      </c>
      <c r="AK2367">
        <v>0.4957536751577738</v>
      </c>
      <c r="AL2367">
        <v>0.49574517507774868</v>
      </c>
      <c r="AM2367">
        <v>0.49576233228863931</v>
      </c>
      <c r="AN2367">
        <v>0.96713621556241547</v>
      </c>
      <c r="AO2367">
        <v>0.96713621556241514</v>
      </c>
      <c r="AP2367">
        <v>0.96713621556241514</v>
      </c>
      <c r="AQ2367">
        <v>0.96713621556241514</v>
      </c>
      <c r="AR2367">
        <v>12.5359875018093</v>
      </c>
      <c r="AS2367">
        <v>12.5359875018093</v>
      </c>
      <c r="AT2367">
        <v>12.5359875018093</v>
      </c>
      <c r="AU2367">
        <v>12.5359875018093</v>
      </c>
      <c r="AV2367" t="str">
        <f>VLOOKUP(Sheet1[[#This Row],[NPDES ID2]],Combined_Sheet__Major_Only___2[[NPDES ID2]:[ECHO BFR]],3,FALSE)</f>
        <v>FL</v>
      </c>
      <c r="AW2367" t="s">
        <v>41</v>
      </c>
      <c r="AX2367" t="str">
        <f>VLOOKUP(Sheet1[[#This Row],[NPDES ID2]],Combined_Sheet__Major_Only___2[[NPDES ID2]:[ECHO BFR]],27,FALSE)</f>
        <v>-</v>
      </c>
      <c r="AY2367" t="str">
        <f>VLOOKUP(Sheet1[[#This Row],[NPDES ID2]],Combined_Sheet__Major_Only___2[[NPDES ID2]:[ECHO BFR]],28,FALSE)</f>
        <v>-</v>
      </c>
      <c r="AZ2367" t="str">
        <f>VLOOKUP(Sheet1[[#This Row],[NPDES ID2]],Combined_Sheet__Major_Only___2[[NPDES ID2]:[ECHO BFR]],29,FALSE)</f>
        <v>thickening</v>
      </c>
      <c r="BA2367">
        <f>VLOOKUP(Sheet1[[#This Row],[NPDES ID2]],Combined_Sheet__Major_Only___2[[NPDES ID2]:[ECHO BFR]],17,FALSE)</f>
        <v>27.951798</v>
      </c>
      <c r="BB2367">
        <f>VLOOKUP(Sheet1[[#This Row],[NPDES ID2]],Combined_Sheet__Major_Only___2[[NPDES ID2]:[ECHO BFR]],18,FALSE)</f>
        <v>-81.709100000000007</v>
      </c>
      <c r="BC2367" t="str">
        <f>IF(ISNUMBER(SEARCH("aerobic",$AW2367)),"aerobic","")</f>
        <v>aerobic</v>
      </c>
      <c r="BD2367" t="str">
        <f>IF(ISNUMBER(SEARCH("anaer",$AW2367)),"anaer","")</f>
        <v/>
      </c>
      <c r="BE2367" t="str">
        <f>IF(ISNUMBER(SEARCH("thickening",$AZ2367)),"thickening","")</f>
        <v>thickening</v>
      </c>
      <c r="BF2367" s="3" t="str">
        <f>IF(ISNUMBER(SEARCH("airDry",$AW2367)),"airDry","")</f>
        <v/>
      </c>
      <c r="BG2367" s="3" t="str">
        <f>IF(ISNUMBER(SEARCH("heatDry",$AY2367)),"heatDry","")</f>
        <v/>
      </c>
      <c r="BH2367" s="3" t="str">
        <f>IF(AND(ISNUMBER(SEARCH("aerobic",$AW2367)),ISNUMBER(SEARCH("anaer",$AW2367))),"Combined Aer and Anaer.","")</f>
        <v/>
      </c>
    </row>
    <row r="2368" spans="1:60" x14ac:dyDescent="0.3">
      <c r="A2368" s="4">
        <v>2366</v>
      </c>
      <c r="B2368" t="s">
        <v>11035</v>
      </c>
      <c r="C2368">
        <v>331.46</v>
      </c>
      <c r="D2368">
        <v>406.08421057874932</v>
      </c>
      <c r="E2368">
        <v>405.12445609364499</v>
      </c>
      <c r="F2368">
        <v>309.83601249167828</v>
      </c>
      <c r="G2368">
        <v>506.45781047177508</v>
      </c>
      <c r="H2368">
        <v>-76.777461338283075</v>
      </c>
      <c r="I2368">
        <v>-78.067355383118013</v>
      </c>
      <c r="J2368">
        <v>-90.891114992740967</v>
      </c>
      <c r="K2368">
        <v>-60.363886509716203</v>
      </c>
      <c r="L2368">
        <v>221.12175376606891</v>
      </c>
      <c r="M2368">
        <v>220.24310361540461</v>
      </c>
      <c r="N2368">
        <v>217.05960240084059</v>
      </c>
      <c r="O2368">
        <v>227.81481812516819</v>
      </c>
      <c r="P2368">
        <v>7.8053220275393542</v>
      </c>
      <c r="Q2368">
        <v>7.9033793652864581</v>
      </c>
      <c r="R2368">
        <v>6.3146197577420491</v>
      </c>
      <c r="S2368">
        <v>8.9680242441146998</v>
      </c>
      <c r="T2368">
        <v>65.821828508110642</v>
      </c>
      <c r="U2368">
        <v>65.821724089737955</v>
      </c>
      <c r="V2368">
        <v>65.777016244844816</v>
      </c>
      <c r="W2368">
        <v>65.866210663873389</v>
      </c>
      <c r="X2368">
        <v>4441.0654101524005</v>
      </c>
      <c r="Y2368">
        <v>4455.8657567148584</v>
      </c>
      <c r="Z2368">
        <v>4312.34770276364</v>
      </c>
      <c r="AA2368">
        <v>4523.0327099858214</v>
      </c>
      <c r="AB2368">
        <v>693.76437866171023</v>
      </c>
      <c r="AC2368">
        <v>689.69311281269495</v>
      </c>
      <c r="AD2368">
        <v>601.36778586120317</v>
      </c>
      <c r="AE2368">
        <v>809.01383793597483</v>
      </c>
      <c r="AF2368">
        <v>65.378256575550182</v>
      </c>
      <c r="AG2368">
        <v>65.118366754649344</v>
      </c>
      <c r="AH2368">
        <v>64.177779278398731</v>
      </c>
      <c r="AI2368">
        <v>67.356301452673648</v>
      </c>
      <c r="AJ2368">
        <v>0.57510773302780649</v>
      </c>
      <c r="AK2368">
        <v>0.57510767541139884</v>
      </c>
      <c r="AL2368">
        <v>0.57509960695932127</v>
      </c>
      <c r="AM2368">
        <v>0.57511589288769938</v>
      </c>
      <c r="AN2368">
        <v>0.96272767313980867</v>
      </c>
      <c r="AO2368">
        <v>0.96272767313980878</v>
      </c>
      <c r="AP2368">
        <v>0.96272767313980878</v>
      </c>
      <c r="AQ2368">
        <v>0.96272767313980878</v>
      </c>
      <c r="AR2368">
        <v>15.41210598706496</v>
      </c>
      <c r="AS2368">
        <v>15.412105987064971</v>
      </c>
      <c r="AT2368">
        <v>15.412105987064971</v>
      </c>
      <c r="AU2368">
        <v>15.412105987064971</v>
      </c>
      <c r="AV2368" t="str">
        <f>VLOOKUP(Sheet1[[#This Row],[NPDES ID2]],Combined_Sheet__Major_Only___2[[NPDES ID2]:[ECHO BFR]],3,FALSE)</f>
        <v>PA</v>
      </c>
      <c r="AW2368" t="s">
        <v>12181</v>
      </c>
      <c r="AX2368" t="str">
        <f>VLOOKUP(Sheet1[[#This Row],[NPDES ID2]],Combined_Sheet__Major_Only___2[[NPDES ID2]:[ECHO BFR]],27,FALSE)</f>
        <v>methaneBioCaptureRecover</v>
      </c>
      <c r="AY2368" t="str">
        <f>VLOOKUP(Sheet1[[#This Row],[NPDES ID2]],Combined_Sheet__Major_Only___2[[NPDES ID2]:[ECHO BFR]],28,FALSE)</f>
        <v>-</v>
      </c>
      <c r="AZ2368" t="str">
        <f>VLOOKUP(Sheet1[[#This Row],[NPDES ID2]],Combined_Sheet__Major_Only___2[[NPDES ID2]:[ECHO BFR]],29,FALSE)</f>
        <v>preliminaryOps, thickening</v>
      </c>
      <c r="BA2368">
        <f>VLOOKUP(Sheet1[[#This Row],[NPDES ID2]],Combined_Sheet__Major_Only___2[[NPDES ID2]:[ECHO BFR]],17,FALSE)</f>
        <v>40.340854</v>
      </c>
      <c r="BB2368">
        <f>VLOOKUP(Sheet1[[#This Row],[NPDES ID2]],Combined_Sheet__Major_Only___2[[NPDES ID2]:[ECHO BFR]],18,FALSE)</f>
        <v>-79.730035000000001</v>
      </c>
      <c r="BC2368" t="str">
        <f>IF(ISNUMBER(SEARCH("aerobic",$AW2368)),"aerobic","")</f>
        <v/>
      </c>
      <c r="BD2368" t="str">
        <f>IF(ISNUMBER(SEARCH("anaer",$AW2368)),"anaer","")</f>
        <v>anaer</v>
      </c>
      <c r="BE2368" t="str">
        <f>IF(ISNUMBER(SEARCH("thickening",$AZ2368)),"thickening","")</f>
        <v>thickening</v>
      </c>
      <c r="BF2368" s="2" t="str">
        <f>IF(ISNUMBER(SEARCH("airDry",$AW2368)),"airDry","")</f>
        <v/>
      </c>
      <c r="BG2368" s="2" t="str">
        <f>IF(ISNUMBER(SEARCH("heatDry",$AY2368)),"heatDry","")</f>
        <v/>
      </c>
      <c r="BH2368" s="2" t="str">
        <f>IF(AND(ISNUMBER(SEARCH("aerobic",$AW2368)),ISNUMBER(SEARCH("anaer",$AW2368))),"Combined Aer and Anaer.","")</f>
        <v/>
      </c>
    </row>
    <row r="2369" spans="1:60" x14ac:dyDescent="0.3">
      <c r="A2369" s="4">
        <v>2367</v>
      </c>
      <c r="B2369" t="s">
        <v>11039</v>
      </c>
      <c r="C2369">
        <v>329.64</v>
      </c>
      <c r="D2369">
        <v>444.35311333295272</v>
      </c>
      <c r="E2369">
        <v>444.82588616995872</v>
      </c>
      <c r="F2369">
        <v>338.08041516667811</v>
      </c>
      <c r="G2369">
        <v>552.24568688569343</v>
      </c>
      <c r="H2369">
        <v>-77.203081552894389</v>
      </c>
      <c r="I2369">
        <v>-78.278170796287796</v>
      </c>
      <c r="J2369">
        <v>-90.834865506168214</v>
      </c>
      <c r="K2369">
        <v>-62.335004180339418</v>
      </c>
      <c r="L2369">
        <v>201.75854592513349</v>
      </c>
      <c r="M2369">
        <v>200.74923536536789</v>
      </c>
      <c r="N2369">
        <v>197.09203555737719</v>
      </c>
      <c r="O2369">
        <v>209.447472828222</v>
      </c>
      <c r="P2369">
        <v>7.7961301542136789</v>
      </c>
      <c r="Q2369">
        <v>7.8566698423252648</v>
      </c>
      <c r="R2369">
        <v>6.4110761249353896</v>
      </c>
      <c r="S2369">
        <v>8.9538365676090041</v>
      </c>
      <c r="T2369">
        <v>115.365237802354</v>
      </c>
      <c r="U2369">
        <v>115.3650569251834</v>
      </c>
      <c r="V2369">
        <v>115.2876124268422</v>
      </c>
      <c r="W2369">
        <v>115.4421181305505</v>
      </c>
      <c r="X2369">
        <v>8485.1909843780923</v>
      </c>
      <c r="Y2369">
        <v>8520.8906045121694</v>
      </c>
      <c r="Z2369">
        <v>8175.8164009504344</v>
      </c>
      <c r="AA2369">
        <v>8682.7368062363748</v>
      </c>
      <c r="AB2369">
        <v>1357.053506784853</v>
      </c>
      <c r="AC2369">
        <v>1348.560798979222</v>
      </c>
      <c r="AD2369">
        <v>1170.4752370945721</v>
      </c>
      <c r="AE2369">
        <v>1591.092492272079</v>
      </c>
      <c r="AF2369">
        <v>59.983035249633389</v>
      </c>
      <c r="AG2369">
        <v>59.682825809409827</v>
      </c>
      <c r="AH2369">
        <v>58.596445951757062</v>
      </c>
      <c r="AI2369">
        <v>62.26776192091296</v>
      </c>
      <c r="AJ2369">
        <v>0.50921030171339299</v>
      </c>
      <c r="AK2369">
        <v>0.50921022548418227</v>
      </c>
      <c r="AL2369">
        <v>0.50919955505182524</v>
      </c>
      <c r="AM2369">
        <v>0.50922109315122321</v>
      </c>
      <c r="AN2369">
        <v>0.97823452233917518</v>
      </c>
      <c r="AO2369">
        <v>0.97823452233917507</v>
      </c>
      <c r="AP2369">
        <v>0.97823452233917507</v>
      </c>
      <c r="AQ2369">
        <v>0.97823452233917507</v>
      </c>
      <c r="AR2369">
        <v>13.93935268703958</v>
      </c>
      <c r="AS2369">
        <v>13.93935268703958</v>
      </c>
      <c r="AT2369">
        <v>13.93935268703958</v>
      </c>
      <c r="AU2369">
        <v>13.93935268703958</v>
      </c>
      <c r="AV2369" t="str">
        <f>VLOOKUP(Sheet1[[#This Row],[NPDES ID2]],Combined_Sheet__Major_Only___2[[NPDES ID2]:[ECHO BFR]],3,FALSE)</f>
        <v>LA</v>
      </c>
      <c r="AW2369" t="s">
        <v>12181</v>
      </c>
      <c r="AX2369" t="str">
        <f>VLOOKUP(Sheet1[[#This Row],[NPDES ID2]],Combined_Sheet__Major_Only___2[[NPDES ID2]:[ECHO BFR]],27,FALSE)</f>
        <v>-</v>
      </c>
      <c r="AY2369" t="str">
        <f>VLOOKUP(Sheet1[[#This Row],[NPDES ID2]],Combined_Sheet__Major_Only___2[[NPDES ID2]:[ECHO BFR]],28,FALSE)</f>
        <v>-</v>
      </c>
      <c r="AZ2369" t="str">
        <f>VLOOKUP(Sheet1[[#This Row],[NPDES ID2]],Combined_Sheet__Major_Only___2[[NPDES ID2]:[ECHO BFR]],29,FALSE)</f>
        <v>thickening</v>
      </c>
      <c r="BA2369">
        <f>VLOOKUP(Sheet1[[#This Row],[NPDES ID2]],Combined_Sheet__Major_Only___2[[NPDES ID2]:[ECHO BFR]],17,FALSE)</f>
        <v>29.629380000000001</v>
      </c>
      <c r="BB2369">
        <f>VLOOKUP(Sheet1[[#This Row],[NPDES ID2]],Combined_Sheet__Major_Only___2[[NPDES ID2]:[ECHO BFR]],18,FALSE)</f>
        <v>-90.736200999999994</v>
      </c>
      <c r="BC2369" t="str">
        <f>IF(ISNUMBER(SEARCH("aerobic",$AW2369)),"aerobic","")</f>
        <v/>
      </c>
      <c r="BD2369" t="str">
        <f>IF(ISNUMBER(SEARCH("anaer",$AW2369)),"anaer","")</f>
        <v>anaer</v>
      </c>
      <c r="BE2369" t="str">
        <f>IF(ISNUMBER(SEARCH("thickening",$AZ2369)),"thickening","")</f>
        <v>thickening</v>
      </c>
      <c r="BF2369" s="3" t="str">
        <f>IF(ISNUMBER(SEARCH("airDry",$AW2369)),"airDry","")</f>
        <v/>
      </c>
      <c r="BG2369" s="3" t="str">
        <f>IF(ISNUMBER(SEARCH("heatDry",$AY2369)),"heatDry","")</f>
        <v/>
      </c>
      <c r="BH2369" s="3" t="str">
        <f>IF(AND(ISNUMBER(SEARCH("aerobic",$AW2369)),ISNUMBER(SEARCH("anaer",$AW2369))),"Combined Aer and Anaer.","")</f>
        <v/>
      </c>
    </row>
    <row r="2370" spans="1:60" x14ac:dyDescent="0.3">
      <c r="A2370" s="4">
        <v>2368</v>
      </c>
      <c r="B2370" t="s">
        <v>11044</v>
      </c>
      <c r="C2370">
        <v>327.33999999999997</v>
      </c>
      <c r="D2370">
        <v>444.5300006094804</v>
      </c>
      <c r="E2370">
        <v>444.98749518086942</v>
      </c>
      <c r="F2370">
        <v>337.97957743123283</v>
      </c>
      <c r="G2370">
        <v>552.66350383858287</v>
      </c>
      <c r="H2370">
        <v>-77.175829542471064</v>
      </c>
      <c r="I2370">
        <v>-78.262652860323058</v>
      </c>
      <c r="J2370">
        <v>-90.86095825177793</v>
      </c>
      <c r="K2370">
        <v>-62.256540294965617</v>
      </c>
      <c r="L2370">
        <v>201.23650636466871</v>
      </c>
      <c r="M2370">
        <v>200.24085655183271</v>
      </c>
      <c r="N2370">
        <v>196.63308465391569</v>
      </c>
      <c r="O2370">
        <v>208.82150241095599</v>
      </c>
      <c r="P2370">
        <v>7.7401225423849311</v>
      </c>
      <c r="Q2370">
        <v>7.8034848002835853</v>
      </c>
      <c r="R2370">
        <v>6.3600145196371871</v>
      </c>
      <c r="S2370">
        <v>8.8870661483540871</v>
      </c>
      <c r="T2370">
        <v>114.4045786718216</v>
      </c>
      <c r="U2370">
        <v>114.4043992772062</v>
      </c>
      <c r="V2370">
        <v>114.32758955078501</v>
      </c>
      <c r="W2370">
        <v>114.4808288523048</v>
      </c>
      <c r="X2370">
        <v>8377.4298223831029</v>
      </c>
      <c r="Y2370">
        <v>8412.2938438784295</v>
      </c>
      <c r="Z2370">
        <v>8075.3004223075786</v>
      </c>
      <c r="AA2370">
        <v>8570.3109587181498</v>
      </c>
      <c r="AB2370">
        <v>1735.955319761518</v>
      </c>
      <c r="AC2370">
        <v>1715.3116738913629</v>
      </c>
      <c r="AD2370">
        <v>1434.5624650918071</v>
      </c>
      <c r="AE2370">
        <v>2133.465396630706</v>
      </c>
      <c r="AF2370">
        <v>60.248270960159637</v>
      </c>
      <c r="AG2370">
        <v>59.950035332137873</v>
      </c>
      <c r="AH2370">
        <v>58.870860630554539</v>
      </c>
      <c r="AI2370">
        <v>62.517883757869363</v>
      </c>
      <c r="AJ2370">
        <v>0.51244704487666526</v>
      </c>
      <c r="AK2370">
        <v>0.51244696449942895</v>
      </c>
      <c r="AL2370">
        <v>0.512435714119303</v>
      </c>
      <c r="AM2370">
        <v>0.51245842285723775</v>
      </c>
      <c r="AN2370">
        <v>0.97805750882840714</v>
      </c>
      <c r="AO2370">
        <v>0.97805750882840703</v>
      </c>
      <c r="AP2370">
        <v>0.97805750882840703</v>
      </c>
      <c r="AQ2370">
        <v>0.97805750882840703</v>
      </c>
      <c r="AR2370">
        <v>12.076987602970791</v>
      </c>
      <c r="AS2370">
        <v>12.076987602970791</v>
      </c>
      <c r="AT2370">
        <v>12.076987602970791</v>
      </c>
      <c r="AU2370">
        <v>12.076987602970791</v>
      </c>
      <c r="AV2370" t="str">
        <f>VLOOKUP(Sheet1[[#This Row],[NPDES ID2]],Combined_Sheet__Major_Only___2[[NPDES ID2]:[ECHO BFR]],3,FALSE)</f>
        <v>IA</v>
      </c>
      <c r="AW2370" t="s">
        <v>41</v>
      </c>
      <c r="AX2370" t="str">
        <f>VLOOKUP(Sheet1[[#This Row],[NPDES ID2]],Combined_Sheet__Major_Only___2[[NPDES ID2]:[ECHO BFR]],27,FALSE)</f>
        <v>-</v>
      </c>
      <c r="AY2370" t="str">
        <f>VLOOKUP(Sheet1[[#This Row],[NPDES ID2]],Combined_Sheet__Major_Only___2[[NPDES ID2]:[ECHO BFR]],28,FALSE)</f>
        <v>-</v>
      </c>
      <c r="AZ2370" t="str">
        <f>VLOOKUP(Sheet1[[#This Row],[NPDES ID2]],Combined_Sheet__Major_Only___2[[NPDES ID2]:[ECHO BFR]],29,FALSE)</f>
        <v>thickening</v>
      </c>
      <c r="BA2370">
        <f>VLOOKUP(Sheet1[[#This Row],[NPDES ID2]],Combined_Sheet__Major_Only___2[[NPDES ID2]:[ECHO BFR]],17,FALSE)</f>
        <v>41.725389999999997</v>
      </c>
      <c r="BB2370">
        <f>VLOOKUP(Sheet1[[#This Row],[NPDES ID2]],Combined_Sheet__Major_Only___2[[NPDES ID2]:[ECHO BFR]],18,FALSE)</f>
        <v>-91.592550000000003</v>
      </c>
      <c r="BC2370" t="str">
        <f>IF(ISNUMBER(SEARCH("aerobic",$AW2370)),"aerobic","")</f>
        <v>aerobic</v>
      </c>
      <c r="BD2370" t="str">
        <f>IF(ISNUMBER(SEARCH("anaer",$AW2370)),"anaer","")</f>
        <v/>
      </c>
      <c r="BE2370" t="str">
        <f>IF(ISNUMBER(SEARCH("thickening",$AZ2370)),"thickening","")</f>
        <v>thickening</v>
      </c>
      <c r="BF2370" s="2" t="str">
        <f>IF(ISNUMBER(SEARCH("airDry",$AW2370)),"airDry","")</f>
        <v/>
      </c>
      <c r="BG2370" s="2" t="str">
        <f>IF(ISNUMBER(SEARCH("heatDry",$AY2370)),"heatDry","")</f>
        <v/>
      </c>
      <c r="BH2370" s="2" t="str">
        <f>IF(AND(ISNUMBER(SEARCH("aerobic",$AW2370)),ISNUMBER(SEARCH("anaer",$AW2370))),"Combined Aer and Anaer.","")</f>
        <v/>
      </c>
    </row>
    <row r="2371" spans="1:60" x14ac:dyDescent="0.3">
      <c r="A2371" s="4">
        <v>2369</v>
      </c>
      <c r="B2371" t="s">
        <v>11048</v>
      </c>
      <c r="C2371">
        <v>325.87</v>
      </c>
      <c r="D2371">
        <v>417.03634326948031</v>
      </c>
      <c r="E2371">
        <v>416.58870797841251</v>
      </c>
      <c r="F2371">
        <v>317.73547561887159</v>
      </c>
      <c r="G2371">
        <v>520.00997025702168</v>
      </c>
      <c r="H2371">
        <v>-76.887826682906024</v>
      </c>
      <c r="I2371">
        <v>-78.077534429282252</v>
      </c>
      <c r="J2371">
        <v>-91.110006044194591</v>
      </c>
      <c r="K2371">
        <v>-60.850147738528527</v>
      </c>
      <c r="L2371">
        <v>214.17939242898811</v>
      </c>
      <c r="M2371">
        <v>213.29148334735481</v>
      </c>
      <c r="N2371">
        <v>210.07487174966519</v>
      </c>
      <c r="O2371">
        <v>220.94214981503251</v>
      </c>
      <c r="P2371">
        <v>7.6798435183381564</v>
      </c>
      <c r="Q2371">
        <v>7.7708873880781137</v>
      </c>
      <c r="R2371">
        <v>6.2363160543499934</v>
      </c>
      <c r="S2371">
        <v>8.7954574330925048</v>
      </c>
      <c r="T2371">
        <v>3.8167025863090589</v>
      </c>
      <c r="U2371">
        <v>3.816693858512846</v>
      </c>
      <c r="V2371">
        <v>3.8129569590636478</v>
      </c>
      <c r="W2371">
        <v>3.8204122630742972</v>
      </c>
      <c r="X2371">
        <v>261.38565036815288</v>
      </c>
      <c r="Y2371">
        <v>262.26330441185752</v>
      </c>
      <c r="Z2371">
        <v>253.55565613086861</v>
      </c>
      <c r="AA2371">
        <v>266.4155908957934</v>
      </c>
      <c r="AB2371">
        <v>47.80056177938809</v>
      </c>
      <c r="AC2371">
        <v>47.370925023530418</v>
      </c>
      <c r="AD2371">
        <v>40.436143457591463</v>
      </c>
      <c r="AE2371">
        <v>57.2342114603628</v>
      </c>
      <c r="AF2371">
        <v>64.411444924561522</v>
      </c>
      <c r="AG2371">
        <v>64.144365209873285</v>
      </c>
      <c r="AH2371">
        <v>63.177362205430107</v>
      </c>
      <c r="AI2371">
        <v>66.444795079463546</v>
      </c>
      <c r="AJ2371">
        <v>0.5632905078414665</v>
      </c>
      <c r="AK2371">
        <v>0.56329047795024545</v>
      </c>
      <c r="AL2371">
        <v>0.56328629037641187</v>
      </c>
      <c r="AM2371">
        <v>0.56329474281174796</v>
      </c>
      <c r="AN2371">
        <v>0.65598338794527311</v>
      </c>
      <c r="AO2371">
        <v>0.65598338794527311</v>
      </c>
      <c r="AP2371">
        <v>0.65598338794527311</v>
      </c>
      <c r="AQ2371">
        <v>0.65598338794527311</v>
      </c>
      <c r="AR2371">
        <v>13.8361883579246</v>
      </c>
      <c r="AS2371">
        <v>13.8361883579246</v>
      </c>
      <c r="AT2371">
        <v>13.8361883579246</v>
      </c>
      <c r="AU2371">
        <v>13.8361883579246</v>
      </c>
      <c r="AV2371" t="str">
        <f>VLOOKUP(Sheet1[[#This Row],[NPDES ID2]],Combined_Sheet__Major_Only___2[[NPDES ID2]:[ECHO BFR]],3,FALSE)</f>
        <v>TX</v>
      </c>
      <c r="AW2371" t="s">
        <v>118</v>
      </c>
      <c r="AX2371" t="str">
        <f>VLOOKUP(Sheet1[[#This Row],[NPDES ID2]],Combined_Sheet__Major_Only___2[[NPDES ID2]:[ECHO BFR]],27,FALSE)</f>
        <v>-</v>
      </c>
      <c r="AY2371" t="str">
        <f>VLOOKUP(Sheet1[[#This Row],[NPDES ID2]],Combined_Sheet__Major_Only___2[[NPDES ID2]:[ECHO BFR]],28,FALSE)</f>
        <v>-</v>
      </c>
      <c r="AZ2371" t="str">
        <f>VLOOKUP(Sheet1[[#This Row],[NPDES ID2]],Combined_Sheet__Major_Only___2[[NPDES ID2]:[ECHO BFR]],29,FALSE)</f>
        <v>thickening</v>
      </c>
      <c r="BA2371">
        <f>VLOOKUP(Sheet1[[#This Row],[NPDES ID2]],Combined_Sheet__Major_Only___2[[NPDES ID2]:[ECHO BFR]],17,FALSE)</f>
        <v>29.669861000000001</v>
      </c>
      <c r="BB2371">
        <f>VLOOKUP(Sheet1[[#This Row],[NPDES ID2]],Combined_Sheet__Major_Only___2[[NPDES ID2]:[ECHO BFR]],18,FALSE)</f>
        <v>-95.234888999999995</v>
      </c>
      <c r="BC2371" t="str">
        <f>IF(ISNUMBER(SEARCH("aerobic",$AW2371)),"aerobic","")</f>
        <v>aerobic</v>
      </c>
      <c r="BD2371" t="str">
        <f>IF(ISNUMBER(SEARCH("anaer",$AW2371)),"anaer","")</f>
        <v/>
      </c>
      <c r="BE2371" t="str">
        <f>IF(ISNUMBER(SEARCH("thickening",$AZ2371)),"thickening","")</f>
        <v>thickening</v>
      </c>
      <c r="BF2371" s="3" t="str">
        <f>IF(ISNUMBER(SEARCH("airDry",$AW2371)),"airDry","")</f>
        <v>airDry</v>
      </c>
      <c r="BG2371" s="3" t="str">
        <f>IF(ISNUMBER(SEARCH("heatDry",$AY2371)),"heatDry","")</f>
        <v/>
      </c>
      <c r="BH2371" s="3" t="str">
        <f>IF(AND(ISNUMBER(SEARCH("aerobic",$AW2371)),ISNUMBER(SEARCH("anaer",$AW2371))),"Combined Aer and Anaer.","")</f>
        <v/>
      </c>
    </row>
    <row r="2372" spans="1:60" x14ac:dyDescent="0.3">
      <c r="A2372" s="4">
        <v>2370</v>
      </c>
      <c r="B2372" t="s">
        <v>11052</v>
      </c>
      <c r="C2372">
        <v>323.52999999999997</v>
      </c>
      <c r="D2372">
        <v>430.39409482792911</v>
      </c>
      <c r="E2372">
        <v>430.47199986758778</v>
      </c>
      <c r="F2372">
        <v>327.48566045550223</v>
      </c>
      <c r="G2372">
        <v>536.16439807874576</v>
      </c>
      <c r="H2372">
        <v>-77.010874305749184</v>
      </c>
      <c r="I2372">
        <v>-78.305266303976055</v>
      </c>
      <c r="J2372">
        <v>-91.256591294596461</v>
      </c>
      <c r="K2372">
        <v>-61.554290708939973</v>
      </c>
      <c r="L2372">
        <v>207.0798619746397</v>
      </c>
      <c r="M2372">
        <v>206.15682234927701</v>
      </c>
      <c r="N2372">
        <v>202.8126732223173</v>
      </c>
      <c r="O2372">
        <v>214.11071064499441</v>
      </c>
      <c r="P2372">
        <v>7.6350837886033078</v>
      </c>
      <c r="Q2372">
        <v>7.714166787615417</v>
      </c>
      <c r="R2372">
        <v>6.2296845665129554</v>
      </c>
      <c r="S2372">
        <v>8.7437092160123857</v>
      </c>
      <c r="T2372">
        <v>41.936774922241263</v>
      </c>
      <c r="U2372">
        <v>41.936707364926647</v>
      </c>
      <c r="V2372">
        <v>41.907781976932718</v>
      </c>
      <c r="W2372">
        <v>41.965489593648748</v>
      </c>
      <c r="X2372">
        <v>2949.2819576659181</v>
      </c>
      <c r="Y2372">
        <v>2960.3138002924902</v>
      </c>
      <c r="Z2372">
        <v>2853.4497724973839</v>
      </c>
      <c r="AA2372">
        <v>3010.3935725541878</v>
      </c>
      <c r="AB2372">
        <v>541.92654253628211</v>
      </c>
      <c r="AC2372">
        <v>536.98107676771644</v>
      </c>
      <c r="AD2372">
        <v>457.84762410163432</v>
      </c>
      <c r="AE2372">
        <v>649.19412747091837</v>
      </c>
      <c r="AF2372">
        <v>62.727125592497437</v>
      </c>
      <c r="AG2372">
        <v>62.447439802948523</v>
      </c>
      <c r="AH2372">
        <v>61.435008499712467</v>
      </c>
      <c r="AI2372">
        <v>64.856133002947587</v>
      </c>
      <c r="AJ2372">
        <v>0.54271190348432208</v>
      </c>
      <c r="AK2372">
        <v>0.54271185629789187</v>
      </c>
      <c r="AL2372">
        <v>0.54270524768594097</v>
      </c>
      <c r="AM2372">
        <v>0.54271858694566866</v>
      </c>
      <c r="AN2372">
        <v>0.94322782530208304</v>
      </c>
      <c r="AO2372">
        <v>0.9432278253020826</v>
      </c>
      <c r="AP2372">
        <v>0.9432278253020826</v>
      </c>
      <c r="AQ2372">
        <v>0.9432278253020826</v>
      </c>
      <c r="AR2372">
        <v>13.437744405650591</v>
      </c>
      <c r="AS2372">
        <v>13.437744405650591</v>
      </c>
      <c r="AT2372">
        <v>13.437744405650591</v>
      </c>
      <c r="AU2372">
        <v>13.437744405650591</v>
      </c>
      <c r="AV2372" t="str">
        <f>VLOOKUP(Sheet1[[#This Row],[NPDES ID2]],Combined_Sheet__Major_Only___2[[NPDES ID2]:[ECHO BFR]],3,FALSE)</f>
        <v>CA</v>
      </c>
      <c r="AW2372" t="s">
        <v>41</v>
      </c>
      <c r="AX2372" t="str">
        <f>VLOOKUP(Sheet1[[#This Row],[NPDES ID2]],Combined_Sheet__Major_Only___2[[NPDES ID2]:[ECHO BFR]],27,FALSE)</f>
        <v>-</v>
      </c>
      <c r="AY2372" t="str">
        <f>VLOOKUP(Sheet1[[#This Row],[NPDES ID2]],Combined_Sheet__Major_Only___2[[NPDES ID2]:[ECHO BFR]],28,FALSE)</f>
        <v>thermoAerobicDigest</v>
      </c>
      <c r="AZ2372" t="str">
        <f>VLOOKUP(Sheet1[[#This Row],[NPDES ID2]],Combined_Sheet__Major_Only___2[[NPDES ID2]:[ECHO BFR]],29,FALSE)</f>
        <v>thickening</v>
      </c>
      <c r="BA2372">
        <f>VLOOKUP(Sheet1[[#This Row],[NPDES ID2]],Combined_Sheet__Major_Only___2[[NPDES ID2]:[ECHO BFR]],17,FALSE)</f>
        <v>37.613917000000001</v>
      </c>
      <c r="BB2372">
        <f>VLOOKUP(Sheet1[[#This Row],[NPDES ID2]],Combined_Sheet__Major_Only___2[[NPDES ID2]:[ECHO BFR]],18,FALSE)</f>
        <v>-122.487139</v>
      </c>
      <c r="BC2372" t="str">
        <f>IF(ISNUMBER(SEARCH("aerobic",$AW2372)),"aerobic","")</f>
        <v>aerobic</v>
      </c>
      <c r="BD2372" t="str">
        <f>IF(ISNUMBER(SEARCH("anaer",$AW2372)),"anaer","")</f>
        <v/>
      </c>
      <c r="BE2372" t="str">
        <f>IF(ISNUMBER(SEARCH("thickening",$AZ2372)),"thickening","")</f>
        <v>thickening</v>
      </c>
      <c r="BF2372" s="2" t="str">
        <f>IF(ISNUMBER(SEARCH("airDry",$AW2372)),"airDry","")</f>
        <v/>
      </c>
      <c r="BG2372" s="2" t="str">
        <f>IF(ISNUMBER(SEARCH("heatDry",$AY2372)),"heatDry","")</f>
        <v/>
      </c>
      <c r="BH2372" s="2" t="str">
        <f>IF(AND(ISNUMBER(SEARCH("aerobic",$AW2372)),ISNUMBER(SEARCH("anaer",$AW2372))),"Combined Aer and Anaer.","")</f>
        <v/>
      </c>
    </row>
    <row r="2373" spans="1:60" x14ac:dyDescent="0.3">
      <c r="A2373" s="4">
        <v>2371</v>
      </c>
      <c r="B2373" t="s">
        <v>11057</v>
      </c>
      <c r="C2373">
        <v>318</v>
      </c>
      <c r="D2373">
        <v>528.03901786698009</v>
      </c>
      <c r="E2373">
        <v>529.54721428372363</v>
      </c>
      <c r="F2373">
        <v>399.93588327267207</v>
      </c>
      <c r="G2373">
        <v>655.41035146258082</v>
      </c>
      <c r="H2373">
        <v>-77.834980640559294</v>
      </c>
      <c r="I2373">
        <v>-77.887076693341982</v>
      </c>
      <c r="J2373">
        <v>-90.660570167023991</v>
      </c>
      <c r="K2373">
        <v>-64.845904812277354</v>
      </c>
      <c r="L2373">
        <v>167.97692038296231</v>
      </c>
      <c r="M2373">
        <v>166.80469611034121</v>
      </c>
      <c r="N2373">
        <v>162.55731781610851</v>
      </c>
      <c r="O2373">
        <v>176.90667215706861</v>
      </c>
      <c r="P2373">
        <v>7.5660621769474616</v>
      </c>
      <c r="Q2373">
        <v>7.5468980121090894</v>
      </c>
      <c r="R2373">
        <v>6.406724723332581</v>
      </c>
      <c r="S2373">
        <v>8.6183529314066121</v>
      </c>
      <c r="T2373">
        <v>118.6301898370963</v>
      </c>
      <c r="U2373">
        <v>118.6300039212271</v>
      </c>
      <c r="V2373">
        <v>118.5504020500929</v>
      </c>
      <c r="W2373">
        <v>118.70921182198801</v>
      </c>
      <c r="X2373">
        <v>10113.634457597291</v>
      </c>
      <c r="Y2373">
        <v>10172.61592419406</v>
      </c>
      <c r="Z2373">
        <v>9602.1703473724847</v>
      </c>
      <c r="AA2373">
        <v>10443.060873008169</v>
      </c>
      <c r="AB2373">
        <v>2269.087712849087</v>
      </c>
      <c r="AC2373">
        <v>2225.6547522406831</v>
      </c>
      <c r="AD2373">
        <v>1843.9470771506089</v>
      </c>
      <c r="AE2373">
        <v>2903.3237095572008</v>
      </c>
      <c r="AF2373">
        <v>51.767836376430402</v>
      </c>
      <c r="AG2373">
        <v>51.406441601639607</v>
      </c>
      <c r="AH2373">
        <v>50.098329300029377</v>
      </c>
      <c r="AI2373">
        <v>54.518681262318637</v>
      </c>
      <c r="AJ2373">
        <v>0.40913248116787521</v>
      </c>
      <c r="AK2373">
        <v>0.409132413293544</v>
      </c>
      <c r="AL2373">
        <v>0.40912291367427428</v>
      </c>
      <c r="AM2373">
        <v>0.40914208855013873</v>
      </c>
      <c r="AN2373">
        <v>0.97881535257297836</v>
      </c>
      <c r="AO2373">
        <v>0.97881535257297847</v>
      </c>
      <c r="AP2373">
        <v>0.97881535257297847</v>
      </c>
      <c r="AQ2373">
        <v>0.97881535257297847</v>
      </c>
      <c r="AR2373">
        <v>9.9523752884884367</v>
      </c>
      <c r="AS2373">
        <v>9.9523752884884384</v>
      </c>
      <c r="AT2373">
        <v>9.9523752884884384</v>
      </c>
      <c r="AU2373">
        <v>9.9523752884884384</v>
      </c>
      <c r="AV2373" t="str">
        <f>VLOOKUP(Sheet1[[#This Row],[NPDES ID2]],Combined_Sheet__Major_Only___2[[NPDES ID2]:[ECHO BFR]],3,FALSE)</f>
        <v>FL</v>
      </c>
      <c r="AW2373" t="s">
        <v>54</v>
      </c>
      <c r="AX2373" t="str">
        <f>VLOOKUP(Sheet1[[#This Row],[NPDES ID2]],Combined_Sheet__Major_Only___2[[NPDES ID2]:[ECHO BFR]],27,FALSE)</f>
        <v>-</v>
      </c>
      <c r="AY2373" t="str">
        <f>VLOOKUP(Sheet1[[#This Row],[NPDES ID2]],Combined_Sheet__Major_Only___2[[NPDES ID2]:[ECHO BFR]],28,FALSE)</f>
        <v>-</v>
      </c>
      <c r="AZ2373" t="str">
        <f>VLOOKUP(Sheet1[[#This Row],[NPDES ID2]],Combined_Sheet__Major_Only___2[[NPDES ID2]:[ECHO BFR]],29,FALSE)</f>
        <v>thickening</v>
      </c>
      <c r="BA2373">
        <f>VLOOKUP(Sheet1[[#This Row],[NPDES ID2]],Combined_Sheet__Major_Only___2[[NPDES ID2]:[ECHO BFR]],17,FALSE)</f>
        <v>28.304300000000001</v>
      </c>
      <c r="BB2373">
        <f>VLOOKUP(Sheet1[[#This Row],[NPDES ID2]],Combined_Sheet__Major_Only___2[[NPDES ID2]:[ECHO BFR]],18,FALSE)</f>
        <v>-81.340777000000003</v>
      </c>
      <c r="BC2373" t="str">
        <f>IF(ISNUMBER(SEARCH("aerobic",$AW2373)),"aerobic","")</f>
        <v/>
      </c>
      <c r="BD2373" t="str">
        <f>IF(ISNUMBER(SEARCH("anaer",$AW2373)),"anaer","")</f>
        <v/>
      </c>
      <c r="BE2373" t="str">
        <f>IF(ISNUMBER(SEARCH("thickening",$AZ2373)),"thickening","")</f>
        <v>thickening</v>
      </c>
      <c r="BF2373" s="3" t="str">
        <f>IF(ISNUMBER(SEARCH("airDry",$AW2373)),"airDry","")</f>
        <v/>
      </c>
      <c r="BG2373" s="3" t="str">
        <f>IF(ISNUMBER(SEARCH("heatDry",$AY2373)),"heatDry","")</f>
        <v/>
      </c>
      <c r="BH2373" s="3" t="str">
        <f>IF(AND(ISNUMBER(SEARCH("aerobic",$AW2373)),ISNUMBER(SEARCH("anaer",$AW2373))),"Combined Aer and Anaer.","")</f>
        <v/>
      </c>
    </row>
    <row r="2374" spans="1:60" x14ac:dyDescent="0.3">
      <c r="A2374" s="4">
        <v>2372</v>
      </c>
      <c r="B2374" t="s">
        <v>11061</v>
      </c>
      <c r="C2374">
        <v>317</v>
      </c>
      <c r="D2374">
        <v>411.40164090989418</v>
      </c>
      <c r="E2374">
        <v>410.74247371073591</v>
      </c>
      <c r="F2374">
        <v>313.31103203527948</v>
      </c>
      <c r="G2374">
        <v>513.98565155495351</v>
      </c>
      <c r="H2374">
        <v>-76.687304908566091</v>
      </c>
      <c r="I2374">
        <v>-77.9656233214765</v>
      </c>
      <c r="J2374">
        <v>-90.708440840602918</v>
      </c>
      <c r="K2374">
        <v>-59.869837481385737</v>
      </c>
      <c r="L2374">
        <v>215.27933884271869</v>
      </c>
      <c r="M2374">
        <v>214.46743578113049</v>
      </c>
      <c r="N2374">
        <v>211.52591127931899</v>
      </c>
      <c r="O2374">
        <v>221.46369171607279</v>
      </c>
      <c r="P2374">
        <v>7.4575605172686874</v>
      </c>
      <c r="Q2374">
        <v>7.5507114567976163</v>
      </c>
      <c r="R2374">
        <v>6.0123242668480987</v>
      </c>
      <c r="S2374">
        <v>8.6019876008757716</v>
      </c>
      <c r="T2374">
        <v>42.97745970110158</v>
      </c>
      <c r="U2374">
        <v>42.977390537730599</v>
      </c>
      <c r="V2374">
        <v>42.947777499503488</v>
      </c>
      <c r="W2374">
        <v>43.006857013325963</v>
      </c>
      <c r="X2374">
        <v>2848.42530182575</v>
      </c>
      <c r="Y2374">
        <v>2857.407061102258</v>
      </c>
      <c r="Z2374">
        <v>2770.1048864396489</v>
      </c>
      <c r="AA2374">
        <v>2898.2995428100862</v>
      </c>
      <c r="AB2374">
        <v>496.73142414101369</v>
      </c>
      <c r="AC2374">
        <v>493.08702740703211</v>
      </c>
      <c r="AD2374">
        <v>423.73178434121968</v>
      </c>
      <c r="AE2374">
        <v>589.92232551967356</v>
      </c>
      <c r="AF2374">
        <v>66.554082310141951</v>
      </c>
      <c r="AG2374">
        <v>66.302997097416295</v>
      </c>
      <c r="AH2374">
        <v>65.394161934560628</v>
      </c>
      <c r="AI2374">
        <v>68.465281736894326</v>
      </c>
      <c r="AJ2374">
        <v>0.58948438397329384</v>
      </c>
      <c r="AK2374">
        <v>0.58948433671250089</v>
      </c>
      <c r="AL2374">
        <v>0.58947771730299547</v>
      </c>
      <c r="AM2374">
        <v>0.58949107834432346</v>
      </c>
      <c r="AN2374">
        <v>0.94449309956933969</v>
      </c>
      <c r="AO2374">
        <v>0.94449309956933991</v>
      </c>
      <c r="AP2374">
        <v>0.94449309956933991</v>
      </c>
      <c r="AQ2374">
        <v>0.94449309956933991</v>
      </c>
      <c r="AR2374">
        <v>14.693194347662169</v>
      </c>
      <c r="AS2374">
        <v>14.693194347662169</v>
      </c>
      <c r="AT2374">
        <v>14.693194347662169</v>
      </c>
      <c r="AU2374">
        <v>14.693194347662169</v>
      </c>
      <c r="AV2374" t="str">
        <f>VLOOKUP(Sheet1[[#This Row],[NPDES ID2]],Combined_Sheet__Major_Only___2[[NPDES ID2]:[ECHO BFR]],3,FALSE)</f>
        <v>WA</v>
      </c>
      <c r="AW2374" t="s">
        <v>41</v>
      </c>
      <c r="AX2374" t="str">
        <f>VLOOKUP(Sheet1[[#This Row],[NPDES ID2]],Combined_Sheet__Major_Only___2[[NPDES ID2]:[ECHO BFR]],27,FALSE)</f>
        <v>-</v>
      </c>
      <c r="AY2374" t="str">
        <f>VLOOKUP(Sheet1[[#This Row],[NPDES ID2]],Combined_Sheet__Major_Only___2[[NPDES ID2]:[ECHO BFR]],28,FALSE)</f>
        <v>highTempCompost</v>
      </c>
      <c r="AZ2374" t="str">
        <f>VLOOKUP(Sheet1[[#This Row],[NPDES ID2]],Combined_Sheet__Major_Only___2[[NPDES ID2]:[ECHO BFR]],29,FALSE)</f>
        <v>thickening</v>
      </c>
      <c r="BA2374">
        <f>VLOOKUP(Sheet1[[#This Row],[NPDES ID2]],Combined_Sheet__Major_Only___2[[NPDES ID2]:[ECHO BFR]],17,FALSE)</f>
        <v>48.938274</v>
      </c>
      <c r="BB2374">
        <f>VLOOKUP(Sheet1[[#This Row],[NPDES ID2]],Combined_Sheet__Major_Only___2[[NPDES ID2]:[ECHO BFR]],18,FALSE)</f>
        <v>-122.451376</v>
      </c>
      <c r="BC2374" t="str">
        <f>IF(ISNUMBER(SEARCH("aerobic",$AW2374)),"aerobic","")</f>
        <v>aerobic</v>
      </c>
      <c r="BD2374" t="str">
        <f>IF(ISNUMBER(SEARCH("anaer",$AW2374)),"anaer","")</f>
        <v/>
      </c>
      <c r="BE2374" t="str">
        <f>IF(ISNUMBER(SEARCH("thickening",$AZ2374)),"thickening","")</f>
        <v>thickening</v>
      </c>
      <c r="BF2374" s="2" t="str">
        <f>IF(ISNUMBER(SEARCH("airDry",$AW2374)),"airDry","")</f>
        <v/>
      </c>
      <c r="BG2374" s="2" t="str">
        <f>IF(ISNUMBER(SEARCH("heatDry",$AY2374)),"heatDry","")</f>
        <v/>
      </c>
      <c r="BH2374" s="2" t="str">
        <f>IF(AND(ISNUMBER(SEARCH("aerobic",$AW2374)),ISNUMBER(SEARCH("anaer",$AW2374))),"Combined Aer and Anaer.","")</f>
        <v/>
      </c>
    </row>
    <row r="2375" spans="1:60" x14ac:dyDescent="0.3">
      <c r="A2375" s="4">
        <v>2373</v>
      </c>
      <c r="B2375" t="s">
        <v>11066</v>
      </c>
      <c r="C2375">
        <v>316.72000000000003</v>
      </c>
      <c r="D2375">
        <v>530.86438547368073</v>
      </c>
      <c r="E2375">
        <v>532.40608597613891</v>
      </c>
      <c r="F2375">
        <v>401.90541922410313</v>
      </c>
      <c r="G2375">
        <v>659.24735393108051</v>
      </c>
      <c r="H2375">
        <v>-77.814028289254423</v>
      </c>
      <c r="I2375">
        <v>-77.850671898653701</v>
      </c>
      <c r="J2375">
        <v>-90.602434429892085</v>
      </c>
      <c r="K2375">
        <v>-64.892586644917515</v>
      </c>
      <c r="L2375">
        <v>166.88086951111549</v>
      </c>
      <c r="M2375">
        <v>165.71030568292559</v>
      </c>
      <c r="N2375">
        <v>161.46852030701581</v>
      </c>
      <c r="O2375">
        <v>175.79878633070931</v>
      </c>
      <c r="P2375">
        <v>7.5362005717109177</v>
      </c>
      <c r="Q2375">
        <v>7.5143937964428371</v>
      </c>
      <c r="R2375">
        <v>6.3832084885762184</v>
      </c>
      <c r="S2375">
        <v>8.5817953466697343</v>
      </c>
      <c r="T2375">
        <v>184.65789542669529</v>
      </c>
      <c r="U2375">
        <v>184.65760761232789</v>
      </c>
      <c r="V2375">
        <v>184.53437680756471</v>
      </c>
      <c r="W2375">
        <v>184.78022851577271</v>
      </c>
      <c r="X2375">
        <v>15782.45865084664</v>
      </c>
      <c r="Y2375">
        <v>15874.990974758461</v>
      </c>
      <c r="Z2375">
        <v>14980.187554153699</v>
      </c>
      <c r="AA2375">
        <v>16299.24533207346</v>
      </c>
      <c r="AB2375">
        <v>3111.7743285850202</v>
      </c>
      <c r="AC2375">
        <v>3065.265966075754</v>
      </c>
      <c r="AD2375">
        <v>2591.9182534324732</v>
      </c>
      <c r="AE2375">
        <v>3862.5986672183012</v>
      </c>
      <c r="AF2375">
        <v>51.638319906359513</v>
      </c>
      <c r="AG2375">
        <v>51.275935291009908</v>
      </c>
      <c r="AH2375">
        <v>49.964515154289323</v>
      </c>
      <c r="AI2375">
        <v>54.39629263900288</v>
      </c>
      <c r="AJ2375">
        <v>0.40755776330471399</v>
      </c>
      <c r="AK2375">
        <v>0.40755767486044481</v>
      </c>
      <c r="AL2375">
        <v>0.40754530168167669</v>
      </c>
      <c r="AM2375">
        <v>0.40757027698706583</v>
      </c>
      <c r="AN2375">
        <v>0.98624081075555414</v>
      </c>
      <c r="AO2375">
        <v>0.98624081075555381</v>
      </c>
      <c r="AP2375">
        <v>0.98624081075555381</v>
      </c>
      <c r="AQ2375">
        <v>0.98624081075555381</v>
      </c>
      <c r="AR2375">
        <v>10.63428860485954</v>
      </c>
      <c r="AS2375">
        <v>10.63428860485954</v>
      </c>
      <c r="AT2375">
        <v>10.63428860485954</v>
      </c>
      <c r="AU2375">
        <v>10.63428860485954</v>
      </c>
      <c r="AV2375" t="str">
        <f>VLOOKUP(Sheet1[[#This Row],[NPDES ID2]],Combined_Sheet__Major_Only___2[[NPDES ID2]:[ECHO BFR]],3,FALSE)</f>
        <v>CO</v>
      </c>
      <c r="AW2375" t="s">
        <v>54</v>
      </c>
      <c r="AX2375" t="str">
        <f>VLOOKUP(Sheet1[[#This Row],[NPDES ID2]],Combined_Sheet__Major_Only___2[[NPDES ID2]:[ECHO BFR]],27,FALSE)</f>
        <v>other</v>
      </c>
      <c r="AY2375" t="str">
        <f>VLOOKUP(Sheet1[[#This Row],[NPDES ID2]],Combined_Sheet__Major_Only___2[[NPDES ID2]:[ECHO BFR]],28,FALSE)</f>
        <v>-</v>
      </c>
      <c r="AZ2375" t="str">
        <f>VLOOKUP(Sheet1[[#This Row],[NPDES ID2]],Combined_Sheet__Major_Only___2[[NPDES ID2]:[ECHO BFR]],29,FALSE)</f>
        <v>-</v>
      </c>
      <c r="BA2375">
        <f>VLOOKUP(Sheet1[[#This Row],[NPDES ID2]],Combined_Sheet__Major_Only___2[[NPDES ID2]:[ECHO BFR]],17,FALSE)</f>
        <v>40.557110000000002</v>
      </c>
      <c r="BB2375">
        <f>VLOOKUP(Sheet1[[#This Row],[NPDES ID2]],Combined_Sheet__Major_Only___2[[NPDES ID2]:[ECHO BFR]],18,FALSE)</f>
        <v>-105.00158</v>
      </c>
      <c r="BC2375" t="str">
        <f>IF(ISNUMBER(SEARCH("aerobic",$AW2375)),"aerobic","")</f>
        <v/>
      </c>
      <c r="BD2375" t="str">
        <f>IF(ISNUMBER(SEARCH("anaer",$AW2375)),"anaer","")</f>
        <v/>
      </c>
      <c r="BE2375" t="str">
        <f>IF(ISNUMBER(SEARCH("thickening",$AZ2375)),"thickening","")</f>
        <v/>
      </c>
      <c r="BF2375" s="3" t="str">
        <f>IF(ISNUMBER(SEARCH("airDry",$AW2375)),"airDry","")</f>
        <v/>
      </c>
      <c r="BG2375" s="3" t="str">
        <f>IF(ISNUMBER(SEARCH("heatDry",$AY2375)),"heatDry","")</f>
        <v/>
      </c>
      <c r="BH2375" s="3" t="str">
        <f>IF(AND(ISNUMBER(SEARCH("aerobic",$AW2375)),ISNUMBER(SEARCH("anaer",$AW2375))),"Combined Aer and Anaer.","")</f>
        <v/>
      </c>
    </row>
    <row r="2376" spans="1:60" x14ac:dyDescent="0.3">
      <c r="A2376" s="4">
        <v>2374</v>
      </c>
      <c r="B2376" t="s">
        <v>11070</v>
      </c>
      <c r="C2376">
        <v>316.60000000000002</v>
      </c>
      <c r="D2376">
        <v>419.59958853658088</v>
      </c>
      <c r="E2376">
        <v>419.22957066442268</v>
      </c>
      <c r="F2376">
        <v>319.3343425731249</v>
      </c>
      <c r="G2376">
        <v>523.84748991269885</v>
      </c>
      <c r="H2376">
        <v>-76.765727200886658</v>
      </c>
      <c r="I2376">
        <v>-78.056921502768972</v>
      </c>
      <c r="J2376">
        <v>-90.869955349023286</v>
      </c>
      <c r="K2376">
        <v>-60.35588471464154</v>
      </c>
      <c r="L2376">
        <v>210.99851617412361</v>
      </c>
      <c r="M2376">
        <v>210.15772533335829</v>
      </c>
      <c r="N2376">
        <v>207.11114961932719</v>
      </c>
      <c r="O2376">
        <v>217.40365984428479</v>
      </c>
      <c r="P2376">
        <v>7.4557575649396384</v>
      </c>
      <c r="Q2376">
        <v>7.5494796944789604</v>
      </c>
      <c r="R2376">
        <v>6.033822960188413</v>
      </c>
      <c r="S2376">
        <v>8.5645651919015187</v>
      </c>
      <c r="T2376">
        <v>103.7250261180169</v>
      </c>
      <c r="U2376">
        <v>103.7248632048218</v>
      </c>
      <c r="V2376">
        <v>103.6551101750614</v>
      </c>
      <c r="W2376">
        <v>103.7942710086876</v>
      </c>
      <c r="X2376">
        <v>7005.4047650792809</v>
      </c>
      <c r="Y2376">
        <v>7028.8431985243442</v>
      </c>
      <c r="Z2376">
        <v>6801.7314763007789</v>
      </c>
      <c r="AA2376">
        <v>7135.0803017244752</v>
      </c>
      <c r="AB2376">
        <v>1147.533656341094</v>
      </c>
      <c r="AC2376">
        <v>1139.921470852099</v>
      </c>
      <c r="AD2376">
        <v>987.89913030134107</v>
      </c>
      <c r="AE2376">
        <v>1348.287569733606</v>
      </c>
      <c r="AF2376">
        <v>65.313580044252078</v>
      </c>
      <c r="AG2376">
        <v>65.053185062795137</v>
      </c>
      <c r="AH2376">
        <v>64.110991437839701</v>
      </c>
      <c r="AI2376">
        <v>67.295141460954241</v>
      </c>
      <c r="AJ2376">
        <v>0.57431708888506927</v>
      </c>
      <c r="AK2376">
        <v>0.57431701462412976</v>
      </c>
      <c r="AL2376">
        <v>0.574306617898658</v>
      </c>
      <c r="AM2376">
        <v>0.57432760346406686</v>
      </c>
      <c r="AN2376">
        <v>0.97587647322016702</v>
      </c>
      <c r="AO2376">
        <v>0.97587647322016713</v>
      </c>
      <c r="AP2376">
        <v>0.97587647322016713</v>
      </c>
      <c r="AQ2376">
        <v>0.97587647322016713</v>
      </c>
      <c r="AR2376">
        <v>14.961831064857151</v>
      </c>
      <c r="AS2376">
        <v>14.961831064857151</v>
      </c>
      <c r="AT2376">
        <v>14.961831064857151</v>
      </c>
      <c r="AU2376">
        <v>14.961831064857151</v>
      </c>
      <c r="AV2376" t="str">
        <f>VLOOKUP(Sheet1[[#This Row],[NPDES ID2]],Combined_Sheet__Major_Only___2[[NPDES ID2]:[ECHO BFR]],3,FALSE)</f>
        <v>GA</v>
      </c>
      <c r="AW2376" t="s">
        <v>41</v>
      </c>
      <c r="AX2376" t="str">
        <f>VLOOKUP(Sheet1[[#This Row],[NPDES ID2]],Combined_Sheet__Major_Only___2[[NPDES ID2]:[ECHO BFR]],27,FALSE)</f>
        <v>-</v>
      </c>
      <c r="AY2376" t="str">
        <f>VLOOKUP(Sheet1[[#This Row],[NPDES ID2]],Combined_Sheet__Major_Only___2[[NPDES ID2]:[ECHO BFR]],28,FALSE)</f>
        <v>-</v>
      </c>
      <c r="AZ2376" t="str">
        <f>VLOOKUP(Sheet1[[#This Row],[NPDES ID2]],Combined_Sheet__Major_Only___2[[NPDES ID2]:[ECHO BFR]],29,FALSE)</f>
        <v>thickening</v>
      </c>
      <c r="BA2376">
        <f>VLOOKUP(Sheet1[[#This Row],[NPDES ID2]],Combined_Sheet__Major_Only___2[[NPDES ID2]:[ECHO BFR]],17,FALSE)</f>
        <v>32.037472000000001</v>
      </c>
      <c r="BB2376">
        <f>VLOOKUP(Sheet1[[#This Row],[NPDES ID2]],Combined_Sheet__Major_Only___2[[NPDES ID2]:[ECHO BFR]],18,FALSE)</f>
        <v>-84.231667000000002</v>
      </c>
      <c r="BC2376" t="str">
        <f>IF(ISNUMBER(SEARCH("aerobic",$AW2376)),"aerobic","")</f>
        <v>aerobic</v>
      </c>
      <c r="BD2376" t="str">
        <f>IF(ISNUMBER(SEARCH("anaer",$AW2376)),"anaer","")</f>
        <v/>
      </c>
      <c r="BE2376" t="str">
        <f>IF(ISNUMBER(SEARCH("thickening",$AZ2376)),"thickening","")</f>
        <v>thickening</v>
      </c>
      <c r="BF2376" s="2" t="str">
        <f>IF(ISNUMBER(SEARCH("airDry",$AW2376)),"airDry","")</f>
        <v/>
      </c>
      <c r="BG2376" s="2" t="str">
        <f>IF(ISNUMBER(SEARCH("heatDry",$AY2376)),"heatDry","")</f>
        <v/>
      </c>
      <c r="BH2376" s="2" t="str">
        <f>IF(AND(ISNUMBER(SEARCH("aerobic",$AW2376)),ISNUMBER(SEARCH("anaer",$AW2376))),"Combined Aer and Anaer.","")</f>
        <v/>
      </c>
    </row>
    <row r="2377" spans="1:60" x14ac:dyDescent="0.3">
      <c r="A2377" s="4">
        <v>2375</v>
      </c>
      <c r="B2377" t="s">
        <v>11075</v>
      </c>
      <c r="C2377">
        <v>316</v>
      </c>
      <c r="D2377">
        <v>432.48245663997449</v>
      </c>
      <c r="E2377">
        <v>432.55384921954169</v>
      </c>
      <c r="F2377">
        <v>328.78521063856027</v>
      </c>
      <c r="G2377">
        <v>539.31544268476205</v>
      </c>
      <c r="H2377">
        <v>-76.97091824018699</v>
      </c>
      <c r="I2377">
        <v>-78.230873553017574</v>
      </c>
      <c r="J2377">
        <v>-91.277800948072596</v>
      </c>
      <c r="K2377">
        <v>-61.277604882131271</v>
      </c>
      <c r="L2377">
        <v>204.6054037089587</v>
      </c>
      <c r="M2377">
        <v>203.72131968971371</v>
      </c>
      <c r="N2377">
        <v>200.51859947178889</v>
      </c>
      <c r="O2377">
        <v>211.3389616962113</v>
      </c>
      <c r="P2377">
        <v>7.4530471296282483</v>
      </c>
      <c r="Q2377">
        <v>7.5334944943658098</v>
      </c>
      <c r="R2377">
        <v>6.0686634765562566</v>
      </c>
      <c r="S2377">
        <v>8.5286921100338891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63.454083754848277</v>
      </c>
      <c r="AG2377">
        <v>63.179853463739597</v>
      </c>
      <c r="AH2377">
        <v>62.186922414487469</v>
      </c>
      <c r="AI2377">
        <v>65.541929764727314</v>
      </c>
      <c r="AJ2377">
        <v>0.55159232670763902</v>
      </c>
      <c r="AK2377">
        <v>0.55159229887011563</v>
      </c>
      <c r="AL2377">
        <v>0.55158839891996025</v>
      </c>
      <c r="AM2377">
        <v>0.55159627079651707</v>
      </c>
      <c r="AN2377">
        <v>0.17317048037916341</v>
      </c>
      <c r="AO2377">
        <v>0.17317048037916341</v>
      </c>
      <c r="AP2377">
        <v>0.17317048037916341</v>
      </c>
      <c r="AQ2377">
        <v>0.17317048037916341</v>
      </c>
      <c r="AR2377">
        <v>13.26711823961554</v>
      </c>
      <c r="AS2377">
        <v>13.26711823961554</v>
      </c>
      <c r="AT2377">
        <v>13.26711823961554</v>
      </c>
      <c r="AU2377">
        <v>13.26711823961554</v>
      </c>
      <c r="AV2377" t="str">
        <f>VLOOKUP(Sheet1[[#This Row],[NPDES ID2]],Combined_Sheet__Major_Only___2[[NPDES ID2]:[ECHO BFR]],3,FALSE)</f>
        <v>NC</v>
      </c>
      <c r="AW2377" t="s">
        <v>41</v>
      </c>
      <c r="AX2377" t="str">
        <f>VLOOKUP(Sheet1[[#This Row],[NPDES ID2]],Combined_Sheet__Major_Only___2[[NPDES ID2]:[ECHO BFR]],27,FALSE)</f>
        <v>-</v>
      </c>
      <c r="AY2377" t="str">
        <f>VLOOKUP(Sheet1[[#This Row],[NPDES ID2]],Combined_Sheet__Major_Only___2[[NPDES ID2]:[ECHO BFR]],28,FALSE)</f>
        <v>heatDry</v>
      </c>
      <c r="AZ2377" t="str">
        <f>VLOOKUP(Sheet1[[#This Row],[NPDES ID2]],Combined_Sheet__Major_Only___2[[NPDES ID2]:[ECHO BFR]],29,FALSE)</f>
        <v>thickening</v>
      </c>
      <c r="BA2377">
        <f>VLOOKUP(Sheet1[[#This Row],[NPDES ID2]],Combined_Sheet__Major_Only___2[[NPDES ID2]:[ECHO BFR]],17,FALSE)</f>
        <v>35.34986</v>
      </c>
      <c r="BB2377">
        <f>VLOOKUP(Sheet1[[#This Row],[NPDES ID2]],Combined_Sheet__Major_Only___2[[NPDES ID2]:[ECHO BFR]],18,FALSE)</f>
        <v>-83.238630000000001</v>
      </c>
      <c r="BC2377" t="str">
        <f>IF(ISNUMBER(SEARCH("aerobic",$AW2377)),"aerobic","")</f>
        <v>aerobic</v>
      </c>
      <c r="BD2377" t="str">
        <f>IF(ISNUMBER(SEARCH("anaer",$AW2377)),"anaer","")</f>
        <v/>
      </c>
      <c r="BE2377" t="str">
        <f>IF(ISNUMBER(SEARCH("thickening",$AZ2377)),"thickening","")</f>
        <v>thickening</v>
      </c>
      <c r="BF2377" s="3" t="str">
        <f>IF(ISNUMBER(SEARCH("airDry",$AW2377)),"airDry","")</f>
        <v/>
      </c>
      <c r="BG2377" s="3" t="str">
        <f>IF(ISNUMBER(SEARCH("heatDry",$AY2377)),"heatDry","")</f>
        <v>heatDry</v>
      </c>
      <c r="BH2377" s="3" t="str">
        <f>IF(AND(ISNUMBER(SEARCH("aerobic",$AW2377)),ISNUMBER(SEARCH("anaer",$AW2377))),"Combined Aer and Anaer.","")</f>
        <v/>
      </c>
    </row>
    <row r="2378" spans="1:60" x14ac:dyDescent="0.3">
      <c r="A2378" s="4">
        <v>2376</v>
      </c>
      <c r="B2378" t="s">
        <v>11080</v>
      </c>
      <c r="C2378">
        <v>315</v>
      </c>
      <c r="D2378">
        <v>478.13956899031899</v>
      </c>
      <c r="E2378">
        <v>479.38234350250872</v>
      </c>
      <c r="F2378">
        <v>362.14791447241112</v>
      </c>
      <c r="G2378">
        <v>593.73946462715696</v>
      </c>
      <c r="H2378">
        <v>-77.45562092735058</v>
      </c>
      <c r="I2378">
        <v>-78.304179433569118</v>
      </c>
      <c r="J2378">
        <v>-90.702549680709936</v>
      </c>
      <c r="K2378">
        <v>-63.068212513541212</v>
      </c>
      <c r="L2378">
        <v>184.9264347523966</v>
      </c>
      <c r="M2378">
        <v>183.90312791442409</v>
      </c>
      <c r="N2378">
        <v>180.19604899318941</v>
      </c>
      <c r="O2378">
        <v>192.7203817565368</v>
      </c>
      <c r="P2378">
        <v>7.4639959100342388</v>
      </c>
      <c r="Q2378">
        <v>7.5146622624241619</v>
      </c>
      <c r="R2378">
        <v>6.2205254688836389</v>
      </c>
      <c r="S2378">
        <v>8.593374559230007</v>
      </c>
      <c r="T2378">
        <v>4.257217348926841</v>
      </c>
      <c r="U2378">
        <v>4.2572079412979376</v>
      </c>
      <c r="V2378">
        <v>4.2531799641993002</v>
      </c>
      <c r="W2378">
        <v>4.2612159828897997</v>
      </c>
      <c r="X2378">
        <v>326.47719547483831</v>
      </c>
      <c r="Y2378">
        <v>327.95155226038497</v>
      </c>
      <c r="Z2378">
        <v>313.41100430122731</v>
      </c>
      <c r="AA2378">
        <v>334.88593879942431</v>
      </c>
      <c r="AB2378">
        <v>61.388479930672389</v>
      </c>
      <c r="AC2378">
        <v>60.757077699236078</v>
      </c>
      <c r="AD2378">
        <v>51.565170362100837</v>
      </c>
      <c r="AE2378">
        <v>74.411831290105141</v>
      </c>
      <c r="AF2378">
        <v>57.533212222594813</v>
      </c>
      <c r="AG2378">
        <v>57.214793661993291</v>
      </c>
      <c r="AH2378">
        <v>56.061815202691939</v>
      </c>
      <c r="AI2378">
        <v>59.957559696581079</v>
      </c>
      <c r="AJ2378">
        <v>0.47932981098778399</v>
      </c>
      <c r="AK2378">
        <v>0.47932978249918118</v>
      </c>
      <c r="AL2378">
        <v>0.47932579164063832</v>
      </c>
      <c r="AM2378">
        <v>0.47933384702204712</v>
      </c>
      <c r="AN2378">
        <v>0.67498648011421392</v>
      </c>
      <c r="AO2378">
        <v>0.67498648011421414</v>
      </c>
      <c r="AP2378">
        <v>0.67498648011421414</v>
      </c>
      <c r="AQ2378">
        <v>0.67498648011421414</v>
      </c>
      <c r="AR2378">
        <v>12.165236246021591</v>
      </c>
      <c r="AS2378">
        <v>12.165236246021591</v>
      </c>
      <c r="AT2378">
        <v>12.165236246021591</v>
      </c>
      <c r="AU2378">
        <v>12.165236246021591</v>
      </c>
      <c r="AV2378" t="str">
        <f>VLOOKUP(Sheet1[[#This Row],[NPDES ID2]],Combined_Sheet__Major_Only___2[[NPDES ID2]:[ECHO BFR]],3,FALSE)</f>
        <v>AS</v>
      </c>
      <c r="AW2378" t="s">
        <v>12187</v>
      </c>
      <c r="AX2378" t="str">
        <f>VLOOKUP(Sheet1[[#This Row],[NPDES ID2]],Combined_Sheet__Major_Only___2[[NPDES ID2]:[ECHO BFR]],27,FALSE)</f>
        <v>-</v>
      </c>
      <c r="AY2378" t="str">
        <f>VLOOKUP(Sheet1[[#This Row],[NPDES ID2]],Combined_Sheet__Major_Only___2[[NPDES ID2]:[ECHO BFR]],28,FALSE)</f>
        <v>-</v>
      </c>
      <c r="AZ2378" t="str">
        <f>VLOOKUP(Sheet1[[#This Row],[NPDES ID2]],Combined_Sheet__Major_Only___2[[NPDES ID2]:[ECHO BFR]],29,FALSE)</f>
        <v>-</v>
      </c>
      <c r="BA2378">
        <f>VLOOKUP(Sheet1[[#This Row],[NPDES ID2]],Combined_Sheet__Major_Only___2[[NPDES ID2]:[ECHO BFR]],17,FALSE)</f>
        <v>-14.340056000000001</v>
      </c>
      <c r="BB2378">
        <f>VLOOKUP(Sheet1[[#This Row],[NPDES ID2]],Combined_Sheet__Major_Only___2[[NPDES ID2]:[ECHO BFR]],18,FALSE)</f>
        <v>-170.72247200000001</v>
      </c>
      <c r="BC2378" t="str">
        <f>IF(ISNUMBER(SEARCH("aerobic",$AW2378)),"aerobic","")</f>
        <v>aerobic</v>
      </c>
      <c r="BD2378" t="str">
        <f>IF(ISNUMBER(SEARCH("anaer",$AW2378)),"anaer","")</f>
        <v>anaer</v>
      </c>
      <c r="BE2378" t="str">
        <f>IF(ISNUMBER(SEARCH("thickening",$AZ2378)),"thickening","")</f>
        <v/>
      </c>
      <c r="BF2378" s="2" t="str">
        <f>IF(ISNUMBER(SEARCH("airDry",$AW2378)),"airDry","")</f>
        <v>airDry</v>
      </c>
      <c r="BG2378" s="2" t="str">
        <f>IF(ISNUMBER(SEARCH("heatDry",$AY2378)),"heatDry","")</f>
        <v/>
      </c>
      <c r="BH2378" s="2" t="str">
        <f>IF(AND(ISNUMBER(SEARCH("aerobic",$AW2378)),ISNUMBER(SEARCH("anaer",$AW2378))),"Combined Aer and Anaer.","")</f>
        <v>Combined Aer and Anaer.</v>
      </c>
    </row>
    <row r="2379" spans="1:60" x14ac:dyDescent="0.3">
      <c r="A2379" s="4">
        <v>2377</v>
      </c>
      <c r="B2379" t="s">
        <v>11086</v>
      </c>
      <c r="C2379">
        <v>314.05</v>
      </c>
      <c r="D2379">
        <v>414.67102858340382</v>
      </c>
      <c r="E2379">
        <v>414.08950452149747</v>
      </c>
      <c r="F2379">
        <v>315.62784818080007</v>
      </c>
      <c r="G2379">
        <v>518.15066277027631</v>
      </c>
      <c r="H2379">
        <v>-76.690860971433708</v>
      </c>
      <c r="I2379">
        <v>-77.980521850388811</v>
      </c>
      <c r="J2379">
        <v>-90.716236218176434</v>
      </c>
      <c r="K2379">
        <v>-59.900252986904754</v>
      </c>
      <c r="L2379">
        <v>212.98354175825111</v>
      </c>
      <c r="M2379">
        <v>212.17701668703731</v>
      </c>
      <c r="N2379">
        <v>209.25491833954081</v>
      </c>
      <c r="O2379">
        <v>219.1270416715102</v>
      </c>
      <c r="P2379">
        <v>7.3887133613767579</v>
      </c>
      <c r="Q2379">
        <v>7.4808095064034434</v>
      </c>
      <c r="R2379">
        <v>5.9583332629076269</v>
      </c>
      <c r="S2379">
        <v>8.5200015878967879</v>
      </c>
      <c r="T2379">
        <v>50.164919359663529</v>
      </c>
      <c r="U2379">
        <v>50.164839104110293</v>
      </c>
      <c r="V2379">
        <v>50.130476829216477</v>
      </c>
      <c r="W2379">
        <v>50.199031311164298</v>
      </c>
      <c r="X2379">
        <v>3329.3605393721941</v>
      </c>
      <c r="Y2379">
        <v>3339.9097586862149</v>
      </c>
      <c r="Z2379">
        <v>3237.4271406277412</v>
      </c>
      <c r="AA2379">
        <v>3387.8972199719692</v>
      </c>
      <c r="AB2379">
        <v>609.42698539566857</v>
      </c>
      <c r="AC2379">
        <v>604.35879030914714</v>
      </c>
      <c r="AD2379">
        <v>515.83017130522194</v>
      </c>
      <c r="AE2379">
        <v>730.02534947351364</v>
      </c>
      <c r="AF2379">
        <v>66.46290972450511</v>
      </c>
      <c r="AG2379">
        <v>66.211137383722289</v>
      </c>
      <c r="AH2379">
        <v>65.299868631270797</v>
      </c>
      <c r="AI2379">
        <v>68.379260244549897</v>
      </c>
      <c r="AJ2379">
        <v>0.58836945060108758</v>
      </c>
      <c r="AK2379">
        <v>0.5883693992260588</v>
      </c>
      <c r="AL2379">
        <v>0.58836220401019623</v>
      </c>
      <c r="AM2379">
        <v>0.58837672731085111</v>
      </c>
      <c r="AN2379">
        <v>0.95189725050604534</v>
      </c>
      <c r="AO2379">
        <v>0.95189725050604534</v>
      </c>
      <c r="AP2379">
        <v>0.95189725050604534</v>
      </c>
      <c r="AQ2379">
        <v>0.95189725050604534</v>
      </c>
      <c r="AR2379">
        <v>14.269266474869539</v>
      </c>
      <c r="AS2379">
        <v>14.26926647486955</v>
      </c>
      <c r="AT2379">
        <v>14.26926647486955</v>
      </c>
      <c r="AU2379">
        <v>14.26926647486955</v>
      </c>
      <c r="AV2379" t="str">
        <f>VLOOKUP(Sheet1[[#This Row],[NPDES ID2]],Combined_Sheet__Major_Only___2[[NPDES ID2]:[ECHO BFR]],3,FALSE)</f>
        <v>CO</v>
      </c>
      <c r="AW2379" t="s">
        <v>41</v>
      </c>
      <c r="AX2379" t="str">
        <f>VLOOKUP(Sheet1[[#This Row],[NPDES ID2]],Combined_Sheet__Major_Only___2[[NPDES ID2]:[ECHO BFR]],27,FALSE)</f>
        <v>tempSludgeStore, other</v>
      </c>
      <c r="AY2379" t="str">
        <f>VLOOKUP(Sheet1[[#This Row],[NPDES ID2]],Combined_Sheet__Major_Only___2[[NPDES ID2]:[ECHO BFR]],28,FALSE)</f>
        <v>-</v>
      </c>
      <c r="AZ2379" t="str">
        <f>VLOOKUP(Sheet1[[#This Row],[NPDES ID2]],Combined_Sheet__Major_Only___2[[NPDES ID2]:[ECHO BFR]],29,FALSE)</f>
        <v>preliminaryOps, thickening</v>
      </c>
      <c r="BA2379">
        <f>VLOOKUP(Sheet1[[#This Row],[NPDES ID2]],Combined_Sheet__Major_Only___2[[NPDES ID2]:[ECHO BFR]],17,FALSE)</f>
        <v>39.090446999999998</v>
      </c>
      <c r="BB2379">
        <f>VLOOKUP(Sheet1[[#This Row],[NPDES ID2]],Combined_Sheet__Major_Only___2[[NPDES ID2]:[ECHO BFR]],18,FALSE)</f>
        <v>-108.455583</v>
      </c>
      <c r="BC2379" t="str">
        <f>IF(ISNUMBER(SEARCH("aerobic",$AW2379)),"aerobic","")</f>
        <v>aerobic</v>
      </c>
      <c r="BD2379" t="str">
        <f>IF(ISNUMBER(SEARCH("anaer",$AW2379)),"anaer","")</f>
        <v/>
      </c>
      <c r="BE2379" t="str">
        <f>IF(ISNUMBER(SEARCH("thickening",$AZ2379)),"thickening","")</f>
        <v>thickening</v>
      </c>
      <c r="BF2379" s="3" t="str">
        <f>IF(ISNUMBER(SEARCH("airDry",$AW2379)),"airDry","")</f>
        <v/>
      </c>
      <c r="BG2379" s="3" t="str">
        <f>IF(ISNUMBER(SEARCH("heatDry",$AY2379)),"heatDry","")</f>
        <v/>
      </c>
      <c r="BH2379" s="3" t="str">
        <f>IF(AND(ISNUMBER(SEARCH("aerobic",$AW2379)),ISNUMBER(SEARCH("anaer",$AW2379))),"Combined Aer and Anaer.","")</f>
        <v/>
      </c>
    </row>
    <row r="2380" spans="1:60" x14ac:dyDescent="0.3">
      <c r="A2380" s="4">
        <v>2378</v>
      </c>
      <c r="B2380" t="s">
        <v>11091</v>
      </c>
      <c r="C2380">
        <v>312.83999999999997</v>
      </c>
      <c r="D2380">
        <v>416.82987836426599</v>
      </c>
      <c r="E2380">
        <v>416.30973305849852</v>
      </c>
      <c r="F2380">
        <v>317.18006769174309</v>
      </c>
      <c r="G2380">
        <v>520.84191475107536</v>
      </c>
      <c r="H2380">
        <v>-76.730979776199945</v>
      </c>
      <c r="I2380">
        <v>-78.029065933829912</v>
      </c>
      <c r="J2380">
        <v>-90.793248115079791</v>
      </c>
      <c r="K2380">
        <v>-60.027268868887859</v>
      </c>
      <c r="L2380">
        <v>211.63720449933629</v>
      </c>
      <c r="M2380">
        <v>210.82980144726139</v>
      </c>
      <c r="N2380">
        <v>207.90488940840089</v>
      </c>
      <c r="O2380">
        <v>217.78668821913271</v>
      </c>
      <c r="P2380">
        <v>7.3613078899207087</v>
      </c>
      <c r="Q2380">
        <v>7.4531533639647396</v>
      </c>
      <c r="R2380">
        <v>5.9389926506249431</v>
      </c>
      <c r="S2380">
        <v>8.4837168760052641</v>
      </c>
      <c r="T2380">
        <v>3.8065173491101532</v>
      </c>
      <c r="U2380">
        <v>3.8065086370324992</v>
      </c>
      <c r="V2380">
        <v>3.802778467652653</v>
      </c>
      <c r="W2380">
        <v>3.8102203448334619</v>
      </c>
      <c r="X2380">
        <v>253.2604438539729</v>
      </c>
      <c r="Y2380">
        <v>254.05228615588831</v>
      </c>
      <c r="Z2380">
        <v>246.2851863595894</v>
      </c>
      <c r="AA2380">
        <v>257.74216052506551</v>
      </c>
      <c r="AB2380">
        <v>40.815572314378691</v>
      </c>
      <c r="AC2380">
        <v>40.568460959273537</v>
      </c>
      <c r="AD2380">
        <v>35.228546827217578</v>
      </c>
      <c r="AE2380">
        <v>47.840376910938083</v>
      </c>
      <c r="AF2380">
        <v>66.297759748366659</v>
      </c>
      <c r="AG2380">
        <v>66.04478585496787</v>
      </c>
      <c r="AH2380">
        <v>65.128821156602555</v>
      </c>
      <c r="AI2380">
        <v>68.223768703904867</v>
      </c>
      <c r="AJ2380">
        <v>0.58634993840980876</v>
      </c>
      <c r="AK2380">
        <v>0.58634991260972824</v>
      </c>
      <c r="AL2380">
        <v>0.58634629789917714</v>
      </c>
      <c r="AM2380">
        <v>0.58635359402550469</v>
      </c>
      <c r="AN2380">
        <v>0.6555176941543408</v>
      </c>
      <c r="AO2380">
        <v>0.6555176941543408</v>
      </c>
      <c r="AP2380">
        <v>0.6555176941543408</v>
      </c>
      <c r="AQ2380">
        <v>0.6555176941543408</v>
      </c>
      <c r="AR2380">
        <v>15.336544369990801</v>
      </c>
      <c r="AS2380">
        <v>15.336544369990801</v>
      </c>
      <c r="AT2380">
        <v>15.336544369990801</v>
      </c>
      <c r="AU2380">
        <v>15.336544369990801</v>
      </c>
      <c r="AV2380" t="str">
        <f>VLOOKUP(Sheet1[[#This Row],[NPDES ID2]],Combined_Sheet__Major_Only___2[[NPDES ID2]:[ECHO BFR]],3,FALSE)</f>
        <v>SD</v>
      </c>
      <c r="AW2380" t="s">
        <v>12183</v>
      </c>
      <c r="AX2380" t="str">
        <f>VLOOKUP(Sheet1[[#This Row],[NPDES ID2]],Combined_Sheet__Major_Only___2[[NPDES ID2]:[ECHO BFR]],27,FALSE)</f>
        <v>-</v>
      </c>
      <c r="AY2380" t="str">
        <f>VLOOKUP(Sheet1[[#This Row],[NPDES ID2]],Combined_Sheet__Major_Only___2[[NPDES ID2]:[ECHO BFR]],28,FALSE)</f>
        <v>-</v>
      </c>
      <c r="AZ2380" t="str">
        <f>VLOOKUP(Sheet1[[#This Row],[NPDES ID2]],Combined_Sheet__Major_Only___2[[NPDES ID2]:[ECHO BFR]],29,FALSE)</f>
        <v>thickening</v>
      </c>
      <c r="BA2380">
        <f>VLOOKUP(Sheet1[[#This Row],[NPDES ID2]],Combined_Sheet__Major_Only___2[[NPDES ID2]:[ECHO BFR]],17,FALSE)</f>
        <v>44.244360999999998</v>
      </c>
      <c r="BB2380">
        <f>VLOOKUP(Sheet1[[#This Row],[NPDES ID2]],Combined_Sheet__Major_Only___2[[NPDES ID2]:[ECHO BFR]],18,FALSE)</f>
        <v>-96.806360999999995</v>
      </c>
      <c r="BC2380" t="str">
        <f>IF(ISNUMBER(SEARCH("aerobic",$AW2380)),"aerobic","")</f>
        <v/>
      </c>
      <c r="BD2380" t="str">
        <f>IF(ISNUMBER(SEARCH("anaer",$AW2380)),"anaer","")</f>
        <v>anaer</v>
      </c>
      <c r="BE2380" t="str">
        <f>IF(ISNUMBER(SEARCH("thickening",$AZ2380)),"thickening","")</f>
        <v>thickening</v>
      </c>
      <c r="BF2380" s="2" t="str">
        <f>IF(ISNUMBER(SEARCH("airDry",$AW2380)),"airDry","")</f>
        <v>airDry</v>
      </c>
      <c r="BG2380" s="2" t="str">
        <f>IF(ISNUMBER(SEARCH("heatDry",$AY2380)),"heatDry","")</f>
        <v/>
      </c>
      <c r="BH2380" s="2" t="str">
        <f>IF(AND(ISNUMBER(SEARCH("aerobic",$AW2380)),ISNUMBER(SEARCH("anaer",$AW2380))),"Combined Aer and Anaer.","")</f>
        <v/>
      </c>
    </row>
    <row r="2381" spans="1:60" x14ac:dyDescent="0.3">
      <c r="A2381" s="4">
        <v>2379</v>
      </c>
      <c r="B2381" t="s">
        <v>11096</v>
      </c>
      <c r="C2381">
        <v>312.60000000000002</v>
      </c>
      <c r="D2381">
        <v>406.51934849838761</v>
      </c>
      <c r="E2381">
        <v>405.63676757156418</v>
      </c>
      <c r="F2381">
        <v>309.57683791819829</v>
      </c>
      <c r="G2381">
        <v>508.47742384885862</v>
      </c>
      <c r="H2381">
        <v>-76.581225604936378</v>
      </c>
      <c r="I2381">
        <v>-77.762686251008688</v>
      </c>
      <c r="J2381">
        <v>-90.492986621586311</v>
      </c>
      <c r="K2381">
        <v>-59.281638288714277</v>
      </c>
      <c r="L2381">
        <v>216.94814663774329</v>
      </c>
      <c r="M2381">
        <v>216.18229917426379</v>
      </c>
      <c r="N2381">
        <v>213.40790348429201</v>
      </c>
      <c r="O2381">
        <v>222.78117254712609</v>
      </c>
      <c r="P2381">
        <v>7.3450984881000529</v>
      </c>
      <c r="Q2381">
        <v>7.44368995878623</v>
      </c>
      <c r="R2381">
        <v>5.8975056058168169</v>
      </c>
      <c r="S2381">
        <v>8.5133222254720291</v>
      </c>
      <c r="T2381">
        <v>4.062722817747173</v>
      </c>
      <c r="U2381">
        <v>4.0627137102756112</v>
      </c>
      <c r="V2381">
        <v>4.058814248758674</v>
      </c>
      <c r="W2381">
        <v>4.0665938723428292</v>
      </c>
      <c r="X2381">
        <v>263.4787777517322</v>
      </c>
      <c r="Y2381">
        <v>264.24819215571392</v>
      </c>
      <c r="Z2381">
        <v>256.76679175283681</v>
      </c>
      <c r="AA2381">
        <v>267.79065217466751</v>
      </c>
      <c r="AB2381">
        <v>44.685463640222018</v>
      </c>
      <c r="AC2381">
        <v>44.400879827858411</v>
      </c>
      <c r="AD2381">
        <v>38.295720319236644</v>
      </c>
      <c r="AE2381">
        <v>52.83114182422112</v>
      </c>
      <c r="AF2381">
        <v>68.013656059402251</v>
      </c>
      <c r="AG2381">
        <v>67.773513957315771</v>
      </c>
      <c r="AH2381">
        <v>66.904044530052062</v>
      </c>
      <c r="AI2381">
        <v>69.841920207120367</v>
      </c>
      <c r="AJ2381">
        <v>0.60733723854232613</v>
      </c>
      <c r="AK2381">
        <v>0.60733721150402475</v>
      </c>
      <c r="AL2381">
        <v>0.60733342332978635</v>
      </c>
      <c r="AM2381">
        <v>0.60734106958512146</v>
      </c>
      <c r="AN2381">
        <v>0.66686160917650394</v>
      </c>
      <c r="AO2381">
        <v>0.66686160917650383</v>
      </c>
      <c r="AP2381">
        <v>0.66686160917650383</v>
      </c>
      <c r="AQ2381">
        <v>0.66686160917650383</v>
      </c>
      <c r="AR2381">
        <v>15.262474506659681</v>
      </c>
      <c r="AS2381">
        <v>15.262474506659681</v>
      </c>
      <c r="AT2381">
        <v>15.262474506659681</v>
      </c>
      <c r="AU2381">
        <v>15.262474506659681</v>
      </c>
      <c r="AV2381" t="str">
        <f>VLOOKUP(Sheet1[[#This Row],[NPDES ID2]],Combined_Sheet__Major_Only___2[[NPDES ID2]:[ECHO BFR]],3,FALSE)</f>
        <v>CA</v>
      </c>
      <c r="AW2381" t="s">
        <v>12183</v>
      </c>
      <c r="AX2381" t="str">
        <f>VLOOKUP(Sheet1[[#This Row],[NPDES ID2]],Combined_Sheet__Major_Only___2[[NPDES ID2]:[ECHO BFR]],27,FALSE)</f>
        <v>methaneBioCaptureRecover</v>
      </c>
      <c r="AY2381" t="str">
        <f>VLOOKUP(Sheet1[[#This Row],[NPDES ID2]],Combined_Sheet__Major_Only___2[[NPDES ID2]:[ECHO BFR]],28,FALSE)</f>
        <v>-</v>
      </c>
      <c r="AZ2381" t="str">
        <f>VLOOKUP(Sheet1[[#This Row],[NPDES ID2]],Combined_Sheet__Major_Only___2[[NPDES ID2]:[ECHO BFR]],29,FALSE)</f>
        <v>thickening, preliminaryOps</v>
      </c>
      <c r="BA2381">
        <f>VLOOKUP(Sheet1[[#This Row],[NPDES ID2]],Combined_Sheet__Major_Only___2[[NPDES ID2]:[ECHO BFR]],17,FALSE)</f>
        <v>35.102089999999997</v>
      </c>
      <c r="BB2381">
        <f>VLOOKUP(Sheet1[[#This Row],[NPDES ID2]],Combined_Sheet__Major_Only___2[[NPDES ID2]:[ECHO BFR]],18,FALSE)</f>
        <v>-120.62509</v>
      </c>
      <c r="BC2381" t="str">
        <f>IF(ISNUMBER(SEARCH("aerobic",$AW2381)),"aerobic","")</f>
        <v/>
      </c>
      <c r="BD2381" t="str">
        <f>IF(ISNUMBER(SEARCH("anaer",$AW2381)),"anaer","")</f>
        <v>anaer</v>
      </c>
      <c r="BE2381" t="str">
        <f>IF(ISNUMBER(SEARCH("thickening",$AZ2381)),"thickening","")</f>
        <v>thickening</v>
      </c>
      <c r="BF2381" s="3" t="str">
        <f>IF(ISNUMBER(SEARCH("airDry",$AW2381)),"airDry","")</f>
        <v>airDry</v>
      </c>
      <c r="BG2381" s="3" t="str">
        <f>IF(ISNUMBER(SEARCH("heatDry",$AY2381)),"heatDry","")</f>
        <v/>
      </c>
      <c r="BH2381" s="3" t="str">
        <f>IF(AND(ISNUMBER(SEARCH("aerobic",$AW2381)),ISNUMBER(SEARCH("anaer",$AW2381))),"Combined Aer and Anaer.","")</f>
        <v/>
      </c>
    </row>
    <row r="2382" spans="1:60" x14ac:dyDescent="0.3">
      <c r="A2382" s="4">
        <v>2380</v>
      </c>
      <c r="B2382" t="s">
        <v>11101</v>
      </c>
      <c r="C2382">
        <v>309.3</v>
      </c>
      <c r="D2382">
        <v>451.77557128210742</v>
      </c>
      <c r="E2382">
        <v>452.26436759183889</v>
      </c>
      <c r="F2382">
        <v>342.7176387258412</v>
      </c>
      <c r="G2382">
        <v>562.962567119705</v>
      </c>
      <c r="H2382">
        <v>-77.103083881496971</v>
      </c>
      <c r="I2382">
        <v>-78.323849970006904</v>
      </c>
      <c r="J2382">
        <v>-91.127413913538618</v>
      </c>
      <c r="K2382">
        <v>-61.93184505599632</v>
      </c>
      <c r="L2382">
        <v>194.63144669105449</v>
      </c>
      <c r="M2382">
        <v>193.72405590181521</v>
      </c>
      <c r="N2382">
        <v>190.43666114316611</v>
      </c>
      <c r="O2382">
        <v>201.54298425127081</v>
      </c>
      <c r="P2382">
        <v>7.3054544048913792</v>
      </c>
      <c r="Q2382">
        <v>7.3793756859135442</v>
      </c>
      <c r="R2382">
        <v>5.9785957429761662</v>
      </c>
      <c r="S2382">
        <v>8.3754843881335859</v>
      </c>
      <c r="T2382">
        <v>48.303110585008433</v>
      </c>
      <c r="U2382">
        <v>48.303033202726603</v>
      </c>
      <c r="V2382">
        <v>48.269901149763619</v>
      </c>
      <c r="W2382">
        <v>48.336001276538212</v>
      </c>
      <c r="X2382">
        <v>3455.4047727834709</v>
      </c>
      <c r="Y2382">
        <v>3468.9324423687981</v>
      </c>
      <c r="Z2382">
        <v>3337.9881320586742</v>
      </c>
      <c r="AA2382">
        <v>3530.318689495195</v>
      </c>
      <c r="AB2382">
        <v>527.89484752234819</v>
      </c>
      <c r="AC2382">
        <v>524.8935816715657</v>
      </c>
      <c r="AD2382">
        <v>458.52463512389443</v>
      </c>
      <c r="AE2382">
        <v>613.1522172708577</v>
      </c>
      <c r="AF2382">
        <v>61.668708205403121</v>
      </c>
      <c r="AG2382">
        <v>61.381123234019967</v>
      </c>
      <c r="AH2382">
        <v>60.340032136573917</v>
      </c>
      <c r="AI2382">
        <v>63.857942295783552</v>
      </c>
      <c r="AJ2382">
        <v>0.52978627615589569</v>
      </c>
      <c r="AK2382">
        <v>0.52978623252993917</v>
      </c>
      <c r="AL2382">
        <v>0.52978012233386329</v>
      </c>
      <c r="AM2382">
        <v>0.52979245554991761</v>
      </c>
      <c r="AN2382">
        <v>0.95017566149821842</v>
      </c>
      <c r="AO2382">
        <v>0.95017566149821853</v>
      </c>
      <c r="AP2382">
        <v>0.95017566149821853</v>
      </c>
      <c r="AQ2382">
        <v>0.95017566149821853</v>
      </c>
      <c r="AR2382">
        <v>14.737045029252791</v>
      </c>
      <c r="AS2382">
        <v>14.73704502925278</v>
      </c>
      <c r="AT2382">
        <v>14.73704502925278</v>
      </c>
      <c r="AU2382">
        <v>14.73704502925278</v>
      </c>
      <c r="AV2382" t="str">
        <f>VLOOKUP(Sheet1[[#This Row],[NPDES ID2]],Combined_Sheet__Major_Only___2[[NPDES ID2]:[ECHO BFR]],3,FALSE)</f>
        <v>HI</v>
      </c>
      <c r="AW2382" t="s">
        <v>12181</v>
      </c>
      <c r="AX2382" t="str">
        <f>VLOOKUP(Sheet1[[#This Row],[NPDES ID2]],Combined_Sheet__Major_Only___2[[NPDES ID2]:[ECHO BFR]],27,FALSE)</f>
        <v>-</v>
      </c>
      <c r="AY2382" t="str">
        <f>VLOOKUP(Sheet1[[#This Row],[NPDES ID2]],Combined_Sheet__Major_Only___2[[NPDES ID2]:[ECHO BFR]],28,FALSE)</f>
        <v>-</v>
      </c>
      <c r="AZ2382" t="str">
        <f>VLOOKUP(Sheet1[[#This Row],[NPDES ID2]],Combined_Sheet__Major_Only___2[[NPDES ID2]:[ECHO BFR]],29,FALSE)</f>
        <v>thickening</v>
      </c>
      <c r="BA2382">
        <f>VLOOKUP(Sheet1[[#This Row],[NPDES ID2]],Combined_Sheet__Major_Only___2[[NPDES ID2]:[ECHO BFR]],17,FALSE)</f>
        <v>21.434221999999998</v>
      </c>
      <c r="BB2382">
        <f>VLOOKUP(Sheet1[[#This Row],[NPDES ID2]],Combined_Sheet__Major_Only___2[[NPDES ID2]:[ECHO BFR]],18,FALSE)</f>
        <v>-158.182222</v>
      </c>
      <c r="BC2382" t="str">
        <f>IF(ISNUMBER(SEARCH("aerobic",$AW2382)),"aerobic","")</f>
        <v/>
      </c>
      <c r="BD2382" t="str">
        <f>IF(ISNUMBER(SEARCH("anaer",$AW2382)),"anaer","")</f>
        <v>anaer</v>
      </c>
      <c r="BE2382" t="str">
        <f>IF(ISNUMBER(SEARCH("thickening",$AZ2382)),"thickening","")</f>
        <v>thickening</v>
      </c>
      <c r="BF2382" s="2" t="str">
        <f>IF(ISNUMBER(SEARCH("airDry",$AW2382)),"airDry","")</f>
        <v/>
      </c>
      <c r="BG2382" s="2" t="str">
        <f>IF(ISNUMBER(SEARCH("heatDry",$AY2382)),"heatDry","")</f>
        <v/>
      </c>
      <c r="BH2382" s="2" t="str">
        <f>IF(AND(ISNUMBER(SEARCH("aerobic",$AW2382)),ISNUMBER(SEARCH("anaer",$AW2382))),"Combined Aer and Anaer.","")</f>
        <v/>
      </c>
    </row>
    <row r="2383" spans="1:60" x14ac:dyDescent="0.3">
      <c r="A2383" s="4">
        <v>2381</v>
      </c>
      <c r="B2383" t="s">
        <v>11105</v>
      </c>
      <c r="C2383">
        <v>308</v>
      </c>
      <c r="D2383">
        <v>598.31742649477053</v>
      </c>
      <c r="E2383">
        <v>602.68519491981658</v>
      </c>
      <c r="F2383">
        <v>451.37338037029741</v>
      </c>
      <c r="G2383">
        <v>749.69103938758758</v>
      </c>
      <c r="H2383">
        <v>-78.218812510238791</v>
      </c>
      <c r="I2383">
        <v>-77.542952360629698</v>
      </c>
      <c r="J2383">
        <v>-90.268054888925036</v>
      </c>
      <c r="K2383">
        <v>-67.248259282516486</v>
      </c>
      <c r="L2383">
        <v>146.89606973672741</v>
      </c>
      <c r="M2383">
        <v>145.6433423870632</v>
      </c>
      <c r="N2383">
        <v>141.10489969873819</v>
      </c>
      <c r="O2383">
        <v>156.43787456139199</v>
      </c>
      <c r="P2383">
        <v>7.3511854844722997</v>
      </c>
      <c r="Q2383">
        <v>7.3037189949900334</v>
      </c>
      <c r="R2383">
        <v>6.3764578682710207</v>
      </c>
      <c r="S2383">
        <v>8.3590033680641547</v>
      </c>
      <c r="T2383">
        <v>43.967370407936471</v>
      </c>
      <c r="U2383">
        <v>43.967299716867188</v>
      </c>
      <c r="V2383">
        <v>43.937032578241748</v>
      </c>
      <c r="W2383">
        <v>43.997417055547807</v>
      </c>
      <c r="X2383">
        <v>4153.008073967444</v>
      </c>
      <c r="Y2383">
        <v>4182.193807822091</v>
      </c>
      <c r="Z2383">
        <v>3897.9638608633609</v>
      </c>
      <c r="AA2383">
        <v>4318.6806481465801</v>
      </c>
      <c r="AB2383">
        <v>1031.6468508737671</v>
      </c>
      <c r="AC2383">
        <v>1004.333725987341</v>
      </c>
      <c r="AD2383">
        <v>816.31765506080933</v>
      </c>
      <c r="AE2383">
        <v>1365.0953092277659</v>
      </c>
      <c r="AF2383">
        <v>46.740451114121043</v>
      </c>
      <c r="AG2383">
        <v>46.341771768339648</v>
      </c>
      <c r="AH2383">
        <v>44.898195322339909</v>
      </c>
      <c r="AI2383">
        <v>49.775847703167607</v>
      </c>
      <c r="AJ2383">
        <v>0.34809292686039017</v>
      </c>
      <c r="AK2383">
        <v>0.34809288971429092</v>
      </c>
      <c r="AL2383">
        <v>0.34808768816093322</v>
      </c>
      <c r="AM2383">
        <v>0.34809818735005149</v>
      </c>
      <c r="AN2383">
        <v>0.94564539102064271</v>
      </c>
      <c r="AO2383">
        <v>0.9456453910206426</v>
      </c>
      <c r="AP2383">
        <v>0.9456453910206426</v>
      </c>
      <c r="AQ2383">
        <v>0.9456453910206426</v>
      </c>
      <c r="AR2383">
        <v>8.5394947995085353</v>
      </c>
      <c r="AS2383">
        <v>8.5394947995085353</v>
      </c>
      <c r="AT2383">
        <v>8.5394947995085353</v>
      </c>
      <c r="AU2383">
        <v>8.5394947995085353</v>
      </c>
      <c r="AV2383" t="str">
        <f>VLOOKUP(Sheet1[[#This Row],[NPDES ID2]],Combined_Sheet__Major_Only___2[[NPDES ID2]:[ECHO BFR]],3,FALSE)</f>
        <v>UT</v>
      </c>
      <c r="AW2383" t="s">
        <v>54</v>
      </c>
      <c r="AX2383" t="str">
        <f>VLOOKUP(Sheet1[[#This Row],[NPDES ID2]],Combined_Sheet__Major_Only___2[[NPDES ID2]:[ECHO BFR]],27,FALSE)</f>
        <v>-</v>
      </c>
      <c r="AY2383" t="str">
        <f>VLOOKUP(Sheet1[[#This Row],[NPDES ID2]],Combined_Sheet__Major_Only___2[[NPDES ID2]:[ECHO BFR]],28,FALSE)</f>
        <v>-</v>
      </c>
      <c r="AZ2383" t="str">
        <f>VLOOKUP(Sheet1[[#This Row],[NPDES ID2]],Combined_Sheet__Major_Only___2[[NPDES ID2]:[ECHO BFR]],29,FALSE)</f>
        <v>preliminaryOps, thickening</v>
      </c>
      <c r="BA2383">
        <f>VLOOKUP(Sheet1[[#This Row],[NPDES ID2]],Combined_Sheet__Major_Only___2[[NPDES ID2]:[ECHO BFR]],17,FALSE)</f>
        <v>40.35472</v>
      </c>
      <c r="BB2383">
        <f>VLOOKUP(Sheet1[[#This Row],[NPDES ID2]],Combined_Sheet__Major_Only___2[[NPDES ID2]:[ECHO BFR]],18,FALSE)</f>
        <v>-111.99935000000001</v>
      </c>
      <c r="BC2383" t="str">
        <f>IF(ISNUMBER(SEARCH("aerobic",$AW2383)),"aerobic","")</f>
        <v/>
      </c>
      <c r="BD2383" t="str">
        <f>IF(ISNUMBER(SEARCH("anaer",$AW2383)),"anaer","")</f>
        <v/>
      </c>
      <c r="BE2383" t="str">
        <f>IF(ISNUMBER(SEARCH("thickening",$AZ2383)),"thickening","")</f>
        <v>thickening</v>
      </c>
      <c r="BF2383" s="3" t="str">
        <f>IF(ISNUMBER(SEARCH("airDry",$AW2383)),"airDry","")</f>
        <v/>
      </c>
      <c r="BG2383" s="3" t="str">
        <f>IF(ISNUMBER(SEARCH("heatDry",$AY2383)),"heatDry","")</f>
        <v/>
      </c>
      <c r="BH2383" s="3" t="str">
        <f>IF(AND(ISNUMBER(SEARCH("aerobic",$AW2383)),ISNUMBER(SEARCH("anaer",$AW2383))),"Combined Aer and Anaer.","")</f>
        <v/>
      </c>
    </row>
    <row r="2384" spans="1:60" x14ac:dyDescent="0.3">
      <c r="A2384" s="4">
        <v>2382</v>
      </c>
      <c r="B2384" t="s">
        <v>11109</v>
      </c>
      <c r="C2384">
        <v>308</v>
      </c>
      <c r="D2384">
        <v>444.16394853079061</v>
      </c>
      <c r="E2384">
        <v>444.45448907340722</v>
      </c>
      <c r="F2384">
        <v>337.10341142235461</v>
      </c>
      <c r="G2384">
        <v>553.99737511828039</v>
      </c>
      <c r="H2384">
        <v>-77.019781154154131</v>
      </c>
      <c r="I2384">
        <v>-78.300587175318327</v>
      </c>
      <c r="J2384">
        <v>-91.32551783017901</v>
      </c>
      <c r="K2384">
        <v>-61.524659248868083</v>
      </c>
      <c r="L2384">
        <v>197.7149844340631</v>
      </c>
      <c r="M2384">
        <v>196.84049947606951</v>
      </c>
      <c r="N2384">
        <v>193.6725933941841</v>
      </c>
      <c r="O2384">
        <v>204.37535494350169</v>
      </c>
      <c r="P2384">
        <v>7.2675642494873758</v>
      </c>
      <c r="Q2384">
        <v>7.3426573804636277</v>
      </c>
      <c r="R2384">
        <v>5.9267844732118302</v>
      </c>
      <c r="S2384">
        <v>8.3211865666983567</v>
      </c>
      <c r="T2384">
        <v>3.971706895170573</v>
      </c>
      <c r="U2384">
        <v>3.9716979281610452</v>
      </c>
      <c r="V2384">
        <v>3.9678586069686839</v>
      </c>
      <c r="W2384">
        <v>3.9755182475538011</v>
      </c>
      <c r="X2384">
        <v>278.50357473951823</v>
      </c>
      <c r="Y2384">
        <v>279.50130702799203</v>
      </c>
      <c r="Z2384">
        <v>269.59597595644192</v>
      </c>
      <c r="AA2384">
        <v>284.22472751190128</v>
      </c>
      <c r="AB2384">
        <v>44.160253438866668</v>
      </c>
      <c r="AC2384">
        <v>43.886983769452563</v>
      </c>
      <c r="AD2384">
        <v>38.167748490938592</v>
      </c>
      <c r="AE2384">
        <v>51.601411321975597</v>
      </c>
      <c r="AF2384">
        <v>62.909777046393138</v>
      </c>
      <c r="AG2384">
        <v>62.631484120028389</v>
      </c>
      <c r="AH2384">
        <v>61.623803031314573</v>
      </c>
      <c r="AI2384">
        <v>65.028613069723576</v>
      </c>
      <c r="AJ2384">
        <v>0.54494295001594872</v>
      </c>
      <c r="AK2384">
        <v>0.54494292474850625</v>
      </c>
      <c r="AL2384">
        <v>0.5449393847345797</v>
      </c>
      <c r="AM2384">
        <v>0.54494653009163085</v>
      </c>
      <c r="AN2384">
        <v>0.66291830577539801</v>
      </c>
      <c r="AO2384">
        <v>0.66291830577539801</v>
      </c>
      <c r="AP2384">
        <v>0.66291830577539801</v>
      </c>
      <c r="AQ2384">
        <v>0.66291830577539801</v>
      </c>
      <c r="AR2384">
        <v>14.69610209805526</v>
      </c>
      <c r="AS2384">
        <v>14.696102098055251</v>
      </c>
      <c r="AT2384">
        <v>14.696102098055251</v>
      </c>
      <c r="AU2384">
        <v>14.696102098055251</v>
      </c>
      <c r="AV2384" t="str">
        <f>VLOOKUP(Sheet1[[#This Row],[NPDES ID2]],Combined_Sheet__Major_Only___2[[NPDES ID2]:[ECHO BFR]],3,FALSE)</f>
        <v>TX</v>
      </c>
      <c r="AW2384" t="s">
        <v>118</v>
      </c>
      <c r="AX2384" t="str">
        <f>VLOOKUP(Sheet1[[#This Row],[NPDES ID2]],Combined_Sheet__Major_Only___2[[NPDES ID2]:[ECHO BFR]],27,FALSE)</f>
        <v>-</v>
      </c>
      <c r="AY2384" t="str">
        <f>VLOOKUP(Sheet1[[#This Row],[NPDES ID2]],Combined_Sheet__Major_Only___2[[NPDES ID2]:[ECHO BFR]],28,FALSE)</f>
        <v>-</v>
      </c>
      <c r="AZ2384" t="str">
        <f>VLOOKUP(Sheet1[[#This Row],[NPDES ID2]],Combined_Sheet__Major_Only___2[[NPDES ID2]:[ECHO BFR]],29,FALSE)</f>
        <v>thickening</v>
      </c>
      <c r="BA2384">
        <f>VLOOKUP(Sheet1[[#This Row],[NPDES ID2]],Combined_Sheet__Major_Only___2[[NPDES ID2]:[ECHO BFR]],17,FALSE)</f>
        <v>32.199863000000001</v>
      </c>
      <c r="BB2384">
        <f>VLOOKUP(Sheet1[[#This Row],[NPDES ID2]],Combined_Sheet__Major_Only___2[[NPDES ID2]:[ECHO BFR]],18,FALSE)</f>
        <v>-98.189206999999996</v>
      </c>
      <c r="BC2384" t="str">
        <f>IF(ISNUMBER(SEARCH("aerobic",$AW2384)),"aerobic","")</f>
        <v>aerobic</v>
      </c>
      <c r="BD2384" t="str">
        <f>IF(ISNUMBER(SEARCH("anaer",$AW2384)),"anaer","")</f>
        <v/>
      </c>
      <c r="BE2384" t="str">
        <f>IF(ISNUMBER(SEARCH("thickening",$AZ2384)),"thickening","")</f>
        <v>thickening</v>
      </c>
      <c r="BF2384" s="2" t="str">
        <f>IF(ISNUMBER(SEARCH("airDry",$AW2384)),"airDry","")</f>
        <v>airDry</v>
      </c>
      <c r="BG2384" s="2" t="str">
        <f>IF(ISNUMBER(SEARCH("heatDry",$AY2384)),"heatDry","")</f>
        <v/>
      </c>
      <c r="BH2384" s="2" t="str">
        <f>IF(AND(ISNUMBER(SEARCH("aerobic",$AW2384)),ISNUMBER(SEARCH("anaer",$AW2384))),"Combined Aer and Anaer.","")</f>
        <v/>
      </c>
    </row>
    <row r="2385" spans="1:60" x14ac:dyDescent="0.3">
      <c r="A2385" s="4">
        <v>2383</v>
      </c>
      <c r="B2385" t="s">
        <v>11113</v>
      </c>
      <c r="C2385">
        <v>306.41000000000003</v>
      </c>
      <c r="D2385">
        <v>451.54316450271011</v>
      </c>
      <c r="E2385">
        <v>452.00238196289263</v>
      </c>
      <c r="F2385">
        <v>342.45733988150209</v>
      </c>
      <c r="G2385">
        <v>562.95995362292103</v>
      </c>
      <c r="H2385">
        <v>-77.083116053320083</v>
      </c>
      <c r="I2385">
        <v>-78.340776956102857</v>
      </c>
      <c r="J2385">
        <v>-91.216813744024805</v>
      </c>
      <c r="K2385">
        <v>-61.835143716241127</v>
      </c>
      <c r="L2385">
        <v>194.19360074708689</v>
      </c>
      <c r="M2385">
        <v>193.30496190731</v>
      </c>
      <c r="N2385">
        <v>190.0857370636667</v>
      </c>
      <c r="O2385">
        <v>200.96185830804379</v>
      </c>
      <c r="P2385">
        <v>7.2346822843015266</v>
      </c>
      <c r="Q2385">
        <v>7.3095249552914234</v>
      </c>
      <c r="R2385">
        <v>5.9133323563981284</v>
      </c>
      <c r="S2385">
        <v>8.2904866658184488</v>
      </c>
      <c r="T2385">
        <v>4.2359345005212559</v>
      </c>
      <c r="U2385">
        <v>4.2359251257375083</v>
      </c>
      <c r="V2385">
        <v>4.2319112116442756</v>
      </c>
      <c r="W2385">
        <v>4.2399191739254389</v>
      </c>
      <c r="X2385">
        <v>300.86303077957461</v>
      </c>
      <c r="Y2385">
        <v>301.98248780111192</v>
      </c>
      <c r="Z2385">
        <v>290.90061158143789</v>
      </c>
      <c r="AA2385">
        <v>307.25973519343432</v>
      </c>
      <c r="AB2385">
        <v>55.69174267263984</v>
      </c>
      <c r="AC2385">
        <v>55.185998140099827</v>
      </c>
      <c r="AD2385">
        <v>46.980265713437532</v>
      </c>
      <c r="AE2385">
        <v>66.801843239429061</v>
      </c>
      <c r="AF2385">
        <v>62.110025452849413</v>
      </c>
      <c r="AG2385">
        <v>61.825755720365137</v>
      </c>
      <c r="AH2385">
        <v>60.796466637521291</v>
      </c>
      <c r="AI2385">
        <v>64.274317291906968</v>
      </c>
      <c r="AJ2385">
        <v>0.53517517634039424</v>
      </c>
      <c r="AK2385">
        <v>0.53517514803758437</v>
      </c>
      <c r="AL2385">
        <v>0.53517118298416699</v>
      </c>
      <c r="AM2385">
        <v>0.53517918627153249</v>
      </c>
      <c r="AN2385">
        <v>0.67411676671455079</v>
      </c>
      <c r="AO2385">
        <v>0.6741167667145509</v>
      </c>
      <c r="AP2385">
        <v>0.6741167667145509</v>
      </c>
      <c r="AQ2385">
        <v>0.6741167667145509</v>
      </c>
      <c r="AR2385">
        <v>13.2500328620497</v>
      </c>
      <c r="AS2385">
        <v>13.250032862049711</v>
      </c>
      <c r="AT2385">
        <v>13.250032862049711</v>
      </c>
      <c r="AU2385">
        <v>13.250032862049711</v>
      </c>
      <c r="AV2385" t="str">
        <f>VLOOKUP(Sheet1[[#This Row],[NPDES ID2]],Combined_Sheet__Major_Only___2[[NPDES ID2]:[ECHO BFR]],3,FALSE)</f>
        <v>TX</v>
      </c>
      <c r="AW2385" t="s">
        <v>118</v>
      </c>
      <c r="AX2385" t="str">
        <f>VLOOKUP(Sheet1[[#This Row],[NPDES ID2]],Combined_Sheet__Major_Only___2[[NPDES ID2]:[ECHO BFR]],27,FALSE)</f>
        <v>-</v>
      </c>
      <c r="AY2385" t="str">
        <f>VLOOKUP(Sheet1[[#This Row],[NPDES ID2]],Combined_Sheet__Major_Only___2[[NPDES ID2]:[ECHO BFR]],28,FALSE)</f>
        <v>-</v>
      </c>
      <c r="AZ2385" t="str">
        <f>VLOOKUP(Sheet1[[#This Row],[NPDES ID2]],Combined_Sheet__Major_Only___2[[NPDES ID2]:[ECHO BFR]],29,FALSE)</f>
        <v>preliminaryOps</v>
      </c>
      <c r="BA2385">
        <f>VLOOKUP(Sheet1[[#This Row],[NPDES ID2]],Combined_Sheet__Major_Only___2[[NPDES ID2]:[ECHO BFR]],17,FALSE)</f>
        <v>27.722999999999999</v>
      </c>
      <c r="BB2385">
        <f>VLOOKUP(Sheet1[[#This Row],[NPDES ID2]],Combined_Sheet__Major_Only___2[[NPDES ID2]:[ECHO BFR]],18,FALSE)</f>
        <v>-98.031028000000006</v>
      </c>
      <c r="BC2385" t="str">
        <f>IF(ISNUMBER(SEARCH("aerobic",$AW2385)),"aerobic","")</f>
        <v>aerobic</v>
      </c>
      <c r="BD2385" t="str">
        <f>IF(ISNUMBER(SEARCH("anaer",$AW2385)),"anaer","")</f>
        <v/>
      </c>
      <c r="BE2385" t="str">
        <f>IF(ISNUMBER(SEARCH("thickening",$AZ2385)),"thickening","")</f>
        <v/>
      </c>
      <c r="BF2385" s="3" t="str">
        <f>IF(ISNUMBER(SEARCH("airDry",$AW2385)),"airDry","")</f>
        <v>airDry</v>
      </c>
      <c r="BG2385" s="3" t="str">
        <f>IF(ISNUMBER(SEARCH("heatDry",$AY2385)),"heatDry","")</f>
        <v/>
      </c>
      <c r="BH2385" s="3" t="str">
        <f>IF(AND(ISNUMBER(SEARCH("aerobic",$AW2385)),ISNUMBER(SEARCH("anaer",$AW2385))),"Combined Aer and Anaer.","")</f>
        <v/>
      </c>
    </row>
    <row r="2386" spans="1:60" x14ac:dyDescent="0.3">
      <c r="A2386" s="4">
        <v>2384</v>
      </c>
      <c r="B2386" t="s">
        <v>11117</v>
      </c>
      <c r="C2386">
        <v>305.50720000000001</v>
      </c>
      <c r="D2386">
        <v>439.33076636675372</v>
      </c>
      <c r="E2386">
        <v>439.48682324617062</v>
      </c>
      <c r="F2386">
        <v>333.48225692435591</v>
      </c>
      <c r="G2386">
        <v>548.44605651927282</v>
      </c>
      <c r="H2386">
        <v>-76.906193500012748</v>
      </c>
      <c r="I2386">
        <v>-78.101829092217656</v>
      </c>
      <c r="J2386">
        <v>-91.150138644037938</v>
      </c>
      <c r="K2386">
        <v>-61.005617977950273</v>
      </c>
      <c r="L2386">
        <v>199.41034272061779</v>
      </c>
      <c r="M2386">
        <v>198.56760340447241</v>
      </c>
      <c r="N2386">
        <v>195.51436679023931</v>
      </c>
      <c r="O2386">
        <v>205.8295646228498</v>
      </c>
      <c r="P2386">
        <v>7.2025231922527304</v>
      </c>
      <c r="Q2386">
        <v>7.2843714716835946</v>
      </c>
      <c r="R2386">
        <v>5.8560884504072934</v>
      </c>
      <c r="S2386">
        <v>8.2376067085574274</v>
      </c>
      <c r="T2386">
        <v>43.772525104650342</v>
      </c>
      <c r="U2386">
        <v>43.772454714279718</v>
      </c>
      <c r="V2386">
        <v>43.742316323014627</v>
      </c>
      <c r="W2386">
        <v>43.802443942804182</v>
      </c>
      <c r="X2386">
        <v>3018.6075476071578</v>
      </c>
      <c r="Y2386">
        <v>3029.307034637121</v>
      </c>
      <c r="Z2386">
        <v>2925.592460833876</v>
      </c>
      <c r="AA2386">
        <v>3077.8859517492879</v>
      </c>
      <c r="AB2386">
        <v>611.11674797297655</v>
      </c>
      <c r="AC2386">
        <v>604.02850859185469</v>
      </c>
      <c r="AD2386">
        <v>507.91520117393259</v>
      </c>
      <c r="AE2386">
        <v>746.00292068933527</v>
      </c>
      <c r="AF2386">
        <v>63.967328902125018</v>
      </c>
      <c r="AG2386">
        <v>63.696907229617658</v>
      </c>
      <c r="AH2386">
        <v>62.718039537332487</v>
      </c>
      <c r="AI2386">
        <v>66.025774387222711</v>
      </c>
      <c r="AJ2386">
        <v>0.55786332327479637</v>
      </c>
      <c r="AK2386">
        <v>0.55786327551263826</v>
      </c>
      <c r="AL2386">
        <v>0.55785658619220035</v>
      </c>
      <c r="AM2386">
        <v>0.55787008835672092</v>
      </c>
      <c r="AN2386">
        <v>0.94542238126253142</v>
      </c>
      <c r="AO2386">
        <v>0.94542238126253142</v>
      </c>
      <c r="AP2386">
        <v>0.94542238126253142</v>
      </c>
      <c r="AQ2386">
        <v>0.94542238126253142</v>
      </c>
      <c r="AR2386">
        <v>12.984698160533449</v>
      </c>
      <c r="AS2386">
        <v>12.984698160533449</v>
      </c>
      <c r="AT2386">
        <v>12.984698160533449</v>
      </c>
      <c r="AU2386">
        <v>12.984698160533449</v>
      </c>
      <c r="AV2386" t="str">
        <f>VLOOKUP(Sheet1[[#This Row],[NPDES ID2]],Combined_Sheet__Major_Only___2[[NPDES ID2]:[ECHO BFR]],3,FALSE)</f>
        <v>CA</v>
      </c>
      <c r="AW2386" t="s">
        <v>12181</v>
      </c>
      <c r="AX2386" t="str">
        <f>VLOOKUP(Sheet1[[#This Row],[NPDES ID2]],Combined_Sheet__Major_Only___2[[NPDES ID2]:[ECHO BFR]],27,FALSE)</f>
        <v>methaneBioCaptureRecover</v>
      </c>
      <c r="AY2386" t="str">
        <f>VLOOKUP(Sheet1[[#This Row],[NPDES ID2]],Combined_Sheet__Major_Only___2[[NPDES ID2]:[ECHO BFR]],28,FALSE)</f>
        <v>-</v>
      </c>
      <c r="AZ2386" t="str">
        <f>VLOOKUP(Sheet1[[#This Row],[NPDES ID2]],Combined_Sheet__Major_Only___2[[NPDES ID2]:[ECHO BFR]],29,FALSE)</f>
        <v>thickening</v>
      </c>
      <c r="BA2386">
        <f>VLOOKUP(Sheet1[[#This Row],[NPDES ID2]],Combined_Sheet__Major_Only___2[[NPDES ID2]:[ECHO BFR]],17,FALSE)</f>
        <v>37.472611000000001</v>
      </c>
      <c r="BB2386">
        <f>VLOOKUP(Sheet1[[#This Row],[NPDES ID2]],Combined_Sheet__Major_Only___2[[NPDES ID2]:[ECHO BFR]],18,FALSE)</f>
        <v>-122.443639</v>
      </c>
      <c r="BC2386" t="str">
        <f>IF(ISNUMBER(SEARCH("aerobic",$AW2386)),"aerobic","")</f>
        <v/>
      </c>
      <c r="BD2386" t="str">
        <f>IF(ISNUMBER(SEARCH("anaer",$AW2386)),"anaer","")</f>
        <v>anaer</v>
      </c>
      <c r="BE2386" t="str">
        <f>IF(ISNUMBER(SEARCH("thickening",$AZ2386)),"thickening","")</f>
        <v>thickening</v>
      </c>
      <c r="BF2386" s="2" t="str">
        <f>IF(ISNUMBER(SEARCH("airDry",$AW2386)),"airDry","")</f>
        <v/>
      </c>
      <c r="BG2386" s="2" t="str">
        <f>IF(ISNUMBER(SEARCH("heatDry",$AY2386)),"heatDry","")</f>
        <v/>
      </c>
      <c r="BH2386" s="2" t="str">
        <f>IF(AND(ISNUMBER(SEARCH("aerobic",$AW2386)),ISNUMBER(SEARCH("anaer",$AW2386))),"Combined Aer and Anaer.","")</f>
        <v/>
      </c>
    </row>
    <row r="2387" spans="1:60" x14ac:dyDescent="0.3">
      <c r="A2387" s="4">
        <v>2385</v>
      </c>
      <c r="B2387" t="s">
        <v>11122</v>
      </c>
      <c r="C2387">
        <v>304.10000000000002</v>
      </c>
      <c r="D2387">
        <v>449.380632927286</v>
      </c>
      <c r="E2387">
        <v>449.7678804424861</v>
      </c>
      <c r="F2387">
        <v>340.80137613489268</v>
      </c>
      <c r="G2387">
        <v>560.59569542323402</v>
      </c>
      <c r="H2387">
        <v>-76.983966552136337</v>
      </c>
      <c r="I2387">
        <v>-78.289369973540872</v>
      </c>
      <c r="J2387">
        <v>-91.210052365105184</v>
      </c>
      <c r="K2387">
        <v>-61.492673425462719</v>
      </c>
      <c r="L2387">
        <v>194.69546051589381</v>
      </c>
      <c r="M2387">
        <v>193.82829631928271</v>
      </c>
      <c r="N2387">
        <v>190.6862310329293</v>
      </c>
      <c r="O2387">
        <v>201.30137666117881</v>
      </c>
      <c r="P2387">
        <v>7.1764007099740059</v>
      </c>
      <c r="Q2387">
        <v>7.2505734896091223</v>
      </c>
      <c r="R2387">
        <v>5.8551066600030879</v>
      </c>
      <c r="S2387">
        <v>8.218324104609561</v>
      </c>
      <c r="T2387">
        <v>105.03695622737391</v>
      </c>
      <c r="U2387">
        <v>105.03679128951801</v>
      </c>
      <c r="V2387">
        <v>104.9661713795419</v>
      </c>
      <c r="W2387">
        <v>105.1070616831838</v>
      </c>
      <c r="X2387">
        <v>7384.9423621459737</v>
      </c>
      <c r="Y2387">
        <v>7412.6081141589202</v>
      </c>
      <c r="Z2387">
        <v>7145.0227297335214</v>
      </c>
      <c r="AA2387">
        <v>7537.86642037415</v>
      </c>
      <c r="AB2387">
        <v>1284.601307090913</v>
      </c>
      <c r="AC2387">
        <v>1274.3316446404881</v>
      </c>
      <c r="AD2387">
        <v>1094.95362189004</v>
      </c>
      <c r="AE2387">
        <v>1523.982984335476</v>
      </c>
      <c r="AF2387">
        <v>62.74432650736945</v>
      </c>
      <c r="AG2387">
        <v>62.46473857291911</v>
      </c>
      <c r="AH2387">
        <v>61.452977303123923</v>
      </c>
      <c r="AI2387">
        <v>64.87212225777796</v>
      </c>
      <c r="AJ2387">
        <v>0.54292200179095795</v>
      </c>
      <c r="AK2387">
        <v>0.54292193113450504</v>
      </c>
      <c r="AL2387">
        <v>0.54291203911728958</v>
      </c>
      <c r="AM2387">
        <v>0.54293200594238722</v>
      </c>
      <c r="AN2387">
        <v>0.97616748087704541</v>
      </c>
      <c r="AO2387">
        <v>0.97616748087704508</v>
      </c>
      <c r="AP2387">
        <v>0.97616748087704508</v>
      </c>
      <c r="AQ2387">
        <v>0.97616748087704508</v>
      </c>
      <c r="AR2387">
        <v>13.872259139304569</v>
      </c>
      <c r="AS2387">
        <v>13.872259139304569</v>
      </c>
      <c r="AT2387">
        <v>13.872259139304569</v>
      </c>
      <c r="AU2387">
        <v>13.872259139304569</v>
      </c>
      <c r="AV2387" t="str">
        <f>VLOOKUP(Sheet1[[#This Row],[NPDES ID2]],Combined_Sheet__Major_Only___2[[NPDES ID2]:[ECHO BFR]],3,FALSE)</f>
        <v>IA</v>
      </c>
      <c r="AW2387" t="s">
        <v>12181</v>
      </c>
      <c r="AX2387" t="str">
        <f>VLOOKUP(Sheet1[[#This Row],[NPDES ID2]],Combined_Sheet__Major_Only___2[[NPDES ID2]:[ECHO BFR]],27,FALSE)</f>
        <v>methaneBioCaptureRecover, tempSludgeStore</v>
      </c>
      <c r="AY2387" t="str">
        <f>VLOOKUP(Sheet1[[#This Row],[NPDES ID2]],Combined_Sheet__Major_Only___2[[NPDES ID2]:[ECHO BFR]],28,FALSE)</f>
        <v>-</v>
      </c>
      <c r="AZ2387" t="str">
        <f>VLOOKUP(Sheet1[[#This Row],[NPDES ID2]],Combined_Sheet__Major_Only___2[[NPDES ID2]:[ECHO BFR]],29,FALSE)</f>
        <v>thickening</v>
      </c>
      <c r="BA2387">
        <f>VLOOKUP(Sheet1[[#This Row],[NPDES ID2]],Combined_Sheet__Major_Only___2[[NPDES ID2]:[ECHO BFR]],17,FALSE)</f>
        <v>42.535277999999998</v>
      </c>
      <c r="BB2387">
        <f>VLOOKUP(Sheet1[[#This Row],[NPDES ID2]],Combined_Sheet__Major_Only___2[[NPDES ID2]:[ECHO BFR]],18,FALSE)</f>
        <v>-92.439722000000003</v>
      </c>
      <c r="BC2387" t="str">
        <f>IF(ISNUMBER(SEARCH("aerobic",$AW2387)),"aerobic","")</f>
        <v/>
      </c>
      <c r="BD2387" t="str">
        <f>IF(ISNUMBER(SEARCH("anaer",$AW2387)),"anaer","")</f>
        <v>anaer</v>
      </c>
      <c r="BE2387" t="str">
        <f>IF(ISNUMBER(SEARCH("thickening",$AZ2387)),"thickening","")</f>
        <v>thickening</v>
      </c>
      <c r="BF2387" s="3" t="str">
        <f>IF(ISNUMBER(SEARCH("airDry",$AW2387)),"airDry","")</f>
        <v/>
      </c>
      <c r="BG2387" s="3" t="str">
        <f>IF(ISNUMBER(SEARCH("heatDry",$AY2387)),"heatDry","")</f>
        <v/>
      </c>
      <c r="BH2387" s="3" t="str">
        <f>IF(AND(ISNUMBER(SEARCH("aerobic",$AW2387)),ISNUMBER(SEARCH("anaer",$AW2387))),"Combined Aer and Anaer.","")</f>
        <v/>
      </c>
    </row>
    <row r="2388" spans="1:60" x14ac:dyDescent="0.3">
      <c r="A2388" s="4">
        <v>2386</v>
      </c>
      <c r="B2388" t="s">
        <v>11127</v>
      </c>
      <c r="C2388">
        <v>304.04000000000002</v>
      </c>
      <c r="D2388">
        <v>427.9522703838586</v>
      </c>
      <c r="E2388">
        <v>427.7137129169331</v>
      </c>
      <c r="F2388">
        <v>325.0851496363984</v>
      </c>
      <c r="G2388">
        <v>534.94120622656078</v>
      </c>
      <c r="H2388">
        <v>-76.762512485938956</v>
      </c>
      <c r="I2388">
        <v>-78.078013275447091</v>
      </c>
      <c r="J2388">
        <v>-90.857289758167326</v>
      </c>
      <c r="K2388">
        <v>-60.199830170919903</v>
      </c>
      <c r="L2388">
        <v>204.41715315568109</v>
      </c>
      <c r="M2388">
        <v>203.62299731842839</v>
      </c>
      <c r="N2388">
        <v>200.74603060296059</v>
      </c>
      <c r="O2388">
        <v>210.4658260257437</v>
      </c>
      <c r="P2388">
        <v>7.1566576799140966</v>
      </c>
      <c r="Q2388">
        <v>7.2462172708964454</v>
      </c>
      <c r="R2388">
        <v>5.7804599830551719</v>
      </c>
      <c r="S2388">
        <v>8.2366882886943706</v>
      </c>
      <c r="T2388">
        <v>4.2534731767238512</v>
      </c>
      <c r="U2388">
        <v>4.2534637748732118</v>
      </c>
      <c r="V2388">
        <v>4.2494382718002743</v>
      </c>
      <c r="W2388">
        <v>4.2574693546839706</v>
      </c>
      <c r="X2388">
        <v>284.75407996640479</v>
      </c>
      <c r="Y2388">
        <v>285.65619532673998</v>
      </c>
      <c r="Z2388">
        <v>276.7568896652482</v>
      </c>
      <c r="AA2388">
        <v>289.88685752521411</v>
      </c>
      <c r="AB2388">
        <v>54.392740597910169</v>
      </c>
      <c r="AC2388">
        <v>53.879586248725417</v>
      </c>
      <c r="AD2388">
        <v>45.700003112788181</v>
      </c>
      <c r="AE2388">
        <v>65.674503610512858</v>
      </c>
      <c r="AF2388">
        <v>65.889488872990583</v>
      </c>
      <c r="AG2388">
        <v>65.633458169032565</v>
      </c>
      <c r="AH2388">
        <v>64.706464998451963</v>
      </c>
      <c r="AI2388">
        <v>67.83871224753517</v>
      </c>
      <c r="AJ2388">
        <v>0.58135787790829097</v>
      </c>
      <c r="AK2388">
        <v>0.58135784885526753</v>
      </c>
      <c r="AL2388">
        <v>0.58135377860019399</v>
      </c>
      <c r="AM2388">
        <v>0.58136199422910306</v>
      </c>
      <c r="AN2388">
        <v>0.67483381296843403</v>
      </c>
      <c r="AO2388">
        <v>0.67483381296843425</v>
      </c>
      <c r="AP2388">
        <v>0.67483381296843425</v>
      </c>
      <c r="AQ2388">
        <v>0.67483381296843425</v>
      </c>
      <c r="AR2388">
        <v>13.81011077168384</v>
      </c>
      <c r="AS2388">
        <v>13.81011077168384</v>
      </c>
      <c r="AT2388">
        <v>13.81011077168384</v>
      </c>
      <c r="AU2388">
        <v>13.81011077168384</v>
      </c>
      <c r="AV2388" t="str">
        <f>VLOOKUP(Sheet1[[#This Row],[NPDES ID2]],Combined_Sheet__Major_Only___2[[NPDES ID2]:[ECHO BFR]],3,FALSE)</f>
        <v>CA</v>
      </c>
      <c r="AW2388" t="s">
        <v>12183</v>
      </c>
      <c r="AX2388" t="str">
        <f>VLOOKUP(Sheet1[[#This Row],[NPDES ID2]],Combined_Sheet__Major_Only___2[[NPDES ID2]:[ECHO BFR]],27,FALSE)</f>
        <v>-</v>
      </c>
      <c r="AY2388" t="str">
        <f>VLOOKUP(Sheet1[[#This Row],[NPDES ID2]],Combined_Sheet__Major_Only___2[[NPDES ID2]:[ECHO BFR]],28,FALSE)</f>
        <v>-</v>
      </c>
      <c r="AZ2388" t="str">
        <f>VLOOKUP(Sheet1[[#This Row],[NPDES ID2]],Combined_Sheet__Major_Only___2[[NPDES ID2]:[ECHO BFR]],29,FALSE)</f>
        <v>preliminaryOps</v>
      </c>
      <c r="BA2388">
        <f>VLOOKUP(Sheet1[[#This Row],[NPDES ID2]],Combined_Sheet__Major_Only___2[[NPDES ID2]:[ECHO BFR]],17,FALSE)</f>
        <v>35.383710000000001</v>
      </c>
      <c r="BB2388">
        <f>VLOOKUP(Sheet1[[#This Row],[NPDES ID2]],Combined_Sheet__Major_Only___2[[NPDES ID2]:[ECHO BFR]],18,FALSE)</f>
        <v>-119.01523</v>
      </c>
      <c r="BC2388" t="str">
        <f>IF(ISNUMBER(SEARCH("aerobic",$AW2388)),"aerobic","")</f>
        <v/>
      </c>
      <c r="BD2388" t="str">
        <f>IF(ISNUMBER(SEARCH("anaer",$AW2388)),"anaer","")</f>
        <v>anaer</v>
      </c>
      <c r="BE2388" t="str">
        <f>IF(ISNUMBER(SEARCH("thickening",$AZ2388)),"thickening","")</f>
        <v/>
      </c>
      <c r="BF2388" s="2" t="str">
        <f>IF(ISNUMBER(SEARCH("airDry",$AW2388)),"airDry","")</f>
        <v>airDry</v>
      </c>
      <c r="BG2388" s="2" t="str">
        <f>IF(ISNUMBER(SEARCH("heatDry",$AY2388)),"heatDry","")</f>
        <v/>
      </c>
      <c r="BH2388" s="2" t="str">
        <f>IF(AND(ISNUMBER(SEARCH("aerobic",$AW2388)),ISNUMBER(SEARCH("anaer",$AW2388))),"Combined Aer and Anaer.","")</f>
        <v/>
      </c>
    </row>
    <row r="2389" spans="1:60" x14ac:dyDescent="0.3">
      <c r="A2389" s="4">
        <v>2387</v>
      </c>
      <c r="B2389" t="s">
        <v>11131</v>
      </c>
      <c r="C2389">
        <v>303.81</v>
      </c>
      <c r="D2389">
        <v>468.32132674682327</v>
      </c>
      <c r="E2389">
        <v>469.18791199015868</v>
      </c>
      <c r="F2389">
        <v>354.63736305962908</v>
      </c>
      <c r="G2389">
        <v>583.21785102949912</v>
      </c>
      <c r="H2389">
        <v>-77.187958075015501</v>
      </c>
      <c r="I2389">
        <v>-78.273921367977863</v>
      </c>
      <c r="J2389">
        <v>-90.88264906284563</v>
      </c>
      <c r="K2389">
        <v>-62.271586890030058</v>
      </c>
      <c r="L2389">
        <v>186.7832259400563</v>
      </c>
      <c r="M2389">
        <v>185.8592135128541</v>
      </c>
      <c r="N2389">
        <v>182.51117323157419</v>
      </c>
      <c r="O2389">
        <v>193.8221887875664</v>
      </c>
      <c r="P2389">
        <v>7.1837439684233289</v>
      </c>
      <c r="Q2389">
        <v>7.2425930890516153</v>
      </c>
      <c r="R2389">
        <v>5.9027925793562677</v>
      </c>
      <c r="S2389">
        <v>8.2481900266501018</v>
      </c>
      <c r="T2389">
        <v>118.49367139451741</v>
      </c>
      <c r="U2389">
        <v>118.4934856893328</v>
      </c>
      <c r="V2389">
        <v>118.41397402509</v>
      </c>
      <c r="W2389">
        <v>118.5726038296596</v>
      </c>
      <c r="X2389">
        <v>8676.2964383941708</v>
      </c>
      <c r="Y2389">
        <v>8712.3985222874398</v>
      </c>
      <c r="Z2389">
        <v>8363.4409496129265</v>
      </c>
      <c r="AA2389">
        <v>8876.0234136462332</v>
      </c>
      <c r="AB2389">
        <v>1318.5138713568119</v>
      </c>
      <c r="AC2389">
        <v>1311.266356753214</v>
      </c>
      <c r="AD2389">
        <v>1145.6112290233159</v>
      </c>
      <c r="AE2389">
        <v>1532.9703328457999</v>
      </c>
      <c r="AF2389">
        <v>60.251993061810687</v>
      </c>
      <c r="AG2389">
        <v>59.953797686205149</v>
      </c>
      <c r="AH2389">
        <v>58.874640188837532</v>
      </c>
      <c r="AI2389">
        <v>62.521489393563812</v>
      </c>
      <c r="AJ2389">
        <v>0.51249246938958892</v>
      </c>
      <c r="AK2389">
        <v>0.51249239857382722</v>
      </c>
      <c r="AL2389">
        <v>0.51248248493277637</v>
      </c>
      <c r="AM2389">
        <v>0.51250249542803017</v>
      </c>
      <c r="AN2389">
        <v>0.9787916878383508</v>
      </c>
      <c r="AO2389">
        <v>0.97879168783835069</v>
      </c>
      <c r="AP2389">
        <v>0.97879168783835069</v>
      </c>
      <c r="AQ2389">
        <v>0.97879168783835069</v>
      </c>
      <c r="AR2389">
        <v>14.44531747951169</v>
      </c>
      <c r="AS2389">
        <v>14.445317479511701</v>
      </c>
      <c r="AT2389">
        <v>14.445317479511701</v>
      </c>
      <c r="AU2389">
        <v>14.445317479511701</v>
      </c>
      <c r="AV2389" t="str">
        <f>VLOOKUP(Sheet1[[#This Row],[NPDES ID2]],Combined_Sheet__Major_Only___2[[NPDES ID2]:[ECHO BFR]],3,FALSE)</f>
        <v>IN</v>
      </c>
      <c r="AW2389" t="s">
        <v>41</v>
      </c>
      <c r="AX2389" t="str">
        <f>VLOOKUP(Sheet1[[#This Row],[NPDES ID2]],Combined_Sheet__Major_Only___2[[NPDES ID2]:[ECHO BFR]],27,FALSE)</f>
        <v>-</v>
      </c>
      <c r="AY2389" t="str">
        <f>VLOOKUP(Sheet1[[#This Row],[NPDES ID2]],Combined_Sheet__Major_Only___2[[NPDES ID2]:[ECHO BFR]],28,FALSE)</f>
        <v>-</v>
      </c>
      <c r="AZ2389" t="str">
        <f>VLOOKUP(Sheet1[[#This Row],[NPDES ID2]],Combined_Sheet__Major_Only___2[[NPDES ID2]:[ECHO BFR]],29,FALSE)</f>
        <v>thickening</v>
      </c>
      <c r="BA2389">
        <f>VLOOKUP(Sheet1[[#This Row],[NPDES ID2]],Combined_Sheet__Major_Only___2[[NPDES ID2]:[ECHO BFR]],17,FALSE)</f>
        <v>41.499611000000002</v>
      </c>
      <c r="BB2389">
        <f>VLOOKUP(Sheet1[[#This Row],[NPDES ID2]],Combined_Sheet__Major_Only___2[[NPDES ID2]:[ECHO BFR]],18,FALSE)</f>
        <v>-87.515861000000001</v>
      </c>
      <c r="BC2389" t="str">
        <f>IF(ISNUMBER(SEARCH("aerobic",$AW2389)),"aerobic","")</f>
        <v>aerobic</v>
      </c>
      <c r="BD2389" t="str">
        <f>IF(ISNUMBER(SEARCH("anaer",$AW2389)),"anaer","")</f>
        <v/>
      </c>
      <c r="BE2389" t="str">
        <f>IF(ISNUMBER(SEARCH("thickening",$AZ2389)),"thickening","")</f>
        <v>thickening</v>
      </c>
      <c r="BF2389" s="3" t="str">
        <f>IF(ISNUMBER(SEARCH("airDry",$AW2389)),"airDry","")</f>
        <v/>
      </c>
      <c r="BG2389" s="3" t="str">
        <f>IF(ISNUMBER(SEARCH("heatDry",$AY2389)),"heatDry","")</f>
        <v/>
      </c>
      <c r="BH2389" s="3" t="str">
        <f>IF(AND(ISNUMBER(SEARCH("aerobic",$AW2389)),ISNUMBER(SEARCH("anaer",$AW2389))),"Combined Aer and Anaer.","")</f>
        <v/>
      </c>
    </row>
    <row r="2390" spans="1:60" x14ac:dyDescent="0.3">
      <c r="A2390" s="4">
        <v>2388</v>
      </c>
      <c r="B2390" t="s">
        <v>11136</v>
      </c>
      <c r="C2390">
        <v>301.73</v>
      </c>
      <c r="D2390">
        <v>472.08715487493112</v>
      </c>
      <c r="E2390">
        <v>473.03414260858449</v>
      </c>
      <c r="F2390">
        <v>357.32012377970591</v>
      </c>
      <c r="G2390">
        <v>587.91349461141158</v>
      </c>
      <c r="H2390">
        <v>-77.21564363697</v>
      </c>
      <c r="I2390">
        <v>-78.292227492890987</v>
      </c>
      <c r="J2390">
        <v>-90.88362021233965</v>
      </c>
      <c r="K2390">
        <v>-62.339459352710143</v>
      </c>
      <c r="L2390">
        <v>184.92715108449411</v>
      </c>
      <c r="M2390">
        <v>184.00512992165071</v>
      </c>
      <c r="N2390">
        <v>180.66449100974839</v>
      </c>
      <c r="O2390">
        <v>191.95058746465509</v>
      </c>
      <c r="P2390">
        <v>7.135632926127637</v>
      </c>
      <c r="Q2390">
        <v>7.1919617537936542</v>
      </c>
      <c r="R2390">
        <v>5.866540625875146</v>
      </c>
      <c r="S2390">
        <v>8.1945270369647769</v>
      </c>
      <c r="T2390">
        <v>77.333251171727909</v>
      </c>
      <c r="U2390">
        <v>77.333128988135769</v>
      </c>
      <c r="V2390">
        <v>77.280814774205837</v>
      </c>
      <c r="W2390">
        <v>77.385184285408371</v>
      </c>
      <c r="X2390">
        <v>5680.1742420432374</v>
      </c>
      <c r="Y2390">
        <v>5703.977119118862</v>
      </c>
      <c r="Z2390">
        <v>5473.7990574588921</v>
      </c>
      <c r="AA2390">
        <v>5811.9597147142449</v>
      </c>
      <c r="AB2390">
        <v>1191.078510672427</v>
      </c>
      <c r="AC2390">
        <v>1176.532707972028</v>
      </c>
      <c r="AD2390">
        <v>982.02614326177297</v>
      </c>
      <c r="AE2390">
        <v>1468.050736002328</v>
      </c>
      <c r="AF2390">
        <v>60.064275986036478</v>
      </c>
      <c r="AG2390">
        <v>59.76469520904827</v>
      </c>
      <c r="AH2390">
        <v>58.680360998377218</v>
      </c>
      <c r="AI2390">
        <v>62.344557211779247</v>
      </c>
      <c r="AJ2390">
        <v>0.51020167188425158</v>
      </c>
      <c r="AK2390">
        <v>0.51020161285828602</v>
      </c>
      <c r="AL2390">
        <v>0.51019334810927297</v>
      </c>
      <c r="AM2390">
        <v>0.51021003029398437</v>
      </c>
      <c r="AN2390">
        <v>0.96802136224231461</v>
      </c>
      <c r="AO2390">
        <v>0.96802136224231494</v>
      </c>
      <c r="AP2390">
        <v>0.96802136224231494</v>
      </c>
      <c r="AQ2390">
        <v>0.96802136224231494</v>
      </c>
      <c r="AR2390">
        <v>11.963917348475571</v>
      </c>
      <c r="AS2390">
        <v>11.96391734847556</v>
      </c>
      <c r="AT2390">
        <v>11.96391734847556</v>
      </c>
      <c r="AU2390">
        <v>11.96391734847556</v>
      </c>
      <c r="AV2390" t="str">
        <f>VLOOKUP(Sheet1[[#This Row],[NPDES ID2]],Combined_Sheet__Major_Only___2[[NPDES ID2]:[ECHO BFR]],3,FALSE)</f>
        <v>IL</v>
      </c>
      <c r="AW2390" t="s">
        <v>41</v>
      </c>
      <c r="AX2390" t="str">
        <f>VLOOKUP(Sheet1[[#This Row],[NPDES ID2]],Combined_Sheet__Major_Only___2[[NPDES ID2]:[ECHO BFR]],27,FALSE)</f>
        <v>-</v>
      </c>
      <c r="AY2390" t="str">
        <f>VLOOKUP(Sheet1[[#This Row],[NPDES ID2]],Combined_Sheet__Major_Only___2[[NPDES ID2]:[ECHO BFR]],28,FALSE)</f>
        <v>-</v>
      </c>
      <c r="AZ2390" t="str">
        <f>VLOOKUP(Sheet1[[#This Row],[NPDES ID2]],Combined_Sheet__Major_Only___2[[NPDES ID2]:[ECHO BFR]],29,FALSE)</f>
        <v>preliminaryOps, thickening</v>
      </c>
      <c r="BA2390">
        <f>VLOOKUP(Sheet1[[#This Row],[NPDES ID2]],Combined_Sheet__Major_Only___2[[NPDES ID2]:[ECHO BFR]],17,FALSE)</f>
        <v>41.54233</v>
      </c>
      <c r="BB2390">
        <f>VLOOKUP(Sheet1[[#This Row],[NPDES ID2]],Combined_Sheet__Major_Only___2[[NPDES ID2]:[ECHO BFR]],18,FALSE)</f>
        <v>-87.894599999999997</v>
      </c>
      <c r="BC2390" t="str">
        <f>IF(ISNUMBER(SEARCH("aerobic",$AW2390)),"aerobic","")</f>
        <v>aerobic</v>
      </c>
      <c r="BD2390" t="str">
        <f>IF(ISNUMBER(SEARCH("anaer",$AW2390)),"anaer","")</f>
        <v/>
      </c>
      <c r="BE2390" t="str">
        <f>IF(ISNUMBER(SEARCH("thickening",$AZ2390)),"thickening","")</f>
        <v>thickening</v>
      </c>
      <c r="BF2390" s="2" t="str">
        <f>IF(ISNUMBER(SEARCH("airDry",$AW2390)),"airDry","")</f>
        <v/>
      </c>
      <c r="BG2390" s="2" t="str">
        <f>IF(ISNUMBER(SEARCH("heatDry",$AY2390)),"heatDry","")</f>
        <v/>
      </c>
      <c r="BH2390" s="2" t="str">
        <f>IF(AND(ISNUMBER(SEARCH("aerobic",$AW2390)),ISNUMBER(SEARCH("anaer",$AW2390))),"Combined Aer and Anaer.","")</f>
        <v/>
      </c>
    </row>
    <row r="2391" spans="1:60" x14ac:dyDescent="0.3">
      <c r="A2391" s="4">
        <v>2389</v>
      </c>
      <c r="B2391" t="s">
        <v>11141</v>
      </c>
      <c r="C2391">
        <v>295.63</v>
      </c>
      <c r="D2391">
        <v>549.25840294551165</v>
      </c>
      <c r="E2391">
        <v>551.28009366493256</v>
      </c>
      <c r="F2391">
        <v>413.0706529795666</v>
      </c>
      <c r="G2391">
        <v>685.35101640683229</v>
      </c>
      <c r="H2391">
        <v>-77.69154777932664</v>
      </c>
      <c r="I2391">
        <v>-77.78110394545925</v>
      </c>
      <c r="J2391">
        <v>-90.61303035846322</v>
      </c>
      <c r="K2391">
        <v>-64.506005941729825</v>
      </c>
      <c r="L2391">
        <v>158.07507677712351</v>
      </c>
      <c r="M2391">
        <v>156.99973910857591</v>
      </c>
      <c r="N2391">
        <v>153.10214371852359</v>
      </c>
      <c r="O2391">
        <v>166.2692096935036</v>
      </c>
      <c r="P2391">
        <v>7.0306155916041</v>
      </c>
      <c r="Q2391">
        <v>7.0206495879877249</v>
      </c>
      <c r="R2391">
        <v>5.9453161406366046</v>
      </c>
      <c r="S2391">
        <v>8.0196595291441977</v>
      </c>
      <c r="T2391">
        <v>344.38636053536783</v>
      </c>
      <c r="U2391">
        <v>344.38582621704307</v>
      </c>
      <c r="V2391">
        <v>344.15705210223058</v>
      </c>
      <c r="W2391">
        <v>344.61346806923262</v>
      </c>
      <c r="X2391">
        <v>29003.455556867852</v>
      </c>
      <c r="Y2391">
        <v>29168.62978621311</v>
      </c>
      <c r="Z2391">
        <v>27572.17953003561</v>
      </c>
      <c r="AA2391">
        <v>29924.380516870551</v>
      </c>
      <c r="AB2391">
        <v>5797.964059061158</v>
      </c>
      <c r="AC2391">
        <v>5711.8017801377173</v>
      </c>
      <c r="AD2391">
        <v>4816.4055782194873</v>
      </c>
      <c r="AE2391">
        <v>7204.3719557364202</v>
      </c>
      <c r="AF2391">
        <v>52.403882631884038</v>
      </c>
      <c r="AG2391">
        <v>52.047128433293153</v>
      </c>
      <c r="AH2391">
        <v>50.756744006895531</v>
      </c>
      <c r="AI2391">
        <v>55.118028727101027</v>
      </c>
      <c r="AJ2391">
        <v>0.41686733860596442</v>
      </c>
      <c r="AK2391">
        <v>0.41686720249921111</v>
      </c>
      <c r="AL2391">
        <v>0.41684817914410771</v>
      </c>
      <c r="AM2391">
        <v>0.41688657845150218</v>
      </c>
      <c r="AN2391">
        <v>0.99255425450793211</v>
      </c>
      <c r="AO2391">
        <v>0.992554254507932</v>
      </c>
      <c r="AP2391">
        <v>0.992554254507932</v>
      </c>
      <c r="AQ2391">
        <v>0.992554254507932</v>
      </c>
      <c r="AR2391">
        <v>10.710724267494591</v>
      </c>
      <c r="AS2391">
        <v>10.710724267494591</v>
      </c>
      <c r="AT2391">
        <v>10.710724267494591</v>
      </c>
      <c r="AU2391">
        <v>10.710724267494591</v>
      </c>
      <c r="AV2391" t="str">
        <f>VLOOKUP(Sheet1[[#This Row],[NPDES ID2]],Combined_Sheet__Major_Only___2[[NPDES ID2]:[ECHO BFR]],3,FALSE)</f>
        <v>CO</v>
      </c>
      <c r="AW2391" t="s">
        <v>54</v>
      </c>
      <c r="AX2391" t="str">
        <f>VLOOKUP(Sheet1[[#This Row],[NPDES ID2]],Combined_Sheet__Major_Only___2[[NPDES ID2]:[ECHO BFR]],27,FALSE)</f>
        <v>-</v>
      </c>
      <c r="AY2391" t="str">
        <f>VLOOKUP(Sheet1[[#This Row],[NPDES ID2]],Combined_Sheet__Major_Only___2[[NPDES ID2]:[ECHO BFR]],28,FALSE)</f>
        <v>-</v>
      </c>
      <c r="AZ2391" t="str">
        <f>VLOOKUP(Sheet1[[#This Row],[NPDES ID2]],Combined_Sheet__Major_Only___2[[NPDES ID2]:[ECHO BFR]],29,FALSE)</f>
        <v>sludgeLagoon</v>
      </c>
      <c r="BA2391">
        <f>VLOOKUP(Sheet1[[#This Row],[NPDES ID2]],Combined_Sheet__Major_Only___2[[NPDES ID2]:[ECHO BFR]],17,FALSE)</f>
        <v>40.377389999999998</v>
      </c>
      <c r="BB2391">
        <f>VLOOKUP(Sheet1[[#This Row],[NPDES ID2]],Combined_Sheet__Major_Only___2[[NPDES ID2]:[ECHO BFR]],18,FALSE)</f>
        <v>-104.69687</v>
      </c>
      <c r="BC2391" t="str">
        <f>IF(ISNUMBER(SEARCH("aerobic",$AW2391)),"aerobic","")</f>
        <v/>
      </c>
      <c r="BD2391" t="str">
        <f>IF(ISNUMBER(SEARCH("anaer",$AW2391)),"anaer","")</f>
        <v/>
      </c>
      <c r="BE2391" t="str">
        <f>IF(ISNUMBER(SEARCH("thickening",$AZ2391)),"thickening","")</f>
        <v/>
      </c>
      <c r="BF2391" s="3" t="str">
        <f>IF(ISNUMBER(SEARCH("airDry",$AW2391)),"airDry","")</f>
        <v/>
      </c>
      <c r="BG2391" s="3" t="str">
        <f>IF(ISNUMBER(SEARCH("heatDry",$AY2391)),"heatDry","")</f>
        <v/>
      </c>
      <c r="BH2391" s="3" t="str">
        <f>IF(AND(ISNUMBER(SEARCH("aerobic",$AW2391)),ISNUMBER(SEARCH("anaer",$AW2391))),"Combined Aer and Anaer.","")</f>
        <v/>
      </c>
    </row>
    <row r="2392" spans="1:60" x14ac:dyDescent="0.3">
      <c r="A2392" s="4">
        <v>2390</v>
      </c>
      <c r="B2392" t="s">
        <v>11145</v>
      </c>
      <c r="C2392">
        <v>295.31</v>
      </c>
      <c r="D2392">
        <v>452.54724408620439</v>
      </c>
      <c r="E2392">
        <v>452.94286785963368</v>
      </c>
      <c r="F2392">
        <v>342.84387797872392</v>
      </c>
      <c r="G2392">
        <v>565.22503032090458</v>
      </c>
      <c r="H2392">
        <v>-76.932312499807679</v>
      </c>
      <c r="I2392">
        <v>-78.184453016852075</v>
      </c>
      <c r="J2392">
        <v>-91.203045969995671</v>
      </c>
      <c r="K2392">
        <v>-61.151315339844203</v>
      </c>
      <c r="L2392">
        <v>191.71386097668989</v>
      </c>
      <c r="M2392">
        <v>190.8914839086209</v>
      </c>
      <c r="N2392">
        <v>187.911972356083</v>
      </c>
      <c r="O2392">
        <v>197.978072322012</v>
      </c>
      <c r="P2392">
        <v>6.9640656084192134</v>
      </c>
      <c r="Q2392">
        <v>7.0405398954126976</v>
      </c>
      <c r="R2392">
        <v>5.6677651418925921</v>
      </c>
      <c r="S2392">
        <v>7.9677783029196956</v>
      </c>
      <c r="T2392">
        <v>68.393527958014161</v>
      </c>
      <c r="U2392">
        <v>68.393419570817969</v>
      </c>
      <c r="V2392">
        <v>68.347012431611731</v>
      </c>
      <c r="W2392">
        <v>68.439597029016724</v>
      </c>
      <c r="X2392">
        <v>4742.141534827615</v>
      </c>
      <c r="Y2392">
        <v>4759.2289489089517</v>
      </c>
      <c r="Z2392">
        <v>4593.7827555996582</v>
      </c>
      <c r="AA2392">
        <v>4836.6791741593179</v>
      </c>
      <c r="AB2392">
        <v>729.47308596573896</v>
      </c>
      <c r="AC2392">
        <v>725.13994901203637</v>
      </c>
      <c r="AD2392">
        <v>633.37477451484096</v>
      </c>
      <c r="AE2392">
        <v>848.42841287312501</v>
      </c>
      <c r="AF2392">
        <v>63.622073082168079</v>
      </c>
      <c r="AG2392">
        <v>63.349067370855302</v>
      </c>
      <c r="AH2392">
        <v>62.360885816473527</v>
      </c>
      <c r="AI2392">
        <v>65.700129404655669</v>
      </c>
      <c r="AJ2392">
        <v>0.55364476023765885</v>
      </c>
      <c r="AK2392">
        <v>0.55364470906417451</v>
      </c>
      <c r="AL2392">
        <v>0.55363754238800267</v>
      </c>
      <c r="AM2392">
        <v>0.55365200809279447</v>
      </c>
      <c r="AN2392">
        <v>0.96405691802350058</v>
      </c>
      <c r="AO2392">
        <v>0.96405691802350069</v>
      </c>
      <c r="AP2392">
        <v>0.96405691802350069</v>
      </c>
      <c r="AQ2392">
        <v>0.96405691802350069</v>
      </c>
      <c r="AR2392">
        <v>15.13996205210865</v>
      </c>
      <c r="AS2392">
        <v>15.139962052108659</v>
      </c>
      <c r="AT2392">
        <v>15.139962052108659</v>
      </c>
      <c r="AU2392">
        <v>15.139962052108659</v>
      </c>
      <c r="AV2392" t="str">
        <f>VLOOKUP(Sheet1[[#This Row],[NPDES ID2]],Combined_Sheet__Major_Only___2[[NPDES ID2]:[ECHO BFR]],3,FALSE)</f>
        <v>VT</v>
      </c>
      <c r="AW2392" t="s">
        <v>12181</v>
      </c>
      <c r="AX2392" t="str">
        <f>VLOOKUP(Sheet1[[#This Row],[NPDES ID2]],Combined_Sheet__Major_Only___2[[NPDES ID2]:[ECHO BFR]],27,FALSE)</f>
        <v>methaneBioCaptureRecover, other</v>
      </c>
      <c r="AY2392" t="str">
        <f>VLOOKUP(Sheet1[[#This Row],[NPDES ID2]],Combined_Sheet__Major_Only___2[[NPDES ID2]:[ECHO BFR]],28,FALSE)</f>
        <v>-</v>
      </c>
      <c r="AZ2392" t="str">
        <f>VLOOKUP(Sheet1[[#This Row],[NPDES ID2]],Combined_Sheet__Major_Only___2[[NPDES ID2]:[ECHO BFR]],29,FALSE)</f>
        <v>thickening, preliminaryOps</v>
      </c>
      <c r="BA2392">
        <f>VLOOKUP(Sheet1[[#This Row],[NPDES ID2]],Combined_Sheet__Major_Only___2[[NPDES ID2]:[ECHO BFR]],17,FALSE)</f>
        <v>42.841045000000001</v>
      </c>
      <c r="BB2392">
        <f>VLOOKUP(Sheet1[[#This Row],[NPDES ID2]],Combined_Sheet__Major_Only___2[[NPDES ID2]:[ECHO BFR]],18,FALSE)</f>
        <v>-72.549205000000001</v>
      </c>
      <c r="BC2392" t="str">
        <f>IF(ISNUMBER(SEARCH("aerobic",$AW2392)),"aerobic","")</f>
        <v/>
      </c>
      <c r="BD2392" t="str">
        <f>IF(ISNUMBER(SEARCH("anaer",$AW2392)),"anaer","")</f>
        <v>anaer</v>
      </c>
      <c r="BE2392" t="str">
        <f>IF(ISNUMBER(SEARCH("thickening",$AZ2392)),"thickening","")</f>
        <v>thickening</v>
      </c>
      <c r="BF2392" s="2" t="str">
        <f>IF(ISNUMBER(SEARCH("airDry",$AW2392)),"airDry","")</f>
        <v/>
      </c>
      <c r="BG2392" s="2" t="str">
        <f>IF(ISNUMBER(SEARCH("heatDry",$AY2392)),"heatDry","")</f>
        <v/>
      </c>
      <c r="BH2392" s="2" t="str">
        <f>IF(AND(ISNUMBER(SEARCH("aerobic",$AW2392)),ISNUMBER(SEARCH("anaer",$AW2392))),"Combined Aer and Anaer.","")</f>
        <v/>
      </c>
    </row>
    <row r="2393" spans="1:60" x14ac:dyDescent="0.3">
      <c r="A2393" s="4">
        <v>2391</v>
      </c>
      <c r="B2393" t="s">
        <v>11150</v>
      </c>
      <c r="C2393">
        <v>292.39999999999998</v>
      </c>
      <c r="D2393">
        <v>465.40230409301341</v>
      </c>
      <c r="E2393">
        <v>466.09276543683518</v>
      </c>
      <c r="F2393">
        <v>352.14930591331711</v>
      </c>
      <c r="G2393">
        <v>580.89098184672389</v>
      </c>
      <c r="H2393">
        <v>-77.040539323162875</v>
      </c>
      <c r="I2393">
        <v>-78.338390616275177</v>
      </c>
      <c r="J2393">
        <v>-91.192682112626656</v>
      </c>
      <c r="K2393">
        <v>-61.72788463358615</v>
      </c>
      <c r="L2393">
        <v>185.90747012762699</v>
      </c>
      <c r="M2393">
        <v>185.06394196594701</v>
      </c>
      <c r="N2393">
        <v>182.00779258048311</v>
      </c>
      <c r="O2393">
        <v>192.33280621747269</v>
      </c>
      <c r="P2393">
        <v>6.9027422767696498</v>
      </c>
      <c r="Q2393">
        <v>6.976363858960692</v>
      </c>
      <c r="R2393">
        <v>5.6388033498908428</v>
      </c>
      <c r="S2393">
        <v>7.9085021120303889</v>
      </c>
      <c r="T2393">
        <v>68.504152193770338</v>
      </c>
      <c r="U2393">
        <v>68.50404363585119</v>
      </c>
      <c r="V2393">
        <v>68.457563399792718</v>
      </c>
      <c r="W2393">
        <v>68.550293829126872</v>
      </c>
      <c r="X2393">
        <v>4850.0560883364806</v>
      </c>
      <c r="Y2393">
        <v>4868.5515476160663</v>
      </c>
      <c r="Z2393">
        <v>4689.5942581632071</v>
      </c>
      <c r="AA2393">
        <v>4952.375487414196</v>
      </c>
      <c r="AB2393">
        <v>824.37708173354827</v>
      </c>
      <c r="AC2393">
        <v>818.1805132485074</v>
      </c>
      <c r="AD2393">
        <v>705.10350618876294</v>
      </c>
      <c r="AE2393">
        <v>974.07035456294739</v>
      </c>
      <c r="AF2393">
        <v>62.309206751042773</v>
      </c>
      <c r="AG2393">
        <v>62.02639351968633</v>
      </c>
      <c r="AH2393">
        <v>61.002698687590453</v>
      </c>
      <c r="AI2393">
        <v>64.461935750923772</v>
      </c>
      <c r="AJ2393">
        <v>0.53760763227872477</v>
      </c>
      <c r="AK2393">
        <v>0.53760758029889866</v>
      </c>
      <c r="AL2393">
        <v>0.53760030096182077</v>
      </c>
      <c r="AM2393">
        <v>0.53761499407793356</v>
      </c>
      <c r="AN2393">
        <v>0.96411197319798714</v>
      </c>
      <c r="AO2393">
        <v>0.96411197319798725</v>
      </c>
      <c r="AP2393">
        <v>0.96411197319798725</v>
      </c>
      <c r="AQ2393">
        <v>0.96411197319798725</v>
      </c>
      <c r="AR2393">
        <v>13.96384913821124</v>
      </c>
      <c r="AS2393">
        <v>13.963849138211231</v>
      </c>
      <c r="AT2393">
        <v>13.963849138211231</v>
      </c>
      <c r="AU2393">
        <v>13.963849138211231</v>
      </c>
      <c r="AV2393" t="str">
        <f>VLOOKUP(Sheet1[[#This Row],[NPDES ID2]],Combined_Sheet__Major_Only___2[[NPDES ID2]:[ECHO BFR]],3,FALSE)</f>
        <v>IL</v>
      </c>
      <c r="AW2393" t="s">
        <v>41</v>
      </c>
      <c r="AX2393" t="str">
        <f>VLOOKUP(Sheet1[[#This Row],[NPDES ID2]],Combined_Sheet__Major_Only___2[[NPDES ID2]:[ECHO BFR]],27,FALSE)</f>
        <v>-</v>
      </c>
      <c r="AY2393" t="str">
        <f>VLOOKUP(Sheet1[[#This Row],[NPDES ID2]],Combined_Sheet__Major_Only___2[[NPDES ID2]:[ECHO BFR]],28,FALSE)</f>
        <v>-</v>
      </c>
      <c r="AZ2393" t="str">
        <f>VLOOKUP(Sheet1[[#This Row],[NPDES ID2]],Combined_Sheet__Major_Only___2[[NPDES ID2]:[ECHO BFR]],29,FALSE)</f>
        <v>thickening</v>
      </c>
      <c r="BA2393">
        <f>VLOOKUP(Sheet1[[#This Row],[NPDES ID2]],Combined_Sheet__Major_Only___2[[NPDES ID2]:[ECHO BFR]],17,FALSE)</f>
        <v>42.2669</v>
      </c>
      <c r="BB2393">
        <f>VLOOKUP(Sheet1[[#This Row],[NPDES ID2]],Combined_Sheet__Major_Only___2[[NPDES ID2]:[ECHO BFR]],18,FALSE)</f>
        <v>-88.202267000000006</v>
      </c>
      <c r="BC2393" t="str">
        <f>IF(ISNUMBER(SEARCH("aerobic",$AW2393)),"aerobic","")</f>
        <v>aerobic</v>
      </c>
      <c r="BD2393" t="str">
        <f>IF(ISNUMBER(SEARCH("anaer",$AW2393)),"anaer","")</f>
        <v/>
      </c>
      <c r="BE2393" t="str">
        <f>IF(ISNUMBER(SEARCH("thickening",$AZ2393)),"thickening","")</f>
        <v>thickening</v>
      </c>
      <c r="BF2393" s="3" t="str">
        <f>IF(ISNUMBER(SEARCH("airDry",$AW2393)),"airDry","")</f>
        <v/>
      </c>
      <c r="BG2393" s="3" t="str">
        <f>IF(ISNUMBER(SEARCH("heatDry",$AY2393)),"heatDry","")</f>
        <v/>
      </c>
      <c r="BH2393" s="3" t="str">
        <f>IF(AND(ISNUMBER(SEARCH("aerobic",$AW2393)),ISNUMBER(SEARCH("anaer",$AW2393))),"Combined Aer and Anaer.","")</f>
        <v/>
      </c>
    </row>
    <row r="2394" spans="1:60" x14ac:dyDescent="0.3">
      <c r="A2394" s="4">
        <v>2392</v>
      </c>
      <c r="B2394" t="s">
        <v>11155</v>
      </c>
      <c r="C2394">
        <v>292.39</v>
      </c>
      <c r="D2394">
        <v>481.99561289438873</v>
      </c>
      <c r="E2394">
        <v>483.11870149053698</v>
      </c>
      <c r="F2394">
        <v>364.25023684580867</v>
      </c>
      <c r="G2394">
        <v>600.69462961596366</v>
      </c>
      <c r="H2394">
        <v>-77.227166576288667</v>
      </c>
      <c r="I2394">
        <v>-78.306360433261972</v>
      </c>
      <c r="J2394">
        <v>-90.934757010444471</v>
      </c>
      <c r="K2394">
        <v>-62.337995232094357</v>
      </c>
      <c r="L2394">
        <v>179.51715674616079</v>
      </c>
      <c r="M2394">
        <v>178.62598389653749</v>
      </c>
      <c r="N2394">
        <v>175.3973703641316</v>
      </c>
      <c r="O2394">
        <v>186.3051154839531</v>
      </c>
      <c r="P2394">
        <v>6.9142200268238341</v>
      </c>
      <c r="Q2394">
        <v>6.9699519035616424</v>
      </c>
      <c r="R2394">
        <v>5.682766207294164</v>
      </c>
      <c r="S2394">
        <v>7.9393539232083521</v>
      </c>
      <c r="T2394">
        <v>43.280253222952368</v>
      </c>
      <c r="U2394">
        <v>43.280183592289617</v>
      </c>
      <c r="V2394">
        <v>43.250370478073947</v>
      </c>
      <c r="W2394">
        <v>43.309849153645402</v>
      </c>
      <c r="X2394">
        <v>3173.3829927952261</v>
      </c>
      <c r="Y2394">
        <v>3186.6044696723779</v>
      </c>
      <c r="Z2394">
        <v>3058.6247352125379</v>
      </c>
      <c r="AA2394">
        <v>3246.679948918124</v>
      </c>
      <c r="AB2394">
        <v>592.17294294591113</v>
      </c>
      <c r="AC2394">
        <v>586.70181700968396</v>
      </c>
      <c r="AD2394">
        <v>498.55343826686561</v>
      </c>
      <c r="AE2394">
        <v>712.94682862597449</v>
      </c>
      <c r="AF2394">
        <v>60.169335294381597</v>
      </c>
      <c r="AG2394">
        <v>59.870560489789057</v>
      </c>
      <c r="AH2394">
        <v>58.788918784818073</v>
      </c>
      <c r="AI2394">
        <v>62.443813953556358</v>
      </c>
      <c r="AJ2394">
        <v>0.51148374054061851</v>
      </c>
      <c r="AK2394">
        <v>0.51148369836602492</v>
      </c>
      <c r="AL2394">
        <v>0.51147779145151806</v>
      </c>
      <c r="AM2394">
        <v>0.5114897143510545</v>
      </c>
      <c r="AN2394">
        <v>0.94485071512954921</v>
      </c>
      <c r="AO2394">
        <v>0.94485071512954955</v>
      </c>
      <c r="AP2394">
        <v>0.94485071512954955</v>
      </c>
      <c r="AQ2394">
        <v>0.94485071512954955</v>
      </c>
      <c r="AR2394">
        <v>12.777489170137409</v>
      </c>
      <c r="AS2394">
        <v>12.777489170137409</v>
      </c>
      <c r="AT2394">
        <v>12.777489170137409</v>
      </c>
      <c r="AU2394">
        <v>12.777489170137409</v>
      </c>
      <c r="AV2394" t="str">
        <f>VLOOKUP(Sheet1[[#This Row],[NPDES ID2]],Combined_Sheet__Major_Only___2[[NPDES ID2]:[ECHO BFR]],3,FALSE)</f>
        <v>FL</v>
      </c>
      <c r="AW2394" t="s">
        <v>41</v>
      </c>
      <c r="AX2394" t="str">
        <f>VLOOKUP(Sheet1[[#This Row],[NPDES ID2]],Combined_Sheet__Major_Only___2[[NPDES ID2]:[ECHO BFR]],27,FALSE)</f>
        <v>-</v>
      </c>
      <c r="AY2394" t="str">
        <f>VLOOKUP(Sheet1[[#This Row],[NPDES ID2]],Combined_Sheet__Major_Only___2[[NPDES ID2]:[ECHO BFR]],28,FALSE)</f>
        <v>-</v>
      </c>
      <c r="AZ2394" t="str">
        <f>VLOOKUP(Sheet1[[#This Row],[NPDES ID2]],Combined_Sheet__Major_Only___2[[NPDES ID2]:[ECHO BFR]],29,FALSE)</f>
        <v>thickening</v>
      </c>
      <c r="BA2394">
        <f>VLOOKUP(Sheet1[[#This Row],[NPDES ID2]],Combined_Sheet__Major_Only___2[[NPDES ID2]:[ECHO BFR]],17,FALSE)</f>
        <v>30.380279999999999</v>
      </c>
      <c r="BB2394">
        <f>VLOOKUP(Sheet1[[#This Row],[NPDES ID2]],Combined_Sheet__Major_Only___2[[NPDES ID2]:[ECHO BFR]],18,FALSE)</f>
        <v>-86.358519999999999</v>
      </c>
      <c r="BC2394" t="str">
        <f>IF(ISNUMBER(SEARCH("aerobic",$AW2394)),"aerobic","")</f>
        <v>aerobic</v>
      </c>
      <c r="BD2394" t="str">
        <f>IF(ISNUMBER(SEARCH("anaer",$AW2394)),"anaer","")</f>
        <v/>
      </c>
      <c r="BE2394" t="str">
        <f>IF(ISNUMBER(SEARCH("thickening",$AZ2394)),"thickening","")</f>
        <v>thickening</v>
      </c>
      <c r="BF2394" s="2" t="str">
        <f>IF(ISNUMBER(SEARCH("airDry",$AW2394)),"airDry","")</f>
        <v/>
      </c>
      <c r="BG2394" s="2" t="str">
        <f>IF(ISNUMBER(SEARCH("heatDry",$AY2394)),"heatDry","")</f>
        <v/>
      </c>
      <c r="BH2394" s="2" t="str">
        <f>IF(AND(ISNUMBER(SEARCH("aerobic",$AW2394)),ISNUMBER(SEARCH("anaer",$AW2394))),"Combined Aer and Anaer.","")</f>
        <v/>
      </c>
    </row>
    <row r="2395" spans="1:60" x14ac:dyDescent="0.3">
      <c r="A2395" s="4">
        <v>2393</v>
      </c>
      <c r="B2395" t="s">
        <v>11160</v>
      </c>
      <c r="C2395">
        <v>291.2</v>
      </c>
      <c r="D2395">
        <v>443.81658271521138</v>
      </c>
      <c r="E2395">
        <v>443.97384595193603</v>
      </c>
      <c r="F2395">
        <v>336.32192937981279</v>
      </c>
      <c r="G2395">
        <v>555.15086264605839</v>
      </c>
      <c r="H2395">
        <v>-76.75171463677836</v>
      </c>
      <c r="I2395">
        <v>-78.050070312729758</v>
      </c>
      <c r="J2395">
        <v>-90.841247808380686</v>
      </c>
      <c r="K2395">
        <v>-60.270386692834741</v>
      </c>
      <c r="L2395">
        <v>194.71050490373921</v>
      </c>
      <c r="M2395">
        <v>193.94194223346949</v>
      </c>
      <c r="N2395">
        <v>191.15713946584091</v>
      </c>
      <c r="O2395">
        <v>200.56530561363201</v>
      </c>
      <c r="P2395">
        <v>6.8563916001028771</v>
      </c>
      <c r="Q2395">
        <v>6.942445632009429</v>
      </c>
      <c r="R2395">
        <v>5.5434668673603591</v>
      </c>
      <c r="S2395">
        <v>7.8816988200959264</v>
      </c>
      <c r="T2395">
        <v>103.9650767126585</v>
      </c>
      <c r="U2395">
        <v>103.9649134290008</v>
      </c>
      <c r="V2395">
        <v>103.8950017817121</v>
      </c>
      <c r="W2395">
        <v>104.0344790653555</v>
      </c>
      <c r="X2395">
        <v>6998.5111391568134</v>
      </c>
      <c r="Y2395">
        <v>7021.6993017062832</v>
      </c>
      <c r="Z2395">
        <v>6796.9628785284513</v>
      </c>
      <c r="AA2395">
        <v>7126.8249745102339</v>
      </c>
      <c r="AB2395">
        <v>1219.4695725954591</v>
      </c>
      <c r="AC2395">
        <v>1210.130469653936</v>
      </c>
      <c r="AD2395">
        <v>1040.0735000368679</v>
      </c>
      <c r="AE2395">
        <v>1447.8150066932019</v>
      </c>
      <c r="AF2395">
        <v>65.528835892742023</v>
      </c>
      <c r="AG2395">
        <v>65.27005566387362</v>
      </c>
      <c r="AH2395">
        <v>64.333652687953887</v>
      </c>
      <c r="AI2395">
        <v>67.498186250407556</v>
      </c>
      <c r="AJ2395">
        <v>0.57694856125396554</v>
      </c>
      <c r="AK2395">
        <v>0.57694849132493631</v>
      </c>
      <c r="AL2395">
        <v>0.57693870040190576</v>
      </c>
      <c r="AM2395">
        <v>0.57695846314539934</v>
      </c>
      <c r="AN2395">
        <v>0.97593025041255244</v>
      </c>
      <c r="AO2395">
        <v>0.97593025041255266</v>
      </c>
      <c r="AP2395">
        <v>0.97593025041255266</v>
      </c>
      <c r="AQ2395">
        <v>0.97593025041255266</v>
      </c>
      <c r="AR2395">
        <v>14.473614562131511</v>
      </c>
      <c r="AS2395">
        <v>14.473614562131511</v>
      </c>
      <c r="AT2395">
        <v>14.473614562131511</v>
      </c>
      <c r="AU2395">
        <v>14.473614562131511</v>
      </c>
      <c r="AV2395" t="str">
        <f>VLOOKUP(Sheet1[[#This Row],[NPDES ID2]],Combined_Sheet__Major_Only___2[[NPDES ID2]:[ECHO BFR]],3,FALSE)</f>
        <v>MA</v>
      </c>
      <c r="AW2395" t="s">
        <v>12181</v>
      </c>
      <c r="AX2395" t="str">
        <f>VLOOKUP(Sheet1[[#This Row],[NPDES ID2]],Combined_Sheet__Major_Only___2[[NPDES ID2]:[ECHO BFR]],27,FALSE)</f>
        <v>-</v>
      </c>
      <c r="AY2395" t="str">
        <f>VLOOKUP(Sheet1[[#This Row],[NPDES ID2]],Combined_Sheet__Major_Only___2[[NPDES ID2]:[ECHO BFR]],28,FALSE)</f>
        <v>-</v>
      </c>
      <c r="AZ2395" t="str">
        <f>VLOOKUP(Sheet1[[#This Row],[NPDES ID2]],Combined_Sheet__Major_Only___2[[NPDES ID2]:[ECHO BFR]],29,FALSE)</f>
        <v>thickening</v>
      </c>
      <c r="BA2395">
        <f>VLOOKUP(Sheet1[[#This Row],[NPDES ID2]],Combined_Sheet__Major_Only___2[[NPDES ID2]:[ECHO BFR]],17,FALSE)</f>
        <v>42.430959999999999</v>
      </c>
      <c r="BB2395">
        <f>VLOOKUP(Sheet1[[#This Row],[NPDES ID2]],Combined_Sheet__Major_Only___2[[NPDES ID2]:[ECHO BFR]],18,FALSE)</f>
        <v>-71.680824000000001</v>
      </c>
      <c r="BC2395" t="str">
        <f>IF(ISNUMBER(SEARCH("aerobic",$AW2395)),"aerobic","")</f>
        <v/>
      </c>
      <c r="BD2395" t="str">
        <f>IF(ISNUMBER(SEARCH("anaer",$AW2395)),"anaer","")</f>
        <v>anaer</v>
      </c>
      <c r="BE2395" t="str">
        <f>IF(ISNUMBER(SEARCH("thickening",$AZ2395)),"thickening","")</f>
        <v>thickening</v>
      </c>
      <c r="BF2395" s="3" t="str">
        <f>IF(ISNUMBER(SEARCH("airDry",$AW2395)),"airDry","")</f>
        <v/>
      </c>
      <c r="BG2395" s="3" t="str">
        <f>IF(ISNUMBER(SEARCH("heatDry",$AY2395)),"heatDry","")</f>
        <v/>
      </c>
      <c r="BH2395" s="3" t="str">
        <f>IF(AND(ISNUMBER(SEARCH("aerobic",$AW2395)),ISNUMBER(SEARCH("anaer",$AW2395))),"Combined Aer and Anaer.","")</f>
        <v/>
      </c>
    </row>
    <row r="2396" spans="1:60" x14ac:dyDescent="0.3">
      <c r="A2396" s="4">
        <v>2394</v>
      </c>
      <c r="B2396" t="s">
        <v>11164</v>
      </c>
      <c r="C2396">
        <v>291.2</v>
      </c>
      <c r="D2396">
        <v>457.4946378912386</v>
      </c>
      <c r="E2396">
        <v>457.97859832110618</v>
      </c>
      <c r="F2396">
        <v>346.33347055020721</v>
      </c>
      <c r="G2396">
        <v>571.5507346738309</v>
      </c>
      <c r="H2396">
        <v>-76.925187466785815</v>
      </c>
      <c r="I2396">
        <v>-78.193224510417622</v>
      </c>
      <c r="J2396">
        <v>-91.190572146519983</v>
      </c>
      <c r="K2396">
        <v>-61.149496222126373</v>
      </c>
      <c r="L2396">
        <v>188.8978048651274</v>
      </c>
      <c r="M2396">
        <v>188.08579002077221</v>
      </c>
      <c r="N2396">
        <v>185.1436788738404</v>
      </c>
      <c r="O2396">
        <v>195.0833582111089</v>
      </c>
      <c r="P2396">
        <v>6.8673989763904046</v>
      </c>
      <c r="Q2396">
        <v>6.9424373155394754</v>
      </c>
      <c r="R2396">
        <v>5.5898634863355996</v>
      </c>
      <c r="S2396">
        <v>7.8576080070351866</v>
      </c>
      <c r="T2396">
        <v>87.264143429918548</v>
      </c>
      <c r="U2396">
        <v>87.264005920290174</v>
      </c>
      <c r="V2396">
        <v>87.205129699770112</v>
      </c>
      <c r="W2396">
        <v>87.322590747074798</v>
      </c>
      <c r="X2396">
        <v>6055.3001840759161</v>
      </c>
      <c r="Y2396">
        <v>6077.1784547701991</v>
      </c>
      <c r="Z2396">
        <v>5865.428791320669</v>
      </c>
      <c r="AA2396">
        <v>6176.2805840778501</v>
      </c>
      <c r="AB2396">
        <v>1071.7686896535199</v>
      </c>
      <c r="AC2396">
        <v>1062.7548124011389</v>
      </c>
      <c r="AD2396">
        <v>911.27947948933047</v>
      </c>
      <c r="AE2396">
        <v>1275.524651884411</v>
      </c>
      <c r="AF2396">
        <v>63.572496494758269</v>
      </c>
      <c r="AG2396">
        <v>63.29910718446029</v>
      </c>
      <c r="AH2396">
        <v>62.309672341621351</v>
      </c>
      <c r="AI2396">
        <v>65.653272855794938</v>
      </c>
      <c r="AJ2396">
        <v>0.55303903880025607</v>
      </c>
      <c r="AK2396">
        <v>0.55303897749933262</v>
      </c>
      <c r="AL2396">
        <v>0.55303039385824815</v>
      </c>
      <c r="AM2396">
        <v>0.55304771970649202</v>
      </c>
      <c r="AN2396">
        <v>0.9715119167589914</v>
      </c>
      <c r="AO2396">
        <v>0.97151191675899162</v>
      </c>
      <c r="AP2396">
        <v>0.97151191675899162</v>
      </c>
      <c r="AQ2396">
        <v>0.97151191675899162</v>
      </c>
      <c r="AR2396">
        <v>13.91439848869032</v>
      </c>
      <c r="AS2396">
        <v>13.91439848869032</v>
      </c>
      <c r="AT2396">
        <v>13.91439848869032</v>
      </c>
      <c r="AU2396">
        <v>13.91439848869032</v>
      </c>
      <c r="AV2396" t="str">
        <f>VLOOKUP(Sheet1[[#This Row],[NPDES ID2]],Combined_Sheet__Major_Only___2[[NPDES ID2]:[ECHO BFR]],3,FALSE)</f>
        <v>MN</v>
      </c>
      <c r="AW2396" t="s">
        <v>12181</v>
      </c>
      <c r="AX2396" t="str">
        <f>VLOOKUP(Sheet1[[#This Row],[NPDES ID2]],Combined_Sheet__Major_Only___2[[NPDES ID2]:[ECHO BFR]],27,FALSE)</f>
        <v>methaneBioCaptureRecover</v>
      </c>
      <c r="AY2396" t="str">
        <f>VLOOKUP(Sheet1[[#This Row],[NPDES ID2]],Combined_Sheet__Major_Only___2[[NPDES ID2]:[ECHO BFR]],28,FALSE)</f>
        <v>-</v>
      </c>
      <c r="AZ2396" t="str">
        <f>VLOOKUP(Sheet1[[#This Row],[NPDES ID2]],Combined_Sheet__Major_Only___2[[NPDES ID2]:[ECHO BFR]],29,FALSE)</f>
        <v>thickening, preliminaryOps</v>
      </c>
      <c r="BA2396">
        <f>VLOOKUP(Sheet1[[#This Row],[NPDES ID2]],Combined_Sheet__Major_Only___2[[NPDES ID2]:[ECHO BFR]],17,FALSE)</f>
        <v>47.466099999999997</v>
      </c>
      <c r="BB2396">
        <f>VLOOKUP(Sheet1[[#This Row],[NPDES ID2]],Combined_Sheet__Major_Only___2[[NPDES ID2]:[ECHO BFR]],18,FALSE)</f>
        <v>-94.879199999999997</v>
      </c>
      <c r="BC2396" t="str">
        <f>IF(ISNUMBER(SEARCH("aerobic",$AW2396)),"aerobic","")</f>
        <v/>
      </c>
      <c r="BD2396" t="str">
        <f>IF(ISNUMBER(SEARCH("anaer",$AW2396)),"anaer","")</f>
        <v>anaer</v>
      </c>
      <c r="BE2396" t="str">
        <f>IF(ISNUMBER(SEARCH("thickening",$AZ2396)),"thickening","")</f>
        <v>thickening</v>
      </c>
      <c r="BF2396" s="2" t="str">
        <f>IF(ISNUMBER(SEARCH("airDry",$AW2396)),"airDry","")</f>
        <v/>
      </c>
      <c r="BG2396" s="2" t="str">
        <f>IF(ISNUMBER(SEARCH("heatDry",$AY2396)),"heatDry","")</f>
        <v/>
      </c>
      <c r="BH2396" s="2" t="str">
        <f>IF(AND(ISNUMBER(SEARCH("aerobic",$AW2396)),ISNUMBER(SEARCH("anaer",$AW2396))),"Combined Aer and Anaer.","")</f>
        <v/>
      </c>
    </row>
    <row r="2397" spans="1:60" x14ac:dyDescent="0.3">
      <c r="A2397" s="4">
        <v>2395</v>
      </c>
      <c r="B2397" t="s">
        <v>11168</v>
      </c>
      <c r="C2397">
        <v>290.83999999999997</v>
      </c>
      <c r="D2397">
        <v>482.64669282733661</v>
      </c>
      <c r="E2397">
        <v>483.77231177183552</v>
      </c>
      <c r="F2397">
        <v>364.67603678768108</v>
      </c>
      <c r="G2397">
        <v>601.63712464273488</v>
      </c>
      <c r="H2397">
        <v>-77.217525431818871</v>
      </c>
      <c r="I2397">
        <v>-78.302906535933118</v>
      </c>
      <c r="J2397">
        <v>-90.958454571698539</v>
      </c>
      <c r="K2397">
        <v>-62.300973797759163</v>
      </c>
      <c r="L2397">
        <v>179.0088273701684</v>
      </c>
      <c r="M2397">
        <v>178.12568249550461</v>
      </c>
      <c r="N2397">
        <v>174.92618091476979</v>
      </c>
      <c r="O2397">
        <v>185.73558507124611</v>
      </c>
      <c r="P2397">
        <v>6.8767679298485271</v>
      </c>
      <c r="Q2397">
        <v>6.9338269236373256</v>
      </c>
      <c r="R2397">
        <v>5.6494874380992588</v>
      </c>
      <c r="S2397">
        <v>7.8951169483478081</v>
      </c>
      <c r="T2397">
        <v>46.22302098815733</v>
      </c>
      <c r="U2397">
        <v>46.222946816012879</v>
      </c>
      <c r="V2397">
        <v>46.191189217760289</v>
      </c>
      <c r="W2397">
        <v>46.254547237648133</v>
      </c>
      <c r="X2397">
        <v>3380.742912368165</v>
      </c>
      <c r="Y2397">
        <v>3394.7443795638401</v>
      </c>
      <c r="Z2397">
        <v>3259.2319529730812</v>
      </c>
      <c r="AA2397">
        <v>3458.3412597256261</v>
      </c>
      <c r="AB2397">
        <v>535.55804376670005</v>
      </c>
      <c r="AC2397">
        <v>532.27399877851963</v>
      </c>
      <c r="AD2397">
        <v>462.60958984609579</v>
      </c>
      <c r="AE2397">
        <v>626.63747311132465</v>
      </c>
      <c r="AF2397">
        <v>60.318677729931288</v>
      </c>
      <c r="AG2397">
        <v>60.021019787080462</v>
      </c>
      <c r="AH2397">
        <v>58.943398782994798</v>
      </c>
      <c r="AI2397">
        <v>62.584687517314613</v>
      </c>
      <c r="AJ2397">
        <v>0.51330629240464498</v>
      </c>
      <c r="AK2397">
        <v>0.51330625206618807</v>
      </c>
      <c r="AL2397">
        <v>0.51330060213166129</v>
      </c>
      <c r="AM2397">
        <v>0.51331200631983975</v>
      </c>
      <c r="AN2397">
        <v>0.94810041129239553</v>
      </c>
      <c r="AO2397">
        <v>0.94810041129239508</v>
      </c>
      <c r="AP2397">
        <v>0.94810041129239508</v>
      </c>
      <c r="AQ2397">
        <v>0.94810041129239508</v>
      </c>
      <c r="AR2397">
        <v>14.09850892322425</v>
      </c>
      <c r="AS2397">
        <v>14.09850892322426</v>
      </c>
      <c r="AT2397">
        <v>14.09850892322426</v>
      </c>
      <c r="AU2397">
        <v>14.09850892322426</v>
      </c>
      <c r="AV2397" t="str">
        <f>VLOOKUP(Sheet1[[#This Row],[NPDES ID2]],Combined_Sheet__Major_Only___2[[NPDES ID2]:[ECHO BFR]],3,FALSE)</f>
        <v>AL</v>
      </c>
      <c r="AW2397" t="s">
        <v>12181</v>
      </c>
      <c r="AX2397" t="str">
        <f>VLOOKUP(Sheet1[[#This Row],[NPDES ID2]],Combined_Sheet__Major_Only___2[[NPDES ID2]:[ECHO BFR]],27,FALSE)</f>
        <v>tempSludgeStore</v>
      </c>
      <c r="AY2397" t="str">
        <f>VLOOKUP(Sheet1[[#This Row],[NPDES ID2]],Combined_Sheet__Major_Only___2[[NPDES ID2]:[ECHO BFR]],28,FALSE)</f>
        <v>-</v>
      </c>
      <c r="AZ2397" t="str">
        <f>VLOOKUP(Sheet1[[#This Row],[NPDES ID2]],Combined_Sheet__Major_Only___2[[NPDES ID2]:[ECHO BFR]],29,FALSE)</f>
        <v>thickening, preliminaryOps</v>
      </c>
      <c r="BA2397">
        <f>VLOOKUP(Sheet1[[#This Row],[NPDES ID2]],Combined_Sheet__Major_Only___2[[NPDES ID2]:[ECHO BFR]],17,FALSE)</f>
        <v>33.990231999999999</v>
      </c>
      <c r="BB2397">
        <f>VLOOKUP(Sheet1[[#This Row],[NPDES ID2]],Combined_Sheet__Major_Only___2[[NPDES ID2]:[ECHO BFR]],18,FALSE)</f>
        <v>-86.035837000000001</v>
      </c>
      <c r="BC2397" t="str">
        <f>IF(ISNUMBER(SEARCH("aerobic",$AW2397)),"aerobic","")</f>
        <v/>
      </c>
      <c r="BD2397" t="str">
        <f>IF(ISNUMBER(SEARCH("anaer",$AW2397)),"anaer","")</f>
        <v>anaer</v>
      </c>
      <c r="BE2397" t="str">
        <f>IF(ISNUMBER(SEARCH("thickening",$AZ2397)),"thickening","")</f>
        <v>thickening</v>
      </c>
      <c r="BF2397" s="3" t="str">
        <f>IF(ISNUMBER(SEARCH("airDry",$AW2397)),"airDry","")</f>
        <v/>
      </c>
      <c r="BG2397" s="3" t="str">
        <f>IF(ISNUMBER(SEARCH("heatDry",$AY2397)),"heatDry","")</f>
        <v/>
      </c>
      <c r="BH2397" s="3" t="str">
        <f>IF(AND(ISNUMBER(SEARCH("aerobic",$AW2397)),ISNUMBER(SEARCH("anaer",$AW2397))),"Combined Aer and Anaer.","")</f>
        <v/>
      </c>
    </row>
    <row r="2398" spans="1:60" x14ac:dyDescent="0.3">
      <c r="A2398" s="4">
        <v>2396</v>
      </c>
      <c r="B2398" t="s">
        <v>11172</v>
      </c>
      <c r="C2398">
        <v>288.81</v>
      </c>
      <c r="D2398">
        <v>485.20855796626608</v>
      </c>
      <c r="E2398">
        <v>486.38334788497508</v>
      </c>
      <c r="F2398">
        <v>366.4776238540627</v>
      </c>
      <c r="G2398">
        <v>604.91035153957068</v>
      </c>
      <c r="H2398">
        <v>-77.195057562803981</v>
      </c>
      <c r="I2398">
        <v>-78.282064005408216</v>
      </c>
      <c r="J2398">
        <v>-90.91297154369984</v>
      </c>
      <c r="K2398">
        <v>-62.273142598085919</v>
      </c>
      <c r="L2398">
        <v>177.71861829149529</v>
      </c>
      <c r="M2398">
        <v>176.84137791796871</v>
      </c>
      <c r="N2398">
        <v>173.66296952261581</v>
      </c>
      <c r="O2398">
        <v>184.40097413168459</v>
      </c>
      <c r="P2398">
        <v>6.8287995620707092</v>
      </c>
      <c r="Q2398">
        <v>6.8853165365380971</v>
      </c>
      <c r="R2398">
        <v>5.6102716370364174</v>
      </c>
      <c r="S2398">
        <v>7.8401955705723383</v>
      </c>
      <c r="T2398">
        <v>89.556072622316947</v>
      </c>
      <c r="U2398">
        <v>89.555931575625749</v>
      </c>
      <c r="V2398">
        <v>89.495540923766228</v>
      </c>
      <c r="W2398">
        <v>89.61602333843507</v>
      </c>
      <c r="X2398">
        <v>6551.6193240501489</v>
      </c>
      <c r="Y2398">
        <v>6578.8093990978577</v>
      </c>
      <c r="Z2398">
        <v>6315.9211470972878</v>
      </c>
      <c r="AA2398">
        <v>6702.095137587994</v>
      </c>
      <c r="AB2398">
        <v>1258.772761095003</v>
      </c>
      <c r="AC2398">
        <v>1246.2658675548651</v>
      </c>
      <c r="AD2398">
        <v>1054.528381045033</v>
      </c>
      <c r="AE2398">
        <v>1523.5399602076429</v>
      </c>
      <c r="AF2398">
        <v>60.305215244696299</v>
      </c>
      <c r="AG2398">
        <v>60.007430916835403</v>
      </c>
      <c r="AH2398">
        <v>58.929619288053793</v>
      </c>
      <c r="AI2398">
        <v>62.571792628260191</v>
      </c>
      <c r="AJ2398">
        <v>0.51314199330875976</v>
      </c>
      <c r="AK2398">
        <v>0.51314193312189715</v>
      </c>
      <c r="AL2398">
        <v>0.5131335059404073</v>
      </c>
      <c r="AM2398">
        <v>0.51315051599479899</v>
      </c>
      <c r="AN2398">
        <v>0.97221192924724376</v>
      </c>
      <c r="AO2398">
        <v>0.97221192924724387</v>
      </c>
      <c r="AP2398">
        <v>0.97221192924724387</v>
      </c>
      <c r="AQ2398">
        <v>0.97221192924724387</v>
      </c>
      <c r="AR2398">
        <v>12.59855594026819</v>
      </c>
      <c r="AS2398">
        <v>12.59855594026819</v>
      </c>
      <c r="AT2398">
        <v>12.59855594026819</v>
      </c>
      <c r="AU2398">
        <v>12.59855594026819</v>
      </c>
      <c r="AV2398" t="str">
        <f>VLOOKUP(Sheet1[[#This Row],[NPDES ID2]],Combined_Sheet__Major_Only___2[[NPDES ID2]:[ECHO BFR]],3,FALSE)</f>
        <v>TX</v>
      </c>
      <c r="AW2398" t="s">
        <v>41</v>
      </c>
      <c r="AX2398" t="str">
        <f>VLOOKUP(Sheet1[[#This Row],[NPDES ID2]],Combined_Sheet__Major_Only___2[[NPDES ID2]:[ECHO BFR]],27,FALSE)</f>
        <v>-</v>
      </c>
      <c r="AY2398" t="str">
        <f>VLOOKUP(Sheet1[[#This Row],[NPDES ID2]],Combined_Sheet__Major_Only___2[[NPDES ID2]:[ECHO BFR]],28,FALSE)</f>
        <v>-</v>
      </c>
      <c r="AZ2398" t="str">
        <f>VLOOKUP(Sheet1[[#This Row],[NPDES ID2]],Combined_Sheet__Major_Only___2[[NPDES ID2]:[ECHO BFR]],29,FALSE)</f>
        <v>thickening</v>
      </c>
      <c r="BA2398">
        <f>VLOOKUP(Sheet1[[#This Row],[NPDES ID2]],Combined_Sheet__Major_Only___2[[NPDES ID2]:[ECHO BFR]],17,FALSE)</f>
        <v>32.417639000000001</v>
      </c>
      <c r="BB2398">
        <f>VLOOKUP(Sheet1[[#This Row],[NPDES ID2]],Combined_Sheet__Major_Only___2[[NPDES ID2]:[ECHO BFR]],18,FALSE)</f>
        <v>-97.775306999999998</v>
      </c>
      <c r="BC2398" t="str">
        <f>IF(ISNUMBER(SEARCH("aerobic",$AW2398)),"aerobic","")</f>
        <v>aerobic</v>
      </c>
      <c r="BD2398" t="str">
        <f>IF(ISNUMBER(SEARCH("anaer",$AW2398)),"anaer","")</f>
        <v/>
      </c>
      <c r="BE2398" t="str">
        <f>IF(ISNUMBER(SEARCH("thickening",$AZ2398)),"thickening","")</f>
        <v>thickening</v>
      </c>
      <c r="BF2398" s="2" t="str">
        <f>IF(ISNUMBER(SEARCH("airDry",$AW2398)),"airDry","")</f>
        <v/>
      </c>
      <c r="BG2398" s="2" t="str">
        <f>IF(ISNUMBER(SEARCH("heatDry",$AY2398)),"heatDry","")</f>
        <v/>
      </c>
      <c r="BH2398" s="2" t="str">
        <f>IF(AND(ISNUMBER(SEARCH("aerobic",$AW2398)),ISNUMBER(SEARCH("anaer",$AW2398))),"Combined Aer and Anaer.","")</f>
        <v/>
      </c>
    </row>
    <row r="2399" spans="1:60" x14ac:dyDescent="0.3">
      <c r="A2399" s="4">
        <v>2397</v>
      </c>
      <c r="B2399" t="s">
        <v>11176</v>
      </c>
      <c r="C2399">
        <v>288.56</v>
      </c>
      <c r="D2399">
        <v>467.5746628029429</v>
      </c>
      <c r="E2399">
        <v>468.28744002446268</v>
      </c>
      <c r="F2399">
        <v>353.61473909037869</v>
      </c>
      <c r="G2399">
        <v>583.88031565056031</v>
      </c>
      <c r="H2399">
        <v>-76.99692728960818</v>
      </c>
      <c r="I2399">
        <v>-78.303281502333334</v>
      </c>
      <c r="J2399">
        <v>-91.198220841560939</v>
      </c>
      <c r="K2399">
        <v>-61.554711232254228</v>
      </c>
      <c r="L2399">
        <v>184.3643898911202</v>
      </c>
      <c r="M2399">
        <v>183.53868272055541</v>
      </c>
      <c r="N2399">
        <v>180.54686722749881</v>
      </c>
      <c r="O2399">
        <v>190.6544255926313</v>
      </c>
      <c r="P2399">
        <v>6.8103899136058184</v>
      </c>
      <c r="Q2399">
        <v>6.8819405834197092</v>
      </c>
      <c r="R2399">
        <v>5.5585297804954434</v>
      </c>
      <c r="S2399">
        <v>7.8002290299244139</v>
      </c>
      <c r="T2399">
        <v>103.38438503906249</v>
      </c>
      <c r="U2399">
        <v>103.38422265156819</v>
      </c>
      <c r="V2399">
        <v>103.3146947062158</v>
      </c>
      <c r="W2399">
        <v>103.4534064850272</v>
      </c>
      <c r="X2399">
        <v>7283.8314031851814</v>
      </c>
      <c r="Y2399">
        <v>7311.2697362534764</v>
      </c>
      <c r="Z2399">
        <v>7045.8935159687226</v>
      </c>
      <c r="AA2399">
        <v>7435.5039167513714</v>
      </c>
      <c r="AB2399">
        <v>1419.0351228178929</v>
      </c>
      <c r="AC2399">
        <v>1404.1498990902221</v>
      </c>
      <c r="AD2399">
        <v>1186.9269227968209</v>
      </c>
      <c r="AE2399">
        <v>1718.6694857511641</v>
      </c>
      <c r="AF2399">
        <v>62.614610696709512</v>
      </c>
      <c r="AG2399">
        <v>62.334057105376893</v>
      </c>
      <c r="AH2399">
        <v>61.318765471946968</v>
      </c>
      <c r="AI2399">
        <v>64.749808585639244</v>
      </c>
      <c r="AJ2399">
        <v>0.54133762634532046</v>
      </c>
      <c r="AK2399">
        <v>0.54133755811678075</v>
      </c>
      <c r="AL2399">
        <v>0.54132800567691486</v>
      </c>
      <c r="AM2399">
        <v>0.54134728706112645</v>
      </c>
      <c r="AN2399">
        <v>0.97579974755139043</v>
      </c>
      <c r="AO2399">
        <v>0.97579974755139054</v>
      </c>
      <c r="AP2399">
        <v>0.97579974755139054</v>
      </c>
      <c r="AQ2399">
        <v>0.97579974755139054</v>
      </c>
      <c r="AR2399">
        <v>12.98059506322392</v>
      </c>
      <c r="AS2399">
        <v>12.98059506322392</v>
      </c>
      <c r="AT2399">
        <v>12.98059506322392</v>
      </c>
      <c r="AU2399">
        <v>12.98059506322392</v>
      </c>
      <c r="AV2399" t="str">
        <f>VLOOKUP(Sheet1[[#This Row],[NPDES ID2]],Combined_Sheet__Major_Only___2[[NPDES ID2]:[ECHO BFR]],3,FALSE)</f>
        <v>TX</v>
      </c>
      <c r="AW2399" t="s">
        <v>12182</v>
      </c>
      <c r="AX2399" t="str">
        <f>VLOOKUP(Sheet1[[#This Row],[NPDES ID2]],Combined_Sheet__Major_Only___2[[NPDES ID2]:[ECHO BFR]],27,FALSE)</f>
        <v>-</v>
      </c>
      <c r="AY2399" t="str">
        <f>VLOOKUP(Sheet1[[#This Row],[NPDES ID2]],Combined_Sheet__Major_Only___2[[NPDES ID2]:[ECHO BFR]],28,FALSE)</f>
        <v>-</v>
      </c>
      <c r="AZ2399" t="str">
        <f>VLOOKUP(Sheet1[[#This Row],[NPDES ID2]],Combined_Sheet__Major_Only___2[[NPDES ID2]:[ECHO BFR]],29,FALSE)</f>
        <v>thickening</v>
      </c>
      <c r="BA2399">
        <f>VLOOKUP(Sheet1[[#This Row],[NPDES ID2]],Combined_Sheet__Major_Only___2[[NPDES ID2]:[ECHO BFR]],17,FALSE)</f>
        <v>26.175750000000001</v>
      </c>
      <c r="BB2399">
        <f>VLOOKUP(Sheet1[[#This Row],[NPDES ID2]],Combined_Sheet__Major_Only___2[[NPDES ID2]:[ECHO BFR]],18,FALSE)</f>
        <v>-97.979944000000003</v>
      </c>
      <c r="BC2399" t="str">
        <f>IF(ISNUMBER(SEARCH("aerobic",$AW2399)),"aerobic","")</f>
        <v>aerobic</v>
      </c>
      <c r="BD2399" t="str">
        <f>IF(ISNUMBER(SEARCH("anaer",$AW2399)),"anaer","")</f>
        <v>anaer</v>
      </c>
      <c r="BE2399" t="str">
        <f>IF(ISNUMBER(SEARCH("thickening",$AZ2399)),"thickening","")</f>
        <v>thickening</v>
      </c>
      <c r="BF2399" s="3" t="str">
        <f>IF(ISNUMBER(SEARCH("airDry",$AW2399)),"airDry","")</f>
        <v/>
      </c>
      <c r="BG2399" s="3" t="str">
        <f>IF(ISNUMBER(SEARCH("heatDry",$AY2399)),"heatDry","")</f>
        <v/>
      </c>
      <c r="BH2399" s="3" t="str">
        <f>IF(AND(ISNUMBER(SEARCH("aerobic",$AW2399)),ISNUMBER(SEARCH("anaer",$AW2399))),"Combined Aer and Anaer.","")</f>
        <v>Combined Aer and Anaer.</v>
      </c>
    </row>
    <row r="2400" spans="1:60" x14ac:dyDescent="0.3">
      <c r="A2400" s="4">
        <v>2398</v>
      </c>
      <c r="B2400" t="s">
        <v>11181</v>
      </c>
      <c r="C2400">
        <v>286.77999999999997</v>
      </c>
      <c r="D2400">
        <v>580.09183367660944</v>
      </c>
      <c r="E2400">
        <v>582.04065750033783</v>
      </c>
      <c r="F2400">
        <v>434.9764944513384</v>
      </c>
      <c r="G2400">
        <v>727.0779265000981</v>
      </c>
      <c r="H2400">
        <v>-77.972297269482866</v>
      </c>
      <c r="I2400">
        <v>-77.88696482980302</v>
      </c>
      <c r="J2400">
        <v>-90.605700389580932</v>
      </c>
      <c r="K2400">
        <v>-65.368289721190578</v>
      </c>
      <c r="L2400">
        <v>148.42804060421679</v>
      </c>
      <c r="M2400">
        <v>147.34805945054299</v>
      </c>
      <c r="N2400">
        <v>143.43570417451761</v>
      </c>
      <c r="O2400">
        <v>156.65357844957219</v>
      </c>
      <c r="P2400">
        <v>6.8280908555103483</v>
      </c>
      <c r="Q2400">
        <v>6.7974723988117969</v>
      </c>
      <c r="R2400">
        <v>5.8048188372626308</v>
      </c>
      <c r="S2400">
        <v>7.7596704094480264</v>
      </c>
      <c r="T2400">
        <v>3.829116082536975</v>
      </c>
      <c r="U2400">
        <v>3.8291073355834002</v>
      </c>
      <c r="V2400">
        <v>3.825362233704658</v>
      </c>
      <c r="W2400">
        <v>3.8328339019784359</v>
      </c>
      <c r="X2400">
        <v>333.1912440171285</v>
      </c>
      <c r="Y2400">
        <v>335.15053114549448</v>
      </c>
      <c r="Z2400">
        <v>315.73726404294001</v>
      </c>
      <c r="AA2400">
        <v>344.50874072212719</v>
      </c>
      <c r="AB2400">
        <v>77.715978062562101</v>
      </c>
      <c r="AC2400">
        <v>76.037557092179782</v>
      </c>
      <c r="AD2400">
        <v>62.605696475863923</v>
      </c>
      <c r="AE2400">
        <v>100.8080983488601</v>
      </c>
      <c r="AF2400">
        <v>50.722148924451183</v>
      </c>
      <c r="AG2400">
        <v>50.353036945340421</v>
      </c>
      <c r="AH2400">
        <v>49.016402267520228</v>
      </c>
      <c r="AI2400">
        <v>53.532605958762979</v>
      </c>
      <c r="AJ2400">
        <v>0.39642167325606759</v>
      </c>
      <c r="AK2400">
        <v>0.39642164755908171</v>
      </c>
      <c r="AL2400">
        <v>0.3964180479331062</v>
      </c>
      <c r="AM2400">
        <v>0.39642531363348799</v>
      </c>
      <c r="AN2400">
        <v>0.6565492635206861</v>
      </c>
      <c r="AO2400">
        <v>0.65654926352068599</v>
      </c>
      <c r="AP2400">
        <v>0.65654926352068599</v>
      </c>
      <c r="AQ2400">
        <v>0.65654926352068599</v>
      </c>
      <c r="AR2400">
        <v>9.5602247620442942</v>
      </c>
      <c r="AS2400">
        <v>9.5602247620442924</v>
      </c>
      <c r="AT2400">
        <v>9.5602247620442924</v>
      </c>
      <c r="AU2400">
        <v>9.5602247620442924</v>
      </c>
      <c r="AV2400" t="str">
        <f>VLOOKUP(Sheet1[[#This Row],[NPDES ID2]],Combined_Sheet__Major_Only___2[[NPDES ID2]:[ECHO BFR]],3,FALSE)</f>
        <v>CA</v>
      </c>
      <c r="AW2400" t="s">
        <v>1420</v>
      </c>
      <c r="AX2400" t="str">
        <f>VLOOKUP(Sheet1[[#This Row],[NPDES ID2]],Combined_Sheet__Major_Only___2[[NPDES ID2]:[ECHO BFR]],27,FALSE)</f>
        <v>tempSludgeStore</v>
      </c>
      <c r="AY2400" t="str">
        <f>VLOOKUP(Sheet1[[#This Row],[NPDES ID2]],Combined_Sheet__Major_Only___2[[NPDES ID2]:[ECHO BFR]],28,FALSE)</f>
        <v>-</v>
      </c>
      <c r="AZ2400" t="str">
        <f>VLOOKUP(Sheet1[[#This Row],[NPDES ID2]],Combined_Sheet__Major_Only___2[[NPDES ID2]:[ECHO BFR]],29,FALSE)</f>
        <v>thickening</v>
      </c>
      <c r="BA2400">
        <f>VLOOKUP(Sheet1[[#This Row],[NPDES ID2]],Combined_Sheet__Major_Only___2[[NPDES ID2]:[ECHO BFR]],17,FALSE)</f>
        <v>37.480432997685597</v>
      </c>
      <c r="BB2400">
        <f>VLOOKUP(Sheet1[[#This Row],[NPDES ID2]],Combined_Sheet__Major_Only___2[[NPDES ID2]:[ECHO BFR]],18,FALSE)</f>
        <v>-121.120930474861</v>
      </c>
      <c r="BC2400" t="str">
        <f>IF(ISNUMBER(SEARCH("aerobic",$AW2400)),"aerobic","")</f>
        <v/>
      </c>
      <c r="BD2400" t="str">
        <f>IF(ISNUMBER(SEARCH("anaer",$AW2400)),"anaer","")</f>
        <v/>
      </c>
      <c r="BE2400" t="str">
        <f>IF(ISNUMBER(SEARCH("thickening",$AZ2400)),"thickening","")</f>
        <v>thickening</v>
      </c>
      <c r="BF2400" s="2" t="str">
        <f>IF(ISNUMBER(SEARCH("airDry",$AW2400)),"airDry","")</f>
        <v>airDry</v>
      </c>
      <c r="BG2400" s="2" t="str">
        <f>IF(ISNUMBER(SEARCH("heatDry",$AY2400)),"heatDry","")</f>
        <v/>
      </c>
      <c r="BH2400" s="2" t="str">
        <f>IF(AND(ISNUMBER(SEARCH("aerobic",$AW2400)),ISNUMBER(SEARCH("anaer",$AW2400))),"Combined Aer and Anaer.","")</f>
        <v/>
      </c>
    </row>
    <row r="2401" spans="1:60" x14ac:dyDescent="0.3">
      <c r="A2401" s="4">
        <v>2399</v>
      </c>
      <c r="B2401" t="s">
        <v>11186</v>
      </c>
      <c r="C2401">
        <v>285</v>
      </c>
      <c r="D2401">
        <v>485.21859950219419</v>
      </c>
      <c r="E2401">
        <v>486.3568775062347</v>
      </c>
      <c r="F2401">
        <v>366.36637358414521</v>
      </c>
      <c r="G2401">
        <v>605.33841441323511</v>
      </c>
      <c r="H2401">
        <v>-77.16623494337577</v>
      </c>
      <c r="I2401">
        <v>-78.326378866647275</v>
      </c>
      <c r="J2401">
        <v>-91.024455809916574</v>
      </c>
      <c r="K2401">
        <v>-62.141653936981321</v>
      </c>
      <c r="L2401">
        <v>177.0654735148583</v>
      </c>
      <c r="M2401">
        <v>176.21239195538399</v>
      </c>
      <c r="N2401">
        <v>173.1217490919839</v>
      </c>
      <c r="O2401">
        <v>183.5633519325834</v>
      </c>
      <c r="P2401">
        <v>6.7356727803209697</v>
      </c>
      <c r="Q2401">
        <v>6.7973879868576814</v>
      </c>
      <c r="R2401">
        <v>5.5244575043481534</v>
      </c>
      <c r="S2401">
        <v>7.7285586605761152</v>
      </c>
      <c r="T2401">
        <v>48.065505605200499</v>
      </c>
      <c r="U2401">
        <v>48.065428589607002</v>
      </c>
      <c r="V2401">
        <v>48.032453538190602</v>
      </c>
      <c r="W2401">
        <v>48.098240438913557</v>
      </c>
      <c r="X2401">
        <v>3482.6607661392518</v>
      </c>
      <c r="Y2401">
        <v>3496.7500675003871</v>
      </c>
      <c r="Z2401">
        <v>3360.391690115272</v>
      </c>
      <c r="AA2401">
        <v>3560.7102996417948</v>
      </c>
      <c r="AB2401">
        <v>683.26460034475701</v>
      </c>
      <c r="AC2401">
        <v>676.08925175790978</v>
      </c>
      <c r="AD2401">
        <v>570.42328760006455</v>
      </c>
      <c r="AE2401">
        <v>829.4141192905679</v>
      </c>
      <c r="AF2401">
        <v>60.886492374308062</v>
      </c>
      <c r="AG2401">
        <v>60.593067340822159</v>
      </c>
      <c r="AH2401">
        <v>59.530829410791448</v>
      </c>
      <c r="AI2401">
        <v>63.120191372708547</v>
      </c>
      <c r="AJ2401">
        <v>0.52023671179290831</v>
      </c>
      <c r="AK2401">
        <v>0.52023666767271837</v>
      </c>
      <c r="AL2401">
        <v>0.52023048838482866</v>
      </c>
      <c r="AM2401">
        <v>0.52024296106465762</v>
      </c>
      <c r="AN2401">
        <v>0.94994704383662665</v>
      </c>
      <c r="AO2401">
        <v>0.94994704383662654</v>
      </c>
      <c r="AP2401">
        <v>0.94994704383662654</v>
      </c>
      <c r="AQ2401">
        <v>0.94994704383662654</v>
      </c>
      <c r="AR2401">
        <v>12.573525667944089</v>
      </c>
      <c r="AS2401">
        <v>12.573525667944089</v>
      </c>
      <c r="AT2401">
        <v>12.573525667944089</v>
      </c>
      <c r="AU2401">
        <v>12.573525667944089</v>
      </c>
      <c r="AV2401" t="str">
        <f>VLOOKUP(Sheet1[[#This Row],[NPDES ID2]],Combined_Sheet__Major_Only___2[[NPDES ID2]:[ECHO BFR]],3,FALSE)</f>
        <v>NM</v>
      </c>
      <c r="AW2401" t="s">
        <v>41</v>
      </c>
      <c r="AX2401" t="str">
        <f>VLOOKUP(Sheet1[[#This Row],[NPDES ID2]],Combined_Sheet__Major_Only___2[[NPDES ID2]:[ECHO BFR]],27,FALSE)</f>
        <v>longTermSludgeStore</v>
      </c>
      <c r="AY2401" t="str">
        <f>VLOOKUP(Sheet1[[#This Row],[NPDES ID2]],Combined_Sheet__Major_Only___2[[NPDES ID2]:[ECHO BFR]],28,FALSE)</f>
        <v>highTempCompost</v>
      </c>
      <c r="AZ2401" t="str">
        <f>VLOOKUP(Sheet1[[#This Row],[NPDES ID2]],Combined_Sheet__Major_Only___2[[NPDES ID2]:[ECHO BFR]],29,FALSE)</f>
        <v>thickening</v>
      </c>
      <c r="BA2401">
        <f>VLOOKUP(Sheet1[[#This Row],[NPDES ID2]],Combined_Sheet__Major_Only___2[[NPDES ID2]:[ECHO BFR]],17,FALSE)</f>
        <v>32.858161000000003</v>
      </c>
      <c r="BB2401">
        <f>VLOOKUP(Sheet1[[#This Row],[NPDES ID2]],Combined_Sheet__Major_Only___2[[NPDES ID2]:[ECHO BFR]],18,FALSE)</f>
        <v>-104.360985</v>
      </c>
      <c r="BC2401" t="str">
        <f>IF(ISNUMBER(SEARCH("aerobic",$AW2401)),"aerobic","")</f>
        <v>aerobic</v>
      </c>
      <c r="BD2401" t="str">
        <f>IF(ISNUMBER(SEARCH("anaer",$AW2401)),"anaer","")</f>
        <v/>
      </c>
      <c r="BE2401" t="str">
        <f>IF(ISNUMBER(SEARCH("thickening",$AZ2401)),"thickening","")</f>
        <v>thickening</v>
      </c>
      <c r="BF2401" s="3" t="str">
        <f>IF(ISNUMBER(SEARCH("airDry",$AW2401)),"airDry","")</f>
        <v/>
      </c>
      <c r="BG2401" s="3" t="str">
        <f>IF(ISNUMBER(SEARCH("heatDry",$AY2401)),"heatDry","")</f>
        <v/>
      </c>
      <c r="BH2401" s="3" t="str">
        <f>IF(AND(ISNUMBER(SEARCH("aerobic",$AW2401)),ISNUMBER(SEARCH("anaer",$AW2401))),"Combined Aer and Anaer.","")</f>
        <v/>
      </c>
    </row>
    <row r="2402" spans="1:60" x14ac:dyDescent="0.3">
      <c r="A2402" s="4">
        <v>2400</v>
      </c>
      <c r="B2402" t="s">
        <v>11191</v>
      </c>
      <c r="C2402">
        <v>281.5</v>
      </c>
      <c r="D2402">
        <v>461.80364406087449</v>
      </c>
      <c r="E2402">
        <v>462.31644786716282</v>
      </c>
      <c r="F2402">
        <v>349.178914641723</v>
      </c>
      <c r="G2402">
        <v>577.68886294391791</v>
      </c>
      <c r="H2402">
        <v>-76.864474004174838</v>
      </c>
      <c r="I2402">
        <v>-78.07156643141667</v>
      </c>
      <c r="J2402">
        <v>-91.064351428066047</v>
      </c>
      <c r="K2402">
        <v>-60.76524488264004</v>
      </c>
      <c r="L2402">
        <v>185.40301875525651</v>
      </c>
      <c r="M2402">
        <v>184.63891401177901</v>
      </c>
      <c r="N2402">
        <v>181.87064829953189</v>
      </c>
      <c r="O2402">
        <v>191.22312318207389</v>
      </c>
      <c r="P2402">
        <v>6.633414085427745</v>
      </c>
      <c r="Q2402">
        <v>6.7130442691326238</v>
      </c>
      <c r="R2402">
        <v>5.3844918483937452</v>
      </c>
      <c r="S2402">
        <v>7.6004397537966337</v>
      </c>
      <c r="T2402">
        <v>50.8428424289934</v>
      </c>
      <c r="U2402">
        <v>50.842761127222623</v>
      </c>
      <c r="V2402">
        <v>50.807950903087907</v>
      </c>
      <c r="W2402">
        <v>50.877399066500182</v>
      </c>
      <c r="X2402">
        <v>3474.696735372193</v>
      </c>
      <c r="Y2402">
        <v>3486.7071426011971</v>
      </c>
      <c r="Z2402">
        <v>3370.2703863769889</v>
      </c>
      <c r="AA2402">
        <v>3541.225122050213</v>
      </c>
      <c r="AB2402">
        <v>528.50631362837146</v>
      </c>
      <c r="AC2402">
        <v>525.47716362165761</v>
      </c>
      <c r="AD2402">
        <v>459.71948547641398</v>
      </c>
      <c r="AE2402">
        <v>613.71862811678022</v>
      </c>
      <c r="AF2402">
        <v>64.546035345875666</v>
      </c>
      <c r="AG2402">
        <v>64.279946062032622</v>
      </c>
      <c r="AH2402">
        <v>63.316689096262422</v>
      </c>
      <c r="AI2402">
        <v>66.571608558067055</v>
      </c>
      <c r="AJ2402">
        <v>0.56493537815453709</v>
      </c>
      <c r="AK2402">
        <v>0.56493533647375238</v>
      </c>
      <c r="AL2402">
        <v>0.56492949828881955</v>
      </c>
      <c r="AM2402">
        <v>0.56494128244554975</v>
      </c>
      <c r="AN2402">
        <v>0.95249493664126061</v>
      </c>
      <c r="AO2402">
        <v>0.95249493664126084</v>
      </c>
      <c r="AP2402">
        <v>0.95249493664126084</v>
      </c>
      <c r="AQ2402">
        <v>0.95249493664126084</v>
      </c>
      <c r="AR2402">
        <v>15.46694751885255</v>
      </c>
      <c r="AS2402">
        <v>15.46694751885255</v>
      </c>
      <c r="AT2402">
        <v>15.46694751885255</v>
      </c>
      <c r="AU2402">
        <v>15.46694751885255</v>
      </c>
      <c r="AV2402" t="str">
        <f>VLOOKUP(Sheet1[[#This Row],[NPDES ID2]],Combined_Sheet__Major_Only___2[[NPDES ID2]:[ECHO BFR]],3,FALSE)</f>
        <v>WA</v>
      </c>
      <c r="AW2402" t="s">
        <v>12181</v>
      </c>
      <c r="AX2402" t="str">
        <f>VLOOKUP(Sheet1[[#This Row],[NPDES ID2]],Combined_Sheet__Major_Only___2[[NPDES ID2]:[ECHO BFR]],27,FALSE)</f>
        <v>methaneBioCaptureRecover</v>
      </c>
      <c r="AY2402" t="str">
        <f>VLOOKUP(Sheet1[[#This Row],[NPDES ID2]],Combined_Sheet__Major_Only___2[[NPDES ID2]:[ECHO BFR]],28,FALSE)</f>
        <v>-</v>
      </c>
      <c r="AZ2402" t="str">
        <f>VLOOKUP(Sheet1[[#This Row],[NPDES ID2]],Combined_Sheet__Major_Only___2[[NPDES ID2]:[ECHO BFR]],29,FALSE)</f>
        <v>thickening, preliminaryOps</v>
      </c>
      <c r="BA2402">
        <f>VLOOKUP(Sheet1[[#This Row],[NPDES ID2]],Combined_Sheet__Major_Only___2[[NPDES ID2]:[ECHO BFR]],17,FALSE)</f>
        <v>47.490988999999999</v>
      </c>
      <c r="BB2402">
        <f>VLOOKUP(Sheet1[[#This Row],[NPDES ID2]],Combined_Sheet__Major_Only___2[[NPDES ID2]:[ECHO BFR]],18,FALSE)</f>
        <v>-122.36102099999999</v>
      </c>
      <c r="BC2402" t="str">
        <f>IF(ISNUMBER(SEARCH("aerobic",$AW2402)),"aerobic","")</f>
        <v/>
      </c>
      <c r="BD2402" t="str">
        <f>IF(ISNUMBER(SEARCH("anaer",$AW2402)),"anaer","")</f>
        <v>anaer</v>
      </c>
      <c r="BE2402" t="str">
        <f>IF(ISNUMBER(SEARCH("thickening",$AZ2402)),"thickening","")</f>
        <v>thickening</v>
      </c>
      <c r="BF2402" s="2" t="str">
        <f>IF(ISNUMBER(SEARCH("airDry",$AW2402)),"airDry","")</f>
        <v/>
      </c>
      <c r="BG2402" s="2" t="str">
        <f>IF(ISNUMBER(SEARCH("heatDry",$AY2402)),"heatDry","")</f>
        <v/>
      </c>
      <c r="BH2402" s="2" t="str">
        <f>IF(AND(ISNUMBER(SEARCH("aerobic",$AW2402)),ISNUMBER(SEARCH("anaer",$AW2402))),"Combined Aer and Anaer.","")</f>
        <v/>
      </c>
    </row>
    <row r="2403" spans="1:60" x14ac:dyDescent="0.3">
      <c r="A2403" s="4">
        <v>2401</v>
      </c>
      <c r="B2403" t="s">
        <v>11196</v>
      </c>
      <c r="C2403">
        <v>281.2</v>
      </c>
      <c r="D2403">
        <v>510.41131163870341</v>
      </c>
      <c r="E2403">
        <v>512.20677325280803</v>
      </c>
      <c r="F2403">
        <v>384.55389106707179</v>
      </c>
      <c r="G2403">
        <v>635.78553600055704</v>
      </c>
      <c r="H2403">
        <v>-77.348284316210808</v>
      </c>
      <c r="I2403">
        <v>-78.338125372465086</v>
      </c>
      <c r="J2403">
        <v>-90.648708233847302</v>
      </c>
      <c r="K2403">
        <v>-62.775137827846692</v>
      </c>
      <c r="L2403">
        <v>167.72881281575479</v>
      </c>
      <c r="M2403">
        <v>166.83509453655239</v>
      </c>
      <c r="N2403">
        <v>163.5970397190373</v>
      </c>
      <c r="O2403">
        <v>174.53658148411509</v>
      </c>
      <c r="P2403">
        <v>6.6583801204793778</v>
      </c>
      <c r="Q2403">
        <v>6.7117215995003416</v>
      </c>
      <c r="R2403">
        <v>5.5208066050081799</v>
      </c>
      <c r="S2403">
        <v>7.6669613914396368</v>
      </c>
      <c r="T2403">
        <v>97.893551167959814</v>
      </c>
      <c r="U2403">
        <v>97.893397254298094</v>
      </c>
      <c r="V2403">
        <v>97.827497471160228</v>
      </c>
      <c r="W2403">
        <v>97.958970882261539</v>
      </c>
      <c r="X2403">
        <v>7388.6079379312687</v>
      </c>
      <c r="Y2403">
        <v>7421.673626522158</v>
      </c>
      <c r="Z2403">
        <v>7101.9089478977248</v>
      </c>
      <c r="AA2403">
        <v>7571.9137313770816</v>
      </c>
      <c r="AB2403">
        <v>1154.3267888304499</v>
      </c>
      <c r="AC2403">
        <v>1147.282402899343</v>
      </c>
      <c r="AD2403">
        <v>998.53473280595097</v>
      </c>
      <c r="AE2403">
        <v>1351.6470601918279</v>
      </c>
      <c r="AF2403">
        <v>58.455637308687884</v>
      </c>
      <c r="AG2403">
        <v>58.14405962936813</v>
      </c>
      <c r="AH2403">
        <v>57.016238977943551</v>
      </c>
      <c r="AI2403">
        <v>60.827327801572693</v>
      </c>
      <c r="AJ2403">
        <v>0.49057729921521798</v>
      </c>
      <c r="AK2403">
        <v>0.49057724258010449</v>
      </c>
      <c r="AL2403">
        <v>0.49056931257889957</v>
      </c>
      <c r="AM2403">
        <v>0.4905853190831535</v>
      </c>
      <c r="AN2403">
        <v>0.97449202012493175</v>
      </c>
      <c r="AO2403">
        <v>0.97449202012493175</v>
      </c>
      <c r="AP2403">
        <v>0.97449202012493175</v>
      </c>
      <c r="AQ2403">
        <v>0.97449202012493175</v>
      </c>
      <c r="AR2403">
        <v>13.778615392746939</v>
      </c>
      <c r="AS2403">
        <v>13.77861539274693</v>
      </c>
      <c r="AT2403">
        <v>13.77861539274693</v>
      </c>
      <c r="AU2403">
        <v>13.77861539274693</v>
      </c>
      <c r="AV2403" t="str">
        <f>VLOOKUP(Sheet1[[#This Row],[NPDES ID2]],Combined_Sheet__Major_Only___2[[NPDES ID2]:[ECHO BFR]],3,FALSE)</f>
        <v>PA</v>
      </c>
      <c r="AW2403" t="s">
        <v>41</v>
      </c>
      <c r="AX2403" t="str">
        <f>VLOOKUP(Sheet1[[#This Row],[NPDES ID2]],Combined_Sheet__Major_Only___2[[NPDES ID2]:[ECHO BFR]],27,FALSE)</f>
        <v>-</v>
      </c>
      <c r="AY2403" t="str">
        <f>VLOOKUP(Sheet1[[#This Row],[NPDES ID2]],Combined_Sheet__Major_Only___2[[NPDES ID2]:[ECHO BFR]],28,FALSE)</f>
        <v>-</v>
      </c>
      <c r="AZ2403" t="str">
        <f>VLOOKUP(Sheet1[[#This Row],[NPDES ID2]],Combined_Sheet__Major_Only___2[[NPDES ID2]:[ECHO BFR]],29,FALSE)</f>
        <v>thickening, preliminaryOps</v>
      </c>
      <c r="BA2403">
        <f>VLOOKUP(Sheet1[[#This Row],[NPDES ID2]],Combined_Sheet__Major_Only___2[[NPDES ID2]:[ECHO BFR]],17,FALSE)</f>
        <v>40.854619999999997</v>
      </c>
      <c r="BB2403">
        <f>VLOOKUP(Sheet1[[#This Row],[NPDES ID2]],Combined_Sheet__Major_Only___2[[NPDES ID2]:[ECHO BFR]],18,FALSE)</f>
        <v>-76.794589999999999</v>
      </c>
      <c r="BC2403" t="str">
        <f>IF(ISNUMBER(SEARCH("aerobic",$AW2403)),"aerobic","")</f>
        <v>aerobic</v>
      </c>
      <c r="BD2403" t="str">
        <f>IF(ISNUMBER(SEARCH("anaer",$AW2403)),"anaer","")</f>
        <v/>
      </c>
      <c r="BE2403" t="str">
        <f>IF(ISNUMBER(SEARCH("thickening",$AZ2403)),"thickening","")</f>
        <v>thickening</v>
      </c>
      <c r="BF2403" s="3" t="str">
        <f>IF(ISNUMBER(SEARCH("airDry",$AW2403)),"airDry","")</f>
        <v/>
      </c>
      <c r="BG2403" s="3" t="str">
        <f>IF(ISNUMBER(SEARCH("heatDry",$AY2403)),"heatDry","")</f>
        <v/>
      </c>
      <c r="BH2403" s="3" t="str">
        <f>IF(AND(ISNUMBER(SEARCH("aerobic",$AW2403)),ISNUMBER(SEARCH("anaer",$AW2403))),"Combined Aer and Anaer.","")</f>
        <v/>
      </c>
    </row>
    <row r="2404" spans="1:60" x14ac:dyDescent="0.3">
      <c r="A2404" s="4">
        <v>2402</v>
      </c>
      <c r="B2404" t="s">
        <v>11201</v>
      </c>
      <c r="C2404">
        <v>278.45</v>
      </c>
      <c r="D2404">
        <v>467.33304745941399</v>
      </c>
      <c r="E2404">
        <v>467.95644443676417</v>
      </c>
      <c r="F2404">
        <v>353.12211390815958</v>
      </c>
      <c r="G2404">
        <v>584.63656688511594</v>
      </c>
      <c r="H2404">
        <v>-76.904485441148253</v>
      </c>
      <c r="I2404">
        <v>-78.080616271724665</v>
      </c>
      <c r="J2404">
        <v>-91.142610401378676</v>
      </c>
      <c r="K2404">
        <v>-60.916358196607867</v>
      </c>
      <c r="L2404">
        <v>182.67637064924179</v>
      </c>
      <c r="M2404">
        <v>181.9151453208444</v>
      </c>
      <c r="N2404">
        <v>179.15755040157021</v>
      </c>
      <c r="O2404">
        <v>188.47408466722581</v>
      </c>
      <c r="P2404">
        <v>6.5629333676805688</v>
      </c>
      <c r="Q2404">
        <v>6.63987442598616</v>
      </c>
      <c r="R2404">
        <v>5.3311516019499576</v>
      </c>
      <c r="S2404">
        <v>7.5133268467497922</v>
      </c>
      <c r="T2404">
        <v>4.1852906220950601</v>
      </c>
      <c r="U2404">
        <v>4.1852813254684307</v>
      </c>
      <c r="V2404">
        <v>4.1813008751824121</v>
      </c>
      <c r="W2404">
        <v>4.1892420754702364</v>
      </c>
      <c r="X2404">
        <v>287.15631919564112</v>
      </c>
      <c r="Y2404">
        <v>288.12456772464827</v>
      </c>
      <c r="Z2404">
        <v>278.50227043553099</v>
      </c>
      <c r="AA2404">
        <v>292.71129534624953</v>
      </c>
      <c r="AB2404">
        <v>47.480457091600037</v>
      </c>
      <c r="AC2404">
        <v>47.14753719622162</v>
      </c>
      <c r="AD2404">
        <v>40.803549798200613</v>
      </c>
      <c r="AE2404">
        <v>55.86740836599671</v>
      </c>
      <c r="AF2404">
        <v>64.293067631946684</v>
      </c>
      <c r="AG2404">
        <v>64.025111311896097</v>
      </c>
      <c r="AH2404">
        <v>63.05485055537337</v>
      </c>
      <c r="AI2404">
        <v>66.333215576495988</v>
      </c>
      <c r="AJ2404">
        <v>0.56184384030258827</v>
      </c>
      <c r="AK2404">
        <v>0.56184381654826454</v>
      </c>
      <c r="AL2404">
        <v>0.5618404884086996</v>
      </c>
      <c r="AM2404">
        <v>0.5618472061030747</v>
      </c>
      <c r="AN2404">
        <v>0.67202839314694185</v>
      </c>
      <c r="AO2404">
        <v>0.67202839314694174</v>
      </c>
      <c r="AP2404">
        <v>0.67202839314694174</v>
      </c>
      <c r="AQ2404">
        <v>0.67202839314694174</v>
      </c>
      <c r="AR2404">
        <v>14.645946584649989</v>
      </c>
      <c r="AS2404">
        <v>14.64594658465</v>
      </c>
      <c r="AT2404">
        <v>14.64594658465</v>
      </c>
      <c r="AU2404">
        <v>14.64594658465</v>
      </c>
      <c r="AV2404" t="str">
        <f>VLOOKUP(Sheet1[[#This Row],[NPDES ID2]],Combined_Sheet__Major_Only___2[[NPDES ID2]:[ECHO BFR]],3,FALSE)</f>
        <v>AR</v>
      </c>
      <c r="AW2404" t="s">
        <v>118</v>
      </c>
      <c r="AX2404" t="str">
        <f>VLOOKUP(Sheet1[[#This Row],[NPDES ID2]],Combined_Sheet__Major_Only___2[[NPDES ID2]:[ECHO BFR]],27,FALSE)</f>
        <v>other</v>
      </c>
      <c r="AY2404" t="str">
        <f>VLOOKUP(Sheet1[[#This Row],[NPDES ID2]],Combined_Sheet__Major_Only___2[[NPDES ID2]:[ECHO BFR]],28,FALSE)</f>
        <v>-</v>
      </c>
      <c r="AZ2404" t="str">
        <f>VLOOKUP(Sheet1[[#This Row],[NPDES ID2]],Combined_Sheet__Major_Only___2[[NPDES ID2]:[ECHO BFR]],29,FALSE)</f>
        <v>-</v>
      </c>
      <c r="BA2404">
        <f>VLOOKUP(Sheet1[[#This Row],[NPDES ID2]],Combined_Sheet__Major_Only___2[[NPDES ID2]:[ECHO BFR]],17,FALSE)</f>
        <v>33.591110999999998</v>
      </c>
      <c r="BB2404">
        <f>VLOOKUP(Sheet1[[#This Row],[NPDES ID2]],Combined_Sheet__Major_Only___2[[NPDES ID2]:[ECHO BFR]],18,FALSE)</f>
        <v>-92.83</v>
      </c>
      <c r="BC2404" t="str">
        <f>IF(ISNUMBER(SEARCH("aerobic",$AW2404)),"aerobic","")</f>
        <v>aerobic</v>
      </c>
      <c r="BD2404" t="str">
        <f>IF(ISNUMBER(SEARCH("anaer",$AW2404)),"anaer","")</f>
        <v/>
      </c>
      <c r="BE2404" t="str">
        <f>IF(ISNUMBER(SEARCH("thickening",$AZ2404)),"thickening","")</f>
        <v/>
      </c>
      <c r="BF2404" s="2" t="str">
        <f>IF(ISNUMBER(SEARCH("airDry",$AW2404)),"airDry","")</f>
        <v>airDry</v>
      </c>
      <c r="BG2404" s="2" t="str">
        <f>IF(ISNUMBER(SEARCH("heatDry",$AY2404)),"heatDry","")</f>
        <v/>
      </c>
      <c r="BH2404" s="2" t="str">
        <f>IF(AND(ISNUMBER(SEARCH("aerobic",$AW2404)),ISNUMBER(SEARCH("anaer",$AW2404))),"Combined Aer and Anaer.","")</f>
        <v/>
      </c>
    </row>
    <row r="2405" spans="1:60" x14ac:dyDescent="0.3">
      <c r="A2405" s="4">
        <v>2403</v>
      </c>
      <c r="B2405" t="s">
        <v>11205</v>
      </c>
      <c r="C2405">
        <v>274.89999999999998</v>
      </c>
      <c r="D2405">
        <v>595.40797674467331</v>
      </c>
      <c r="E2405">
        <v>597.90758412493688</v>
      </c>
      <c r="F2405">
        <v>445.6147483974101</v>
      </c>
      <c r="G2405">
        <v>748.50160358398477</v>
      </c>
      <c r="H2405">
        <v>-77.93509783442515</v>
      </c>
      <c r="I2405">
        <v>-77.884813433826238</v>
      </c>
      <c r="J2405">
        <v>-90.612355440634815</v>
      </c>
      <c r="K2405">
        <v>-65.242305454047042</v>
      </c>
      <c r="L2405">
        <v>142.97290184518761</v>
      </c>
      <c r="M2405">
        <v>141.9428482566847</v>
      </c>
      <c r="N2405">
        <v>138.2111269359265</v>
      </c>
      <c r="O2405">
        <v>150.8186232594046</v>
      </c>
      <c r="P2405">
        <v>6.5441397176754137</v>
      </c>
      <c r="Q2405">
        <v>6.5154063289376856</v>
      </c>
      <c r="R2405">
        <v>5.5565836668416981</v>
      </c>
      <c r="S2405">
        <v>7.441069988849109</v>
      </c>
      <c r="T2405">
        <v>53.233211162372918</v>
      </c>
      <c r="U2405">
        <v>53.233126171620661</v>
      </c>
      <c r="V2405">
        <v>53.196736470539321</v>
      </c>
      <c r="W2405">
        <v>53.269335770602453</v>
      </c>
      <c r="X2405">
        <v>4609.5569464636219</v>
      </c>
      <c r="Y2405">
        <v>4637.232071687029</v>
      </c>
      <c r="Z2405">
        <v>4369.1698993829523</v>
      </c>
      <c r="AA2405">
        <v>4764.5992251036259</v>
      </c>
      <c r="AB2405">
        <v>1031.094929292726</v>
      </c>
      <c r="AC2405">
        <v>1010.857678041076</v>
      </c>
      <c r="AD2405">
        <v>837.88322360731252</v>
      </c>
      <c r="AE2405">
        <v>1321.6249823502681</v>
      </c>
      <c r="AF2405">
        <v>50.96966096139581</v>
      </c>
      <c r="AG2405">
        <v>50.602371336165817</v>
      </c>
      <c r="AH2405">
        <v>49.272512457052173</v>
      </c>
      <c r="AI2405">
        <v>53.765981237706981</v>
      </c>
      <c r="AJ2405">
        <v>0.39942964706603451</v>
      </c>
      <c r="AK2405">
        <v>0.39942960842469832</v>
      </c>
      <c r="AL2405">
        <v>0.3994241970333326</v>
      </c>
      <c r="AM2405">
        <v>0.39943511975904622</v>
      </c>
      <c r="AN2405">
        <v>0.95448884689354774</v>
      </c>
      <c r="AO2405">
        <v>0.95448884689354752</v>
      </c>
      <c r="AP2405">
        <v>0.95448884689354752</v>
      </c>
      <c r="AQ2405">
        <v>0.95448884689354752</v>
      </c>
      <c r="AR2405">
        <v>9.8141425398756006</v>
      </c>
      <c r="AS2405">
        <v>9.8141425398756024</v>
      </c>
      <c r="AT2405">
        <v>9.8141425398756024</v>
      </c>
      <c r="AU2405">
        <v>9.8141425398756024</v>
      </c>
      <c r="AV2405" t="str">
        <f>VLOOKUP(Sheet1[[#This Row],[NPDES ID2]],Combined_Sheet__Major_Only___2[[NPDES ID2]:[ECHO BFR]],3,FALSE)</f>
        <v>AK</v>
      </c>
      <c r="AW2405" t="s">
        <v>54</v>
      </c>
      <c r="AX2405" t="str">
        <f>VLOOKUP(Sheet1[[#This Row],[NPDES ID2]],Combined_Sheet__Major_Only___2[[NPDES ID2]:[ECHO BFR]],27,FALSE)</f>
        <v>-</v>
      </c>
      <c r="AY2405" t="str">
        <f>VLOOKUP(Sheet1[[#This Row],[NPDES ID2]],Combined_Sheet__Major_Only___2[[NPDES ID2]:[ECHO BFR]],28,FALSE)</f>
        <v>highTempCompost</v>
      </c>
      <c r="AZ2405" t="str">
        <f>VLOOKUP(Sheet1[[#This Row],[NPDES ID2]],Combined_Sheet__Major_Only___2[[NPDES ID2]:[ECHO BFR]],29,FALSE)</f>
        <v>preliminaryOps, thickening</v>
      </c>
      <c r="BA2405">
        <f>VLOOKUP(Sheet1[[#This Row],[NPDES ID2]],Combined_Sheet__Major_Only___2[[NPDES ID2]:[ECHO BFR]],17,FALSE)</f>
        <v>57.805067000000001</v>
      </c>
      <c r="BB2405">
        <f>VLOOKUP(Sheet1[[#This Row],[NPDES ID2]],Combined_Sheet__Major_Only___2[[NPDES ID2]:[ECHO BFR]],18,FALSE)</f>
        <v>-152.355448</v>
      </c>
      <c r="BC2405" t="str">
        <f>IF(ISNUMBER(SEARCH("aerobic",$AW2405)),"aerobic","")</f>
        <v/>
      </c>
      <c r="BD2405" t="str">
        <f>IF(ISNUMBER(SEARCH("anaer",$AW2405)),"anaer","")</f>
        <v/>
      </c>
      <c r="BE2405" t="str">
        <f>IF(ISNUMBER(SEARCH("thickening",$AZ2405)),"thickening","")</f>
        <v>thickening</v>
      </c>
      <c r="BF2405" s="3" t="str">
        <f>IF(ISNUMBER(SEARCH("airDry",$AW2405)),"airDry","")</f>
        <v/>
      </c>
      <c r="BG2405" s="3" t="str">
        <f>IF(ISNUMBER(SEARCH("heatDry",$AY2405)),"heatDry","")</f>
        <v/>
      </c>
      <c r="BH2405" s="3" t="str">
        <f>IF(AND(ISNUMBER(SEARCH("aerobic",$AW2405)),ISNUMBER(SEARCH("anaer",$AW2405))),"Combined Aer and Anaer.","")</f>
        <v/>
      </c>
    </row>
    <row r="2406" spans="1:60" x14ac:dyDescent="0.3">
      <c r="A2406" s="4">
        <v>2404</v>
      </c>
      <c r="B2406" t="s">
        <v>11210</v>
      </c>
      <c r="C2406">
        <v>272.98099999999999</v>
      </c>
      <c r="D2406">
        <v>504.38168068532502</v>
      </c>
      <c r="E2406">
        <v>505.91818214880561</v>
      </c>
      <c r="F2406">
        <v>379.92484145524088</v>
      </c>
      <c r="G2406">
        <v>629.57692939180083</v>
      </c>
      <c r="H2406">
        <v>-77.17833324399551</v>
      </c>
      <c r="I2406">
        <v>-78.272145541259064</v>
      </c>
      <c r="J2406">
        <v>-90.923386331846501</v>
      </c>
      <c r="K2406">
        <v>-62.226829617436969</v>
      </c>
      <c r="L2406">
        <v>168.3917979475641</v>
      </c>
      <c r="M2406">
        <v>167.56573155972669</v>
      </c>
      <c r="N2406">
        <v>164.5726763918799</v>
      </c>
      <c r="O2406">
        <v>174.6844520422413</v>
      </c>
      <c r="P2406">
        <v>6.453770223510733</v>
      </c>
      <c r="Q2406">
        <v>6.5087041786681006</v>
      </c>
      <c r="R2406">
        <v>5.2998222729268711</v>
      </c>
      <c r="S2406">
        <v>7.4084828728554513</v>
      </c>
      <c r="T2406">
        <v>111.8789364106391</v>
      </c>
      <c r="U2406">
        <v>111.8787609137686</v>
      </c>
      <c r="V2406">
        <v>111.80362004858679</v>
      </c>
      <c r="W2406">
        <v>111.95352988725639</v>
      </c>
      <c r="X2406">
        <v>8164.5481121668881</v>
      </c>
      <c r="Y2406">
        <v>8198.2356246169511</v>
      </c>
      <c r="Z2406">
        <v>7872.5969413101411</v>
      </c>
      <c r="AA2406">
        <v>8350.9050641184949</v>
      </c>
      <c r="AB2406">
        <v>1481.3831561448201</v>
      </c>
      <c r="AC2406">
        <v>1468.560053610667</v>
      </c>
      <c r="AD2406">
        <v>1253.1576432280469</v>
      </c>
      <c r="AE2406">
        <v>1773.348707217561</v>
      </c>
      <c r="AF2406">
        <v>60.453746345813691</v>
      </c>
      <c r="AG2406">
        <v>60.157064984366173</v>
      </c>
      <c r="AH2406">
        <v>59.083305106067257</v>
      </c>
      <c r="AI2406">
        <v>62.711840390968419</v>
      </c>
      <c r="AJ2406">
        <v>0.51495473273986381</v>
      </c>
      <c r="AK2406">
        <v>0.51495466834090886</v>
      </c>
      <c r="AL2406">
        <v>0.51494565199251852</v>
      </c>
      <c r="AM2406">
        <v>0.51496385128565081</v>
      </c>
      <c r="AN2406">
        <v>0.97757809197067269</v>
      </c>
      <c r="AO2406">
        <v>0.97757809197067302</v>
      </c>
      <c r="AP2406">
        <v>0.97757809197067302</v>
      </c>
      <c r="AQ2406">
        <v>0.97757809197067302</v>
      </c>
      <c r="AR2406">
        <v>13.044266118220641</v>
      </c>
      <c r="AS2406">
        <v>13.044266118220641</v>
      </c>
      <c r="AT2406">
        <v>13.044266118220641</v>
      </c>
      <c r="AU2406">
        <v>13.044266118220641</v>
      </c>
      <c r="AV2406" t="str">
        <f>VLOOKUP(Sheet1[[#This Row],[NPDES ID2]],Combined_Sheet__Major_Only___2[[NPDES ID2]:[ECHO BFR]],3,FALSE)</f>
        <v>SD</v>
      </c>
      <c r="AW2406" t="s">
        <v>12181</v>
      </c>
      <c r="AX2406" t="str">
        <f>VLOOKUP(Sheet1[[#This Row],[NPDES ID2]],Combined_Sheet__Major_Only___2[[NPDES ID2]:[ECHO BFR]],27,FALSE)</f>
        <v>other</v>
      </c>
      <c r="AY2406" t="str">
        <f>VLOOKUP(Sheet1[[#This Row],[NPDES ID2]],Combined_Sheet__Major_Only___2[[NPDES ID2]:[ECHO BFR]],28,FALSE)</f>
        <v>-</v>
      </c>
      <c r="AZ2406" t="str">
        <f>VLOOKUP(Sheet1[[#This Row],[NPDES ID2]],Combined_Sheet__Major_Only___2[[NPDES ID2]:[ECHO BFR]],29,FALSE)</f>
        <v>thickening</v>
      </c>
      <c r="BA2406">
        <f>VLOOKUP(Sheet1[[#This Row],[NPDES ID2]],Combined_Sheet__Major_Only___2[[NPDES ID2]:[ECHO BFR]],17,FALSE)</f>
        <v>44.900055000000002</v>
      </c>
      <c r="BB2406">
        <f>VLOOKUP(Sheet1[[#This Row],[NPDES ID2]],Combined_Sheet__Major_Only___2[[NPDES ID2]:[ECHO BFR]],18,FALSE)</f>
        <v>-97.111086</v>
      </c>
      <c r="BC2406" t="str">
        <f>IF(ISNUMBER(SEARCH("aerobic",$AW2406)),"aerobic","")</f>
        <v/>
      </c>
      <c r="BD2406" t="str">
        <f>IF(ISNUMBER(SEARCH("anaer",$AW2406)),"anaer","")</f>
        <v>anaer</v>
      </c>
      <c r="BE2406" t="str">
        <f>IF(ISNUMBER(SEARCH("thickening",$AZ2406)),"thickening","")</f>
        <v>thickening</v>
      </c>
      <c r="BF2406" s="2" t="str">
        <f>IF(ISNUMBER(SEARCH("airDry",$AW2406)),"airDry","")</f>
        <v/>
      </c>
      <c r="BG2406" s="2" t="str">
        <f>IF(ISNUMBER(SEARCH("heatDry",$AY2406)),"heatDry","")</f>
        <v/>
      </c>
      <c r="BH2406" s="2" t="str">
        <f>IF(AND(ISNUMBER(SEARCH("aerobic",$AW2406)),ISNUMBER(SEARCH("anaer",$AW2406))),"Combined Aer and Anaer.","")</f>
        <v/>
      </c>
    </row>
    <row r="2407" spans="1:60" x14ac:dyDescent="0.3">
      <c r="A2407" s="4">
        <v>2405</v>
      </c>
      <c r="B2407" t="s">
        <v>11214</v>
      </c>
      <c r="C2407">
        <v>270.87</v>
      </c>
      <c r="D2407">
        <v>605.63245596829586</v>
      </c>
      <c r="E2407">
        <v>608.23132614043311</v>
      </c>
      <c r="F2407">
        <v>452.81990005634611</v>
      </c>
      <c r="G2407">
        <v>762.51052937596342</v>
      </c>
      <c r="H2407">
        <v>-77.979371552995786</v>
      </c>
      <c r="I2407">
        <v>-77.879218721107392</v>
      </c>
      <c r="J2407">
        <v>-90.600820245435216</v>
      </c>
      <c r="K2407">
        <v>-65.39912591577091</v>
      </c>
      <c r="L2407">
        <v>140.02035541806211</v>
      </c>
      <c r="M2407">
        <v>138.9989982178752</v>
      </c>
      <c r="N2407">
        <v>135.29904516522629</v>
      </c>
      <c r="O2407">
        <v>147.79933331367641</v>
      </c>
      <c r="P2407">
        <v>6.4495494956247033</v>
      </c>
      <c r="Q2407">
        <v>6.4205405671740436</v>
      </c>
      <c r="R2407">
        <v>5.4847097933550044</v>
      </c>
      <c r="S2407">
        <v>7.3284584553975201</v>
      </c>
      <c r="T2407">
        <v>4.224616810748298</v>
      </c>
      <c r="U2407">
        <v>4.2246074534307887</v>
      </c>
      <c r="V2407">
        <v>4.2206010176942783</v>
      </c>
      <c r="W2407">
        <v>4.2285940602743297</v>
      </c>
      <c r="X2407">
        <v>368.06197264185232</v>
      </c>
      <c r="Y2407">
        <v>370.23650334363339</v>
      </c>
      <c r="Z2407">
        <v>348.72428463061749</v>
      </c>
      <c r="AA2407">
        <v>380.59613115037121</v>
      </c>
      <c r="AB2407">
        <v>82.147975593290226</v>
      </c>
      <c r="AC2407">
        <v>80.51409307189482</v>
      </c>
      <c r="AD2407">
        <v>66.780058602262059</v>
      </c>
      <c r="AE2407">
        <v>105.3506022608628</v>
      </c>
      <c r="AF2407">
        <v>50.659457325640481</v>
      </c>
      <c r="AG2407">
        <v>50.289881721021928</v>
      </c>
      <c r="AH2407">
        <v>48.951544912820857</v>
      </c>
      <c r="AI2407">
        <v>53.473478812279033</v>
      </c>
      <c r="AJ2407">
        <v>0.3956598572310705</v>
      </c>
      <c r="AK2407">
        <v>0.39565983322110698</v>
      </c>
      <c r="AL2407">
        <v>0.39565646979377728</v>
      </c>
      <c r="AM2407">
        <v>0.39566325873267771</v>
      </c>
      <c r="AN2407">
        <v>0.67365237632594432</v>
      </c>
      <c r="AO2407">
        <v>0.67365237632594399</v>
      </c>
      <c r="AP2407">
        <v>0.67365237632594399</v>
      </c>
      <c r="AQ2407">
        <v>0.67365237632594399</v>
      </c>
      <c r="AR2407">
        <v>9.7656058070207212</v>
      </c>
      <c r="AS2407">
        <v>9.765605807020723</v>
      </c>
      <c r="AT2407">
        <v>9.765605807020723</v>
      </c>
      <c r="AU2407">
        <v>9.765605807020723</v>
      </c>
      <c r="AV2407" t="str">
        <f>VLOOKUP(Sheet1[[#This Row],[NPDES ID2]],Combined_Sheet__Major_Only___2[[NPDES ID2]:[ECHO BFR]],3,FALSE)</f>
        <v>AL</v>
      </c>
      <c r="AW2407" t="s">
        <v>1420</v>
      </c>
      <c r="AX2407" t="str">
        <f>VLOOKUP(Sheet1[[#This Row],[NPDES ID2]],Combined_Sheet__Major_Only___2[[NPDES ID2]:[ECHO BFR]],27,FALSE)</f>
        <v>-</v>
      </c>
      <c r="AY2407" t="str">
        <f>VLOOKUP(Sheet1[[#This Row],[NPDES ID2]],Combined_Sheet__Major_Only___2[[NPDES ID2]:[ECHO BFR]],28,FALSE)</f>
        <v>-</v>
      </c>
      <c r="AZ2407" t="str">
        <f>VLOOKUP(Sheet1[[#This Row],[NPDES ID2]],Combined_Sheet__Major_Only___2[[NPDES ID2]:[ECHO BFR]],29,FALSE)</f>
        <v>-</v>
      </c>
      <c r="BA2407">
        <f>VLOOKUP(Sheet1[[#This Row],[NPDES ID2]],Combined_Sheet__Major_Only___2[[NPDES ID2]:[ECHO BFR]],17,FALSE)</f>
        <v>33.214399999999998</v>
      </c>
      <c r="BB2407">
        <f>VLOOKUP(Sheet1[[#This Row],[NPDES ID2]],Combined_Sheet__Major_Only___2[[NPDES ID2]:[ECHO BFR]],18,FALSE)</f>
        <v>-87.588300000000004</v>
      </c>
      <c r="BC2407" t="str">
        <f>IF(ISNUMBER(SEARCH("aerobic",$AW2407)),"aerobic","")</f>
        <v/>
      </c>
      <c r="BD2407" t="str">
        <f>IF(ISNUMBER(SEARCH("anaer",$AW2407)),"anaer","")</f>
        <v/>
      </c>
      <c r="BE2407" t="str">
        <f>IF(ISNUMBER(SEARCH("thickening",$AZ2407)),"thickening","")</f>
        <v/>
      </c>
      <c r="BF2407" s="3" t="str">
        <f>IF(ISNUMBER(SEARCH("airDry",$AW2407)),"airDry","")</f>
        <v>airDry</v>
      </c>
      <c r="BG2407" s="3" t="str">
        <f>IF(ISNUMBER(SEARCH("heatDry",$AY2407)),"heatDry","")</f>
        <v/>
      </c>
      <c r="BH2407" s="3" t="str">
        <f>IF(AND(ISNUMBER(SEARCH("aerobic",$AW2407)),ISNUMBER(SEARCH("anaer",$AW2407))),"Combined Aer and Anaer.","")</f>
        <v/>
      </c>
    </row>
    <row r="2408" spans="1:60" x14ac:dyDescent="0.3">
      <c r="A2408" s="4">
        <v>2406</v>
      </c>
      <c r="B2408" t="s">
        <v>11219</v>
      </c>
      <c r="C2408">
        <v>270.08999999999997</v>
      </c>
      <c r="D2408">
        <v>470.26641695843688</v>
      </c>
      <c r="E2408">
        <v>470.89490752509511</v>
      </c>
      <c r="F2408">
        <v>355.00056135691119</v>
      </c>
      <c r="G2408">
        <v>589.03697285379747</v>
      </c>
      <c r="H2408">
        <v>-76.774899411469391</v>
      </c>
      <c r="I2408">
        <v>-78.063945315621183</v>
      </c>
      <c r="J2408">
        <v>-90.886677061778727</v>
      </c>
      <c r="K2408">
        <v>-60.367485311539333</v>
      </c>
      <c r="L2408">
        <v>180.08438432820211</v>
      </c>
      <c r="M2408">
        <v>179.3677053325593</v>
      </c>
      <c r="N2408">
        <v>176.77098484398101</v>
      </c>
      <c r="O2408">
        <v>185.54377499648939</v>
      </c>
      <c r="P2408">
        <v>6.3603360484324787</v>
      </c>
      <c r="Q2408">
        <v>6.4402636723743889</v>
      </c>
      <c r="R2408">
        <v>5.1465294155963148</v>
      </c>
      <c r="S2408">
        <v>7.3069456734496443</v>
      </c>
      <c r="T2408">
        <v>106.3974582337751</v>
      </c>
      <c r="U2408">
        <v>106.39729119629889</v>
      </c>
      <c r="V2408">
        <v>106.3257723113968</v>
      </c>
      <c r="W2408">
        <v>106.46845611562971</v>
      </c>
      <c r="X2408">
        <v>7182.598630845856</v>
      </c>
      <c r="Y2408">
        <v>7206.5973400072808</v>
      </c>
      <c r="Z2408">
        <v>6974.0509763929649</v>
      </c>
      <c r="AA2408">
        <v>7315.3756358615792</v>
      </c>
      <c r="AB2408">
        <v>1103.4292340468739</v>
      </c>
      <c r="AC2408">
        <v>1097.213838426426</v>
      </c>
      <c r="AD2408">
        <v>958.70421663303</v>
      </c>
      <c r="AE2408">
        <v>1283.419019239718</v>
      </c>
      <c r="AF2408">
        <v>65.343321091420592</v>
      </c>
      <c r="AG2408">
        <v>65.083162983272672</v>
      </c>
      <c r="AH2408">
        <v>64.141677311637523</v>
      </c>
      <c r="AI2408">
        <v>67.323300354205571</v>
      </c>
      <c r="AJ2408">
        <v>0.57468065926169054</v>
      </c>
      <c r="AK2408">
        <v>0.57468059616941347</v>
      </c>
      <c r="AL2408">
        <v>0.57467176161493949</v>
      </c>
      <c r="AM2408">
        <v>0.57468959392241359</v>
      </c>
      <c r="AN2408">
        <v>0.97646193849606788</v>
      </c>
      <c r="AO2408">
        <v>0.97646193849606777</v>
      </c>
      <c r="AP2408">
        <v>0.97646193849606777</v>
      </c>
      <c r="AQ2408">
        <v>0.97646193849606777</v>
      </c>
      <c r="AR2408">
        <v>15.56232000884126</v>
      </c>
      <c r="AS2408">
        <v>15.562320008841271</v>
      </c>
      <c r="AT2408">
        <v>15.562320008841271</v>
      </c>
      <c r="AU2408">
        <v>15.562320008841271</v>
      </c>
      <c r="AV2408" t="str">
        <f>VLOOKUP(Sheet1[[#This Row],[NPDES ID2]],Combined_Sheet__Major_Only___2[[NPDES ID2]:[ECHO BFR]],3,FALSE)</f>
        <v>NH</v>
      </c>
      <c r="AW2408" t="s">
        <v>41</v>
      </c>
      <c r="AX2408" t="str">
        <f>VLOOKUP(Sheet1[[#This Row],[NPDES ID2]],Combined_Sheet__Major_Only___2[[NPDES ID2]:[ECHO BFR]],27,FALSE)</f>
        <v>-</v>
      </c>
      <c r="AY2408" t="str">
        <f>VLOOKUP(Sheet1[[#This Row],[NPDES ID2]],Combined_Sheet__Major_Only___2[[NPDES ID2]:[ECHO BFR]],28,FALSE)</f>
        <v>highTempCompost</v>
      </c>
      <c r="AZ2408" t="str">
        <f>VLOOKUP(Sheet1[[#This Row],[NPDES ID2]],Combined_Sheet__Major_Only___2[[NPDES ID2]:[ECHO BFR]],29,FALSE)</f>
        <v>thickening, preliminaryOps</v>
      </c>
      <c r="BA2408">
        <f>VLOOKUP(Sheet1[[#This Row],[NPDES ID2]],Combined_Sheet__Major_Only___2[[NPDES ID2]:[ECHO BFR]],17,FALSE)</f>
        <v>43.412826000000003</v>
      </c>
      <c r="BB2408">
        <f>VLOOKUP(Sheet1[[#This Row],[NPDES ID2]],Combined_Sheet__Major_Only___2[[NPDES ID2]:[ECHO BFR]],18,FALSE)</f>
        <v>-71.652101999999999</v>
      </c>
      <c r="BC2408" t="str">
        <f>IF(ISNUMBER(SEARCH("aerobic",$AW2408)),"aerobic","")</f>
        <v>aerobic</v>
      </c>
      <c r="BD2408" t="str">
        <f>IF(ISNUMBER(SEARCH("anaer",$AW2408)),"anaer","")</f>
        <v/>
      </c>
      <c r="BE2408" t="str">
        <f>IF(ISNUMBER(SEARCH("thickening",$AZ2408)),"thickening","")</f>
        <v>thickening</v>
      </c>
      <c r="BF2408" s="2" t="str">
        <f>IF(ISNUMBER(SEARCH("airDry",$AW2408)),"airDry","")</f>
        <v/>
      </c>
      <c r="BG2408" s="2" t="str">
        <f>IF(ISNUMBER(SEARCH("heatDry",$AY2408)),"heatDry","")</f>
        <v/>
      </c>
      <c r="BH2408" s="2" t="str">
        <f>IF(AND(ISNUMBER(SEARCH("aerobic",$AW2408)),ISNUMBER(SEARCH("anaer",$AW2408))),"Combined Aer and Anaer.","")</f>
        <v/>
      </c>
    </row>
    <row r="2409" spans="1:60" x14ac:dyDescent="0.3">
      <c r="A2409" s="4">
        <v>2407</v>
      </c>
      <c r="B2409" t="s">
        <v>11223</v>
      </c>
      <c r="C2409">
        <v>269.33999999999997</v>
      </c>
      <c r="D2409">
        <v>494.94108835528527</v>
      </c>
      <c r="E2409">
        <v>496.18674113794248</v>
      </c>
      <c r="F2409">
        <v>372.95284346099481</v>
      </c>
      <c r="G2409">
        <v>618.71768487497638</v>
      </c>
      <c r="H2409">
        <v>-77.058651625331947</v>
      </c>
      <c r="I2409">
        <v>-78.340930137053306</v>
      </c>
      <c r="J2409">
        <v>-91.201334070597099</v>
      </c>
      <c r="K2409">
        <v>-61.784958133217877</v>
      </c>
      <c r="L2409">
        <v>170.9969244264237</v>
      </c>
      <c r="M2409">
        <v>170.21804178685289</v>
      </c>
      <c r="N2409">
        <v>167.39623723353961</v>
      </c>
      <c r="O2409">
        <v>176.92959129928821</v>
      </c>
      <c r="P2409">
        <v>6.3588407506055091</v>
      </c>
      <c r="Q2409">
        <v>6.4257325495119186</v>
      </c>
      <c r="R2409">
        <v>5.1958421770276546</v>
      </c>
      <c r="S2409">
        <v>7.2860266655995787</v>
      </c>
      <c r="T2409">
        <v>51.501937989383649</v>
      </c>
      <c r="U2409">
        <v>51.501855670451263</v>
      </c>
      <c r="V2409">
        <v>51.466609937673581</v>
      </c>
      <c r="W2409">
        <v>51.536926962926188</v>
      </c>
      <c r="X2409">
        <v>3651.627907658969</v>
      </c>
      <c r="Y2409">
        <v>3665.5966633097091</v>
      </c>
      <c r="Z2409">
        <v>3530.3743411163591</v>
      </c>
      <c r="AA2409">
        <v>3728.961625760081</v>
      </c>
      <c r="AB2409">
        <v>654.23900577795746</v>
      </c>
      <c r="AC2409">
        <v>648.64820488737564</v>
      </c>
      <c r="AD2409">
        <v>554.93132123790087</v>
      </c>
      <c r="AE2409">
        <v>780.0972174216995</v>
      </c>
      <c r="AF2409">
        <v>62.218417223764646</v>
      </c>
      <c r="AG2409">
        <v>61.934938666276437</v>
      </c>
      <c r="AH2409">
        <v>60.908703353114397</v>
      </c>
      <c r="AI2409">
        <v>64.376405989700586</v>
      </c>
      <c r="AJ2409">
        <v>0.5364988655735804</v>
      </c>
      <c r="AK2409">
        <v>0.53649882330011844</v>
      </c>
      <c r="AL2409">
        <v>0.53649290235315683</v>
      </c>
      <c r="AM2409">
        <v>0.53650485357047473</v>
      </c>
      <c r="AN2409">
        <v>0.95306195387815118</v>
      </c>
      <c r="AO2409">
        <v>0.9530619538781514</v>
      </c>
      <c r="AP2409">
        <v>0.9530619538781514</v>
      </c>
      <c r="AQ2409">
        <v>0.9530619538781514</v>
      </c>
      <c r="AR2409">
        <v>13.52272580163199</v>
      </c>
      <c r="AS2409">
        <v>13.52272580163198</v>
      </c>
      <c r="AT2409">
        <v>13.52272580163198</v>
      </c>
      <c r="AU2409">
        <v>13.52272580163198</v>
      </c>
      <c r="AV2409" t="str">
        <f>VLOOKUP(Sheet1[[#This Row],[NPDES ID2]],Combined_Sheet__Major_Only___2[[NPDES ID2]:[ECHO BFR]],3,FALSE)</f>
        <v>NJ</v>
      </c>
      <c r="AW2409" t="s">
        <v>12181</v>
      </c>
      <c r="AX2409" t="str">
        <f>VLOOKUP(Sheet1[[#This Row],[NPDES ID2]],Combined_Sheet__Major_Only___2[[NPDES ID2]:[ECHO BFR]],27,FALSE)</f>
        <v>-</v>
      </c>
      <c r="AY2409" t="str">
        <f>VLOOKUP(Sheet1[[#This Row],[NPDES ID2]],Combined_Sheet__Major_Only___2[[NPDES ID2]:[ECHO BFR]],28,FALSE)</f>
        <v>-</v>
      </c>
      <c r="AZ2409" t="str">
        <f>VLOOKUP(Sheet1[[#This Row],[NPDES ID2]],Combined_Sheet__Major_Only___2[[NPDES ID2]:[ECHO BFR]],29,FALSE)</f>
        <v>thickening</v>
      </c>
      <c r="BA2409">
        <f>VLOOKUP(Sheet1[[#This Row],[NPDES ID2]],Combined_Sheet__Major_Only___2[[NPDES ID2]:[ECHO BFR]],17,FALSE)</f>
        <v>40.818429999999999</v>
      </c>
      <c r="BB2409">
        <f>VLOOKUP(Sheet1[[#This Row],[NPDES ID2]],Combined_Sheet__Major_Only___2[[NPDES ID2]:[ECHO BFR]],18,FALSE)</f>
        <v>-74.830950000000001</v>
      </c>
      <c r="BC2409" t="str">
        <f>IF(ISNUMBER(SEARCH("aerobic",$AW2409)),"aerobic","")</f>
        <v/>
      </c>
      <c r="BD2409" t="str">
        <f>IF(ISNUMBER(SEARCH("anaer",$AW2409)),"anaer","")</f>
        <v>anaer</v>
      </c>
      <c r="BE2409" t="str">
        <f>IF(ISNUMBER(SEARCH("thickening",$AZ2409)),"thickening","")</f>
        <v>thickening</v>
      </c>
      <c r="BF2409" s="3" t="str">
        <f>IF(ISNUMBER(SEARCH("airDry",$AW2409)),"airDry","")</f>
        <v/>
      </c>
      <c r="BG2409" s="3" t="str">
        <f>IF(ISNUMBER(SEARCH("heatDry",$AY2409)),"heatDry","")</f>
        <v/>
      </c>
      <c r="BH2409" s="3" t="str">
        <f>IF(AND(ISNUMBER(SEARCH("aerobic",$AW2409)),ISNUMBER(SEARCH("anaer",$AW2409))),"Combined Aer and Anaer.","")</f>
        <v/>
      </c>
    </row>
    <row r="2410" spans="1:60" x14ac:dyDescent="0.3">
      <c r="A2410" s="4">
        <v>2408</v>
      </c>
      <c r="B2410" t="s">
        <v>11228</v>
      </c>
      <c r="C2410">
        <v>267.69</v>
      </c>
      <c r="D2410">
        <v>501.13582241458192</v>
      </c>
      <c r="E2410">
        <v>502.52989485818722</v>
      </c>
      <c r="F2410">
        <v>377.40421045548902</v>
      </c>
      <c r="G2410">
        <v>626.32299712807765</v>
      </c>
      <c r="H2410">
        <v>-77.093236785579634</v>
      </c>
      <c r="I2410">
        <v>-78.307817543297233</v>
      </c>
      <c r="J2410">
        <v>-91.12766198549005</v>
      </c>
      <c r="K2410">
        <v>-61.908933051216067</v>
      </c>
      <c r="L2410">
        <v>168.61854289149889</v>
      </c>
      <c r="M2410">
        <v>167.83450538959681</v>
      </c>
      <c r="N2410">
        <v>164.9939588724493</v>
      </c>
      <c r="O2410">
        <v>174.590601418304</v>
      </c>
      <c r="P2410">
        <v>6.3223329920594979</v>
      </c>
      <c r="Q2410">
        <v>6.3863743407563298</v>
      </c>
      <c r="R2410">
        <v>5.1731153779803636</v>
      </c>
      <c r="S2410">
        <v>7.247897588783311</v>
      </c>
      <c r="T2410">
        <v>63.874441836978178</v>
      </c>
      <c r="U2410">
        <v>63.874340423946592</v>
      </c>
      <c r="V2410">
        <v>63.830919348040283</v>
      </c>
      <c r="W2410">
        <v>63.917546597649732</v>
      </c>
      <c r="X2410">
        <v>4564.6774971417317</v>
      </c>
      <c r="Y2410">
        <v>4582.5139633371673</v>
      </c>
      <c r="Z2410">
        <v>4409.9464163912808</v>
      </c>
      <c r="AA2410">
        <v>4663.3798305223254</v>
      </c>
      <c r="AB2410">
        <v>866.57960381351177</v>
      </c>
      <c r="AC2410">
        <v>858.09990454328579</v>
      </c>
      <c r="AD2410">
        <v>727.85647472267613</v>
      </c>
      <c r="AE2410">
        <v>1044.17085349277</v>
      </c>
      <c r="AF2410">
        <v>61.731298646880362</v>
      </c>
      <c r="AG2410">
        <v>61.444176209417122</v>
      </c>
      <c r="AH2410">
        <v>60.404809809450072</v>
      </c>
      <c r="AI2410">
        <v>63.916937406281512</v>
      </c>
      <c r="AJ2410">
        <v>0.53055051452639324</v>
      </c>
      <c r="AK2410">
        <v>0.53055046723385668</v>
      </c>
      <c r="AL2410">
        <v>0.53054384388537901</v>
      </c>
      <c r="AM2410">
        <v>0.53055721289446611</v>
      </c>
      <c r="AN2410">
        <v>0.96165382284806822</v>
      </c>
      <c r="AO2410">
        <v>0.96165382284806833</v>
      </c>
      <c r="AP2410">
        <v>0.96165382284806833</v>
      </c>
      <c r="AQ2410">
        <v>0.96165382284806833</v>
      </c>
      <c r="AR2410">
        <v>12.98305597566995</v>
      </c>
      <c r="AS2410">
        <v>12.98305597566995</v>
      </c>
      <c r="AT2410">
        <v>12.98305597566995</v>
      </c>
      <c r="AU2410">
        <v>12.98305597566995</v>
      </c>
      <c r="AV2410" t="str">
        <f>VLOOKUP(Sheet1[[#This Row],[NPDES ID2]],Combined_Sheet__Major_Only___2[[NPDES ID2]:[ECHO BFR]],3,FALSE)</f>
        <v>FL</v>
      </c>
      <c r="AW2410" t="s">
        <v>41</v>
      </c>
      <c r="AX2410" t="str">
        <f>VLOOKUP(Sheet1[[#This Row],[NPDES ID2]],Combined_Sheet__Major_Only___2[[NPDES ID2]:[ECHO BFR]],27,FALSE)</f>
        <v>-</v>
      </c>
      <c r="AY2410" t="str">
        <f>VLOOKUP(Sheet1[[#This Row],[NPDES ID2]],Combined_Sheet__Major_Only___2[[NPDES ID2]:[ECHO BFR]],28,FALSE)</f>
        <v>-</v>
      </c>
      <c r="AZ2410" t="str">
        <f>VLOOKUP(Sheet1[[#This Row],[NPDES ID2]],Combined_Sheet__Major_Only___2[[NPDES ID2]:[ECHO BFR]],29,FALSE)</f>
        <v>thickening</v>
      </c>
      <c r="BA2410">
        <f>VLOOKUP(Sheet1[[#This Row],[NPDES ID2]],Combined_Sheet__Major_Only___2[[NPDES ID2]:[ECHO BFR]],17,FALSE)</f>
        <v>26.245100000000001</v>
      </c>
      <c r="BB2410">
        <f>VLOOKUP(Sheet1[[#This Row],[NPDES ID2]],Combined_Sheet__Major_Only___2[[NPDES ID2]:[ECHO BFR]],18,FALSE)</f>
        <v>-80.262180000000001</v>
      </c>
      <c r="BC2410" t="str">
        <f>IF(ISNUMBER(SEARCH("aerobic",$AW2410)),"aerobic","")</f>
        <v>aerobic</v>
      </c>
      <c r="BD2410" t="str">
        <f>IF(ISNUMBER(SEARCH("anaer",$AW2410)),"anaer","")</f>
        <v/>
      </c>
      <c r="BE2410" t="str">
        <f>IF(ISNUMBER(SEARCH("thickening",$AZ2410)),"thickening","")</f>
        <v>thickening</v>
      </c>
      <c r="BF2410" s="2" t="str">
        <f>IF(ISNUMBER(SEARCH("airDry",$AW2410)),"airDry","")</f>
        <v/>
      </c>
      <c r="BG2410" s="2" t="str">
        <f>IF(ISNUMBER(SEARCH("heatDry",$AY2410)),"heatDry","")</f>
        <v/>
      </c>
      <c r="BH2410" s="2" t="str">
        <f>IF(AND(ISNUMBER(SEARCH("aerobic",$AW2410)),ISNUMBER(SEARCH("anaer",$AW2410))),"Combined Aer and Anaer.","")</f>
        <v/>
      </c>
    </row>
    <row r="2411" spans="1:60" x14ac:dyDescent="0.3">
      <c r="A2411" s="4">
        <v>2409</v>
      </c>
      <c r="B2411" t="s">
        <v>11233</v>
      </c>
      <c r="C2411">
        <v>266.267</v>
      </c>
      <c r="D2411">
        <v>523.29945766591777</v>
      </c>
      <c r="E2411">
        <v>525.2924281017838</v>
      </c>
      <c r="F2411">
        <v>393.43691388600712</v>
      </c>
      <c r="G2411">
        <v>653.48801364689643</v>
      </c>
      <c r="H2411">
        <v>-77.295555937869622</v>
      </c>
      <c r="I2411">
        <v>-78.339615196426507</v>
      </c>
      <c r="J2411">
        <v>-90.822235050848732</v>
      </c>
      <c r="K2411">
        <v>-62.560233758106492</v>
      </c>
      <c r="L2411">
        <v>161.2688649288946</v>
      </c>
      <c r="M2411">
        <v>160.44082211790851</v>
      </c>
      <c r="N2411">
        <v>157.44095494577761</v>
      </c>
      <c r="O2411">
        <v>167.57590505189481</v>
      </c>
      <c r="P2411">
        <v>6.3004667057799963</v>
      </c>
      <c r="Q2411">
        <v>6.3529808014999247</v>
      </c>
      <c r="R2411">
        <v>5.1978889317045098</v>
      </c>
      <c r="S2411">
        <v>7.243996046761306</v>
      </c>
      <c r="T2411">
        <v>43.228927781058466</v>
      </c>
      <c r="U2411">
        <v>43.228858229604647</v>
      </c>
      <c r="V2411">
        <v>43.199079029550887</v>
      </c>
      <c r="W2411">
        <v>43.258490044648553</v>
      </c>
      <c r="X2411">
        <v>3213.1335428465668</v>
      </c>
      <c r="Y2411">
        <v>3226.9744614606871</v>
      </c>
      <c r="Z2411">
        <v>3092.9928617574901</v>
      </c>
      <c r="AA2411">
        <v>3289.9161341500212</v>
      </c>
      <c r="AB2411">
        <v>691.63318812322905</v>
      </c>
      <c r="AC2411">
        <v>682.705084235762</v>
      </c>
      <c r="AD2411">
        <v>567.23137682787308</v>
      </c>
      <c r="AE2411">
        <v>858.64233459690945</v>
      </c>
      <c r="AF2411">
        <v>59.356016147808802</v>
      </c>
      <c r="AG2411">
        <v>59.051176091908552</v>
      </c>
      <c r="AH2411">
        <v>57.947533888698537</v>
      </c>
      <c r="AI2411">
        <v>61.676730801780622</v>
      </c>
      <c r="AJ2411">
        <v>0.50155988121696371</v>
      </c>
      <c r="AK2411">
        <v>0.50155984137021037</v>
      </c>
      <c r="AL2411">
        <v>0.50155426034626438</v>
      </c>
      <c r="AM2411">
        <v>0.50156552544231281</v>
      </c>
      <c r="AN2411">
        <v>0.94479042170129146</v>
      </c>
      <c r="AO2411">
        <v>0.94479042170129179</v>
      </c>
      <c r="AP2411">
        <v>0.94479042170129179</v>
      </c>
      <c r="AQ2411">
        <v>0.94479042170129179</v>
      </c>
      <c r="AR2411">
        <v>11.659922590158059</v>
      </c>
      <c r="AS2411">
        <v>11.65992259015807</v>
      </c>
      <c r="AT2411">
        <v>11.65992259015807</v>
      </c>
      <c r="AU2411">
        <v>11.65992259015807</v>
      </c>
      <c r="AV2411" t="str">
        <f>VLOOKUP(Sheet1[[#This Row],[NPDES ID2]],Combined_Sheet__Major_Only___2[[NPDES ID2]:[ECHO BFR]],3,FALSE)</f>
        <v>IL</v>
      </c>
      <c r="AW2411" t="s">
        <v>41</v>
      </c>
      <c r="AX2411" t="str">
        <f>VLOOKUP(Sheet1[[#This Row],[NPDES ID2]],Combined_Sheet__Major_Only___2[[NPDES ID2]:[ECHO BFR]],27,FALSE)</f>
        <v>other</v>
      </c>
      <c r="AY2411" t="str">
        <f>VLOOKUP(Sheet1[[#This Row],[NPDES ID2]],Combined_Sheet__Major_Only___2[[NPDES ID2]:[ECHO BFR]],28,FALSE)</f>
        <v>-</v>
      </c>
      <c r="AZ2411" t="str">
        <f>VLOOKUP(Sheet1[[#This Row],[NPDES ID2]],Combined_Sheet__Major_Only___2[[NPDES ID2]:[ECHO BFR]],29,FALSE)</f>
        <v>preliminaryOps, thickening</v>
      </c>
      <c r="BA2411">
        <f>VLOOKUP(Sheet1[[#This Row],[NPDES ID2]],Combined_Sheet__Major_Only___2[[NPDES ID2]:[ECHO BFR]],17,FALSE)</f>
        <v>42.26088</v>
      </c>
      <c r="BB2411">
        <f>VLOOKUP(Sheet1[[#This Row],[NPDES ID2]],Combined_Sheet__Major_Only___2[[NPDES ID2]:[ECHO BFR]],18,FALSE)</f>
        <v>-88.149339999999995</v>
      </c>
      <c r="BC2411" t="str">
        <f>IF(ISNUMBER(SEARCH("aerobic",$AW2411)),"aerobic","")</f>
        <v>aerobic</v>
      </c>
      <c r="BD2411" t="str">
        <f>IF(ISNUMBER(SEARCH("anaer",$AW2411)),"anaer","")</f>
        <v/>
      </c>
      <c r="BE2411" t="str">
        <f>IF(ISNUMBER(SEARCH("thickening",$AZ2411)),"thickening","")</f>
        <v>thickening</v>
      </c>
      <c r="BF2411" s="3" t="str">
        <f>IF(ISNUMBER(SEARCH("airDry",$AW2411)),"airDry","")</f>
        <v/>
      </c>
      <c r="BG2411" s="3" t="str">
        <f>IF(ISNUMBER(SEARCH("heatDry",$AY2411)),"heatDry","")</f>
        <v/>
      </c>
      <c r="BH2411" s="3" t="str">
        <f>IF(AND(ISNUMBER(SEARCH("aerobic",$AW2411)),ISNUMBER(SEARCH("anaer",$AW2411))),"Combined Aer and Anaer.","")</f>
        <v/>
      </c>
    </row>
    <row r="2412" spans="1:60" x14ac:dyDescent="0.3">
      <c r="A2412" s="4">
        <v>2410</v>
      </c>
      <c r="B2412" t="s">
        <v>11238</v>
      </c>
      <c r="C2412">
        <v>265.60000000000002</v>
      </c>
      <c r="D2412">
        <v>485.56616717434531</v>
      </c>
      <c r="E2412">
        <v>486.53554346039789</v>
      </c>
      <c r="F2412">
        <v>366.01428056239138</v>
      </c>
      <c r="G2412">
        <v>607.90550790508132</v>
      </c>
      <c r="H2412">
        <v>-76.897431033400593</v>
      </c>
      <c r="I2412">
        <v>-78.077854014127809</v>
      </c>
      <c r="J2412">
        <v>-91.132059360711779</v>
      </c>
      <c r="K2412">
        <v>-60.957405522965537</v>
      </c>
      <c r="L2412">
        <v>173.66591737056731</v>
      </c>
      <c r="M2412">
        <v>172.93553089011479</v>
      </c>
      <c r="N2412">
        <v>170.28934960895711</v>
      </c>
      <c r="O2412">
        <v>179.22933353585839</v>
      </c>
      <c r="P2412">
        <v>6.2611145399180668</v>
      </c>
      <c r="Q2412">
        <v>6.333042218275418</v>
      </c>
      <c r="R2412">
        <v>5.0890425052719621</v>
      </c>
      <c r="S2412">
        <v>7.1627209192782848</v>
      </c>
      <c r="T2412">
        <v>67.111089701831119</v>
      </c>
      <c r="U2412">
        <v>67.110983293781857</v>
      </c>
      <c r="V2412">
        <v>67.065423547545933</v>
      </c>
      <c r="W2412">
        <v>67.156317552978635</v>
      </c>
      <c r="X2412">
        <v>4619.9567538599622</v>
      </c>
      <c r="Y2412">
        <v>4636.2721933221856</v>
      </c>
      <c r="Z2412">
        <v>4478.2444494961346</v>
      </c>
      <c r="AA2412">
        <v>4710.2416885963157</v>
      </c>
      <c r="AB2412">
        <v>779.67356697388857</v>
      </c>
      <c r="AC2412">
        <v>773.80505490970654</v>
      </c>
      <c r="AD2412">
        <v>667.97416875493559</v>
      </c>
      <c r="AE2412">
        <v>920.41603996811602</v>
      </c>
      <c r="AF2412">
        <v>64.07940511388091</v>
      </c>
      <c r="AG2412">
        <v>63.80982114194542</v>
      </c>
      <c r="AH2412">
        <v>62.833985045040237</v>
      </c>
      <c r="AI2412">
        <v>66.131475069703299</v>
      </c>
      <c r="AJ2412">
        <v>0.55923284427155284</v>
      </c>
      <c r="AK2412">
        <v>0.55923279670783799</v>
      </c>
      <c r="AL2412">
        <v>0.55922613514821529</v>
      </c>
      <c r="AM2412">
        <v>0.55923958127739803</v>
      </c>
      <c r="AN2412">
        <v>0.96340612460959862</v>
      </c>
      <c r="AO2412">
        <v>0.96340612460959851</v>
      </c>
      <c r="AP2412">
        <v>0.96340612460959851</v>
      </c>
      <c r="AQ2412">
        <v>0.96340612460959851</v>
      </c>
      <c r="AR2412">
        <v>14.421339432367709</v>
      </c>
      <c r="AS2412">
        <v>14.421339432367709</v>
      </c>
      <c r="AT2412">
        <v>14.421339432367709</v>
      </c>
      <c r="AU2412">
        <v>14.421339432367709</v>
      </c>
      <c r="AV2412" t="str">
        <f>VLOOKUP(Sheet1[[#This Row],[NPDES ID2]],Combined_Sheet__Major_Only___2[[NPDES ID2]:[ECHO BFR]],3,FALSE)</f>
        <v>IL</v>
      </c>
      <c r="AW2412" t="s">
        <v>41</v>
      </c>
      <c r="AX2412" t="str">
        <f>VLOOKUP(Sheet1[[#This Row],[NPDES ID2]],Combined_Sheet__Major_Only___2[[NPDES ID2]:[ECHO BFR]],27,FALSE)</f>
        <v>-</v>
      </c>
      <c r="AY2412" t="str">
        <f>VLOOKUP(Sheet1[[#This Row],[NPDES ID2]],Combined_Sheet__Major_Only___2[[NPDES ID2]:[ECHO BFR]],28,FALSE)</f>
        <v>-</v>
      </c>
      <c r="AZ2412" t="str">
        <f>VLOOKUP(Sheet1[[#This Row],[NPDES ID2]],Combined_Sheet__Major_Only___2[[NPDES ID2]:[ECHO BFR]],29,FALSE)</f>
        <v>thickening</v>
      </c>
      <c r="BA2412">
        <f>VLOOKUP(Sheet1[[#This Row],[NPDES ID2]],Combined_Sheet__Major_Only___2[[NPDES ID2]:[ECHO BFR]],17,FALSE)</f>
        <v>42.16</v>
      </c>
      <c r="BB2412">
        <f>VLOOKUP(Sheet1[[#This Row],[NPDES ID2]],Combined_Sheet__Major_Only___2[[NPDES ID2]:[ECHO BFR]],18,FALSE)</f>
        <v>-87.854699999999994</v>
      </c>
      <c r="BC2412" t="str">
        <f>IF(ISNUMBER(SEARCH("aerobic",$AW2412)),"aerobic","")</f>
        <v>aerobic</v>
      </c>
      <c r="BD2412" t="str">
        <f>IF(ISNUMBER(SEARCH("anaer",$AW2412)),"anaer","")</f>
        <v/>
      </c>
      <c r="BE2412" t="str">
        <f>IF(ISNUMBER(SEARCH("thickening",$AZ2412)),"thickening","")</f>
        <v>thickening</v>
      </c>
      <c r="BF2412" s="2" t="str">
        <f>IF(ISNUMBER(SEARCH("airDry",$AW2412)),"airDry","")</f>
        <v/>
      </c>
      <c r="BG2412" s="2" t="str">
        <f>IF(ISNUMBER(SEARCH("heatDry",$AY2412)),"heatDry","")</f>
        <v/>
      </c>
      <c r="BH2412" s="2" t="str">
        <f>IF(AND(ISNUMBER(SEARCH("aerobic",$AW2412)),ISNUMBER(SEARCH("anaer",$AW2412))),"Combined Aer and Anaer.","")</f>
        <v/>
      </c>
    </row>
    <row r="2413" spans="1:60" x14ac:dyDescent="0.3">
      <c r="A2413" s="4">
        <v>2411</v>
      </c>
      <c r="B2413" t="s">
        <v>11243</v>
      </c>
      <c r="C2413">
        <v>264.27463260000002</v>
      </c>
      <c r="D2413">
        <v>467.19870636121959</v>
      </c>
      <c r="E2413">
        <v>467.6168243657396</v>
      </c>
      <c r="F2413">
        <v>352.42480010680401</v>
      </c>
      <c r="G2413">
        <v>585.96052596357492</v>
      </c>
      <c r="H2413">
        <v>-76.5335911532827</v>
      </c>
      <c r="I2413">
        <v>-77.847802020699845</v>
      </c>
      <c r="J2413">
        <v>-90.416710403811436</v>
      </c>
      <c r="K2413">
        <v>-59.470714166311552</v>
      </c>
      <c r="L2413">
        <v>180.2529962483795</v>
      </c>
      <c r="M2413">
        <v>179.58219927863749</v>
      </c>
      <c r="N2413">
        <v>177.15035057034709</v>
      </c>
      <c r="O2413">
        <v>185.3655024774481</v>
      </c>
      <c r="P2413">
        <v>6.2154456002225924</v>
      </c>
      <c r="Q2413">
        <v>6.2952114845379281</v>
      </c>
      <c r="R2413">
        <v>5.0067501307478661</v>
      </c>
      <c r="S2413">
        <v>7.1763288341635167</v>
      </c>
      <c r="T2413">
        <v>377.64420142479219</v>
      </c>
      <c r="U2413">
        <v>377.64361578067951</v>
      </c>
      <c r="V2413">
        <v>377.39286597975382</v>
      </c>
      <c r="W2413">
        <v>377.89312455559332</v>
      </c>
      <c r="X2413">
        <v>24920.718306430579</v>
      </c>
      <c r="Y2413">
        <v>24998.578286229549</v>
      </c>
      <c r="Z2413">
        <v>24243.634390605908</v>
      </c>
      <c r="AA2413">
        <v>25351.506417986478</v>
      </c>
      <c r="AB2413">
        <v>4289.3398937098254</v>
      </c>
      <c r="AC2413">
        <v>4259.392292757092</v>
      </c>
      <c r="AD2413">
        <v>3666.7344385183492</v>
      </c>
      <c r="AE2413">
        <v>5082.8706981138585</v>
      </c>
      <c r="AF2413">
        <v>66.845729802831315</v>
      </c>
      <c r="AG2413">
        <v>66.596656628025968</v>
      </c>
      <c r="AH2413">
        <v>65.696850734646034</v>
      </c>
      <c r="AI2413">
        <v>68.739032979202904</v>
      </c>
      <c r="AJ2413">
        <v>0.59305108163779585</v>
      </c>
      <c r="AK2413">
        <v>0.59305090453903753</v>
      </c>
      <c r="AL2413">
        <v>0.59302614595813385</v>
      </c>
      <c r="AM2413">
        <v>0.59307612182150748</v>
      </c>
      <c r="AN2413">
        <v>0.9932035840401936</v>
      </c>
      <c r="AO2413">
        <v>0.99320358404019393</v>
      </c>
      <c r="AP2413">
        <v>0.99320358404019393</v>
      </c>
      <c r="AQ2413">
        <v>0.99320358404019393</v>
      </c>
      <c r="AR2413">
        <v>14.870847599575679</v>
      </c>
      <c r="AS2413">
        <v>14.870847599575679</v>
      </c>
      <c r="AT2413">
        <v>14.870847599575679</v>
      </c>
      <c r="AU2413">
        <v>14.870847599575679</v>
      </c>
      <c r="AV2413" t="str">
        <f>VLOOKUP(Sheet1[[#This Row],[NPDES ID2]],Combined_Sheet__Major_Only___2[[NPDES ID2]:[ECHO BFR]],3,FALSE)</f>
        <v>MO</v>
      </c>
      <c r="AW2413" t="s">
        <v>12181</v>
      </c>
      <c r="AX2413" t="str">
        <f>VLOOKUP(Sheet1[[#This Row],[NPDES ID2]],Combined_Sheet__Major_Only___2[[NPDES ID2]:[ECHO BFR]],27,FALSE)</f>
        <v>-</v>
      </c>
      <c r="AY2413" t="str">
        <f>VLOOKUP(Sheet1[[#This Row],[NPDES ID2]],Combined_Sheet__Major_Only___2[[NPDES ID2]:[ECHO BFR]],28,FALSE)</f>
        <v>-</v>
      </c>
      <c r="AZ2413" t="str">
        <f>VLOOKUP(Sheet1[[#This Row],[NPDES ID2]],Combined_Sheet__Major_Only___2[[NPDES ID2]:[ECHO BFR]],29,FALSE)</f>
        <v>preliminaryOps</v>
      </c>
      <c r="BA2413">
        <f>VLOOKUP(Sheet1[[#This Row],[NPDES ID2]],Combined_Sheet__Major_Only___2[[NPDES ID2]:[ECHO BFR]],17,FALSE)</f>
        <v>36.869444000000001</v>
      </c>
      <c r="BB2413">
        <f>VLOOKUP(Sheet1[[#This Row],[NPDES ID2]],Combined_Sheet__Major_Only___2[[NPDES ID2]:[ECHO BFR]],18,FALSE)</f>
        <v>-89.566249999999997</v>
      </c>
      <c r="BC2413" t="str">
        <f>IF(ISNUMBER(SEARCH("aerobic",$AW2413)),"aerobic","")</f>
        <v/>
      </c>
      <c r="BD2413" t="str">
        <f>IF(ISNUMBER(SEARCH("anaer",$AW2413)),"anaer","")</f>
        <v>anaer</v>
      </c>
      <c r="BE2413" t="str">
        <f>IF(ISNUMBER(SEARCH("thickening",$AZ2413)),"thickening","")</f>
        <v/>
      </c>
      <c r="BF2413" s="3" t="str">
        <f>IF(ISNUMBER(SEARCH("airDry",$AW2413)),"airDry","")</f>
        <v/>
      </c>
      <c r="BG2413" s="3" t="str">
        <f>IF(ISNUMBER(SEARCH("heatDry",$AY2413)),"heatDry","")</f>
        <v/>
      </c>
      <c r="BH2413" s="3" t="str">
        <f>IF(AND(ISNUMBER(SEARCH("aerobic",$AW2413)),ISNUMBER(SEARCH("anaer",$AW2413))),"Combined Aer and Anaer.","")</f>
        <v/>
      </c>
    </row>
    <row r="2414" spans="1:60" x14ac:dyDescent="0.3">
      <c r="A2414" s="4">
        <v>2412</v>
      </c>
      <c r="B2414" t="s">
        <v>11248</v>
      </c>
      <c r="C2414">
        <v>264</v>
      </c>
      <c r="D2414">
        <v>480.37365710758479</v>
      </c>
      <c r="E2414">
        <v>481.19981403495171</v>
      </c>
      <c r="F2414">
        <v>362.18161646921948</v>
      </c>
      <c r="G2414">
        <v>601.84665461409838</v>
      </c>
      <c r="H2414">
        <v>-76.82108609378021</v>
      </c>
      <c r="I2414">
        <v>-78.075085963913807</v>
      </c>
      <c r="J2414">
        <v>-90.977009546817911</v>
      </c>
      <c r="K2414">
        <v>-60.538673588704839</v>
      </c>
      <c r="L2414">
        <v>175.2698046820872</v>
      </c>
      <c r="M2414">
        <v>174.56360843935559</v>
      </c>
      <c r="N2414">
        <v>172.0051489091245</v>
      </c>
      <c r="O2414">
        <v>180.64880661701491</v>
      </c>
      <c r="P2414">
        <v>6.2183971880884856</v>
      </c>
      <c r="Q2414">
        <v>6.2966006815549251</v>
      </c>
      <c r="R2414">
        <v>5.0389339228774297</v>
      </c>
      <c r="S2414">
        <v>7.1371983440571372</v>
      </c>
      <c r="T2414">
        <v>43.201563508483517</v>
      </c>
      <c r="U2414">
        <v>43.201493999260109</v>
      </c>
      <c r="V2414">
        <v>43.171732880616602</v>
      </c>
      <c r="W2414">
        <v>43.231107822383358</v>
      </c>
      <c r="X2414">
        <v>2928.9826473798962</v>
      </c>
      <c r="Y2414">
        <v>2938.8695614440021</v>
      </c>
      <c r="Z2414">
        <v>2842.9353216740251</v>
      </c>
      <c r="AA2414">
        <v>2983.7986284181161</v>
      </c>
      <c r="AB2414">
        <v>563.23615985801746</v>
      </c>
      <c r="AC2414">
        <v>557.65462742927775</v>
      </c>
      <c r="AD2414">
        <v>472.58310402519828</v>
      </c>
      <c r="AE2414">
        <v>680.77879356041433</v>
      </c>
      <c r="AF2414">
        <v>65.063012799623635</v>
      </c>
      <c r="AG2414">
        <v>64.800788642827825</v>
      </c>
      <c r="AH2414">
        <v>63.851518421917362</v>
      </c>
      <c r="AI2414">
        <v>67.059170902811374</v>
      </c>
      <c r="AJ2414">
        <v>0.57125415887512276</v>
      </c>
      <c r="AK2414">
        <v>0.57125411818185745</v>
      </c>
      <c r="AL2414">
        <v>0.57124841819386207</v>
      </c>
      <c r="AM2414">
        <v>0.57125992340109755</v>
      </c>
      <c r="AN2414">
        <v>0.94475822221446537</v>
      </c>
      <c r="AO2414">
        <v>0.94475822221446548</v>
      </c>
      <c r="AP2414">
        <v>0.94475822221446548</v>
      </c>
      <c r="AQ2414">
        <v>0.94475822221446548</v>
      </c>
      <c r="AR2414">
        <v>13.586131894870899</v>
      </c>
      <c r="AS2414">
        <v>13.586131894870899</v>
      </c>
      <c r="AT2414">
        <v>13.586131894870899</v>
      </c>
      <c r="AU2414">
        <v>13.586131894870899</v>
      </c>
      <c r="AV2414" t="str">
        <f>VLOOKUP(Sheet1[[#This Row],[NPDES ID2]],Combined_Sheet__Major_Only___2[[NPDES ID2]:[ECHO BFR]],3,FALSE)</f>
        <v>TN</v>
      </c>
      <c r="AW2414" t="s">
        <v>41</v>
      </c>
      <c r="AX2414" t="str">
        <f>VLOOKUP(Sheet1[[#This Row],[NPDES ID2]],Combined_Sheet__Major_Only___2[[NPDES ID2]:[ECHO BFR]],27,FALSE)</f>
        <v>-</v>
      </c>
      <c r="AY2414" t="str">
        <f>VLOOKUP(Sheet1[[#This Row],[NPDES ID2]],Combined_Sheet__Major_Only___2[[NPDES ID2]:[ECHO BFR]],28,FALSE)</f>
        <v>-</v>
      </c>
      <c r="AZ2414" t="str">
        <f>VLOOKUP(Sheet1[[#This Row],[NPDES ID2]],Combined_Sheet__Major_Only___2[[NPDES ID2]:[ECHO BFR]],29,FALSE)</f>
        <v>thickening</v>
      </c>
      <c r="BA2414">
        <f>VLOOKUP(Sheet1[[#This Row],[NPDES ID2]],Combined_Sheet__Major_Only___2[[NPDES ID2]:[ECHO BFR]],17,FALSE)</f>
        <v>35.4833</v>
      </c>
      <c r="BB2414">
        <f>VLOOKUP(Sheet1[[#This Row],[NPDES ID2]],Combined_Sheet__Major_Only___2[[NPDES ID2]:[ECHO BFR]],18,FALSE)</f>
        <v>-86.097160000000002</v>
      </c>
      <c r="BC2414" t="str">
        <f>IF(ISNUMBER(SEARCH("aerobic",$AW2414)),"aerobic","")</f>
        <v>aerobic</v>
      </c>
      <c r="BD2414" t="str">
        <f>IF(ISNUMBER(SEARCH("anaer",$AW2414)),"anaer","")</f>
        <v/>
      </c>
      <c r="BE2414" t="str">
        <f>IF(ISNUMBER(SEARCH("thickening",$AZ2414)),"thickening","")</f>
        <v>thickening</v>
      </c>
      <c r="BF2414" s="2" t="str">
        <f>IF(ISNUMBER(SEARCH("airDry",$AW2414)),"airDry","")</f>
        <v/>
      </c>
      <c r="BG2414" s="2" t="str">
        <f>IF(ISNUMBER(SEARCH("heatDry",$AY2414)),"heatDry","")</f>
        <v/>
      </c>
      <c r="BH2414" s="2" t="str">
        <f>IF(AND(ISNUMBER(SEARCH("aerobic",$AW2414)),ISNUMBER(SEARCH("anaer",$AW2414))),"Combined Aer and Anaer.","")</f>
        <v/>
      </c>
    </row>
    <row r="2415" spans="1:60" x14ac:dyDescent="0.3">
      <c r="A2415" s="4">
        <v>2413</v>
      </c>
      <c r="B2415" t="s">
        <v>11252</v>
      </c>
      <c r="C2415">
        <v>264</v>
      </c>
      <c r="D2415">
        <v>491.12245153082478</v>
      </c>
      <c r="E2415">
        <v>492.21881841461749</v>
      </c>
      <c r="F2415">
        <v>370.00952238244349</v>
      </c>
      <c r="G2415">
        <v>614.75555588566306</v>
      </c>
      <c r="H2415">
        <v>-76.958546684256916</v>
      </c>
      <c r="I2415">
        <v>-78.186859775151746</v>
      </c>
      <c r="J2415">
        <v>-91.252207512994431</v>
      </c>
      <c r="K2415">
        <v>-61.202171931019379</v>
      </c>
      <c r="L2415">
        <v>171.43968548343969</v>
      </c>
      <c r="M2415">
        <v>170.70483926967529</v>
      </c>
      <c r="N2415">
        <v>168.04279372382379</v>
      </c>
      <c r="O2415">
        <v>177.03650947164681</v>
      </c>
      <c r="P2415">
        <v>6.2256581785235889</v>
      </c>
      <c r="Q2415">
        <v>6.2941466301896591</v>
      </c>
      <c r="R2415">
        <v>5.0665724678462807</v>
      </c>
      <c r="S2415">
        <v>7.1227591675571267</v>
      </c>
      <c r="T2415">
        <v>4.2162469721906266</v>
      </c>
      <c r="U2415">
        <v>4.2162376277900284</v>
      </c>
      <c r="V2415">
        <v>4.2122367225672246</v>
      </c>
      <c r="W2415">
        <v>4.220218731491812</v>
      </c>
      <c r="X2415">
        <v>292.24910616501751</v>
      </c>
      <c r="Y2415">
        <v>293.26455705154922</v>
      </c>
      <c r="Z2415">
        <v>283.18730921850198</v>
      </c>
      <c r="AA2415">
        <v>298.06585118429558</v>
      </c>
      <c r="AB2415">
        <v>54.722060611687951</v>
      </c>
      <c r="AC2415">
        <v>54.203681264736673</v>
      </c>
      <c r="AD2415">
        <v>46.098071884757537</v>
      </c>
      <c r="AE2415">
        <v>65.797346046168585</v>
      </c>
      <c r="AF2415">
        <v>63.640940820791847</v>
      </c>
      <c r="AG2415">
        <v>63.368110604476669</v>
      </c>
      <c r="AH2415">
        <v>62.380208777579391</v>
      </c>
      <c r="AI2415">
        <v>65.718186749444087</v>
      </c>
      <c r="AJ2415">
        <v>0.55387528789190665</v>
      </c>
      <c r="AK2415">
        <v>0.55387526317934943</v>
      </c>
      <c r="AL2415">
        <v>0.55387180085405918</v>
      </c>
      <c r="AM2415">
        <v>0.55387878939838864</v>
      </c>
      <c r="AN2415">
        <v>0.67330809070809794</v>
      </c>
      <c r="AO2415">
        <v>0.67330809070809772</v>
      </c>
      <c r="AP2415">
        <v>0.67330809070809772</v>
      </c>
      <c r="AQ2415">
        <v>0.67330809070809772</v>
      </c>
      <c r="AR2415">
        <v>13.48886536667823</v>
      </c>
      <c r="AS2415">
        <v>13.488865366678221</v>
      </c>
      <c r="AT2415">
        <v>13.488865366678221</v>
      </c>
      <c r="AU2415">
        <v>13.488865366678221</v>
      </c>
      <c r="AV2415" t="str">
        <f>VLOOKUP(Sheet1[[#This Row],[NPDES ID2]],Combined_Sheet__Major_Only___2[[NPDES ID2]:[ECHO BFR]],3,FALSE)</f>
        <v>IL</v>
      </c>
      <c r="AW2415" t="s">
        <v>12183</v>
      </c>
      <c r="AX2415" t="str">
        <f>VLOOKUP(Sheet1[[#This Row],[NPDES ID2]],Combined_Sheet__Major_Only___2[[NPDES ID2]:[ECHO BFR]],27,FALSE)</f>
        <v>-</v>
      </c>
      <c r="AY2415" t="str">
        <f>VLOOKUP(Sheet1[[#This Row],[NPDES ID2]],Combined_Sheet__Major_Only___2[[NPDES ID2]:[ECHO BFR]],28,FALSE)</f>
        <v>-</v>
      </c>
      <c r="AZ2415" t="str">
        <f>VLOOKUP(Sheet1[[#This Row],[NPDES ID2]],Combined_Sheet__Major_Only___2[[NPDES ID2]:[ECHO BFR]],29,FALSE)</f>
        <v>-</v>
      </c>
      <c r="BA2415">
        <f>VLOOKUP(Sheet1[[#This Row],[NPDES ID2]],Combined_Sheet__Major_Only___2[[NPDES ID2]:[ECHO BFR]],17,FALSE)</f>
        <v>40.940100000000001</v>
      </c>
      <c r="BB2415">
        <f>VLOOKUP(Sheet1[[#This Row],[NPDES ID2]],Combined_Sheet__Major_Only___2[[NPDES ID2]:[ECHO BFR]],18,FALSE)</f>
        <v>-90.422200000000004</v>
      </c>
      <c r="BC2415" t="str">
        <f>IF(ISNUMBER(SEARCH("aerobic",$AW2415)),"aerobic","")</f>
        <v/>
      </c>
      <c r="BD2415" t="str">
        <f>IF(ISNUMBER(SEARCH("anaer",$AW2415)),"anaer","")</f>
        <v>anaer</v>
      </c>
      <c r="BE2415" t="str">
        <f>IF(ISNUMBER(SEARCH("thickening",$AZ2415)),"thickening","")</f>
        <v/>
      </c>
      <c r="BF2415" s="3" t="str">
        <f>IF(ISNUMBER(SEARCH("airDry",$AW2415)),"airDry","")</f>
        <v>airDry</v>
      </c>
      <c r="BG2415" s="3" t="str">
        <f>IF(ISNUMBER(SEARCH("heatDry",$AY2415)),"heatDry","")</f>
        <v/>
      </c>
      <c r="BH2415" s="3" t="str">
        <f>IF(AND(ISNUMBER(SEARCH("aerobic",$AW2415)),ISNUMBER(SEARCH("anaer",$AW2415))),"Combined Aer and Anaer.","")</f>
        <v/>
      </c>
    </row>
    <row r="2416" spans="1:60" x14ac:dyDescent="0.3">
      <c r="A2416" s="4">
        <v>2414</v>
      </c>
      <c r="B2416" t="s">
        <v>11257</v>
      </c>
      <c r="C2416">
        <v>263.459</v>
      </c>
      <c r="D2416">
        <v>493.33385469610562</v>
      </c>
      <c r="E2416">
        <v>494.4820796195915</v>
      </c>
      <c r="F2416">
        <v>371.60141605703592</v>
      </c>
      <c r="G2416">
        <v>617.47066053033984</v>
      </c>
      <c r="H2416">
        <v>-76.962628236352685</v>
      </c>
      <c r="I2416">
        <v>-78.229085235652249</v>
      </c>
      <c r="J2416">
        <v>-91.262081723537733</v>
      </c>
      <c r="K2416">
        <v>-61.260052622066937</v>
      </c>
      <c r="L2416">
        <v>170.58344365704181</v>
      </c>
      <c r="M2416">
        <v>169.8463527722424</v>
      </c>
      <c r="N2416">
        <v>167.17603228080591</v>
      </c>
      <c r="O2416">
        <v>176.19763884611859</v>
      </c>
      <c r="P2416">
        <v>6.2138257917484454</v>
      </c>
      <c r="Q2416">
        <v>6.2808942280343043</v>
      </c>
      <c r="R2416">
        <v>5.0596232520026172</v>
      </c>
      <c r="S2416">
        <v>7.1106425196677909</v>
      </c>
      <c r="T2416">
        <v>42.215086923516481</v>
      </c>
      <c r="U2416">
        <v>42.215018936691642</v>
      </c>
      <c r="V2416">
        <v>42.185909649291801</v>
      </c>
      <c r="W2416">
        <v>42.243984154653653</v>
      </c>
      <c r="X2416">
        <v>2934.8134032708672</v>
      </c>
      <c r="Y2416">
        <v>2945.450805387165</v>
      </c>
      <c r="Z2416">
        <v>2842.3633952443211</v>
      </c>
      <c r="AA2416">
        <v>2993.7469513293149</v>
      </c>
      <c r="AB2416">
        <v>460.10060547621993</v>
      </c>
      <c r="AC2416">
        <v>457.2402226999605</v>
      </c>
      <c r="AD2416">
        <v>398.40403983667437</v>
      </c>
      <c r="AE2416">
        <v>536.68075077610808</v>
      </c>
      <c r="AF2416">
        <v>63.453329530077013</v>
      </c>
      <c r="AG2416">
        <v>63.179083003484138</v>
      </c>
      <c r="AH2416">
        <v>62.18620241771756</v>
      </c>
      <c r="AI2416">
        <v>65.541137677131289</v>
      </c>
      <c r="AJ2416">
        <v>0.5515831117109804</v>
      </c>
      <c r="AK2416">
        <v>0.55158307575204635</v>
      </c>
      <c r="AL2416">
        <v>0.55157803865141453</v>
      </c>
      <c r="AM2416">
        <v>0.55158820583716184</v>
      </c>
      <c r="AN2416">
        <v>0.94357181584716598</v>
      </c>
      <c r="AO2416">
        <v>0.9435718158471661</v>
      </c>
      <c r="AP2416">
        <v>0.9435718158471661</v>
      </c>
      <c r="AQ2416">
        <v>0.9435718158471661</v>
      </c>
      <c r="AR2416">
        <v>14.925691803109</v>
      </c>
      <c r="AS2416">
        <v>14.925691803109</v>
      </c>
      <c r="AT2416">
        <v>14.925691803109</v>
      </c>
      <c r="AU2416">
        <v>14.925691803109</v>
      </c>
      <c r="AV2416" t="str">
        <f>VLOOKUP(Sheet1[[#This Row],[NPDES ID2]],Combined_Sheet__Major_Only___2[[NPDES ID2]:[ECHO BFR]],3,FALSE)</f>
        <v>MO</v>
      </c>
      <c r="AW2416" t="s">
        <v>41</v>
      </c>
      <c r="AX2416" t="str">
        <f>VLOOKUP(Sheet1[[#This Row],[NPDES ID2]],Combined_Sheet__Major_Only___2[[NPDES ID2]:[ECHO BFR]],27,FALSE)</f>
        <v>-</v>
      </c>
      <c r="AY2416" t="str">
        <f>VLOOKUP(Sheet1[[#This Row],[NPDES ID2]],Combined_Sheet__Major_Only___2[[NPDES ID2]:[ECHO BFR]],28,FALSE)</f>
        <v>-</v>
      </c>
      <c r="AZ2416" t="str">
        <f>VLOOKUP(Sheet1[[#This Row],[NPDES ID2]],Combined_Sheet__Major_Only___2[[NPDES ID2]:[ECHO BFR]],29,FALSE)</f>
        <v>sludgeLagoon, thickening</v>
      </c>
      <c r="BA2416">
        <f>VLOOKUP(Sheet1[[#This Row],[NPDES ID2]],Combined_Sheet__Major_Only___2[[NPDES ID2]:[ECHO BFR]],17,FALSE)</f>
        <v>38.464502000000003</v>
      </c>
      <c r="BB2416">
        <f>VLOOKUP(Sheet1[[#This Row],[NPDES ID2]],Combined_Sheet__Major_Only___2[[NPDES ID2]:[ECHO BFR]],18,FALSE)</f>
        <v>-90.416003000000003</v>
      </c>
      <c r="BC2416" t="str">
        <f>IF(ISNUMBER(SEARCH("aerobic",$AW2416)),"aerobic","")</f>
        <v>aerobic</v>
      </c>
      <c r="BD2416" t="str">
        <f>IF(ISNUMBER(SEARCH("anaer",$AW2416)),"anaer","")</f>
        <v/>
      </c>
      <c r="BE2416" t="str">
        <f>IF(ISNUMBER(SEARCH("thickening",$AZ2416)),"thickening","")</f>
        <v>thickening</v>
      </c>
      <c r="BF2416" s="2" t="str">
        <f>IF(ISNUMBER(SEARCH("airDry",$AW2416)),"airDry","")</f>
        <v/>
      </c>
      <c r="BG2416" s="2" t="str">
        <f>IF(ISNUMBER(SEARCH("heatDry",$AY2416)),"heatDry","")</f>
        <v/>
      </c>
      <c r="BH2416" s="2" t="str">
        <f>IF(AND(ISNUMBER(SEARCH("aerobic",$AW2416)),ISNUMBER(SEARCH("anaer",$AW2416))),"Combined Aer and Anaer.","")</f>
        <v/>
      </c>
    </row>
    <row r="2417" spans="1:60" x14ac:dyDescent="0.3">
      <c r="A2417" s="4">
        <v>2415</v>
      </c>
      <c r="B2417" t="s">
        <v>11262</v>
      </c>
      <c r="C2417">
        <v>262.95999999999998</v>
      </c>
      <c r="D2417">
        <v>509.91878188354758</v>
      </c>
      <c r="E2417">
        <v>511.50136965463571</v>
      </c>
      <c r="F2417">
        <v>383.63579484745009</v>
      </c>
      <c r="G2417">
        <v>637.39721858857752</v>
      </c>
      <c r="H2417">
        <v>-77.121744089863626</v>
      </c>
      <c r="I2417">
        <v>-78.360350171460738</v>
      </c>
      <c r="J2417">
        <v>-91.109534961872214</v>
      </c>
      <c r="K2417">
        <v>-61.987178193427397</v>
      </c>
      <c r="L2417">
        <v>164.96525906022279</v>
      </c>
      <c r="M2417">
        <v>164.19003132749449</v>
      </c>
      <c r="N2417">
        <v>161.38149321422401</v>
      </c>
      <c r="O2417">
        <v>170.8700388411896</v>
      </c>
      <c r="P2417">
        <v>6.2118718240269777</v>
      </c>
      <c r="Q2417">
        <v>6.2735351477233401</v>
      </c>
      <c r="R2417">
        <v>5.0863456737545034</v>
      </c>
      <c r="S2417">
        <v>7.123123498720628</v>
      </c>
      <c r="T2417">
        <v>50.524339280234379</v>
      </c>
      <c r="U2417">
        <v>50.524258469999609</v>
      </c>
      <c r="V2417">
        <v>50.489658702257607</v>
      </c>
      <c r="W2417">
        <v>50.5586869944879</v>
      </c>
      <c r="X2417">
        <v>3625.40947008797</v>
      </c>
      <c r="Y2417">
        <v>3639.7177339216169</v>
      </c>
      <c r="Z2417">
        <v>3501.236206501846</v>
      </c>
      <c r="AA2417">
        <v>3704.6414604992701</v>
      </c>
      <c r="AB2417">
        <v>648.0186962705526</v>
      </c>
      <c r="AC2417">
        <v>642.5543380610784</v>
      </c>
      <c r="AD2417">
        <v>549.72215048833323</v>
      </c>
      <c r="AE2417">
        <v>772.26241680836529</v>
      </c>
      <c r="AF2417">
        <v>61.480045546205339</v>
      </c>
      <c r="AG2417">
        <v>61.191056082719392</v>
      </c>
      <c r="AH2417">
        <v>60.144835845954759</v>
      </c>
      <c r="AI2417">
        <v>63.680037388613727</v>
      </c>
      <c r="AJ2417">
        <v>0.52748277751116124</v>
      </c>
      <c r="AK2417">
        <v>0.52748273699706139</v>
      </c>
      <c r="AL2417">
        <v>0.52747706237520797</v>
      </c>
      <c r="AM2417">
        <v>0.5274885163909564</v>
      </c>
      <c r="AN2417">
        <v>0.95221599125728973</v>
      </c>
      <c r="AO2417">
        <v>0.95221599125728951</v>
      </c>
      <c r="AP2417">
        <v>0.95221599125728951</v>
      </c>
      <c r="AQ2417">
        <v>0.95221599125728951</v>
      </c>
      <c r="AR2417">
        <v>13.38026044504703</v>
      </c>
      <c r="AS2417">
        <v>13.38026044504703</v>
      </c>
      <c r="AT2417">
        <v>13.38026044504703</v>
      </c>
      <c r="AU2417">
        <v>13.38026044504703</v>
      </c>
      <c r="AV2417" t="str">
        <f>VLOOKUP(Sheet1[[#This Row],[NPDES ID2]],Combined_Sheet__Major_Only___2[[NPDES ID2]:[ECHO BFR]],3,FALSE)</f>
        <v>MD</v>
      </c>
      <c r="AW2417" t="s">
        <v>41</v>
      </c>
      <c r="AX2417" t="str">
        <f>VLOOKUP(Sheet1[[#This Row],[NPDES ID2]],Combined_Sheet__Major_Only___2[[NPDES ID2]:[ECHO BFR]],27,FALSE)</f>
        <v>longTermSludgeStore, tempSludgeStore</v>
      </c>
      <c r="AY2417" t="str">
        <f>VLOOKUP(Sheet1[[#This Row],[NPDES ID2]],Combined_Sheet__Major_Only___2[[NPDES ID2]:[ECHO BFR]],28,FALSE)</f>
        <v>-</v>
      </c>
      <c r="AZ2417" t="str">
        <f>VLOOKUP(Sheet1[[#This Row],[NPDES ID2]],Combined_Sheet__Major_Only___2[[NPDES ID2]:[ECHO BFR]],29,FALSE)</f>
        <v>thickening</v>
      </c>
      <c r="BA2417">
        <f>VLOOKUP(Sheet1[[#This Row],[NPDES ID2]],Combined_Sheet__Major_Only___2[[NPDES ID2]:[ECHO BFR]],17,FALSE)</f>
        <v>39.531388999999997</v>
      </c>
      <c r="BB2417">
        <f>VLOOKUP(Sheet1[[#This Row],[NPDES ID2]],Combined_Sheet__Major_Only___2[[NPDES ID2]:[ECHO BFR]],18,FALSE)</f>
        <v>-76.098611000000005</v>
      </c>
      <c r="BC2417" t="str">
        <f>IF(ISNUMBER(SEARCH("aerobic",$AW2417)),"aerobic","")</f>
        <v>aerobic</v>
      </c>
      <c r="BD2417" t="str">
        <f>IF(ISNUMBER(SEARCH("anaer",$AW2417)),"anaer","")</f>
        <v/>
      </c>
      <c r="BE2417" t="str">
        <f>IF(ISNUMBER(SEARCH("thickening",$AZ2417)),"thickening","")</f>
        <v>thickening</v>
      </c>
      <c r="BF2417" s="3" t="str">
        <f>IF(ISNUMBER(SEARCH("airDry",$AW2417)),"airDry","")</f>
        <v/>
      </c>
      <c r="BG2417" s="3" t="str">
        <f>IF(ISNUMBER(SEARCH("heatDry",$AY2417)),"heatDry","")</f>
        <v/>
      </c>
      <c r="BH2417" s="3" t="str">
        <f>IF(AND(ISNUMBER(SEARCH("aerobic",$AW2417)),ISNUMBER(SEARCH("anaer",$AW2417))),"Combined Aer and Anaer.","")</f>
        <v/>
      </c>
    </row>
    <row r="2418" spans="1:60" x14ac:dyDescent="0.3">
      <c r="A2418" s="4">
        <v>2416</v>
      </c>
      <c r="B2418" t="s">
        <v>11266</v>
      </c>
      <c r="C2418">
        <v>262.10000000000002</v>
      </c>
      <c r="D2418">
        <v>517.73888218869968</v>
      </c>
      <c r="E2418">
        <v>519.52729266434744</v>
      </c>
      <c r="F2418">
        <v>389.28117222718868</v>
      </c>
      <c r="G2418">
        <v>646.853433682738</v>
      </c>
      <c r="H2418">
        <v>-77.186593558938938</v>
      </c>
      <c r="I2418">
        <v>-78.318064959410933</v>
      </c>
      <c r="J2418">
        <v>-91.009840395952892</v>
      </c>
      <c r="K2418">
        <v>-62.198466924673262</v>
      </c>
      <c r="L2418">
        <v>162.34339067412969</v>
      </c>
      <c r="M2418">
        <v>161.5551539551565</v>
      </c>
      <c r="N2418">
        <v>158.69949807017599</v>
      </c>
      <c r="O2418">
        <v>168.347235025853</v>
      </c>
      <c r="P2418">
        <v>6.1953660511414919</v>
      </c>
      <c r="Q2418">
        <v>6.2505320146768177</v>
      </c>
      <c r="R2418">
        <v>5.0839600431291858</v>
      </c>
      <c r="S2418">
        <v>7.1099711392097831</v>
      </c>
      <c r="T2418">
        <v>48.762375903316368</v>
      </c>
      <c r="U2418">
        <v>48.762297812264691</v>
      </c>
      <c r="V2418">
        <v>48.728862291902523</v>
      </c>
      <c r="W2418">
        <v>48.795567851536397</v>
      </c>
      <c r="X2418">
        <v>3543.939862098865</v>
      </c>
      <c r="Y2418">
        <v>3558.38829163845</v>
      </c>
      <c r="Z2418">
        <v>3418.560323986288</v>
      </c>
      <c r="AA2418">
        <v>3623.9844916164502</v>
      </c>
      <c r="AB2418">
        <v>649.04374429556754</v>
      </c>
      <c r="AC2418">
        <v>643.28232063473752</v>
      </c>
      <c r="AD2418">
        <v>548.24841791326844</v>
      </c>
      <c r="AE2418">
        <v>777.94138607610682</v>
      </c>
      <c r="AF2418">
        <v>60.701435656030313</v>
      </c>
      <c r="AG2418">
        <v>60.406635098762223</v>
      </c>
      <c r="AH2418">
        <v>59.339355773788107</v>
      </c>
      <c r="AI2418">
        <v>62.945697197591542</v>
      </c>
      <c r="AJ2418">
        <v>0.51797786072049457</v>
      </c>
      <c r="AK2418">
        <v>0.51797782098789646</v>
      </c>
      <c r="AL2418">
        <v>0.51797225582265416</v>
      </c>
      <c r="AM2418">
        <v>0.51798348890409462</v>
      </c>
      <c r="AN2418">
        <v>0.95061168745718816</v>
      </c>
      <c r="AO2418">
        <v>0.95061168745718838</v>
      </c>
      <c r="AP2418">
        <v>0.95061168745718838</v>
      </c>
      <c r="AQ2418">
        <v>0.95061168745718838</v>
      </c>
      <c r="AR2418">
        <v>13.02818225840522</v>
      </c>
      <c r="AS2418">
        <v>13.02818225840522</v>
      </c>
      <c r="AT2418">
        <v>13.02818225840522</v>
      </c>
      <c r="AU2418">
        <v>13.02818225840522</v>
      </c>
      <c r="AV2418" t="str">
        <f>VLOOKUP(Sheet1[[#This Row],[NPDES ID2]],Combined_Sheet__Major_Only___2[[NPDES ID2]:[ECHO BFR]],3,FALSE)</f>
        <v>TX</v>
      </c>
      <c r="AW2418" t="s">
        <v>41</v>
      </c>
      <c r="AX2418" t="str">
        <f>VLOOKUP(Sheet1[[#This Row],[NPDES ID2]],Combined_Sheet__Major_Only___2[[NPDES ID2]:[ECHO BFR]],27,FALSE)</f>
        <v>-</v>
      </c>
      <c r="AY2418" t="str">
        <f>VLOOKUP(Sheet1[[#This Row],[NPDES ID2]],Combined_Sheet__Major_Only___2[[NPDES ID2]:[ECHO BFR]],28,FALSE)</f>
        <v>-</v>
      </c>
      <c r="AZ2418" t="str">
        <f>VLOOKUP(Sheet1[[#This Row],[NPDES ID2]],Combined_Sheet__Major_Only___2[[NPDES ID2]:[ECHO BFR]],29,FALSE)</f>
        <v>thickening</v>
      </c>
      <c r="BA2418">
        <f>VLOOKUP(Sheet1[[#This Row],[NPDES ID2]],Combined_Sheet__Major_Only___2[[NPDES ID2]:[ECHO BFR]],17,FALSE)</f>
        <v>30.253889000000001</v>
      </c>
      <c r="BB2418">
        <f>VLOOKUP(Sheet1[[#This Row],[NPDES ID2]],Combined_Sheet__Major_Only___2[[NPDES ID2]:[ECHO BFR]],18,FALSE)</f>
        <v>-98.846943999999993</v>
      </c>
      <c r="BC2418" t="str">
        <f>IF(ISNUMBER(SEARCH("aerobic",$AW2418)),"aerobic","")</f>
        <v>aerobic</v>
      </c>
      <c r="BD2418" t="str">
        <f>IF(ISNUMBER(SEARCH("anaer",$AW2418)),"anaer","")</f>
        <v/>
      </c>
      <c r="BE2418" t="str">
        <f>IF(ISNUMBER(SEARCH("thickening",$AZ2418)),"thickening","")</f>
        <v>thickening</v>
      </c>
      <c r="BF2418" s="2" t="str">
        <f>IF(ISNUMBER(SEARCH("airDry",$AW2418)),"airDry","")</f>
        <v/>
      </c>
      <c r="BG2418" s="2" t="str">
        <f>IF(ISNUMBER(SEARCH("heatDry",$AY2418)),"heatDry","")</f>
        <v/>
      </c>
      <c r="BH2418" s="2" t="str">
        <f>IF(AND(ISNUMBER(SEARCH("aerobic",$AW2418)),ISNUMBER(SEARCH("anaer",$AW2418))),"Combined Aer and Anaer.","")</f>
        <v/>
      </c>
    </row>
    <row r="2419" spans="1:60" x14ac:dyDescent="0.3">
      <c r="A2419" s="4">
        <v>2417</v>
      </c>
      <c r="B2419" t="s">
        <v>11270</v>
      </c>
      <c r="C2419">
        <v>261.89999999999998</v>
      </c>
      <c r="D2419">
        <v>487.53416862178187</v>
      </c>
      <c r="E2419">
        <v>488.52072149144232</v>
      </c>
      <c r="F2419">
        <v>367.33190351141093</v>
      </c>
      <c r="G2419">
        <v>610.68685631389701</v>
      </c>
      <c r="H2419">
        <v>-76.857740542064519</v>
      </c>
      <c r="I2419">
        <v>-78.064622802059404</v>
      </c>
      <c r="J2419">
        <v>-91.052476769983571</v>
      </c>
      <c r="K2419">
        <v>-60.765065933112197</v>
      </c>
      <c r="L2419">
        <v>172.35022419481879</v>
      </c>
      <c r="M2419">
        <v>171.63826736177171</v>
      </c>
      <c r="N2419">
        <v>169.05879597342681</v>
      </c>
      <c r="O2419">
        <v>177.77337607276269</v>
      </c>
      <c r="P2419">
        <v>6.1718017322074594</v>
      </c>
      <c r="Q2419">
        <v>6.2455273781133336</v>
      </c>
      <c r="R2419">
        <v>5.0105415474821866</v>
      </c>
      <c r="S2419">
        <v>7.0702812832603454</v>
      </c>
      <c r="T2419">
        <v>82.014787613975528</v>
      </c>
      <c r="U2419">
        <v>82.014658205514237</v>
      </c>
      <c r="V2419">
        <v>81.959250586461451</v>
      </c>
      <c r="W2419">
        <v>82.069791597842809</v>
      </c>
      <c r="X2419">
        <v>5609.7282783788523</v>
      </c>
      <c r="Y2419">
        <v>5629.1893817105047</v>
      </c>
      <c r="Z2419">
        <v>5440.6915017111087</v>
      </c>
      <c r="AA2419">
        <v>5717.3934588093598</v>
      </c>
      <c r="AB2419">
        <v>916.92881576451055</v>
      </c>
      <c r="AC2419">
        <v>910.63357776294799</v>
      </c>
      <c r="AD2419">
        <v>789.43742739847721</v>
      </c>
      <c r="AE2419">
        <v>1076.8247991421019</v>
      </c>
      <c r="AF2419">
        <v>64.492442795089005</v>
      </c>
      <c r="AG2419">
        <v>64.225939159353231</v>
      </c>
      <c r="AH2419">
        <v>63.261324031264493</v>
      </c>
      <c r="AI2419">
        <v>66.520960613507185</v>
      </c>
      <c r="AJ2419">
        <v>0.56428039830635834</v>
      </c>
      <c r="AK2419">
        <v>0.56428034601339783</v>
      </c>
      <c r="AL2419">
        <v>0.5642730225734286</v>
      </c>
      <c r="AM2419">
        <v>0.5642878047014005</v>
      </c>
      <c r="AN2419">
        <v>0.96976760222183755</v>
      </c>
      <c r="AO2419">
        <v>0.96976760222183733</v>
      </c>
      <c r="AP2419">
        <v>0.96976760222183733</v>
      </c>
      <c r="AQ2419">
        <v>0.96976760222183733</v>
      </c>
      <c r="AR2419">
        <v>14.792774649245411</v>
      </c>
      <c r="AS2419">
        <v>14.792774649245411</v>
      </c>
      <c r="AT2419">
        <v>14.792774649245411</v>
      </c>
      <c r="AU2419">
        <v>14.792774649245411</v>
      </c>
      <c r="AV2419" t="str">
        <f>VLOOKUP(Sheet1[[#This Row],[NPDES ID2]],Combined_Sheet__Major_Only___2[[NPDES ID2]:[ECHO BFR]],3,FALSE)</f>
        <v>WA</v>
      </c>
      <c r="AW2419" t="s">
        <v>41</v>
      </c>
      <c r="AX2419" t="str">
        <f>VLOOKUP(Sheet1[[#This Row],[NPDES ID2]],Combined_Sheet__Major_Only___2[[NPDES ID2]:[ECHO BFR]],27,FALSE)</f>
        <v>-</v>
      </c>
      <c r="AY2419" t="str">
        <f>VLOOKUP(Sheet1[[#This Row],[NPDES ID2]],Combined_Sheet__Major_Only___2[[NPDES ID2]:[ECHO BFR]],28,FALSE)</f>
        <v>-</v>
      </c>
      <c r="AZ2419" t="str">
        <f>VLOOKUP(Sheet1[[#This Row],[NPDES ID2]],Combined_Sheet__Major_Only___2[[NPDES ID2]:[ECHO BFR]],29,FALSE)</f>
        <v>thickening</v>
      </c>
      <c r="BA2419">
        <f>VLOOKUP(Sheet1[[#This Row],[NPDES ID2]],Combined_Sheet__Major_Only___2[[NPDES ID2]:[ECHO BFR]],17,FALSE)</f>
        <v>47.188881000000002</v>
      </c>
      <c r="BB2419">
        <f>VLOOKUP(Sheet1[[#This Row],[NPDES ID2]],Combined_Sheet__Major_Only___2[[NPDES ID2]:[ECHO BFR]],18,FALSE)</f>
        <v>-122.004636</v>
      </c>
      <c r="BC2419" t="str">
        <f>IF(ISNUMBER(SEARCH("aerobic",$AW2419)),"aerobic","")</f>
        <v>aerobic</v>
      </c>
      <c r="BD2419" t="str">
        <f>IF(ISNUMBER(SEARCH("anaer",$AW2419)),"anaer","")</f>
        <v/>
      </c>
      <c r="BE2419" t="str">
        <f>IF(ISNUMBER(SEARCH("thickening",$AZ2419)),"thickening","")</f>
        <v>thickening</v>
      </c>
      <c r="BF2419" s="3" t="str">
        <f>IF(ISNUMBER(SEARCH("airDry",$AW2419)),"airDry","")</f>
        <v/>
      </c>
      <c r="BG2419" s="3" t="str">
        <f>IF(ISNUMBER(SEARCH("heatDry",$AY2419)),"heatDry","")</f>
        <v/>
      </c>
      <c r="BH2419" s="3" t="str">
        <f>IF(AND(ISNUMBER(SEARCH("aerobic",$AW2419)),ISNUMBER(SEARCH("anaer",$AW2419))),"Combined Aer and Anaer.","")</f>
        <v/>
      </c>
    </row>
    <row r="2420" spans="1:60" x14ac:dyDescent="0.3">
      <c r="A2420" s="4">
        <v>2418</v>
      </c>
      <c r="B2420" t="s">
        <v>11275</v>
      </c>
      <c r="C2420">
        <v>260.83</v>
      </c>
      <c r="D2420">
        <v>513.43196450810717</v>
      </c>
      <c r="E2420">
        <v>515.08774884312311</v>
      </c>
      <c r="F2420">
        <v>386.1190993113612</v>
      </c>
      <c r="G2420">
        <v>641.86151547193799</v>
      </c>
      <c r="H2420">
        <v>-77.113350351462827</v>
      </c>
      <c r="I2420">
        <v>-78.354273819159772</v>
      </c>
      <c r="J2420">
        <v>-91.080003071276863</v>
      </c>
      <c r="K2420">
        <v>-61.983411297946759</v>
      </c>
      <c r="L2420">
        <v>163.50213987511171</v>
      </c>
      <c r="M2420">
        <v>162.73226590899429</v>
      </c>
      <c r="N2420">
        <v>159.94297959102849</v>
      </c>
      <c r="O2420">
        <v>169.36641741340691</v>
      </c>
      <c r="P2420">
        <v>6.1617668340898959</v>
      </c>
      <c r="Q2420">
        <v>6.2225587058058593</v>
      </c>
      <c r="R2420">
        <v>5.045977861022541</v>
      </c>
      <c r="S2420">
        <v>7.0660383605073704</v>
      </c>
      <c r="T2420">
        <v>81.819806285290682</v>
      </c>
      <c r="U2420">
        <v>81.819677177737972</v>
      </c>
      <c r="V2420">
        <v>81.764398395926634</v>
      </c>
      <c r="W2420">
        <v>81.874682370474119</v>
      </c>
      <c r="X2420">
        <v>5875.601858761428</v>
      </c>
      <c r="Y2420">
        <v>5898.8635146713677</v>
      </c>
      <c r="Z2420">
        <v>5673.9024241955876</v>
      </c>
      <c r="AA2420">
        <v>6004.2760178872604</v>
      </c>
      <c r="AB2420">
        <v>1048.471773924924</v>
      </c>
      <c r="AC2420">
        <v>1039.6678767324061</v>
      </c>
      <c r="AD2420">
        <v>889.65820622395847</v>
      </c>
      <c r="AE2420">
        <v>1249.2226832632671</v>
      </c>
      <c r="AF2420">
        <v>61.432573926827729</v>
      </c>
      <c r="AG2420">
        <v>61.143215811653093</v>
      </c>
      <c r="AH2420">
        <v>60.095807080201219</v>
      </c>
      <c r="AI2420">
        <v>63.635156225084337</v>
      </c>
      <c r="AJ2420">
        <v>0.52690319047026735</v>
      </c>
      <c r="AK2420">
        <v>0.52690313904652608</v>
      </c>
      <c r="AL2420">
        <v>0.52689593764033626</v>
      </c>
      <c r="AM2420">
        <v>0.52691047345725128</v>
      </c>
      <c r="AN2420">
        <v>0.96969868781530966</v>
      </c>
      <c r="AO2420">
        <v>0.96969868781530932</v>
      </c>
      <c r="AP2420">
        <v>0.96969868781530932</v>
      </c>
      <c r="AQ2420">
        <v>0.96969868781530932</v>
      </c>
      <c r="AR2420">
        <v>13.38280435905877</v>
      </c>
      <c r="AS2420">
        <v>13.38280435905877</v>
      </c>
      <c r="AT2420">
        <v>13.38280435905877</v>
      </c>
      <c r="AU2420">
        <v>13.38280435905877</v>
      </c>
      <c r="AV2420" t="str">
        <f>VLOOKUP(Sheet1[[#This Row],[NPDES ID2]],Combined_Sheet__Major_Only___2[[NPDES ID2]:[ECHO BFR]],3,FALSE)</f>
        <v>PA</v>
      </c>
      <c r="AW2420" t="s">
        <v>41</v>
      </c>
      <c r="AX2420" t="str">
        <f>VLOOKUP(Sheet1[[#This Row],[NPDES ID2]],Combined_Sheet__Major_Only___2[[NPDES ID2]:[ECHO BFR]],27,FALSE)</f>
        <v>-</v>
      </c>
      <c r="AY2420" t="str">
        <f>VLOOKUP(Sheet1[[#This Row],[NPDES ID2]],Combined_Sheet__Major_Only___2[[NPDES ID2]:[ECHO BFR]],28,FALSE)</f>
        <v>-</v>
      </c>
      <c r="AZ2420" t="str">
        <f>VLOOKUP(Sheet1[[#This Row],[NPDES ID2]],Combined_Sheet__Major_Only___2[[NPDES ID2]:[ECHO BFR]],29,FALSE)</f>
        <v>thickening</v>
      </c>
      <c r="BA2420">
        <f>VLOOKUP(Sheet1[[#This Row],[NPDES ID2]],Combined_Sheet__Major_Only___2[[NPDES ID2]:[ECHO BFR]],17,FALSE)</f>
        <v>41.13635</v>
      </c>
      <c r="BB2420">
        <f>VLOOKUP(Sheet1[[#This Row],[NPDES ID2]],Combined_Sheet__Major_Only___2[[NPDES ID2]:[ECHO BFR]],18,FALSE)</f>
        <v>-77.448340000000002</v>
      </c>
      <c r="BC2420" t="str">
        <f>IF(ISNUMBER(SEARCH("aerobic",$AW2420)),"aerobic","")</f>
        <v>aerobic</v>
      </c>
      <c r="BD2420" t="str">
        <f>IF(ISNUMBER(SEARCH("anaer",$AW2420)),"anaer","")</f>
        <v/>
      </c>
      <c r="BE2420" t="str">
        <f>IF(ISNUMBER(SEARCH("thickening",$AZ2420)),"thickening","")</f>
        <v>thickening</v>
      </c>
      <c r="BF2420" s="2" t="str">
        <f>IF(ISNUMBER(SEARCH("airDry",$AW2420)),"airDry","")</f>
        <v/>
      </c>
      <c r="BG2420" s="2" t="str">
        <f>IF(ISNUMBER(SEARCH("heatDry",$AY2420)),"heatDry","")</f>
        <v/>
      </c>
      <c r="BH2420" s="2" t="str">
        <f>IF(AND(ISNUMBER(SEARCH("aerobic",$AW2420)),ISNUMBER(SEARCH("anaer",$AW2420))),"Combined Aer and Anaer.","")</f>
        <v/>
      </c>
    </row>
    <row r="2421" spans="1:60" x14ac:dyDescent="0.3">
      <c r="A2421" s="4">
        <v>2419</v>
      </c>
      <c r="B2421" t="s">
        <v>11280</v>
      </c>
      <c r="C2421">
        <v>259</v>
      </c>
      <c r="D2421">
        <v>608.75389729294591</v>
      </c>
      <c r="E2421">
        <v>612.27451334477746</v>
      </c>
      <c r="F2421">
        <v>454.73127966886238</v>
      </c>
      <c r="G2421">
        <v>767.6304077965948</v>
      </c>
      <c r="H2421">
        <v>-77.861557097602869</v>
      </c>
      <c r="I2421">
        <v>-77.935786363585464</v>
      </c>
      <c r="J2421">
        <v>-90.773935818370987</v>
      </c>
      <c r="K2421">
        <v>-64.711164772608086</v>
      </c>
      <c r="L2421">
        <v>137.7128555907486</v>
      </c>
      <c r="M2421">
        <v>136.76473555555961</v>
      </c>
      <c r="N2421">
        <v>133.32993681375979</v>
      </c>
      <c r="O2421">
        <v>144.93433100280171</v>
      </c>
      <c r="P2421">
        <v>6.1609648457401454</v>
      </c>
      <c r="Q2421">
        <v>6.1491101223506393</v>
      </c>
      <c r="R2421">
        <v>5.2131353828700497</v>
      </c>
      <c r="S2421">
        <v>7.0232533922622302</v>
      </c>
      <c r="T2421">
        <v>43.300692981315017</v>
      </c>
      <c r="U2421">
        <v>43.300623319108198</v>
      </c>
      <c r="V2421">
        <v>43.270796698973271</v>
      </c>
      <c r="W2421">
        <v>43.330302319538951</v>
      </c>
      <c r="X2421">
        <v>3667.2969086337498</v>
      </c>
      <c r="Y2421">
        <v>3688.365081689481</v>
      </c>
      <c r="Z2421">
        <v>3484.3519282334628</v>
      </c>
      <c r="AA2421">
        <v>3785.1135518354108</v>
      </c>
      <c r="AB2421">
        <v>734.08926093151706</v>
      </c>
      <c r="AC2421">
        <v>723.00743193495384</v>
      </c>
      <c r="AD2421">
        <v>609.75632289146392</v>
      </c>
      <c r="AE2421">
        <v>913.14200218784254</v>
      </c>
      <c r="AF2421">
        <v>52.108239661846461</v>
      </c>
      <c r="AG2421">
        <v>51.749420942699572</v>
      </c>
      <c r="AH2421">
        <v>50.450176171765143</v>
      </c>
      <c r="AI2421">
        <v>54.840151604723992</v>
      </c>
      <c r="AJ2421">
        <v>0.41327175951412848</v>
      </c>
      <c r="AK2421">
        <v>0.41327172594862771</v>
      </c>
      <c r="AL2421">
        <v>0.41326702476194022</v>
      </c>
      <c r="AM2421">
        <v>0.41327651394053477</v>
      </c>
      <c r="AN2421">
        <v>0.94487468963494148</v>
      </c>
      <c r="AO2421">
        <v>0.94487468963494115</v>
      </c>
      <c r="AP2421">
        <v>0.94487468963494115</v>
      </c>
      <c r="AQ2421">
        <v>0.94487468963494115</v>
      </c>
      <c r="AR2421">
        <v>10.642567497367139</v>
      </c>
      <c r="AS2421">
        <v>10.642567497367139</v>
      </c>
      <c r="AT2421">
        <v>10.642567497367139</v>
      </c>
      <c r="AU2421">
        <v>10.642567497367139</v>
      </c>
      <c r="AV2421" t="str">
        <f>VLOOKUP(Sheet1[[#This Row],[NPDES ID2]],Combined_Sheet__Major_Only___2[[NPDES ID2]:[ECHO BFR]],3,FALSE)</f>
        <v>NJ</v>
      </c>
      <c r="AW2421" t="s">
        <v>54</v>
      </c>
      <c r="AX2421" t="str">
        <f>VLOOKUP(Sheet1[[#This Row],[NPDES ID2]],Combined_Sheet__Major_Only___2[[NPDES ID2]:[ECHO BFR]],27,FALSE)</f>
        <v>-</v>
      </c>
      <c r="AY2421" t="str">
        <f>VLOOKUP(Sheet1[[#This Row],[NPDES ID2]],Combined_Sheet__Major_Only___2[[NPDES ID2]:[ECHO BFR]],28,FALSE)</f>
        <v>-</v>
      </c>
      <c r="AZ2421" t="str">
        <f>VLOOKUP(Sheet1[[#This Row],[NPDES ID2]],Combined_Sheet__Major_Only___2[[NPDES ID2]:[ECHO BFR]],29,FALSE)</f>
        <v>thickening</v>
      </c>
      <c r="BA2421">
        <f>VLOOKUP(Sheet1[[#This Row],[NPDES ID2]],Combined_Sheet__Major_Only___2[[NPDES ID2]:[ECHO BFR]],17,FALSE)</f>
        <v>40.783656000000001</v>
      </c>
      <c r="BB2421">
        <f>VLOOKUP(Sheet1[[#This Row],[NPDES ID2]],Combined_Sheet__Major_Only___2[[NPDES ID2]:[ECHO BFR]],18,FALSE)</f>
        <v>-74.368567999999996</v>
      </c>
      <c r="BC2421" t="str">
        <f>IF(ISNUMBER(SEARCH("aerobic",$AW2421)),"aerobic","")</f>
        <v/>
      </c>
      <c r="BD2421" t="str">
        <f>IF(ISNUMBER(SEARCH("anaer",$AW2421)),"anaer","")</f>
        <v/>
      </c>
      <c r="BE2421" t="str">
        <f>IF(ISNUMBER(SEARCH("thickening",$AZ2421)),"thickening","")</f>
        <v>thickening</v>
      </c>
      <c r="BF2421" s="3" t="str">
        <f>IF(ISNUMBER(SEARCH("airDry",$AW2421)),"airDry","")</f>
        <v/>
      </c>
      <c r="BG2421" s="3" t="str">
        <f>IF(ISNUMBER(SEARCH("heatDry",$AY2421)),"heatDry","")</f>
        <v/>
      </c>
      <c r="BH2421" s="3" t="str">
        <f>IF(AND(ISNUMBER(SEARCH("aerobic",$AW2421)),ISNUMBER(SEARCH("anaer",$AW2421))),"Combined Aer and Anaer.","")</f>
        <v/>
      </c>
    </row>
    <row r="2422" spans="1:60" x14ac:dyDescent="0.3">
      <c r="A2422" s="4">
        <v>2420</v>
      </c>
      <c r="B2422" t="s">
        <v>11285</v>
      </c>
      <c r="C2422">
        <v>259</v>
      </c>
      <c r="D2422">
        <v>535.46112707644602</v>
      </c>
      <c r="E2422">
        <v>537.71748263128734</v>
      </c>
      <c r="F2422">
        <v>402.0160268055742</v>
      </c>
      <c r="G2422">
        <v>670.13385542863523</v>
      </c>
      <c r="H2422">
        <v>-77.218113423059521</v>
      </c>
      <c r="I2422">
        <v>-78.255727138157027</v>
      </c>
      <c r="J2422">
        <v>-90.635514438383851</v>
      </c>
      <c r="K2422">
        <v>-62.476746553331331</v>
      </c>
      <c r="L2422">
        <v>156.5115583720665</v>
      </c>
      <c r="M2422">
        <v>155.70361427071359</v>
      </c>
      <c r="N2422">
        <v>152.7755278931337</v>
      </c>
      <c r="O2422">
        <v>162.66749426308499</v>
      </c>
      <c r="P2422">
        <v>6.1289981160866374</v>
      </c>
      <c r="Q2422">
        <v>6.1809292606641399</v>
      </c>
      <c r="R2422">
        <v>5.0602449825645541</v>
      </c>
      <c r="S2422">
        <v>7.0483704584124736</v>
      </c>
      <c r="T2422">
        <v>279.06400260659763</v>
      </c>
      <c r="U2422">
        <v>279.06356909823012</v>
      </c>
      <c r="V2422">
        <v>278.87795784653849</v>
      </c>
      <c r="W2422">
        <v>279.24826171153933</v>
      </c>
      <c r="X2422">
        <v>20789.622325212618</v>
      </c>
      <c r="Y2422">
        <v>20879.924415861129</v>
      </c>
      <c r="Z2422">
        <v>20007.44469119162</v>
      </c>
      <c r="AA2422">
        <v>21289.2968959348</v>
      </c>
      <c r="AB2422">
        <v>3319.003295518547</v>
      </c>
      <c r="AC2422">
        <v>3298.5663256192479</v>
      </c>
      <c r="AD2422">
        <v>2862.7692731401562</v>
      </c>
      <c r="AE2422">
        <v>3895.0406493676678</v>
      </c>
      <c r="AF2422">
        <v>59.222748725988623</v>
      </c>
      <c r="AG2422">
        <v>58.916816683003923</v>
      </c>
      <c r="AH2422">
        <v>57.81022755650686</v>
      </c>
      <c r="AI2422">
        <v>61.550288836918703</v>
      </c>
      <c r="AJ2422">
        <v>0.49993407884216551</v>
      </c>
      <c r="AK2422">
        <v>0.49993396403657769</v>
      </c>
      <c r="AL2422">
        <v>0.49991790468759562</v>
      </c>
      <c r="AM2422">
        <v>0.49995032059891048</v>
      </c>
      <c r="AN2422">
        <v>0.9908342917880365</v>
      </c>
      <c r="AO2422">
        <v>0.99083429178803673</v>
      </c>
      <c r="AP2422">
        <v>0.99083429178803673</v>
      </c>
      <c r="AQ2422">
        <v>0.99083429178803673</v>
      </c>
      <c r="AR2422">
        <v>13.77740884065442</v>
      </c>
      <c r="AS2422">
        <v>13.77740884065441</v>
      </c>
      <c r="AT2422">
        <v>13.77740884065441</v>
      </c>
      <c r="AU2422">
        <v>13.77740884065441</v>
      </c>
      <c r="AV2422" t="str">
        <f>VLOOKUP(Sheet1[[#This Row],[NPDES ID2]],Combined_Sheet__Major_Only___2[[NPDES ID2]:[ECHO BFR]],3,FALSE)</f>
        <v>IN</v>
      </c>
      <c r="AW2422" t="s">
        <v>41</v>
      </c>
      <c r="AX2422" t="str">
        <f>VLOOKUP(Sheet1[[#This Row],[NPDES ID2]],Combined_Sheet__Major_Only___2[[NPDES ID2]:[ECHO BFR]],27,FALSE)</f>
        <v>-</v>
      </c>
      <c r="AY2422" t="str">
        <f>VLOOKUP(Sheet1[[#This Row],[NPDES ID2]],Combined_Sheet__Major_Only___2[[NPDES ID2]:[ECHO BFR]],28,FALSE)</f>
        <v>-</v>
      </c>
      <c r="AZ2422" t="str">
        <f>VLOOKUP(Sheet1[[#This Row],[NPDES ID2]],Combined_Sheet__Major_Only___2[[NPDES ID2]:[ECHO BFR]],29,FALSE)</f>
        <v>sludgeLagoon</v>
      </c>
      <c r="BA2422">
        <f>VLOOKUP(Sheet1[[#This Row],[NPDES ID2]],Combined_Sheet__Major_Only___2[[NPDES ID2]:[ECHO BFR]],17,FALSE)</f>
        <v>40.745193999999998</v>
      </c>
      <c r="BB2422">
        <f>VLOOKUP(Sheet1[[#This Row],[NPDES ID2]],Combined_Sheet__Major_Only___2[[NPDES ID2]:[ECHO BFR]],18,FALSE)</f>
        <v>-86.072193999999996</v>
      </c>
      <c r="BC2422" t="str">
        <f>IF(ISNUMBER(SEARCH("aerobic",$AW2422)),"aerobic","")</f>
        <v>aerobic</v>
      </c>
      <c r="BD2422" t="str">
        <f>IF(ISNUMBER(SEARCH("anaer",$AW2422)),"anaer","")</f>
        <v/>
      </c>
      <c r="BE2422" t="str">
        <f>IF(ISNUMBER(SEARCH("thickening",$AZ2422)),"thickening","")</f>
        <v/>
      </c>
      <c r="BF2422" s="2" t="str">
        <f>IF(ISNUMBER(SEARCH("airDry",$AW2422)),"airDry","")</f>
        <v/>
      </c>
      <c r="BG2422" s="2" t="str">
        <f>IF(ISNUMBER(SEARCH("heatDry",$AY2422)),"heatDry","")</f>
        <v/>
      </c>
      <c r="BH2422" s="2" t="str">
        <f>IF(AND(ISNUMBER(SEARCH("aerobic",$AW2422)),ISNUMBER(SEARCH("anaer",$AW2422))),"Combined Aer and Anaer.","")</f>
        <v/>
      </c>
    </row>
    <row r="2423" spans="1:60" x14ac:dyDescent="0.3">
      <c r="A2423" s="4">
        <v>2421</v>
      </c>
      <c r="B2423" t="s">
        <v>11289</v>
      </c>
      <c r="C2423">
        <v>259</v>
      </c>
      <c r="D2423">
        <v>520.05935246814943</v>
      </c>
      <c r="E2423">
        <v>521.87772812445564</v>
      </c>
      <c r="F2423">
        <v>390.86814909846908</v>
      </c>
      <c r="G2423">
        <v>650.01701837692713</v>
      </c>
      <c r="H2423">
        <v>-77.146305798514689</v>
      </c>
      <c r="I2423">
        <v>-78.319623463491311</v>
      </c>
      <c r="J2423">
        <v>-91.010752951431428</v>
      </c>
      <c r="K2423">
        <v>-62.101094708182387</v>
      </c>
      <c r="L2423">
        <v>161.13746943632151</v>
      </c>
      <c r="M2423">
        <v>160.3639174565663</v>
      </c>
      <c r="N2423">
        <v>157.56125099222041</v>
      </c>
      <c r="O2423">
        <v>167.02986786457251</v>
      </c>
      <c r="P2423">
        <v>6.1207565230123073</v>
      </c>
      <c r="Q2423">
        <v>6.1775141909946507</v>
      </c>
      <c r="R2423">
        <v>5.0188920248544857</v>
      </c>
      <c r="S2423">
        <v>7.0223937401574519</v>
      </c>
      <c r="T2423">
        <v>95.300792303825276</v>
      </c>
      <c r="U2423">
        <v>95.300642391487401</v>
      </c>
      <c r="V2423">
        <v>95.236455818030052</v>
      </c>
      <c r="W2423">
        <v>95.36451128889081</v>
      </c>
      <c r="X2423">
        <v>6895.4931245843154</v>
      </c>
      <c r="Y2423">
        <v>6923.3314563926997</v>
      </c>
      <c r="Z2423">
        <v>6654.1784191668321</v>
      </c>
      <c r="AA2423">
        <v>7049.4789749439851</v>
      </c>
      <c r="AB2423">
        <v>1240.2103918528669</v>
      </c>
      <c r="AC2423">
        <v>1229.6441525331149</v>
      </c>
      <c r="AD2423">
        <v>1050.8349803591029</v>
      </c>
      <c r="AE2423">
        <v>1480.930646197804</v>
      </c>
      <c r="AF2423">
        <v>60.971968204097102</v>
      </c>
      <c r="AG2423">
        <v>60.679166180024168</v>
      </c>
      <c r="AH2423">
        <v>59.619339573365707</v>
      </c>
      <c r="AI2423">
        <v>63.200694043865603</v>
      </c>
      <c r="AJ2423">
        <v>0.52128010210536102</v>
      </c>
      <c r="AK2423">
        <v>0.52128004648953641</v>
      </c>
      <c r="AL2423">
        <v>0.52127225862650095</v>
      </c>
      <c r="AM2423">
        <v>0.52128797820889383</v>
      </c>
      <c r="AN2423">
        <v>0.97382410275720266</v>
      </c>
      <c r="AO2423">
        <v>0.97382410275720244</v>
      </c>
      <c r="AP2423">
        <v>0.97382410275720244</v>
      </c>
      <c r="AQ2423">
        <v>0.97382410275720244</v>
      </c>
      <c r="AR2423">
        <v>13.222321175924719</v>
      </c>
      <c r="AS2423">
        <v>13.222321175924719</v>
      </c>
      <c r="AT2423">
        <v>13.222321175924719</v>
      </c>
      <c r="AU2423">
        <v>13.222321175924719</v>
      </c>
      <c r="AV2423" t="str">
        <f>VLOOKUP(Sheet1[[#This Row],[NPDES ID2]],Combined_Sheet__Major_Only___2[[NPDES ID2]:[ECHO BFR]],3,FALSE)</f>
        <v>KS</v>
      </c>
      <c r="AW2423" t="s">
        <v>12181</v>
      </c>
      <c r="AX2423" t="str">
        <f>VLOOKUP(Sheet1[[#This Row],[NPDES ID2]],Combined_Sheet__Major_Only___2[[NPDES ID2]:[ECHO BFR]],27,FALSE)</f>
        <v>-</v>
      </c>
      <c r="AY2423" t="str">
        <f>VLOOKUP(Sheet1[[#This Row],[NPDES ID2]],Combined_Sheet__Major_Only___2[[NPDES ID2]:[ECHO BFR]],28,FALSE)</f>
        <v>-</v>
      </c>
      <c r="AZ2423" t="str">
        <f>VLOOKUP(Sheet1[[#This Row],[NPDES ID2]],Combined_Sheet__Major_Only___2[[NPDES ID2]:[ECHO BFR]],29,FALSE)</f>
        <v>thickening</v>
      </c>
      <c r="BA2423">
        <f>VLOOKUP(Sheet1[[#This Row],[NPDES ID2]],Combined_Sheet__Major_Only___2[[NPDES ID2]:[ECHO BFR]],17,FALSE)</f>
        <v>38.354770000000002</v>
      </c>
      <c r="BB2423">
        <f>VLOOKUP(Sheet1[[#This Row],[NPDES ID2]],Combined_Sheet__Major_Only___2[[NPDES ID2]:[ECHO BFR]],18,FALSE)</f>
        <v>-98.737390000000005</v>
      </c>
      <c r="BC2423" t="str">
        <f>IF(ISNUMBER(SEARCH("aerobic",$AW2423)),"aerobic","")</f>
        <v/>
      </c>
      <c r="BD2423" t="str">
        <f>IF(ISNUMBER(SEARCH("anaer",$AW2423)),"anaer","")</f>
        <v>anaer</v>
      </c>
      <c r="BE2423" t="str">
        <f>IF(ISNUMBER(SEARCH("thickening",$AZ2423)),"thickening","")</f>
        <v>thickening</v>
      </c>
      <c r="BF2423" s="3" t="str">
        <f>IF(ISNUMBER(SEARCH("airDry",$AW2423)),"airDry","")</f>
        <v/>
      </c>
      <c r="BG2423" s="3" t="str">
        <f>IF(ISNUMBER(SEARCH("heatDry",$AY2423)),"heatDry","")</f>
        <v/>
      </c>
      <c r="BH2423" s="3" t="str">
        <f>IF(AND(ISNUMBER(SEARCH("aerobic",$AW2423)),ISNUMBER(SEARCH("anaer",$AW2423))),"Combined Aer and Anaer.","")</f>
        <v/>
      </c>
    </row>
    <row r="2424" spans="1:60" x14ac:dyDescent="0.3">
      <c r="A2424" s="4">
        <v>2422</v>
      </c>
      <c r="B2424" t="s">
        <v>11294</v>
      </c>
      <c r="C2424">
        <v>258.55</v>
      </c>
      <c r="D2424">
        <v>486.41353962423523</v>
      </c>
      <c r="E2424">
        <v>487.30429410193841</v>
      </c>
      <c r="F2424">
        <v>366.20706172515128</v>
      </c>
      <c r="G2424">
        <v>609.72066102391011</v>
      </c>
      <c r="H2424">
        <v>-76.796444578763399</v>
      </c>
      <c r="I2424">
        <v>-78.072163267111918</v>
      </c>
      <c r="J2424">
        <v>-90.928194645400595</v>
      </c>
      <c r="K2424">
        <v>-60.433180118379497</v>
      </c>
      <c r="L2424">
        <v>172.18956585138491</v>
      </c>
      <c r="M2424">
        <v>171.50198278459669</v>
      </c>
      <c r="N2424">
        <v>169.0108667643496</v>
      </c>
      <c r="O2424">
        <v>177.4269655977204</v>
      </c>
      <c r="P2424">
        <v>6.0889892371278709</v>
      </c>
      <c r="Q2424">
        <v>6.1655375954279972</v>
      </c>
      <c r="R2424">
        <v>4.9288991181724056</v>
      </c>
      <c r="S2424">
        <v>6.9934248751555179</v>
      </c>
      <c r="T2424">
        <v>69.918091780720403</v>
      </c>
      <c r="U2424">
        <v>69.917981040712419</v>
      </c>
      <c r="V2424">
        <v>69.870566519934457</v>
      </c>
      <c r="W2424">
        <v>69.965160894689376</v>
      </c>
      <c r="X2424">
        <v>4725.4794528339207</v>
      </c>
      <c r="Y2424">
        <v>4741.3085465898803</v>
      </c>
      <c r="Z2424">
        <v>4587.8446734232284</v>
      </c>
      <c r="AA2424">
        <v>4813.1257521554298</v>
      </c>
      <c r="AB2424">
        <v>799.22908505511657</v>
      </c>
      <c r="AC2424">
        <v>793.4723633444155</v>
      </c>
      <c r="AD2424">
        <v>684.74582515938073</v>
      </c>
      <c r="AE2424">
        <v>944.02511928755439</v>
      </c>
      <c r="AF2424">
        <v>65.267074453745707</v>
      </c>
      <c r="AG2424">
        <v>65.006366008577317</v>
      </c>
      <c r="AH2424">
        <v>64.062684802356941</v>
      </c>
      <c r="AI2424">
        <v>67.25154354151347</v>
      </c>
      <c r="AJ2424">
        <v>0.57374858853765864</v>
      </c>
      <c r="AK2424">
        <v>0.57374854048749824</v>
      </c>
      <c r="AL2424">
        <v>0.57374181072358887</v>
      </c>
      <c r="AM2424">
        <v>0.57375539451825597</v>
      </c>
      <c r="AN2424">
        <v>0.96480108965201861</v>
      </c>
      <c r="AO2424">
        <v>0.96480108965201905</v>
      </c>
      <c r="AP2424">
        <v>0.96480108965201905</v>
      </c>
      <c r="AQ2424">
        <v>0.96480108965201905</v>
      </c>
      <c r="AR2424">
        <v>14.669751376876039</v>
      </c>
      <c r="AS2424">
        <v>14.669751376876039</v>
      </c>
      <c r="AT2424">
        <v>14.669751376876039</v>
      </c>
      <c r="AU2424">
        <v>14.669751376876039</v>
      </c>
      <c r="AV2424" t="str">
        <f>VLOOKUP(Sheet1[[#This Row],[NPDES ID2]],Combined_Sheet__Major_Only___2[[NPDES ID2]:[ECHO BFR]],3,FALSE)</f>
        <v>AL</v>
      </c>
      <c r="AW2424" t="s">
        <v>12181</v>
      </c>
      <c r="AX2424" t="str">
        <f>VLOOKUP(Sheet1[[#This Row],[NPDES ID2]],Combined_Sheet__Major_Only___2[[NPDES ID2]:[ECHO BFR]],27,FALSE)</f>
        <v>tempSludgeStore</v>
      </c>
      <c r="AY2424" t="str">
        <f>VLOOKUP(Sheet1[[#This Row],[NPDES ID2]],Combined_Sheet__Major_Only___2[[NPDES ID2]:[ECHO BFR]],28,FALSE)</f>
        <v>-</v>
      </c>
      <c r="AZ2424" t="str">
        <f>VLOOKUP(Sheet1[[#This Row],[NPDES ID2]],Combined_Sheet__Major_Only___2[[NPDES ID2]:[ECHO BFR]],29,FALSE)</f>
        <v>thickening, preliminaryOps</v>
      </c>
      <c r="BA2424">
        <f>VLOOKUP(Sheet1[[#This Row],[NPDES ID2]],Combined_Sheet__Major_Only___2[[NPDES ID2]:[ECHO BFR]],17,FALSE)</f>
        <v>33.967945</v>
      </c>
      <c r="BB2424">
        <f>VLOOKUP(Sheet1[[#This Row],[NPDES ID2]],Combined_Sheet__Major_Only___2[[NPDES ID2]:[ECHO BFR]],18,FALSE)</f>
        <v>-85.972498999999999</v>
      </c>
      <c r="BC2424" t="str">
        <f>IF(ISNUMBER(SEARCH("aerobic",$AW2424)),"aerobic","")</f>
        <v/>
      </c>
      <c r="BD2424" t="str">
        <f>IF(ISNUMBER(SEARCH("anaer",$AW2424)),"anaer","")</f>
        <v>anaer</v>
      </c>
      <c r="BE2424" t="str">
        <f>IF(ISNUMBER(SEARCH("thickening",$AZ2424)),"thickening","")</f>
        <v>thickening</v>
      </c>
      <c r="BF2424" s="2" t="str">
        <f>IF(ISNUMBER(SEARCH("airDry",$AW2424)),"airDry","")</f>
        <v/>
      </c>
      <c r="BG2424" s="2" t="str">
        <f>IF(ISNUMBER(SEARCH("heatDry",$AY2424)),"heatDry","")</f>
        <v/>
      </c>
      <c r="BH2424" s="2" t="str">
        <f>IF(AND(ISNUMBER(SEARCH("aerobic",$AW2424)),ISNUMBER(SEARCH("anaer",$AW2424))),"Combined Aer and Anaer.","")</f>
        <v/>
      </c>
    </row>
    <row r="2425" spans="1:60" x14ac:dyDescent="0.3">
      <c r="A2425" s="4">
        <v>2423</v>
      </c>
      <c r="B2425" t="s">
        <v>11298</v>
      </c>
      <c r="C2425">
        <v>257.79300000000001</v>
      </c>
      <c r="D2425">
        <v>491.06856792577332</v>
      </c>
      <c r="E2425">
        <v>492.1078713591595</v>
      </c>
      <c r="F2425">
        <v>369.61386410893567</v>
      </c>
      <c r="G2425">
        <v>615.40515187191079</v>
      </c>
      <c r="H2425">
        <v>-76.841284982853338</v>
      </c>
      <c r="I2425">
        <v>-78.071733423907588</v>
      </c>
      <c r="J2425">
        <v>-91.018101779225603</v>
      </c>
      <c r="K2425">
        <v>-60.65214169363459</v>
      </c>
      <c r="L2425">
        <v>170.4352418236451</v>
      </c>
      <c r="M2425">
        <v>169.74032027238249</v>
      </c>
      <c r="N2425">
        <v>167.22267386273089</v>
      </c>
      <c r="O2425">
        <v>175.7284305234748</v>
      </c>
      <c r="P2425">
        <v>6.073543126420466</v>
      </c>
      <c r="Q2425">
        <v>6.1481039125426369</v>
      </c>
      <c r="R2425">
        <v>4.9265736829492912</v>
      </c>
      <c r="S2425">
        <v>6.9646506479211299</v>
      </c>
      <c r="T2425">
        <v>56.227354954584769</v>
      </c>
      <c r="U2425">
        <v>56.227265343063813</v>
      </c>
      <c r="V2425">
        <v>56.188897210358647</v>
      </c>
      <c r="W2425">
        <v>56.265443581896491</v>
      </c>
      <c r="X2425">
        <v>3828.092927617146</v>
      </c>
      <c r="Y2425">
        <v>3841.1847983149592</v>
      </c>
      <c r="Z2425">
        <v>3714.263612624145</v>
      </c>
      <c r="AA2425">
        <v>3900.600503541315</v>
      </c>
      <c r="AB2425">
        <v>690.25695972657184</v>
      </c>
      <c r="AC2425">
        <v>684.32549912509171</v>
      </c>
      <c r="AD2425">
        <v>585.37588731970561</v>
      </c>
      <c r="AE2425">
        <v>824.36840237100751</v>
      </c>
      <c r="AF2425">
        <v>64.791741022275659</v>
      </c>
      <c r="AG2425">
        <v>64.527485606447939</v>
      </c>
      <c r="AH2425">
        <v>63.570896262543243</v>
      </c>
      <c r="AI2425">
        <v>66.803311383585424</v>
      </c>
      <c r="AJ2425">
        <v>0.56793840079843416</v>
      </c>
      <c r="AK2425">
        <v>0.56793835725083419</v>
      </c>
      <c r="AL2425">
        <v>0.56793225773392897</v>
      </c>
      <c r="AM2425">
        <v>0.56794456938450222</v>
      </c>
      <c r="AN2425">
        <v>0.95676205155484306</v>
      </c>
      <c r="AO2425">
        <v>0.95676205155484284</v>
      </c>
      <c r="AP2425">
        <v>0.95676205155484284</v>
      </c>
      <c r="AQ2425">
        <v>0.95676205155484284</v>
      </c>
      <c r="AR2425">
        <v>14.030514050577629</v>
      </c>
      <c r="AS2425">
        <v>14.03051405057762</v>
      </c>
      <c r="AT2425">
        <v>14.03051405057762</v>
      </c>
      <c r="AU2425">
        <v>14.03051405057762</v>
      </c>
      <c r="AV2425" t="str">
        <f>VLOOKUP(Sheet1[[#This Row],[NPDES ID2]],Combined_Sheet__Major_Only___2[[NPDES ID2]:[ECHO BFR]],3,FALSE)</f>
        <v>IL</v>
      </c>
      <c r="AW2425" t="s">
        <v>41</v>
      </c>
      <c r="AX2425" t="str">
        <f>VLOOKUP(Sheet1[[#This Row],[NPDES ID2]],Combined_Sheet__Major_Only___2[[NPDES ID2]:[ECHO BFR]],27,FALSE)</f>
        <v>-</v>
      </c>
      <c r="AY2425" t="str">
        <f>VLOOKUP(Sheet1[[#This Row],[NPDES ID2]],Combined_Sheet__Major_Only___2[[NPDES ID2]:[ECHO BFR]],28,FALSE)</f>
        <v>-</v>
      </c>
      <c r="AZ2425" t="str">
        <f>VLOOKUP(Sheet1[[#This Row],[NPDES ID2]],Combined_Sheet__Major_Only___2[[NPDES ID2]:[ECHO BFR]],29,FALSE)</f>
        <v>thickening, preliminaryOps</v>
      </c>
      <c r="BA2425">
        <f>VLOOKUP(Sheet1[[#This Row],[NPDES ID2]],Combined_Sheet__Major_Only___2[[NPDES ID2]:[ECHO BFR]],17,FALSE)</f>
        <v>42.158008000000002</v>
      </c>
      <c r="BB2425">
        <f>VLOOKUP(Sheet1[[#This Row],[NPDES ID2]],Combined_Sheet__Major_Only___2[[NPDES ID2]:[ECHO BFR]],18,FALSE)</f>
        <v>-88.143851999999995</v>
      </c>
      <c r="BC2425" t="str">
        <f>IF(ISNUMBER(SEARCH("aerobic",$AW2425)),"aerobic","")</f>
        <v>aerobic</v>
      </c>
      <c r="BD2425" t="str">
        <f>IF(ISNUMBER(SEARCH("anaer",$AW2425)),"anaer","")</f>
        <v/>
      </c>
      <c r="BE2425" t="str">
        <f>IF(ISNUMBER(SEARCH("thickening",$AZ2425)),"thickening","")</f>
        <v>thickening</v>
      </c>
      <c r="BF2425" s="3" t="str">
        <f>IF(ISNUMBER(SEARCH("airDry",$AW2425)),"airDry","")</f>
        <v/>
      </c>
      <c r="BG2425" s="3" t="str">
        <f>IF(ISNUMBER(SEARCH("heatDry",$AY2425)),"heatDry","")</f>
        <v/>
      </c>
      <c r="BH2425" s="3" t="str">
        <f>IF(AND(ISNUMBER(SEARCH("aerobic",$AW2425)),ISNUMBER(SEARCH("anaer",$AW2425))),"Combined Aer and Anaer.","")</f>
        <v/>
      </c>
    </row>
    <row r="2426" spans="1:60" x14ac:dyDescent="0.3">
      <c r="A2426" s="4">
        <v>2424</v>
      </c>
      <c r="B2426" t="s">
        <v>11302</v>
      </c>
      <c r="C2426">
        <v>257.49</v>
      </c>
      <c r="D2426">
        <v>487.17845307217698</v>
      </c>
      <c r="E2426">
        <v>488.04207770186702</v>
      </c>
      <c r="F2426">
        <v>366.65313564909951</v>
      </c>
      <c r="G2426">
        <v>610.76191736843066</v>
      </c>
      <c r="H2426">
        <v>-76.812141979725254</v>
      </c>
      <c r="I2426">
        <v>-78.086730611243041</v>
      </c>
      <c r="J2426">
        <v>-90.956543816043578</v>
      </c>
      <c r="K2426">
        <v>-60.440906862955863</v>
      </c>
      <c r="L2426">
        <v>171.74392956289009</v>
      </c>
      <c r="M2426">
        <v>171.0610686995245</v>
      </c>
      <c r="N2426">
        <v>168.5873444821332</v>
      </c>
      <c r="O2426">
        <v>176.94481672283129</v>
      </c>
      <c r="P2426">
        <v>6.0635720452577404</v>
      </c>
      <c r="Q2426">
        <v>6.139732263280095</v>
      </c>
      <c r="R2426">
        <v>4.9058361395259507</v>
      </c>
      <c r="S2426">
        <v>6.9664946265198751</v>
      </c>
      <c r="T2426">
        <v>3.8279495150482798</v>
      </c>
      <c r="U2426">
        <v>3.827940769895033</v>
      </c>
      <c r="V2426">
        <v>3.8241964388456742</v>
      </c>
      <c r="W2426">
        <v>3.831666569275721</v>
      </c>
      <c r="X2426">
        <v>258.32282060447761</v>
      </c>
      <c r="Y2426">
        <v>259.15954054650263</v>
      </c>
      <c r="Z2426">
        <v>250.90395832952541</v>
      </c>
      <c r="AA2426">
        <v>263.08868662829622</v>
      </c>
      <c r="AB2426">
        <v>49.384581224824643</v>
      </c>
      <c r="AC2426">
        <v>48.908253032085909</v>
      </c>
      <c r="AD2426">
        <v>41.478921117935947</v>
      </c>
      <c r="AE2426">
        <v>59.631782940184337</v>
      </c>
      <c r="AF2426">
        <v>65.365718187022125</v>
      </c>
      <c r="AG2426">
        <v>65.105777934128071</v>
      </c>
      <c r="AH2426">
        <v>64.164561514181486</v>
      </c>
      <c r="AI2426">
        <v>67.34480670411304</v>
      </c>
      <c r="AJ2426">
        <v>0.5749544569117071</v>
      </c>
      <c r="AK2426">
        <v>0.57495443249081202</v>
      </c>
      <c r="AL2426">
        <v>0.57495101096583934</v>
      </c>
      <c r="AM2426">
        <v>0.57495791715449351</v>
      </c>
      <c r="AN2426">
        <v>0.65649616421066281</v>
      </c>
      <c r="AO2426">
        <v>0.65649616421066292</v>
      </c>
      <c r="AP2426">
        <v>0.65649616421066292</v>
      </c>
      <c r="AQ2426">
        <v>0.65649616421066292</v>
      </c>
      <c r="AR2426">
        <v>13.69402198427133</v>
      </c>
      <c r="AS2426">
        <v>13.69402198427133</v>
      </c>
      <c r="AT2426">
        <v>13.69402198427133</v>
      </c>
      <c r="AU2426">
        <v>13.69402198427133</v>
      </c>
      <c r="AV2426" t="str">
        <f>VLOOKUP(Sheet1[[#This Row],[NPDES ID2]],Combined_Sheet__Major_Only___2[[NPDES ID2]:[ECHO BFR]],3,FALSE)</f>
        <v>TX</v>
      </c>
      <c r="AW2426" t="s">
        <v>118</v>
      </c>
      <c r="AX2426" t="str">
        <f>VLOOKUP(Sheet1[[#This Row],[NPDES ID2]],Combined_Sheet__Major_Only___2[[NPDES ID2]:[ECHO BFR]],27,FALSE)</f>
        <v>-</v>
      </c>
      <c r="AY2426" t="str">
        <f>VLOOKUP(Sheet1[[#This Row],[NPDES ID2]],Combined_Sheet__Major_Only___2[[NPDES ID2]:[ECHO BFR]],28,FALSE)</f>
        <v>-</v>
      </c>
      <c r="AZ2426" t="str">
        <f>VLOOKUP(Sheet1[[#This Row],[NPDES ID2]],Combined_Sheet__Major_Only___2[[NPDES ID2]:[ECHO BFR]],29,FALSE)</f>
        <v>thickening</v>
      </c>
      <c r="BA2426">
        <f>VLOOKUP(Sheet1[[#This Row],[NPDES ID2]],Combined_Sheet__Major_Only___2[[NPDES ID2]:[ECHO BFR]],17,FALSE)</f>
        <v>31.934729999999998</v>
      </c>
      <c r="BB2426">
        <f>VLOOKUP(Sheet1[[#This Row],[NPDES ID2]],Combined_Sheet__Major_Only___2[[NPDES ID2]:[ECHO BFR]],18,FALSE)</f>
        <v>-95.20214</v>
      </c>
      <c r="BC2426" t="str">
        <f>IF(ISNUMBER(SEARCH("aerobic",$AW2426)),"aerobic","")</f>
        <v>aerobic</v>
      </c>
      <c r="BD2426" t="str">
        <f>IF(ISNUMBER(SEARCH("anaer",$AW2426)),"anaer","")</f>
        <v/>
      </c>
      <c r="BE2426" t="str">
        <f>IF(ISNUMBER(SEARCH("thickening",$AZ2426)),"thickening","")</f>
        <v>thickening</v>
      </c>
      <c r="BF2426" s="2" t="str">
        <f>IF(ISNUMBER(SEARCH("airDry",$AW2426)),"airDry","")</f>
        <v>airDry</v>
      </c>
      <c r="BG2426" s="2" t="str">
        <f>IF(ISNUMBER(SEARCH("heatDry",$AY2426)),"heatDry","")</f>
        <v/>
      </c>
      <c r="BH2426" s="2" t="str">
        <f>IF(AND(ISNUMBER(SEARCH("aerobic",$AW2426)),ISNUMBER(SEARCH("anaer",$AW2426))),"Combined Aer and Anaer.","")</f>
        <v/>
      </c>
    </row>
    <row r="2427" spans="1:60" x14ac:dyDescent="0.3">
      <c r="A2427" s="4">
        <v>2425</v>
      </c>
      <c r="B2427" t="s">
        <v>11306</v>
      </c>
      <c r="C2427">
        <v>254.57</v>
      </c>
      <c r="D2427">
        <v>510.4821486430173</v>
      </c>
      <c r="E2427">
        <v>511.9929411992324</v>
      </c>
      <c r="F2427">
        <v>383.78550992131909</v>
      </c>
      <c r="G2427">
        <v>639.10058449291353</v>
      </c>
      <c r="H2427">
        <v>-76.910314726910514</v>
      </c>
      <c r="I2427">
        <v>-78.239010788089303</v>
      </c>
      <c r="J2427">
        <v>-91.120519244472632</v>
      </c>
      <c r="K2427">
        <v>-61.28809637999538</v>
      </c>
      <c r="L2427">
        <v>163.45447728498479</v>
      </c>
      <c r="M2427">
        <v>162.7321625603299</v>
      </c>
      <c r="N2427">
        <v>160.11425813116151</v>
      </c>
      <c r="O2427">
        <v>168.9582650519244</v>
      </c>
      <c r="P2427">
        <v>6.0065759588463381</v>
      </c>
      <c r="Q2427">
        <v>6.0686336711186506</v>
      </c>
      <c r="R2427">
        <v>4.8980635984515031</v>
      </c>
      <c r="S2427">
        <v>6.8774361241406234</v>
      </c>
      <c r="T2427">
        <v>291.84954048633813</v>
      </c>
      <c r="U2427">
        <v>291.84908724644902</v>
      </c>
      <c r="V2427">
        <v>291.65502773234118</v>
      </c>
      <c r="W2427">
        <v>292.04218630952539</v>
      </c>
      <c r="X2427">
        <v>20460.289860658129</v>
      </c>
      <c r="Y2427">
        <v>20536.43174181832</v>
      </c>
      <c r="Z2427">
        <v>19800.471462565241</v>
      </c>
      <c r="AA2427">
        <v>20880.727455147469</v>
      </c>
      <c r="AB2427">
        <v>3177.9610415194711</v>
      </c>
      <c r="AC2427">
        <v>3158.802505107808</v>
      </c>
      <c r="AD2427">
        <v>2755.003245203417</v>
      </c>
      <c r="AE2427">
        <v>3701.336537195878</v>
      </c>
      <c r="AF2427">
        <v>62.926204699579557</v>
      </c>
      <c r="AG2427">
        <v>62.647903880368297</v>
      </c>
      <c r="AH2427">
        <v>61.641540315018169</v>
      </c>
      <c r="AI2427">
        <v>65.043111252495763</v>
      </c>
      <c r="AJ2427">
        <v>0.54514361177552595</v>
      </c>
      <c r="AK2427">
        <v>0.54514348634470133</v>
      </c>
      <c r="AL2427">
        <v>0.54512594077243959</v>
      </c>
      <c r="AM2427">
        <v>0.54516135663837062</v>
      </c>
      <c r="AN2427">
        <v>0.99123077884933142</v>
      </c>
      <c r="AO2427">
        <v>0.99123077884933153</v>
      </c>
      <c r="AP2427">
        <v>0.99123077884933153</v>
      </c>
      <c r="AQ2427">
        <v>0.99123077884933153</v>
      </c>
      <c r="AR2427">
        <v>14.88580521193567</v>
      </c>
      <c r="AS2427">
        <v>14.88580521193567</v>
      </c>
      <c r="AT2427">
        <v>14.88580521193567</v>
      </c>
      <c r="AU2427">
        <v>14.88580521193567</v>
      </c>
      <c r="AV2427" t="str">
        <f>VLOOKUP(Sheet1[[#This Row],[NPDES ID2]],Combined_Sheet__Major_Only___2[[NPDES ID2]:[ECHO BFR]],3,FALSE)</f>
        <v>NJ</v>
      </c>
      <c r="AW2427" t="s">
        <v>12181</v>
      </c>
      <c r="AX2427" t="str">
        <f>VLOOKUP(Sheet1[[#This Row],[NPDES ID2]],Combined_Sheet__Major_Only___2[[NPDES ID2]:[ECHO BFR]],27,FALSE)</f>
        <v>-</v>
      </c>
      <c r="AY2427" t="str">
        <f>VLOOKUP(Sheet1[[#This Row],[NPDES ID2]],Combined_Sheet__Major_Only___2[[NPDES ID2]:[ECHO BFR]],28,FALSE)</f>
        <v>-</v>
      </c>
      <c r="AZ2427" t="str">
        <f>VLOOKUP(Sheet1[[#This Row],[NPDES ID2]],Combined_Sheet__Major_Only___2[[NPDES ID2]:[ECHO BFR]],29,FALSE)</f>
        <v>preliminaryOps</v>
      </c>
      <c r="BA2427">
        <f>VLOOKUP(Sheet1[[#This Row],[NPDES ID2]],Combined_Sheet__Major_Only___2[[NPDES ID2]:[ECHO BFR]],17,FALSE)</f>
        <v>41.058822999999997</v>
      </c>
      <c r="BB2427">
        <f>VLOOKUP(Sheet1[[#This Row],[NPDES ID2]],Combined_Sheet__Major_Only___2[[NPDES ID2]:[ECHO BFR]],18,FALSE)</f>
        <v>-74.747891999999993</v>
      </c>
      <c r="BC2427" t="str">
        <f>IF(ISNUMBER(SEARCH("aerobic",$AW2427)),"aerobic","")</f>
        <v/>
      </c>
      <c r="BD2427" t="str">
        <f>IF(ISNUMBER(SEARCH("anaer",$AW2427)),"anaer","")</f>
        <v>anaer</v>
      </c>
      <c r="BE2427" t="str">
        <f>IF(ISNUMBER(SEARCH("thickening",$AZ2427)),"thickening","")</f>
        <v/>
      </c>
      <c r="BF2427" s="3" t="str">
        <f>IF(ISNUMBER(SEARCH("airDry",$AW2427)),"airDry","")</f>
        <v/>
      </c>
      <c r="BG2427" s="3" t="str">
        <f>IF(ISNUMBER(SEARCH("heatDry",$AY2427)),"heatDry","")</f>
        <v/>
      </c>
      <c r="BH2427" s="3" t="str">
        <f>IF(AND(ISNUMBER(SEARCH("aerobic",$AW2427)),ISNUMBER(SEARCH("anaer",$AW2427))),"Combined Aer and Anaer.","")</f>
        <v/>
      </c>
    </row>
    <row r="2428" spans="1:60" x14ac:dyDescent="0.3">
      <c r="A2428" s="4">
        <v>2426</v>
      </c>
      <c r="B2428" t="s">
        <v>11310</v>
      </c>
      <c r="C2428">
        <v>252.34</v>
      </c>
      <c r="D2428">
        <v>546.95872915028463</v>
      </c>
      <c r="E2428">
        <v>549.46671527159538</v>
      </c>
      <c r="F2428">
        <v>410.12745196596347</v>
      </c>
      <c r="G2428">
        <v>685.87956387705617</v>
      </c>
      <c r="H2428">
        <v>-77.317856255222807</v>
      </c>
      <c r="I2428">
        <v>-78.351737414237945</v>
      </c>
      <c r="J2428">
        <v>-90.795014517009221</v>
      </c>
      <c r="K2428">
        <v>-62.626743551882868</v>
      </c>
      <c r="L2428">
        <v>152.24500688384049</v>
      </c>
      <c r="M2428">
        <v>151.45587705350849</v>
      </c>
      <c r="N2428">
        <v>148.59702613378721</v>
      </c>
      <c r="O2428">
        <v>158.2555763323559</v>
      </c>
      <c r="P2428">
        <v>5.9719823267540191</v>
      </c>
      <c r="Q2428">
        <v>6.023221360375528</v>
      </c>
      <c r="R2428">
        <v>4.9331774744890877</v>
      </c>
      <c r="S2428">
        <v>6.8690453895234711</v>
      </c>
      <c r="T2428">
        <v>45.360487774068822</v>
      </c>
      <c r="U2428">
        <v>45.360414933044957</v>
      </c>
      <c r="V2428">
        <v>45.329227268337917</v>
      </c>
      <c r="W2428">
        <v>45.391448241884099</v>
      </c>
      <c r="X2428">
        <v>3384.632894634467</v>
      </c>
      <c r="Y2428">
        <v>3399.350753342178</v>
      </c>
      <c r="Z2428">
        <v>3256.888773161068</v>
      </c>
      <c r="AA2428">
        <v>3466.2876166374172</v>
      </c>
      <c r="AB2428">
        <v>643.67763865733582</v>
      </c>
      <c r="AC2428">
        <v>637.51471750531516</v>
      </c>
      <c r="AD2428">
        <v>539.96926600343761</v>
      </c>
      <c r="AE2428">
        <v>779.33423197901527</v>
      </c>
      <c r="AF2428">
        <v>59.127311716220021</v>
      </c>
      <c r="AG2428">
        <v>58.820769531167088</v>
      </c>
      <c r="AH2428">
        <v>57.710921426296792</v>
      </c>
      <c r="AI2428">
        <v>61.461048817496057</v>
      </c>
      <c r="AJ2428">
        <v>0.49876984721604117</v>
      </c>
      <c r="AK2428">
        <v>0.4987698103804929</v>
      </c>
      <c r="AL2428">
        <v>0.49876465086611771</v>
      </c>
      <c r="AM2428">
        <v>0.49877506515195891</v>
      </c>
      <c r="AN2428">
        <v>0.94718828926104393</v>
      </c>
      <c r="AO2428">
        <v>0.94718828926104359</v>
      </c>
      <c r="AP2428">
        <v>0.94718828926104359</v>
      </c>
      <c r="AQ2428">
        <v>0.94718828926104359</v>
      </c>
      <c r="AR2428">
        <v>12.423143301277239</v>
      </c>
      <c r="AS2428">
        <v>12.42314330127725</v>
      </c>
      <c r="AT2428">
        <v>12.42314330127725</v>
      </c>
      <c r="AU2428">
        <v>12.42314330127725</v>
      </c>
      <c r="AV2428" t="str">
        <f>VLOOKUP(Sheet1[[#This Row],[NPDES ID2]],Combined_Sheet__Major_Only___2[[NPDES ID2]:[ECHO BFR]],3,FALSE)</f>
        <v>FL</v>
      </c>
      <c r="AW2428" t="s">
        <v>41</v>
      </c>
      <c r="AX2428" t="str">
        <f>VLOOKUP(Sheet1[[#This Row],[NPDES ID2]],Combined_Sheet__Major_Only___2[[NPDES ID2]:[ECHO BFR]],27,FALSE)</f>
        <v>-</v>
      </c>
      <c r="AY2428" t="str">
        <f>VLOOKUP(Sheet1[[#This Row],[NPDES ID2]],Combined_Sheet__Major_Only___2[[NPDES ID2]:[ECHO BFR]],28,FALSE)</f>
        <v>-</v>
      </c>
      <c r="AZ2428" t="str">
        <f>VLOOKUP(Sheet1[[#This Row],[NPDES ID2]],Combined_Sheet__Major_Only___2[[NPDES ID2]:[ECHO BFR]],29,FALSE)</f>
        <v>thickening</v>
      </c>
      <c r="BA2428">
        <f>VLOOKUP(Sheet1[[#This Row],[NPDES ID2]],Combined_Sheet__Major_Only___2[[NPDES ID2]:[ECHO BFR]],17,FALSE)</f>
        <v>28.011054000000001</v>
      </c>
      <c r="BB2428">
        <f>VLOOKUP(Sheet1[[#This Row],[NPDES ID2]],Combined_Sheet__Major_Only___2[[NPDES ID2]:[ECHO BFR]],18,FALSE)</f>
        <v>-81.808800000000005</v>
      </c>
      <c r="BC2428" t="str">
        <f>IF(ISNUMBER(SEARCH("aerobic",$AW2428)),"aerobic","")</f>
        <v>aerobic</v>
      </c>
      <c r="BD2428" t="str">
        <f>IF(ISNUMBER(SEARCH("anaer",$AW2428)),"anaer","")</f>
        <v/>
      </c>
      <c r="BE2428" t="str">
        <f>IF(ISNUMBER(SEARCH("thickening",$AZ2428)),"thickening","")</f>
        <v>thickening</v>
      </c>
      <c r="BF2428" s="2" t="str">
        <f>IF(ISNUMBER(SEARCH("airDry",$AW2428)),"airDry","")</f>
        <v/>
      </c>
      <c r="BG2428" s="2" t="str">
        <f>IF(ISNUMBER(SEARCH("heatDry",$AY2428)),"heatDry","")</f>
        <v/>
      </c>
      <c r="BH2428" s="2" t="str">
        <f>IF(AND(ISNUMBER(SEARCH("aerobic",$AW2428)),ISNUMBER(SEARCH("anaer",$AW2428))),"Combined Aer and Anaer.","")</f>
        <v/>
      </c>
    </row>
    <row r="2429" spans="1:60" x14ac:dyDescent="0.3">
      <c r="A2429" s="4">
        <v>2427</v>
      </c>
      <c r="B2429" t="s">
        <v>11314</v>
      </c>
      <c r="C2429">
        <v>251.66</v>
      </c>
      <c r="D2429">
        <v>487.28915360972582</v>
      </c>
      <c r="E2429">
        <v>487.83288932925359</v>
      </c>
      <c r="F2429">
        <v>366.02230096855448</v>
      </c>
      <c r="G2429">
        <v>611.56350641274275</v>
      </c>
      <c r="H2429">
        <v>-76.716958664789104</v>
      </c>
      <c r="I2429">
        <v>-77.993350997627402</v>
      </c>
      <c r="J2429">
        <v>-90.764829332082911</v>
      </c>
      <c r="K2429">
        <v>-59.948895060596961</v>
      </c>
      <c r="L2429">
        <v>170.74175647357399</v>
      </c>
      <c r="M2429">
        <v>170.09593344666101</v>
      </c>
      <c r="N2429">
        <v>167.7563941760684</v>
      </c>
      <c r="O2429">
        <v>175.66052833018361</v>
      </c>
      <c r="P2429">
        <v>5.92076520714794</v>
      </c>
      <c r="Q2429">
        <v>5.99453137329039</v>
      </c>
      <c r="R2429">
        <v>4.7742267722328382</v>
      </c>
      <c r="S2429">
        <v>6.8278754593645354</v>
      </c>
      <c r="T2429">
        <v>3.726524735867494</v>
      </c>
      <c r="U2429">
        <v>3.726516147239944</v>
      </c>
      <c r="V2429">
        <v>3.722838834344854</v>
      </c>
      <c r="W2429">
        <v>3.7301752601566478</v>
      </c>
      <c r="X2429">
        <v>247.22142287297899</v>
      </c>
      <c r="Y2429">
        <v>247.98907618526081</v>
      </c>
      <c r="Z2429">
        <v>240.4730383956113</v>
      </c>
      <c r="AA2429">
        <v>251.55846544614749</v>
      </c>
      <c r="AB2429">
        <v>45.23076478078255</v>
      </c>
      <c r="AC2429">
        <v>44.856087736737308</v>
      </c>
      <c r="AD2429">
        <v>38.284549157635666</v>
      </c>
      <c r="AE2429">
        <v>54.181001551245139</v>
      </c>
      <c r="AF2429">
        <v>66.489694946605098</v>
      </c>
      <c r="AG2429">
        <v>66.238159742467161</v>
      </c>
      <c r="AH2429">
        <v>65.327370135237473</v>
      </c>
      <c r="AI2429">
        <v>68.404800880574683</v>
      </c>
      <c r="AJ2429">
        <v>0.58869700055688889</v>
      </c>
      <c r="AK2429">
        <v>0.58869697743804861</v>
      </c>
      <c r="AL2429">
        <v>0.58869373825068871</v>
      </c>
      <c r="AM2429">
        <v>0.58870027639638445</v>
      </c>
      <c r="AN2429">
        <v>0.65181593067043508</v>
      </c>
      <c r="AO2429">
        <v>0.6518159306704352</v>
      </c>
      <c r="AP2429">
        <v>0.6518159306704352</v>
      </c>
      <c r="AQ2429">
        <v>0.6518159306704352</v>
      </c>
      <c r="AR2429">
        <v>14.27901483268352</v>
      </c>
      <c r="AS2429">
        <v>14.27901483268352</v>
      </c>
      <c r="AT2429">
        <v>14.27901483268352</v>
      </c>
      <c r="AU2429">
        <v>14.27901483268352</v>
      </c>
      <c r="AV2429" t="str">
        <f>VLOOKUP(Sheet1[[#This Row],[NPDES ID2]],Combined_Sheet__Major_Only___2[[NPDES ID2]:[ECHO BFR]],3,FALSE)</f>
        <v>CA</v>
      </c>
      <c r="AW2429" t="s">
        <v>12183</v>
      </c>
      <c r="AX2429" t="str">
        <f>VLOOKUP(Sheet1[[#This Row],[NPDES ID2]],Combined_Sheet__Major_Only___2[[NPDES ID2]:[ECHO BFR]],27,FALSE)</f>
        <v>methaneBioCaptureRecover</v>
      </c>
      <c r="AY2429" t="str">
        <f>VLOOKUP(Sheet1[[#This Row],[NPDES ID2]],Combined_Sheet__Major_Only___2[[NPDES ID2]:[ECHO BFR]],28,FALSE)</f>
        <v>-</v>
      </c>
      <c r="AZ2429" t="str">
        <f>VLOOKUP(Sheet1[[#This Row],[NPDES ID2]],Combined_Sheet__Major_Only___2[[NPDES ID2]:[ECHO BFR]],29,FALSE)</f>
        <v>thickening</v>
      </c>
      <c r="BA2429">
        <f>VLOOKUP(Sheet1[[#This Row],[NPDES ID2]],Combined_Sheet__Major_Only___2[[NPDES ID2]:[ECHO BFR]],17,FALSE)</f>
        <v>38.019899000000002</v>
      </c>
      <c r="BB2429">
        <f>VLOOKUP(Sheet1[[#This Row],[NPDES ID2]],Combined_Sheet__Major_Only___2[[NPDES ID2]:[ECHO BFR]],18,FALSE)</f>
        <v>-122.09743400000001</v>
      </c>
      <c r="BC2429" t="str">
        <f>IF(ISNUMBER(SEARCH("aerobic",$AW2429)),"aerobic","")</f>
        <v/>
      </c>
      <c r="BD2429" t="str">
        <f>IF(ISNUMBER(SEARCH("anaer",$AW2429)),"anaer","")</f>
        <v>anaer</v>
      </c>
      <c r="BE2429" t="str">
        <f>IF(ISNUMBER(SEARCH("thickening",$AZ2429)),"thickening","")</f>
        <v>thickening</v>
      </c>
      <c r="BF2429" s="3" t="str">
        <f>IF(ISNUMBER(SEARCH("airDry",$AW2429)),"airDry","")</f>
        <v>airDry</v>
      </c>
      <c r="BG2429" s="3" t="str">
        <f>IF(ISNUMBER(SEARCH("heatDry",$AY2429)),"heatDry","")</f>
        <v/>
      </c>
      <c r="BH2429" s="3" t="str">
        <f>IF(AND(ISNUMBER(SEARCH("aerobic",$AW2429)),ISNUMBER(SEARCH("anaer",$AW2429))),"Combined Aer and Anaer.","")</f>
        <v/>
      </c>
    </row>
    <row r="2430" spans="1:60" x14ac:dyDescent="0.3">
      <c r="A2430" s="4">
        <v>2428</v>
      </c>
      <c r="B2430" t="s">
        <v>11317</v>
      </c>
      <c r="C2430">
        <v>250.71</v>
      </c>
      <c r="D2430">
        <v>491.21836466681088</v>
      </c>
      <c r="E2430">
        <v>491.86605583541871</v>
      </c>
      <c r="F2430">
        <v>368.85184679046688</v>
      </c>
      <c r="G2430">
        <v>616.40820854876006</v>
      </c>
      <c r="H2430">
        <v>-76.729199542763169</v>
      </c>
      <c r="I2430">
        <v>-78.048883382760422</v>
      </c>
      <c r="J2430">
        <v>-90.791534264766483</v>
      </c>
      <c r="K2430">
        <v>-60.062039267692718</v>
      </c>
      <c r="L2430">
        <v>169.22263378649569</v>
      </c>
      <c r="M2430">
        <v>168.57273934315441</v>
      </c>
      <c r="N2430">
        <v>166.21825164506339</v>
      </c>
      <c r="O2430">
        <v>174.17279702197911</v>
      </c>
      <c r="P2430">
        <v>5.9000626869849979</v>
      </c>
      <c r="Q2430">
        <v>5.9737664866219626</v>
      </c>
      <c r="R2430">
        <v>4.7620598757311932</v>
      </c>
      <c r="S2430">
        <v>6.7963059393964054</v>
      </c>
      <c r="T2430">
        <v>58.612297407041098</v>
      </c>
      <c r="U2430">
        <v>58.612204114912863</v>
      </c>
      <c r="V2430">
        <v>58.572260090768822</v>
      </c>
      <c r="W2430">
        <v>58.651950445687632</v>
      </c>
      <c r="X2430">
        <v>3908.5225269245821</v>
      </c>
      <c r="Y2430">
        <v>3921.09372235506</v>
      </c>
      <c r="Z2430">
        <v>3799.0559423862078</v>
      </c>
      <c r="AA2430">
        <v>3978.2208949447459</v>
      </c>
      <c r="AB2430">
        <v>593.45285127493798</v>
      </c>
      <c r="AC2430">
        <v>590.34583485452231</v>
      </c>
      <c r="AD2430">
        <v>516.55991954863396</v>
      </c>
      <c r="AE2430">
        <v>689.10286098486529</v>
      </c>
      <c r="AF2430">
        <v>66.148142874940646</v>
      </c>
      <c r="AG2430">
        <v>65.894031076350615</v>
      </c>
      <c r="AH2430">
        <v>64.974142671793558</v>
      </c>
      <c r="AI2430">
        <v>68.08252495521856</v>
      </c>
      <c r="AJ2430">
        <v>0.58452045350797255</v>
      </c>
      <c r="AK2430">
        <v>0.58452041298356183</v>
      </c>
      <c r="AL2430">
        <v>0.58451473655497765</v>
      </c>
      <c r="AM2430">
        <v>0.58452619420533203</v>
      </c>
      <c r="AN2430">
        <v>0.95841647710641087</v>
      </c>
      <c r="AO2430">
        <v>0.95841647710641076</v>
      </c>
      <c r="AP2430">
        <v>0.95841647710641076</v>
      </c>
      <c r="AQ2430">
        <v>0.95841647710641076</v>
      </c>
      <c r="AR2430">
        <v>15.868132120384409</v>
      </c>
      <c r="AS2430">
        <v>15.8681321203844</v>
      </c>
      <c r="AT2430">
        <v>15.8681321203844</v>
      </c>
      <c r="AU2430">
        <v>15.8681321203844</v>
      </c>
      <c r="AV2430" t="str">
        <f>VLOOKUP(Sheet1[[#This Row],[NPDES ID2]],Combined_Sheet__Major_Only___2[[NPDES ID2]:[ECHO BFR]],3,FALSE)</f>
        <v>CA</v>
      </c>
      <c r="AW2430" t="s">
        <v>12181</v>
      </c>
      <c r="AX2430" t="str">
        <f>VLOOKUP(Sheet1[[#This Row],[NPDES ID2]],Combined_Sheet__Major_Only___2[[NPDES ID2]:[ECHO BFR]],27,FALSE)</f>
        <v>methaneBioCaptureRecover</v>
      </c>
      <c r="AY2430" t="str">
        <f>VLOOKUP(Sheet1[[#This Row],[NPDES ID2]],Combined_Sheet__Major_Only___2[[NPDES ID2]:[ECHO BFR]],28,FALSE)</f>
        <v>-</v>
      </c>
      <c r="AZ2430" t="str">
        <f>VLOOKUP(Sheet1[[#This Row],[NPDES ID2]],Combined_Sheet__Major_Only___2[[NPDES ID2]:[ECHO BFR]],29,FALSE)</f>
        <v>preliminaryOps, thickening</v>
      </c>
      <c r="BA2430">
        <f>VLOOKUP(Sheet1[[#This Row],[NPDES ID2]],Combined_Sheet__Major_Only___2[[NPDES ID2]:[ECHO BFR]],17,FALSE)</f>
        <v>36.539721999999998</v>
      </c>
      <c r="BB2430">
        <f>VLOOKUP(Sheet1[[#This Row],[NPDES ID2]],Combined_Sheet__Major_Only___2[[NPDES ID2]:[ECHO BFR]],18,FALSE)</f>
        <v>-121.91888899999999</v>
      </c>
      <c r="BC2430" t="str">
        <f>IF(ISNUMBER(SEARCH("aerobic",$AW2430)),"aerobic","")</f>
        <v/>
      </c>
      <c r="BD2430" t="str">
        <f>IF(ISNUMBER(SEARCH("anaer",$AW2430)),"anaer","")</f>
        <v>anaer</v>
      </c>
      <c r="BE2430" t="str">
        <f>IF(ISNUMBER(SEARCH("thickening",$AZ2430)),"thickening","")</f>
        <v>thickening</v>
      </c>
      <c r="BF2430" s="2" t="str">
        <f>IF(ISNUMBER(SEARCH("airDry",$AW2430)),"airDry","")</f>
        <v/>
      </c>
      <c r="BG2430" s="2" t="str">
        <f>IF(ISNUMBER(SEARCH("heatDry",$AY2430)),"heatDry","")</f>
        <v/>
      </c>
      <c r="BH2430" s="2" t="str">
        <f>IF(AND(ISNUMBER(SEARCH("aerobic",$AW2430)),ISNUMBER(SEARCH("anaer",$AW2430))),"Combined Aer and Anaer.","")</f>
        <v/>
      </c>
    </row>
    <row r="2431" spans="1:60" x14ac:dyDescent="0.3">
      <c r="A2431" s="4">
        <v>2429</v>
      </c>
      <c r="B2431" t="s">
        <v>11322</v>
      </c>
      <c r="C2431">
        <v>250.6</v>
      </c>
      <c r="D2431">
        <v>513.50974928351297</v>
      </c>
      <c r="E2431">
        <v>515.06020452725988</v>
      </c>
      <c r="F2431">
        <v>385.5514055681341</v>
      </c>
      <c r="G2431">
        <v>643.22913010658669</v>
      </c>
      <c r="H2431">
        <v>-76.990214340300241</v>
      </c>
      <c r="I2431">
        <v>-78.262412137757778</v>
      </c>
      <c r="J2431">
        <v>-91.315817527413941</v>
      </c>
      <c r="K2431">
        <v>-61.358569149666629</v>
      </c>
      <c r="L2431">
        <v>161.87044114546191</v>
      </c>
      <c r="M2431">
        <v>161.16640935896439</v>
      </c>
      <c r="N2431">
        <v>158.6160254954161</v>
      </c>
      <c r="O2431">
        <v>167.2325080201355</v>
      </c>
      <c r="P2431">
        <v>5.9112888362130027</v>
      </c>
      <c r="Q2431">
        <v>5.9740935453540152</v>
      </c>
      <c r="R2431">
        <v>4.8153740735464066</v>
      </c>
      <c r="S2431">
        <v>6.7654957267805891</v>
      </c>
      <c r="T2431">
        <v>4.253993503016666</v>
      </c>
      <c r="U2431">
        <v>4.2539841003630237</v>
      </c>
      <c r="V2431">
        <v>4.2499582534756062</v>
      </c>
      <c r="W2431">
        <v>4.257990022286636</v>
      </c>
      <c r="X2431">
        <v>296.447999183577</v>
      </c>
      <c r="Y2431">
        <v>297.49426415092279</v>
      </c>
      <c r="Z2431">
        <v>287.11956064059382</v>
      </c>
      <c r="AA2431">
        <v>302.43580629427709</v>
      </c>
      <c r="AB2431">
        <v>50.764069339047147</v>
      </c>
      <c r="AC2431">
        <v>50.379292402935398</v>
      </c>
      <c r="AD2431">
        <v>43.380560905489219</v>
      </c>
      <c r="AE2431">
        <v>60.071875928268653</v>
      </c>
      <c r="AF2431">
        <v>63.301692718707017</v>
      </c>
      <c r="AG2431">
        <v>63.026331606371969</v>
      </c>
      <c r="AH2431">
        <v>62.029226032223796</v>
      </c>
      <c r="AI2431">
        <v>65.398266532372546</v>
      </c>
      <c r="AJ2431">
        <v>0.54973056350108518</v>
      </c>
      <c r="AK2431">
        <v>0.54973054149855893</v>
      </c>
      <c r="AL2431">
        <v>0.5497274587381108</v>
      </c>
      <c r="AM2431">
        <v>0.54973368114418986</v>
      </c>
      <c r="AN2431">
        <v>0.67485503764818067</v>
      </c>
      <c r="AO2431">
        <v>0.67485503764818033</v>
      </c>
      <c r="AP2431">
        <v>0.67485503764818033</v>
      </c>
      <c r="AQ2431">
        <v>0.67485503764818033</v>
      </c>
      <c r="AR2431">
        <v>14.124508048467639</v>
      </c>
      <c r="AS2431">
        <v>14.124508048467639</v>
      </c>
      <c r="AT2431">
        <v>14.124508048467639</v>
      </c>
      <c r="AU2431">
        <v>14.124508048467639</v>
      </c>
      <c r="AV2431" t="str">
        <f>VLOOKUP(Sheet1[[#This Row],[NPDES ID2]],Combined_Sheet__Major_Only___2[[NPDES ID2]:[ECHO BFR]],3,FALSE)</f>
        <v>CA</v>
      </c>
      <c r="AW2431" t="s">
        <v>118</v>
      </c>
      <c r="AX2431" t="str">
        <f>VLOOKUP(Sheet1[[#This Row],[NPDES ID2]],Combined_Sheet__Major_Only___2[[NPDES ID2]:[ECHO BFR]],27,FALSE)</f>
        <v>-</v>
      </c>
      <c r="AY2431" t="str">
        <f>VLOOKUP(Sheet1[[#This Row],[NPDES ID2]],Combined_Sheet__Major_Only___2[[NPDES ID2]:[ECHO BFR]],28,FALSE)</f>
        <v>-</v>
      </c>
      <c r="AZ2431" t="str">
        <f>VLOOKUP(Sheet1[[#This Row],[NPDES ID2]],Combined_Sheet__Major_Only___2[[NPDES ID2]:[ECHO BFR]],29,FALSE)</f>
        <v>-</v>
      </c>
      <c r="BA2431">
        <f>VLOOKUP(Sheet1[[#This Row],[NPDES ID2]],Combined_Sheet__Major_Only___2[[NPDES ID2]:[ECHO BFR]],17,FALSE)</f>
        <v>36.000506612491101</v>
      </c>
      <c r="BB2431">
        <f>VLOOKUP(Sheet1[[#This Row],[NPDES ID2]],Combined_Sheet__Major_Only___2[[NPDES ID2]:[ECHO BFR]],18,FALSE)</f>
        <v>-120.124325026378</v>
      </c>
      <c r="BC2431" t="str">
        <f>IF(ISNUMBER(SEARCH("aerobic",$AW2431)),"aerobic","")</f>
        <v>aerobic</v>
      </c>
      <c r="BD2431" t="str">
        <f>IF(ISNUMBER(SEARCH("anaer",$AW2431)),"anaer","")</f>
        <v/>
      </c>
      <c r="BE2431" t="str">
        <f>IF(ISNUMBER(SEARCH("thickening",$AZ2431)),"thickening","")</f>
        <v/>
      </c>
      <c r="BF2431" s="3" t="str">
        <f>IF(ISNUMBER(SEARCH("airDry",$AW2431)),"airDry","")</f>
        <v>airDry</v>
      </c>
      <c r="BG2431" s="3" t="str">
        <f>IF(ISNUMBER(SEARCH("heatDry",$AY2431)),"heatDry","")</f>
        <v/>
      </c>
      <c r="BH2431" s="3" t="str">
        <f>IF(AND(ISNUMBER(SEARCH("aerobic",$AW2431)),ISNUMBER(SEARCH("anaer",$AW2431))),"Combined Aer and Anaer.","")</f>
        <v/>
      </c>
    </row>
    <row r="2432" spans="1:60" x14ac:dyDescent="0.3">
      <c r="A2432" s="4">
        <v>2430</v>
      </c>
      <c r="B2432" t="s">
        <v>11327</v>
      </c>
      <c r="C2432">
        <v>250.37</v>
      </c>
      <c r="D2432">
        <v>520.72107049935073</v>
      </c>
      <c r="E2432">
        <v>522.46252589816891</v>
      </c>
      <c r="F2432">
        <v>390.92637996630123</v>
      </c>
      <c r="G2432">
        <v>651.90784827342077</v>
      </c>
      <c r="H2432">
        <v>-76.939190795581681</v>
      </c>
      <c r="I2432">
        <v>-78.261432841420941</v>
      </c>
      <c r="J2432">
        <v>-91.04788417725041</v>
      </c>
      <c r="K2432">
        <v>-61.470412338810853</v>
      </c>
      <c r="L2432">
        <v>159.5970132621421</v>
      </c>
      <c r="M2432">
        <v>158.87795953852071</v>
      </c>
      <c r="N2432">
        <v>156.27180452885071</v>
      </c>
      <c r="O2432">
        <v>165.0760868960335</v>
      </c>
      <c r="P2432">
        <v>5.9096232685632151</v>
      </c>
      <c r="Q2432">
        <v>5.9728247171116369</v>
      </c>
      <c r="R2432">
        <v>4.8251971988900664</v>
      </c>
      <c r="S2432">
        <v>6.7696602859998514</v>
      </c>
      <c r="T2432">
        <v>307.67280499910908</v>
      </c>
      <c r="U2432">
        <v>307.67232733966938</v>
      </c>
      <c r="V2432">
        <v>307.46781233341551</v>
      </c>
      <c r="W2432">
        <v>307.87583014794092</v>
      </c>
      <c r="X2432">
        <v>21726.717240656191</v>
      </c>
      <c r="Y2432">
        <v>21809.16704181406</v>
      </c>
      <c r="Z2432">
        <v>21012.410778785859</v>
      </c>
      <c r="AA2432">
        <v>22181.986403863732</v>
      </c>
      <c r="AB2432">
        <v>4158.020654633393</v>
      </c>
      <c r="AC2432">
        <v>4116.3030252440494</v>
      </c>
      <c r="AD2432">
        <v>3488.5083215461832</v>
      </c>
      <c r="AE2432">
        <v>5018.7016163360522</v>
      </c>
      <c r="AF2432">
        <v>62.471988067662828</v>
      </c>
      <c r="AG2432">
        <v>62.190287062745448</v>
      </c>
      <c r="AH2432">
        <v>61.171687016981018</v>
      </c>
      <c r="AI2432">
        <v>64.614671153699533</v>
      </c>
      <c r="AJ2432">
        <v>0.53959568045097561</v>
      </c>
      <c r="AK2432">
        <v>0.53959554910942065</v>
      </c>
      <c r="AL2432">
        <v>0.53957717881127654</v>
      </c>
      <c r="AM2432">
        <v>0.53961425946265396</v>
      </c>
      <c r="AN2432">
        <v>0.99167638586114959</v>
      </c>
      <c r="AO2432">
        <v>0.99167638586114937</v>
      </c>
      <c r="AP2432">
        <v>0.99167638586114937</v>
      </c>
      <c r="AQ2432">
        <v>0.99167638586114937</v>
      </c>
      <c r="AR2432">
        <v>13.07990529534518</v>
      </c>
      <c r="AS2432">
        <v>13.079905295345171</v>
      </c>
      <c r="AT2432">
        <v>13.079905295345171</v>
      </c>
      <c r="AU2432">
        <v>13.079905295345171</v>
      </c>
      <c r="AV2432" t="str">
        <f>VLOOKUP(Sheet1[[#This Row],[NPDES ID2]],Combined_Sheet__Major_Only___2[[NPDES ID2]:[ECHO BFR]],3,FALSE)</f>
        <v>MS</v>
      </c>
      <c r="AW2432" t="s">
        <v>41</v>
      </c>
      <c r="AX2432" t="str">
        <f>VLOOKUP(Sheet1[[#This Row],[NPDES ID2]],Combined_Sheet__Major_Only___2[[NPDES ID2]:[ECHO BFR]],27,FALSE)</f>
        <v>longTermSludgeStore</v>
      </c>
      <c r="AY2432" t="str">
        <f>VLOOKUP(Sheet1[[#This Row],[NPDES ID2]],Combined_Sheet__Major_Only___2[[NPDES ID2]:[ECHO BFR]],28,FALSE)</f>
        <v>-</v>
      </c>
      <c r="AZ2432" t="str">
        <f>VLOOKUP(Sheet1[[#This Row],[NPDES ID2]],Combined_Sheet__Major_Only___2[[NPDES ID2]:[ECHO BFR]],29,FALSE)</f>
        <v>sludgeLagoon</v>
      </c>
      <c r="BA2432">
        <f>VLOOKUP(Sheet1[[#This Row],[NPDES ID2]],Combined_Sheet__Major_Only___2[[NPDES ID2]:[ECHO BFR]],17,FALSE)</f>
        <v>31.687028000000002</v>
      </c>
      <c r="BB2432">
        <f>VLOOKUP(Sheet1[[#This Row],[NPDES ID2]],Combined_Sheet__Major_Only___2[[NPDES ID2]:[ECHO BFR]],18,FALSE)</f>
        <v>-89.114806000000002</v>
      </c>
      <c r="BC2432" t="str">
        <f>IF(ISNUMBER(SEARCH("aerobic",$AW2432)),"aerobic","")</f>
        <v>aerobic</v>
      </c>
      <c r="BD2432" t="str">
        <f>IF(ISNUMBER(SEARCH("anaer",$AW2432)),"anaer","")</f>
        <v/>
      </c>
      <c r="BE2432" t="str">
        <f>IF(ISNUMBER(SEARCH("thickening",$AZ2432)),"thickening","")</f>
        <v/>
      </c>
      <c r="BF2432" s="2" t="str">
        <f>IF(ISNUMBER(SEARCH("airDry",$AW2432)),"airDry","")</f>
        <v/>
      </c>
      <c r="BG2432" s="2" t="str">
        <f>IF(ISNUMBER(SEARCH("heatDry",$AY2432)),"heatDry","")</f>
        <v/>
      </c>
      <c r="BH2432" s="2" t="str">
        <f>IF(AND(ISNUMBER(SEARCH("aerobic",$AW2432)),ISNUMBER(SEARCH("anaer",$AW2432))),"Combined Aer and Anaer.","")</f>
        <v/>
      </c>
    </row>
    <row r="2433" spans="1:60" x14ac:dyDescent="0.3">
      <c r="A2433" s="4">
        <v>2431</v>
      </c>
      <c r="B2433" t="s">
        <v>11331</v>
      </c>
      <c r="C2433">
        <v>249</v>
      </c>
      <c r="D2433">
        <v>543.63097086503944</v>
      </c>
      <c r="E2433">
        <v>545.99838540581004</v>
      </c>
      <c r="F2433">
        <v>407.62464859457009</v>
      </c>
      <c r="G2433">
        <v>681.749506574154</v>
      </c>
      <c r="H2433">
        <v>-77.230225706313306</v>
      </c>
      <c r="I2433">
        <v>-78.306455412074655</v>
      </c>
      <c r="J2433">
        <v>-90.918190528929486</v>
      </c>
      <c r="K2433">
        <v>-62.354343456599871</v>
      </c>
      <c r="L2433">
        <v>152.68098194519919</v>
      </c>
      <c r="M2433">
        <v>151.92059849850131</v>
      </c>
      <c r="N2433">
        <v>149.16578165510131</v>
      </c>
      <c r="O2433">
        <v>158.47280574623841</v>
      </c>
      <c r="P2433">
        <v>5.8885151390968558</v>
      </c>
      <c r="Q2433">
        <v>5.9352585371883588</v>
      </c>
      <c r="R2433">
        <v>4.8408461814256638</v>
      </c>
      <c r="S2433">
        <v>6.7621219628567966</v>
      </c>
      <c r="T2433">
        <v>74.010836279933571</v>
      </c>
      <c r="U2433">
        <v>74.010719223720656</v>
      </c>
      <c r="V2433">
        <v>73.960600352147495</v>
      </c>
      <c r="W2433">
        <v>74.060590043957049</v>
      </c>
      <c r="X2433">
        <v>5433.5905561019099</v>
      </c>
      <c r="Y2433">
        <v>5456.3307214190336</v>
      </c>
      <c r="Z2433">
        <v>5236.4111505337514</v>
      </c>
      <c r="AA2433">
        <v>5559.5037197523789</v>
      </c>
      <c r="AB2433">
        <v>941.61059440364693</v>
      </c>
      <c r="AC2433">
        <v>934.36679886839522</v>
      </c>
      <c r="AD2433">
        <v>802.36286764179886</v>
      </c>
      <c r="AE2433">
        <v>1118.728541984384</v>
      </c>
      <c r="AF2433">
        <v>60.092153682183927</v>
      </c>
      <c r="AG2433">
        <v>59.792799131247037</v>
      </c>
      <c r="AH2433">
        <v>58.709096724819553</v>
      </c>
      <c r="AI2433">
        <v>62.370989407897277</v>
      </c>
      <c r="AJ2433">
        <v>0.51054186699929083</v>
      </c>
      <c r="AK2433">
        <v>0.51054182191190622</v>
      </c>
      <c r="AL2433">
        <v>0.51053550735179498</v>
      </c>
      <c r="AM2433">
        <v>0.51054825308031249</v>
      </c>
      <c r="AN2433">
        <v>0.96665446955342416</v>
      </c>
      <c r="AO2433">
        <v>0.96665446955342449</v>
      </c>
      <c r="AP2433">
        <v>0.96665446955342449</v>
      </c>
      <c r="AQ2433">
        <v>0.96665446955342449</v>
      </c>
      <c r="AR2433">
        <v>13.31492063735117</v>
      </c>
      <c r="AS2433">
        <v>13.31492063735117</v>
      </c>
      <c r="AT2433">
        <v>13.31492063735117</v>
      </c>
      <c r="AU2433">
        <v>13.31492063735117</v>
      </c>
      <c r="AV2433" t="str">
        <f>VLOOKUP(Sheet1[[#This Row],[NPDES ID2]],Combined_Sheet__Major_Only___2[[NPDES ID2]:[ECHO BFR]],3,FALSE)</f>
        <v>IL</v>
      </c>
      <c r="AW2433" t="s">
        <v>41</v>
      </c>
      <c r="AX2433" t="str">
        <f>VLOOKUP(Sheet1[[#This Row],[NPDES ID2]],Combined_Sheet__Major_Only___2[[NPDES ID2]:[ECHO BFR]],27,FALSE)</f>
        <v>-</v>
      </c>
      <c r="AY2433" t="str">
        <f>VLOOKUP(Sheet1[[#This Row],[NPDES ID2]],Combined_Sheet__Major_Only___2[[NPDES ID2]:[ECHO BFR]],28,FALSE)</f>
        <v>-</v>
      </c>
      <c r="AZ2433" t="str">
        <f>VLOOKUP(Sheet1[[#This Row],[NPDES ID2]],Combined_Sheet__Major_Only___2[[NPDES ID2]:[ECHO BFR]],29,FALSE)</f>
        <v>thickening</v>
      </c>
      <c r="BA2433">
        <f>VLOOKUP(Sheet1[[#This Row],[NPDES ID2]],Combined_Sheet__Major_Only___2[[NPDES ID2]:[ECHO BFR]],17,FALSE)</f>
        <v>38.541297</v>
      </c>
      <c r="BB2433">
        <f>VLOOKUP(Sheet1[[#This Row],[NPDES ID2]],Combined_Sheet__Major_Only___2[[NPDES ID2]:[ECHO BFR]],18,FALSE)</f>
        <v>-90.059870000000004</v>
      </c>
      <c r="BC2433" t="str">
        <f>IF(ISNUMBER(SEARCH("aerobic",$AW2433)),"aerobic","")</f>
        <v>aerobic</v>
      </c>
      <c r="BD2433" t="str">
        <f>IF(ISNUMBER(SEARCH("anaer",$AW2433)),"anaer","")</f>
        <v/>
      </c>
      <c r="BE2433" t="str">
        <f>IF(ISNUMBER(SEARCH("thickening",$AZ2433)),"thickening","")</f>
        <v>thickening</v>
      </c>
      <c r="BF2433" s="3" t="str">
        <f>IF(ISNUMBER(SEARCH("airDry",$AW2433)),"airDry","")</f>
        <v/>
      </c>
      <c r="BG2433" s="3" t="str">
        <f>IF(ISNUMBER(SEARCH("heatDry",$AY2433)),"heatDry","")</f>
        <v/>
      </c>
      <c r="BH2433" s="3" t="str">
        <f>IF(AND(ISNUMBER(SEARCH("aerobic",$AW2433)),ISNUMBER(SEARCH("anaer",$AW2433))),"Combined Aer and Anaer.","")</f>
        <v/>
      </c>
    </row>
    <row r="2434" spans="1:60" x14ac:dyDescent="0.3">
      <c r="A2434" s="4">
        <v>2432</v>
      </c>
      <c r="B2434" t="s">
        <v>11335</v>
      </c>
      <c r="C2434">
        <v>248</v>
      </c>
      <c r="D2434">
        <v>706.35144916602849</v>
      </c>
      <c r="E2434">
        <v>709.54788528261452</v>
      </c>
      <c r="F2434">
        <v>523.82838655257365</v>
      </c>
      <c r="G2434">
        <v>900.3549902164483</v>
      </c>
      <c r="H2434">
        <v>-78.24758484819678</v>
      </c>
      <c r="I2434">
        <v>-77.499062806271709</v>
      </c>
      <c r="J2434">
        <v>-90.369000134344361</v>
      </c>
      <c r="K2434">
        <v>-67.402770090066468</v>
      </c>
      <c r="L2434">
        <v>117.48701486451721</v>
      </c>
      <c r="M2434">
        <v>116.4724339658473</v>
      </c>
      <c r="N2434">
        <v>112.79685892623731</v>
      </c>
      <c r="O2434">
        <v>125.21470968831849</v>
      </c>
      <c r="P2434">
        <v>5.9201970108388853</v>
      </c>
      <c r="Q2434">
        <v>5.8772603209029572</v>
      </c>
      <c r="R2434">
        <v>5.1433338202173706</v>
      </c>
      <c r="S2434">
        <v>6.7360546993994914</v>
      </c>
      <c r="T2434">
        <v>49.253151549223467</v>
      </c>
      <c r="U2434">
        <v>49.25307270077306</v>
      </c>
      <c r="V2434">
        <v>49.21931289202481</v>
      </c>
      <c r="W2434">
        <v>49.286665423443239</v>
      </c>
      <c r="X2434">
        <v>4683.8139915076908</v>
      </c>
      <c r="Y2434">
        <v>4717.1208010886166</v>
      </c>
      <c r="Z2434">
        <v>4392.6604159310928</v>
      </c>
      <c r="AA2434">
        <v>4873.0478783668223</v>
      </c>
      <c r="AB2434">
        <v>1411.507070455164</v>
      </c>
      <c r="AC2434">
        <v>1357.8558912374399</v>
      </c>
      <c r="AD2434">
        <v>1063.59261897591</v>
      </c>
      <c r="AE2434">
        <v>1987.751037375496</v>
      </c>
      <c r="AF2434">
        <v>46.427000675711788</v>
      </c>
      <c r="AG2434">
        <v>46.026005176376962</v>
      </c>
      <c r="AH2434">
        <v>44.573966164773701</v>
      </c>
      <c r="AI2434">
        <v>49.48014398350557</v>
      </c>
      <c r="AJ2434">
        <v>0.34429356950463119</v>
      </c>
      <c r="AK2434">
        <v>0.3442935377595982</v>
      </c>
      <c r="AL2434">
        <v>0.34428909196477853</v>
      </c>
      <c r="AM2434">
        <v>0.34429806565799509</v>
      </c>
      <c r="AN2434">
        <v>0.95106927251029949</v>
      </c>
      <c r="AO2434">
        <v>0.95106927251029971</v>
      </c>
      <c r="AP2434">
        <v>0.95106927251029971</v>
      </c>
      <c r="AQ2434">
        <v>0.95106927251029971</v>
      </c>
      <c r="AR2434">
        <v>7.7610973431025378</v>
      </c>
      <c r="AS2434">
        <v>7.7610973431025414</v>
      </c>
      <c r="AT2434">
        <v>7.7610973431025414</v>
      </c>
      <c r="AU2434">
        <v>7.7610973431025414</v>
      </c>
      <c r="AV2434" t="str">
        <f>VLOOKUP(Sheet1[[#This Row],[NPDES ID2]],Combined_Sheet__Major_Only___2[[NPDES ID2]:[ECHO BFR]],3,FALSE)</f>
        <v>IA</v>
      </c>
      <c r="AW2434" t="s">
        <v>87</v>
      </c>
      <c r="AX2434" t="str">
        <f>VLOOKUP(Sheet1[[#This Row],[NPDES ID2]],Combined_Sheet__Major_Only___2[[NPDES ID2]:[ECHO BFR]],27,FALSE)</f>
        <v>-</v>
      </c>
      <c r="AY2434" t="str">
        <f>VLOOKUP(Sheet1[[#This Row],[NPDES ID2]],Combined_Sheet__Major_Only___2[[NPDES ID2]:[ECHO BFR]],28,FALSE)</f>
        <v>-</v>
      </c>
      <c r="AZ2434" t="str">
        <f>VLOOKUP(Sheet1[[#This Row],[NPDES ID2]],Combined_Sheet__Major_Only___2[[NPDES ID2]:[ECHO BFR]],29,FALSE)</f>
        <v>preliminaryOps, thickening</v>
      </c>
      <c r="BA2434">
        <f>VLOOKUP(Sheet1[[#This Row],[NPDES ID2]],Combined_Sheet__Major_Only___2[[NPDES ID2]:[ECHO BFR]],17,FALSE)</f>
        <v>40.628528000000003</v>
      </c>
      <c r="BB2434">
        <f>VLOOKUP(Sheet1[[#This Row],[NPDES ID2]],Combined_Sheet__Major_Only___2[[NPDES ID2]:[ECHO BFR]],18,FALSE)</f>
        <v>-91.304389</v>
      </c>
      <c r="BC2434" t="str">
        <f>IF(ISNUMBER(SEARCH("aerobic",$AW2434)),"aerobic","")</f>
        <v/>
      </c>
      <c r="BD2434" t="str">
        <f>IF(ISNUMBER(SEARCH("anaer",$AW2434)),"anaer","")</f>
        <v/>
      </c>
      <c r="BE2434" t="str">
        <f>IF(ISNUMBER(SEARCH("thickening",$AZ2434)),"thickening","")</f>
        <v>thickening</v>
      </c>
      <c r="BF2434" s="2" t="str">
        <f>IF(ISNUMBER(SEARCH("airDry",$AW2434)),"airDry","")</f>
        <v/>
      </c>
      <c r="BG2434" s="2" t="str">
        <f>IF(ISNUMBER(SEARCH("heatDry",$AY2434)),"heatDry","")</f>
        <v/>
      </c>
      <c r="BH2434" s="2" t="str">
        <f>IF(AND(ISNUMBER(SEARCH("aerobic",$AW2434)),ISNUMBER(SEARCH("anaer",$AW2434))),"Combined Aer and Anaer.","")</f>
        <v/>
      </c>
    </row>
    <row r="2435" spans="1:60" x14ac:dyDescent="0.3">
      <c r="A2435" s="4">
        <v>2433</v>
      </c>
      <c r="B2435" t="s">
        <v>11340</v>
      </c>
      <c r="C2435">
        <v>247</v>
      </c>
      <c r="D2435">
        <v>500.87518129210599</v>
      </c>
      <c r="E2435">
        <v>501.69973080578842</v>
      </c>
      <c r="F2435">
        <v>375.62223237304119</v>
      </c>
      <c r="G2435">
        <v>628.48116796325485</v>
      </c>
      <c r="H2435">
        <v>-76.755956078793076</v>
      </c>
      <c r="I2435">
        <v>-78.05884566920686</v>
      </c>
      <c r="J2435">
        <v>-90.847923086482581</v>
      </c>
      <c r="K2435">
        <v>-60.257059874549697</v>
      </c>
      <c r="L2435">
        <v>165.37102820166601</v>
      </c>
      <c r="M2435">
        <v>164.7207095530209</v>
      </c>
      <c r="N2435">
        <v>162.36447335641901</v>
      </c>
      <c r="O2435">
        <v>170.32482837716</v>
      </c>
      <c r="P2435">
        <v>5.8152978619815023</v>
      </c>
      <c r="Q2435">
        <v>5.8882343147069793</v>
      </c>
      <c r="R2435">
        <v>4.7006258384021793</v>
      </c>
      <c r="S2435">
        <v>6.6867996764945374</v>
      </c>
      <c r="T2435">
        <v>110.42033564924429</v>
      </c>
      <c r="U2435">
        <v>110.4201624033869</v>
      </c>
      <c r="V2435">
        <v>110.34598533355791</v>
      </c>
      <c r="W2435">
        <v>110.4939723515957</v>
      </c>
      <c r="X2435">
        <v>7423.3854044696463</v>
      </c>
      <c r="Y2435">
        <v>7447.8876791973425</v>
      </c>
      <c r="Z2435">
        <v>7210.4045341999508</v>
      </c>
      <c r="AA2435">
        <v>7558.9719161637477</v>
      </c>
      <c r="AB2435">
        <v>1129.286985416524</v>
      </c>
      <c r="AC2435">
        <v>1123.1728663958929</v>
      </c>
      <c r="AD2435">
        <v>982.57185455739443</v>
      </c>
      <c r="AE2435">
        <v>1311.5863808790459</v>
      </c>
      <c r="AF2435">
        <v>65.613864689609926</v>
      </c>
      <c r="AG2435">
        <v>65.355734093684802</v>
      </c>
      <c r="AH2435">
        <v>64.421540006950323</v>
      </c>
      <c r="AI2435">
        <v>67.578480870963247</v>
      </c>
      <c r="AJ2435">
        <v>0.57798807398634156</v>
      </c>
      <c r="AK2435">
        <v>0.57798801478859807</v>
      </c>
      <c r="AL2435">
        <v>0.57797972504864348</v>
      </c>
      <c r="AM2435">
        <v>0.5779964576452935</v>
      </c>
      <c r="AN2435">
        <v>0.97729155586879068</v>
      </c>
      <c r="AO2435">
        <v>0.97729155586879091</v>
      </c>
      <c r="AP2435">
        <v>0.97729155586879091</v>
      </c>
      <c r="AQ2435">
        <v>0.97729155586879091</v>
      </c>
      <c r="AR2435">
        <v>15.72139830942597</v>
      </c>
      <c r="AS2435">
        <v>15.72139830942597</v>
      </c>
      <c r="AT2435">
        <v>15.72139830942597</v>
      </c>
      <c r="AU2435">
        <v>15.72139830942597</v>
      </c>
      <c r="AV2435" t="str">
        <f>VLOOKUP(Sheet1[[#This Row],[NPDES ID2]],Combined_Sheet__Major_Only___2[[NPDES ID2]:[ECHO BFR]],3,FALSE)</f>
        <v>NY</v>
      </c>
      <c r="AW2435" t="s">
        <v>12184</v>
      </c>
      <c r="AX2435" t="str">
        <f>VLOOKUP(Sheet1[[#This Row],[NPDES ID2]],Combined_Sheet__Major_Only___2[[NPDES ID2]:[ECHO BFR]],27,FALSE)</f>
        <v>methaneBioCaptureRecover</v>
      </c>
      <c r="AY2435" t="str">
        <f>VLOOKUP(Sheet1[[#This Row],[NPDES ID2]],Combined_Sheet__Major_Only___2[[NPDES ID2]:[ECHO BFR]],28,FALSE)</f>
        <v>-</v>
      </c>
      <c r="AZ2435" t="str">
        <f>VLOOKUP(Sheet1[[#This Row],[NPDES ID2]],Combined_Sheet__Major_Only___2[[NPDES ID2]:[ECHO BFR]],29,FALSE)</f>
        <v>preliminaryOps, thickening</v>
      </c>
      <c r="BA2435">
        <f>VLOOKUP(Sheet1[[#This Row],[NPDES ID2]],Combined_Sheet__Major_Only___2[[NPDES ID2]:[ECHO BFR]],17,FALSE)</f>
        <v>41.112943999999999</v>
      </c>
      <c r="BB2435">
        <f>VLOOKUP(Sheet1[[#This Row],[NPDES ID2]],Combined_Sheet__Major_Only___2[[NPDES ID2]:[ECHO BFR]],18,FALSE)</f>
        <v>-74.157722000000007</v>
      </c>
      <c r="BC2435" t="str">
        <f>IF(ISNUMBER(SEARCH("aerobic",$AW2435)),"aerobic","")</f>
        <v/>
      </c>
      <c r="BD2435" t="str">
        <f>IF(ISNUMBER(SEARCH("anaer",$AW2435)),"anaer","")</f>
        <v>anaer</v>
      </c>
      <c r="BE2435" t="str">
        <f>IF(ISNUMBER(SEARCH("thickening",$AZ2435)),"thickening","")</f>
        <v>thickening</v>
      </c>
      <c r="BF2435" s="3" t="str">
        <f>IF(ISNUMBER(SEARCH("airDry",$AW2435)),"airDry","")</f>
        <v/>
      </c>
      <c r="BG2435" s="3" t="str">
        <f>IF(ISNUMBER(SEARCH("heatDry",$AY2435)),"heatDry","")</f>
        <v/>
      </c>
      <c r="BH2435" s="3" t="str">
        <f>IF(AND(ISNUMBER(SEARCH("aerobic",$AW2435)),ISNUMBER(SEARCH("anaer",$AW2435))),"Combined Aer and Anaer.","")</f>
        <v/>
      </c>
    </row>
    <row r="2436" spans="1:60" x14ac:dyDescent="0.3">
      <c r="A2436" s="4">
        <v>2434</v>
      </c>
      <c r="B2436" t="s">
        <v>11345</v>
      </c>
      <c r="C2436">
        <v>247</v>
      </c>
      <c r="D2436">
        <v>512.75792816785645</v>
      </c>
      <c r="E2436">
        <v>514.07927062463386</v>
      </c>
      <c r="F2436">
        <v>384.5206040873091</v>
      </c>
      <c r="G2436">
        <v>642.77764587908939</v>
      </c>
      <c r="H2436">
        <v>-76.890652116280847</v>
      </c>
      <c r="I2436">
        <v>-78.074740442605375</v>
      </c>
      <c r="J2436">
        <v>-91.119090307957379</v>
      </c>
      <c r="K2436">
        <v>-60.938757267460261</v>
      </c>
      <c r="L2436">
        <v>161.54441274120421</v>
      </c>
      <c r="M2436">
        <v>160.8654859696658</v>
      </c>
      <c r="N2436">
        <v>158.40568056843671</v>
      </c>
      <c r="O2436">
        <v>166.71597482308249</v>
      </c>
      <c r="P2436">
        <v>5.8225628319567679</v>
      </c>
      <c r="Q2436">
        <v>5.8895576465184121</v>
      </c>
      <c r="R2436">
        <v>4.7323630847431586</v>
      </c>
      <c r="S2436">
        <v>6.6613802291686657</v>
      </c>
      <c r="T2436">
        <v>92.483289927410027</v>
      </c>
      <c r="U2436">
        <v>92.483144363235681</v>
      </c>
      <c r="V2436">
        <v>92.420819502571234</v>
      </c>
      <c r="W2436">
        <v>92.545160761947272</v>
      </c>
      <c r="X2436">
        <v>6364.9978883139556</v>
      </c>
      <c r="Y2436">
        <v>6387.4752382273309</v>
      </c>
      <c r="Z2436">
        <v>6169.862278912271</v>
      </c>
      <c r="AA2436">
        <v>6489.3008211754077</v>
      </c>
      <c r="AB2436">
        <v>1036.4297045621879</v>
      </c>
      <c r="AC2436">
        <v>1029.284236509762</v>
      </c>
      <c r="AD2436">
        <v>892.71823817128768</v>
      </c>
      <c r="AE2436">
        <v>1216.3405615228439</v>
      </c>
      <c r="AF2436">
        <v>64.095505956391179</v>
      </c>
      <c r="AG2436">
        <v>63.826035456068453</v>
      </c>
      <c r="AH2436">
        <v>62.850680846771994</v>
      </c>
      <c r="AI2436">
        <v>66.146607607415717</v>
      </c>
      <c r="AJ2436">
        <v>0.55942959309043172</v>
      </c>
      <c r="AK2436">
        <v>0.55942954028470515</v>
      </c>
      <c r="AL2436">
        <v>0.55942214514232214</v>
      </c>
      <c r="AM2436">
        <v>0.55943707200296888</v>
      </c>
      <c r="AN2436">
        <v>0.97305747029597667</v>
      </c>
      <c r="AO2436">
        <v>0.973057470295977</v>
      </c>
      <c r="AP2436">
        <v>0.973057470295977</v>
      </c>
      <c r="AQ2436">
        <v>0.973057470295977</v>
      </c>
      <c r="AR2436">
        <v>14.73523876154076</v>
      </c>
      <c r="AS2436">
        <v>14.73523876154076</v>
      </c>
      <c r="AT2436">
        <v>14.73523876154076</v>
      </c>
      <c r="AU2436">
        <v>14.73523876154076</v>
      </c>
      <c r="AV2436" t="str">
        <f>VLOOKUP(Sheet1[[#This Row],[NPDES ID2]],Combined_Sheet__Major_Only___2[[NPDES ID2]:[ECHO BFR]],3,FALSE)</f>
        <v>KS</v>
      </c>
      <c r="AW2436" t="s">
        <v>4408</v>
      </c>
      <c r="AX2436" t="str">
        <f>VLOOKUP(Sheet1[[#This Row],[NPDES ID2]],Combined_Sheet__Major_Only___2[[NPDES ID2]:[ECHO BFR]],27,FALSE)</f>
        <v>tempSludgeStore</v>
      </c>
      <c r="AY2436" t="str">
        <f>VLOOKUP(Sheet1[[#This Row],[NPDES ID2]],Combined_Sheet__Major_Only___2[[NPDES ID2]:[ECHO BFR]],28,FALSE)</f>
        <v>-</v>
      </c>
      <c r="AZ2436" t="str">
        <f>VLOOKUP(Sheet1[[#This Row],[NPDES ID2]],Combined_Sheet__Major_Only___2[[NPDES ID2]:[ECHO BFR]],29,FALSE)</f>
        <v>thickening</v>
      </c>
      <c r="BA2436">
        <f>VLOOKUP(Sheet1[[#This Row],[NPDES ID2]],Combined_Sheet__Major_Only___2[[NPDES ID2]:[ECHO BFR]],17,FALSE)</f>
        <v>37.798079000000001</v>
      </c>
      <c r="BB2436">
        <f>VLOOKUP(Sheet1[[#This Row],[NPDES ID2]],Combined_Sheet__Major_Only___2[[NPDES ID2]:[ECHO BFR]],18,FALSE)</f>
        <v>-96.849446</v>
      </c>
      <c r="BC2436" t="str">
        <f>IF(ISNUMBER(SEARCH("aerobic",$AW2436)),"aerobic","")</f>
        <v>aerobic</v>
      </c>
      <c r="BD2436" t="str">
        <f>IF(ISNUMBER(SEARCH("anaer",$AW2436)),"anaer","")</f>
        <v/>
      </c>
      <c r="BE2436" t="str">
        <f>IF(ISNUMBER(SEARCH("thickening",$AZ2436)),"thickening","")</f>
        <v>thickening</v>
      </c>
      <c r="BF2436" s="2" t="str">
        <f>IF(ISNUMBER(SEARCH("airDry",$AW2436)),"airDry","")</f>
        <v/>
      </c>
      <c r="BG2436" s="2" t="str">
        <f>IF(ISNUMBER(SEARCH("heatDry",$AY2436)),"heatDry","")</f>
        <v/>
      </c>
      <c r="BH2436" s="2" t="str">
        <f>IF(AND(ISNUMBER(SEARCH("aerobic",$AW2436)),ISNUMBER(SEARCH("anaer",$AW2436))),"Combined Aer and Anaer.","")</f>
        <v/>
      </c>
    </row>
    <row r="2437" spans="1:60" x14ac:dyDescent="0.3">
      <c r="A2437" s="4">
        <v>2435</v>
      </c>
      <c r="B2437" t="s">
        <v>11350</v>
      </c>
      <c r="C2437">
        <v>245</v>
      </c>
      <c r="D2437">
        <v>705.21620750311467</v>
      </c>
      <c r="E2437">
        <v>707.99809154455227</v>
      </c>
      <c r="F2437">
        <v>522.96733760751863</v>
      </c>
      <c r="G2437">
        <v>899.00382788612205</v>
      </c>
      <c r="H2437">
        <v>-78.1550230671685</v>
      </c>
      <c r="I2437">
        <v>-77.537312902247152</v>
      </c>
      <c r="J2437">
        <v>-90.115469236787533</v>
      </c>
      <c r="K2437">
        <v>-67.128327206877401</v>
      </c>
      <c r="L2437">
        <v>117.3317728630952</v>
      </c>
      <c r="M2437">
        <v>116.3389435134244</v>
      </c>
      <c r="N2437">
        <v>112.741532860454</v>
      </c>
      <c r="O2437">
        <v>124.8950177315579</v>
      </c>
      <c r="P2437">
        <v>5.8468105007832598</v>
      </c>
      <c r="Q2437">
        <v>5.8119086764980548</v>
      </c>
      <c r="R2437">
        <v>5.0665356573966642</v>
      </c>
      <c r="S2437">
        <v>6.6457327018382939</v>
      </c>
      <c r="T2437">
        <v>206.30515075478851</v>
      </c>
      <c r="U2437">
        <v>206.30482953288731</v>
      </c>
      <c r="V2437">
        <v>206.1672949346252</v>
      </c>
      <c r="W2437">
        <v>206.44168343663489</v>
      </c>
      <c r="X2437">
        <v>19406.40010481446</v>
      </c>
      <c r="Y2437">
        <v>19542.085518194141</v>
      </c>
      <c r="Z2437">
        <v>18223.02693231573</v>
      </c>
      <c r="AA2437">
        <v>20174.566576672019</v>
      </c>
      <c r="AB2437">
        <v>5117.2337336214932</v>
      </c>
      <c r="AC2437">
        <v>4966.1841020500451</v>
      </c>
      <c r="AD2437">
        <v>3993.5054800260041</v>
      </c>
      <c r="AE2437">
        <v>6892.7379891085666</v>
      </c>
      <c r="AF2437">
        <v>46.934125755294453</v>
      </c>
      <c r="AG2437">
        <v>46.536843450256782</v>
      </c>
      <c r="AH2437">
        <v>45.098726107630327</v>
      </c>
      <c r="AI2437">
        <v>49.958293548961933</v>
      </c>
      <c r="AJ2437">
        <v>0.35044087862308959</v>
      </c>
      <c r="AK2437">
        <v>0.35044081200974581</v>
      </c>
      <c r="AL2437">
        <v>0.35043149079775632</v>
      </c>
      <c r="AM2437">
        <v>0.35045030562527102</v>
      </c>
      <c r="AN2437">
        <v>0.98765898481248082</v>
      </c>
      <c r="AO2437">
        <v>0.98765898481248093</v>
      </c>
      <c r="AP2437">
        <v>0.98765898481248093</v>
      </c>
      <c r="AQ2437">
        <v>0.98765898481248093</v>
      </c>
      <c r="AR2437">
        <v>8.333431064340207</v>
      </c>
      <c r="AS2437">
        <v>8.3334310643402105</v>
      </c>
      <c r="AT2437">
        <v>8.3334310643402105</v>
      </c>
      <c r="AU2437">
        <v>8.3334310643402105</v>
      </c>
      <c r="AV2437" t="str">
        <f>VLOOKUP(Sheet1[[#This Row],[NPDES ID2]],Combined_Sheet__Major_Only___2[[NPDES ID2]:[ECHO BFR]],3,FALSE)</f>
        <v>TN</v>
      </c>
      <c r="AW2437" t="s">
        <v>38</v>
      </c>
      <c r="AX2437" t="str">
        <f>VLOOKUP(Sheet1[[#This Row],[NPDES ID2]],Combined_Sheet__Major_Only___2[[NPDES ID2]:[ECHO BFR]],27,FALSE)</f>
        <v/>
      </c>
      <c r="AY2437" t="str">
        <f>VLOOKUP(Sheet1[[#This Row],[NPDES ID2]],Combined_Sheet__Major_Only___2[[NPDES ID2]:[ECHO BFR]],28,FALSE)</f>
        <v/>
      </c>
      <c r="AZ2437" t="str">
        <f>VLOOKUP(Sheet1[[#This Row],[NPDES ID2]],Combined_Sheet__Major_Only___2[[NPDES ID2]:[ECHO BFR]],29,FALSE)</f>
        <v/>
      </c>
      <c r="BA2437">
        <f>VLOOKUP(Sheet1[[#This Row],[NPDES ID2]],Combined_Sheet__Major_Only___2[[NPDES ID2]:[ECHO BFR]],17,FALSE)</f>
        <v>35.484166999999999</v>
      </c>
      <c r="BB2437">
        <f>VLOOKUP(Sheet1[[#This Row],[NPDES ID2]],Combined_Sheet__Major_Only___2[[NPDES ID2]:[ECHO BFR]],18,FALSE)</f>
        <v>-86.466943999999998</v>
      </c>
      <c r="BC2437" t="str">
        <f>IF(ISNUMBER(SEARCH("aerobic",$AW2437)),"aerobic","")</f>
        <v/>
      </c>
      <c r="BD2437" t="str">
        <f>IF(ISNUMBER(SEARCH("anaer",$AW2437)),"anaer","")</f>
        <v/>
      </c>
      <c r="BE2437" t="str">
        <f>IF(ISNUMBER(SEARCH("thickening",$AZ2437)),"thickening","")</f>
        <v/>
      </c>
      <c r="BF2437" s="3" t="str">
        <f>IF(ISNUMBER(SEARCH("airDry",$AW2437)),"airDry","")</f>
        <v/>
      </c>
      <c r="BG2437" s="3" t="str">
        <f>IF(ISNUMBER(SEARCH("heatDry",$AY2437)),"heatDry","")</f>
        <v/>
      </c>
      <c r="BH2437" s="3" t="str">
        <f>IF(AND(ISNUMBER(SEARCH("aerobic",$AW2437)),ISNUMBER(SEARCH("anaer",$AW2437))),"Combined Aer and Anaer.","")</f>
        <v/>
      </c>
    </row>
    <row r="2438" spans="1:60" x14ac:dyDescent="0.3">
      <c r="A2438" s="4">
        <v>2436</v>
      </c>
      <c r="B2438" t="s">
        <v>11354</v>
      </c>
      <c r="C2438">
        <v>244.79</v>
      </c>
      <c r="D2438">
        <v>694.88941395482527</v>
      </c>
      <c r="E2438">
        <v>697.93695729930801</v>
      </c>
      <c r="F2438">
        <v>515.6646889959153</v>
      </c>
      <c r="G2438">
        <v>884.95747771208175</v>
      </c>
      <c r="H2438">
        <v>-78.164420616304426</v>
      </c>
      <c r="I2438">
        <v>-77.589827117782022</v>
      </c>
      <c r="J2438">
        <v>-90.164578800293867</v>
      </c>
      <c r="K2438">
        <v>-66.810583814330784</v>
      </c>
      <c r="L2438">
        <v>119.0439364445462</v>
      </c>
      <c r="M2438">
        <v>118.06531087320499</v>
      </c>
      <c r="N2438">
        <v>114.51994497025041</v>
      </c>
      <c r="O2438">
        <v>126.4978647822828</v>
      </c>
      <c r="P2438">
        <v>5.8394225010437388</v>
      </c>
      <c r="Q2438">
        <v>5.8147956985800668</v>
      </c>
      <c r="R2438">
        <v>5.0417250826338611</v>
      </c>
      <c r="S2438">
        <v>6.627838445220144</v>
      </c>
      <c r="T2438">
        <v>65.913277345899814</v>
      </c>
      <c r="U2438">
        <v>65.913172786396984</v>
      </c>
      <c r="V2438">
        <v>65.868404515123132</v>
      </c>
      <c r="W2438">
        <v>65.957719487847214</v>
      </c>
      <c r="X2438">
        <v>6105.4463820514284</v>
      </c>
      <c r="Y2438">
        <v>6146.9615932598936</v>
      </c>
      <c r="Z2438">
        <v>5743.5190694798266</v>
      </c>
      <c r="AA2438">
        <v>6340.1193184463636</v>
      </c>
      <c r="AB2438">
        <v>1436.42558140755</v>
      </c>
      <c r="AC2438">
        <v>1402.3252870846579</v>
      </c>
      <c r="AD2438">
        <v>1151.5228932741129</v>
      </c>
      <c r="AE2438">
        <v>1871.209653949616</v>
      </c>
      <c r="AF2438">
        <v>47.659162574464993</v>
      </c>
      <c r="AG2438">
        <v>47.267298251809891</v>
      </c>
      <c r="AH2438">
        <v>45.848377569454883</v>
      </c>
      <c r="AI2438">
        <v>50.642702771462872</v>
      </c>
      <c r="AJ2438">
        <v>0.35923333453219058</v>
      </c>
      <c r="AK2438">
        <v>0.35923329953149707</v>
      </c>
      <c r="AL2438">
        <v>0.35922839801015921</v>
      </c>
      <c r="AM2438">
        <v>0.35923829158000131</v>
      </c>
      <c r="AN2438">
        <v>0.96277662434825917</v>
      </c>
      <c r="AO2438">
        <v>0.96277662434825906</v>
      </c>
      <c r="AP2438">
        <v>0.96277662434825906</v>
      </c>
      <c r="AQ2438">
        <v>0.96277662434825906</v>
      </c>
      <c r="AR2438">
        <v>8.944241808305323</v>
      </c>
      <c r="AS2438">
        <v>8.9442418083053212</v>
      </c>
      <c r="AT2438">
        <v>8.9442418083053212</v>
      </c>
      <c r="AU2438">
        <v>8.9442418083053212</v>
      </c>
      <c r="AV2438" t="str">
        <f>VLOOKUP(Sheet1[[#This Row],[NPDES ID2]],Combined_Sheet__Major_Only___2[[NPDES ID2]:[ECHO BFR]],3,FALSE)</f>
        <v>FL</v>
      </c>
      <c r="AW2438" t="s">
        <v>54</v>
      </c>
      <c r="AX2438" t="str">
        <f>VLOOKUP(Sheet1[[#This Row],[NPDES ID2]],Combined_Sheet__Major_Only___2[[NPDES ID2]:[ECHO BFR]],27,FALSE)</f>
        <v>-</v>
      </c>
      <c r="AY2438" t="str">
        <f>VLOOKUP(Sheet1[[#This Row],[NPDES ID2]],Combined_Sheet__Major_Only___2[[NPDES ID2]:[ECHO BFR]],28,FALSE)</f>
        <v>-</v>
      </c>
      <c r="AZ2438" t="str">
        <f>VLOOKUP(Sheet1[[#This Row],[NPDES ID2]],Combined_Sheet__Major_Only___2[[NPDES ID2]:[ECHO BFR]],29,FALSE)</f>
        <v>thickening</v>
      </c>
      <c r="BA2438">
        <f>VLOOKUP(Sheet1[[#This Row],[NPDES ID2]],Combined_Sheet__Major_Only___2[[NPDES ID2]:[ECHO BFR]],17,FALSE)</f>
        <v>26.57451</v>
      </c>
      <c r="BB2438">
        <f>VLOOKUP(Sheet1[[#This Row],[NPDES ID2]],Combined_Sheet__Major_Only___2[[NPDES ID2]:[ECHO BFR]],18,FALSE)</f>
        <v>-81.738529999999997</v>
      </c>
      <c r="BC2438" t="str">
        <f>IF(ISNUMBER(SEARCH("aerobic",$AW2438)),"aerobic","")</f>
        <v/>
      </c>
      <c r="BD2438" t="str">
        <f>IF(ISNUMBER(SEARCH("anaer",$AW2438)),"anaer","")</f>
        <v/>
      </c>
      <c r="BE2438" t="str">
        <f>IF(ISNUMBER(SEARCH("thickening",$AZ2438)),"thickening","")</f>
        <v>thickening</v>
      </c>
      <c r="BF2438" s="2" t="str">
        <f>IF(ISNUMBER(SEARCH("airDry",$AW2438)),"airDry","")</f>
        <v/>
      </c>
      <c r="BG2438" s="2" t="str">
        <f>IF(ISNUMBER(SEARCH("heatDry",$AY2438)),"heatDry","")</f>
        <v/>
      </c>
      <c r="BH2438" s="2" t="str">
        <f>IF(AND(ISNUMBER(SEARCH("aerobic",$AW2438)),ISNUMBER(SEARCH("anaer",$AW2438))),"Combined Aer and Anaer.","")</f>
        <v/>
      </c>
    </row>
    <row r="2439" spans="1:60" x14ac:dyDescent="0.3">
      <c r="A2439" s="4">
        <v>2437</v>
      </c>
      <c r="B2439" t="s">
        <v>11358</v>
      </c>
      <c r="C2439">
        <v>244.7</v>
      </c>
      <c r="D2439">
        <v>673.36260982688646</v>
      </c>
      <c r="E2439">
        <v>676.89769117452522</v>
      </c>
      <c r="F2439">
        <v>500.41017734171311</v>
      </c>
      <c r="G2439">
        <v>855.74331212976597</v>
      </c>
      <c r="H2439">
        <v>-78.063030909381311</v>
      </c>
      <c r="I2439">
        <v>-77.753279290368596</v>
      </c>
      <c r="J2439">
        <v>-90.377533429040668</v>
      </c>
      <c r="K2439">
        <v>-66.080512835734794</v>
      </c>
      <c r="L2439">
        <v>122.82415534885931</v>
      </c>
      <c r="M2439">
        <v>121.87426286941709</v>
      </c>
      <c r="N2439">
        <v>118.4329964648541</v>
      </c>
      <c r="O2439">
        <v>130.05922099268039</v>
      </c>
      <c r="P2439">
        <v>5.8318571042087077</v>
      </c>
      <c r="Q2439">
        <v>5.8195070977236663</v>
      </c>
      <c r="R2439">
        <v>4.9962486808022302</v>
      </c>
      <c r="S2439">
        <v>6.603567813899649</v>
      </c>
      <c r="T2439">
        <v>65.311421264878533</v>
      </c>
      <c r="U2439">
        <v>65.311317634201416</v>
      </c>
      <c r="V2439">
        <v>65.266947049607396</v>
      </c>
      <c r="W2439">
        <v>65.355468617226677</v>
      </c>
      <c r="X2439">
        <v>5860.6612915357027</v>
      </c>
      <c r="Y2439">
        <v>5898.3056905930098</v>
      </c>
      <c r="Z2439">
        <v>5533.2043120702074</v>
      </c>
      <c r="AA2439">
        <v>6072.4279352587037</v>
      </c>
      <c r="AB2439">
        <v>1209.9733623514151</v>
      </c>
      <c r="AC2439">
        <v>1188.076629902851</v>
      </c>
      <c r="AD2439">
        <v>997.41892704030136</v>
      </c>
      <c r="AE2439">
        <v>1523.5913507621949</v>
      </c>
      <c r="AF2439">
        <v>49.190626573825931</v>
      </c>
      <c r="AG2439">
        <v>48.810126419205673</v>
      </c>
      <c r="AH2439">
        <v>47.43237318087143</v>
      </c>
      <c r="AI2439">
        <v>52.087616191025909</v>
      </c>
      <c r="AJ2439">
        <v>0.37781864988186159</v>
      </c>
      <c r="AK2439">
        <v>0.37781861450867588</v>
      </c>
      <c r="AL2439">
        <v>0.37781366066230998</v>
      </c>
      <c r="AM2439">
        <v>0.377823659843185</v>
      </c>
      <c r="AN2439">
        <v>0.96245207758224405</v>
      </c>
      <c r="AO2439">
        <v>0.96245207758224427</v>
      </c>
      <c r="AP2439">
        <v>0.96245207758224427</v>
      </c>
      <c r="AQ2439">
        <v>0.96245207758224427</v>
      </c>
      <c r="AR2439">
        <v>9.8798373214898412</v>
      </c>
      <c r="AS2439">
        <v>9.8798373214898394</v>
      </c>
      <c r="AT2439">
        <v>9.8798373214898394</v>
      </c>
      <c r="AU2439">
        <v>9.8798373214898394</v>
      </c>
      <c r="AV2439" t="str">
        <f>VLOOKUP(Sheet1[[#This Row],[NPDES ID2]],Combined_Sheet__Major_Only___2[[NPDES ID2]:[ECHO BFR]],3,FALSE)</f>
        <v>WA</v>
      </c>
      <c r="AW2439" t="s">
        <v>54</v>
      </c>
      <c r="AX2439" t="str">
        <f>VLOOKUP(Sheet1[[#This Row],[NPDES ID2]],Combined_Sheet__Major_Only___2[[NPDES ID2]:[ECHO BFR]],27,FALSE)</f>
        <v>-</v>
      </c>
      <c r="AY2439" t="str">
        <f>VLOOKUP(Sheet1[[#This Row],[NPDES ID2]],Combined_Sheet__Major_Only___2[[NPDES ID2]:[ECHO BFR]],28,FALSE)</f>
        <v>thermoAerobicDigest</v>
      </c>
      <c r="AZ2439" t="str">
        <f>VLOOKUP(Sheet1[[#This Row],[NPDES ID2]],Combined_Sheet__Major_Only___2[[NPDES ID2]:[ECHO BFR]],29,FALSE)</f>
        <v>preliminaryOps, thickening</v>
      </c>
      <c r="BA2439">
        <f>VLOOKUP(Sheet1[[#This Row],[NPDES ID2]],Combined_Sheet__Major_Only___2[[NPDES ID2]:[ECHO BFR]],17,FALSE)</f>
        <v>47.418545000000002</v>
      </c>
      <c r="BB2439">
        <f>VLOOKUP(Sheet1[[#This Row],[NPDES ID2]],Combined_Sheet__Major_Only___2[[NPDES ID2]:[ECHO BFR]],18,FALSE)</f>
        <v>-120.29716000000001</v>
      </c>
      <c r="BC2439" t="str">
        <f>IF(ISNUMBER(SEARCH("aerobic",$AW2439)),"aerobic","")</f>
        <v/>
      </c>
      <c r="BD2439" t="str">
        <f>IF(ISNUMBER(SEARCH("anaer",$AW2439)),"anaer","")</f>
        <v/>
      </c>
      <c r="BE2439" t="str">
        <f>IF(ISNUMBER(SEARCH("thickening",$AZ2439)),"thickening","")</f>
        <v>thickening</v>
      </c>
      <c r="BF2439" s="3" t="str">
        <f>IF(ISNUMBER(SEARCH("airDry",$AW2439)),"airDry","")</f>
        <v/>
      </c>
      <c r="BG2439" s="3" t="str">
        <f>IF(ISNUMBER(SEARCH("heatDry",$AY2439)),"heatDry","")</f>
        <v/>
      </c>
      <c r="BH2439" s="3" t="str">
        <f>IF(AND(ISNUMBER(SEARCH("aerobic",$AW2439)),ISNUMBER(SEARCH("anaer",$AW2439))),"Combined Aer and Anaer.","")</f>
        <v/>
      </c>
    </row>
    <row r="2440" spans="1:60" x14ac:dyDescent="0.3">
      <c r="A2440" s="4">
        <v>2438</v>
      </c>
      <c r="B2440" t="s">
        <v>11363</v>
      </c>
      <c r="C2440">
        <v>242</v>
      </c>
      <c r="D2440">
        <v>650.58128075259856</v>
      </c>
      <c r="E2440">
        <v>654.85396803847107</v>
      </c>
      <c r="F2440">
        <v>484.15358194574219</v>
      </c>
      <c r="G2440">
        <v>825.14156944685362</v>
      </c>
      <c r="H2440">
        <v>-77.911742319714861</v>
      </c>
      <c r="I2440">
        <v>-77.913677648374318</v>
      </c>
      <c r="J2440">
        <v>-90.665963845070834</v>
      </c>
      <c r="K2440">
        <v>-65.069247737507069</v>
      </c>
      <c r="L2440">
        <v>126.7766279893392</v>
      </c>
      <c r="M2440">
        <v>125.87664360573039</v>
      </c>
      <c r="N2440">
        <v>122.6161781233573</v>
      </c>
      <c r="O2440">
        <v>133.6315684600699</v>
      </c>
      <c r="P2440">
        <v>5.7595344319860109</v>
      </c>
      <c r="Q2440">
        <v>5.7375917959800704</v>
      </c>
      <c r="R2440">
        <v>4.8814255076149786</v>
      </c>
      <c r="S2440">
        <v>6.55436333797629</v>
      </c>
      <c r="T2440">
        <v>55.852708100160967</v>
      </c>
      <c r="U2440">
        <v>55.852619066820807</v>
      </c>
      <c r="V2440">
        <v>55.81449848842032</v>
      </c>
      <c r="W2440">
        <v>55.890550976559503</v>
      </c>
      <c r="X2440">
        <v>4801.3792658075763</v>
      </c>
      <c r="Y2440">
        <v>4829.8061067632952</v>
      </c>
      <c r="Z2440">
        <v>4554.5617114619236</v>
      </c>
      <c r="AA2440">
        <v>4960.4811789226887</v>
      </c>
      <c r="AB2440">
        <v>1362.098392333844</v>
      </c>
      <c r="AC2440">
        <v>1320.328662645368</v>
      </c>
      <c r="AD2440">
        <v>1048.7338230951109</v>
      </c>
      <c r="AE2440">
        <v>1868.1063042197329</v>
      </c>
      <c r="AF2440">
        <v>51.340033251124282</v>
      </c>
      <c r="AG2440">
        <v>50.975499218591743</v>
      </c>
      <c r="AH2440">
        <v>49.655592709671211</v>
      </c>
      <c r="AI2440">
        <v>54.115410941938663</v>
      </c>
      <c r="AJ2440">
        <v>0.40393147827441511</v>
      </c>
      <c r="AK2440">
        <v>0.4039314417590395</v>
      </c>
      <c r="AL2440">
        <v>0.40392632781359022</v>
      </c>
      <c r="AM2440">
        <v>0.40393665014461388</v>
      </c>
      <c r="AN2440">
        <v>0.95649012099833552</v>
      </c>
      <c r="AO2440">
        <v>0.95649012099833541</v>
      </c>
      <c r="AP2440">
        <v>0.95649012099833541</v>
      </c>
      <c r="AQ2440">
        <v>0.95649012099833541</v>
      </c>
      <c r="AR2440">
        <v>8.8129215149527678</v>
      </c>
      <c r="AS2440">
        <v>8.8129215149527695</v>
      </c>
      <c r="AT2440">
        <v>8.8129215149527695</v>
      </c>
      <c r="AU2440">
        <v>8.8129215149527695</v>
      </c>
      <c r="AV2440" t="str">
        <f>VLOOKUP(Sheet1[[#This Row],[NPDES ID2]],Combined_Sheet__Major_Only___2[[NPDES ID2]:[ECHO BFR]],3,FALSE)</f>
        <v>IL</v>
      </c>
      <c r="AW2440" t="s">
        <v>87</v>
      </c>
      <c r="AX2440" t="str">
        <f>VLOOKUP(Sheet1[[#This Row],[NPDES ID2]],Combined_Sheet__Major_Only___2[[NPDES ID2]:[ECHO BFR]],27,FALSE)</f>
        <v>-</v>
      </c>
      <c r="AY2440" t="str">
        <f>VLOOKUP(Sheet1[[#This Row],[NPDES ID2]],Combined_Sheet__Major_Only___2[[NPDES ID2]:[ECHO BFR]],28,FALSE)</f>
        <v>-</v>
      </c>
      <c r="AZ2440" t="str">
        <f>VLOOKUP(Sheet1[[#This Row],[NPDES ID2]],Combined_Sheet__Major_Only___2[[NPDES ID2]:[ECHO BFR]],29,FALSE)</f>
        <v>thickening</v>
      </c>
      <c r="BA2440">
        <f>VLOOKUP(Sheet1[[#This Row],[NPDES ID2]],Combined_Sheet__Major_Only___2[[NPDES ID2]:[ECHO BFR]],17,FALSE)</f>
        <v>38.726944000000003</v>
      </c>
      <c r="BB2440">
        <f>VLOOKUP(Sheet1[[#This Row],[NPDES ID2]],Combined_Sheet__Major_Only___2[[NPDES ID2]:[ECHO BFR]],18,FALSE)</f>
        <v>-89.871388999999994</v>
      </c>
      <c r="BC2440" t="str">
        <f>IF(ISNUMBER(SEARCH("aerobic",$AW2440)),"aerobic","")</f>
        <v/>
      </c>
      <c r="BD2440" t="str">
        <f>IF(ISNUMBER(SEARCH("anaer",$AW2440)),"anaer","")</f>
        <v/>
      </c>
      <c r="BE2440" t="str">
        <f>IF(ISNUMBER(SEARCH("thickening",$AZ2440)),"thickening","")</f>
        <v>thickening</v>
      </c>
      <c r="BF2440" s="2" t="str">
        <f>IF(ISNUMBER(SEARCH("airDry",$AW2440)),"airDry","")</f>
        <v/>
      </c>
      <c r="BG2440" s="2" t="str">
        <f>IF(ISNUMBER(SEARCH("heatDry",$AY2440)),"heatDry","")</f>
        <v/>
      </c>
      <c r="BH2440" s="2" t="str">
        <f>IF(AND(ISNUMBER(SEARCH("aerobic",$AW2440)),ISNUMBER(SEARCH("anaer",$AW2440))),"Combined Aer and Anaer.","")</f>
        <v/>
      </c>
    </row>
    <row r="2441" spans="1:60" x14ac:dyDescent="0.3">
      <c r="A2441" s="4">
        <v>2439</v>
      </c>
      <c r="B2441" t="s">
        <v>11366</v>
      </c>
      <c r="C2441">
        <v>239.84</v>
      </c>
      <c r="D2441">
        <v>522.32350962336318</v>
      </c>
      <c r="E2441">
        <v>523.59827775176961</v>
      </c>
      <c r="F2441">
        <v>390.72910949476608</v>
      </c>
      <c r="G2441">
        <v>655.19778151911464</v>
      </c>
      <c r="H2441">
        <v>-76.864953380590947</v>
      </c>
      <c r="I2441">
        <v>-78.061179177369297</v>
      </c>
      <c r="J2441">
        <v>-91.067505691908593</v>
      </c>
      <c r="K2441">
        <v>-60.816155998136161</v>
      </c>
      <c r="L2441">
        <v>157.4962410627767</v>
      </c>
      <c r="M2441">
        <v>156.84174372044521</v>
      </c>
      <c r="N2441">
        <v>154.47040130840841</v>
      </c>
      <c r="O2441">
        <v>162.48180743580349</v>
      </c>
      <c r="P2441">
        <v>5.652575694887144</v>
      </c>
      <c r="Q2441">
        <v>5.7192394103859474</v>
      </c>
      <c r="R2441">
        <v>4.5908049237771191</v>
      </c>
      <c r="S2441">
        <v>6.4725037077921703</v>
      </c>
      <c r="T2441">
        <v>112.44477693023801</v>
      </c>
      <c r="U2441">
        <v>112.4446005601235</v>
      </c>
      <c r="V2441">
        <v>112.36908580615879</v>
      </c>
      <c r="W2441">
        <v>112.5197415719212</v>
      </c>
      <c r="X2441">
        <v>7707.5808211324447</v>
      </c>
      <c r="Y2441">
        <v>7734.498210352127</v>
      </c>
      <c r="Z2441">
        <v>7473.9064043727494</v>
      </c>
      <c r="AA2441">
        <v>7856.4072884632424</v>
      </c>
      <c r="AB2441">
        <v>1144.7047405946389</v>
      </c>
      <c r="AC2441">
        <v>1138.463191167986</v>
      </c>
      <c r="AD2441">
        <v>998.90280656954462</v>
      </c>
      <c r="AE2441">
        <v>1324.515269611443</v>
      </c>
      <c r="AF2441">
        <v>64.354900472321418</v>
      </c>
      <c r="AG2441">
        <v>64.087363091901523</v>
      </c>
      <c r="AH2441">
        <v>63.119064296675461</v>
      </c>
      <c r="AI2441">
        <v>66.391201023214904</v>
      </c>
      <c r="AJ2441">
        <v>0.56259948012139105</v>
      </c>
      <c r="AK2441">
        <v>0.562599423313353</v>
      </c>
      <c r="AL2441">
        <v>0.56259146811696759</v>
      </c>
      <c r="AM2441">
        <v>0.56260752544393922</v>
      </c>
      <c r="AN2441">
        <v>0.97768731179493773</v>
      </c>
      <c r="AO2441">
        <v>0.9776873117949374</v>
      </c>
      <c r="AP2441">
        <v>0.9776873117949374</v>
      </c>
      <c r="AQ2441">
        <v>0.9776873117949374</v>
      </c>
      <c r="AR2441">
        <v>15.65066667478891</v>
      </c>
      <c r="AS2441">
        <v>15.650666674788919</v>
      </c>
      <c r="AT2441">
        <v>15.650666674788919</v>
      </c>
      <c r="AU2441">
        <v>15.650666674788919</v>
      </c>
      <c r="AV2441" t="str">
        <f>VLOOKUP(Sheet1[[#This Row],[NPDES ID2]],Combined_Sheet__Major_Only___2[[NPDES ID2]:[ECHO BFR]],3,FALSE)</f>
        <v>TX</v>
      </c>
      <c r="AW2441" t="s">
        <v>41</v>
      </c>
      <c r="AX2441" t="str">
        <f>VLOOKUP(Sheet1[[#This Row],[NPDES ID2]],Combined_Sheet__Major_Only___2[[NPDES ID2]:[ECHO BFR]],27,FALSE)</f>
        <v>-</v>
      </c>
      <c r="AY2441" t="str">
        <f>VLOOKUP(Sheet1[[#This Row],[NPDES ID2]],Combined_Sheet__Major_Only___2[[NPDES ID2]:[ECHO BFR]],28,FALSE)</f>
        <v>-</v>
      </c>
      <c r="AZ2441" t="str">
        <f>VLOOKUP(Sheet1[[#This Row],[NPDES ID2]],Combined_Sheet__Major_Only___2[[NPDES ID2]:[ECHO BFR]],29,FALSE)</f>
        <v>thickening</v>
      </c>
      <c r="BA2441">
        <f>VLOOKUP(Sheet1[[#This Row],[NPDES ID2]],Combined_Sheet__Major_Only___2[[NPDES ID2]:[ECHO BFR]],17,FALSE)</f>
        <v>29.890847999999998</v>
      </c>
      <c r="BB2441">
        <f>VLOOKUP(Sheet1[[#This Row],[NPDES ID2]],Combined_Sheet__Major_Only___2[[NPDES ID2]:[ECHO BFR]],18,FALSE)</f>
        <v>-95.638902999999999</v>
      </c>
      <c r="BC2441" t="str">
        <f>IF(ISNUMBER(SEARCH("aerobic",$AW2441)),"aerobic","")</f>
        <v>aerobic</v>
      </c>
      <c r="BD2441" t="str">
        <f>IF(ISNUMBER(SEARCH("anaer",$AW2441)),"anaer","")</f>
        <v/>
      </c>
      <c r="BE2441" t="str">
        <f>IF(ISNUMBER(SEARCH("thickening",$AZ2441)),"thickening","")</f>
        <v>thickening</v>
      </c>
      <c r="BF2441" s="3" t="str">
        <f>IF(ISNUMBER(SEARCH("airDry",$AW2441)),"airDry","")</f>
        <v/>
      </c>
      <c r="BG2441" s="3" t="str">
        <f>IF(ISNUMBER(SEARCH("heatDry",$AY2441)),"heatDry","")</f>
        <v/>
      </c>
      <c r="BH2441" s="3" t="str">
        <f>IF(AND(ISNUMBER(SEARCH("aerobic",$AW2441)),ISNUMBER(SEARCH("anaer",$AW2441))),"Combined Aer and Anaer.","")</f>
        <v/>
      </c>
    </row>
    <row r="2442" spans="1:60" x14ac:dyDescent="0.3">
      <c r="A2442" s="4">
        <v>2440</v>
      </c>
      <c r="B2442" t="s">
        <v>11370</v>
      </c>
      <c r="C2442">
        <v>238.2</v>
      </c>
      <c r="D2442">
        <v>656.65577401322571</v>
      </c>
      <c r="E2442">
        <v>661.1955353446856</v>
      </c>
      <c r="F2442">
        <v>488.38959353855262</v>
      </c>
      <c r="G2442">
        <v>833.60864944240336</v>
      </c>
      <c r="H2442">
        <v>-77.888380367083414</v>
      </c>
      <c r="I2442">
        <v>-77.909877155193414</v>
      </c>
      <c r="J2442">
        <v>-90.66818218790317</v>
      </c>
      <c r="K2442">
        <v>-64.993873191137993</v>
      </c>
      <c r="L2442">
        <v>125.144182879658</v>
      </c>
      <c r="M2442">
        <v>124.26101362893441</v>
      </c>
      <c r="N2442">
        <v>121.06133090175609</v>
      </c>
      <c r="O2442">
        <v>131.8713067055763</v>
      </c>
      <c r="P2442">
        <v>5.6685200032339891</v>
      </c>
      <c r="Q2442">
        <v>5.6495050858953331</v>
      </c>
      <c r="R2442">
        <v>4.8027855123083993</v>
      </c>
      <c r="S2442">
        <v>6.4529006419252593</v>
      </c>
      <c r="T2442">
        <v>96.804418834019714</v>
      </c>
      <c r="U2442">
        <v>96.804266601181936</v>
      </c>
      <c r="V2442">
        <v>96.739086480826302</v>
      </c>
      <c r="W2442">
        <v>96.869124128161488</v>
      </c>
      <c r="X2442">
        <v>8297.8965612940137</v>
      </c>
      <c r="Y2442">
        <v>8346.7990307097061</v>
      </c>
      <c r="Z2442">
        <v>7873.6999933204352</v>
      </c>
      <c r="AA2442">
        <v>8571.2365775458402</v>
      </c>
      <c r="AB2442">
        <v>1950.3431577075139</v>
      </c>
      <c r="AC2442">
        <v>1909.031612284416</v>
      </c>
      <c r="AD2442">
        <v>1569.267086041187</v>
      </c>
      <c r="AE2442">
        <v>2528.2291698286231</v>
      </c>
      <c r="AF2442">
        <v>51.487604395395401</v>
      </c>
      <c r="AG2442">
        <v>51.124155867940956</v>
      </c>
      <c r="AH2442">
        <v>49.808299466580173</v>
      </c>
      <c r="AI2442">
        <v>54.254540634770557</v>
      </c>
      <c r="AJ2442">
        <v>0.40572543676265588</v>
      </c>
      <c r="AK2442">
        <v>0.40572539149307713</v>
      </c>
      <c r="AL2442">
        <v>0.4057190526752717</v>
      </c>
      <c r="AM2442">
        <v>0.40573184740954971</v>
      </c>
      <c r="AN2442">
        <v>0.97421564692776419</v>
      </c>
      <c r="AO2442">
        <v>0.97421564692776441</v>
      </c>
      <c r="AP2442">
        <v>0.97421564692776441</v>
      </c>
      <c r="AQ2442">
        <v>0.97421564692776441</v>
      </c>
      <c r="AR2442">
        <v>9.6670919780989255</v>
      </c>
      <c r="AS2442">
        <v>9.6670919780989273</v>
      </c>
      <c r="AT2442">
        <v>9.6670919780989273</v>
      </c>
      <c r="AU2442">
        <v>9.6670919780989273</v>
      </c>
      <c r="AV2442" t="str">
        <f>VLOOKUP(Sheet1[[#This Row],[NPDES ID2]],Combined_Sheet__Major_Only___2[[NPDES ID2]:[ECHO BFR]],3,FALSE)</f>
        <v>NJ</v>
      </c>
      <c r="AW2442" t="s">
        <v>54</v>
      </c>
      <c r="AX2442" t="str">
        <f>VLOOKUP(Sheet1[[#This Row],[NPDES ID2]],Combined_Sheet__Major_Only___2[[NPDES ID2]:[ECHO BFR]],27,FALSE)</f>
        <v>-</v>
      </c>
      <c r="AY2442" t="str">
        <f>VLOOKUP(Sheet1[[#This Row],[NPDES ID2]],Combined_Sheet__Major_Only___2[[NPDES ID2]:[ECHO BFR]],28,FALSE)</f>
        <v>-</v>
      </c>
      <c r="AZ2442" t="str">
        <f>VLOOKUP(Sheet1[[#This Row],[NPDES ID2]],Combined_Sheet__Major_Only___2[[NPDES ID2]:[ECHO BFR]],29,FALSE)</f>
        <v>thickening</v>
      </c>
      <c r="BA2442">
        <f>VLOOKUP(Sheet1[[#This Row],[NPDES ID2]],Combined_Sheet__Major_Only___2[[NPDES ID2]:[ECHO BFR]],17,FALSE)</f>
        <v>40.775629000000002</v>
      </c>
      <c r="BB2442">
        <f>VLOOKUP(Sheet1[[#This Row],[NPDES ID2]],Combined_Sheet__Major_Only___2[[NPDES ID2]:[ECHO BFR]],18,FALSE)</f>
        <v>-74.463459999999998</v>
      </c>
      <c r="BC2442" t="str">
        <f>IF(ISNUMBER(SEARCH("aerobic",$AW2442)),"aerobic","")</f>
        <v/>
      </c>
      <c r="BD2442" t="str">
        <f>IF(ISNUMBER(SEARCH("anaer",$AW2442)),"anaer","")</f>
        <v/>
      </c>
      <c r="BE2442" t="str">
        <f>IF(ISNUMBER(SEARCH("thickening",$AZ2442)),"thickening","")</f>
        <v>thickening</v>
      </c>
      <c r="BF2442" s="2" t="str">
        <f>IF(ISNUMBER(SEARCH("airDry",$AW2442)),"airDry","")</f>
        <v/>
      </c>
      <c r="BG2442" s="2" t="str">
        <f>IF(ISNUMBER(SEARCH("heatDry",$AY2442)),"heatDry","")</f>
        <v/>
      </c>
      <c r="BH2442" s="2" t="str">
        <f>IF(AND(ISNUMBER(SEARCH("aerobic",$AW2442)),ISNUMBER(SEARCH("anaer",$AW2442))),"Combined Aer and Anaer.","")</f>
        <v/>
      </c>
    </row>
    <row r="2443" spans="1:60" x14ac:dyDescent="0.3">
      <c r="A2443" s="4">
        <v>2441</v>
      </c>
      <c r="B2443" t="s">
        <v>11375</v>
      </c>
      <c r="C2443">
        <v>236.07</v>
      </c>
      <c r="D2443">
        <v>710.13941070299393</v>
      </c>
      <c r="E2443">
        <v>713.81320178610497</v>
      </c>
      <c r="F2443">
        <v>526.27879266107948</v>
      </c>
      <c r="G2443">
        <v>906.2789880742788</v>
      </c>
      <c r="H2443">
        <v>-78.099094708538928</v>
      </c>
      <c r="I2443">
        <v>-77.572284976880667</v>
      </c>
      <c r="J2443">
        <v>-90.144407082096791</v>
      </c>
      <c r="K2443">
        <v>-66.645135996930193</v>
      </c>
      <c r="L2443">
        <v>115.5112647069023</v>
      </c>
      <c r="M2443">
        <v>114.5728209450585</v>
      </c>
      <c r="N2443">
        <v>111.1725601553909</v>
      </c>
      <c r="O2443">
        <v>122.6600345129619</v>
      </c>
      <c r="P2443">
        <v>5.6303582880572449</v>
      </c>
      <c r="Q2443">
        <v>5.6088707125475423</v>
      </c>
      <c r="R2443">
        <v>4.8539232033524904</v>
      </c>
      <c r="S2443">
        <v>6.3867200477364792</v>
      </c>
      <c r="T2443">
        <v>189.8428552093674</v>
      </c>
      <c r="U2443">
        <v>189.84255939321329</v>
      </c>
      <c r="V2443">
        <v>189.71590253776111</v>
      </c>
      <c r="W2443">
        <v>189.96858939093059</v>
      </c>
      <c r="X2443">
        <v>17476.6660574827</v>
      </c>
      <c r="Y2443">
        <v>17594.34745386814</v>
      </c>
      <c r="Z2443">
        <v>16452.112103133932</v>
      </c>
      <c r="AA2443">
        <v>18140.507913274669</v>
      </c>
      <c r="AB2443">
        <v>4453.1697357303156</v>
      </c>
      <c r="AC2443">
        <v>4330.8967160517013</v>
      </c>
      <c r="AD2443">
        <v>3507.5309617586431</v>
      </c>
      <c r="AE2443">
        <v>5933.7768627558216</v>
      </c>
      <c r="AF2443">
        <v>47.953627435611857</v>
      </c>
      <c r="AG2443">
        <v>47.563911543352162</v>
      </c>
      <c r="AH2443">
        <v>46.153142549892983</v>
      </c>
      <c r="AI2443">
        <v>50.920259627521048</v>
      </c>
      <c r="AJ2443">
        <v>0.36280547105061339</v>
      </c>
      <c r="AK2443">
        <v>0.36280540871687239</v>
      </c>
      <c r="AL2443">
        <v>0.36279668499222339</v>
      </c>
      <c r="AM2443">
        <v>0.36281429374824159</v>
      </c>
      <c r="AN2443">
        <v>0.98660938230893047</v>
      </c>
      <c r="AO2443">
        <v>0.98660938230893069</v>
      </c>
      <c r="AP2443">
        <v>0.98660938230893069</v>
      </c>
      <c r="AQ2443">
        <v>0.98660938230893069</v>
      </c>
      <c r="AR2443">
        <v>8.6539462315507905</v>
      </c>
      <c r="AS2443">
        <v>8.6539462315507905</v>
      </c>
      <c r="AT2443">
        <v>8.6539462315507905</v>
      </c>
      <c r="AU2443">
        <v>8.6539462315507905</v>
      </c>
      <c r="AV2443" t="str">
        <f>VLOOKUP(Sheet1[[#This Row],[NPDES ID2]],Combined_Sheet__Major_Only___2[[NPDES ID2]:[ECHO BFR]],3,FALSE)</f>
        <v>RI</v>
      </c>
      <c r="AW2443" t="s">
        <v>54</v>
      </c>
      <c r="AX2443" t="str">
        <f>VLOOKUP(Sheet1[[#This Row],[NPDES ID2]],Combined_Sheet__Major_Only___2[[NPDES ID2]:[ECHO BFR]],27,FALSE)</f>
        <v>other</v>
      </c>
      <c r="AY2443" t="str">
        <f>VLOOKUP(Sheet1[[#This Row],[NPDES ID2]],Combined_Sheet__Major_Only___2[[NPDES ID2]:[ECHO BFR]],28,FALSE)</f>
        <v>-</v>
      </c>
      <c r="AZ2443" t="str">
        <f>VLOOKUP(Sheet1[[#This Row],[NPDES ID2]],Combined_Sheet__Major_Only___2[[NPDES ID2]:[ECHO BFR]],29,FALSE)</f>
        <v>-</v>
      </c>
      <c r="BA2443">
        <f>VLOOKUP(Sheet1[[#This Row],[NPDES ID2]],Combined_Sheet__Major_Only___2[[NPDES ID2]:[ECHO BFR]],17,FALSE)</f>
        <v>41.587542999999997</v>
      </c>
      <c r="BB2443">
        <f>VLOOKUP(Sheet1[[#This Row],[NPDES ID2]],Combined_Sheet__Major_Only___2[[NPDES ID2]:[ECHO BFR]],18,FALSE)</f>
        <v>-71.412863999999999</v>
      </c>
      <c r="BC2443" t="str">
        <f>IF(ISNUMBER(SEARCH("aerobic",$AW2443)),"aerobic","")</f>
        <v/>
      </c>
      <c r="BD2443" t="str">
        <f>IF(ISNUMBER(SEARCH("anaer",$AW2443)),"anaer","")</f>
        <v/>
      </c>
      <c r="BE2443" t="str">
        <f>IF(ISNUMBER(SEARCH("thickening",$AZ2443)),"thickening","")</f>
        <v/>
      </c>
      <c r="BF2443" s="3" t="str">
        <f>IF(ISNUMBER(SEARCH("airDry",$AW2443)),"airDry","")</f>
        <v/>
      </c>
      <c r="BG2443" s="3" t="str">
        <f>IF(ISNUMBER(SEARCH("heatDry",$AY2443)),"heatDry","")</f>
        <v/>
      </c>
      <c r="BH2443" s="3" t="str">
        <f>IF(AND(ISNUMBER(SEARCH("aerobic",$AW2443)),ISNUMBER(SEARCH("anaer",$AW2443))),"Combined Aer and Anaer.","")</f>
        <v/>
      </c>
    </row>
    <row r="2444" spans="1:60" x14ac:dyDescent="0.3">
      <c r="A2444" s="4">
        <v>2442</v>
      </c>
      <c r="B2444" t="s">
        <v>11379</v>
      </c>
      <c r="C2444">
        <v>235.4</v>
      </c>
      <c r="D2444">
        <v>584.19415744590265</v>
      </c>
      <c r="E2444">
        <v>587.58326878878711</v>
      </c>
      <c r="F2444">
        <v>436.26019969865013</v>
      </c>
      <c r="G2444">
        <v>736.67082109691103</v>
      </c>
      <c r="H2444">
        <v>-77.379234519159425</v>
      </c>
      <c r="I2444">
        <v>-78.361462601363712</v>
      </c>
      <c r="J2444">
        <v>-90.685205139477389</v>
      </c>
      <c r="K2444">
        <v>-62.828425167286838</v>
      </c>
      <c r="L2444">
        <v>140.2408435688252</v>
      </c>
      <c r="M2444">
        <v>139.4913845721739</v>
      </c>
      <c r="N2444">
        <v>136.77627037070141</v>
      </c>
      <c r="O2444">
        <v>145.94921819897249</v>
      </c>
      <c r="P2444">
        <v>5.5742468084773904</v>
      </c>
      <c r="Q2444">
        <v>5.6183844517912522</v>
      </c>
      <c r="R2444">
        <v>4.6237041233650391</v>
      </c>
      <c r="S2444">
        <v>6.4169721501475472</v>
      </c>
      <c r="T2444">
        <v>52.151945682651203</v>
      </c>
      <c r="U2444">
        <v>52.151862360582228</v>
      </c>
      <c r="V2444">
        <v>52.116187124124913</v>
      </c>
      <c r="W2444">
        <v>52.187361031011307</v>
      </c>
      <c r="X2444">
        <v>3940.9819305753672</v>
      </c>
      <c r="Y2444">
        <v>3958.6473439499218</v>
      </c>
      <c r="Z2444">
        <v>3787.6678521847271</v>
      </c>
      <c r="AA2444">
        <v>4039.03539694141</v>
      </c>
      <c r="AB2444">
        <v>713.53344567419697</v>
      </c>
      <c r="AC2444">
        <v>707.24617178144001</v>
      </c>
      <c r="AD2444">
        <v>603.39487841479411</v>
      </c>
      <c r="AE2444">
        <v>857.13903167622095</v>
      </c>
      <c r="AF2444">
        <v>58.384710728799739</v>
      </c>
      <c r="AG2444">
        <v>58.072631788704918</v>
      </c>
      <c r="AH2444">
        <v>56.94271037860144</v>
      </c>
      <c r="AI2444">
        <v>60.760640005034517</v>
      </c>
      <c r="AJ2444">
        <v>0.48971231901504719</v>
      </c>
      <c r="AK2444">
        <v>0.48971228354722712</v>
      </c>
      <c r="AL2444">
        <v>0.48970731554847913</v>
      </c>
      <c r="AM2444">
        <v>0.48971734326518529</v>
      </c>
      <c r="AN2444">
        <v>0.95360805000685256</v>
      </c>
      <c r="AO2444">
        <v>0.95360805000685256</v>
      </c>
      <c r="AP2444">
        <v>0.95360805000685256</v>
      </c>
      <c r="AQ2444">
        <v>0.95360805000685256</v>
      </c>
      <c r="AR2444">
        <v>12.613052530263561</v>
      </c>
      <c r="AS2444">
        <v>12.61305253026355</v>
      </c>
      <c r="AT2444">
        <v>12.61305253026355</v>
      </c>
      <c r="AU2444">
        <v>12.61305253026355</v>
      </c>
      <c r="AV2444" t="str">
        <f>VLOOKUP(Sheet1[[#This Row],[NPDES ID2]],Combined_Sheet__Major_Only___2[[NPDES ID2]:[ECHO BFR]],3,FALSE)</f>
        <v>TX</v>
      </c>
      <c r="AW2444" t="s">
        <v>41</v>
      </c>
      <c r="AX2444" t="str">
        <f>VLOOKUP(Sheet1[[#This Row],[NPDES ID2]],Combined_Sheet__Major_Only___2[[NPDES ID2]:[ECHO BFR]],27,FALSE)</f>
        <v>-</v>
      </c>
      <c r="AY2444" t="str">
        <f>VLOOKUP(Sheet1[[#This Row],[NPDES ID2]],Combined_Sheet__Major_Only___2[[NPDES ID2]:[ECHO BFR]],28,FALSE)</f>
        <v>-</v>
      </c>
      <c r="AZ2444" t="str">
        <f>VLOOKUP(Sheet1[[#This Row],[NPDES ID2]],Combined_Sheet__Major_Only___2[[NPDES ID2]:[ECHO BFR]],29,FALSE)</f>
        <v>thickening</v>
      </c>
      <c r="BA2444">
        <f>VLOOKUP(Sheet1[[#This Row],[NPDES ID2]],Combined_Sheet__Major_Only___2[[NPDES ID2]:[ECHO BFR]],17,FALSE)</f>
        <v>30.039417</v>
      </c>
      <c r="BB2444">
        <f>VLOOKUP(Sheet1[[#This Row],[NPDES ID2]],Combined_Sheet__Major_Only___2[[NPDES ID2]:[ECHO BFR]],18,FALSE)</f>
        <v>-95.387360999999999</v>
      </c>
      <c r="BC2444" t="str">
        <f>IF(ISNUMBER(SEARCH("aerobic",$AW2444)),"aerobic","")</f>
        <v>aerobic</v>
      </c>
      <c r="BD2444" t="str">
        <f>IF(ISNUMBER(SEARCH("anaer",$AW2444)),"anaer","")</f>
        <v/>
      </c>
      <c r="BE2444" t="str">
        <f>IF(ISNUMBER(SEARCH("thickening",$AZ2444)),"thickening","")</f>
        <v>thickening</v>
      </c>
      <c r="BF2444" s="2" t="str">
        <f>IF(ISNUMBER(SEARCH("airDry",$AW2444)),"airDry","")</f>
        <v/>
      </c>
      <c r="BG2444" s="2" t="str">
        <f>IF(ISNUMBER(SEARCH("heatDry",$AY2444)),"heatDry","")</f>
        <v/>
      </c>
      <c r="BH2444" s="2" t="str">
        <f>IF(AND(ISNUMBER(SEARCH("aerobic",$AW2444)),ISNUMBER(SEARCH("anaer",$AW2444))),"Combined Aer and Anaer.","")</f>
        <v/>
      </c>
    </row>
    <row r="2445" spans="1:60" x14ac:dyDescent="0.3">
      <c r="A2445" s="4">
        <v>2443</v>
      </c>
      <c r="B2445" t="s">
        <v>11383</v>
      </c>
      <c r="C2445">
        <v>235.02</v>
      </c>
      <c r="D2445">
        <v>558.2477551542728</v>
      </c>
      <c r="E2445">
        <v>560.78578839900831</v>
      </c>
      <c r="F2445">
        <v>416.86605623671312</v>
      </c>
      <c r="G2445">
        <v>702.23035358974096</v>
      </c>
      <c r="H2445">
        <v>-77.130223100833163</v>
      </c>
      <c r="I2445">
        <v>-78.333997290459692</v>
      </c>
      <c r="J2445">
        <v>-91.036083113648814</v>
      </c>
      <c r="K2445">
        <v>-62.047840949909471</v>
      </c>
      <c r="L2445">
        <v>146.69148739562749</v>
      </c>
      <c r="M2445">
        <v>145.99308871438481</v>
      </c>
      <c r="N2445">
        <v>143.46270762112451</v>
      </c>
      <c r="O2445">
        <v>152.0114253237486</v>
      </c>
      <c r="P2445">
        <v>5.5531891802254423</v>
      </c>
      <c r="Q2445">
        <v>5.606095263074014</v>
      </c>
      <c r="R2445">
        <v>4.5509704380864351</v>
      </c>
      <c r="S2445">
        <v>6.3699072756200614</v>
      </c>
      <c r="T2445">
        <v>116.3975166908686</v>
      </c>
      <c r="U2445">
        <v>116.3973342206142</v>
      </c>
      <c r="V2445">
        <v>116.3192076263754</v>
      </c>
      <c r="W2445">
        <v>116.47507414600889</v>
      </c>
      <c r="X2445">
        <v>8394.729726019792</v>
      </c>
      <c r="Y2445">
        <v>8428.3515465758428</v>
      </c>
      <c r="Z2445">
        <v>8103.3323157589484</v>
      </c>
      <c r="AA2445">
        <v>8580.6387685976806</v>
      </c>
      <c r="AB2445">
        <v>1357.566647336766</v>
      </c>
      <c r="AC2445">
        <v>1348.679449164491</v>
      </c>
      <c r="AD2445">
        <v>1169.4419808410889</v>
      </c>
      <c r="AE2445">
        <v>1591.5739808427529</v>
      </c>
      <c r="AF2445">
        <v>61.169302779735673</v>
      </c>
      <c r="AG2445">
        <v>60.877973455603637</v>
      </c>
      <c r="AH2445">
        <v>59.823484670425067</v>
      </c>
      <c r="AI2445">
        <v>63.386808156023143</v>
      </c>
      <c r="AJ2445">
        <v>0.52368905682951916</v>
      </c>
      <c r="AK2445">
        <v>0.52368900095238413</v>
      </c>
      <c r="AL2445">
        <v>0.52368117649867096</v>
      </c>
      <c r="AM2445">
        <v>0.52369696993833592</v>
      </c>
      <c r="AN2445">
        <v>0.97842157673628205</v>
      </c>
      <c r="AO2445">
        <v>0.97842157673628194</v>
      </c>
      <c r="AP2445">
        <v>0.97842157673628194</v>
      </c>
      <c r="AQ2445">
        <v>0.97842157673628194</v>
      </c>
      <c r="AR2445">
        <v>14.120432965618949</v>
      </c>
      <c r="AS2445">
        <v>14.120432965618949</v>
      </c>
      <c r="AT2445">
        <v>14.120432965618949</v>
      </c>
      <c r="AU2445">
        <v>14.120432965618949</v>
      </c>
      <c r="AV2445" t="str">
        <f>VLOOKUP(Sheet1[[#This Row],[NPDES ID2]],Combined_Sheet__Major_Only___2[[NPDES ID2]:[ECHO BFR]],3,FALSE)</f>
        <v>KS</v>
      </c>
      <c r="AW2445" t="s">
        <v>41</v>
      </c>
      <c r="AX2445" t="str">
        <f>VLOOKUP(Sheet1[[#This Row],[NPDES ID2]],Combined_Sheet__Major_Only___2[[NPDES ID2]:[ECHO BFR]],27,FALSE)</f>
        <v>longTermSludgeStore</v>
      </c>
      <c r="AY2445" t="str">
        <f>VLOOKUP(Sheet1[[#This Row],[NPDES ID2]],Combined_Sheet__Major_Only___2[[NPDES ID2]:[ECHO BFR]],28,FALSE)</f>
        <v>-</v>
      </c>
      <c r="AZ2445" t="str">
        <f>VLOOKUP(Sheet1[[#This Row],[NPDES ID2]],Combined_Sheet__Major_Only___2[[NPDES ID2]:[ECHO BFR]],29,FALSE)</f>
        <v>preliminaryOps, thickening</v>
      </c>
      <c r="BA2445">
        <f>VLOOKUP(Sheet1[[#This Row],[NPDES ID2]],Combined_Sheet__Major_Only___2[[NPDES ID2]:[ECHO BFR]],17,FALSE)</f>
        <v>38.621712524914003</v>
      </c>
      <c r="BB2445">
        <f>VLOOKUP(Sheet1[[#This Row],[NPDES ID2]],Combined_Sheet__Major_Only___2[[NPDES ID2]:[ECHO BFR]],18,FALSE)</f>
        <v>-95.2697376603641</v>
      </c>
      <c r="BC2445" t="str">
        <f>IF(ISNUMBER(SEARCH("aerobic",$AW2445)),"aerobic","")</f>
        <v>aerobic</v>
      </c>
      <c r="BD2445" t="str">
        <f>IF(ISNUMBER(SEARCH("anaer",$AW2445)),"anaer","")</f>
        <v/>
      </c>
      <c r="BE2445" t="str">
        <f>IF(ISNUMBER(SEARCH("thickening",$AZ2445)),"thickening","")</f>
        <v>thickening</v>
      </c>
      <c r="BF2445" s="3" t="str">
        <f>IF(ISNUMBER(SEARCH("airDry",$AW2445)),"airDry","")</f>
        <v/>
      </c>
      <c r="BG2445" s="3" t="str">
        <f>IF(ISNUMBER(SEARCH("heatDry",$AY2445)),"heatDry","")</f>
        <v/>
      </c>
      <c r="BH2445" s="3" t="str">
        <f>IF(AND(ISNUMBER(SEARCH("aerobic",$AW2445)),ISNUMBER(SEARCH("anaer",$AW2445))),"Combined Aer and Anaer.","")</f>
        <v/>
      </c>
    </row>
    <row r="2446" spans="1:60" x14ac:dyDescent="0.3">
      <c r="A2446" s="4">
        <v>2444</v>
      </c>
      <c r="B2446" t="s">
        <v>11387</v>
      </c>
      <c r="C2446">
        <v>233.4</v>
      </c>
      <c r="D2446">
        <v>705.7125138987908</v>
      </c>
      <c r="E2446">
        <v>709.79066504210448</v>
      </c>
      <c r="F2446">
        <v>523.10104813859141</v>
      </c>
      <c r="G2446">
        <v>900.41616846945931</v>
      </c>
      <c r="H2446">
        <v>-78.107853828717921</v>
      </c>
      <c r="I2446">
        <v>-77.710093227464654</v>
      </c>
      <c r="J2446">
        <v>-90.320712137226266</v>
      </c>
      <c r="K2446">
        <v>-66.327711961317618</v>
      </c>
      <c r="L2446">
        <v>115.93066137498479</v>
      </c>
      <c r="M2446">
        <v>115.01555126634661</v>
      </c>
      <c r="N2446">
        <v>111.7003980386592</v>
      </c>
      <c r="O2446">
        <v>122.9006000032573</v>
      </c>
      <c r="P2446">
        <v>5.564325088428185</v>
      </c>
      <c r="Q2446">
        <v>5.5486357814567961</v>
      </c>
      <c r="R2446">
        <v>4.7795042562683498</v>
      </c>
      <c r="S2446">
        <v>6.3027919047673047</v>
      </c>
      <c r="T2446">
        <v>43.184809750583241</v>
      </c>
      <c r="U2446">
        <v>43.184740267215403</v>
      </c>
      <c r="V2446">
        <v>43.154990218903428</v>
      </c>
      <c r="W2446">
        <v>43.214343074797092</v>
      </c>
      <c r="X2446">
        <v>3916.1307701105502</v>
      </c>
      <c r="Y2446">
        <v>3941.7467581641481</v>
      </c>
      <c r="Z2446">
        <v>3692.976716875773</v>
      </c>
      <c r="AA2446">
        <v>4060.589780156814</v>
      </c>
      <c r="AB2446">
        <v>889.78907442059779</v>
      </c>
      <c r="AC2446">
        <v>870.15573251198225</v>
      </c>
      <c r="AD2446">
        <v>719.30666437429113</v>
      </c>
      <c r="AE2446">
        <v>1147.8283300963869</v>
      </c>
      <c r="AF2446">
        <v>48.677571641898048</v>
      </c>
      <c r="AG2446">
        <v>48.293271530909728</v>
      </c>
      <c r="AH2446">
        <v>46.901666667373142</v>
      </c>
      <c r="AI2446">
        <v>51.60362928542763</v>
      </c>
      <c r="AJ2446">
        <v>0.37159043196121172</v>
      </c>
      <c r="AK2446">
        <v>0.37159040306896451</v>
      </c>
      <c r="AL2446">
        <v>0.37158635629875658</v>
      </c>
      <c r="AM2446">
        <v>0.37159452455686121</v>
      </c>
      <c r="AN2446">
        <v>0.94473848955600159</v>
      </c>
      <c r="AO2446">
        <v>0.94473848955600148</v>
      </c>
      <c r="AP2446">
        <v>0.94473848955600148</v>
      </c>
      <c r="AQ2446">
        <v>0.94473848955600148</v>
      </c>
      <c r="AR2446">
        <v>9.2979691824813386</v>
      </c>
      <c r="AS2446">
        <v>9.2979691824813404</v>
      </c>
      <c r="AT2446">
        <v>9.2979691824813404</v>
      </c>
      <c r="AU2446">
        <v>9.2979691824813404</v>
      </c>
      <c r="AV2446" t="str">
        <f>VLOOKUP(Sheet1[[#This Row],[NPDES ID2]],Combined_Sheet__Major_Only___2[[NPDES ID2]:[ECHO BFR]],3,FALSE)</f>
        <v>NH</v>
      </c>
      <c r="AW2446" t="s">
        <v>54</v>
      </c>
      <c r="AX2446" t="str">
        <f>VLOOKUP(Sheet1[[#This Row],[NPDES ID2]],Combined_Sheet__Major_Only___2[[NPDES ID2]:[ECHO BFR]],27,FALSE)</f>
        <v>-</v>
      </c>
      <c r="AY2446" t="str">
        <f>VLOOKUP(Sheet1[[#This Row],[NPDES ID2]],Combined_Sheet__Major_Only___2[[NPDES ID2]:[ECHO BFR]],28,FALSE)</f>
        <v>-</v>
      </c>
      <c r="AZ2446" t="str">
        <f>VLOOKUP(Sheet1[[#This Row],[NPDES ID2]],Combined_Sheet__Major_Only___2[[NPDES ID2]:[ECHO BFR]],29,FALSE)</f>
        <v>thickening</v>
      </c>
      <c r="BA2446">
        <f>VLOOKUP(Sheet1[[#This Row],[NPDES ID2]],Combined_Sheet__Major_Only___2[[NPDES ID2]:[ECHO BFR]],17,FALSE)</f>
        <v>43.046570000000003</v>
      </c>
      <c r="BB2446">
        <f>VLOOKUP(Sheet1[[#This Row],[NPDES ID2]],Combined_Sheet__Major_Only___2[[NPDES ID2]:[ECHO BFR]],18,FALSE)</f>
        <v>-70.774969999999996</v>
      </c>
      <c r="BC2446" t="str">
        <f>IF(ISNUMBER(SEARCH("aerobic",$AW2446)),"aerobic","")</f>
        <v/>
      </c>
      <c r="BD2446" t="str">
        <f>IF(ISNUMBER(SEARCH("anaer",$AW2446)),"anaer","")</f>
        <v/>
      </c>
      <c r="BE2446" t="str">
        <f>IF(ISNUMBER(SEARCH("thickening",$AZ2446)),"thickening","")</f>
        <v>thickening</v>
      </c>
      <c r="BF2446" s="2" t="str">
        <f>IF(ISNUMBER(SEARCH("airDry",$AW2446)),"airDry","")</f>
        <v/>
      </c>
      <c r="BG2446" s="2" t="str">
        <f>IF(ISNUMBER(SEARCH("heatDry",$AY2446)),"heatDry","")</f>
        <v/>
      </c>
      <c r="BH2446" s="2" t="str">
        <f>IF(AND(ISNUMBER(SEARCH("aerobic",$AW2446)),ISNUMBER(SEARCH("anaer",$AW2446))),"Combined Aer and Anaer.","")</f>
        <v/>
      </c>
    </row>
    <row r="2447" spans="1:60" x14ac:dyDescent="0.3">
      <c r="A2447" s="4">
        <v>2445</v>
      </c>
      <c r="B2447" t="s">
        <v>11392</v>
      </c>
      <c r="C2447">
        <v>233.1</v>
      </c>
      <c r="D2447">
        <v>571.24354571214997</v>
      </c>
      <c r="E2447">
        <v>574.20390822007403</v>
      </c>
      <c r="F2447">
        <v>426.27002486810818</v>
      </c>
      <c r="G2447">
        <v>719.62635221299854</v>
      </c>
      <c r="H2447">
        <v>-77.237883297893518</v>
      </c>
      <c r="I2447">
        <v>-78.315737823769581</v>
      </c>
      <c r="J2447">
        <v>-90.952327636992393</v>
      </c>
      <c r="K2447">
        <v>-62.353835903820297</v>
      </c>
      <c r="L2447">
        <v>143.0939445074323</v>
      </c>
      <c r="M2447">
        <v>142.3833071797454</v>
      </c>
      <c r="N2447">
        <v>139.8088557459825</v>
      </c>
      <c r="O2447">
        <v>148.50658717412469</v>
      </c>
      <c r="P2447">
        <v>5.5122281184665489</v>
      </c>
      <c r="Q2447">
        <v>5.5565791645163687</v>
      </c>
      <c r="R2447">
        <v>4.5306084562622297</v>
      </c>
      <c r="S2447">
        <v>6.3295421705995691</v>
      </c>
      <c r="T2447">
        <v>44.759577393559887</v>
      </c>
      <c r="U2447">
        <v>44.759505479902273</v>
      </c>
      <c r="V2447">
        <v>44.728714876987297</v>
      </c>
      <c r="W2447">
        <v>44.790143692111457</v>
      </c>
      <c r="X2447">
        <v>3282.3377033428528</v>
      </c>
      <c r="Y2447">
        <v>3296.0191080302202</v>
      </c>
      <c r="Z2447">
        <v>3163.5945286728879</v>
      </c>
      <c r="AA2447">
        <v>3358.1789001746019</v>
      </c>
      <c r="AB2447">
        <v>593.96367554677931</v>
      </c>
      <c r="AC2447">
        <v>588.87379863422279</v>
      </c>
      <c r="AD2447">
        <v>502.6277750828595</v>
      </c>
      <c r="AE2447">
        <v>711.06319092317335</v>
      </c>
      <c r="AF2447">
        <v>60.160246219666348</v>
      </c>
      <c r="AG2447">
        <v>59.861414687836863</v>
      </c>
      <c r="AH2447">
        <v>58.779453119489872</v>
      </c>
      <c r="AI2447">
        <v>62.435325961208797</v>
      </c>
      <c r="AJ2447">
        <v>0.51137282250886584</v>
      </c>
      <c r="AK2447">
        <v>0.51137278882903181</v>
      </c>
      <c r="AL2447">
        <v>0.51136807100999959</v>
      </c>
      <c r="AM2447">
        <v>0.51137759373954328</v>
      </c>
      <c r="AN2447">
        <v>0.94653364786758221</v>
      </c>
      <c r="AO2447">
        <v>0.94653364786758187</v>
      </c>
      <c r="AP2447">
        <v>0.94653364786758187</v>
      </c>
      <c r="AQ2447">
        <v>0.94653364786758187</v>
      </c>
      <c r="AR2447">
        <v>13.000746215226069</v>
      </c>
      <c r="AS2447">
        <v>13.00074621522606</v>
      </c>
      <c r="AT2447">
        <v>13.00074621522606</v>
      </c>
      <c r="AU2447">
        <v>13.00074621522606</v>
      </c>
      <c r="AV2447" t="str">
        <f>VLOOKUP(Sheet1[[#This Row],[NPDES ID2]],Combined_Sheet__Major_Only___2[[NPDES ID2]:[ECHO BFR]],3,FALSE)</f>
        <v>WA</v>
      </c>
      <c r="AW2447" t="s">
        <v>41</v>
      </c>
      <c r="AX2447" t="str">
        <f>VLOOKUP(Sheet1[[#This Row],[NPDES ID2]],Combined_Sheet__Major_Only___2[[NPDES ID2]:[ECHO BFR]],27,FALSE)</f>
        <v>-</v>
      </c>
      <c r="AY2447" t="str">
        <f>VLOOKUP(Sheet1[[#This Row],[NPDES ID2]],Combined_Sheet__Major_Only___2[[NPDES ID2]:[ECHO BFR]],28,FALSE)</f>
        <v>-</v>
      </c>
      <c r="AZ2447" t="str">
        <f>VLOOKUP(Sheet1[[#This Row],[NPDES ID2]],Combined_Sheet__Major_Only___2[[NPDES ID2]:[ECHO BFR]],29,FALSE)</f>
        <v>preliminaryOps, thickening</v>
      </c>
      <c r="BA2447">
        <f>VLOOKUP(Sheet1[[#This Row],[NPDES ID2]],Combined_Sheet__Major_Only___2[[NPDES ID2]:[ECHO BFR]],17,FALSE)</f>
        <v>47.910978</v>
      </c>
      <c r="BB2447">
        <f>VLOOKUP(Sheet1[[#This Row],[NPDES ID2]],Combined_Sheet__Major_Only___2[[NPDES ID2]:[ECHO BFR]],18,FALSE)</f>
        <v>-122.319727</v>
      </c>
      <c r="BC2447" t="str">
        <f>IF(ISNUMBER(SEARCH("aerobic",$AW2447)),"aerobic","")</f>
        <v>aerobic</v>
      </c>
      <c r="BD2447" t="str">
        <f>IF(ISNUMBER(SEARCH("anaer",$AW2447)),"anaer","")</f>
        <v/>
      </c>
      <c r="BE2447" t="str">
        <f>IF(ISNUMBER(SEARCH("thickening",$AZ2447)),"thickening","")</f>
        <v>thickening</v>
      </c>
      <c r="BF2447" s="3" t="str">
        <f>IF(ISNUMBER(SEARCH("airDry",$AW2447)),"airDry","")</f>
        <v/>
      </c>
      <c r="BG2447" s="3" t="str">
        <f>IF(ISNUMBER(SEARCH("heatDry",$AY2447)),"heatDry","")</f>
        <v/>
      </c>
      <c r="BH2447" s="3" t="str">
        <f>IF(AND(ISNUMBER(SEARCH("aerobic",$AW2447)),ISNUMBER(SEARCH("anaer",$AW2447))),"Combined Aer and Anaer.","")</f>
        <v/>
      </c>
    </row>
    <row r="2448" spans="1:60" x14ac:dyDescent="0.3">
      <c r="A2448" s="4">
        <v>2446</v>
      </c>
      <c r="B2448" t="s">
        <v>11397</v>
      </c>
      <c r="C2448">
        <v>231</v>
      </c>
      <c r="D2448">
        <v>529.94320330092012</v>
      </c>
      <c r="E2448">
        <v>530.9534443440723</v>
      </c>
      <c r="F2448">
        <v>395.21145364395397</v>
      </c>
      <c r="G2448">
        <v>665.5495853706808</v>
      </c>
      <c r="H2448">
        <v>-76.800120763430513</v>
      </c>
      <c r="I2448">
        <v>-78.075903783159418</v>
      </c>
      <c r="J2448">
        <v>-90.934878336674174</v>
      </c>
      <c r="K2448">
        <v>-60.433366456033937</v>
      </c>
      <c r="L2448">
        <v>153.91226538687661</v>
      </c>
      <c r="M2448">
        <v>153.2984650315336</v>
      </c>
      <c r="N2448">
        <v>151.07473190085199</v>
      </c>
      <c r="O2448">
        <v>158.58752360532</v>
      </c>
      <c r="P2448">
        <v>5.4400480500402217</v>
      </c>
      <c r="Q2448">
        <v>5.5084201073381678</v>
      </c>
      <c r="R2448">
        <v>4.4029215868970457</v>
      </c>
      <c r="S2448">
        <v>6.2487061258739471</v>
      </c>
      <c r="T2448">
        <v>61.053576831307097</v>
      </c>
      <c r="U2448">
        <v>61.053479771628467</v>
      </c>
      <c r="V2448">
        <v>61.011922630429723</v>
      </c>
      <c r="W2448">
        <v>61.094831235721919</v>
      </c>
      <c r="X2448">
        <v>4124.4703437179651</v>
      </c>
      <c r="Y2448">
        <v>4138.2624079476254</v>
      </c>
      <c r="Z2448">
        <v>4004.5096487911742</v>
      </c>
      <c r="AA2448">
        <v>4200.866728809081</v>
      </c>
      <c r="AB2448">
        <v>785.15843366535876</v>
      </c>
      <c r="AC2448">
        <v>777.63006771870494</v>
      </c>
      <c r="AD2448">
        <v>659.98188012219384</v>
      </c>
      <c r="AE2448">
        <v>947.22756568516161</v>
      </c>
      <c r="AF2448">
        <v>65.296867410929437</v>
      </c>
      <c r="AG2448">
        <v>65.036389888842137</v>
      </c>
      <c r="AH2448">
        <v>64.093460381166992</v>
      </c>
      <c r="AI2448">
        <v>67.279703150863412</v>
      </c>
      <c r="AJ2448">
        <v>0.57411278809704047</v>
      </c>
      <c r="AK2448">
        <v>0.57411274635045906</v>
      </c>
      <c r="AL2448">
        <v>0.57410689889628685</v>
      </c>
      <c r="AM2448">
        <v>0.57411870176083679</v>
      </c>
      <c r="AN2448">
        <v>0.95998379688766977</v>
      </c>
      <c r="AO2448">
        <v>0.95998379688766977</v>
      </c>
      <c r="AP2448">
        <v>0.95998379688766977</v>
      </c>
      <c r="AQ2448">
        <v>0.95998379688766977</v>
      </c>
      <c r="AR2448">
        <v>13.71200591724943</v>
      </c>
      <c r="AS2448">
        <v>13.71200591724943</v>
      </c>
      <c r="AT2448">
        <v>13.71200591724943</v>
      </c>
      <c r="AU2448">
        <v>13.71200591724943</v>
      </c>
      <c r="AV2448" t="str">
        <f>VLOOKUP(Sheet1[[#This Row],[NPDES ID2]],Combined_Sheet__Major_Only___2[[NPDES ID2]:[ECHO BFR]],3,FALSE)</f>
        <v>WY</v>
      </c>
      <c r="AW2448" t="s">
        <v>41</v>
      </c>
      <c r="AX2448" t="str">
        <f>VLOOKUP(Sheet1[[#This Row],[NPDES ID2]],Combined_Sheet__Major_Only___2[[NPDES ID2]:[ECHO BFR]],27,FALSE)</f>
        <v>-</v>
      </c>
      <c r="AY2448" t="str">
        <f>VLOOKUP(Sheet1[[#This Row],[NPDES ID2]],Combined_Sheet__Major_Only___2[[NPDES ID2]:[ECHO BFR]],28,FALSE)</f>
        <v>-</v>
      </c>
      <c r="AZ2448" t="str">
        <f>VLOOKUP(Sheet1[[#This Row],[NPDES ID2]],Combined_Sheet__Major_Only___2[[NPDES ID2]:[ECHO BFR]],29,FALSE)</f>
        <v>thickening, preliminaryOps</v>
      </c>
      <c r="BA2448">
        <f>VLOOKUP(Sheet1[[#This Row],[NPDES ID2]],Combined_Sheet__Major_Only___2[[NPDES ID2]:[ECHO BFR]],17,FALSE)</f>
        <v>41.286589999999997</v>
      </c>
      <c r="BB2448">
        <f>VLOOKUP(Sheet1[[#This Row],[NPDES ID2]],Combined_Sheet__Major_Only___2[[NPDES ID2]:[ECHO BFR]],18,FALSE)</f>
        <v>-111.00069000000001</v>
      </c>
      <c r="BC2448" t="str">
        <f>IF(ISNUMBER(SEARCH("aerobic",$AW2448)),"aerobic","")</f>
        <v>aerobic</v>
      </c>
      <c r="BD2448" t="str">
        <f>IF(ISNUMBER(SEARCH("anaer",$AW2448)),"anaer","")</f>
        <v/>
      </c>
      <c r="BE2448" t="str">
        <f>IF(ISNUMBER(SEARCH("thickening",$AZ2448)),"thickening","")</f>
        <v>thickening</v>
      </c>
      <c r="BF2448" s="2" t="str">
        <f>IF(ISNUMBER(SEARCH("airDry",$AW2448)),"airDry","")</f>
        <v/>
      </c>
      <c r="BG2448" s="2" t="str">
        <f>IF(ISNUMBER(SEARCH("heatDry",$AY2448)),"heatDry","")</f>
        <v/>
      </c>
      <c r="BH2448" s="2" t="str">
        <f>IF(AND(ISNUMBER(SEARCH("aerobic",$AW2448)),ISNUMBER(SEARCH("anaer",$AW2448))),"Combined Aer and Anaer.","")</f>
        <v/>
      </c>
    </row>
    <row r="2449" spans="1:60" x14ac:dyDescent="0.3">
      <c r="A2449" s="4">
        <v>2447</v>
      </c>
      <c r="B2449" t="s">
        <v>11402</v>
      </c>
      <c r="C2449">
        <v>230.1</v>
      </c>
      <c r="D2449">
        <v>547.39856242948326</v>
      </c>
      <c r="E2449">
        <v>549.08780328684111</v>
      </c>
      <c r="F2449">
        <v>408.08138135522012</v>
      </c>
      <c r="G2449">
        <v>688.26016824989176</v>
      </c>
      <c r="H2449">
        <v>-76.964362186532085</v>
      </c>
      <c r="I2449">
        <v>-78.239030875710213</v>
      </c>
      <c r="J2449">
        <v>-91.265906604741275</v>
      </c>
      <c r="K2449">
        <v>-61.275214481142108</v>
      </c>
      <c r="L2449">
        <v>148.88198775968479</v>
      </c>
      <c r="M2449">
        <v>148.23746560689199</v>
      </c>
      <c r="N2449">
        <v>145.90248196840341</v>
      </c>
      <c r="O2449">
        <v>153.79115289580989</v>
      </c>
      <c r="P2449">
        <v>5.4272240536089509</v>
      </c>
      <c r="Q2449">
        <v>5.4855406709719734</v>
      </c>
      <c r="R2449">
        <v>4.4196750255538637</v>
      </c>
      <c r="S2449">
        <v>6.210800320577972</v>
      </c>
      <c r="T2449">
        <v>60.348482896436543</v>
      </c>
      <c r="U2449">
        <v>60.348386924907373</v>
      </c>
      <c r="V2449">
        <v>60.307295686562753</v>
      </c>
      <c r="W2449">
        <v>60.389274792021141</v>
      </c>
      <c r="X2449">
        <v>4198.3431018085003</v>
      </c>
      <c r="Y2449">
        <v>4213.6060994762311</v>
      </c>
      <c r="Z2449">
        <v>4065.8091670460899</v>
      </c>
      <c r="AA2449">
        <v>4282.8109141853956</v>
      </c>
      <c r="AB2449">
        <v>669.91426377051948</v>
      </c>
      <c r="AC2449">
        <v>665.55847242173581</v>
      </c>
      <c r="AD2449">
        <v>578.61188814609397</v>
      </c>
      <c r="AE2449">
        <v>783.57619072451837</v>
      </c>
      <c r="AF2449">
        <v>63.409793945419523</v>
      </c>
      <c r="AG2449">
        <v>63.135219878836082</v>
      </c>
      <c r="AH2449">
        <v>62.141176614668339</v>
      </c>
      <c r="AI2449">
        <v>65.500061407883805</v>
      </c>
      <c r="AJ2449">
        <v>0.55105122747725788</v>
      </c>
      <c r="AK2449">
        <v>0.55105118975533895</v>
      </c>
      <c r="AL2449">
        <v>0.55104590584435154</v>
      </c>
      <c r="AM2449">
        <v>0.55105657121187035</v>
      </c>
      <c r="AN2449">
        <v>0.9595433887592596</v>
      </c>
      <c r="AO2449">
        <v>0.95954338875925982</v>
      </c>
      <c r="AP2449">
        <v>0.95954338875925982</v>
      </c>
      <c r="AQ2449">
        <v>0.95954338875925982</v>
      </c>
      <c r="AR2449">
        <v>14.756471751421531</v>
      </c>
      <c r="AS2449">
        <v>14.756471751421531</v>
      </c>
      <c r="AT2449">
        <v>14.756471751421531</v>
      </c>
      <c r="AU2449">
        <v>14.756471751421531</v>
      </c>
      <c r="AV2449" t="str">
        <f>VLOOKUP(Sheet1[[#This Row],[NPDES ID2]],Combined_Sheet__Major_Only___2[[NPDES ID2]:[ECHO BFR]],3,FALSE)</f>
        <v>OR</v>
      </c>
      <c r="AW2449" t="s">
        <v>12181</v>
      </c>
      <c r="AX2449" t="str">
        <f>VLOOKUP(Sheet1[[#This Row],[NPDES ID2]],Combined_Sheet__Major_Only___2[[NPDES ID2]:[ECHO BFR]],27,FALSE)</f>
        <v>tempSludgeStore</v>
      </c>
      <c r="AY2449" t="str">
        <f>VLOOKUP(Sheet1[[#This Row],[NPDES ID2]],Combined_Sheet__Major_Only___2[[NPDES ID2]:[ECHO BFR]],28,FALSE)</f>
        <v>-</v>
      </c>
      <c r="AZ2449" t="str">
        <f>VLOOKUP(Sheet1[[#This Row],[NPDES ID2]],Combined_Sheet__Major_Only___2[[NPDES ID2]:[ECHO BFR]],29,FALSE)</f>
        <v>thickening</v>
      </c>
      <c r="BA2449">
        <f>VLOOKUP(Sheet1[[#This Row],[NPDES ID2]],Combined_Sheet__Major_Only___2[[NPDES ID2]:[ECHO BFR]],17,FALSE)</f>
        <v>45.601495999999997</v>
      </c>
      <c r="BB2449">
        <f>VLOOKUP(Sheet1[[#This Row],[NPDES ID2]],Combined_Sheet__Major_Only___2[[NPDES ID2]:[ECHO BFR]],18,FALSE)</f>
        <v>-121.179408</v>
      </c>
      <c r="BC2449" t="str">
        <f>IF(ISNUMBER(SEARCH("aerobic",$AW2449)),"aerobic","")</f>
        <v/>
      </c>
      <c r="BD2449" t="str">
        <f>IF(ISNUMBER(SEARCH("anaer",$AW2449)),"anaer","")</f>
        <v>anaer</v>
      </c>
      <c r="BE2449" t="str">
        <f>IF(ISNUMBER(SEARCH("thickening",$AZ2449)),"thickening","")</f>
        <v>thickening</v>
      </c>
      <c r="BF2449" s="3" t="str">
        <f>IF(ISNUMBER(SEARCH("airDry",$AW2449)),"airDry","")</f>
        <v/>
      </c>
      <c r="BG2449" s="3" t="str">
        <f>IF(ISNUMBER(SEARCH("heatDry",$AY2449)),"heatDry","")</f>
        <v/>
      </c>
      <c r="BH2449" s="3" t="str">
        <f>IF(AND(ISNUMBER(SEARCH("aerobic",$AW2449)),ISNUMBER(SEARCH("anaer",$AW2449))),"Combined Aer and Anaer.","")</f>
        <v/>
      </c>
    </row>
    <row r="2450" spans="1:60" x14ac:dyDescent="0.3">
      <c r="A2450" s="4">
        <v>2448</v>
      </c>
      <c r="B2450" t="s">
        <v>11407</v>
      </c>
      <c r="C2450">
        <v>227.77</v>
      </c>
      <c r="D2450">
        <v>678.25698548198648</v>
      </c>
      <c r="E2450">
        <v>683.5094747662182</v>
      </c>
      <c r="F2450">
        <v>503.52319490419598</v>
      </c>
      <c r="G2450">
        <v>863.51727627178991</v>
      </c>
      <c r="H2450">
        <v>-77.881650579909376</v>
      </c>
      <c r="I2450">
        <v>-77.918475351308103</v>
      </c>
      <c r="J2450">
        <v>-90.687009210310222</v>
      </c>
      <c r="K2450">
        <v>-64.937631754566766</v>
      </c>
      <c r="L2450">
        <v>119.9464720226224</v>
      </c>
      <c r="M2450">
        <v>119.1040664604234</v>
      </c>
      <c r="N2450">
        <v>116.0520897621594</v>
      </c>
      <c r="O2450">
        <v>126.3630573324962</v>
      </c>
      <c r="P2450">
        <v>5.4198785337402384</v>
      </c>
      <c r="Q2450">
        <v>5.4037315737708944</v>
      </c>
      <c r="R2450">
        <v>4.59093565391548</v>
      </c>
      <c r="S2450">
        <v>6.1715302257244424</v>
      </c>
      <c r="T2450">
        <v>96.438981789360383</v>
      </c>
      <c r="U2450">
        <v>96.438830120490223</v>
      </c>
      <c r="V2450">
        <v>96.37389146890024</v>
      </c>
      <c r="W2450">
        <v>96.503447373795893</v>
      </c>
      <c r="X2450">
        <v>8247.0809667740177</v>
      </c>
      <c r="Y2450">
        <v>8295.4594362262214</v>
      </c>
      <c r="Z2450">
        <v>7827.4673777955168</v>
      </c>
      <c r="AA2450">
        <v>8517.4219033619702</v>
      </c>
      <c r="AB2450">
        <v>2120.4174846539809</v>
      </c>
      <c r="AC2450">
        <v>2067.1595462667119</v>
      </c>
      <c r="AD2450">
        <v>1672.552583379749</v>
      </c>
      <c r="AE2450">
        <v>2817.626570639874</v>
      </c>
      <c r="AF2450">
        <v>51.608884470653827</v>
      </c>
      <c r="AG2450">
        <v>51.246339353865949</v>
      </c>
      <c r="AH2450">
        <v>49.933736639400607</v>
      </c>
      <c r="AI2450">
        <v>54.368968304500761</v>
      </c>
      <c r="AJ2450">
        <v>0.4071998917428678</v>
      </c>
      <c r="AK2450">
        <v>0.40719984784838742</v>
      </c>
      <c r="AL2450">
        <v>0.40719370137875383</v>
      </c>
      <c r="AM2450">
        <v>0.40720610785670602</v>
      </c>
      <c r="AN2450">
        <v>0.97412156857072607</v>
      </c>
      <c r="AO2450">
        <v>0.97412156857072585</v>
      </c>
      <c r="AP2450">
        <v>0.97412156857072585</v>
      </c>
      <c r="AQ2450">
        <v>0.97412156857072585</v>
      </c>
      <c r="AR2450">
        <v>9.2728962387620246</v>
      </c>
      <c r="AS2450">
        <v>9.2728962387620246</v>
      </c>
      <c r="AT2450">
        <v>9.2728962387620246</v>
      </c>
      <c r="AU2450">
        <v>9.2728962387620246</v>
      </c>
      <c r="AV2450" t="str">
        <f>VLOOKUP(Sheet1[[#This Row],[NPDES ID2]],Combined_Sheet__Major_Only___2[[NPDES ID2]:[ECHO BFR]],3,FALSE)</f>
        <v>NJ</v>
      </c>
      <c r="AW2450" t="s">
        <v>54</v>
      </c>
      <c r="AX2450" t="str">
        <f>VLOOKUP(Sheet1[[#This Row],[NPDES ID2]],Combined_Sheet__Major_Only___2[[NPDES ID2]:[ECHO BFR]],27,FALSE)</f>
        <v>tempSludgeStore</v>
      </c>
      <c r="AY2450" t="str">
        <f>VLOOKUP(Sheet1[[#This Row],[NPDES ID2]],Combined_Sheet__Major_Only___2[[NPDES ID2]:[ECHO BFR]],28,FALSE)</f>
        <v>-</v>
      </c>
      <c r="AZ2450" t="str">
        <f>VLOOKUP(Sheet1[[#This Row],[NPDES ID2]],Combined_Sheet__Major_Only___2[[NPDES ID2]:[ECHO BFR]],29,FALSE)</f>
        <v>thickening, preliminaryOps</v>
      </c>
      <c r="BA2450">
        <f>VLOOKUP(Sheet1[[#This Row],[NPDES ID2]],Combined_Sheet__Major_Only___2[[NPDES ID2]:[ECHO BFR]],17,FALSE)</f>
        <v>40.981746999999999</v>
      </c>
      <c r="BB2450">
        <f>VLOOKUP(Sheet1[[#This Row],[NPDES ID2]],Combined_Sheet__Major_Only___2[[NPDES ID2]:[ECHO BFR]],18,FALSE)</f>
        <v>-74.283051</v>
      </c>
      <c r="BC2450" t="str">
        <f>IF(ISNUMBER(SEARCH("aerobic",$AW2450)),"aerobic","")</f>
        <v/>
      </c>
      <c r="BD2450" t="str">
        <f>IF(ISNUMBER(SEARCH("anaer",$AW2450)),"anaer","")</f>
        <v/>
      </c>
      <c r="BE2450" t="str">
        <f>IF(ISNUMBER(SEARCH("thickening",$AZ2450)),"thickening","")</f>
        <v>thickening</v>
      </c>
      <c r="BF2450" s="2" t="str">
        <f>IF(ISNUMBER(SEARCH("airDry",$AW2450)),"airDry","")</f>
        <v/>
      </c>
      <c r="BG2450" s="2" t="str">
        <f>IF(ISNUMBER(SEARCH("heatDry",$AY2450)),"heatDry","")</f>
        <v/>
      </c>
      <c r="BH2450" s="2" t="str">
        <f>IF(AND(ISNUMBER(SEARCH("aerobic",$AW2450)),ISNUMBER(SEARCH("anaer",$AW2450))),"Combined Aer and Anaer.","")</f>
        <v/>
      </c>
    </row>
    <row r="2451" spans="1:60" x14ac:dyDescent="0.3">
      <c r="A2451" s="4">
        <v>2449</v>
      </c>
      <c r="B2451" t="s">
        <v>11412</v>
      </c>
      <c r="C2451">
        <v>227</v>
      </c>
      <c r="D2451">
        <v>678.05395905542946</v>
      </c>
      <c r="E2451">
        <v>683.39590837072456</v>
      </c>
      <c r="F2451">
        <v>503.36306309330371</v>
      </c>
      <c r="G2451">
        <v>863.29306676970339</v>
      </c>
      <c r="H2451">
        <v>-77.878245268763692</v>
      </c>
      <c r="I2451">
        <v>-77.926305905373738</v>
      </c>
      <c r="J2451">
        <v>-90.716830878640494</v>
      </c>
      <c r="K2451">
        <v>-64.870462850929229</v>
      </c>
      <c r="L2451">
        <v>119.8922445795925</v>
      </c>
      <c r="M2451">
        <v>119.05528753693881</v>
      </c>
      <c r="N2451">
        <v>116.023120677506</v>
      </c>
      <c r="O2451">
        <v>126.26719360884751</v>
      </c>
      <c r="P2451">
        <v>5.4010181369632138</v>
      </c>
      <c r="Q2451">
        <v>5.3872930596969173</v>
      </c>
      <c r="R2451">
        <v>4.573485347150573</v>
      </c>
      <c r="S2451">
        <v>6.1521482927071407</v>
      </c>
      <c r="T2451">
        <v>82.210572452209405</v>
      </c>
      <c r="U2451">
        <v>82.210442741599451</v>
      </c>
      <c r="V2451">
        <v>82.154905754372564</v>
      </c>
      <c r="W2451">
        <v>82.265704861825384</v>
      </c>
      <c r="X2451">
        <v>7009.6631186628674</v>
      </c>
      <c r="Y2451">
        <v>7050.5355231603526</v>
      </c>
      <c r="Z2451">
        <v>6655.1241243769273</v>
      </c>
      <c r="AA2451">
        <v>7238.0398942191114</v>
      </c>
      <c r="AB2451">
        <v>1491.6441563044159</v>
      </c>
      <c r="AC2451">
        <v>1465.892027338949</v>
      </c>
      <c r="AD2451">
        <v>1224.963631124426</v>
      </c>
      <c r="AE2451">
        <v>1883.8310427898921</v>
      </c>
      <c r="AF2451">
        <v>51.760435010553408</v>
      </c>
      <c r="AG2451">
        <v>51.399022818703934</v>
      </c>
      <c r="AH2451">
        <v>50.090459773902928</v>
      </c>
      <c r="AI2451">
        <v>54.511985623733651</v>
      </c>
      <c r="AJ2451">
        <v>0.4090424906867447</v>
      </c>
      <c r="AK2451">
        <v>0.40904245152428959</v>
      </c>
      <c r="AL2451">
        <v>0.40903696710787019</v>
      </c>
      <c r="AM2451">
        <v>0.40904803723081418</v>
      </c>
      <c r="AN2451">
        <v>0.96983648593527561</v>
      </c>
      <c r="AO2451">
        <v>0.96983648593527594</v>
      </c>
      <c r="AP2451">
        <v>0.96983648593527594</v>
      </c>
      <c r="AQ2451">
        <v>0.96983648593527594</v>
      </c>
      <c r="AR2451">
        <v>10.229650096073</v>
      </c>
      <c r="AS2451">
        <v>10.229650096073</v>
      </c>
      <c r="AT2451">
        <v>10.229650096073</v>
      </c>
      <c r="AU2451">
        <v>10.229650096073</v>
      </c>
      <c r="AV2451" t="str">
        <f>VLOOKUP(Sheet1[[#This Row],[NPDES ID2]],Combined_Sheet__Major_Only___2[[NPDES ID2]:[ECHO BFR]],3,FALSE)</f>
        <v>CA</v>
      </c>
      <c r="AW2451" t="s">
        <v>54</v>
      </c>
      <c r="AX2451" t="str">
        <f>VLOOKUP(Sheet1[[#This Row],[NPDES ID2]],Combined_Sheet__Major_Only___2[[NPDES ID2]:[ECHO BFR]],27,FALSE)</f>
        <v>-</v>
      </c>
      <c r="AY2451" t="str">
        <f>VLOOKUP(Sheet1[[#This Row],[NPDES ID2]],Combined_Sheet__Major_Only___2[[NPDES ID2]:[ECHO BFR]],28,FALSE)</f>
        <v>-</v>
      </c>
      <c r="AZ2451" t="str">
        <f>VLOOKUP(Sheet1[[#This Row],[NPDES ID2]],Combined_Sheet__Major_Only___2[[NPDES ID2]:[ECHO BFR]],29,FALSE)</f>
        <v>thickening</v>
      </c>
      <c r="BA2451">
        <f>VLOOKUP(Sheet1[[#This Row],[NPDES ID2]],Combined_Sheet__Major_Only___2[[NPDES ID2]:[ECHO BFR]],17,FALSE)</f>
        <v>35.305498</v>
      </c>
      <c r="BB2451">
        <f>VLOOKUP(Sheet1[[#This Row],[NPDES ID2]],Combined_Sheet__Major_Only___2[[NPDES ID2]:[ECHO BFR]],18,FALSE)</f>
        <v>-120.800669</v>
      </c>
      <c r="BC2451" t="str">
        <f>IF(ISNUMBER(SEARCH("aerobic",$AW2451)),"aerobic","")</f>
        <v/>
      </c>
      <c r="BD2451" t="str">
        <f>IF(ISNUMBER(SEARCH("anaer",$AW2451)),"anaer","")</f>
        <v/>
      </c>
      <c r="BE2451" t="str">
        <f>IF(ISNUMBER(SEARCH("thickening",$AZ2451)),"thickening","")</f>
        <v>thickening</v>
      </c>
      <c r="BF2451" s="3" t="str">
        <f>IF(ISNUMBER(SEARCH("airDry",$AW2451)),"airDry","")</f>
        <v/>
      </c>
      <c r="BG2451" s="3" t="str">
        <f>IF(ISNUMBER(SEARCH("heatDry",$AY2451)),"heatDry","")</f>
        <v/>
      </c>
      <c r="BH2451" s="3" t="str">
        <f>IF(AND(ISNUMBER(SEARCH("aerobic",$AW2451)),ISNUMBER(SEARCH("anaer",$AW2451))),"Combined Aer and Anaer.","")</f>
        <v/>
      </c>
    </row>
    <row r="2452" spans="1:60" x14ac:dyDescent="0.3">
      <c r="A2452" s="4">
        <v>2450</v>
      </c>
      <c r="B2452" t="s">
        <v>11416</v>
      </c>
      <c r="C2452">
        <v>226.98</v>
      </c>
      <c r="D2452">
        <v>566.37898465279034</v>
      </c>
      <c r="E2452">
        <v>568.68212539550825</v>
      </c>
      <c r="F2452">
        <v>421.74785347604279</v>
      </c>
      <c r="G2452">
        <v>713.64998425300689</v>
      </c>
      <c r="H2452">
        <v>-77.106732750202042</v>
      </c>
      <c r="I2452">
        <v>-78.32541157859589</v>
      </c>
      <c r="J2452">
        <v>-91.213544193814499</v>
      </c>
      <c r="K2452">
        <v>-61.893437005553011</v>
      </c>
      <c r="L2452">
        <v>143.4663444130768</v>
      </c>
      <c r="M2452">
        <v>142.80516223856881</v>
      </c>
      <c r="N2452">
        <v>140.41003067075829</v>
      </c>
      <c r="O2452">
        <v>148.50200559033331</v>
      </c>
      <c r="P2452">
        <v>5.3599804106770197</v>
      </c>
      <c r="Q2452">
        <v>5.4144761140579973</v>
      </c>
      <c r="R2452">
        <v>4.3831086300398532</v>
      </c>
      <c r="S2452">
        <v>6.1432585735956868</v>
      </c>
      <c r="T2452">
        <v>3.912846855930419</v>
      </c>
      <c r="U2452">
        <v>3.9128379797577542</v>
      </c>
      <c r="V2452">
        <v>3.9090375513411222</v>
      </c>
      <c r="W2452">
        <v>3.9166195988652479</v>
      </c>
      <c r="X2452">
        <v>278.66597534093358</v>
      </c>
      <c r="Y2452">
        <v>279.70737249875452</v>
      </c>
      <c r="Z2452">
        <v>269.37919881235968</v>
      </c>
      <c r="AA2452">
        <v>284.63273074209587</v>
      </c>
      <c r="AB2452">
        <v>47.546943514714748</v>
      </c>
      <c r="AC2452">
        <v>47.195816402518318</v>
      </c>
      <c r="AD2452">
        <v>40.635750063430883</v>
      </c>
      <c r="AE2452">
        <v>56.217717135321926</v>
      </c>
      <c r="AF2452">
        <v>61.942833729675968</v>
      </c>
      <c r="AG2452">
        <v>61.657326777953507</v>
      </c>
      <c r="AH2452">
        <v>60.623440585475912</v>
      </c>
      <c r="AI2452">
        <v>64.116718623419061</v>
      </c>
      <c r="AJ2452">
        <v>0.53313351238674689</v>
      </c>
      <c r="AK2452">
        <v>0.53313349267900756</v>
      </c>
      <c r="AL2452">
        <v>0.53313073136755595</v>
      </c>
      <c r="AM2452">
        <v>0.53313630494161623</v>
      </c>
      <c r="AN2452">
        <v>0.66031807967440304</v>
      </c>
      <c r="AO2452">
        <v>0.66031807967440326</v>
      </c>
      <c r="AP2452">
        <v>0.66031807967440326</v>
      </c>
      <c r="AQ2452">
        <v>0.66031807967440326</v>
      </c>
      <c r="AR2452">
        <v>13.85055966506444</v>
      </c>
      <c r="AS2452">
        <v>13.85055966506445</v>
      </c>
      <c r="AT2452">
        <v>13.85055966506445</v>
      </c>
      <c r="AU2452">
        <v>13.85055966506445</v>
      </c>
      <c r="AV2452" t="str">
        <f>VLOOKUP(Sheet1[[#This Row],[NPDES ID2]],Combined_Sheet__Major_Only___2[[NPDES ID2]:[ECHO BFR]],3,FALSE)</f>
        <v>TX</v>
      </c>
      <c r="AW2452" t="s">
        <v>12188</v>
      </c>
      <c r="AX2452" t="str">
        <f>VLOOKUP(Sheet1[[#This Row],[NPDES ID2]],Combined_Sheet__Major_Only___2[[NPDES ID2]:[ECHO BFR]],27,FALSE)</f>
        <v>-</v>
      </c>
      <c r="AY2452" t="str">
        <f>VLOOKUP(Sheet1[[#This Row],[NPDES ID2]],Combined_Sheet__Major_Only___2[[NPDES ID2]:[ECHO BFR]],28,FALSE)</f>
        <v>-</v>
      </c>
      <c r="AZ2452" t="str">
        <f>VLOOKUP(Sheet1[[#This Row],[NPDES ID2]],Combined_Sheet__Major_Only___2[[NPDES ID2]:[ECHO BFR]],29,FALSE)</f>
        <v>thickening</v>
      </c>
      <c r="BA2452">
        <f>VLOOKUP(Sheet1[[#This Row],[NPDES ID2]],Combined_Sheet__Major_Only___2[[NPDES ID2]:[ECHO BFR]],17,FALSE)</f>
        <v>32.39761</v>
      </c>
      <c r="BB2452">
        <f>VLOOKUP(Sheet1[[#This Row],[NPDES ID2]],Combined_Sheet__Major_Only___2[[NPDES ID2]:[ECHO BFR]],18,FALSE)</f>
        <v>-94.850397000000001</v>
      </c>
      <c r="BC2452" t="str">
        <f>IF(ISNUMBER(SEARCH("aerobic",$AW2452)),"aerobic","")</f>
        <v>aerobic</v>
      </c>
      <c r="BD2452" t="str">
        <f>IF(ISNUMBER(SEARCH("anaer",$AW2452)),"anaer","")</f>
        <v>anaer</v>
      </c>
      <c r="BE2452" t="str">
        <f>IF(ISNUMBER(SEARCH("thickening",$AZ2452)),"thickening","")</f>
        <v>thickening</v>
      </c>
      <c r="BF2452" s="2" t="str">
        <f>IF(ISNUMBER(SEARCH("airDry",$AW2452)),"airDry","")</f>
        <v>airDry</v>
      </c>
      <c r="BG2452" s="2" t="str">
        <f>IF(ISNUMBER(SEARCH("heatDry",$AY2452)),"heatDry","")</f>
        <v/>
      </c>
      <c r="BH2452" s="2" t="str">
        <f>IF(AND(ISNUMBER(SEARCH("aerobic",$AW2452)),ISNUMBER(SEARCH("anaer",$AW2452))),"Combined Aer and Anaer.","")</f>
        <v>Combined Aer and Anaer.</v>
      </c>
    </row>
    <row r="2453" spans="1:60" x14ac:dyDescent="0.3">
      <c r="A2453" s="4">
        <v>2451</v>
      </c>
      <c r="B2453" t="s">
        <v>11421</v>
      </c>
      <c r="C2453">
        <v>226.84</v>
      </c>
      <c r="D2453">
        <v>571.71861660833633</v>
      </c>
      <c r="E2453">
        <v>574.25592783200307</v>
      </c>
      <c r="F2453">
        <v>425.69611343633977</v>
      </c>
      <c r="G2453">
        <v>720.74905876445666</v>
      </c>
      <c r="H2453">
        <v>-77.137538632314218</v>
      </c>
      <c r="I2453">
        <v>-78.376275949318284</v>
      </c>
      <c r="J2453">
        <v>-91.11476795403442</v>
      </c>
      <c r="K2453">
        <v>-62.021828318068977</v>
      </c>
      <c r="L2453">
        <v>142.10953867341439</v>
      </c>
      <c r="M2453">
        <v>141.43931797342341</v>
      </c>
      <c r="N2453">
        <v>139.01129239652201</v>
      </c>
      <c r="O2453">
        <v>147.214330162441</v>
      </c>
      <c r="P2453">
        <v>5.3589865318022749</v>
      </c>
      <c r="Q2453">
        <v>5.4115962236480124</v>
      </c>
      <c r="R2453">
        <v>4.3890542621781323</v>
      </c>
      <c r="S2453">
        <v>6.1456573570133237</v>
      </c>
      <c r="T2453">
        <v>49.92472514772323</v>
      </c>
      <c r="U2453">
        <v>49.924645262854227</v>
      </c>
      <c r="V2453">
        <v>49.890441700386312</v>
      </c>
      <c r="W2453">
        <v>49.958679542991433</v>
      </c>
      <c r="X2453">
        <v>3587.3385365627792</v>
      </c>
      <c r="Y2453">
        <v>3601.5462227851558</v>
      </c>
      <c r="Z2453">
        <v>3464.0356204312948</v>
      </c>
      <c r="AA2453">
        <v>3666.0201348986302</v>
      </c>
      <c r="AB2453">
        <v>567.19107060791328</v>
      </c>
      <c r="AC2453">
        <v>563.67812558530022</v>
      </c>
      <c r="AD2453">
        <v>490.23188748042128</v>
      </c>
      <c r="AE2453">
        <v>662.36221471708257</v>
      </c>
      <c r="AF2453">
        <v>61.395139152713071</v>
      </c>
      <c r="AG2453">
        <v>61.105525688915662</v>
      </c>
      <c r="AH2453">
        <v>60.056943394661481</v>
      </c>
      <c r="AI2453">
        <v>63.6000335758226</v>
      </c>
      <c r="AJ2453">
        <v>0.52644615262850991</v>
      </c>
      <c r="AK2453">
        <v>0.52644611968019928</v>
      </c>
      <c r="AL2453">
        <v>0.52644150420267888</v>
      </c>
      <c r="AM2453">
        <v>0.52645082035561208</v>
      </c>
      <c r="AN2453">
        <v>0.95168186047034464</v>
      </c>
      <c r="AO2453">
        <v>0.95168186047034475</v>
      </c>
      <c r="AP2453">
        <v>0.95168186047034475</v>
      </c>
      <c r="AQ2453">
        <v>0.95168186047034475</v>
      </c>
      <c r="AR2453">
        <v>14.367037584026599</v>
      </c>
      <c r="AS2453">
        <v>14.36703758402661</v>
      </c>
      <c r="AT2453">
        <v>14.36703758402661</v>
      </c>
      <c r="AU2453">
        <v>14.36703758402661</v>
      </c>
      <c r="AV2453" t="str">
        <f>VLOOKUP(Sheet1[[#This Row],[NPDES ID2]],Combined_Sheet__Major_Only___2[[NPDES ID2]:[ECHO BFR]],3,FALSE)</f>
        <v>KS</v>
      </c>
      <c r="AW2453" t="s">
        <v>41</v>
      </c>
      <c r="AX2453" t="str">
        <f>VLOOKUP(Sheet1[[#This Row],[NPDES ID2]],Combined_Sheet__Major_Only___2[[NPDES ID2]:[ECHO BFR]],27,FALSE)</f>
        <v>-</v>
      </c>
      <c r="AY2453" t="str">
        <f>VLOOKUP(Sheet1[[#This Row],[NPDES ID2]],Combined_Sheet__Major_Only___2[[NPDES ID2]:[ECHO BFR]],28,FALSE)</f>
        <v>-</v>
      </c>
      <c r="AZ2453" t="str">
        <f>VLOOKUP(Sheet1[[#This Row],[NPDES ID2]],Combined_Sheet__Major_Only___2[[NPDES ID2]:[ECHO BFR]],29,FALSE)</f>
        <v>thickening</v>
      </c>
      <c r="BA2453">
        <f>VLOOKUP(Sheet1[[#This Row],[NPDES ID2]],Combined_Sheet__Major_Only___2[[NPDES ID2]:[ECHO BFR]],17,FALSE)</f>
        <v>38.210654239702301</v>
      </c>
      <c r="BB2453">
        <f>VLOOKUP(Sheet1[[#This Row],[NPDES ID2]],Combined_Sheet__Major_Only___2[[NPDES ID2]:[ECHO BFR]],18,FALSE)</f>
        <v>-97.354419015424597</v>
      </c>
      <c r="BC2453" t="str">
        <f>IF(ISNUMBER(SEARCH("aerobic",$AW2453)),"aerobic","")</f>
        <v>aerobic</v>
      </c>
      <c r="BD2453" t="str">
        <f>IF(ISNUMBER(SEARCH("anaer",$AW2453)),"anaer","")</f>
        <v/>
      </c>
      <c r="BE2453" t="str">
        <f>IF(ISNUMBER(SEARCH("thickening",$AZ2453)),"thickening","")</f>
        <v>thickening</v>
      </c>
      <c r="BF2453" s="3" t="str">
        <f>IF(ISNUMBER(SEARCH("airDry",$AW2453)),"airDry","")</f>
        <v/>
      </c>
      <c r="BG2453" s="3" t="str">
        <f>IF(ISNUMBER(SEARCH("heatDry",$AY2453)),"heatDry","")</f>
        <v/>
      </c>
      <c r="BH2453" s="3" t="str">
        <f>IF(AND(ISNUMBER(SEARCH("aerobic",$AW2453)),ISNUMBER(SEARCH("anaer",$AW2453))),"Combined Aer and Anaer.","")</f>
        <v/>
      </c>
    </row>
    <row r="2454" spans="1:60" x14ac:dyDescent="0.3">
      <c r="A2454" s="4">
        <v>2452</v>
      </c>
      <c r="B2454" t="s">
        <v>11425</v>
      </c>
      <c r="C2454">
        <v>226.3</v>
      </c>
      <c r="D2454">
        <v>561.74980440701813</v>
      </c>
      <c r="E2454">
        <v>563.79199586963409</v>
      </c>
      <c r="F2454">
        <v>418.20687932902388</v>
      </c>
      <c r="G2454">
        <v>707.5643305818819</v>
      </c>
      <c r="H2454">
        <v>-77.049353256803826</v>
      </c>
      <c r="I2454">
        <v>-78.333876070937634</v>
      </c>
      <c r="J2454">
        <v>-91.292979791392852</v>
      </c>
      <c r="K2454">
        <v>-61.669805196308609</v>
      </c>
      <c r="L2454">
        <v>144.55111540358169</v>
      </c>
      <c r="M2454">
        <v>143.90322758206571</v>
      </c>
      <c r="N2454">
        <v>141.55623045341079</v>
      </c>
      <c r="O2454">
        <v>149.48557145345401</v>
      </c>
      <c r="P2454">
        <v>5.3411139582805776</v>
      </c>
      <c r="Q2454">
        <v>5.3973350632088186</v>
      </c>
      <c r="R2454">
        <v>4.3595850922510531</v>
      </c>
      <c r="S2454">
        <v>6.117436110768173</v>
      </c>
      <c r="T2454">
        <v>4.2118048512279573</v>
      </c>
      <c r="U2454">
        <v>4.2117955136827439</v>
      </c>
      <c r="V2454">
        <v>4.2077975436671986</v>
      </c>
      <c r="W2454">
        <v>4.2157736967043764</v>
      </c>
      <c r="X2454">
        <v>296.809149292298</v>
      </c>
      <c r="Y2454">
        <v>297.88968929454819</v>
      </c>
      <c r="Z2454">
        <v>287.18404060559368</v>
      </c>
      <c r="AA2454">
        <v>302.9887463410152</v>
      </c>
      <c r="AB2454">
        <v>58.750952370389292</v>
      </c>
      <c r="AC2454">
        <v>58.120495954753373</v>
      </c>
      <c r="AD2454">
        <v>48.999595372940057</v>
      </c>
      <c r="AE2454">
        <v>71.38210990485571</v>
      </c>
      <c r="AF2454">
        <v>62.598763397217219</v>
      </c>
      <c r="AG2454">
        <v>62.318152012356613</v>
      </c>
      <c r="AH2454">
        <v>61.302026777106917</v>
      </c>
      <c r="AI2454">
        <v>64.735324094678134</v>
      </c>
      <c r="AJ2454">
        <v>0.5411440711269665</v>
      </c>
      <c r="AK2454">
        <v>0.54114404930296389</v>
      </c>
      <c r="AL2454">
        <v>0.54114099156332918</v>
      </c>
      <c r="AM2454">
        <v>0.54114716346634939</v>
      </c>
      <c r="AN2454">
        <v>0.67312507290621837</v>
      </c>
      <c r="AO2454">
        <v>0.67312507290621826</v>
      </c>
      <c r="AP2454">
        <v>0.67312507290621826</v>
      </c>
      <c r="AQ2454">
        <v>0.67312507290621826</v>
      </c>
      <c r="AR2454">
        <v>12.86410779937415</v>
      </c>
      <c r="AS2454">
        <v>12.86410779937415</v>
      </c>
      <c r="AT2454">
        <v>12.86410779937415</v>
      </c>
      <c r="AU2454">
        <v>12.86410779937415</v>
      </c>
      <c r="AV2454" t="str">
        <f>VLOOKUP(Sheet1[[#This Row],[NPDES ID2]],Combined_Sheet__Major_Only___2[[NPDES ID2]:[ECHO BFR]],3,FALSE)</f>
        <v>CA</v>
      </c>
      <c r="AW2454" t="s">
        <v>12187</v>
      </c>
      <c r="AX2454" t="str">
        <f>VLOOKUP(Sheet1[[#This Row],[NPDES ID2]],Combined_Sheet__Major_Only___2[[NPDES ID2]:[ECHO BFR]],27,FALSE)</f>
        <v>-</v>
      </c>
      <c r="AY2454" t="str">
        <f>VLOOKUP(Sheet1[[#This Row],[NPDES ID2]],Combined_Sheet__Major_Only___2[[NPDES ID2]:[ECHO BFR]],28,FALSE)</f>
        <v>-</v>
      </c>
      <c r="AZ2454" t="str">
        <f>VLOOKUP(Sheet1[[#This Row],[NPDES ID2]],Combined_Sheet__Major_Only___2[[NPDES ID2]:[ECHO BFR]],29,FALSE)</f>
        <v>-</v>
      </c>
      <c r="BA2454">
        <f>VLOOKUP(Sheet1[[#This Row],[NPDES ID2]],Combined_Sheet__Major_Only___2[[NPDES ID2]:[ECHO BFR]],17,FALSE)</f>
        <v>32.671207000000003</v>
      </c>
      <c r="BB2454">
        <f>VLOOKUP(Sheet1[[#This Row],[NPDES ID2]],Combined_Sheet__Major_Only___2[[NPDES ID2]:[ECHO BFR]],18,FALSE)</f>
        <v>-115.49351</v>
      </c>
      <c r="BC2454" t="str">
        <f>IF(ISNUMBER(SEARCH("aerobic",$AW2454)),"aerobic","")</f>
        <v>aerobic</v>
      </c>
      <c r="BD2454" t="str">
        <f>IF(ISNUMBER(SEARCH("anaer",$AW2454)),"anaer","")</f>
        <v>anaer</v>
      </c>
      <c r="BE2454" t="str">
        <f>IF(ISNUMBER(SEARCH("thickening",$AZ2454)),"thickening","")</f>
        <v/>
      </c>
      <c r="BF2454" s="2" t="str">
        <f>IF(ISNUMBER(SEARCH("airDry",$AW2454)),"airDry","")</f>
        <v>airDry</v>
      </c>
      <c r="BG2454" s="2" t="str">
        <f>IF(ISNUMBER(SEARCH("heatDry",$AY2454)),"heatDry","")</f>
        <v/>
      </c>
      <c r="BH2454" s="2" t="str">
        <f>IF(AND(ISNUMBER(SEARCH("aerobic",$AW2454)),ISNUMBER(SEARCH("anaer",$AW2454))),"Combined Aer and Anaer.","")</f>
        <v>Combined Aer and Anaer.</v>
      </c>
    </row>
    <row r="2455" spans="1:60" x14ac:dyDescent="0.3">
      <c r="A2455" s="4">
        <v>2453</v>
      </c>
      <c r="B2455" t="s">
        <v>11430</v>
      </c>
      <c r="C2455">
        <v>224.63</v>
      </c>
      <c r="D2455">
        <v>706.16652896963194</v>
      </c>
      <c r="E2455">
        <v>711.25897327366602</v>
      </c>
      <c r="F2455">
        <v>523.25973425160294</v>
      </c>
      <c r="G2455">
        <v>901.57430420104834</v>
      </c>
      <c r="H2455">
        <v>-77.945714988505756</v>
      </c>
      <c r="I2455">
        <v>-77.753399310488192</v>
      </c>
      <c r="J2455">
        <v>-90.431737988369903</v>
      </c>
      <c r="K2455">
        <v>-65.619066912987392</v>
      </c>
      <c r="L2455">
        <v>114.8689069150184</v>
      </c>
      <c r="M2455">
        <v>114.0127331072181</v>
      </c>
      <c r="N2455">
        <v>110.91047261437291</v>
      </c>
      <c r="O2455">
        <v>121.39113873757979</v>
      </c>
      <c r="P2455">
        <v>5.3503322378531948</v>
      </c>
      <c r="Q2455">
        <v>5.3342849141601238</v>
      </c>
      <c r="R2455">
        <v>4.5621006411561771</v>
      </c>
      <c r="S2455">
        <v>6.0717114528492484</v>
      </c>
      <c r="T2455">
        <v>219.8409924106071</v>
      </c>
      <c r="U2455">
        <v>219.84065029926359</v>
      </c>
      <c r="V2455">
        <v>219.69417166255681</v>
      </c>
      <c r="W2455">
        <v>219.98640397508251</v>
      </c>
      <c r="X2455">
        <v>19362.14316614543</v>
      </c>
      <c r="Y2455">
        <v>19482.42557983912</v>
      </c>
      <c r="Z2455">
        <v>18318.030011153242</v>
      </c>
      <c r="AA2455">
        <v>20036.223614942101</v>
      </c>
      <c r="AB2455">
        <v>4712.0778903341006</v>
      </c>
      <c r="AC2455">
        <v>4599.9118812186734</v>
      </c>
      <c r="AD2455">
        <v>3758.3306131489089</v>
      </c>
      <c r="AE2455">
        <v>6189.7145374583297</v>
      </c>
      <c r="AF2455">
        <v>50.115626854076723</v>
      </c>
      <c r="AG2455">
        <v>49.74195097722604</v>
      </c>
      <c r="AH2455">
        <v>48.389380245160979</v>
      </c>
      <c r="AI2455">
        <v>52.95996041413229</v>
      </c>
      <c r="AJ2455">
        <v>0.38905244996706301</v>
      </c>
      <c r="AK2455">
        <v>0.38905238024619437</v>
      </c>
      <c r="AL2455">
        <v>0.38904262329397549</v>
      </c>
      <c r="AM2455">
        <v>0.38906231763084143</v>
      </c>
      <c r="AN2455">
        <v>0.98840619875826463</v>
      </c>
      <c r="AO2455">
        <v>0.98840619875826441</v>
      </c>
      <c r="AP2455">
        <v>0.98840619875826441</v>
      </c>
      <c r="AQ2455">
        <v>0.98840619875826441</v>
      </c>
      <c r="AR2455">
        <v>9.2480938157796242</v>
      </c>
      <c r="AS2455">
        <v>9.2480938157796242</v>
      </c>
      <c r="AT2455">
        <v>9.2480938157796242</v>
      </c>
      <c r="AU2455">
        <v>9.2480938157796242</v>
      </c>
      <c r="AV2455" t="str">
        <f>VLOOKUP(Sheet1[[#This Row],[NPDES ID2]],Combined_Sheet__Major_Only___2[[NPDES ID2]:[ECHO BFR]],3,FALSE)</f>
        <v>FL</v>
      </c>
      <c r="AW2455" t="s">
        <v>54</v>
      </c>
      <c r="AX2455" t="str">
        <f>VLOOKUP(Sheet1[[#This Row],[NPDES ID2]],Combined_Sheet__Major_Only___2[[NPDES ID2]:[ECHO BFR]],27,FALSE)</f>
        <v>other</v>
      </c>
      <c r="AY2455" t="str">
        <f>VLOOKUP(Sheet1[[#This Row],[NPDES ID2]],Combined_Sheet__Major_Only___2[[NPDES ID2]:[ECHO BFR]],28,FALSE)</f>
        <v>-</v>
      </c>
      <c r="AZ2455" t="str">
        <f>VLOOKUP(Sheet1[[#This Row],[NPDES ID2]],Combined_Sheet__Major_Only___2[[NPDES ID2]:[ECHO BFR]],29,FALSE)</f>
        <v>-</v>
      </c>
      <c r="BA2455">
        <f>VLOOKUP(Sheet1[[#This Row],[NPDES ID2]],Combined_Sheet__Major_Only___2[[NPDES ID2]:[ECHO BFR]],17,FALSE)</f>
        <v>28.759789999999999</v>
      </c>
      <c r="BB2455">
        <f>VLOOKUP(Sheet1[[#This Row],[NPDES ID2]],Combined_Sheet__Major_Only___2[[NPDES ID2]:[ECHO BFR]],18,FALSE)</f>
        <v>-81.214269999999999</v>
      </c>
      <c r="BC2455" t="str">
        <f>IF(ISNUMBER(SEARCH("aerobic",$AW2455)),"aerobic","")</f>
        <v/>
      </c>
      <c r="BD2455" t="str">
        <f>IF(ISNUMBER(SEARCH("anaer",$AW2455)),"anaer","")</f>
        <v/>
      </c>
      <c r="BE2455" t="str">
        <f>IF(ISNUMBER(SEARCH("thickening",$AZ2455)),"thickening","")</f>
        <v/>
      </c>
      <c r="BF2455" s="3" t="str">
        <f>IF(ISNUMBER(SEARCH("airDry",$AW2455)),"airDry","")</f>
        <v/>
      </c>
      <c r="BG2455" s="3" t="str">
        <f>IF(ISNUMBER(SEARCH("heatDry",$AY2455)),"heatDry","")</f>
        <v/>
      </c>
      <c r="BH2455" s="3" t="str">
        <f>IF(AND(ISNUMBER(SEARCH("aerobic",$AW2455)),ISNUMBER(SEARCH("anaer",$AW2455))),"Combined Aer and Anaer.","")</f>
        <v/>
      </c>
    </row>
    <row r="2456" spans="1:60" x14ac:dyDescent="0.3">
      <c r="A2456" s="4">
        <v>2454</v>
      </c>
      <c r="B2456" t="s">
        <v>11433</v>
      </c>
      <c r="C2456">
        <v>223.9</v>
      </c>
      <c r="D2456">
        <v>617.83746509436821</v>
      </c>
      <c r="E2456">
        <v>622.09348293889707</v>
      </c>
      <c r="F2456">
        <v>459.4918775424548</v>
      </c>
      <c r="G2456">
        <v>782.46477308624264</v>
      </c>
      <c r="H2456">
        <v>-77.454645683072201</v>
      </c>
      <c r="I2456">
        <v>-78.275277449080932</v>
      </c>
      <c r="J2456">
        <v>-90.727651506083447</v>
      </c>
      <c r="K2456">
        <v>-63.087723178942639</v>
      </c>
      <c r="L2456">
        <v>131.14768325548951</v>
      </c>
      <c r="M2456">
        <v>130.41812759510711</v>
      </c>
      <c r="N2456">
        <v>127.77509129371531</v>
      </c>
      <c r="O2456">
        <v>136.70451334662451</v>
      </c>
      <c r="P2456">
        <v>5.305862369942429</v>
      </c>
      <c r="Q2456">
        <v>5.3409619621847426</v>
      </c>
      <c r="R2456">
        <v>4.425113156012304</v>
      </c>
      <c r="S2456">
        <v>6.1070094265602677</v>
      </c>
      <c r="T2456">
        <v>70.266186951274207</v>
      </c>
      <c r="U2456">
        <v>70.266075674061796</v>
      </c>
      <c r="V2456">
        <v>70.218431143457551</v>
      </c>
      <c r="W2456">
        <v>70.313484399486541</v>
      </c>
      <c r="X2456">
        <v>5400.7936154038052</v>
      </c>
      <c r="Y2456">
        <v>5425.990521431273</v>
      </c>
      <c r="Z2456">
        <v>5182.1719711135684</v>
      </c>
      <c r="AA2456">
        <v>5540.7207617707782</v>
      </c>
      <c r="AB2456">
        <v>920.50558786823603</v>
      </c>
      <c r="AC2456">
        <v>912.85918122755641</v>
      </c>
      <c r="AD2456">
        <v>785.72697567232819</v>
      </c>
      <c r="AE2456">
        <v>1095.7574645645959</v>
      </c>
      <c r="AF2456">
        <v>57.403456351120013</v>
      </c>
      <c r="AG2456">
        <v>57.084058569448473</v>
      </c>
      <c r="AH2456">
        <v>55.92765646876466</v>
      </c>
      <c r="AI2456">
        <v>59.835078889611061</v>
      </c>
      <c r="AJ2456">
        <v>0.47774798022211601</v>
      </c>
      <c r="AK2456">
        <v>0.4777479425922283</v>
      </c>
      <c r="AL2456">
        <v>0.47774267203674581</v>
      </c>
      <c r="AM2456">
        <v>0.47775331046233871</v>
      </c>
      <c r="AN2456">
        <v>0.96496670142766672</v>
      </c>
      <c r="AO2456">
        <v>0.96496670142766661</v>
      </c>
      <c r="AP2456">
        <v>0.96496670142766661</v>
      </c>
      <c r="AQ2456">
        <v>0.96496670142766661</v>
      </c>
      <c r="AR2456">
        <v>12.843289262555119</v>
      </c>
      <c r="AS2456">
        <v>12.843289262555119</v>
      </c>
      <c r="AT2456">
        <v>12.843289262555119</v>
      </c>
      <c r="AU2456">
        <v>12.843289262555119</v>
      </c>
      <c r="AV2456" t="str">
        <f>VLOOKUP(Sheet1[[#This Row],[NPDES ID2]],Combined_Sheet__Major_Only___2[[NPDES ID2]:[ECHO BFR]],3,FALSE)</f>
        <v>TX</v>
      </c>
      <c r="AW2456" t="s">
        <v>12182</v>
      </c>
      <c r="AX2456" t="str">
        <f>VLOOKUP(Sheet1[[#This Row],[NPDES ID2]],Combined_Sheet__Major_Only___2[[NPDES ID2]:[ECHO BFR]],27,FALSE)</f>
        <v>-</v>
      </c>
      <c r="AY2456" t="str">
        <f>VLOOKUP(Sheet1[[#This Row],[NPDES ID2]],Combined_Sheet__Major_Only___2[[NPDES ID2]:[ECHO BFR]],28,FALSE)</f>
        <v>-</v>
      </c>
      <c r="AZ2456" t="str">
        <f>VLOOKUP(Sheet1[[#This Row],[NPDES ID2]],Combined_Sheet__Major_Only___2[[NPDES ID2]:[ECHO BFR]],29,FALSE)</f>
        <v>thickening</v>
      </c>
      <c r="BA2456">
        <f>VLOOKUP(Sheet1[[#This Row],[NPDES ID2]],Combined_Sheet__Major_Only___2[[NPDES ID2]:[ECHO BFR]],17,FALSE)</f>
        <v>29.772770000000001</v>
      </c>
      <c r="BB2456">
        <f>VLOOKUP(Sheet1[[#This Row],[NPDES ID2]],Combined_Sheet__Major_Only___2[[NPDES ID2]:[ECHO BFR]],18,FALSE)</f>
        <v>-98.714200000000005</v>
      </c>
      <c r="BC2456" t="str">
        <f>IF(ISNUMBER(SEARCH("aerobic",$AW2456)),"aerobic","")</f>
        <v>aerobic</v>
      </c>
      <c r="BD2456" t="str">
        <f>IF(ISNUMBER(SEARCH("anaer",$AW2456)),"anaer","")</f>
        <v>anaer</v>
      </c>
      <c r="BE2456" t="str">
        <f>IF(ISNUMBER(SEARCH("thickening",$AZ2456)),"thickening","")</f>
        <v>thickening</v>
      </c>
      <c r="BF2456" s="2" t="str">
        <f>IF(ISNUMBER(SEARCH("airDry",$AW2456)),"airDry","")</f>
        <v/>
      </c>
      <c r="BG2456" s="2" t="str">
        <f>IF(ISNUMBER(SEARCH("heatDry",$AY2456)),"heatDry","")</f>
        <v/>
      </c>
      <c r="BH2456" s="2" t="str">
        <f>IF(AND(ISNUMBER(SEARCH("aerobic",$AW2456)),ISNUMBER(SEARCH("anaer",$AW2456))),"Combined Aer and Anaer.","")</f>
        <v>Combined Aer and Anaer.</v>
      </c>
    </row>
    <row r="2457" spans="1:60" x14ac:dyDescent="0.3">
      <c r="A2457" s="4">
        <v>2455</v>
      </c>
      <c r="B2457" t="s">
        <v>11438</v>
      </c>
      <c r="C2457">
        <v>222.68</v>
      </c>
      <c r="D2457">
        <v>558.71725205420944</v>
      </c>
      <c r="E2457">
        <v>560.35182657820621</v>
      </c>
      <c r="F2457">
        <v>415.42318801016529</v>
      </c>
      <c r="G2457">
        <v>703.83136800020395</v>
      </c>
      <c r="H2457">
        <v>-76.953755467454286</v>
      </c>
      <c r="I2457">
        <v>-78.164627826222471</v>
      </c>
      <c r="J2457">
        <v>-91.242039632802289</v>
      </c>
      <c r="K2457">
        <v>-61.166824248041237</v>
      </c>
      <c r="L2457">
        <v>144.82481684745969</v>
      </c>
      <c r="M2457">
        <v>144.2066090850162</v>
      </c>
      <c r="N2457">
        <v>141.9671304131133</v>
      </c>
      <c r="O2457">
        <v>149.53322033583811</v>
      </c>
      <c r="P2457">
        <v>5.2508440122789306</v>
      </c>
      <c r="Q2457">
        <v>5.3091661249887991</v>
      </c>
      <c r="R2457">
        <v>4.2720869654545153</v>
      </c>
      <c r="S2457">
        <v>6.006866827041808</v>
      </c>
      <c r="T2457">
        <v>3.8858494933947378</v>
      </c>
      <c r="U2457">
        <v>3.8858406588862611</v>
      </c>
      <c r="V2457">
        <v>3.882058069437798</v>
      </c>
      <c r="W2457">
        <v>3.8896045273152819</v>
      </c>
      <c r="X2457">
        <v>268.94147024796291</v>
      </c>
      <c r="Y2457">
        <v>269.86881640663898</v>
      </c>
      <c r="Z2457">
        <v>260.64315827745162</v>
      </c>
      <c r="AA2457">
        <v>274.27163638149699</v>
      </c>
      <c r="AB2457">
        <v>53.491222671950453</v>
      </c>
      <c r="AC2457">
        <v>52.90594872912763</v>
      </c>
      <c r="AD2457">
        <v>44.592971440733571</v>
      </c>
      <c r="AE2457">
        <v>65.068843534885517</v>
      </c>
      <c r="AF2457">
        <v>63.736840784867603</v>
      </c>
      <c r="AG2457">
        <v>63.464731182515841</v>
      </c>
      <c r="AH2457">
        <v>62.479397057773227</v>
      </c>
      <c r="AI2457">
        <v>65.808661661472797</v>
      </c>
      <c r="AJ2457">
        <v>0.55504701717365468</v>
      </c>
      <c r="AK2457">
        <v>0.55504699561681514</v>
      </c>
      <c r="AL2457">
        <v>0.55504397527060767</v>
      </c>
      <c r="AM2457">
        <v>0.55505007169546383</v>
      </c>
      <c r="AN2457">
        <v>0.65911196529788429</v>
      </c>
      <c r="AO2457">
        <v>0.65911196529788418</v>
      </c>
      <c r="AP2457">
        <v>0.65911196529788418</v>
      </c>
      <c r="AQ2457">
        <v>0.65911196529788418</v>
      </c>
      <c r="AR2457">
        <v>13.06352613155542</v>
      </c>
      <c r="AS2457">
        <v>13.063526131555429</v>
      </c>
      <c r="AT2457">
        <v>13.063526131555429</v>
      </c>
      <c r="AU2457">
        <v>13.063526131555429</v>
      </c>
      <c r="AV2457" t="str">
        <f>VLOOKUP(Sheet1[[#This Row],[NPDES ID2]],Combined_Sheet__Major_Only___2[[NPDES ID2]:[ECHO BFR]],3,FALSE)</f>
        <v>IL</v>
      </c>
      <c r="AW2457" t="s">
        <v>118</v>
      </c>
      <c r="AX2457" t="str">
        <f>VLOOKUP(Sheet1[[#This Row],[NPDES ID2]],Combined_Sheet__Major_Only___2[[NPDES ID2]:[ECHO BFR]],27,FALSE)</f>
        <v>tempSludgeStore</v>
      </c>
      <c r="AY2457" t="str">
        <f>VLOOKUP(Sheet1[[#This Row],[NPDES ID2]],Combined_Sheet__Major_Only___2[[NPDES ID2]:[ECHO BFR]],28,FALSE)</f>
        <v>-</v>
      </c>
      <c r="AZ2457" t="str">
        <f>VLOOKUP(Sheet1[[#This Row],[NPDES ID2]],Combined_Sheet__Major_Only___2[[NPDES ID2]:[ECHO BFR]],29,FALSE)</f>
        <v>thickening</v>
      </c>
      <c r="BA2457">
        <f>VLOOKUP(Sheet1[[#This Row],[NPDES ID2]],Combined_Sheet__Major_Only___2[[NPDES ID2]:[ECHO BFR]],17,FALSE)</f>
        <v>40.548369999999998</v>
      </c>
      <c r="BB2457">
        <f>VLOOKUP(Sheet1[[#This Row],[NPDES ID2]],Combined_Sheet__Major_Only___2[[NPDES ID2]:[ECHO BFR]],18,FALSE)</f>
        <v>-90.041910000000001</v>
      </c>
      <c r="BC2457" t="str">
        <f>IF(ISNUMBER(SEARCH("aerobic",$AW2457)),"aerobic","")</f>
        <v>aerobic</v>
      </c>
      <c r="BD2457" t="str">
        <f>IF(ISNUMBER(SEARCH("anaer",$AW2457)),"anaer","")</f>
        <v/>
      </c>
      <c r="BE2457" t="str">
        <f>IF(ISNUMBER(SEARCH("thickening",$AZ2457)),"thickening","")</f>
        <v>thickening</v>
      </c>
      <c r="BF2457" s="3" t="str">
        <f>IF(ISNUMBER(SEARCH("airDry",$AW2457)),"airDry","")</f>
        <v>airDry</v>
      </c>
      <c r="BG2457" s="3" t="str">
        <f>IF(ISNUMBER(SEARCH("heatDry",$AY2457)),"heatDry","")</f>
        <v/>
      </c>
      <c r="BH2457" s="3" t="str">
        <f>IF(AND(ISNUMBER(SEARCH("aerobic",$AW2457)),ISNUMBER(SEARCH("anaer",$AW2457))),"Combined Aer and Anaer.","")</f>
        <v/>
      </c>
    </row>
    <row r="2458" spans="1:60" x14ac:dyDescent="0.3">
      <c r="A2458" s="4">
        <v>2456</v>
      </c>
      <c r="B2458" t="s">
        <v>11442</v>
      </c>
      <c r="C2458">
        <v>222.26</v>
      </c>
      <c r="D2458">
        <v>592.45182121261041</v>
      </c>
      <c r="E2458">
        <v>595.59097274788394</v>
      </c>
      <c r="F2458">
        <v>440.39641022527081</v>
      </c>
      <c r="G2458">
        <v>748.68356366934938</v>
      </c>
      <c r="H2458">
        <v>-77.234614638218986</v>
      </c>
      <c r="I2458">
        <v>-78.314305727941303</v>
      </c>
      <c r="J2458">
        <v>-90.958127302121852</v>
      </c>
      <c r="K2458">
        <v>-62.342486587443332</v>
      </c>
      <c r="L2458">
        <v>136.53706920252259</v>
      </c>
      <c r="M2458">
        <v>135.86020660956129</v>
      </c>
      <c r="N2458">
        <v>133.40811287558421</v>
      </c>
      <c r="O2458">
        <v>141.6924616616069</v>
      </c>
      <c r="P2458">
        <v>5.2557130201261693</v>
      </c>
      <c r="Q2458">
        <v>5.2983586458052283</v>
      </c>
      <c r="R2458">
        <v>4.3192236775552661</v>
      </c>
      <c r="S2458">
        <v>6.03472250103282</v>
      </c>
      <c r="T2458">
        <v>53.372242789327878</v>
      </c>
      <c r="U2458">
        <v>53.372157584012427</v>
      </c>
      <c r="V2458">
        <v>53.335676015410172</v>
      </c>
      <c r="W2458">
        <v>53.40845859583888</v>
      </c>
      <c r="X2458">
        <v>3911.126585907552</v>
      </c>
      <c r="Y2458">
        <v>3927.407939492432</v>
      </c>
      <c r="Z2458">
        <v>3769.870926800224</v>
      </c>
      <c r="AA2458">
        <v>4001.334498819765</v>
      </c>
      <c r="AB2458">
        <v>651.17265445113333</v>
      </c>
      <c r="AC2458">
        <v>646.63955783971176</v>
      </c>
      <c r="AD2458">
        <v>558.33685327426167</v>
      </c>
      <c r="AE2458">
        <v>768.24814013028367</v>
      </c>
      <c r="AF2458">
        <v>60.203241519138793</v>
      </c>
      <c r="AG2458">
        <v>59.90473091976061</v>
      </c>
      <c r="AH2458">
        <v>58.823930897977753</v>
      </c>
      <c r="AI2458">
        <v>62.475878563782459</v>
      </c>
      <c r="AJ2458">
        <v>0.51189751852381493</v>
      </c>
      <c r="AK2458">
        <v>0.51189748491193532</v>
      </c>
      <c r="AL2458">
        <v>0.51189277660381682</v>
      </c>
      <c r="AM2458">
        <v>0.51190228013568928</v>
      </c>
      <c r="AN2458">
        <v>0.95459968097206116</v>
      </c>
      <c r="AO2458">
        <v>0.95459968097206094</v>
      </c>
      <c r="AP2458">
        <v>0.95459968097206094</v>
      </c>
      <c r="AQ2458">
        <v>0.95459968097206094</v>
      </c>
      <c r="AR2458">
        <v>13.657738236104359</v>
      </c>
      <c r="AS2458">
        <v>13.657738236104359</v>
      </c>
      <c r="AT2458">
        <v>13.657738236104359</v>
      </c>
      <c r="AU2458">
        <v>13.657738236104359</v>
      </c>
      <c r="AV2458" t="str">
        <f>VLOOKUP(Sheet1[[#This Row],[NPDES ID2]],Combined_Sheet__Major_Only___2[[NPDES ID2]:[ECHO BFR]],3,FALSE)</f>
        <v>IL</v>
      </c>
      <c r="AW2458" t="s">
        <v>41</v>
      </c>
      <c r="AX2458" t="str">
        <f>VLOOKUP(Sheet1[[#This Row],[NPDES ID2]],Combined_Sheet__Major_Only___2[[NPDES ID2]:[ECHO BFR]],27,FALSE)</f>
        <v>-</v>
      </c>
      <c r="AY2458" t="str">
        <f>VLOOKUP(Sheet1[[#This Row],[NPDES ID2]],Combined_Sheet__Major_Only___2[[NPDES ID2]:[ECHO BFR]],28,FALSE)</f>
        <v>-</v>
      </c>
      <c r="AZ2458" t="str">
        <f>VLOOKUP(Sheet1[[#This Row],[NPDES ID2]],Combined_Sheet__Major_Only___2[[NPDES ID2]:[ECHO BFR]],29,FALSE)</f>
        <v>thickening</v>
      </c>
      <c r="BA2458">
        <f>VLOOKUP(Sheet1[[#This Row],[NPDES ID2]],Combined_Sheet__Major_Only___2[[NPDES ID2]:[ECHO BFR]],17,FALSE)</f>
        <v>40.66601</v>
      </c>
      <c r="BB2458">
        <f>VLOOKUP(Sheet1[[#This Row],[NPDES ID2]],Combined_Sheet__Major_Only___2[[NPDES ID2]:[ECHO BFR]],18,FALSE)</f>
        <v>-89.603660000000005</v>
      </c>
      <c r="BC2458" t="str">
        <f>IF(ISNUMBER(SEARCH("aerobic",$AW2458)),"aerobic","")</f>
        <v>aerobic</v>
      </c>
      <c r="BD2458" t="str">
        <f>IF(ISNUMBER(SEARCH("anaer",$AW2458)),"anaer","")</f>
        <v/>
      </c>
      <c r="BE2458" t="str">
        <f>IF(ISNUMBER(SEARCH("thickening",$AZ2458)),"thickening","")</f>
        <v>thickening</v>
      </c>
      <c r="BF2458" s="2" t="str">
        <f>IF(ISNUMBER(SEARCH("airDry",$AW2458)),"airDry","")</f>
        <v/>
      </c>
      <c r="BG2458" s="2" t="str">
        <f>IF(ISNUMBER(SEARCH("heatDry",$AY2458)),"heatDry","")</f>
        <v/>
      </c>
      <c r="BH2458" s="2" t="str">
        <f>IF(AND(ISNUMBER(SEARCH("aerobic",$AW2458)),ISNUMBER(SEARCH("anaer",$AW2458))),"Combined Aer and Anaer.","")</f>
        <v/>
      </c>
    </row>
    <row r="2459" spans="1:60" x14ac:dyDescent="0.3">
      <c r="A2459" s="4">
        <v>2457</v>
      </c>
      <c r="B2459" t="s">
        <v>11447</v>
      </c>
      <c r="C2459">
        <v>222</v>
      </c>
      <c r="D2459">
        <v>749.06828275922953</v>
      </c>
      <c r="E2459">
        <v>753.61999802252137</v>
      </c>
      <c r="F2459">
        <v>553.52315734521983</v>
      </c>
      <c r="G2459">
        <v>960.24845410749981</v>
      </c>
      <c r="H2459">
        <v>-78.176172089806144</v>
      </c>
      <c r="I2459">
        <v>-77.608256822461243</v>
      </c>
      <c r="J2459">
        <v>-90.187661860799409</v>
      </c>
      <c r="K2459">
        <v>-66.802222565994015</v>
      </c>
      <c r="L2459">
        <v>108.0356897291686</v>
      </c>
      <c r="M2459">
        <v>107.14870919261691</v>
      </c>
      <c r="N2459">
        <v>103.93548657088679</v>
      </c>
      <c r="O2459">
        <v>114.79132938456451</v>
      </c>
      <c r="P2459">
        <v>5.2956873884547884</v>
      </c>
      <c r="Q2459">
        <v>5.2735976309666617</v>
      </c>
      <c r="R2459">
        <v>4.5715258149676377</v>
      </c>
      <c r="S2459">
        <v>6.0103175263609749</v>
      </c>
      <c r="T2459">
        <v>45.217804418038028</v>
      </c>
      <c r="U2459">
        <v>45.217731797212949</v>
      </c>
      <c r="V2459">
        <v>45.186638412969153</v>
      </c>
      <c r="W2459">
        <v>45.248671292207383</v>
      </c>
      <c r="X2459">
        <v>4185.5463697145778</v>
      </c>
      <c r="Y2459">
        <v>4213.9492202344654</v>
      </c>
      <c r="Z2459">
        <v>3937.7808920105322</v>
      </c>
      <c r="AA2459">
        <v>4346.2086189734437</v>
      </c>
      <c r="AB2459">
        <v>898.47375152860263</v>
      </c>
      <c r="AC2459">
        <v>880.47934256147062</v>
      </c>
      <c r="AD2459">
        <v>734.11336032926772</v>
      </c>
      <c r="AE2459">
        <v>1142.785551585077</v>
      </c>
      <c r="AF2459">
        <v>47.691998070119908</v>
      </c>
      <c r="AG2459">
        <v>47.300387912631443</v>
      </c>
      <c r="AH2459">
        <v>45.882278439964452</v>
      </c>
      <c r="AI2459">
        <v>50.673764448182773</v>
      </c>
      <c r="AJ2459">
        <v>0.35963162703335982</v>
      </c>
      <c r="AK2459">
        <v>0.3596316001112661</v>
      </c>
      <c r="AL2459">
        <v>0.35962782919591019</v>
      </c>
      <c r="AM2459">
        <v>0.35963544064791592</v>
      </c>
      <c r="AN2459">
        <v>0.94703430327188187</v>
      </c>
      <c r="AO2459">
        <v>0.94703430327188198</v>
      </c>
      <c r="AP2459">
        <v>0.94703430327188198</v>
      </c>
      <c r="AQ2459">
        <v>0.94703430327188198</v>
      </c>
      <c r="AR2459">
        <v>9.382347244169436</v>
      </c>
      <c r="AS2459">
        <v>9.382347244169436</v>
      </c>
      <c r="AT2459">
        <v>9.382347244169436</v>
      </c>
      <c r="AU2459">
        <v>9.382347244169436</v>
      </c>
      <c r="AV2459" t="str">
        <f>VLOOKUP(Sheet1[[#This Row],[NPDES ID2]],Combined_Sheet__Major_Only___2[[NPDES ID2]:[ECHO BFR]],3,FALSE)</f>
        <v>VT</v>
      </c>
      <c r="AW2459" t="s">
        <v>87</v>
      </c>
      <c r="AX2459" t="str">
        <f>VLOOKUP(Sheet1[[#This Row],[NPDES ID2]],Combined_Sheet__Major_Only___2[[NPDES ID2]:[ECHO BFR]],27,FALSE)</f>
        <v>tempSludgeStore</v>
      </c>
      <c r="AY2459" t="str">
        <f>VLOOKUP(Sheet1[[#This Row],[NPDES ID2]],Combined_Sheet__Major_Only___2[[NPDES ID2]:[ECHO BFR]],28,FALSE)</f>
        <v>highTempCompost</v>
      </c>
      <c r="AZ2459" t="str">
        <f>VLOOKUP(Sheet1[[#This Row],[NPDES ID2]],Combined_Sheet__Major_Only___2[[NPDES ID2]:[ECHO BFR]],29,FALSE)</f>
        <v>thickening</v>
      </c>
      <c r="BA2459">
        <f>VLOOKUP(Sheet1[[#This Row],[NPDES ID2]],Combined_Sheet__Major_Only___2[[NPDES ID2]:[ECHO BFR]],17,FALSE)</f>
        <v>44.527926999999998</v>
      </c>
      <c r="BB2459">
        <f>VLOOKUP(Sheet1[[#This Row],[NPDES ID2]],Combined_Sheet__Major_Only___2[[NPDES ID2]:[ECHO BFR]],18,FALSE)</f>
        <v>-73.268765999999999</v>
      </c>
      <c r="BC2459" t="str">
        <f>IF(ISNUMBER(SEARCH("aerobic",$AW2459)),"aerobic","")</f>
        <v/>
      </c>
      <c r="BD2459" t="str">
        <f>IF(ISNUMBER(SEARCH("anaer",$AW2459)),"anaer","")</f>
        <v/>
      </c>
      <c r="BE2459" t="str">
        <f>IF(ISNUMBER(SEARCH("thickening",$AZ2459)),"thickening","")</f>
        <v>thickening</v>
      </c>
      <c r="BF2459" s="3" t="str">
        <f>IF(ISNUMBER(SEARCH("airDry",$AW2459)),"airDry","")</f>
        <v/>
      </c>
      <c r="BG2459" s="3" t="str">
        <f>IF(ISNUMBER(SEARCH("heatDry",$AY2459)),"heatDry","")</f>
        <v/>
      </c>
      <c r="BH2459" s="3" t="str">
        <f>IF(AND(ISNUMBER(SEARCH("aerobic",$AW2459)),ISNUMBER(SEARCH("anaer",$AW2459))),"Combined Aer and Anaer.","")</f>
        <v/>
      </c>
    </row>
    <row r="2460" spans="1:60" x14ac:dyDescent="0.3">
      <c r="A2460" s="4">
        <v>2458</v>
      </c>
      <c r="B2460" t="s">
        <v>11450</v>
      </c>
      <c r="C2460">
        <v>217.9</v>
      </c>
      <c r="D2460">
        <v>561.57031100711856</v>
      </c>
      <c r="E2460">
        <v>562.96336933751331</v>
      </c>
      <c r="F2460">
        <v>416.83355833327062</v>
      </c>
      <c r="G2460">
        <v>707.98693216080414</v>
      </c>
      <c r="H2460">
        <v>-76.87552764420893</v>
      </c>
      <c r="I2460">
        <v>-78.075678101910057</v>
      </c>
      <c r="J2460">
        <v>-91.085615939943878</v>
      </c>
      <c r="K2460">
        <v>-60.799465951988097</v>
      </c>
      <c r="L2460">
        <v>143.42326133563969</v>
      </c>
      <c r="M2460">
        <v>142.83109999906731</v>
      </c>
      <c r="N2460">
        <v>140.68584155054421</v>
      </c>
      <c r="O2460">
        <v>147.93354620016291</v>
      </c>
      <c r="P2460">
        <v>5.1348937521136451</v>
      </c>
      <c r="Q2460">
        <v>5.1962996124814502</v>
      </c>
      <c r="R2460">
        <v>4.1686068201264854</v>
      </c>
      <c r="S2460">
        <v>5.8826507439781404</v>
      </c>
      <c r="T2460">
        <v>57.011598314880722</v>
      </c>
      <c r="U2460">
        <v>57.011507493061437</v>
      </c>
      <c r="V2460">
        <v>56.972621158168138</v>
      </c>
      <c r="W2460">
        <v>57.050201369364807</v>
      </c>
      <c r="X2460">
        <v>3898.7621724633741</v>
      </c>
      <c r="Y2460">
        <v>3912.2672507772122</v>
      </c>
      <c r="Z2460">
        <v>3781.374011484525</v>
      </c>
      <c r="AA2460">
        <v>3973.544250329639</v>
      </c>
      <c r="AB2460">
        <v>597.9937920682529</v>
      </c>
      <c r="AC2460">
        <v>594.48545477021378</v>
      </c>
      <c r="AD2460">
        <v>519.55634278651587</v>
      </c>
      <c r="AE2460">
        <v>695.28596616902814</v>
      </c>
      <c r="AF2460">
        <v>64.504890957609817</v>
      </c>
      <c r="AG2460">
        <v>64.238503712666414</v>
      </c>
      <c r="AH2460">
        <v>63.274069347538067</v>
      </c>
      <c r="AI2460">
        <v>66.532878336271011</v>
      </c>
      <c r="AJ2460">
        <v>0.56443253294532558</v>
      </c>
      <c r="AK2460">
        <v>0.56443249856245803</v>
      </c>
      <c r="AL2460">
        <v>0.56442768206005511</v>
      </c>
      <c r="AM2460">
        <v>0.56443740397119024</v>
      </c>
      <c r="AN2460">
        <v>0.95732041767201448</v>
      </c>
      <c r="AO2460">
        <v>0.95732041767201448</v>
      </c>
      <c r="AP2460">
        <v>0.95732041767201448</v>
      </c>
      <c r="AQ2460">
        <v>0.95732041767201448</v>
      </c>
      <c r="AR2460">
        <v>15.37761849078588</v>
      </c>
      <c r="AS2460">
        <v>15.37761849078588</v>
      </c>
      <c r="AT2460">
        <v>15.37761849078588</v>
      </c>
      <c r="AU2460">
        <v>15.37761849078588</v>
      </c>
      <c r="AV2460" t="str">
        <f>VLOOKUP(Sheet1[[#This Row],[NPDES ID2]],Combined_Sheet__Major_Only___2[[NPDES ID2]:[ECHO BFR]],3,FALSE)</f>
        <v>TX</v>
      </c>
      <c r="AW2460" t="s">
        <v>41</v>
      </c>
      <c r="AX2460" t="str">
        <f>VLOOKUP(Sheet1[[#This Row],[NPDES ID2]],Combined_Sheet__Major_Only___2[[NPDES ID2]:[ECHO BFR]],27,FALSE)</f>
        <v>-</v>
      </c>
      <c r="AY2460" t="str">
        <f>VLOOKUP(Sheet1[[#This Row],[NPDES ID2]],Combined_Sheet__Major_Only___2[[NPDES ID2]:[ECHO BFR]],28,FALSE)</f>
        <v>-</v>
      </c>
      <c r="AZ2460" t="str">
        <f>VLOOKUP(Sheet1[[#This Row],[NPDES ID2]],Combined_Sheet__Major_Only___2[[NPDES ID2]:[ECHO BFR]],29,FALSE)</f>
        <v>thickening</v>
      </c>
      <c r="BA2460">
        <f>VLOOKUP(Sheet1[[#This Row],[NPDES ID2]],Combined_Sheet__Major_Only___2[[NPDES ID2]:[ECHO BFR]],17,FALSE)</f>
        <v>29.738028</v>
      </c>
      <c r="BB2460">
        <f>VLOOKUP(Sheet1[[#This Row],[NPDES ID2]],Combined_Sheet__Major_Only___2[[NPDES ID2]:[ECHO BFR]],18,FALSE)</f>
        <v>-98.106055999999995</v>
      </c>
      <c r="BC2460" t="str">
        <f>IF(ISNUMBER(SEARCH("aerobic",$AW2460)),"aerobic","")</f>
        <v>aerobic</v>
      </c>
      <c r="BD2460" t="str">
        <f>IF(ISNUMBER(SEARCH("anaer",$AW2460)),"anaer","")</f>
        <v/>
      </c>
      <c r="BE2460" t="str">
        <f>IF(ISNUMBER(SEARCH("thickening",$AZ2460)),"thickening","")</f>
        <v>thickening</v>
      </c>
      <c r="BF2460" s="2" t="str">
        <f>IF(ISNUMBER(SEARCH("airDry",$AW2460)),"airDry","")</f>
        <v/>
      </c>
      <c r="BG2460" s="2" t="str">
        <f>IF(ISNUMBER(SEARCH("heatDry",$AY2460)),"heatDry","")</f>
        <v/>
      </c>
      <c r="BH2460" s="2" t="str">
        <f>IF(AND(ISNUMBER(SEARCH("aerobic",$AW2460)),ISNUMBER(SEARCH("anaer",$AW2460))),"Combined Aer and Anaer.","")</f>
        <v/>
      </c>
    </row>
    <row r="2461" spans="1:60" x14ac:dyDescent="0.3">
      <c r="A2461" s="4">
        <v>2459</v>
      </c>
      <c r="B2461" t="s">
        <v>11453</v>
      </c>
      <c r="C2461">
        <v>217.48</v>
      </c>
      <c r="D2461">
        <v>587.98406783512382</v>
      </c>
      <c r="E2461">
        <v>590.50934191537362</v>
      </c>
      <c r="F2461">
        <v>436.34213816605489</v>
      </c>
      <c r="G2461">
        <v>743.09673620826106</v>
      </c>
      <c r="H2461">
        <v>-77.11075902160421</v>
      </c>
      <c r="I2461">
        <v>-78.330205064347126</v>
      </c>
      <c r="J2461">
        <v>-91.153776443079096</v>
      </c>
      <c r="K2461">
        <v>-61.936647669378743</v>
      </c>
      <c r="L2461">
        <v>136.9350508832608</v>
      </c>
      <c r="M2461">
        <v>136.29763205365711</v>
      </c>
      <c r="N2461">
        <v>133.98843256542631</v>
      </c>
      <c r="O2461">
        <v>141.7900158368698</v>
      </c>
      <c r="P2461">
        <v>5.1365930881450996</v>
      </c>
      <c r="Q2461">
        <v>5.1886035848346266</v>
      </c>
      <c r="R2461">
        <v>4.2032287613734507</v>
      </c>
      <c r="S2461">
        <v>5.8887067012295917</v>
      </c>
      <c r="T2461">
        <v>44.360622897693837</v>
      </c>
      <c r="U2461">
        <v>44.360551599730243</v>
      </c>
      <c r="V2461">
        <v>44.330024612808977</v>
      </c>
      <c r="W2461">
        <v>44.390927500649859</v>
      </c>
      <c r="X2461">
        <v>3171.456825829729</v>
      </c>
      <c r="Y2461">
        <v>3183.8495394873898</v>
      </c>
      <c r="Z2461">
        <v>3063.8654656290769</v>
      </c>
      <c r="AA2461">
        <v>3240.1044630920428</v>
      </c>
      <c r="AB2461">
        <v>653.07361067552142</v>
      </c>
      <c r="AC2461">
        <v>645.32737823507614</v>
      </c>
      <c r="AD2461">
        <v>540.63119455079834</v>
      </c>
      <c r="AE2461">
        <v>799.55559445990627</v>
      </c>
      <c r="AF2461">
        <v>61.70576439520714</v>
      </c>
      <c r="AG2461">
        <v>61.418469363461</v>
      </c>
      <c r="AH2461">
        <v>60.378291712392162</v>
      </c>
      <c r="AI2461">
        <v>63.89299259210398</v>
      </c>
      <c r="AJ2461">
        <v>0.53023873621368744</v>
      </c>
      <c r="AK2461">
        <v>0.53023870274847984</v>
      </c>
      <c r="AL2461">
        <v>0.53023401488391753</v>
      </c>
      <c r="AM2461">
        <v>0.53024347714785069</v>
      </c>
      <c r="AN2461">
        <v>0.94608998164752434</v>
      </c>
      <c r="AO2461">
        <v>0.94608998164752434</v>
      </c>
      <c r="AP2461">
        <v>0.94608998164752434</v>
      </c>
      <c r="AQ2461">
        <v>0.94608998164752434</v>
      </c>
      <c r="AR2461">
        <v>12.410940155661089</v>
      </c>
      <c r="AS2461">
        <v>12.410940155661089</v>
      </c>
      <c r="AT2461">
        <v>12.410940155661089</v>
      </c>
      <c r="AU2461">
        <v>12.410940155661089</v>
      </c>
      <c r="AV2461" t="str">
        <f>VLOOKUP(Sheet1[[#This Row],[NPDES ID2]],Combined_Sheet__Major_Only___2[[NPDES ID2]:[ECHO BFR]],3,FALSE)</f>
        <v>TX</v>
      </c>
      <c r="AW2461" t="s">
        <v>41</v>
      </c>
      <c r="AX2461" t="str">
        <f>VLOOKUP(Sheet1[[#This Row],[NPDES ID2]],Combined_Sheet__Major_Only___2[[NPDES ID2]:[ECHO BFR]],27,FALSE)</f>
        <v>-</v>
      </c>
      <c r="AY2461" t="str">
        <f>VLOOKUP(Sheet1[[#This Row],[NPDES ID2]],Combined_Sheet__Major_Only___2[[NPDES ID2]:[ECHO BFR]],28,FALSE)</f>
        <v>-</v>
      </c>
      <c r="AZ2461" t="str">
        <f>VLOOKUP(Sheet1[[#This Row],[NPDES ID2]],Combined_Sheet__Major_Only___2[[NPDES ID2]:[ECHO BFR]],29,FALSE)</f>
        <v>thickening</v>
      </c>
      <c r="BA2461">
        <f>VLOOKUP(Sheet1[[#This Row],[NPDES ID2]],Combined_Sheet__Major_Only___2[[NPDES ID2]:[ECHO BFR]],17,FALSE)</f>
        <v>29.848697999999999</v>
      </c>
      <c r="BB2461">
        <f>VLOOKUP(Sheet1[[#This Row],[NPDES ID2]],Combined_Sheet__Major_Only___2[[NPDES ID2]:[ECHO BFR]],18,FALSE)</f>
        <v>-95.702392000000003</v>
      </c>
      <c r="BC2461" t="str">
        <f>IF(ISNUMBER(SEARCH("aerobic",$AW2461)),"aerobic","")</f>
        <v>aerobic</v>
      </c>
      <c r="BD2461" t="str">
        <f>IF(ISNUMBER(SEARCH("anaer",$AW2461)),"anaer","")</f>
        <v/>
      </c>
      <c r="BE2461" t="str">
        <f>IF(ISNUMBER(SEARCH("thickening",$AZ2461)),"thickening","")</f>
        <v>thickening</v>
      </c>
      <c r="BF2461" s="3" t="str">
        <f>IF(ISNUMBER(SEARCH("airDry",$AW2461)),"airDry","")</f>
        <v/>
      </c>
      <c r="BG2461" s="3" t="str">
        <f>IF(ISNUMBER(SEARCH("heatDry",$AY2461)),"heatDry","")</f>
        <v/>
      </c>
      <c r="BH2461" s="3" t="str">
        <f>IF(AND(ISNUMBER(SEARCH("aerobic",$AW2461)),ISNUMBER(SEARCH("anaer",$AW2461))),"Combined Aer and Anaer.","")</f>
        <v/>
      </c>
    </row>
    <row r="2462" spans="1:60" x14ac:dyDescent="0.3">
      <c r="A2462" s="4">
        <v>2460</v>
      </c>
      <c r="B2462" t="s">
        <v>11457</v>
      </c>
      <c r="C2462">
        <v>216</v>
      </c>
      <c r="D2462">
        <v>551.1138588776605</v>
      </c>
      <c r="E2462">
        <v>551.93114011380203</v>
      </c>
      <c r="F2462">
        <v>408.80522036826608</v>
      </c>
      <c r="G2462">
        <v>694.29485636752815</v>
      </c>
      <c r="H2462">
        <v>-76.727467805567173</v>
      </c>
      <c r="I2462">
        <v>-78.04271890367508</v>
      </c>
      <c r="J2462">
        <v>-90.788134388401886</v>
      </c>
      <c r="K2462">
        <v>-60.04960754699205</v>
      </c>
      <c r="L2462">
        <v>145.87111379138841</v>
      </c>
      <c r="M2462">
        <v>145.3117669365293</v>
      </c>
      <c r="N2462">
        <v>143.2853387626547</v>
      </c>
      <c r="O2462">
        <v>150.13155548276021</v>
      </c>
      <c r="P2462">
        <v>5.0830731605488033</v>
      </c>
      <c r="Q2462">
        <v>5.1465540497788087</v>
      </c>
      <c r="R2462">
        <v>4.1022535660578283</v>
      </c>
      <c r="S2462">
        <v>5.8558882007191091</v>
      </c>
      <c r="T2462">
        <v>60.332078107553862</v>
      </c>
      <c r="U2462">
        <v>60.331982161341699</v>
      </c>
      <c r="V2462">
        <v>60.290901762741377</v>
      </c>
      <c r="W2462">
        <v>60.372859242359873</v>
      </c>
      <c r="X2462">
        <v>4021.0835962622818</v>
      </c>
      <c r="Y2462">
        <v>4033.9971236076171</v>
      </c>
      <c r="Z2462">
        <v>3908.6377264405542</v>
      </c>
      <c r="AA2462">
        <v>4092.6770654930879</v>
      </c>
      <c r="AB2462">
        <v>746.81611878264812</v>
      </c>
      <c r="AC2462">
        <v>740.30248584303433</v>
      </c>
      <c r="AD2462">
        <v>630.54950633709348</v>
      </c>
      <c r="AE2462">
        <v>896.95031976591702</v>
      </c>
      <c r="AF2462">
        <v>66.182962913299193</v>
      </c>
      <c r="AG2462">
        <v>65.929113684309215</v>
      </c>
      <c r="AH2462">
        <v>65.010153452253732</v>
      </c>
      <c r="AI2462">
        <v>68.115379235879246</v>
      </c>
      <c r="AJ2462">
        <v>0.58494621859336515</v>
      </c>
      <c r="AK2462">
        <v>0.58494617977199348</v>
      </c>
      <c r="AL2462">
        <v>0.58494074175781685</v>
      </c>
      <c r="AM2462">
        <v>0.5849517181733257</v>
      </c>
      <c r="AN2462">
        <v>0.95953302675333607</v>
      </c>
      <c r="AO2462">
        <v>0.95953302675333629</v>
      </c>
      <c r="AP2462">
        <v>0.95953302675333629</v>
      </c>
      <c r="AQ2462">
        <v>0.95953302675333629</v>
      </c>
      <c r="AR2462">
        <v>14.09243293949959</v>
      </c>
      <c r="AS2462">
        <v>14.09243293949959</v>
      </c>
      <c r="AT2462">
        <v>14.09243293949959</v>
      </c>
      <c r="AU2462">
        <v>14.09243293949959</v>
      </c>
      <c r="AV2462" t="str">
        <f>VLOOKUP(Sheet1[[#This Row],[NPDES ID2]],Combined_Sheet__Major_Only___2[[NPDES ID2]:[ECHO BFR]],3,FALSE)</f>
        <v>NY</v>
      </c>
      <c r="AW2462" t="s">
        <v>12181</v>
      </c>
      <c r="AX2462" t="str">
        <f>VLOOKUP(Sheet1[[#This Row],[NPDES ID2]],Combined_Sheet__Major_Only___2[[NPDES ID2]:[ECHO BFR]],27,FALSE)</f>
        <v>-</v>
      </c>
      <c r="AY2462" t="str">
        <f>VLOOKUP(Sheet1[[#This Row],[NPDES ID2]],Combined_Sheet__Major_Only___2[[NPDES ID2]:[ECHO BFR]],28,FALSE)</f>
        <v>-</v>
      </c>
      <c r="AZ2462" t="str">
        <f>VLOOKUP(Sheet1[[#This Row],[NPDES ID2]],Combined_Sheet__Major_Only___2[[NPDES ID2]:[ECHO BFR]],29,FALSE)</f>
        <v>thickening</v>
      </c>
      <c r="BA2462">
        <f>VLOOKUP(Sheet1[[#This Row],[NPDES ID2]],Combined_Sheet__Major_Only___2[[NPDES ID2]:[ECHO BFR]],17,FALSE)</f>
        <v>42.120593999999997</v>
      </c>
      <c r="BB2462">
        <f>VLOOKUP(Sheet1[[#This Row],[NPDES ID2]],Combined_Sheet__Major_Only___2[[NPDES ID2]:[ECHO BFR]],18,FALSE)</f>
        <v>-76.807708000000005</v>
      </c>
      <c r="BC2462" t="str">
        <f>IF(ISNUMBER(SEARCH("aerobic",$AW2462)),"aerobic","")</f>
        <v/>
      </c>
      <c r="BD2462" t="str">
        <f>IF(ISNUMBER(SEARCH("anaer",$AW2462)),"anaer","")</f>
        <v>anaer</v>
      </c>
      <c r="BE2462" t="str">
        <f>IF(ISNUMBER(SEARCH("thickening",$AZ2462)),"thickening","")</f>
        <v>thickening</v>
      </c>
      <c r="BF2462" s="2" t="str">
        <f>IF(ISNUMBER(SEARCH("airDry",$AW2462)),"airDry","")</f>
        <v/>
      </c>
      <c r="BG2462" s="2" t="str">
        <f>IF(ISNUMBER(SEARCH("heatDry",$AY2462)),"heatDry","")</f>
        <v/>
      </c>
      <c r="BH2462" s="2" t="str">
        <f>IF(AND(ISNUMBER(SEARCH("aerobic",$AW2462)),ISNUMBER(SEARCH("anaer",$AW2462))),"Combined Aer and Anaer.","")</f>
        <v/>
      </c>
    </row>
    <row r="2463" spans="1:60" x14ac:dyDescent="0.3">
      <c r="A2463" s="4">
        <v>2461</v>
      </c>
      <c r="B2463" t="s">
        <v>11461</v>
      </c>
      <c r="C2463">
        <v>215.82</v>
      </c>
      <c r="D2463">
        <v>622.78790259102891</v>
      </c>
      <c r="E2463">
        <v>626.83812359483329</v>
      </c>
      <c r="F2463">
        <v>461.84670000356408</v>
      </c>
      <c r="G2463">
        <v>789.67920429224944</v>
      </c>
      <c r="H2463">
        <v>-77.363547352011807</v>
      </c>
      <c r="I2463">
        <v>-78.375019040213687</v>
      </c>
      <c r="J2463">
        <v>-90.726978328034789</v>
      </c>
      <c r="K2463">
        <v>-62.769808998362237</v>
      </c>
      <c r="L2463">
        <v>129.08877315159981</v>
      </c>
      <c r="M2463">
        <v>128.40547246267241</v>
      </c>
      <c r="N2463">
        <v>125.9300604839617</v>
      </c>
      <c r="O2463">
        <v>134.29319212412179</v>
      </c>
      <c r="P2463">
        <v>5.1096898176099046</v>
      </c>
      <c r="Q2463">
        <v>5.1517274896551184</v>
      </c>
      <c r="R2463">
        <v>4.232878819512278</v>
      </c>
      <c r="S2463">
        <v>5.8824216638282154</v>
      </c>
      <c r="T2463">
        <v>59.36794654413972</v>
      </c>
      <c r="U2463">
        <v>59.36785208584174</v>
      </c>
      <c r="V2463">
        <v>59.327408753630657</v>
      </c>
      <c r="W2463">
        <v>59.40809525347801</v>
      </c>
      <c r="X2463">
        <v>4468.4166362973747</v>
      </c>
      <c r="Y2463">
        <v>4488.2650961250001</v>
      </c>
      <c r="Z2463">
        <v>4296.2073049842656</v>
      </c>
      <c r="AA2463">
        <v>4578.5257512101134</v>
      </c>
      <c r="AB2463">
        <v>719.71908834639271</v>
      </c>
      <c r="AC2463">
        <v>715.05443603153503</v>
      </c>
      <c r="AD2463">
        <v>619.86770851664471</v>
      </c>
      <c r="AE2463">
        <v>846.6976239783952</v>
      </c>
      <c r="AF2463">
        <v>58.617530463347109</v>
      </c>
      <c r="AG2463">
        <v>58.30719072599971</v>
      </c>
      <c r="AH2463">
        <v>57.183538703690132</v>
      </c>
      <c r="AI2463">
        <v>60.980259609948931</v>
      </c>
      <c r="AJ2463">
        <v>0.49255174911481647</v>
      </c>
      <c r="AK2463">
        <v>0.49255171589128488</v>
      </c>
      <c r="AL2463">
        <v>0.49254706205360099</v>
      </c>
      <c r="AM2463">
        <v>0.49255645564147482</v>
      </c>
      <c r="AN2463">
        <v>0.95891457218377762</v>
      </c>
      <c r="AO2463">
        <v>0.95891457218377796</v>
      </c>
      <c r="AP2463">
        <v>0.95891457218377796</v>
      </c>
      <c r="AQ2463">
        <v>0.95891457218377796</v>
      </c>
      <c r="AR2463">
        <v>13.563836465917349</v>
      </c>
      <c r="AS2463">
        <v>13.563836465917349</v>
      </c>
      <c r="AT2463">
        <v>13.563836465917349</v>
      </c>
      <c r="AU2463">
        <v>13.563836465917349</v>
      </c>
      <c r="AV2463" t="str">
        <f>VLOOKUP(Sheet1[[#This Row],[NPDES ID2]],Combined_Sheet__Major_Only___2[[NPDES ID2]:[ECHO BFR]],3,FALSE)</f>
        <v>MO</v>
      </c>
      <c r="AW2463" t="s">
        <v>41</v>
      </c>
      <c r="AX2463" t="str">
        <f>VLOOKUP(Sheet1[[#This Row],[NPDES ID2]],Combined_Sheet__Major_Only___2[[NPDES ID2]:[ECHO BFR]],27,FALSE)</f>
        <v>-</v>
      </c>
      <c r="AY2463" t="str">
        <f>VLOOKUP(Sheet1[[#This Row],[NPDES ID2]],Combined_Sheet__Major_Only___2[[NPDES ID2]:[ECHO BFR]],28,FALSE)</f>
        <v>-</v>
      </c>
      <c r="AZ2463" t="str">
        <f>VLOOKUP(Sheet1[[#This Row],[NPDES ID2]],Combined_Sheet__Major_Only___2[[NPDES ID2]:[ECHO BFR]],29,FALSE)</f>
        <v>thickening</v>
      </c>
      <c r="BA2463">
        <f>VLOOKUP(Sheet1[[#This Row],[NPDES ID2]],Combined_Sheet__Major_Only___2[[NPDES ID2]:[ECHO BFR]],17,FALSE)</f>
        <v>37.361725999999997</v>
      </c>
      <c r="BB2463">
        <f>VLOOKUP(Sheet1[[#This Row],[NPDES ID2]],Combined_Sheet__Major_Only___2[[NPDES ID2]:[ECHO BFR]],18,FALSE)</f>
        <v>-89.678725</v>
      </c>
      <c r="BC2463" t="str">
        <f>IF(ISNUMBER(SEARCH("aerobic",$AW2463)),"aerobic","")</f>
        <v>aerobic</v>
      </c>
      <c r="BD2463" t="str">
        <f>IF(ISNUMBER(SEARCH("anaer",$AW2463)),"anaer","")</f>
        <v/>
      </c>
      <c r="BE2463" t="str">
        <f>IF(ISNUMBER(SEARCH("thickening",$AZ2463)),"thickening","")</f>
        <v>thickening</v>
      </c>
      <c r="BF2463" s="3" t="str">
        <f>IF(ISNUMBER(SEARCH("airDry",$AW2463)),"airDry","")</f>
        <v/>
      </c>
      <c r="BG2463" s="3" t="str">
        <f>IF(ISNUMBER(SEARCH("heatDry",$AY2463)),"heatDry","")</f>
        <v/>
      </c>
      <c r="BH2463" s="3" t="str">
        <f>IF(AND(ISNUMBER(SEARCH("aerobic",$AW2463)),ISNUMBER(SEARCH("anaer",$AW2463))),"Combined Aer and Anaer.","")</f>
        <v/>
      </c>
    </row>
    <row r="2464" spans="1:60" x14ac:dyDescent="0.3">
      <c r="A2464" s="4">
        <v>2462</v>
      </c>
      <c r="B2464" t="s">
        <v>11465</v>
      </c>
      <c r="C2464">
        <v>215</v>
      </c>
      <c r="D2464">
        <v>607.4031250138537</v>
      </c>
      <c r="E2464">
        <v>610.62303885486631</v>
      </c>
      <c r="F2464">
        <v>450.3283987078712</v>
      </c>
      <c r="G2464">
        <v>769.16949813423889</v>
      </c>
      <c r="H2464">
        <v>-77.244686983568329</v>
      </c>
      <c r="I2464">
        <v>-78.326059837038159</v>
      </c>
      <c r="J2464">
        <v>-90.999408686040482</v>
      </c>
      <c r="K2464">
        <v>-62.343887959211919</v>
      </c>
      <c r="L2464">
        <v>132.24605076256981</v>
      </c>
      <c r="M2464">
        <v>131.59253399942099</v>
      </c>
      <c r="N2464">
        <v>129.22517477287141</v>
      </c>
      <c r="O2464">
        <v>137.2233227200031</v>
      </c>
      <c r="P2464">
        <v>5.0837555558546654</v>
      </c>
      <c r="Q2464">
        <v>5.1256236154710102</v>
      </c>
      <c r="R2464">
        <v>4.1769741098861086</v>
      </c>
      <c r="S2464">
        <v>5.8367892621396509</v>
      </c>
      <c r="T2464">
        <v>4.177312108593533</v>
      </c>
      <c r="U2464">
        <v>4.1773028242798942</v>
      </c>
      <c r="V2464">
        <v>4.173327645932873</v>
      </c>
      <c r="W2464">
        <v>4.1812583284349021</v>
      </c>
      <c r="X2464">
        <v>305.72237898943092</v>
      </c>
      <c r="Y2464">
        <v>306.95295341102531</v>
      </c>
      <c r="Z2464">
        <v>294.79168407371691</v>
      </c>
      <c r="AA2464">
        <v>312.74631730218721</v>
      </c>
      <c r="AB2464">
        <v>55.527912692681063</v>
      </c>
      <c r="AC2464">
        <v>55.055884241370798</v>
      </c>
      <c r="AD2464">
        <v>46.959748491467693</v>
      </c>
      <c r="AE2464">
        <v>66.512482048731215</v>
      </c>
      <c r="AF2464">
        <v>60.279958203654367</v>
      </c>
      <c r="AG2464">
        <v>59.982038646639303</v>
      </c>
      <c r="AH2464">
        <v>58.903188285036777</v>
      </c>
      <c r="AI2464">
        <v>62.548376763374691</v>
      </c>
      <c r="AJ2464">
        <v>0.51283375684488508</v>
      </c>
      <c r="AK2464">
        <v>0.51283373742546157</v>
      </c>
      <c r="AL2464">
        <v>0.51283101653177232</v>
      </c>
      <c r="AM2464">
        <v>0.51283650852523333</v>
      </c>
      <c r="AN2464">
        <v>0.67169694459765739</v>
      </c>
      <c r="AO2464">
        <v>0.67169694459765728</v>
      </c>
      <c r="AP2464">
        <v>0.67169694459765728</v>
      </c>
      <c r="AQ2464">
        <v>0.67169694459765728</v>
      </c>
      <c r="AR2464">
        <v>12.99908118141742</v>
      </c>
      <c r="AS2464">
        <v>12.99908118141742</v>
      </c>
      <c r="AT2464">
        <v>12.99908118141742</v>
      </c>
      <c r="AU2464">
        <v>12.99908118141742</v>
      </c>
      <c r="AV2464" t="str">
        <f>VLOOKUP(Sheet1[[#This Row],[NPDES ID2]],Combined_Sheet__Major_Only___2[[NPDES ID2]:[ECHO BFR]],3,FALSE)</f>
        <v>IL</v>
      </c>
      <c r="AW2464" t="s">
        <v>12183</v>
      </c>
      <c r="AX2464" t="str">
        <f>VLOOKUP(Sheet1[[#This Row],[NPDES ID2]],Combined_Sheet__Major_Only___2[[NPDES ID2]:[ECHO BFR]],27,FALSE)</f>
        <v>-</v>
      </c>
      <c r="AY2464" t="str">
        <f>VLOOKUP(Sheet1[[#This Row],[NPDES ID2]],Combined_Sheet__Major_Only___2[[NPDES ID2]:[ECHO BFR]],28,FALSE)</f>
        <v>-</v>
      </c>
      <c r="AZ2464" t="str">
        <f>VLOOKUP(Sheet1[[#This Row],[NPDES ID2]],Combined_Sheet__Major_Only___2[[NPDES ID2]:[ECHO BFR]],29,FALSE)</f>
        <v>preliminaryOps</v>
      </c>
      <c r="BA2464">
        <f>VLOOKUP(Sheet1[[#This Row],[NPDES ID2]],Combined_Sheet__Major_Only___2[[NPDES ID2]:[ECHO BFR]],17,FALSE)</f>
        <v>42.202840000000002</v>
      </c>
      <c r="BB2464">
        <f>VLOOKUP(Sheet1[[#This Row],[NPDES ID2]],Combined_Sheet__Major_Only___2[[NPDES ID2]:[ECHO BFR]],18,FALSE)</f>
        <v>-88.24203</v>
      </c>
      <c r="BC2464" t="str">
        <f>IF(ISNUMBER(SEARCH("aerobic",$AW2464)),"aerobic","")</f>
        <v/>
      </c>
      <c r="BD2464" t="str">
        <f>IF(ISNUMBER(SEARCH("anaer",$AW2464)),"anaer","")</f>
        <v>anaer</v>
      </c>
      <c r="BE2464" t="str">
        <f>IF(ISNUMBER(SEARCH("thickening",$AZ2464)),"thickening","")</f>
        <v/>
      </c>
      <c r="BF2464" s="2" t="str">
        <f>IF(ISNUMBER(SEARCH("airDry",$AW2464)),"airDry","")</f>
        <v>airDry</v>
      </c>
      <c r="BG2464" s="2" t="str">
        <f>IF(ISNUMBER(SEARCH("heatDry",$AY2464)),"heatDry","")</f>
        <v/>
      </c>
      <c r="BH2464" s="2" t="str">
        <f>IF(AND(ISNUMBER(SEARCH("aerobic",$AW2464)),ISNUMBER(SEARCH("anaer",$AW2464))),"Combined Aer and Anaer.","")</f>
        <v/>
      </c>
    </row>
    <row r="2465" spans="1:60" x14ac:dyDescent="0.3">
      <c r="A2465" s="4">
        <v>2463</v>
      </c>
      <c r="B2465" t="s">
        <v>11469</v>
      </c>
      <c r="C2465">
        <v>213.64</v>
      </c>
      <c r="D2465">
        <v>587.09230475790491</v>
      </c>
      <c r="E2465">
        <v>589.25376704485222</v>
      </c>
      <c r="F2465">
        <v>435.08419275014347</v>
      </c>
      <c r="G2465">
        <v>742.20102183589484</v>
      </c>
      <c r="H2465">
        <v>-77.027586292201391</v>
      </c>
      <c r="I2465">
        <v>-78.317306339194687</v>
      </c>
      <c r="J2465">
        <v>-91.273907324228134</v>
      </c>
      <c r="K2465">
        <v>-61.603356565806749</v>
      </c>
      <c r="L2465">
        <v>136.63179380779329</v>
      </c>
      <c r="M2465">
        <v>136.02142283222159</v>
      </c>
      <c r="N2465">
        <v>133.81018557325791</v>
      </c>
      <c r="O2465">
        <v>141.28079383828069</v>
      </c>
      <c r="P2465">
        <v>5.0419810430409422</v>
      </c>
      <c r="Q2465">
        <v>5.0945442615000367</v>
      </c>
      <c r="R2465">
        <v>4.1145093152596246</v>
      </c>
      <c r="S2465">
        <v>5.7743784177202233</v>
      </c>
      <c r="T2465">
        <v>53.04768118566237</v>
      </c>
      <c r="U2465">
        <v>53.047596481232723</v>
      </c>
      <c r="V2465">
        <v>53.011329372250678</v>
      </c>
      <c r="W2465">
        <v>53.083684094855407</v>
      </c>
      <c r="X2465">
        <v>3733.7252519115659</v>
      </c>
      <c r="Y2465">
        <v>3747.7319154326428</v>
      </c>
      <c r="Z2465">
        <v>3612.121637958659</v>
      </c>
      <c r="AA2465">
        <v>3811.2613654733168</v>
      </c>
      <c r="AB2465">
        <v>754.31567138616549</v>
      </c>
      <c r="AC2465">
        <v>745.69159505143693</v>
      </c>
      <c r="AD2465">
        <v>626.87013972010129</v>
      </c>
      <c r="AE2465">
        <v>920.16922941027212</v>
      </c>
      <c r="AF2465">
        <v>62.675790802095911</v>
      </c>
      <c r="AG2465">
        <v>62.395736606058897</v>
      </c>
      <c r="AH2465">
        <v>61.38181621119945</v>
      </c>
      <c r="AI2465">
        <v>64.807832409224531</v>
      </c>
      <c r="AJ2465">
        <v>0.54208488576694869</v>
      </c>
      <c r="AK2465">
        <v>0.54208485007715534</v>
      </c>
      <c r="AL2465">
        <v>0.5420798507051231</v>
      </c>
      <c r="AM2465">
        <v>0.5420899417381333</v>
      </c>
      <c r="AN2465">
        <v>0.95434009933106423</v>
      </c>
      <c r="AO2465">
        <v>0.95434009933106434</v>
      </c>
      <c r="AP2465">
        <v>0.95434009933106434</v>
      </c>
      <c r="AQ2465">
        <v>0.95434009933106434</v>
      </c>
      <c r="AR2465">
        <v>12.7369624713674</v>
      </c>
      <c r="AS2465">
        <v>12.7369624713674</v>
      </c>
      <c r="AT2465">
        <v>12.7369624713674</v>
      </c>
      <c r="AU2465">
        <v>12.7369624713674</v>
      </c>
      <c r="AV2465" t="str">
        <f>VLOOKUP(Sheet1[[#This Row],[NPDES ID2]],Combined_Sheet__Major_Only___2[[NPDES ID2]:[ECHO BFR]],3,FALSE)</f>
        <v>IA</v>
      </c>
      <c r="AW2465" t="s">
        <v>544</v>
      </c>
      <c r="AX2465" t="str">
        <f>VLOOKUP(Sheet1[[#This Row],[NPDES ID2]],Combined_Sheet__Major_Only___2[[NPDES ID2]:[ECHO BFR]],27,FALSE)</f>
        <v>-</v>
      </c>
      <c r="AY2465" t="str">
        <f>VLOOKUP(Sheet1[[#This Row],[NPDES ID2]],Combined_Sheet__Major_Only___2[[NPDES ID2]:[ECHO BFR]],28,FALSE)</f>
        <v>-</v>
      </c>
      <c r="AZ2465" t="str">
        <f>VLOOKUP(Sheet1[[#This Row],[NPDES ID2]],Combined_Sheet__Major_Only___2[[NPDES ID2]:[ECHO BFR]],29,FALSE)</f>
        <v>thickening</v>
      </c>
      <c r="BA2465">
        <f>VLOOKUP(Sheet1[[#This Row],[NPDES ID2]],Combined_Sheet__Major_Only___2[[NPDES ID2]:[ECHO BFR]],17,FALSE)</f>
        <v>42.041220000000003</v>
      </c>
      <c r="BB2465">
        <f>VLOOKUP(Sheet1[[#This Row],[NPDES ID2]],Combined_Sheet__Major_Only___2[[NPDES ID2]:[ECHO BFR]],18,FALSE)</f>
        <v>-93.890709999999999</v>
      </c>
      <c r="BC2465" t="str">
        <f>IF(ISNUMBER(SEARCH("aerobic",$AW2465)),"aerobic","")</f>
        <v>aerobic</v>
      </c>
      <c r="BD2465" t="str">
        <f>IF(ISNUMBER(SEARCH("anaer",$AW2465)),"anaer","")</f>
        <v/>
      </c>
      <c r="BE2465" t="str">
        <f>IF(ISNUMBER(SEARCH("thickening",$AZ2465)),"thickening","")</f>
        <v>thickening</v>
      </c>
      <c r="BF2465" s="3" t="str">
        <f>IF(ISNUMBER(SEARCH("airDry",$AW2465)),"airDry","")</f>
        <v/>
      </c>
      <c r="BG2465" s="3" t="str">
        <f>IF(ISNUMBER(SEARCH("heatDry",$AY2465)),"heatDry","")</f>
        <v/>
      </c>
      <c r="BH2465" s="3" t="str">
        <f>IF(AND(ISNUMBER(SEARCH("aerobic",$AW2465)),ISNUMBER(SEARCH("anaer",$AW2465))),"Combined Aer and Anaer.","")</f>
        <v/>
      </c>
    </row>
    <row r="2466" spans="1:60" x14ac:dyDescent="0.3">
      <c r="A2466" s="4">
        <v>2464</v>
      </c>
      <c r="B2466" t="s">
        <v>11472</v>
      </c>
      <c r="C2466">
        <v>212.11</v>
      </c>
      <c r="D2466">
        <v>562.18223538197265</v>
      </c>
      <c r="E2466">
        <v>563.15490429246688</v>
      </c>
      <c r="F2466">
        <v>416.42170605640109</v>
      </c>
      <c r="G2466">
        <v>709.24915255276619</v>
      </c>
      <c r="H2466">
        <v>-76.76209359204519</v>
      </c>
      <c r="I2466">
        <v>-78.074639762792486</v>
      </c>
      <c r="J2466">
        <v>-90.857332534809018</v>
      </c>
      <c r="K2466">
        <v>-60.21631777322029</v>
      </c>
      <c r="L2466">
        <v>142.46415466468059</v>
      </c>
      <c r="M2466">
        <v>141.9090448953726</v>
      </c>
      <c r="N2466">
        <v>139.8980053804857</v>
      </c>
      <c r="O2466">
        <v>146.69224979571851</v>
      </c>
      <c r="P2466">
        <v>4.9930284341486688</v>
      </c>
      <c r="Q2466">
        <v>5.0555453420177141</v>
      </c>
      <c r="R2466">
        <v>4.0336372111546224</v>
      </c>
      <c r="S2466">
        <v>5.7452665029200816</v>
      </c>
      <c r="T2466">
        <v>48.972623524134598</v>
      </c>
      <c r="U2466">
        <v>48.97254510861432</v>
      </c>
      <c r="V2466">
        <v>48.938970663547543</v>
      </c>
      <c r="W2466">
        <v>49.005953385016113</v>
      </c>
      <c r="X2466">
        <v>3281.87810767785</v>
      </c>
      <c r="Y2466">
        <v>3292.5859394688159</v>
      </c>
      <c r="Z2466">
        <v>3188.6338559758078</v>
      </c>
      <c r="AA2466">
        <v>3341.2598244879359</v>
      </c>
      <c r="AB2466">
        <v>642.14528314504719</v>
      </c>
      <c r="AC2466">
        <v>635.69966626133896</v>
      </c>
      <c r="AD2466">
        <v>537.30597923301502</v>
      </c>
      <c r="AE2466">
        <v>778.87335612519405</v>
      </c>
      <c r="AF2466">
        <v>65.82255022457575</v>
      </c>
      <c r="AG2466">
        <v>65.5660112619437</v>
      </c>
      <c r="AH2466">
        <v>64.637257566653929</v>
      </c>
      <c r="AI2466">
        <v>67.775525310415318</v>
      </c>
      <c r="AJ2466">
        <v>0.58053945494719128</v>
      </c>
      <c r="AK2466">
        <v>0.58053941990990454</v>
      </c>
      <c r="AL2466">
        <v>0.58053451170999859</v>
      </c>
      <c r="AM2466">
        <v>0.58054441870796059</v>
      </c>
      <c r="AN2466">
        <v>0.95080875995199621</v>
      </c>
      <c r="AO2466">
        <v>0.9508087599519961</v>
      </c>
      <c r="AP2466">
        <v>0.9508087599519961</v>
      </c>
      <c r="AQ2466">
        <v>0.9508087599519961</v>
      </c>
      <c r="AR2466">
        <v>13.61312570730756</v>
      </c>
      <c r="AS2466">
        <v>13.61312570730756</v>
      </c>
      <c r="AT2466">
        <v>13.61312570730756</v>
      </c>
      <c r="AU2466">
        <v>13.61312570730756</v>
      </c>
      <c r="AV2466" t="str">
        <f>VLOOKUP(Sheet1[[#This Row],[NPDES ID2]],Combined_Sheet__Major_Only___2[[NPDES ID2]:[ECHO BFR]],3,FALSE)</f>
        <v>KS</v>
      </c>
      <c r="AW2466" t="s">
        <v>41</v>
      </c>
      <c r="AX2466" t="str">
        <f>VLOOKUP(Sheet1[[#This Row],[NPDES ID2]],Combined_Sheet__Major_Only___2[[NPDES ID2]:[ECHO BFR]],27,FALSE)</f>
        <v>-</v>
      </c>
      <c r="AY2466" t="str">
        <f>VLOOKUP(Sheet1[[#This Row],[NPDES ID2]],Combined_Sheet__Major_Only___2[[NPDES ID2]:[ECHO BFR]],28,FALSE)</f>
        <v>-</v>
      </c>
      <c r="AZ2466" t="str">
        <f>VLOOKUP(Sheet1[[#This Row],[NPDES ID2]],Combined_Sheet__Major_Only___2[[NPDES ID2]:[ECHO BFR]],29,FALSE)</f>
        <v>thickening</v>
      </c>
      <c r="BA2466">
        <f>VLOOKUP(Sheet1[[#This Row],[NPDES ID2]],Combined_Sheet__Major_Only___2[[NPDES ID2]:[ECHO BFR]],17,FALSE)</f>
        <v>38.992100000000001</v>
      </c>
      <c r="BB2466">
        <f>VLOOKUP(Sheet1[[#This Row],[NPDES ID2]],Combined_Sheet__Major_Only___2[[NPDES ID2]:[ECHO BFR]],18,FALSE)</f>
        <v>-96.865799999999993</v>
      </c>
      <c r="BC2466" t="str">
        <f>IF(ISNUMBER(SEARCH("aerobic",$AW2466)),"aerobic","")</f>
        <v>aerobic</v>
      </c>
      <c r="BD2466" t="str">
        <f>IF(ISNUMBER(SEARCH("anaer",$AW2466)),"anaer","")</f>
        <v/>
      </c>
      <c r="BE2466" t="str">
        <f>IF(ISNUMBER(SEARCH("thickening",$AZ2466)),"thickening","")</f>
        <v>thickening</v>
      </c>
      <c r="BF2466" s="2" t="str">
        <f>IF(ISNUMBER(SEARCH("airDry",$AW2466)),"airDry","")</f>
        <v/>
      </c>
      <c r="BG2466" s="2" t="str">
        <f>IF(ISNUMBER(SEARCH("heatDry",$AY2466)),"heatDry","")</f>
        <v/>
      </c>
      <c r="BH2466" s="2" t="str">
        <f>IF(AND(ISNUMBER(SEARCH("aerobic",$AW2466)),ISNUMBER(SEARCH("anaer",$AW2466))),"Combined Aer and Anaer.","")</f>
        <v/>
      </c>
    </row>
    <row r="2467" spans="1:60" x14ac:dyDescent="0.3">
      <c r="A2467" s="4">
        <v>2465</v>
      </c>
      <c r="B2467" t="s">
        <v>11476</v>
      </c>
      <c r="C2467">
        <v>210.33</v>
      </c>
      <c r="D2467">
        <v>606.45716798665012</v>
      </c>
      <c r="E2467">
        <v>609.21111650911303</v>
      </c>
      <c r="F2467">
        <v>448.87595539402918</v>
      </c>
      <c r="G2467">
        <v>768.24955063632444</v>
      </c>
      <c r="H2467">
        <v>-77.137554240573479</v>
      </c>
      <c r="I2467">
        <v>-78.382166688174806</v>
      </c>
      <c r="J2467">
        <v>-91.126283381188202</v>
      </c>
      <c r="K2467">
        <v>-62.015598572549052</v>
      </c>
      <c r="L2467">
        <v>131.85154274082339</v>
      </c>
      <c r="M2467">
        <v>131.2307329655948</v>
      </c>
      <c r="N2467">
        <v>128.98174139389039</v>
      </c>
      <c r="O2467">
        <v>136.57993083521109</v>
      </c>
      <c r="P2467">
        <v>4.9687941605902957</v>
      </c>
      <c r="Q2467">
        <v>5.017826050720501</v>
      </c>
      <c r="R2467">
        <v>4.0690330466532094</v>
      </c>
      <c r="S2467">
        <v>5.6979467978951686</v>
      </c>
      <c r="T2467">
        <v>46.293702892278851</v>
      </c>
      <c r="U2467">
        <v>46.293628611053222</v>
      </c>
      <c r="V2467">
        <v>46.261824308525881</v>
      </c>
      <c r="W2467">
        <v>46.325275505811618</v>
      </c>
      <c r="X2467">
        <v>3324.280849235633</v>
      </c>
      <c r="Y2467">
        <v>3337.4216529384289</v>
      </c>
      <c r="Z2467">
        <v>3210.21530722439</v>
      </c>
      <c r="AA2467">
        <v>3397.0695493518142</v>
      </c>
      <c r="AB2467">
        <v>542.94532455709168</v>
      </c>
      <c r="AC2467">
        <v>539.29029008910277</v>
      </c>
      <c r="AD2467">
        <v>467.06254467506369</v>
      </c>
      <c r="AE2467">
        <v>637.29190851291469</v>
      </c>
      <c r="AF2467">
        <v>61.434735931509913</v>
      </c>
      <c r="AG2467">
        <v>61.145421980425979</v>
      </c>
      <c r="AH2467">
        <v>60.097884365933567</v>
      </c>
      <c r="AI2467">
        <v>63.637408839455148</v>
      </c>
      <c r="AJ2467">
        <v>0.52692958746995755</v>
      </c>
      <c r="AK2467">
        <v>0.52692955750736203</v>
      </c>
      <c r="AL2467">
        <v>0.52692536007063051</v>
      </c>
      <c r="AM2467">
        <v>0.52693383241838443</v>
      </c>
      <c r="AN2467">
        <v>0.94817376208434323</v>
      </c>
      <c r="AO2467">
        <v>0.94817376208434356</v>
      </c>
      <c r="AP2467">
        <v>0.94817376208434356</v>
      </c>
      <c r="AQ2467">
        <v>0.94817376208434356</v>
      </c>
      <c r="AR2467">
        <v>14.09766490059587</v>
      </c>
      <c r="AS2467">
        <v>14.09766490059587</v>
      </c>
      <c r="AT2467">
        <v>14.09766490059587</v>
      </c>
      <c r="AU2467">
        <v>14.09766490059587</v>
      </c>
      <c r="AV2467" t="str">
        <f>VLOOKUP(Sheet1[[#This Row],[NPDES ID2]],Combined_Sheet__Major_Only___2[[NPDES ID2]:[ECHO BFR]],3,FALSE)</f>
        <v>MO</v>
      </c>
      <c r="AW2467" t="s">
        <v>41</v>
      </c>
      <c r="AX2467" t="str">
        <f>VLOOKUP(Sheet1[[#This Row],[NPDES ID2]],Combined_Sheet__Major_Only___2[[NPDES ID2]:[ECHO BFR]],27,FALSE)</f>
        <v>-</v>
      </c>
      <c r="AY2467" t="str">
        <f>VLOOKUP(Sheet1[[#This Row],[NPDES ID2]],Combined_Sheet__Major_Only___2[[NPDES ID2]:[ECHO BFR]],28,FALSE)</f>
        <v>-</v>
      </c>
      <c r="AZ2467" t="str">
        <f>VLOOKUP(Sheet1[[#This Row],[NPDES ID2]],Combined_Sheet__Major_Only___2[[NPDES ID2]:[ECHO BFR]],29,FALSE)</f>
        <v>thickening</v>
      </c>
      <c r="BA2467">
        <f>VLOOKUP(Sheet1[[#This Row],[NPDES ID2]],Combined_Sheet__Major_Only___2[[NPDES ID2]:[ECHO BFR]],17,FALSE)</f>
        <v>37.7624096003237</v>
      </c>
      <c r="BB2467">
        <f>VLOOKUP(Sheet1[[#This Row],[NPDES ID2]],Combined_Sheet__Major_Only___2[[NPDES ID2]:[ECHO BFR]],18,FALSE)</f>
        <v>-92.107616132877595</v>
      </c>
      <c r="BC2467" t="str">
        <f>IF(ISNUMBER(SEARCH("aerobic",$AW2467)),"aerobic","")</f>
        <v>aerobic</v>
      </c>
      <c r="BD2467" t="str">
        <f>IF(ISNUMBER(SEARCH("anaer",$AW2467)),"anaer","")</f>
        <v/>
      </c>
      <c r="BE2467" t="str">
        <f>IF(ISNUMBER(SEARCH("thickening",$AZ2467)),"thickening","")</f>
        <v>thickening</v>
      </c>
      <c r="BF2467" s="3" t="str">
        <f>IF(ISNUMBER(SEARCH("airDry",$AW2467)),"airDry","")</f>
        <v/>
      </c>
      <c r="BG2467" s="3" t="str">
        <f>IF(ISNUMBER(SEARCH("heatDry",$AY2467)),"heatDry","")</f>
        <v/>
      </c>
      <c r="BH2467" s="3" t="str">
        <f>IF(AND(ISNUMBER(SEARCH("aerobic",$AW2467)),ISNUMBER(SEARCH("anaer",$AW2467))),"Combined Aer and Anaer.","")</f>
        <v/>
      </c>
    </row>
    <row r="2468" spans="1:60" x14ac:dyDescent="0.3">
      <c r="A2468" s="4">
        <v>2466</v>
      </c>
      <c r="B2468" t="s">
        <v>11480</v>
      </c>
      <c r="C2468">
        <v>209.99299999999999</v>
      </c>
      <c r="D2468">
        <v>561.70412018239392</v>
      </c>
      <c r="E2468">
        <v>562.4936494924973</v>
      </c>
      <c r="F2468">
        <v>415.74984492160871</v>
      </c>
      <c r="G2468">
        <v>708.78021585572719</v>
      </c>
      <c r="H2468">
        <v>-76.711384881538521</v>
      </c>
      <c r="I2468">
        <v>-78.001513561803279</v>
      </c>
      <c r="J2468">
        <v>-90.755320588518529</v>
      </c>
      <c r="K2468">
        <v>-59.957990530184802</v>
      </c>
      <c r="L2468">
        <v>142.29235347849701</v>
      </c>
      <c r="M2468">
        <v>141.75213142933649</v>
      </c>
      <c r="N2468">
        <v>139.79501670116699</v>
      </c>
      <c r="O2468">
        <v>146.407072900066</v>
      </c>
      <c r="P2468">
        <v>4.9407996524044346</v>
      </c>
      <c r="Q2468">
        <v>5.0024014551236764</v>
      </c>
      <c r="R2468">
        <v>3.9849533256469298</v>
      </c>
      <c r="S2468">
        <v>5.6961976923558266</v>
      </c>
      <c r="T2468">
        <v>56.906876819502848</v>
      </c>
      <c r="U2468">
        <v>56.906786159296978</v>
      </c>
      <c r="V2468">
        <v>56.867969020919453</v>
      </c>
      <c r="W2468">
        <v>56.945411181556153</v>
      </c>
      <c r="X2468">
        <v>3780.0404699301148</v>
      </c>
      <c r="Y2468">
        <v>3792.0533996165682</v>
      </c>
      <c r="Z2468">
        <v>3675.3896033536848</v>
      </c>
      <c r="AA2468">
        <v>3846.6700369328601</v>
      </c>
      <c r="AB2468">
        <v>664.7303177509425</v>
      </c>
      <c r="AC2468">
        <v>659.71502398057578</v>
      </c>
      <c r="AD2468">
        <v>566.27341448224195</v>
      </c>
      <c r="AE2468">
        <v>790.57089522327601</v>
      </c>
      <c r="AF2468">
        <v>66.405956809957061</v>
      </c>
      <c r="AG2468">
        <v>66.153778772623241</v>
      </c>
      <c r="AH2468">
        <v>65.240832591295543</v>
      </c>
      <c r="AI2468">
        <v>68.325704221831558</v>
      </c>
      <c r="AJ2468">
        <v>0.58767299951185459</v>
      </c>
      <c r="AK2468">
        <v>0.58767296360977384</v>
      </c>
      <c r="AL2468">
        <v>0.58766793429690178</v>
      </c>
      <c r="AM2468">
        <v>0.58767808575743308</v>
      </c>
      <c r="AN2468">
        <v>0.95724669370978477</v>
      </c>
      <c r="AO2468">
        <v>0.95724669370978477</v>
      </c>
      <c r="AP2468">
        <v>0.95724669370978477</v>
      </c>
      <c r="AQ2468">
        <v>0.95724669370978477</v>
      </c>
      <c r="AR2468">
        <v>14.589412070723929</v>
      </c>
      <c r="AS2468">
        <v>14.589412070723929</v>
      </c>
      <c r="AT2468">
        <v>14.589412070723929</v>
      </c>
      <c r="AU2468">
        <v>14.589412070723929</v>
      </c>
      <c r="AV2468" t="str">
        <f>VLOOKUP(Sheet1[[#This Row],[NPDES ID2]],Combined_Sheet__Major_Only___2[[NPDES ID2]:[ECHO BFR]],3,FALSE)</f>
        <v>TX</v>
      </c>
      <c r="AW2468" t="s">
        <v>41</v>
      </c>
      <c r="AX2468" t="str">
        <f>VLOOKUP(Sheet1[[#This Row],[NPDES ID2]],Combined_Sheet__Major_Only___2[[NPDES ID2]:[ECHO BFR]],27,FALSE)</f>
        <v>-</v>
      </c>
      <c r="AY2468" t="str">
        <f>VLOOKUP(Sheet1[[#This Row],[NPDES ID2]],Combined_Sheet__Major_Only___2[[NPDES ID2]:[ECHO BFR]],28,FALSE)</f>
        <v>-</v>
      </c>
      <c r="AZ2468" t="str">
        <f>VLOOKUP(Sheet1[[#This Row],[NPDES ID2]],Combined_Sheet__Major_Only___2[[NPDES ID2]:[ECHO BFR]],29,FALSE)</f>
        <v>thickening, preliminaryOps</v>
      </c>
      <c r="BA2468">
        <f>VLOOKUP(Sheet1[[#This Row],[NPDES ID2]],Combined_Sheet__Major_Only___2[[NPDES ID2]:[ECHO BFR]],17,FALSE)</f>
        <v>30.127392</v>
      </c>
      <c r="BB2468">
        <f>VLOOKUP(Sheet1[[#This Row],[NPDES ID2]],Combined_Sheet__Major_Only___2[[NPDES ID2]:[ECHO BFR]],18,FALSE)</f>
        <v>-95.429267999999993</v>
      </c>
      <c r="BC2468" t="str">
        <f>IF(ISNUMBER(SEARCH("aerobic",$AW2468)),"aerobic","")</f>
        <v>aerobic</v>
      </c>
      <c r="BD2468" t="str">
        <f>IF(ISNUMBER(SEARCH("anaer",$AW2468)),"anaer","")</f>
        <v/>
      </c>
      <c r="BE2468" t="str">
        <f>IF(ISNUMBER(SEARCH("thickening",$AZ2468)),"thickening","")</f>
        <v>thickening</v>
      </c>
      <c r="BF2468" s="2" t="str">
        <f>IF(ISNUMBER(SEARCH("airDry",$AW2468)),"airDry","")</f>
        <v/>
      </c>
      <c r="BG2468" s="2" t="str">
        <f>IF(ISNUMBER(SEARCH("heatDry",$AY2468)),"heatDry","")</f>
        <v/>
      </c>
      <c r="BH2468" s="2" t="str">
        <f>IF(AND(ISNUMBER(SEARCH("aerobic",$AW2468)),ISNUMBER(SEARCH("anaer",$AW2468))),"Combined Aer and Anaer.","")</f>
        <v/>
      </c>
    </row>
    <row r="2469" spans="1:60" x14ac:dyDescent="0.3">
      <c r="A2469" s="4">
        <v>2467</v>
      </c>
      <c r="B2469" t="s">
        <v>11485</v>
      </c>
      <c r="C2469">
        <v>208.74</v>
      </c>
      <c r="D2469">
        <v>621.9532230114778</v>
      </c>
      <c r="E2469">
        <v>625.29010267281149</v>
      </c>
      <c r="F2469">
        <v>460.06050243515051</v>
      </c>
      <c r="G2469">
        <v>789.06767608120867</v>
      </c>
      <c r="H2469">
        <v>-77.235400462669432</v>
      </c>
      <c r="I2469">
        <v>-78.317343551038732</v>
      </c>
      <c r="J2469">
        <v>-90.978621764983487</v>
      </c>
      <c r="K2469">
        <v>-62.332888740888301</v>
      </c>
      <c r="L2469">
        <v>128.3738180632769</v>
      </c>
      <c r="M2469">
        <v>127.7391815801398</v>
      </c>
      <c r="N2469">
        <v>125.4401198194782</v>
      </c>
      <c r="O2469">
        <v>133.20747983869961</v>
      </c>
      <c r="P2469">
        <v>4.9357606917328818</v>
      </c>
      <c r="Q2469">
        <v>4.976331959760266</v>
      </c>
      <c r="R2469">
        <v>4.0554870520628574</v>
      </c>
      <c r="S2469">
        <v>5.6669448614101796</v>
      </c>
      <c r="T2469">
        <v>42.820503307596361</v>
      </c>
      <c r="U2469">
        <v>42.820434386451304</v>
      </c>
      <c r="V2469">
        <v>42.790925059840603</v>
      </c>
      <c r="W2469">
        <v>42.849797663726022</v>
      </c>
      <c r="X2469">
        <v>3134.4097800596201</v>
      </c>
      <c r="Y2469">
        <v>3147.413444700012</v>
      </c>
      <c r="Z2469">
        <v>3021.5349894391688</v>
      </c>
      <c r="AA2469">
        <v>3206.4992369025522</v>
      </c>
      <c r="AB2469">
        <v>507.67435207410932</v>
      </c>
      <c r="AC2469">
        <v>504.37898304298051</v>
      </c>
      <c r="AD2469">
        <v>437.10103611541979</v>
      </c>
      <c r="AE2469">
        <v>596.17547755451585</v>
      </c>
      <c r="AF2469">
        <v>60.269926541654847</v>
      </c>
      <c r="AG2469">
        <v>59.971920553601407</v>
      </c>
      <c r="AH2469">
        <v>58.892876378113662</v>
      </c>
      <c r="AI2469">
        <v>62.538827049533268</v>
      </c>
      <c r="AJ2469">
        <v>0.51271133019682114</v>
      </c>
      <c r="AK2469">
        <v>0.51271130192525327</v>
      </c>
      <c r="AL2469">
        <v>0.51270734132501561</v>
      </c>
      <c r="AM2469">
        <v>0.51271533562640415</v>
      </c>
      <c r="AN2469">
        <v>0.94430589424833178</v>
      </c>
      <c r="AO2469">
        <v>0.94430589424833167</v>
      </c>
      <c r="AP2469">
        <v>0.94430589424833167</v>
      </c>
      <c r="AQ2469">
        <v>0.94430589424833167</v>
      </c>
      <c r="AR2469">
        <v>13.899731609455481</v>
      </c>
      <c r="AS2469">
        <v>13.899731609455481</v>
      </c>
      <c r="AT2469">
        <v>13.899731609455481</v>
      </c>
      <c r="AU2469">
        <v>13.899731609455481</v>
      </c>
      <c r="AV2469" t="str">
        <f>VLOOKUP(Sheet1[[#This Row],[NPDES ID2]],Combined_Sheet__Major_Only___2[[NPDES ID2]:[ECHO BFR]],3,FALSE)</f>
        <v>WA</v>
      </c>
      <c r="AW2469" t="s">
        <v>41</v>
      </c>
      <c r="AX2469" t="str">
        <f>VLOOKUP(Sheet1[[#This Row],[NPDES ID2]],Combined_Sheet__Major_Only___2[[NPDES ID2]:[ECHO BFR]],27,FALSE)</f>
        <v>other</v>
      </c>
      <c r="AY2469" t="str">
        <f>VLOOKUP(Sheet1[[#This Row],[NPDES ID2]],Combined_Sheet__Major_Only___2[[NPDES ID2]:[ECHO BFR]],28,FALSE)</f>
        <v>highTempCompost</v>
      </c>
      <c r="AZ2469" t="str">
        <f>VLOOKUP(Sheet1[[#This Row],[NPDES ID2]],Combined_Sheet__Major_Only___2[[NPDES ID2]:[ECHO BFR]],29,FALSE)</f>
        <v>thickening</v>
      </c>
      <c r="BA2469">
        <f>VLOOKUP(Sheet1[[#This Row],[NPDES ID2]],Combined_Sheet__Major_Only___2[[NPDES ID2]:[ECHO BFR]],17,FALSE)</f>
        <v>48.138081999999997</v>
      </c>
      <c r="BB2469">
        <f>VLOOKUP(Sheet1[[#This Row],[NPDES ID2]],Combined_Sheet__Major_Only___2[[NPDES ID2]:[ECHO BFR]],18,FALSE)</f>
        <v>-122.781567</v>
      </c>
      <c r="BC2469" t="str">
        <f>IF(ISNUMBER(SEARCH("aerobic",$AW2469)),"aerobic","")</f>
        <v>aerobic</v>
      </c>
      <c r="BD2469" t="str">
        <f>IF(ISNUMBER(SEARCH("anaer",$AW2469)),"anaer","")</f>
        <v/>
      </c>
      <c r="BE2469" t="str">
        <f>IF(ISNUMBER(SEARCH("thickening",$AZ2469)),"thickening","")</f>
        <v>thickening</v>
      </c>
      <c r="BF2469" s="3" t="str">
        <f>IF(ISNUMBER(SEARCH("airDry",$AW2469)),"airDry","")</f>
        <v/>
      </c>
      <c r="BG2469" s="3" t="str">
        <f>IF(ISNUMBER(SEARCH("heatDry",$AY2469)),"heatDry","")</f>
        <v/>
      </c>
      <c r="BH2469" s="3" t="str">
        <f>IF(AND(ISNUMBER(SEARCH("aerobic",$AW2469)),ISNUMBER(SEARCH("anaer",$AW2469))),"Combined Aer and Anaer.","")</f>
        <v/>
      </c>
    </row>
    <row r="2470" spans="1:60" x14ac:dyDescent="0.3">
      <c r="A2470" s="4">
        <v>2468</v>
      </c>
      <c r="B2470" t="s">
        <v>11489</v>
      </c>
      <c r="C2470">
        <v>208</v>
      </c>
      <c r="D2470">
        <v>630.02798317464567</v>
      </c>
      <c r="E2470">
        <v>633.68391286707833</v>
      </c>
      <c r="F2470">
        <v>465.89740870496553</v>
      </c>
      <c r="G2470">
        <v>799.92807942181764</v>
      </c>
      <c r="H2470">
        <v>-77.282792666715807</v>
      </c>
      <c r="I2470">
        <v>-78.339101469216104</v>
      </c>
      <c r="J2470">
        <v>-90.890887391700801</v>
      </c>
      <c r="K2470">
        <v>-62.492941393435203</v>
      </c>
      <c r="L2470">
        <v>126.6404975982207</v>
      </c>
      <c r="M2470">
        <v>125.99857619941869</v>
      </c>
      <c r="N2470">
        <v>123.6731085687916</v>
      </c>
      <c r="O2470">
        <v>131.52967366119711</v>
      </c>
      <c r="P2470">
        <v>4.9205685727041422</v>
      </c>
      <c r="Q2470">
        <v>4.9590528298718581</v>
      </c>
      <c r="R2470">
        <v>4.0524049070619492</v>
      </c>
      <c r="S2470">
        <v>5.6544015579086064</v>
      </c>
      <c r="T2470">
        <v>46.525349638072029</v>
      </c>
      <c r="U2470">
        <v>46.525274999353201</v>
      </c>
      <c r="V2470">
        <v>46.493317632284111</v>
      </c>
      <c r="W2470">
        <v>46.557074201097073</v>
      </c>
      <c r="X2470">
        <v>3440.0395595449122</v>
      </c>
      <c r="Y2470">
        <v>3454.672851580835</v>
      </c>
      <c r="Z2470">
        <v>3313.0431568656331</v>
      </c>
      <c r="AA2470">
        <v>3521.1803834873581</v>
      </c>
      <c r="AB2470">
        <v>588.5606402286769</v>
      </c>
      <c r="AC2470">
        <v>584.20027585182038</v>
      </c>
      <c r="AD2470">
        <v>502.46051446594453</v>
      </c>
      <c r="AE2470">
        <v>698.2336427806888</v>
      </c>
      <c r="AF2470">
        <v>59.667714826781669</v>
      </c>
      <c r="AG2470">
        <v>59.365213457138012</v>
      </c>
      <c r="AH2470">
        <v>58.269905468857061</v>
      </c>
      <c r="AI2470">
        <v>61.970821549416158</v>
      </c>
      <c r="AJ2470">
        <v>0.5053627745867475</v>
      </c>
      <c r="AK2470">
        <v>0.50536274489777577</v>
      </c>
      <c r="AL2470">
        <v>0.50535858585976445</v>
      </c>
      <c r="AM2470">
        <v>0.50536698070358921</v>
      </c>
      <c r="AN2470">
        <v>0.94841270908070152</v>
      </c>
      <c r="AO2470">
        <v>0.94841270908070185</v>
      </c>
      <c r="AP2470">
        <v>0.94841270908070185</v>
      </c>
      <c r="AQ2470">
        <v>0.94841270908070185</v>
      </c>
      <c r="AR2470">
        <v>13.320204419224639</v>
      </c>
      <c r="AS2470">
        <v>13.32020441922463</v>
      </c>
      <c r="AT2470">
        <v>13.32020441922463</v>
      </c>
      <c r="AU2470">
        <v>13.32020441922463</v>
      </c>
      <c r="AV2470" t="str">
        <f>VLOOKUP(Sheet1[[#This Row],[NPDES ID2]],Combined_Sheet__Major_Only___2[[NPDES ID2]:[ECHO BFR]],3,FALSE)</f>
        <v>CO</v>
      </c>
      <c r="AW2470" t="s">
        <v>41</v>
      </c>
      <c r="AX2470" t="str">
        <f>VLOOKUP(Sheet1[[#This Row],[NPDES ID2]],Combined_Sheet__Major_Only___2[[NPDES ID2]:[ECHO BFR]],27,FALSE)</f>
        <v>-</v>
      </c>
      <c r="AY2470" t="str">
        <f>VLOOKUP(Sheet1[[#This Row],[NPDES ID2]],Combined_Sheet__Major_Only___2[[NPDES ID2]:[ECHO BFR]],28,FALSE)</f>
        <v>-</v>
      </c>
      <c r="AZ2470" t="str">
        <f>VLOOKUP(Sheet1[[#This Row],[NPDES ID2]],Combined_Sheet__Major_Only___2[[NPDES ID2]:[ECHO BFR]],29,FALSE)</f>
        <v>thickening, preliminaryOps</v>
      </c>
      <c r="BA2470">
        <f>VLOOKUP(Sheet1[[#This Row],[NPDES ID2]],Combined_Sheet__Major_Only___2[[NPDES ID2]:[ECHO BFR]],17,FALSE)</f>
        <v>39.22</v>
      </c>
      <c r="BB2470">
        <f>VLOOKUP(Sheet1[[#This Row],[NPDES ID2]],Combined_Sheet__Major_Only___2[[NPDES ID2]:[ECHO BFR]],18,FALSE)</f>
        <v>-106.85</v>
      </c>
      <c r="BC2470" t="str">
        <f>IF(ISNUMBER(SEARCH("aerobic",$AW2470)),"aerobic","")</f>
        <v>aerobic</v>
      </c>
      <c r="BD2470" t="str">
        <f>IF(ISNUMBER(SEARCH("anaer",$AW2470)),"anaer","")</f>
        <v/>
      </c>
      <c r="BE2470" t="str">
        <f>IF(ISNUMBER(SEARCH("thickening",$AZ2470)),"thickening","")</f>
        <v>thickening</v>
      </c>
      <c r="BF2470" s="2" t="str">
        <f>IF(ISNUMBER(SEARCH("airDry",$AW2470)),"airDry","")</f>
        <v/>
      </c>
      <c r="BG2470" s="2" t="str">
        <f>IF(ISNUMBER(SEARCH("heatDry",$AY2470)),"heatDry","")</f>
        <v/>
      </c>
      <c r="BH2470" s="2" t="str">
        <f>IF(AND(ISNUMBER(SEARCH("aerobic",$AW2470)),ISNUMBER(SEARCH("anaer",$AW2470))),"Combined Aer and Anaer.","")</f>
        <v/>
      </c>
    </row>
    <row r="2471" spans="1:60" x14ac:dyDescent="0.3">
      <c r="A2471" s="4">
        <v>2469</v>
      </c>
      <c r="B2471" t="s">
        <v>11493</v>
      </c>
      <c r="C2471">
        <v>207.92400000000001</v>
      </c>
      <c r="D2471">
        <v>564.43235168777858</v>
      </c>
      <c r="E2471">
        <v>565.17014040360255</v>
      </c>
      <c r="F2471">
        <v>417.45294575723949</v>
      </c>
      <c r="G2471">
        <v>712.55423261663555</v>
      </c>
      <c r="H2471">
        <v>-76.680315642069104</v>
      </c>
      <c r="I2471">
        <v>-77.953450981442103</v>
      </c>
      <c r="J2471">
        <v>-90.694762443795994</v>
      </c>
      <c r="K2471">
        <v>-59.841283105347323</v>
      </c>
      <c r="L2471">
        <v>141.32118418197641</v>
      </c>
      <c r="M2471">
        <v>140.78952499531161</v>
      </c>
      <c r="N2471">
        <v>138.86330346866649</v>
      </c>
      <c r="O2471">
        <v>145.37092859552359</v>
      </c>
      <c r="P2471">
        <v>4.8912733077870589</v>
      </c>
      <c r="Q2471">
        <v>4.9526806517648128</v>
      </c>
      <c r="R2471">
        <v>3.9427611366956299</v>
      </c>
      <c r="S2471">
        <v>5.6429159983923132</v>
      </c>
      <c r="T2471">
        <v>98.014499834679796</v>
      </c>
      <c r="U2471">
        <v>98.014345734361768</v>
      </c>
      <c r="V2471">
        <v>97.948366032327641</v>
      </c>
      <c r="W2471">
        <v>98.079998885682045</v>
      </c>
      <c r="X2471">
        <v>6490.7428314460558</v>
      </c>
      <c r="Y2471">
        <v>6511.2052285883819</v>
      </c>
      <c r="Z2471">
        <v>6312.6184097449059</v>
      </c>
      <c r="AA2471">
        <v>6604.1152959182191</v>
      </c>
      <c r="AB2471">
        <v>1183.70762874609</v>
      </c>
      <c r="AC2471">
        <v>1174.011781286491</v>
      </c>
      <c r="AD2471">
        <v>1002.568692663718</v>
      </c>
      <c r="AE2471">
        <v>1417.0200159865469</v>
      </c>
      <c r="AF2471">
        <v>66.609243477844572</v>
      </c>
      <c r="AG2471">
        <v>66.35856796403516</v>
      </c>
      <c r="AH2471">
        <v>65.451245553000888</v>
      </c>
      <c r="AI2471">
        <v>68.517280343187949</v>
      </c>
      <c r="AJ2471">
        <v>0.59015895431580923</v>
      </c>
      <c r="AK2471">
        <v>0.59015890491410228</v>
      </c>
      <c r="AL2471">
        <v>0.5901519858542581</v>
      </c>
      <c r="AM2471">
        <v>0.59016595173611641</v>
      </c>
      <c r="AN2471">
        <v>0.9745223464331757</v>
      </c>
      <c r="AO2471">
        <v>0.97452234643317537</v>
      </c>
      <c r="AP2471">
        <v>0.97452234643317537</v>
      </c>
      <c r="AQ2471">
        <v>0.97452234643317537</v>
      </c>
      <c r="AR2471">
        <v>14.330959925997499</v>
      </c>
      <c r="AS2471">
        <v>14.330959925997499</v>
      </c>
      <c r="AT2471">
        <v>14.330959925997499</v>
      </c>
      <c r="AU2471">
        <v>14.330959925997499</v>
      </c>
      <c r="AV2471" t="str">
        <f>VLOOKUP(Sheet1[[#This Row],[NPDES ID2]],Combined_Sheet__Major_Only___2[[NPDES ID2]:[ECHO BFR]],3,FALSE)</f>
        <v>TX</v>
      </c>
      <c r="AW2471" t="s">
        <v>41</v>
      </c>
      <c r="AX2471" t="str">
        <f>VLOOKUP(Sheet1[[#This Row],[NPDES ID2]],Combined_Sheet__Major_Only___2[[NPDES ID2]:[ECHO BFR]],27,FALSE)</f>
        <v>-</v>
      </c>
      <c r="AY2471" t="str">
        <f>VLOOKUP(Sheet1[[#This Row],[NPDES ID2]],Combined_Sheet__Major_Only___2[[NPDES ID2]:[ECHO BFR]],28,FALSE)</f>
        <v>-</v>
      </c>
      <c r="AZ2471" t="str">
        <f>VLOOKUP(Sheet1[[#This Row],[NPDES ID2]],Combined_Sheet__Major_Only___2[[NPDES ID2]:[ECHO BFR]],29,FALSE)</f>
        <v>thickening</v>
      </c>
      <c r="BA2471">
        <f>VLOOKUP(Sheet1[[#This Row],[NPDES ID2]],Combined_Sheet__Major_Only___2[[NPDES ID2]:[ECHO BFR]],17,FALSE)</f>
        <v>28.391390000000001</v>
      </c>
      <c r="BB2471">
        <f>VLOOKUP(Sheet1[[#This Row],[NPDES ID2]],Combined_Sheet__Major_Only___2[[NPDES ID2]:[ECHO BFR]],18,FALSE)</f>
        <v>-97.723077000000004</v>
      </c>
      <c r="BC2471" t="str">
        <f>IF(ISNUMBER(SEARCH("aerobic",$AW2471)),"aerobic","")</f>
        <v>aerobic</v>
      </c>
      <c r="BD2471" t="str">
        <f>IF(ISNUMBER(SEARCH("anaer",$AW2471)),"anaer","")</f>
        <v/>
      </c>
      <c r="BE2471" t="str">
        <f>IF(ISNUMBER(SEARCH("thickening",$AZ2471)),"thickening","")</f>
        <v>thickening</v>
      </c>
      <c r="BF2471" s="3" t="str">
        <f>IF(ISNUMBER(SEARCH("airDry",$AW2471)),"airDry","")</f>
        <v/>
      </c>
      <c r="BG2471" s="3" t="str">
        <f>IF(ISNUMBER(SEARCH("heatDry",$AY2471)),"heatDry","")</f>
        <v/>
      </c>
      <c r="BH2471" s="3" t="str">
        <f>IF(AND(ISNUMBER(SEARCH("aerobic",$AW2471)),ISNUMBER(SEARCH("anaer",$AW2471))),"Combined Aer and Anaer.","")</f>
        <v/>
      </c>
    </row>
    <row r="2472" spans="1:60" x14ac:dyDescent="0.3">
      <c r="A2472" s="4">
        <v>2470</v>
      </c>
      <c r="B2472" t="s">
        <v>11497</v>
      </c>
      <c r="C2472">
        <v>207</v>
      </c>
      <c r="D2472">
        <v>803.14129710441512</v>
      </c>
      <c r="E2472">
        <v>808.6589767327921</v>
      </c>
      <c r="F2472">
        <v>591.38673728609592</v>
      </c>
      <c r="G2472">
        <v>1035.154675845158</v>
      </c>
      <c r="H2472">
        <v>-78.213244636872801</v>
      </c>
      <c r="I2472">
        <v>-77.596269573501814</v>
      </c>
      <c r="J2472">
        <v>-90.217617710299493</v>
      </c>
      <c r="K2472">
        <v>-67.119796635972293</v>
      </c>
      <c r="L2472">
        <v>99.319209658866527</v>
      </c>
      <c r="M2472">
        <v>98.481662583271302</v>
      </c>
      <c r="N2472">
        <v>95.447467591438141</v>
      </c>
      <c r="O2472">
        <v>105.69844341803901</v>
      </c>
      <c r="P2472">
        <v>4.9397929826001734</v>
      </c>
      <c r="Q2472">
        <v>4.9114268856411041</v>
      </c>
      <c r="R2472">
        <v>4.2787565596661006</v>
      </c>
      <c r="S2472">
        <v>5.6138922355420009</v>
      </c>
      <c r="T2472">
        <v>63.904439203538892</v>
      </c>
      <c r="U2472">
        <v>63.904337744213286</v>
      </c>
      <c r="V2472">
        <v>63.860896847034937</v>
      </c>
      <c r="W2472">
        <v>63.947563641087832</v>
      </c>
      <c r="X2472">
        <v>5999.9733169641368</v>
      </c>
      <c r="Y2472">
        <v>6041.7406103031972</v>
      </c>
      <c r="Z2472">
        <v>5635.4384096237873</v>
      </c>
      <c r="AA2472">
        <v>6236.6151634502658</v>
      </c>
      <c r="AB2472">
        <v>1987.174484234984</v>
      </c>
      <c r="AC2472">
        <v>1897.634110311978</v>
      </c>
      <c r="AD2472">
        <v>1458.5187922088851</v>
      </c>
      <c r="AE2472">
        <v>2898.4126629461989</v>
      </c>
      <c r="AF2472">
        <v>47.021327873123099</v>
      </c>
      <c r="AG2472">
        <v>46.624740077185457</v>
      </c>
      <c r="AH2472">
        <v>45.188643572056669</v>
      </c>
      <c r="AI2472">
        <v>50.040938196781667</v>
      </c>
      <c r="AJ2472">
        <v>0.35149814812123648</v>
      </c>
      <c r="AK2472">
        <v>0.3514981180541345</v>
      </c>
      <c r="AL2472">
        <v>0.35149390700884831</v>
      </c>
      <c r="AM2472">
        <v>0.35150240685964279</v>
      </c>
      <c r="AN2472">
        <v>0.9616708333663947</v>
      </c>
      <c r="AO2472">
        <v>0.96167083336639481</v>
      </c>
      <c r="AP2472">
        <v>0.96167083336639481</v>
      </c>
      <c r="AQ2472">
        <v>0.96167083336639481</v>
      </c>
      <c r="AR2472">
        <v>7.5547121000565758</v>
      </c>
      <c r="AS2472">
        <v>7.5547121000565731</v>
      </c>
      <c r="AT2472">
        <v>7.5547121000565731</v>
      </c>
      <c r="AU2472">
        <v>7.5547121000565731</v>
      </c>
      <c r="AV2472" t="str">
        <f>VLOOKUP(Sheet1[[#This Row],[NPDES ID2]],Combined_Sheet__Major_Only___2[[NPDES ID2]:[ECHO BFR]],3,FALSE)</f>
        <v>UT</v>
      </c>
      <c r="AW2472" t="s">
        <v>54</v>
      </c>
      <c r="AX2472" t="str">
        <f>VLOOKUP(Sheet1[[#This Row],[NPDES ID2]],Combined_Sheet__Major_Only___2[[NPDES ID2]:[ECHO BFR]],27,FALSE)</f>
        <v>-</v>
      </c>
      <c r="AY2472" t="str">
        <f>VLOOKUP(Sheet1[[#This Row],[NPDES ID2]],Combined_Sheet__Major_Only___2[[NPDES ID2]:[ECHO BFR]],28,FALSE)</f>
        <v>-</v>
      </c>
      <c r="AZ2472" t="str">
        <f>VLOOKUP(Sheet1[[#This Row],[NPDES ID2]],Combined_Sheet__Major_Only___2[[NPDES ID2]:[ECHO BFR]],29,FALSE)</f>
        <v>thickening</v>
      </c>
      <c r="BA2472">
        <f>VLOOKUP(Sheet1[[#This Row],[NPDES ID2]],Combined_Sheet__Major_Only___2[[NPDES ID2]:[ECHO BFR]],17,FALSE)</f>
        <v>39.996110999999999</v>
      </c>
      <c r="BB2472">
        <f>VLOOKUP(Sheet1[[#This Row],[NPDES ID2]],Combined_Sheet__Major_Only___2[[NPDES ID2]:[ECHO BFR]],18,FALSE)</f>
        <v>-111.789444</v>
      </c>
      <c r="BC2472" t="str">
        <f>IF(ISNUMBER(SEARCH("aerobic",$AW2472)),"aerobic","")</f>
        <v/>
      </c>
      <c r="BD2472" t="str">
        <f>IF(ISNUMBER(SEARCH("anaer",$AW2472)),"anaer","")</f>
        <v/>
      </c>
      <c r="BE2472" t="str">
        <f>IF(ISNUMBER(SEARCH("thickening",$AZ2472)),"thickening","")</f>
        <v>thickening</v>
      </c>
      <c r="BF2472" s="2" t="str">
        <f>IF(ISNUMBER(SEARCH("airDry",$AW2472)),"airDry","")</f>
        <v/>
      </c>
      <c r="BG2472" s="2" t="str">
        <f>IF(ISNUMBER(SEARCH("heatDry",$AY2472)),"heatDry","")</f>
        <v/>
      </c>
      <c r="BH2472" s="2" t="str">
        <f>IF(AND(ISNUMBER(SEARCH("aerobic",$AW2472)),ISNUMBER(SEARCH("anaer",$AW2472))),"Combined Aer and Anaer.","")</f>
        <v/>
      </c>
    </row>
    <row r="2473" spans="1:60" x14ac:dyDescent="0.3">
      <c r="A2473" s="4">
        <v>2471</v>
      </c>
      <c r="B2473" t="s">
        <v>11502</v>
      </c>
      <c r="C2473">
        <v>205.96</v>
      </c>
      <c r="D2473">
        <v>654.14120693748066</v>
      </c>
      <c r="E2473">
        <v>658.79665559609361</v>
      </c>
      <c r="F2473">
        <v>483.33506510433648</v>
      </c>
      <c r="G2473">
        <v>832.42395762674687</v>
      </c>
      <c r="H2473">
        <v>-77.422475593610585</v>
      </c>
      <c r="I2473">
        <v>-78.342315857241957</v>
      </c>
      <c r="J2473">
        <v>-90.62497179633074</v>
      </c>
      <c r="K2473">
        <v>-62.960129149755247</v>
      </c>
      <c r="L2473">
        <v>121.7397655710663</v>
      </c>
      <c r="M2473">
        <v>121.07685489610751</v>
      </c>
      <c r="N2473">
        <v>118.67534519848461</v>
      </c>
      <c r="O2473">
        <v>126.7888154795472</v>
      </c>
      <c r="P2473">
        <v>4.8788159308195649</v>
      </c>
      <c r="Q2473">
        <v>4.9144838815978336</v>
      </c>
      <c r="R2473">
        <v>4.0571619869245108</v>
      </c>
      <c r="S2473">
        <v>5.6152179674117386</v>
      </c>
      <c r="T2473">
        <v>53.242637614399108</v>
      </c>
      <c r="U2473">
        <v>53.242552609099292</v>
      </c>
      <c r="V2473">
        <v>53.206156679328863</v>
      </c>
      <c r="W2473">
        <v>53.278768405942763</v>
      </c>
      <c r="X2473">
        <v>4055.264343009359</v>
      </c>
      <c r="Y2473">
        <v>4073.7789522001772</v>
      </c>
      <c r="Z2473">
        <v>3894.556330099038</v>
      </c>
      <c r="AA2473">
        <v>4158.0879948582742</v>
      </c>
      <c r="AB2473">
        <v>672.96610123508947</v>
      </c>
      <c r="AC2473">
        <v>667.95379844315585</v>
      </c>
      <c r="AD2473">
        <v>576.89474292644718</v>
      </c>
      <c r="AE2473">
        <v>796.61977397411363</v>
      </c>
      <c r="AF2473">
        <v>57.926855364394306</v>
      </c>
      <c r="AG2473">
        <v>57.611369359654738</v>
      </c>
      <c r="AH2473">
        <v>56.469035364658652</v>
      </c>
      <c r="AI2473">
        <v>60.328837039937291</v>
      </c>
      <c r="AJ2473">
        <v>0.48412915031403592</v>
      </c>
      <c r="AK2473">
        <v>0.48412912016838028</v>
      </c>
      <c r="AL2473">
        <v>0.48412489728193608</v>
      </c>
      <c r="AM2473">
        <v>0.48413342100542361</v>
      </c>
      <c r="AN2473">
        <v>0.95449637862849102</v>
      </c>
      <c r="AO2473">
        <v>0.95449637862849102</v>
      </c>
      <c r="AP2473">
        <v>0.95449637862849102</v>
      </c>
      <c r="AQ2473">
        <v>0.95449637862849102</v>
      </c>
      <c r="AR2473">
        <v>13.166631084347999</v>
      </c>
      <c r="AS2473">
        <v>13.166631084347999</v>
      </c>
      <c r="AT2473">
        <v>13.166631084347999</v>
      </c>
      <c r="AU2473">
        <v>13.166631084347999</v>
      </c>
      <c r="AV2473" t="str">
        <f>VLOOKUP(Sheet1[[#This Row],[NPDES ID2]],Combined_Sheet__Major_Only___2[[NPDES ID2]:[ECHO BFR]],3,FALSE)</f>
        <v>WA</v>
      </c>
      <c r="AW2473" t="s">
        <v>41</v>
      </c>
      <c r="AX2473" t="str">
        <f>VLOOKUP(Sheet1[[#This Row],[NPDES ID2]],Combined_Sheet__Major_Only___2[[NPDES ID2]:[ECHO BFR]],27,FALSE)</f>
        <v>-</v>
      </c>
      <c r="AY2473" t="str">
        <f>VLOOKUP(Sheet1[[#This Row],[NPDES ID2]],Combined_Sheet__Major_Only___2[[NPDES ID2]:[ECHO BFR]],28,FALSE)</f>
        <v>-</v>
      </c>
      <c r="AZ2473" t="str">
        <f>VLOOKUP(Sheet1[[#This Row],[NPDES ID2]],Combined_Sheet__Major_Only___2[[NPDES ID2]:[ECHO BFR]],29,FALSE)</f>
        <v>preliminaryOps, thickening</v>
      </c>
      <c r="BA2473">
        <f>VLOOKUP(Sheet1[[#This Row],[NPDES ID2]],Combined_Sheet__Major_Only___2[[NPDES ID2]:[ECHO BFR]],17,FALSE)</f>
        <v>47.337260000000001</v>
      </c>
      <c r="BB2473">
        <f>VLOOKUP(Sheet1[[#This Row],[NPDES ID2]],Combined_Sheet__Major_Only___2[[NPDES ID2]:[ECHO BFR]],18,FALSE)</f>
        <v>-122.596563</v>
      </c>
      <c r="BC2473" t="str">
        <f>IF(ISNUMBER(SEARCH("aerobic",$AW2473)),"aerobic","")</f>
        <v>aerobic</v>
      </c>
      <c r="BD2473" t="str">
        <f>IF(ISNUMBER(SEARCH("anaer",$AW2473)),"anaer","")</f>
        <v/>
      </c>
      <c r="BE2473" t="str">
        <f>IF(ISNUMBER(SEARCH("thickening",$AZ2473)),"thickening","")</f>
        <v>thickening</v>
      </c>
      <c r="BF2473" s="3" t="str">
        <f>IF(ISNUMBER(SEARCH("airDry",$AW2473)),"airDry","")</f>
        <v/>
      </c>
      <c r="BG2473" s="3" t="str">
        <f>IF(ISNUMBER(SEARCH("heatDry",$AY2473)),"heatDry","")</f>
        <v/>
      </c>
      <c r="BH2473" s="3" t="str">
        <f>IF(AND(ISNUMBER(SEARCH("aerobic",$AW2473)),ISNUMBER(SEARCH("anaer",$AW2473))),"Combined Aer and Anaer.","")</f>
        <v/>
      </c>
    </row>
    <row r="2474" spans="1:60" x14ac:dyDescent="0.3">
      <c r="A2474" s="4">
        <v>2472</v>
      </c>
      <c r="B2474" t="s">
        <v>11507</v>
      </c>
      <c r="C2474">
        <v>205.62</v>
      </c>
      <c r="D2474">
        <v>579.23384024657094</v>
      </c>
      <c r="E2474">
        <v>580.38759749793962</v>
      </c>
      <c r="F2474">
        <v>428.02589936796909</v>
      </c>
      <c r="G2474">
        <v>732.36196192838554</v>
      </c>
      <c r="H2474">
        <v>-76.78824898164028</v>
      </c>
      <c r="I2474">
        <v>-78.07977897328351</v>
      </c>
      <c r="J2474">
        <v>-90.910115347512829</v>
      </c>
      <c r="K2474">
        <v>-60.357866589832547</v>
      </c>
      <c r="L2474">
        <v>137.40698422714959</v>
      </c>
      <c r="M2474">
        <v>136.8636441575471</v>
      </c>
      <c r="N2474">
        <v>134.89521975796589</v>
      </c>
      <c r="O2474">
        <v>141.54547913028219</v>
      </c>
      <c r="P2474">
        <v>4.8415836719855134</v>
      </c>
      <c r="Q2474">
        <v>4.9023493824610771</v>
      </c>
      <c r="R2474">
        <v>3.9149155522287158</v>
      </c>
      <c r="S2474">
        <v>5.5648486643888937</v>
      </c>
      <c r="T2474">
        <v>69.988774654168594</v>
      </c>
      <c r="U2474">
        <v>69.98866380507792</v>
      </c>
      <c r="V2474">
        <v>69.941202579384708</v>
      </c>
      <c r="W2474">
        <v>70.035890132815368</v>
      </c>
      <c r="X2474">
        <v>4714.129223903301</v>
      </c>
      <c r="Y2474">
        <v>4729.7612718791934</v>
      </c>
      <c r="Z2474">
        <v>4578.1704382009493</v>
      </c>
      <c r="AA2474">
        <v>4800.7024154896108</v>
      </c>
      <c r="AB2474">
        <v>762.94413392901276</v>
      </c>
      <c r="AC2474">
        <v>758.07130042572737</v>
      </c>
      <c r="AD2474">
        <v>658.00853312771824</v>
      </c>
      <c r="AE2474">
        <v>894.68506281535224</v>
      </c>
      <c r="AF2474">
        <v>65.489856211468748</v>
      </c>
      <c r="AG2474">
        <v>65.230826687993442</v>
      </c>
      <c r="AH2474">
        <v>64.293086796317127</v>
      </c>
      <c r="AI2474">
        <v>67.461746405815632</v>
      </c>
      <c r="AJ2474">
        <v>0.57647202902551375</v>
      </c>
      <c r="AK2474">
        <v>0.57647199138749117</v>
      </c>
      <c r="AL2474">
        <v>0.57646671908583225</v>
      </c>
      <c r="AM2474">
        <v>0.57647736101557545</v>
      </c>
      <c r="AN2474">
        <v>0.96483484471488912</v>
      </c>
      <c r="AO2474">
        <v>0.96483484471488912</v>
      </c>
      <c r="AP2474">
        <v>0.96483484471488912</v>
      </c>
      <c r="AQ2474">
        <v>0.96483484471488912</v>
      </c>
      <c r="AR2474">
        <v>15.111168320900729</v>
      </c>
      <c r="AS2474">
        <v>15.11116832090072</v>
      </c>
      <c r="AT2474">
        <v>15.11116832090072</v>
      </c>
      <c r="AU2474">
        <v>15.11116832090072</v>
      </c>
      <c r="AV2474" t="str">
        <f>VLOOKUP(Sheet1[[#This Row],[NPDES ID2]],Combined_Sheet__Major_Only___2[[NPDES ID2]:[ECHO BFR]],3,FALSE)</f>
        <v>WV</v>
      </c>
      <c r="AW2474" t="s">
        <v>41</v>
      </c>
      <c r="AX2474" t="str">
        <f>VLOOKUP(Sheet1[[#This Row],[NPDES ID2]],Combined_Sheet__Major_Only___2[[NPDES ID2]:[ECHO BFR]],27,FALSE)</f>
        <v>-</v>
      </c>
      <c r="AY2474" t="str">
        <f>VLOOKUP(Sheet1[[#This Row],[NPDES ID2]],Combined_Sheet__Major_Only___2[[NPDES ID2]:[ECHO BFR]],28,FALSE)</f>
        <v>thermoAerobicDigest</v>
      </c>
      <c r="AZ2474" t="str">
        <f>VLOOKUP(Sheet1[[#This Row],[NPDES ID2]],Combined_Sheet__Major_Only___2[[NPDES ID2]:[ECHO BFR]],29,FALSE)</f>
        <v>thickening</v>
      </c>
      <c r="BA2474">
        <f>VLOOKUP(Sheet1[[#This Row],[NPDES ID2]],Combined_Sheet__Major_Only___2[[NPDES ID2]:[ECHO BFR]],17,FALSE)</f>
        <v>40.381830000000001</v>
      </c>
      <c r="BB2474">
        <f>VLOOKUP(Sheet1[[#This Row],[NPDES ID2]],Combined_Sheet__Major_Only___2[[NPDES ID2]:[ECHO BFR]],18,FALSE)</f>
        <v>-80.611140000000006</v>
      </c>
      <c r="BC2474" t="str">
        <f>IF(ISNUMBER(SEARCH("aerobic",$AW2474)),"aerobic","")</f>
        <v>aerobic</v>
      </c>
      <c r="BD2474" t="str">
        <f>IF(ISNUMBER(SEARCH("anaer",$AW2474)),"anaer","")</f>
        <v/>
      </c>
      <c r="BE2474" t="str">
        <f>IF(ISNUMBER(SEARCH("thickening",$AZ2474)),"thickening","")</f>
        <v>thickening</v>
      </c>
      <c r="BF2474" s="2" t="str">
        <f>IF(ISNUMBER(SEARCH("airDry",$AW2474)),"airDry","")</f>
        <v/>
      </c>
      <c r="BG2474" s="2" t="str">
        <f>IF(ISNUMBER(SEARCH("heatDry",$AY2474)),"heatDry","")</f>
        <v/>
      </c>
      <c r="BH2474" s="2" t="str">
        <f>IF(AND(ISNUMBER(SEARCH("aerobic",$AW2474)),ISNUMBER(SEARCH("anaer",$AW2474))),"Combined Aer and Anaer.","")</f>
        <v/>
      </c>
    </row>
    <row r="2475" spans="1:60" x14ac:dyDescent="0.3">
      <c r="A2475" s="4">
        <v>2473</v>
      </c>
      <c r="B2475" t="s">
        <v>11512</v>
      </c>
      <c r="C2475">
        <v>205.4</v>
      </c>
      <c r="D2475">
        <v>624.22518722000211</v>
      </c>
      <c r="E2475">
        <v>627.3501740944298</v>
      </c>
      <c r="F2475">
        <v>461.1800336771413</v>
      </c>
      <c r="G2475">
        <v>792.34240561335253</v>
      </c>
      <c r="H2475">
        <v>-77.202682463993966</v>
      </c>
      <c r="I2475">
        <v>-78.353924249708314</v>
      </c>
      <c r="J2475">
        <v>-91.07669711953605</v>
      </c>
      <c r="K2475">
        <v>-62.19975724070725</v>
      </c>
      <c r="L2475">
        <v>127.492136372904</v>
      </c>
      <c r="M2475">
        <v>126.8763855673798</v>
      </c>
      <c r="N2475">
        <v>124.6458621841074</v>
      </c>
      <c r="O2475">
        <v>132.18172208417471</v>
      </c>
      <c r="P2475">
        <v>4.8546714712293717</v>
      </c>
      <c r="Q2475">
        <v>4.8987880123481826</v>
      </c>
      <c r="R2475">
        <v>3.9823755049003311</v>
      </c>
      <c r="S2475">
        <v>5.5705787221526561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60.829080037964729</v>
      </c>
      <c r="AG2475">
        <v>60.535262360276903</v>
      </c>
      <c r="AH2475">
        <v>59.471232298994281</v>
      </c>
      <c r="AI2475">
        <v>63.066315973608489</v>
      </c>
      <c r="AJ2475">
        <v>0.51953590699457264</v>
      </c>
      <c r="AK2475">
        <v>0.51953589034472947</v>
      </c>
      <c r="AL2475">
        <v>0.51953355738632612</v>
      </c>
      <c r="AM2475">
        <v>0.51953826634710254</v>
      </c>
      <c r="AN2475">
        <v>0.17891682784254331</v>
      </c>
      <c r="AO2475">
        <v>0.17891682784254331</v>
      </c>
      <c r="AP2475">
        <v>0.17891682784254331</v>
      </c>
      <c r="AQ2475">
        <v>0.17891682784254331</v>
      </c>
      <c r="AR2475">
        <v>13.518747704946289</v>
      </c>
      <c r="AS2475">
        <v>13.518747704946289</v>
      </c>
      <c r="AT2475">
        <v>13.518747704946289</v>
      </c>
      <c r="AU2475">
        <v>13.518747704946289</v>
      </c>
      <c r="AV2475" t="str">
        <f>VLOOKUP(Sheet1[[#This Row],[NPDES ID2]],Combined_Sheet__Major_Only___2[[NPDES ID2]:[ECHO BFR]],3,FALSE)</f>
        <v>WA</v>
      </c>
      <c r="AW2475" t="s">
        <v>12181</v>
      </c>
      <c r="AX2475" t="str">
        <f>VLOOKUP(Sheet1[[#This Row],[NPDES ID2]],Combined_Sheet__Major_Only___2[[NPDES ID2]:[ECHO BFR]],27,FALSE)</f>
        <v>methaneBioCaptureRecover, tempSludgeStore</v>
      </c>
      <c r="AY2475" t="str">
        <f>VLOOKUP(Sheet1[[#This Row],[NPDES ID2]],Combined_Sheet__Major_Only___2[[NPDES ID2]:[ECHO BFR]],28,FALSE)</f>
        <v>heatDry</v>
      </c>
      <c r="AZ2475" t="str">
        <f>VLOOKUP(Sheet1[[#This Row],[NPDES ID2]],Combined_Sheet__Major_Only___2[[NPDES ID2]:[ECHO BFR]],29,FALSE)</f>
        <v>preliminaryOps, thickening</v>
      </c>
      <c r="BA2475">
        <f>VLOOKUP(Sheet1[[#This Row],[NPDES ID2]],Combined_Sheet__Major_Only___2[[NPDES ID2]:[ECHO BFR]],17,FALSE)</f>
        <v>45.578439000000003</v>
      </c>
      <c r="BB2475">
        <f>VLOOKUP(Sheet1[[#This Row],[NPDES ID2]],Combined_Sheet__Major_Only___2[[NPDES ID2]:[ECHO BFR]],18,FALSE)</f>
        <v>-122.393398</v>
      </c>
      <c r="BC2475" t="str">
        <f>IF(ISNUMBER(SEARCH("aerobic",$AW2475)),"aerobic","")</f>
        <v/>
      </c>
      <c r="BD2475" t="str">
        <f>IF(ISNUMBER(SEARCH("anaer",$AW2475)),"anaer","")</f>
        <v>anaer</v>
      </c>
      <c r="BE2475" t="str">
        <f>IF(ISNUMBER(SEARCH("thickening",$AZ2475)),"thickening","")</f>
        <v>thickening</v>
      </c>
      <c r="BF2475" s="3" t="str">
        <f>IF(ISNUMBER(SEARCH("airDry",$AW2475)),"airDry","")</f>
        <v/>
      </c>
      <c r="BG2475" s="3" t="str">
        <f>IF(ISNUMBER(SEARCH("heatDry",$AY2475)),"heatDry","")</f>
        <v>heatDry</v>
      </c>
      <c r="BH2475" s="3" t="str">
        <f>IF(AND(ISNUMBER(SEARCH("aerobic",$AW2475)),ISNUMBER(SEARCH("anaer",$AW2475))),"Combined Aer and Anaer.","")</f>
        <v/>
      </c>
    </row>
    <row r="2476" spans="1:60" x14ac:dyDescent="0.3">
      <c r="A2476" s="4">
        <v>2474</v>
      </c>
      <c r="B2476" t="s">
        <v>11516</v>
      </c>
      <c r="C2476">
        <v>205.38</v>
      </c>
      <c r="D2476">
        <v>580.58212803503056</v>
      </c>
      <c r="E2476">
        <v>581.7717212520422</v>
      </c>
      <c r="F2476">
        <v>428.98326146610208</v>
      </c>
      <c r="G2476">
        <v>734.17061470009298</v>
      </c>
      <c r="H2476">
        <v>-76.79529321700744</v>
      </c>
      <c r="I2476">
        <v>-78.078835844695007</v>
      </c>
      <c r="J2476">
        <v>-90.924418580219495</v>
      </c>
      <c r="K2476">
        <v>-60.396386562699803</v>
      </c>
      <c r="L2476">
        <v>137.0563697031879</v>
      </c>
      <c r="M2476">
        <v>136.51224280555411</v>
      </c>
      <c r="N2476">
        <v>134.5409618380221</v>
      </c>
      <c r="O2476">
        <v>141.20086926278651</v>
      </c>
      <c r="P2476">
        <v>4.8362940472024736</v>
      </c>
      <c r="Q2476">
        <v>4.8970325385779772</v>
      </c>
      <c r="R2476">
        <v>3.9122138350683469</v>
      </c>
      <c r="S2476">
        <v>5.5570915223659849</v>
      </c>
      <c r="T2476">
        <v>71.815640201410531</v>
      </c>
      <c r="U2476">
        <v>71.815526532975241</v>
      </c>
      <c r="V2476">
        <v>71.766858174685225</v>
      </c>
      <c r="W2476">
        <v>71.863954018896166</v>
      </c>
      <c r="X2476">
        <v>4843.9019223005298</v>
      </c>
      <c r="Y2476">
        <v>4860.0314788589912</v>
      </c>
      <c r="Z2476">
        <v>4703.6375303067462</v>
      </c>
      <c r="AA2476">
        <v>4933.2180896449254</v>
      </c>
      <c r="AB2476">
        <v>792.58118201444222</v>
      </c>
      <c r="AC2476">
        <v>787.35482486181286</v>
      </c>
      <c r="AD2476">
        <v>682.45438327320915</v>
      </c>
      <c r="AE2476">
        <v>931.07598182480922</v>
      </c>
      <c r="AF2476">
        <v>65.399096152107873</v>
      </c>
      <c r="AG2476">
        <v>65.139387304160351</v>
      </c>
      <c r="AH2476">
        <v>64.199195665792118</v>
      </c>
      <c r="AI2476">
        <v>67.376146622168534</v>
      </c>
      <c r="AJ2476">
        <v>0.5753624923177747</v>
      </c>
      <c r="AK2476">
        <v>0.57536245402063924</v>
      </c>
      <c r="AL2476">
        <v>0.57535708944927333</v>
      </c>
      <c r="AM2476">
        <v>0.57536791762368733</v>
      </c>
      <c r="AN2476">
        <v>0.96568535888225926</v>
      </c>
      <c r="AO2476">
        <v>0.96568535888225915</v>
      </c>
      <c r="AP2476">
        <v>0.96568535888225915</v>
      </c>
      <c r="AQ2476">
        <v>0.96568535888225915</v>
      </c>
      <c r="AR2476">
        <v>14.99141393332653</v>
      </c>
      <c r="AS2476">
        <v>14.99141393332653</v>
      </c>
      <c r="AT2476">
        <v>14.99141393332653</v>
      </c>
      <c r="AU2476">
        <v>14.99141393332653</v>
      </c>
      <c r="AV2476" t="str">
        <f>VLOOKUP(Sheet1[[#This Row],[NPDES ID2]],Combined_Sheet__Major_Only___2[[NPDES ID2]:[ECHO BFR]],3,FALSE)</f>
        <v>NC</v>
      </c>
      <c r="AW2476" t="s">
        <v>544</v>
      </c>
      <c r="AX2476" t="str">
        <f>VLOOKUP(Sheet1[[#This Row],[NPDES ID2]],Combined_Sheet__Major_Only___2[[NPDES ID2]:[ECHO BFR]],27,FALSE)</f>
        <v>-</v>
      </c>
      <c r="AY2476" t="str">
        <f>VLOOKUP(Sheet1[[#This Row],[NPDES ID2]],Combined_Sheet__Major_Only___2[[NPDES ID2]:[ECHO BFR]],28,FALSE)</f>
        <v>-</v>
      </c>
      <c r="AZ2476" t="str">
        <f>VLOOKUP(Sheet1[[#This Row],[NPDES ID2]],Combined_Sheet__Major_Only___2[[NPDES ID2]:[ECHO BFR]],29,FALSE)</f>
        <v>thickening</v>
      </c>
      <c r="BA2476">
        <f>VLOOKUP(Sheet1[[#This Row],[NPDES ID2]],Combined_Sheet__Major_Only___2[[NPDES ID2]:[ECHO BFR]],17,FALSE)</f>
        <v>35.068753000000001</v>
      </c>
      <c r="BB2476">
        <f>VLOOKUP(Sheet1[[#This Row],[NPDES ID2]],Combined_Sheet__Major_Only___2[[NPDES ID2]:[ECHO BFR]],18,FALSE)</f>
        <v>-80.633831000000001</v>
      </c>
      <c r="BC2476" t="str">
        <f>IF(ISNUMBER(SEARCH("aerobic",$AW2476)),"aerobic","")</f>
        <v>aerobic</v>
      </c>
      <c r="BD2476" t="str">
        <f>IF(ISNUMBER(SEARCH("anaer",$AW2476)),"anaer","")</f>
        <v/>
      </c>
      <c r="BE2476" t="str">
        <f>IF(ISNUMBER(SEARCH("thickening",$AZ2476)),"thickening","")</f>
        <v>thickening</v>
      </c>
      <c r="BF2476" s="2" t="str">
        <f>IF(ISNUMBER(SEARCH("airDry",$AW2476)),"airDry","")</f>
        <v/>
      </c>
      <c r="BG2476" s="2" t="str">
        <f>IF(ISNUMBER(SEARCH("heatDry",$AY2476)),"heatDry","")</f>
        <v/>
      </c>
      <c r="BH2476" s="2" t="str">
        <f>IF(AND(ISNUMBER(SEARCH("aerobic",$AW2476)),ISNUMBER(SEARCH("anaer",$AW2476))),"Combined Aer and Anaer.","")</f>
        <v/>
      </c>
    </row>
    <row r="2477" spans="1:60" x14ac:dyDescent="0.3">
      <c r="A2477" s="4">
        <v>2475</v>
      </c>
      <c r="B2477" t="s">
        <v>11520</v>
      </c>
      <c r="C2477">
        <v>204.5</v>
      </c>
      <c r="D2477">
        <v>800.36356974199657</v>
      </c>
      <c r="E2477">
        <v>806.31866479492351</v>
      </c>
      <c r="F2477">
        <v>589.42370547756377</v>
      </c>
      <c r="G2477">
        <v>1031.4132363888641</v>
      </c>
      <c r="H2477">
        <v>-78.180602098012244</v>
      </c>
      <c r="I2477">
        <v>-77.605585083007469</v>
      </c>
      <c r="J2477">
        <v>-90.182617893168555</v>
      </c>
      <c r="K2477">
        <v>-66.826039775091445</v>
      </c>
      <c r="L2477">
        <v>99.41806732545902</v>
      </c>
      <c r="M2477">
        <v>98.600253359610093</v>
      </c>
      <c r="N2477">
        <v>95.637609166335608</v>
      </c>
      <c r="O2477">
        <v>105.6468805277302</v>
      </c>
      <c r="P2477">
        <v>4.8783760067623856</v>
      </c>
      <c r="Q2477">
        <v>4.8577021722589384</v>
      </c>
      <c r="R2477">
        <v>4.2123154240230116</v>
      </c>
      <c r="S2477">
        <v>5.5372300461239332</v>
      </c>
      <c r="T2477">
        <v>50.006335714958347</v>
      </c>
      <c r="U2477">
        <v>50.006255704142298</v>
      </c>
      <c r="V2477">
        <v>49.971998216098918</v>
      </c>
      <c r="W2477">
        <v>50.040343642963293</v>
      </c>
      <c r="X2477">
        <v>4633.5270394816271</v>
      </c>
      <c r="Y2477">
        <v>4665.0344379893686</v>
      </c>
      <c r="Z2477">
        <v>4358.7181340365423</v>
      </c>
      <c r="AA2477">
        <v>4811.7340190005116</v>
      </c>
      <c r="AB2477">
        <v>1078.709737803943</v>
      </c>
      <c r="AC2477">
        <v>1053.590484517393</v>
      </c>
      <c r="AD2477">
        <v>866.70846546608152</v>
      </c>
      <c r="AE2477">
        <v>1401.214617943079</v>
      </c>
      <c r="AF2477">
        <v>47.643438658299871</v>
      </c>
      <c r="AG2477">
        <v>47.251469394935512</v>
      </c>
      <c r="AH2477">
        <v>45.832048159252857</v>
      </c>
      <c r="AI2477">
        <v>50.627956104841843</v>
      </c>
      <c r="AJ2477">
        <v>0.35904260803221327</v>
      </c>
      <c r="AK2477">
        <v>0.35904258192476213</v>
      </c>
      <c r="AL2477">
        <v>0.35903892504747392</v>
      </c>
      <c r="AM2477">
        <v>0.35904630631563472</v>
      </c>
      <c r="AN2477">
        <v>0.95175525936875716</v>
      </c>
      <c r="AO2477">
        <v>0.95175525936875716</v>
      </c>
      <c r="AP2477">
        <v>0.95175525936875716</v>
      </c>
      <c r="AQ2477">
        <v>0.95175525936875716</v>
      </c>
      <c r="AR2477">
        <v>8.9887833186033053</v>
      </c>
      <c r="AS2477">
        <v>8.9887833186033035</v>
      </c>
      <c r="AT2477">
        <v>8.9887833186033035</v>
      </c>
      <c r="AU2477">
        <v>8.9887833186033035</v>
      </c>
      <c r="AV2477" t="str">
        <f>VLOOKUP(Sheet1[[#This Row],[NPDES ID2]],Combined_Sheet__Major_Only___2[[NPDES ID2]:[ECHO BFR]],3,FALSE)</f>
        <v>MO</v>
      </c>
      <c r="AW2477" t="s">
        <v>54</v>
      </c>
      <c r="AX2477" t="str">
        <f>VLOOKUP(Sheet1[[#This Row],[NPDES ID2]],Combined_Sheet__Major_Only___2[[NPDES ID2]:[ECHO BFR]],27,FALSE)</f>
        <v>other</v>
      </c>
      <c r="AY2477" t="str">
        <f>VLOOKUP(Sheet1[[#This Row],[NPDES ID2]],Combined_Sheet__Major_Only___2[[NPDES ID2]:[ECHO BFR]],28,FALSE)</f>
        <v>highTempCompost</v>
      </c>
      <c r="AZ2477" t="str">
        <f>VLOOKUP(Sheet1[[#This Row],[NPDES ID2]],Combined_Sheet__Major_Only___2[[NPDES ID2]:[ECHO BFR]],29,FALSE)</f>
        <v>thickening</v>
      </c>
      <c r="BA2477">
        <f>VLOOKUP(Sheet1[[#This Row],[NPDES ID2]],Combined_Sheet__Major_Only___2[[NPDES ID2]:[ECHO BFR]],17,FALSE)</f>
        <v>38.715093000000003</v>
      </c>
      <c r="BB2477">
        <f>VLOOKUP(Sheet1[[#This Row],[NPDES ID2]],Combined_Sheet__Major_Only___2[[NPDES ID2]:[ECHO BFR]],18,FALSE)</f>
        <v>-93.263924000000003</v>
      </c>
      <c r="BC2477" t="str">
        <f>IF(ISNUMBER(SEARCH("aerobic",$AW2477)),"aerobic","")</f>
        <v/>
      </c>
      <c r="BD2477" t="str">
        <f>IF(ISNUMBER(SEARCH("anaer",$AW2477)),"anaer","")</f>
        <v/>
      </c>
      <c r="BE2477" t="str">
        <f>IF(ISNUMBER(SEARCH("thickening",$AZ2477)),"thickening","")</f>
        <v>thickening</v>
      </c>
      <c r="BF2477" s="3" t="str">
        <f>IF(ISNUMBER(SEARCH("airDry",$AW2477)),"airDry","")</f>
        <v/>
      </c>
      <c r="BG2477" s="3" t="str">
        <f>IF(ISNUMBER(SEARCH("heatDry",$AY2477)),"heatDry","")</f>
        <v/>
      </c>
      <c r="BH2477" s="3" t="str">
        <f>IF(AND(ISNUMBER(SEARCH("aerobic",$AW2477)),ISNUMBER(SEARCH("anaer",$AW2477))),"Combined Aer and Anaer.","")</f>
        <v/>
      </c>
    </row>
    <row r="2478" spans="1:60" x14ac:dyDescent="0.3">
      <c r="A2478" s="4">
        <v>2476</v>
      </c>
      <c r="B2478" t="s">
        <v>11525</v>
      </c>
      <c r="C2478">
        <v>204.3</v>
      </c>
      <c r="D2478">
        <v>772.253453661187</v>
      </c>
      <c r="E2478">
        <v>778.7784491011339</v>
      </c>
      <c r="F2478">
        <v>569.65302847728447</v>
      </c>
      <c r="G2478">
        <v>992.82127843101523</v>
      </c>
      <c r="H2478">
        <v>-78.057757046108534</v>
      </c>
      <c r="I2478">
        <v>-77.786187353004394</v>
      </c>
      <c r="J2478">
        <v>-90.420639080520857</v>
      </c>
      <c r="K2478">
        <v>-65.982098530784739</v>
      </c>
      <c r="L2478">
        <v>103.00259649040341</v>
      </c>
      <c r="M2478">
        <v>102.21290884124529</v>
      </c>
      <c r="N2478">
        <v>99.352120209447065</v>
      </c>
      <c r="O2478">
        <v>109.01725666320679</v>
      </c>
      <c r="P2478">
        <v>4.8683632218802764</v>
      </c>
      <c r="Q2478">
        <v>4.85898503815935</v>
      </c>
      <c r="R2478">
        <v>4.1661760025658223</v>
      </c>
      <c r="S2478">
        <v>5.5154859854111384</v>
      </c>
      <c r="T2478">
        <v>57.311046517438307</v>
      </c>
      <c r="U2478">
        <v>57.310955233489992</v>
      </c>
      <c r="V2478">
        <v>57.271871033084949</v>
      </c>
      <c r="W2478">
        <v>57.349845996017187</v>
      </c>
      <c r="X2478">
        <v>5119.8715324400046</v>
      </c>
      <c r="Y2478">
        <v>5152.4807735285449</v>
      </c>
      <c r="Z2478">
        <v>4836.2337727533104</v>
      </c>
      <c r="AA2478">
        <v>5303.2432375324543</v>
      </c>
      <c r="AB2478">
        <v>1306.699705226544</v>
      </c>
      <c r="AC2478">
        <v>1271.802602918616</v>
      </c>
      <c r="AD2478">
        <v>1030.345157955953</v>
      </c>
      <c r="AE2478">
        <v>1740.8445693924641</v>
      </c>
      <c r="AF2478">
        <v>49.409582354226607</v>
      </c>
      <c r="AG2478">
        <v>49.03071596766155</v>
      </c>
      <c r="AH2478">
        <v>47.658797190316257</v>
      </c>
      <c r="AI2478">
        <v>52.294253184873313</v>
      </c>
      <c r="AJ2478">
        <v>0.38047724202509742</v>
      </c>
      <c r="AK2478">
        <v>0.38047721280522279</v>
      </c>
      <c r="AL2478">
        <v>0.38047312011276468</v>
      </c>
      <c r="AM2478">
        <v>0.38048138106213208</v>
      </c>
      <c r="AN2478">
        <v>0.9575298331629587</v>
      </c>
      <c r="AO2478">
        <v>0.95752983316295859</v>
      </c>
      <c r="AP2478">
        <v>0.95752983316295859</v>
      </c>
      <c r="AQ2478">
        <v>0.95752983316295859</v>
      </c>
      <c r="AR2478">
        <v>8.9094899590583498</v>
      </c>
      <c r="AS2478">
        <v>8.9094899590583534</v>
      </c>
      <c r="AT2478">
        <v>8.9094899590583534</v>
      </c>
      <c r="AU2478">
        <v>8.9094899590583534</v>
      </c>
      <c r="AV2478" t="str">
        <f>VLOOKUP(Sheet1[[#This Row],[NPDES ID2]],Combined_Sheet__Major_Only___2[[NPDES ID2]:[ECHO BFR]],3,FALSE)</f>
        <v>MA</v>
      </c>
      <c r="AW2478" t="s">
        <v>54</v>
      </c>
      <c r="AX2478" t="str">
        <f>VLOOKUP(Sheet1[[#This Row],[NPDES ID2]],Combined_Sheet__Major_Only___2[[NPDES ID2]:[ECHO BFR]],27,FALSE)</f>
        <v>-</v>
      </c>
      <c r="AY2478" t="str">
        <f>VLOOKUP(Sheet1[[#This Row],[NPDES ID2]],Combined_Sheet__Major_Only___2[[NPDES ID2]:[ECHO BFR]],28,FALSE)</f>
        <v>-</v>
      </c>
      <c r="AZ2478" t="str">
        <f>VLOOKUP(Sheet1[[#This Row],[NPDES ID2]],Combined_Sheet__Major_Only___2[[NPDES ID2]:[ECHO BFR]],29,FALSE)</f>
        <v>thickening, preliminaryOps</v>
      </c>
      <c r="BA2478">
        <f>VLOOKUP(Sheet1[[#This Row],[NPDES ID2]],Combined_Sheet__Major_Only___2[[NPDES ID2]:[ECHO BFR]],17,FALSE)</f>
        <v>42.471494999999997</v>
      </c>
      <c r="BB2478">
        <f>VLOOKUP(Sheet1[[#This Row],[NPDES ID2]],Combined_Sheet__Major_Only___2[[NPDES ID2]:[ECHO BFR]],18,FALSE)</f>
        <v>-71.337823</v>
      </c>
      <c r="BC2478" t="str">
        <f>IF(ISNUMBER(SEARCH("aerobic",$AW2478)),"aerobic","")</f>
        <v/>
      </c>
      <c r="BD2478" t="str">
        <f>IF(ISNUMBER(SEARCH("anaer",$AW2478)),"anaer","")</f>
        <v/>
      </c>
      <c r="BE2478" t="str">
        <f>IF(ISNUMBER(SEARCH("thickening",$AZ2478)),"thickening","")</f>
        <v>thickening</v>
      </c>
      <c r="BF2478" s="2" t="str">
        <f>IF(ISNUMBER(SEARCH("airDry",$AW2478)),"airDry","")</f>
        <v/>
      </c>
      <c r="BG2478" s="2" t="str">
        <f>IF(ISNUMBER(SEARCH("heatDry",$AY2478)),"heatDry","")</f>
        <v/>
      </c>
      <c r="BH2478" s="2" t="str">
        <f>IF(AND(ISNUMBER(SEARCH("aerobic",$AW2478)),ISNUMBER(SEARCH("anaer",$AW2478))),"Combined Aer and Anaer.","")</f>
        <v/>
      </c>
    </row>
    <row r="2479" spans="1:60" x14ac:dyDescent="0.3">
      <c r="A2479" s="4">
        <v>2477</v>
      </c>
      <c r="B2479" t="s">
        <v>11529</v>
      </c>
      <c r="C2479">
        <v>202.3</v>
      </c>
      <c r="D2479">
        <v>590.00225968164693</v>
      </c>
      <c r="E2479">
        <v>591.32259035449636</v>
      </c>
      <c r="F2479">
        <v>435.4428792920603</v>
      </c>
      <c r="G2479">
        <v>746.92005359330153</v>
      </c>
      <c r="H2479">
        <v>-76.824006812375103</v>
      </c>
      <c r="I2479">
        <v>-78.081112887569105</v>
      </c>
      <c r="J2479">
        <v>-90.981534847122788</v>
      </c>
      <c r="K2479">
        <v>-60.524615207756021</v>
      </c>
      <c r="L2479">
        <v>134.4679286062366</v>
      </c>
      <c r="M2479">
        <v>133.92796778224201</v>
      </c>
      <c r="N2479">
        <v>131.97184517827631</v>
      </c>
      <c r="O2479">
        <v>138.58057076203559</v>
      </c>
      <c r="P2479">
        <v>4.764789735877816</v>
      </c>
      <c r="Q2479">
        <v>4.8247346840427978</v>
      </c>
      <c r="R2479">
        <v>3.8594954194790589</v>
      </c>
      <c r="S2479">
        <v>5.4702204946504782</v>
      </c>
      <c r="T2479">
        <v>43.209613800840508</v>
      </c>
      <c r="U2479">
        <v>43.209544279193352</v>
      </c>
      <c r="V2479">
        <v>43.179777841181732</v>
      </c>
      <c r="W2479">
        <v>43.239163395357771</v>
      </c>
      <c r="X2479">
        <v>2926.0202722180711</v>
      </c>
      <c r="Y2479">
        <v>2935.8622404186958</v>
      </c>
      <c r="Z2479">
        <v>2840.3548749342099</v>
      </c>
      <c r="AA2479">
        <v>2980.591719225411</v>
      </c>
      <c r="AB2479">
        <v>574.92476540390589</v>
      </c>
      <c r="AC2479">
        <v>568.94587267625081</v>
      </c>
      <c r="AD2479">
        <v>480.59519183992489</v>
      </c>
      <c r="AE2479">
        <v>697.82365647921063</v>
      </c>
      <c r="AF2479">
        <v>65.140742853247772</v>
      </c>
      <c r="AG2479">
        <v>64.879111714167323</v>
      </c>
      <c r="AH2479">
        <v>63.931865611058782</v>
      </c>
      <c r="AI2479">
        <v>67.132567934673844</v>
      </c>
      <c r="AJ2479">
        <v>0.57220430564682456</v>
      </c>
      <c r="AK2479">
        <v>0.57220427416594655</v>
      </c>
      <c r="AL2479">
        <v>0.57219986396464695</v>
      </c>
      <c r="AM2479">
        <v>0.57220876576630131</v>
      </c>
      <c r="AN2479">
        <v>0.94476769887671719</v>
      </c>
      <c r="AO2479">
        <v>0.94476769887671719</v>
      </c>
      <c r="AP2479">
        <v>0.94476769887671719</v>
      </c>
      <c r="AQ2479">
        <v>0.94476769887671719</v>
      </c>
      <c r="AR2479">
        <v>13.4409524079517</v>
      </c>
      <c r="AS2479">
        <v>13.4409524079517</v>
      </c>
      <c r="AT2479">
        <v>13.4409524079517</v>
      </c>
      <c r="AU2479">
        <v>13.4409524079517</v>
      </c>
      <c r="AV2479" t="str">
        <f>VLOOKUP(Sheet1[[#This Row],[NPDES ID2]],Combined_Sheet__Major_Only___2[[NPDES ID2]:[ECHO BFR]],3,FALSE)</f>
        <v>FL</v>
      </c>
      <c r="AW2479" t="s">
        <v>41</v>
      </c>
      <c r="AX2479" t="str">
        <f>VLOOKUP(Sheet1[[#This Row],[NPDES ID2]],Combined_Sheet__Major_Only___2[[NPDES ID2]:[ECHO BFR]],27,FALSE)</f>
        <v>-</v>
      </c>
      <c r="AY2479" t="str">
        <f>VLOOKUP(Sheet1[[#This Row],[NPDES ID2]],Combined_Sheet__Major_Only___2[[NPDES ID2]:[ECHO BFR]],28,FALSE)</f>
        <v>-</v>
      </c>
      <c r="AZ2479" t="str">
        <f>VLOOKUP(Sheet1[[#This Row],[NPDES ID2]],Combined_Sheet__Major_Only___2[[NPDES ID2]:[ECHO BFR]],29,FALSE)</f>
        <v>preliminaryOps, thickening</v>
      </c>
      <c r="BA2479">
        <f>VLOOKUP(Sheet1[[#This Row],[NPDES ID2]],Combined_Sheet__Major_Only___2[[NPDES ID2]:[ECHO BFR]],17,FALSE)</f>
        <v>30.307919999999999</v>
      </c>
      <c r="BB2479">
        <f>VLOOKUP(Sheet1[[#This Row],[NPDES ID2]],Combined_Sheet__Major_Only___2[[NPDES ID2]:[ECHO BFR]],18,FALSE)</f>
        <v>-82.992050000000006</v>
      </c>
      <c r="BC2479" t="str">
        <f>IF(ISNUMBER(SEARCH("aerobic",$AW2479)),"aerobic","")</f>
        <v>aerobic</v>
      </c>
      <c r="BD2479" t="str">
        <f>IF(ISNUMBER(SEARCH("anaer",$AW2479)),"anaer","")</f>
        <v/>
      </c>
      <c r="BE2479" t="str">
        <f>IF(ISNUMBER(SEARCH("thickening",$AZ2479)),"thickening","")</f>
        <v>thickening</v>
      </c>
      <c r="BF2479" s="3" t="str">
        <f>IF(ISNUMBER(SEARCH("airDry",$AW2479)),"airDry","")</f>
        <v/>
      </c>
      <c r="BG2479" s="3" t="str">
        <f>IF(ISNUMBER(SEARCH("heatDry",$AY2479)),"heatDry","")</f>
        <v/>
      </c>
      <c r="BH2479" s="3" t="str">
        <f>IF(AND(ISNUMBER(SEARCH("aerobic",$AW2479)),ISNUMBER(SEARCH("anaer",$AW2479))),"Combined Aer and Anaer.","")</f>
        <v/>
      </c>
    </row>
    <row r="2480" spans="1:60" x14ac:dyDescent="0.3">
      <c r="A2480" s="4">
        <v>2478</v>
      </c>
      <c r="B2480" t="s">
        <v>11534</v>
      </c>
      <c r="C2480">
        <v>201.64</v>
      </c>
      <c r="D2480">
        <v>597.57047004686706</v>
      </c>
      <c r="E2480">
        <v>599.152028688565</v>
      </c>
      <c r="F2480">
        <v>440.91353602713508</v>
      </c>
      <c r="G2480">
        <v>757.03928123416313</v>
      </c>
      <c r="H2480">
        <v>-76.880863514921444</v>
      </c>
      <c r="I2480">
        <v>-78.077725828502551</v>
      </c>
      <c r="J2480">
        <v>-91.095856418034558</v>
      </c>
      <c r="K2480">
        <v>-60.815698691380632</v>
      </c>
      <c r="L2480">
        <v>132.68226433281779</v>
      </c>
      <c r="M2480">
        <v>132.13399766792881</v>
      </c>
      <c r="N2480">
        <v>130.14779343933361</v>
      </c>
      <c r="O2480">
        <v>136.858153033403</v>
      </c>
      <c r="P2480">
        <v>4.7517987961300552</v>
      </c>
      <c r="Q2480">
        <v>4.8085237522986599</v>
      </c>
      <c r="R2480">
        <v>3.857813630225444</v>
      </c>
      <c r="S2480">
        <v>5.4434245047987941</v>
      </c>
      <c r="T2480">
        <v>53.911057069204581</v>
      </c>
      <c r="U2480">
        <v>53.910971032353878</v>
      </c>
      <c r="V2480">
        <v>53.874133433018073</v>
      </c>
      <c r="W2480">
        <v>53.947626312825129</v>
      </c>
      <c r="X2480">
        <v>3687.8032017813912</v>
      </c>
      <c r="Y2480">
        <v>3700.5858920166679</v>
      </c>
      <c r="Z2480">
        <v>3576.6811578024681</v>
      </c>
      <c r="AA2480">
        <v>3758.5964681185092</v>
      </c>
      <c r="AB2480">
        <v>562.59659080137146</v>
      </c>
      <c r="AC2480">
        <v>559.33649289471407</v>
      </c>
      <c r="AD2480">
        <v>489.16411408911631</v>
      </c>
      <c r="AE2480">
        <v>653.59298336395398</v>
      </c>
      <c r="AF2480">
        <v>64.486087908250937</v>
      </c>
      <c r="AG2480">
        <v>64.21956482055738</v>
      </c>
      <c r="AH2480">
        <v>63.254590216446537</v>
      </c>
      <c r="AI2480">
        <v>66.515181028391126</v>
      </c>
      <c r="AJ2480">
        <v>0.56420273407011623</v>
      </c>
      <c r="AK2480">
        <v>0.56420270327060706</v>
      </c>
      <c r="AL2480">
        <v>0.56419838850748083</v>
      </c>
      <c r="AM2480">
        <v>0.56420709767075583</v>
      </c>
      <c r="AN2480">
        <v>0.95502416388553979</v>
      </c>
      <c r="AO2480">
        <v>0.95502416388553979</v>
      </c>
      <c r="AP2480">
        <v>0.95502416388553979</v>
      </c>
      <c r="AQ2480">
        <v>0.95502416388553979</v>
      </c>
      <c r="AR2480">
        <v>15.424185656117309</v>
      </c>
      <c r="AS2480">
        <v>15.42418565611732</v>
      </c>
      <c r="AT2480">
        <v>15.42418565611732</v>
      </c>
      <c r="AU2480">
        <v>15.42418565611732</v>
      </c>
      <c r="AV2480" t="str">
        <f>VLOOKUP(Sheet1[[#This Row],[NPDES ID2]],Combined_Sheet__Major_Only___2[[NPDES ID2]:[ECHO BFR]],3,FALSE)</f>
        <v>IL</v>
      </c>
      <c r="AW2480" t="s">
        <v>12181</v>
      </c>
      <c r="AX2480" t="str">
        <f>VLOOKUP(Sheet1[[#This Row],[NPDES ID2]],Combined_Sheet__Major_Only___2[[NPDES ID2]:[ECHO BFR]],27,FALSE)</f>
        <v>methaneBioCaptureRecover</v>
      </c>
      <c r="AY2480" t="str">
        <f>VLOOKUP(Sheet1[[#This Row],[NPDES ID2]],Combined_Sheet__Major_Only___2[[NPDES ID2]:[ECHO BFR]],28,FALSE)</f>
        <v>-</v>
      </c>
      <c r="AZ2480" t="str">
        <f>VLOOKUP(Sheet1[[#This Row],[NPDES ID2]],Combined_Sheet__Major_Only___2[[NPDES ID2]:[ECHO BFR]],29,FALSE)</f>
        <v>thickening</v>
      </c>
      <c r="BA2480">
        <f>VLOOKUP(Sheet1[[#This Row],[NPDES ID2]],Combined_Sheet__Major_Only___2[[NPDES ID2]:[ECHO BFR]],17,FALSE)</f>
        <v>39.496692000000003</v>
      </c>
      <c r="BB2480">
        <f>VLOOKUP(Sheet1[[#This Row],[NPDES ID2]],Combined_Sheet__Major_Only___2[[NPDES ID2]:[ECHO BFR]],18,FALSE)</f>
        <v>-88.190828999999994</v>
      </c>
      <c r="BC2480" t="str">
        <f>IF(ISNUMBER(SEARCH("aerobic",$AW2480)),"aerobic","")</f>
        <v/>
      </c>
      <c r="BD2480" t="str">
        <f>IF(ISNUMBER(SEARCH("anaer",$AW2480)),"anaer","")</f>
        <v>anaer</v>
      </c>
      <c r="BE2480" t="str">
        <f>IF(ISNUMBER(SEARCH("thickening",$AZ2480)),"thickening","")</f>
        <v>thickening</v>
      </c>
      <c r="BF2480" s="2" t="str">
        <f>IF(ISNUMBER(SEARCH("airDry",$AW2480)),"airDry","")</f>
        <v/>
      </c>
      <c r="BG2480" s="2" t="str">
        <f>IF(ISNUMBER(SEARCH("heatDry",$AY2480)),"heatDry","")</f>
        <v/>
      </c>
      <c r="BH2480" s="2" t="str">
        <f>IF(AND(ISNUMBER(SEARCH("aerobic",$AW2480)),ISNUMBER(SEARCH("anaer",$AW2480))),"Combined Aer and Anaer.","")</f>
        <v/>
      </c>
    </row>
    <row r="2481" spans="1:60" x14ac:dyDescent="0.3">
      <c r="A2481" s="4">
        <v>2479</v>
      </c>
      <c r="B2481" t="s">
        <v>11537</v>
      </c>
      <c r="C2481">
        <v>201.27</v>
      </c>
      <c r="D2481">
        <v>602.42632670184798</v>
      </c>
      <c r="E2481">
        <v>604.18263477765197</v>
      </c>
      <c r="F2481">
        <v>444.43058668907332</v>
      </c>
      <c r="G2481">
        <v>763.53409197545</v>
      </c>
      <c r="H2481">
        <v>-76.905256645403682</v>
      </c>
      <c r="I2481">
        <v>-78.081441458600622</v>
      </c>
      <c r="J2481">
        <v>-91.146837641485774</v>
      </c>
      <c r="K2481">
        <v>-60.978494663273779</v>
      </c>
      <c r="L2481">
        <v>131.56707965914521</v>
      </c>
      <c r="M2481">
        <v>131.01332115462321</v>
      </c>
      <c r="N2481">
        <v>129.00711695643881</v>
      </c>
      <c r="O2481">
        <v>135.78499790991049</v>
      </c>
      <c r="P2481">
        <v>4.74470876549106</v>
      </c>
      <c r="Q2481">
        <v>4.7991224225672209</v>
      </c>
      <c r="R2481">
        <v>3.8567050178921649</v>
      </c>
      <c r="S2481">
        <v>5.4276286531898812</v>
      </c>
      <c r="T2481">
        <v>90.492852064346422</v>
      </c>
      <c r="U2481">
        <v>90.492709571952759</v>
      </c>
      <c r="V2481">
        <v>90.431699927085134</v>
      </c>
      <c r="W2481">
        <v>90.553417264212712</v>
      </c>
      <c r="X2481">
        <v>6231.2677280332609</v>
      </c>
      <c r="Y2481">
        <v>6253.3034479898906</v>
      </c>
      <c r="Z2481">
        <v>6039.9607324606532</v>
      </c>
      <c r="AA2481">
        <v>6353.1349391344756</v>
      </c>
      <c r="AB2481">
        <v>970.6561566231004</v>
      </c>
      <c r="AC2481">
        <v>964.66730538495699</v>
      </c>
      <c r="AD2481">
        <v>841.41121055760937</v>
      </c>
      <c r="AE2481">
        <v>1131.18800852093</v>
      </c>
      <c r="AF2481">
        <v>64.061841763092986</v>
      </c>
      <c r="AG2481">
        <v>63.79213413825962</v>
      </c>
      <c r="AH2481">
        <v>62.815771983907553</v>
      </c>
      <c r="AI2481">
        <v>66.114968927535969</v>
      </c>
      <c r="AJ2481">
        <v>0.55901822506876608</v>
      </c>
      <c r="AK2481">
        <v>0.55901818331816644</v>
      </c>
      <c r="AL2481">
        <v>0.55901233539961037</v>
      </c>
      <c r="AM2481">
        <v>0.55902413920481797</v>
      </c>
      <c r="AN2481">
        <v>0.97248823956010189</v>
      </c>
      <c r="AO2481">
        <v>0.97248823956010133</v>
      </c>
      <c r="AP2481">
        <v>0.97248823956010133</v>
      </c>
      <c r="AQ2481">
        <v>0.97248823956010133</v>
      </c>
      <c r="AR2481">
        <v>15.12789996384355</v>
      </c>
      <c r="AS2481">
        <v>15.12789996384355</v>
      </c>
      <c r="AT2481">
        <v>15.12789996384355</v>
      </c>
      <c r="AU2481">
        <v>15.12789996384355</v>
      </c>
      <c r="AV2481" t="str">
        <f>VLOOKUP(Sheet1[[#This Row],[NPDES ID2]],Combined_Sheet__Major_Only___2[[NPDES ID2]:[ECHO BFR]],3,FALSE)</f>
        <v>TX</v>
      </c>
      <c r="AW2481" t="s">
        <v>41</v>
      </c>
      <c r="AX2481" t="str">
        <f>VLOOKUP(Sheet1[[#This Row],[NPDES ID2]],Combined_Sheet__Major_Only___2[[NPDES ID2]:[ECHO BFR]],27,FALSE)</f>
        <v>-</v>
      </c>
      <c r="AY2481" t="str">
        <f>VLOOKUP(Sheet1[[#This Row],[NPDES ID2]],Combined_Sheet__Major_Only___2[[NPDES ID2]:[ECHO BFR]],28,FALSE)</f>
        <v>-</v>
      </c>
      <c r="AZ2481" t="str">
        <f>VLOOKUP(Sheet1[[#This Row],[NPDES ID2]],Combined_Sheet__Major_Only___2[[NPDES ID2]:[ECHO BFR]],29,FALSE)</f>
        <v>thickening</v>
      </c>
      <c r="BA2481">
        <f>VLOOKUP(Sheet1[[#This Row],[NPDES ID2]],Combined_Sheet__Major_Only___2[[NPDES ID2]:[ECHO BFR]],17,FALSE)</f>
        <v>29.565556000000001</v>
      </c>
      <c r="BB2481">
        <f>VLOOKUP(Sheet1[[#This Row],[NPDES ID2]],Combined_Sheet__Major_Only___2[[NPDES ID2]:[ECHO BFR]],18,FALSE)</f>
        <v>-95.798610999999994</v>
      </c>
      <c r="BC2481" t="str">
        <f>IF(ISNUMBER(SEARCH("aerobic",$AW2481)),"aerobic","")</f>
        <v>aerobic</v>
      </c>
      <c r="BD2481" t="str">
        <f>IF(ISNUMBER(SEARCH("anaer",$AW2481)),"anaer","")</f>
        <v/>
      </c>
      <c r="BE2481" t="str">
        <f>IF(ISNUMBER(SEARCH("thickening",$AZ2481)),"thickening","")</f>
        <v>thickening</v>
      </c>
      <c r="BF2481" s="3" t="str">
        <f>IF(ISNUMBER(SEARCH("airDry",$AW2481)),"airDry","")</f>
        <v/>
      </c>
      <c r="BG2481" s="3" t="str">
        <f>IF(ISNUMBER(SEARCH("heatDry",$AY2481)),"heatDry","")</f>
        <v/>
      </c>
      <c r="BH2481" s="3" t="str">
        <f>IF(AND(ISNUMBER(SEARCH("aerobic",$AW2481)),ISNUMBER(SEARCH("anaer",$AW2481))),"Combined Aer and Anaer.","")</f>
        <v/>
      </c>
    </row>
    <row r="2482" spans="1:60" x14ac:dyDescent="0.3">
      <c r="A2482" s="4">
        <v>2480</v>
      </c>
      <c r="B2482" t="s">
        <v>11541</v>
      </c>
      <c r="C2482">
        <v>201.11</v>
      </c>
      <c r="D2482">
        <v>647.5612066146607</v>
      </c>
      <c r="E2482">
        <v>651.37718896501121</v>
      </c>
      <c r="F2482">
        <v>477.64031607533332</v>
      </c>
      <c r="G2482">
        <v>823.90483395514025</v>
      </c>
      <c r="H2482">
        <v>-77.285246051802957</v>
      </c>
      <c r="I2482">
        <v>-78.340457627813166</v>
      </c>
      <c r="J2482">
        <v>-90.887642576769423</v>
      </c>
      <c r="K2482">
        <v>-62.50018276815603</v>
      </c>
      <c r="L2482">
        <v>122.3938950632366</v>
      </c>
      <c r="M2482">
        <v>121.7728517646183</v>
      </c>
      <c r="N2482">
        <v>119.52302073723099</v>
      </c>
      <c r="O2482">
        <v>127.1240494640776</v>
      </c>
      <c r="P2482">
        <v>4.7576679318931712</v>
      </c>
      <c r="Q2482">
        <v>4.7951075302610056</v>
      </c>
      <c r="R2482">
        <v>3.918796735697053</v>
      </c>
      <c r="S2482">
        <v>5.467449312593101</v>
      </c>
      <c r="T2482">
        <v>53.643741259130209</v>
      </c>
      <c r="U2482">
        <v>53.643655634819652</v>
      </c>
      <c r="V2482">
        <v>53.606994668968703</v>
      </c>
      <c r="W2482">
        <v>53.680135156011112</v>
      </c>
      <c r="X2482">
        <v>3968.0431765424159</v>
      </c>
      <c r="Y2482">
        <v>3984.9462515256801</v>
      </c>
      <c r="Z2482">
        <v>3821.390528058022</v>
      </c>
      <c r="AA2482">
        <v>4061.7372997936259</v>
      </c>
      <c r="AB2482">
        <v>620.2849157563536</v>
      </c>
      <c r="AC2482">
        <v>616.64370067502546</v>
      </c>
      <c r="AD2482">
        <v>536.71523191364122</v>
      </c>
      <c r="AE2482">
        <v>725.00872793728649</v>
      </c>
      <c r="AF2482">
        <v>59.642549058960348</v>
      </c>
      <c r="AG2482">
        <v>59.339860199905658</v>
      </c>
      <c r="AH2482">
        <v>58.243870331244388</v>
      </c>
      <c r="AI2482">
        <v>61.947087691628127</v>
      </c>
      <c r="AJ2482">
        <v>0.50505572212908945</v>
      </c>
      <c r="AK2482">
        <v>0.50505569264553873</v>
      </c>
      <c r="AL2482">
        <v>0.5050515623712456</v>
      </c>
      <c r="AM2482">
        <v>0.50505989915627036</v>
      </c>
      <c r="AN2482">
        <v>0.954814566767062</v>
      </c>
      <c r="AO2482">
        <v>0.95481456676706233</v>
      </c>
      <c r="AP2482">
        <v>0.95481456676706233</v>
      </c>
      <c r="AQ2482">
        <v>0.95481456676706233</v>
      </c>
      <c r="AR2482">
        <v>14.053643290344461</v>
      </c>
      <c r="AS2482">
        <v>14.05364329034445</v>
      </c>
      <c r="AT2482">
        <v>14.05364329034445</v>
      </c>
      <c r="AU2482">
        <v>14.05364329034445</v>
      </c>
      <c r="AV2482" t="str">
        <f>VLOOKUP(Sheet1[[#This Row],[NPDES ID2]],Combined_Sheet__Major_Only___2[[NPDES ID2]:[ECHO BFR]],3,FALSE)</f>
        <v>TX</v>
      </c>
      <c r="AW2482" t="s">
        <v>41</v>
      </c>
      <c r="AX2482" t="str">
        <f>VLOOKUP(Sheet1[[#This Row],[NPDES ID2]],Combined_Sheet__Major_Only___2[[NPDES ID2]:[ECHO BFR]],27,FALSE)</f>
        <v>-</v>
      </c>
      <c r="AY2482" t="str">
        <f>VLOOKUP(Sheet1[[#This Row],[NPDES ID2]],Combined_Sheet__Major_Only___2[[NPDES ID2]:[ECHO BFR]],28,FALSE)</f>
        <v>-</v>
      </c>
      <c r="AZ2482" t="str">
        <f>VLOOKUP(Sheet1[[#This Row],[NPDES ID2]],Combined_Sheet__Major_Only___2[[NPDES ID2]:[ECHO BFR]],29,FALSE)</f>
        <v>thickening</v>
      </c>
      <c r="BA2482">
        <f>VLOOKUP(Sheet1[[#This Row],[NPDES ID2]],Combined_Sheet__Major_Only___2[[NPDES ID2]:[ECHO BFR]],17,FALSE)</f>
        <v>29.467027999999999</v>
      </c>
      <c r="BB2482">
        <f>VLOOKUP(Sheet1[[#This Row],[NPDES ID2]],Combined_Sheet__Major_Only___2[[NPDES ID2]:[ECHO BFR]],18,FALSE)</f>
        <v>-95.507379</v>
      </c>
      <c r="BC2482" t="str">
        <f>IF(ISNUMBER(SEARCH("aerobic",$AW2482)),"aerobic","")</f>
        <v>aerobic</v>
      </c>
      <c r="BD2482" t="str">
        <f>IF(ISNUMBER(SEARCH("anaer",$AW2482)),"anaer","")</f>
        <v/>
      </c>
      <c r="BE2482" t="str">
        <f>IF(ISNUMBER(SEARCH("thickening",$AZ2482)),"thickening","")</f>
        <v>thickening</v>
      </c>
      <c r="BF2482" s="2" t="str">
        <f>IF(ISNUMBER(SEARCH("airDry",$AW2482)),"airDry","")</f>
        <v/>
      </c>
      <c r="BG2482" s="2" t="str">
        <f>IF(ISNUMBER(SEARCH("heatDry",$AY2482)),"heatDry","")</f>
        <v/>
      </c>
      <c r="BH2482" s="2" t="str">
        <f>IF(AND(ISNUMBER(SEARCH("aerobic",$AW2482)),ISNUMBER(SEARCH("anaer",$AW2482))),"Combined Aer and Anaer.","")</f>
        <v/>
      </c>
    </row>
    <row r="2483" spans="1:60" x14ac:dyDescent="0.3">
      <c r="A2483" s="4">
        <v>2481</v>
      </c>
      <c r="B2483" t="s">
        <v>11545</v>
      </c>
      <c r="C2483">
        <v>200.79</v>
      </c>
      <c r="D2483">
        <v>662.90244056100698</v>
      </c>
      <c r="E2483">
        <v>667.44871040538305</v>
      </c>
      <c r="F2483">
        <v>488.87549906296562</v>
      </c>
      <c r="G2483">
        <v>844.54165833131776</v>
      </c>
      <c r="H2483">
        <v>-77.382111510521824</v>
      </c>
      <c r="I2483">
        <v>-78.358146259293477</v>
      </c>
      <c r="J2483">
        <v>-90.676685199678587</v>
      </c>
      <c r="K2483">
        <v>-62.839440826759201</v>
      </c>
      <c r="L2483">
        <v>119.530021738508</v>
      </c>
      <c r="M2483">
        <v>118.89007007237559</v>
      </c>
      <c r="N2483">
        <v>116.5716681890755</v>
      </c>
      <c r="O2483">
        <v>124.4043297858295</v>
      </c>
      <c r="P2483">
        <v>4.7548468667255586</v>
      </c>
      <c r="Q2483">
        <v>4.7922139174074188</v>
      </c>
      <c r="R2483">
        <v>3.9450132636381978</v>
      </c>
      <c r="S2483">
        <v>5.4728069617844231</v>
      </c>
      <c r="T2483">
        <v>76.751193112313899</v>
      </c>
      <c r="U2483">
        <v>76.75107182699378</v>
      </c>
      <c r="V2483">
        <v>76.699142217862928</v>
      </c>
      <c r="W2483">
        <v>76.802744422976531</v>
      </c>
      <c r="X2483">
        <v>5804.3407118339146</v>
      </c>
      <c r="Y2483">
        <v>5830.4256074840796</v>
      </c>
      <c r="Z2483">
        <v>5578.0872789221658</v>
      </c>
      <c r="AA2483">
        <v>5949.0257874346826</v>
      </c>
      <c r="AB2483">
        <v>1007.081041198654</v>
      </c>
      <c r="AC2483">
        <v>999.03862876379412</v>
      </c>
      <c r="AD2483">
        <v>857.49722221428897</v>
      </c>
      <c r="AE2483">
        <v>1200.523827031737</v>
      </c>
      <c r="AF2483">
        <v>58.339955203676944</v>
      </c>
      <c r="AG2483">
        <v>58.027541669964542</v>
      </c>
      <c r="AH2483">
        <v>56.896417019568347</v>
      </c>
      <c r="AI2483">
        <v>60.718419699727583</v>
      </c>
      <c r="AJ2483">
        <v>0.48916651778387332</v>
      </c>
      <c r="AK2483">
        <v>0.48916648167018678</v>
      </c>
      <c r="AL2483">
        <v>0.4891614232650528</v>
      </c>
      <c r="AM2483">
        <v>0.48917163346565351</v>
      </c>
      <c r="AN2483">
        <v>0.96779004964347948</v>
      </c>
      <c r="AO2483">
        <v>0.96779004964347926</v>
      </c>
      <c r="AP2483">
        <v>0.96779004964347926</v>
      </c>
      <c r="AQ2483">
        <v>0.96779004964347926</v>
      </c>
      <c r="AR2483">
        <v>12.917374303452551</v>
      </c>
      <c r="AS2483">
        <v>12.917374303452551</v>
      </c>
      <c r="AT2483">
        <v>12.917374303452551</v>
      </c>
      <c r="AU2483">
        <v>12.917374303452551</v>
      </c>
      <c r="AV2483" t="str">
        <f>VLOOKUP(Sheet1[[#This Row],[NPDES ID2]],Combined_Sheet__Major_Only___2[[NPDES ID2]:[ECHO BFR]],3,FALSE)</f>
        <v>GA</v>
      </c>
      <c r="AW2483" t="s">
        <v>41</v>
      </c>
      <c r="AX2483" t="str">
        <f>VLOOKUP(Sheet1[[#This Row],[NPDES ID2]],Combined_Sheet__Major_Only___2[[NPDES ID2]:[ECHO BFR]],27,FALSE)</f>
        <v>-</v>
      </c>
      <c r="AY2483" t="str">
        <f>VLOOKUP(Sheet1[[#This Row],[NPDES ID2]],Combined_Sheet__Major_Only___2[[NPDES ID2]:[ECHO BFR]],28,FALSE)</f>
        <v>-</v>
      </c>
      <c r="AZ2483" t="str">
        <f>VLOOKUP(Sheet1[[#This Row],[NPDES ID2]],Combined_Sheet__Major_Only___2[[NPDES ID2]:[ECHO BFR]],29,FALSE)</f>
        <v>thickening</v>
      </c>
      <c r="BA2483">
        <f>VLOOKUP(Sheet1[[#This Row],[NPDES ID2]],Combined_Sheet__Major_Only___2[[NPDES ID2]:[ECHO BFR]],17,FALSE)</f>
        <v>34.102682999999999</v>
      </c>
      <c r="BB2483">
        <f>VLOOKUP(Sheet1[[#This Row],[NPDES ID2]],Combined_Sheet__Major_Only___2[[NPDES ID2]:[ECHO BFR]],18,FALSE)</f>
        <v>-84.429545000000005</v>
      </c>
      <c r="BC2483" t="str">
        <f>IF(ISNUMBER(SEARCH("aerobic",$AW2483)),"aerobic","")</f>
        <v>aerobic</v>
      </c>
      <c r="BD2483" t="str">
        <f>IF(ISNUMBER(SEARCH("anaer",$AW2483)),"anaer","")</f>
        <v/>
      </c>
      <c r="BE2483" t="str">
        <f>IF(ISNUMBER(SEARCH("thickening",$AZ2483)),"thickening","")</f>
        <v>thickening</v>
      </c>
      <c r="BF2483" s="3" t="str">
        <f>IF(ISNUMBER(SEARCH("airDry",$AW2483)),"airDry","")</f>
        <v/>
      </c>
      <c r="BG2483" s="3" t="str">
        <f>IF(ISNUMBER(SEARCH("heatDry",$AY2483)),"heatDry","")</f>
        <v/>
      </c>
      <c r="BH2483" s="3" t="str">
        <f>IF(AND(ISNUMBER(SEARCH("aerobic",$AW2483)),ISNUMBER(SEARCH("anaer",$AW2483))),"Combined Aer and Anaer.","")</f>
        <v/>
      </c>
    </row>
    <row r="2484" spans="1:60" x14ac:dyDescent="0.3">
      <c r="A2484" s="4">
        <v>2482</v>
      </c>
      <c r="B2484" t="s">
        <v>11549</v>
      </c>
      <c r="C2484">
        <v>198.15</v>
      </c>
      <c r="D2484">
        <v>607.07927771012623</v>
      </c>
      <c r="E2484">
        <v>608.75127139727806</v>
      </c>
      <c r="F2484">
        <v>447.34397559842012</v>
      </c>
      <c r="G2484">
        <v>769.95958155852577</v>
      </c>
      <c r="H2484">
        <v>-76.888646191135962</v>
      </c>
      <c r="I2484">
        <v>-78.076042048513571</v>
      </c>
      <c r="J2484">
        <v>-91.112017976086179</v>
      </c>
      <c r="K2484">
        <v>-60.861051424988958</v>
      </c>
      <c r="L2484">
        <v>130.16431890052081</v>
      </c>
      <c r="M2484">
        <v>129.6238881985025</v>
      </c>
      <c r="N2484">
        <v>127.6660616132951</v>
      </c>
      <c r="O2484">
        <v>134.2805433352105</v>
      </c>
      <c r="P2484">
        <v>4.6699713105102969</v>
      </c>
      <c r="Q2484">
        <v>4.7251535360434413</v>
      </c>
      <c r="R2484">
        <v>3.7925637760051809</v>
      </c>
      <c r="S2484">
        <v>5.3477354733847129</v>
      </c>
      <c r="T2484">
        <v>48.642902778556987</v>
      </c>
      <c r="U2484">
        <v>48.642824871884457</v>
      </c>
      <c r="V2484">
        <v>48.609468295428982</v>
      </c>
      <c r="W2484">
        <v>48.67601635796337</v>
      </c>
      <c r="X2484">
        <v>3333.103256843357</v>
      </c>
      <c r="Y2484">
        <v>3344.709079935401</v>
      </c>
      <c r="Z2484">
        <v>3232.1971981523311</v>
      </c>
      <c r="AA2484">
        <v>3397.395243505799</v>
      </c>
      <c r="AB2484">
        <v>637.4441423960584</v>
      </c>
      <c r="AC2484">
        <v>631.0414714457221</v>
      </c>
      <c r="AD2484">
        <v>535.22866989908573</v>
      </c>
      <c r="AE2484">
        <v>769.56653846700613</v>
      </c>
      <c r="AF2484">
        <v>64.376573397717578</v>
      </c>
      <c r="AG2484">
        <v>64.109230533766748</v>
      </c>
      <c r="AH2484">
        <v>63.14130071528033</v>
      </c>
      <c r="AI2484">
        <v>66.411888612871365</v>
      </c>
      <c r="AJ2484">
        <v>0.5628643434247812</v>
      </c>
      <c r="AK2484">
        <v>0.56286431157464012</v>
      </c>
      <c r="AL2484">
        <v>0.56285984970255809</v>
      </c>
      <c r="AM2484">
        <v>0.56286885580147961</v>
      </c>
      <c r="AN2484">
        <v>0.95049899589875664</v>
      </c>
      <c r="AO2484">
        <v>0.95049899589875675</v>
      </c>
      <c r="AP2484">
        <v>0.95049899589875675</v>
      </c>
      <c r="AQ2484">
        <v>0.95049899589875675</v>
      </c>
      <c r="AR2484">
        <v>13.48391065790064</v>
      </c>
      <c r="AS2484">
        <v>13.48391065790064</v>
      </c>
      <c r="AT2484">
        <v>13.48391065790064</v>
      </c>
      <c r="AU2484">
        <v>13.48391065790064</v>
      </c>
      <c r="AV2484" t="str">
        <f>VLOOKUP(Sheet1[[#This Row],[NPDES ID2]],Combined_Sheet__Major_Only___2[[NPDES ID2]:[ECHO BFR]],3,FALSE)</f>
        <v>CA</v>
      </c>
      <c r="AW2484" t="s">
        <v>12181</v>
      </c>
      <c r="AX2484" t="str">
        <f>VLOOKUP(Sheet1[[#This Row],[NPDES ID2]],Combined_Sheet__Major_Only___2[[NPDES ID2]:[ECHO BFR]],27,FALSE)</f>
        <v>-</v>
      </c>
      <c r="AY2484" t="str">
        <f>VLOOKUP(Sheet1[[#This Row],[NPDES ID2]],Combined_Sheet__Major_Only___2[[NPDES ID2]:[ECHO BFR]],28,FALSE)</f>
        <v>-</v>
      </c>
      <c r="AZ2484" t="str">
        <f>VLOOKUP(Sheet1[[#This Row],[NPDES ID2]],Combined_Sheet__Major_Only___2[[NPDES ID2]:[ECHO BFR]],29,FALSE)</f>
        <v>preliminaryOps, thickening</v>
      </c>
      <c r="BA2484">
        <f>VLOOKUP(Sheet1[[#This Row],[NPDES ID2]],Combined_Sheet__Major_Only___2[[NPDES ID2]:[ECHO BFR]],17,FALSE)</f>
        <v>35.586951720246603</v>
      </c>
      <c r="BB2484">
        <f>VLOOKUP(Sheet1[[#This Row],[NPDES ID2]],Combined_Sheet__Major_Only___2[[NPDES ID2]:[ECHO BFR]],18,FALSE)</f>
        <v>-119.365589143923</v>
      </c>
      <c r="BC2484" t="str">
        <f>IF(ISNUMBER(SEARCH("aerobic",$AW2484)),"aerobic","")</f>
        <v/>
      </c>
      <c r="BD2484" t="str">
        <f>IF(ISNUMBER(SEARCH("anaer",$AW2484)),"anaer","")</f>
        <v>anaer</v>
      </c>
      <c r="BE2484" t="str">
        <f>IF(ISNUMBER(SEARCH("thickening",$AZ2484)),"thickening","")</f>
        <v>thickening</v>
      </c>
      <c r="BF2484" s="2" t="str">
        <f>IF(ISNUMBER(SEARCH("airDry",$AW2484)),"airDry","")</f>
        <v/>
      </c>
      <c r="BG2484" s="2" t="str">
        <f>IF(ISNUMBER(SEARCH("heatDry",$AY2484)),"heatDry","")</f>
        <v/>
      </c>
      <c r="BH2484" s="2" t="str">
        <f>IF(AND(ISNUMBER(SEARCH("aerobic",$AW2484)),ISNUMBER(SEARCH("anaer",$AW2484))),"Combined Aer and Anaer.","")</f>
        <v/>
      </c>
    </row>
    <row r="2485" spans="1:60" x14ac:dyDescent="0.3">
      <c r="A2485" s="4">
        <v>2483</v>
      </c>
      <c r="B2485" t="s">
        <v>11554</v>
      </c>
      <c r="C2485">
        <v>198</v>
      </c>
      <c r="D2485">
        <v>639.06709274687648</v>
      </c>
      <c r="E2485">
        <v>642.15587831722905</v>
      </c>
      <c r="F2485">
        <v>470.84932173792578</v>
      </c>
      <c r="G2485">
        <v>812.72073105049617</v>
      </c>
      <c r="H2485">
        <v>-77.14818126341865</v>
      </c>
      <c r="I2485">
        <v>-78.356406790145485</v>
      </c>
      <c r="J2485">
        <v>-91.079147139220893</v>
      </c>
      <c r="K2485">
        <v>-62.067885039100219</v>
      </c>
      <c r="L2485">
        <v>123.6419747905021</v>
      </c>
      <c r="M2485">
        <v>123.0539854836576</v>
      </c>
      <c r="N2485">
        <v>120.92381545148869</v>
      </c>
      <c r="O2485">
        <v>128.12053274445711</v>
      </c>
      <c r="P2485">
        <v>4.6783817974514399</v>
      </c>
      <c r="Q2485">
        <v>4.723118508050792</v>
      </c>
      <c r="R2485">
        <v>3.8337645977311401</v>
      </c>
      <c r="S2485">
        <v>5.3662587417755461</v>
      </c>
      <c r="T2485">
        <v>72.006942867220985</v>
      </c>
      <c r="U2485">
        <v>72.006828903554279</v>
      </c>
      <c r="V2485">
        <v>71.958034138762088</v>
      </c>
      <c r="W2485">
        <v>72.055382170358698</v>
      </c>
      <c r="X2485">
        <v>5190.8247957807598</v>
      </c>
      <c r="Y2485">
        <v>5211.5730399386139</v>
      </c>
      <c r="Z2485">
        <v>5010.8897041472646</v>
      </c>
      <c r="AA2485">
        <v>5305.6381161657901</v>
      </c>
      <c r="AB2485">
        <v>1044.1363726307859</v>
      </c>
      <c r="AC2485">
        <v>1032.461147382834</v>
      </c>
      <c r="AD2485">
        <v>867.91303322653278</v>
      </c>
      <c r="AE2485">
        <v>1272.97374250242</v>
      </c>
      <c r="AF2485">
        <v>61.197230097289967</v>
      </c>
      <c r="AG2485">
        <v>60.906133178244289</v>
      </c>
      <c r="AH2485">
        <v>59.852239555990472</v>
      </c>
      <c r="AI2485">
        <v>63.413330151570122</v>
      </c>
      <c r="AJ2485">
        <v>0.52402999298969144</v>
      </c>
      <c r="AK2485">
        <v>0.5240299554394301</v>
      </c>
      <c r="AL2485">
        <v>0.52402469571730659</v>
      </c>
      <c r="AM2485">
        <v>0.52403531226539746</v>
      </c>
      <c r="AN2485">
        <v>0.96577204795627158</v>
      </c>
      <c r="AO2485">
        <v>0.96577204795627125</v>
      </c>
      <c r="AP2485">
        <v>0.96577204795627125</v>
      </c>
      <c r="AQ2485">
        <v>0.96577204795627125</v>
      </c>
      <c r="AR2485">
        <v>12.46595983820843</v>
      </c>
      <c r="AS2485">
        <v>12.46595983820843</v>
      </c>
      <c r="AT2485">
        <v>12.46595983820843</v>
      </c>
      <c r="AU2485">
        <v>12.46595983820843</v>
      </c>
      <c r="AV2485" t="str">
        <f>VLOOKUP(Sheet1[[#This Row],[NPDES ID2]],Combined_Sheet__Major_Only___2[[NPDES ID2]:[ECHO BFR]],3,FALSE)</f>
        <v>OR</v>
      </c>
      <c r="AW2485" t="s">
        <v>41</v>
      </c>
      <c r="AX2485" t="str">
        <f>VLOOKUP(Sheet1[[#This Row],[NPDES ID2]],Combined_Sheet__Major_Only___2[[NPDES ID2]:[ECHO BFR]],27,FALSE)</f>
        <v>other</v>
      </c>
      <c r="AY2485" t="str">
        <f>VLOOKUP(Sheet1[[#This Row],[NPDES ID2]],Combined_Sheet__Major_Only___2[[NPDES ID2]:[ECHO BFR]],28,FALSE)</f>
        <v>-</v>
      </c>
      <c r="AZ2485" t="str">
        <f>VLOOKUP(Sheet1[[#This Row],[NPDES ID2]],Combined_Sheet__Major_Only___2[[NPDES ID2]:[ECHO BFR]],29,FALSE)</f>
        <v>thickening</v>
      </c>
      <c r="BA2485">
        <f>VLOOKUP(Sheet1[[#This Row],[NPDES ID2]],Combined_Sheet__Major_Only___2[[NPDES ID2]:[ECHO BFR]],17,FALSE)</f>
        <v>43.807769999999998</v>
      </c>
      <c r="BB2485">
        <f>VLOOKUP(Sheet1[[#This Row],[NPDES ID2]],Combined_Sheet__Major_Only___2[[NPDES ID2]:[ECHO BFR]],18,FALSE)</f>
        <v>-123.05011</v>
      </c>
      <c r="BC2485" t="str">
        <f>IF(ISNUMBER(SEARCH("aerobic",$AW2485)),"aerobic","")</f>
        <v>aerobic</v>
      </c>
      <c r="BD2485" t="str">
        <f>IF(ISNUMBER(SEARCH("anaer",$AW2485)),"anaer","")</f>
        <v/>
      </c>
      <c r="BE2485" t="str">
        <f>IF(ISNUMBER(SEARCH("thickening",$AZ2485)),"thickening","")</f>
        <v>thickening</v>
      </c>
      <c r="BF2485" s="3" t="str">
        <f>IF(ISNUMBER(SEARCH("airDry",$AW2485)),"airDry","")</f>
        <v/>
      </c>
      <c r="BG2485" s="3" t="str">
        <f>IF(ISNUMBER(SEARCH("heatDry",$AY2485)),"heatDry","")</f>
        <v/>
      </c>
      <c r="BH2485" s="3" t="str">
        <f>IF(AND(ISNUMBER(SEARCH("aerobic",$AW2485)),ISNUMBER(SEARCH("anaer",$AW2485))),"Combined Aer and Anaer.","")</f>
        <v/>
      </c>
    </row>
    <row r="2486" spans="1:60" x14ac:dyDescent="0.3">
      <c r="A2486" s="4">
        <v>2484</v>
      </c>
      <c r="B2486" t="s">
        <v>11558</v>
      </c>
      <c r="C2486">
        <v>195.49</v>
      </c>
      <c r="D2486">
        <v>660.1085980319134</v>
      </c>
      <c r="E2486">
        <v>663.93631642788137</v>
      </c>
      <c r="F2486">
        <v>485.87306310235238</v>
      </c>
      <c r="G2486">
        <v>841.11942539861923</v>
      </c>
      <c r="H2486">
        <v>-77.269733225032638</v>
      </c>
      <c r="I2486">
        <v>-78.334186259834183</v>
      </c>
      <c r="J2486">
        <v>-90.925256392915713</v>
      </c>
      <c r="K2486">
        <v>-62.443954813599497</v>
      </c>
      <c r="L2486">
        <v>119.4156407878058</v>
      </c>
      <c r="M2486">
        <v>118.8152468122766</v>
      </c>
      <c r="N2486">
        <v>116.6402445153757</v>
      </c>
      <c r="O2486">
        <v>123.98847584894961</v>
      </c>
      <c r="P2486">
        <v>4.623922788571174</v>
      </c>
      <c r="Q2486">
        <v>4.6589534326546573</v>
      </c>
      <c r="R2486">
        <v>3.803917577442895</v>
      </c>
      <c r="S2486">
        <v>5.3116227787902526</v>
      </c>
      <c r="T2486">
        <v>44.463148816037972</v>
      </c>
      <c r="U2486">
        <v>44.463077359849351</v>
      </c>
      <c r="V2486">
        <v>44.432482627177308</v>
      </c>
      <c r="W2486">
        <v>44.493520671228389</v>
      </c>
      <c r="X2486">
        <v>3276.754259021654</v>
      </c>
      <c r="Y2486">
        <v>3290.5791802793419</v>
      </c>
      <c r="Z2486">
        <v>3156.7617003442251</v>
      </c>
      <c r="AA2486">
        <v>3353.410805244826</v>
      </c>
      <c r="AB2486">
        <v>550.25426155413913</v>
      </c>
      <c r="AC2486">
        <v>546.3567504333032</v>
      </c>
      <c r="AD2486">
        <v>471.14157311906843</v>
      </c>
      <c r="AE2486">
        <v>650.49049717139724</v>
      </c>
      <c r="AF2486">
        <v>59.864098077501119</v>
      </c>
      <c r="AG2486">
        <v>59.563065184150737</v>
      </c>
      <c r="AH2486">
        <v>58.47304291997574</v>
      </c>
      <c r="AI2486">
        <v>62.156070892234013</v>
      </c>
      <c r="AJ2486">
        <v>0.50775898390988827</v>
      </c>
      <c r="AK2486">
        <v>0.50775895669306892</v>
      </c>
      <c r="AL2486">
        <v>0.50775514380375386</v>
      </c>
      <c r="AM2486">
        <v>0.50776283995530302</v>
      </c>
      <c r="AN2486">
        <v>0.94620469935322216</v>
      </c>
      <c r="AO2486">
        <v>0.9462046993532226</v>
      </c>
      <c r="AP2486">
        <v>0.9462046993532226</v>
      </c>
      <c r="AQ2486">
        <v>0.9462046993532226</v>
      </c>
      <c r="AR2486">
        <v>13.51189431852689</v>
      </c>
      <c r="AS2486">
        <v>13.51189431852689</v>
      </c>
      <c r="AT2486">
        <v>13.51189431852689</v>
      </c>
      <c r="AU2486">
        <v>13.51189431852689</v>
      </c>
      <c r="AV2486" t="str">
        <f>VLOOKUP(Sheet1[[#This Row],[NPDES ID2]],Combined_Sheet__Major_Only___2[[NPDES ID2]:[ECHO BFR]],3,FALSE)</f>
        <v>LA</v>
      </c>
      <c r="AW2486" t="s">
        <v>41</v>
      </c>
      <c r="AX2486" t="str">
        <f>VLOOKUP(Sheet1[[#This Row],[NPDES ID2]],Combined_Sheet__Major_Only___2[[NPDES ID2]:[ECHO BFR]],27,FALSE)</f>
        <v>-</v>
      </c>
      <c r="AY2486" t="str">
        <f>VLOOKUP(Sheet1[[#This Row],[NPDES ID2]],Combined_Sheet__Major_Only___2[[NPDES ID2]:[ECHO BFR]],28,FALSE)</f>
        <v>-</v>
      </c>
      <c r="AZ2486" t="str">
        <f>VLOOKUP(Sheet1[[#This Row],[NPDES ID2]],Combined_Sheet__Major_Only___2[[NPDES ID2]:[ECHO BFR]],29,FALSE)</f>
        <v>thickening</v>
      </c>
      <c r="BA2486">
        <f>VLOOKUP(Sheet1[[#This Row],[NPDES ID2]],Combined_Sheet__Major_Only___2[[NPDES ID2]:[ECHO BFR]],17,FALSE)</f>
        <v>30.23864</v>
      </c>
      <c r="BB2486">
        <f>VLOOKUP(Sheet1[[#This Row],[NPDES ID2]],Combined_Sheet__Major_Only___2[[NPDES ID2]:[ECHO BFR]],18,FALSE)</f>
        <v>-93.217259999999996</v>
      </c>
      <c r="BC2486" t="str">
        <f>IF(ISNUMBER(SEARCH("aerobic",$AW2486)),"aerobic","")</f>
        <v>aerobic</v>
      </c>
      <c r="BD2486" t="str">
        <f>IF(ISNUMBER(SEARCH("anaer",$AW2486)),"anaer","")</f>
        <v/>
      </c>
      <c r="BE2486" t="str">
        <f>IF(ISNUMBER(SEARCH("thickening",$AZ2486)),"thickening","")</f>
        <v>thickening</v>
      </c>
      <c r="BF2486" s="2" t="str">
        <f>IF(ISNUMBER(SEARCH("airDry",$AW2486)),"airDry","")</f>
        <v/>
      </c>
      <c r="BG2486" s="2" t="str">
        <f>IF(ISNUMBER(SEARCH("heatDry",$AY2486)),"heatDry","")</f>
        <v/>
      </c>
      <c r="BH2486" s="2" t="str">
        <f>IF(AND(ISNUMBER(SEARCH("aerobic",$AW2486)),ISNUMBER(SEARCH("anaer",$AW2486))),"Combined Aer and Anaer.","")</f>
        <v/>
      </c>
    </row>
    <row r="2487" spans="1:60" x14ac:dyDescent="0.3">
      <c r="A2487" s="4">
        <v>2485</v>
      </c>
      <c r="B2487" t="s">
        <v>11562</v>
      </c>
      <c r="C2487">
        <v>195</v>
      </c>
      <c r="D2487">
        <v>622.53944015085358</v>
      </c>
      <c r="E2487">
        <v>624.58194386626496</v>
      </c>
      <c r="F2487">
        <v>458.18410294873689</v>
      </c>
      <c r="G2487">
        <v>790.81207483427397</v>
      </c>
      <c r="H2487">
        <v>-76.951153349125988</v>
      </c>
      <c r="I2487">
        <v>-78.194009006344956</v>
      </c>
      <c r="J2487">
        <v>-91.238971635949198</v>
      </c>
      <c r="K2487">
        <v>-61.197580849754523</v>
      </c>
      <c r="L2487">
        <v>126.5480795111749</v>
      </c>
      <c r="M2487">
        <v>126.00468570645209</v>
      </c>
      <c r="N2487">
        <v>124.0360985870108</v>
      </c>
      <c r="O2487">
        <v>130.68692264855821</v>
      </c>
      <c r="P2487">
        <v>4.5986402085507798</v>
      </c>
      <c r="Q2487">
        <v>4.6490188494914566</v>
      </c>
      <c r="R2487">
        <v>3.74290449279771</v>
      </c>
      <c r="S2487">
        <v>5.2615360344468236</v>
      </c>
      <c r="T2487">
        <v>60.118654392095671</v>
      </c>
      <c r="U2487">
        <v>60.118558775253668</v>
      </c>
      <c r="V2487">
        <v>60.077619400016708</v>
      </c>
      <c r="W2487">
        <v>60.159295530869819</v>
      </c>
      <c r="X2487">
        <v>4169.8785803011651</v>
      </c>
      <c r="Y2487">
        <v>4184.9130762693949</v>
      </c>
      <c r="Z2487">
        <v>4039.3094997906169</v>
      </c>
      <c r="AA2487">
        <v>4253.0869645334187</v>
      </c>
      <c r="AB2487">
        <v>829.35605750128468</v>
      </c>
      <c r="AC2487">
        <v>820.14619703519145</v>
      </c>
      <c r="AD2487">
        <v>691.41364597171696</v>
      </c>
      <c r="AE2487">
        <v>1008.751626251671</v>
      </c>
      <c r="AF2487">
        <v>63.599157490480273</v>
      </c>
      <c r="AG2487">
        <v>63.326001968308148</v>
      </c>
      <c r="AH2487">
        <v>62.337057263269273</v>
      </c>
      <c r="AI2487">
        <v>65.678680615226483</v>
      </c>
      <c r="AJ2487">
        <v>0.55336477981100385</v>
      </c>
      <c r="AK2487">
        <v>0.5533647450332152</v>
      </c>
      <c r="AL2487">
        <v>0.55335987328896774</v>
      </c>
      <c r="AM2487">
        <v>0.55336970670619334</v>
      </c>
      <c r="AN2487">
        <v>0.95939773334317879</v>
      </c>
      <c r="AO2487">
        <v>0.95939773334317857</v>
      </c>
      <c r="AP2487">
        <v>0.95939773334317857</v>
      </c>
      <c r="AQ2487">
        <v>0.95939773334317857</v>
      </c>
      <c r="AR2487">
        <v>13.035415309786011</v>
      </c>
      <c r="AS2487">
        <v>13.035415309786011</v>
      </c>
      <c r="AT2487">
        <v>13.035415309786011</v>
      </c>
      <c r="AU2487">
        <v>13.035415309786011</v>
      </c>
      <c r="AV2487" t="str">
        <f>VLOOKUP(Sheet1[[#This Row],[NPDES ID2]],Combined_Sheet__Major_Only___2[[NPDES ID2]:[ECHO BFR]],3,FALSE)</f>
        <v>MO</v>
      </c>
      <c r="AW2487" t="s">
        <v>12181</v>
      </c>
      <c r="AX2487" t="str">
        <f>VLOOKUP(Sheet1[[#This Row],[NPDES ID2]],Combined_Sheet__Major_Only___2[[NPDES ID2]:[ECHO BFR]],27,FALSE)</f>
        <v>methaneBioCaptureRecover</v>
      </c>
      <c r="AY2487" t="str">
        <f>VLOOKUP(Sheet1[[#This Row],[NPDES ID2]],Combined_Sheet__Major_Only___2[[NPDES ID2]:[ECHO BFR]],28,FALSE)</f>
        <v>-</v>
      </c>
      <c r="AZ2487" t="str">
        <f>VLOOKUP(Sheet1[[#This Row],[NPDES ID2]],Combined_Sheet__Major_Only___2[[NPDES ID2]:[ECHO BFR]],29,FALSE)</f>
        <v>thickening, sludgeLagoon</v>
      </c>
      <c r="BA2487">
        <f>VLOOKUP(Sheet1[[#This Row],[NPDES ID2]],Combined_Sheet__Major_Only___2[[NPDES ID2]:[ECHO BFR]],17,FALSE)</f>
        <v>39.182198</v>
      </c>
      <c r="BB2487">
        <f>VLOOKUP(Sheet1[[#This Row],[NPDES ID2]],Combined_Sheet__Major_Only___2[[NPDES ID2]:[ECHO BFR]],18,FALSE)</f>
        <v>-91.871615000000006</v>
      </c>
      <c r="BC2487" t="str">
        <f>IF(ISNUMBER(SEARCH("aerobic",$AW2487)),"aerobic","")</f>
        <v/>
      </c>
      <c r="BD2487" t="str">
        <f>IF(ISNUMBER(SEARCH("anaer",$AW2487)),"anaer","")</f>
        <v>anaer</v>
      </c>
      <c r="BE2487" t="str">
        <f>IF(ISNUMBER(SEARCH("thickening",$AZ2487)),"thickening","")</f>
        <v>thickening</v>
      </c>
      <c r="BF2487" s="3" t="str">
        <f>IF(ISNUMBER(SEARCH("airDry",$AW2487)),"airDry","")</f>
        <v/>
      </c>
      <c r="BG2487" s="3" t="str">
        <f>IF(ISNUMBER(SEARCH("heatDry",$AY2487)),"heatDry","")</f>
        <v/>
      </c>
      <c r="BH2487" s="3" t="str">
        <f>IF(AND(ISNUMBER(SEARCH("aerobic",$AW2487)),ISNUMBER(SEARCH("anaer",$AW2487))),"Combined Aer and Anaer.","")</f>
        <v/>
      </c>
    </row>
    <row r="2488" spans="1:60" x14ac:dyDescent="0.3">
      <c r="A2488" s="4">
        <v>2486</v>
      </c>
      <c r="B2488" t="s">
        <v>11566</v>
      </c>
      <c r="C2488">
        <v>194.5</v>
      </c>
      <c r="D2488">
        <v>788.48744104316074</v>
      </c>
      <c r="E2488">
        <v>796.19694248409508</v>
      </c>
      <c r="F2488">
        <v>579.88808615933829</v>
      </c>
      <c r="G2488">
        <v>1015.432997654189</v>
      </c>
      <c r="H2488">
        <v>-78.010853636148198</v>
      </c>
      <c r="I2488">
        <v>-77.838244780293365</v>
      </c>
      <c r="J2488">
        <v>-90.571847025840597</v>
      </c>
      <c r="K2488">
        <v>-65.550328664227749</v>
      </c>
      <c r="L2488">
        <v>99.923757909733922</v>
      </c>
      <c r="M2488">
        <v>99.185756331806033</v>
      </c>
      <c r="N2488">
        <v>96.512363544622858</v>
      </c>
      <c r="O2488">
        <v>105.5444554802385</v>
      </c>
      <c r="P2488">
        <v>4.632090119925242</v>
      </c>
      <c r="Q2488">
        <v>4.6152570378324338</v>
      </c>
      <c r="R2488">
        <v>3.9452225800208862</v>
      </c>
      <c r="S2488">
        <v>5.2596382244113</v>
      </c>
      <c r="T2488">
        <v>3.816013494959126</v>
      </c>
      <c r="U2488">
        <v>3.8160047682263669</v>
      </c>
      <c r="V2488">
        <v>3.812268324106042</v>
      </c>
      <c r="W2488">
        <v>3.8197227197124861</v>
      </c>
      <c r="X2488">
        <v>334.5287145246262</v>
      </c>
      <c r="Y2488">
        <v>336.52363371581669</v>
      </c>
      <c r="Z2488">
        <v>316.74757996578319</v>
      </c>
      <c r="AA2488">
        <v>346.06441984091521</v>
      </c>
      <c r="AB2488">
        <v>85.978740180695169</v>
      </c>
      <c r="AC2488">
        <v>83.715155115168869</v>
      </c>
      <c r="AD2488">
        <v>67.759863368594608</v>
      </c>
      <c r="AE2488">
        <v>114.7502398572917</v>
      </c>
      <c r="AF2488">
        <v>50.347552655430228</v>
      </c>
      <c r="AG2488">
        <v>49.975667791018182</v>
      </c>
      <c r="AH2488">
        <v>48.628882500671239</v>
      </c>
      <c r="AI2488">
        <v>53.179284448062212</v>
      </c>
      <c r="AJ2488">
        <v>0.39187004681232551</v>
      </c>
      <c r="AK2488">
        <v>0.39187002901337342</v>
      </c>
      <c r="AL2488">
        <v>0.39186753532816482</v>
      </c>
      <c r="AM2488">
        <v>0.39187256871762383</v>
      </c>
      <c r="AN2488">
        <v>0.6559519207296205</v>
      </c>
      <c r="AO2488">
        <v>0.6559519207296205</v>
      </c>
      <c r="AP2488">
        <v>0.6559519207296205</v>
      </c>
      <c r="AQ2488">
        <v>0.6559519207296205</v>
      </c>
      <c r="AR2488">
        <v>9.0480973592449665</v>
      </c>
      <c r="AS2488">
        <v>9.0480973592449701</v>
      </c>
      <c r="AT2488">
        <v>9.0480973592449701</v>
      </c>
      <c r="AU2488">
        <v>9.0480973592449701</v>
      </c>
      <c r="AV2488" t="str">
        <f>VLOOKUP(Sheet1[[#This Row],[NPDES ID2]],Combined_Sheet__Major_Only___2[[NPDES ID2]:[ECHO BFR]],3,FALSE)</f>
        <v>TX</v>
      </c>
      <c r="AW2488" t="s">
        <v>1420</v>
      </c>
      <c r="AX2488" t="str">
        <f>VLOOKUP(Sheet1[[#This Row],[NPDES ID2]],Combined_Sheet__Major_Only___2[[NPDES ID2]:[ECHO BFR]],27,FALSE)</f>
        <v>-</v>
      </c>
      <c r="AY2488" t="str">
        <f>VLOOKUP(Sheet1[[#This Row],[NPDES ID2]],Combined_Sheet__Major_Only___2[[NPDES ID2]:[ECHO BFR]],28,FALSE)</f>
        <v>-</v>
      </c>
      <c r="AZ2488" t="str">
        <f>VLOOKUP(Sheet1[[#This Row],[NPDES ID2]],Combined_Sheet__Major_Only___2[[NPDES ID2]:[ECHO BFR]],29,FALSE)</f>
        <v>thickening</v>
      </c>
      <c r="BA2488">
        <f>VLOOKUP(Sheet1[[#This Row],[NPDES ID2]],Combined_Sheet__Major_Only___2[[NPDES ID2]:[ECHO BFR]],17,FALSE)</f>
        <v>29.788499999999999</v>
      </c>
      <c r="BB2488">
        <f>VLOOKUP(Sheet1[[#This Row],[NPDES ID2]],Combined_Sheet__Major_Only___2[[NPDES ID2]:[ECHO BFR]],18,FALSE)</f>
        <v>-98.715554999999995</v>
      </c>
      <c r="BC2488" t="str">
        <f>IF(ISNUMBER(SEARCH("aerobic",$AW2488)),"aerobic","")</f>
        <v/>
      </c>
      <c r="BD2488" t="str">
        <f>IF(ISNUMBER(SEARCH("anaer",$AW2488)),"anaer","")</f>
        <v/>
      </c>
      <c r="BE2488" t="str">
        <f>IF(ISNUMBER(SEARCH("thickening",$AZ2488)),"thickening","")</f>
        <v>thickening</v>
      </c>
      <c r="BF2488" s="2" t="str">
        <f>IF(ISNUMBER(SEARCH("airDry",$AW2488)),"airDry","")</f>
        <v>airDry</v>
      </c>
      <c r="BG2488" s="2" t="str">
        <f>IF(ISNUMBER(SEARCH("heatDry",$AY2488)),"heatDry","")</f>
        <v/>
      </c>
      <c r="BH2488" s="2" t="str">
        <f>IF(AND(ISNUMBER(SEARCH("aerobic",$AW2488)),ISNUMBER(SEARCH("anaer",$AW2488))),"Combined Aer and Anaer.","")</f>
        <v/>
      </c>
    </row>
    <row r="2489" spans="1:60" x14ac:dyDescent="0.3">
      <c r="A2489" s="4">
        <v>2487</v>
      </c>
      <c r="B2489" t="s">
        <v>11569</v>
      </c>
      <c r="C2489">
        <v>191.9</v>
      </c>
      <c r="D2489">
        <v>610.63108112050543</v>
      </c>
      <c r="E2489">
        <v>611.87216375770038</v>
      </c>
      <c r="F2489">
        <v>448.91352237785048</v>
      </c>
      <c r="G2489">
        <v>775.13785496757589</v>
      </c>
      <c r="H2489">
        <v>-76.669135557146106</v>
      </c>
      <c r="I2489">
        <v>-77.960230637250604</v>
      </c>
      <c r="J2489">
        <v>-90.684851950873451</v>
      </c>
      <c r="K2489">
        <v>-60.054329707950821</v>
      </c>
      <c r="L2489">
        <v>128.623037757921</v>
      </c>
      <c r="M2489">
        <v>128.11895849790719</v>
      </c>
      <c r="N2489">
        <v>126.2918845530352</v>
      </c>
      <c r="O2489">
        <v>132.46418770267269</v>
      </c>
      <c r="P2489">
        <v>4.517665493844234</v>
      </c>
      <c r="Q2489">
        <v>4.5743358929467659</v>
      </c>
      <c r="R2489">
        <v>3.650928186826115</v>
      </c>
      <c r="S2489">
        <v>5.1960380022298027</v>
      </c>
      <c r="T2489">
        <v>412.22978921532899</v>
      </c>
      <c r="U2489">
        <v>412.22915019635752</v>
      </c>
      <c r="V2489">
        <v>411.95554737788768</v>
      </c>
      <c r="W2489">
        <v>412.50139888328488</v>
      </c>
      <c r="X2489">
        <v>27682.820476509762</v>
      </c>
      <c r="Y2489">
        <v>27774.023818944879</v>
      </c>
      <c r="Z2489">
        <v>26890.823089003341</v>
      </c>
      <c r="AA2489">
        <v>28186.873375411618</v>
      </c>
      <c r="AB2489">
        <v>5226.6635310319307</v>
      </c>
      <c r="AC2489">
        <v>5178.3613877353073</v>
      </c>
      <c r="AD2489">
        <v>4400.0844519298616</v>
      </c>
      <c r="AE2489">
        <v>6296.2657795555724</v>
      </c>
      <c r="AF2489">
        <v>65.688025209315981</v>
      </c>
      <c r="AG2489">
        <v>65.430347441614686</v>
      </c>
      <c r="AH2489">
        <v>64.498840615507007</v>
      </c>
      <c r="AI2489">
        <v>67.647645396510541</v>
      </c>
      <c r="AJ2489">
        <v>0.578894734986652</v>
      </c>
      <c r="AK2489">
        <v>0.57889459777135399</v>
      </c>
      <c r="AL2489">
        <v>0.578875404891524</v>
      </c>
      <c r="AM2489">
        <v>0.578914145898069</v>
      </c>
      <c r="AN2489">
        <v>0.99376869900485376</v>
      </c>
      <c r="AO2489">
        <v>0.99376869900485354</v>
      </c>
      <c r="AP2489">
        <v>0.99376869900485354</v>
      </c>
      <c r="AQ2489">
        <v>0.99376869900485354</v>
      </c>
      <c r="AR2489">
        <v>13.85794159369086</v>
      </c>
      <c r="AS2489">
        <v>13.85794159369085</v>
      </c>
      <c r="AT2489">
        <v>13.85794159369085</v>
      </c>
      <c r="AU2489">
        <v>13.85794159369085</v>
      </c>
      <c r="AV2489" t="str">
        <f>VLOOKUP(Sheet1[[#This Row],[NPDES ID2]],Combined_Sheet__Major_Only___2[[NPDES ID2]:[ECHO BFR]],3,FALSE)</f>
        <v>TX</v>
      </c>
      <c r="AW2489" t="s">
        <v>41</v>
      </c>
      <c r="AX2489" t="str">
        <f>VLOOKUP(Sheet1[[#This Row],[NPDES ID2]],Combined_Sheet__Major_Only___2[[NPDES ID2]:[ECHO BFR]],27,FALSE)</f>
        <v>-</v>
      </c>
      <c r="AY2489" t="str">
        <f>VLOOKUP(Sheet1[[#This Row],[NPDES ID2]],Combined_Sheet__Major_Only___2[[NPDES ID2]:[ECHO BFR]],28,FALSE)</f>
        <v>-</v>
      </c>
      <c r="AZ2489" t="str">
        <f>VLOOKUP(Sheet1[[#This Row],[NPDES ID2]],Combined_Sheet__Major_Only___2[[NPDES ID2]:[ECHO BFR]],29,FALSE)</f>
        <v>-</v>
      </c>
      <c r="BA2489">
        <f>VLOOKUP(Sheet1[[#This Row],[NPDES ID2]],Combined_Sheet__Major_Only___2[[NPDES ID2]:[ECHO BFR]],17,FALSE)</f>
        <v>29.885539999999999</v>
      </c>
      <c r="BB2489">
        <f>VLOOKUP(Sheet1[[#This Row],[NPDES ID2]],Combined_Sheet__Major_Only___2[[NPDES ID2]:[ECHO BFR]],18,FALSE)</f>
        <v>-95.550319999999999</v>
      </c>
      <c r="BC2489" t="str">
        <f>IF(ISNUMBER(SEARCH("aerobic",$AW2489)),"aerobic","")</f>
        <v>aerobic</v>
      </c>
      <c r="BD2489" t="str">
        <f>IF(ISNUMBER(SEARCH("anaer",$AW2489)),"anaer","")</f>
        <v/>
      </c>
      <c r="BE2489" t="str">
        <f>IF(ISNUMBER(SEARCH("thickening",$AZ2489)),"thickening","")</f>
        <v/>
      </c>
      <c r="BF2489" s="3" t="str">
        <f>IF(ISNUMBER(SEARCH("airDry",$AW2489)),"airDry","")</f>
        <v/>
      </c>
      <c r="BG2489" s="3" t="str">
        <f>IF(ISNUMBER(SEARCH("heatDry",$AY2489)),"heatDry","")</f>
        <v/>
      </c>
      <c r="BH2489" s="3" t="str">
        <f>IF(AND(ISNUMBER(SEARCH("aerobic",$AW2489)),ISNUMBER(SEARCH("anaer",$AW2489))),"Combined Aer and Anaer.","")</f>
        <v/>
      </c>
    </row>
    <row r="2490" spans="1:60" x14ac:dyDescent="0.3">
      <c r="A2490" s="4">
        <v>2488</v>
      </c>
      <c r="B2490" t="s">
        <v>11572</v>
      </c>
      <c r="C2490">
        <v>191.21</v>
      </c>
      <c r="D2490">
        <v>623.34506584599114</v>
      </c>
      <c r="E2490">
        <v>625.05307470794696</v>
      </c>
      <c r="F2490">
        <v>458.12908042966779</v>
      </c>
      <c r="G2490">
        <v>792.14769247158392</v>
      </c>
      <c r="H2490">
        <v>-76.874492609877677</v>
      </c>
      <c r="I2490">
        <v>-78.07687979196993</v>
      </c>
      <c r="J2490">
        <v>-91.083292851823899</v>
      </c>
      <c r="K2490">
        <v>-60.78883551185838</v>
      </c>
      <c r="L2490">
        <v>125.9188521590802</v>
      </c>
      <c r="M2490">
        <v>125.39969262255779</v>
      </c>
      <c r="N2490">
        <v>123.5189171446802</v>
      </c>
      <c r="O2490">
        <v>129.87307926494569</v>
      </c>
      <c r="P2490">
        <v>4.5058169163818453</v>
      </c>
      <c r="Q2490">
        <v>4.5598607999378586</v>
      </c>
      <c r="R2490">
        <v>3.657574449891364</v>
      </c>
      <c r="S2490">
        <v>5.1625208881789737</v>
      </c>
      <c r="T2490">
        <v>65.571010200581583</v>
      </c>
      <c r="U2490">
        <v>65.570906169288961</v>
      </c>
      <c r="V2490">
        <v>65.526364056874229</v>
      </c>
      <c r="W2490">
        <v>65.615227831199121</v>
      </c>
      <c r="X2490">
        <v>4481.8497569518813</v>
      </c>
      <c r="Y2490">
        <v>4497.3579670686977</v>
      </c>
      <c r="Z2490">
        <v>4347.0840721979866</v>
      </c>
      <c r="AA2490">
        <v>4567.6944673715734</v>
      </c>
      <c r="AB2490">
        <v>693.02734533009232</v>
      </c>
      <c r="AC2490">
        <v>688.88504500375188</v>
      </c>
      <c r="AD2490">
        <v>601.45072822253564</v>
      </c>
      <c r="AE2490">
        <v>806.78354081533348</v>
      </c>
      <c r="AF2490">
        <v>64.537216601231876</v>
      </c>
      <c r="AG2490">
        <v>64.271073097021713</v>
      </c>
      <c r="AH2490">
        <v>63.307499295499341</v>
      </c>
      <c r="AI2490">
        <v>66.563380738773688</v>
      </c>
      <c r="AJ2490">
        <v>0.56482759988137565</v>
      </c>
      <c r="AK2490">
        <v>0.56482756715650817</v>
      </c>
      <c r="AL2490">
        <v>0.56482298279733778</v>
      </c>
      <c r="AM2490">
        <v>0.56483223613301836</v>
      </c>
      <c r="AN2490">
        <v>0.96259275060862437</v>
      </c>
      <c r="AO2490">
        <v>0.96259275060862437</v>
      </c>
      <c r="AP2490">
        <v>0.96259275060862437</v>
      </c>
      <c r="AQ2490">
        <v>0.96259275060862437</v>
      </c>
      <c r="AR2490">
        <v>15.30894808804902</v>
      </c>
      <c r="AS2490">
        <v>15.30894808804903</v>
      </c>
      <c r="AT2490">
        <v>15.30894808804903</v>
      </c>
      <c r="AU2490">
        <v>15.30894808804903</v>
      </c>
      <c r="AV2490" t="str">
        <f>VLOOKUP(Sheet1[[#This Row],[NPDES ID2]],Combined_Sheet__Major_Only___2[[NPDES ID2]:[ECHO BFR]],3,FALSE)</f>
        <v>TX</v>
      </c>
      <c r="AW2490" t="s">
        <v>41</v>
      </c>
      <c r="AX2490" t="str">
        <f>VLOOKUP(Sheet1[[#This Row],[NPDES ID2]],Combined_Sheet__Major_Only___2[[NPDES ID2]:[ECHO BFR]],27,FALSE)</f>
        <v>-</v>
      </c>
      <c r="AY2490" t="str">
        <f>VLOOKUP(Sheet1[[#This Row],[NPDES ID2]],Combined_Sheet__Major_Only___2[[NPDES ID2]:[ECHO BFR]],28,FALSE)</f>
        <v>-</v>
      </c>
      <c r="AZ2490" t="str">
        <f>VLOOKUP(Sheet1[[#This Row],[NPDES ID2]],Combined_Sheet__Major_Only___2[[NPDES ID2]:[ECHO BFR]],29,FALSE)</f>
        <v>thickening</v>
      </c>
      <c r="BA2490">
        <f>VLOOKUP(Sheet1[[#This Row],[NPDES ID2]],Combined_Sheet__Major_Only___2[[NPDES ID2]:[ECHO BFR]],17,FALSE)</f>
        <v>29.365531000000001</v>
      </c>
      <c r="BB2490">
        <f>VLOOKUP(Sheet1[[#This Row],[NPDES ID2]],Combined_Sheet__Major_Only___2[[NPDES ID2]:[ECHO BFR]],18,FALSE)</f>
        <v>-95.234120000000004</v>
      </c>
      <c r="BC2490" t="str">
        <f>IF(ISNUMBER(SEARCH("aerobic",$AW2490)),"aerobic","")</f>
        <v>aerobic</v>
      </c>
      <c r="BD2490" t="str">
        <f>IF(ISNUMBER(SEARCH("anaer",$AW2490)),"anaer","")</f>
        <v/>
      </c>
      <c r="BE2490" t="str">
        <f>IF(ISNUMBER(SEARCH("thickening",$AZ2490)),"thickening","")</f>
        <v>thickening</v>
      </c>
      <c r="BF2490" s="2" t="str">
        <f>IF(ISNUMBER(SEARCH("airDry",$AW2490)),"airDry","")</f>
        <v/>
      </c>
      <c r="BG2490" s="2" t="str">
        <f>IF(ISNUMBER(SEARCH("heatDry",$AY2490)),"heatDry","")</f>
        <v/>
      </c>
      <c r="BH2490" s="2" t="str">
        <f>IF(AND(ISNUMBER(SEARCH("aerobic",$AW2490)),ISNUMBER(SEARCH("anaer",$AW2490))),"Combined Aer and Anaer.","")</f>
        <v/>
      </c>
    </row>
    <row r="2491" spans="1:60" x14ac:dyDescent="0.3">
      <c r="A2491" s="4">
        <v>2489</v>
      </c>
      <c r="B2491" t="s">
        <v>11577</v>
      </c>
      <c r="C2491">
        <v>190.4</v>
      </c>
      <c r="D2491">
        <v>607.81484866277219</v>
      </c>
      <c r="E2491">
        <v>608.80116058452768</v>
      </c>
      <c r="F2491">
        <v>446.59550912263978</v>
      </c>
      <c r="G2491">
        <v>771.48877282119258</v>
      </c>
      <c r="H2491">
        <v>-76.710026959817426</v>
      </c>
      <c r="I2491">
        <v>-77.999621835852508</v>
      </c>
      <c r="J2491">
        <v>-90.75277149338045</v>
      </c>
      <c r="K2491">
        <v>-59.953451969108677</v>
      </c>
      <c r="L2491">
        <v>129.02946839787461</v>
      </c>
      <c r="M2491">
        <v>128.5397519942791</v>
      </c>
      <c r="N2491">
        <v>126.76560356698791</v>
      </c>
      <c r="O2491">
        <v>132.75951085505989</v>
      </c>
      <c r="P2491">
        <v>4.4797811078832961</v>
      </c>
      <c r="Q2491">
        <v>4.5356323935765612</v>
      </c>
      <c r="R2491">
        <v>3.6130531644938948</v>
      </c>
      <c r="S2491">
        <v>5.1648132898825008</v>
      </c>
      <c r="T2491">
        <v>67.044765708497167</v>
      </c>
      <c r="U2491">
        <v>67.04465940280366</v>
      </c>
      <c r="V2491">
        <v>66.999143481278551</v>
      </c>
      <c r="W2491">
        <v>67.089950054189501</v>
      </c>
      <c r="X2491">
        <v>4452.9856756175877</v>
      </c>
      <c r="Y2491">
        <v>4467.139388621079</v>
      </c>
      <c r="Z2491">
        <v>4329.7289403724717</v>
      </c>
      <c r="AA2491">
        <v>4531.4534429575924</v>
      </c>
      <c r="AB2491">
        <v>842.82431322402658</v>
      </c>
      <c r="AC2491">
        <v>835.19379908856467</v>
      </c>
      <c r="AD2491">
        <v>709.40547760569007</v>
      </c>
      <c r="AE2491">
        <v>1015.886795144201</v>
      </c>
      <c r="AF2491">
        <v>66.412882458828122</v>
      </c>
      <c r="AG2491">
        <v>66.160755402480362</v>
      </c>
      <c r="AH2491">
        <v>65.248002186311581</v>
      </c>
      <c r="AI2491">
        <v>68.332229352479089</v>
      </c>
      <c r="AJ2491">
        <v>0.58775768953727126</v>
      </c>
      <c r="AK2491">
        <v>0.58775765301735616</v>
      </c>
      <c r="AL2491">
        <v>0.58775253720123388</v>
      </c>
      <c r="AM2491">
        <v>0.58776286326654115</v>
      </c>
      <c r="AN2491">
        <v>0.96337182593742754</v>
      </c>
      <c r="AO2491">
        <v>0.96337182593742743</v>
      </c>
      <c r="AP2491">
        <v>0.96337182593742743</v>
      </c>
      <c r="AQ2491">
        <v>0.96337182593742743</v>
      </c>
      <c r="AR2491">
        <v>13.99149333812378</v>
      </c>
      <c r="AS2491">
        <v>13.99149333812379</v>
      </c>
      <c r="AT2491">
        <v>13.99149333812379</v>
      </c>
      <c r="AU2491">
        <v>13.99149333812379</v>
      </c>
      <c r="AV2491" t="str">
        <f>VLOOKUP(Sheet1[[#This Row],[NPDES ID2]],Combined_Sheet__Major_Only___2[[NPDES ID2]:[ECHO BFR]],3,FALSE)</f>
        <v>MO</v>
      </c>
      <c r="AW2491" t="s">
        <v>41</v>
      </c>
      <c r="AX2491" t="str">
        <f>VLOOKUP(Sheet1[[#This Row],[NPDES ID2]],Combined_Sheet__Major_Only___2[[NPDES ID2]:[ECHO BFR]],27,FALSE)</f>
        <v>-</v>
      </c>
      <c r="AY2491" t="str">
        <f>VLOOKUP(Sheet1[[#This Row],[NPDES ID2]],Combined_Sheet__Major_Only___2[[NPDES ID2]:[ECHO BFR]],28,FALSE)</f>
        <v>-</v>
      </c>
      <c r="AZ2491" t="str">
        <f>VLOOKUP(Sheet1[[#This Row],[NPDES ID2]],Combined_Sheet__Major_Only___2[[NPDES ID2]:[ECHO BFR]],29,FALSE)</f>
        <v>thickening</v>
      </c>
      <c r="BA2491">
        <f>VLOOKUP(Sheet1[[#This Row],[NPDES ID2]],Combined_Sheet__Major_Only___2[[NPDES ID2]:[ECHO BFR]],17,FALSE)</f>
        <v>37.600216000000003</v>
      </c>
      <c r="BB2491">
        <f>VLOOKUP(Sheet1[[#This Row],[NPDES ID2]],Combined_Sheet__Major_Only___2[[NPDES ID2]:[ECHO BFR]],18,FALSE)</f>
        <v>-93.395005999999995</v>
      </c>
      <c r="BC2491" t="str">
        <f>IF(ISNUMBER(SEARCH("aerobic",$AW2491)),"aerobic","")</f>
        <v>aerobic</v>
      </c>
      <c r="BD2491" t="str">
        <f>IF(ISNUMBER(SEARCH("anaer",$AW2491)),"anaer","")</f>
        <v/>
      </c>
      <c r="BE2491" t="str">
        <f>IF(ISNUMBER(SEARCH("thickening",$AZ2491)),"thickening","")</f>
        <v>thickening</v>
      </c>
      <c r="BF2491" s="3" t="str">
        <f>IF(ISNUMBER(SEARCH("airDry",$AW2491)),"airDry","")</f>
        <v/>
      </c>
      <c r="BG2491" s="3" t="str">
        <f>IF(ISNUMBER(SEARCH("heatDry",$AY2491)),"heatDry","")</f>
        <v/>
      </c>
      <c r="BH2491" s="3" t="str">
        <f>IF(AND(ISNUMBER(SEARCH("aerobic",$AW2491)),ISNUMBER(SEARCH("anaer",$AW2491))),"Combined Aer and Anaer.","")</f>
        <v/>
      </c>
    </row>
    <row r="2492" spans="1:60" x14ac:dyDescent="0.3">
      <c r="A2492" s="4">
        <v>2490</v>
      </c>
      <c r="B2492" t="s">
        <v>11582</v>
      </c>
      <c r="C2492">
        <v>187</v>
      </c>
      <c r="D2492">
        <v>701.89524431036921</v>
      </c>
      <c r="E2492">
        <v>706.59762243816454</v>
      </c>
      <c r="F2492">
        <v>514.93892222846728</v>
      </c>
      <c r="G2492">
        <v>897.92044939973744</v>
      </c>
      <c r="H2492">
        <v>-77.387134245298796</v>
      </c>
      <c r="I2492">
        <v>-78.369171673713794</v>
      </c>
      <c r="J2492">
        <v>-90.6972778123219</v>
      </c>
      <c r="K2492">
        <v>-62.840045266600427</v>
      </c>
      <c r="L2492">
        <v>111.3932053810408</v>
      </c>
      <c r="M2492">
        <v>110.7977344304778</v>
      </c>
      <c r="N2492">
        <v>108.6405420130239</v>
      </c>
      <c r="O2492">
        <v>115.92859173025261</v>
      </c>
      <c r="P2492">
        <v>4.42817184306291</v>
      </c>
      <c r="Q2492">
        <v>4.4631950899854917</v>
      </c>
      <c r="R2492">
        <v>3.673201336569238</v>
      </c>
      <c r="S2492">
        <v>5.0975053320259596</v>
      </c>
      <c r="T2492">
        <v>64.068484335096542</v>
      </c>
      <c r="U2492">
        <v>64.068382622605213</v>
      </c>
      <c r="V2492">
        <v>64.024833329805759</v>
      </c>
      <c r="W2492">
        <v>64.111716378622717</v>
      </c>
      <c r="X2492">
        <v>4842.0520043298166</v>
      </c>
      <c r="Y2492">
        <v>4863.7716476067362</v>
      </c>
      <c r="Z2492">
        <v>4653.6142824157787</v>
      </c>
      <c r="AA2492">
        <v>4962.5588405562066</v>
      </c>
      <c r="AB2492">
        <v>768.07130526805497</v>
      </c>
      <c r="AC2492">
        <v>763.16256570242422</v>
      </c>
      <c r="AD2492">
        <v>662.94114892585219</v>
      </c>
      <c r="AE2492">
        <v>901.68648321310934</v>
      </c>
      <c r="AF2492">
        <v>58.377749842015589</v>
      </c>
      <c r="AG2492">
        <v>58.065626601683221</v>
      </c>
      <c r="AH2492">
        <v>56.935466304829284</v>
      </c>
      <c r="AI2492">
        <v>60.754132408468607</v>
      </c>
      <c r="AJ2492">
        <v>0.48962742947679511</v>
      </c>
      <c r="AK2492">
        <v>0.4896273998283861</v>
      </c>
      <c r="AL2492">
        <v>0.48962324653676409</v>
      </c>
      <c r="AM2492">
        <v>0.48963162978390112</v>
      </c>
      <c r="AN2492">
        <v>0.96176359166621705</v>
      </c>
      <c r="AO2492">
        <v>0.96176359166621717</v>
      </c>
      <c r="AP2492">
        <v>0.96176359166621717</v>
      </c>
      <c r="AQ2492">
        <v>0.96176359166621717</v>
      </c>
      <c r="AR2492">
        <v>13.63360246179462</v>
      </c>
      <c r="AS2492">
        <v>13.63360246179462</v>
      </c>
      <c r="AT2492">
        <v>13.63360246179462</v>
      </c>
      <c r="AU2492">
        <v>13.63360246179462</v>
      </c>
      <c r="AV2492" t="str">
        <f>VLOOKUP(Sheet1[[#This Row],[NPDES ID2]],Combined_Sheet__Major_Only___2[[NPDES ID2]:[ECHO BFR]],3,FALSE)</f>
        <v>WA</v>
      </c>
      <c r="AW2492" t="s">
        <v>41</v>
      </c>
      <c r="AX2492" t="str">
        <f>VLOOKUP(Sheet1[[#This Row],[NPDES ID2]],Combined_Sheet__Major_Only___2[[NPDES ID2]:[ECHO BFR]],27,FALSE)</f>
        <v>-</v>
      </c>
      <c r="AY2492" t="str">
        <f>VLOOKUP(Sheet1[[#This Row],[NPDES ID2]],Combined_Sheet__Major_Only___2[[NPDES ID2]:[ECHO BFR]],28,FALSE)</f>
        <v>-</v>
      </c>
      <c r="AZ2492" t="str">
        <f>VLOOKUP(Sheet1[[#This Row],[NPDES ID2]],Combined_Sheet__Major_Only___2[[NPDES ID2]:[ECHO BFR]],29,FALSE)</f>
        <v>thickening</v>
      </c>
      <c r="BA2492">
        <f>VLOOKUP(Sheet1[[#This Row],[NPDES ID2]],Combined_Sheet__Major_Only___2[[NPDES ID2]:[ECHO BFR]],17,FALSE)</f>
        <v>47.542620999999997</v>
      </c>
      <c r="BB2492">
        <f>VLOOKUP(Sheet1[[#This Row],[NPDES ID2]],Combined_Sheet__Major_Only___2[[NPDES ID2]:[ECHO BFR]],18,FALSE)</f>
        <v>-121.82978199999999</v>
      </c>
      <c r="BC2492" t="str">
        <f>IF(ISNUMBER(SEARCH("aerobic",$AW2492)),"aerobic","")</f>
        <v>aerobic</v>
      </c>
      <c r="BD2492" t="str">
        <f>IF(ISNUMBER(SEARCH("anaer",$AW2492)),"anaer","")</f>
        <v/>
      </c>
      <c r="BE2492" t="str">
        <f>IF(ISNUMBER(SEARCH("thickening",$AZ2492)),"thickening","")</f>
        <v>thickening</v>
      </c>
      <c r="BF2492" s="2" t="str">
        <f>IF(ISNUMBER(SEARCH("airDry",$AW2492)),"airDry","")</f>
        <v/>
      </c>
      <c r="BG2492" s="2" t="str">
        <f>IF(ISNUMBER(SEARCH("heatDry",$AY2492)),"heatDry","")</f>
        <v/>
      </c>
      <c r="BH2492" s="2" t="str">
        <f>IF(AND(ISNUMBER(SEARCH("aerobic",$AW2492)),ISNUMBER(SEARCH("anaer",$AW2492))),"Combined Aer and Anaer.","")</f>
        <v/>
      </c>
    </row>
    <row r="2493" spans="1:60" x14ac:dyDescent="0.3">
      <c r="A2493" s="4">
        <v>2491</v>
      </c>
      <c r="B2493" t="s">
        <v>11587</v>
      </c>
      <c r="C2493">
        <v>186.1</v>
      </c>
      <c r="D2493">
        <v>686.35684884305476</v>
      </c>
      <c r="E2493">
        <v>690.387196471435</v>
      </c>
      <c r="F2493">
        <v>503.39205176179593</v>
      </c>
      <c r="G2493">
        <v>877.00490292061056</v>
      </c>
      <c r="H2493">
        <v>-77.187188661082189</v>
      </c>
      <c r="I2493">
        <v>-78.261940722762205</v>
      </c>
      <c r="J2493">
        <v>-90.792498938092066</v>
      </c>
      <c r="K2493">
        <v>-62.322040503236323</v>
      </c>
      <c r="L2493">
        <v>113.80945482532211</v>
      </c>
      <c r="M2493">
        <v>113.2389624327492</v>
      </c>
      <c r="N2493">
        <v>111.17164749566599</v>
      </c>
      <c r="O2493">
        <v>118.15576598441631</v>
      </c>
      <c r="P2493">
        <v>4.4014936088541328</v>
      </c>
      <c r="Q2493">
        <v>4.4353286437425554</v>
      </c>
      <c r="R2493">
        <v>3.620040260493715</v>
      </c>
      <c r="S2493">
        <v>5.0554064264469671</v>
      </c>
      <c r="T2493">
        <v>304.57012764200078</v>
      </c>
      <c r="U2493">
        <v>304.56965477082622</v>
      </c>
      <c r="V2493">
        <v>304.36718991160188</v>
      </c>
      <c r="W2493">
        <v>304.77111757877918</v>
      </c>
      <c r="X2493">
        <v>22419.953512856609</v>
      </c>
      <c r="Y2493">
        <v>22514.547409092069</v>
      </c>
      <c r="Z2493">
        <v>21600.680104045859</v>
      </c>
      <c r="AA2493">
        <v>22943.025784884259</v>
      </c>
      <c r="AB2493">
        <v>4458.5752121483938</v>
      </c>
      <c r="AC2493">
        <v>4410.6273082087591</v>
      </c>
      <c r="AD2493">
        <v>3711.964153938437</v>
      </c>
      <c r="AE2493">
        <v>5437.1368102627966</v>
      </c>
      <c r="AF2493">
        <v>59.933627563846201</v>
      </c>
      <c r="AG2493">
        <v>59.633028475577149</v>
      </c>
      <c r="AH2493">
        <v>58.545453537501423</v>
      </c>
      <c r="AI2493">
        <v>62.22100190619269</v>
      </c>
      <c r="AJ2493">
        <v>0.50860740034775853</v>
      </c>
      <c r="AK2493">
        <v>0.50860730803518484</v>
      </c>
      <c r="AL2493">
        <v>0.50859438978289062</v>
      </c>
      <c r="AM2493">
        <v>0.50862046518940496</v>
      </c>
      <c r="AN2493">
        <v>0.99159261510186847</v>
      </c>
      <c r="AO2493">
        <v>0.99159261510186847</v>
      </c>
      <c r="AP2493">
        <v>0.99159261510186847</v>
      </c>
      <c r="AQ2493">
        <v>0.99159261510186847</v>
      </c>
      <c r="AR2493">
        <v>12.284931233878259</v>
      </c>
      <c r="AS2493">
        <v>12.284931233878259</v>
      </c>
      <c r="AT2493">
        <v>12.284931233878259</v>
      </c>
      <c r="AU2493">
        <v>12.284931233878259</v>
      </c>
      <c r="AV2493" t="str">
        <f>VLOOKUP(Sheet1[[#This Row],[NPDES ID2]],Combined_Sheet__Major_Only___2[[NPDES ID2]:[ECHO BFR]],3,FALSE)</f>
        <v>VA</v>
      </c>
      <c r="AW2493" t="s">
        <v>41</v>
      </c>
      <c r="AX2493" t="str">
        <f>VLOOKUP(Sheet1[[#This Row],[NPDES ID2]],Combined_Sheet__Major_Only___2[[NPDES ID2]:[ECHO BFR]],27,FALSE)</f>
        <v>-</v>
      </c>
      <c r="AY2493" t="str">
        <f>VLOOKUP(Sheet1[[#This Row],[NPDES ID2]],Combined_Sheet__Major_Only___2[[NPDES ID2]:[ECHO BFR]],28,FALSE)</f>
        <v>-</v>
      </c>
      <c r="AZ2493" t="str">
        <f>VLOOKUP(Sheet1[[#This Row],[NPDES ID2]],Combined_Sheet__Major_Only___2[[NPDES ID2]:[ECHO BFR]],29,FALSE)</f>
        <v>preliminaryOps</v>
      </c>
      <c r="BA2493">
        <f>VLOOKUP(Sheet1[[#This Row],[NPDES ID2]],Combined_Sheet__Major_Only___2[[NPDES ID2]:[ECHO BFR]],17,FALSE)</f>
        <v>36.927380999999997</v>
      </c>
      <c r="BB2493">
        <f>VLOOKUP(Sheet1[[#This Row],[NPDES ID2]],Combined_Sheet__Major_Only___2[[NPDES ID2]:[ECHO BFR]],18,FALSE)</f>
        <v>-82.478245999999999</v>
      </c>
      <c r="BC2493" t="str">
        <f>IF(ISNUMBER(SEARCH("aerobic",$AW2493)),"aerobic","")</f>
        <v>aerobic</v>
      </c>
      <c r="BD2493" t="str">
        <f>IF(ISNUMBER(SEARCH("anaer",$AW2493)),"anaer","")</f>
        <v/>
      </c>
      <c r="BE2493" t="str">
        <f>IF(ISNUMBER(SEARCH("thickening",$AZ2493)),"thickening","")</f>
        <v/>
      </c>
      <c r="BF2493" s="3" t="str">
        <f>IF(ISNUMBER(SEARCH("airDry",$AW2493)),"airDry","")</f>
        <v/>
      </c>
      <c r="BG2493" s="3" t="str">
        <f>IF(ISNUMBER(SEARCH("heatDry",$AY2493)),"heatDry","")</f>
        <v/>
      </c>
      <c r="BH2493" s="3" t="str">
        <f>IF(AND(ISNUMBER(SEARCH("aerobic",$AW2493)),ISNUMBER(SEARCH("anaer",$AW2493))),"Combined Aer and Anaer.","")</f>
        <v/>
      </c>
    </row>
    <row r="2494" spans="1:60" x14ac:dyDescent="0.3">
      <c r="A2494" s="4">
        <v>2492</v>
      </c>
      <c r="B2494" t="s">
        <v>11592</v>
      </c>
      <c r="C2494">
        <v>185.77</v>
      </c>
      <c r="D2494">
        <v>690.40270641700624</v>
      </c>
      <c r="E2494">
        <v>694.54847478276577</v>
      </c>
      <c r="F2494">
        <v>506.2912585461134</v>
      </c>
      <c r="G2494">
        <v>882.47561366701473</v>
      </c>
      <c r="H2494">
        <v>-77.28686220224246</v>
      </c>
      <c r="I2494">
        <v>-78.342813724695375</v>
      </c>
      <c r="J2494">
        <v>-90.898634846701441</v>
      </c>
      <c r="K2494">
        <v>-62.498267462489572</v>
      </c>
      <c r="L2494">
        <v>113.10738776912891</v>
      </c>
      <c r="M2494">
        <v>112.53407854154651</v>
      </c>
      <c r="N2494">
        <v>110.45720385639819</v>
      </c>
      <c r="O2494">
        <v>117.473916168218</v>
      </c>
      <c r="P2494">
        <v>4.3946849357018252</v>
      </c>
      <c r="Q2494">
        <v>4.4290508601908281</v>
      </c>
      <c r="R2494">
        <v>3.6192883580254329</v>
      </c>
      <c r="S2494">
        <v>5.0500863169198231</v>
      </c>
      <c r="T2494">
        <v>47.156413171070128</v>
      </c>
      <c r="U2494">
        <v>47.156337558450637</v>
      </c>
      <c r="V2494">
        <v>47.123963205379233</v>
      </c>
      <c r="W2494">
        <v>47.188551682424617</v>
      </c>
      <c r="X2494">
        <v>3486.6505853610388</v>
      </c>
      <c r="Y2494">
        <v>3501.4819998722292</v>
      </c>
      <c r="Z2494">
        <v>3357.9375009358482</v>
      </c>
      <c r="AA2494">
        <v>3568.8876074404679</v>
      </c>
      <c r="AB2494">
        <v>573.4578989156347</v>
      </c>
      <c r="AC2494">
        <v>569.61537879848731</v>
      </c>
      <c r="AD2494">
        <v>492.52636518734562</v>
      </c>
      <c r="AE2494">
        <v>675.78407089673908</v>
      </c>
      <c r="AF2494">
        <v>59.668490539784152</v>
      </c>
      <c r="AG2494">
        <v>59.365999473848007</v>
      </c>
      <c r="AH2494">
        <v>58.270682256084967</v>
      </c>
      <c r="AI2494">
        <v>61.971587602142883</v>
      </c>
      <c r="AJ2494">
        <v>0.50537223942665055</v>
      </c>
      <c r="AK2494">
        <v>0.50537221319293824</v>
      </c>
      <c r="AL2494">
        <v>0.50536853797699033</v>
      </c>
      <c r="AM2494">
        <v>0.50537595623903453</v>
      </c>
      <c r="AN2494">
        <v>0.94905262160992832</v>
      </c>
      <c r="AO2494">
        <v>0.94905262160992876</v>
      </c>
      <c r="AP2494">
        <v>0.94905262160992876</v>
      </c>
      <c r="AQ2494">
        <v>0.94905262160992876</v>
      </c>
      <c r="AR2494">
        <v>13.635096854071</v>
      </c>
      <c r="AS2494">
        <v>13.635096854071</v>
      </c>
      <c r="AT2494">
        <v>13.635096854071</v>
      </c>
      <c r="AU2494">
        <v>13.635096854071</v>
      </c>
      <c r="AV2494" t="str">
        <f>VLOOKUP(Sheet1[[#This Row],[NPDES ID2]],Combined_Sheet__Major_Only___2[[NPDES ID2]:[ECHO BFR]],3,FALSE)</f>
        <v>NY</v>
      </c>
      <c r="AW2494" t="s">
        <v>12181</v>
      </c>
      <c r="AX2494" t="str">
        <f>VLOOKUP(Sheet1[[#This Row],[NPDES ID2]],Combined_Sheet__Major_Only___2[[NPDES ID2]:[ECHO BFR]],27,FALSE)</f>
        <v>-</v>
      </c>
      <c r="AY2494" t="str">
        <f>VLOOKUP(Sheet1[[#This Row],[NPDES ID2]],Combined_Sheet__Major_Only___2[[NPDES ID2]:[ECHO BFR]],28,FALSE)</f>
        <v>-</v>
      </c>
      <c r="AZ2494" t="str">
        <f>VLOOKUP(Sheet1[[#This Row],[NPDES ID2]],Combined_Sheet__Major_Only___2[[NPDES ID2]:[ECHO BFR]],29,FALSE)</f>
        <v>thickening</v>
      </c>
      <c r="BA2494">
        <f>VLOOKUP(Sheet1[[#This Row],[NPDES ID2]],Combined_Sheet__Major_Only___2[[NPDES ID2]:[ECHO BFR]],17,FALSE)</f>
        <v>43.334539999999997</v>
      </c>
      <c r="BB2494">
        <f>VLOOKUP(Sheet1[[#This Row],[NPDES ID2]],Combined_Sheet__Major_Only___2[[NPDES ID2]:[ECHO BFR]],18,FALSE)</f>
        <v>-76.426159999999996</v>
      </c>
      <c r="BC2494" t="str">
        <f>IF(ISNUMBER(SEARCH("aerobic",$AW2494)),"aerobic","")</f>
        <v/>
      </c>
      <c r="BD2494" t="str">
        <f>IF(ISNUMBER(SEARCH("anaer",$AW2494)),"anaer","")</f>
        <v>anaer</v>
      </c>
      <c r="BE2494" t="str">
        <f>IF(ISNUMBER(SEARCH("thickening",$AZ2494)),"thickening","")</f>
        <v>thickening</v>
      </c>
      <c r="BF2494" s="2" t="str">
        <f>IF(ISNUMBER(SEARCH("airDry",$AW2494)),"airDry","")</f>
        <v/>
      </c>
      <c r="BG2494" s="2" t="str">
        <f>IF(ISNUMBER(SEARCH("heatDry",$AY2494)),"heatDry","")</f>
        <v/>
      </c>
      <c r="BH2494" s="2" t="str">
        <f>IF(AND(ISNUMBER(SEARCH("aerobic",$AW2494)),ISNUMBER(SEARCH("anaer",$AW2494))),"Combined Aer and Anaer.","")</f>
        <v/>
      </c>
    </row>
    <row r="2495" spans="1:60" x14ac:dyDescent="0.3">
      <c r="A2495" s="4">
        <v>2493</v>
      </c>
      <c r="B2495" t="s">
        <v>11595</v>
      </c>
      <c r="C2495">
        <v>185.03</v>
      </c>
      <c r="D2495">
        <v>689.89600149147168</v>
      </c>
      <c r="E2495">
        <v>693.94414953057617</v>
      </c>
      <c r="F2495">
        <v>505.77972326659011</v>
      </c>
      <c r="G2495">
        <v>881.83333189512587</v>
      </c>
      <c r="H2495">
        <v>-77.255679818108689</v>
      </c>
      <c r="I2495">
        <v>-78.322978852318656</v>
      </c>
      <c r="J2495">
        <v>-90.91260201897893</v>
      </c>
      <c r="K2495">
        <v>-62.418193173176107</v>
      </c>
      <c r="L2495">
        <v>113.1084463241345</v>
      </c>
      <c r="M2495">
        <v>112.54080422688151</v>
      </c>
      <c r="N2495">
        <v>110.48436532352849</v>
      </c>
      <c r="O2495">
        <v>117.4319922055069</v>
      </c>
      <c r="P2495">
        <v>4.3763515911859816</v>
      </c>
      <c r="Q2495">
        <v>4.4098111066504604</v>
      </c>
      <c r="R2495">
        <v>3.5996952497625299</v>
      </c>
      <c r="S2495">
        <v>5.0268224655038747</v>
      </c>
      <c r="T2495">
        <v>78.798762265055046</v>
      </c>
      <c r="U2495">
        <v>78.798637819785341</v>
      </c>
      <c r="V2495">
        <v>78.745355244382694</v>
      </c>
      <c r="W2495">
        <v>78.851656685857719</v>
      </c>
      <c r="X2495">
        <v>5802.9152876163289</v>
      </c>
      <c r="Y2495">
        <v>5827.3873733102064</v>
      </c>
      <c r="Z2495">
        <v>5590.7301381983598</v>
      </c>
      <c r="AA2495">
        <v>5938.4268291902472</v>
      </c>
      <c r="AB2495">
        <v>1145.9062608404361</v>
      </c>
      <c r="AC2495">
        <v>1133.784938141833</v>
      </c>
      <c r="AD2495">
        <v>955.21686037811889</v>
      </c>
      <c r="AE2495">
        <v>1395.510839434872</v>
      </c>
      <c r="AF2495">
        <v>59.907864736961201</v>
      </c>
      <c r="AG2495">
        <v>59.607147055352613</v>
      </c>
      <c r="AH2495">
        <v>58.518383548434912</v>
      </c>
      <c r="AI2495">
        <v>62.197264105485523</v>
      </c>
      <c r="AJ2495">
        <v>0.50829303482127908</v>
      </c>
      <c r="AK2495">
        <v>0.5082929989172259</v>
      </c>
      <c r="AL2495">
        <v>0.50828796973815393</v>
      </c>
      <c r="AM2495">
        <v>0.50829812094242977</v>
      </c>
      <c r="AN2495">
        <v>0.96858931144271809</v>
      </c>
      <c r="AO2495">
        <v>0.96858931144271809</v>
      </c>
      <c r="AP2495">
        <v>0.96858931144271809</v>
      </c>
      <c r="AQ2495">
        <v>0.96858931144271809</v>
      </c>
      <c r="AR2495">
        <v>12.327188392528591</v>
      </c>
      <c r="AS2495">
        <v>12.327188392528599</v>
      </c>
      <c r="AT2495">
        <v>12.327188392528599</v>
      </c>
      <c r="AU2495">
        <v>12.327188392528599</v>
      </c>
      <c r="AV2495" t="str">
        <f>VLOOKUP(Sheet1[[#This Row],[NPDES ID2]],Combined_Sheet__Major_Only___2[[NPDES ID2]:[ECHO BFR]],3,FALSE)</f>
        <v>TX</v>
      </c>
      <c r="AW2495" t="s">
        <v>41</v>
      </c>
      <c r="AX2495" t="str">
        <f>VLOOKUP(Sheet1[[#This Row],[NPDES ID2]],Combined_Sheet__Major_Only___2[[NPDES ID2]:[ECHO BFR]],27,FALSE)</f>
        <v>-</v>
      </c>
      <c r="AY2495" t="str">
        <f>VLOOKUP(Sheet1[[#This Row],[NPDES ID2]],Combined_Sheet__Major_Only___2[[NPDES ID2]:[ECHO BFR]],28,FALSE)</f>
        <v>-</v>
      </c>
      <c r="AZ2495" t="str">
        <f>VLOOKUP(Sheet1[[#This Row],[NPDES ID2]],Combined_Sheet__Major_Only___2[[NPDES ID2]:[ECHO BFR]],29,FALSE)</f>
        <v>thickening</v>
      </c>
      <c r="BA2495">
        <f>VLOOKUP(Sheet1[[#This Row],[NPDES ID2]],Combined_Sheet__Major_Only___2[[NPDES ID2]:[ECHO BFR]],17,FALSE)</f>
        <v>29.963249999999999</v>
      </c>
      <c r="BB2495">
        <f>VLOOKUP(Sheet1[[#This Row],[NPDES ID2]],Combined_Sheet__Major_Only___2[[NPDES ID2]:[ECHO BFR]],18,FALSE)</f>
        <v>-95.205472</v>
      </c>
      <c r="BC2495" t="str">
        <f>IF(ISNUMBER(SEARCH("aerobic",$AW2495)),"aerobic","")</f>
        <v>aerobic</v>
      </c>
      <c r="BD2495" t="str">
        <f>IF(ISNUMBER(SEARCH("anaer",$AW2495)),"anaer","")</f>
        <v/>
      </c>
      <c r="BE2495" t="str">
        <f>IF(ISNUMBER(SEARCH("thickening",$AZ2495)),"thickening","")</f>
        <v>thickening</v>
      </c>
      <c r="BF2495" s="3" t="str">
        <f>IF(ISNUMBER(SEARCH("airDry",$AW2495)),"airDry","")</f>
        <v/>
      </c>
      <c r="BG2495" s="3" t="str">
        <f>IF(ISNUMBER(SEARCH("heatDry",$AY2495)),"heatDry","")</f>
        <v/>
      </c>
      <c r="BH2495" s="3" t="str">
        <f>IF(AND(ISNUMBER(SEARCH("aerobic",$AW2495)),ISNUMBER(SEARCH("anaer",$AW2495))),"Combined Aer and Anaer.","")</f>
        <v/>
      </c>
    </row>
    <row r="2496" spans="1:60" x14ac:dyDescent="0.3">
      <c r="A2496" s="4">
        <v>2494</v>
      </c>
      <c r="B2496" t="s">
        <v>11599</v>
      </c>
      <c r="C2496">
        <v>184.5</v>
      </c>
      <c r="D2496">
        <v>640.12251431719164</v>
      </c>
      <c r="E2496">
        <v>641.86701092112844</v>
      </c>
      <c r="F2496">
        <v>469.25512811621201</v>
      </c>
      <c r="G2496">
        <v>815.02074557892445</v>
      </c>
      <c r="H2496">
        <v>-76.762962052219507</v>
      </c>
      <c r="I2496">
        <v>-78.021694379095436</v>
      </c>
      <c r="J2496">
        <v>-90.872243187968124</v>
      </c>
      <c r="K2496">
        <v>-60.507192245682482</v>
      </c>
      <c r="L2496">
        <v>121.82396535776481</v>
      </c>
      <c r="M2496">
        <v>121.32556534860019</v>
      </c>
      <c r="N2496">
        <v>119.5191883498852</v>
      </c>
      <c r="O2496">
        <v>125.6216241833349</v>
      </c>
      <c r="P2496">
        <v>4.3469656606248019</v>
      </c>
      <c r="Q2496">
        <v>4.3999575957015757</v>
      </c>
      <c r="R2496">
        <v>3.5267874910581241</v>
      </c>
      <c r="S2496">
        <v>4.9834684903162412</v>
      </c>
      <c r="T2496">
        <v>401.33954098175928</v>
      </c>
      <c r="U2496">
        <v>401.33891876936798</v>
      </c>
      <c r="V2496">
        <v>401.07251186832622</v>
      </c>
      <c r="W2496">
        <v>401.6040071533352</v>
      </c>
      <c r="X2496">
        <v>27358.953023226171</v>
      </c>
      <c r="Y2496">
        <v>27453.13062532125</v>
      </c>
      <c r="Z2496">
        <v>26541.910421633551</v>
      </c>
      <c r="AA2496">
        <v>27879.12639485719</v>
      </c>
      <c r="AB2496">
        <v>4735.6698656805147</v>
      </c>
      <c r="AC2496">
        <v>4698.7270103115261</v>
      </c>
      <c r="AD2496">
        <v>4042.1800762336102</v>
      </c>
      <c r="AE2496">
        <v>5615.2875363030698</v>
      </c>
      <c r="AF2496">
        <v>64.710937691415921</v>
      </c>
      <c r="AG2496">
        <v>64.445971679094541</v>
      </c>
      <c r="AH2496">
        <v>63.487908151512563</v>
      </c>
      <c r="AI2496">
        <v>66.726294251128877</v>
      </c>
      <c r="AJ2496">
        <v>0.56695079057387221</v>
      </c>
      <c r="AK2496">
        <v>0.56695066513840553</v>
      </c>
      <c r="AL2496">
        <v>0.56693311759660536</v>
      </c>
      <c r="AM2496">
        <v>0.5669685373935297</v>
      </c>
      <c r="AN2496">
        <v>0.99360116602346404</v>
      </c>
      <c r="AO2496">
        <v>0.99360116602346416</v>
      </c>
      <c r="AP2496">
        <v>0.99360116602346416</v>
      </c>
      <c r="AQ2496">
        <v>0.99360116602346416</v>
      </c>
      <c r="AR2496">
        <v>14.34836074789601</v>
      </c>
      <c r="AS2496">
        <v>14.34836074789601</v>
      </c>
      <c r="AT2496">
        <v>14.34836074789601</v>
      </c>
      <c r="AU2496">
        <v>14.34836074789601</v>
      </c>
      <c r="AV2496" t="str">
        <f>VLOOKUP(Sheet1[[#This Row],[NPDES ID2]],Combined_Sheet__Major_Only___2[[NPDES ID2]:[ECHO BFR]],3,FALSE)</f>
        <v>NJ</v>
      </c>
      <c r="AW2496" t="s">
        <v>41</v>
      </c>
      <c r="AX2496" t="str">
        <f>VLOOKUP(Sheet1[[#This Row],[NPDES ID2]],Combined_Sheet__Major_Only___2[[NPDES ID2]:[ECHO BFR]],27,FALSE)</f>
        <v>-</v>
      </c>
      <c r="AY2496" t="str">
        <f>VLOOKUP(Sheet1[[#This Row],[NPDES ID2]],Combined_Sheet__Major_Only___2[[NPDES ID2]:[ECHO BFR]],28,FALSE)</f>
        <v>-</v>
      </c>
      <c r="AZ2496" t="str">
        <f>VLOOKUP(Sheet1[[#This Row],[NPDES ID2]],Combined_Sheet__Major_Only___2[[NPDES ID2]:[ECHO BFR]],29,FALSE)</f>
        <v>-</v>
      </c>
      <c r="BA2496">
        <f>VLOOKUP(Sheet1[[#This Row],[NPDES ID2]],Combined_Sheet__Major_Only___2[[NPDES ID2]:[ECHO BFR]],17,FALSE)</f>
        <v>39.890400999999997</v>
      </c>
      <c r="BB2496">
        <f>VLOOKUP(Sheet1[[#This Row],[NPDES ID2]],Combined_Sheet__Major_Only___2[[NPDES ID2]:[ECHO BFR]],18,FALSE)</f>
        <v>-74.881416999999999</v>
      </c>
      <c r="BC2496" t="str">
        <f>IF(ISNUMBER(SEARCH("aerobic",$AW2496)),"aerobic","")</f>
        <v>aerobic</v>
      </c>
      <c r="BD2496" t="str">
        <f>IF(ISNUMBER(SEARCH("anaer",$AW2496)),"anaer","")</f>
        <v/>
      </c>
      <c r="BE2496" t="str">
        <f>IF(ISNUMBER(SEARCH("thickening",$AZ2496)),"thickening","")</f>
        <v/>
      </c>
      <c r="BF2496" s="2" t="str">
        <f>IF(ISNUMBER(SEARCH("airDry",$AW2496)),"airDry","")</f>
        <v/>
      </c>
      <c r="BG2496" s="2" t="str">
        <f>IF(ISNUMBER(SEARCH("heatDry",$AY2496)),"heatDry","")</f>
        <v/>
      </c>
      <c r="BH2496" s="2" t="str">
        <f>IF(AND(ISNUMBER(SEARCH("aerobic",$AW2496)),ISNUMBER(SEARCH("anaer",$AW2496))),"Combined Aer and Anaer.","")</f>
        <v/>
      </c>
    </row>
    <row r="2497" spans="1:60" x14ac:dyDescent="0.3">
      <c r="A2497" s="4">
        <v>2495</v>
      </c>
      <c r="B2497" t="s">
        <v>11603</v>
      </c>
      <c r="C2497">
        <v>180.59</v>
      </c>
      <c r="D2497">
        <v>649.21269884633568</v>
      </c>
      <c r="E2497">
        <v>650.92838709328862</v>
      </c>
      <c r="F2497">
        <v>475.20342120054482</v>
      </c>
      <c r="G2497">
        <v>826.7190136998604</v>
      </c>
      <c r="H2497">
        <v>-76.831145166491496</v>
      </c>
      <c r="I2497">
        <v>-78.073982782336387</v>
      </c>
      <c r="J2497">
        <v>-90.997346287778058</v>
      </c>
      <c r="K2497">
        <v>-60.592538659966984</v>
      </c>
      <c r="L2497">
        <v>119.6634261463628</v>
      </c>
      <c r="M2497">
        <v>119.1786291748498</v>
      </c>
      <c r="N2497">
        <v>117.42226632495949</v>
      </c>
      <c r="O2497">
        <v>123.3560688485646</v>
      </c>
      <c r="P2497">
        <v>4.2541500682100857</v>
      </c>
      <c r="Q2497">
        <v>4.3070629919537708</v>
      </c>
      <c r="R2497">
        <v>3.44932843932486</v>
      </c>
      <c r="S2497">
        <v>4.8806918055963102</v>
      </c>
      <c r="T2497">
        <v>94.682407844052435</v>
      </c>
      <c r="U2497">
        <v>94.682258886048032</v>
      </c>
      <c r="V2497">
        <v>94.61848092067892</v>
      </c>
      <c r="W2497">
        <v>94.745721197670917</v>
      </c>
      <c r="X2497">
        <v>6431.6626762596125</v>
      </c>
      <c r="Y2497">
        <v>6453.5409745625548</v>
      </c>
      <c r="Z2497">
        <v>6241.5838059291309</v>
      </c>
      <c r="AA2497">
        <v>6552.7036000166927</v>
      </c>
      <c r="AB2497">
        <v>1196.392910536289</v>
      </c>
      <c r="AC2497">
        <v>1185.3824394577771</v>
      </c>
      <c r="AD2497">
        <v>1009.470522094256</v>
      </c>
      <c r="AE2497">
        <v>1437.010160186222</v>
      </c>
      <c r="AF2497">
        <v>64.93798614413727</v>
      </c>
      <c r="AG2497">
        <v>64.674826698810151</v>
      </c>
      <c r="AH2497">
        <v>63.722176927645208</v>
      </c>
      <c r="AI2497">
        <v>66.941254792818981</v>
      </c>
      <c r="AJ2497">
        <v>0.56972592218749585</v>
      </c>
      <c r="AK2497">
        <v>0.56972588088479603</v>
      </c>
      <c r="AL2497">
        <v>0.56972009559437176</v>
      </c>
      <c r="AM2497">
        <v>0.5697317729833884</v>
      </c>
      <c r="AN2497">
        <v>0.97365960293702403</v>
      </c>
      <c r="AO2497">
        <v>0.97365960293702403</v>
      </c>
      <c r="AP2497">
        <v>0.97365960293702403</v>
      </c>
      <c r="AQ2497">
        <v>0.97365960293702403</v>
      </c>
      <c r="AR2497">
        <v>13.81505743532716</v>
      </c>
      <c r="AS2497">
        <v>13.81505743532716</v>
      </c>
      <c r="AT2497">
        <v>13.81505743532716</v>
      </c>
      <c r="AU2497">
        <v>13.81505743532716</v>
      </c>
      <c r="AV2497" t="str">
        <f>VLOOKUP(Sheet1[[#This Row],[NPDES ID2]],Combined_Sheet__Major_Only___2[[NPDES ID2]:[ECHO BFR]],3,FALSE)</f>
        <v>CO</v>
      </c>
      <c r="AW2497" t="s">
        <v>41</v>
      </c>
      <c r="AX2497" t="str">
        <f>VLOOKUP(Sheet1[[#This Row],[NPDES ID2]],Combined_Sheet__Major_Only___2[[NPDES ID2]:[ECHO BFR]],27,FALSE)</f>
        <v>-</v>
      </c>
      <c r="AY2497" t="str">
        <f>VLOOKUP(Sheet1[[#This Row],[NPDES ID2]],Combined_Sheet__Major_Only___2[[NPDES ID2]:[ECHO BFR]],28,FALSE)</f>
        <v>-</v>
      </c>
      <c r="AZ2497" t="str">
        <f>VLOOKUP(Sheet1[[#This Row],[NPDES ID2]],Combined_Sheet__Major_Only___2[[NPDES ID2]:[ECHO BFR]],29,FALSE)</f>
        <v>thickening</v>
      </c>
      <c r="BA2497">
        <f>VLOOKUP(Sheet1[[#This Row],[NPDES ID2]],Combined_Sheet__Major_Only___2[[NPDES ID2]:[ECHO BFR]],17,FALSE)</f>
        <v>40.26388</v>
      </c>
      <c r="BB2497">
        <f>VLOOKUP(Sheet1[[#This Row],[NPDES ID2]],Combined_Sheet__Major_Only___2[[NPDES ID2]:[ECHO BFR]],18,FALSE)</f>
        <v>-103.74</v>
      </c>
      <c r="BC2497" t="str">
        <f>IF(ISNUMBER(SEARCH("aerobic",$AW2497)),"aerobic","")</f>
        <v>aerobic</v>
      </c>
      <c r="BD2497" t="str">
        <f>IF(ISNUMBER(SEARCH("anaer",$AW2497)),"anaer","")</f>
        <v/>
      </c>
      <c r="BE2497" t="str">
        <f>IF(ISNUMBER(SEARCH("thickening",$AZ2497)),"thickening","")</f>
        <v>thickening</v>
      </c>
      <c r="BF2497" s="3" t="str">
        <f>IF(ISNUMBER(SEARCH("airDry",$AW2497)),"airDry","")</f>
        <v/>
      </c>
      <c r="BG2497" s="3" t="str">
        <f>IF(ISNUMBER(SEARCH("heatDry",$AY2497)),"heatDry","")</f>
        <v/>
      </c>
      <c r="BH2497" s="3" t="str">
        <f>IF(AND(ISNUMBER(SEARCH("aerobic",$AW2497)),ISNUMBER(SEARCH("anaer",$AW2497))),"Combined Aer and Anaer.","")</f>
        <v/>
      </c>
    </row>
    <row r="2498" spans="1:60" x14ac:dyDescent="0.3">
      <c r="A2498" s="4">
        <v>2496</v>
      </c>
      <c r="B2498" t="s">
        <v>11607</v>
      </c>
      <c r="C2498">
        <v>180</v>
      </c>
      <c r="D2498">
        <v>688.74147861058009</v>
      </c>
      <c r="E2498">
        <v>692.14935583853071</v>
      </c>
      <c r="F2498">
        <v>503.97596556949111</v>
      </c>
      <c r="G2498">
        <v>879.4087201490662</v>
      </c>
      <c r="H2498">
        <v>-77.158044748208226</v>
      </c>
      <c r="I2498">
        <v>-78.394817662322623</v>
      </c>
      <c r="J2498">
        <v>-91.150278567594668</v>
      </c>
      <c r="K2498">
        <v>-62.051642947254422</v>
      </c>
      <c r="L2498">
        <v>112.7419746587214</v>
      </c>
      <c r="M2498">
        <v>112.209948255786</v>
      </c>
      <c r="N2498">
        <v>110.28272122776259</v>
      </c>
      <c r="O2498">
        <v>116.7938936666532</v>
      </c>
      <c r="P2498">
        <v>4.2524803843042029</v>
      </c>
      <c r="Q2498">
        <v>4.2941528814871068</v>
      </c>
      <c r="R2498">
        <v>3.4829632469396672</v>
      </c>
      <c r="S2498">
        <v>4.8767672381535601</v>
      </c>
      <c r="T2498">
        <v>4.0244547360343201</v>
      </c>
      <c r="U2498">
        <v>4.0244456876206964</v>
      </c>
      <c r="V2498">
        <v>4.0205715123920243</v>
      </c>
      <c r="W2498">
        <v>4.0283006885480672</v>
      </c>
      <c r="X2498">
        <v>289.23727050230252</v>
      </c>
      <c r="Y2498">
        <v>290.34613074366871</v>
      </c>
      <c r="Z2498">
        <v>279.36485824436818</v>
      </c>
      <c r="AA2498">
        <v>295.58005161068837</v>
      </c>
      <c r="AB2498">
        <v>49.225184883334897</v>
      </c>
      <c r="AC2498">
        <v>48.86604969392026</v>
      </c>
      <c r="AD2498">
        <v>42.078760361764672</v>
      </c>
      <c r="AE2498">
        <v>58.18402343533598</v>
      </c>
      <c r="AF2498">
        <v>61.382031130962083</v>
      </c>
      <c r="AG2498">
        <v>61.092342471957053</v>
      </c>
      <c r="AH2498">
        <v>60.043254209072337</v>
      </c>
      <c r="AI2498">
        <v>63.587843478050061</v>
      </c>
      <c r="AJ2498">
        <v>0.52628611989202179</v>
      </c>
      <c r="AK2498">
        <v>0.52628610429066525</v>
      </c>
      <c r="AL2498">
        <v>0.52628391820016518</v>
      </c>
      <c r="AM2498">
        <v>0.52628833071385328</v>
      </c>
      <c r="AN2498">
        <v>0.66521492454834263</v>
      </c>
      <c r="AO2498">
        <v>0.66521492454834286</v>
      </c>
      <c r="AP2498">
        <v>0.66521492454834286</v>
      </c>
      <c r="AQ2498">
        <v>0.66521492454834286</v>
      </c>
      <c r="AR2498">
        <v>13.74567430797023</v>
      </c>
      <c r="AS2498">
        <v>13.745674307970241</v>
      </c>
      <c r="AT2498">
        <v>13.745674307970241</v>
      </c>
      <c r="AU2498">
        <v>13.745674307970241</v>
      </c>
      <c r="AV2498" t="str">
        <f>VLOOKUP(Sheet1[[#This Row],[NPDES ID2]],Combined_Sheet__Major_Only___2[[NPDES ID2]:[ECHO BFR]],3,FALSE)</f>
        <v>AL</v>
      </c>
      <c r="AW2498" t="s">
        <v>118</v>
      </c>
      <c r="AX2498" t="str">
        <f>VLOOKUP(Sheet1[[#This Row],[NPDES ID2]],Combined_Sheet__Major_Only___2[[NPDES ID2]:[ECHO BFR]],27,FALSE)</f>
        <v>-</v>
      </c>
      <c r="AY2498" t="str">
        <f>VLOOKUP(Sheet1[[#This Row],[NPDES ID2]],Combined_Sheet__Major_Only___2[[NPDES ID2]:[ECHO BFR]],28,FALSE)</f>
        <v>-</v>
      </c>
      <c r="AZ2498" t="str">
        <f>VLOOKUP(Sheet1[[#This Row],[NPDES ID2]],Combined_Sheet__Major_Only___2[[NPDES ID2]:[ECHO BFR]],29,FALSE)</f>
        <v>preliminaryOps, thickening</v>
      </c>
      <c r="BA2498">
        <f>VLOOKUP(Sheet1[[#This Row],[NPDES ID2]],Combined_Sheet__Major_Only___2[[NPDES ID2]:[ECHO BFR]],17,FALSE)</f>
        <v>33.714199999999998</v>
      </c>
      <c r="BB2498">
        <f>VLOOKUP(Sheet1[[#This Row],[NPDES ID2]],Combined_Sheet__Major_Only___2[[NPDES ID2]:[ECHO BFR]],18,FALSE)</f>
        <v>-86.698899999999995</v>
      </c>
      <c r="BC2498" t="str">
        <f>IF(ISNUMBER(SEARCH("aerobic",$AW2498)),"aerobic","")</f>
        <v>aerobic</v>
      </c>
      <c r="BD2498" t="str">
        <f>IF(ISNUMBER(SEARCH("anaer",$AW2498)),"anaer","")</f>
        <v/>
      </c>
      <c r="BE2498" t="str">
        <f>IF(ISNUMBER(SEARCH("thickening",$AZ2498)),"thickening","")</f>
        <v>thickening</v>
      </c>
      <c r="BF2498" s="2" t="str">
        <f>IF(ISNUMBER(SEARCH("airDry",$AW2498)),"airDry","")</f>
        <v>airDry</v>
      </c>
      <c r="BG2498" s="2" t="str">
        <f>IF(ISNUMBER(SEARCH("heatDry",$AY2498)),"heatDry","")</f>
        <v/>
      </c>
      <c r="BH2498" s="2" t="str">
        <f>IF(AND(ISNUMBER(SEARCH("aerobic",$AW2498)),ISNUMBER(SEARCH("anaer",$AW2498))),"Combined Aer and Anaer.","")</f>
        <v/>
      </c>
    </row>
    <row r="2499" spans="1:60" x14ac:dyDescent="0.3">
      <c r="A2499" s="4">
        <v>2497</v>
      </c>
      <c r="B2499" t="s">
        <v>11611</v>
      </c>
      <c r="C2499">
        <v>178.46</v>
      </c>
      <c r="D2499">
        <v>816.7027525535625</v>
      </c>
      <c r="E2499">
        <v>825.00540800491092</v>
      </c>
      <c r="F2499">
        <v>597.02093601324157</v>
      </c>
      <c r="G2499">
        <v>1051.8000409787369</v>
      </c>
      <c r="H2499">
        <v>-77.869549268515755</v>
      </c>
      <c r="I2499">
        <v>-77.946404210801575</v>
      </c>
      <c r="J2499">
        <v>-90.795339707839588</v>
      </c>
      <c r="K2499">
        <v>-64.694802289134984</v>
      </c>
      <c r="L2499">
        <v>94.973909998743636</v>
      </c>
      <c r="M2499">
        <v>94.32124082083979</v>
      </c>
      <c r="N2499">
        <v>91.956874578833222</v>
      </c>
      <c r="O2499">
        <v>99.944876010573864</v>
      </c>
      <c r="P2499">
        <v>4.2449978973418494</v>
      </c>
      <c r="Q2499">
        <v>4.2371849225695586</v>
      </c>
      <c r="R2499">
        <v>3.5915707259803309</v>
      </c>
      <c r="S2499">
        <v>4.8396425569799666</v>
      </c>
      <c r="T2499">
        <v>56.637742331983503</v>
      </c>
      <c r="U2499">
        <v>56.637652087124508</v>
      </c>
      <c r="V2499">
        <v>56.599012783954002</v>
      </c>
      <c r="W2499">
        <v>56.676100154329347</v>
      </c>
      <c r="X2499">
        <v>4792.5571388722801</v>
      </c>
      <c r="Y2499">
        <v>4820.0622649843244</v>
      </c>
      <c r="Z2499">
        <v>4553.8866600910114</v>
      </c>
      <c r="AA2499">
        <v>4946.2333367828287</v>
      </c>
      <c r="AB2499">
        <v>968.81869080807428</v>
      </c>
      <c r="AC2499">
        <v>953.93932436029695</v>
      </c>
      <c r="AD2499">
        <v>803.24709597637843</v>
      </c>
      <c r="AE2499">
        <v>1207.6419794023379</v>
      </c>
      <c r="AF2499">
        <v>52.154742733239729</v>
      </c>
      <c r="AG2499">
        <v>51.796280021039223</v>
      </c>
      <c r="AH2499">
        <v>50.498219688405939</v>
      </c>
      <c r="AI2499">
        <v>54.884098843926552</v>
      </c>
      <c r="AJ2499">
        <v>0.41383729011190651</v>
      </c>
      <c r="AK2499">
        <v>0.41383726432204521</v>
      </c>
      <c r="AL2499">
        <v>0.41383365160882463</v>
      </c>
      <c r="AM2499">
        <v>0.4138409437226816</v>
      </c>
      <c r="AN2499">
        <v>0.95705604932404109</v>
      </c>
      <c r="AO2499">
        <v>0.9570560493240412</v>
      </c>
      <c r="AP2499">
        <v>0.9570560493240412</v>
      </c>
      <c r="AQ2499">
        <v>0.9570560493240412</v>
      </c>
      <c r="AR2499">
        <v>10.59518360451357</v>
      </c>
      <c r="AS2499">
        <v>10.59518360451357</v>
      </c>
      <c r="AT2499">
        <v>10.59518360451357</v>
      </c>
      <c r="AU2499">
        <v>10.59518360451357</v>
      </c>
      <c r="AV2499" t="str">
        <f>VLOOKUP(Sheet1[[#This Row],[NPDES ID2]],Combined_Sheet__Major_Only___2[[NPDES ID2]:[ECHO BFR]],3,FALSE)</f>
        <v>IL</v>
      </c>
      <c r="AW2499" t="s">
        <v>54</v>
      </c>
      <c r="AX2499" t="str">
        <f>VLOOKUP(Sheet1[[#This Row],[NPDES ID2]],Combined_Sheet__Major_Only___2[[NPDES ID2]:[ECHO BFR]],27,FALSE)</f>
        <v>-</v>
      </c>
      <c r="AY2499" t="str">
        <f>VLOOKUP(Sheet1[[#This Row],[NPDES ID2]],Combined_Sheet__Major_Only___2[[NPDES ID2]:[ECHO BFR]],28,FALSE)</f>
        <v>-</v>
      </c>
      <c r="AZ2499" t="str">
        <f>VLOOKUP(Sheet1[[#This Row],[NPDES ID2]],Combined_Sheet__Major_Only___2[[NPDES ID2]:[ECHO BFR]],29,FALSE)</f>
        <v>thickening</v>
      </c>
      <c r="BA2499">
        <f>VLOOKUP(Sheet1[[#This Row],[NPDES ID2]],Combined_Sheet__Major_Only___2[[NPDES ID2]:[ECHO BFR]],17,FALSE)</f>
        <v>39.560130000000001</v>
      </c>
      <c r="BB2499">
        <f>VLOOKUP(Sheet1[[#This Row],[NPDES ID2]],Combined_Sheet__Major_Only___2[[NPDES ID2]:[ECHO BFR]],18,FALSE)</f>
        <v>-89.333730000000003</v>
      </c>
      <c r="BC2499" t="str">
        <f>IF(ISNUMBER(SEARCH("aerobic",$AW2499)),"aerobic","")</f>
        <v/>
      </c>
      <c r="BD2499" t="str">
        <f>IF(ISNUMBER(SEARCH("anaer",$AW2499)),"anaer","")</f>
        <v/>
      </c>
      <c r="BE2499" t="str">
        <f>IF(ISNUMBER(SEARCH("thickening",$AZ2499)),"thickening","")</f>
        <v>thickening</v>
      </c>
      <c r="BF2499" s="3" t="str">
        <f>IF(ISNUMBER(SEARCH("airDry",$AW2499)),"airDry","")</f>
        <v/>
      </c>
      <c r="BG2499" s="3" t="str">
        <f>IF(ISNUMBER(SEARCH("heatDry",$AY2499)),"heatDry","")</f>
        <v/>
      </c>
      <c r="BH2499" s="3" t="str">
        <f>IF(AND(ISNUMBER(SEARCH("aerobic",$AW2499)),ISNUMBER(SEARCH("anaer",$AW2499))),"Combined Aer and Anaer.","")</f>
        <v/>
      </c>
    </row>
    <row r="2500" spans="1:60" x14ac:dyDescent="0.3">
      <c r="A2500" s="4">
        <v>2498</v>
      </c>
      <c r="B2500" t="s">
        <v>11615</v>
      </c>
      <c r="C2500">
        <v>176.1</v>
      </c>
      <c r="D2500">
        <v>876.46079073855867</v>
      </c>
      <c r="E2500">
        <v>885.44246269853284</v>
      </c>
      <c r="F2500">
        <v>639.98892169419878</v>
      </c>
      <c r="G2500">
        <v>1132.733484738817</v>
      </c>
      <c r="H2500">
        <v>-78.082666126051606</v>
      </c>
      <c r="I2500">
        <v>-77.766338240147633</v>
      </c>
      <c r="J2500">
        <v>-90.394265765528587</v>
      </c>
      <c r="K2500">
        <v>-66.108588846108987</v>
      </c>
      <c r="L2500">
        <v>88.314268196103455</v>
      </c>
      <c r="M2500">
        <v>87.63008088980898</v>
      </c>
      <c r="N2500">
        <v>85.151539995308298</v>
      </c>
      <c r="O2500">
        <v>93.525281878843955</v>
      </c>
      <c r="P2500">
        <v>4.1970662533748762</v>
      </c>
      <c r="Q2500">
        <v>4.1879359862172771</v>
      </c>
      <c r="R2500">
        <v>3.596500683117315</v>
      </c>
      <c r="S2500">
        <v>4.7519760059996106</v>
      </c>
      <c r="T2500">
        <v>54.647467117922893</v>
      </c>
      <c r="U2500">
        <v>54.647379944593517</v>
      </c>
      <c r="V2500">
        <v>54.610055749746763</v>
      </c>
      <c r="W2500">
        <v>54.684519412287948</v>
      </c>
      <c r="X2500">
        <v>4908.0295258004589</v>
      </c>
      <c r="Y2500">
        <v>4939.5945890262956</v>
      </c>
      <c r="Z2500">
        <v>4633.3662022796643</v>
      </c>
      <c r="AA2500">
        <v>5085.6780871805258</v>
      </c>
      <c r="AB2500">
        <v>1330.384451684344</v>
      </c>
      <c r="AC2500">
        <v>1290.2482128503329</v>
      </c>
      <c r="AD2500">
        <v>1033.7490846575811</v>
      </c>
      <c r="AE2500">
        <v>1805.713584650553</v>
      </c>
      <c r="AF2500">
        <v>49.14757928226495</v>
      </c>
      <c r="AG2500">
        <v>48.766773420358433</v>
      </c>
      <c r="AH2500">
        <v>47.387769782419859</v>
      </c>
      <c r="AI2500">
        <v>52.047108546698112</v>
      </c>
      <c r="AJ2500">
        <v>0.37729600484080938</v>
      </c>
      <c r="AK2500">
        <v>0.37729598004160131</v>
      </c>
      <c r="AL2500">
        <v>0.37729250620296612</v>
      </c>
      <c r="AM2500">
        <v>0.37729951800756251</v>
      </c>
      <c r="AN2500">
        <v>0.95559163879545073</v>
      </c>
      <c r="AO2500">
        <v>0.95559163879545084</v>
      </c>
      <c r="AP2500">
        <v>0.95559163879545084</v>
      </c>
      <c r="AQ2500">
        <v>0.95559163879545084</v>
      </c>
      <c r="AR2500">
        <v>8.6143455745305157</v>
      </c>
      <c r="AS2500">
        <v>8.614345574530514</v>
      </c>
      <c r="AT2500">
        <v>8.614345574530514</v>
      </c>
      <c r="AU2500">
        <v>8.614345574530514</v>
      </c>
      <c r="AV2500" t="str">
        <f>VLOOKUP(Sheet1[[#This Row],[NPDES ID2]],Combined_Sheet__Major_Only___2[[NPDES ID2]:[ECHO BFR]],3,FALSE)</f>
        <v>TX</v>
      </c>
      <c r="AW2500" t="s">
        <v>54</v>
      </c>
      <c r="AX2500" t="str">
        <f>VLOOKUP(Sheet1[[#This Row],[NPDES ID2]],Combined_Sheet__Major_Only___2[[NPDES ID2]:[ECHO BFR]],27,FALSE)</f>
        <v>-</v>
      </c>
      <c r="AY2500" t="str">
        <f>VLOOKUP(Sheet1[[#This Row],[NPDES ID2]],Combined_Sheet__Major_Only___2[[NPDES ID2]:[ECHO BFR]],28,FALSE)</f>
        <v>-</v>
      </c>
      <c r="AZ2500" t="str">
        <f>VLOOKUP(Sheet1[[#This Row],[NPDES ID2]],Combined_Sheet__Major_Only___2[[NPDES ID2]:[ECHO BFR]],29,FALSE)</f>
        <v>thickening</v>
      </c>
      <c r="BA2500">
        <f>VLOOKUP(Sheet1[[#This Row],[NPDES ID2]],Combined_Sheet__Major_Only___2[[NPDES ID2]:[ECHO BFR]],17,FALSE)</f>
        <v>28.784786</v>
      </c>
      <c r="BB2500">
        <f>VLOOKUP(Sheet1[[#This Row],[NPDES ID2]],Combined_Sheet__Major_Only___2[[NPDES ID2]:[ECHO BFR]],18,FALSE)</f>
        <v>-96.994648999999995</v>
      </c>
      <c r="BC2500" t="str">
        <f>IF(ISNUMBER(SEARCH("aerobic",$AW2500)),"aerobic","")</f>
        <v/>
      </c>
      <c r="BD2500" t="str">
        <f>IF(ISNUMBER(SEARCH("anaer",$AW2500)),"anaer","")</f>
        <v/>
      </c>
      <c r="BE2500" t="str">
        <f>IF(ISNUMBER(SEARCH("thickening",$AZ2500)),"thickening","")</f>
        <v>thickening</v>
      </c>
      <c r="BF2500" s="2" t="str">
        <f>IF(ISNUMBER(SEARCH("airDry",$AW2500)),"airDry","")</f>
        <v/>
      </c>
      <c r="BG2500" s="2" t="str">
        <f>IF(ISNUMBER(SEARCH("heatDry",$AY2500)),"heatDry","")</f>
        <v/>
      </c>
      <c r="BH2500" s="2" t="str">
        <f>IF(AND(ISNUMBER(SEARCH("aerobic",$AW2500)),ISNUMBER(SEARCH("anaer",$AW2500))),"Combined Aer and Anaer.","")</f>
        <v/>
      </c>
    </row>
    <row r="2501" spans="1:60" x14ac:dyDescent="0.3">
      <c r="A2501" s="4">
        <v>2499</v>
      </c>
      <c r="B2501" t="s">
        <v>11618</v>
      </c>
      <c r="C2501">
        <v>175.5</v>
      </c>
      <c r="D2501">
        <v>713.75439614198922</v>
      </c>
      <c r="E2501">
        <v>717.58914585196271</v>
      </c>
      <c r="F2501">
        <v>521.34912494227137</v>
      </c>
      <c r="G2501">
        <v>912.09002557271219</v>
      </c>
      <c r="H2501">
        <v>-77.183990977412108</v>
      </c>
      <c r="I2501">
        <v>-78.282226198776073</v>
      </c>
      <c r="J2501">
        <v>-90.942596002884045</v>
      </c>
      <c r="K2501">
        <v>-62.228644273947872</v>
      </c>
      <c r="L2501">
        <v>108.3206717819241</v>
      </c>
      <c r="M2501">
        <v>107.7900402491844</v>
      </c>
      <c r="N2501">
        <v>105.8674836440789</v>
      </c>
      <c r="O2501">
        <v>112.362701185752</v>
      </c>
      <c r="P2501">
        <v>4.149038752888071</v>
      </c>
      <c r="Q2501">
        <v>4.1845789639848627</v>
      </c>
      <c r="R2501">
        <v>3.4068439176495549</v>
      </c>
      <c r="S2501">
        <v>4.7626327276382208</v>
      </c>
      <c r="T2501">
        <v>189.78635063542461</v>
      </c>
      <c r="U2501">
        <v>189.7860549064722</v>
      </c>
      <c r="V2501">
        <v>189.65943538738179</v>
      </c>
      <c r="W2501">
        <v>189.91204775261519</v>
      </c>
      <c r="X2501">
        <v>13842.120899448621</v>
      </c>
      <c r="Y2501">
        <v>13899.18077148351</v>
      </c>
      <c r="Z2501">
        <v>13347.797001415751</v>
      </c>
      <c r="AA2501">
        <v>14157.615266242439</v>
      </c>
      <c r="AB2501">
        <v>2061.17042997113</v>
      </c>
      <c r="AC2501">
        <v>2050.38790623155</v>
      </c>
      <c r="AD2501">
        <v>1796.008602023009</v>
      </c>
      <c r="AE2501">
        <v>2388.2673467118489</v>
      </c>
      <c r="AF2501">
        <v>60.487833469195373</v>
      </c>
      <c r="AG2501">
        <v>60.191415220871427</v>
      </c>
      <c r="AH2501">
        <v>59.118518513524457</v>
      </c>
      <c r="AI2501">
        <v>62.74405660802487</v>
      </c>
      <c r="AJ2501">
        <v>0.51537076123491721</v>
      </c>
      <c r="AK2501">
        <v>0.51537070351450098</v>
      </c>
      <c r="AL2501">
        <v>0.51536262131232802</v>
      </c>
      <c r="AM2501">
        <v>0.5153789350223229</v>
      </c>
      <c r="AN2501">
        <v>0.9866054721483688</v>
      </c>
      <c r="AO2501">
        <v>0.98660547214836869</v>
      </c>
      <c r="AP2501">
        <v>0.98660547214836869</v>
      </c>
      <c r="AQ2501">
        <v>0.98660547214836869</v>
      </c>
      <c r="AR2501">
        <v>14.68581095622206</v>
      </c>
      <c r="AS2501">
        <v>14.68581095622206</v>
      </c>
      <c r="AT2501">
        <v>14.68581095622206</v>
      </c>
      <c r="AU2501">
        <v>14.68581095622206</v>
      </c>
      <c r="AV2501" t="str">
        <f>VLOOKUP(Sheet1[[#This Row],[NPDES ID2]],Combined_Sheet__Major_Only___2[[NPDES ID2]:[ECHO BFR]],3,FALSE)</f>
        <v>IA</v>
      </c>
      <c r="AW2501" t="s">
        <v>12181</v>
      </c>
      <c r="AX2501" t="str">
        <f>VLOOKUP(Sheet1[[#This Row],[NPDES ID2]],Combined_Sheet__Major_Only___2[[NPDES ID2]:[ECHO BFR]],27,FALSE)</f>
        <v>-</v>
      </c>
      <c r="AY2501" t="str">
        <f>VLOOKUP(Sheet1[[#This Row],[NPDES ID2]],Combined_Sheet__Major_Only___2[[NPDES ID2]:[ECHO BFR]],28,FALSE)</f>
        <v>-</v>
      </c>
      <c r="AZ2501" t="str">
        <f>VLOOKUP(Sheet1[[#This Row],[NPDES ID2]],Combined_Sheet__Major_Only___2[[NPDES ID2]:[ECHO BFR]],29,FALSE)</f>
        <v>-</v>
      </c>
      <c r="BA2501">
        <f>VLOOKUP(Sheet1[[#This Row],[NPDES ID2]],Combined_Sheet__Major_Only___2[[NPDES ID2]:[ECHO BFR]],17,FALSE)</f>
        <v>41.702778000000002</v>
      </c>
      <c r="BB2501">
        <f>VLOOKUP(Sheet1[[#This Row],[NPDES ID2]],Combined_Sheet__Major_Only___2[[NPDES ID2]:[ECHO BFR]],18,FALSE)</f>
        <v>-93.088333000000006</v>
      </c>
      <c r="BC2501" t="str">
        <f>IF(ISNUMBER(SEARCH("aerobic",$AW2501)),"aerobic","")</f>
        <v/>
      </c>
      <c r="BD2501" t="str">
        <f>IF(ISNUMBER(SEARCH("anaer",$AW2501)),"anaer","")</f>
        <v>anaer</v>
      </c>
      <c r="BE2501" t="str">
        <f>IF(ISNUMBER(SEARCH("thickening",$AZ2501)),"thickening","")</f>
        <v/>
      </c>
      <c r="BF2501" s="3" t="str">
        <f>IF(ISNUMBER(SEARCH("airDry",$AW2501)),"airDry","")</f>
        <v/>
      </c>
      <c r="BG2501" s="3" t="str">
        <f>IF(ISNUMBER(SEARCH("heatDry",$AY2501)),"heatDry","")</f>
        <v/>
      </c>
      <c r="BH2501" s="3" t="str">
        <f>IF(AND(ISNUMBER(SEARCH("aerobic",$AW2501)),ISNUMBER(SEARCH("anaer",$AW2501))),"Combined Aer and Anaer.","")</f>
        <v/>
      </c>
    </row>
    <row r="2502" spans="1:60" x14ac:dyDescent="0.3">
      <c r="A2502" s="4">
        <v>2500</v>
      </c>
      <c r="B2502" t="s">
        <v>11622</v>
      </c>
      <c r="C2502">
        <v>175.44</v>
      </c>
      <c r="D2502">
        <v>696.32139046510156</v>
      </c>
      <c r="E2502">
        <v>699.51805419475659</v>
      </c>
      <c r="F2502">
        <v>508.62659840806668</v>
      </c>
      <c r="G2502">
        <v>888.73160517504209</v>
      </c>
      <c r="H2502">
        <v>-77.071675434822936</v>
      </c>
      <c r="I2502">
        <v>-78.316996449076342</v>
      </c>
      <c r="J2502">
        <v>-91.168314413457566</v>
      </c>
      <c r="K2502">
        <v>-61.834546716606361</v>
      </c>
      <c r="L2502">
        <v>111.02086560102509</v>
      </c>
      <c r="M2502">
        <v>110.5108306306489</v>
      </c>
      <c r="N2502">
        <v>108.66300251520769</v>
      </c>
      <c r="O2502">
        <v>114.9058029404207</v>
      </c>
      <c r="P2502">
        <v>4.1426221537690608</v>
      </c>
      <c r="Q2502">
        <v>4.1848603365273451</v>
      </c>
      <c r="R2502">
        <v>3.3868859060517522</v>
      </c>
      <c r="S2502">
        <v>4.7476666676112647</v>
      </c>
      <c r="T2502">
        <v>124.1549020792086</v>
      </c>
      <c r="U2502">
        <v>124.1547076372233</v>
      </c>
      <c r="V2502">
        <v>124.0714552181626</v>
      </c>
      <c r="W2502">
        <v>124.2375480183991</v>
      </c>
      <c r="X2502">
        <v>8831.6254545167158</v>
      </c>
      <c r="Y2502">
        <v>8865.7579701630148</v>
      </c>
      <c r="Z2502">
        <v>8535.7483144081689</v>
      </c>
      <c r="AA2502">
        <v>9020.2881484952868</v>
      </c>
      <c r="AB2502">
        <v>1618.8017023749021</v>
      </c>
      <c r="AC2502">
        <v>1604.197096574323</v>
      </c>
      <c r="AD2502">
        <v>1367.8721375653361</v>
      </c>
      <c r="AE2502">
        <v>1938.0462241668599</v>
      </c>
      <c r="AF2502">
        <v>62.016600457728167</v>
      </c>
      <c r="AG2502">
        <v>61.731610560807212</v>
      </c>
      <c r="AH2502">
        <v>60.699945240118772</v>
      </c>
      <c r="AI2502">
        <v>64.186033337228039</v>
      </c>
      <c r="AJ2502">
        <v>0.53403430033804933</v>
      </c>
      <c r="AK2502">
        <v>0.53403425477462996</v>
      </c>
      <c r="AL2502">
        <v>0.53402787338196822</v>
      </c>
      <c r="AM2502">
        <v>0.53404075400425877</v>
      </c>
      <c r="AN2502">
        <v>0.97973063275782901</v>
      </c>
      <c r="AO2502">
        <v>0.9797306327578289</v>
      </c>
      <c r="AP2502">
        <v>0.9797306327578289</v>
      </c>
      <c r="AQ2502">
        <v>0.9797306327578289</v>
      </c>
      <c r="AR2502">
        <v>13.30414953416865</v>
      </c>
      <c r="AS2502">
        <v>13.30414953416865</v>
      </c>
      <c r="AT2502">
        <v>13.30414953416865</v>
      </c>
      <c r="AU2502">
        <v>13.30414953416865</v>
      </c>
      <c r="AV2502" t="str">
        <f>VLOOKUP(Sheet1[[#This Row],[NPDES ID2]],Combined_Sheet__Major_Only___2[[NPDES ID2]:[ECHO BFR]],3,FALSE)</f>
        <v>IL</v>
      </c>
      <c r="AW2502" t="s">
        <v>41</v>
      </c>
      <c r="AX2502" t="str">
        <f>VLOOKUP(Sheet1[[#This Row],[NPDES ID2]],Combined_Sheet__Major_Only___2[[NPDES ID2]:[ECHO BFR]],27,FALSE)</f>
        <v>other</v>
      </c>
      <c r="AY2502" t="str">
        <f>VLOOKUP(Sheet1[[#This Row],[NPDES ID2]],Combined_Sheet__Major_Only___2[[NPDES ID2]:[ECHO BFR]],28,FALSE)</f>
        <v>-</v>
      </c>
      <c r="AZ2502" t="str">
        <f>VLOOKUP(Sheet1[[#This Row],[NPDES ID2]],Combined_Sheet__Major_Only___2[[NPDES ID2]:[ECHO BFR]],29,FALSE)</f>
        <v>thickening</v>
      </c>
      <c r="BA2502">
        <f>VLOOKUP(Sheet1[[#This Row],[NPDES ID2]],Combined_Sheet__Major_Only___2[[NPDES ID2]:[ECHO BFR]],17,FALSE)</f>
        <v>42.430058000000002</v>
      </c>
      <c r="BB2502">
        <f>VLOOKUP(Sheet1[[#This Row],[NPDES ID2]],Combined_Sheet__Major_Only___2[[NPDES ID2]:[ECHO BFR]],18,FALSE)</f>
        <v>-88.032258999999996</v>
      </c>
      <c r="BC2502" t="str">
        <f>IF(ISNUMBER(SEARCH("aerobic",$AW2502)),"aerobic","")</f>
        <v>aerobic</v>
      </c>
      <c r="BD2502" t="str">
        <f>IF(ISNUMBER(SEARCH("anaer",$AW2502)),"anaer","")</f>
        <v/>
      </c>
      <c r="BE2502" t="str">
        <f>IF(ISNUMBER(SEARCH("thickening",$AZ2502)),"thickening","")</f>
        <v>thickening</v>
      </c>
      <c r="BF2502" s="2" t="str">
        <f>IF(ISNUMBER(SEARCH("airDry",$AW2502)),"airDry","")</f>
        <v/>
      </c>
      <c r="BG2502" s="2" t="str">
        <f>IF(ISNUMBER(SEARCH("heatDry",$AY2502)),"heatDry","")</f>
        <v/>
      </c>
      <c r="BH2502" s="2" t="str">
        <f>IF(AND(ISNUMBER(SEARCH("aerobic",$AW2502)),ISNUMBER(SEARCH("anaer",$AW2502))),"Combined Aer and Anaer.","")</f>
        <v/>
      </c>
    </row>
    <row r="2503" spans="1:60" x14ac:dyDescent="0.3">
      <c r="A2503" s="4">
        <v>2501</v>
      </c>
      <c r="B2503" t="s">
        <v>11626</v>
      </c>
      <c r="C2503">
        <v>174.83</v>
      </c>
      <c r="D2503">
        <v>689.87442926835922</v>
      </c>
      <c r="E2503">
        <v>692.70199132702305</v>
      </c>
      <c r="F2503">
        <v>503.80744099584331</v>
      </c>
      <c r="G2503">
        <v>880.00108299455303</v>
      </c>
      <c r="H2503">
        <v>-77.009210872997599</v>
      </c>
      <c r="I2503">
        <v>-78.301630843586963</v>
      </c>
      <c r="J2503">
        <v>-91.267526529713649</v>
      </c>
      <c r="K2503">
        <v>-61.537827296331308</v>
      </c>
      <c r="L2503">
        <v>111.9897024303763</v>
      </c>
      <c r="M2503">
        <v>111.4915572058005</v>
      </c>
      <c r="N2503">
        <v>109.68680884622771</v>
      </c>
      <c r="O2503">
        <v>115.7840680255521</v>
      </c>
      <c r="P2503">
        <v>4.1257071784467039</v>
      </c>
      <c r="Q2503">
        <v>4.1682397794763268</v>
      </c>
      <c r="R2503">
        <v>3.365819003195099</v>
      </c>
      <c r="S2503">
        <v>4.7245210561939013</v>
      </c>
      <c r="T2503">
        <v>119.3365738341908</v>
      </c>
      <c r="U2503">
        <v>119.33638682818111</v>
      </c>
      <c r="V2503">
        <v>119.2563182017621</v>
      </c>
      <c r="W2503">
        <v>119.41605917413339</v>
      </c>
      <c r="X2503">
        <v>8386.0117147354358</v>
      </c>
      <c r="Y2503">
        <v>8417.3864147952918</v>
      </c>
      <c r="Z2503">
        <v>8113.9430324089708</v>
      </c>
      <c r="AA2503">
        <v>8559.4195436839091</v>
      </c>
      <c r="AB2503">
        <v>1564.199806333814</v>
      </c>
      <c r="AC2503">
        <v>1549.376048070033</v>
      </c>
      <c r="AD2503">
        <v>1318.241812165486</v>
      </c>
      <c r="AE2503">
        <v>1878.993040948098</v>
      </c>
      <c r="AF2503">
        <v>62.776040577973518</v>
      </c>
      <c r="AG2503">
        <v>62.496723052450008</v>
      </c>
      <c r="AH2503">
        <v>61.485595565500567</v>
      </c>
      <c r="AI2503">
        <v>64.902287956395014</v>
      </c>
      <c r="AJ2503">
        <v>0.54330937562307613</v>
      </c>
      <c r="AK2503">
        <v>0.5433093306731851</v>
      </c>
      <c r="AL2503">
        <v>0.54330303506932154</v>
      </c>
      <c r="AM2503">
        <v>0.543315742525181</v>
      </c>
      <c r="AN2503">
        <v>0.97893696167353883</v>
      </c>
      <c r="AO2503">
        <v>0.97893696167353883</v>
      </c>
      <c r="AP2503">
        <v>0.97893696167353883</v>
      </c>
      <c r="AQ2503">
        <v>0.97893696167353883</v>
      </c>
      <c r="AR2503">
        <v>13.334446422246851</v>
      </c>
      <c r="AS2503">
        <v>13.334446422246851</v>
      </c>
      <c r="AT2503">
        <v>13.334446422246851</v>
      </c>
      <c r="AU2503">
        <v>13.334446422246851</v>
      </c>
      <c r="AV2503" t="str">
        <f>VLOOKUP(Sheet1[[#This Row],[NPDES ID2]],Combined_Sheet__Major_Only___2[[NPDES ID2]:[ECHO BFR]],3,FALSE)</f>
        <v>TX</v>
      </c>
      <c r="AW2503" t="s">
        <v>12182</v>
      </c>
      <c r="AX2503" t="str">
        <f>VLOOKUP(Sheet1[[#This Row],[NPDES ID2]],Combined_Sheet__Major_Only___2[[NPDES ID2]:[ECHO BFR]],27,FALSE)</f>
        <v>-</v>
      </c>
      <c r="AY2503" t="str">
        <f>VLOOKUP(Sheet1[[#This Row],[NPDES ID2]],Combined_Sheet__Major_Only___2[[NPDES ID2]:[ECHO BFR]],28,FALSE)</f>
        <v>-</v>
      </c>
      <c r="AZ2503" t="str">
        <f>VLOOKUP(Sheet1[[#This Row],[NPDES ID2]],Combined_Sheet__Major_Only___2[[NPDES ID2]:[ECHO BFR]],29,FALSE)</f>
        <v>thickening</v>
      </c>
      <c r="BA2503">
        <f>VLOOKUP(Sheet1[[#This Row],[NPDES ID2]],Combined_Sheet__Major_Only___2[[NPDES ID2]:[ECHO BFR]],17,FALSE)</f>
        <v>26.116194</v>
      </c>
      <c r="BB2503">
        <f>VLOOKUP(Sheet1[[#This Row],[NPDES ID2]],Combined_Sheet__Major_Only___2[[NPDES ID2]:[ECHO BFR]],18,FALSE)</f>
        <v>-98.021083000000004</v>
      </c>
      <c r="BC2503" t="str">
        <f>IF(ISNUMBER(SEARCH("aerobic",$AW2503)),"aerobic","")</f>
        <v>aerobic</v>
      </c>
      <c r="BD2503" t="str">
        <f>IF(ISNUMBER(SEARCH("anaer",$AW2503)),"anaer","")</f>
        <v>anaer</v>
      </c>
      <c r="BE2503" t="str">
        <f>IF(ISNUMBER(SEARCH("thickening",$AZ2503)),"thickening","")</f>
        <v>thickening</v>
      </c>
      <c r="BF2503" s="3" t="str">
        <f>IF(ISNUMBER(SEARCH("airDry",$AW2503)),"airDry","")</f>
        <v/>
      </c>
      <c r="BG2503" s="3" t="str">
        <f>IF(ISNUMBER(SEARCH("heatDry",$AY2503)),"heatDry","")</f>
        <v/>
      </c>
      <c r="BH2503" s="3" t="str">
        <f>IF(AND(ISNUMBER(SEARCH("aerobic",$AW2503)),ISNUMBER(SEARCH("anaer",$AW2503))),"Combined Aer and Anaer.","")</f>
        <v>Combined Aer and Anaer.</v>
      </c>
    </row>
    <row r="2504" spans="1:60" x14ac:dyDescent="0.3">
      <c r="A2504" s="4">
        <v>2502</v>
      </c>
      <c r="B2504" t="s">
        <v>11630</v>
      </c>
      <c r="C2504">
        <v>174</v>
      </c>
      <c r="D2504">
        <v>732.2054343187815</v>
      </c>
      <c r="E2504">
        <v>736.52055138349067</v>
      </c>
      <c r="F2504">
        <v>534.49303544655891</v>
      </c>
      <c r="G2504">
        <v>936.55074110596024</v>
      </c>
      <c r="H2504">
        <v>-77.306902639442328</v>
      </c>
      <c r="I2504">
        <v>-78.351043919515618</v>
      </c>
      <c r="J2504">
        <v>-90.85176814337224</v>
      </c>
      <c r="K2504">
        <v>-62.570222915254121</v>
      </c>
      <c r="L2504">
        <v>105.4415875335616</v>
      </c>
      <c r="M2504">
        <v>104.9008786809016</v>
      </c>
      <c r="N2504">
        <v>102.94208004975</v>
      </c>
      <c r="O2504">
        <v>109.55986267940411</v>
      </c>
      <c r="P2504">
        <v>4.117140639072864</v>
      </c>
      <c r="Q2504">
        <v>4.1513223119393103</v>
      </c>
      <c r="R2504">
        <v>3.3960471316354561</v>
      </c>
      <c r="S2504">
        <v>4.7334599061023326</v>
      </c>
      <c r="T2504">
        <v>66.409348865283889</v>
      </c>
      <c r="U2504">
        <v>66.40924354020936</v>
      </c>
      <c r="V2504">
        <v>66.364147481210622</v>
      </c>
      <c r="W2504">
        <v>66.454116407077748</v>
      </c>
      <c r="X2504">
        <v>4933.4824338877233</v>
      </c>
      <c r="Y2504">
        <v>4954.7282491041142</v>
      </c>
      <c r="Z2504">
        <v>4749.2124733163519</v>
      </c>
      <c r="AA2504">
        <v>5051.2219725881896</v>
      </c>
      <c r="AB2504">
        <v>793.33266842102205</v>
      </c>
      <c r="AC2504">
        <v>788.33403209035976</v>
      </c>
      <c r="AD2504">
        <v>683.59405681695489</v>
      </c>
      <c r="AE2504">
        <v>931.86244933050864</v>
      </c>
      <c r="AF2504">
        <v>59.387180352351727</v>
      </c>
      <c r="AG2504">
        <v>59.082587404721657</v>
      </c>
      <c r="AH2504">
        <v>57.979689549905572</v>
      </c>
      <c r="AI2504">
        <v>61.706235931420217</v>
      </c>
      <c r="AJ2504">
        <v>0.5019400819346872</v>
      </c>
      <c r="AK2504">
        <v>0.50194005327572788</v>
      </c>
      <c r="AL2504">
        <v>0.50193603847239177</v>
      </c>
      <c r="AM2504">
        <v>0.5019441421826647</v>
      </c>
      <c r="AN2504">
        <v>0.96303993940271937</v>
      </c>
      <c r="AO2504">
        <v>0.96303993940271937</v>
      </c>
      <c r="AP2504">
        <v>0.96303993940271937</v>
      </c>
      <c r="AQ2504">
        <v>0.96303993940271937</v>
      </c>
      <c r="AR2504">
        <v>13.75552085842085</v>
      </c>
      <c r="AS2504">
        <v>13.75552085842086</v>
      </c>
      <c r="AT2504">
        <v>13.75552085842086</v>
      </c>
      <c r="AU2504">
        <v>13.75552085842086</v>
      </c>
      <c r="AV2504" t="str">
        <f>VLOOKUP(Sheet1[[#This Row],[NPDES ID2]],Combined_Sheet__Major_Only___2[[NPDES ID2]:[ECHO BFR]],3,FALSE)</f>
        <v>IL</v>
      </c>
      <c r="AW2504" t="s">
        <v>41</v>
      </c>
      <c r="AX2504" t="str">
        <f>VLOOKUP(Sheet1[[#This Row],[NPDES ID2]],Combined_Sheet__Major_Only___2[[NPDES ID2]:[ECHO BFR]],27,FALSE)</f>
        <v>-</v>
      </c>
      <c r="AY2504" t="str">
        <f>VLOOKUP(Sheet1[[#This Row],[NPDES ID2]],Combined_Sheet__Major_Only___2[[NPDES ID2]:[ECHO BFR]],28,FALSE)</f>
        <v>-</v>
      </c>
      <c r="AZ2504" t="str">
        <f>VLOOKUP(Sheet1[[#This Row],[NPDES ID2]],Combined_Sheet__Major_Only___2[[NPDES ID2]:[ECHO BFR]],29,FALSE)</f>
        <v>thickening</v>
      </c>
      <c r="BA2504">
        <f>VLOOKUP(Sheet1[[#This Row],[NPDES ID2]],Combined_Sheet__Major_Only___2[[NPDES ID2]:[ECHO BFR]],17,FALSE)</f>
        <v>41.654299999999999</v>
      </c>
      <c r="BB2504">
        <f>VLOOKUP(Sheet1[[#This Row],[NPDES ID2]],Combined_Sheet__Major_Only___2[[NPDES ID2]:[ECHO BFR]],18,FALSE)</f>
        <v>-88.161900000000003</v>
      </c>
      <c r="BC2504" t="str">
        <f>IF(ISNUMBER(SEARCH("aerobic",$AW2504)),"aerobic","")</f>
        <v>aerobic</v>
      </c>
      <c r="BD2504" t="str">
        <f>IF(ISNUMBER(SEARCH("anaer",$AW2504)),"anaer","")</f>
        <v/>
      </c>
      <c r="BE2504" t="str">
        <f>IF(ISNUMBER(SEARCH("thickening",$AZ2504)),"thickening","")</f>
        <v>thickening</v>
      </c>
      <c r="BF2504" s="2" t="str">
        <f>IF(ISNUMBER(SEARCH("airDry",$AW2504)),"airDry","")</f>
        <v/>
      </c>
      <c r="BG2504" s="2" t="str">
        <f>IF(ISNUMBER(SEARCH("heatDry",$AY2504)),"heatDry","")</f>
        <v/>
      </c>
      <c r="BH2504" s="2" t="str">
        <f>IF(AND(ISNUMBER(SEARCH("aerobic",$AW2504)),ISNUMBER(SEARCH("anaer",$AW2504))),"Combined Aer and Anaer.","")</f>
        <v/>
      </c>
    </row>
    <row r="2505" spans="1:60" x14ac:dyDescent="0.3">
      <c r="A2505" s="4">
        <v>2503</v>
      </c>
      <c r="B2505" t="s">
        <v>11634</v>
      </c>
      <c r="C2505">
        <v>173.49</v>
      </c>
      <c r="D2505">
        <v>697.30469922282759</v>
      </c>
      <c r="E2505">
        <v>700.30152171300517</v>
      </c>
      <c r="F2505">
        <v>508.96243869491389</v>
      </c>
      <c r="G2505">
        <v>889.68566084759561</v>
      </c>
      <c r="H2505">
        <v>-77.053041660289423</v>
      </c>
      <c r="I2505">
        <v>-78.341086694770127</v>
      </c>
      <c r="J2505">
        <v>-91.27316756258152</v>
      </c>
      <c r="K2505">
        <v>-61.702272840732888</v>
      </c>
      <c r="L2505">
        <v>110.6533711408109</v>
      </c>
      <c r="M2505">
        <v>110.1554496673196</v>
      </c>
      <c r="N2505">
        <v>108.35167854770771</v>
      </c>
      <c r="O2505">
        <v>114.4457129121693</v>
      </c>
      <c r="P2505">
        <v>4.0949981460308651</v>
      </c>
      <c r="Q2505">
        <v>4.1386036615226782</v>
      </c>
      <c r="R2505">
        <v>3.3433431765832098</v>
      </c>
      <c r="S2505">
        <v>4.6906611955058901</v>
      </c>
      <c r="T2505">
        <v>43.017816103793258</v>
      </c>
      <c r="U2505">
        <v>43.017746878141509</v>
      </c>
      <c r="V2505">
        <v>42.988107173732402</v>
      </c>
      <c r="W2505">
        <v>43.047239887940997</v>
      </c>
      <c r="X2505">
        <v>3036.0242364733958</v>
      </c>
      <c r="Y2505">
        <v>3047.488906292821</v>
      </c>
      <c r="Z2505">
        <v>2936.445965628297</v>
      </c>
      <c r="AA2505">
        <v>3099.531414710254</v>
      </c>
      <c r="AB2505">
        <v>564.23201118442421</v>
      </c>
      <c r="AC2505">
        <v>558.9484479443521</v>
      </c>
      <c r="AD2505">
        <v>475.75549740225438</v>
      </c>
      <c r="AE2505">
        <v>677.29088902776823</v>
      </c>
      <c r="AF2505">
        <v>62.505690089951493</v>
      </c>
      <c r="AG2505">
        <v>62.224378633373021</v>
      </c>
      <c r="AH2505">
        <v>61.205768718236392</v>
      </c>
      <c r="AI2505">
        <v>64.647506665671926</v>
      </c>
      <c r="AJ2505">
        <v>0.54000730276259201</v>
      </c>
      <c r="AK2505">
        <v>0.54000727714396901</v>
      </c>
      <c r="AL2505">
        <v>0.54000368796196463</v>
      </c>
      <c r="AM2505">
        <v>0.54001093256365362</v>
      </c>
      <c r="AN2505">
        <v>0.94454103031511905</v>
      </c>
      <c r="AO2505">
        <v>0.94454103031511905</v>
      </c>
      <c r="AP2505">
        <v>0.94454103031511905</v>
      </c>
      <c r="AQ2505">
        <v>0.94454103031511905</v>
      </c>
      <c r="AR2505">
        <v>13.30440804169206</v>
      </c>
      <c r="AS2505">
        <v>13.30440804169206</v>
      </c>
      <c r="AT2505">
        <v>13.30440804169206</v>
      </c>
      <c r="AU2505">
        <v>13.30440804169206</v>
      </c>
      <c r="AV2505" t="str">
        <f>VLOOKUP(Sheet1[[#This Row],[NPDES ID2]],Combined_Sheet__Major_Only___2[[NPDES ID2]:[ECHO BFR]],3,FALSE)</f>
        <v>IN</v>
      </c>
      <c r="AW2505" t="s">
        <v>41</v>
      </c>
      <c r="AX2505" t="str">
        <f>VLOOKUP(Sheet1[[#This Row],[NPDES ID2]],Combined_Sheet__Major_Only___2[[NPDES ID2]:[ECHO BFR]],27,FALSE)</f>
        <v>-</v>
      </c>
      <c r="AY2505" t="str">
        <f>VLOOKUP(Sheet1[[#This Row],[NPDES ID2]],Combined_Sheet__Major_Only___2[[NPDES ID2]:[ECHO BFR]],28,FALSE)</f>
        <v>-</v>
      </c>
      <c r="AZ2505" t="str">
        <f>VLOOKUP(Sheet1[[#This Row],[NPDES ID2]],Combined_Sheet__Major_Only___2[[NPDES ID2]:[ECHO BFR]],29,FALSE)</f>
        <v>preliminaryOps, thickening</v>
      </c>
      <c r="BA2505">
        <f>VLOOKUP(Sheet1[[#This Row],[NPDES ID2]],Combined_Sheet__Major_Only___2[[NPDES ID2]:[ECHO BFR]],17,FALSE)</f>
        <v>38.839111000000003</v>
      </c>
      <c r="BB2505">
        <f>VLOOKUP(Sheet1[[#This Row],[NPDES ID2]],Combined_Sheet__Major_Only___2[[NPDES ID2]:[ECHO BFR]],18,FALSE)</f>
        <v>-86.521889000000002</v>
      </c>
      <c r="BC2505" t="str">
        <f>IF(ISNUMBER(SEARCH("aerobic",$AW2505)),"aerobic","")</f>
        <v>aerobic</v>
      </c>
      <c r="BD2505" t="str">
        <f>IF(ISNUMBER(SEARCH("anaer",$AW2505)),"anaer","")</f>
        <v/>
      </c>
      <c r="BE2505" t="str">
        <f>IF(ISNUMBER(SEARCH("thickening",$AZ2505)),"thickening","")</f>
        <v>thickening</v>
      </c>
      <c r="BF2505" s="3" t="str">
        <f>IF(ISNUMBER(SEARCH("airDry",$AW2505)),"airDry","")</f>
        <v/>
      </c>
      <c r="BG2505" s="3" t="str">
        <f>IF(ISNUMBER(SEARCH("heatDry",$AY2505)),"heatDry","")</f>
        <v/>
      </c>
      <c r="BH2505" s="3" t="str">
        <f>IF(AND(ISNUMBER(SEARCH("aerobic",$AW2505)),ISNUMBER(SEARCH("anaer",$AW2505))),"Combined Aer and Anaer.","")</f>
        <v/>
      </c>
    </row>
    <row r="2506" spans="1:60" x14ac:dyDescent="0.3">
      <c r="A2506" s="4">
        <v>2504</v>
      </c>
      <c r="B2506" t="s">
        <v>11638</v>
      </c>
      <c r="C2506">
        <v>173.25</v>
      </c>
      <c r="D2506">
        <v>893.85267523242555</v>
      </c>
      <c r="E2506">
        <v>902.79938083110562</v>
      </c>
      <c r="F2506">
        <v>651.94474632865888</v>
      </c>
      <c r="G2506">
        <v>1155.699538618527</v>
      </c>
      <c r="H2506">
        <v>-78.089700538596048</v>
      </c>
      <c r="I2506">
        <v>-77.721434492638494</v>
      </c>
      <c r="J2506">
        <v>-90.33563963282225</v>
      </c>
      <c r="K2506">
        <v>-66.242123196595742</v>
      </c>
      <c r="L2506">
        <v>86.359009837644791</v>
      </c>
      <c r="M2506">
        <v>85.682006359860111</v>
      </c>
      <c r="N2506">
        <v>83.229387985116091</v>
      </c>
      <c r="O2506">
        <v>91.515504476895444</v>
      </c>
      <c r="P2506">
        <v>4.1298863358996023</v>
      </c>
      <c r="Q2506">
        <v>4.1192165522883606</v>
      </c>
      <c r="R2506">
        <v>3.5442713961096439</v>
      </c>
      <c r="S2506">
        <v>4.6763616339807248</v>
      </c>
      <c r="T2506">
        <v>113.6978566697551</v>
      </c>
      <c r="U2506">
        <v>113.69767836580171</v>
      </c>
      <c r="V2506">
        <v>113.62133561800781</v>
      </c>
      <c r="W2506">
        <v>113.77364327347171</v>
      </c>
      <c r="X2506">
        <v>10273.914351996769</v>
      </c>
      <c r="Y2506">
        <v>10340.80528945932</v>
      </c>
      <c r="Z2506">
        <v>9692.1986600037071</v>
      </c>
      <c r="AA2506">
        <v>10650.274690435041</v>
      </c>
      <c r="AB2506">
        <v>2112.604296138933</v>
      </c>
      <c r="AC2506">
        <v>2074.12649355959</v>
      </c>
      <c r="AD2506">
        <v>1742.3165475357589</v>
      </c>
      <c r="AE2506">
        <v>2657.9738469732888</v>
      </c>
      <c r="AF2506">
        <v>48.850227141153773</v>
      </c>
      <c r="AG2506">
        <v>48.467203106518362</v>
      </c>
      <c r="AH2506">
        <v>47.080276351076023</v>
      </c>
      <c r="AI2506">
        <v>51.766484103008757</v>
      </c>
      <c r="AJ2506">
        <v>0.37368616311892128</v>
      </c>
      <c r="AK2506">
        <v>0.37368613008930962</v>
      </c>
      <c r="AL2506">
        <v>0.37368150424251417</v>
      </c>
      <c r="AM2506">
        <v>0.37369084135975061</v>
      </c>
      <c r="AN2506">
        <v>0.97792543717283753</v>
      </c>
      <c r="AO2506">
        <v>0.97792543717283709</v>
      </c>
      <c r="AP2506">
        <v>0.97792543717283709</v>
      </c>
      <c r="AQ2506">
        <v>0.97792543717283709</v>
      </c>
      <c r="AR2506">
        <v>9.8327027104574238</v>
      </c>
      <c r="AS2506">
        <v>9.8327027104574221</v>
      </c>
      <c r="AT2506">
        <v>9.8327027104574221</v>
      </c>
      <c r="AU2506">
        <v>9.8327027104574221</v>
      </c>
      <c r="AV2506" t="str">
        <f>VLOOKUP(Sheet1[[#This Row],[NPDES ID2]],Combined_Sheet__Major_Only___2[[NPDES ID2]:[ECHO BFR]],3,FALSE)</f>
        <v>MA</v>
      </c>
      <c r="AW2506" t="s">
        <v>54</v>
      </c>
      <c r="AX2506" t="str">
        <f>VLOOKUP(Sheet1[[#This Row],[NPDES ID2]],Combined_Sheet__Major_Only___2[[NPDES ID2]:[ECHO BFR]],27,FALSE)</f>
        <v>other</v>
      </c>
      <c r="AY2506" t="str">
        <f>VLOOKUP(Sheet1[[#This Row],[NPDES ID2]],Combined_Sheet__Major_Only___2[[NPDES ID2]:[ECHO BFR]],28,FALSE)</f>
        <v>-</v>
      </c>
      <c r="AZ2506" t="str">
        <f>VLOOKUP(Sheet1[[#This Row],[NPDES ID2]],Combined_Sheet__Major_Only___2[[NPDES ID2]:[ECHO BFR]],29,FALSE)</f>
        <v>thickening</v>
      </c>
      <c r="BA2506">
        <f>VLOOKUP(Sheet1[[#This Row],[NPDES ID2]],Combined_Sheet__Major_Only___2[[NPDES ID2]:[ECHO BFR]],17,FALSE)</f>
        <v>42.306010999999998</v>
      </c>
      <c r="BB2506">
        <f>VLOOKUP(Sheet1[[#This Row],[NPDES ID2]],Combined_Sheet__Major_Only___2[[NPDES ID2]:[ECHO BFR]],18,FALSE)</f>
        <v>-70.899405000000002</v>
      </c>
      <c r="BC2506" t="str">
        <f>IF(ISNUMBER(SEARCH("aerobic",$AW2506)),"aerobic","")</f>
        <v/>
      </c>
      <c r="BD2506" t="str">
        <f>IF(ISNUMBER(SEARCH("anaer",$AW2506)),"anaer","")</f>
        <v/>
      </c>
      <c r="BE2506" t="str">
        <f>IF(ISNUMBER(SEARCH("thickening",$AZ2506)),"thickening","")</f>
        <v>thickening</v>
      </c>
      <c r="BF2506" s="2" t="str">
        <f>IF(ISNUMBER(SEARCH("airDry",$AW2506)),"airDry","")</f>
        <v/>
      </c>
      <c r="BG2506" s="2" t="str">
        <f>IF(ISNUMBER(SEARCH("heatDry",$AY2506)),"heatDry","")</f>
        <v/>
      </c>
      <c r="BH2506" s="2" t="str">
        <f>IF(AND(ISNUMBER(SEARCH("aerobic",$AW2506)),ISNUMBER(SEARCH("anaer",$AW2506))),"Combined Aer and Anaer.","")</f>
        <v/>
      </c>
    </row>
    <row r="2507" spans="1:60" x14ac:dyDescent="0.3">
      <c r="A2507" s="4">
        <v>2505</v>
      </c>
      <c r="B2507" t="s">
        <v>11643</v>
      </c>
      <c r="C2507">
        <v>173.19</v>
      </c>
      <c r="D2507">
        <v>900.20165720855107</v>
      </c>
      <c r="E2507">
        <v>908.97245310381572</v>
      </c>
      <c r="F2507">
        <v>656.54369951732122</v>
      </c>
      <c r="G2507">
        <v>1164.3852498955589</v>
      </c>
      <c r="H2507">
        <v>-78.141740811592555</v>
      </c>
      <c r="I2507">
        <v>-77.718383546095964</v>
      </c>
      <c r="J2507">
        <v>-90.330271561832191</v>
      </c>
      <c r="K2507">
        <v>-66.415214087515437</v>
      </c>
      <c r="L2507">
        <v>85.747165942235441</v>
      </c>
      <c r="M2507">
        <v>85.066044555004027</v>
      </c>
      <c r="N2507">
        <v>82.598732388712932</v>
      </c>
      <c r="O2507">
        <v>90.934593717195341</v>
      </c>
      <c r="P2507">
        <v>4.1293216675975293</v>
      </c>
      <c r="Q2507">
        <v>4.1167968160979882</v>
      </c>
      <c r="R2507">
        <v>3.5497509001102712</v>
      </c>
      <c r="S2507">
        <v>4.6788369657321356</v>
      </c>
      <c r="T2507">
        <v>4.2344831726679146</v>
      </c>
      <c r="U2507">
        <v>4.2344738001239541</v>
      </c>
      <c r="V2507">
        <v>4.2304608450203771</v>
      </c>
      <c r="W2507">
        <v>4.2384668940685204</v>
      </c>
      <c r="X2507">
        <v>385.24062242507972</v>
      </c>
      <c r="Y2507">
        <v>387.70870560548309</v>
      </c>
      <c r="Z2507">
        <v>363.24551080849568</v>
      </c>
      <c r="AA2507">
        <v>399.54124092597812</v>
      </c>
      <c r="AB2507">
        <v>85.894801764043962</v>
      </c>
      <c r="AC2507">
        <v>84.054095985673371</v>
      </c>
      <c r="AD2507">
        <v>69.711453142228947</v>
      </c>
      <c r="AE2507">
        <v>110.27949508736521</v>
      </c>
      <c r="AF2507">
        <v>48.520558288642277</v>
      </c>
      <c r="AG2507">
        <v>48.135111497824553</v>
      </c>
      <c r="AH2507">
        <v>46.739161399150532</v>
      </c>
      <c r="AI2507">
        <v>51.455632005860537</v>
      </c>
      <c r="AJ2507">
        <v>0.36968476168278708</v>
      </c>
      <c r="AK2507">
        <v>0.36968474695490489</v>
      </c>
      <c r="AL2507">
        <v>0.36968268343712157</v>
      </c>
      <c r="AM2507">
        <v>0.3696868485500055</v>
      </c>
      <c r="AN2507">
        <v>0.67405728934054121</v>
      </c>
      <c r="AO2507">
        <v>0.67405728934054132</v>
      </c>
      <c r="AP2507">
        <v>0.67405728934054132</v>
      </c>
      <c r="AQ2507">
        <v>0.67405728934054132</v>
      </c>
      <c r="AR2507">
        <v>9.3582889495672497</v>
      </c>
      <c r="AS2507">
        <v>9.3582889495672461</v>
      </c>
      <c r="AT2507">
        <v>9.3582889495672461</v>
      </c>
      <c r="AU2507">
        <v>9.3582889495672461</v>
      </c>
      <c r="AV2507" t="str">
        <f>VLOOKUP(Sheet1[[#This Row],[NPDES ID2]],Combined_Sheet__Major_Only___2[[NPDES ID2]:[ECHO BFR]],3,FALSE)</f>
        <v>CA</v>
      </c>
      <c r="AW2507" t="s">
        <v>1420</v>
      </c>
      <c r="AX2507" t="str">
        <f>VLOOKUP(Sheet1[[#This Row],[NPDES ID2]],Combined_Sheet__Major_Only___2[[NPDES ID2]:[ECHO BFR]],27,FALSE)</f>
        <v>-</v>
      </c>
      <c r="AY2507" t="str">
        <f>VLOOKUP(Sheet1[[#This Row],[NPDES ID2]],Combined_Sheet__Major_Only___2[[NPDES ID2]:[ECHO BFR]],28,FALSE)</f>
        <v>-</v>
      </c>
      <c r="AZ2507" t="str">
        <f>VLOOKUP(Sheet1[[#This Row],[NPDES ID2]],Combined_Sheet__Major_Only___2[[NPDES ID2]:[ECHO BFR]],29,FALSE)</f>
        <v>sludgeLagoon</v>
      </c>
      <c r="BA2507">
        <f>VLOOKUP(Sheet1[[#This Row],[NPDES ID2]],Combined_Sheet__Major_Only___2[[NPDES ID2]:[ECHO BFR]],17,FALSE)</f>
        <v>38.533199000000003</v>
      </c>
      <c r="BB2507">
        <f>VLOOKUP(Sheet1[[#This Row],[NPDES ID2]],Combined_Sheet__Major_Only___2[[NPDES ID2]:[ECHO BFR]],18,FALSE)</f>
        <v>-121.75685</v>
      </c>
      <c r="BC2507" t="str">
        <f>IF(ISNUMBER(SEARCH("aerobic",$AW2507)),"aerobic","")</f>
        <v/>
      </c>
      <c r="BD2507" t="str">
        <f>IF(ISNUMBER(SEARCH("anaer",$AW2507)),"anaer","")</f>
        <v/>
      </c>
      <c r="BE2507" t="str">
        <f>IF(ISNUMBER(SEARCH("thickening",$AZ2507)),"thickening","")</f>
        <v/>
      </c>
      <c r="BF2507" s="3" t="str">
        <f>IF(ISNUMBER(SEARCH("airDry",$AW2507)),"airDry","")</f>
        <v>airDry</v>
      </c>
      <c r="BG2507" s="3" t="str">
        <f>IF(ISNUMBER(SEARCH("heatDry",$AY2507)),"heatDry","")</f>
        <v/>
      </c>
      <c r="BH2507" s="3" t="str">
        <f>IF(AND(ISNUMBER(SEARCH("aerobic",$AW2507)),ISNUMBER(SEARCH("anaer",$AW2507))),"Combined Aer and Anaer.","")</f>
        <v/>
      </c>
    </row>
    <row r="2508" spans="1:60" x14ac:dyDescent="0.3">
      <c r="A2508" s="4">
        <v>2506</v>
      </c>
      <c r="B2508" t="s">
        <v>11647</v>
      </c>
      <c r="C2508">
        <v>172.76</v>
      </c>
      <c r="D2508">
        <v>894.23370166419511</v>
      </c>
      <c r="E2508">
        <v>903.25091327832888</v>
      </c>
      <c r="F2508">
        <v>652.10127429227225</v>
      </c>
      <c r="G2508">
        <v>1156.0704513553219</v>
      </c>
      <c r="H2508">
        <v>-78.047474817631326</v>
      </c>
      <c r="I2508">
        <v>-77.693085762384555</v>
      </c>
      <c r="J2508">
        <v>-90.300816350433365</v>
      </c>
      <c r="K2508">
        <v>-66.179778178229697</v>
      </c>
      <c r="L2508">
        <v>86.280590592769244</v>
      </c>
      <c r="M2508">
        <v>85.606772567888953</v>
      </c>
      <c r="N2508">
        <v>83.165428395964312</v>
      </c>
      <c r="O2508">
        <v>91.41333414730417</v>
      </c>
      <c r="P2508">
        <v>4.1179276148086474</v>
      </c>
      <c r="Q2508">
        <v>4.1078114000828831</v>
      </c>
      <c r="R2508">
        <v>3.5322766790698532</v>
      </c>
      <c r="S2508">
        <v>4.661898106809538</v>
      </c>
      <c r="T2508">
        <v>239.60137556583089</v>
      </c>
      <c r="U2508">
        <v>239.60100295890459</v>
      </c>
      <c r="V2508">
        <v>239.44146731169781</v>
      </c>
      <c r="W2508">
        <v>239.75974902268081</v>
      </c>
      <c r="X2508">
        <v>21608.989208143881</v>
      </c>
      <c r="Y2508">
        <v>21749.259162479069</v>
      </c>
      <c r="Z2508">
        <v>20389.758636226172</v>
      </c>
      <c r="AA2508">
        <v>22397.60942039685</v>
      </c>
      <c r="AB2508">
        <v>4968.3984550358064</v>
      </c>
      <c r="AC2508">
        <v>4857.4481154440437</v>
      </c>
      <c r="AD2508">
        <v>4007.4237822065402</v>
      </c>
      <c r="AE2508">
        <v>6428.613820263301</v>
      </c>
      <c r="AF2508">
        <v>48.944748960442311</v>
      </c>
      <c r="AG2508">
        <v>48.562397774765188</v>
      </c>
      <c r="AH2508">
        <v>47.178204810504013</v>
      </c>
      <c r="AI2508">
        <v>51.855443298491913</v>
      </c>
      <c r="AJ2508">
        <v>0.37483358241973108</v>
      </c>
      <c r="AK2508">
        <v>0.37483352745767179</v>
      </c>
      <c r="AL2508">
        <v>0.37482583376279821</v>
      </c>
      <c r="AM2508">
        <v>0.3748413633577517</v>
      </c>
      <c r="AN2508">
        <v>0.98934775312353285</v>
      </c>
      <c r="AO2508">
        <v>0.98934775312353274</v>
      </c>
      <c r="AP2508">
        <v>0.98934775312353274</v>
      </c>
      <c r="AQ2508">
        <v>0.98934775312353274</v>
      </c>
      <c r="AR2508">
        <v>9.2926281176690679</v>
      </c>
      <c r="AS2508">
        <v>9.2926281176690644</v>
      </c>
      <c r="AT2508">
        <v>9.2926281176690644</v>
      </c>
      <c r="AU2508">
        <v>9.2926281176690644</v>
      </c>
      <c r="AV2508" t="str">
        <f>VLOOKUP(Sheet1[[#This Row],[NPDES ID2]],Combined_Sheet__Major_Only___2[[NPDES ID2]:[ECHO BFR]],3,FALSE)</f>
        <v>TN</v>
      </c>
      <c r="AW2508" t="s">
        <v>38</v>
      </c>
      <c r="AX2508" t="str">
        <f>VLOOKUP(Sheet1[[#This Row],[NPDES ID2]],Combined_Sheet__Major_Only___2[[NPDES ID2]:[ECHO BFR]],27,FALSE)</f>
        <v/>
      </c>
      <c r="AY2508" t="str">
        <f>VLOOKUP(Sheet1[[#This Row],[NPDES ID2]],Combined_Sheet__Major_Only___2[[NPDES ID2]:[ECHO BFR]],28,FALSE)</f>
        <v/>
      </c>
      <c r="AZ2508" t="str">
        <f>VLOOKUP(Sheet1[[#This Row],[NPDES ID2]],Combined_Sheet__Major_Only___2[[NPDES ID2]:[ECHO BFR]],29,FALSE)</f>
        <v/>
      </c>
      <c r="BA2508">
        <f>VLOOKUP(Sheet1[[#This Row],[NPDES ID2]],Combined_Sheet__Major_Only___2[[NPDES ID2]:[ECHO BFR]],17,FALSE)</f>
        <v>36.029260000000001</v>
      </c>
      <c r="BB2508">
        <f>VLOOKUP(Sheet1[[#This Row],[NPDES ID2]],Combined_Sheet__Major_Only___2[[NPDES ID2]:[ECHO BFR]],18,FALSE)</f>
        <v>-89.418126000000001</v>
      </c>
      <c r="BC2508" t="str">
        <f>IF(ISNUMBER(SEARCH("aerobic",$AW2508)),"aerobic","")</f>
        <v/>
      </c>
      <c r="BD2508" t="str">
        <f>IF(ISNUMBER(SEARCH("anaer",$AW2508)),"anaer","")</f>
        <v/>
      </c>
      <c r="BE2508" t="str">
        <f>IF(ISNUMBER(SEARCH("thickening",$AZ2508)),"thickening","")</f>
        <v/>
      </c>
      <c r="BF2508" s="2" t="str">
        <f>IF(ISNUMBER(SEARCH("airDry",$AW2508)),"airDry","")</f>
        <v/>
      </c>
      <c r="BG2508" s="2" t="str">
        <f>IF(ISNUMBER(SEARCH("heatDry",$AY2508)),"heatDry","")</f>
        <v/>
      </c>
      <c r="BH2508" s="2" t="str">
        <f>IF(AND(ISNUMBER(SEARCH("aerobic",$AW2508)),ISNUMBER(SEARCH("anaer",$AW2508))),"Combined Aer and Anaer.","")</f>
        <v/>
      </c>
    </row>
    <row r="2509" spans="1:60" x14ac:dyDescent="0.3">
      <c r="A2509" s="4">
        <v>2507</v>
      </c>
      <c r="B2509" t="s">
        <v>11650</v>
      </c>
      <c r="C2509">
        <v>172.75</v>
      </c>
      <c r="D2509">
        <v>736.31135498989067</v>
      </c>
      <c r="E2509">
        <v>740.62226810838456</v>
      </c>
      <c r="F2509">
        <v>537.22667659980698</v>
      </c>
      <c r="G2509">
        <v>941.80706008574748</v>
      </c>
      <c r="H2509">
        <v>-77.29486598285186</v>
      </c>
      <c r="I2509">
        <v>-78.340962418555904</v>
      </c>
      <c r="J2509">
        <v>-90.837253627411229</v>
      </c>
      <c r="K2509">
        <v>-62.550360222908303</v>
      </c>
      <c r="L2509">
        <v>104.7265282758366</v>
      </c>
      <c r="M2509">
        <v>104.190031436008</v>
      </c>
      <c r="N2509">
        <v>102.2464168756688</v>
      </c>
      <c r="O2509">
        <v>108.81286600290299</v>
      </c>
      <c r="P2509">
        <v>4.0874764252588109</v>
      </c>
      <c r="Q2509">
        <v>4.1213038863315967</v>
      </c>
      <c r="R2509">
        <v>3.3711266412940368</v>
      </c>
      <c r="S2509">
        <v>4.6991501154491253</v>
      </c>
      <c r="T2509">
        <v>93.672222852718676</v>
      </c>
      <c r="U2509">
        <v>93.67207545370124</v>
      </c>
      <c r="V2509">
        <v>93.608964985310095</v>
      </c>
      <c r="W2509">
        <v>93.734873571962467</v>
      </c>
      <c r="X2509">
        <v>6955.9889305955012</v>
      </c>
      <c r="Y2509">
        <v>6985.9333649171494</v>
      </c>
      <c r="Z2509">
        <v>6696.3944905191893</v>
      </c>
      <c r="AA2509">
        <v>7121.8338039742666</v>
      </c>
      <c r="AB2509">
        <v>1398.391785517872</v>
      </c>
      <c r="AC2509">
        <v>1383.0217013052261</v>
      </c>
      <c r="AD2509">
        <v>1161.7245817473749</v>
      </c>
      <c r="AE2509">
        <v>1710.909304714274</v>
      </c>
      <c r="AF2509">
        <v>59.411399612369927</v>
      </c>
      <c r="AG2509">
        <v>59.106976717120972</v>
      </c>
      <c r="AH2509">
        <v>58.004804347948173</v>
      </c>
      <c r="AI2509">
        <v>61.728998262408638</v>
      </c>
      <c r="AJ2509">
        <v>0.5022355571683671</v>
      </c>
      <c r="AK2509">
        <v>0.50223552037881225</v>
      </c>
      <c r="AL2509">
        <v>0.50223036728021875</v>
      </c>
      <c r="AM2509">
        <v>0.50224076861515421</v>
      </c>
      <c r="AN2509">
        <v>0.97338638445508063</v>
      </c>
      <c r="AO2509">
        <v>0.97338638445508041</v>
      </c>
      <c r="AP2509">
        <v>0.97338638445508041</v>
      </c>
      <c r="AQ2509">
        <v>0.97338638445508041</v>
      </c>
      <c r="AR2509">
        <v>12.105966334608571</v>
      </c>
      <c r="AS2509">
        <v>12.105966334608571</v>
      </c>
      <c r="AT2509">
        <v>12.105966334608571</v>
      </c>
      <c r="AU2509">
        <v>12.105966334608571</v>
      </c>
      <c r="AV2509" t="str">
        <f>VLOOKUP(Sheet1[[#This Row],[NPDES ID2]],Combined_Sheet__Major_Only___2[[NPDES ID2]:[ECHO BFR]],3,FALSE)</f>
        <v>TX</v>
      </c>
      <c r="AW2509" t="s">
        <v>41</v>
      </c>
      <c r="AX2509" t="str">
        <f>VLOOKUP(Sheet1[[#This Row],[NPDES ID2]],Combined_Sheet__Major_Only___2[[NPDES ID2]:[ECHO BFR]],27,FALSE)</f>
        <v>-</v>
      </c>
      <c r="AY2509" t="str">
        <f>VLOOKUP(Sheet1[[#This Row],[NPDES ID2]],Combined_Sheet__Major_Only___2[[NPDES ID2]:[ECHO BFR]],28,FALSE)</f>
        <v>-</v>
      </c>
      <c r="AZ2509" t="str">
        <f>VLOOKUP(Sheet1[[#This Row],[NPDES ID2]],Combined_Sheet__Major_Only___2[[NPDES ID2]:[ECHO BFR]],29,FALSE)</f>
        <v>thickening</v>
      </c>
      <c r="BA2509">
        <f>VLOOKUP(Sheet1[[#This Row],[NPDES ID2]],Combined_Sheet__Major_Only___2[[NPDES ID2]:[ECHO BFR]],17,FALSE)</f>
        <v>29.158593</v>
      </c>
      <c r="BB2509">
        <f>VLOOKUP(Sheet1[[#This Row],[NPDES ID2]],Combined_Sheet__Major_Only___2[[NPDES ID2]:[ECHO BFR]],18,FALSE)</f>
        <v>-95.460294000000005</v>
      </c>
      <c r="BC2509" t="str">
        <f>IF(ISNUMBER(SEARCH("aerobic",$AW2509)),"aerobic","")</f>
        <v>aerobic</v>
      </c>
      <c r="BD2509" t="str">
        <f>IF(ISNUMBER(SEARCH("anaer",$AW2509)),"anaer","")</f>
        <v/>
      </c>
      <c r="BE2509" t="str">
        <f>IF(ISNUMBER(SEARCH("thickening",$AZ2509)),"thickening","")</f>
        <v>thickening</v>
      </c>
      <c r="BF2509" s="3" t="str">
        <f>IF(ISNUMBER(SEARCH("airDry",$AW2509)),"airDry","")</f>
        <v/>
      </c>
      <c r="BG2509" s="3" t="str">
        <f>IF(ISNUMBER(SEARCH("heatDry",$AY2509)),"heatDry","")</f>
        <v/>
      </c>
      <c r="BH2509" s="3" t="str">
        <f>IF(AND(ISNUMBER(SEARCH("aerobic",$AW2509)),ISNUMBER(SEARCH("anaer",$AW2509))),"Combined Aer and Anaer.","")</f>
        <v/>
      </c>
    </row>
    <row r="2510" spans="1:60" x14ac:dyDescent="0.3">
      <c r="A2510" s="4">
        <v>2508</v>
      </c>
      <c r="B2510" t="s">
        <v>11655</v>
      </c>
      <c r="C2510">
        <v>171</v>
      </c>
      <c r="D2510">
        <v>739.72468417905645</v>
      </c>
      <c r="E2510">
        <v>743.94233963468741</v>
      </c>
      <c r="F2510">
        <v>539.34919826164503</v>
      </c>
      <c r="G2510">
        <v>946.02263530744278</v>
      </c>
      <c r="H2510">
        <v>-77.281945118843197</v>
      </c>
      <c r="I2510">
        <v>-78.337343119346002</v>
      </c>
      <c r="J2510">
        <v>-90.881721424830445</v>
      </c>
      <c r="K2510">
        <v>-62.49629362422516</v>
      </c>
      <c r="L2510">
        <v>104.0657165311541</v>
      </c>
      <c r="M2510">
        <v>103.53763271264231</v>
      </c>
      <c r="N2510">
        <v>101.6245397385821</v>
      </c>
      <c r="O2510">
        <v>108.0878922395739</v>
      </c>
      <c r="P2510">
        <v>4.0453572484179832</v>
      </c>
      <c r="Q2510">
        <v>4.0772057309643071</v>
      </c>
      <c r="R2510">
        <v>3.3321180393503811</v>
      </c>
      <c r="S2510">
        <v>4.6488845983105982</v>
      </c>
      <c r="T2510">
        <v>73.02210530257193</v>
      </c>
      <c r="U2510">
        <v>73.021989772236694</v>
      </c>
      <c r="V2510">
        <v>72.97252422153548</v>
      </c>
      <c r="W2510">
        <v>73.071210505056129</v>
      </c>
      <c r="X2510">
        <v>5401.6473937065794</v>
      </c>
      <c r="Y2510">
        <v>5424.6744979638534</v>
      </c>
      <c r="Z2510">
        <v>5201.9638846867319</v>
      </c>
      <c r="AA2510">
        <v>5529.2048881770243</v>
      </c>
      <c r="AB2510">
        <v>1103.7329912450689</v>
      </c>
      <c r="AC2510">
        <v>1091.0955803343841</v>
      </c>
      <c r="AD2510">
        <v>914.28114199691493</v>
      </c>
      <c r="AE2510">
        <v>1354.2709447288589</v>
      </c>
      <c r="AF2510">
        <v>59.640602398057453</v>
      </c>
      <c r="AG2510">
        <v>59.337895703570091</v>
      </c>
      <c r="AH2510">
        <v>58.241875368593213</v>
      </c>
      <c r="AI2510">
        <v>61.945226399047577</v>
      </c>
      <c r="AJ2510">
        <v>0.50503197053474658</v>
      </c>
      <c r="AK2510">
        <v>0.50503193851722483</v>
      </c>
      <c r="AL2510">
        <v>0.50502745345788735</v>
      </c>
      <c r="AM2510">
        <v>0.50503650636808961</v>
      </c>
      <c r="AN2510">
        <v>0.96622483799158543</v>
      </c>
      <c r="AO2510">
        <v>0.96622483799158498</v>
      </c>
      <c r="AP2510">
        <v>0.96622483799158498</v>
      </c>
      <c r="AQ2510">
        <v>0.96622483799158498</v>
      </c>
      <c r="AR2510">
        <v>12.045819409615021</v>
      </c>
      <c r="AS2510">
        <v>12.045819409615021</v>
      </c>
      <c r="AT2510">
        <v>12.045819409615021</v>
      </c>
      <c r="AU2510">
        <v>12.045819409615021</v>
      </c>
      <c r="AV2510" t="str">
        <f>VLOOKUP(Sheet1[[#This Row],[NPDES ID2]],Combined_Sheet__Major_Only___2[[NPDES ID2]:[ECHO BFR]],3,FALSE)</f>
        <v>MN</v>
      </c>
      <c r="AW2510" t="s">
        <v>12181</v>
      </c>
      <c r="AX2510" t="str">
        <f>VLOOKUP(Sheet1[[#This Row],[NPDES ID2]],Combined_Sheet__Major_Only___2[[NPDES ID2]:[ECHO BFR]],27,FALSE)</f>
        <v>methaneBioCaptureRecover</v>
      </c>
      <c r="AY2510" t="str">
        <f>VLOOKUP(Sheet1[[#This Row],[NPDES ID2]],Combined_Sheet__Major_Only___2[[NPDES ID2]:[ECHO BFR]],28,FALSE)</f>
        <v>-</v>
      </c>
      <c r="AZ2510" t="str">
        <f>VLOOKUP(Sheet1[[#This Row],[NPDES ID2]],Combined_Sheet__Major_Only___2[[NPDES ID2]:[ECHO BFR]],29,FALSE)</f>
        <v>thickening</v>
      </c>
      <c r="BA2510">
        <f>VLOOKUP(Sheet1[[#This Row],[NPDES ID2]],Combined_Sheet__Major_Only___2[[NPDES ID2]:[ECHO BFR]],17,FALSE)</f>
        <v>46.281880000000001</v>
      </c>
      <c r="BB2510">
        <f>VLOOKUP(Sheet1[[#This Row],[NPDES ID2]],Combined_Sheet__Major_Only___2[[NPDES ID2]:[ECHO BFR]],18,FALSE)</f>
        <v>-96.1126</v>
      </c>
      <c r="BC2510" t="str">
        <f>IF(ISNUMBER(SEARCH("aerobic",$AW2510)),"aerobic","")</f>
        <v/>
      </c>
      <c r="BD2510" t="str">
        <f>IF(ISNUMBER(SEARCH("anaer",$AW2510)),"anaer","")</f>
        <v>anaer</v>
      </c>
      <c r="BE2510" t="str">
        <f>IF(ISNUMBER(SEARCH("thickening",$AZ2510)),"thickening","")</f>
        <v>thickening</v>
      </c>
      <c r="BF2510" s="2" t="str">
        <f>IF(ISNUMBER(SEARCH("airDry",$AW2510)),"airDry","")</f>
        <v/>
      </c>
      <c r="BG2510" s="2" t="str">
        <f>IF(ISNUMBER(SEARCH("heatDry",$AY2510)),"heatDry","")</f>
        <v/>
      </c>
      <c r="BH2510" s="2" t="str">
        <f>IF(AND(ISNUMBER(SEARCH("aerobic",$AW2510)),ISNUMBER(SEARCH("anaer",$AW2510))),"Combined Aer and Anaer.","")</f>
        <v/>
      </c>
    </row>
    <row r="2511" spans="1:60" x14ac:dyDescent="0.3">
      <c r="A2511" s="4">
        <v>2509</v>
      </c>
      <c r="B2511" t="s">
        <v>11658</v>
      </c>
      <c r="C2511">
        <v>169.06</v>
      </c>
      <c r="D2511">
        <v>737.5114673927709</v>
      </c>
      <c r="E2511">
        <v>741.4099361216455</v>
      </c>
      <c r="F2511">
        <v>537.33623333160381</v>
      </c>
      <c r="G2511">
        <v>942.64105457252845</v>
      </c>
      <c r="H2511">
        <v>-77.229054991117351</v>
      </c>
      <c r="I2511">
        <v>-78.315768796352828</v>
      </c>
      <c r="J2511">
        <v>-91.001647081044084</v>
      </c>
      <c r="K2511">
        <v>-62.305253582196023</v>
      </c>
      <c r="L2511">
        <v>104.17917624159131</v>
      </c>
      <c r="M2511">
        <v>103.6667297865981</v>
      </c>
      <c r="N2511">
        <v>101.8103480929541</v>
      </c>
      <c r="O2511">
        <v>108.082130774962</v>
      </c>
      <c r="P2511">
        <v>3.997134002855844</v>
      </c>
      <c r="Q2511">
        <v>4.0307549450561986</v>
      </c>
      <c r="R2511">
        <v>3.2830894085491771</v>
      </c>
      <c r="S2511">
        <v>4.5886889337615591</v>
      </c>
      <c r="T2511">
        <v>42.678185071262213</v>
      </c>
      <c r="U2511">
        <v>42.678116369752431</v>
      </c>
      <c r="V2511">
        <v>42.648701082345923</v>
      </c>
      <c r="W2511">
        <v>42.707386073247477</v>
      </c>
      <c r="X2511">
        <v>3117.7339890534581</v>
      </c>
      <c r="Y2511">
        <v>3130.6037174676521</v>
      </c>
      <c r="Z2511">
        <v>3006.0191376567332</v>
      </c>
      <c r="AA2511">
        <v>3189.0766596996809</v>
      </c>
      <c r="AB2511">
        <v>624.38080134168945</v>
      </c>
      <c r="AC2511">
        <v>617.52314403013543</v>
      </c>
      <c r="AD2511">
        <v>519.25247552749374</v>
      </c>
      <c r="AE2511">
        <v>761.78618223830131</v>
      </c>
      <c r="AF2511">
        <v>60.390618827377153</v>
      </c>
      <c r="AG2511">
        <v>60.093517879552458</v>
      </c>
      <c r="AH2511">
        <v>59.017707047861443</v>
      </c>
      <c r="AI2511">
        <v>62.652693306740822</v>
      </c>
      <c r="AJ2511">
        <v>0.51418428641001868</v>
      </c>
      <c r="AK2511">
        <v>0.51418426146739316</v>
      </c>
      <c r="AL2511">
        <v>0.51418076702488602</v>
      </c>
      <c r="AM2511">
        <v>0.51418782040025524</v>
      </c>
      <c r="AN2511">
        <v>0.94413505323311331</v>
      </c>
      <c r="AO2511">
        <v>0.94413505323311364</v>
      </c>
      <c r="AP2511">
        <v>0.94413505323311364</v>
      </c>
      <c r="AQ2511">
        <v>0.94413505323311364</v>
      </c>
      <c r="AR2511">
        <v>12.33118342335464</v>
      </c>
      <c r="AS2511">
        <v>12.33118342335464</v>
      </c>
      <c r="AT2511">
        <v>12.33118342335464</v>
      </c>
      <c r="AU2511">
        <v>12.33118342335464</v>
      </c>
      <c r="AV2511" t="str">
        <f>VLOOKUP(Sheet1[[#This Row],[NPDES ID2]],Combined_Sheet__Major_Only___2[[NPDES ID2]:[ECHO BFR]],3,FALSE)</f>
        <v>TX</v>
      </c>
      <c r="AW2511" t="s">
        <v>41</v>
      </c>
      <c r="AX2511" t="str">
        <f>VLOOKUP(Sheet1[[#This Row],[NPDES ID2]],Combined_Sheet__Major_Only___2[[NPDES ID2]:[ECHO BFR]],27,FALSE)</f>
        <v>-</v>
      </c>
      <c r="AY2511" t="str">
        <f>VLOOKUP(Sheet1[[#This Row],[NPDES ID2]],Combined_Sheet__Major_Only___2[[NPDES ID2]:[ECHO BFR]],28,FALSE)</f>
        <v>-</v>
      </c>
      <c r="AZ2511" t="str">
        <f>VLOOKUP(Sheet1[[#This Row],[NPDES ID2]],Combined_Sheet__Major_Only___2[[NPDES ID2]:[ECHO BFR]],29,FALSE)</f>
        <v>thickening</v>
      </c>
      <c r="BA2511">
        <f>VLOOKUP(Sheet1[[#This Row],[NPDES ID2]],Combined_Sheet__Major_Only___2[[NPDES ID2]:[ECHO BFR]],17,FALSE)</f>
        <v>29.741188999999999</v>
      </c>
      <c r="BB2511">
        <f>VLOOKUP(Sheet1[[#This Row],[NPDES ID2]],Combined_Sheet__Major_Only___2[[NPDES ID2]:[ECHO BFR]],18,FALSE)</f>
        <v>-95.727085000000002</v>
      </c>
      <c r="BC2511" t="str">
        <f>IF(ISNUMBER(SEARCH("aerobic",$AW2511)),"aerobic","")</f>
        <v>aerobic</v>
      </c>
      <c r="BD2511" t="str">
        <f>IF(ISNUMBER(SEARCH("anaer",$AW2511)),"anaer","")</f>
        <v/>
      </c>
      <c r="BE2511" t="str">
        <f>IF(ISNUMBER(SEARCH("thickening",$AZ2511)),"thickening","")</f>
        <v>thickening</v>
      </c>
      <c r="BF2511" s="3" t="str">
        <f>IF(ISNUMBER(SEARCH("airDry",$AW2511)),"airDry","")</f>
        <v/>
      </c>
      <c r="BG2511" s="3" t="str">
        <f>IF(ISNUMBER(SEARCH("heatDry",$AY2511)),"heatDry","")</f>
        <v/>
      </c>
      <c r="BH2511" s="3" t="str">
        <f>IF(AND(ISNUMBER(SEARCH("aerobic",$AW2511)),ISNUMBER(SEARCH("anaer",$AW2511))),"Combined Aer and Anaer.","")</f>
        <v/>
      </c>
    </row>
    <row r="2512" spans="1:60" x14ac:dyDescent="0.3">
      <c r="A2512" s="4">
        <v>2510</v>
      </c>
      <c r="B2512" t="s">
        <v>11662</v>
      </c>
      <c r="C2512">
        <v>168</v>
      </c>
      <c r="D2512">
        <v>919.83610960033184</v>
      </c>
      <c r="E2512">
        <v>928.93651878049786</v>
      </c>
      <c r="F2512">
        <v>669.49853027526069</v>
      </c>
      <c r="G2512">
        <v>1189.6252904588159</v>
      </c>
      <c r="H2512">
        <v>-78.111996320432539</v>
      </c>
      <c r="I2512">
        <v>-77.719408417684136</v>
      </c>
      <c r="J2512">
        <v>-90.332706223453755</v>
      </c>
      <c r="K2512">
        <v>-66.317281720141239</v>
      </c>
      <c r="L2512">
        <v>83.494405879324987</v>
      </c>
      <c r="M2512">
        <v>82.836065636884598</v>
      </c>
      <c r="N2512">
        <v>80.451152488613076</v>
      </c>
      <c r="O2512">
        <v>88.508570688948993</v>
      </c>
      <c r="P2512">
        <v>4.0051073772631511</v>
      </c>
      <c r="Q2512">
        <v>3.993970011151557</v>
      </c>
      <c r="R2512">
        <v>3.4397232501842798</v>
      </c>
      <c r="S2512">
        <v>4.5363965250440632</v>
      </c>
      <c r="T2512">
        <v>67.805255292013669</v>
      </c>
      <c r="U2512">
        <v>67.805147812680332</v>
      </c>
      <c r="V2512">
        <v>67.759129384680577</v>
      </c>
      <c r="W2512">
        <v>67.850938483505516</v>
      </c>
      <c r="X2512">
        <v>6145.2278633935484</v>
      </c>
      <c r="Y2512">
        <v>6185.4250691769721</v>
      </c>
      <c r="Z2512">
        <v>5795.3781338393383</v>
      </c>
      <c r="AA2512">
        <v>6371.6564442157678</v>
      </c>
      <c r="AB2512">
        <v>1509.77614056625</v>
      </c>
      <c r="AC2512">
        <v>1471.28643997684</v>
      </c>
      <c r="AD2512">
        <v>1200.0455160780259</v>
      </c>
      <c r="AE2512">
        <v>1989.7986156197171</v>
      </c>
      <c r="AF2512">
        <v>48.70559407005635</v>
      </c>
      <c r="AG2512">
        <v>48.32150682864939</v>
      </c>
      <c r="AH2512">
        <v>46.930622641188322</v>
      </c>
      <c r="AI2512">
        <v>51.630105079070901</v>
      </c>
      <c r="AJ2512">
        <v>0.37193055966520638</v>
      </c>
      <c r="AK2512">
        <v>0.37193053449339031</v>
      </c>
      <c r="AL2512">
        <v>0.3719270085190618</v>
      </c>
      <c r="AM2512">
        <v>0.3719341255594521</v>
      </c>
      <c r="AN2512">
        <v>0.96376128720081278</v>
      </c>
      <c r="AO2512">
        <v>0.963761287200813</v>
      </c>
      <c r="AP2512">
        <v>0.963761287200813</v>
      </c>
      <c r="AQ2512">
        <v>0.963761287200813</v>
      </c>
      <c r="AR2512">
        <v>8.9463198002504498</v>
      </c>
      <c r="AS2512">
        <v>8.9463198002504534</v>
      </c>
      <c r="AT2512">
        <v>8.9463198002504534</v>
      </c>
      <c r="AU2512">
        <v>8.9463198002504534</v>
      </c>
      <c r="AV2512" t="str">
        <f>VLOOKUP(Sheet1[[#This Row],[NPDES ID2]],Combined_Sheet__Major_Only___2[[NPDES ID2]:[ECHO BFR]],3,FALSE)</f>
        <v>VT</v>
      </c>
      <c r="AW2512" t="s">
        <v>87</v>
      </c>
      <c r="AX2512" t="str">
        <f>VLOOKUP(Sheet1[[#This Row],[NPDES ID2]],Combined_Sheet__Major_Only___2[[NPDES ID2]:[ECHO BFR]],27,FALSE)</f>
        <v>tempSludgeStore</v>
      </c>
      <c r="AY2512" t="str">
        <f>VLOOKUP(Sheet1[[#This Row],[NPDES ID2]],Combined_Sheet__Major_Only___2[[NPDES ID2]:[ECHO BFR]],28,FALSE)</f>
        <v>highTempCompost</v>
      </c>
      <c r="AZ2512" t="str">
        <f>VLOOKUP(Sheet1[[#This Row],[NPDES ID2]],Combined_Sheet__Major_Only___2[[NPDES ID2]:[ECHO BFR]],29,FALSE)</f>
        <v>thickening</v>
      </c>
      <c r="BA2512">
        <f>VLOOKUP(Sheet1[[#This Row],[NPDES ID2]],Combined_Sheet__Major_Only___2[[NPDES ID2]:[ECHO BFR]],17,FALSE)</f>
        <v>44.486896000000002</v>
      </c>
      <c r="BB2512">
        <f>VLOOKUP(Sheet1[[#This Row],[NPDES ID2]],Combined_Sheet__Major_Only___2[[NPDES ID2]:[ECHO BFR]],18,FALSE)</f>
        <v>-73.193622000000005</v>
      </c>
      <c r="BC2512" t="str">
        <f>IF(ISNUMBER(SEARCH("aerobic",$AW2512)),"aerobic","")</f>
        <v/>
      </c>
      <c r="BD2512" t="str">
        <f>IF(ISNUMBER(SEARCH("anaer",$AW2512)),"anaer","")</f>
        <v/>
      </c>
      <c r="BE2512" t="str">
        <f>IF(ISNUMBER(SEARCH("thickening",$AZ2512)),"thickening","")</f>
        <v>thickening</v>
      </c>
      <c r="BF2512" s="2" t="str">
        <f>IF(ISNUMBER(SEARCH("airDry",$AW2512)),"airDry","")</f>
        <v/>
      </c>
      <c r="BG2512" s="2" t="str">
        <f>IF(ISNUMBER(SEARCH("heatDry",$AY2512)),"heatDry","")</f>
        <v/>
      </c>
      <c r="BH2512" s="2" t="str">
        <f>IF(AND(ISNUMBER(SEARCH("aerobic",$AW2512)),ISNUMBER(SEARCH("anaer",$AW2512))),"Combined Aer and Anaer.","")</f>
        <v/>
      </c>
    </row>
    <row r="2513" spans="1:60" x14ac:dyDescent="0.3">
      <c r="A2513" s="4">
        <v>2511</v>
      </c>
      <c r="B2513" t="s">
        <v>11665</v>
      </c>
      <c r="C2513">
        <v>165.29</v>
      </c>
      <c r="D2513">
        <v>947.77135188938007</v>
      </c>
      <c r="E2513">
        <v>956.53748608043929</v>
      </c>
      <c r="F2513">
        <v>689.04485767939605</v>
      </c>
      <c r="G2513">
        <v>1227.024593117309</v>
      </c>
      <c r="H2513">
        <v>-78.182417575298075</v>
      </c>
      <c r="I2513">
        <v>-77.6555669240268</v>
      </c>
      <c r="J2513">
        <v>-90.248381229300762</v>
      </c>
      <c r="K2513">
        <v>-66.702968733552638</v>
      </c>
      <c r="L2513">
        <v>80.82586108477993</v>
      </c>
      <c r="M2513">
        <v>80.16831461079525</v>
      </c>
      <c r="N2513">
        <v>77.786405069348561</v>
      </c>
      <c r="O2513">
        <v>85.833733969517937</v>
      </c>
      <c r="P2513">
        <v>3.9423865267008562</v>
      </c>
      <c r="Q2513">
        <v>3.927191038985939</v>
      </c>
      <c r="R2513">
        <v>3.3993507837008892</v>
      </c>
      <c r="S2513">
        <v>4.4723684109557524</v>
      </c>
      <c r="T2513">
        <v>4.1685196323751308</v>
      </c>
      <c r="U2513">
        <v>4.1685103616306467</v>
      </c>
      <c r="V2513">
        <v>4.1645409930623822</v>
      </c>
      <c r="W2513">
        <v>4.1724600847610036</v>
      </c>
      <c r="X2513">
        <v>383.99617339715252</v>
      </c>
      <c r="Y2513">
        <v>386.51195988509079</v>
      </c>
      <c r="Z2513">
        <v>361.55841543935071</v>
      </c>
      <c r="AA2513">
        <v>398.59927054357888</v>
      </c>
      <c r="AB2513">
        <v>94.389007889266011</v>
      </c>
      <c r="AC2513">
        <v>91.954083608306547</v>
      </c>
      <c r="AD2513">
        <v>74.972363747895969</v>
      </c>
      <c r="AE2513">
        <v>124.4751443540865</v>
      </c>
      <c r="AF2513">
        <v>47.921737243982562</v>
      </c>
      <c r="AG2513">
        <v>47.531847908047403</v>
      </c>
      <c r="AH2513">
        <v>46.119799974480337</v>
      </c>
      <c r="AI2513">
        <v>50.890652353280259</v>
      </c>
      <c r="AJ2513">
        <v>0.3624185825373169</v>
      </c>
      <c r="AK2513">
        <v>0.36241856827440422</v>
      </c>
      <c r="AL2513">
        <v>0.36241656989501631</v>
      </c>
      <c r="AM2513">
        <v>0.3624206035288563</v>
      </c>
      <c r="AN2513">
        <v>0.67133090509065585</v>
      </c>
      <c r="AO2513">
        <v>0.67133090509065563</v>
      </c>
      <c r="AP2513">
        <v>0.67133090509065563</v>
      </c>
      <c r="AQ2513">
        <v>0.67133090509065563</v>
      </c>
      <c r="AR2513">
        <v>8.8002691699003481</v>
      </c>
      <c r="AS2513">
        <v>8.8002691699003464</v>
      </c>
      <c r="AT2513">
        <v>8.8002691699003464</v>
      </c>
      <c r="AU2513">
        <v>8.8002691699003464</v>
      </c>
      <c r="AV2513" t="str">
        <f>VLOOKUP(Sheet1[[#This Row],[NPDES ID2]],Combined_Sheet__Major_Only___2[[NPDES ID2]:[ECHO BFR]],3,FALSE)</f>
        <v>TX</v>
      </c>
      <c r="AW2513" t="s">
        <v>1420</v>
      </c>
      <c r="AX2513" t="str">
        <f>VLOOKUP(Sheet1[[#This Row],[NPDES ID2]],Combined_Sheet__Major_Only___2[[NPDES ID2]:[ECHO BFR]],27,FALSE)</f>
        <v>-</v>
      </c>
      <c r="AY2513" t="str">
        <f>VLOOKUP(Sheet1[[#This Row],[NPDES ID2]],Combined_Sheet__Major_Only___2[[NPDES ID2]:[ECHO BFR]],28,FALSE)</f>
        <v>-</v>
      </c>
      <c r="AZ2513" t="str">
        <f>VLOOKUP(Sheet1[[#This Row],[NPDES ID2]],Combined_Sheet__Major_Only___2[[NPDES ID2]:[ECHO BFR]],29,FALSE)</f>
        <v>preliminaryOps</v>
      </c>
      <c r="BA2513">
        <f>VLOOKUP(Sheet1[[#This Row],[NPDES ID2]],Combined_Sheet__Major_Only___2[[NPDES ID2]:[ECHO BFR]],17,FALSE)</f>
        <v>35.668332999999997</v>
      </c>
      <c r="BB2513">
        <f>VLOOKUP(Sheet1[[#This Row],[NPDES ID2]],Combined_Sheet__Major_Only___2[[NPDES ID2]:[ECHO BFR]],18,FALSE)</f>
        <v>-101.404444</v>
      </c>
      <c r="BC2513" t="str">
        <f>IF(ISNUMBER(SEARCH("aerobic",$AW2513)),"aerobic","")</f>
        <v/>
      </c>
      <c r="BD2513" t="str">
        <f>IF(ISNUMBER(SEARCH("anaer",$AW2513)),"anaer","")</f>
        <v/>
      </c>
      <c r="BE2513" t="str">
        <f>IF(ISNUMBER(SEARCH("thickening",$AZ2513)),"thickening","")</f>
        <v/>
      </c>
      <c r="BF2513" s="3" t="str">
        <f>IF(ISNUMBER(SEARCH("airDry",$AW2513)),"airDry","")</f>
        <v>airDry</v>
      </c>
      <c r="BG2513" s="3" t="str">
        <f>IF(ISNUMBER(SEARCH("heatDry",$AY2513)),"heatDry","")</f>
        <v/>
      </c>
      <c r="BH2513" s="3" t="str">
        <f>IF(AND(ISNUMBER(SEARCH("aerobic",$AW2513)),ISNUMBER(SEARCH("anaer",$AW2513))),"Combined Aer and Anaer.","")</f>
        <v/>
      </c>
    </row>
    <row r="2514" spans="1:60" x14ac:dyDescent="0.3">
      <c r="A2514" s="4">
        <v>2512</v>
      </c>
      <c r="B2514" t="s">
        <v>11670</v>
      </c>
      <c r="C2514">
        <v>163.4</v>
      </c>
      <c r="D2514">
        <v>762.60244092452876</v>
      </c>
      <c r="E2514">
        <v>766.65750813736145</v>
      </c>
      <c r="F2514">
        <v>554.3608647951728</v>
      </c>
      <c r="G2514">
        <v>975.04438270406922</v>
      </c>
      <c r="H2514">
        <v>-77.253800362108336</v>
      </c>
      <c r="I2514">
        <v>-78.327905569737297</v>
      </c>
      <c r="J2514">
        <v>-90.964089018807044</v>
      </c>
      <c r="K2514">
        <v>-62.385412207726013</v>
      </c>
      <c r="L2514">
        <v>100.2007992956502</v>
      </c>
      <c r="M2514">
        <v>99.701848308322525</v>
      </c>
      <c r="N2514">
        <v>97.894358294572854</v>
      </c>
      <c r="O2514">
        <v>104.0009619945084</v>
      </c>
      <c r="P2514">
        <v>3.864202071145769</v>
      </c>
      <c r="Q2514">
        <v>3.8949013767682201</v>
      </c>
      <c r="R2514">
        <v>3.1766722996343848</v>
      </c>
      <c r="S2514">
        <v>4.4374429403220814</v>
      </c>
      <c r="T2514">
        <v>51.88294283247582</v>
      </c>
      <c r="U2514">
        <v>51.882859925550548</v>
      </c>
      <c r="V2514">
        <v>51.847362437318637</v>
      </c>
      <c r="W2514">
        <v>51.918181727476437</v>
      </c>
      <c r="X2514">
        <v>3808.7511847573369</v>
      </c>
      <c r="Y2514">
        <v>3824.674502636803</v>
      </c>
      <c r="Z2514">
        <v>3670.5913122325192</v>
      </c>
      <c r="AA2514">
        <v>3896.9905847734258</v>
      </c>
      <c r="AB2514">
        <v>649.64748977321858</v>
      </c>
      <c r="AC2514">
        <v>644.84465615230488</v>
      </c>
      <c r="AD2514">
        <v>554.95082875350738</v>
      </c>
      <c r="AE2514">
        <v>769.72860603665379</v>
      </c>
      <c r="AF2514">
        <v>60.096410734928632</v>
      </c>
      <c r="AG2514">
        <v>59.797114736638967</v>
      </c>
      <c r="AH2514">
        <v>58.713348316377292</v>
      </c>
      <c r="AI2514">
        <v>62.375208656286517</v>
      </c>
      <c r="AJ2514">
        <v>0.51059381755977562</v>
      </c>
      <c r="AK2514">
        <v>0.5105937929734754</v>
      </c>
      <c r="AL2514">
        <v>0.51059034844138751</v>
      </c>
      <c r="AM2514">
        <v>0.51059730107446177</v>
      </c>
      <c r="AN2514">
        <v>0.95338359917752247</v>
      </c>
      <c r="AO2514">
        <v>0.95338359917752191</v>
      </c>
      <c r="AP2514">
        <v>0.95338359917752191</v>
      </c>
      <c r="AQ2514">
        <v>0.95338359917752191</v>
      </c>
      <c r="AR2514">
        <v>13.44014254728777</v>
      </c>
      <c r="AS2514">
        <v>13.440142547287779</v>
      </c>
      <c r="AT2514">
        <v>13.440142547287779</v>
      </c>
      <c r="AU2514">
        <v>13.440142547287779</v>
      </c>
      <c r="AV2514" t="str">
        <f>VLOOKUP(Sheet1[[#This Row],[NPDES ID2]],Combined_Sheet__Major_Only___2[[NPDES ID2]:[ECHO BFR]],3,FALSE)</f>
        <v>NC</v>
      </c>
      <c r="AW2514" t="s">
        <v>12181</v>
      </c>
      <c r="AX2514" t="str">
        <f>VLOOKUP(Sheet1[[#This Row],[NPDES ID2]],Combined_Sheet__Major_Only___2[[NPDES ID2]:[ECHO BFR]],27,FALSE)</f>
        <v>-</v>
      </c>
      <c r="AY2514" t="str">
        <f>VLOOKUP(Sheet1[[#This Row],[NPDES ID2]],Combined_Sheet__Major_Only___2[[NPDES ID2]:[ECHO BFR]],28,FALSE)</f>
        <v>-</v>
      </c>
      <c r="AZ2514" t="str">
        <f>VLOOKUP(Sheet1[[#This Row],[NPDES ID2]],Combined_Sheet__Major_Only___2[[NPDES ID2]:[ECHO BFR]],29,FALSE)</f>
        <v>thickening</v>
      </c>
      <c r="BA2514">
        <f>VLOOKUP(Sheet1[[#This Row],[NPDES ID2]],Combined_Sheet__Major_Only___2[[NPDES ID2]:[ECHO BFR]],17,FALSE)</f>
        <v>34.899863000000003</v>
      </c>
      <c r="BB2514">
        <f>VLOOKUP(Sheet1[[#This Row],[NPDES ID2]],Combined_Sheet__Major_Only___2[[NPDES ID2]:[ECHO BFR]],18,FALSE)</f>
        <v>-80.003079999999997</v>
      </c>
      <c r="BC2514" t="str">
        <f>IF(ISNUMBER(SEARCH("aerobic",$AW2514)),"aerobic","")</f>
        <v/>
      </c>
      <c r="BD2514" t="str">
        <f>IF(ISNUMBER(SEARCH("anaer",$AW2514)),"anaer","")</f>
        <v>anaer</v>
      </c>
      <c r="BE2514" t="str">
        <f>IF(ISNUMBER(SEARCH("thickening",$AZ2514)),"thickening","")</f>
        <v>thickening</v>
      </c>
      <c r="BF2514" s="2" t="str">
        <f>IF(ISNUMBER(SEARCH("airDry",$AW2514)),"airDry","")</f>
        <v/>
      </c>
      <c r="BG2514" s="2" t="str">
        <f>IF(ISNUMBER(SEARCH("heatDry",$AY2514)),"heatDry","")</f>
        <v/>
      </c>
      <c r="BH2514" s="2" t="str">
        <f>IF(AND(ISNUMBER(SEARCH("aerobic",$AW2514)),ISNUMBER(SEARCH("anaer",$AW2514))),"Combined Aer and Anaer.","")</f>
        <v/>
      </c>
    </row>
    <row r="2515" spans="1:60" x14ac:dyDescent="0.3">
      <c r="A2515" s="4">
        <v>2513</v>
      </c>
      <c r="B2515" t="s">
        <v>11675</v>
      </c>
      <c r="C2515">
        <v>160.57</v>
      </c>
      <c r="D2515">
        <v>714.91960090253019</v>
      </c>
      <c r="E2515">
        <v>717.00635186670161</v>
      </c>
      <c r="F2515">
        <v>519.17822576656272</v>
      </c>
      <c r="G2515">
        <v>910.66935266082385</v>
      </c>
      <c r="H2515">
        <v>-76.828436219951058</v>
      </c>
      <c r="I2515">
        <v>-78.078488778560811</v>
      </c>
      <c r="J2515">
        <v>-90.990853244004768</v>
      </c>
      <c r="K2515">
        <v>-60.55841522710579</v>
      </c>
      <c r="L2515">
        <v>106.57573267640041</v>
      </c>
      <c r="M2515">
        <v>106.1460035982136</v>
      </c>
      <c r="N2515">
        <v>104.58919116881231</v>
      </c>
      <c r="O2515">
        <v>109.8488416253907</v>
      </c>
      <c r="P2515">
        <v>3.782208688803689</v>
      </c>
      <c r="Q2515">
        <v>3.8297045556398159</v>
      </c>
      <c r="R2515">
        <v>3.0650844519228562</v>
      </c>
      <c r="S2515">
        <v>4.3408086898850788</v>
      </c>
      <c r="T2515">
        <v>91.750822213818736</v>
      </c>
      <c r="U2515">
        <v>91.750677780038984</v>
      </c>
      <c r="V2515">
        <v>91.688836909920241</v>
      </c>
      <c r="W2515">
        <v>91.812212583599973</v>
      </c>
      <c r="X2515">
        <v>6222.0961063513714</v>
      </c>
      <c r="Y2515">
        <v>6243.1569559463906</v>
      </c>
      <c r="Z2515">
        <v>6039.0885254479563</v>
      </c>
      <c r="AA2515">
        <v>6338.6311935429221</v>
      </c>
      <c r="AB2515">
        <v>1067.83925547892</v>
      </c>
      <c r="AC2515">
        <v>1059.78400130143</v>
      </c>
      <c r="AD2515">
        <v>912.77341903981369</v>
      </c>
      <c r="AE2515">
        <v>1264.376952064745</v>
      </c>
      <c r="AF2515">
        <v>65.04654732489027</v>
      </c>
      <c r="AG2515">
        <v>64.784207288577818</v>
      </c>
      <c r="AH2515">
        <v>63.834443209834738</v>
      </c>
      <c r="AI2515">
        <v>67.043697461274746</v>
      </c>
      <c r="AJ2515">
        <v>0.57105289356474676</v>
      </c>
      <c r="AK2515">
        <v>0.57105285838430819</v>
      </c>
      <c r="AL2515">
        <v>0.57104793018373889</v>
      </c>
      <c r="AM2515">
        <v>0.57105787755398818</v>
      </c>
      <c r="AN2515">
        <v>0.97285075741462723</v>
      </c>
      <c r="AO2515">
        <v>0.97285075741462701</v>
      </c>
      <c r="AP2515">
        <v>0.97285075741462701</v>
      </c>
      <c r="AQ2515">
        <v>0.97285075741462701</v>
      </c>
      <c r="AR2515">
        <v>14.49512107636469</v>
      </c>
      <c r="AS2515">
        <v>14.49512107636469</v>
      </c>
      <c r="AT2515">
        <v>14.49512107636469</v>
      </c>
      <c r="AU2515">
        <v>14.49512107636469</v>
      </c>
      <c r="AV2515" t="str">
        <f>VLOOKUP(Sheet1[[#This Row],[NPDES ID2]],Combined_Sheet__Major_Only___2[[NPDES ID2]:[ECHO BFR]],3,FALSE)</f>
        <v>PA</v>
      </c>
      <c r="AW2515" t="s">
        <v>41</v>
      </c>
      <c r="AX2515" t="str">
        <f>VLOOKUP(Sheet1[[#This Row],[NPDES ID2]],Combined_Sheet__Major_Only___2[[NPDES ID2]:[ECHO BFR]],27,FALSE)</f>
        <v>-</v>
      </c>
      <c r="AY2515" t="str">
        <f>VLOOKUP(Sheet1[[#This Row],[NPDES ID2]],Combined_Sheet__Major_Only___2[[NPDES ID2]:[ECHO BFR]],28,FALSE)</f>
        <v>-</v>
      </c>
      <c r="AZ2515" t="str">
        <f>VLOOKUP(Sheet1[[#This Row],[NPDES ID2]],Combined_Sheet__Major_Only___2[[NPDES ID2]:[ECHO BFR]],29,FALSE)</f>
        <v>preliminaryOps, thickening</v>
      </c>
      <c r="BA2515">
        <f>VLOOKUP(Sheet1[[#This Row],[NPDES ID2]],Combined_Sheet__Major_Only___2[[NPDES ID2]:[ECHO BFR]],17,FALSE)</f>
        <v>39.725833000000002</v>
      </c>
      <c r="BB2515">
        <f>VLOOKUP(Sheet1[[#This Row],[NPDES ID2]],Combined_Sheet__Major_Only___2[[NPDES ID2]:[ECHO BFR]],18,FALSE)</f>
        <v>-77.593333000000001</v>
      </c>
      <c r="BC2515" t="str">
        <f>IF(ISNUMBER(SEARCH("aerobic",$AW2515)),"aerobic","")</f>
        <v>aerobic</v>
      </c>
      <c r="BD2515" t="str">
        <f>IF(ISNUMBER(SEARCH("anaer",$AW2515)),"anaer","")</f>
        <v/>
      </c>
      <c r="BE2515" t="str">
        <f>IF(ISNUMBER(SEARCH("thickening",$AZ2515)),"thickening","")</f>
        <v>thickening</v>
      </c>
      <c r="BF2515" s="3" t="str">
        <f>IF(ISNUMBER(SEARCH("airDry",$AW2515)),"airDry","")</f>
        <v/>
      </c>
      <c r="BG2515" s="3" t="str">
        <f>IF(ISNUMBER(SEARCH("heatDry",$AY2515)),"heatDry","")</f>
        <v/>
      </c>
      <c r="BH2515" s="3" t="str">
        <f>IF(AND(ISNUMBER(SEARCH("aerobic",$AW2515)),ISNUMBER(SEARCH("anaer",$AW2515))),"Combined Aer and Anaer.","")</f>
        <v/>
      </c>
    </row>
    <row r="2516" spans="1:60" x14ac:dyDescent="0.3">
      <c r="A2516" s="4">
        <v>2514</v>
      </c>
      <c r="B2516" t="s">
        <v>11679</v>
      </c>
      <c r="C2516">
        <v>160</v>
      </c>
      <c r="D2516">
        <v>765.61489257571623</v>
      </c>
      <c r="E2516">
        <v>769.32014123651322</v>
      </c>
      <c r="F2516">
        <v>555.8056002846921</v>
      </c>
      <c r="G2516">
        <v>978.28765082393011</v>
      </c>
      <c r="H2516">
        <v>-77.150664102653408</v>
      </c>
      <c r="I2516">
        <v>-78.317342300974204</v>
      </c>
      <c r="J2516">
        <v>-91.006238070962638</v>
      </c>
      <c r="K2516">
        <v>-62.113541655991199</v>
      </c>
      <c r="L2516">
        <v>99.475057744479855</v>
      </c>
      <c r="M2516">
        <v>98.996669823337669</v>
      </c>
      <c r="N2516">
        <v>97.263420077079203</v>
      </c>
      <c r="O2516">
        <v>103.1190875407509</v>
      </c>
      <c r="P2516">
        <v>3.7812894686287262</v>
      </c>
      <c r="Q2516">
        <v>3.8161463678038499</v>
      </c>
      <c r="R2516">
        <v>3.1009489319195311</v>
      </c>
      <c r="S2516">
        <v>4.33849591481962</v>
      </c>
      <c r="T2516">
        <v>195.4900831060782</v>
      </c>
      <c r="U2516">
        <v>195.48977857473349</v>
      </c>
      <c r="V2516">
        <v>195.35939021704451</v>
      </c>
      <c r="W2516">
        <v>195.619521606512</v>
      </c>
      <c r="X2516">
        <v>14154.56909145341</v>
      </c>
      <c r="Y2516">
        <v>14211.857610657949</v>
      </c>
      <c r="Z2516">
        <v>13658.255822503181</v>
      </c>
      <c r="AA2516">
        <v>14471.23244619656</v>
      </c>
      <c r="AB2516">
        <v>2281.8683404472131</v>
      </c>
      <c r="AC2516">
        <v>2267.0887665742839</v>
      </c>
      <c r="AD2516">
        <v>1966.410548798699</v>
      </c>
      <c r="AE2516">
        <v>2674.842875708719</v>
      </c>
      <c r="AF2516">
        <v>60.929498310676728</v>
      </c>
      <c r="AG2516">
        <v>60.636379886014247</v>
      </c>
      <c r="AH2516">
        <v>59.575400944109568</v>
      </c>
      <c r="AI2516">
        <v>63.160642982423063</v>
      </c>
      <c r="AJ2516">
        <v>0.52076167443230448</v>
      </c>
      <c r="AK2516">
        <v>0.52076161928412723</v>
      </c>
      <c r="AL2516">
        <v>0.5207538968533808</v>
      </c>
      <c r="AM2516">
        <v>0.52076948436078097</v>
      </c>
      <c r="AN2516">
        <v>0.98698898566767279</v>
      </c>
      <c r="AO2516">
        <v>0.98698898566767268</v>
      </c>
      <c r="AP2516">
        <v>0.98698898566767268</v>
      </c>
      <c r="AQ2516">
        <v>0.98698898566767268</v>
      </c>
      <c r="AR2516">
        <v>14.09158180747778</v>
      </c>
      <c r="AS2516">
        <v>14.09158180747777</v>
      </c>
      <c r="AT2516">
        <v>14.09158180747777</v>
      </c>
      <c r="AU2516">
        <v>14.09158180747777</v>
      </c>
      <c r="AV2516" t="str">
        <f>VLOOKUP(Sheet1[[#This Row],[NPDES ID2]],Combined_Sheet__Major_Only___2[[NPDES ID2]:[ECHO BFR]],3,FALSE)</f>
        <v>IL</v>
      </c>
      <c r="AW2516" t="s">
        <v>41</v>
      </c>
      <c r="AX2516" t="str">
        <f>VLOOKUP(Sheet1[[#This Row],[NPDES ID2]],Combined_Sheet__Major_Only___2[[NPDES ID2]:[ECHO BFR]],27,FALSE)</f>
        <v>-</v>
      </c>
      <c r="AY2516" t="str">
        <f>VLOOKUP(Sheet1[[#This Row],[NPDES ID2]],Combined_Sheet__Major_Only___2[[NPDES ID2]:[ECHO BFR]],28,FALSE)</f>
        <v>-</v>
      </c>
      <c r="AZ2516" t="str">
        <f>VLOOKUP(Sheet1[[#This Row],[NPDES ID2]],Combined_Sheet__Major_Only___2[[NPDES ID2]:[ECHO BFR]],29,FALSE)</f>
        <v>-</v>
      </c>
      <c r="BA2516">
        <f>VLOOKUP(Sheet1[[#This Row],[NPDES ID2]],Combined_Sheet__Major_Only___2[[NPDES ID2]:[ECHO BFR]],17,FALSE)</f>
        <v>41.326349999999998</v>
      </c>
      <c r="BB2516">
        <f>VLOOKUP(Sheet1[[#This Row],[NPDES ID2]],Combined_Sheet__Major_Only___2[[NPDES ID2]:[ECHO BFR]],18,FALSE)</f>
        <v>-89.114260000000002</v>
      </c>
      <c r="BC2516" t="str">
        <f>IF(ISNUMBER(SEARCH("aerobic",$AW2516)),"aerobic","")</f>
        <v>aerobic</v>
      </c>
      <c r="BD2516" t="str">
        <f>IF(ISNUMBER(SEARCH("anaer",$AW2516)),"anaer","")</f>
        <v/>
      </c>
      <c r="BE2516" t="str">
        <f>IF(ISNUMBER(SEARCH("thickening",$AZ2516)),"thickening","")</f>
        <v/>
      </c>
      <c r="BF2516" s="2" t="str">
        <f>IF(ISNUMBER(SEARCH("airDry",$AW2516)),"airDry","")</f>
        <v/>
      </c>
      <c r="BG2516" s="2" t="str">
        <f>IF(ISNUMBER(SEARCH("heatDry",$AY2516)),"heatDry","")</f>
        <v/>
      </c>
      <c r="BH2516" s="2" t="str">
        <f>IF(AND(ISNUMBER(SEARCH("aerobic",$AW2516)),ISNUMBER(SEARCH("anaer",$AW2516))),"Combined Aer and Anaer.","")</f>
        <v/>
      </c>
    </row>
    <row r="2517" spans="1:60" x14ac:dyDescent="0.3">
      <c r="A2517" s="4">
        <v>2515</v>
      </c>
      <c r="B2517" t="s">
        <v>11682</v>
      </c>
      <c r="C2517">
        <v>159.44</v>
      </c>
      <c r="D2517">
        <v>899.92979659010302</v>
      </c>
      <c r="E2517">
        <v>908.81079636995196</v>
      </c>
      <c r="F2517">
        <v>652.91428033341037</v>
      </c>
      <c r="G2517">
        <v>1159.5773981255211</v>
      </c>
      <c r="H2517">
        <v>-77.815376016335662</v>
      </c>
      <c r="I2517">
        <v>-77.886553928744149</v>
      </c>
      <c r="J2517">
        <v>-90.689539111642361</v>
      </c>
      <c r="K2517">
        <v>-64.731121286154348</v>
      </c>
      <c r="L2517">
        <v>84.616113530147501</v>
      </c>
      <c r="M2517">
        <v>84.031320421157261</v>
      </c>
      <c r="N2517">
        <v>81.912391922277081</v>
      </c>
      <c r="O2517">
        <v>89.07097712341519</v>
      </c>
      <c r="P2517">
        <v>3.7928772091981462</v>
      </c>
      <c r="Q2517">
        <v>3.7849015622883888</v>
      </c>
      <c r="R2517">
        <v>3.2100421648305102</v>
      </c>
      <c r="S2517">
        <v>4.3227370784592898</v>
      </c>
      <c r="T2517">
        <v>328.64846675966129</v>
      </c>
      <c r="U2517">
        <v>328.64795672913709</v>
      </c>
      <c r="V2517">
        <v>328.4295816962989</v>
      </c>
      <c r="W2517">
        <v>328.86525096711489</v>
      </c>
      <c r="X2517">
        <v>27887.154935937659</v>
      </c>
      <c r="Y2517">
        <v>28048.405365589992</v>
      </c>
      <c r="Z2517">
        <v>26489.955893563219</v>
      </c>
      <c r="AA2517">
        <v>28786.660264458849</v>
      </c>
      <c r="AB2517">
        <v>5572.190123598406</v>
      </c>
      <c r="AC2517">
        <v>5488.0708432406991</v>
      </c>
      <c r="AD2517">
        <v>4630.2005196149958</v>
      </c>
      <c r="AE2517">
        <v>6930.3036157810266</v>
      </c>
      <c r="AF2517">
        <v>52.010802214880989</v>
      </c>
      <c r="AG2517">
        <v>51.651211441387233</v>
      </c>
      <c r="AH2517">
        <v>50.349659780789118</v>
      </c>
      <c r="AI2517">
        <v>54.747869920429622</v>
      </c>
      <c r="AJ2517">
        <v>0.41208685157032382</v>
      </c>
      <c r="AK2517">
        <v>0.41208678174184571</v>
      </c>
      <c r="AL2517">
        <v>0.41207700891810722</v>
      </c>
      <c r="AM2517">
        <v>0.41209673526412932</v>
      </c>
      <c r="AN2517">
        <v>0.99220169028246341</v>
      </c>
      <c r="AO2517">
        <v>0.99220169028246374</v>
      </c>
      <c r="AP2517">
        <v>0.99220169028246374</v>
      </c>
      <c r="AQ2517">
        <v>0.99220169028246374</v>
      </c>
      <c r="AR2517">
        <v>10.63309540148488</v>
      </c>
      <c r="AS2517">
        <v>10.63309540148488</v>
      </c>
      <c r="AT2517">
        <v>10.63309540148488</v>
      </c>
      <c r="AU2517">
        <v>10.63309540148488</v>
      </c>
      <c r="AV2517" t="str">
        <f>VLOOKUP(Sheet1[[#This Row],[NPDES ID2]],Combined_Sheet__Major_Only___2[[NPDES ID2]:[ECHO BFR]],3,FALSE)</f>
        <v>TX</v>
      </c>
      <c r="AW2517" t="s">
        <v>54</v>
      </c>
      <c r="AX2517" t="str">
        <f>VLOOKUP(Sheet1[[#This Row],[NPDES ID2]],Combined_Sheet__Major_Only___2[[NPDES ID2]:[ECHO BFR]],27,FALSE)</f>
        <v>other</v>
      </c>
      <c r="AY2517" t="str">
        <f>VLOOKUP(Sheet1[[#This Row],[NPDES ID2]],Combined_Sheet__Major_Only___2[[NPDES ID2]:[ECHO BFR]],28,FALSE)</f>
        <v>-</v>
      </c>
      <c r="AZ2517" t="str">
        <f>VLOOKUP(Sheet1[[#This Row],[NPDES ID2]],Combined_Sheet__Major_Only___2[[NPDES ID2]:[ECHO BFR]],29,FALSE)</f>
        <v>-</v>
      </c>
      <c r="BA2517">
        <f>VLOOKUP(Sheet1[[#This Row],[NPDES ID2]],Combined_Sheet__Major_Only___2[[NPDES ID2]:[ECHO BFR]],17,FALSE)</f>
        <v>30.315999999999999</v>
      </c>
      <c r="BB2517">
        <f>VLOOKUP(Sheet1[[#This Row],[NPDES ID2]],Combined_Sheet__Major_Only___2[[NPDES ID2]:[ECHO BFR]],18,FALSE)</f>
        <v>-97.569666999999995</v>
      </c>
      <c r="BC2517" t="str">
        <f>IF(ISNUMBER(SEARCH("aerobic",$AW2517)),"aerobic","")</f>
        <v/>
      </c>
      <c r="BD2517" t="str">
        <f>IF(ISNUMBER(SEARCH("anaer",$AW2517)),"anaer","")</f>
        <v/>
      </c>
      <c r="BE2517" t="str">
        <f>IF(ISNUMBER(SEARCH("thickening",$AZ2517)),"thickening","")</f>
        <v/>
      </c>
      <c r="BF2517" s="3" t="str">
        <f>IF(ISNUMBER(SEARCH("airDry",$AW2517)),"airDry","")</f>
        <v/>
      </c>
      <c r="BG2517" s="3" t="str">
        <f>IF(ISNUMBER(SEARCH("heatDry",$AY2517)),"heatDry","")</f>
        <v/>
      </c>
      <c r="BH2517" s="3" t="str">
        <f>IF(AND(ISNUMBER(SEARCH("aerobic",$AW2517)),ISNUMBER(SEARCH("anaer",$AW2517))),"Combined Aer and Anaer.","")</f>
        <v/>
      </c>
    </row>
    <row r="2518" spans="1:60" x14ac:dyDescent="0.3">
      <c r="A2518" s="4">
        <v>2516</v>
      </c>
      <c r="B2518" t="s">
        <v>11685</v>
      </c>
      <c r="C2518">
        <v>158.19999999999999</v>
      </c>
      <c r="D2518">
        <v>794.3438046280703</v>
      </c>
      <c r="E2518">
        <v>798.80889830059277</v>
      </c>
      <c r="F2518">
        <v>576.21273262925399</v>
      </c>
      <c r="G2518">
        <v>1016.395326274388</v>
      </c>
      <c r="H2518">
        <v>-77.332761178159359</v>
      </c>
      <c r="I2518">
        <v>-78.371077495820572</v>
      </c>
      <c r="J2518">
        <v>-90.87209255042815</v>
      </c>
      <c r="K2518">
        <v>-62.620180300445519</v>
      </c>
      <c r="L2518">
        <v>95.715279663228046</v>
      </c>
      <c r="M2518">
        <v>95.22251849421923</v>
      </c>
      <c r="N2518">
        <v>93.43754709437053</v>
      </c>
      <c r="O2518">
        <v>99.468115602539882</v>
      </c>
      <c r="P2518">
        <v>3.743576262759837</v>
      </c>
      <c r="Q2518">
        <v>3.7750376613628829</v>
      </c>
      <c r="R2518">
        <v>3.0895286796775299</v>
      </c>
      <c r="S2518">
        <v>4.3046911728484698</v>
      </c>
      <c r="T2518">
        <v>4.0370931831038011</v>
      </c>
      <c r="U2518">
        <v>4.0370841151856549</v>
      </c>
      <c r="V2518">
        <v>4.0332015888873327</v>
      </c>
      <c r="W2518">
        <v>4.0409474258510629</v>
      </c>
      <c r="X2518">
        <v>300.387796961373</v>
      </c>
      <c r="Y2518">
        <v>301.64692643195411</v>
      </c>
      <c r="Z2518">
        <v>289.20335845165448</v>
      </c>
      <c r="AA2518">
        <v>307.58001537653269</v>
      </c>
      <c r="AB2518">
        <v>49.41901777242613</v>
      </c>
      <c r="AC2518">
        <v>49.097526705572101</v>
      </c>
      <c r="AD2518">
        <v>42.435371488250823</v>
      </c>
      <c r="AE2518">
        <v>58.282669222783227</v>
      </c>
      <c r="AF2518">
        <v>59.292901208599893</v>
      </c>
      <c r="AG2518">
        <v>58.987625047400257</v>
      </c>
      <c r="AH2518">
        <v>57.882045258971161</v>
      </c>
      <c r="AI2518">
        <v>61.617466100767913</v>
      </c>
      <c r="AJ2518">
        <v>0.50078990025689119</v>
      </c>
      <c r="AK2518">
        <v>0.50078988697470384</v>
      </c>
      <c r="AL2518">
        <v>0.50078802580075921</v>
      </c>
      <c r="AM2518">
        <v>0.50079178248505429</v>
      </c>
      <c r="AN2518">
        <v>0.66576055734587147</v>
      </c>
      <c r="AO2518">
        <v>0.66576055734587125</v>
      </c>
      <c r="AP2518">
        <v>0.66576055734587125</v>
      </c>
      <c r="AQ2518">
        <v>0.66576055734587125</v>
      </c>
      <c r="AR2518">
        <v>13.547023681763889</v>
      </c>
      <c r="AS2518">
        <v>13.547023681763889</v>
      </c>
      <c r="AT2518">
        <v>13.547023681763889</v>
      </c>
      <c r="AU2518">
        <v>13.547023681763889</v>
      </c>
      <c r="AV2518" t="str">
        <f>VLOOKUP(Sheet1[[#This Row],[NPDES ID2]],Combined_Sheet__Major_Only___2[[NPDES ID2]:[ECHO BFR]],3,FALSE)</f>
        <v>TX</v>
      </c>
      <c r="AW2518" t="s">
        <v>118</v>
      </c>
      <c r="AX2518" t="str">
        <f>VLOOKUP(Sheet1[[#This Row],[NPDES ID2]],Combined_Sheet__Major_Only___2[[NPDES ID2]:[ECHO BFR]],27,FALSE)</f>
        <v>-</v>
      </c>
      <c r="AY2518" t="str">
        <f>VLOOKUP(Sheet1[[#This Row],[NPDES ID2]],Combined_Sheet__Major_Only___2[[NPDES ID2]:[ECHO BFR]],28,FALSE)</f>
        <v>-</v>
      </c>
      <c r="AZ2518" t="str">
        <f>VLOOKUP(Sheet1[[#This Row],[NPDES ID2]],Combined_Sheet__Major_Only___2[[NPDES ID2]:[ECHO BFR]],29,FALSE)</f>
        <v>thickening</v>
      </c>
      <c r="BA2518">
        <f>VLOOKUP(Sheet1[[#This Row],[NPDES ID2]],Combined_Sheet__Major_Only___2[[NPDES ID2]:[ECHO BFR]],17,FALSE)</f>
        <v>28.037680000000002</v>
      </c>
      <c r="BB2518">
        <f>VLOOKUP(Sheet1[[#This Row],[NPDES ID2]],Combined_Sheet__Major_Only___2[[NPDES ID2]:[ECHO BFR]],18,FALSE)</f>
        <v>-97.056049999999999</v>
      </c>
      <c r="BC2518" t="str">
        <f>IF(ISNUMBER(SEARCH("aerobic",$AW2518)),"aerobic","")</f>
        <v>aerobic</v>
      </c>
      <c r="BD2518" t="str">
        <f>IF(ISNUMBER(SEARCH("anaer",$AW2518)),"anaer","")</f>
        <v/>
      </c>
      <c r="BE2518" t="str">
        <f>IF(ISNUMBER(SEARCH("thickening",$AZ2518)),"thickening","")</f>
        <v>thickening</v>
      </c>
      <c r="BF2518" s="2" t="str">
        <f>IF(ISNUMBER(SEARCH("airDry",$AW2518)),"airDry","")</f>
        <v>airDry</v>
      </c>
      <c r="BG2518" s="2" t="str">
        <f>IF(ISNUMBER(SEARCH("heatDry",$AY2518)),"heatDry","")</f>
        <v/>
      </c>
      <c r="BH2518" s="2" t="str">
        <f>IF(AND(ISNUMBER(SEARCH("aerobic",$AW2518)),ISNUMBER(SEARCH("anaer",$AW2518))),"Combined Aer and Anaer.","")</f>
        <v/>
      </c>
    </row>
    <row r="2519" spans="1:60" x14ac:dyDescent="0.3">
      <c r="A2519" s="4">
        <v>2517</v>
      </c>
      <c r="B2519" t="s">
        <v>11690</v>
      </c>
      <c r="C2519">
        <v>157</v>
      </c>
      <c r="D2519">
        <v>795.37784895057382</v>
      </c>
      <c r="E2519">
        <v>799.70629333682473</v>
      </c>
      <c r="F2519">
        <v>576.68842080716956</v>
      </c>
      <c r="G2519">
        <v>1017.475860902172</v>
      </c>
      <c r="H2519">
        <v>-77.263859688301849</v>
      </c>
      <c r="I2519">
        <v>-78.319602601688771</v>
      </c>
      <c r="J2519">
        <v>-90.834582811543839</v>
      </c>
      <c r="K2519">
        <v>-62.478352603515923</v>
      </c>
      <c r="L2519">
        <v>95.478522240108646</v>
      </c>
      <c r="M2519">
        <v>94.993195100252564</v>
      </c>
      <c r="N2519">
        <v>93.23484306177474</v>
      </c>
      <c r="O2519">
        <v>99.17533516128438</v>
      </c>
      <c r="P2519">
        <v>3.7142564997693568</v>
      </c>
      <c r="Q2519">
        <v>3.7437887997043151</v>
      </c>
      <c r="R2519">
        <v>3.0601133519174879</v>
      </c>
      <c r="S2519">
        <v>4.2686789310974094</v>
      </c>
      <c r="T2519">
        <v>184.00072337320779</v>
      </c>
      <c r="U2519">
        <v>184.00043657303351</v>
      </c>
      <c r="V2519">
        <v>183.87764000592321</v>
      </c>
      <c r="W2519">
        <v>184.12262538798041</v>
      </c>
      <c r="X2519">
        <v>13620.640624097699</v>
      </c>
      <c r="Y2519">
        <v>13678.872434997291</v>
      </c>
      <c r="Z2519">
        <v>13116.116300802871</v>
      </c>
      <c r="AA2519">
        <v>13942.865963534499</v>
      </c>
      <c r="AB2519">
        <v>2237.7911098528289</v>
      </c>
      <c r="AC2519">
        <v>2222.8382676016231</v>
      </c>
      <c r="AD2519">
        <v>1922.249545946725</v>
      </c>
      <c r="AE2519">
        <v>2636.911174426205</v>
      </c>
      <c r="AF2519">
        <v>59.599008071200252</v>
      </c>
      <c r="AG2519">
        <v>59.295966799668697</v>
      </c>
      <c r="AH2519">
        <v>58.198984558559069</v>
      </c>
      <c r="AI2519">
        <v>61.905810537551069</v>
      </c>
      <c r="AJ2519">
        <v>0.50452447578262971</v>
      </c>
      <c r="AK2519">
        <v>0.50452442520274965</v>
      </c>
      <c r="AL2519">
        <v>0.5045173421319159</v>
      </c>
      <c r="AM2519">
        <v>0.50453163909796628</v>
      </c>
      <c r="AN2519">
        <v>0.98619264199380341</v>
      </c>
      <c r="AO2519">
        <v>0.98619264199380341</v>
      </c>
      <c r="AP2519">
        <v>0.98619264199380341</v>
      </c>
      <c r="AQ2519">
        <v>0.98619264199380341</v>
      </c>
      <c r="AR2519">
        <v>13.628033944255099</v>
      </c>
      <c r="AS2519">
        <v>13.628033944255099</v>
      </c>
      <c r="AT2519">
        <v>13.628033944255099</v>
      </c>
      <c r="AU2519">
        <v>13.628033944255099</v>
      </c>
      <c r="AV2519" t="str">
        <f>VLOOKUP(Sheet1[[#This Row],[NPDES ID2]],Combined_Sheet__Major_Only___2[[NPDES ID2]:[ECHO BFR]],3,FALSE)</f>
        <v>CO</v>
      </c>
      <c r="AW2519" t="s">
        <v>12181</v>
      </c>
      <c r="AX2519" t="str">
        <f>VLOOKUP(Sheet1[[#This Row],[NPDES ID2]],Combined_Sheet__Major_Only___2[[NPDES ID2]:[ECHO BFR]],27,FALSE)</f>
        <v>tempSludgeStore</v>
      </c>
      <c r="AY2519" t="str">
        <f>VLOOKUP(Sheet1[[#This Row],[NPDES ID2]],Combined_Sheet__Major_Only___2[[NPDES ID2]:[ECHO BFR]],28,FALSE)</f>
        <v>highTempCompost</v>
      </c>
      <c r="AZ2519" t="str">
        <f>VLOOKUP(Sheet1[[#This Row],[NPDES ID2]],Combined_Sheet__Major_Only___2[[NPDES ID2]:[ECHO BFR]],29,FALSE)</f>
        <v>-</v>
      </c>
      <c r="BA2519">
        <f>VLOOKUP(Sheet1[[#This Row],[NPDES ID2]],Combined_Sheet__Major_Only___2[[NPDES ID2]:[ECHO BFR]],17,FALSE)</f>
        <v>38.514584999999997</v>
      </c>
      <c r="BB2519">
        <f>VLOOKUP(Sheet1[[#This Row],[NPDES ID2]],Combined_Sheet__Major_Only___2[[NPDES ID2]:[ECHO BFR]],18,FALSE)</f>
        <v>-105.973243</v>
      </c>
      <c r="BC2519" t="str">
        <f>IF(ISNUMBER(SEARCH("aerobic",$AW2519)),"aerobic","")</f>
        <v/>
      </c>
      <c r="BD2519" t="str">
        <f>IF(ISNUMBER(SEARCH("anaer",$AW2519)),"anaer","")</f>
        <v>anaer</v>
      </c>
      <c r="BE2519" t="str">
        <f>IF(ISNUMBER(SEARCH("thickening",$AZ2519)),"thickening","")</f>
        <v/>
      </c>
      <c r="BF2519" s="3" t="str">
        <f>IF(ISNUMBER(SEARCH("airDry",$AW2519)),"airDry","")</f>
        <v/>
      </c>
      <c r="BG2519" s="3" t="str">
        <f>IF(ISNUMBER(SEARCH("heatDry",$AY2519)),"heatDry","")</f>
        <v/>
      </c>
      <c r="BH2519" s="3" t="str">
        <f>IF(AND(ISNUMBER(SEARCH("aerobic",$AW2519)),ISNUMBER(SEARCH("anaer",$AW2519))),"Combined Aer and Anaer.","")</f>
        <v/>
      </c>
    </row>
    <row r="2520" spans="1:60" x14ac:dyDescent="0.3">
      <c r="A2520" s="4">
        <v>2518</v>
      </c>
      <c r="B2520" t="s">
        <v>11693</v>
      </c>
      <c r="C2520">
        <v>156.65</v>
      </c>
      <c r="D2520">
        <v>779.21530789509586</v>
      </c>
      <c r="E2520">
        <v>782.92871967456654</v>
      </c>
      <c r="F2520">
        <v>564.9141652376552</v>
      </c>
      <c r="G2520">
        <v>995.70164439525593</v>
      </c>
      <c r="H2520">
        <v>-77.185596866249</v>
      </c>
      <c r="I2520">
        <v>-78.355071418054422</v>
      </c>
      <c r="J2520">
        <v>-91.077787373514127</v>
      </c>
      <c r="K2520">
        <v>-62.15786095829462</v>
      </c>
      <c r="L2520">
        <v>97.421450440914128</v>
      </c>
      <c r="M2520">
        <v>96.953257997906022</v>
      </c>
      <c r="N2520">
        <v>95.257204058696743</v>
      </c>
      <c r="O2520">
        <v>100.9873259612005</v>
      </c>
      <c r="P2520">
        <v>3.7021033060581772</v>
      </c>
      <c r="Q2520">
        <v>3.7363099383944758</v>
      </c>
      <c r="R2520">
        <v>3.035888697223414</v>
      </c>
      <c r="S2520">
        <v>4.2475279612097347</v>
      </c>
      <c r="T2520">
        <v>53.347332942756708</v>
      </c>
      <c r="U2520">
        <v>53.347247775883872</v>
      </c>
      <c r="V2520">
        <v>53.310782666887967</v>
      </c>
      <c r="W2520">
        <v>53.38353240956684</v>
      </c>
      <c r="X2520">
        <v>3861.4856651378132</v>
      </c>
      <c r="Y2520">
        <v>3877.0709467659849</v>
      </c>
      <c r="Z2520">
        <v>3726.25615111564</v>
      </c>
      <c r="AA2520">
        <v>3947.8001738778821</v>
      </c>
      <c r="AB2520">
        <v>600.19610581975826</v>
      </c>
      <c r="AC2520">
        <v>596.65899952593816</v>
      </c>
      <c r="AD2520">
        <v>519.95037692735048</v>
      </c>
      <c r="AE2520">
        <v>699.51187096551325</v>
      </c>
      <c r="AF2520">
        <v>60.947141556125572</v>
      </c>
      <c r="AG2520">
        <v>60.654196562084053</v>
      </c>
      <c r="AH2520">
        <v>59.593415619495929</v>
      </c>
      <c r="AI2520">
        <v>63.177601325611569</v>
      </c>
      <c r="AJ2520">
        <v>0.52097704517923726</v>
      </c>
      <c r="AK2520">
        <v>0.52097702198690676</v>
      </c>
      <c r="AL2520">
        <v>0.52097377264849898</v>
      </c>
      <c r="AM2520">
        <v>0.52098033128850962</v>
      </c>
      <c r="AN2520">
        <v>0.95457986290179009</v>
      </c>
      <c r="AO2520">
        <v>0.95457986290178987</v>
      </c>
      <c r="AP2520">
        <v>0.95457986290178987</v>
      </c>
      <c r="AQ2520">
        <v>0.95457986290178987</v>
      </c>
      <c r="AR2520">
        <v>14.411282464803429</v>
      </c>
      <c r="AS2520">
        <v>14.411282464803429</v>
      </c>
      <c r="AT2520">
        <v>14.411282464803429</v>
      </c>
      <c r="AU2520">
        <v>14.411282464803429</v>
      </c>
      <c r="AV2520" t="str">
        <f>VLOOKUP(Sheet1[[#This Row],[NPDES ID2]],Combined_Sheet__Major_Only___2[[NPDES ID2]:[ECHO BFR]],3,FALSE)</f>
        <v>TX</v>
      </c>
      <c r="AW2520" t="s">
        <v>41</v>
      </c>
      <c r="AX2520" t="str">
        <f>VLOOKUP(Sheet1[[#This Row],[NPDES ID2]],Combined_Sheet__Major_Only___2[[NPDES ID2]:[ECHO BFR]],27,FALSE)</f>
        <v>-</v>
      </c>
      <c r="AY2520" t="str">
        <f>VLOOKUP(Sheet1[[#This Row],[NPDES ID2]],Combined_Sheet__Major_Only___2[[NPDES ID2]:[ECHO BFR]],28,FALSE)</f>
        <v>-</v>
      </c>
      <c r="AZ2520" t="str">
        <f>VLOOKUP(Sheet1[[#This Row],[NPDES ID2]],Combined_Sheet__Major_Only___2[[NPDES ID2]:[ECHO BFR]],29,FALSE)</f>
        <v>thickening</v>
      </c>
      <c r="BA2520">
        <f>VLOOKUP(Sheet1[[#This Row],[NPDES ID2]],Combined_Sheet__Major_Only___2[[NPDES ID2]:[ECHO BFR]],17,FALSE)</f>
        <v>29.841305999999999</v>
      </c>
      <c r="BB2520">
        <f>VLOOKUP(Sheet1[[#This Row],[NPDES ID2]],Combined_Sheet__Major_Only___2[[NPDES ID2]:[ECHO BFR]],18,FALSE)</f>
        <v>-94.846861000000004</v>
      </c>
      <c r="BC2520" t="str">
        <f>IF(ISNUMBER(SEARCH("aerobic",$AW2520)),"aerobic","")</f>
        <v>aerobic</v>
      </c>
      <c r="BD2520" t="str">
        <f>IF(ISNUMBER(SEARCH("anaer",$AW2520)),"anaer","")</f>
        <v/>
      </c>
      <c r="BE2520" t="str">
        <f>IF(ISNUMBER(SEARCH("thickening",$AZ2520)),"thickening","")</f>
        <v>thickening</v>
      </c>
      <c r="BF2520" s="2" t="str">
        <f>IF(ISNUMBER(SEARCH("airDry",$AW2520)),"airDry","")</f>
        <v/>
      </c>
      <c r="BG2520" s="2" t="str">
        <f>IF(ISNUMBER(SEARCH("heatDry",$AY2520)),"heatDry","")</f>
        <v/>
      </c>
      <c r="BH2520" s="2" t="str">
        <f>IF(AND(ISNUMBER(SEARCH("aerobic",$AW2520)),ISNUMBER(SEARCH("anaer",$AW2520))),"Combined Aer and Anaer.","")</f>
        <v/>
      </c>
    </row>
    <row r="2521" spans="1:60" x14ac:dyDescent="0.3">
      <c r="A2521" s="4">
        <v>2519</v>
      </c>
      <c r="B2521" t="s">
        <v>11698</v>
      </c>
      <c r="C2521">
        <v>156.59</v>
      </c>
      <c r="D2521">
        <v>732.87163327736164</v>
      </c>
      <c r="E2521">
        <v>735.06353205948039</v>
      </c>
      <c r="F2521">
        <v>531.35745851735885</v>
      </c>
      <c r="G2521">
        <v>933.7473046140708</v>
      </c>
      <c r="H2521">
        <v>-76.849113725247676</v>
      </c>
      <c r="I2521">
        <v>-78.077645339345423</v>
      </c>
      <c r="J2521">
        <v>-91.032375377620269</v>
      </c>
      <c r="K2521">
        <v>-60.662450284017339</v>
      </c>
      <c r="L2521">
        <v>103.564791424449</v>
      </c>
      <c r="M2521">
        <v>103.1429530413276</v>
      </c>
      <c r="N2521">
        <v>101.6147339071036</v>
      </c>
      <c r="O2521">
        <v>106.7777859370221</v>
      </c>
      <c r="P2521">
        <v>3.6891618232031189</v>
      </c>
      <c r="Q2521">
        <v>3.734546289583768</v>
      </c>
      <c r="R2521">
        <v>2.9922806848826138</v>
      </c>
      <c r="S2521">
        <v>4.2307619549831736</v>
      </c>
      <c r="T2521">
        <v>94.249093189160817</v>
      </c>
      <c r="U2521">
        <v>94.248944899877387</v>
      </c>
      <c r="V2521">
        <v>94.185453254563669</v>
      </c>
      <c r="W2521">
        <v>94.312122308517402</v>
      </c>
      <c r="X2521">
        <v>6414.3395009480882</v>
      </c>
      <c r="Y2521">
        <v>6436.2778837606547</v>
      </c>
      <c r="Z2521">
        <v>6223.7573580102662</v>
      </c>
      <c r="AA2521">
        <v>6535.7067812183923</v>
      </c>
      <c r="AB2521">
        <v>1053.3252660973469</v>
      </c>
      <c r="AC2521">
        <v>1046.1182488167899</v>
      </c>
      <c r="AD2521">
        <v>906.33462159838564</v>
      </c>
      <c r="AE2521">
        <v>1237.997118647221</v>
      </c>
      <c r="AF2521">
        <v>64.815421984545921</v>
      </c>
      <c r="AG2521">
        <v>64.551355638759901</v>
      </c>
      <c r="AH2521">
        <v>63.595326606644491</v>
      </c>
      <c r="AI2521">
        <v>66.825736537110799</v>
      </c>
      <c r="AJ2521">
        <v>0.56822784284632877</v>
      </c>
      <c r="AK2521">
        <v>0.56822780855948007</v>
      </c>
      <c r="AL2521">
        <v>0.56822300548418891</v>
      </c>
      <c r="AM2521">
        <v>0.56823270029245776</v>
      </c>
      <c r="AN2521">
        <v>0.97354309710546372</v>
      </c>
      <c r="AO2521">
        <v>0.97354309710546372</v>
      </c>
      <c r="AP2521">
        <v>0.97354309710546372</v>
      </c>
      <c r="AQ2521">
        <v>0.97354309710546372</v>
      </c>
      <c r="AR2521">
        <v>14.82565569447581</v>
      </c>
      <c r="AS2521">
        <v>14.82565569447581</v>
      </c>
      <c r="AT2521">
        <v>14.82565569447581</v>
      </c>
      <c r="AU2521">
        <v>14.82565569447581</v>
      </c>
      <c r="AV2521" t="str">
        <f>VLOOKUP(Sheet1[[#This Row],[NPDES ID2]],Combined_Sheet__Major_Only___2[[NPDES ID2]:[ECHO BFR]],3,FALSE)</f>
        <v>GA</v>
      </c>
      <c r="AW2521" t="s">
        <v>41</v>
      </c>
      <c r="AX2521" t="str">
        <f>VLOOKUP(Sheet1[[#This Row],[NPDES ID2]],Combined_Sheet__Major_Only___2[[NPDES ID2]:[ECHO BFR]],27,FALSE)</f>
        <v>-</v>
      </c>
      <c r="AY2521" t="str">
        <f>VLOOKUP(Sheet1[[#This Row],[NPDES ID2]],Combined_Sheet__Major_Only___2[[NPDES ID2]:[ECHO BFR]],28,FALSE)</f>
        <v>-</v>
      </c>
      <c r="AZ2521" t="str">
        <f>VLOOKUP(Sheet1[[#This Row],[NPDES ID2]],Combined_Sheet__Major_Only___2[[NPDES ID2]:[ECHO BFR]],29,FALSE)</f>
        <v>thickening</v>
      </c>
      <c r="BA2521">
        <f>VLOOKUP(Sheet1[[#This Row],[NPDES ID2]],Combined_Sheet__Major_Only___2[[NPDES ID2]:[ECHO BFR]],17,FALSE)</f>
        <v>33.51</v>
      </c>
      <c r="BB2521">
        <f>VLOOKUP(Sheet1[[#This Row],[NPDES ID2]],Combined_Sheet__Major_Only___2[[NPDES ID2]:[ECHO BFR]],18,FALSE)</f>
        <v>-82.163556</v>
      </c>
      <c r="BC2521" t="str">
        <f>IF(ISNUMBER(SEARCH("aerobic",$AW2521)),"aerobic","")</f>
        <v>aerobic</v>
      </c>
      <c r="BD2521" t="str">
        <f>IF(ISNUMBER(SEARCH("anaer",$AW2521)),"anaer","")</f>
        <v/>
      </c>
      <c r="BE2521" t="str">
        <f>IF(ISNUMBER(SEARCH("thickening",$AZ2521)),"thickening","")</f>
        <v>thickening</v>
      </c>
      <c r="BF2521" s="3" t="str">
        <f>IF(ISNUMBER(SEARCH("airDry",$AW2521)),"airDry","")</f>
        <v/>
      </c>
      <c r="BG2521" s="3" t="str">
        <f>IF(ISNUMBER(SEARCH("heatDry",$AY2521)),"heatDry","")</f>
        <v/>
      </c>
      <c r="BH2521" s="3" t="str">
        <f>IF(AND(ISNUMBER(SEARCH("aerobic",$AW2521)),ISNUMBER(SEARCH("anaer",$AW2521))),"Combined Aer and Anaer.","")</f>
        <v/>
      </c>
    </row>
    <row r="2522" spans="1:60" x14ac:dyDescent="0.3">
      <c r="A2522" s="4">
        <v>2520</v>
      </c>
      <c r="B2522" t="s">
        <v>11703</v>
      </c>
      <c r="C2522">
        <v>156.31</v>
      </c>
      <c r="D2522">
        <v>932.16589448359923</v>
      </c>
      <c r="E2522">
        <v>941.89697212271972</v>
      </c>
      <c r="F2522">
        <v>675.40756383805024</v>
      </c>
      <c r="G2522">
        <v>1202.433032941037</v>
      </c>
      <c r="H2522">
        <v>-77.954422500876603</v>
      </c>
      <c r="I2522">
        <v>-77.919981846794002</v>
      </c>
      <c r="J2522">
        <v>-90.660008264622533</v>
      </c>
      <c r="K2522">
        <v>-65.210426968565216</v>
      </c>
      <c r="L2522">
        <v>81.447006808092269</v>
      </c>
      <c r="M2522">
        <v>80.862411645042442</v>
      </c>
      <c r="N2522">
        <v>78.744693573082387</v>
      </c>
      <c r="O2522">
        <v>85.899414716637665</v>
      </c>
      <c r="P2522">
        <v>3.7208357142351671</v>
      </c>
      <c r="Q2522">
        <v>3.7046494537271122</v>
      </c>
      <c r="R2522">
        <v>3.157879051765252</v>
      </c>
      <c r="S2522">
        <v>4.2317290796511262</v>
      </c>
      <c r="T2522">
        <v>46.02861136038527</v>
      </c>
      <c r="U2522">
        <v>46.028537488267133</v>
      </c>
      <c r="V2522">
        <v>45.996908349494852</v>
      </c>
      <c r="W2522">
        <v>46.060010086201437</v>
      </c>
      <c r="X2522">
        <v>3978.253527660363</v>
      </c>
      <c r="Y2522">
        <v>4002.0439587389851</v>
      </c>
      <c r="Z2522">
        <v>3771.5721074692351</v>
      </c>
      <c r="AA2522">
        <v>4111.547530305731</v>
      </c>
      <c r="AB2522">
        <v>1023.380358765421</v>
      </c>
      <c r="AC2522">
        <v>997.16543053199496</v>
      </c>
      <c r="AD2522">
        <v>806.73334693632478</v>
      </c>
      <c r="AE2522">
        <v>1362.871604666374</v>
      </c>
      <c r="AF2522">
        <v>51.06438855902789</v>
      </c>
      <c r="AG2522">
        <v>50.697825513245888</v>
      </c>
      <c r="AH2522">
        <v>49.370365811873462</v>
      </c>
      <c r="AI2522">
        <v>53.855519456497603</v>
      </c>
      <c r="AJ2522">
        <v>0.40058096484942413</v>
      </c>
      <c r="AK2522">
        <v>0.40058094341231282</v>
      </c>
      <c r="AL2522">
        <v>0.4005779402181181</v>
      </c>
      <c r="AM2522">
        <v>0.40058400203514349</v>
      </c>
      <c r="AN2522">
        <v>0.94789758581920736</v>
      </c>
      <c r="AO2522">
        <v>0.94789758581920713</v>
      </c>
      <c r="AP2522">
        <v>0.94789758581920713</v>
      </c>
      <c r="AQ2522">
        <v>0.94789758581920713</v>
      </c>
      <c r="AR2522">
        <v>9.1728940089121824</v>
      </c>
      <c r="AS2522">
        <v>9.1728940089121824</v>
      </c>
      <c r="AT2522">
        <v>9.1728940089121824</v>
      </c>
      <c r="AU2522">
        <v>9.1728940089121824</v>
      </c>
      <c r="AV2522" t="str">
        <f>VLOOKUP(Sheet1[[#This Row],[NPDES ID2]],Combined_Sheet__Major_Only___2[[NPDES ID2]:[ECHO BFR]],3,FALSE)</f>
        <v>PA</v>
      </c>
      <c r="AW2522" t="s">
        <v>54</v>
      </c>
      <c r="AX2522" t="str">
        <f>VLOOKUP(Sheet1[[#This Row],[NPDES ID2]],Combined_Sheet__Major_Only___2[[NPDES ID2]:[ECHO BFR]],27,FALSE)</f>
        <v>-</v>
      </c>
      <c r="AY2522" t="str">
        <f>VLOOKUP(Sheet1[[#This Row],[NPDES ID2]],Combined_Sheet__Major_Only___2[[NPDES ID2]:[ECHO BFR]],28,FALSE)</f>
        <v>thermoAerobicDigest</v>
      </c>
      <c r="AZ2522" t="str">
        <f>VLOOKUP(Sheet1[[#This Row],[NPDES ID2]],Combined_Sheet__Major_Only___2[[NPDES ID2]:[ECHO BFR]],29,FALSE)</f>
        <v>preliminaryOps, thickening</v>
      </c>
      <c r="BA2522">
        <f>VLOOKUP(Sheet1[[#This Row],[NPDES ID2]],Combined_Sheet__Major_Only___2[[NPDES ID2]:[ECHO BFR]],17,FALSE)</f>
        <v>40.197150000000001</v>
      </c>
      <c r="BB2522">
        <f>VLOOKUP(Sheet1[[#This Row],[NPDES ID2]],Combined_Sheet__Major_Only___2[[NPDES ID2]:[ECHO BFR]],18,FALSE)</f>
        <v>-76.160880000000006</v>
      </c>
      <c r="BC2522" t="str">
        <f>IF(ISNUMBER(SEARCH("aerobic",$AW2522)),"aerobic","")</f>
        <v/>
      </c>
      <c r="BD2522" t="str">
        <f>IF(ISNUMBER(SEARCH("anaer",$AW2522)),"anaer","")</f>
        <v/>
      </c>
      <c r="BE2522" t="str">
        <f>IF(ISNUMBER(SEARCH("thickening",$AZ2522)),"thickening","")</f>
        <v>thickening</v>
      </c>
      <c r="BF2522" s="2" t="str">
        <f>IF(ISNUMBER(SEARCH("airDry",$AW2522)),"airDry","")</f>
        <v/>
      </c>
      <c r="BG2522" s="2" t="str">
        <f>IF(ISNUMBER(SEARCH("heatDry",$AY2522)),"heatDry","")</f>
        <v/>
      </c>
      <c r="BH2522" s="2" t="str">
        <f>IF(AND(ISNUMBER(SEARCH("aerobic",$AW2522)),ISNUMBER(SEARCH("anaer",$AW2522))),"Combined Aer and Anaer.","")</f>
        <v/>
      </c>
    </row>
    <row r="2523" spans="1:60" x14ac:dyDescent="0.3">
      <c r="A2523" s="4">
        <v>2521</v>
      </c>
      <c r="B2523" t="s">
        <v>11706</v>
      </c>
      <c r="C2523">
        <v>155.63999999999999</v>
      </c>
      <c r="D2523">
        <v>805.10834100797399</v>
      </c>
      <c r="E2523">
        <v>809.58506644958322</v>
      </c>
      <c r="F2523">
        <v>583.41614720897155</v>
      </c>
      <c r="G2523">
        <v>1030.189376580586</v>
      </c>
      <c r="H2523">
        <v>-77.321070098390848</v>
      </c>
      <c r="I2523">
        <v>-78.361300801646905</v>
      </c>
      <c r="J2523">
        <v>-90.856616832622649</v>
      </c>
      <c r="K2523">
        <v>-62.600868374506213</v>
      </c>
      <c r="L2523">
        <v>94.201063691831266</v>
      </c>
      <c r="M2523">
        <v>93.716545315689388</v>
      </c>
      <c r="N2523">
        <v>91.961362885587903</v>
      </c>
      <c r="O2523">
        <v>97.891256666717169</v>
      </c>
      <c r="P2523">
        <v>3.6829252040828</v>
      </c>
      <c r="Q2523">
        <v>3.713788387650832</v>
      </c>
      <c r="R2523">
        <v>3.039105105428447</v>
      </c>
      <c r="S2523">
        <v>4.2347808020822981</v>
      </c>
      <c r="T2523">
        <v>48.565959008701753</v>
      </c>
      <c r="U2523">
        <v>48.565881220774131</v>
      </c>
      <c r="V2523">
        <v>48.532575486228097</v>
      </c>
      <c r="W2523">
        <v>48.599022116573458</v>
      </c>
      <c r="X2523">
        <v>3612.3138319037112</v>
      </c>
      <c r="Y2523">
        <v>3627.904182091173</v>
      </c>
      <c r="Z2523">
        <v>3477.0159860782542</v>
      </c>
      <c r="AA2523">
        <v>3698.780730311863</v>
      </c>
      <c r="AB2523">
        <v>564.59812796713561</v>
      </c>
      <c r="AC2523">
        <v>561.30087573125718</v>
      </c>
      <c r="AD2523">
        <v>488.4938006061945</v>
      </c>
      <c r="AE2523">
        <v>660.24579068275705</v>
      </c>
      <c r="AF2523">
        <v>59.314878992980198</v>
      </c>
      <c r="AG2523">
        <v>59.009755796920388</v>
      </c>
      <c r="AH2523">
        <v>57.904843310030202</v>
      </c>
      <c r="AI2523">
        <v>61.638111601423738</v>
      </c>
      <c r="AJ2523">
        <v>0.50105801976910902</v>
      </c>
      <c r="AK2523">
        <v>0.50105799808566243</v>
      </c>
      <c r="AL2523">
        <v>0.50105496011571549</v>
      </c>
      <c r="AM2523">
        <v>0.50106109211713123</v>
      </c>
      <c r="AN2523">
        <v>0.95042614698004113</v>
      </c>
      <c r="AO2523">
        <v>0.95042614698004146</v>
      </c>
      <c r="AP2523">
        <v>0.95042614698004146</v>
      </c>
      <c r="AQ2523">
        <v>0.95042614698004146</v>
      </c>
      <c r="AR2523">
        <v>13.9775841484445</v>
      </c>
      <c r="AS2523">
        <v>13.9775841484445</v>
      </c>
      <c r="AT2523">
        <v>13.9775841484445</v>
      </c>
      <c r="AU2523">
        <v>13.9775841484445</v>
      </c>
      <c r="AV2523" t="str">
        <f>VLOOKUP(Sheet1[[#This Row],[NPDES ID2]],Combined_Sheet__Major_Only___2[[NPDES ID2]:[ECHO BFR]],3,FALSE)</f>
        <v>TX</v>
      </c>
      <c r="AW2523" t="s">
        <v>41</v>
      </c>
      <c r="AX2523" t="str">
        <f>VLOOKUP(Sheet1[[#This Row],[NPDES ID2]],Combined_Sheet__Major_Only___2[[NPDES ID2]:[ECHO BFR]],27,FALSE)</f>
        <v>-</v>
      </c>
      <c r="AY2523" t="str">
        <f>VLOOKUP(Sheet1[[#This Row],[NPDES ID2]],Combined_Sheet__Major_Only___2[[NPDES ID2]:[ECHO BFR]],28,FALSE)</f>
        <v>-</v>
      </c>
      <c r="AZ2523" t="str">
        <f>VLOOKUP(Sheet1[[#This Row],[NPDES ID2]],Combined_Sheet__Major_Only___2[[NPDES ID2]:[ECHO BFR]],29,FALSE)</f>
        <v>thickening</v>
      </c>
      <c r="BA2523">
        <f>VLOOKUP(Sheet1[[#This Row],[NPDES ID2]],Combined_Sheet__Major_Only___2[[NPDES ID2]:[ECHO BFR]],17,FALSE)</f>
        <v>29.962</v>
      </c>
      <c r="BB2523">
        <f>VLOOKUP(Sheet1[[#This Row],[NPDES ID2]],Combined_Sheet__Major_Only___2[[NPDES ID2]:[ECHO BFR]],18,FALSE)</f>
        <v>-95.249806000000007</v>
      </c>
      <c r="BC2523" t="str">
        <f>IF(ISNUMBER(SEARCH("aerobic",$AW2523)),"aerobic","")</f>
        <v>aerobic</v>
      </c>
      <c r="BD2523" t="str">
        <f>IF(ISNUMBER(SEARCH("anaer",$AW2523)),"anaer","")</f>
        <v/>
      </c>
      <c r="BE2523" t="str">
        <f>IF(ISNUMBER(SEARCH("thickening",$AZ2523)),"thickening","")</f>
        <v>thickening</v>
      </c>
      <c r="BF2523" s="3" t="str">
        <f>IF(ISNUMBER(SEARCH("airDry",$AW2523)),"airDry","")</f>
        <v/>
      </c>
      <c r="BG2523" s="3" t="str">
        <f>IF(ISNUMBER(SEARCH("heatDry",$AY2523)),"heatDry","")</f>
        <v/>
      </c>
      <c r="BH2523" s="3" t="str">
        <f>IF(AND(ISNUMBER(SEARCH("aerobic",$AW2523)),ISNUMBER(SEARCH("anaer",$AW2523))),"Combined Aer and Anaer.","")</f>
        <v/>
      </c>
    </row>
    <row r="2524" spans="1:60" x14ac:dyDescent="0.3">
      <c r="A2524" s="4">
        <v>2522</v>
      </c>
      <c r="B2524" t="s">
        <v>11710</v>
      </c>
      <c r="C2524">
        <v>154.71</v>
      </c>
      <c r="D2524">
        <v>769.25029707898068</v>
      </c>
      <c r="E2524">
        <v>772.35968424054579</v>
      </c>
      <c r="F2524">
        <v>557.27374213330017</v>
      </c>
      <c r="G2524">
        <v>981.88255705409563</v>
      </c>
      <c r="H2524">
        <v>-77.062847060530814</v>
      </c>
      <c r="I2524">
        <v>-78.352976904753348</v>
      </c>
      <c r="J2524">
        <v>-91.258580491377089</v>
      </c>
      <c r="K2524">
        <v>-61.753567927821337</v>
      </c>
      <c r="L2524">
        <v>98.493467072632242</v>
      </c>
      <c r="M2524">
        <v>98.04808656328413</v>
      </c>
      <c r="N2524">
        <v>96.434651056119591</v>
      </c>
      <c r="O2524">
        <v>101.8856375241559</v>
      </c>
      <c r="P2524">
        <v>3.6520590000977098</v>
      </c>
      <c r="Q2524">
        <v>3.691481474050379</v>
      </c>
      <c r="R2524">
        <v>2.9826795607860208</v>
      </c>
      <c r="S2524">
        <v>4.1837963447547084</v>
      </c>
      <c r="T2524">
        <v>58.445082764497137</v>
      </c>
      <c r="U2524">
        <v>58.44498973042603</v>
      </c>
      <c r="V2524">
        <v>58.405156196211593</v>
      </c>
      <c r="W2524">
        <v>58.484626118114633</v>
      </c>
      <c r="X2524">
        <v>4132.4474351151584</v>
      </c>
      <c r="Y2524">
        <v>4148.143880749305</v>
      </c>
      <c r="Z2524">
        <v>3996.2167692858661</v>
      </c>
      <c r="AA2524">
        <v>4219.3190826433893</v>
      </c>
      <c r="AB2524">
        <v>718.6079516704325</v>
      </c>
      <c r="AC2524">
        <v>712.88574190984218</v>
      </c>
      <c r="AD2524">
        <v>612.47779278312862</v>
      </c>
      <c r="AE2524">
        <v>852.41203903658811</v>
      </c>
      <c r="AF2524">
        <v>62.39048918282711</v>
      </c>
      <c r="AG2524">
        <v>62.108317469735233</v>
      </c>
      <c r="AH2524">
        <v>61.086590663158468</v>
      </c>
      <c r="AI2524">
        <v>64.538858376400441</v>
      </c>
      <c r="AJ2524">
        <v>0.53860032417614545</v>
      </c>
      <c r="AK2524">
        <v>0.53860029862571746</v>
      </c>
      <c r="AL2524">
        <v>0.53859671899781136</v>
      </c>
      <c r="AM2524">
        <v>0.53860394431498226</v>
      </c>
      <c r="AN2524">
        <v>0.95830461924956178</v>
      </c>
      <c r="AO2524">
        <v>0.9583046192495619</v>
      </c>
      <c r="AP2524">
        <v>0.9583046192495619</v>
      </c>
      <c r="AQ2524">
        <v>0.9583046192495619</v>
      </c>
      <c r="AR2524">
        <v>13.796532466721249</v>
      </c>
      <c r="AS2524">
        <v>13.796532466721249</v>
      </c>
      <c r="AT2524">
        <v>13.796532466721249</v>
      </c>
      <c r="AU2524">
        <v>13.796532466721249</v>
      </c>
      <c r="AV2524" t="str">
        <f>VLOOKUP(Sheet1[[#This Row],[NPDES ID2]],Combined_Sheet__Major_Only___2[[NPDES ID2]:[ECHO BFR]],3,FALSE)</f>
        <v>SD</v>
      </c>
      <c r="AW2524" t="s">
        <v>41</v>
      </c>
      <c r="AX2524" t="str">
        <f>VLOOKUP(Sheet1[[#This Row],[NPDES ID2]],Combined_Sheet__Major_Only___2[[NPDES ID2]:[ECHO BFR]],27,FALSE)</f>
        <v>-</v>
      </c>
      <c r="AY2524" t="str">
        <f>VLOOKUP(Sheet1[[#This Row],[NPDES ID2]],Combined_Sheet__Major_Only___2[[NPDES ID2]:[ECHO BFR]],28,FALSE)</f>
        <v>-</v>
      </c>
      <c r="AZ2524" t="str">
        <f>VLOOKUP(Sheet1[[#This Row],[NPDES ID2]],Combined_Sheet__Major_Only___2[[NPDES ID2]:[ECHO BFR]],29,FALSE)</f>
        <v>thickening</v>
      </c>
      <c r="BA2524">
        <f>VLOOKUP(Sheet1[[#This Row],[NPDES ID2]],Combined_Sheet__Major_Only___2[[NPDES ID2]:[ECHO BFR]],17,FALSE)</f>
        <v>44.104640000000003</v>
      </c>
      <c r="BB2524">
        <f>VLOOKUP(Sheet1[[#This Row],[NPDES ID2]],Combined_Sheet__Major_Only___2[[NPDES ID2]:[ECHO BFR]],18,FALSE)</f>
        <v>-102.99018</v>
      </c>
      <c r="BC2524" t="str">
        <f>IF(ISNUMBER(SEARCH("aerobic",$AW2524)),"aerobic","")</f>
        <v>aerobic</v>
      </c>
      <c r="BD2524" t="str">
        <f>IF(ISNUMBER(SEARCH("anaer",$AW2524)),"anaer","")</f>
        <v/>
      </c>
      <c r="BE2524" t="str">
        <f>IF(ISNUMBER(SEARCH("thickening",$AZ2524)),"thickening","")</f>
        <v>thickening</v>
      </c>
      <c r="BF2524" s="2" t="str">
        <f>IF(ISNUMBER(SEARCH("airDry",$AW2524)),"airDry","")</f>
        <v/>
      </c>
      <c r="BG2524" s="2" t="str">
        <f>IF(ISNUMBER(SEARCH("heatDry",$AY2524)),"heatDry","")</f>
        <v/>
      </c>
      <c r="BH2524" s="2" t="str">
        <f>IF(AND(ISNUMBER(SEARCH("aerobic",$AW2524)),ISNUMBER(SEARCH("anaer",$AW2524))),"Combined Aer and Anaer.","")</f>
        <v/>
      </c>
    </row>
    <row r="2525" spans="1:60" x14ac:dyDescent="0.3">
      <c r="A2525" s="4">
        <v>2523</v>
      </c>
      <c r="B2525" t="s">
        <v>11714</v>
      </c>
      <c r="C2525">
        <v>154.6</v>
      </c>
      <c r="D2525">
        <v>743.7393770415631</v>
      </c>
      <c r="E2525">
        <v>746.01598612732414</v>
      </c>
      <c r="F2525">
        <v>538.79831120477138</v>
      </c>
      <c r="G2525">
        <v>947.78975814093621</v>
      </c>
      <c r="H2525">
        <v>-76.89353594996814</v>
      </c>
      <c r="I2525">
        <v>-78.089515680632971</v>
      </c>
      <c r="J2525">
        <v>-91.118702044741298</v>
      </c>
      <c r="K2525">
        <v>-60.821851692628563</v>
      </c>
      <c r="L2525">
        <v>101.8551016323072</v>
      </c>
      <c r="M2525">
        <v>101.4356587761269</v>
      </c>
      <c r="N2525">
        <v>99.916281098887211</v>
      </c>
      <c r="O2525">
        <v>105.04953767971941</v>
      </c>
      <c r="P2525">
        <v>3.6430477944824871</v>
      </c>
      <c r="Q2525">
        <v>3.6868543093454691</v>
      </c>
      <c r="R2525">
        <v>2.9570040564593159</v>
      </c>
      <c r="S2525">
        <v>4.1743882780066279</v>
      </c>
      <c r="T2525">
        <v>3.7610704105794799</v>
      </c>
      <c r="U2525">
        <v>3.761061768638668</v>
      </c>
      <c r="V2525">
        <v>3.757361629099282</v>
      </c>
      <c r="W2525">
        <v>3.7647435952246648</v>
      </c>
      <c r="X2525">
        <v>256.95872727682121</v>
      </c>
      <c r="Y2525">
        <v>257.81663987723073</v>
      </c>
      <c r="Z2525">
        <v>249.31473177591789</v>
      </c>
      <c r="AA2525">
        <v>261.86986033015648</v>
      </c>
      <c r="AB2525">
        <v>39.116420766354373</v>
      </c>
      <c r="AC2525">
        <v>38.89456327398014</v>
      </c>
      <c r="AD2525">
        <v>34.018936487655687</v>
      </c>
      <c r="AE2525">
        <v>45.432610209301266</v>
      </c>
      <c r="AF2525">
        <v>64.565549702736561</v>
      </c>
      <c r="AG2525">
        <v>64.299644844154841</v>
      </c>
      <c r="AH2525">
        <v>63.336658134685749</v>
      </c>
      <c r="AI2525">
        <v>66.590306312753626</v>
      </c>
      <c r="AJ2525">
        <v>0.56517387629154681</v>
      </c>
      <c r="AK2525">
        <v>0.56517386417882709</v>
      </c>
      <c r="AL2525">
        <v>0.56517216680324789</v>
      </c>
      <c r="AM2525">
        <v>0.56517559286644203</v>
      </c>
      <c r="AN2525">
        <v>0.65342429214183884</v>
      </c>
      <c r="AO2525">
        <v>0.65342429214183895</v>
      </c>
      <c r="AP2525">
        <v>0.65342429214183895</v>
      </c>
      <c r="AQ2525">
        <v>0.65342429214183895</v>
      </c>
      <c r="AR2525">
        <v>15.463674950430001</v>
      </c>
      <c r="AS2525">
        <v>15.463674950430001</v>
      </c>
      <c r="AT2525">
        <v>15.463674950430001</v>
      </c>
      <c r="AU2525">
        <v>15.463674950430001</v>
      </c>
      <c r="AV2525" t="str">
        <f>VLOOKUP(Sheet1[[#This Row],[NPDES ID2]],Combined_Sheet__Major_Only___2[[NPDES ID2]:[ECHO BFR]],3,FALSE)</f>
        <v>TX</v>
      </c>
      <c r="AW2525" t="s">
        <v>12183</v>
      </c>
      <c r="AX2525" t="str">
        <f>VLOOKUP(Sheet1[[#This Row],[NPDES ID2]],Combined_Sheet__Major_Only___2[[NPDES ID2]:[ECHO BFR]],27,FALSE)</f>
        <v>methaneBioCaptureRecover</v>
      </c>
      <c r="AY2525" t="str">
        <f>VLOOKUP(Sheet1[[#This Row],[NPDES ID2]],Combined_Sheet__Major_Only___2[[NPDES ID2]:[ECHO BFR]],28,FALSE)</f>
        <v>-</v>
      </c>
      <c r="AZ2525" t="str">
        <f>VLOOKUP(Sheet1[[#This Row],[NPDES ID2]],Combined_Sheet__Major_Only___2[[NPDES ID2]:[ECHO BFR]],29,FALSE)</f>
        <v>preliminaryOps, thickening</v>
      </c>
      <c r="BA2525">
        <f>VLOOKUP(Sheet1[[#This Row],[NPDES ID2]],Combined_Sheet__Major_Only___2[[NPDES ID2]:[ECHO BFR]],17,FALSE)</f>
        <v>34.163389000000002</v>
      </c>
      <c r="BB2525">
        <f>VLOOKUP(Sheet1[[#This Row],[NPDES ID2]],Combined_Sheet__Major_Only___2[[NPDES ID2]:[ECHO BFR]],18,FALSE)</f>
        <v>-99.269417000000004</v>
      </c>
      <c r="BC2525" t="str">
        <f>IF(ISNUMBER(SEARCH("aerobic",$AW2525)),"aerobic","")</f>
        <v/>
      </c>
      <c r="BD2525" t="str">
        <f>IF(ISNUMBER(SEARCH("anaer",$AW2525)),"anaer","")</f>
        <v>anaer</v>
      </c>
      <c r="BE2525" t="str">
        <f>IF(ISNUMBER(SEARCH("thickening",$AZ2525)),"thickening","")</f>
        <v>thickening</v>
      </c>
      <c r="BF2525" s="3" t="str">
        <f>IF(ISNUMBER(SEARCH("airDry",$AW2525)),"airDry","")</f>
        <v>airDry</v>
      </c>
      <c r="BG2525" s="3" t="str">
        <f>IF(ISNUMBER(SEARCH("heatDry",$AY2525)),"heatDry","")</f>
        <v/>
      </c>
      <c r="BH2525" s="3" t="str">
        <f>IF(AND(ISNUMBER(SEARCH("aerobic",$AW2525)),ISNUMBER(SEARCH("anaer",$AW2525))),"Combined Aer and Anaer.","")</f>
        <v/>
      </c>
    </row>
    <row r="2526" spans="1:60" x14ac:dyDescent="0.3">
      <c r="A2526" s="4">
        <v>2524</v>
      </c>
      <c r="B2526" t="s">
        <v>11718</v>
      </c>
      <c r="C2526">
        <v>154.41999999999999</v>
      </c>
      <c r="D2526">
        <v>793.00336571598189</v>
      </c>
      <c r="E2526">
        <v>796.8747336129162</v>
      </c>
      <c r="F2526">
        <v>574.3838862364837</v>
      </c>
      <c r="G2526">
        <v>1013.619423793431</v>
      </c>
      <c r="H2526">
        <v>-77.213100560320839</v>
      </c>
      <c r="I2526">
        <v>-78.332187522422998</v>
      </c>
      <c r="J2526">
        <v>-91.036972760868409</v>
      </c>
      <c r="K2526">
        <v>-62.246822943052372</v>
      </c>
      <c r="L2526">
        <v>95.521534970907325</v>
      </c>
      <c r="M2526">
        <v>95.0561774517993</v>
      </c>
      <c r="N2526">
        <v>93.370398571227582</v>
      </c>
      <c r="O2526">
        <v>99.065808662622075</v>
      </c>
      <c r="P2526">
        <v>3.6503378574579921</v>
      </c>
      <c r="Q2526">
        <v>3.682378468417951</v>
      </c>
      <c r="R2526">
        <v>2.9961943324629998</v>
      </c>
      <c r="S2526">
        <v>4.1895578197119487</v>
      </c>
      <c r="T2526">
        <v>49.084398768683798</v>
      </c>
      <c r="U2526">
        <v>49.084320180664271</v>
      </c>
      <c r="V2526">
        <v>49.050671878196539</v>
      </c>
      <c r="W2526">
        <v>49.117801948927521</v>
      </c>
      <c r="X2526">
        <v>3572.036201226108</v>
      </c>
      <c r="Y2526">
        <v>3586.646690021646</v>
      </c>
      <c r="Z2526">
        <v>3445.2482744045219</v>
      </c>
      <c r="AA2526">
        <v>3652.9845296074182</v>
      </c>
      <c r="AB2526">
        <v>592.66240629370861</v>
      </c>
      <c r="AC2526">
        <v>588.55040357353982</v>
      </c>
      <c r="AD2526">
        <v>508.49832068888412</v>
      </c>
      <c r="AE2526">
        <v>698.33836608401225</v>
      </c>
      <c r="AF2526">
        <v>60.621521290465033</v>
      </c>
      <c r="AG2526">
        <v>60.326146749016587</v>
      </c>
      <c r="AH2526">
        <v>59.256556824308042</v>
      </c>
      <c r="AI2526">
        <v>62.870496237125273</v>
      </c>
      <c r="AJ2526">
        <v>0.5170024518864339</v>
      </c>
      <c r="AK2526">
        <v>0.51700242934805818</v>
      </c>
      <c r="AL2526">
        <v>0.51699927160643444</v>
      </c>
      <c r="AM2526">
        <v>0.51700564536171389</v>
      </c>
      <c r="AN2526">
        <v>0.95091289185682892</v>
      </c>
      <c r="AO2526">
        <v>0.9509128918568287</v>
      </c>
      <c r="AP2526">
        <v>0.9509128918568287</v>
      </c>
      <c r="AQ2526">
        <v>0.9509128918568287</v>
      </c>
      <c r="AR2526">
        <v>13.78097981797052</v>
      </c>
      <c r="AS2526">
        <v>13.78097981797052</v>
      </c>
      <c r="AT2526">
        <v>13.78097981797052</v>
      </c>
      <c r="AU2526">
        <v>13.78097981797052</v>
      </c>
      <c r="AV2526" t="str">
        <f>VLOOKUP(Sheet1[[#This Row],[NPDES ID2]],Combined_Sheet__Major_Only___2[[NPDES ID2]:[ECHO BFR]],3,FALSE)</f>
        <v>KS</v>
      </c>
      <c r="AW2526" t="s">
        <v>41</v>
      </c>
      <c r="AX2526" t="str">
        <f>VLOOKUP(Sheet1[[#This Row],[NPDES ID2]],Combined_Sheet__Major_Only___2[[NPDES ID2]:[ECHO BFR]],27,FALSE)</f>
        <v>-</v>
      </c>
      <c r="AY2526" t="str">
        <f>VLOOKUP(Sheet1[[#This Row],[NPDES ID2]],Combined_Sheet__Major_Only___2[[NPDES ID2]:[ECHO BFR]],28,FALSE)</f>
        <v>-</v>
      </c>
      <c r="AZ2526" t="str">
        <f>VLOOKUP(Sheet1[[#This Row],[NPDES ID2]],Combined_Sheet__Major_Only___2[[NPDES ID2]:[ECHO BFR]],29,FALSE)</f>
        <v>thickening</v>
      </c>
      <c r="BA2526">
        <f>VLOOKUP(Sheet1[[#This Row],[NPDES ID2]],Combined_Sheet__Major_Only___2[[NPDES ID2]:[ECHO BFR]],17,FALSE)</f>
        <v>37.664870000000001</v>
      </c>
      <c r="BB2526">
        <f>VLOOKUP(Sheet1[[#This Row],[NPDES ID2]],Combined_Sheet__Major_Only___2[[NPDES ID2]:[ECHO BFR]],18,FALSE)</f>
        <v>-97.111429999999999</v>
      </c>
      <c r="BC2526" t="str">
        <f>IF(ISNUMBER(SEARCH("aerobic",$AW2526)),"aerobic","")</f>
        <v>aerobic</v>
      </c>
      <c r="BD2526" t="str">
        <f>IF(ISNUMBER(SEARCH("anaer",$AW2526)),"anaer","")</f>
        <v/>
      </c>
      <c r="BE2526" t="str">
        <f>IF(ISNUMBER(SEARCH("thickening",$AZ2526)),"thickening","")</f>
        <v>thickening</v>
      </c>
      <c r="BF2526" s="2" t="str">
        <f>IF(ISNUMBER(SEARCH("airDry",$AW2526)),"airDry","")</f>
        <v/>
      </c>
      <c r="BG2526" s="2" t="str">
        <f>IF(ISNUMBER(SEARCH("heatDry",$AY2526)),"heatDry","")</f>
        <v/>
      </c>
      <c r="BH2526" s="2" t="str">
        <f>IF(AND(ISNUMBER(SEARCH("aerobic",$AW2526)),ISNUMBER(SEARCH("anaer",$AW2526))),"Combined Aer and Anaer.","")</f>
        <v/>
      </c>
    </row>
    <row r="2527" spans="1:60" x14ac:dyDescent="0.3">
      <c r="A2527" s="4">
        <v>2525</v>
      </c>
      <c r="B2527" t="s">
        <v>11723</v>
      </c>
      <c r="C2527">
        <v>152</v>
      </c>
      <c r="D2527">
        <v>830.70799581315475</v>
      </c>
      <c r="E2527">
        <v>835.55215082514974</v>
      </c>
      <c r="F2527">
        <v>601.06059920323059</v>
      </c>
      <c r="G2527">
        <v>1063.59762958438</v>
      </c>
      <c r="H2527">
        <v>-77.385650254500391</v>
      </c>
      <c r="I2527">
        <v>-78.396393900407574</v>
      </c>
      <c r="J2527">
        <v>-90.78026189190102</v>
      </c>
      <c r="K2527">
        <v>-62.793232601705292</v>
      </c>
      <c r="L2527">
        <v>90.978173543979196</v>
      </c>
      <c r="M2527">
        <v>90.49736910071708</v>
      </c>
      <c r="N2527">
        <v>88.75571794486973</v>
      </c>
      <c r="O2527">
        <v>94.639931838311284</v>
      </c>
      <c r="P2527">
        <v>3.598621629370077</v>
      </c>
      <c r="Q2527">
        <v>3.6284207324726658</v>
      </c>
      <c r="R2527">
        <v>2.980438830961285</v>
      </c>
      <c r="S2527">
        <v>4.1425697102754206</v>
      </c>
      <c r="T2527">
        <v>4.2001841152772759</v>
      </c>
      <c r="U2527">
        <v>4.2001747956659816</v>
      </c>
      <c r="V2527">
        <v>4.1961845042500956</v>
      </c>
      <c r="W2527">
        <v>4.2041453380913429</v>
      </c>
      <c r="X2527">
        <v>315.91657778164267</v>
      </c>
      <c r="Y2527">
        <v>317.27811353917349</v>
      </c>
      <c r="Z2527">
        <v>303.83976823054962</v>
      </c>
      <c r="AA2527">
        <v>323.68347716533748</v>
      </c>
      <c r="AB2527">
        <v>49.267774808782548</v>
      </c>
      <c r="AC2527">
        <v>48.975259379892158</v>
      </c>
      <c r="AD2527">
        <v>42.629437221298772</v>
      </c>
      <c r="AE2527">
        <v>57.660461867432261</v>
      </c>
      <c r="AF2527">
        <v>58.657212470127952</v>
      </c>
      <c r="AG2527">
        <v>58.3471960809227</v>
      </c>
      <c r="AH2527">
        <v>57.224432830769651</v>
      </c>
      <c r="AI2527">
        <v>61.017896654129089</v>
      </c>
      <c r="AJ2527">
        <v>0.49303573080746249</v>
      </c>
      <c r="AK2527">
        <v>0.49303571853704248</v>
      </c>
      <c r="AL2527">
        <v>0.4930339991135187</v>
      </c>
      <c r="AM2527">
        <v>0.49303746968103901</v>
      </c>
      <c r="AN2527">
        <v>0.67264532094212015</v>
      </c>
      <c r="AO2527">
        <v>0.67264532094212004</v>
      </c>
      <c r="AP2527">
        <v>0.67264532094212004</v>
      </c>
      <c r="AQ2527">
        <v>0.67264532094212004</v>
      </c>
      <c r="AR2527">
        <v>13.841235220793751</v>
      </c>
      <c r="AS2527">
        <v>13.841235220793751</v>
      </c>
      <c r="AT2527">
        <v>13.841235220793751</v>
      </c>
      <c r="AU2527">
        <v>13.841235220793751</v>
      </c>
      <c r="AV2527" t="str">
        <f>VLOOKUP(Sheet1[[#This Row],[NPDES ID2]],Combined_Sheet__Major_Only___2[[NPDES ID2]:[ECHO BFR]],3,FALSE)</f>
        <v>CA</v>
      </c>
      <c r="AW2527" t="s">
        <v>12183</v>
      </c>
      <c r="AX2527" t="str">
        <f>VLOOKUP(Sheet1[[#This Row],[NPDES ID2]],Combined_Sheet__Major_Only___2[[NPDES ID2]:[ECHO BFR]],27,FALSE)</f>
        <v>tempSludgeStore, other</v>
      </c>
      <c r="AY2527" t="str">
        <f>VLOOKUP(Sheet1[[#This Row],[NPDES ID2]],Combined_Sheet__Major_Only___2[[NPDES ID2]:[ECHO BFR]],28,FALSE)</f>
        <v>highTempCompost</v>
      </c>
      <c r="AZ2527" t="str">
        <f>VLOOKUP(Sheet1[[#This Row],[NPDES ID2]],Combined_Sheet__Major_Only___2[[NPDES ID2]:[ECHO BFR]],29,FALSE)</f>
        <v>preliminaryOps</v>
      </c>
      <c r="BA2527">
        <f>VLOOKUP(Sheet1[[#This Row],[NPDES ID2]],Combined_Sheet__Major_Only___2[[NPDES ID2]:[ECHO BFR]],17,FALSE)</f>
        <v>34.886730000090303</v>
      </c>
      <c r="BB2527">
        <f>VLOOKUP(Sheet1[[#This Row],[NPDES ID2]],Combined_Sheet__Major_Only___2[[NPDES ID2]:[ECHO BFR]],18,FALSE)</f>
        <v>-120.432363600599</v>
      </c>
      <c r="BC2527" t="str">
        <f>IF(ISNUMBER(SEARCH("aerobic",$AW2527)),"aerobic","")</f>
        <v/>
      </c>
      <c r="BD2527" t="str">
        <f>IF(ISNUMBER(SEARCH("anaer",$AW2527)),"anaer","")</f>
        <v>anaer</v>
      </c>
      <c r="BE2527" t="str">
        <f>IF(ISNUMBER(SEARCH("thickening",$AZ2527)),"thickening","")</f>
        <v/>
      </c>
      <c r="BF2527" s="3" t="str">
        <f>IF(ISNUMBER(SEARCH("airDry",$AW2527)),"airDry","")</f>
        <v>airDry</v>
      </c>
      <c r="BG2527" s="3" t="str">
        <f>IF(ISNUMBER(SEARCH("heatDry",$AY2527)),"heatDry","")</f>
        <v/>
      </c>
      <c r="BH2527" s="3" t="str">
        <f>IF(AND(ISNUMBER(SEARCH("aerobic",$AW2527)),ISNUMBER(SEARCH("anaer",$AW2527))),"Combined Aer and Anaer.","")</f>
        <v/>
      </c>
    </row>
    <row r="2528" spans="1:60" x14ac:dyDescent="0.3">
      <c r="A2528" s="4">
        <v>2526</v>
      </c>
      <c r="B2528" t="s">
        <v>11727</v>
      </c>
      <c r="C2528">
        <v>151</v>
      </c>
      <c r="D2528">
        <v>803.10578557135921</v>
      </c>
      <c r="E2528">
        <v>806.82177651278153</v>
      </c>
      <c r="F2528">
        <v>580.89596453324987</v>
      </c>
      <c r="G2528">
        <v>1026.258956143467</v>
      </c>
      <c r="H2528">
        <v>-77.120769387120305</v>
      </c>
      <c r="I2528">
        <v>-78.300101757528367</v>
      </c>
      <c r="J2528">
        <v>-90.972410451287544</v>
      </c>
      <c r="K2528">
        <v>-62.059935950836433</v>
      </c>
      <c r="L2528">
        <v>94.006039614278507</v>
      </c>
      <c r="M2528">
        <v>93.555528643661802</v>
      </c>
      <c r="N2528">
        <v>91.923120342329625</v>
      </c>
      <c r="O2528">
        <v>97.438028330470374</v>
      </c>
      <c r="P2528">
        <v>3.5683374918199529</v>
      </c>
      <c r="Q2528">
        <v>3.601613099883298</v>
      </c>
      <c r="R2528">
        <v>2.925615103876952</v>
      </c>
      <c r="S2528">
        <v>4.0938329576250778</v>
      </c>
      <c r="T2528">
        <v>312.8014879049486</v>
      </c>
      <c r="U2528">
        <v>312.80100233057249</v>
      </c>
      <c r="V2528">
        <v>312.59309845953669</v>
      </c>
      <c r="W2528">
        <v>313.00787723125228</v>
      </c>
      <c r="X2528">
        <v>22618.046260882911</v>
      </c>
      <c r="Y2528">
        <v>22709.30889133993</v>
      </c>
      <c r="Z2528">
        <v>21827.595269955531</v>
      </c>
      <c r="AA2528">
        <v>23122.318984209389</v>
      </c>
      <c r="AB2528">
        <v>3445.935751822064</v>
      </c>
      <c r="AC2528">
        <v>3426.643267652536</v>
      </c>
      <c r="AD2528">
        <v>2993.6564694934559</v>
      </c>
      <c r="AE2528">
        <v>4003.489973467154</v>
      </c>
      <c r="AF2528">
        <v>61.011950738661042</v>
      </c>
      <c r="AG2528">
        <v>60.719420802436026</v>
      </c>
      <c r="AH2528">
        <v>59.660851443111071</v>
      </c>
      <c r="AI2528">
        <v>63.238202902085739</v>
      </c>
      <c r="AJ2528">
        <v>0.5217681729015764</v>
      </c>
      <c r="AK2528">
        <v>0.52176809708486249</v>
      </c>
      <c r="AL2528">
        <v>0.52175748399552679</v>
      </c>
      <c r="AM2528">
        <v>0.52177890633553925</v>
      </c>
      <c r="AN2528">
        <v>0.99181125668538994</v>
      </c>
      <c r="AO2528">
        <v>0.99181125668538994</v>
      </c>
      <c r="AP2528">
        <v>0.99181125668538994</v>
      </c>
      <c r="AQ2528">
        <v>0.99181125668538994</v>
      </c>
      <c r="AR2528">
        <v>14.6047658252622</v>
      </c>
      <c r="AS2528">
        <v>14.6047658252622</v>
      </c>
      <c r="AT2528">
        <v>14.6047658252622</v>
      </c>
      <c r="AU2528">
        <v>14.6047658252622</v>
      </c>
      <c r="AV2528" t="str">
        <f>VLOOKUP(Sheet1[[#This Row],[NPDES ID2]],Combined_Sheet__Major_Only___2[[NPDES ID2]:[ECHO BFR]],3,FALSE)</f>
        <v>NC</v>
      </c>
      <c r="AW2528" t="s">
        <v>41</v>
      </c>
      <c r="AX2528" t="str">
        <f>VLOOKUP(Sheet1[[#This Row],[NPDES ID2]],Combined_Sheet__Major_Only___2[[NPDES ID2]:[ECHO BFR]],27,FALSE)</f>
        <v>-</v>
      </c>
      <c r="AY2528" t="str">
        <f>VLOOKUP(Sheet1[[#This Row],[NPDES ID2]],Combined_Sheet__Major_Only___2[[NPDES ID2]:[ECHO BFR]],28,FALSE)</f>
        <v>-</v>
      </c>
      <c r="AZ2528" t="str">
        <f>VLOOKUP(Sheet1[[#This Row],[NPDES ID2]],Combined_Sheet__Major_Only___2[[NPDES ID2]:[ECHO BFR]],29,FALSE)</f>
        <v>-</v>
      </c>
      <c r="BA2528">
        <f>VLOOKUP(Sheet1[[#This Row],[NPDES ID2]],Combined_Sheet__Major_Only___2[[NPDES ID2]:[ECHO BFR]],17,FALSE)</f>
        <v>35.885759999999998</v>
      </c>
      <c r="BB2528">
        <f>VLOOKUP(Sheet1[[#This Row],[NPDES ID2]],Combined_Sheet__Major_Only___2[[NPDES ID2]:[ECHO BFR]],18,FALSE)</f>
        <v>-80.501040000000003</v>
      </c>
      <c r="BC2528" t="str">
        <f>IF(ISNUMBER(SEARCH("aerobic",$AW2528)),"aerobic","")</f>
        <v>aerobic</v>
      </c>
      <c r="BD2528" t="str">
        <f>IF(ISNUMBER(SEARCH("anaer",$AW2528)),"anaer","")</f>
        <v/>
      </c>
      <c r="BE2528" t="str">
        <f>IF(ISNUMBER(SEARCH("thickening",$AZ2528)),"thickening","")</f>
        <v/>
      </c>
      <c r="BF2528" s="2" t="str">
        <f>IF(ISNUMBER(SEARCH("airDry",$AW2528)),"airDry","")</f>
        <v/>
      </c>
      <c r="BG2528" s="2" t="str">
        <f>IF(ISNUMBER(SEARCH("heatDry",$AY2528)),"heatDry","")</f>
        <v/>
      </c>
      <c r="BH2528" s="2" t="str">
        <f>IF(AND(ISNUMBER(SEARCH("aerobic",$AW2528)),ISNUMBER(SEARCH("anaer",$AW2528))),"Combined Aer and Anaer.","")</f>
        <v/>
      </c>
    </row>
    <row r="2529" spans="1:60" x14ac:dyDescent="0.3">
      <c r="A2529" s="4">
        <v>2527</v>
      </c>
      <c r="B2529" t="s">
        <v>11731</v>
      </c>
      <c r="C2529">
        <v>150.30000000000001</v>
      </c>
      <c r="D2529">
        <v>943.06156245088857</v>
      </c>
      <c r="E2529">
        <v>952.09562270740093</v>
      </c>
      <c r="F2529">
        <v>681.67421542583224</v>
      </c>
      <c r="G2529">
        <v>1215.0812748070321</v>
      </c>
      <c r="H2529">
        <v>-77.769943238193065</v>
      </c>
      <c r="I2529">
        <v>-77.856943005342387</v>
      </c>
      <c r="J2529">
        <v>-90.668988472184409</v>
      </c>
      <c r="K2529">
        <v>-64.632291940637742</v>
      </c>
      <c r="L2529">
        <v>80.031953365426446</v>
      </c>
      <c r="M2529">
        <v>79.482696942072408</v>
      </c>
      <c r="N2529">
        <v>77.492320637381411</v>
      </c>
      <c r="O2529">
        <v>84.216508989912995</v>
      </c>
      <c r="P2529">
        <v>3.5749968350475338</v>
      </c>
      <c r="Q2529">
        <v>3.5685694342842482</v>
      </c>
      <c r="R2529">
        <v>3.0245283366221218</v>
      </c>
      <c r="S2529">
        <v>4.0759777384929059</v>
      </c>
      <c r="T2529">
        <v>480.26489238410318</v>
      </c>
      <c r="U2529">
        <v>480.26414836867917</v>
      </c>
      <c r="V2529">
        <v>479.94559019436161</v>
      </c>
      <c r="W2529">
        <v>480.58112991570061</v>
      </c>
      <c r="X2529">
        <v>40616.3097081007</v>
      </c>
      <c r="Y2529">
        <v>40849.620829121312</v>
      </c>
      <c r="Z2529">
        <v>38594.965483936467</v>
      </c>
      <c r="AA2529">
        <v>41917.285381653302</v>
      </c>
      <c r="AB2529">
        <v>9916.6981242681213</v>
      </c>
      <c r="AC2529">
        <v>9696.065304386324</v>
      </c>
      <c r="AD2529">
        <v>7913.8116856398055</v>
      </c>
      <c r="AE2529">
        <v>12958.20655506458</v>
      </c>
      <c r="AF2529">
        <v>52.185014873269402</v>
      </c>
      <c r="AG2529">
        <v>51.82669069530121</v>
      </c>
      <c r="AH2529">
        <v>50.530024562015647</v>
      </c>
      <c r="AI2529">
        <v>54.911996710173071</v>
      </c>
      <c r="AJ2529">
        <v>0.41420543782328861</v>
      </c>
      <c r="AK2529">
        <v>0.41420534591081742</v>
      </c>
      <c r="AL2529">
        <v>0.41419248807257342</v>
      </c>
      <c r="AM2529">
        <v>0.41421844168289029</v>
      </c>
      <c r="AN2529">
        <v>0.99464465484085396</v>
      </c>
      <c r="AO2529">
        <v>0.99464465484085374</v>
      </c>
      <c r="AP2529">
        <v>0.99464465484085374</v>
      </c>
      <c r="AQ2529">
        <v>0.99464465484085374</v>
      </c>
      <c r="AR2529">
        <v>9.6143736833948736</v>
      </c>
      <c r="AS2529">
        <v>9.6143736833948736</v>
      </c>
      <c r="AT2529">
        <v>9.6143736833948736</v>
      </c>
      <c r="AU2529">
        <v>9.6143736833948736</v>
      </c>
      <c r="AV2529" t="str">
        <f>VLOOKUP(Sheet1[[#This Row],[NPDES ID2]],Combined_Sheet__Major_Only___2[[NPDES ID2]:[ECHO BFR]],3,FALSE)</f>
        <v>TN</v>
      </c>
      <c r="AW2529" t="s">
        <v>38</v>
      </c>
      <c r="AX2529" t="str">
        <f>VLOOKUP(Sheet1[[#This Row],[NPDES ID2]],Combined_Sheet__Major_Only___2[[NPDES ID2]:[ECHO BFR]],27,FALSE)</f>
        <v/>
      </c>
      <c r="AY2529" t="str">
        <f>VLOOKUP(Sheet1[[#This Row],[NPDES ID2]],Combined_Sheet__Major_Only___2[[NPDES ID2]:[ECHO BFR]],28,FALSE)</f>
        <v/>
      </c>
      <c r="AZ2529" t="str">
        <f>VLOOKUP(Sheet1[[#This Row],[NPDES ID2]],Combined_Sheet__Major_Only___2[[NPDES ID2]:[ECHO BFR]],29,FALSE)</f>
        <v/>
      </c>
      <c r="BA2529">
        <f>VLOOKUP(Sheet1[[#This Row],[NPDES ID2]],Combined_Sheet__Major_Only___2[[NPDES ID2]:[ECHO BFR]],17,FALSE)</f>
        <v>35.35183</v>
      </c>
      <c r="BB2529">
        <f>VLOOKUP(Sheet1[[#This Row],[NPDES ID2]],Combined_Sheet__Major_Only___2[[NPDES ID2]:[ECHO BFR]],18,FALSE)</f>
        <v>-86.202520000000007</v>
      </c>
      <c r="BC2529" t="str">
        <f>IF(ISNUMBER(SEARCH("aerobic",$AW2529)),"aerobic","")</f>
        <v/>
      </c>
      <c r="BD2529" t="str">
        <f>IF(ISNUMBER(SEARCH("anaer",$AW2529)),"anaer","")</f>
        <v/>
      </c>
      <c r="BE2529" t="str">
        <f>IF(ISNUMBER(SEARCH("thickening",$AZ2529)),"thickening","")</f>
        <v/>
      </c>
      <c r="BF2529" s="3" t="str">
        <f>IF(ISNUMBER(SEARCH("airDry",$AW2529)),"airDry","")</f>
        <v/>
      </c>
      <c r="BG2529" s="3" t="str">
        <f>IF(ISNUMBER(SEARCH("heatDry",$AY2529)),"heatDry","")</f>
        <v/>
      </c>
      <c r="BH2529" s="3" t="str">
        <f>IF(AND(ISNUMBER(SEARCH("aerobic",$AW2529)),ISNUMBER(SEARCH("anaer",$AW2529))),"Combined Aer and Anaer.","")</f>
        <v/>
      </c>
    </row>
    <row r="2530" spans="1:60" x14ac:dyDescent="0.3">
      <c r="A2530" s="4">
        <v>2528</v>
      </c>
      <c r="B2530" t="s">
        <v>11736</v>
      </c>
      <c r="C2530">
        <v>150.03</v>
      </c>
      <c r="D2530">
        <v>747.5329983798365</v>
      </c>
      <c r="E2530">
        <v>749.3309742450399</v>
      </c>
      <c r="F2530">
        <v>540.55230521310693</v>
      </c>
      <c r="G2530">
        <v>951.78902459077528</v>
      </c>
      <c r="H2530">
        <v>-76.779641440141319</v>
      </c>
      <c r="I2530">
        <v>-78.097413619185303</v>
      </c>
      <c r="J2530">
        <v>-90.889188221551166</v>
      </c>
      <c r="K2530">
        <v>-60.23348344088766</v>
      </c>
      <c r="L2530">
        <v>100.88626518355829</v>
      </c>
      <c r="M2530">
        <v>100.4944839743699</v>
      </c>
      <c r="N2530">
        <v>99.075310107897934</v>
      </c>
      <c r="O2530">
        <v>103.8700269126105</v>
      </c>
      <c r="P2530">
        <v>3.5314750794863978</v>
      </c>
      <c r="Q2530">
        <v>3.5756585708985771</v>
      </c>
      <c r="R2530">
        <v>2.852314432850636</v>
      </c>
      <c r="S2530">
        <v>4.0645431668126788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65.899388071587651</v>
      </c>
      <c r="AG2530">
        <v>65.643454230247741</v>
      </c>
      <c r="AH2530">
        <v>64.716576349596295</v>
      </c>
      <c r="AI2530">
        <v>67.848221941124507</v>
      </c>
      <c r="AJ2530">
        <v>0.58147891230079407</v>
      </c>
      <c r="AK2530">
        <v>0.58147890076191222</v>
      </c>
      <c r="AL2530">
        <v>0.58147728377726204</v>
      </c>
      <c r="AM2530">
        <v>0.58148054757486134</v>
      </c>
      <c r="AN2530">
        <v>0.1888252123911234</v>
      </c>
      <c r="AO2530">
        <v>0.18882521239112349</v>
      </c>
      <c r="AP2530">
        <v>0.18882521239112349</v>
      </c>
      <c r="AQ2530">
        <v>0.18882521239112349</v>
      </c>
      <c r="AR2530">
        <v>15.133939451970869</v>
      </c>
      <c r="AS2530">
        <v>15.133939451970869</v>
      </c>
      <c r="AT2530">
        <v>15.133939451970869</v>
      </c>
      <c r="AU2530">
        <v>15.133939451970869</v>
      </c>
      <c r="AV2530" t="str">
        <f>VLOOKUP(Sheet1[[#This Row],[NPDES ID2]],Combined_Sheet__Major_Only___2[[NPDES ID2]:[ECHO BFR]],3,FALSE)</f>
        <v>PA</v>
      </c>
      <c r="AW2530" t="s">
        <v>12181</v>
      </c>
      <c r="AX2530" t="str">
        <f>VLOOKUP(Sheet1[[#This Row],[NPDES ID2]],Combined_Sheet__Major_Only___2[[NPDES ID2]:[ECHO BFR]],27,FALSE)</f>
        <v>-</v>
      </c>
      <c r="AY2530" t="str">
        <f>VLOOKUP(Sheet1[[#This Row],[NPDES ID2]],Combined_Sheet__Major_Only___2[[NPDES ID2]:[ECHO BFR]],28,FALSE)</f>
        <v>heatDry</v>
      </c>
      <c r="AZ2530" t="str">
        <f>VLOOKUP(Sheet1[[#This Row],[NPDES ID2]],Combined_Sheet__Major_Only___2[[NPDES ID2]:[ECHO BFR]],29,FALSE)</f>
        <v>preliminaryOps, thickening</v>
      </c>
      <c r="BA2530">
        <f>VLOOKUP(Sheet1[[#This Row],[NPDES ID2]],Combined_Sheet__Major_Only___2[[NPDES ID2]:[ECHO BFR]],17,FALSE)</f>
        <v>40.328611000000002</v>
      </c>
      <c r="BB2530">
        <f>VLOOKUP(Sheet1[[#This Row],[NPDES ID2]],Combined_Sheet__Major_Only___2[[NPDES ID2]:[ECHO BFR]],18,FALSE)</f>
        <v>-75.942499999999995</v>
      </c>
      <c r="BC2530" t="str">
        <f>IF(ISNUMBER(SEARCH("aerobic",$AW2530)),"aerobic","")</f>
        <v/>
      </c>
      <c r="BD2530" t="str">
        <f>IF(ISNUMBER(SEARCH("anaer",$AW2530)),"anaer","")</f>
        <v>anaer</v>
      </c>
      <c r="BE2530" t="str">
        <f>IF(ISNUMBER(SEARCH("thickening",$AZ2530)),"thickening","")</f>
        <v>thickening</v>
      </c>
      <c r="BF2530" s="2" t="str">
        <f>IF(ISNUMBER(SEARCH("airDry",$AW2530)),"airDry","")</f>
        <v/>
      </c>
      <c r="BG2530" s="2" t="str">
        <f>IF(ISNUMBER(SEARCH("heatDry",$AY2530)),"heatDry","")</f>
        <v>heatDry</v>
      </c>
      <c r="BH2530" s="2" t="str">
        <f>IF(AND(ISNUMBER(SEARCH("aerobic",$AW2530)),ISNUMBER(SEARCH("anaer",$AW2530))),"Combined Aer and Anaer.","")</f>
        <v/>
      </c>
    </row>
    <row r="2531" spans="1:60" x14ac:dyDescent="0.3">
      <c r="A2531" s="4">
        <v>2529</v>
      </c>
      <c r="B2531" t="s">
        <v>11740</v>
      </c>
      <c r="C2531">
        <v>147.74</v>
      </c>
      <c r="D2531">
        <v>844.25555793330466</v>
      </c>
      <c r="E2531">
        <v>848.90302227940333</v>
      </c>
      <c r="F2531">
        <v>609.80579042413081</v>
      </c>
      <c r="G2531">
        <v>1080.5590627681329</v>
      </c>
      <c r="H2531">
        <v>-77.345550763312318</v>
      </c>
      <c r="I2531">
        <v>-78.377017326236043</v>
      </c>
      <c r="J2531">
        <v>-90.848572911719714</v>
      </c>
      <c r="K2531">
        <v>-62.662894867776437</v>
      </c>
      <c r="L2531">
        <v>89.147072081309545</v>
      </c>
      <c r="M2531">
        <v>88.685104330971811</v>
      </c>
      <c r="N2531">
        <v>87.011678168342371</v>
      </c>
      <c r="O2531">
        <v>92.665388238313028</v>
      </c>
      <c r="P2531">
        <v>3.4964839485778678</v>
      </c>
      <c r="Q2531">
        <v>3.5264635889551439</v>
      </c>
      <c r="R2531">
        <v>2.8881661036770998</v>
      </c>
      <c r="S2531">
        <v>4.0216704155675176</v>
      </c>
      <c r="T2531">
        <v>4.1851731386307378</v>
      </c>
      <c r="U2531">
        <v>4.1851638421854158</v>
      </c>
      <c r="V2531">
        <v>4.1811834695286008</v>
      </c>
      <c r="W2531">
        <v>4.1891245149422254</v>
      </c>
      <c r="X2531">
        <v>312.24468846319098</v>
      </c>
      <c r="Y2531">
        <v>313.56380516499109</v>
      </c>
      <c r="Z2531">
        <v>300.53947492962402</v>
      </c>
      <c r="AA2531">
        <v>319.77066321369938</v>
      </c>
      <c r="AB2531">
        <v>57.352608268967927</v>
      </c>
      <c r="AC2531">
        <v>56.857398927371008</v>
      </c>
      <c r="AD2531">
        <v>48.394101894570838</v>
      </c>
      <c r="AE2531">
        <v>68.988015899874028</v>
      </c>
      <c r="AF2531">
        <v>59.133952972751963</v>
      </c>
      <c r="AG2531">
        <v>58.827491048235458</v>
      </c>
      <c r="AH2531">
        <v>57.717617001209348</v>
      </c>
      <c r="AI2531">
        <v>61.46754691007235</v>
      </c>
      <c r="AJ2531">
        <v>0.49885086363136061</v>
      </c>
      <c r="AK2531">
        <v>0.4988508502931987</v>
      </c>
      <c r="AL2531">
        <v>0.49884898127921262</v>
      </c>
      <c r="AM2531">
        <v>0.49885275378834559</v>
      </c>
      <c r="AN2531">
        <v>0.67202351742801203</v>
      </c>
      <c r="AO2531">
        <v>0.67202351742801181</v>
      </c>
      <c r="AP2531">
        <v>0.67202351742801181</v>
      </c>
      <c r="AQ2531">
        <v>0.67202351742801181</v>
      </c>
      <c r="AR2531">
        <v>12.670566931143471</v>
      </c>
      <c r="AS2531">
        <v>12.67056693114348</v>
      </c>
      <c r="AT2531">
        <v>12.67056693114348</v>
      </c>
      <c r="AU2531">
        <v>12.67056693114348</v>
      </c>
      <c r="AV2531" t="str">
        <f>VLOOKUP(Sheet1[[#This Row],[NPDES ID2]],Combined_Sheet__Major_Only___2[[NPDES ID2]:[ECHO BFR]],3,FALSE)</f>
        <v>KS</v>
      </c>
      <c r="AW2531" t="s">
        <v>12183</v>
      </c>
      <c r="AX2531" t="str">
        <f>VLOOKUP(Sheet1[[#This Row],[NPDES ID2]],Combined_Sheet__Major_Only___2[[NPDES ID2]:[ECHO BFR]],27,FALSE)</f>
        <v>tempSludgeStore</v>
      </c>
      <c r="AY2531" t="str">
        <f>VLOOKUP(Sheet1[[#This Row],[NPDES ID2]],Combined_Sheet__Major_Only___2[[NPDES ID2]:[ECHO BFR]],28,FALSE)</f>
        <v>-</v>
      </c>
      <c r="AZ2531" t="str">
        <f>VLOOKUP(Sheet1[[#This Row],[NPDES ID2]],Combined_Sheet__Major_Only___2[[NPDES ID2]:[ECHO BFR]],29,FALSE)</f>
        <v>-</v>
      </c>
      <c r="BA2531">
        <f>VLOOKUP(Sheet1[[#This Row],[NPDES ID2]],Combined_Sheet__Major_Only___2[[NPDES ID2]:[ECHO BFR]],17,FALSE)</f>
        <v>37.04316</v>
      </c>
      <c r="BB2531">
        <f>VLOOKUP(Sheet1[[#This Row],[NPDES ID2]],Combined_Sheet__Major_Only___2[[NPDES ID2]:[ECHO BFR]],18,FALSE)</f>
        <v>-97.023870000000002</v>
      </c>
      <c r="BC2531" t="str">
        <f>IF(ISNUMBER(SEARCH("aerobic",$AW2531)),"aerobic","")</f>
        <v/>
      </c>
      <c r="BD2531" t="str">
        <f>IF(ISNUMBER(SEARCH("anaer",$AW2531)),"anaer","")</f>
        <v>anaer</v>
      </c>
      <c r="BE2531" t="str">
        <f>IF(ISNUMBER(SEARCH("thickening",$AZ2531)),"thickening","")</f>
        <v/>
      </c>
      <c r="BF2531" s="3" t="str">
        <f>IF(ISNUMBER(SEARCH("airDry",$AW2531)),"airDry","")</f>
        <v>airDry</v>
      </c>
      <c r="BG2531" s="3" t="str">
        <f>IF(ISNUMBER(SEARCH("heatDry",$AY2531)),"heatDry","")</f>
        <v/>
      </c>
      <c r="BH2531" s="3" t="str">
        <f>IF(AND(ISNUMBER(SEARCH("aerobic",$AW2531)),ISNUMBER(SEARCH("anaer",$AW2531))),"Combined Aer and Anaer.","")</f>
        <v/>
      </c>
    </row>
    <row r="2532" spans="1:60" x14ac:dyDescent="0.3">
      <c r="A2532" s="4">
        <v>2530</v>
      </c>
      <c r="B2532" t="s">
        <v>11744</v>
      </c>
      <c r="C2532">
        <v>147.63999999999999</v>
      </c>
      <c r="D2532">
        <v>1000.263971022587</v>
      </c>
      <c r="E2532">
        <v>1011.172152103375</v>
      </c>
      <c r="F2532">
        <v>722.12962349420968</v>
      </c>
      <c r="G2532">
        <v>1292.0668995023709</v>
      </c>
      <c r="H2532">
        <v>-78.021074957092196</v>
      </c>
      <c r="I2532">
        <v>-77.818487668639619</v>
      </c>
      <c r="J2532">
        <v>-90.497967009416087</v>
      </c>
      <c r="K2532">
        <v>-65.722451231729337</v>
      </c>
      <c r="L2532">
        <v>75.271456995094525</v>
      </c>
      <c r="M2532">
        <v>74.706980525309888</v>
      </c>
      <c r="N2532">
        <v>72.662070957934645</v>
      </c>
      <c r="O2532">
        <v>79.570775382309591</v>
      </c>
      <c r="P2532">
        <v>3.5169521614919099</v>
      </c>
      <c r="Q2532">
        <v>3.5078985991569338</v>
      </c>
      <c r="R2532">
        <v>3.0011966707270621</v>
      </c>
      <c r="S2532">
        <v>3.989741730185481</v>
      </c>
      <c r="T2532">
        <v>105.2444732805163</v>
      </c>
      <c r="U2532">
        <v>105.2443080224058</v>
      </c>
      <c r="V2532">
        <v>105.1735509919943</v>
      </c>
      <c r="W2532">
        <v>105.3147148578623</v>
      </c>
      <c r="X2532">
        <v>9297.3014890207196</v>
      </c>
      <c r="Y2532">
        <v>9355.3569548729902</v>
      </c>
      <c r="Z2532">
        <v>8793.0909235343352</v>
      </c>
      <c r="AA2532">
        <v>9622.934997703529</v>
      </c>
      <c r="AB2532">
        <v>2246.02280565301</v>
      </c>
      <c r="AC2532">
        <v>2193.011296112843</v>
      </c>
      <c r="AD2532">
        <v>1794.072866656481</v>
      </c>
      <c r="AE2532">
        <v>2944.4300623140648</v>
      </c>
      <c r="AF2532">
        <v>49.964025574489042</v>
      </c>
      <c r="AG2532">
        <v>49.589277815846117</v>
      </c>
      <c r="AH2532">
        <v>48.232265933994263</v>
      </c>
      <c r="AI2532">
        <v>52.81734791602598</v>
      </c>
      <c r="AJ2532">
        <v>0.38721089567980832</v>
      </c>
      <c r="AK2532">
        <v>0.3872108672960809</v>
      </c>
      <c r="AL2532">
        <v>0.38720689160020039</v>
      </c>
      <c r="AM2532">
        <v>0.3872149163922759</v>
      </c>
      <c r="AN2532">
        <v>0.97621286968317589</v>
      </c>
      <c r="AO2532">
        <v>0.97621286968317578</v>
      </c>
      <c r="AP2532">
        <v>0.97621286968317578</v>
      </c>
      <c r="AQ2532">
        <v>0.97621286968317578</v>
      </c>
      <c r="AR2532">
        <v>9.2537549911820367</v>
      </c>
      <c r="AS2532">
        <v>9.2537549911820367</v>
      </c>
      <c r="AT2532">
        <v>9.2537549911820367</v>
      </c>
      <c r="AU2532">
        <v>9.2537549911820367</v>
      </c>
      <c r="AV2532" t="str">
        <f>VLOOKUP(Sheet1[[#This Row],[NPDES ID2]],Combined_Sheet__Major_Only___2[[NPDES ID2]:[ECHO BFR]],3,FALSE)</f>
        <v>TX</v>
      </c>
      <c r="AW2532" t="s">
        <v>54</v>
      </c>
      <c r="AX2532" t="str">
        <f>VLOOKUP(Sheet1[[#This Row],[NPDES ID2]],Combined_Sheet__Major_Only___2[[NPDES ID2]:[ECHO BFR]],27,FALSE)</f>
        <v>-</v>
      </c>
      <c r="AY2532" t="str">
        <f>VLOOKUP(Sheet1[[#This Row],[NPDES ID2]],Combined_Sheet__Major_Only___2[[NPDES ID2]:[ECHO BFR]],28,FALSE)</f>
        <v>-</v>
      </c>
      <c r="AZ2532" t="str">
        <f>VLOOKUP(Sheet1[[#This Row],[NPDES ID2]],Combined_Sheet__Major_Only___2[[NPDES ID2]:[ECHO BFR]],29,FALSE)</f>
        <v>preliminaryOps, thickening</v>
      </c>
      <c r="BA2532">
        <f>VLOOKUP(Sheet1[[#This Row],[NPDES ID2]],Combined_Sheet__Major_Only___2[[NPDES ID2]:[ECHO BFR]],17,FALSE)</f>
        <v>35.572777000000002</v>
      </c>
      <c r="BB2532">
        <f>VLOOKUP(Sheet1[[#This Row],[NPDES ID2]],Combined_Sheet__Major_Only___2[[NPDES ID2]:[ECHO BFR]],18,FALSE)</f>
        <v>-100.929166</v>
      </c>
      <c r="BC2532" t="str">
        <f>IF(ISNUMBER(SEARCH("aerobic",$AW2532)),"aerobic","")</f>
        <v/>
      </c>
      <c r="BD2532" t="str">
        <f>IF(ISNUMBER(SEARCH("anaer",$AW2532)),"anaer","")</f>
        <v/>
      </c>
      <c r="BE2532" t="str">
        <f>IF(ISNUMBER(SEARCH("thickening",$AZ2532)),"thickening","")</f>
        <v>thickening</v>
      </c>
      <c r="BF2532" s="2" t="str">
        <f>IF(ISNUMBER(SEARCH("airDry",$AW2532)),"airDry","")</f>
        <v/>
      </c>
      <c r="BG2532" s="2" t="str">
        <f>IF(ISNUMBER(SEARCH("heatDry",$AY2532)),"heatDry","")</f>
        <v/>
      </c>
      <c r="BH2532" s="2" t="str">
        <f>IF(AND(ISNUMBER(SEARCH("aerobic",$AW2532)),ISNUMBER(SEARCH("anaer",$AW2532))),"Combined Aer and Anaer.","")</f>
        <v/>
      </c>
    </row>
    <row r="2533" spans="1:60" x14ac:dyDescent="0.3">
      <c r="A2533" s="4">
        <v>2531</v>
      </c>
      <c r="B2533" t="s">
        <v>11749</v>
      </c>
      <c r="C2533">
        <v>143.30000000000001</v>
      </c>
      <c r="D2533">
        <v>774.30745037822373</v>
      </c>
      <c r="E2533">
        <v>775.82551597086888</v>
      </c>
      <c r="F2533">
        <v>558.36263815272093</v>
      </c>
      <c r="G2533">
        <v>985.77061952209533</v>
      </c>
      <c r="H2533">
        <v>-76.754171738268667</v>
      </c>
      <c r="I2533">
        <v>-78.060917243407758</v>
      </c>
      <c r="J2533">
        <v>-90.838257278941867</v>
      </c>
      <c r="K2533">
        <v>-60.108460719457128</v>
      </c>
      <c r="L2533">
        <v>96.762397434525241</v>
      </c>
      <c r="M2533">
        <v>96.391195280753038</v>
      </c>
      <c r="N2533">
        <v>95.046554975995775</v>
      </c>
      <c r="O2533">
        <v>99.589452950005835</v>
      </c>
      <c r="P2533">
        <v>3.3722907972901841</v>
      </c>
      <c r="Q2533">
        <v>3.414399516136243</v>
      </c>
      <c r="R2533">
        <v>2.721657460559356</v>
      </c>
      <c r="S2533">
        <v>3.8848753435411632</v>
      </c>
      <c r="T2533">
        <v>4.1762571598027964</v>
      </c>
      <c r="U2533">
        <v>4.1762478771172269</v>
      </c>
      <c r="V2533">
        <v>4.172273395845628</v>
      </c>
      <c r="W2533">
        <v>4.180202687646819</v>
      </c>
      <c r="X2533">
        <v>278.37944869316652</v>
      </c>
      <c r="Y2533">
        <v>279.25196511349191</v>
      </c>
      <c r="Z2533">
        <v>270.66236750480658</v>
      </c>
      <c r="AA2533">
        <v>283.33343447943122</v>
      </c>
      <c r="AB2533">
        <v>50.736441808892089</v>
      </c>
      <c r="AC2533">
        <v>50.314444156302059</v>
      </c>
      <c r="AD2533">
        <v>42.967936081921358</v>
      </c>
      <c r="AE2533">
        <v>60.7298244818016</v>
      </c>
      <c r="AF2533">
        <v>66.174103565861955</v>
      </c>
      <c r="AG2533">
        <v>65.920221491898275</v>
      </c>
      <c r="AH2533">
        <v>65.00079804542618</v>
      </c>
      <c r="AI2533">
        <v>68.107278797864112</v>
      </c>
      <c r="AJ2533">
        <v>0.58483789099282935</v>
      </c>
      <c r="AK2533">
        <v>0.5848378777725145</v>
      </c>
      <c r="AL2533">
        <v>0.58483602520641098</v>
      </c>
      <c r="AM2533">
        <v>0.58483976451412967</v>
      </c>
      <c r="AN2533">
        <v>0.67165306908231981</v>
      </c>
      <c r="AO2533">
        <v>0.67165306908231959</v>
      </c>
      <c r="AP2533">
        <v>0.67165306908231959</v>
      </c>
      <c r="AQ2533">
        <v>0.67165306908231959</v>
      </c>
      <c r="AR2533">
        <v>14.242330317992129</v>
      </c>
      <c r="AS2533">
        <v>14.242330317992129</v>
      </c>
      <c r="AT2533">
        <v>14.242330317992129</v>
      </c>
      <c r="AU2533">
        <v>14.242330317992129</v>
      </c>
      <c r="AV2533" t="str">
        <f>VLOOKUP(Sheet1[[#This Row],[NPDES ID2]],Combined_Sheet__Major_Only___2[[NPDES ID2]:[ECHO BFR]],3,FALSE)</f>
        <v>CA</v>
      </c>
      <c r="AW2533" t="s">
        <v>12183</v>
      </c>
      <c r="AX2533" t="str">
        <f>VLOOKUP(Sheet1[[#This Row],[NPDES ID2]],Combined_Sheet__Major_Only___2[[NPDES ID2]:[ECHO BFR]],27,FALSE)</f>
        <v>tempSludgeStore</v>
      </c>
      <c r="AY2533" t="str">
        <f>VLOOKUP(Sheet1[[#This Row],[NPDES ID2]],Combined_Sheet__Major_Only___2[[NPDES ID2]:[ECHO BFR]],28,FALSE)</f>
        <v>-</v>
      </c>
      <c r="AZ2533" t="str">
        <f>VLOOKUP(Sheet1[[#This Row],[NPDES ID2]],Combined_Sheet__Major_Only___2[[NPDES ID2]:[ECHO BFR]],29,FALSE)</f>
        <v>preliminaryOps</v>
      </c>
      <c r="BA2533">
        <f>VLOOKUP(Sheet1[[#This Row],[NPDES ID2]],Combined_Sheet__Major_Only___2[[NPDES ID2]:[ECHO BFR]],17,FALSE)</f>
        <v>33.715277999999998</v>
      </c>
      <c r="BB2533">
        <f>VLOOKUP(Sheet1[[#This Row],[NPDES ID2]],Combined_Sheet__Major_Only___2[[NPDES ID2]:[ECHO BFR]],18,FALSE)</f>
        <v>-116.196944</v>
      </c>
      <c r="BC2533" t="str">
        <f>IF(ISNUMBER(SEARCH("aerobic",$AW2533)),"aerobic","")</f>
        <v/>
      </c>
      <c r="BD2533" t="str">
        <f>IF(ISNUMBER(SEARCH("anaer",$AW2533)),"anaer","")</f>
        <v>anaer</v>
      </c>
      <c r="BE2533" t="str">
        <f>IF(ISNUMBER(SEARCH("thickening",$AZ2533)),"thickening","")</f>
        <v/>
      </c>
      <c r="BF2533" s="3" t="str">
        <f>IF(ISNUMBER(SEARCH("airDry",$AW2533)),"airDry","")</f>
        <v>airDry</v>
      </c>
      <c r="BG2533" s="3" t="str">
        <f>IF(ISNUMBER(SEARCH("heatDry",$AY2533)),"heatDry","")</f>
        <v/>
      </c>
      <c r="BH2533" s="3" t="str">
        <f>IF(AND(ISNUMBER(SEARCH("aerobic",$AW2533)),ISNUMBER(SEARCH("anaer",$AW2533))),"Combined Aer and Anaer.","")</f>
        <v/>
      </c>
    </row>
    <row r="2534" spans="1:60" x14ac:dyDescent="0.3">
      <c r="A2534" s="4">
        <v>2532</v>
      </c>
      <c r="B2534" t="s">
        <v>11754</v>
      </c>
      <c r="C2534">
        <v>142.97</v>
      </c>
      <c r="D2534">
        <v>784.83213616114745</v>
      </c>
      <c r="E2534">
        <v>786.62530424018553</v>
      </c>
      <c r="F2534">
        <v>565.86521797591104</v>
      </c>
      <c r="G2534">
        <v>999.69649272852109</v>
      </c>
      <c r="H2534">
        <v>-76.804430416669632</v>
      </c>
      <c r="I2534">
        <v>-78.085131013677469</v>
      </c>
      <c r="J2534">
        <v>-90.941482383070635</v>
      </c>
      <c r="K2534">
        <v>-60.411044766391782</v>
      </c>
      <c r="L2534">
        <v>95.43583147331195</v>
      </c>
      <c r="M2534">
        <v>95.057246924493597</v>
      </c>
      <c r="N2534">
        <v>93.685769758299813</v>
      </c>
      <c r="O2534">
        <v>98.319292900912401</v>
      </c>
      <c r="P2534">
        <v>3.366619619233258</v>
      </c>
      <c r="Q2534">
        <v>3.4088910436157929</v>
      </c>
      <c r="R2534">
        <v>2.7230912012510751</v>
      </c>
      <c r="S2534">
        <v>3.86861268042705</v>
      </c>
      <c r="T2534">
        <v>68.145450833035866</v>
      </c>
      <c r="U2534">
        <v>68.145342828689337</v>
      </c>
      <c r="V2534">
        <v>68.099099610678351</v>
      </c>
      <c r="W2534">
        <v>68.191357176981498</v>
      </c>
      <c r="X2534">
        <v>4595.0213291283444</v>
      </c>
      <c r="Y2534">
        <v>4610.3064566752892</v>
      </c>
      <c r="Z2534">
        <v>4462.0809979970882</v>
      </c>
      <c r="AA2534">
        <v>4679.6757926522496</v>
      </c>
      <c r="AB2534">
        <v>889.92781087650394</v>
      </c>
      <c r="AC2534">
        <v>881.07550562907841</v>
      </c>
      <c r="AD2534">
        <v>745.86534711630361</v>
      </c>
      <c r="AE2534">
        <v>1077.187776916845</v>
      </c>
      <c r="AF2534">
        <v>65.417798732426917</v>
      </c>
      <c r="AG2534">
        <v>65.158243702132722</v>
      </c>
      <c r="AH2534">
        <v>64.218464795694175</v>
      </c>
      <c r="AI2534">
        <v>67.393891253617952</v>
      </c>
      <c r="AJ2534">
        <v>0.57559112834572268</v>
      </c>
      <c r="AK2534">
        <v>0.57559110078856146</v>
      </c>
      <c r="AL2534">
        <v>0.57558724003078299</v>
      </c>
      <c r="AM2534">
        <v>0.57559503279638413</v>
      </c>
      <c r="AN2534">
        <v>0.96393283940391994</v>
      </c>
      <c r="AO2534">
        <v>0.96393283940391972</v>
      </c>
      <c r="AP2534">
        <v>0.96393283940391972</v>
      </c>
      <c r="AQ2534">
        <v>0.96393283940391972</v>
      </c>
      <c r="AR2534">
        <v>13.60625063873985</v>
      </c>
      <c r="AS2534">
        <v>13.60625063873985</v>
      </c>
      <c r="AT2534">
        <v>13.60625063873985</v>
      </c>
      <c r="AU2534">
        <v>13.60625063873985</v>
      </c>
      <c r="AV2534" t="str">
        <f>VLOOKUP(Sheet1[[#This Row],[NPDES ID2]],Combined_Sheet__Major_Only___2[[NPDES ID2]:[ECHO BFR]],3,FALSE)</f>
        <v>PA</v>
      </c>
      <c r="AW2534" t="s">
        <v>41</v>
      </c>
      <c r="AX2534" t="str">
        <f>VLOOKUP(Sheet1[[#This Row],[NPDES ID2]],Combined_Sheet__Major_Only___2[[NPDES ID2]:[ECHO BFR]],27,FALSE)</f>
        <v>-</v>
      </c>
      <c r="AY2534" t="str">
        <f>VLOOKUP(Sheet1[[#This Row],[NPDES ID2]],Combined_Sheet__Major_Only___2[[NPDES ID2]:[ECHO BFR]],28,FALSE)</f>
        <v>-</v>
      </c>
      <c r="AZ2534" t="str">
        <f>VLOOKUP(Sheet1[[#This Row],[NPDES ID2]],Combined_Sheet__Major_Only___2[[NPDES ID2]:[ECHO BFR]],29,FALSE)</f>
        <v>thickening</v>
      </c>
      <c r="BA2534">
        <f>VLOOKUP(Sheet1[[#This Row],[NPDES ID2]],Combined_Sheet__Major_Only___2[[NPDES ID2]:[ECHO BFR]],17,FALSE)</f>
        <v>41.554110000000001</v>
      </c>
      <c r="BB2534">
        <f>VLOOKUP(Sheet1[[#This Row],[NPDES ID2]],Combined_Sheet__Major_Only___2[[NPDES ID2]:[ECHO BFR]],18,FALSE)</f>
        <v>-75.244259999999997</v>
      </c>
      <c r="BC2534" t="str">
        <f>IF(ISNUMBER(SEARCH("aerobic",$AW2534)),"aerobic","")</f>
        <v>aerobic</v>
      </c>
      <c r="BD2534" t="str">
        <f>IF(ISNUMBER(SEARCH("anaer",$AW2534)),"anaer","")</f>
        <v/>
      </c>
      <c r="BE2534" t="str">
        <f>IF(ISNUMBER(SEARCH("thickening",$AZ2534)),"thickening","")</f>
        <v>thickening</v>
      </c>
      <c r="BF2534" s="2" t="str">
        <f>IF(ISNUMBER(SEARCH("airDry",$AW2534)),"airDry","")</f>
        <v/>
      </c>
      <c r="BG2534" s="2" t="str">
        <f>IF(ISNUMBER(SEARCH("heatDry",$AY2534)),"heatDry","")</f>
        <v/>
      </c>
      <c r="BH2534" s="2" t="str">
        <f>IF(AND(ISNUMBER(SEARCH("aerobic",$AW2534)),ISNUMBER(SEARCH("anaer",$AW2534))),"Combined Aer and Anaer.","")</f>
        <v/>
      </c>
    </row>
    <row r="2535" spans="1:60" x14ac:dyDescent="0.3">
      <c r="A2535" s="4">
        <v>2533</v>
      </c>
      <c r="B2535" t="s">
        <v>11758</v>
      </c>
      <c r="C2535">
        <v>141.1</v>
      </c>
      <c r="D2535">
        <v>872.12686523762181</v>
      </c>
      <c r="E2535">
        <v>876.61098857475338</v>
      </c>
      <c r="F2535">
        <v>628.21371913082078</v>
      </c>
      <c r="G2535">
        <v>1115.9179387034631</v>
      </c>
      <c r="H2535">
        <v>-77.295037218012126</v>
      </c>
      <c r="I2535">
        <v>-78.346066170924786</v>
      </c>
      <c r="J2535">
        <v>-90.879556978130921</v>
      </c>
      <c r="K2535">
        <v>-62.528079162234278</v>
      </c>
      <c r="L2535">
        <v>85.741864447105812</v>
      </c>
      <c r="M2535">
        <v>85.305160927558063</v>
      </c>
      <c r="N2535">
        <v>83.723148899296973</v>
      </c>
      <c r="O2535">
        <v>89.067966939892273</v>
      </c>
      <c r="P2535">
        <v>3.3382458558998338</v>
      </c>
      <c r="Q2535">
        <v>3.3650957503595258</v>
      </c>
      <c r="R2535">
        <v>2.7510387901251989</v>
      </c>
      <c r="S2535">
        <v>3.8368730184931241</v>
      </c>
      <c r="T2535">
        <v>77.114422790129396</v>
      </c>
      <c r="U2535">
        <v>77.114300944248257</v>
      </c>
      <c r="V2535">
        <v>77.062131324907071</v>
      </c>
      <c r="W2535">
        <v>77.166212362568331</v>
      </c>
      <c r="X2535">
        <v>5712.8708497617226</v>
      </c>
      <c r="Y2535">
        <v>5737.3148607364574</v>
      </c>
      <c r="Z2535">
        <v>5500.9112792541837</v>
      </c>
      <c r="AA2535">
        <v>5848.2772210251296</v>
      </c>
      <c r="AB2535">
        <v>1156.9874188278311</v>
      </c>
      <c r="AC2535">
        <v>1144.026671906021</v>
      </c>
      <c r="AD2535">
        <v>959.93285841306499</v>
      </c>
      <c r="AE2535">
        <v>1417.27593488721</v>
      </c>
      <c r="AF2535">
        <v>59.551910053050342</v>
      </c>
      <c r="AG2535">
        <v>59.248548105333057</v>
      </c>
      <c r="AH2535">
        <v>58.150087846203817</v>
      </c>
      <c r="AI2535">
        <v>61.861622415193438</v>
      </c>
      <c r="AJ2535">
        <v>0.50394984185702241</v>
      </c>
      <c r="AK2535">
        <v>0.50394981477598377</v>
      </c>
      <c r="AL2535">
        <v>0.5039460209129889</v>
      </c>
      <c r="AM2535">
        <v>0.50395367866088503</v>
      </c>
      <c r="AN2535">
        <v>0.96793478960101864</v>
      </c>
      <c r="AO2535">
        <v>0.96793478960101875</v>
      </c>
      <c r="AP2535">
        <v>0.96793478960101875</v>
      </c>
      <c r="AQ2535">
        <v>0.96793478960101875</v>
      </c>
      <c r="AR2535">
        <v>12.08600692309968</v>
      </c>
      <c r="AS2535">
        <v>12.08600692309969</v>
      </c>
      <c r="AT2535">
        <v>12.08600692309969</v>
      </c>
      <c r="AU2535">
        <v>12.08600692309969</v>
      </c>
      <c r="AV2535" t="str">
        <f>VLOOKUP(Sheet1[[#This Row],[NPDES ID2]],Combined_Sheet__Major_Only___2[[NPDES ID2]:[ECHO BFR]],3,FALSE)</f>
        <v>TX</v>
      </c>
      <c r="AW2535" t="s">
        <v>41</v>
      </c>
      <c r="AX2535" t="str">
        <f>VLOOKUP(Sheet1[[#This Row],[NPDES ID2]],Combined_Sheet__Major_Only___2[[NPDES ID2]:[ECHO BFR]],27,FALSE)</f>
        <v>-</v>
      </c>
      <c r="AY2535" t="str">
        <f>VLOOKUP(Sheet1[[#This Row],[NPDES ID2]],Combined_Sheet__Major_Only___2[[NPDES ID2]:[ECHO BFR]],28,FALSE)</f>
        <v>-</v>
      </c>
      <c r="AZ2535" t="str">
        <f>VLOOKUP(Sheet1[[#This Row],[NPDES ID2]],Combined_Sheet__Major_Only___2[[NPDES ID2]:[ECHO BFR]],29,FALSE)</f>
        <v>thickening</v>
      </c>
      <c r="BA2535">
        <f>VLOOKUP(Sheet1[[#This Row],[NPDES ID2]],Combined_Sheet__Major_Only___2[[NPDES ID2]:[ECHO BFR]],17,FALSE)</f>
        <v>30.230471999999999</v>
      </c>
      <c r="BB2535">
        <f>VLOOKUP(Sheet1[[#This Row],[NPDES ID2]],Combined_Sheet__Major_Only___2[[NPDES ID2]:[ECHO BFR]],18,FALSE)</f>
        <v>-94.215889000000004</v>
      </c>
      <c r="BC2535" t="str">
        <f>IF(ISNUMBER(SEARCH("aerobic",$AW2535)),"aerobic","")</f>
        <v>aerobic</v>
      </c>
      <c r="BD2535" t="str">
        <f>IF(ISNUMBER(SEARCH("anaer",$AW2535)),"anaer","")</f>
        <v/>
      </c>
      <c r="BE2535" t="str">
        <f>IF(ISNUMBER(SEARCH("thickening",$AZ2535)),"thickening","")</f>
        <v>thickening</v>
      </c>
      <c r="BF2535" s="3" t="str">
        <f>IF(ISNUMBER(SEARCH("airDry",$AW2535)),"airDry","")</f>
        <v/>
      </c>
      <c r="BG2535" s="3" t="str">
        <f>IF(ISNUMBER(SEARCH("heatDry",$AY2535)),"heatDry","")</f>
        <v/>
      </c>
      <c r="BH2535" s="3" t="str">
        <f>IF(AND(ISNUMBER(SEARCH("aerobic",$AW2535)),ISNUMBER(SEARCH("anaer",$AW2535))),"Combined Aer and Anaer.","")</f>
        <v/>
      </c>
    </row>
    <row r="2536" spans="1:60" x14ac:dyDescent="0.3">
      <c r="A2536" s="4">
        <v>2534</v>
      </c>
      <c r="B2536" t="s">
        <v>11761</v>
      </c>
      <c r="C2536">
        <v>139.38</v>
      </c>
      <c r="D2536">
        <v>829.57381413366272</v>
      </c>
      <c r="E2536">
        <v>832.09649502039815</v>
      </c>
      <c r="F2536">
        <v>597.19812222214773</v>
      </c>
      <c r="G2536">
        <v>1058.3692239471279</v>
      </c>
      <c r="H2536">
        <v>-76.988279884104244</v>
      </c>
      <c r="I2536">
        <v>-78.263240826208886</v>
      </c>
      <c r="J2536">
        <v>-91.312678178241711</v>
      </c>
      <c r="K2536">
        <v>-61.363907988651107</v>
      </c>
      <c r="L2536">
        <v>89.979056901727745</v>
      </c>
      <c r="M2536">
        <v>89.587109414988134</v>
      </c>
      <c r="N2536">
        <v>88.167232830009439</v>
      </c>
      <c r="O2536">
        <v>92.964277595511632</v>
      </c>
      <c r="P2536">
        <v>3.2878617226154141</v>
      </c>
      <c r="Q2536">
        <v>3.322664181875115</v>
      </c>
      <c r="R2536">
        <v>2.678581254917038</v>
      </c>
      <c r="S2536">
        <v>3.7631171776871439</v>
      </c>
      <c r="T2536">
        <v>74.170618876833529</v>
      </c>
      <c r="U2536">
        <v>74.170501574033125</v>
      </c>
      <c r="V2536">
        <v>74.120277123381427</v>
      </c>
      <c r="W2536">
        <v>74.220477450809739</v>
      </c>
      <c r="X2536">
        <v>5171.6554039130297</v>
      </c>
      <c r="Y2536">
        <v>5190.5827124130255</v>
      </c>
      <c r="Z2536">
        <v>5007.3745094512906</v>
      </c>
      <c r="AA2536">
        <v>5276.353727415908</v>
      </c>
      <c r="AB2536">
        <v>912.43711588291535</v>
      </c>
      <c r="AC2536">
        <v>904.84005285262401</v>
      </c>
      <c r="AD2536">
        <v>776.12688551257986</v>
      </c>
      <c r="AE2536">
        <v>1085.226319822382</v>
      </c>
      <c r="AF2536">
        <v>63.266001837595439</v>
      </c>
      <c r="AG2536">
        <v>62.990368172399371</v>
      </c>
      <c r="AH2536">
        <v>61.992336515549248</v>
      </c>
      <c r="AI2536">
        <v>65.364560899699711</v>
      </c>
      <c r="AJ2536">
        <v>0.54929454062350824</v>
      </c>
      <c r="AK2536">
        <v>0.54929451407783714</v>
      </c>
      <c r="AL2536">
        <v>0.54929079504413014</v>
      </c>
      <c r="AM2536">
        <v>0.5492983017465618</v>
      </c>
      <c r="AN2536">
        <v>0.96672287581538052</v>
      </c>
      <c r="AO2536">
        <v>0.96672287581538086</v>
      </c>
      <c r="AP2536">
        <v>0.96672287581538086</v>
      </c>
      <c r="AQ2536">
        <v>0.96672287581538086</v>
      </c>
      <c r="AR2536">
        <v>13.873003896158529</v>
      </c>
      <c r="AS2536">
        <v>13.873003896158529</v>
      </c>
      <c r="AT2536">
        <v>13.873003896158529</v>
      </c>
      <c r="AU2536">
        <v>13.873003896158529</v>
      </c>
      <c r="AV2536" t="str">
        <f>VLOOKUP(Sheet1[[#This Row],[NPDES ID2]],Combined_Sheet__Major_Only___2[[NPDES ID2]:[ECHO BFR]],3,FALSE)</f>
        <v>TX</v>
      </c>
      <c r="AW2536" t="s">
        <v>41</v>
      </c>
      <c r="AX2536" t="str">
        <f>VLOOKUP(Sheet1[[#This Row],[NPDES ID2]],Combined_Sheet__Major_Only___2[[NPDES ID2]:[ECHO BFR]],27,FALSE)</f>
        <v>-</v>
      </c>
      <c r="AY2536" t="str">
        <f>VLOOKUP(Sheet1[[#This Row],[NPDES ID2]],Combined_Sheet__Major_Only___2[[NPDES ID2]:[ECHO BFR]],28,FALSE)</f>
        <v>-</v>
      </c>
      <c r="AZ2536" t="str">
        <f>VLOOKUP(Sheet1[[#This Row],[NPDES ID2]],Combined_Sheet__Major_Only___2[[NPDES ID2]:[ECHO BFR]],29,FALSE)</f>
        <v>thickening</v>
      </c>
      <c r="BA2536">
        <f>VLOOKUP(Sheet1[[#This Row],[NPDES ID2]],Combined_Sheet__Major_Only___2[[NPDES ID2]:[ECHO BFR]],17,FALSE)</f>
        <v>29.696698999999999</v>
      </c>
      <c r="BB2536">
        <f>VLOOKUP(Sheet1[[#This Row],[NPDES ID2]],Combined_Sheet__Major_Only___2[[NPDES ID2]:[ECHO BFR]],18,FALSE)</f>
        <v>-95.420277999999996</v>
      </c>
      <c r="BC2536" t="str">
        <f>IF(ISNUMBER(SEARCH("aerobic",$AW2536)),"aerobic","")</f>
        <v>aerobic</v>
      </c>
      <c r="BD2536" t="str">
        <f>IF(ISNUMBER(SEARCH("anaer",$AW2536)),"anaer","")</f>
        <v/>
      </c>
      <c r="BE2536" t="str">
        <f>IF(ISNUMBER(SEARCH("thickening",$AZ2536)),"thickening","")</f>
        <v>thickening</v>
      </c>
      <c r="BF2536" s="2" t="str">
        <f>IF(ISNUMBER(SEARCH("airDry",$AW2536)),"airDry","")</f>
        <v/>
      </c>
      <c r="BG2536" s="2" t="str">
        <f>IF(ISNUMBER(SEARCH("heatDry",$AY2536)),"heatDry","")</f>
        <v/>
      </c>
      <c r="BH2536" s="2" t="str">
        <f>IF(AND(ISNUMBER(SEARCH("aerobic",$AW2536)),ISNUMBER(SEARCH("anaer",$AW2536))),"Combined Aer and Anaer.","")</f>
        <v/>
      </c>
    </row>
    <row r="2537" spans="1:60" x14ac:dyDescent="0.3">
      <c r="A2537" s="4">
        <v>2535</v>
      </c>
      <c r="B2537" t="s">
        <v>11765</v>
      </c>
      <c r="C2537">
        <v>139</v>
      </c>
      <c r="D2537">
        <v>889.07560186034937</v>
      </c>
      <c r="E2537">
        <v>893.68568211525826</v>
      </c>
      <c r="F2537">
        <v>639.85202863277163</v>
      </c>
      <c r="G2537">
        <v>1137.985360359613</v>
      </c>
      <c r="H2537">
        <v>-77.329868541747871</v>
      </c>
      <c r="I2537">
        <v>-78.364432465376495</v>
      </c>
      <c r="J2537">
        <v>-90.832781562056809</v>
      </c>
      <c r="K2537">
        <v>-62.634578217882783</v>
      </c>
      <c r="L2537">
        <v>83.936971713455605</v>
      </c>
      <c r="M2537">
        <v>83.502819033211907</v>
      </c>
      <c r="N2537">
        <v>81.930075347436201</v>
      </c>
      <c r="O2537">
        <v>87.243593059764848</v>
      </c>
      <c r="P2537">
        <v>3.289514239016917</v>
      </c>
      <c r="Q2537">
        <v>3.3175585609742888</v>
      </c>
      <c r="R2537">
        <v>2.716526065332185</v>
      </c>
      <c r="S2537">
        <v>3.783309836740008</v>
      </c>
      <c r="T2537">
        <v>63.58294781166191</v>
      </c>
      <c r="U2537">
        <v>63.582846848483953</v>
      </c>
      <c r="V2537">
        <v>63.539618382230962</v>
      </c>
      <c r="W2537">
        <v>63.625861365809037</v>
      </c>
      <c r="X2537">
        <v>4740.1515200890099</v>
      </c>
      <c r="Y2537">
        <v>4760.7360309619626</v>
      </c>
      <c r="Z2537">
        <v>4561.5964523220791</v>
      </c>
      <c r="AA2537">
        <v>4854.2610157319295</v>
      </c>
      <c r="AB2537">
        <v>871.53797883008383</v>
      </c>
      <c r="AC2537">
        <v>863.84698454550767</v>
      </c>
      <c r="AD2537">
        <v>735.33510120612596</v>
      </c>
      <c r="AE2537">
        <v>1048.3448417972299</v>
      </c>
      <c r="AF2537">
        <v>59.17902473607225</v>
      </c>
      <c r="AG2537">
        <v>58.872885901076238</v>
      </c>
      <c r="AH2537">
        <v>57.76431737382557</v>
      </c>
      <c r="AI2537">
        <v>61.509958288119982</v>
      </c>
      <c r="AJ2537">
        <v>0.49940068939482551</v>
      </c>
      <c r="AK2537">
        <v>0.49940066602324679</v>
      </c>
      <c r="AL2537">
        <v>0.49939739163535041</v>
      </c>
      <c r="AM2537">
        <v>0.49940400083875242</v>
      </c>
      <c r="AN2537">
        <v>0.96148773657437514</v>
      </c>
      <c r="AO2537">
        <v>0.96148773657437558</v>
      </c>
      <c r="AP2537">
        <v>0.96148773657437558</v>
      </c>
      <c r="AQ2537">
        <v>0.96148773657437558</v>
      </c>
      <c r="AR2537">
        <v>12.67298768506533</v>
      </c>
      <c r="AS2537">
        <v>12.67298768506533</v>
      </c>
      <c r="AT2537">
        <v>12.67298768506533</v>
      </c>
      <c r="AU2537">
        <v>12.67298768506533</v>
      </c>
      <c r="AV2537" t="str">
        <f>VLOOKUP(Sheet1[[#This Row],[NPDES ID2]],Combined_Sheet__Major_Only___2[[NPDES ID2]:[ECHO BFR]],3,FALSE)</f>
        <v>IA</v>
      </c>
      <c r="AW2537" t="s">
        <v>41</v>
      </c>
      <c r="AX2537" t="str">
        <f>VLOOKUP(Sheet1[[#This Row],[NPDES ID2]],Combined_Sheet__Major_Only___2[[NPDES ID2]:[ECHO BFR]],27,FALSE)</f>
        <v>-</v>
      </c>
      <c r="AY2537" t="str">
        <f>VLOOKUP(Sheet1[[#This Row],[NPDES ID2]],Combined_Sheet__Major_Only___2[[NPDES ID2]:[ECHO BFR]],28,FALSE)</f>
        <v>-</v>
      </c>
      <c r="AZ2537" t="str">
        <f>VLOOKUP(Sheet1[[#This Row],[NPDES ID2]],Combined_Sheet__Major_Only___2[[NPDES ID2]:[ECHO BFR]],29,FALSE)</f>
        <v>thickening</v>
      </c>
      <c r="BA2537">
        <f>VLOOKUP(Sheet1[[#This Row],[NPDES ID2]],Combined_Sheet__Major_Only___2[[NPDES ID2]:[ECHO BFR]],17,FALSE)</f>
        <v>43.102499999999999</v>
      </c>
      <c r="BB2537">
        <f>VLOOKUP(Sheet1[[#This Row],[NPDES ID2]],Combined_Sheet__Major_Only___2[[NPDES ID2]:[ECHO BFR]],18,FALSE)</f>
        <v>-93.407499999999999</v>
      </c>
      <c r="BC2537" t="str">
        <f>IF(ISNUMBER(SEARCH("aerobic",$AW2537)),"aerobic","")</f>
        <v>aerobic</v>
      </c>
      <c r="BD2537" t="str">
        <f>IF(ISNUMBER(SEARCH("anaer",$AW2537)),"anaer","")</f>
        <v/>
      </c>
      <c r="BE2537" t="str">
        <f>IF(ISNUMBER(SEARCH("thickening",$AZ2537)),"thickening","")</f>
        <v>thickening</v>
      </c>
      <c r="BF2537" s="3" t="str">
        <f>IF(ISNUMBER(SEARCH("airDry",$AW2537)),"airDry","")</f>
        <v/>
      </c>
      <c r="BG2537" s="3" t="str">
        <f>IF(ISNUMBER(SEARCH("heatDry",$AY2537)),"heatDry","")</f>
        <v/>
      </c>
      <c r="BH2537" s="3" t="str">
        <f>IF(AND(ISNUMBER(SEARCH("aerobic",$AW2537)),ISNUMBER(SEARCH("anaer",$AW2537))),"Combined Aer and Anaer.","")</f>
        <v/>
      </c>
    </row>
    <row r="2538" spans="1:60" x14ac:dyDescent="0.3">
      <c r="A2538" s="4">
        <v>2536</v>
      </c>
      <c r="B2538" t="s">
        <v>11770</v>
      </c>
      <c r="C2538">
        <v>136.47</v>
      </c>
      <c r="D2538">
        <v>1137.0062895997839</v>
      </c>
      <c r="E2538">
        <v>1146.696272733273</v>
      </c>
      <c r="F2538">
        <v>816.85089170942877</v>
      </c>
      <c r="G2538">
        <v>1474.231524019357</v>
      </c>
      <c r="H2538">
        <v>-78.235086179587157</v>
      </c>
      <c r="I2538">
        <v>-77.617805069403445</v>
      </c>
      <c r="J2538">
        <v>-90.256375473754574</v>
      </c>
      <c r="K2538">
        <v>-67.118720186318654</v>
      </c>
      <c r="L2538">
        <v>65.519491948937528</v>
      </c>
      <c r="M2538">
        <v>64.967599644617053</v>
      </c>
      <c r="N2538">
        <v>62.968387350016748</v>
      </c>
      <c r="O2538">
        <v>69.722753961620683</v>
      </c>
      <c r="P2538">
        <v>3.2566491826438511</v>
      </c>
      <c r="Q2538">
        <v>3.238194773737022</v>
      </c>
      <c r="R2538">
        <v>2.820454469682673</v>
      </c>
      <c r="S2538">
        <v>3.7008691782350769</v>
      </c>
      <c r="T2538">
        <v>45.415014189033563</v>
      </c>
      <c r="U2538">
        <v>45.414941263860783</v>
      </c>
      <c r="V2538">
        <v>45.383717569894223</v>
      </c>
      <c r="W2538">
        <v>45.446010423641241</v>
      </c>
      <c r="X2538">
        <v>4261.3405677097408</v>
      </c>
      <c r="Y2538">
        <v>4290.9520353811622</v>
      </c>
      <c r="Z2538">
        <v>4002.7664708600041</v>
      </c>
      <c r="AA2538">
        <v>4429.2077565975906</v>
      </c>
      <c r="AB2538">
        <v>1030.883154833293</v>
      </c>
      <c r="AC2538">
        <v>1004.969356816075</v>
      </c>
      <c r="AD2538">
        <v>820.87052129257813</v>
      </c>
      <c r="AE2538">
        <v>1353.6584662453961</v>
      </c>
      <c r="AF2538">
        <v>47.050330727598812</v>
      </c>
      <c r="AG2538">
        <v>46.653975552630229</v>
      </c>
      <c r="AH2538">
        <v>45.218540338945807</v>
      </c>
      <c r="AI2538">
        <v>50.068437585626597</v>
      </c>
      <c r="AJ2538">
        <v>0.3518498028513074</v>
      </c>
      <c r="AK2538">
        <v>0.35184978616080909</v>
      </c>
      <c r="AL2538">
        <v>0.35184744781350019</v>
      </c>
      <c r="AM2538">
        <v>0.3518521676618756</v>
      </c>
      <c r="AN2538">
        <v>0.94724689877800117</v>
      </c>
      <c r="AO2538">
        <v>0.94724689877800106</v>
      </c>
      <c r="AP2538">
        <v>0.94724689877800106</v>
      </c>
      <c r="AQ2538">
        <v>0.94724689877800106</v>
      </c>
      <c r="AR2538">
        <v>8.70844921435625</v>
      </c>
      <c r="AS2538">
        <v>8.7084492143562464</v>
      </c>
      <c r="AT2538">
        <v>8.7084492143562464</v>
      </c>
      <c r="AU2538">
        <v>8.7084492143562464</v>
      </c>
      <c r="AV2538" t="str">
        <f>VLOOKUP(Sheet1[[#This Row],[NPDES ID2]],Combined_Sheet__Major_Only___2[[NPDES ID2]:[ECHO BFR]],3,FALSE)</f>
        <v>MI</v>
      </c>
      <c r="AW2538" t="s">
        <v>87</v>
      </c>
      <c r="AX2538" t="str">
        <f>VLOOKUP(Sheet1[[#This Row],[NPDES ID2]],Combined_Sheet__Major_Only___2[[NPDES ID2]:[ECHO BFR]],27,FALSE)</f>
        <v>tempSludgeStore</v>
      </c>
      <c r="AY2538" t="str">
        <f>VLOOKUP(Sheet1[[#This Row],[NPDES ID2]],Combined_Sheet__Major_Only___2[[NPDES ID2]:[ECHO BFR]],28,FALSE)</f>
        <v>-</v>
      </c>
      <c r="AZ2538" t="str">
        <f>VLOOKUP(Sheet1[[#This Row],[NPDES ID2]],Combined_Sheet__Major_Only___2[[NPDES ID2]:[ECHO BFR]],29,FALSE)</f>
        <v>thickening</v>
      </c>
      <c r="BA2538">
        <f>VLOOKUP(Sheet1[[#This Row],[NPDES ID2]],Combined_Sheet__Major_Only___2[[NPDES ID2]:[ECHO BFR]],17,FALSE)</f>
        <v>43.604548000000001</v>
      </c>
      <c r="BB2538">
        <f>VLOOKUP(Sheet1[[#This Row],[NPDES ID2]],Combined_Sheet__Major_Only___2[[NPDES ID2]:[ECHO BFR]],18,FALSE)</f>
        <v>-84.706699999999998</v>
      </c>
      <c r="BC2538" t="str">
        <f>IF(ISNUMBER(SEARCH("aerobic",$AW2538)),"aerobic","")</f>
        <v/>
      </c>
      <c r="BD2538" t="str">
        <f>IF(ISNUMBER(SEARCH("anaer",$AW2538)),"anaer","")</f>
        <v/>
      </c>
      <c r="BE2538" t="str">
        <f>IF(ISNUMBER(SEARCH("thickening",$AZ2538)),"thickening","")</f>
        <v>thickening</v>
      </c>
      <c r="BF2538" s="2" t="str">
        <f>IF(ISNUMBER(SEARCH("airDry",$AW2538)),"airDry","")</f>
        <v/>
      </c>
      <c r="BG2538" s="2" t="str">
        <f>IF(ISNUMBER(SEARCH("heatDry",$AY2538)),"heatDry","")</f>
        <v/>
      </c>
      <c r="BH2538" s="2" t="str">
        <f>IF(AND(ISNUMBER(SEARCH("aerobic",$AW2538)),ISNUMBER(SEARCH("anaer",$AW2538))),"Combined Aer and Anaer.","")</f>
        <v/>
      </c>
    </row>
    <row r="2539" spans="1:60" x14ac:dyDescent="0.3">
      <c r="A2539" s="4">
        <v>2537</v>
      </c>
      <c r="B2539" t="s">
        <v>11774</v>
      </c>
      <c r="C2539">
        <v>136</v>
      </c>
      <c r="D2539">
        <v>832.64589338675216</v>
      </c>
      <c r="E2539">
        <v>834.49732114674657</v>
      </c>
      <c r="F2539">
        <v>598.57616129200255</v>
      </c>
      <c r="G2539">
        <v>1061.4471494832189</v>
      </c>
      <c r="H2539">
        <v>-76.898442220592429</v>
      </c>
      <c r="I2539">
        <v>-78.082248459951998</v>
      </c>
      <c r="J2539">
        <v>-91.130199830340729</v>
      </c>
      <c r="K2539">
        <v>-60.87947780095142</v>
      </c>
      <c r="L2539">
        <v>89.350390590111786</v>
      </c>
      <c r="M2539">
        <v>88.979548829893432</v>
      </c>
      <c r="N2539">
        <v>87.636158773543954</v>
      </c>
      <c r="O2539">
        <v>92.174807332707701</v>
      </c>
      <c r="P2539">
        <v>3.205215102786644</v>
      </c>
      <c r="Q2539">
        <v>3.2431185290870208</v>
      </c>
      <c r="R2539">
        <v>2.6029531108807409</v>
      </c>
      <c r="S2539">
        <v>3.670496365025123</v>
      </c>
      <c r="T2539">
        <v>51.830488661692463</v>
      </c>
      <c r="U2539">
        <v>51.830405835718061</v>
      </c>
      <c r="V2539">
        <v>51.794943007474963</v>
      </c>
      <c r="W2539">
        <v>51.865693149196467</v>
      </c>
      <c r="X2539">
        <v>3551.0339842433</v>
      </c>
      <c r="Y2539">
        <v>3563.395814465382</v>
      </c>
      <c r="Z2539">
        <v>3443.5684045375392</v>
      </c>
      <c r="AA2539">
        <v>3619.5023957659851</v>
      </c>
      <c r="AB2539">
        <v>637.96997646027967</v>
      </c>
      <c r="AC2539">
        <v>632.44021792154672</v>
      </c>
      <c r="AD2539">
        <v>541.28317208868521</v>
      </c>
      <c r="AE2539">
        <v>761.36906307774029</v>
      </c>
      <c r="AF2539">
        <v>64.385239465392701</v>
      </c>
      <c r="AG2539">
        <v>64.11797428380217</v>
      </c>
      <c r="AH2539">
        <v>63.15019264911971</v>
      </c>
      <c r="AI2539">
        <v>66.420159950985209</v>
      </c>
      <c r="AJ2539">
        <v>0.56297025133229317</v>
      </c>
      <c r="AK2539">
        <v>0.56297022938277597</v>
      </c>
      <c r="AL2539">
        <v>0.56296715402219433</v>
      </c>
      <c r="AM2539">
        <v>0.56297336149107624</v>
      </c>
      <c r="AN2539">
        <v>0.95333957914259027</v>
      </c>
      <c r="AO2539">
        <v>0.95333957914259027</v>
      </c>
      <c r="AP2539">
        <v>0.95333957914259027</v>
      </c>
      <c r="AQ2539">
        <v>0.95333957914259027</v>
      </c>
      <c r="AR2539">
        <v>13.971665163439409</v>
      </c>
      <c r="AS2539">
        <v>13.971665163439409</v>
      </c>
      <c r="AT2539">
        <v>13.971665163439409</v>
      </c>
      <c r="AU2539">
        <v>13.971665163439409</v>
      </c>
      <c r="AV2539" t="str">
        <f>VLOOKUP(Sheet1[[#This Row],[NPDES ID2]],Combined_Sheet__Major_Only___2[[NPDES ID2]:[ECHO BFR]],3,FALSE)</f>
        <v>IL</v>
      </c>
      <c r="AW2539" t="s">
        <v>41</v>
      </c>
      <c r="AX2539" t="str">
        <f>VLOOKUP(Sheet1[[#This Row],[NPDES ID2]],Combined_Sheet__Major_Only___2[[NPDES ID2]:[ECHO BFR]],27,FALSE)</f>
        <v>-</v>
      </c>
      <c r="AY2539" t="str">
        <f>VLOOKUP(Sheet1[[#This Row],[NPDES ID2]],Combined_Sheet__Major_Only___2[[NPDES ID2]:[ECHO BFR]],28,FALSE)</f>
        <v>-</v>
      </c>
      <c r="AZ2539" t="str">
        <f>VLOOKUP(Sheet1[[#This Row],[NPDES ID2]],Combined_Sheet__Major_Only___2[[NPDES ID2]:[ECHO BFR]],29,FALSE)</f>
        <v>preliminaryOps, thickening</v>
      </c>
      <c r="BA2539">
        <f>VLOOKUP(Sheet1[[#This Row],[NPDES ID2]],Combined_Sheet__Major_Only___2[[NPDES ID2]:[ECHO BFR]],17,FALSE)</f>
        <v>38.52955</v>
      </c>
      <c r="BB2539">
        <f>VLOOKUP(Sheet1[[#This Row],[NPDES ID2]],Combined_Sheet__Major_Only___2[[NPDES ID2]:[ECHO BFR]],18,FALSE)</f>
        <v>-89.980649999999997</v>
      </c>
      <c r="BC2539" t="str">
        <f>IF(ISNUMBER(SEARCH("aerobic",$AW2539)),"aerobic","")</f>
        <v>aerobic</v>
      </c>
      <c r="BD2539" t="str">
        <f>IF(ISNUMBER(SEARCH("anaer",$AW2539)),"anaer","")</f>
        <v/>
      </c>
      <c r="BE2539" t="str">
        <f>IF(ISNUMBER(SEARCH("thickening",$AZ2539)),"thickening","")</f>
        <v>thickening</v>
      </c>
      <c r="BF2539" s="3" t="str">
        <f>IF(ISNUMBER(SEARCH("airDry",$AW2539)),"airDry","")</f>
        <v/>
      </c>
      <c r="BG2539" s="3" t="str">
        <f>IF(ISNUMBER(SEARCH("heatDry",$AY2539)),"heatDry","")</f>
        <v/>
      </c>
      <c r="BH2539" s="3" t="str">
        <f>IF(AND(ISNUMBER(SEARCH("aerobic",$AW2539)),ISNUMBER(SEARCH("anaer",$AW2539))),"Combined Aer and Anaer.","")</f>
        <v/>
      </c>
    </row>
    <row r="2540" spans="1:60" x14ac:dyDescent="0.3">
      <c r="A2540" s="4">
        <v>2538</v>
      </c>
      <c r="B2540" t="s">
        <v>11779</v>
      </c>
      <c r="C2540">
        <v>134.30000000000001</v>
      </c>
      <c r="D2540">
        <v>1173.310268164613</v>
      </c>
      <c r="E2540">
        <v>1182.466767184789</v>
      </c>
      <c r="F2540">
        <v>842.09877293248235</v>
      </c>
      <c r="G2540">
        <v>1522.999170560141</v>
      </c>
      <c r="H2540">
        <v>-78.287001996761134</v>
      </c>
      <c r="I2540">
        <v>-77.488201050095739</v>
      </c>
      <c r="J2540">
        <v>-90.473351462685059</v>
      </c>
      <c r="K2540">
        <v>-67.508460441339253</v>
      </c>
      <c r="L2540">
        <v>63.363244789062293</v>
      </c>
      <c r="M2540">
        <v>62.811868192861127</v>
      </c>
      <c r="N2540">
        <v>60.814524040766358</v>
      </c>
      <c r="O2540">
        <v>67.562579173185213</v>
      </c>
      <c r="P2540">
        <v>3.2063397400346201</v>
      </c>
      <c r="Q2540">
        <v>3.1815459919288731</v>
      </c>
      <c r="R2540">
        <v>2.788278182985493</v>
      </c>
      <c r="S2540">
        <v>3.6496084296791729</v>
      </c>
      <c r="T2540">
        <v>50.131520531242842</v>
      </c>
      <c r="U2540">
        <v>50.131440327232973</v>
      </c>
      <c r="V2540">
        <v>50.097100121185193</v>
      </c>
      <c r="W2540">
        <v>50.165610574665408</v>
      </c>
      <c r="X2540">
        <v>4786.9703785374841</v>
      </c>
      <c r="Y2540">
        <v>4821.2510924451963</v>
      </c>
      <c r="Z2540">
        <v>4487.2241759689814</v>
      </c>
      <c r="AA2540">
        <v>4981.8604377366746</v>
      </c>
      <c r="AB2540">
        <v>1100.7311271697361</v>
      </c>
      <c r="AC2540">
        <v>1075.359818282793</v>
      </c>
      <c r="AD2540">
        <v>885.49320559480316</v>
      </c>
      <c r="AE2540">
        <v>1425.749334622999</v>
      </c>
      <c r="AF2540">
        <v>46.237122683352247</v>
      </c>
      <c r="AG2540">
        <v>45.83474015416607</v>
      </c>
      <c r="AH2540">
        <v>44.377470244141129</v>
      </c>
      <c r="AI2540">
        <v>49.301134761060787</v>
      </c>
      <c r="AJ2540">
        <v>0.34199244589120797</v>
      </c>
      <c r="AK2540">
        <v>0.34199242940568081</v>
      </c>
      <c r="AL2540">
        <v>0.34199011979008231</v>
      </c>
      <c r="AM2540">
        <v>0.34199478164530911</v>
      </c>
      <c r="AN2540">
        <v>0.95186741569582078</v>
      </c>
      <c r="AO2540">
        <v>0.95186741569582112</v>
      </c>
      <c r="AP2540">
        <v>0.95186741569582112</v>
      </c>
      <c r="AQ2540">
        <v>0.95186741569582112</v>
      </c>
      <c r="AR2540">
        <v>8.7783657403432649</v>
      </c>
      <c r="AS2540">
        <v>8.7783657403432667</v>
      </c>
      <c r="AT2540">
        <v>8.7783657403432667</v>
      </c>
      <c r="AU2540">
        <v>8.7783657403432667</v>
      </c>
      <c r="AV2540" t="str">
        <f>VLOOKUP(Sheet1[[#This Row],[NPDES ID2]],Combined_Sheet__Major_Only___2[[NPDES ID2]:[ECHO BFR]],3,FALSE)</f>
        <v>MO</v>
      </c>
      <c r="AW2540" t="s">
        <v>54</v>
      </c>
      <c r="AX2540" t="str">
        <f>VLOOKUP(Sheet1[[#This Row],[NPDES ID2]],Combined_Sheet__Major_Only___2[[NPDES ID2]:[ECHO BFR]],27,FALSE)</f>
        <v>-</v>
      </c>
      <c r="AY2540" t="str">
        <f>VLOOKUP(Sheet1[[#This Row],[NPDES ID2]],Combined_Sheet__Major_Only___2[[NPDES ID2]:[ECHO BFR]],28,FALSE)</f>
        <v>-</v>
      </c>
      <c r="AZ2540" t="str">
        <f>VLOOKUP(Sheet1[[#This Row],[NPDES ID2]],Combined_Sheet__Major_Only___2[[NPDES ID2]:[ECHO BFR]],29,FALSE)</f>
        <v>thickening</v>
      </c>
      <c r="BA2540">
        <f>VLOOKUP(Sheet1[[#This Row],[NPDES ID2]],Combined_Sheet__Major_Only___2[[NPDES ID2]:[ECHO BFR]],17,FALSE)</f>
        <v>38.739305999999999</v>
      </c>
      <c r="BB2540">
        <f>VLOOKUP(Sheet1[[#This Row],[NPDES ID2]],Combined_Sheet__Major_Only___2[[NPDES ID2]:[ECHO BFR]],18,FALSE)</f>
        <v>-94.515949000000006</v>
      </c>
      <c r="BC2540" t="str">
        <f>IF(ISNUMBER(SEARCH("aerobic",$AW2540)),"aerobic","")</f>
        <v/>
      </c>
      <c r="BD2540" t="str">
        <f>IF(ISNUMBER(SEARCH("anaer",$AW2540)),"anaer","")</f>
        <v/>
      </c>
      <c r="BE2540" t="str">
        <f>IF(ISNUMBER(SEARCH("thickening",$AZ2540)),"thickening","")</f>
        <v>thickening</v>
      </c>
      <c r="BF2540" s="2" t="str">
        <f>IF(ISNUMBER(SEARCH("airDry",$AW2540)),"airDry","")</f>
        <v/>
      </c>
      <c r="BG2540" s="2" t="str">
        <f>IF(ISNUMBER(SEARCH("heatDry",$AY2540)),"heatDry","")</f>
        <v/>
      </c>
      <c r="BH2540" s="2" t="str">
        <f>IF(AND(ISNUMBER(SEARCH("aerobic",$AW2540)),ISNUMBER(SEARCH("anaer",$AW2540))),"Combined Aer and Anaer.","")</f>
        <v/>
      </c>
    </row>
    <row r="2541" spans="1:60" x14ac:dyDescent="0.3">
      <c r="A2541" s="4">
        <v>2539</v>
      </c>
      <c r="B2541" t="s">
        <v>11784</v>
      </c>
      <c r="C2541">
        <v>134</v>
      </c>
      <c r="D2541">
        <v>864.02974588359439</v>
      </c>
      <c r="E2541">
        <v>866.46656765625585</v>
      </c>
      <c r="F2541">
        <v>620.58948402084854</v>
      </c>
      <c r="G2541">
        <v>1102.7192968764709</v>
      </c>
      <c r="H2541">
        <v>-77.038793111115851</v>
      </c>
      <c r="I2541">
        <v>-78.314212619030712</v>
      </c>
      <c r="J2541">
        <v>-91.345601728078407</v>
      </c>
      <c r="K2541">
        <v>-61.580101886456283</v>
      </c>
      <c r="L2541">
        <v>85.941175604979932</v>
      </c>
      <c r="M2541">
        <v>85.560124687121728</v>
      </c>
      <c r="N2541">
        <v>84.179817957973782</v>
      </c>
      <c r="O2541">
        <v>88.8432203142996</v>
      </c>
      <c r="P2541">
        <v>3.1620199045804149</v>
      </c>
      <c r="Q2541">
        <v>3.194662877153517</v>
      </c>
      <c r="R2541">
        <v>2.5790914473962121</v>
      </c>
      <c r="S2541">
        <v>3.620641696438557</v>
      </c>
      <c r="T2541">
        <v>4.0849812304240309</v>
      </c>
      <c r="U2541">
        <v>4.0849720886017549</v>
      </c>
      <c r="V2541">
        <v>4.0810579194586669</v>
      </c>
      <c r="W2541">
        <v>4.0888668855032542</v>
      </c>
      <c r="X2541">
        <v>286.70591968716963</v>
      </c>
      <c r="Y2541">
        <v>287.73671803618009</v>
      </c>
      <c r="Z2541">
        <v>277.51155612335322</v>
      </c>
      <c r="AA2541">
        <v>292.61002968599553</v>
      </c>
      <c r="AB2541">
        <v>51.151844235487587</v>
      </c>
      <c r="AC2541">
        <v>50.724673187470593</v>
      </c>
      <c r="AD2541">
        <v>43.423253230931827</v>
      </c>
      <c r="AE2541">
        <v>60.958431125991432</v>
      </c>
      <c r="AF2541">
        <v>62.852723387204811</v>
      </c>
      <c r="AG2541">
        <v>62.574021536916433</v>
      </c>
      <c r="AH2541">
        <v>61.564681696503207</v>
      </c>
      <c r="AI2541">
        <v>64.974936014086097</v>
      </c>
      <c r="AJ2541">
        <v>0.54424603883266809</v>
      </c>
      <c r="AK2541">
        <v>0.54424602675524225</v>
      </c>
      <c r="AL2541">
        <v>0.54424433433647412</v>
      </c>
      <c r="AM2541">
        <v>0.54424775039497642</v>
      </c>
      <c r="AN2541">
        <v>0.66781196409459842</v>
      </c>
      <c r="AO2541">
        <v>0.66781196409459842</v>
      </c>
      <c r="AP2541">
        <v>0.66781196409459842</v>
      </c>
      <c r="AQ2541">
        <v>0.66781196409459842</v>
      </c>
      <c r="AR2541">
        <v>13.6937201488526</v>
      </c>
      <c r="AS2541">
        <v>13.6937201488526</v>
      </c>
      <c r="AT2541">
        <v>13.6937201488526</v>
      </c>
      <c r="AU2541">
        <v>13.6937201488526</v>
      </c>
      <c r="AV2541" t="str">
        <f>VLOOKUP(Sheet1[[#This Row],[NPDES ID2]],Combined_Sheet__Major_Only___2[[NPDES ID2]:[ECHO BFR]],3,FALSE)</f>
        <v>CA</v>
      </c>
      <c r="AW2541" t="s">
        <v>12183</v>
      </c>
      <c r="AX2541" t="str">
        <f>VLOOKUP(Sheet1[[#This Row],[NPDES ID2]],Combined_Sheet__Major_Only___2[[NPDES ID2]:[ECHO BFR]],27,FALSE)</f>
        <v>methaneBioCaptureRecover, tempSludgeStore</v>
      </c>
      <c r="AY2541" t="str">
        <f>VLOOKUP(Sheet1[[#This Row],[NPDES ID2]],Combined_Sheet__Major_Only___2[[NPDES ID2]:[ECHO BFR]],28,FALSE)</f>
        <v>-</v>
      </c>
      <c r="AZ2541" t="str">
        <f>VLOOKUP(Sheet1[[#This Row],[NPDES ID2]],Combined_Sheet__Major_Only___2[[NPDES ID2]:[ECHO BFR]],29,FALSE)</f>
        <v>thickening, preliminaryOps</v>
      </c>
      <c r="BA2541">
        <f>VLOOKUP(Sheet1[[#This Row],[NPDES ID2]],Combined_Sheet__Major_Only___2[[NPDES ID2]:[ECHO BFR]],17,FALSE)</f>
        <v>35.379984</v>
      </c>
      <c r="BB2541">
        <f>VLOOKUP(Sheet1[[#This Row],[NPDES ID2]],Combined_Sheet__Major_Only___2[[NPDES ID2]:[ECHO BFR]],18,FALSE)</f>
        <v>-120.86008200000001</v>
      </c>
      <c r="BC2541" t="str">
        <f>IF(ISNUMBER(SEARCH("aerobic",$AW2541)),"aerobic","")</f>
        <v/>
      </c>
      <c r="BD2541" t="str">
        <f>IF(ISNUMBER(SEARCH("anaer",$AW2541)),"anaer","")</f>
        <v>anaer</v>
      </c>
      <c r="BE2541" t="str">
        <f>IF(ISNUMBER(SEARCH("thickening",$AZ2541)),"thickening","")</f>
        <v>thickening</v>
      </c>
      <c r="BF2541" s="3" t="str">
        <f>IF(ISNUMBER(SEARCH("airDry",$AW2541)),"airDry","")</f>
        <v>airDry</v>
      </c>
      <c r="BG2541" s="3" t="str">
        <f>IF(ISNUMBER(SEARCH("heatDry",$AY2541)),"heatDry","")</f>
        <v/>
      </c>
      <c r="BH2541" s="3" t="str">
        <f>IF(AND(ISNUMBER(SEARCH("aerobic",$AW2541)),ISNUMBER(SEARCH("anaer",$AW2541))),"Combined Aer and Anaer.","")</f>
        <v/>
      </c>
    </row>
    <row r="2542" spans="1:60" x14ac:dyDescent="0.3">
      <c r="A2542" s="4">
        <v>2540</v>
      </c>
      <c r="B2542" t="s">
        <v>11788</v>
      </c>
      <c r="C2542">
        <v>132.19</v>
      </c>
      <c r="D2542">
        <v>903.71558586793549</v>
      </c>
      <c r="E2542">
        <v>907.094952816459</v>
      </c>
      <c r="F2542">
        <v>648.5582375352252</v>
      </c>
      <c r="G2542">
        <v>1155.222960034446</v>
      </c>
      <c r="H2542">
        <v>-77.200921445109145</v>
      </c>
      <c r="I2542">
        <v>-78.349519543729826</v>
      </c>
      <c r="J2542">
        <v>-91.068282131617707</v>
      </c>
      <c r="K2542">
        <v>-62.200002333627857</v>
      </c>
      <c r="L2542">
        <v>82.027714529279635</v>
      </c>
      <c r="M2542">
        <v>81.631266007808421</v>
      </c>
      <c r="N2542">
        <v>80.195133550673006</v>
      </c>
      <c r="O2542">
        <v>85.047121676765897</v>
      </c>
      <c r="P2542">
        <v>3.1243767753886451</v>
      </c>
      <c r="Q2542">
        <v>3.152701735678459</v>
      </c>
      <c r="R2542">
        <v>2.563102677254272</v>
      </c>
      <c r="S2542">
        <v>3.5851872289670799</v>
      </c>
      <c r="T2542">
        <v>53.549856742924639</v>
      </c>
      <c r="U2542">
        <v>53.549771263503153</v>
      </c>
      <c r="V2542">
        <v>53.513172333448992</v>
      </c>
      <c r="W2542">
        <v>53.586189055929118</v>
      </c>
      <c r="X2542">
        <v>3884.7577850284029</v>
      </c>
      <c r="Y2542">
        <v>3900.5253398621198</v>
      </c>
      <c r="Z2542">
        <v>3747.9494748933871</v>
      </c>
      <c r="AA2542">
        <v>3972.087937134268</v>
      </c>
      <c r="AB2542">
        <v>600.10189738674865</v>
      </c>
      <c r="AC2542">
        <v>596.62776645098461</v>
      </c>
      <c r="AD2542">
        <v>520.29904253448922</v>
      </c>
      <c r="AE2542">
        <v>698.87742670720024</v>
      </c>
      <c r="AF2542">
        <v>60.812195138294761</v>
      </c>
      <c r="AG2542">
        <v>60.518247678252067</v>
      </c>
      <c r="AH2542">
        <v>59.453786213815931</v>
      </c>
      <c r="AI2542">
        <v>63.050362245215339</v>
      </c>
      <c r="AJ2542">
        <v>0.51932980333521672</v>
      </c>
      <c r="AK2542">
        <v>0.51932978381355688</v>
      </c>
      <c r="AL2542">
        <v>0.51932704858883538</v>
      </c>
      <c r="AM2542">
        <v>0.51933256950857964</v>
      </c>
      <c r="AN2542">
        <v>0.95474048945039802</v>
      </c>
      <c r="AO2542">
        <v>0.95474048945039802</v>
      </c>
      <c r="AP2542">
        <v>0.95474048945039802</v>
      </c>
      <c r="AQ2542">
        <v>0.95474048945039802</v>
      </c>
      <c r="AR2542">
        <v>14.43370696459033</v>
      </c>
      <c r="AS2542">
        <v>14.43370696459033</v>
      </c>
      <c r="AT2542">
        <v>14.43370696459033</v>
      </c>
      <c r="AU2542">
        <v>14.43370696459033</v>
      </c>
      <c r="AV2542" t="str">
        <f>VLOOKUP(Sheet1[[#This Row],[NPDES ID2]],Combined_Sheet__Major_Only___2[[NPDES ID2]:[ECHO BFR]],3,FALSE)</f>
        <v>TX</v>
      </c>
      <c r="AW2542" t="s">
        <v>41</v>
      </c>
      <c r="AX2542" t="str">
        <f>VLOOKUP(Sheet1[[#This Row],[NPDES ID2]],Combined_Sheet__Major_Only___2[[NPDES ID2]:[ECHO BFR]],27,FALSE)</f>
        <v>other</v>
      </c>
      <c r="AY2542" t="str">
        <f>VLOOKUP(Sheet1[[#This Row],[NPDES ID2]],Combined_Sheet__Major_Only___2[[NPDES ID2]:[ECHO BFR]],28,FALSE)</f>
        <v>highTempCompost</v>
      </c>
      <c r="AZ2542" t="str">
        <f>VLOOKUP(Sheet1[[#This Row],[NPDES ID2]],Combined_Sheet__Major_Only___2[[NPDES ID2]:[ECHO BFR]],29,FALSE)</f>
        <v>thickening</v>
      </c>
      <c r="BA2542">
        <f>VLOOKUP(Sheet1[[#This Row],[NPDES ID2]],Combined_Sheet__Major_Only___2[[NPDES ID2]:[ECHO BFR]],17,FALSE)</f>
        <v>30.588645</v>
      </c>
      <c r="BB2542">
        <f>VLOOKUP(Sheet1[[#This Row],[NPDES ID2]],Combined_Sheet__Major_Only___2[[NPDES ID2]:[ECHO BFR]],18,FALSE)</f>
        <v>-96.423464999999993</v>
      </c>
      <c r="BC2542" t="str">
        <f>IF(ISNUMBER(SEARCH("aerobic",$AW2542)),"aerobic","")</f>
        <v>aerobic</v>
      </c>
      <c r="BD2542" t="str">
        <f>IF(ISNUMBER(SEARCH("anaer",$AW2542)),"anaer","")</f>
        <v/>
      </c>
      <c r="BE2542" t="str">
        <f>IF(ISNUMBER(SEARCH("thickening",$AZ2542)),"thickening","")</f>
        <v>thickening</v>
      </c>
      <c r="BF2542" s="2" t="str">
        <f>IF(ISNUMBER(SEARCH("airDry",$AW2542)),"airDry","")</f>
        <v/>
      </c>
      <c r="BG2542" s="2" t="str">
        <f>IF(ISNUMBER(SEARCH("heatDry",$AY2542)),"heatDry","")</f>
        <v/>
      </c>
      <c r="BH2542" s="2" t="str">
        <f>IF(AND(ISNUMBER(SEARCH("aerobic",$AW2542)),ISNUMBER(SEARCH("anaer",$AW2542))),"Combined Aer and Anaer.","")</f>
        <v/>
      </c>
    </row>
    <row r="2543" spans="1:60" x14ac:dyDescent="0.3">
      <c r="A2543" s="4">
        <v>2541</v>
      </c>
      <c r="B2543" t="s">
        <v>11792</v>
      </c>
      <c r="C2543">
        <v>131.58000000000001</v>
      </c>
      <c r="D2543">
        <v>1097.1455955911911</v>
      </c>
      <c r="E2543">
        <v>1108.623390566946</v>
      </c>
      <c r="F2543">
        <v>786.78410793303215</v>
      </c>
      <c r="G2543">
        <v>1416.827817280722</v>
      </c>
      <c r="H2543">
        <v>-78.023306984575569</v>
      </c>
      <c r="I2543">
        <v>-77.85463802452449</v>
      </c>
      <c r="J2543">
        <v>-90.581841826384789</v>
      </c>
      <c r="K2543">
        <v>-65.569181847270869</v>
      </c>
      <c r="L2543">
        <v>67.560335880949225</v>
      </c>
      <c r="M2543">
        <v>67.060780397566631</v>
      </c>
      <c r="N2543">
        <v>65.251211316750812</v>
      </c>
      <c r="O2543">
        <v>71.36489042900692</v>
      </c>
      <c r="P2543">
        <v>3.1336934276499679</v>
      </c>
      <c r="Q2543">
        <v>3.1225579250642168</v>
      </c>
      <c r="R2543">
        <v>2.6694021810763382</v>
      </c>
      <c r="S2543">
        <v>3.5580032721510229</v>
      </c>
      <c r="T2543">
        <v>3.8856657027921639</v>
      </c>
      <c r="U2543">
        <v>3.8856568685673238</v>
      </c>
      <c r="V2543">
        <v>3.8818744005616388</v>
      </c>
      <c r="W2543">
        <v>3.8894206161546192</v>
      </c>
      <c r="X2543">
        <v>340.82935460598719</v>
      </c>
      <c r="Y2543">
        <v>342.8648861315404</v>
      </c>
      <c r="Z2543">
        <v>322.69152920887569</v>
      </c>
      <c r="AA2543">
        <v>352.59591045436321</v>
      </c>
      <c r="AB2543">
        <v>69.885711135016649</v>
      </c>
      <c r="AC2543">
        <v>68.685638327099738</v>
      </c>
      <c r="AD2543">
        <v>57.747107182407731</v>
      </c>
      <c r="AE2543">
        <v>87.831350320626754</v>
      </c>
      <c r="AF2543">
        <v>50.318764600595557</v>
      </c>
      <c r="AG2543">
        <v>49.946674523090373</v>
      </c>
      <c r="AH2543">
        <v>48.599056682492133</v>
      </c>
      <c r="AI2543">
        <v>53.152191119309101</v>
      </c>
      <c r="AJ2543">
        <v>0.39152028997635852</v>
      </c>
      <c r="AK2543">
        <v>0.39152027877168027</v>
      </c>
      <c r="AL2543">
        <v>0.3915187087379941</v>
      </c>
      <c r="AM2543">
        <v>0.39152187777153458</v>
      </c>
      <c r="AN2543">
        <v>0.6591037250499151</v>
      </c>
      <c r="AO2543">
        <v>0.6591037250499151</v>
      </c>
      <c r="AP2543">
        <v>0.6591037250499151</v>
      </c>
      <c r="AQ2543">
        <v>0.6591037250499151</v>
      </c>
      <c r="AR2543">
        <v>10.143812792305001</v>
      </c>
      <c r="AS2543">
        <v>10.143812792305001</v>
      </c>
      <c r="AT2543">
        <v>10.143812792305001</v>
      </c>
      <c r="AU2543">
        <v>10.143812792305001</v>
      </c>
      <c r="AV2543" t="str">
        <f>VLOOKUP(Sheet1[[#This Row],[NPDES ID2]],Combined_Sheet__Major_Only___2[[NPDES ID2]:[ECHO BFR]],3,FALSE)</f>
        <v>IA</v>
      </c>
      <c r="AW2543" t="s">
        <v>1420</v>
      </c>
      <c r="AX2543" t="str">
        <f>VLOOKUP(Sheet1[[#This Row],[NPDES ID2]],Combined_Sheet__Major_Only___2[[NPDES ID2]:[ECHO BFR]],27,FALSE)</f>
        <v>-</v>
      </c>
      <c r="AY2543" t="str">
        <f>VLOOKUP(Sheet1[[#This Row],[NPDES ID2]],Combined_Sheet__Major_Only___2[[NPDES ID2]:[ECHO BFR]],28,FALSE)</f>
        <v>-</v>
      </c>
      <c r="AZ2543" t="str">
        <f>VLOOKUP(Sheet1[[#This Row],[NPDES ID2]],Combined_Sheet__Major_Only___2[[NPDES ID2]:[ECHO BFR]],29,FALSE)</f>
        <v>thickening</v>
      </c>
      <c r="BA2543">
        <f>VLOOKUP(Sheet1[[#This Row],[NPDES ID2]],Combined_Sheet__Major_Only___2[[NPDES ID2]:[ECHO BFR]],17,FALSE)</f>
        <v>42.601666999999999</v>
      </c>
      <c r="BB2543">
        <f>VLOOKUP(Sheet1[[#This Row],[NPDES ID2]],Combined_Sheet__Major_Only___2[[NPDES ID2]:[ECHO BFR]],18,FALSE)</f>
        <v>-95.179167000000007</v>
      </c>
      <c r="BC2543" t="str">
        <f>IF(ISNUMBER(SEARCH("aerobic",$AW2543)),"aerobic","")</f>
        <v/>
      </c>
      <c r="BD2543" t="str">
        <f>IF(ISNUMBER(SEARCH("anaer",$AW2543)),"anaer","")</f>
        <v/>
      </c>
      <c r="BE2543" t="str">
        <f>IF(ISNUMBER(SEARCH("thickening",$AZ2543)),"thickening","")</f>
        <v>thickening</v>
      </c>
      <c r="BF2543" s="3" t="str">
        <f>IF(ISNUMBER(SEARCH("airDry",$AW2543)),"airDry","")</f>
        <v>airDry</v>
      </c>
      <c r="BG2543" s="3" t="str">
        <f>IF(ISNUMBER(SEARCH("heatDry",$AY2543)),"heatDry","")</f>
        <v/>
      </c>
      <c r="BH2543" s="3" t="str">
        <f>IF(AND(ISNUMBER(SEARCH("aerobic",$AW2543)),ISNUMBER(SEARCH("anaer",$AW2543))),"Combined Aer and Anaer.","")</f>
        <v/>
      </c>
    </row>
    <row r="2544" spans="1:60" x14ac:dyDescent="0.3">
      <c r="A2544" s="4">
        <v>2542</v>
      </c>
      <c r="B2544" t="s">
        <v>11797</v>
      </c>
      <c r="C2544">
        <v>131.54</v>
      </c>
      <c r="D2544">
        <v>1055.810244323601</v>
      </c>
      <c r="E2544">
        <v>1065.2953120021671</v>
      </c>
      <c r="F2544">
        <v>757.22300436279431</v>
      </c>
      <c r="G2544">
        <v>1360.4267115711509</v>
      </c>
      <c r="H2544">
        <v>-77.869852157633389</v>
      </c>
      <c r="I2544">
        <v>-77.956631673928158</v>
      </c>
      <c r="J2544">
        <v>-90.828239053229211</v>
      </c>
      <c r="K2544">
        <v>-64.633287691534449</v>
      </c>
      <c r="L2544">
        <v>70.193604289002664</v>
      </c>
      <c r="M2544">
        <v>69.713934825720997</v>
      </c>
      <c r="N2544">
        <v>67.97634145982218</v>
      </c>
      <c r="O2544">
        <v>73.84682179570575</v>
      </c>
      <c r="P2544">
        <v>3.1286286208727661</v>
      </c>
      <c r="Q2544">
        <v>3.1236570514942938</v>
      </c>
      <c r="R2544">
        <v>2.6462446632771259</v>
      </c>
      <c r="S2544">
        <v>3.5680255221210899</v>
      </c>
      <c r="T2544">
        <v>45.852500479752507</v>
      </c>
      <c r="U2544">
        <v>45.852426879420797</v>
      </c>
      <c r="V2544">
        <v>45.820914108919297</v>
      </c>
      <c r="W2544">
        <v>45.8837836850212</v>
      </c>
      <c r="X2544">
        <v>3869.4089610013561</v>
      </c>
      <c r="Y2544">
        <v>3891.482997539279</v>
      </c>
      <c r="Z2544">
        <v>3677.7912631598638</v>
      </c>
      <c r="AA2544">
        <v>3992.7769627450562</v>
      </c>
      <c r="AB2544">
        <v>962.47912817722261</v>
      </c>
      <c r="AC2544">
        <v>940.34578480478797</v>
      </c>
      <c r="AD2544">
        <v>764.83635682798842</v>
      </c>
      <c r="AE2544">
        <v>1263.7223067608249</v>
      </c>
      <c r="AF2544">
        <v>52.296043865733992</v>
      </c>
      <c r="AG2544">
        <v>51.938641678286601</v>
      </c>
      <c r="AH2544">
        <v>50.644322637636392</v>
      </c>
      <c r="AI2544">
        <v>55.017471532753937</v>
      </c>
      <c r="AJ2544">
        <v>0.41555575568037573</v>
      </c>
      <c r="AK2544">
        <v>0.41555573729499251</v>
      </c>
      <c r="AL2544">
        <v>0.41555316142313953</v>
      </c>
      <c r="AM2544">
        <v>0.41555836070170538</v>
      </c>
      <c r="AN2544">
        <v>0.94771247787267554</v>
      </c>
      <c r="AO2544">
        <v>0.94771247787267576</v>
      </c>
      <c r="AP2544">
        <v>0.94771247787267576</v>
      </c>
      <c r="AQ2544">
        <v>0.94771247787267576</v>
      </c>
      <c r="AR2544">
        <v>9.5474775763868074</v>
      </c>
      <c r="AS2544">
        <v>9.5474775763868074</v>
      </c>
      <c r="AT2544">
        <v>9.5474775763868074</v>
      </c>
      <c r="AU2544">
        <v>9.5474775763868074</v>
      </c>
      <c r="AV2544" t="str">
        <f>VLOOKUP(Sheet1[[#This Row],[NPDES ID2]],Combined_Sheet__Major_Only___2[[NPDES ID2]:[ECHO BFR]],3,FALSE)</f>
        <v>CA</v>
      </c>
      <c r="AW2544" t="s">
        <v>54</v>
      </c>
      <c r="AX2544" t="str">
        <f>VLOOKUP(Sheet1[[#This Row],[NPDES ID2]],Combined_Sheet__Major_Only___2[[NPDES ID2]:[ECHO BFR]],27,FALSE)</f>
        <v>-</v>
      </c>
      <c r="AY2544" t="str">
        <f>VLOOKUP(Sheet1[[#This Row],[NPDES ID2]],Combined_Sheet__Major_Only___2[[NPDES ID2]:[ECHO BFR]],28,FALSE)</f>
        <v>highTempCompost</v>
      </c>
      <c r="AZ2544" t="str">
        <f>VLOOKUP(Sheet1[[#This Row],[NPDES ID2]],Combined_Sheet__Major_Only___2[[NPDES ID2]:[ECHO BFR]],29,FALSE)</f>
        <v>thickening</v>
      </c>
      <c r="BA2544">
        <f>VLOOKUP(Sheet1[[#This Row],[NPDES ID2]],Combined_Sheet__Major_Only___2[[NPDES ID2]:[ECHO BFR]],17,FALSE)</f>
        <v>35.131169999999997</v>
      </c>
      <c r="BB2544">
        <f>VLOOKUP(Sheet1[[#This Row],[NPDES ID2]],Combined_Sheet__Major_Only___2[[NPDES ID2]:[ECHO BFR]],18,FALSE)</f>
        <v>-118.4461</v>
      </c>
      <c r="BC2544" t="str">
        <f>IF(ISNUMBER(SEARCH("aerobic",$AW2544)),"aerobic","")</f>
        <v/>
      </c>
      <c r="BD2544" t="str">
        <f>IF(ISNUMBER(SEARCH("anaer",$AW2544)),"anaer","")</f>
        <v/>
      </c>
      <c r="BE2544" t="str">
        <f>IF(ISNUMBER(SEARCH("thickening",$AZ2544)),"thickening","")</f>
        <v>thickening</v>
      </c>
      <c r="BF2544" s="2" t="str">
        <f>IF(ISNUMBER(SEARCH("airDry",$AW2544)),"airDry","")</f>
        <v/>
      </c>
      <c r="BG2544" s="2" t="str">
        <f>IF(ISNUMBER(SEARCH("heatDry",$AY2544)),"heatDry","")</f>
        <v/>
      </c>
      <c r="BH2544" s="2" t="str">
        <f>IF(AND(ISNUMBER(SEARCH("aerobic",$AW2544)),ISNUMBER(SEARCH("anaer",$AW2544))),"Combined Aer and Anaer.","")</f>
        <v/>
      </c>
    </row>
    <row r="2545" spans="1:60" x14ac:dyDescent="0.3">
      <c r="A2545" s="4">
        <v>2543</v>
      </c>
      <c r="B2545" t="s">
        <v>11801</v>
      </c>
      <c r="C2545">
        <v>128.49</v>
      </c>
      <c r="D2545">
        <v>944.67188053399457</v>
      </c>
      <c r="E2545">
        <v>948.53148664491812</v>
      </c>
      <c r="F2545">
        <v>676.8578642262446</v>
      </c>
      <c r="G2545">
        <v>1208.7708474702899</v>
      </c>
      <c r="H2545">
        <v>-77.290145994276486</v>
      </c>
      <c r="I2545">
        <v>-78.344679456108679</v>
      </c>
      <c r="J2545">
        <v>-90.896390573476779</v>
      </c>
      <c r="K2545">
        <v>-62.507675951521577</v>
      </c>
      <c r="L2545">
        <v>78.192658824831156</v>
      </c>
      <c r="M2545">
        <v>77.795827871179995</v>
      </c>
      <c r="N2545">
        <v>76.358271618993314</v>
      </c>
      <c r="O2545">
        <v>81.215052443155145</v>
      </c>
      <c r="P2545">
        <v>3.039707248818913</v>
      </c>
      <c r="Q2545">
        <v>3.0636526797888579</v>
      </c>
      <c r="R2545">
        <v>2.5038027019687661</v>
      </c>
      <c r="S2545">
        <v>3.4932194682419899</v>
      </c>
      <c r="T2545">
        <v>78.817179035797921</v>
      </c>
      <c r="U2545">
        <v>78.817054562106165</v>
      </c>
      <c r="V2545">
        <v>78.763759817507889</v>
      </c>
      <c r="W2545">
        <v>78.870085537145698</v>
      </c>
      <c r="X2545">
        <v>5830.5257226859176</v>
      </c>
      <c r="Y2545">
        <v>5855.3858342882904</v>
      </c>
      <c r="Z2545">
        <v>5614.9655925244479</v>
      </c>
      <c r="AA2545">
        <v>5968.2218392976329</v>
      </c>
      <c r="AB2545">
        <v>1229.4262374405459</v>
      </c>
      <c r="AC2545">
        <v>1214.258196582399</v>
      </c>
      <c r="AD2545">
        <v>1012.4129277494681</v>
      </c>
      <c r="AE2545">
        <v>1518.5209614140549</v>
      </c>
      <c r="AF2545">
        <v>59.638426676850322</v>
      </c>
      <c r="AG2545">
        <v>59.335712617017613</v>
      </c>
      <c r="AH2545">
        <v>58.239574203963947</v>
      </c>
      <c r="AI2545">
        <v>61.943241867028533</v>
      </c>
      <c r="AJ2545">
        <v>0.50500542461752085</v>
      </c>
      <c r="AK2545">
        <v>0.50500539938425404</v>
      </c>
      <c r="AL2545">
        <v>0.50500186426716498</v>
      </c>
      <c r="AM2545">
        <v>0.5050089997438354</v>
      </c>
      <c r="AN2545">
        <v>0.9685963204166087</v>
      </c>
      <c r="AO2545">
        <v>0.9685963204166087</v>
      </c>
      <c r="AP2545">
        <v>0.9685963204166087</v>
      </c>
      <c r="AQ2545">
        <v>0.9685963204166087</v>
      </c>
      <c r="AR2545">
        <v>11.84393384167265</v>
      </c>
      <c r="AS2545">
        <v>11.84393384167265</v>
      </c>
      <c r="AT2545">
        <v>11.84393384167265</v>
      </c>
      <c r="AU2545">
        <v>11.84393384167265</v>
      </c>
      <c r="AV2545" t="str">
        <f>VLOOKUP(Sheet1[[#This Row],[NPDES ID2]],Combined_Sheet__Major_Only___2[[NPDES ID2]:[ECHO BFR]],3,FALSE)</f>
        <v>NY</v>
      </c>
      <c r="AW2545" t="s">
        <v>12181</v>
      </c>
      <c r="AX2545" t="str">
        <f>VLOOKUP(Sheet1[[#This Row],[NPDES ID2]],Combined_Sheet__Major_Only___2[[NPDES ID2]:[ECHO BFR]],27,FALSE)</f>
        <v>methaneBioCaptureRecover</v>
      </c>
      <c r="AY2545" t="str">
        <f>VLOOKUP(Sheet1[[#This Row],[NPDES ID2]],Combined_Sheet__Major_Only___2[[NPDES ID2]:[ECHO BFR]],28,FALSE)</f>
        <v>-</v>
      </c>
      <c r="AZ2545" t="str">
        <f>VLOOKUP(Sheet1[[#This Row],[NPDES ID2]],Combined_Sheet__Major_Only___2[[NPDES ID2]:[ECHO BFR]],29,FALSE)</f>
        <v>thickening, preliminaryOps</v>
      </c>
      <c r="BA2545">
        <f>VLOOKUP(Sheet1[[#This Row],[NPDES ID2]],Combined_Sheet__Major_Only___2[[NPDES ID2]:[ECHO BFR]],17,FALSE)</f>
        <v>42.140839999999997</v>
      </c>
      <c r="BB2545">
        <f>VLOOKUP(Sheet1[[#This Row],[NPDES ID2]],Combined_Sheet__Major_Only___2[[NPDES ID2]:[ECHO BFR]],18,FALSE)</f>
        <v>-77.040260000000004</v>
      </c>
      <c r="BC2545" t="str">
        <f>IF(ISNUMBER(SEARCH("aerobic",$AW2545)),"aerobic","")</f>
        <v/>
      </c>
      <c r="BD2545" t="str">
        <f>IF(ISNUMBER(SEARCH("anaer",$AW2545)),"anaer","")</f>
        <v>anaer</v>
      </c>
      <c r="BE2545" t="str">
        <f>IF(ISNUMBER(SEARCH("thickening",$AZ2545)),"thickening","")</f>
        <v>thickening</v>
      </c>
      <c r="BF2545" s="3" t="str">
        <f>IF(ISNUMBER(SEARCH("airDry",$AW2545)),"airDry","")</f>
        <v/>
      </c>
      <c r="BG2545" s="3" t="str">
        <f>IF(ISNUMBER(SEARCH("heatDry",$AY2545)),"heatDry","")</f>
        <v/>
      </c>
      <c r="BH2545" s="3" t="str">
        <f>IF(AND(ISNUMBER(SEARCH("aerobic",$AW2545)),ISNUMBER(SEARCH("anaer",$AW2545))),"Combined Aer and Anaer.","")</f>
        <v/>
      </c>
    </row>
    <row r="2546" spans="1:60" x14ac:dyDescent="0.3">
      <c r="A2546" s="4">
        <v>2544</v>
      </c>
      <c r="B2546" t="s">
        <v>11805</v>
      </c>
      <c r="C2546">
        <v>125</v>
      </c>
      <c r="D2546">
        <v>955.83078484039447</v>
      </c>
      <c r="E2546">
        <v>959.0747982758196</v>
      </c>
      <c r="F2546">
        <v>683.84628832626731</v>
      </c>
      <c r="G2546">
        <v>1222.318694836403</v>
      </c>
      <c r="H2546">
        <v>-77.246678714856458</v>
      </c>
      <c r="I2546">
        <v>-78.331375217311916</v>
      </c>
      <c r="J2546">
        <v>-91.031857741447709</v>
      </c>
      <c r="K2546">
        <v>-62.330465447317827</v>
      </c>
      <c r="L2546">
        <v>77.015940991553009</v>
      </c>
      <c r="M2546">
        <v>76.636941263548721</v>
      </c>
      <c r="N2546">
        <v>75.264074902959678</v>
      </c>
      <c r="O2546">
        <v>79.902344537533452</v>
      </c>
      <c r="P2546">
        <v>2.9554468581573232</v>
      </c>
      <c r="Q2546">
        <v>2.980258813176595</v>
      </c>
      <c r="R2546">
        <v>2.4275697643012388</v>
      </c>
      <c r="S2546">
        <v>3.3928599934054962</v>
      </c>
      <c r="T2546">
        <v>4.2261652461286516</v>
      </c>
      <c r="U2546">
        <v>4.2261558864214894</v>
      </c>
      <c r="V2546">
        <v>4.2221484275298673</v>
      </c>
      <c r="W2546">
        <v>4.2301435113562817</v>
      </c>
      <c r="X2546">
        <v>308.77993519287389</v>
      </c>
      <c r="Y2546">
        <v>310.01791999523351</v>
      </c>
      <c r="Z2546">
        <v>297.78536024025652</v>
      </c>
      <c r="AA2546">
        <v>315.84405719860678</v>
      </c>
      <c r="AB2546">
        <v>51.13596136584394</v>
      </c>
      <c r="AC2546">
        <v>50.792042827868457</v>
      </c>
      <c r="AD2546">
        <v>43.880859828167722</v>
      </c>
      <c r="AE2546">
        <v>60.264971577864877</v>
      </c>
      <c r="AF2546">
        <v>60.380696118469707</v>
      </c>
      <c r="AG2546">
        <v>60.083539841165859</v>
      </c>
      <c r="AH2546">
        <v>59.007335616464282</v>
      </c>
      <c r="AI2546">
        <v>62.643477202343412</v>
      </c>
      <c r="AJ2546">
        <v>0.51406318567922926</v>
      </c>
      <c r="AK2546">
        <v>0.51406317505949439</v>
      </c>
      <c r="AL2546">
        <v>0.51406168688855169</v>
      </c>
      <c r="AM2546">
        <v>0.51406469068287575</v>
      </c>
      <c r="AN2546">
        <v>0.67371599026631412</v>
      </c>
      <c r="AO2546">
        <v>0.67371599026631401</v>
      </c>
      <c r="AP2546">
        <v>0.67371599026631401</v>
      </c>
      <c r="AQ2546">
        <v>0.67371599026631401</v>
      </c>
      <c r="AR2546">
        <v>13.74153317448183</v>
      </c>
      <c r="AS2546">
        <v>13.74153317448182</v>
      </c>
      <c r="AT2546">
        <v>13.74153317448182</v>
      </c>
      <c r="AU2546">
        <v>13.74153317448182</v>
      </c>
      <c r="AV2546" t="str">
        <f>VLOOKUP(Sheet1[[#This Row],[NPDES ID2]],Combined_Sheet__Major_Only___2[[NPDES ID2]:[ECHO BFR]],3,FALSE)</f>
        <v>AS</v>
      </c>
      <c r="AW2546" t="s">
        <v>12187</v>
      </c>
      <c r="AX2546" t="str">
        <f>VLOOKUP(Sheet1[[#This Row],[NPDES ID2]],Combined_Sheet__Major_Only___2[[NPDES ID2]:[ECHO BFR]],27,FALSE)</f>
        <v>other</v>
      </c>
      <c r="AY2546" t="str">
        <f>VLOOKUP(Sheet1[[#This Row],[NPDES ID2]],Combined_Sheet__Major_Only___2[[NPDES ID2]:[ECHO BFR]],28,FALSE)</f>
        <v>-</v>
      </c>
      <c r="AZ2546" t="str">
        <f>VLOOKUP(Sheet1[[#This Row],[NPDES ID2]],Combined_Sheet__Major_Only___2[[NPDES ID2]:[ECHO BFR]],29,FALSE)</f>
        <v>-</v>
      </c>
      <c r="BA2546">
        <f>VLOOKUP(Sheet1[[#This Row],[NPDES ID2]],Combined_Sheet__Major_Only___2[[NPDES ID2]:[ECHO BFR]],17,FALSE)</f>
        <v>-14.283861</v>
      </c>
      <c r="BB2546">
        <f>VLOOKUP(Sheet1[[#This Row],[NPDES ID2]],Combined_Sheet__Major_Only___2[[NPDES ID2]:[ECHO BFR]],18,FALSE)</f>
        <v>-170.67775</v>
      </c>
      <c r="BC2546" t="str">
        <f>IF(ISNUMBER(SEARCH("aerobic",$AW2546)),"aerobic","")</f>
        <v>aerobic</v>
      </c>
      <c r="BD2546" t="str">
        <f>IF(ISNUMBER(SEARCH("anaer",$AW2546)),"anaer","")</f>
        <v>anaer</v>
      </c>
      <c r="BE2546" t="str">
        <f>IF(ISNUMBER(SEARCH("thickening",$AZ2546)),"thickening","")</f>
        <v/>
      </c>
      <c r="BF2546" s="2" t="str">
        <f>IF(ISNUMBER(SEARCH("airDry",$AW2546)),"airDry","")</f>
        <v>airDry</v>
      </c>
      <c r="BG2546" s="2" t="str">
        <f>IF(ISNUMBER(SEARCH("heatDry",$AY2546)),"heatDry","")</f>
        <v/>
      </c>
      <c r="BH2546" s="2" t="str">
        <f>IF(AND(ISNUMBER(SEARCH("aerobic",$AW2546)),ISNUMBER(SEARCH("anaer",$AW2546))),"Combined Aer and Anaer.","")</f>
        <v>Combined Aer and Anaer.</v>
      </c>
    </row>
    <row r="2547" spans="1:60" x14ac:dyDescent="0.3">
      <c r="A2547" s="4">
        <v>2545</v>
      </c>
      <c r="B2547" t="s">
        <v>11809</v>
      </c>
      <c r="C2547">
        <v>123</v>
      </c>
      <c r="D2547">
        <v>1002.195112476665</v>
      </c>
      <c r="E2547">
        <v>1006.543173505386</v>
      </c>
      <c r="F2547">
        <v>716.35122921681443</v>
      </c>
      <c r="G2547">
        <v>1283.7498481455989</v>
      </c>
      <c r="H2547">
        <v>-77.396615397311749</v>
      </c>
      <c r="I2547">
        <v>-78.384800081236179</v>
      </c>
      <c r="J2547">
        <v>-90.726113192251134</v>
      </c>
      <c r="K2547">
        <v>-62.846966684024594</v>
      </c>
      <c r="L2547">
        <v>73.315388390921768</v>
      </c>
      <c r="M2547">
        <v>72.924048221144361</v>
      </c>
      <c r="N2547">
        <v>71.5064218235635</v>
      </c>
      <c r="O2547">
        <v>76.295887647371202</v>
      </c>
      <c r="P2547">
        <v>2.9125763820324431</v>
      </c>
      <c r="Q2547">
        <v>2.9357550149045588</v>
      </c>
      <c r="R2547">
        <v>2.4155096713850841</v>
      </c>
      <c r="S2547">
        <v>3.3532680636921408</v>
      </c>
      <c r="T2547">
        <v>64.065078930617233</v>
      </c>
      <c r="U2547">
        <v>64.064977223381362</v>
      </c>
      <c r="V2547">
        <v>64.021430180761044</v>
      </c>
      <c r="W2547">
        <v>64.108308740356435</v>
      </c>
      <c r="X2547">
        <v>4838.7464692932081</v>
      </c>
      <c r="Y2547">
        <v>4860.4184113741267</v>
      </c>
      <c r="Z2547">
        <v>4650.7204434559362</v>
      </c>
      <c r="AA2547">
        <v>4958.9864533466534</v>
      </c>
      <c r="AB2547">
        <v>759.12056044162034</v>
      </c>
      <c r="AC2547">
        <v>754.41729241894166</v>
      </c>
      <c r="AD2547">
        <v>656.26766659197563</v>
      </c>
      <c r="AE2547">
        <v>889.53737880673179</v>
      </c>
      <c r="AF2547">
        <v>58.414254869014641</v>
      </c>
      <c r="AG2547">
        <v>58.102417225061977</v>
      </c>
      <c r="AH2547">
        <v>56.97315359767741</v>
      </c>
      <c r="AI2547">
        <v>60.788666174381397</v>
      </c>
      <c r="AJ2547">
        <v>0.49007262082397057</v>
      </c>
      <c r="AK2547">
        <v>0.49007260139817799</v>
      </c>
      <c r="AL2547">
        <v>0.49006987965332588</v>
      </c>
      <c r="AM2547">
        <v>0.49007537336620649</v>
      </c>
      <c r="AN2547">
        <v>0.96176167066487095</v>
      </c>
      <c r="AO2547">
        <v>0.96176167066487117</v>
      </c>
      <c r="AP2547">
        <v>0.96176167066487117</v>
      </c>
      <c r="AQ2547">
        <v>0.96176167066487117</v>
      </c>
      <c r="AR2547">
        <v>13.73390494815388</v>
      </c>
      <c r="AS2547">
        <v>13.73390494815388</v>
      </c>
      <c r="AT2547">
        <v>13.73390494815388</v>
      </c>
      <c r="AU2547">
        <v>13.73390494815388</v>
      </c>
      <c r="AV2547" t="str">
        <f>VLOOKUP(Sheet1[[#This Row],[NPDES ID2]],Combined_Sheet__Major_Only___2[[NPDES ID2]:[ECHO BFR]],3,FALSE)</f>
        <v>KS</v>
      </c>
      <c r="AW2547" t="s">
        <v>41</v>
      </c>
      <c r="AX2547" t="str">
        <f>VLOOKUP(Sheet1[[#This Row],[NPDES ID2]],Combined_Sheet__Major_Only___2[[NPDES ID2]:[ECHO BFR]],27,FALSE)</f>
        <v>-</v>
      </c>
      <c r="AY2547" t="str">
        <f>VLOOKUP(Sheet1[[#This Row],[NPDES ID2]],Combined_Sheet__Major_Only___2[[NPDES ID2]:[ECHO BFR]],28,FALSE)</f>
        <v>-</v>
      </c>
      <c r="AZ2547" t="str">
        <f>VLOOKUP(Sheet1[[#This Row],[NPDES ID2]],Combined_Sheet__Major_Only___2[[NPDES ID2]:[ECHO BFR]],29,FALSE)</f>
        <v>thickening</v>
      </c>
      <c r="BA2547">
        <f>VLOOKUP(Sheet1[[#This Row],[NPDES ID2]],Combined_Sheet__Major_Only___2[[NPDES ID2]:[ECHO BFR]],17,FALSE)</f>
        <v>37.541979298007099</v>
      </c>
      <c r="BB2547">
        <f>VLOOKUP(Sheet1[[#This Row],[NPDES ID2]],Combined_Sheet__Major_Only___2[[NPDES ID2]:[ECHO BFR]],18,FALSE)</f>
        <v>-97.330239238549396</v>
      </c>
      <c r="BC2547" t="str">
        <f>IF(ISNUMBER(SEARCH("aerobic",$AW2547)),"aerobic","")</f>
        <v>aerobic</v>
      </c>
      <c r="BD2547" t="str">
        <f>IF(ISNUMBER(SEARCH("anaer",$AW2547)),"anaer","")</f>
        <v/>
      </c>
      <c r="BE2547" t="str">
        <f>IF(ISNUMBER(SEARCH("thickening",$AZ2547)),"thickening","")</f>
        <v>thickening</v>
      </c>
      <c r="BF2547" s="3" t="str">
        <f>IF(ISNUMBER(SEARCH("airDry",$AW2547)),"airDry","")</f>
        <v/>
      </c>
      <c r="BG2547" s="3" t="str">
        <f>IF(ISNUMBER(SEARCH("heatDry",$AY2547)),"heatDry","")</f>
        <v/>
      </c>
      <c r="BH2547" s="3" t="str">
        <f>IF(AND(ISNUMBER(SEARCH("aerobic",$AW2547)),ISNUMBER(SEARCH("anaer",$AW2547))),"Combined Aer and Anaer.","")</f>
        <v/>
      </c>
    </row>
    <row r="2548" spans="1:60" x14ac:dyDescent="0.3">
      <c r="A2548" s="4">
        <v>2546</v>
      </c>
      <c r="B2548" t="s">
        <v>11813</v>
      </c>
      <c r="C2548">
        <v>121.46</v>
      </c>
      <c r="D2548">
        <v>980.08241911660673</v>
      </c>
      <c r="E2548">
        <v>983.11989952114095</v>
      </c>
      <c r="F2548">
        <v>700.12709553866512</v>
      </c>
      <c r="G2548">
        <v>1253.334362674746</v>
      </c>
      <c r="H2548">
        <v>-77.237046661462259</v>
      </c>
      <c r="I2548">
        <v>-78.323163310200087</v>
      </c>
      <c r="J2548">
        <v>-91.017505251731407</v>
      </c>
      <c r="K2548">
        <v>-62.315245324479733</v>
      </c>
      <c r="L2548">
        <v>74.85196427805927</v>
      </c>
      <c r="M2548">
        <v>74.483832479477229</v>
      </c>
      <c r="N2548">
        <v>73.150287067809742</v>
      </c>
      <c r="O2548">
        <v>77.655688377653846</v>
      </c>
      <c r="P2548">
        <v>2.8717107028026518</v>
      </c>
      <c r="Q2548">
        <v>2.895883473731605</v>
      </c>
      <c r="R2548">
        <v>2.358687354582393</v>
      </c>
      <c r="S2548">
        <v>3.2966890858196258</v>
      </c>
      <c r="T2548">
        <v>51.612435285331372</v>
      </c>
      <c r="U2548">
        <v>51.612352795871963</v>
      </c>
      <c r="V2548">
        <v>51.577034050119678</v>
      </c>
      <c r="W2548">
        <v>51.647496739961277</v>
      </c>
      <c r="X2548">
        <v>3770.1405785368388</v>
      </c>
      <c r="Y2548">
        <v>3785.7088803295969</v>
      </c>
      <c r="Z2548">
        <v>3635.0562870213048</v>
      </c>
      <c r="AA2548">
        <v>3856.3972787587381</v>
      </c>
      <c r="AB2548">
        <v>615.9532144221954</v>
      </c>
      <c r="AC2548">
        <v>611.85517403220092</v>
      </c>
      <c r="AD2548">
        <v>529.66878760953614</v>
      </c>
      <c r="AE2548">
        <v>724.20490493959198</v>
      </c>
      <c r="AF2548">
        <v>60.394642482778309</v>
      </c>
      <c r="AG2548">
        <v>60.097580668521459</v>
      </c>
      <c r="AH2548">
        <v>59.021817727397888</v>
      </c>
      <c r="AI2548">
        <v>62.65655767031862</v>
      </c>
      <c r="AJ2548">
        <v>0.51423339346356334</v>
      </c>
      <c r="AK2548">
        <v>0.51423337548774439</v>
      </c>
      <c r="AL2548">
        <v>0.514230856797664</v>
      </c>
      <c r="AM2548">
        <v>0.5142359406507242</v>
      </c>
      <c r="AN2548">
        <v>0.95315569204388451</v>
      </c>
      <c r="AO2548">
        <v>0.95315569204388484</v>
      </c>
      <c r="AP2548">
        <v>0.95315569204388484</v>
      </c>
      <c r="AQ2548">
        <v>0.95315569204388484</v>
      </c>
      <c r="AR2548">
        <v>13.856365022875741</v>
      </c>
      <c r="AS2548">
        <v>13.85636502287575</v>
      </c>
      <c r="AT2548">
        <v>13.85636502287575</v>
      </c>
      <c r="AU2548">
        <v>13.85636502287575</v>
      </c>
      <c r="AV2548" t="str">
        <f>VLOOKUP(Sheet1[[#This Row],[NPDES ID2]],Combined_Sheet__Major_Only___2[[NPDES ID2]:[ECHO BFR]],3,FALSE)</f>
        <v>TX</v>
      </c>
      <c r="AW2548" t="s">
        <v>41</v>
      </c>
      <c r="AX2548" t="str">
        <f>VLOOKUP(Sheet1[[#This Row],[NPDES ID2]],Combined_Sheet__Major_Only___2[[NPDES ID2]:[ECHO BFR]],27,FALSE)</f>
        <v>-</v>
      </c>
      <c r="AY2548" t="str">
        <f>VLOOKUP(Sheet1[[#This Row],[NPDES ID2]],Combined_Sheet__Major_Only___2[[NPDES ID2]:[ECHO BFR]],28,FALSE)</f>
        <v>-</v>
      </c>
      <c r="AZ2548" t="str">
        <f>VLOOKUP(Sheet1[[#This Row],[NPDES ID2]],Combined_Sheet__Major_Only___2[[NPDES ID2]:[ECHO BFR]],29,FALSE)</f>
        <v>thickening</v>
      </c>
      <c r="BA2548">
        <f>VLOOKUP(Sheet1[[#This Row],[NPDES ID2]],Combined_Sheet__Major_Only___2[[NPDES ID2]:[ECHO BFR]],17,FALSE)</f>
        <v>29.859181</v>
      </c>
      <c r="BB2548">
        <f>VLOOKUP(Sheet1[[#This Row],[NPDES ID2]],Combined_Sheet__Major_Only___2[[NPDES ID2]:[ECHO BFR]],18,FALSE)</f>
        <v>-95.581406999999999</v>
      </c>
      <c r="BC2548" t="str">
        <f>IF(ISNUMBER(SEARCH("aerobic",$AW2548)),"aerobic","")</f>
        <v>aerobic</v>
      </c>
      <c r="BD2548" t="str">
        <f>IF(ISNUMBER(SEARCH("anaer",$AW2548)),"anaer","")</f>
        <v/>
      </c>
      <c r="BE2548" t="str">
        <f>IF(ISNUMBER(SEARCH("thickening",$AZ2548)),"thickening","")</f>
        <v>thickening</v>
      </c>
      <c r="BF2548" s="2" t="str">
        <f>IF(ISNUMBER(SEARCH("airDry",$AW2548)),"airDry","")</f>
        <v/>
      </c>
      <c r="BG2548" s="2" t="str">
        <f>IF(ISNUMBER(SEARCH("heatDry",$AY2548)),"heatDry","")</f>
        <v/>
      </c>
      <c r="BH2548" s="2" t="str">
        <f>IF(AND(ISNUMBER(SEARCH("aerobic",$AW2548)),ISNUMBER(SEARCH("anaer",$AW2548))),"Combined Aer and Anaer.","")</f>
        <v/>
      </c>
    </row>
    <row r="2549" spans="1:60" x14ac:dyDescent="0.3">
      <c r="A2549" s="4">
        <v>2547</v>
      </c>
      <c r="B2549" t="s">
        <v>11817</v>
      </c>
      <c r="C2549">
        <v>120.76</v>
      </c>
      <c r="D2549">
        <v>920.08289011866339</v>
      </c>
      <c r="E2549">
        <v>920.88294860442693</v>
      </c>
      <c r="F2549">
        <v>657.14406288855787</v>
      </c>
      <c r="G2549">
        <v>1172.783378822272</v>
      </c>
      <c r="H2549">
        <v>-76.869596628373472</v>
      </c>
      <c r="I2549">
        <v>-78.080526809311962</v>
      </c>
      <c r="J2549">
        <v>-91.072795393115726</v>
      </c>
      <c r="K2549">
        <v>-60.748034787225059</v>
      </c>
      <c r="L2549">
        <v>79.669024149247903</v>
      </c>
      <c r="M2549">
        <v>79.342217920035438</v>
      </c>
      <c r="N2549">
        <v>78.15831529820467</v>
      </c>
      <c r="O2549">
        <v>82.158119636495186</v>
      </c>
      <c r="P2549">
        <v>2.8454114600883949</v>
      </c>
      <c r="Q2549">
        <v>2.8799073091403762</v>
      </c>
      <c r="R2549">
        <v>2.3089819496565118</v>
      </c>
      <c r="S2549">
        <v>3.261385413012992</v>
      </c>
      <c r="T2549">
        <v>99.259919427254601</v>
      </c>
      <c r="U2549">
        <v>99.259763404919369</v>
      </c>
      <c r="V2549">
        <v>99.192960770628872</v>
      </c>
      <c r="W2549">
        <v>99.326235415590162</v>
      </c>
      <c r="X2549">
        <v>6772.234048844256</v>
      </c>
      <c r="Y2549">
        <v>6795.565090901744</v>
      </c>
      <c r="Z2549">
        <v>6569.5953655262038</v>
      </c>
      <c r="AA2549">
        <v>6901.2849425250033</v>
      </c>
      <c r="AB2549">
        <v>1167.568116040263</v>
      </c>
      <c r="AC2549">
        <v>1158.5042838070169</v>
      </c>
      <c r="AD2549">
        <v>997.19643284168399</v>
      </c>
      <c r="AE2549">
        <v>1383.4506023887791</v>
      </c>
      <c r="AF2549">
        <v>64.654066828048997</v>
      </c>
      <c r="AG2549">
        <v>64.388803142764317</v>
      </c>
      <c r="AH2549">
        <v>63.428348667647263</v>
      </c>
      <c r="AI2549">
        <v>66.673630499170685</v>
      </c>
      <c r="AJ2549">
        <v>0.56625571482339954</v>
      </c>
      <c r="AK2549">
        <v>0.56625568711708107</v>
      </c>
      <c r="AL2549">
        <v>0.56625180549729059</v>
      </c>
      <c r="AM2549">
        <v>0.56625964037309906</v>
      </c>
      <c r="AN2549">
        <v>0.9748304758013423</v>
      </c>
      <c r="AO2549">
        <v>0.97483047580134252</v>
      </c>
      <c r="AP2549">
        <v>0.97483047580134252</v>
      </c>
      <c r="AQ2549">
        <v>0.97483047580134252</v>
      </c>
      <c r="AR2549">
        <v>14.369198538685851</v>
      </c>
      <c r="AS2549">
        <v>14.369198538685859</v>
      </c>
      <c r="AT2549">
        <v>14.369198538685859</v>
      </c>
      <c r="AU2549">
        <v>14.369198538685859</v>
      </c>
      <c r="AV2549" t="str">
        <f>VLOOKUP(Sheet1[[#This Row],[NPDES ID2]],Combined_Sheet__Major_Only___2[[NPDES ID2]:[ECHO BFR]],3,FALSE)</f>
        <v>AL</v>
      </c>
      <c r="AW2549" t="s">
        <v>41</v>
      </c>
      <c r="AX2549" t="str">
        <f>VLOOKUP(Sheet1[[#This Row],[NPDES ID2]],Combined_Sheet__Major_Only___2[[NPDES ID2]:[ECHO BFR]],27,FALSE)</f>
        <v>-</v>
      </c>
      <c r="AY2549" t="str">
        <f>VLOOKUP(Sheet1[[#This Row],[NPDES ID2]],Combined_Sheet__Major_Only___2[[NPDES ID2]:[ECHO BFR]],28,FALSE)</f>
        <v>-</v>
      </c>
      <c r="AZ2549" t="str">
        <f>VLOOKUP(Sheet1[[#This Row],[NPDES ID2]],Combined_Sheet__Major_Only___2[[NPDES ID2]:[ECHO BFR]],29,FALSE)</f>
        <v>thickening</v>
      </c>
      <c r="BA2549">
        <f>VLOOKUP(Sheet1[[#This Row],[NPDES ID2]],Combined_Sheet__Major_Only___2[[NPDES ID2]:[ECHO BFR]],17,FALSE)</f>
        <v>32.5227</v>
      </c>
      <c r="BB2549">
        <f>VLOOKUP(Sheet1[[#This Row],[NPDES ID2]],Combined_Sheet__Major_Only___2[[NPDES ID2]:[ECHO BFR]],18,FALSE)</f>
        <v>-86.2209</v>
      </c>
      <c r="BC2549" t="str">
        <f>IF(ISNUMBER(SEARCH("aerobic",$AW2549)),"aerobic","")</f>
        <v>aerobic</v>
      </c>
      <c r="BD2549" t="str">
        <f>IF(ISNUMBER(SEARCH("anaer",$AW2549)),"anaer","")</f>
        <v/>
      </c>
      <c r="BE2549" t="str">
        <f>IF(ISNUMBER(SEARCH("thickening",$AZ2549)),"thickening","")</f>
        <v>thickening</v>
      </c>
      <c r="BF2549" s="3" t="str">
        <f>IF(ISNUMBER(SEARCH("airDry",$AW2549)),"airDry","")</f>
        <v/>
      </c>
      <c r="BG2549" s="3" t="str">
        <f>IF(ISNUMBER(SEARCH("heatDry",$AY2549)),"heatDry","")</f>
        <v/>
      </c>
      <c r="BH2549" s="3" t="str">
        <f>IF(AND(ISNUMBER(SEARCH("aerobic",$AW2549)),ISNUMBER(SEARCH("anaer",$AW2549))),"Combined Aer and Anaer.","")</f>
        <v/>
      </c>
    </row>
    <row r="2550" spans="1:60" x14ac:dyDescent="0.3">
      <c r="A2550" s="4">
        <v>2548</v>
      </c>
      <c r="B2550" t="s">
        <v>11822</v>
      </c>
      <c r="C2550">
        <v>120.24</v>
      </c>
      <c r="D2550">
        <v>932.73437814482634</v>
      </c>
      <c r="E2550">
        <v>933.7906868466423</v>
      </c>
      <c r="F2550">
        <v>666.01951987697237</v>
      </c>
      <c r="G2550">
        <v>1189.4554210686249</v>
      </c>
      <c r="H2550">
        <v>-76.899321558429406</v>
      </c>
      <c r="I2550">
        <v>-78.088589771125115</v>
      </c>
      <c r="J2550">
        <v>-91.136056294995569</v>
      </c>
      <c r="K2550">
        <v>-60.976224548904028</v>
      </c>
      <c r="L2550">
        <v>78.549912417342725</v>
      </c>
      <c r="M2550">
        <v>78.218734361197988</v>
      </c>
      <c r="N2550">
        <v>77.018861718322455</v>
      </c>
      <c r="O2550">
        <v>81.072559606513067</v>
      </c>
      <c r="P2550">
        <v>2.8346045012645171</v>
      </c>
      <c r="Q2550">
        <v>2.8669885067396148</v>
      </c>
      <c r="R2550">
        <v>2.304345017634025</v>
      </c>
      <c r="S2550">
        <v>3.2421706818301659</v>
      </c>
      <c r="T2550">
        <v>241.32859653554871</v>
      </c>
      <c r="U2550">
        <v>241.32822126305621</v>
      </c>
      <c r="V2550">
        <v>241.1675443251082</v>
      </c>
      <c r="W2550">
        <v>241.48810296902869</v>
      </c>
      <c r="X2550">
        <v>16628.105892039039</v>
      </c>
      <c r="Y2550">
        <v>16687.078585261821</v>
      </c>
      <c r="Z2550">
        <v>16116.582948819119</v>
      </c>
      <c r="AA2550">
        <v>16953.888385288359</v>
      </c>
      <c r="AB2550">
        <v>2409.0873548952618</v>
      </c>
      <c r="AC2550">
        <v>2396.7418560618889</v>
      </c>
      <c r="AD2550">
        <v>2108.991201207677</v>
      </c>
      <c r="AE2550">
        <v>2777.3486120375628</v>
      </c>
      <c r="AF2550">
        <v>64.021978765395573</v>
      </c>
      <c r="AG2550">
        <v>63.751961461802352</v>
      </c>
      <c r="AH2550">
        <v>62.774599422138692</v>
      </c>
      <c r="AI2550">
        <v>66.077284236391151</v>
      </c>
      <c r="AJ2550">
        <v>0.55853111382030318</v>
      </c>
      <c r="AK2550">
        <v>0.55853106301071254</v>
      </c>
      <c r="AL2550">
        <v>0.55852394720797816</v>
      </c>
      <c r="AM2550">
        <v>0.55853831022338785</v>
      </c>
      <c r="AN2550">
        <v>0.9894228360732934</v>
      </c>
      <c r="AO2550">
        <v>0.98942283607329384</v>
      </c>
      <c r="AP2550">
        <v>0.98942283607329384</v>
      </c>
      <c r="AQ2550">
        <v>0.98942283607329384</v>
      </c>
      <c r="AR2550">
        <v>15.81294525689017</v>
      </c>
      <c r="AS2550">
        <v>15.81294525689017</v>
      </c>
      <c r="AT2550">
        <v>15.81294525689017</v>
      </c>
      <c r="AU2550">
        <v>15.81294525689017</v>
      </c>
      <c r="AV2550" t="str">
        <f>VLOOKUP(Sheet1[[#This Row],[NPDES ID2]],Combined_Sheet__Major_Only___2[[NPDES ID2]:[ECHO BFR]],3,FALSE)</f>
        <v>IA</v>
      </c>
      <c r="AW2550" t="s">
        <v>12181</v>
      </c>
      <c r="AX2550" t="str">
        <f>VLOOKUP(Sheet1[[#This Row],[NPDES ID2]],Combined_Sheet__Major_Only___2[[NPDES ID2]:[ECHO BFR]],27,FALSE)</f>
        <v>methaneBioCaptureRecover, tempSludgeStore</v>
      </c>
      <c r="AY2550" t="str">
        <f>VLOOKUP(Sheet1[[#This Row],[NPDES ID2]],Combined_Sheet__Major_Only___2[[NPDES ID2]:[ECHO BFR]],28,FALSE)</f>
        <v>-</v>
      </c>
      <c r="AZ2550" t="str">
        <f>VLOOKUP(Sheet1[[#This Row],[NPDES ID2]],Combined_Sheet__Major_Only___2[[NPDES ID2]:[ECHO BFR]],29,FALSE)</f>
        <v>-</v>
      </c>
      <c r="BA2550">
        <f>VLOOKUP(Sheet1[[#This Row],[NPDES ID2]],Combined_Sheet__Major_Only___2[[NPDES ID2]:[ECHO BFR]],17,FALSE)</f>
        <v>41.313907</v>
      </c>
      <c r="BB2550">
        <f>VLOOKUP(Sheet1[[#This Row],[NPDES ID2]],Combined_Sheet__Major_Only___2[[NPDES ID2]:[ECHO BFR]],18,FALSE)</f>
        <v>-92.622890999999996</v>
      </c>
      <c r="BC2550" t="str">
        <f>IF(ISNUMBER(SEARCH("aerobic",$AW2550)),"aerobic","")</f>
        <v/>
      </c>
      <c r="BD2550" t="str">
        <f>IF(ISNUMBER(SEARCH("anaer",$AW2550)),"anaer","")</f>
        <v>anaer</v>
      </c>
      <c r="BE2550" t="str">
        <f>IF(ISNUMBER(SEARCH("thickening",$AZ2550)),"thickening","")</f>
        <v/>
      </c>
      <c r="BF2550" s="2" t="str">
        <f>IF(ISNUMBER(SEARCH("airDry",$AW2550)),"airDry","")</f>
        <v/>
      </c>
      <c r="BG2550" s="2" t="str">
        <f>IF(ISNUMBER(SEARCH("heatDry",$AY2550)),"heatDry","")</f>
        <v/>
      </c>
      <c r="BH2550" s="2" t="str">
        <f>IF(AND(ISNUMBER(SEARCH("aerobic",$AW2550)),ISNUMBER(SEARCH("anaer",$AW2550))),"Combined Aer and Anaer.","")</f>
        <v/>
      </c>
    </row>
    <row r="2551" spans="1:60" x14ac:dyDescent="0.3">
      <c r="A2551" s="4">
        <v>2549</v>
      </c>
      <c r="B2551" t="s">
        <v>11826</v>
      </c>
      <c r="C2551">
        <v>120.04</v>
      </c>
      <c r="D2551">
        <v>965.75223893085717</v>
      </c>
      <c r="E2551">
        <v>967.84674701098402</v>
      </c>
      <c r="F2551">
        <v>689.4977566500952</v>
      </c>
      <c r="G2551">
        <v>1233.505750765325</v>
      </c>
      <c r="H2551">
        <v>-77.098297209999004</v>
      </c>
      <c r="I2551">
        <v>-78.31730530783264</v>
      </c>
      <c r="J2551">
        <v>-91.193579653586411</v>
      </c>
      <c r="K2551">
        <v>-61.884665122366108</v>
      </c>
      <c r="L2551">
        <v>75.854072609184186</v>
      </c>
      <c r="M2551">
        <v>75.50426644642252</v>
      </c>
      <c r="N2551">
        <v>74.237043085417582</v>
      </c>
      <c r="O2551">
        <v>78.51834586556285</v>
      </c>
      <c r="P2551">
        <v>2.8346918626325941</v>
      </c>
      <c r="Q2551">
        <v>2.8635040702793102</v>
      </c>
      <c r="R2551">
        <v>2.318156571988625</v>
      </c>
      <c r="S2551">
        <v>3.248997659539727</v>
      </c>
      <c r="T2551">
        <v>101.5078688339393</v>
      </c>
      <c r="U2551">
        <v>101.5077093424139</v>
      </c>
      <c r="V2551">
        <v>101.4394213371781</v>
      </c>
      <c r="W2551">
        <v>101.5756593725426</v>
      </c>
      <c r="X2551">
        <v>7231.0374673379492</v>
      </c>
      <c r="Y2551">
        <v>7259.0802469706869</v>
      </c>
      <c r="Z2551">
        <v>6987.8976290077217</v>
      </c>
      <c r="AA2551">
        <v>7386.0904105783748</v>
      </c>
      <c r="AB2551">
        <v>1505.7182620054921</v>
      </c>
      <c r="AC2551">
        <v>1487.3385096335321</v>
      </c>
      <c r="AD2551">
        <v>1244.003444012098</v>
      </c>
      <c r="AE2551">
        <v>1847.770018698699</v>
      </c>
      <c r="AF2551">
        <v>61.927370922445313</v>
      </c>
      <c r="AG2551">
        <v>61.641737448684047</v>
      </c>
      <c r="AH2551">
        <v>60.607507003834812</v>
      </c>
      <c r="AI2551">
        <v>64.102050801181662</v>
      </c>
      <c r="AJ2551">
        <v>0.53294469355105445</v>
      </c>
      <c r="AK2551">
        <v>0.53294466537425378</v>
      </c>
      <c r="AL2551">
        <v>0.53294071797343956</v>
      </c>
      <c r="AM2551">
        <v>0.53294868562977837</v>
      </c>
      <c r="AN2551">
        <v>0.97536817706651402</v>
      </c>
      <c r="AO2551">
        <v>0.97536817706651435</v>
      </c>
      <c r="AP2551">
        <v>0.97536817706651435</v>
      </c>
      <c r="AQ2551">
        <v>0.97536817706651435</v>
      </c>
      <c r="AR2551">
        <v>12.381190040247651</v>
      </c>
      <c r="AS2551">
        <v>12.38119004024764</v>
      </c>
      <c r="AT2551">
        <v>12.38119004024764</v>
      </c>
      <c r="AU2551">
        <v>12.38119004024764</v>
      </c>
      <c r="AV2551" t="str">
        <f>VLOOKUP(Sheet1[[#This Row],[NPDES ID2]],Combined_Sheet__Major_Only___2[[NPDES ID2]:[ECHO BFR]],3,FALSE)</f>
        <v>TX</v>
      </c>
      <c r="AW2551" t="s">
        <v>41</v>
      </c>
      <c r="AX2551" t="str">
        <f>VLOOKUP(Sheet1[[#This Row],[NPDES ID2]],Combined_Sheet__Major_Only___2[[NPDES ID2]:[ECHO BFR]],27,FALSE)</f>
        <v>-</v>
      </c>
      <c r="AY2551" t="str">
        <f>VLOOKUP(Sheet1[[#This Row],[NPDES ID2]],Combined_Sheet__Major_Only___2[[NPDES ID2]:[ECHO BFR]],28,FALSE)</f>
        <v>-</v>
      </c>
      <c r="AZ2551" t="str">
        <f>VLOOKUP(Sheet1[[#This Row],[NPDES ID2]],Combined_Sheet__Major_Only___2[[NPDES ID2]:[ECHO BFR]],29,FALSE)</f>
        <v>thickening</v>
      </c>
      <c r="BA2551">
        <f>VLOOKUP(Sheet1[[#This Row],[NPDES ID2]],Combined_Sheet__Major_Only___2[[NPDES ID2]:[ECHO BFR]],17,FALSE)</f>
        <v>30.646305999999999</v>
      </c>
      <c r="BB2551">
        <f>VLOOKUP(Sheet1[[#This Row],[NPDES ID2]],Combined_Sheet__Major_Only___2[[NPDES ID2]:[ECHO BFR]],18,FALSE)</f>
        <v>-95.595500000000001</v>
      </c>
      <c r="BC2551" t="str">
        <f>IF(ISNUMBER(SEARCH("aerobic",$AW2551)),"aerobic","")</f>
        <v>aerobic</v>
      </c>
      <c r="BD2551" t="str">
        <f>IF(ISNUMBER(SEARCH("anaer",$AW2551)),"anaer","")</f>
        <v/>
      </c>
      <c r="BE2551" t="str">
        <f>IF(ISNUMBER(SEARCH("thickening",$AZ2551)),"thickening","")</f>
        <v>thickening</v>
      </c>
      <c r="BF2551" s="3" t="str">
        <f>IF(ISNUMBER(SEARCH("airDry",$AW2551)),"airDry","")</f>
        <v/>
      </c>
      <c r="BG2551" s="3" t="str">
        <f>IF(ISNUMBER(SEARCH("heatDry",$AY2551)),"heatDry","")</f>
        <v/>
      </c>
      <c r="BH2551" s="3" t="str">
        <f>IF(AND(ISNUMBER(SEARCH("aerobic",$AW2551)),ISNUMBER(SEARCH("anaer",$AW2551))),"Combined Aer and Anaer.","")</f>
        <v/>
      </c>
    </row>
    <row r="2552" spans="1:60" x14ac:dyDescent="0.3">
      <c r="A2552" s="4">
        <v>2550</v>
      </c>
      <c r="B2552" t="s">
        <v>11830</v>
      </c>
      <c r="C2552">
        <v>119</v>
      </c>
      <c r="D2552">
        <v>1007.069875738058</v>
      </c>
      <c r="E2552">
        <v>1010.291135042473</v>
      </c>
      <c r="F2552">
        <v>718.6253604892363</v>
      </c>
      <c r="G2552">
        <v>1288.4342137416941</v>
      </c>
      <c r="H2552">
        <v>-77.276152725076329</v>
      </c>
      <c r="I2552">
        <v>-78.3394387841644</v>
      </c>
      <c r="J2552">
        <v>-90.933020469164688</v>
      </c>
      <c r="K2552">
        <v>-62.455087153972983</v>
      </c>
      <c r="L2552">
        <v>72.673288393444111</v>
      </c>
      <c r="M2552">
        <v>72.307672373382545</v>
      </c>
      <c r="N2552">
        <v>70.983211036745587</v>
      </c>
      <c r="O2552">
        <v>75.457908253741039</v>
      </c>
      <c r="P2552">
        <v>2.81474270110738</v>
      </c>
      <c r="Q2552">
        <v>2.8359995295979541</v>
      </c>
      <c r="R2552">
        <v>2.315770806668787</v>
      </c>
      <c r="S2552">
        <v>3.233461236423691</v>
      </c>
      <c r="T2552">
        <v>78.537520522391461</v>
      </c>
      <c r="U2552">
        <v>78.537396480287981</v>
      </c>
      <c r="V2552">
        <v>78.484286524826473</v>
      </c>
      <c r="W2552">
        <v>78.590243580760244</v>
      </c>
      <c r="X2552">
        <v>5789.35088876183</v>
      </c>
      <c r="Y2552">
        <v>5813.8230912771915</v>
      </c>
      <c r="Z2552">
        <v>5577.1563611325018</v>
      </c>
      <c r="AA2552">
        <v>5924.8751597619566</v>
      </c>
      <c r="AB2552">
        <v>1080.2639286319691</v>
      </c>
      <c r="AC2552">
        <v>1070.3047013217581</v>
      </c>
      <c r="AD2552">
        <v>909.39420004863427</v>
      </c>
      <c r="AE2552">
        <v>1301.3492876108951</v>
      </c>
      <c r="AF2552">
        <v>59.849015491220001</v>
      </c>
      <c r="AG2552">
        <v>59.547876002593</v>
      </c>
      <c r="AH2552">
        <v>58.457406388000607</v>
      </c>
      <c r="AI2552">
        <v>62.141890608699377</v>
      </c>
      <c r="AJ2552">
        <v>0.50757494477692144</v>
      </c>
      <c r="AK2552">
        <v>0.50757492210602762</v>
      </c>
      <c r="AL2552">
        <v>0.5075717458270208</v>
      </c>
      <c r="AM2552">
        <v>0.50757815700012909</v>
      </c>
      <c r="AN2552">
        <v>0.96848955118004865</v>
      </c>
      <c r="AO2552">
        <v>0.96848955118004876</v>
      </c>
      <c r="AP2552">
        <v>0.96848955118004876</v>
      </c>
      <c r="AQ2552">
        <v>0.96848955118004876</v>
      </c>
      <c r="AR2552">
        <v>12.709880689014939</v>
      </c>
      <c r="AS2552">
        <v>12.709880689014939</v>
      </c>
      <c r="AT2552">
        <v>12.709880689014939</v>
      </c>
      <c r="AU2552">
        <v>12.709880689014939</v>
      </c>
      <c r="AV2552" t="str">
        <f>VLOOKUP(Sheet1[[#This Row],[NPDES ID2]],Combined_Sheet__Major_Only___2[[NPDES ID2]:[ECHO BFR]],3,FALSE)</f>
        <v>IA</v>
      </c>
      <c r="AW2552" t="s">
        <v>12181</v>
      </c>
      <c r="AX2552" t="str">
        <f>VLOOKUP(Sheet1[[#This Row],[NPDES ID2]],Combined_Sheet__Major_Only___2[[NPDES ID2]:[ECHO BFR]],27,FALSE)</f>
        <v>methaneBioCaptureRecover</v>
      </c>
      <c r="AY2552" t="str">
        <f>VLOOKUP(Sheet1[[#This Row],[NPDES ID2]],Combined_Sheet__Major_Only___2[[NPDES ID2]:[ECHO BFR]],28,FALSE)</f>
        <v>-</v>
      </c>
      <c r="AZ2552" t="str">
        <f>VLOOKUP(Sheet1[[#This Row],[NPDES ID2]],Combined_Sheet__Major_Only___2[[NPDES ID2]:[ECHO BFR]],29,FALSE)</f>
        <v>thickening</v>
      </c>
      <c r="BA2552">
        <f>VLOOKUP(Sheet1[[#This Row],[NPDES ID2]],Combined_Sheet__Major_Only___2[[NPDES ID2]:[ECHO BFR]],17,FALSE)</f>
        <v>43.136944</v>
      </c>
      <c r="BB2552">
        <f>VLOOKUP(Sheet1[[#This Row],[NPDES ID2]],Combined_Sheet__Major_Only___2[[NPDES ID2]:[ECHO BFR]],18,FALSE)</f>
        <v>-95.148332999999994</v>
      </c>
      <c r="BC2552" t="str">
        <f>IF(ISNUMBER(SEARCH("aerobic",$AW2552)),"aerobic","")</f>
        <v/>
      </c>
      <c r="BD2552" t="str">
        <f>IF(ISNUMBER(SEARCH("anaer",$AW2552)),"anaer","")</f>
        <v>anaer</v>
      </c>
      <c r="BE2552" t="str">
        <f>IF(ISNUMBER(SEARCH("thickening",$AZ2552)),"thickening","")</f>
        <v>thickening</v>
      </c>
      <c r="BF2552" s="2" t="str">
        <f>IF(ISNUMBER(SEARCH("airDry",$AW2552)),"airDry","")</f>
        <v/>
      </c>
      <c r="BG2552" s="2" t="str">
        <f>IF(ISNUMBER(SEARCH("heatDry",$AY2552)),"heatDry","")</f>
        <v/>
      </c>
      <c r="BH2552" s="2" t="str">
        <f>IF(AND(ISNUMBER(SEARCH("aerobic",$AW2552)),ISNUMBER(SEARCH("anaer",$AW2552))),"Combined Aer and Anaer.","")</f>
        <v/>
      </c>
    </row>
    <row r="2553" spans="1:60" x14ac:dyDescent="0.3">
      <c r="A2553" s="4">
        <v>2551</v>
      </c>
      <c r="B2553" t="s">
        <v>11834</v>
      </c>
      <c r="C2553">
        <v>117.08</v>
      </c>
      <c r="D2553">
        <v>1037.566362814473</v>
      </c>
      <c r="E2553">
        <v>1041.2559912567181</v>
      </c>
      <c r="F2553">
        <v>739.74468476666266</v>
      </c>
      <c r="G2553">
        <v>1328.4809457145921</v>
      </c>
      <c r="H2553">
        <v>-77.366672995291594</v>
      </c>
      <c r="I2553">
        <v>-78.389054048409093</v>
      </c>
      <c r="J2553">
        <v>-90.828031878972453</v>
      </c>
      <c r="K2553">
        <v>-62.723304356989793</v>
      </c>
      <c r="L2553">
        <v>70.407914216899314</v>
      </c>
      <c r="M2553">
        <v>70.040032550109913</v>
      </c>
      <c r="N2553">
        <v>68.707447571177028</v>
      </c>
      <c r="O2553">
        <v>73.209629059701626</v>
      </c>
      <c r="P2553">
        <v>2.771299839569187</v>
      </c>
      <c r="Q2553">
        <v>2.7952655451135979</v>
      </c>
      <c r="R2553">
        <v>2.2917005753638948</v>
      </c>
      <c r="S2553">
        <v>3.1886674033105562</v>
      </c>
      <c r="T2553">
        <v>4.2184940797766419</v>
      </c>
      <c r="U2553">
        <v>4.218484731908152</v>
      </c>
      <c r="V2553">
        <v>4.2144823418706521</v>
      </c>
      <c r="W2553">
        <v>4.2224673130758994</v>
      </c>
      <c r="X2553">
        <v>315.80008565332378</v>
      </c>
      <c r="Y2553">
        <v>317.14570958118082</v>
      </c>
      <c r="Z2553">
        <v>303.86350895168221</v>
      </c>
      <c r="AA2553">
        <v>323.47531926031098</v>
      </c>
      <c r="AB2553">
        <v>48.667484871067927</v>
      </c>
      <c r="AC2553">
        <v>48.395440555797506</v>
      </c>
      <c r="AD2553">
        <v>42.184559962982298</v>
      </c>
      <c r="AE2553">
        <v>56.825968543280787</v>
      </c>
      <c r="AF2553">
        <v>58.934030734798789</v>
      </c>
      <c r="AG2553">
        <v>58.626082756121271</v>
      </c>
      <c r="AH2553">
        <v>57.510772564803197</v>
      </c>
      <c r="AI2553">
        <v>61.279020672606457</v>
      </c>
      <c r="AJ2553">
        <v>0.49641214485440738</v>
      </c>
      <c r="AK2553">
        <v>0.49641213547909879</v>
      </c>
      <c r="AL2553">
        <v>0.49641082167290151</v>
      </c>
      <c r="AM2553">
        <v>0.49641347352054022</v>
      </c>
      <c r="AN2553">
        <v>0.67340059472681413</v>
      </c>
      <c r="AO2553">
        <v>0.67340059472681402</v>
      </c>
      <c r="AP2553">
        <v>0.67340059472681402</v>
      </c>
      <c r="AQ2553">
        <v>0.67340059472681402</v>
      </c>
      <c r="AR2553">
        <v>14.00811213831607</v>
      </c>
      <c r="AS2553">
        <v>14.00811213831607</v>
      </c>
      <c r="AT2553">
        <v>14.00811213831607</v>
      </c>
      <c r="AU2553">
        <v>14.00811213831607</v>
      </c>
      <c r="AV2553" t="str">
        <f>VLOOKUP(Sheet1[[#This Row],[NPDES ID2]],Combined_Sheet__Major_Only___2[[NPDES ID2]:[ECHO BFR]],3,FALSE)</f>
        <v>CA</v>
      </c>
      <c r="AW2553" t="s">
        <v>118</v>
      </c>
      <c r="AX2553" t="str">
        <f>VLOOKUP(Sheet1[[#This Row],[NPDES ID2]],Combined_Sheet__Major_Only___2[[NPDES ID2]:[ECHO BFR]],27,FALSE)</f>
        <v>-</v>
      </c>
      <c r="AY2553" t="str">
        <f>VLOOKUP(Sheet1[[#This Row],[NPDES ID2]],Combined_Sheet__Major_Only___2[[NPDES ID2]:[ECHO BFR]],28,FALSE)</f>
        <v>-</v>
      </c>
      <c r="AZ2553" t="str">
        <f>VLOOKUP(Sheet1[[#This Row],[NPDES ID2]],Combined_Sheet__Major_Only___2[[NPDES ID2]:[ECHO BFR]],29,FALSE)</f>
        <v>sludgeLagoon</v>
      </c>
      <c r="BA2553">
        <f>VLOOKUP(Sheet1[[#This Row],[NPDES ID2]],Combined_Sheet__Major_Only___2[[NPDES ID2]:[ECHO BFR]],17,FALSE)</f>
        <v>40.466388999999999</v>
      </c>
      <c r="BB2553">
        <f>VLOOKUP(Sheet1[[#This Row],[NPDES ID2]],Combined_Sheet__Major_Only___2[[NPDES ID2]:[ECHO BFR]],18,FALSE)</f>
        <v>-122.27500000000001</v>
      </c>
      <c r="BC2553" t="str">
        <f>IF(ISNUMBER(SEARCH("aerobic",$AW2553)),"aerobic","")</f>
        <v>aerobic</v>
      </c>
      <c r="BD2553" t="str">
        <f>IF(ISNUMBER(SEARCH("anaer",$AW2553)),"anaer","")</f>
        <v/>
      </c>
      <c r="BE2553" t="str">
        <f>IF(ISNUMBER(SEARCH("thickening",$AZ2553)),"thickening","")</f>
        <v/>
      </c>
      <c r="BF2553" s="3" t="str">
        <f>IF(ISNUMBER(SEARCH("airDry",$AW2553)),"airDry","")</f>
        <v>airDry</v>
      </c>
      <c r="BG2553" s="3" t="str">
        <f>IF(ISNUMBER(SEARCH("heatDry",$AY2553)),"heatDry","")</f>
        <v/>
      </c>
      <c r="BH2553" s="3" t="str">
        <f>IF(AND(ISNUMBER(SEARCH("aerobic",$AW2553)),ISNUMBER(SEARCH("anaer",$AW2553))),"Combined Aer and Anaer.","")</f>
        <v/>
      </c>
    </row>
    <row r="2554" spans="1:60" x14ac:dyDescent="0.3">
      <c r="A2554" s="4">
        <v>2552</v>
      </c>
      <c r="B2554" t="s">
        <v>11837</v>
      </c>
      <c r="C2554">
        <v>116.89</v>
      </c>
      <c r="D2554">
        <v>1036.550098738561</v>
      </c>
      <c r="E2554">
        <v>1040.136030689333</v>
      </c>
      <c r="F2554">
        <v>738.9624447024953</v>
      </c>
      <c r="G2554">
        <v>1327.019061100146</v>
      </c>
      <c r="H2554">
        <v>-77.337838384915969</v>
      </c>
      <c r="I2554">
        <v>-78.368036555354664</v>
      </c>
      <c r="J2554">
        <v>-90.816884860185908</v>
      </c>
      <c r="K2554">
        <v>-62.66164000026923</v>
      </c>
      <c r="L2554">
        <v>70.463542521004641</v>
      </c>
      <c r="M2554">
        <v>70.097538449492561</v>
      </c>
      <c r="N2554">
        <v>68.771664934982084</v>
      </c>
      <c r="O2554">
        <v>73.251130278949404</v>
      </c>
      <c r="P2554">
        <v>2.7664861690987892</v>
      </c>
      <c r="Q2554">
        <v>2.7903743508617702</v>
      </c>
      <c r="R2554">
        <v>2.2859059663905268</v>
      </c>
      <c r="S2554">
        <v>3.1823327182397159</v>
      </c>
      <c r="T2554">
        <v>93.581374535029298</v>
      </c>
      <c r="U2554">
        <v>93.58122727621523</v>
      </c>
      <c r="V2554">
        <v>93.518176837400858</v>
      </c>
      <c r="W2554">
        <v>93.643965662001676</v>
      </c>
      <c r="X2554">
        <v>6988.6592500163279</v>
      </c>
      <c r="Y2554">
        <v>7019.1542592759643</v>
      </c>
      <c r="Z2554">
        <v>6724.2654775995106</v>
      </c>
      <c r="AA2554">
        <v>7157.6172019646783</v>
      </c>
      <c r="AB2554">
        <v>1192.327439557401</v>
      </c>
      <c r="AC2554">
        <v>1183.6109396820029</v>
      </c>
      <c r="AD2554">
        <v>1018.160605825773</v>
      </c>
      <c r="AE2554">
        <v>1415.26833695185</v>
      </c>
      <c r="AF2554">
        <v>59.076734140891119</v>
      </c>
      <c r="AG2554">
        <v>58.769831824590767</v>
      </c>
      <c r="AH2554">
        <v>57.658502586895061</v>
      </c>
      <c r="AI2554">
        <v>61.413474974506791</v>
      </c>
      <c r="AJ2554">
        <v>0.49815286949364013</v>
      </c>
      <c r="AK2554">
        <v>0.49815284577118979</v>
      </c>
      <c r="AL2554">
        <v>0.4981495222490549</v>
      </c>
      <c r="AM2554">
        <v>0.49815623062847392</v>
      </c>
      <c r="AN2554">
        <v>0.97336153522562097</v>
      </c>
      <c r="AO2554">
        <v>0.97336153522562097</v>
      </c>
      <c r="AP2554">
        <v>0.97336153522562097</v>
      </c>
      <c r="AQ2554">
        <v>0.97336153522562097</v>
      </c>
      <c r="AR2554">
        <v>13.210099768861379</v>
      </c>
      <c r="AS2554">
        <v>13.210099768861379</v>
      </c>
      <c r="AT2554">
        <v>13.210099768861379</v>
      </c>
      <c r="AU2554">
        <v>13.210099768861379</v>
      </c>
      <c r="AV2554" t="str">
        <f>VLOOKUP(Sheet1[[#This Row],[NPDES ID2]],Combined_Sheet__Major_Only___2[[NPDES ID2]:[ECHO BFR]],3,FALSE)</f>
        <v>TX</v>
      </c>
      <c r="AW2554" t="s">
        <v>41</v>
      </c>
      <c r="AX2554" t="str">
        <f>VLOOKUP(Sheet1[[#This Row],[NPDES ID2]],Combined_Sheet__Major_Only___2[[NPDES ID2]:[ECHO BFR]],27,FALSE)</f>
        <v>other</v>
      </c>
      <c r="AY2554" t="str">
        <f>VLOOKUP(Sheet1[[#This Row],[NPDES ID2]],Combined_Sheet__Major_Only___2[[NPDES ID2]:[ECHO BFR]],28,FALSE)</f>
        <v>-</v>
      </c>
      <c r="AZ2554" t="str">
        <f>VLOOKUP(Sheet1[[#This Row],[NPDES ID2]],Combined_Sheet__Major_Only___2[[NPDES ID2]:[ECHO BFR]],29,FALSE)</f>
        <v>thickening</v>
      </c>
      <c r="BA2554">
        <f>VLOOKUP(Sheet1[[#This Row],[NPDES ID2]],Combined_Sheet__Major_Only___2[[NPDES ID2]:[ECHO BFR]],17,FALSE)</f>
        <v>27.467222</v>
      </c>
      <c r="BB2554">
        <f>VLOOKUP(Sheet1[[#This Row],[NPDES ID2]],Combined_Sheet__Major_Only___2[[NPDES ID2]:[ECHO BFR]],18,FALSE)</f>
        <v>-97.83</v>
      </c>
      <c r="BC2554" t="str">
        <f>IF(ISNUMBER(SEARCH("aerobic",$AW2554)),"aerobic","")</f>
        <v>aerobic</v>
      </c>
      <c r="BD2554" t="str">
        <f>IF(ISNUMBER(SEARCH("anaer",$AW2554)),"anaer","")</f>
        <v/>
      </c>
      <c r="BE2554" t="str">
        <f>IF(ISNUMBER(SEARCH("thickening",$AZ2554)),"thickening","")</f>
        <v>thickening</v>
      </c>
      <c r="BF2554" s="2" t="str">
        <f>IF(ISNUMBER(SEARCH("airDry",$AW2554)),"airDry","")</f>
        <v/>
      </c>
      <c r="BG2554" s="2" t="str">
        <f>IF(ISNUMBER(SEARCH("heatDry",$AY2554)),"heatDry","")</f>
        <v/>
      </c>
      <c r="BH2554" s="2" t="str">
        <f>IF(AND(ISNUMBER(SEARCH("aerobic",$AW2554)),ISNUMBER(SEARCH("anaer",$AW2554))),"Combined Aer and Anaer.","")</f>
        <v/>
      </c>
    </row>
    <row r="2555" spans="1:60" x14ac:dyDescent="0.3">
      <c r="A2555" s="4">
        <v>2553</v>
      </c>
      <c r="B2555" t="s">
        <v>11842</v>
      </c>
      <c r="C2555">
        <v>116.20695000000001</v>
      </c>
      <c r="D2555">
        <v>901.70553298235961</v>
      </c>
      <c r="E2555">
        <v>902.79623577905215</v>
      </c>
      <c r="F2555">
        <v>642.79162661117198</v>
      </c>
      <c r="G2555">
        <v>1146.568863102254</v>
      </c>
      <c r="H2555">
        <v>-76.568173610287985</v>
      </c>
      <c r="I2555">
        <v>-77.706687216900377</v>
      </c>
      <c r="J2555">
        <v>-90.465895980339965</v>
      </c>
      <c r="K2555">
        <v>-59.195970859198063</v>
      </c>
      <c r="L2555">
        <v>80.926952095951222</v>
      </c>
      <c r="M2555">
        <v>80.644326886719185</v>
      </c>
      <c r="N2555">
        <v>79.620513459723568</v>
      </c>
      <c r="O2555">
        <v>83.079474886910901</v>
      </c>
      <c r="P2555">
        <v>2.7299569636177008</v>
      </c>
      <c r="Q2555">
        <v>2.7665871821103059</v>
      </c>
      <c r="R2555">
        <v>2.1904886373935408</v>
      </c>
      <c r="S2555">
        <v>3.1666012809131741</v>
      </c>
      <c r="T2555">
        <v>58.248977002688108</v>
      </c>
      <c r="U2555">
        <v>58.248884271260913</v>
      </c>
      <c r="V2555">
        <v>58.209180317276292</v>
      </c>
      <c r="W2555">
        <v>58.288391720045929</v>
      </c>
      <c r="X2555">
        <v>3764.6182925105491</v>
      </c>
      <c r="Y2555">
        <v>3775.5855534362559</v>
      </c>
      <c r="Z2555">
        <v>3668.785560873996</v>
      </c>
      <c r="AA2555">
        <v>3825.61807897069</v>
      </c>
      <c r="AB2555">
        <v>599.78208566677995</v>
      </c>
      <c r="AC2555">
        <v>596.58687054407346</v>
      </c>
      <c r="AD2555">
        <v>518.8478985326301</v>
      </c>
      <c r="AE2555">
        <v>701.85141932819033</v>
      </c>
      <c r="AF2555">
        <v>68.247911334964698</v>
      </c>
      <c r="AG2555">
        <v>68.009531565654527</v>
      </c>
      <c r="AH2555">
        <v>67.146344306265149</v>
      </c>
      <c r="AI2555">
        <v>70.062904131290708</v>
      </c>
      <c r="AJ2555">
        <v>0.61020323094494466</v>
      </c>
      <c r="AK2555">
        <v>0.61020321144075229</v>
      </c>
      <c r="AL2555">
        <v>0.61020047853198423</v>
      </c>
      <c r="AM2555">
        <v>0.61020599477266002</v>
      </c>
      <c r="AN2555">
        <v>0.95817266558597181</v>
      </c>
      <c r="AO2555">
        <v>0.95817266558597192</v>
      </c>
      <c r="AP2555">
        <v>0.95817266558597192</v>
      </c>
      <c r="AQ2555">
        <v>0.95817266558597192</v>
      </c>
      <c r="AR2555">
        <v>15.897598604348129</v>
      </c>
      <c r="AS2555">
        <v>15.89759860434814</v>
      </c>
      <c r="AT2555">
        <v>15.89759860434814</v>
      </c>
      <c r="AU2555">
        <v>15.89759860434814</v>
      </c>
      <c r="AV2555" t="str">
        <f>VLOOKUP(Sheet1[[#This Row],[NPDES ID2]],Combined_Sheet__Major_Only___2[[NPDES ID2]:[ECHO BFR]],3,FALSE)</f>
        <v>CA</v>
      </c>
      <c r="AW2555" t="s">
        <v>12181</v>
      </c>
      <c r="AX2555" t="str">
        <f>VLOOKUP(Sheet1[[#This Row],[NPDES ID2]],Combined_Sheet__Major_Only___2[[NPDES ID2]:[ECHO BFR]],27,FALSE)</f>
        <v>methaneBioCaptureRecover</v>
      </c>
      <c r="AY2555" t="str">
        <f>VLOOKUP(Sheet1[[#This Row],[NPDES ID2]],Combined_Sheet__Major_Only___2[[NPDES ID2]:[ECHO BFR]],28,FALSE)</f>
        <v>-</v>
      </c>
      <c r="AZ2555" t="str">
        <f>VLOOKUP(Sheet1[[#This Row],[NPDES ID2]],Combined_Sheet__Major_Only___2[[NPDES ID2]:[ECHO BFR]],29,FALSE)</f>
        <v>preliminaryOps, thickening</v>
      </c>
      <c r="BA2555">
        <f>VLOOKUP(Sheet1[[#This Row],[NPDES ID2]],Combined_Sheet__Major_Only___2[[NPDES ID2]:[ECHO BFR]],17,FALSE)</f>
        <v>37.843305999999998</v>
      </c>
      <c r="BB2555">
        <f>VLOOKUP(Sheet1[[#This Row],[NPDES ID2]],Combined_Sheet__Major_Only___2[[NPDES ID2]:[ECHO BFR]],18,FALSE)</f>
        <v>-122.47750000000001</v>
      </c>
      <c r="BC2555" t="str">
        <f>IF(ISNUMBER(SEARCH("aerobic",$AW2555)),"aerobic","")</f>
        <v/>
      </c>
      <c r="BD2555" t="str">
        <f>IF(ISNUMBER(SEARCH("anaer",$AW2555)),"anaer","")</f>
        <v>anaer</v>
      </c>
      <c r="BE2555" t="str">
        <f>IF(ISNUMBER(SEARCH("thickening",$AZ2555)),"thickening","")</f>
        <v>thickening</v>
      </c>
      <c r="BF2555" s="3" t="str">
        <f>IF(ISNUMBER(SEARCH("airDry",$AW2555)),"airDry","")</f>
        <v/>
      </c>
      <c r="BG2555" s="3" t="str">
        <f>IF(ISNUMBER(SEARCH("heatDry",$AY2555)),"heatDry","")</f>
        <v/>
      </c>
      <c r="BH2555" s="3" t="str">
        <f>IF(AND(ISNUMBER(SEARCH("aerobic",$AW2555)),ISNUMBER(SEARCH("anaer",$AW2555))),"Combined Aer and Anaer.","")</f>
        <v/>
      </c>
    </row>
    <row r="2556" spans="1:60" x14ac:dyDescent="0.3">
      <c r="A2556" s="4">
        <v>2554</v>
      </c>
      <c r="B2556" t="s">
        <v>11847</v>
      </c>
      <c r="C2556">
        <v>116.2</v>
      </c>
      <c r="D2556">
        <v>956.38359186030937</v>
      </c>
      <c r="E2556">
        <v>956.99683869488592</v>
      </c>
      <c r="F2556">
        <v>681.71165965111186</v>
      </c>
      <c r="G2556">
        <v>1219.3271460708479</v>
      </c>
      <c r="H2556">
        <v>-76.914059549566403</v>
      </c>
      <c r="I2556">
        <v>-78.08964792935268</v>
      </c>
      <c r="J2556">
        <v>-91.15979359771967</v>
      </c>
      <c r="K2556">
        <v>-60.920467310894793</v>
      </c>
      <c r="L2556">
        <v>76.30631548090318</v>
      </c>
      <c r="M2556">
        <v>75.989186904416727</v>
      </c>
      <c r="N2556">
        <v>74.840443292737135</v>
      </c>
      <c r="O2556">
        <v>78.721509502662457</v>
      </c>
      <c r="P2556">
        <v>2.7386509573966928</v>
      </c>
      <c r="Q2556">
        <v>2.770943514797656</v>
      </c>
      <c r="R2556">
        <v>2.2242567615472559</v>
      </c>
      <c r="S2556">
        <v>3.135881137247932</v>
      </c>
      <c r="T2556">
        <v>4.2507763128260372</v>
      </c>
      <c r="U2556">
        <v>4.2507669151373833</v>
      </c>
      <c r="V2556">
        <v>4.2467431940633062</v>
      </c>
      <c r="W2556">
        <v>4.2547707217688586</v>
      </c>
      <c r="X2556">
        <v>291.36755596658412</v>
      </c>
      <c r="Y2556">
        <v>292.34775157090633</v>
      </c>
      <c r="Z2556">
        <v>282.60943083149681</v>
      </c>
      <c r="AA2556">
        <v>296.98863702625027</v>
      </c>
      <c r="AB2556">
        <v>46.633768896424833</v>
      </c>
      <c r="AC2556">
        <v>46.332261918183889</v>
      </c>
      <c r="AD2556">
        <v>40.268876730624903</v>
      </c>
      <c r="AE2556">
        <v>54.583683260445873</v>
      </c>
      <c r="AF2556">
        <v>64.354899335265031</v>
      </c>
      <c r="AG2556">
        <v>64.087423492513736</v>
      </c>
      <c r="AH2556">
        <v>63.118713195108199</v>
      </c>
      <c r="AI2556">
        <v>66.391668887741076</v>
      </c>
      <c r="AJ2556">
        <v>0.5625994685185346</v>
      </c>
      <c r="AK2556">
        <v>0.56259945887571472</v>
      </c>
      <c r="AL2556">
        <v>0.5625981075617319</v>
      </c>
      <c r="AM2556">
        <v>0.56260083511615266</v>
      </c>
      <c r="AN2556">
        <v>0.67472376051866645</v>
      </c>
      <c r="AO2556">
        <v>0.67472376051866667</v>
      </c>
      <c r="AP2556">
        <v>0.67472376051866667</v>
      </c>
      <c r="AQ2556">
        <v>0.67472376051866667</v>
      </c>
      <c r="AR2556">
        <v>14.949070267066009</v>
      </c>
      <c r="AS2556">
        <v>14.949070267066009</v>
      </c>
      <c r="AT2556">
        <v>14.949070267066009</v>
      </c>
      <c r="AU2556">
        <v>14.949070267066009</v>
      </c>
      <c r="AV2556" t="str">
        <f>VLOOKUP(Sheet1[[#This Row],[NPDES ID2]],Combined_Sheet__Major_Only___2[[NPDES ID2]:[ECHO BFR]],3,FALSE)</f>
        <v>OR</v>
      </c>
      <c r="AW2556" t="s">
        <v>118</v>
      </c>
      <c r="AX2556" t="str">
        <f>VLOOKUP(Sheet1[[#This Row],[NPDES ID2]],Combined_Sheet__Major_Only___2[[NPDES ID2]:[ECHO BFR]],27,FALSE)</f>
        <v>other</v>
      </c>
      <c r="AY2556" t="str">
        <f>VLOOKUP(Sheet1[[#This Row],[NPDES ID2]],Combined_Sheet__Major_Only___2[[NPDES ID2]:[ECHO BFR]],28,FALSE)</f>
        <v>-</v>
      </c>
      <c r="AZ2556" t="str">
        <f>VLOOKUP(Sheet1[[#This Row],[NPDES ID2]],Combined_Sheet__Major_Only___2[[NPDES ID2]:[ECHO BFR]],29,FALSE)</f>
        <v>-</v>
      </c>
      <c r="BA2556">
        <f>VLOOKUP(Sheet1[[#This Row],[NPDES ID2]],Combined_Sheet__Major_Only___2[[NPDES ID2]:[ECHO BFR]],17,FALSE)</f>
        <v>44.918830999999997</v>
      </c>
      <c r="BB2556">
        <f>VLOOKUP(Sheet1[[#This Row],[NPDES ID2]],Combined_Sheet__Major_Only___2[[NPDES ID2]:[ECHO BFR]],18,FALSE)</f>
        <v>-123.25484299999999</v>
      </c>
      <c r="BC2556" t="str">
        <f>IF(ISNUMBER(SEARCH("aerobic",$AW2556)),"aerobic","")</f>
        <v>aerobic</v>
      </c>
      <c r="BD2556" t="str">
        <f>IF(ISNUMBER(SEARCH("anaer",$AW2556)),"anaer","")</f>
        <v/>
      </c>
      <c r="BE2556" t="str">
        <f>IF(ISNUMBER(SEARCH("thickening",$AZ2556)),"thickening","")</f>
        <v/>
      </c>
      <c r="BF2556" s="2" t="str">
        <f>IF(ISNUMBER(SEARCH("airDry",$AW2556)),"airDry","")</f>
        <v>airDry</v>
      </c>
      <c r="BG2556" s="2" t="str">
        <f>IF(ISNUMBER(SEARCH("heatDry",$AY2556)),"heatDry","")</f>
        <v/>
      </c>
      <c r="BH2556" s="2" t="str">
        <f>IF(AND(ISNUMBER(SEARCH("aerobic",$AW2556)),ISNUMBER(SEARCH("anaer",$AW2556))),"Combined Aer and Anaer.","")</f>
        <v/>
      </c>
    </row>
    <row r="2557" spans="1:60" x14ac:dyDescent="0.3">
      <c r="A2557" s="4">
        <v>2555</v>
      </c>
      <c r="B2557" t="s">
        <v>11851</v>
      </c>
      <c r="C2557">
        <v>114.4</v>
      </c>
      <c r="D2557">
        <v>983.89799437297302</v>
      </c>
      <c r="E2557">
        <v>984.82860521922248</v>
      </c>
      <c r="F2557">
        <v>700.75516029683865</v>
      </c>
      <c r="G2557">
        <v>1255.258723696053</v>
      </c>
      <c r="H2557">
        <v>-76.983590567893629</v>
      </c>
      <c r="I2557">
        <v>-78.239465526650704</v>
      </c>
      <c r="J2557">
        <v>-91.301794272511998</v>
      </c>
      <c r="K2557">
        <v>-61.310750169877132</v>
      </c>
      <c r="L2557">
        <v>74.044409480354716</v>
      </c>
      <c r="M2557">
        <v>73.724131928186637</v>
      </c>
      <c r="N2557">
        <v>72.563935404158386</v>
      </c>
      <c r="O2557">
        <v>76.483674321251783</v>
      </c>
      <c r="P2557">
        <v>2.6982520732180579</v>
      </c>
      <c r="Q2557">
        <v>2.7273033574839531</v>
      </c>
      <c r="R2557">
        <v>2.1972155355652681</v>
      </c>
      <c r="S2557">
        <v>3.0877422719084122</v>
      </c>
      <c r="T2557">
        <v>49.627079763282573</v>
      </c>
      <c r="U2557">
        <v>49.627000337760393</v>
      </c>
      <c r="V2557">
        <v>49.592993449561369</v>
      </c>
      <c r="W2557">
        <v>49.660838917020847</v>
      </c>
      <c r="X2557">
        <v>3451.3528760668119</v>
      </c>
      <c r="Y2557">
        <v>3463.8810280894349</v>
      </c>
      <c r="Z2557">
        <v>3342.5135425666349</v>
      </c>
      <c r="AA2557">
        <v>3520.727191981176</v>
      </c>
      <c r="AB2557">
        <v>630.58727271086832</v>
      </c>
      <c r="AC2557">
        <v>624.86774612747104</v>
      </c>
      <c r="AD2557">
        <v>533.38367263352757</v>
      </c>
      <c r="AE2557">
        <v>754.71536369602063</v>
      </c>
      <c r="AF2557">
        <v>63.42998139572898</v>
      </c>
      <c r="AG2557">
        <v>63.155583847376057</v>
      </c>
      <c r="AH2557">
        <v>62.161914992494289</v>
      </c>
      <c r="AI2557">
        <v>65.519296211050388</v>
      </c>
      <c r="AJ2557">
        <v>0.55129786217553622</v>
      </c>
      <c r="AK2557">
        <v>0.55129784414425753</v>
      </c>
      <c r="AL2557">
        <v>0.55129531763480677</v>
      </c>
      <c r="AM2557">
        <v>0.55130041726924839</v>
      </c>
      <c r="AN2557">
        <v>0.95141226101420573</v>
      </c>
      <c r="AO2557">
        <v>0.9514122610142054</v>
      </c>
      <c r="AP2557">
        <v>0.9514122610142054</v>
      </c>
      <c r="AQ2557">
        <v>0.9514122610142054</v>
      </c>
      <c r="AR2557">
        <v>13.63238309638432</v>
      </c>
      <c r="AS2557">
        <v>13.63238309638432</v>
      </c>
      <c r="AT2557">
        <v>13.63238309638432</v>
      </c>
      <c r="AU2557">
        <v>13.63238309638432</v>
      </c>
      <c r="AV2557" t="str">
        <f>VLOOKUP(Sheet1[[#This Row],[NPDES ID2]],Combined_Sheet__Major_Only___2[[NPDES ID2]:[ECHO BFR]],3,FALSE)</f>
        <v>PA</v>
      </c>
      <c r="AW2557" t="s">
        <v>12181</v>
      </c>
      <c r="AX2557" t="str">
        <f>VLOOKUP(Sheet1[[#This Row],[NPDES ID2]],Combined_Sheet__Major_Only___2[[NPDES ID2]:[ECHO BFR]],27,FALSE)</f>
        <v>methaneBioCaptureRecover, tempSludgeStore</v>
      </c>
      <c r="AY2557" t="str">
        <f>VLOOKUP(Sheet1[[#This Row],[NPDES ID2]],Combined_Sheet__Major_Only___2[[NPDES ID2]:[ECHO BFR]],28,FALSE)</f>
        <v>highTempCompost</v>
      </c>
      <c r="AZ2557" t="str">
        <f>VLOOKUP(Sheet1[[#This Row],[NPDES ID2]],Combined_Sheet__Major_Only___2[[NPDES ID2]:[ECHO BFR]],29,FALSE)</f>
        <v>thickening</v>
      </c>
      <c r="BA2557">
        <f>VLOOKUP(Sheet1[[#This Row],[NPDES ID2]],Combined_Sheet__Major_Only___2[[NPDES ID2]:[ECHO BFR]],17,FALSE)</f>
        <v>40.211224000000001</v>
      </c>
      <c r="BB2557">
        <f>VLOOKUP(Sheet1[[#This Row],[NPDES ID2]],Combined_Sheet__Major_Only___2[[NPDES ID2]:[ECHO BFR]],18,FALSE)</f>
        <v>-77.025962000000007</v>
      </c>
      <c r="BC2557" t="str">
        <f>IF(ISNUMBER(SEARCH("aerobic",$AW2557)),"aerobic","")</f>
        <v/>
      </c>
      <c r="BD2557" t="str">
        <f>IF(ISNUMBER(SEARCH("anaer",$AW2557)),"anaer","")</f>
        <v>anaer</v>
      </c>
      <c r="BE2557" t="str">
        <f>IF(ISNUMBER(SEARCH("thickening",$AZ2557)),"thickening","")</f>
        <v>thickening</v>
      </c>
      <c r="BF2557" s="3" t="str">
        <f>IF(ISNUMBER(SEARCH("airDry",$AW2557)),"airDry","")</f>
        <v/>
      </c>
      <c r="BG2557" s="3" t="str">
        <f>IF(ISNUMBER(SEARCH("heatDry",$AY2557)),"heatDry","")</f>
        <v/>
      </c>
      <c r="BH2557" s="3" t="str">
        <f>IF(AND(ISNUMBER(SEARCH("aerobic",$AW2557)),ISNUMBER(SEARCH("anaer",$AW2557))),"Combined Aer and Anaer.","")</f>
        <v/>
      </c>
    </row>
    <row r="2558" spans="1:60" x14ac:dyDescent="0.3">
      <c r="A2558" s="4">
        <v>2556</v>
      </c>
      <c r="B2558" t="s">
        <v>11855</v>
      </c>
      <c r="C2558">
        <v>113.99</v>
      </c>
      <c r="D2558">
        <v>1010.952062321326</v>
      </c>
      <c r="E2558">
        <v>1012.642165437001</v>
      </c>
      <c r="F2558">
        <v>719.86419951805283</v>
      </c>
      <c r="G2558">
        <v>1291.2459927224311</v>
      </c>
      <c r="H2558">
        <v>-77.029172330758186</v>
      </c>
      <c r="I2558">
        <v>-78.258779126650239</v>
      </c>
      <c r="J2558">
        <v>-91.064943106482261</v>
      </c>
      <c r="K2558">
        <v>-61.790710777773022</v>
      </c>
      <c r="L2558">
        <v>72.037244396536778</v>
      </c>
      <c r="M2558">
        <v>71.705166935324485</v>
      </c>
      <c r="N2558">
        <v>70.501819174553987</v>
      </c>
      <c r="O2558">
        <v>74.56715808890732</v>
      </c>
      <c r="P2558">
        <v>2.6917608783956668</v>
      </c>
      <c r="Q2558">
        <v>2.7191169483361319</v>
      </c>
      <c r="R2558">
        <v>2.201190490244922</v>
      </c>
      <c r="S2558">
        <v>3.085203016019705</v>
      </c>
      <c r="T2558">
        <v>494.03154747925902</v>
      </c>
      <c r="U2558">
        <v>494.03078221818589</v>
      </c>
      <c r="V2558">
        <v>493.70312749150321</v>
      </c>
      <c r="W2558">
        <v>494.35681529636781</v>
      </c>
      <c r="X2558">
        <v>35189.90463387483</v>
      </c>
      <c r="Y2558">
        <v>35326.532900097503</v>
      </c>
      <c r="Z2558">
        <v>34006.495183593361</v>
      </c>
      <c r="AA2558">
        <v>35944.3830740017</v>
      </c>
      <c r="AB2558">
        <v>7259.7897984494202</v>
      </c>
      <c r="AC2558">
        <v>7173.1322198973103</v>
      </c>
      <c r="AD2558">
        <v>6008.3362859365507</v>
      </c>
      <c r="AE2558">
        <v>8892.0606138253534</v>
      </c>
      <c r="AF2558">
        <v>61.933835064369077</v>
      </c>
      <c r="AG2558">
        <v>61.648170079533912</v>
      </c>
      <c r="AH2558">
        <v>60.614647804642154</v>
      </c>
      <c r="AI2558">
        <v>64.107539507879792</v>
      </c>
      <c r="AJ2558">
        <v>0.5330236249713467</v>
      </c>
      <c r="AK2558">
        <v>0.53302353565516114</v>
      </c>
      <c r="AL2558">
        <v>0.53301103523433568</v>
      </c>
      <c r="AM2558">
        <v>0.53303626720076025</v>
      </c>
      <c r="AN2558">
        <v>0.99479277202813465</v>
      </c>
      <c r="AO2558">
        <v>0.99479277202813476</v>
      </c>
      <c r="AP2558">
        <v>0.99479277202813476</v>
      </c>
      <c r="AQ2558">
        <v>0.99479277202813476</v>
      </c>
      <c r="AR2558">
        <v>12.44442585592528</v>
      </c>
      <c r="AS2558">
        <v>12.44442585592528</v>
      </c>
      <c r="AT2558">
        <v>12.44442585592528</v>
      </c>
      <c r="AU2558">
        <v>12.44442585592528</v>
      </c>
      <c r="AV2558" t="str">
        <f>VLOOKUP(Sheet1[[#This Row],[NPDES ID2]],Combined_Sheet__Major_Only___2[[NPDES ID2]:[ECHO BFR]],3,FALSE)</f>
        <v>MI</v>
      </c>
      <c r="AW2558" t="s">
        <v>12181</v>
      </c>
      <c r="AX2558" t="str">
        <f>VLOOKUP(Sheet1[[#This Row],[NPDES ID2]],Combined_Sheet__Major_Only___2[[NPDES ID2]:[ECHO BFR]],27,FALSE)</f>
        <v>methaneBioCaptureRecover</v>
      </c>
      <c r="AY2558" t="str">
        <f>VLOOKUP(Sheet1[[#This Row],[NPDES ID2]],Combined_Sheet__Major_Only___2[[NPDES ID2]:[ECHO BFR]],28,FALSE)</f>
        <v>-</v>
      </c>
      <c r="AZ2558" t="str">
        <f>VLOOKUP(Sheet1[[#This Row],[NPDES ID2]],Combined_Sheet__Major_Only___2[[NPDES ID2]:[ECHO BFR]],29,FALSE)</f>
        <v>-</v>
      </c>
      <c r="BA2558">
        <f>VLOOKUP(Sheet1[[#This Row],[NPDES ID2]],Combined_Sheet__Major_Only___2[[NPDES ID2]:[ECHO BFR]],17,FALSE)</f>
        <v>45.801034999999999</v>
      </c>
      <c r="BB2558">
        <f>VLOOKUP(Sheet1[[#This Row],[NPDES ID2]],Combined_Sheet__Major_Only___2[[NPDES ID2]:[ECHO BFR]],18,FALSE)</f>
        <v>-88.056449000000001</v>
      </c>
      <c r="BC2558" t="str">
        <f>IF(ISNUMBER(SEARCH("aerobic",$AW2558)),"aerobic","")</f>
        <v/>
      </c>
      <c r="BD2558" t="str">
        <f>IF(ISNUMBER(SEARCH("anaer",$AW2558)),"anaer","")</f>
        <v>anaer</v>
      </c>
      <c r="BE2558" t="str">
        <f>IF(ISNUMBER(SEARCH("thickening",$AZ2558)),"thickening","")</f>
        <v/>
      </c>
      <c r="BF2558" s="2" t="str">
        <f>IF(ISNUMBER(SEARCH("airDry",$AW2558)),"airDry","")</f>
        <v/>
      </c>
      <c r="BG2558" s="2" t="str">
        <f>IF(ISNUMBER(SEARCH("heatDry",$AY2558)),"heatDry","")</f>
        <v/>
      </c>
      <c r="BH2558" s="2" t="str">
        <f>IF(AND(ISNUMBER(SEARCH("aerobic",$AW2558)),ISNUMBER(SEARCH("anaer",$AW2558))),"Combined Aer and Anaer.","")</f>
        <v/>
      </c>
    </row>
    <row r="2559" spans="1:60" x14ac:dyDescent="0.3">
      <c r="A2559" s="4">
        <v>2557</v>
      </c>
      <c r="B2559" t="s">
        <v>11859</v>
      </c>
      <c r="C2559">
        <v>113.91</v>
      </c>
      <c r="D2559">
        <v>1028.6093644791661</v>
      </c>
      <c r="E2559">
        <v>1030.876316723253</v>
      </c>
      <c r="F2559">
        <v>732.3898770732593</v>
      </c>
      <c r="G2559">
        <v>1314.85970556353</v>
      </c>
      <c r="H2559">
        <v>-77.204022536552387</v>
      </c>
      <c r="I2559">
        <v>-78.367669625294923</v>
      </c>
      <c r="J2559">
        <v>-91.102146489043307</v>
      </c>
      <c r="K2559">
        <v>-62.188803972949742</v>
      </c>
      <c r="L2559">
        <v>70.797394695163433</v>
      </c>
      <c r="M2559">
        <v>70.456603810136173</v>
      </c>
      <c r="N2559">
        <v>69.222148228427002</v>
      </c>
      <c r="O2559">
        <v>73.392795380734512</v>
      </c>
      <c r="P2559">
        <v>2.6921222143236752</v>
      </c>
      <c r="Q2559">
        <v>2.7168638371071978</v>
      </c>
      <c r="R2559">
        <v>2.2079041429428772</v>
      </c>
      <c r="S2559">
        <v>3.0888596654349851</v>
      </c>
      <c r="T2559">
        <v>4.0263941099822853</v>
      </c>
      <c r="U2559">
        <v>4.0263850585756851</v>
      </c>
      <c r="V2559">
        <v>4.0225096018725708</v>
      </c>
      <c r="W2559">
        <v>4.0302413346351491</v>
      </c>
      <c r="X2559">
        <v>291.62661322570841</v>
      </c>
      <c r="Y2559">
        <v>292.76772890735248</v>
      </c>
      <c r="Z2559">
        <v>281.47316999764479</v>
      </c>
      <c r="AA2559">
        <v>298.15106564666451</v>
      </c>
      <c r="AB2559">
        <v>48.527423197737853</v>
      </c>
      <c r="AC2559">
        <v>48.195139702745109</v>
      </c>
      <c r="AD2559">
        <v>41.618718410662687</v>
      </c>
      <c r="AE2559">
        <v>57.187617754472022</v>
      </c>
      <c r="AF2559">
        <v>60.909184771733159</v>
      </c>
      <c r="AG2559">
        <v>60.615974094912431</v>
      </c>
      <c r="AH2559">
        <v>59.554049004049908</v>
      </c>
      <c r="AI2559">
        <v>63.141936566095161</v>
      </c>
      <c r="AJ2559">
        <v>0.52051371313005046</v>
      </c>
      <c r="AK2559">
        <v>0.52051370343304737</v>
      </c>
      <c r="AL2559">
        <v>0.5205123445432851</v>
      </c>
      <c r="AM2559">
        <v>0.52051508738959151</v>
      </c>
      <c r="AN2559">
        <v>0.66529876776345565</v>
      </c>
      <c r="AO2559">
        <v>0.66529876776345542</v>
      </c>
      <c r="AP2559">
        <v>0.66529876776345542</v>
      </c>
      <c r="AQ2559">
        <v>0.66529876776345542</v>
      </c>
      <c r="AR2559">
        <v>13.82239200952656</v>
      </c>
      <c r="AS2559">
        <v>13.82239200952656</v>
      </c>
      <c r="AT2559">
        <v>13.82239200952656</v>
      </c>
      <c r="AU2559">
        <v>13.82239200952656</v>
      </c>
      <c r="AV2559" t="str">
        <f>VLOOKUP(Sheet1[[#This Row],[NPDES ID2]],Combined_Sheet__Major_Only___2[[NPDES ID2]:[ECHO BFR]],3,FALSE)</f>
        <v>MO</v>
      </c>
      <c r="AW2559" t="s">
        <v>118</v>
      </c>
      <c r="AX2559" t="str">
        <f>VLOOKUP(Sheet1[[#This Row],[NPDES ID2]],Combined_Sheet__Major_Only___2[[NPDES ID2]:[ECHO BFR]],27,FALSE)</f>
        <v>-</v>
      </c>
      <c r="AY2559" t="str">
        <f>VLOOKUP(Sheet1[[#This Row],[NPDES ID2]],Combined_Sheet__Major_Only___2[[NPDES ID2]:[ECHO BFR]],28,FALSE)</f>
        <v>-</v>
      </c>
      <c r="AZ2559" t="str">
        <f>VLOOKUP(Sheet1[[#This Row],[NPDES ID2]],Combined_Sheet__Major_Only___2[[NPDES ID2]:[ECHO BFR]],29,FALSE)</f>
        <v>thickening</v>
      </c>
      <c r="BA2559">
        <f>VLOOKUP(Sheet1[[#This Row],[NPDES ID2]],Combined_Sheet__Major_Only___2[[NPDES ID2]:[ECHO BFR]],17,FALSE)</f>
        <v>37.777414</v>
      </c>
      <c r="BB2559">
        <f>VLOOKUP(Sheet1[[#This Row],[NPDES ID2]],Combined_Sheet__Major_Only___2[[NPDES ID2]:[ECHO BFR]],18,FALSE)</f>
        <v>-90.398388999999995</v>
      </c>
      <c r="BC2559" t="str">
        <f>IF(ISNUMBER(SEARCH("aerobic",$AW2559)),"aerobic","")</f>
        <v>aerobic</v>
      </c>
      <c r="BD2559" t="str">
        <f>IF(ISNUMBER(SEARCH("anaer",$AW2559)),"anaer","")</f>
        <v/>
      </c>
      <c r="BE2559" t="str">
        <f>IF(ISNUMBER(SEARCH("thickening",$AZ2559)),"thickening","")</f>
        <v>thickening</v>
      </c>
      <c r="BF2559" s="3" t="str">
        <f>IF(ISNUMBER(SEARCH("airDry",$AW2559)),"airDry","")</f>
        <v>airDry</v>
      </c>
      <c r="BG2559" s="3" t="str">
        <f>IF(ISNUMBER(SEARCH("heatDry",$AY2559)),"heatDry","")</f>
        <v/>
      </c>
      <c r="BH2559" s="3" t="str">
        <f>IF(AND(ISNUMBER(SEARCH("aerobic",$AW2559)),ISNUMBER(SEARCH("anaer",$AW2559))),"Combined Aer and Anaer.","")</f>
        <v/>
      </c>
    </row>
    <row r="2560" spans="1:60" x14ac:dyDescent="0.3">
      <c r="A2560" s="4">
        <v>2558</v>
      </c>
      <c r="B2560" t="s">
        <v>11862</v>
      </c>
      <c r="C2560">
        <v>113.44</v>
      </c>
      <c r="D2560">
        <v>1050.9521713689021</v>
      </c>
      <c r="E2560">
        <v>1053.842302899586</v>
      </c>
      <c r="F2560">
        <v>748.11792339536078</v>
      </c>
      <c r="G2560">
        <v>1344.6003191516161</v>
      </c>
      <c r="H2560">
        <v>-77.277852056236085</v>
      </c>
      <c r="I2560">
        <v>-78.340566830252641</v>
      </c>
      <c r="J2560">
        <v>-90.931890187187662</v>
      </c>
      <c r="K2560">
        <v>-62.459261799640267</v>
      </c>
      <c r="L2560">
        <v>69.263085782470142</v>
      </c>
      <c r="M2560">
        <v>68.914442276783348</v>
      </c>
      <c r="N2560">
        <v>67.651466620738702</v>
      </c>
      <c r="O2560">
        <v>71.918435146722388</v>
      </c>
      <c r="P2560">
        <v>2.6832571614467038</v>
      </c>
      <c r="Q2560">
        <v>2.703466862529825</v>
      </c>
      <c r="R2560">
        <v>2.2077507142732911</v>
      </c>
      <c r="S2560">
        <v>3.082487442160176</v>
      </c>
      <c r="T2560">
        <v>92.706869129212322</v>
      </c>
      <c r="U2560">
        <v>92.706723219995183</v>
      </c>
      <c r="V2560">
        <v>92.644250625556396</v>
      </c>
      <c r="W2560">
        <v>92.768886621308184</v>
      </c>
      <c r="X2560">
        <v>6835.2910298837114</v>
      </c>
      <c r="Y2560">
        <v>6864.2070446998368</v>
      </c>
      <c r="Z2560">
        <v>6584.6145350064289</v>
      </c>
      <c r="AA2560">
        <v>6995.3858891218697</v>
      </c>
      <c r="AB2560">
        <v>1037.7270665280021</v>
      </c>
      <c r="AC2560">
        <v>1032.064226695298</v>
      </c>
      <c r="AD2560">
        <v>901.66514729708888</v>
      </c>
      <c r="AE2560">
        <v>1207.078137796685</v>
      </c>
      <c r="AF2560">
        <v>59.83630057235311</v>
      </c>
      <c r="AG2560">
        <v>59.535066638472678</v>
      </c>
      <c r="AH2560">
        <v>58.444250545144833</v>
      </c>
      <c r="AI2560">
        <v>62.129901415756287</v>
      </c>
      <c r="AJ2560">
        <v>0.50741979677127524</v>
      </c>
      <c r="AK2560">
        <v>0.50741977442577191</v>
      </c>
      <c r="AL2560">
        <v>0.50741664371841699</v>
      </c>
      <c r="AM2560">
        <v>0.50742296290667577</v>
      </c>
      <c r="AN2560">
        <v>0.97311994194071927</v>
      </c>
      <c r="AO2560">
        <v>0.97311994194071905</v>
      </c>
      <c r="AP2560">
        <v>0.97311994194071905</v>
      </c>
      <c r="AQ2560">
        <v>0.97311994194071905</v>
      </c>
      <c r="AR2560">
        <v>14.35424164067806</v>
      </c>
      <c r="AS2560">
        <v>14.35424164067806</v>
      </c>
      <c r="AT2560">
        <v>14.35424164067806</v>
      </c>
      <c r="AU2560">
        <v>14.35424164067806</v>
      </c>
      <c r="AV2560" t="str">
        <f>VLOOKUP(Sheet1[[#This Row],[NPDES ID2]],Combined_Sheet__Major_Only___2[[NPDES ID2]:[ECHO BFR]],3,FALSE)</f>
        <v>TX</v>
      </c>
      <c r="AW2560" t="s">
        <v>41</v>
      </c>
      <c r="AX2560" t="str">
        <f>VLOOKUP(Sheet1[[#This Row],[NPDES ID2]],Combined_Sheet__Major_Only___2[[NPDES ID2]:[ECHO BFR]],27,FALSE)</f>
        <v>-</v>
      </c>
      <c r="AY2560" t="str">
        <f>VLOOKUP(Sheet1[[#This Row],[NPDES ID2]],Combined_Sheet__Major_Only___2[[NPDES ID2]:[ECHO BFR]],28,FALSE)</f>
        <v>-</v>
      </c>
      <c r="AZ2560" t="str">
        <f>VLOOKUP(Sheet1[[#This Row],[NPDES ID2]],Combined_Sheet__Major_Only___2[[NPDES ID2]:[ECHO BFR]],29,FALSE)</f>
        <v>thickening</v>
      </c>
      <c r="BA2560">
        <f>VLOOKUP(Sheet1[[#This Row],[NPDES ID2]],Combined_Sheet__Major_Only___2[[NPDES ID2]:[ECHO BFR]],17,FALSE)</f>
        <v>27.671721999999999</v>
      </c>
      <c r="BB2560">
        <f>VLOOKUP(Sheet1[[#This Row],[NPDES ID2]],Combined_Sheet__Major_Only___2[[NPDES ID2]:[ECHO BFR]],18,FALSE)</f>
        <v>-97.270036000000005</v>
      </c>
      <c r="BC2560" t="str">
        <f>IF(ISNUMBER(SEARCH("aerobic",$AW2560)),"aerobic","")</f>
        <v>aerobic</v>
      </c>
      <c r="BD2560" t="str">
        <f>IF(ISNUMBER(SEARCH("anaer",$AW2560)),"anaer","")</f>
        <v/>
      </c>
      <c r="BE2560" t="str">
        <f>IF(ISNUMBER(SEARCH("thickening",$AZ2560)),"thickening","")</f>
        <v>thickening</v>
      </c>
      <c r="BF2560" s="2" t="str">
        <f>IF(ISNUMBER(SEARCH("airDry",$AW2560)),"airDry","")</f>
        <v/>
      </c>
      <c r="BG2560" s="2" t="str">
        <f>IF(ISNUMBER(SEARCH("heatDry",$AY2560)),"heatDry","")</f>
        <v/>
      </c>
      <c r="BH2560" s="2" t="str">
        <f>IF(AND(ISNUMBER(SEARCH("aerobic",$AW2560)),ISNUMBER(SEARCH("anaer",$AW2560))),"Combined Aer and Anaer.","")</f>
        <v/>
      </c>
    </row>
    <row r="2561" spans="1:60" x14ac:dyDescent="0.3">
      <c r="A2561" s="4">
        <v>2559</v>
      </c>
      <c r="B2561" t="s">
        <v>11866</v>
      </c>
      <c r="C2561">
        <v>113</v>
      </c>
      <c r="D2561">
        <v>1250.665055924444</v>
      </c>
      <c r="E2561">
        <v>1261.6931003082329</v>
      </c>
      <c r="F2561">
        <v>889.70855135332044</v>
      </c>
      <c r="G2561">
        <v>1614.8762794358149</v>
      </c>
      <c r="H2561">
        <v>-78.003509786921697</v>
      </c>
      <c r="I2561">
        <v>-77.859207464253643</v>
      </c>
      <c r="J2561">
        <v>-90.591945468992918</v>
      </c>
      <c r="K2561">
        <v>-65.489579964472</v>
      </c>
      <c r="L2561">
        <v>58.205124567628637</v>
      </c>
      <c r="M2561">
        <v>57.77748863671389</v>
      </c>
      <c r="N2561">
        <v>56.228396756762884</v>
      </c>
      <c r="O2561">
        <v>61.462027655581323</v>
      </c>
      <c r="P2561">
        <v>2.6909094469526309</v>
      </c>
      <c r="Q2561">
        <v>2.6801514952507159</v>
      </c>
      <c r="R2561">
        <v>2.2904019266651261</v>
      </c>
      <c r="S2561">
        <v>3.0563843322507278</v>
      </c>
      <c r="T2561">
        <v>62.80807777646298</v>
      </c>
      <c r="U2561">
        <v>62.807978009117789</v>
      </c>
      <c r="V2561">
        <v>62.765261551468377</v>
      </c>
      <c r="W2561">
        <v>62.850483051903097</v>
      </c>
      <c r="X2561">
        <v>5491.6367443665049</v>
      </c>
      <c r="Y2561">
        <v>5525.2411358245263</v>
      </c>
      <c r="Z2561">
        <v>5199.7458716586571</v>
      </c>
      <c r="AA2561">
        <v>5680.0247380770516</v>
      </c>
      <c r="AB2561">
        <v>1169.1451039597659</v>
      </c>
      <c r="AC2561">
        <v>1147.872231763283</v>
      </c>
      <c r="AD2561">
        <v>959.08009171974891</v>
      </c>
      <c r="AE2561">
        <v>1482.404306791281</v>
      </c>
      <c r="AF2561">
        <v>50.479120232904307</v>
      </c>
      <c r="AG2561">
        <v>50.108214356820767</v>
      </c>
      <c r="AH2561">
        <v>48.764959563011537</v>
      </c>
      <c r="AI2561">
        <v>53.303419541028568</v>
      </c>
      <c r="AJ2561">
        <v>0.39346858385207212</v>
      </c>
      <c r="AK2561">
        <v>0.39346856720152718</v>
      </c>
      <c r="AL2561">
        <v>0.39346623434965378</v>
      </c>
      <c r="AM2561">
        <v>0.39347094310230291</v>
      </c>
      <c r="AN2561">
        <v>0.96103915728534783</v>
      </c>
      <c r="AO2561">
        <v>0.96103915728534783</v>
      </c>
      <c r="AP2561">
        <v>0.96103915728534783</v>
      </c>
      <c r="AQ2561">
        <v>0.96103915728534783</v>
      </c>
      <c r="AR2561">
        <v>9.9740112446121287</v>
      </c>
      <c r="AS2561">
        <v>9.9740112446121252</v>
      </c>
      <c r="AT2561">
        <v>9.9740112446121252</v>
      </c>
      <c r="AU2561">
        <v>9.9740112446121252</v>
      </c>
      <c r="AV2561" t="str">
        <f>VLOOKUP(Sheet1[[#This Row],[NPDES ID2]],Combined_Sheet__Major_Only___2[[NPDES ID2]:[ECHO BFR]],3,FALSE)</f>
        <v>KS</v>
      </c>
      <c r="AW2561" t="s">
        <v>54</v>
      </c>
      <c r="AX2561" t="str">
        <f>VLOOKUP(Sheet1[[#This Row],[NPDES ID2]],Combined_Sheet__Major_Only___2[[NPDES ID2]:[ECHO BFR]],27,FALSE)</f>
        <v>tempSludgeStore</v>
      </c>
      <c r="AY2561" t="str">
        <f>VLOOKUP(Sheet1[[#This Row],[NPDES ID2]],Combined_Sheet__Major_Only___2[[NPDES ID2]:[ECHO BFR]],28,FALSE)</f>
        <v>-</v>
      </c>
      <c r="AZ2561" t="str">
        <f>VLOOKUP(Sheet1[[#This Row],[NPDES ID2]],Combined_Sheet__Major_Only___2[[NPDES ID2]:[ECHO BFR]],29,FALSE)</f>
        <v>thickening</v>
      </c>
      <c r="BA2561">
        <f>VLOOKUP(Sheet1[[#This Row],[NPDES ID2]],Combined_Sheet__Major_Only___2[[NPDES ID2]:[ECHO BFR]],17,FALSE)</f>
        <v>38.355983999999999</v>
      </c>
      <c r="BB2561">
        <f>VLOOKUP(Sheet1[[#This Row],[NPDES ID2]],Combined_Sheet__Major_Only___2[[NPDES ID2]:[ECHO BFR]],18,FALSE)</f>
        <v>-97.655362999999994</v>
      </c>
      <c r="BC2561" t="str">
        <f>IF(ISNUMBER(SEARCH("aerobic",$AW2561)),"aerobic","")</f>
        <v/>
      </c>
      <c r="BD2561" t="str">
        <f>IF(ISNUMBER(SEARCH("anaer",$AW2561)),"anaer","")</f>
        <v/>
      </c>
      <c r="BE2561" t="str">
        <f>IF(ISNUMBER(SEARCH("thickening",$AZ2561)),"thickening","")</f>
        <v>thickening</v>
      </c>
      <c r="BF2561" s="3" t="str">
        <f>IF(ISNUMBER(SEARCH("airDry",$AW2561)),"airDry","")</f>
        <v/>
      </c>
      <c r="BG2561" s="3" t="str">
        <f>IF(ISNUMBER(SEARCH("heatDry",$AY2561)),"heatDry","")</f>
        <v/>
      </c>
      <c r="BH2561" s="3" t="str">
        <f>IF(AND(ISNUMBER(SEARCH("aerobic",$AW2561)),ISNUMBER(SEARCH("anaer",$AW2561))),"Combined Aer and Anaer.","")</f>
        <v/>
      </c>
    </row>
    <row r="2562" spans="1:60" x14ac:dyDescent="0.3">
      <c r="A2562" s="4">
        <v>2560</v>
      </c>
      <c r="B2562" t="s">
        <v>11870</v>
      </c>
      <c r="C2562">
        <v>112.8</v>
      </c>
      <c r="D2562">
        <v>1017.396674957111</v>
      </c>
      <c r="E2562">
        <v>1018.900403632317</v>
      </c>
      <c r="F2562">
        <v>724.0787979673662</v>
      </c>
      <c r="G2562">
        <v>1299.2894576724791</v>
      </c>
      <c r="H2562">
        <v>-77.09245394230804</v>
      </c>
      <c r="I2562">
        <v>-78.347848924175153</v>
      </c>
      <c r="J2562">
        <v>-91.236411182132244</v>
      </c>
      <c r="K2562">
        <v>-61.846549105395539</v>
      </c>
      <c r="L2562">
        <v>71.497678914735602</v>
      </c>
      <c r="M2562">
        <v>71.170595638857392</v>
      </c>
      <c r="N2562">
        <v>69.985738241853468</v>
      </c>
      <c r="O2562">
        <v>73.988790907446131</v>
      </c>
      <c r="P2562">
        <v>2.6633258314918891</v>
      </c>
      <c r="Q2562">
        <v>2.690907105884826</v>
      </c>
      <c r="R2562">
        <v>2.1768551440496289</v>
      </c>
      <c r="S2562">
        <v>3.0519728707592342</v>
      </c>
      <c r="T2562">
        <v>64.731871550590483</v>
      </c>
      <c r="U2562">
        <v>64.731768814314364</v>
      </c>
      <c r="V2562">
        <v>64.687781177087587</v>
      </c>
      <c r="W2562">
        <v>64.775538745278581</v>
      </c>
      <c r="X2562">
        <v>4597.1311569123582</v>
      </c>
      <c r="Y2562">
        <v>4614.8011478438866</v>
      </c>
      <c r="Z2562">
        <v>4443.8166923096587</v>
      </c>
      <c r="AA2562">
        <v>4694.9072993289356</v>
      </c>
      <c r="AB2562">
        <v>787.69291344373357</v>
      </c>
      <c r="AC2562">
        <v>781.66063505289912</v>
      </c>
      <c r="AD2562">
        <v>672.8496909255515</v>
      </c>
      <c r="AE2562">
        <v>931.9488207924004</v>
      </c>
      <c r="AF2562">
        <v>62.117136798943783</v>
      </c>
      <c r="AG2562">
        <v>61.832931726873923</v>
      </c>
      <c r="AH2562">
        <v>60.803757724016762</v>
      </c>
      <c r="AI2562">
        <v>64.281112297096755</v>
      </c>
      <c r="AJ2562">
        <v>0.53526201966512665</v>
      </c>
      <c r="AK2562">
        <v>0.5352620002106887</v>
      </c>
      <c r="AL2562">
        <v>0.53525927437560916</v>
      </c>
      <c r="AM2562">
        <v>0.53526477634183556</v>
      </c>
      <c r="AN2562">
        <v>0.96213416544631469</v>
      </c>
      <c r="AO2562">
        <v>0.96213416544631458</v>
      </c>
      <c r="AP2562">
        <v>0.96213416544631458</v>
      </c>
      <c r="AQ2562">
        <v>0.96213416544631458</v>
      </c>
      <c r="AR2562">
        <v>13.85519760060059</v>
      </c>
      <c r="AS2562">
        <v>13.85519760060059</v>
      </c>
      <c r="AT2562">
        <v>13.85519760060059</v>
      </c>
      <c r="AU2562">
        <v>13.85519760060059</v>
      </c>
      <c r="AV2562" t="str">
        <f>VLOOKUP(Sheet1[[#This Row],[NPDES ID2]],Combined_Sheet__Major_Only___2[[NPDES ID2]:[ECHO BFR]],3,FALSE)</f>
        <v>TX</v>
      </c>
      <c r="AW2562" t="s">
        <v>41</v>
      </c>
      <c r="AX2562" t="str">
        <f>VLOOKUP(Sheet1[[#This Row],[NPDES ID2]],Combined_Sheet__Major_Only___2[[NPDES ID2]:[ECHO BFR]],27,FALSE)</f>
        <v>-</v>
      </c>
      <c r="AY2562" t="str">
        <f>VLOOKUP(Sheet1[[#This Row],[NPDES ID2]],Combined_Sheet__Major_Only___2[[NPDES ID2]:[ECHO BFR]],28,FALSE)</f>
        <v>-</v>
      </c>
      <c r="AZ2562" t="str">
        <f>VLOOKUP(Sheet1[[#This Row],[NPDES ID2]],Combined_Sheet__Major_Only___2[[NPDES ID2]:[ECHO BFR]],29,FALSE)</f>
        <v>thickening</v>
      </c>
      <c r="BA2562">
        <f>VLOOKUP(Sheet1[[#This Row],[NPDES ID2]],Combined_Sheet__Major_Only___2[[NPDES ID2]:[ECHO BFR]],17,FALSE)</f>
        <v>30.130472000000001</v>
      </c>
      <c r="BB2562">
        <f>VLOOKUP(Sheet1[[#This Row],[NPDES ID2]],Combined_Sheet__Major_Only___2[[NPDES ID2]:[ECHO BFR]],18,FALSE)</f>
        <v>-94.031278</v>
      </c>
      <c r="BC2562" t="str">
        <f>IF(ISNUMBER(SEARCH("aerobic",$AW2562)),"aerobic","")</f>
        <v>aerobic</v>
      </c>
      <c r="BD2562" t="str">
        <f>IF(ISNUMBER(SEARCH("anaer",$AW2562)),"anaer","")</f>
        <v/>
      </c>
      <c r="BE2562" t="str">
        <f>IF(ISNUMBER(SEARCH("thickening",$AZ2562)),"thickening","")</f>
        <v>thickening</v>
      </c>
      <c r="BF2562" s="2" t="str">
        <f>IF(ISNUMBER(SEARCH("airDry",$AW2562)),"airDry","")</f>
        <v/>
      </c>
      <c r="BG2562" s="2" t="str">
        <f>IF(ISNUMBER(SEARCH("heatDry",$AY2562)),"heatDry","")</f>
        <v/>
      </c>
      <c r="BH2562" s="2" t="str">
        <f>IF(AND(ISNUMBER(SEARCH("aerobic",$AW2562)),ISNUMBER(SEARCH("anaer",$AW2562))),"Combined Aer and Anaer.","")</f>
        <v/>
      </c>
    </row>
    <row r="2563" spans="1:60" x14ac:dyDescent="0.3">
      <c r="A2563" s="4">
        <v>2561</v>
      </c>
      <c r="B2563" t="s">
        <v>11875</v>
      </c>
      <c r="C2563">
        <v>108</v>
      </c>
      <c r="D2563">
        <v>1087.6304321720529</v>
      </c>
      <c r="E2563">
        <v>1089.790995774187</v>
      </c>
      <c r="F2563">
        <v>772.38373590476215</v>
      </c>
      <c r="G2563">
        <v>1390.8647590241569</v>
      </c>
      <c r="H2563">
        <v>-77.237319164795522</v>
      </c>
      <c r="I2563">
        <v>-78.323888694168716</v>
      </c>
      <c r="J2563">
        <v>-91.022203240801758</v>
      </c>
      <c r="K2563">
        <v>-62.313406841219617</v>
      </c>
      <c r="L2563">
        <v>66.572561652145353</v>
      </c>
      <c r="M2563">
        <v>66.245340720455644</v>
      </c>
      <c r="N2563">
        <v>65.060000925178116</v>
      </c>
      <c r="O2563">
        <v>69.064690917730843</v>
      </c>
      <c r="P2563">
        <v>2.553445206401181</v>
      </c>
      <c r="Q2563">
        <v>2.574996040415972</v>
      </c>
      <c r="R2563">
        <v>2.0971922296742429</v>
      </c>
      <c r="S2563">
        <v>2.931280079144714</v>
      </c>
      <c r="T2563">
        <v>52.759864456161303</v>
      </c>
      <c r="U2563">
        <v>52.759780195910231</v>
      </c>
      <c r="V2563">
        <v>52.723703266745531</v>
      </c>
      <c r="W2563">
        <v>52.795678570964981</v>
      </c>
      <c r="X2563">
        <v>3853.0539342175211</v>
      </c>
      <c r="Y2563">
        <v>3868.9561451653931</v>
      </c>
      <c r="Z2563">
        <v>3715.0779215668181</v>
      </c>
      <c r="AA2563">
        <v>3941.1551971601748</v>
      </c>
      <c r="AB2563">
        <v>680.89013361593413</v>
      </c>
      <c r="AC2563">
        <v>675.36857736865932</v>
      </c>
      <c r="AD2563">
        <v>578.45777526603365</v>
      </c>
      <c r="AE2563">
        <v>811.30010146380607</v>
      </c>
      <c r="AF2563">
        <v>60.408746813845973</v>
      </c>
      <c r="AG2563">
        <v>60.111791970290163</v>
      </c>
      <c r="AH2563">
        <v>59.036398849429922</v>
      </c>
      <c r="AI2563">
        <v>62.669873446832383</v>
      </c>
      <c r="AJ2563">
        <v>0.51440553044598925</v>
      </c>
      <c r="AK2563">
        <v>0.51440551377964072</v>
      </c>
      <c r="AL2563">
        <v>0.51440317851554007</v>
      </c>
      <c r="AM2563">
        <v>0.51440789213048865</v>
      </c>
      <c r="AN2563">
        <v>0.95410740996796406</v>
      </c>
      <c r="AO2563">
        <v>0.95410740996796439</v>
      </c>
      <c r="AP2563">
        <v>0.95410740996796439</v>
      </c>
      <c r="AQ2563">
        <v>0.95410740996796439</v>
      </c>
      <c r="AR2563">
        <v>13.233949885363939</v>
      </c>
      <c r="AS2563">
        <v>13.23394988536395</v>
      </c>
      <c r="AT2563">
        <v>13.23394988536395</v>
      </c>
      <c r="AU2563">
        <v>13.23394988536395</v>
      </c>
      <c r="AV2563" t="str">
        <f>VLOOKUP(Sheet1[[#This Row],[NPDES ID2]],Combined_Sheet__Major_Only___2[[NPDES ID2]:[ECHO BFR]],3,FALSE)</f>
        <v>IL</v>
      </c>
      <c r="AW2563" t="s">
        <v>41</v>
      </c>
      <c r="AX2563" t="str">
        <f>VLOOKUP(Sheet1[[#This Row],[NPDES ID2]],Combined_Sheet__Major_Only___2[[NPDES ID2]:[ECHO BFR]],27,FALSE)</f>
        <v>-</v>
      </c>
      <c r="AY2563" t="str">
        <f>VLOOKUP(Sheet1[[#This Row],[NPDES ID2]],Combined_Sheet__Major_Only___2[[NPDES ID2]:[ECHO BFR]],28,FALSE)</f>
        <v>-</v>
      </c>
      <c r="AZ2563" t="str">
        <f>VLOOKUP(Sheet1[[#This Row],[NPDES ID2]],Combined_Sheet__Major_Only___2[[NPDES ID2]:[ECHO BFR]],29,FALSE)</f>
        <v>thickening</v>
      </c>
      <c r="BA2563">
        <f>VLOOKUP(Sheet1[[#This Row],[NPDES ID2]],Combined_Sheet__Major_Only___2[[NPDES ID2]:[ECHO BFR]],17,FALSE)</f>
        <v>38.597439999999999</v>
      </c>
      <c r="BB2563">
        <f>VLOOKUP(Sheet1[[#This Row],[NPDES ID2]],Combined_Sheet__Major_Only___2[[NPDES ID2]:[ECHO BFR]],18,FALSE)</f>
        <v>-89.962159999999997</v>
      </c>
      <c r="BC2563" t="str">
        <f>IF(ISNUMBER(SEARCH("aerobic",$AW2563)),"aerobic","")</f>
        <v>aerobic</v>
      </c>
      <c r="BD2563" t="str">
        <f>IF(ISNUMBER(SEARCH("anaer",$AW2563)),"anaer","")</f>
        <v/>
      </c>
      <c r="BE2563" t="str">
        <f>IF(ISNUMBER(SEARCH("thickening",$AZ2563)),"thickening","")</f>
        <v>thickening</v>
      </c>
      <c r="BF2563" s="3" t="str">
        <f>IF(ISNUMBER(SEARCH("airDry",$AW2563)),"airDry","")</f>
        <v/>
      </c>
      <c r="BG2563" s="3" t="str">
        <f>IF(ISNUMBER(SEARCH("heatDry",$AY2563)),"heatDry","")</f>
        <v/>
      </c>
      <c r="BH2563" s="3" t="str">
        <f>IF(AND(ISNUMBER(SEARCH("aerobic",$AW2563)),ISNUMBER(SEARCH("anaer",$AW2563))),"Combined Aer and Anaer.","")</f>
        <v/>
      </c>
    </row>
    <row r="2564" spans="1:60" x14ac:dyDescent="0.3">
      <c r="A2564" s="4">
        <v>2562</v>
      </c>
      <c r="B2564" t="s">
        <v>11879</v>
      </c>
      <c r="C2564">
        <v>106</v>
      </c>
      <c r="D2564">
        <v>1057.327548070657</v>
      </c>
      <c r="E2564">
        <v>1057.7245414420281</v>
      </c>
      <c r="F2564">
        <v>750.25712887323118</v>
      </c>
      <c r="G2564">
        <v>1349.1784273567209</v>
      </c>
      <c r="H2564">
        <v>-76.98611311871538</v>
      </c>
      <c r="I2564">
        <v>-78.266597577065312</v>
      </c>
      <c r="J2564">
        <v>-91.309630827514269</v>
      </c>
      <c r="K2564">
        <v>-61.380833793703239</v>
      </c>
      <c r="L2564">
        <v>68.341515492436798</v>
      </c>
      <c r="M2564">
        <v>68.042780400876126</v>
      </c>
      <c r="N2564">
        <v>66.960533210220191</v>
      </c>
      <c r="O2564">
        <v>70.616878933604482</v>
      </c>
      <c r="P2564">
        <v>2.50061351713068</v>
      </c>
      <c r="Q2564">
        <v>2.5268570641159211</v>
      </c>
      <c r="R2564">
        <v>2.03768705877666</v>
      </c>
      <c r="S2564">
        <v>2.8623247776770611</v>
      </c>
      <c r="T2564">
        <v>173.68321951028091</v>
      </c>
      <c r="U2564">
        <v>173.68294863278851</v>
      </c>
      <c r="V2564">
        <v>173.56696953248601</v>
      </c>
      <c r="W2564">
        <v>173.79835372234481</v>
      </c>
      <c r="X2564">
        <v>12126.03061917227</v>
      </c>
      <c r="Y2564">
        <v>12170.621699357711</v>
      </c>
      <c r="Z2564">
        <v>11739.378890361029</v>
      </c>
      <c r="AA2564">
        <v>12372.397169542761</v>
      </c>
      <c r="AB2564">
        <v>2038.729049770554</v>
      </c>
      <c r="AC2564">
        <v>2023.6488295947699</v>
      </c>
      <c r="AD2564">
        <v>1747.1712045586071</v>
      </c>
      <c r="AE2564">
        <v>2404.8725113553719</v>
      </c>
      <c r="AF2564">
        <v>63.184306379923498</v>
      </c>
      <c r="AG2564">
        <v>62.908051409889012</v>
      </c>
      <c r="AH2564">
        <v>61.907882971383302</v>
      </c>
      <c r="AI2564">
        <v>65.287428959877957</v>
      </c>
      <c r="AJ2564">
        <v>0.54829651532820423</v>
      </c>
      <c r="AK2564">
        <v>0.54829648033480272</v>
      </c>
      <c r="AL2564">
        <v>0.5482915784278698</v>
      </c>
      <c r="AM2564">
        <v>0.54830147272862118</v>
      </c>
      <c r="AN2564">
        <v>0.98538961557192162</v>
      </c>
      <c r="AO2564">
        <v>0.98538961557192173</v>
      </c>
      <c r="AP2564">
        <v>0.98538961557192173</v>
      </c>
      <c r="AQ2564">
        <v>0.98538961557192173</v>
      </c>
      <c r="AR2564">
        <v>14.25147781588792</v>
      </c>
      <c r="AS2564">
        <v>14.25147781588792</v>
      </c>
      <c r="AT2564">
        <v>14.25147781588792</v>
      </c>
      <c r="AU2564">
        <v>14.25147781588792</v>
      </c>
      <c r="AV2564" t="str">
        <f>VLOOKUP(Sheet1[[#This Row],[NPDES ID2]],Combined_Sheet__Major_Only___2[[NPDES ID2]:[ECHO BFR]],3,FALSE)</f>
        <v>MO</v>
      </c>
      <c r="AW2564" t="s">
        <v>41</v>
      </c>
      <c r="AX2564" t="str">
        <f>VLOOKUP(Sheet1[[#This Row],[NPDES ID2]],Combined_Sheet__Major_Only___2[[NPDES ID2]:[ECHO BFR]],27,FALSE)</f>
        <v>-</v>
      </c>
      <c r="AY2564" t="str">
        <f>VLOOKUP(Sheet1[[#This Row],[NPDES ID2]],Combined_Sheet__Major_Only___2[[NPDES ID2]:[ECHO BFR]],28,FALSE)</f>
        <v>-</v>
      </c>
      <c r="AZ2564" t="str">
        <f>VLOOKUP(Sheet1[[#This Row],[NPDES ID2]],Combined_Sheet__Major_Only___2[[NPDES ID2]:[ECHO BFR]],29,FALSE)</f>
        <v>-</v>
      </c>
      <c r="BA2564">
        <f>VLOOKUP(Sheet1[[#This Row],[NPDES ID2]],Combined_Sheet__Major_Only___2[[NPDES ID2]:[ECHO BFR]],17,FALSE)</f>
        <v>38.226500000000001</v>
      </c>
      <c r="BB2564">
        <f>VLOOKUP(Sheet1[[#This Row],[NPDES ID2]],Combined_Sheet__Major_Only___2[[NPDES ID2]:[ECHO BFR]],18,FALSE)</f>
        <v>-94.343444000000005</v>
      </c>
      <c r="BC2564" t="str">
        <f>IF(ISNUMBER(SEARCH("aerobic",$AW2564)),"aerobic","")</f>
        <v>aerobic</v>
      </c>
      <c r="BD2564" t="str">
        <f>IF(ISNUMBER(SEARCH("anaer",$AW2564)),"anaer","")</f>
        <v/>
      </c>
      <c r="BE2564" t="str">
        <f>IF(ISNUMBER(SEARCH("thickening",$AZ2564)),"thickening","")</f>
        <v/>
      </c>
      <c r="BF2564" s="2" t="str">
        <f>IF(ISNUMBER(SEARCH("airDry",$AW2564)),"airDry","")</f>
        <v/>
      </c>
      <c r="BG2564" s="2" t="str">
        <f>IF(ISNUMBER(SEARCH("heatDry",$AY2564)),"heatDry","")</f>
        <v/>
      </c>
      <c r="BH2564" s="2" t="str">
        <f>IF(AND(ISNUMBER(SEARCH("aerobic",$AW2564)),ISNUMBER(SEARCH("anaer",$AW2564))),"Combined Aer and Anaer.","")</f>
        <v/>
      </c>
    </row>
    <row r="2565" spans="1:60" x14ac:dyDescent="0.3">
      <c r="A2565" s="4">
        <v>2563</v>
      </c>
      <c r="B2565" t="s">
        <v>11883</v>
      </c>
      <c r="C2565">
        <v>105.86</v>
      </c>
      <c r="D2565">
        <v>1055.378212466499</v>
      </c>
      <c r="E2565">
        <v>1055.661638225426</v>
      </c>
      <c r="F2565">
        <v>748.83107269215577</v>
      </c>
      <c r="G2565">
        <v>1346.497774175406</v>
      </c>
      <c r="H2565">
        <v>-76.985233790407563</v>
      </c>
      <c r="I2565">
        <v>-78.251759298278927</v>
      </c>
      <c r="J2565">
        <v>-91.305614164263574</v>
      </c>
      <c r="K2565">
        <v>-61.328632020615863</v>
      </c>
      <c r="L2565">
        <v>68.458053470982037</v>
      </c>
      <c r="M2565">
        <v>68.161246700037566</v>
      </c>
      <c r="N2565">
        <v>67.086058656221397</v>
      </c>
      <c r="O2565">
        <v>70.718588982540012</v>
      </c>
      <c r="P2565">
        <v>2.496934899105407</v>
      </c>
      <c r="Q2565">
        <v>2.5236680043222091</v>
      </c>
      <c r="R2565">
        <v>2.0335939181916638</v>
      </c>
      <c r="S2565">
        <v>2.857530520215815</v>
      </c>
      <c r="T2565">
        <v>73.402183222990473</v>
      </c>
      <c r="U2565">
        <v>73.402067106092858</v>
      </c>
      <c r="V2565">
        <v>73.352350412417394</v>
      </c>
      <c r="W2565">
        <v>73.451537738914595</v>
      </c>
      <c r="X2565">
        <v>5109.2105317233136</v>
      </c>
      <c r="Y2565">
        <v>5127.81965557484</v>
      </c>
      <c r="Z2565">
        <v>4947.6749696544684</v>
      </c>
      <c r="AA2565">
        <v>5212.154341953953</v>
      </c>
      <c r="AB2565">
        <v>993.61908144393851</v>
      </c>
      <c r="AC2565">
        <v>983.16537187097026</v>
      </c>
      <c r="AD2565">
        <v>831.58416855639996</v>
      </c>
      <c r="AE2565">
        <v>1203.1888299174991</v>
      </c>
      <c r="AF2565">
        <v>63.375489996784779</v>
      </c>
      <c r="AG2565">
        <v>63.100681865223763</v>
      </c>
      <c r="AH2565">
        <v>62.105561907367189</v>
      </c>
      <c r="AI2565">
        <v>65.467878258105003</v>
      </c>
      <c r="AJ2565">
        <v>0.55063213445314818</v>
      </c>
      <c r="AK2565">
        <v>0.55063211374054499</v>
      </c>
      <c r="AL2565">
        <v>0.5506292116506718</v>
      </c>
      <c r="AM2565">
        <v>0.55063506937973294</v>
      </c>
      <c r="AN2565">
        <v>0.96639129604562202</v>
      </c>
      <c r="AO2565">
        <v>0.96639129604562191</v>
      </c>
      <c r="AP2565">
        <v>0.96639129604562191</v>
      </c>
      <c r="AQ2565">
        <v>0.96639129604562191</v>
      </c>
      <c r="AR2565">
        <v>13.151201062955019</v>
      </c>
      <c r="AS2565">
        <v>13.15120106295501</v>
      </c>
      <c r="AT2565">
        <v>13.15120106295501</v>
      </c>
      <c r="AU2565">
        <v>13.15120106295501</v>
      </c>
      <c r="AV2565" t="str">
        <f>VLOOKUP(Sheet1[[#This Row],[NPDES ID2]],Combined_Sheet__Major_Only___2[[NPDES ID2]:[ECHO BFR]],3,FALSE)</f>
        <v>OR</v>
      </c>
      <c r="AW2565" t="s">
        <v>12181</v>
      </c>
      <c r="AX2565" t="str">
        <f>VLOOKUP(Sheet1[[#This Row],[NPDES ID2]],Combined_Sheet__Major_Only___2[[NPDES ID2]:[ECHO BFR]],27,FALSE)</f>
        <v>-</v>
      </c>
      <c r="AY2565" t="str">
        <f>VLOOKUP(Sheet1[[#This Row],[NPDES ID2]],Combined_Sheet__Major_Only___2[[NPDES ID2]:[ECHO BFR]],28,FALSE)</f>
        <v>-</v>
      </c>
      <c r="AZ2565" t="str">
        <f>VLOOKUP(Sheet1[[#This Row],[NPDES ID2]],Combined_Sheet__Major_Only___2[[NPDES ID2]:[ECHO BFR]],29,FALSE)</f>
        <v>preliminaryOps, thickening</v>
      </c>
      <c r="BA2565">
        <f>VLOOKUP(Sheet1[[#This Row],[NPDES ID2]],Combined_Sheet__Major_Only___2[[NPDES ID2]:[ECHO BFR]],17,FALSE)</f>
        <v>45.155901</v>
      </c>
      <c r="BB2565">
        <f>VLOOKUP(Sheet1[[#This Row],[NPDES ID2]],Combined_Sheet__Major_Only___2[[NPDES ID2]:[ECHO BFR]],18,FALSE)</f>
        <v>-122.80584899999999</v>
      </c>
      <c r="BC2565" t="str">
        <f>IF(ISNUMBER(SEARCH("aerobic",$AW2565)),"aerobic","")</f>
        <v/>
      </c>
      <c r="BD2565" t="str">
        <f>IF(ISNUMBER(SEARCH("anaer",$AW2565)),"anaer","")</f>
        <v>anaer</v>
      </c>
      <c r="BE2565" t="str">
        <f>IF(ISNUMBER(SEARCH("thickening",$AZ2565)),"thickening","")</f>
        <v>thickening</v>
      </c>
      <c r="BF2565" s="3" t="str">
        <f>IF(ISNUMBER(SEARCH("airDry",$AW2565)),"airDry","")</f>
        <v/>
      </c>
      <c r="BG2565" s="3" t="str">
        <f>IF(ISNUMBER(SEARCH("heatDry",$AY2565)),"heatDry","")</f>
        <v/>
      </c>
      <c r="BH2565" s="3" t="str">
        <f>IF(AND(ISNUMBER(SEARCH("aerobic",$AW2565)),ISNUMBER(SEARCH("anaer",$AW2565))),"Combined Aer and Anaer.","")</f>
        <v/>
      </c>
    </row>
    <row r="2566" spans="1:60" x14ac:dyDescent="0.3">
      <c r="A2566" s="4">
        <v>2564</v>
      </c>
      <c r="B2566" t="s">
        <v>11888</v>
      </c>
      <c r="C2566">
        <v>105.8</v>
      </c>
      <c r="D2566">
        <v>1030.933402578587</v>
      </c>
      <c r="E2566">
        <v>1031.2152377175671</v>
      </c>
      <c r="F2566">
        <v>731.49446008697646</v>
      </c>
      <c r="G2566">
        <v>1313.8459399551141</v>
      </c>
      <c r="H2566">
        <v>-76.82841359672733</v>
      </c>
      <c r="I2566">
        <v>-78.070748777197508</v>
      </c>
      <c r="J2566">
        <v>-90.992677089589904</v>
      </c>
      <c r="K2566">
        <v>-60.594380395537272</v>
      </c>
      <c r="L2566">
        <v>70.074404684965458</v>
      </c>
      <c r="M2566">
        <v>69.790152368037425</v>
      </c>
      <c r="N2566">
        <v>68.760315436364564</v>
      </c>
      <c r="O2566">
        <v>72.23956778863861</v>
      </c>
      <c r="P2566">
        <v>2.492381443958672</v>
      </c>
      <c r="Q2566">
        <v>2.5233024218093489</v>
      </c>
      <c r="R2566">
        <v>2.0210243005284241</v>
      </c>
      <c r="S2566">
        <v>2.859180572243551</v>
      </c>
      <c r="T2566">
        <v>230.5780402807884</v>
      </c>
      <c r="U2566">
        <v>230.5776815992939</v>
      </c>
      <c r="V2566">
        <v>230.42410827491429</v>
      </c>
      <c r="W2566">
        <v>230.73049484933011</v>
      </c>
      <c r="X2566">
        <v>15669.898112116211</v>
      </c>
      <c r="Y2566">
        <v>15723.32689758284</v>
      </c>
      <c r="Z2566">
        <v>15206.0938642541</v>
      </c>
      <c r="AA2566">
        <v>15965.18451225601</v>
      </c>
      <c r="AB2566">
        <v>3125.8141409001651</v>
      </c>
      <c r="AC2566">
        <v>3091.8493736071418</v>
      </c>
      <c r="AD2566">
        <v>2605.7626767129118</v>
      </c>
      <c r="AE2566">
        <v>3805.1580350067429</v>
      </c>
      <c r="AF2566">
        <v>64.909074616485952</v>
      </c>
      <c r="AG2566">
        <v>64.645692791784285</v>
      </c>
      <c r="AH2566">
        <v>63.692302361635242</v>
      </c>
      <c r="AI2566">
        <v>66.913940970080503</v>
      </c>
      <c r="AJ2566">
        <v>0.56937253643885133</v>
      </c>
      <c r="AK2566">
        <v>0.56937249031408732</v>
      </c>
      <c r="AL2566">
        <v>0.56936603006446829</v>
      </c>
      <c r="AM2566">
        <v>0.56937906984881359</v>
      </c>
      <c r="AN2566">
        <v>0.9889375071893941</v>
      </c>
      <c r="AO2566">
        <v>0.98893750718939422</v>
      </c>
      <c r="AP2566">
        <v>0.98893750718939422</v>
      </c>
      <c r="AQ2566">
        <v>0.98893750718939422</v>
      </c>
      <c r="AR2566">
        <v>13.28247584576417</v>
      </c>
      <c r="AS2566">
        <v>13.28247584576417</v>
      </c>
      <c r="AT2566">
        <v>13.28247584576417</v>
      </c>
      <c r="AU2566">
        <v>13.28247584576417</v>
      </c>
      <c r="AV2566" t="str">
        <f>VLOOKUP(Sheet1[[#This Row],[NPDES ID2]],Combined_Sheet__Major_Only___2[[NPDES ID2]:[ECHO BFR]],3,FALSE)</f>
        <v>MO</v>
      </c>
      <c r="AW2566" t="s">
        <v>41</v>
      </c>
      <c r="AX2566" t="str">
        <f>VLOOKUP(Sheet1[[#This Row],[NPDES ID2]],Combined_Sheet__Major_Only___2[[NPDES ID2]:[ECHO BFR]],27,FALSE)</f>
        <v>-</v>
      </c>
      <c r="AY2566" t="str">
        <f>VLOOKUP(Sheet1[[#This Row],[NPDES ID2]],Combined_Sheet__Major_Only___2[[NPDES ID2]:[ECHO BFR]],28,FALSE)</f>
        <v>-</v>
      </c>
      <c r="AZ2566" t="str">
        <f>VLOOKUP(Sheet1[[#This Row],[NPDES ID2]],Combined_Sheet__Major_Only___2[[NPDES ID2]:[ECHO BFR]],29,FALSE)</f>
        <v>-</v>
      </c>
      <c r="BA2566">
        <f>VLOOKUP(Sheet1[[#This Row],[NPDES ID2]],Combined_Sheet__Major_Only___2[[NPDES ID2]:[ECHO BFR]],17,FALSE)</f>
        <v>38.846823999999998</v>
      </c>
      <c r="BB2566">
        <f>VLOOKUP(Sheet1[[#This Row],[NPDES ID2]],Combined_Sheet__Major_Only___2[[NPDES ID2]:[ECHO BFR]],18,FALSE)</f>
        <v>-91.124426999999997</v>
      </c>
      <c r="BC2566" t="str">
        <f>IF(ISNUMBER(SEARCH("aerobic",$AW2566)),"aerobic","")</f>
        <v>aerobic</v>
      </c>
      <c r="BD2566" t="str">
        <f>IF(ISNUMBER(SEARCH("anaer",$AW2566)),"anaer","")</f>
        <v/>
      </c>
      <c r="BE2566" t="str">
        <f>IF(ISNUMBER(SEARCH("thickening",$AZ2566)),"thickening","")</f>
        <v/>
      </c>
      <c r="BF2566" s="2" t="str">
        <f>IF(ISNUMBER(SEARCH("airDry",$AW2566)),"airDry","")</f>
        <v/>
      </c>
      <c r="BG2566" s="2" t="str">
        <f>IF(ISNUMBER(SEARCH("heatDry",$AY2566)),"heatDry","")</f>
        <v/>
      </c>
      <c r="BH2566" s="2" t="str">
        <f>IF(AND(ISNUMBER(SEARCH("aerobic",$AW2566)),ISNUMBER(SEARCH("anaer",$AW2566))),"Combined Aer and Anaer.","")</f>
        <v/>
      </c>
    </row>
    <row r="2567" spans="1:60" x14ac:dyDescent="0.3">
      <c r="A2567" s="4">
        <v>2565</v>
      </c>
      <c r="B2567" t="s">
        <v>11891</v>
      </c>
      <c r="C2567">
        <v>104.85</v>
      </c>
      <c r="D2567">
        <v>1099.7256714150751</v>
      </c>
      <c r="E2567">
        <v>1101.0687254396671</v>
      </c>
      <c r="F2567">
        <v>779.90149324646893</v>
      </c>
      <c r="G2567">
        <v>1405.258889386288</v>
      </c>
      <c r="H2567">
        <v>-77.162068775213115</v>
      </c>
      <c r="I2567">
        <v>-78.393698583324081</v>
      </c>
      <c r="J2567">
        <v>-91.148229653065982</v>
      </c>
      <c r="K2567">
        <v>-62.062276607473628</v>
      </c>
      <c r="L2567">
        <v>65.636759270217723</v>
      </c>
      <c r="M2567">
        <v>65.326588501077495</v>
      </c>
      <c r="N2567">
        <v>64.203022875697599</v>
      </c>
      <c r="O2567">
        <v>67.999012803845687</v>
      </c>
      <c r="P2567">
        <v>2.4771356568906042</v>
      </c>
      <c r="Q2567">
        <v>2.5013047242266628</v>
      </c>
      <c r="R2567">
        <v>2.0290701098922002</v>
      </c>
      <c r="S2567">
        <v>2.840890012974882</v>
      </c>
      <c r="T2567">
        <v>47.920411645472669</v>
      </c>
      <c r="U2567">
        <v>47.920334853798153</v>
      </c>
      <c r="V2567">
        <v>47.88745567569255</v>
      </c>
      <c r="W2567">
        <v>47.95305130429589</v>
      </c>
      <c r="X2567">
        <v>3445.9001472900909</v>
      </c>
      <c r="Y2567">
        <v>3459.571389967356</v>
      </c>
      <c r="Z2567">
        <v>3327.2382892480382</v>
      </c>
      <c r="AA2567">
        <v>3521.624704350093</v>
      </c>
      <c r="AB2567">
        <v>519.11808707496823</v>
      </c>
      <c r="AC2567">
        <v>516.28264971099577</v>
      </c>
      <c r="AD2567">
        <v>451.73115131495302</v>
      </c>
      <c r="AE2567">
        <v>601.8045934932519</v>
      </c>
      <c r="AF2567">
        <v>61.348886624258817</v>
      </c>
      <c r="AG2567">
        <v>61.058951866415157</v>
      </c>
      <c r="AH2567">
        <v>60.008958388061039</v>
      </c>
      <c r="AI2567">
        <v>63.556593542683729</v>
      </c>
      <c r="AJ2567">
        <v>0.52588146763939503</v>
      </c>
      <c r="AK2567">
        <v>0.52588145306314271</v>
      </c>
      <c r="AL2567">
        <v>0.52587941057848375</v>
      </c>
      <c r="AM2567">
        <v>0.5258835332298738</v>
      </c>
      <c r="AN2567">
        <v>0.94980640335408961</v>
      </c>
      <c r="AO2567">
        <v>0.9498064033540895</v>
      </c>
      <c r="AP2567">
        <v>0.9498064033540895</v>
      </c>
      <c r="AQ2567">
        <v>0.9498064033540895</v>
      </c>
      <c r="AR2567">
        <v>14.78789493880743</v>
      </c>
      <c r="AS2567">
        <v>14.78789493880743</v>
      </c>
      <c r="AT2567">
        <v>14.78789493880743</v>
      </c>
      <c r="AU2567">
        <v>14.78789493880743</v>
      </c>
      <c r="AV2567" t="str">
        <f>VLOOKUP(Sheet1[[#This Row],[NPDES ID2]],Combined_Sheet__Major_Only___2[[NPDES ID2]:[ECHO BFR]],3,FALSE)</f>
        <v>TX</v>
      </c>
      <c r="AW2567" t="s">
        <v>41</v>
      </c>
      <c r="AX2567" t="str">
        <f>VLOOKUP(Sheet1[[#This Row],[NPDES ID2]],Combined_Sheet__Major_Only___2[[NPDES ID2]:[ECHO BFR]],27,FALSE)</f>
        <v>-</v>
      </c>
      <c r="AY2567" t="str">
        <f>VLOOKUP(Sheet1[[#This Row],[NPDES ID2]],Combined_Sheet__Major_Only___2[[NPDES ID2]:[ECHO BFR]],28,FALSE)</f>
        <v>-</v>
      </c>
      <c r="AZ2567" t="str">
        <f>VLOOKUP(Sheet1[[#This Row],[NPDES ID2]],Combined_Sheet__Major_Only___2[[NPDES ID2]:[ECHO BFR]],29,FALSE)</f>
        <v>thickening</v>
      </c>
      <c r="BA2567">
        <f>VLOOKUP(Sheet1[[#This Row],[NPDES ID2]],Combined_Sheet__Major_Only___2[[NPDES ID2]:[ECHO BFR]],17,FALSE)</f>
        <v>30.645492000000001</v>
      </c>
      <c r="BB2567">
        <f>VLOOKUP(Sheet1[[#This Row],[NPDES ID2]],Combined_Sheet__Major_Only___2[[NPDES ID2]:[ECHO BFR]],18,FALSE)</f>
        <v>-95.552466999999993</v>
      </c>
      <c r="BC2567" t="str">
        <f>IF(ISNUMBER(SEARCH("aerobic",$AW2567)),"aerobic","")</f>
        <v>aerobic</v>
      </c>
      <c r="BD2567" t="str">
        <f>IF(ISNUMBER(SEARCH("anaer",$AW2567)),"anaer","")</f>
        <v/>
      </c>
      <c r="BE2567" t="str">
        <f>IF(ISNUMBER(SEARCH("thickening",$AZ2567)),"thickening","")</f>
        <v>thickening</v>
      </c>
      <c r="BF2567" s="3" t="str">
        <f>IF(ISNUMBER(SEARCH("airDry",$AW2567)),"airDry","")</f>
        <v/>
      </c>
      <c r="BG2567" s="3" t="str">
        <f>IF(ISNUMBER(SEARCH("heatDry",$AY2567)),"heatDry","")</f>
        <v/>
      </c>
      <c r="BH2567" s="3" t="str">
        <f>IF(AND(ISNUMBER(SEARCH("aerobic",$AW2567)),ISNUMBER(SEARCH("anaer",$AW2567))),"Combined Aer and Anaer.","")</f>
        <v/>
      </c>
    </row>
    <row r="2568" spans="1:60" x14ac:dyDescent="0.3">
      <c r="A2568" s="4">
        <v>2566</v>
      </c>
      <c r="B2568" t="s">
        <v>11895</v>
      </c>
      <c r="C2568">
        <v>104.7</v>
      </c>
      <c r="D2568">
        <v>1087.9552759907599</v>
      </c>
      <c r="E2568">
        <v>1088.849278290606</v>
      </c>
      <c r="F2568">
        <v>771.51920995896546</v>
      </c>
      <c r="G2568">
        <v>1389.4104331172509</v>
      </c>
      <c r="H2568">
        <v>-77.087355127751309</v>
      </c>
      <c r="I2568">
        <v>-78.340148432216694</v>
      </c>
      <c r="J2568">
        <v>-91.218988310136723</v>
      </c>
      <c r="K2568">
        <v>-61.843707531315793</v>
      </c>
      <c r="L2568">
        <v>66.335669689920735</v>
      </c>
      <c r="M2568">
        <v>66.031870919038269</v>
      </c>
      <c r="N2568">
        <v>64.931326533989491</v>
      </c>
      <c r="O2568">
        <v>68.649510735477648</v>
      </c>
      <c r="P2568">
        <v>2.4721227439175149</v>
      </c>
      <c r="Q2568">
        <v>2.4976218184490731</v>
      </c>
      <c r="R2568">
        <v>2.0207205697624042</v>
      </c>
      <c r="S2568">
        <v>2.8329500884301568</v>
      </c>
      <c r="T2568">
        <v>124.2838800285633</v>
      </c>
      <c r="U2568">
        <v>124.2836853875303</v>
      </c>
      <c r="V2568">
        <v>124.20034774408779</v>
      </c>
      <c r="W2568">
        <v>124.36661057129029</v>
      </c>
      <c r="X2568">
        <v>8830.1127487814938</v>
      </c>
      <c r="Y2568">
        <v>8864.1284322667052</v>
      </c>
      <c r="Z2568">
        <v>8535.2276035717114</v>
      </c>
      <c r="AA2568">
        <v>9018.1354514263639</v>
      </c>
      <c r="AB2568">
        <v>1378.3615830969611</v>
      </c>
      <c r="AC2568">
        <v>1370.0110439863779</v>
      </c>
      <c r="AD2568">
        <v>1193.782185243844</v>
      </c>
      <c r="AE2568">
        <v>1606.352375944409</v>
      </c>
      <c r="AF2568">
        <v>62.091176133273578</v>
      </c>
      <c r="AG2568">
        <v>61.806768470296397</v>
      </c>
      <c r="AH2568">
        <v>60.776950676400993</v>
      </c>
      <c r="AI2568">
        <v>64.256561399689076</v>
      </c>
      <c r="AJ2568">
        <v>0.53494499186074662</v>
      </c>
      <c r="AK2568">
        <v>0.5349449657200831</v>
      </c>
      <c r="AL2568">
        <v>0.53494130344454116</v>
      </c>
      <c r="AM2568">
        <v>0.53494869558373503</v>
      </c>
      <c r="AN2568">
        <v>0.97975105676658292</v>
      </c>
      <c r="AO2568">
        <v>0.97975105676658258</v>
      </c>
      <c r="AP2568">
        <v>0.97975105676658258</v>
      </c>
      <c r="AQ2568">
        <v>0.97975105676658258</v>
      </c>
      <c r="AR2568">
        <v>14.64362841803819</v>
      </c>
      <c r="AS2568">
        <v>14.64362841803819</v>
      </c>
      <c r="AT2568">
        <v>14.64362841803819</v>
      </c>
      <c r="AU2568">
        <v>14.64362841803819</v>
      </c>
      <c r="AV2568" t="str">
        <f>VLOOKUP(Sheet1[[#This Row],[NPDES ID2]],Combined_Sheet__Major_Only___2[[NPDES ID2]:[ECHO BFR]],3,FALSE)</f>
        <v>NY</v>
      </c>
      <c r="AW2568" t="s">
        <v>12181</v>
      </c>
      <c r="AX2568" t="str">
        <f>VLOOKUP(Sheet1[[#This Row],[NPDES ID2]],Combined_Sheet__Major_Only___2[[NPDES ID2]:[ECHO BFR]],27,FALSE)</f>
        <v>other</v>
      </c>
      <c r="AY2568" t="str">
        <f>VLOOKUP(Sheet1[[#This Row],[NPDES ID2]],Combined_Sheet__Major_Only___2[[NPDES ID2]:[ECHO BFR]],28,FALSE)</f>
        <v>highTempCompost</v>
      </c>
      <c r="AZ2568" t="str">
        <f>VLOOKUP(Sheet1[[#This Row],[NPDES ID2]],Combined_Sheet__Major_Only___2[[NPDES ID2]:[ECHO BFR]],29,FALSE)</f>
        <v>thickening</v>
      </c>
      <c r="BA2568">
        <f>VLOOKUP(Sheet1[[#This Row],[NPDES ID2]],Combined_Sheet__Major_Only___2[[NPDES ID2]:[ECHO BFR]],17,FALSE)</f>
        <v>43.262259999999998</v>
      </c>
      <c r="BB2568">
        <f>VLOOKUP(Sheet1[[#This Row],[NPDES ID2]],Combined_Sheet__Major_Only___2[[NPDES ID2]:[ECHO BFR]],18,FALSE)</f>
        <v>-73.582099999999997</v>
      </c>
      <c r="BC2568" t="str">
        <f>IF(ISNUMBER(SEARCH("aerobic",$AW2568)),"aerobic","")</f>
        <v/>
      </c>
      <c r="BD2568" t="str">
        <f>IF(ISNUMBER(SEARCH("anaer",$AW2568)),"anaer","")</f>
        <v>anaer</v>
      </c>
      <c r="BE2568" t="str">
        <f>IF(ISNUMBER(SEARCH("thickening",$AZ2568)),"thickening","")</f>
        <v>thickening</v>
      </c>
      <c r="BF2568" s="2" t="str">
        <f>IF(ISNUMBER(SEARCH("airDry",$AW2568)),"airDry","")</f>
        <v/>
      </c>
      <c r="BG2568" s="2" t="str">
        <f>IF(ISNUMBER(SEARCH("heatDry",$AY2568)),"heatDry","")</f>
        <v/>
      </c>
      <c r="BH2568" s="2" t="str">
        <f>IF(AND(ISNUMBER(SEARCH("aerobic",$AW2568)),ISNUMBER(SEARCH("anaer",$AW2568))),"Combined Aer and Anaer.","")</f>
        <v/>
      </c>
    </row>
    <row r="2569" spans="1:60" x14ac:dyDescent="0.3">
      <c r="A2569" s="4">
        <v>2567</v>
      </c>
      <c r="B2569" t="s">
        <v>11900</v>
      </c>
      <c r="C2569">
        <v>103.64</v>
      </c>
      <c r="D2569">
        <v>1156.352714946883</v>
      </c>
      <c r="E2569">
        <v>1159.162307149456</v>
      </c>
      <c r="F2569">
        <v>819.55220584515541</v>
      </c>
      <c r="G2569">
        <v>1480.5217101537769</v>
      </c>
      <c r="H2569">
        <v>-77.356252464851337</v>
      </c>
      <c r="I2569">
        <v>-78.380576475061957</v>
      </c>
      <c r="J2569">
        <v>-90.81693937413003</v>
      </c>
      <c r="K2569">
        <v>-62.705006173047522</v>
      </c>
      <c r="L2569">
        <v>62.35412573257171</v>
      </c>
      <c r="M2569">
        <v>62.02869308340977</v>
      </c>
      <c r="N2569">
        <v>60.8498346832884</v>
      </c>
      <c r="O2569">
        <v>64.832628802797529</v>
      </c>
      <c r="P2569">
        <v>2.4531167377341938</v>
      </c>
      <c r="Q2569">
        <v>2.4744182929387981</v>
      </c>
      <c r="R2569">
        <v>2.0282772833777978</v>
      </c>
      <c r="S2569">
        <v>2.8224282645010068</v>
      </c>
      <c r="T2569">
        <v>52.561318691264027</v>
      </c>
      <c r="U2569">
        <v>52.561234737422467</v>
      </c>
      <c r="V2569">
        <v>52.525289000761298</v>
      </c>
      <c r="W2569">
        <v>52.59700256927951</v>
      </c>
      <c r="X2569">
        <v>3932.9798705836638</v>
      </c>
      <c r="Y2569">
        <v>3950.2028321347302</v>
      </c>
      <c r="Z2569">
        <v>3783.5252456957378</v>
      </c>
      <c r="AA2569">
        <v>4028.5179135544049</v>
      </c>
      <c r="AB2569">
        <v>751.36009629082105</v>
      </c>
      <c r="AC2569">
        <v>744.09316895605002</v>
      </c>
      <c r="AD2569">
        <v>629.77210247294704</v>
      </c>
      <c r="AE2569">
        <v>910.81371899115277</v>
      </c>
      <c r="AF2569">
        <v>58.961171227628341</v>
      </c>
      <c r="AG2569">
        <v>58.653416910218311</v>
      </c>
      <c r="AH2569">
        <v>57.538898643026187</v>
      </c>
      <c r="AI2569">
        <v>61.30455263885149</v>
      </c>
      <c r="AJ2569">
        <v>0.49674320249674409</v>
      </c>
      <c r="AK2569">
        <v>0.49674318641254628</v>
      </c>
      <c r="AL2569">
        <v>0.49674093271814779</v>
      </c>
      <c r="AM2569">
        <v>0.4967454816886786</v>
      </c>
      <c r="AN2569">
        <v>0.95394550574381864</v>
      </c>
      <c r="AO2569">
        <v>0.95394550574381864</v>
      </c>
      <c r="AP2569">
        <v>0.95394550574381864</v>
      </c>
      <c r="AQ2569">
        <v>0.95394550574381864</v>
      </c>
      <c r="AR2569">
        <v>12.356871350705831</v>
      </c>
      <c r="AS2569">
        <v>12.356871350705831</v>
      </c>
      <c r="AT2569">
        <v>12.356871350705831</v>
      </c>
      <c r="AU2569">
        <v>12.356871350705831</v>
      </c>
      <c r="AV2569" t="str">
        <f>VLOOKUP(Sheet1[[#This Row],[NPDES ID2]],Combined_Sheet__Major_Only___2[[NPDES ID2]:[ECHO BFR]],3,FALSE)</f>
        <v>CA</v>
      </c>
      <c r="AW2569" t="s">
        <v>41</v>
      </c>
      <c r="AX2569" t="str">
        <f>VLOOKUP(Sheet1[[#This Row],[NPDES ID2]],Combined_Sheet__Major_Only___2[[NPDES ID2]:[ECHO BFR]],27,FALSE)</f>
        <v>-</v>
      </c>
      <c r="AY2569" t="str">
        <f>VLOOKUP(Sheet1[[#This Row],[NPDES ID2]],Combined_Sheet__Major_Only___2[[NPDES ID2]:[ECHO BFR]],28,FALSE)</f>
        <v>-</v>
      </c>
      <c r="AZ2569" t="str">
        <f>VLOOKUP(Sheet1[[#This Row],[NPDES ID2]],Combined_Sheet__Major_Only___2[[NPDES ID2]:[ECHO BFR]],29,FALSE)</f>
        <v>thickening</v>
      </c>
      <c r="BA2569">
        <f>VLOOKUP(Sheet1[[#This Row],[NPDES ID2]],Combined_Sheet__Major_Only___2[[NPDES ID2]:[ECHO BFR]],17,FALSE)</f>
        <v>34.413330000000002</v>
      </c>
      <c r="BB2569">
        <f>VLOOKUP(Sheet1[[#This Row],[NPDES ID2]],Combined_Sheet__Major_Only___2[[NPDES ID2]:[ECHO BFR]],18,FALSE)</f>
        <v>-119.647631</v>
      </c>
      <c r="BC2569" t="str">
        <f>IF(ISNUMBER(SEARCH("aerobic",$AW2569)),"aerobic","")</f>
        <v>aerobic</v>
      </c>
      <c r="BD2569" t="str">
        <f>IF(ISNUMBER(SEARCH("anaer",$AW2569)),"anaer","")</f>
        <v/>
      </c>
      <c r="BE2569" t="str">
        <f>IF(ISNUMBER(SEARCH("thickening",$AZ2569)),"thickening","")</f>
        <v>thickening</v>
      </c>
      <c r="BF2569" s="3" t="str">
        <f>IF(ISNUMBER(SEARCH("airDry",$AW2569)),"airDry","")</f>
        <v/>
      </c>
      <c r="BG2569" s="3" t="str">
        <f>IF(ISNUMBER(SEARCH("heatDry",$AY2569)),"heatDry","")</f>
        <v/>
      </c>
      <c r="BH2569" s="3" t="str">
        <f>IF(AND(ISNUMBER(SEARCH("aerobic",$AW2569)),ISNUMBER(SEARCH("anaer",$AW2569))),"Combined Aer and Anaer.","")</f>
        <v/>
      </c>
    </row>
    <row r="2570" spans="1:60" x14ac:dyDescent="0.3">
      <c r="A2570" s="4">
        <v>2568</v>
      </c>
      <c r="B2570" t="s">
        <v>11904</v>
      </c>
      <c r="C2570">
        <v>103.22</v>
      </c>
      <c r="D2570">
        <v>1130.308220078027</v>
      </c>
      <c r="E2570">
        <v>1132.025743315749</v>
      </c>
      <c r="F2570">
        <v>800.98559701989382</v>
      </c>
      <c r="G2570">
        <v>1445.272361960014</v>
      </c>
      <c r="H2570">
        <v>-77.227977436704052</v>
      </c>
      <c r="I2570">
        <v>-78.334013728869564</v>
      </c>
      <c r="J2570">
        <v>-91.041267278233349</v>
      </c>
      <c r="K2570">
        <v>-62.280398899855463</v>
      </c>
      <c r="L2570">
        <v>63.761252507877842</v>
      </c>
      <c r="M2570">
        <v>63.449521789642723</v>
      </c>
      <c r="N2570">
        <v>62.320300336945557</v>
      </c>
      <c r="O2570">
        <v>66.135396294221309</v>
      </c>
      <c r="P2570">
        <v>2.4401869918880741</v>
      </c>
      <c r="Q2570">
        <v>2.4612784018285878</v>
      </c>
      <c r="R2570">
        <v>2.0034095331346058</v>
      </c>
      <c r="S2570">
        <v>2.8008877016274569</v>
      </c>
      <c r="T2570">
        <v>47.316621633872572</v>
      </c>
      <c r="U2570">
        <v>47.316545774008361</v>
      </c>
      <c r="V2570">
        <v>47.284065560460228</v>
      </c>
      <c r="W2570">
        <v>47.34886523452802</v>
      </c>
      <c r="X2570">
        <v>3448.1962413889059</v>
      </c>
      <c r="Y2570">
        <v>3462.3477883944079</v>
      </c>
      <c r="Z2570">
        <v>3325.3801225182679</v>
      </c>
      <c r="AA2570">
        <v>3526.6152544366141</v>
      </c>
      <c r="AB2570">
        <v>648.3122800848555</v>
      </c>
      <c r="AC2570">
        <v>642.18390771889472</v>
      </c>
      <c r="AD2570">
        <v>545.19036519662222</v>
      </c>
      <c r="AE2570">
        <v>781.09730505289542</v>
      </c>
      <c r="AF2570">
        <v>60.537034559260881</v>
      </c>
      <c r="AG2570">
        <v>60.241038586889388</v>
      </c>
      <c r="AH2570">
        <v>59.169103696527742</v>
      </c>
      <c r="AI2570">
        <v>62.790881015402107</v>
      </c>
      <c r="AJ2570">
        <v>0.51597126415151895</v>
      </c>
      <c r="AK2570">
        <v>0.51597124859427201</v>
      </c>
      <c r="AL2570">
        <v>0.51596906869397463</v>
      </c>
      <c r="AM2570">
        <v>0.51597346871336869</v>
      </c>
      <c r="AN2570">
        <v>0.94921255774697821</v>
      </c>
      <c r="AO2570">
        <v>0.94921255774697821</v>
      </c>
      <c r="AP2570">
        <v>0.94921255774697821</v>
      </c>
      <c r="AQ2570">
        <v>0.94921255774697821</v>
      </c>
      <c r="AR2570">
        <v>12.80122863113319</v>
      </c>
      <c r="AS2570">
        <v>12.80122863113319</v>
      </c>
      <c r="AT2570">
        <v>12.80122863113319</v>
      </c>
      <c r="AU2570">
        <v>12.80122863113319</v>
      </c>
      <c r="AV2570" t="str">
        <f>VLOOKUP(Sheet1[[#This Row],[NPDES ID2]],Combined_Sheet__Major_Only___2[[NPDES ID2]:[ECHO BFR]],3,FALSE)</f>
        <v>PA</v>
      </c>
      <c r="AW2570" t="s">
        <v>12181</v>
      </c>
      <c r="AX2570" t="str">
        <f>VLOOKUP(Sheet1[[#This Row],[NPDES ID2]],Combined_Sheet__Major_Only___2[[NPDES ID2]:[ECHO BFR]],27,FALSE)</f>
        <v>methaneBioCaptureRecover</v>
      </c>
      <c r="AY2570" t="str">
        <f>VLOOKUP(Sheet1[[#This Row],[NPDES ID2]],Combined_Sheet__Major_Only___2[[NPDES ID2]:[ECHO BFR]],28,FALSE)</f>
        <v>-</v>
      </c>
      <c r="AZ2570" t="str">
        <f>VLOOKUP(Sheet1[[#This Row],[NPDES ID2]],Combined_Sheet__Major_Only___2[[NPDES ID2]:[ECHO BFR]],29,FALSE)</f>
        <v>preliminaryOps, thickening</v>
      </c>
      <c r="BA2570">
        <f>VLOOKUP(Sheet1[[#This Row],[NPDES ID2]],Combined_Sheet__Major_Only___2[[NPDES ID2]:[ECHO BFR]],17,FALSE)</f>
        <v>41.408343000000002</v>
      </c>
      <c r="BB2570">
        <f>VLOOKUP(Sheet1[[#This Row],[NPDES ID2]],Combined_Sheet__Major_Only___2[[NPDES ID2]:[ECHO BFR]],18,FALSE)</f>
        <v>-79.73142</v>
      </c>
      <c r="BC2570" t="str">
        <f>IF(ISNUMBER(SEARCH("aerobic",$AW2570)),"aerobic","")</f>
        <v/>
      </c>
      <c r="BD2570" t="str">
        <f>IF(ISNUMBER(SEARCH("anaer",$AW2570)),"anaer","")</f>
        <v>anaer</v>
      </c>
      <c r="BE2570" t="str">
        <f>IF(ISNUMBER(SEARCH("thickening",$AZ2570)),"thickening","")</f>
        <v>thickening</v>
      </c>
      <c r="BF2570" s="2" t="str">
        <f>IF(ISNUMBER(SEARCH("airDry",$AW2570)),"airDry","")</f>
        <v/>
      </c>
      <c r="BG2570" s="2" t="str">
        <f>IF(ISNUMBER(SEARCH("heatDry",$AY2570)),"heatDry","")</f>
        <v/>
      </c>
      <c r="BH2570" s="2" t="str">
        <f>IF(AND(ISNUMBER(SEARCH("aerobic",$AW2570)),ISNUMBER(SEARCH("anaer",$AW2570))),"Combined Aer and Anaer.","")</f>
        <v/>
      </c>
    </row>
    <row r="2571" spans="1:60" x14ac:dyDescent="0.3">
      <c r="A2571" s="4">
        <v>2569</v>
      </c>
      <c r="B2571" t="s">
        <v>11909</v>
      </c>
      <c r="C2571">
        <v>103</v>
      </c>
      <c r="D2571">
        <v>1066.57235175601</v>
      </c>
      <c r="E2571">
        <v>1066.6733902801909</v>
      </c>
      <c r="F2571">
        <v>755.82424795757299</v>
      </c>
      <c r="G2571">
        <v>1359.874438613044</v>
      </c>
      <c r="H2571">
        <v>-76.913988424541174</v>
      </c>
      <c r="I2571">
        <v>-78.084878395474419</v>
      </c>
      <c r="J2571">
        <v>-91.160738497948643</v>
      </c>
      <c r="K2571">
        <v>-60.942373201833583</v>
      </c>
      <c r="L2571">
        <v>67.549586880364728</v>
      </c>
      <c r="M2571">
        <v>67.267826606898808</v>
      </c>
      <c r="N2571">
        <v>66.247165101209944</v>
      </c>
      <c r="O2571">
        <v>69.695486476955139</v>
      </c>
      <c r="P2571">
        <v>2.4277099722017308</v>
      </c>
      <c r="Q2571">
        <v>2.4561107139335339</v>
      </c>
      <c r="R2571">
        <v>1.9721880282523769</v>
      </c>
      <c r="S2571">
        <v>2.779062737648053</v>
      </c>
      <c r="T2571">
        <v>51.773787030985133</v>
      </c>
      <c r="U2571">
        <v>51.773704292516612</v>
      </c>
      <c r="V2571">
        <v>51.738278930843947</v>
      </c>
      <c r="W2571">
        <v>51.80895432485638</v>
      </c>
      <c r="X2571">
        <v>3553.4701628370449</v>
      </c>
      <c r="Y2571">
        <v>3565.902995081618</v>
      </c>
      <c r="Z2571">
        <v>3445.396876956434</v>
      </c>
      <c r="AA2571">
        <v>3622.3290476443308</v>
      </c>
      <c r="AB2571">
        <v>626.07057187269618</v>
      </c>
      <c r="AC2571">
        <v>620.86425741305356</v>
      </c>
      <c r="AD2571">
        <v>532.83117337090971</v>
      </c>
      <c r="AE2571">
        <v>744.57751474723204</v>
      </c>
      <c r="AF2571">
        <v>64.270780284440363</v>
      </c>
      <c r="AG2571">
        <v>64.002666942250471</v>
      </c>
      <c r="AH2571">
        <v>63.031739257038531</v>
      </c>
      <c r="AI2571">
        <v>66.312269124763915</v>
      </c>
      <c r="AJ2571">
        <v>0.56157147697800258</v>
      </c>
      <c r="AK2571">
        <v>0.56157146051936779</v>
      </c>
      <c r="AL2571">
        <v>0.56156915429883625</v>
      </c>
      <c r="AM2571">
        <v>0.5615738092887258</v>
      </c>
      <c r="AN2571">
        <v>0.95329190099662886</v>
      </c>
      <c r="AO2571">
        <v>0.95329190099662864</v>
      </c>
      <c r="AP2571">
        <v>0.95329190099662864</v>
      </c>
      <c r="AQ2571">
        <v>0.95329190099662864</v>
      </c>
      <c r="AR2571">
        <v>14.10472627315132</v>
      </c>
      <c r="AS2571">
        <v>14.10472627315132</v>
      </c>
      <c r="AT2571">
        <v>14.10472627315132</v>
      </c>
      <c r="AU2571">
        <v>14.10472627315132</v>
      </c>
      <c r="AV2571" t="str">
        <f>VLOOKUP(Sheet1[[#This Row],[NPDES ID2]],Combined_Sheet__Major_Only___2[[NPDES ID2]:[ECHO BFR]],3,FALSE)</f>
        <v>NC</v>
      </c>
      <c r="AW2571" t="s">
        <v>41</v>
      </c>
      <c r="AX2571" t="str">
        <f>VLOOKUP(Sheet1[[#This Row],[NPDES ID2]],Combined_Sheet__Major_Only___2[[NPDES ID2]:[ECHO BFR]],27,FALSE)</f>
        <v>-</v>
      </c>
      <c r="AY2571" t="str">
        <f>VLOOKUP(Sheet1[[#This Row],[NPDES ID2]],Combined_Sheet__Major_Only___2[[NPDES ID2]:[ECHO BFR]],28,FALSE)</f>
        <v>-</v>
      </c>
      <c r="AZ2571" t="str">
        <f>VLOOKUP(Sheet1[[#This Row],[NPDES ID2]],Combined_Sheet__Major_Only___2[[NPDES ID2]:[ECHO BFR]],29,FALSE)</f>
        <v>thickening</v>
      </c>
      <c r="BA2571">
        <f>VLOOKUP(Sheet1[[#This Row],[NPDES ID2]],Combined_Sheet__Major_Only___2[[NPDES ID2]:[ECHO BFR]],17,FALSE)</f>
        <v>35.418419999999998</v>
      </c>
      <c r="BB2571">
        <f>VLOOKUP(Sheet1[[#This Row],[NPDES ID2]],Combined_Sheet__Major_Only___2[[NPDES ID2]:[ECHO BFR]],18,FALSE)</f>
        <v>-81.034679999999994</v>
      </c>
      <c r="BC2571" t="str">
        <f>IF(ISNUMBER(SEARCH("aerobic",$AW2571)),"aerobic","")</f>
        <v>aerobic</v>
      </c>
      <c r="BD2571" t="str">
        <f>IF(ISNUMBER(SEARCH("anaer",$AW2571)),"anaer","")</f>
        <v/>
      </c>
      <c r="BE2571" t="str">
        <f>IF(ISNUMBER(SEARCH("thickening",$AZ2571)),"thickening","")</f>
        <v>thickening</v>
      </c>
      <c r="BF2571" s="3" t="str">
        <f>IF(ISNUMBER(SEARCH("airDry",$AW2571)),"airDry","")</f>
        <v/>
      </c>
      <c r="BG2571" s="3" t="str">
        <f>IF(ISNUMBER(SEARCH("heatDry",$AY2571)),"heatDry","")</f>
        <v/>
      </c>
      <c r="BH2571" s="3" t="str">
        <f>IF(AND(ISNUMBER(SEARCH("aerobic",$AW2571)),ISNUMBER(SEARCH("anaer",$AW2571))),"Combined Aer and Anaer.","")</f>
        <v/>
      </c>
    </row>
    <row r="2572" spans="1:60" x14ac:dyDescent="0.3">
      <c r="A2572" s="4">
        <v>2570</v>
      </c>
      <c r="B2572" t="s">
        <v>11912</v>
      </c>
      <c r="C2572">
        <v>102.1</v>
      </c>
      <c r="D2572">
        <v>1093.194769814711</v>
      </c>
      <c r="E2572">
        <v>1093.2391036487729</v>
      </c>
      <c r="F2572">
        <v>774.35662587046079</v>
      </c>
      <c r="G2572">
        <v>1394.906551792468</v>
      </c>
      <c r="H2572">
        <v>-77.011970534536374</v>
      </c>
      <c r="I2572">
        <v>-78.27988045799168</v>
      </c>
      <c r="J2572">
        <v>-91.357850088838205</v>
      </c>
      <c r="K2572">
        <v>-61.430295293451998</v>
      </c>
      <c r="L2572">
        <v>65.848708217414085</v>
      </c>
      <c r="M2572">
        <v>65.561106951996592</v>
      </c>
      <c r="N2572">
        <v>64.519322492718359</v>
      </c>
      <c r="O2572">
        <v>68.039024597635219</v>
      </c>
      <c r="P2572">
        <v>2.4085881389358961</v>
      </c>
      <c r="Q2572">
        <v>2.4339173742352318</v>
      </c>
      <c r="R2572">
        <v>1.962599282688801</v>
      </c>
      <c r="S2572">
        <v>2.7569119843593848</v>
      </c>
      <c r="T2572">
        <v>3.8612253090401958</v>
      </c>
      <c r="U2572">
        <v>3.8612165125334541</v>
      </c>
      <c r="V2572">
        <v>3.8574501939351631</v>
      </c>
      <c r="W2572">
        <v>3.8649641906409751</v>
      </c>
      <c r="X2572">
        <v>269.49012089660567</v>
      </c>
      <c r="Y2572">
        <v>270.44171022891447</v>
      </c>
      <c r="Z2572">
        <v>260.9819449220854</v>
      </c>
      <c r="AA2572">
        <v>274.95575556506401</v>
      </c>
      <c r="AB2572">
        <v>49.775780367542829</v>
      </c>
      <c r="AC2572">
        <v>49.322098347501921</v>
      </c>
      <c r="AD2572">
        <v>42.020836927667887</v>
      </c>
      <c r="AE2572">
        <v>59.694395442420891</v>
      </c>
      <c r="AF2572">
        <v>63.204613089724127</v>
      </c>
      <c r="AG2572">
        <v>62.928543229243559</v>
      </c>
      <c r="AH2572">
        <v>61.928700829699153</v>
      </c>
      <c r="AI2572">
        <v>65.306835084136566</v>
      </c>
      <c r="AJ2572">
        <v>0.54854458909482684</v>
      </c>
      <c r="AK2572">
        <v>0.54854457969318127</v>
      </c>
      <c r="AL2572">
        <v>0.54854326217659188</v>
      </c>
      <c r="AM2572">
        <v>0.54854592151279624</v>
      </c>
      <c r="AN2572">
        <v>0.65800438015537888</v>
      </c>
      <c r="AO2572">
        <v>0.65800438015537888</v>
      </c>
      <c r="AP2572">
        <v>0.65800438015537888</v>
      </c>
      <c r="AQ2572">
        <v>0.65800438015537888</v>
      </c>
      <c r="AR2572">
        <v>13.50026641398145</v>
      </c>
      <c r="AS2572">
        <v>13.50026641398145</v>
      </c>
      <c r="AT2572">
        <v>13.50026641398145</v>
      </c>
      <c r="AU2572">
        <v>13.50026641398145</v>
      </c>
      <c r="AV2572" t="str">
        <f>VLOOKUP(Sheet1[[#This Row],[NPDES ID2]],Combined_Sheet__Major_Only___2[[NPDES ID2]:[ECHO BFR]],3,FALSE)</f>
        <v>TX</v>
      </c>
      <c r="AW2572" t="s">
        <v>118</v>
      </c>
      <c r="AX2572" t="str">
        <f>VLOOKUP(Sheet1[[#This Row],[NPDES ID2]],Combined_Sheet__Major_Only___2[[NPDES ID2]:[ECHO BFR]],27,FALSE)</f>
        <v>-</v>
      </c>
      <c r="AY2572" t="str">
        <f>VLOOKUP(Sheet1[[#This Row],[NPDES ID2]],Combined_Sheet__Major_Only___2[[NPDES ID2]:[ECHO BFR]],28,FALSE)</f>
        <v>-</v>
      </c>
      <c r="AZ2572" t="str">
        <f>VLOOKUP(Sheet1[[#This Row],[NPDES ID2]],Combined_Sheet__Major_Only___2[[NPDES ID2]:[ECHO BFR]],29,FALSE)</f>
        <v>thickening</v>
      </c>
      <c r="BA2572">
        <f>VLOOKUP(Sheet1[[#This Row],[NPDES ID2]],Combined_Sheet__Major_Only___2[[NPDES ID2]:[ECHO BFR]],17,FALSE)</f>
        <v>32.498167000000002</v>
      </c>
      <c r="BB2572">
        <f>VLOOKUP(Sheet1[[#This Row],[NPDES ID2]],Combined_Sheet__Major_Only___2[[NPDES ID2]:[ECHO BFR]],18,FALSE)</f>
        <v>-100.34397199999999</v>
      </c>
      <c r="BC2572" t="str">
        <f>IF(ISNUMBER(SEARCH("aerobic",$AW2572)),"aerobic","")</f>
        <v>aerobic</v>
      </c>
      <c r="BD2572" t="str">
        <f>IF(ISNUMBER(SEARCH("anaer",$AW2572)),"anaer","")</f>
        <v/>
      </c>
      <c r="BE2572" t="str">
        <f>IF(ISNUMBER(SEARCH("thickening",$AZ2572)),"thickening","")</f>
        <v>thickening</v>
      </c>
      <c r="BF2572" s="2" t="str">
        <f>IF(ISNUMBER(SEARCH("airDry",$AW2572)),"airDry","")</f>
        <v>airDry</v>
      </c>
      <c r="BG2572" s="2" t="str">
        <f>IF(ISNUMBER(SEARCH("heatDry",$AY2572)),"heatDry","")</f>
        <v/>
      </c>
      <c r="BH2572" s="2" t="str">
        <f>IF(AND(ISNUMBER(SEARCH("aerobic",$AW2572)),ISNUMBER(SEARCH("anaer",$AW2572))),"Combined Aer and Anaer.","")</f>
        <v/>
      </c>
    </row>
    <row r="2573" spans="1:60" x14ac:dyDescent="0.3">
      <c r="A2573" s="4">
        <v>2571</v>
      </c>
      <c r="B2573" t="s">
        <v>11916</v>
      </c>
      <c r="C2573">
        <v>102</v>
      </c>
      <c r="D2573">
        <v>1057.479962014658</v>
      </c>
      <c r="E2573">
        <v>1058.018072305809</v>
      </c>
      <c r="F2573">
        <v>749.06464152737203</v>
      </c>
      <c r="G2573">
        <v>1347.2002654247419</v>
      </c>
      <c r="H2573">
        <v>-76.811037050799428</v>
      </c>
      <c r="I2573">
        <v>-78.087625709491988</v>
      </c>
      <c r="J2573">
        <v>-90.954153087764695</v>
      </c>
      <c r="K2573">
        <v>-60.431356339016801</v>
      </c>
      <c r="L2573">
        <v>68.062191300763146</v>
      </c>
      <c r="M2573">
        <v>67.791903793806171</v>
      </c>
      <c r="N2573">
        <v>66.812769237874747</v>
      </c>
      <c r="O2573">
        <v>70.120776103247579</v>
      </c>
      <c r="P2573">
        <v>2.4019200116487212</v>
      </c>
      <c r="Q2573">
        <v>2.4320825987453771</v>
      </c>
      <c r="R2573">
        <v>1.943036545213956</v>
      </c>
      <c r="S2573">
        <v>2.7598429565731091</v>
      </c>
      <c r="T2573">
        <v>90.34931175827866</v>
      </c>
      <c r="U2573">
        <v>90.349169487406272</v>
      </c>
      <c r="V2573">
        <v>90.288254689246259</v>
      </c>
      <c r="W2573">
        <v>90.409782802379667</v>
      </c>
      <c r="X2573">
        <v>6094.4781576155683</v>
      </c>
      <c r="Y2573">
        <v>6114.78538313229</v>
      </c>
      <c r="Z2573">
        <v>5917.9446169949251</v>
      </c>
      <c r="AA2573">
        <v>6206.8788042330316</v>
      </c>
      <c r="AB2573">
        <v>1196.6226072902641</v>
      </c>
      <c r="AC2573">
        <v>1184.3125466415861</v>
      </c>
      <c r="AD2573">
        <v>1000.506535057195</v>
      </c>
      <c r="AE2573">
        <v>1452.2746557933231</v>
      </c>
      <c r="AF2573">
        <v>65.393504349204164</v>
      </c>
      <c r="AG2573">
        <v>65.13377345221015</v>
      </c>
      <c r="AH2573">
        <v>64.193298359006945</v>
      </c>
      <c r="AI2573">
        <v>67.371023633510063</v>
      </c>
      <c r="AJ2573">
        <v>0.57529413457372458</v>
      </c>
      <c r="AK2573">
        <v>0.57529411141607301</v>
      </c>
      <c r="AL2573">
        <v>0.57529086681808206</v>
      </c>
      <c r="AM2573">
        <v>0.57529741588579697</v>
      </c>
      <c r="AN2573">
        <v>0.97244625826826281</v>
      </c>
      <c r="AO2573">
        <v>0.9724462582682627</v>
      </c>
      <c r="AP2573">
        <v>0.9724462582682627</v>
      </c>
      <c r="AQ2573">
        <v>0.9724462582682627</v>
      </c>
      <c r="AR2573">
        <v>13.498470665957081</v>
      </c>
      <c r="AS2573">
        <v>13.498470665957081</v>
      </c>
      <c r="AT2573">
        <v>13.498470665957081</v>
      </c>
      <c r="AU2573">
        <v>13.498470665957081</v>
      </c>
      <c r="AV2573" t="str">
        <f>VLOOKUP(Sheet1[[#This Row],[NPDES ID2]],Combined_Sheet__Major_Only___2[[NPDES ID2]:[ECHO BFR]],3,FALSE)</f>
        <v>MO</v>
      </c>
      <c r="AW2573" t="s">
        <v>41</v>
      </c>
      <c r="AX2573" t="str">
        <f>VLOOKUP(Sheet1[[#This Row],[NPDES ID2]],Combined_Sheet__Major_Only___2[[NPDES ID2]:[ECHO BFR]],27,FALSE)</f>
        <v>-</v>
      </c>
      <c r="AY2573" t="str">
        <f>VLOOKUP(Sheet1[[#This Row],[NPDES ID2]],Combined_Sheet__Major_Only___2[[NPDES ID2]:[ECHO BFR]],28,FALSE)</f>
        <v>-</v>
      </c>
      <c r="AZ2573" t="str">
        <f>VLOOKUP(Sheet1[[#This Row],[NPDES ID2]],Combined_Sheet__Major_Only___2[[NPDES ID2]:[ECHO BFR]],29,FALSE)</f>
        <v>thickening</v>
      </c>
      <c r="BA2573">
        <f>VLOOKUP(Sheet1[[#This Row],[NPDES ID2]],Combined_Sheet__Major_Only___2[[NPDES ID2]:[ECHO BFR]],17,FALSE)</f>
        <v>36.893279</v>
      </c>
      <c r="BB2573">
        <f>VLOOKUP(Sheet1[[#This Row],[NPDES ID2]],Combined_Sheet__Major_Only___2[[NPDES ID2]:[ECHO BFR]],18,FALSE)</f>
        <v>-94.373303000000007</v>
      </c>
      <c r="BC2573" t="str">
        <f>IF(ISNUMBER(SEARCH("aerobic",$AW2573)),"aerobic","")</f>
        <v>aerobic</v>
      </c>
      <c r="BD2573" t="str">
        <f>IF(ISNUMBER(SEARCH("anaer",$AW2573)),"anaer","")</f>
        <v/>
      </c>
      <c r="BE2573" t="str">
        <f>IF(ISNUMBER(SEARCH("thickening",$AZ2573)),"thickening","")</f>
        <v>thickening</v>
      </c>
      <c r="BF2573" s="3" t="str">
        <f>IF(ISNUMBER(SEARCH("airDry",$AW2573)),"airDry","")</f>
        <v/>
      </c>
      <c r="BG2573" s="3" t="str">
        <f>IF(ISNUMBER(SEARCH("heatDry",$AY2573)),"heatDry","")</f>
        <v/>
      </c>
      <c r="BH2573" s="3" t="str">
        <f>IF(AND(ISNUMBER(SEARCH("aerobic",$AW2573)),ISNUMBER(SEARCH("anaer",$AW2573))),"Combined Aer and Anaer.","")</f>
        <v/>
      </c>
    </row>
    <row r="2574" spans="1:60" x14ac:dyDescent="0.3">
      <c r="A2574" s="4">
        <v>2572</v>
      </c>
      <c r="B2574" t="s">
        <v>11921</v>
      </c>
      <c r="C2574">
        <v>101.7</v>
      </c>
      <c r="D2574">
        <v>1101.5477892728909</v>
      </c>
      <c r="E2574">
        <v>1101.697198157955</v>
      </c>
      <c r="F2574">
        <v>780.12786190113252</v>
      </c>
      <c r="G2574">
        <v>1405.8339604409521</v>
      </c>
      <c r="H2574">
        <v>-77.020824972277737</v>
      </c>
      <c r="I2574">
        <v>-78.299037406157936</v>
      </c>
      <c r="J2574">
        <v>-91.338602832637179</v>
      </c>
      <c r="K2574">
        <v>-61.516726635201081</v>
      </c>
      <c r="L2574">
        <v>65.324399874295338</v>
      </c>
      <c r="M2574">
        <v>65.03594483992407</v>
      </c>
      <c r="N2574">
        <v>63.991008382802917</v>
      </c>
      <c r="O2574">
        <v>67.521332267052145</v>
      </c>
      <c r="P2574">
        <v>2.3996404190587688</v>
      </c>
      <c r="Q2574">
        <v>2.4244510375349519</v>
      </c>
      <c r="R2574">
        <v>1.9567242655281061</v>
      </c>
      <c r="S2574">
        <v>2.747417302637968</v>
      </c>
      <c r="T2574">
        <v>92.76020366577751</v>
      </c>
      <c r="U2574">
        <v>92.760057674250874</v>
      </c>
      <c r="V2574">
        <v>92.697549838106568</v>
      </c>
      <c r="W2574">
        <v>92.822256142849028</v>
      </c>
      <c r="X2574">
        <v>6500.5385474884533</v>
      </c>
      <c r="Y2574">
        <v>6524.6680050340074</v>
      </c>
      <c r="Z2574">
        <v>6291.2086770124797</v>
      </c>
      <c r="AA2574">
        <v>6633.9574492974743</v>
      </c>
      <c r="AB2574">
        <v>1039.0158224341769</v>
      </c>
      <c r="AC2574">
        <v>1032.260291427787</v>
      </c>
      <c r="AD2574">
        <v>897.06812016785523</v>
      </c>
      <c r="AE2574">
        <v>1215.53317968025</v>
      </c>
      <c r="AF2574">
        <v>62.948190398728428</v>
      </c>
      <c r="AG2574">
        <v>62.670189564693963</v>
      </c>
      <c r="AH2574">
        <v>61.663513216201693</v>
      </c>
      <c r="AI2574">
        <v>65.064880720895403</v>
      </c>
      <c r="AJ2574">
        <v>0.5454121776411619</v>
      </c>
      <c r="AK2574">
        <v>0.54541215633061735</v>
      </c>
      <c r="AL2574">
        <v>0.54540917049898729</v>
      </c>
      <c r="AM2574">
        <v>0.54541519725801557</v>
      </c>
      <c r="AN2574">
        <v>0.97313480169899447</v>
      </c>
      <c r="AO2574">
        <v>0.97313480169899458</v>
      </c>
      <c r="AP2574">
        <v>0.97313480169899458</v>
      </c>
      <c r="AQ2574">
        <v>0.97313480169899458</v>
      </c>
      <c r="AR2574">
        <v>14.63409782000639</v>
      </c>
      <c r="AS2574">
        <v>14.63409782000639</v>
      </c>
      <c r="AT2574">
        <v>14.63409782000639</v>
      </c>
      <c r="AU2574">
        <v>14.63409782000639</v>
      </c>
      <c r="AV2574" t="str">
        <f>VLOOKUP(Sheet1[[#This Row],[NPDES ID2]],Combined_Sheet__Major_Only___2[[NPDES ID2]:[ECHO BFR]],3,FALSE)</f>
        <v>AR</v>
      </c>
      <c r="AW2574" t="s">
        <v>41</v>
      </c>
      <c r="AX2574" t="str">
        <f>VLOOKUP(Sheet1[[#This Row],[NPDES ID2]],Combined_Sheet__Major_Only___2[[NPDES ID2]:[ECHO BFR]],27,FALSE)</f>
        <v>-</v>
      </c>
      <c r="AY2574" t="str">
        <f>VLOOKUP(Sheet1[[#This Row],[NPDES ID2]],Combined_Sheet__Major_Only___2[[NPDES ID2]:[ECHO BFR]],28,FALSE)</f>
        <v>-</v>
      </c>
      <c r="AZ2574" t="str">
        <f>VLOOKUP(Sheet1[[#This Row],[NPDES ID2]],Combined_Sheet__Major_Only___2[[NPDES ID2]:[ECHO BFR]],29,FALSE)</f>
        <v>thickening</v>
      </c>
      <c r="BA2574">
        <f>VLOOKUP(Sheet1[[#This Row],[NPDES ID2]],Combined_Sheet__Major_Only___2[[NPDES ID2]:[ECHO BFR]],17,FALSE)</f>
        <v>36.2408</v>
      </c>
      <c r="BB2574">
        <f>VLOOKUP(Sheet1[[#This Row],[NPDES ID2]],Combined_Sheet__Major_Only___2[[NPDES ID2]:[ECHO BFR]],18,FALSE)</f>
        <v>-93.080799999999996</v>
      </c>
      <c r="BC2574" t="str">
        <f>IF(ISNUMBER(SEARCH("aerobic",$AW2574)),"aerobic","")</f>
        <v>aerobic</v>
      </c>
      <c r="BD2574" t="str">
        <f>IF(ISNUMBER(SEARCH("anaer",$AW2574)),"anaer","")</f>
        <v/>
      </c>
      <c r="BE2574" t="str">
        <f>IF(ISNUMBER(SEARCH("thickening",$AZ2574)),"thickening","")</f>
        <v>thickening</v>
      </c>
      <c r="BF2574" s="2" t="str">
        <f>IF(ISNUMBER(SEARCH("airDry",$AW2574)),"airDry","")</f>
        <v/>
      </c>
      <c r="BG2574" s="2" t="str">
        <f>IF(ISNUMBER(SEARCH("heatDry",$AY2574)),"heatDry","")</f>
        <v/>
      </c>
      <c r="BH2574" s="2" t="str">
        <f>IF(AND(ISNUMBER(SEARCH("aerobic",$AW2574)),ISNUMBER(SEARCH("anaer",$AW2574))),"Combined Aer and Anaer.","")</f>
        <v/>
      </c>
    </row>
    <row r="2575" spans="1:60" x14ac:dyDescent="0.3">
      <c r="A2575" s="4">
        <v>2573</v>
      </c>
      <c r="B2575" t="s">
        <v>11925</v>
      </c>
      <c r="C2575">
        <v>100.9</v>
      </c>
      <c r="D2575">
        <v>1141.311657612948</v>
      </c>
      <c r="E2575">
        <v>1142.4240943196139</v>
      </c>
      <c r="F2575">
        <v>807.95782710875096</v>
      </c>
      <c r="G2575">
        <v>1458.5594367111339</v>
      </c>
      <c r="H2575">
        <v>-77.180786247431499</v>
      </c>
      <c r="I2575">
        <v>-78.388215054986716</v>
      </c>
      <c r="J2575">
        <v>-91.139178566885008</v>
      </c>
      <c r="K2575">
        <v>-62.112523334895762</v>
      </c>
      <c r="L2575">
        <v>63.002696378968388</v>
      </c>
      <c r="M2575">
        <v>62.70300227481372</v>
      </c>
      <c r="N2575">
        <v>61.617414076136143</v>
      </c>
      <c r="O2575">
        <v>65.285108741088919</v>
      </c>
      <c r="P2575">
        <v>2.384114504427727</v>
      </c>
      <c r="Q2575">
        <v>2.406894146408781</v>
      </c>
      <c r="R2575">
        <v>1.9537403107265401</v>
      </c>
      <c r="S2575">
        <v>2.734653264339292</v>
      </c>
      <c r="T2575">
        <v>3.8526188985110341</v>
      </c>
      <c r="U2575">
        <v>3.852610115286295</v>
      </c>
      <c r="V2575">
        <v>3.8488494835206821</v>
      </c>
      <c r="W2575">
        <v>3.8563521347067531</v>
      </c>
      <c r="X2575">
        <v>277.74789931956298</v>
      </c>
      <c r="Y2575">
        <v>278.81975503502878</v>
      </c>
      <c r="Z2575">
        <v>268.19522105117107</v>
      </c>
      <c r="AA2575">
        <v>283.88769603813881</v>
      </c>
      <c r="AB2575">
        <v>53.101493851519663</v>
      </c>
      <c r="AC2575">
        <v>52.584854074841857</v>
      </c>
      <c r="AD2575">
        <v>44.534575739561447</v>
      </c>
      <c r="AE2575">
        <v>64.109034771299378</v>
      </c>
      <c r="AF2575">
        <v>61.192089910453667</v>
      </c>
      <c r="AG2575">
        <v>60.900991392964968</v>
      </c>
      <c r="AH2575">
        <v>59.846712937090359</v>
      </c>
      <c r="AI2575">
        <v>63.408762390568739</v>
      </c>
      <c r="AJ2575">
        <v>0.52396724296619235</v>
      </c>
      <c r="AK2575">
        <v>0.5239672335608665</v>
      </c>
      <c r="AL2575">
        <v>0.52396591553766148</v>
      </c>
      <c r="AM2575">
        <v>0.52396857589674972</v>
      </c>
      <c r="AN2575">
        <v>0.65761556822973954</v>
      </c>
      <c r="AO2575">
        <v>0.65761556822973943</v>
      </c>
      <c r="AP2575">
        <v>0.65761556822973943</v>
      </c>
      <c r="AQ2575">
        <v>0.65761556822973943</v>
      </c>
      <c r="AR2575">
        <v>12.81908425233453</v>
      </c>
      <c r="AS2575">
        <v>12.81908425233453</v>
      </c>
      <c r="AT2575">
        <v>12.81908425233453</v>
      </c>
      <c r="AU2575">
        <v>12.81908425233453</v>
      </c>
      <c r="AV2575" t="str">
        <f>VLOOKUP(Sheet1[[#This Row],[NPDES ID2]],Combined_Sheet__Major_Only___2[[NPDES ID2]:[ECHO BFR]],3,FALSE)</f>
        <v>TX</v>
      </c>
      <c r="AW2575" t="s">
        <v>118</v>
      </c>
      <c r="AX2575" t="str">
        <f>VLOOKUP(Sheet1[[#This Row],[NPDES ID2]],Combined_Sheet__Major_Only___2[[NPDES ID2]:[ECHO BFR]],27,FALSE)</f>
        <v>-</v>
      </c>
      <c r="AY2575" t="str">
        <f>VLOOKUP(Sheet1[[#This Row],[NPDES ID2]],Combined_Sheet__Major_Only___2[[NPDES ID2]:[ECHO BFR]],28,FALSE)</f>
        <v>-</v>
      </c>
      <c r="AZ2575" t="str">
        <f>VLOOKUP(Sheet1[[#This Row],[NPDES ID2]],Combined_Sheet__Major_Only___2[[NPDES ID2]:[ECHO BFR]],29,FALSE)</f>
        <v>thickening</v>
      </c>
      <c r="BA2575">
        <f>VLOOKUP(Sheet1[[#This Row],[NPDES ID2]],Combined_Sheet__Major_Only___2[[NPDES ID2]:[ECHO BFR]],17,FALSE)</f>
        <v>26.063300000000002</v>
      </c>
      <c r="BB2575">
        <f>VLOOKUP(Sheet1[[#This Row],[NPDES ID2]],Combined_Sheet__Major_Only___2[[NPDES ID2]:[ECHO BFR]],18,FALSE)</f>
        <v>-97.221100000000007</v>
      </c>
      <c r="BC2575" t="str">
        <f>IF(ISNUMBER(SEARCH("aerobic",$AW2575)),"aerobic","")</f>
        <v>aerobic</v>
      </c>
      <c r="BD2575" t="str">
        <f>IF(ISNUMBER(SEARCH("anaer",$AW2575)),"anaer","")</f>
        <v/>
      </c>
      <c r="BE2575" t="str">
        <f>IF(ISNUMBER(SEARCH("thickening",$AZ2575)),"thickening","")</f>
        <v>thickening</v>
      </c>
      <c r="BF2575" s="3" t="str">
        <f>IF(ISNUMBER(SEARCH("airDry",$AW2575)),"airDry","")</f>
        <v>airDry</v>
      </c>
      <c r="BG2575" s="3" t="str">
        <f>IF(ISNUMBER(SEARCH("heatDry",$AY2575)),"heatDry","")</f>
        <v/>
      </c>
      <c r="BH2575" s="3" t="str">
        <f>IF(AND(ISNUMBER(SEARCH("aerobic",$AW2575)),ISNUMBER(SEARCH("anaer",$AW2575))),"Combined Aer and Anaer.","")</f>
        <v/>
      </c>
    </row>
    <row r="2576" spans="1:60" x14ac:dyDescent="0.3">
      <c r="A2576" s="4">
        <v>2574</v>
      </c>
      <c r="B2576" t="s">
        <v>11929</v>
      </c>
      <c r="C2576">
        <v>99</v>
      </c>
      <c r="D2576">
        <v>1135.5359428158431</v>
      </c>
      <c r="E2576">
        <v>1135.6535002591129</v>
      </c>
      <c r="F2576">
        <v>803.21261908559904</v>
      </c>
      <c r="G2576">
        <v>1449.6156044056099</v>
      </c>
      <c r="H2576">
        <v>-77.001957985113421</v>
      </c>
      <c r="I2576">
        <v>-78.309505009239246</v>
      </c>
      <c r="J2576">
        <v>-91.19263574351325</v>
      </c>
      <c r="K2576">
        <v>-61.577811517018397</v>
      </c>
      <c r="L2576">
        <v>63.203456035853989</v>
      </c>
      <c r="M2576">
        <v>62.919805312342078</v>
      </c>
      <c r="N2576">
        <v>61.892044594301403</v>
      </c>
      <c r="O2576">
        <v>65.364235156512166</v>
      </c>
      <c r="P2576">
        <v>2.336619150560606</v>
      </c>
      <c r="Q2576">
        <v>2.3613163020904149</v>
      </c>
      <c r="R2576">
        <v>1.9073717065661351</v>
      </c>
      <c r="S2576">
        <v>2.67636457457083</v>
      </c>
      <c r="T2576">
        <v>429.040187588322</v>
      </c>
      <c r="U2576">
        <v>429.039522626387</v>
      </c>
      <c r="V2576">
        <v>428.75481205022152</v>
      </c>
      <c r="W2576">
        <v>429.322824095827</v>
      </c>
      <c r="X2576">
        <v>30250.930602497439</v>
      </c>
      <c r="Y2576">
        <v>30365.24749888678</v>
      </c>
      <c r="Z2576">
        <v>29260.46130491138</v>
      </c>
      <c r="AA2576">
        <v>30882.17364119595</v>
      </c>
      <c r="AB2576">
        <v>4878.115911393671</v>
      </c>
      <c r="AC2576">
        <v>4845.8495287548121</v>
      </c>
      <c r="AD2576">
        <v>4205.7669642507444</v>
      </c>
      <c r="AE2576">
        <v>5714.5839778245027</v>
      </c>
      <c r="AF2576">
        <v>62.566286369265242</v>
      </c>
      <c r="AG2576">
        <v>62.285372240602179</v>
      </c>
      <c r="AH2576">
        <v>61.268770807553992</v>
      </c>
      <c r="AI2576">
        <v>64.704235656835536</v>
      </c>
      <c r="AJ2576">
        <v>0.54074740063201165</v>
      </c>
      <c r="AK2576">
        <v>0.54074733269278963</v>
      </c>
      <c r="AL2576">
        <v>0.54073782072702781</v>
      </c>
      <c r="AM2576">
        <v>0.54075702041408735</v>
      </c>
      <c r="AN2576">
        <v>0.99401075282329954</v>
      </c>
      <c r="AO2576">
        <v>0.99401075282329943</v>
      </c>
      <c r="AP2576">
        <v>0.99401075282329943</v>
      </c>
      <c r="AQ2576">
        <v>0.99401075282329943</v>
      </c>
      <c r="AR2576">
        <v>14.4679109949262</v>
      </c>
      <c r="AS2576">
        <v>14.4679109949262</v>
      </c>
      <c r="AT2576">
        <v>14.4679109949262</v>
      </c>
      <c r="AU2576">
        <v>14.4679109949262</v>
      </c>
      <c r="AV2576" t="str">
        <f>VLOOKUP(Sheet1[[#This Row],[NPDES ID2]],Combined_Sheet__Major_Only___2[[NPDES ID2]:[ECHO BFR]],3,FALSE)</f>
        <v>WA</v>
      </c>
      <c r="AW2576" t="s">
        <v>41</v>
      </c>
      <c r="AX2576" t="str">
        <f>VLOOKUP(Sheet1[[#This Row],[NPDES ID2]],Combined_Sheet__Major_Only___2[[NPDES ID2]:[ECHO BFR]],27,FALSE)</f>
        <v>-</v>
      </c>
      <c r="AY2576" t="str">
        <f>VLOOKUP(Sheet1[[#This Row],[NPDES ID2]],Combined_Sheet__Major_Only___2[[NPDES ID2]:[ECHO BFR]],28,FALSE)</f>
        <v>-</v>
      </c>
      <c r="AZ2576" t="str">
        <f>VLOOKUP(Sheet1[[#This Row],[NPDES ID2]],Combined_Sheet__Major_Only___2[[NPDES ID2]:[ECHO BFR]],29,FALSE)</f>
        <v>sludgeLagoon</v>
      </c>
      <c r="BA2576">
        <f>VLOOKUP(Sheet1[[#This Row],[NPDES ID2]],Combined_Sheet__Major_Only___2[[NPDES ID2]:[ECHO BFR]],17,FALSE)</f>
        <v>48.837747</v>
      </c>
      <c r="BB2576">
        <f>VLOOKUP(Sheet1[[#This Row],[NPDES ID2]],Combined_Sheet__Major_Only___2[[NPDES ID2]:[ECHO BFR]],18,FALSE)</f>
        <v>-122.596554</v>
      </c>
      <c r="BC2576" t="str">
        <f>IF(ISNUMBER(SEARCH("aerobic",$AW2576)),"aerobic","")</f>
        <v>aerobic</v>
      </c>
      <c r="BD2576" t="str">
        <f>IF(ISNUMBER(SEARCH("anaer",$AW2576)),"anaer","")</f>
        <v/>
      </c>
      <c r="BE2576" t="str">
        <f>IF(ISNUMBER(SEARCH("thickening",$AZ2576)),"thickening","")</f>
        <v/>
      </c>
      <c r="BF2576" s="2" t="str">
        <f>IF(ISNUMBER(SEARCH("airDry",$AW2576)),"airDry","")</f>
        <v/>
      </c>
      <c r="BG2576" s="2" t="str">
        <f>IF(ISNUMBER(SEARCH("heatDry",$AY2576)),"heatDry","")</f>
        <v/>
      </c>
      <c r="BH2576" s="2" t="str">
        <f>IF(AND(ISNUMBER(SEARCH("aerobic",$AW2576)),ISNUMBER(SEARCH("anaer",$AW2576))),"Combined Aer and Anaer.","")</f>
        <v/>
      </c>
    </row>
    <row r="2577" spans="1:60" x14ac:dyDescent="0.3">
      <c r="A2577" s="4">
        <v>2575</v>
      </c>
      <c r="B2577" t="s">
        <v>11934</v>
      </c>
      <c r="C2577">
        <v>97.46</v>
      </c>
      <c r="D2577">
        <v>1107.2662128530501</v>
      </c>
      <c r="E2577">
        <v>1107.7952629131139</v>
      </c>
      <c r="F2577">
        <v>782.72135200455944</v>
      </c>
      <c r="G2577">
        <v>1410.9126161624081</v>
      </c>
      <c r="H2577">
        <v>-76.847036434522067</v>
      </c>
      <c r="I2577">
        <v>-78.090865994777005</v>
      </c>
      <c r="J2577">
        <v>-91.025360849138877</v>
      </c>
      <c r="K2577">
        <v>-60.590541215373747</v>
      </c>
      <c r="L2577">
        <v>64.715651910308267</v>
      </c>
      <c r="M2577">
        <v>64.45501902047252</v>
      </c>
      <c r="N2577">
        <v>63.510896839308849</v>
      </c>
      <c r="O2577">
        <v>66.700631854523948</v>
      </c>
      <c r="P2577">
        <v>2.2956197185932048</v>
      </c>
      <c r="Q2577">
        <v>2.3245094990317221</v>
      </c>
      <c r="R2577">
        <v>1.8600928326092661</v>
      </c>
      <c r="S2577">
        <v>2.6349005965453771</v>
      </c>
      <c r="T2577">
        <v>50.447072693450103</v>
      </c>
      <c r="U2577">
        <v>50.446992002458423</v>
      </c>
      <c r="V2577">
        <v>50.412443289932661</v>
      </c>
      <c r="W2577">
        <v>50.48136972441602</v>
      </c>
      <c r="X2577">
        <v>3419.5853635896242</v>
      </c>
      <c r="Y2577">
        <v>3431.1273023672438</v>
      </c>
      <c r="Z2577">
        <v>3319.1695451920641</v>
      </c>
      <c r="AA2577">
        <v>3483.547567431986</v>
      </c>
      <c r="AB2577">
        <v>555.95371375821196</v>
      </c>
      <c r="AC2577">
        <v>552.28694262039448</v>
      </c>
      <c r="AD2577">
        <v>479.11216311827241</v>
      </c>
      <c r="AE2577">
        <v>652.38913172570142</v>
      </c>
      <c r="AF2577">
        <v>65.074494706748879</v>
      </c>
      <c r="AG2577">
        <v>64.812389979541081</v>
      </c>
      <c r="AH2577">
        <v>63.863205925874283</v>
      </c>
      <c r="AI2577">
        <v>67.070255304563148</v>
      </c>
      <c r="AJ2577">
        <v>0.5713945097157701</v>
      </c>
      <c r="AK2577">
        <v>0.57139449477897208</v>
      </c>
      <c r="AL2577">
        <v>0.57139240174496397</v>
      </c>
      <c r="AM2577">
        <v>0.57139662642669387</v>
      </c>
      <c r="AN2577">
        <v>0.95214782664914044</v>
      </c>
      <c r="AO2577">
        <v>0.95214782664914066</v>
      </c>
      <c r="AP2577">
        <v>0.95214782664914066</v>
      </c>
      <c r="AQ2577">
        <v>0.95214782664914066</v>
      </c>
      <c r="AR2577">
        <v>14.974366660385069</v>
      </c>
      <c r="AS2577">
        <v>14.97436666038506</v>
      </c>
      <c r="AT2577">
        <v>14.97436666038506</v>
      </c>
      <c r="AU2577">
        <v>14.97436666038506</v>
      </c>
      <c r="AV2577" t="str">
        <f>VLOOKUP(Sheet1[[#This Row],[NPDES ID2]],Combined_Sheet__Major_Only___2[[NPDES ID2]:[ECHO BFR]],3,FALSE)</f>
        <v>NY</v>
      </c>
      <c r="AW2577" t="s">
        <v>12181</v>
      </c>
      <c r="AX2577" t="str">
        <f>VLOOKUP(Sheet1[[#This Row],[NPDES ID2]],Combined_Sheet__Major_Only___2[[NPDES ID2]:[ECHO BFR]],27,FALSE)</f>
        <v>-</v>
      </c>
      <c r="AY2577" t="str">
        <f>VLOOKUP(Sheet1[[#This Row],[NPDES ID2]],Combined_Sheet__Major_Only___2[[NPDES ID2]:[ECHO BFR]],28,FALSE)</f>
        <v>-</v>
      </c>
      <c r="AZ2577" t="str">
        <f>VLOOKUP(Sheet1[[#This Row],[NPDES ID2]],Combined_Sheet__Major_Only___2[[NPDES ID2]:[ECHO BFR]],29,FALSE)</f>
        <v>preliminaryOps, thickening</v>
      </c>
      <c r="BA2577">
        <f>VLOOKUP(Sheet1[[#This Row],[NPDES ID2]],Combined_Sheet__Major_Only___2[[NPDES ID2]:[ECHO BFR]],17,FALSE)</f>
        <v>41.964570000000002</v>
      </c>
      <c r="BB2577">
        <f>VLOOKUP(Sheet1[[#This Row],[NPDES ID2]],Combined_Sheet__Major_Only___2[[NPDES ID2]:[ECHO BFR]],18,FALSE)</f>
        <v>-73.999290000000002</v>
      </c>
      <c r="BC2577" t="str">
        <f>IF(ISNUMBER(SEARCH("aerobic",$AW2577)),"aerobic","")</f>
        <v/>
      </c>
      <c r="BD2577" t="str">
        <f>IF(ISNUMBER(SEARCH("anaer",$AW2577)),"anaer","")</f>
        <v>anaer</v>
      </c>
      <c r="BE2577" t="str">
        <f>IF(ISNUMBER(SEARCH("thickening",$AZ2577)),"thickening","")</f>
        <v>thickening</v>
      </c>
      <c r="BF2577" s="3" t="str">
        <f>IF(ISNUMBER(SEARCH("airDry",$AW2577)),"airDry","")</f>
        <v/>
      </c>
      <c r="BG2577" s="3" t="str">
        <f>IF(ISNUMBER(SEARCH("heatDry",$AY2577)),"heatDry","")</f>
        <v/>
      </c>
      <c r="BH2577" s="3" t="str">
        <f>IF(AND(ISNUMBER(SEARCH("aerobic",$AW2577)),ISNUMBER(SEARCH("anaer",$AW2577))),"Combined Aer and Anaer.","")</f>
        <v/>
      </c>
    </row>
    <row r="2578" spans="1:60" x14ac:dyDescent="0.3">
      <c r="A2578" s="4">
        <v>2576</v>
      </c>
      <c r="B2578" t="s">
        <v>11939</v>
      </c>
      <c r="C2578">
        <v>97.29</v>
      </c>
      <c r="D2578">
        <v>1107.388772220042</v>
      </c>
      <c r="E2578">
        <v>1107.9584934087</v>
      </c>
      <c r="F2578">
        <v>782.74943554783533</v>
      </c>
      <c r="G2578">
        <v>1410.972438152691</v>
      </c>
      <c r="H2578">
        <v>-76.835844511426373</v>
      </c>
      <c r="I2578">
        <v>-78.089646418709563</v>
      </c>
      <c r="J2578">
        <v>-91.003317141695533</v>
      </c>
      <c r="K2578">
        <v>-60.542015304581788</v>
      </c>
      <c r="L2578">
        <v>64.69762719618852</v>
      </c>
      <c r="M2578">
        <v>64.438159815419141</v>
      </c>
      <c r="N2578">
        <v>63.498247022271968</v>
      </c>
      <c r="O2578">
        <v>66.673754733977759</v>
      </c>
      <c r="P2578">
        <v>2.291433333128829</v>
      </c>
      <c r="Q2578">
        <v>2.3202520198805798</v>
      </c>
      <c r="R2578">
        <v>1.855788799614166</v>
      </c>
      <c r="S2578">
        <v>2.6309335563598721</v>
      </c>
      <c r="T2578">
        <v>60.998092515272582</v>
      </c>
      <c r="U2578">
        <v>60.997995541221186</v>
      </c>
      <c r="V2578">
        <v>60.956475062231419</v>
      </c>
      <c r="W2578">
        <v>61.039310524556463</v>
      </c>
      <c r="X2578">
        <v>4128.7216993053953</v>
      </c>
      <c r="Y2578">
        <v>4142.6054537183891</v>
      </c>
      <c r="Z2578">
        <v>4007.9733224844808</v>
      </c>
      <c r="AA2578">
        <v>4205.6234884420774</v>
      </c>
      <c r="AB2578">
        <v>804.19677806146296</v>
      </c>
      <c r="AC2578">
        <v>796.01064007948355</v>
      </c>
      <c r="AD2578">
        <v>673.28728238057568</v>
      </c>
      <c r="AE2578">
        <v>974.44750618763771</v>
      </c>
      <c r="AF2578">
        <v>65.170095691834732</v>
      </c>
      <c r="AG2578">
        <v>64.90870195901266</v>
      </c>
      <c r="AH2578">
        <v>63.962130209996971</v>
      </c>
      <c r="AI2578">
        <v>67.160387074115661</v>
      </c>
      <c r="AJ2578">
        <v>0.57256311154101514</v>
      </c>
      <c r="AK2578">
        <v>0.57256309385594784</v>
      </c>
      <c r="AL2578">
        <v>0.57256061581848117</v>
      </c>
      <c r="AM2578">
        <v>0.57256561761332037</v>
      </c>
      <c r="AN2578">
        <v>0.95994948874986563</v>
      </c>
      <c r="AO2578">
        <v>0.95994948874986541</v>
      </c>
      <c r="AP2578">
        <v>0.95994948874986541</v>
      </c>
      <c r="AQ2578">
        <v>0.95994948874986541</v>
      </c>
      <c r="AR2578">
        <v>13.511914023489091</v>
      </c>
      <c r="AS2578">
        <v>13.511914023489091</v>
      </c>
      <c r="AT2578">
        <v>13.511914023489091</v>
      </c>
      <c r="AU2578">
        <v>13.511914023489091</v>
      </c>
      <c r="AV2578" t="str">
        <f>VLOOKUP(Sheet1[[#This Row],[NPDES ID2]],Combined_Sheet__Major_Only___2[[NPDES ID2]:[ECHO BFR]],3,FALSE)</f>
        <v>IA</v>
      </c>
      <c r="AW2578" t="s">
        <v>12181</v>
      </c>
      <c r="AX2578" t="str">
        <f>VLOOKUP(Sheet1[[#This Row],[NPDES ID2]],Combined_Sheet__Major_Only___2[[NPDES ID2]:[ECHO BFR]],27,FALSE)</f>
        <v>methaneBioCaptureRecover</v>
      </c>
      <c r="AY2578" t="str">
        <f>VLOOKUP(Sheet1[[#This Row],[NPDES ID2]],Combined_Sheet__Major_Only___2[[NPDES ID2]:[ECHO BFR]],28,FALSE)</f>
        <v>-</v>
      </c>
      <c r="AZ2578" t="str">
        <f>VLOOKUP(Sheet1[[#This Row],[NPDES ID2]],Combined_Sheet__Major_Only___2[[NPDES ID2]:[ECHO BFR]],29,FALSE)</f>
        <v>thickening, preliminaryOps</v>
      </c>
      <c r="BA2578">
        <f>VLOOKUP(Sheet1[[#This Row],[NPDES ID2]],Combined_Sheet__Major_Only___2[[NPDES ID2]:[ECHO BFR]],17,FALSE)</f>
        <v>41.374586000000001</v>
      </c>
      <c r="BB2578">
        <f>VLOOKUP(Sheet1[[#This Row],[NPDES ID2]],Combined_Sheet__Major_Only___2[[NPDES ID2]:[ECHO BFR]],18,FALSE)</f>
        <v>-92.917811999999998</v>
      </c>
      <c r="BC2578" t="str">
        <f>IF(ISNUMBER(SEARCH("aerobic",$AW2578)),"aerobic","")</f>
        <v/>
      </c>
      <c r="BD2578" t="str">
        <f>IF(ISNUMBER(SEARCH("anaer",$AW2578)),"anaer","")</f>
        <v>anaer</v>
      </c>
      <c r="BE2578" t="str">
        <f>IF(ISNUMBER(SEARCH("thickening",$AZ2578)),"thickening","")</f>
        <v>thickening</v>
      </c>
      <c r="BF2578" s="2" t="str">
        <f>IF(ISNUMBER(SEARCH("airDry",$AW2578)),"airDry","")</f>
        <v/>
      </c>
      <c r="BG2578" s="2" t="str">
        <f>IF(ISNUMBER(SEARCH("heatDry",$AY2578)),"heatDry","")</f>
        <v/>
      </c>
      <c r="BH2578" s="2" t="str">
        <f>IF(AND(ISNUMBER(SEARCH("aerobic",$AW2578)),ISNUMBER(SEARCH("anaer",$AW2578))),"Combined Aer and Anaer.","")</f>
        <v/>
      </c>
    </row>
    <row r="2579" spans="1:60" x14ac:dyDescent="0.3">
      <c r="A2579" s="4">
        <v>2577</v>
      </c>
      <c r="B2579" t="s">
        <v>11944</v>
      </c>
      <c r="C2579">
        <v>97.2</v>
      </c>
      <c r="D2579">
        <v>1088.5061481340949</v>
      </c>
      <c r="E2579">
        <v>1089.5124230236511</v>
      </c>
      <c r="F2579">
        <v>769.39105869370189</v>
      </c>
      <c r="G2579">
        <v>1387.0066237990079</v>
      </c>
      <c r="H2579">
        <v>-76.72599844650469</v>
      </c>
      <c r="I2579">
        <v>-78.017903543848789</v>
      </c>
      <c r="J2579">
        <v>-90.783365368025855</v>
      </c>
      <c r="K2579">
        <v>-60.002168480385791</v>
      </c>
      <c r="L2579">
        <v>65.812373530627085</v>
      </c>
      <c r="M2579">
        <v>65.561932549284535</v>
      </c>
      <c r="N2579">
        <v>64.654681248490562</v>
      </c>
      <c r="O2579">
        <v>67.719824857074371</v>
      </c>
      <c r="P2579">
        <v>2.287064891129611</v>
      </c>
      <c r="Q2579">
        <v>2.315588212298243</v>
      </c>
      <c r="R2579">
        <v>1.844877380506031</v>
      </c>
      <c r="S2579">
        <v>2.6362796891778211</v>
      </c>
      <c r="T2579">
        <v>114.7101936305796</v>
      </c>
      <c r="U2579">
        <v>114.71001376431821</v>
      </c>
      <c r="V2579">
        <v>114.63300209759581</v>
      </c>
      <c r="W2579">
        <v>114.78664428026291</v>
      </c>
      <c r="X2579">
        <v>7625.5225597156959</v>
      </c>
      <c r="Y2579">
        <v>7649.850845726085</v>
      </c>
      <c r="Z2579">
        <v>7413.8510299331083</v>
      </c>
      <c r="AA2579">
        <v>7760.2483625287177</v>
      </c>
      <c r="AB2579">
        <v>1426.908871755126</v>
      </c>
      <c r="AC2579">
        <v>1414.314966874615</v>
      </c>
      <c r="AD2579">
        <v>1203.3245783315151</v>
      </c>
      <c r="AE2579">
        <v>1716.1959939618171</v>
      </c>
      <c r="AF2579">
        <v>66.354500764321571</v>
      </c>
      <c r="AG2579">
        <v>66.101951295973549</v>
      </c>
      <c r="AH2579">
        <v>65.187522343663829</v>
      </c>
      <c r="AI2579">
        <v>68.277279861260013</v>
      </c>
      <c r="AJ2579">
        <v>0.58704377694960796</v>
      </c>
      <c r="AK2579">
        <v>0.5870437512672998</v>
      </c>
      <c r="AL2579">
        <v>0.58704015304944135</v>
      </c>
      <c r="AM2579">
        <v>0.58704741588576836</v>
      </c>
      <c r="AN2579">
        <v>0.97811413370227629</v>
      </c>
      <c r="AO2579">
        <v>0.97811413370227629</v>
      </c>
      <c r="AP2579">
        <v>0.97811413370227629</v>
      </c>
      <c r="AQ2579">
        <v>0.97811413370227629</v>
      </c>
      <c r="AR2579">
        <v>14.069254377956261</v>
      </c>
      <c r="AS2579">
        <v>14.06925437795627</v>
      </c>
      <c r="AT2579">
        <v>14.06925437795627</v>
      </c>
      <c r="AU2579">
        <v>14.06925437795627</v>
      </c>
      <c r="AV2579" t="str">
        <f>VLOOKUP(Sheet1[[#This Row],[NPDES ID2]],Combined_Sheet__Major_Only___2[[NPDES ID2]:[ECHO BFR]],3,FALSE)</f>
        <v>IL</v>
      </c>
      <c r="AW2579" t="s">
        <v>41</v>
      </c>
      <c r="AX2579" t="str">
        <f>VLOOKUP(Sheet1[[#This Row],[NPDES ID2]],Combined_Sheet__Major_Only___2[[NPDES ID2]:[ECHO BFR]],27,FALSE)</f>
        <v>other</v>
      </c>
      <c r="AY2579" t="str">
        <f>VLOOKUP(Sheet1[[#This Row],[NPDES ID2]],Combined_Sheet__Major_Only___2[[NPDES ID2]:[ECHO BFR]],28,FALSE)</f>
        <v>-</v>
      </c>
      <c r="AZ2579" t="str">
        <f>VLOOKUP(Sheet1[[#This Row],[NPDES ID2]],Combined_Sheet__Major_Only___2[[NPDES ID2]:[ECHO BFR]],29,FALSE)</f>
        <v>thickening, preliminaryOps</v>
      </c>
      <c r="BA2579">
        <f>VLOOKUP(Sheet1[[#This Row],[NPDES ID2]],Combined_Sheet__Major_Only___2[[NPDES ID2]:[ECHO BFR]],17,FALSE)</f>
        <v>42.25038</v>
      </c>
      <c r="BB2579">
        <f>VLOOKUP(Sheet1[[#This Row],[NPDES ID2]],Combined_Sheet__Major_Only___2[[NPDES ID2]:[ECHO BFR]],18,FALSE)</f>
        <v>-88.301509999999993</v>
      </c>
      <c r="BC2579" t="str">
        <f>IF(ISNUMBER(SEARCH("aerobic",$AW2579)),"aerobic","")</f>
        <v>aerobic</v>
      </c>
      <c r="BD2579" t="str">
        <f>IF(ISNUMBER(SEARCH("anaer",$AW2579)),"anaer","")</f>
        <v/>
      </c>
      <c r="BE2579" t="str">
        <f>IF(ISNUMBER(SEARCH("thickening",$AZ2579)),"thickening","")</f>
        <v>thickening</v>
      </c>
      <c r="BF2579" s="3" t="str">
        <f>IF(ISNUMBER(SEARCH("airDry",$AW2579)),"airDry","")</f>
        <v/>
      </c>
      <c r="BG2579" s="3" t="str">
        <f>IF(ISNUMBER(SEARCH("heatDry",$AY2579)),"heatDry","")</f>
        <v/>
      </c>
      <c r="BH2579" s="3" t="str">
        <f>IF(AND(ISNUMBER(SEARCH("aerobic",$AW2579)),ISNUMBER(SEARCH("anaer",$AW2579))),"Combined Aer and Anaer.","")</f>
        <v/>
      </c>
    </row>
    <row r="2580" spans="1:60" x14ac:dyDescent="0.3">
      <c r="A2580" s="4">
        <v>2578</v>
      </c>
      <c r="B2580" t="s">
        <v>11947</v>
      </c>
      <c r="C2580">
        <v>94</v>
      </c>
      <c r="D2580">
        <v>1443.7240542609841</v>
      </c>
      <c r="E2580">
        <v>1452.9365638208251</v>
      </c>
      <c r="F2580">
        <v>1018.419053757327</v>
      </c>
      <c r="G2580">
        <v>1861.667745211447</v>
      </c>
      <c r="H2580">
        <v>-77.890425780276317</v>
      </c>
      <c r="I2580">
        <v>-77.926091595410782</v>
      </c>
      <c r="J2580">
        <v>-90.696736289659043</v>
      </c>
      <c r="K2580">
        <v>-64.94573680994533</v>
      </c>
      <c r="L2580">
        <v>49.494049031702048</v>
      </c>
      <c r="M2580">
        <v>49.146330165625052</v>
      </c>
      <c r="N2580">
        <v>47.886601182730878</v>
      </c>
      <c r="O2580">
        <v>52.142554262759539</v>
      </c>
      <c r="P2580">
        <v>2.2367841705629181</v>
      </c>
      <c r="Q2580">
        <v>2.2300669181704329</v>
      </c>
      <c r="R2580">
        <v>1.894710213382546</v>
      </c>
      <c r="S2580">
        <v>2.5469500218124619</v>
      </c>
      <c r="T2580">
        <v>305.07572636226138</v>
      </c>
      <c r="U2580">
        <v>305.07525271081198</v>
      </c>
      <c r="V2580">
        <v>304.87245376860233</v>
      </c>
      <c r="W2580">
        <v>305.27704794828691</v>
      </c>
      <c r="X2580">
        <v>26092.838782020561</v>
      </c>
      <c r="Y2580">
        <v>26246.101309269481</v>
      </c>
      <c r="Z2580">
        <v>24764.63213420692</v>
      </c>
      <c r="AA2580">
        <v>26948.43121365548</v>
      </c>
      <c r="AB2580">
        <v>5706.7529150248911</v>
      </c>
      <c r="AC2580">
        <v>5602.1752855537006</v>
      </c>
      <c r="AD2580">
        <v>4660.733081427079</v>
      </c>
      <c r="AE2580">
        <v>7258.9650451751177</v>
      </c>
      <c r="AF2580">
        <v>51.600956478409081</v>
      </c>
      <c r="AG2580">
        <v>51.238359352585633</v>
      </c>
      <c r="AH2580">
        <v>49.925496825826983</v>
      </c>
      <c r="AI2580">
        <v>54.361541981331328</v>
      </c>
      <c r="AJ2580">
        <v>0.40710350504183163</v>
      </c>
      <c r="AK2580">
        <v>0.40710346643477091</v>
      </c>
      <c r="AL2580">
        <v>0.40709805975534508</v>
      </c>
      <c r="AM2580">
        <v>0.40710897296718712</v>
      </c>
      <c r="AN2580">
        <v>0.99160638082794217</v>
      </c>
      <c r="AO2580">
        <v>0.99160638082794195</v>
      </c>
      <c r="AP2580">
        <v>0.99160638082794195</v>
      </c>
      <c r="AQ2580">
        <v>0.99160638082794195</v>
      </c>
      <c r="AR2580">
        <v>10.05233324940675</v>
      </c>
      <c r="AS2580">
        <v>10.05233324940675</v>
      </c>
      <c r="AT2580">
        <v>10.05233324940675</v>
      </c>
      <c r="AU2580">
        <v>10.05233324940675</v>
      </c>
      <c r="AV2580" t="str">
        <f>VLOOKUP(Sheet1[[#This Row],[NPDES ID2]],Combined_Sheet__Major_Only___2[[NPDES ID2]:[ECHO BFR]],3,FALSE)</f>
        <v>TX</v>
      </c>
      <c r="AW2580" t="s">
        <v>54</v>
      </c>
      <c r="AX2580" t="str">
        <f>VLOOKUP(Sheet1[[#This Row],[NPDES ID2]],Combined_Sheet__Major_Only___2[[NPDES ID2]:[ECHO BFR]],27,FALSE)</f>
        <v>other</v>
      </c>
      <c r="AY2580" t="str">
        <f>VLOOKUP(Sheet1[[#This Row],[NPDES ID2]],Combined_Sheet__Major_Only___2[[NPDES ID2]:[ECHO BFR]],28,FALSE)</f>
        <v>-</v>
      </c>
      <c r="AZ2580" t="str">
        <f>VLOOKUP(Sheet1[[#This Row],[NPDES ID2]],Combined_Sheet__Major_Only___2[[NPDES ID2]:[ECHO BFR]],29,FALSE)</f>
        <v>-</v>
      </c>
      <c r="BA2580">
        <f>VLOOKUP(Sheet1[[#This Row],[NPDES ID2]],Combined_Sheet__Major_Only___2[[NPDES ID2]:[ECHO BFR]],17,FALSE)</f>
        <v>29.76746</v>
      </c>
      <c r="BB2580">
        <f>VLOOKUP(Sheet1[[#This Row],[NPDES ID2]],Combined_Sheet__Major_Only___2[[NPDES ID2]:[ECHO BFR]],18,FALSE)</f>
        <v>-95.251149999999996</v>
      </c>
      <c r="BC2580" t="str">
        <f>IF(ISNUMBER(SEARCH("aerobic",$AW2580)),"aerobic","")</f>
        <v/>
      </c>
      <c r="BD2580" t="str">
        <f>IF(ISNUMBER(SEARCH("anaer",$AW2580)),"anaer","")</f>
        <v/>
      </c>
      <c r="BE2580" t="str">
        <f>IF(ISNUMBER(SEARCH("thickening",$AZ2580)),"thickening","")</f>
        <v/>
      </c>
      <c r="BF2580" s="2" t="str">
        <f>IF(ISNUMBER(SEARCH("airDry",$AW2580)),"airDry","")</f>
        <v/>
      </c>
      <c r="BG2580" s="2" t="str">
        <f>IF(ISNUMBER(SEARCH("heatDry",$AY2580)),"heatDry","")</f>
        <v/>
      </c>
      <c r="BH2580" s="2" t="str">
        <f>IF(AND(ISNUMBER(SEARCH("aerobic",$AW2580)),ISNUMBER(SEARCH("anaer",$AW2580))),"Combined Aer and Anaer.","")</f>
        <v/>
      </c>
    </row>
    <row r="2581" spans="1:60" x14ac:dyDescent="0.3">
      <c r="A2581" s="4">
        <v>2579</v>
      </c>
      <c r="B2581" t="s">
        <v>11951</v>
      </c>
      <c r="C2581">
        <v>88.4</v>
      </c>
      <c r="D2581">
        <v>1280.6466643426961</v>
      </c>
      <c r="E2581">
        <v>1280.3423617789661</v>
      </c>
      <c r="F2581">
        <v>901.46025752058404</v>
      </c>
      <c r="G2581">
        <v>1636.100539115266</v>
      </c>
      <c r="H2581">
        <v>-77.157719198181468</v>
      </c>
      <c r="I2581">
        <v>-78.401237649811279</v>
      </c>
      <c r="J2581">
        <v>-91.181181186979202</v>
      </c>
      <c r="K2581">
        <v>-62.03375926086494</v>
      </c>
      <c r="L2581">
        <v>55.46807139918262</v>
      </c>
      <c r="M2581">
        <v>55.20752290173106</v>
      </c>
      <c r="N2581">
        <v>54.263739948130457</v>
      </c>
      <c r="O2581">
        <v>57.452344383220051</v>
      </c>
      <c r="P2581">
        <v>2.0882633177127778</v>
      </c>
      <c r="Q2581">
        <v>2.1090221790813839</v>
      </c>
      <c r="R2581">
        <v>1.7098514144596579</v>
      </c>
      <c r="S2581">
        <v>2.3945519452989679</v>
      </c>
      <c r="T2581">
        <v>4.1934776841717216</v>
      </c>
      <c r="U2581">
        <v>4.193468374910255</v>
      </c>
      <c r="V2581">
        <v>4.1894825148832071</v>
      </c>
      <c r="W2581">
        <v>4.1974345078788744</v>
      </c>
      <c r="X2581">
        <v>300.84481029627608</v>
      </c>
      <c r="Y2581">
        <v>301.99432457029093</v>
      </c>
      <c r="Z2581">
        <v>290.62043866509822</v>
      </c>
      <c r="AA2581">
        <v>307.4115143518336</v>
      </c>
      <c r="AB2581">
        <v>51.965882279412178</v>
      </c>
      <c r="AC2581">
        <v>51.571181771310847</v>
      </c>
      <c r="AD2581">
        <v>44.321092109440762</v>
      </c>
      <c r="AE2581">
        <v>61.566989087850317</v>
      </c>
      <c r="AF2581">
        <v>61.491897320353743</v>
      </c>
      <c r="AG2581">
        <v>61.203039121309899</v>
      </c>
      <c r="AH2581">
        <v>60.156853361947931</v>
      </c>
      <c r="AI2581">
        <v>63.691541319545642</v>
      </c>
      <c r="AJ2581">
        <v>0.52762748028282447</v>
      </c>
      <c r="AK2581">
        <v>0.52762747251645314</v>
      </c>
      <c r="AL2581">
        <v>0.52762638413941332</v>
      </c>
      <c r="AM2581">
        <v>0.52762858096903154</v>
      </c>
      <c r="AN2581">
        <v>0.67236781035853355</v>
      </c>
      <c r="AO2581">
        <v>0.67236781035853344</v>
      </c>
      <c r="AP2581">
        <v>0.67236781035853344</v>
      </c>
      <c r="AQ2581">
        <v>0.67236781035853344</v>
      </c>
      <c r="AR2581">
        <v>13.651024174492379</v>
      </c>
      <c r="AS2581">
        <v>13.65102417449237</v>
      </c>
      <c r="AT2581">
        <v>13.65102417449237</v>
      </c>
      <c r="AU2581">
        <v>13.65102417449237</v>
      </c>
      <c r="AV2581" t="str">
        <f>VLOOKUP(Sheet1[[#This Row],[NPDES ID2]],Combined_Sheet__Major_Only___2[[NPDES ID2]:[ECHO BFR]],3,FALSE)</f>
        <v>MO</v>
      </c>
      <c r="AW2581" t="s">
        <v>118</v>
      </c>
      <c r="AX2581" t="str">
        <f>VLOOKUP(Sheet1[[#This Row],[NPDES ID2]],Combined_Sheet__Major_Only___2[[NPDES ID2]:[ECHO BFR]],27,FALSE)</f>
        <v>longTermSludgeStore</v>
      </c>
      <c r="AY2581" t="str">
        <f>VLOOKUP(Sheet1[[#This Row],[NPDES ID2]],Combined_Sheet__Major_Only___2[[NPDES ID2]:[ECHO BFR]],28,FALSE)</f>
        <v>-</v>
      </c>
      <c r="AZ2581" t="str">
        <f>VLOOKUP(Sheet1[[#This Row],[NPDES ID2]],Combined_Sheet__Major_Only___2[[NPDES ID2]:[ECHO BFR]],29,FALSE)</f>
        <v>-</v>
      </c>
      <c r="BA2581">
        <f>VLOOKUP(Sheet1[[#This Row],[NPDES ID2]],Combined_Sheet__Major_Only___2[[NPDES ID2]:[ECHO BFR]],17,FALSE)</f>
        <v>38.807526000000003</v>
      </c>
      <c r="BB2581">
        <f>VLOOKUP(Sheet1[[#This Row],[NPDES ID2]],Combined_Sheet__Major_Only___2[[NPDES ID2]:[ECHO BFR]],18,FALSE)</f>
        <v>-93.654030000000006</v>
      </c>
      <c r="BC2581" t="str">
        <f>IF(ISNUMBER(SEARCH("aerobic",$AW2581)),"aerobic","")</f>
        <v>aerobic</v>
      </c>
      <c r="BD2581" t="str">
        <f>IF(ISNUMBER(SEARCH("anaer",$AW2581)),"anaer","")</f>
        <v/>
      </c>
      <c r="BE2581" t="str">
        <f>IF(ISNUMBER(SEARCH("thickening",$AZ2581)),"thickening","")</f>
        <v/>
      </c>
      <c r="BF2581" s="3" t="str">
        <f>IF(ISNUMBER(SEARCH("airDry",$AW2581)),"airDry","")</f>
        <v>airDry</v>
      </c>
      <c r="BG2581" s="3" t="str">
        <f>IF(ISNUMBER(SEARCH("heatDry",$AY2581)),"heatDry","")</f>
        <v/>
      </c>
      <c r="BH2581" s="3" t="str">
        <f>IF(AND(ISNUMBER(SEARCH("aerobic",$AW2581)),ISNUMBER(SEARCH("anaer",$AW2581))),"Combined Aer and Anaer.","")</f>
        <v/>
      </c>
    </row>
    <row r="2582" spans="1:60" x14ac:dyDescent="0.3">
      <c r="A2582" s="4">
        <v>2580</v>
      </c>
      <c r="B2582" t="s">
        <v>11954</v>
      </c>
      <c r="C2582">
        <v>84.9</v>
      </c>
      <c r="D2582">
        <v>1374.2713660916449</v>
      </c>
      <c r="E2582">
        <v>1375.0429053929579</v>
      </c>
      <c r="F2582">
        <v>965.73688435611405</v>
      </c>
      <c r="G2582">
        <v>1758.552688063176</v>
      </c>
      <c r="H2582">
        <v>-77.313397322133426</v>
      </c>
      <c r="I2582">
        <v>-78.359673625448806</v>
      </c>
      <c r="J2582">
        <v>-90.887821491619775</v>
      </c>
      <c r="K2582">
        <v>-62.566399714817322</v>
      </c>
      <c r="L2582">
        <v>51.516824887708651</v>
      </c>
      <c r="M2582">
        <v>51.253500603626073</v>
      </c>
      <c r="N2582">
        <v>50.299618526423977</v>
      </c>
      <c r="O2582">
        <v>53.522322830037787</v>
      </c>
      <c r="P2582">
        <v>2.0087649566259511</v>
      </c>
      <c r="Q2582">
        <v>2.025253104009697</v>
      </c>
      <c r="R2582">
        <v>1.656208133317318</v>
      </c>
      <c r="S2582">
        <v>2.309157841718827</v>
      </c>
      <c r="T2582">
        <v>96.006768082459516</v>
      </c>
      <c r="U2582">
        <v>96.00661708061125</v>
      </c>
      <c r="V2582">
        <v>95.941964021606452</v>
      </c>
      <c r="W2582">
        <v>96.070950154803754</v>
      </c>
      <c r="X2582">
        <v>7122.7282546995921</v>
      </c>
      <c r="Y2582">
        <v>7153.3203736860032</v>
      </c>
      <c r="Z2582">
        <v>6857.5163800297514</v>
      </c>
      <c r="AA2582">
        <v>7292.1540388273352</v>
      </c>
      <c r="AB2582">
        <v>1228.945105783893</v>
      </c>
      <c r="AC2582">
        <v>1219.654067372777</v>
      </c>
      <c r="AD2582">
        <v>1047.7196282619191</v>
      </c>
      <c r="AE2582">
        <v>1460.588162694283</v>
      </c>
      <c r="AF2582">
        <v>59.466160637648727</v>
      </c>
      <c r="AG2582">
        <v>59.162171273159871</v>
      </c>
      <c r="AH2582">
        <v>58.061311521728513</v>
      </c>
      <c r="AI2582">
        <v>61.780838645379767</v>
      </c>
      <c r="AJ2582">
        <v>0.50290365400916659</v>
      </c>
      <c r="AK2582">
        <v>0.50290363634492163</v>
      </c>
      <c r="AL2582">
        <v>0.50290116131473372</v>
      </c>
      <c r="AM2582">
        <v>0.50290615704255059</v>
      </c>
      <c r="AN2582">
        <v>0.97400940919008538</v>
      </c>
      <c r="AO2582">
        <v>0.97400940919008516</v>
      </c>
      <c r="AP2582">
        <v>0.97400940919008516</v>
      </c>
      <c r="AQ2582">
        <v>0.97400940919008516</v>
      </c>
      <c r="AR2582">
        <v>13.209848043732601</v>
      </c>
      <c r="AS2582">
        <v>13.20984804373261</v>
      </c>
      <c r="AT2582">
        <v>13.20984804373261</v>
      </c>
      <c r="AU2582">
        <v>13.20984804373261</v>
      </c>
      <c r="AV2582" t="str">
        <f>VLOOKUP(Sheet1[[#This Row],[NPDES ID2]],Combined_Sheet__Major_Only___2[[NPDES ID2]:[ECHO BFR]],3,FALSE)</f>
        <v>TX</v>
      </c>
      <c r="AW2582" t="s">
        <v>41</v>
      </c>
      <c r="AX2582" t="str">
        <f>VLOOKUP(Sheet1[[#This Row],[NPDES ID2]],Combined_Sheet__Major_Only___2[[NPDES ID2]:[ECHO BFR]],27,FALSE)</f>
        <v>-</v>
      </c>
      <c r="AY2582" t="str">
        <f>VLOOKUP(Sheet1[[#This Row],[NPDES ID2]],Combined_Sheet__Major_Only___2[[NPDES ID2]:[ECHO BFR]],28,FALSE)</f>
        <v>-</v>
      </c>
      <c r="AZ2582" t="str">
        <f>VLOOKUP(Sheet1[[#This Row],[NPDES ID2]],Combined_Sheet__Major_Only___2[[NPDES ID2]:[ECHO BFR]],29,FALSE)</f>
        <v>thickening</v>
      </c>
      <c r="BA2582">
        <f>VLOOKUP(Sheet1[[#This Row],[NPDES ID2]],Combined_Sheet__Major_Only___2[[NPDES ID2]:[ECHO BFR]],17,FALSE)</f>
        <v>27.603083000000002</v>
      </c>
      <c r="BB2582">
        <f>VLOOKUP(Sheet1[[#This Row],[NPDES ID2]],Combined_Sheet__Major_Only___2[[NPDES ID2]:[ECHO BFR]],18,FALSE)</f>
        <v>-97.250944000000004</v>
      </c>
      <c r="BC2582" t="str">
        <f>IF(ISNUMBER(SEARCH("aerobic",$AW2582)),"aerobic","")</f>
        <v>aerobic</v>
      </c>
      <c r="BD2582" t="str">
        <f>IF(ISNUMBER(SEARCH("anaer",$AW2582)),"anaer","")</f>
        <v/>
      </c>
      <c r="BE2582" t="str">
        <f>IF(ISNUMBER(SEARCH("thickening",$AZ2582)),"thickening","")</f>
        <v>thickening</v>
      </c>
      <c r="BF2582" s="2" t="str">
        <f>IF(ISNUMBER(SEARCH("airDry",$AW2582)),"airDry","")</f>
        <v/>
      </c>
      <c r="BG2582" s="2" t="str">
        <f>IF(ISNUMBER(SEARCH("heatDry",$AY2582)),"heatDry","")</f>
        <v/>
      </c>
      <c r="BH2582" s="2" t="str">
        <f>IF(AND(ISNUMBER(SEARCH("aerobic",$AW2582)),ISNUMBER(SEARCH("anaer",$AW2582))),"Combined Aer and Anaer.","")</f>
        <v/>
      </c>
    </row>
    <row r="2583" spans="1:60" x14ac:dyDescent="0.3">
      <c r="A2583" s="4">
        <v>2581</v>
      </c>
      <c r="B2583" t="s">
        <v>11957</v>
      </c>
      <c r="C2583">
        <v>83.19</v>
      </c>
      <c r="D2583">
        <v>1267.204433041182</v>
      </c>
      <c r="E2583">
        <v>1268.4070701154969</v>
      </c>
      <c r="F2583">
        <v>889.94714784322196</v>
      </c>
      <c r="G2583">
        <v>1621.3035208476531</v>
      </c>
      <c r="H2583">
        <v>-76.796009832893091</v>
      </c>
      <c r="I2583">
        <v>-78.095598614746891</v>
      </c>
      <c r="J2583">
        <v>-90.922292388294395</v>
      </c>
      <c r="K2583">
        <v>-60.321297144278432</v>
      </c>
      <c r="L2583">
        <v>55.766299643509043</v>
      </c>
      <c r="M2583">
        <v>55.547760878332738</v>
      </c>
      <c r="N2583">
        <v>54.756129279302897</v>
      </c>
      <c r="O2583">
        <v>57.43067556315814</v>
      </c>
      <c r="P2583">
        <v>1.95849624875273</v>
      </c>
      <c r="Q2583">
        <v>1.983035912524213</v>
      </c>
      <c r="R2583">
        <v>1.5827486643279871</v>
      </c>
      <c r="S2583">
        <v>2.2525917918087401</v>
      </c>
      <c r="T2583">
        <v>50.279560424921122</v>
      </c>
      <c r="U2583">
        <v>50.2794799924459</v>
      </c>
      <c r="V2583">
        <v>50.245041966511167</v>
      </c>
      <c r="W2583">
        <v>50.313747575629201</v>
      </c>
      <c r="X2583">
        <v>3376.0234592959418</v>
      </c>
      <c r="Y2583">
        <v>3387.102839065466</v>
      </c>
      <c r="Z2583">
        <v>3279.5609904576459</v>
      </c>
      <c r="AA2583">
        <v>3437.4560641637122</v>
      </c>
      <c r="AB2583">
        <v>549.65514853295736</v>
      </c>
      <c r="AC2583">
        <v>546.12437036471647</v>
      </c>
      <c r="AD2583">
        <v>473.6689675571206</v>
      </c>
      <c r="AE2583">
        <v>645.20542308779716</v>
      </c>
      <c r="AF2583">
        <v>65.694393422723209</v>
      </c>
      <c r="AG2583">
        <v>65.436925357854733</v>
      </c>
      <c r="AH2583">
        <v>64.504507318373115</v>
      </c>
      <c r="AI2583">
        <v>67.654885976611396</v>
      </c>
      <c r="AJ2583">
        <v>0.57897259788357192</v>
      </c>
      <c r="AK2583">
        <v>0.57897258507856608</v>
      </c>
      <c r="AL2583">
        <v>0.57897079070234603</v>
      </c>
      <c r="AM2583">
        <v>0.57897441255657822</v>
      </c>
      <c r="AN2583">
        <v>0.95199937735930873</v>
      </c>
      <c r="AO2583">
        <v>0.9519993773593084</v>
      </c>
      <c r="AP2583">
        <v>0.9519993773593084</v>
      </c>
      <c r="AQ2583">
        <v>0.9519993773593084</v>
      </c>
      <c r="AR2583">
        <v>15.104130355707911</v>
      </c>
      <c r="AS2583">
        <v>15.104130355707911</v>
      </c>
      <c r="AT2583">
        <v>15.104130355707911</v>
      </c>
      <c r="AU2583">
        <v>15.104130355707911</v>
      </c>
      <c r="AV2583" t="str">
        <f>VLOOKUP(Sheet1[[#This Row],[NPDES ID2]],Combined_Sheet__Major_Only___2[[NPDES ID2]:[ECHO BFR]],3,FALSE)</f>
        <v>TX</v>
      </c>
      <c r="AW2583" t="s">
        <v>41</v>
      </c>
      <c r="AX2583" t="str">
        <f>VLOOKUP(Sheet1[[#This Row],[NPDES ID2]],Combined_Sheet__Major_Only___2[[NPDES ID2]:[ECHO BFR]],27,FALSE)</f>
        <v>-</v>
      </c>
      <c r="AY2583" t="str">
        <f>VLOOKUP(Sheet1[[#This Row],[NPDES ID2]],Combined_Sheet__Major_Only___2[[NPDES ID2]:[ECHO BFR]],28,FALSE)</f>
        <v>-</v>
      </c>
      <c r="AZ2583" t="str">
        <f>VLOOKUP(Sheet1[[#This Row],[NPDES ID2]],Combined_Sheet__Major_Only___2[[NPDES ID2]:[ECHO BFR]],29,FALSE)</f>
        <v>thickening</v>
      </c>
      <c r="BA2583">
        <f>VLOOKUP(Sheet1[[#This Row],[NPDES ID2]],Combined_Sheet__Major_Only___2[[NPDES ID2]:[ECHO BFR]],17,FALSE)</f>
        <v>28.525271</v>
      </c>
      <c r="BB2583">
        <f>VLOOKUP(Sheet1[[#This Row],[NPDES ID2]],Combined_Sheet__Major_Only___2[[NPDES ID2]:[ECHO BFR]],18,FALSE)</f>
        <v>-99.850359999999995</v>
      </c>
      <c r="BC2583" t="str">
        <f>IF(ISNUMBER(SEARCH("aerobic",$AW2583)),"aerobic","")</f>
        <v>aerobic</v>
      </c>
      <c r="BD2583" t="str">
        <f>IF(ISNUMBER(SEARCH("anaer",$AW2583)),"anaer","")</f>
        <v/>
      </c>
      <c r="BE2583" t="str">
        <f>IF(ISNUMBER(SEARCH("thickening",$AZ2583)),"thickening","")</f>
        <v>thickening</v>
      </c>
      <c r="BF2583" s="3" t="str">
        <f>IF(ISNUMBER(SEARCH("airDry",$AW2583)),"airDry","")</f>
        <v/>
      </c>
      <c r="BG2583" s="3" t="str">
        <f>IF(ISNUMBER(SEARCH("heatDry",$AY2583)),"heatDry","")</f>
        <v/>
      </c>
      <c r="BH2583" s="3" t="str">
        <f>IF(AND(ISNUMBER(SEARCH("aerobic",$AW2583)),ISNUMBER(SEARCH("anaer",$AW2583))),"Combined Aer and Anaer.","")</f>
        <v/>
      </c>
    </row>
    <row r="2584" spans="1:60" x14ac:dyDescent="0.3">
      <c r="A2584" s="4">
        <v>2582</v>
      </c>
      <c r="B2584" t="s">
        <v>11962</v>
      </c>
      <c r="C2584">
        <v>82.97</v>
      </c>
      <c r="D2584">
        <v>1296.9700581463501</v>
      </c>
      <c r="E2584">
        <v>1297.591095141287</v>
      </c>
      <c r="F2584">
        <v>910.72912837233378</v>
      </c>
      <c r="G2584">
        <v>1658.9829138322059</v>
      </c>
      <c r="H2584">
        <v>-76.890152800887677</v>
      </c>
      <c r="I2584">
        <v>-78.075251878909</v>
      </c>
      <c r="J2584">
        <v>-91.115026967840535</v>
      </c>
      <c r="K2584">
        <v>-60.872157994592953</v>
      </c>
      <c r="L2584">
        <v>54.476592923396502</v>
      </c>
      <c r="M2584">
        <v>54.250106918951161</v>
      </c>
      <c r="N2584">
        <v>53.429607053691527</v>
      </c>
      <c r="O2584">
        <v>56.201648458310913</v>
      </c>
      <c r="P2584">
        <v>1.9554739839078681</v>
      </c>
      <c r="Q2584">
        <v>1.978513752583748</v>
      </c>
      <c r="R2584">
        <v>1.5882134320644321</v>
      </c>
      <c r="S2584">
        <v>2.239046063883575</v>
      </c>
      <c r="T2584">
        <v>220.8253184884114</v>
      </c>
      <c r="U2584">
        <v>220.82497485798831</v>
      </c>
      <c r="V2584">
        <v>220.677845811022</v>
      </c>
      <c r="W2584">
        <v>220.97137572501691</v>
      </c>
      <c r="X2584">
        <v>15138.66186905334</v>
      </c>
      <c r="Y2584">
        <v>15191.583843325019</v>
      </c>
      <c r="Z2584">
        <v>14679.463825970999</v>
      </c>
      <c r="AA2584">
        <v>15431.08371971443</v>
      </c>
      <c r="AB2584">
        <v>2374.726095402697</v>
      </c>
      <c r="AC2584">
        <v>2359.8729972662959</v>
      </c>
      <c r="AD2584">
        <v>2056.665006616352</v>
      </c>
      <c r="AE2584">
        <v>2770.5759901297479</v>
      </c>
      <c r="AF2584">
        <v>64.345622500552082</v>
      </c>
      <c r="AG2584">
        <v>64.078046503820758</v>
      </c>
      <c r="AH2584">
        <v>63.109291220577973</v>
      </c>
      <c r="AI2584">
        <v>66.382685086035366</v>
      </c>
      <c r="AJ2584">
        <v>0.56248609689336115</v>
      </c>
      <c r="AK2584">
        <v>0.56248606363250797</v>
      </c>
      <c r="AL2584">
        <v>0.5624814042357632</v>
      </c>
      <c r="AM2584">
        <v>0.56249080903322513</v>
      </c>
      <c r="AN2584">
        <v>0.98845702238599242</v>
      </c>
      <c r="AO2584">
        <v>0.98845702238599276</v>
      </c>
      <c r="AP2584">
        <v>0.98845702238599276</v>
      </c>
      <c r="AQ2584">
        <v>0.98845702238599276</v>
      </c>
      <c r="AR2584">
        <v>15.130286023069679</v>
      </c>
      <c r="AS2584">
        <v>15.130286023069679</v>
      </c>
      <c r="AT2584">
        <v>15.130286023069679</v>
      </c>
      <c r="AU2584">
        <v>15.130286023069679</v>
      </c>
      <c r="AV2584" t="str">
        <f>VLOOKUP(Sheet1[[#This Row],[NPDES ID2]],Combined_Sheet__Major_Only___2[[NPDES ID2]:[ECHO BFR]],3,FALSE)</f>
        <v>IA</v>
      </c>
      <c r="AW2584" t="s">
        <v>12181</v>
      </c>
      <c r="AX2584" t="str">
        <f>VLOOKUP(Sheet1[[#This Row],[NPDES ID2]],Combined_Sheet__Major_Only___2[[NPDES ID2]:[ECHO BFR]],27,FALSE)</f>
        <v>methaneBioCaptureRecover</v>
      </c>
      <c r="AY2584" t="str">
        <f>VLOOKUP(Sheet1[[#This Row],[NPDES ID2]],Combined_Sheet__Major_Only___2[[NPDES ID2]:[ECHO BFR]],28,FALSE)</f>
        <v>-</v>
      </c>
      <c r="AZ2584" t="str">
        <f>VLOOKUP(Sheet1[[#This Row],[NPDES ID2]],Combined_Sheet__Major_Only___2[[NPDES ID2]:[ECHO BFR]],29,FALSE)</f>
        <v>preliminaryOps</v>
      </c>
      <c r="BA2584">
        <f>VLOOKUP(Sheet1[[#This Row],[NPDES ID2]],Combined_Sheet__Major_Only___2[[NPDES ID2]:[ECHO BFR]],17,FALSE)</f>
        <v>42.710799999999999</v>
      </c>
      <c r="BB2584">
        <f>VLOOKUP(Sheet1[[#This Row],[NPDES ID2]],Combined_Sheet__Major_Only___2[[NPDES ID2]:[ECHO BFR]],18,FALSE)</f>
        <v>-92.464699999999993</v>
      </c>
      <c r="BC2584" t="str">
        <f>IF(ISNUMBER(SEARCH("aerobic",$AW2584)),"aerobic","")</f>
        <v/>
      </c>
      <c r="BD2584" t="str">
        <f>IF(ISNUMBER(SEARCH("anaer",$AW2584)),"anaer","")</f>
        <v>anaer</v>
      </c>
      <c r="BE2584" t="str">
        <f>IF(ISNUMBER(SEARCH("thickening",$AZ2584)),"thickening","")</f>
        <v/>
      </c>
      <c r="BF2584" s="2" t="str">
        <f>IF(ISNUMBER(SEARCH("airDry",$AW2584)),"airDry","")</f>
        <v/>
      </c>
      <c r="BG2584" s="2" t="str">
        <f>IF(ISNUMBER(SEARCH("heatDry",$AY2584)),"heatDry","")</f>
        <v/>
      </c>
      <c r="BH2584" s="2" t="str">
        <f>IF(AND(ISNUMBER(SEARCH("aerobic",$AW2584)),ISNUMBER(SEARCH("anaer",$AW2584))),"Combined Aer and Anaer.","")</f>
        <v/>
      </c>
    </row>
    <row r="2585" spans="1:60" x14ac:dyDescent="0.3">
      <c r="A2585" s="4">
        <v>2583</v>
      </c>
      <c r="B2585" t="s">
        <v>11966</v>
      </c>
      <c r="C2585">
        <v>81.515000000000001</v>
      </c>
      <c r="D2585">
        <v>1689.314496827855</v>
      </c>
      <c r="E2585">
        <v>1700.0128616450129</v>
      </c>
      <c r="F2585">
        <v>1184.7127885823711</v>
      </c>
      <c r="G2585">
        <v>2181.4620603544649</v>
      </c>
      <c r="H2585">
        <v>-78.034111199931601</v>
      </c>
      <c r="I2585">
        <v>-77.867694356627425</v>
      </c>
      <c r="J2585">
        <v>-90.579120834814532</v>
      </c>
      <c r="K2585">
        <v>-65.607341283323805</v>
      </c>
      <c r="L2585">
        <v>41.791332411165037</v>
      </c>
      <c r="M2585">
        <v>41.481383004776298</v>
      </c>
      <c r="N2585">
        <v>40.358654807956157</v>
      </c>
      <c r="O2585">
        <v>44.151832004550393</v>
      </c>
      <c r="P2585">
        <v>1.941448946619768</v>
      </c>
      <c r="Q2585">
        <v>1.934957644792169</v>
      </c>
      <c r="R2585">
        <v>1.654422473606767</v>
      </c>
      <c r="S2585">
        <v>2.203928771140284</v>
      </c>
      <c r="T2585">
        <v>3.9130100637308178</v>
      </c>
      <c r="U2585">
        <v>3.9130011873062789</v>
      </c>
      <c r="V2585">
        <v>3.9092006510473079</v>
      </c>
      <c r="W2585">
        <v>3.9167829137223729</v>
      </c>
      <c r="X2585">
        <v>343.74621440943622</v>
      </c>
      <c r="Y2585">
        <v>345.8053364894364</v>
      </c>
      <c r="Z2585">
        <v>325.39862587935829</v>
      </c>
      <c r="AA2585">
        <v>355.64970634417568</v>
      </c>
      <c r="AB2585">
        <v>96.777325818820358</v>
      </c>
      <c r="AC2585">
        <v>93.738592659333619</v>
      </c>
      <c r="AD2585">
        <v>74.589010786922444</v>
      </c>
      <c r="AE2585">
        <v>132.92157268611049</v>
      </c>
      <c r="AF2585">
        <v>50.243063158195461</v>
      </c>
      <c r="AG2585">
        <v>49.870415398120727</v>
      </c>
      <c r="AH2585">
        <v>48.520729116966507</v>
      </c>
      <c r="AI2585">
        <v>53.080808298982951</v>
      </c>
      <c r="AJ2585">
        <v>0.3906005912483832</v>
      </c>
      <c r="AK2585">
        <v>0.39060058362161199</v>
      </c>
      <c r="AL2585">
        <v>0.39059951485205952</v>
      </c>
      <c r="AM2585">
        <v>0.39060167210651497</v>
      </c>
      <c r="AN2585">
        <v>0.66032534507311569</v>
      </c>
      <c r="AO2585">
        <v>0.66032534507311569</v>
      </c>
      <c r="AP2585">
        <v>0.66032534507311569</v>
      </c>
      <c r="AQ2585">
        <v>0.66032534507311569</v>
      </c>
      <c r="AR2585">
        <v>8.6545973372682798</v>
      </c>
      <c r="AS2585">
        <v>8.6545973372682798</v>
      </c>
      <c r="AT2585">
        <v>8.6545973372682798</v>
      </c>
      <c r="AU2585">
        <v>8.6545973372682798</v>
      </c>
      <c r="AV2585" t="str">
        <f>VLOOKUP(Sheet1[[#This Row],[NPDES ID2]],Combined_Sheet__Major_Only___2[[NPDES ID2]:[ECHO BFR]],3,FALSE)</f>
        <v>CO</v>
      </c>
      <c r="AW2585" t="s">
        <v>1420</v>
      </c>
      <c r="AX2585" t="str">
        <f>VLOOKUP(Sheet1[[#This Row],[NPDES ID2]],Combined_Sheet__Major_Only___2[[NPDES ID2]:[ECHO BFR]],27,FALSE)</f>
        <v>-</v>
      </c>
      <c r="AY2585" t="str">
        <f>VLOOKUP(Sheet1[[#This Row],[NPDES ID2]],Combined_Sheet__Major_Only___2[[NPDES ID2]:[ECHO BFR]],28,FALSE)</f>
        <v>thermoAerobicDigest</v>
      </c>
      <c r="AZ2585" t="str">
        <f>VLOOKUP(Sheet1[[#This Row],[NPDES ID2]],Combined_Sheet__Major_Only___2[[NPDES ID2]:[ECHO BFR]],29,FALSE)</f>
        <v>thickening</v>
      </c>
      <c r="BA2585">
        <f>VLOOKUP(Sheet1[[#This Row],[NPDES ID2]],Combined_Sheet__Major_Only___2[[NPDES ID2]:[ECHO BFR]],17,FALSE)</f>
        <v>39.176679999999998</v>
      </c>
      <c r="BB2585">
        <f>VLOOKUP(Sheet1[[#This Row],[NPDES ID2]],Combined_Sheet__Major_Only___2[[NPDES ID2]:[ECHO BFR]],18,FALSE)</f>
        <v>-108.77567999999999</v>
      </c>
      <c r="BC2585" t="str">
        <f>IF(ISNUMBER(SEARCH("aerobic",$AW2585)),"aerobic","")</f>
        <v/>
      </c>
      <c r="BD2585" t="str">
        <f>IF(ISNUMBER(SEARCH("anaer",$AW2585)),"anaer","")</f>
        <v/>
      </c>
      <c r="BE2585" t="str">
        <f>IF(ISNUMBER(SEARCH("thickening",$AZ2585)),"thickening","")</f>
        <v>thickening</v>
      </c>
      <c r="BF2585" s="3" t="str">
        <f>IF(ISNUMBER(SEARCH("airDry",$AW2585)),"airDry","")</f>
        <v>airDry</v>
      </c>
      <c r="BG2585" s="3" t="str">
        <f>IF(ISNUMBER(SEARCH("heatDry",$AY2585)),"heatDry","")</f>
        <v/>
      </c>
      <c r="BH2585" s="3" t="str">
        <f>IF(AND(ISNUMBER(SEARCH("aerobic",$AW2585)),ISNUMBER(SEARCH("anaer",$AW2585))),"Combined Aer and Anaer.","")</f>
        <v/>
      </c>
    </row>
    <row r="2586" spans="1:60" x14ac:dyDescent="0.3">
      <c r="A2586" s="4">
        <v>2584</v>
      </c>
      <c r="B2586" t="s">
        <v>11971</v>
      </c>
      <c r="C2586">
        <v>78.2</v>
      </c>
      <c r="D2586">
        <v>1372.667278903519</v>
      </c>
      <c r="E2586">
        <v>1373.3714983569321</v>
      </c>
      <c r="F2586">
        <v>961.73415685727639</v>
      </c>
      <c r="G2586">
        <v>1758.3022876123759</v>
      </c>
      <c r="H2586">
        <v>-76.92361198732938</v>
      </c>
      <c r="I2586">
        <v>-78.086879419201239</v>
      </c>
      <c r="J2586">
        <v>-91.179540498913013</v>
      </c>
      <c r="K2586">
        <v>-60.979576914641306</v>
      </c>
      <c r="L2586">
        <v>51.233977946136193</v>
      </c>
      <c r="M2586">
        <v>51.019673917371108</v>
      </c>
      <c r="N2586">
        <v>50.243383566700153</v>
      </c>
      <c r="O2586">
        <v>52.866099745702087</v>
      </c>
      <c r="P2586">
        <v>1.8432727824716559</v>
      </c>
      <c r="Q2586">
        <v>1.8647048935407899</v>
      </c>
      <c r="R2586">
        <v>1.4976873133730439</v>
      </c>
      <c r="S2586">
        <v>2.1095888242608609</v>
      </c>
      <c r="T2586">
        <v>56.237704018300462</v>
      </c>
      <c r="U2586">
        <v>56.237614390808112</v>
      </c>
      <c r="V2586">
        <v>56.199239419782437</v>
      </c>
      <c r="W2586">
        <v>56.275799434116678</v>
      </c>
      <c r="X2586">
        <v>3863.715285857033</v>
      </c>
      <c r="Y2586">
        <v>3877.275172397643</v>
      </c>
      <c r="Z2586">
        <v>3745.8729416513461</v>
      </c>
      <c r="AA2586">
        <v>3938.7967042631449</v>
      </c>
      <c r="AB2586">
        <v>630.74068554512542</v>
      </c>
      <c r="AC2586">
        <v>626.36033839152446</v>
      </c>
      <c r="AD2586">
        <v>543.09722794604795</v>
      </c>
      <c r="AE2586">
        <v>740.54208167425611</v>
      </c>
      <c r="AF2586">
        <v>64.206493004305543</v>
      </c>
      <c r="AG2586">
        <v>63.937904334372668</v>
      </c>
      <c r="AH2586">
        <v>62.96520274637296</v>
      </c>
      <c r="AI2586">
        <v>66.251678838042665</v>
      </c>
      <c r="AJ2586">
        <v>0.56078586187502832</v>
      </c>
      <c r="AK2586">
        <v>0.56078584929453734</v>
      </c>
      <c r="AL2586">
        <v>0.56078408638450628</v>
      </c>
      <c r="AM2586">
        <v>0.56078764472604803</v>
      </c>
      <c r="AN2586">
        <v>0.95676951499773399</v>
      </c>
      <c r="AO2586">
        <v>0.95676951499773399</v>
      </c>
      <c r="AP2586">
        <v>0.95676951499773399</v>
      </c>
      <c r="AQ2586">
        <v>0.95676951499773399</v>
      </c>
      <c r="AR2586">
        <v>14.73829405975334</v>
      </c>
      <c r="AS2586">
        <v>14.73829405975334</v>
      </c>
      <c r="AT2586">
        <v>14.73829405975334</v>
      </c>
      <c r="AU2586">
        <v>14.73829405975334</v>
      </c>
      <c r="AV2586" t="str">
        <f>VLOOKUP(Sheet1[[#This Row],[NPDES ID2]],Combined_Sheet__Major_Only___2[[NPDES ID2]:[ECHO BFR]],3,FALSE)</f>
        <v>LA</v>
      </c>
      <c r="AW2586" t="s">
        <v>41</v>
      </c>
      <c r="AX2586" t="str">
        <f>VLOOKUP(Sheet1[[#This Row],[NPDES ID2]],Combined_Sheet__Major_Only___2[[NPDES ID2]:[ECHO BFR]],27,FALSE)</f>
        <v>-</v>
      </c>
      <c r="AY2586" t="str">
        <f>VLOOKUP(Sheet1[[#This Row],[NPDES ID2]],Combined_Sheet__Major_Only___2[[NPDES ID2]:[ECHO BFR]],28,FALSE)</f>
        <v>-</v>
      </c>
      <c r="AZ2586" t="str">
        <f>VLOOKUP(Sheet1[[#This Row],[NPDES ID2]],Combined_Sheet__Major_Only___2[[NPDES ID2]:[ECHO BFR]],29,FALSE)</f>
        <v>thickening</v>
      </c>
      <c r="BA2586">
        <f>VLOOKUP(Sheet1[[#This Row],[NPDES ID2]],Combined_Sheet__Major_Only___2[[NPDES ID2]:[ECHO BFR]],17,FALSE)</f>
        <v>30.125209000000002</v>
      </c>
      <c r="BB2586">
        <f>VLOOKUP(Sheet1[[#This Row],[NPDES ID2]],Combined_Sheet__Major_Only___2[[NPDES ID2]:[ECHO BFR]],18,FALSE)</f>
        <v>-93.289597999999998</v>
      </c>
      <c r="BC2586" t="str">
        <f>IF(ISNUMBER(SEARCH("aerobic",$AW2586)),"aerobic","")</f>
        <v>aerobic</v>
      </c>
      <c r="BD2586" t="str">
        <f>IF(ISNUMBER(SEARCH("anaer",$AW2586)),"anaer","")</f>
        <v/>
      </c>
      <c r="BE2586" t="str">
        <f>IF(ISNUMBER(SEARCH("thickening",$AZ2586)),"thickening","")</f>
        <v>thickening</v>
      </c>
      <c r="BF2586" s="2" t="str">
        <f>IF(ISNUMBER(SEARCH("airDry",$AW2586)),"airDry","")</f>
        <v/>
      </c>
      <c r="BG2586" s="2" t="str">
        <f>IF(ISNUMBER(SEARCH("heatDry",$AY2586)),"heatDry","")</f>
        <v/>
      </c>
      <c r="BH2586" s="2" t="str">
        <f>IF(AND(ISNUMBER(SEARCH("aerobic",$AW2586)),ISNUMBER(SEARCH("anaer",$AW2586))),"Combined Aer and Anaer.","")</f>
        <v/>
      </c>
    </row>
    <row r="2587" spans="1:60" x14ac:dyDescent="0.3">
      <c r="A2587" s="4">
        <v>2585</v>
      </c>
      <c r="B2587" t="s">
        <v>11975</v>
      </c>
      <c r="C2587">
        <v>76.2</v>
      </c>
      <c r="D2587">
        <v>1422.7650414782081</v>
      </c>
      <c r="E2587">
        <v>1423.153407842336</v>
      </c>
      <c r="F2587">
        <v>995.87770113115334</v>
      </c>
      <c r="G2587">
        <v>1823.2571764340601</v>
      </c>
      <c r="H2587">
        <v>-76.985550917505222</v>
      </c>
      <c r="I2587">
        <v>-78.235785792090667</v>
      </c>
      <c r="J2587">
        <v>-91.305218517382613</v>
      </c>
      <c r="K2587">
        <v>-61.309852179201563</v>
      </c>
      <c r="L2587">
        <v>49.334737356940138</v>
      </c>
      <c r="M2587">
        <v>49.1215154520618</v>
      </c>
      <c r="N2587">
        <v>48.34913733931019</v>
      </c>
      <c r="O2587">
        <v>50.958632423647032</v>
      </c>
      <c r="P2587">
        <v>1.7972361223107149</v>
      </c>
      <c r="Q2587">
        <v>1.8166243696158311</v>
      </c>
      <c r="R2587">
        <v>1.4634303502897861</v>
      </c>
      <c r="S2587">
        <v>2.056622443648437</v>
      </c>
      <c r="T2587">
        <v>73.696870715609322</v>
      </c>
      <c r="U2587">
        <v>73.696754143929667</v>
      </c>
      <c r="V2587">
        <v>73.646842730462851</v>
      </c>
      <c r="W2587">
        <v>73.746418532823867</v>
      </c>
      <c r="X2587">
        <v>5123.7495220667779</v>
      </c>
      <c r="Y2587">
        <v>5142.3515045081867</v>
      </c>
      <c r="Z2587">
        <v>4962.2667706951997</v>
      </c>
      <c r="AA2587">
        <v>5226.656021681275</v>
      </c>
      <c r="AB2587">
        <v>943.81767863403957</v>
      </c>
      <c r="AC2587">
        <v>935.08117748659038</v>
      </c>
      <c r="AD2587">
        <v>797.26120922999621</v>
      </c>
      <c r="AE2587">
        <v>1131.286254288407</v>
      </c>
      <c r="AF2587">
        <v>63.449143814576772</v>
      </c>
      <c r="AG2587">
        <v>63.174893768742884</v>
      </c>
      <c r="AH2587">
        <v>62.181714386268602</v>
      </c>
      <c r="AI2587">
        <v>65.537401547929917</v>
      </c>
      <c r="AJ2587">
        <v>0.55153197457867098</v>
      </c>
      <c r="AK2587">
        <v>0.55153195987582282</v>
      </c>
      <c r="AL2587">
        <v>0.55152989963335985</v>
      </c>
      <c r="AM2587">
        <v>0.55153405812734513</v>
      </c>
      <c r="AN2587">
        <v>0.96651923177491783</v>
      </c>
      <c r="AO2587">
        <v>0.96651923177491783</v>
      </c>
      <c r="AP2587">
        <v>0.96651923177491783</v>
      </c>
      <c r="AQ2587">
        <v>0.96651923177491783</v>
      </c>
      <c r="AR2587">
        <v>13.57332745234495</v>
      </c>
      <c r="AS2587">
        <v>13.57332745234495</v>
      </c>
      <c r="AT2587">
        <v>13.57332745234495</v>
      </c>
      <c r="AU2587">
        <v>13.57332745234495</v>
      </c>
      <c r="AV2587" t="str">
        <f>VLOOKUP(Sheet1[[#This Row],[NPDES ID2]],Combined_Sheet__Major_Only___2[[NPDES ID2]:[ECHO BFR]],3,FALSE)</f>
        <v>IL</v>
      </c>
      <c r="AW2587" t="s">
        <v>41</v>
      </c>
      <c r="AX2587" t="str">
        <f>VLOOKUP(Sheet1[[#This Row],[NPDES ID2]],Combined_Sheet__Major_Only___2[[NPDES ID2]:[ECHO BFR]],27,FALSE)</f>
        <v>-</v>
      </c>
      <c r="AY2587" t="str">
        <f>VLOOKUP(Sheet1[[#This Row],[NPDES ID2]],Combined_Sheet__Major_Only___2[[NPDES ID2]:[ECHO BFR]],28,FALSE)</f>
        <v>-</v>
      </c>
      <c r="AZ2587" t="str">
        <f>VLOOKUP(Sheet1[[#This Row],[NPDES ID2]],Combined_Sheet__Major_Only___2[[NPDES ID2]:[ECHO BFR]],29,FALSE)</f>
        <v>thickening</v>
      </c>
      <c r="BA2587">
        <f>VLOOKUP(Sheet1[[#This Row],[NPDES ID2]],Combined_Sheet__Major_Only___2[[NPDES ID2]:[ECHO BFR]],17,FALSE)</f>
        <v>40.708469999999998</v>
      </c>
      <c r="BB2587">
        <f>VLOOKUP(Sheet1[[#This Row],[NPDES ID2]],Combined_Sheet__Major_Only___2[[NPDES ID2]:[ECHO BFR]],18,FALSE)</f>
        <v>-89.533569999999997</v>
      </c>
      <c r="BC2587" t="str">
        <f>IF(ISNUMBER(SEARCH("aerobic",$AW2587)),"aerobic","")</f>
        <v>aerobic</v>
      </c>
      <c r="BD2587" t="str">
        <f>IF(ISNUMBER(SEARCH("anaer",$AW2587)),"anaer","")</f>
        <v/>
      </c>
      <c r="BE2587" t="str">
        <f>IF(ISNUMBER(SEARCH("thickening",$AZ2587)),"thickening","")</f>
        <v>thickening</v>
      </c>
      <c r="BF2587" s="3" t="str">
        <f>IF(ISNUMBER(SEARCH("airDry",$AW2587)),"airDry","")</f>
        <v/>
      </c>
      <c r="BG2587" s="3" t="str">
        <f>IF(ISNUMBER(SEARCH("heatDry",$AY2587)),"heatDry","")</f>
        <v/>
      </c>
      <c r="BH2587" s="3" t="str">
        <f>IF(AND(ISNUMBER(SEARCH("aerobic",$AW2587)),ISNUMBER(SEARCH("anaer",$AW2587))),"Combined Aer and Anaer.","")</f>
        <v/>
      </c>
    </row>
    <row r="2588" spans="1:60" x14ac:dyDescent="0.3">
      <c r="A2588" s="4">
        <v>2586</v>
      </c>
      <c r="B2588" t="s">
        <v>11979</v>
      </c>
      <c r="C2588">
        <v>75</v>
      </c>
      <c r="D2588">
        <v>1455.5374955893469</v>
      </c>
      <c r="E2588">
        <v>1455.690979296809</v>
      </c>
      <c r="F2588">
        <v>1018.226649526295</v>
      </c>
      <c r="G2588">
        <v>1865.7070260038411</v>
      </c>
      <c r="H2588">
        <v>-77.031069851579034</v>
      </c>
      <c r="I2588">
        <v>-78.305032736989091</v>
      </c>
      <c r="J2588">
        <v>-91.356118975195628</v>
      </c>
      <c r="K2588">
        <v>-61.540657958043859</v>
      </c>
      <c r="L2588">
        <v>48.168276077397032</v>
      </c>
      <c r="M2588">
        <v>47.955500933360298</v>
      </c>
      <c r="N2588">
        <v>47.184750000270078</v>
      </c>
      <c r="O2588">
        <v>49.788751700340612</v>
      </c>
      <c r="P2588">
        <v>1.769662483568242</v>
      </c>
      <c r="Q2588">
        <v>1.7879577439307339</v>
      </c>
      <c r="R2588">
        <v>1.443061983604272</v>
      </c>
      <c r="S2588">
        <v>2.026150157839524</v>
      </c>
      <c r="T2588">
        <v>52.262092776647741</v>
      </c>
      <c r="U2588">
        <v>52.262009284592203</v>
      </c>
      <c r="V2588">
        <v>52.226261266562197</v>
      </c>
      <c r="W2588">
        <v>52.297580376379017</v>
      </c>
      <c r="X2588">
        <v>3662.9345833113289</v>
      </c>
      <c r="Y2588">
        <v>3676.5180159950451</v>
      </c>
      <c r="Z2588">
        <v>3544.9775088019128</v>
      </c>
      <c r="AA2588">
        <v>3738.1363643920922</v>
      </c>
      <c r="AB2588">
        <v>717.04133221114137</v>
      </c>
      <c r="AC2588">
        <v>709.40915603168401</v>
      </c>
      <c r="AD2588">
        <v>599.3240630963121</v>
      </c>
      <c r="AE2588">
        <v>869.306291900156</v>
      </c>
      <c r="AF2588">
        <v>62.940107404987288</v>
      </c>
      <c r="AG2588">
        <v>62.662057901357358</v>
      </c>
      <c r="AH2588">
        <v>61.655084602274712</v>
      </c>
      <c r="AI2588">
        <v>65.057346711526307</v>
      </c>
      <c r="AJ2588">
        <v>0.5453134420600585</v>
      </c>
      <c r="AK2588">
        <v>0.54531342971212171</v>
      </c>
      <c r="AL2588">
        <v>0.5453116993931485</v>
      </c>
      <c r="AM2588">
        <v>0.54531519195145206</v>
      </c>
      <c r="AN2588">
        <v>0.95369933216356795</v>
      </c>
      <c r="AO2588">
        <v>0.95369933216356806</v>
      </c>
      <c r="AP2588">
        <v>0.95369933216356806</v>
      </c>
      <c r="AQ2588">
        <v>0.95369933216356806</v>
      </c>
      <c r="AR2588">
        <v>13.01356439680411</v>
      </c>
      <c r="AS2588">
        <v>13.01356439680411</v>
      </c>
      <c r="AT2588">
        <v>13.01356439680411</v>
      </c>
      <c r="AU2588">
        <v>13.01356439680411</v>
      </c>
      <c r="AV2588" t="str">
        <f>VLOOKUP(Sheet1[[#This Row],[NPDES ID2]],Combined_Sheet__Major_Only___2[[NPDES ID2]:[ECHO BFR]],3,FALSE)</f>
        <v>GA</v>
      </c>
      <c r="AW2588" t="s">
        <v>41</v>
      </c>
      <c r="AX2588" t="str">
        <f>VLOOKUP(Sheet1[[#This Row],[NPDES ID2]],Combined_Sheet__Major_Only___2[[NPDES ID2]:[ECHO BFR]],27,FALSE)</f>
        <v>-</v>
      </c>
      <c r="AY2588" t="str">
        <f>VLOOKUP(Sheet1[[#This Row],[NPDES ID2]],Combined_Sheet__Major_Only___2[[NPDES ID2]:[ECHO BFR]],28,FALSE)</f>
        <v>-</v>
      </c>
      <c r="AZ2588" t="str">
        <f>VLOOKUP(Sheet1[[#This Row],[NPDES ID2]],Combined_Sheet__Major_Only___2[[NPDES ID2]:[ECHO BFR]],29,FALSE)</f>
        <v>thickening, preliminaryOps</v>
      </c>
      <c r="BA2588">
        <f>VLOOKUP(Sheet1[[#This Row],[NPDES ID2]],Combined_Sheet__Major_Only___2[[NPDES ID2]:[ECHO BFR]],17,FALSE)</f>
        <v>31.977972000000001</v>
      </c>
      <c r="BB2588">
        <f>VLOOKUP(Sheet1[[#This Row],[NPDES ID2]],Combined_Sheet__Major_Only___2[[NPDES ID2]:[ECHO BFR]],18,FALSE)</f>
        <v>-83.806167000000002</v>
      </c>
      <c r="BC2588" t="str">
        <f>IF(ISNUMBER(SEARCH("aerobic",$AW2588)),"aerobic","")</f>
        <v>aerobic</v>
      </c>
      <c r="BD2588" t="str">
        <f>IF(ISNUMBER(SEARCH("anaer",$AW2588)),"anaer","")</f>
        <v/>
      </c>
      <c r="BE2588" t="str">
        <f>IF(ISNUMBER(SEARCH("thickening",$AZ2588)),"thickening","")</f>
        <v>thickening</v>
      </c>
      <c r="BF2588" s="2" t="str">
        <f>IF(ISNUMBER(SEARCH("airDry",$AW2588)),"airDry","")</f>
        <v/>
      </c>
      <c r="BG2588" s="2" t="str">
        <f>IF(ISNUMBER(SEARCH("heatDry",$AY2588)),"heatDry","")</f>
        <v/>
      </c>
      <c r="BH2588" s="2" t="str">
        <f>IF(AND(ISNUMBER(SEARCH("aerobic",$AW2588)),ISNUMBER(SEARCH("anaer",$AW2588))),"Combined Aer and Anaer.","")</f>
        <v/>
      </c>
    </row>
    <row r="2589" spans="1:60" x14ac:dyDescent="0.3">
      <c r="A2589" s="4">
        <v>2587</v>
      </c>
      <c r="B2589" t="s">
        <v>11983</v>
      </c>
      <c r="C2589">
        <v>74.3</v>
      </c>
      <c r="D2589">
        <v>1988.9055966458091</v>
      </c>
      <c r="E2589">
        <v>2003.7821650492131</v>
      </c>
      <c r="F2589">
        <v>1389.67507602355</v>
      </c>
      <c r="G2589">
        <v>2583.1435445640091</v>
      </c>
      <c r="H2589">
        <v>-78.276341551045391</v>
      </c>
      <c r="I2589">
        <v>-77.535555637436232</v>
      </c>
      <c r="J2589">
        <v>-90.414328499697191</v>
      </c>
      <c r="K2589">
        <v>-67.38293348720903</v>
      </c>
      <c r="L2589">
        <v>35.258615094089642</v>
      </c>
      <c r="M2589">
        <v>34.955077654572918</v>
      </c>
      <c r="N2589">
        <v>33.855543737688492</v>
      </c>
      <c r="O2589">
        <v>37.570343874230261</v>
      </c>
      <c r="P2589">
        <v>1.773609155462786</v>
      </c>
      <c r="Q2589">
        <v>1.7611051608132251</v>
      </c>
      <c r="R2589">
        <v>1.540276778621295</v>
      </c>
      <c r="S2589">
        <v>2.017729817065657</v>
      </c>
      <c r="T2589">
        <v>96.842034909247928</v>
      </c>
      <c r="U2589">
        <v>96.841882618358454</v>
      </c>
      <c r="V2589">
        <v>96.776677642538971</v>
      </c>
      <c r="W2589">
        <v>96.906764877785704</v>
      </c>
      <c r="X2589">
        <v>9193.6555409470238</v>
      </c>
      <c r="Y2589">
        <v>9258.9214256576615</v>
      </c>
      <c r="Z2589">
        <v>8623.8221684540385</v>
      </c>
      <c r="AA2589">
        <v>9563.8975528894953</v>
      </c>
      <c r="AB2589">
        <v>3157.6981138235869</v>
      </c>
      <c r="AC2589">
        <v>3004.8412230473509</v>
      </c>
      <c r="AD2589">
        <v>2290.4170977338399</v>
      </c>
      <c r="AE2589">
        <v>4674.1761264497763</v>
      </c>
      <c r="AF2589">
        <v>46.505582494757142</v>
      </c>
      <c r="AG2589">
        <v>46.105194198864787</v>
      </c>
      <c r="AH2589">
        <v>44.655098816661607</v>
      </c>
      <c r="AI2589">
        <v>49.554479804522323</v>
      </c>
      <c r="AJ2589">
        <v>0.34524598966911951</v>
      </c>
      <c r="AK2589">
        <v>0.34524597678621022</v>
      </c>
      <c r="AL2589">
        <v>0.345244171727913</v>
      </c>
      <c r="AM2589">
        <v>0.34524781515125741</v>
      </c>
      <c r="AN2589">
        <v>0.974225292021203</v>
      </c>
      <c r="AO2589">
        <v>0.97422529202120334</v>
      </c>
      <c r="AP2589">
        <v>0.97422529202120334</v>
      </c>
      <c r="AQ2589">
        <v>0.97422529202120334</v>
      </c>
      <c r="AR2589">
        <v>7.3638060934461009</v>
      </c>
      <c r="AS2589">
        <v>7.3638060934461009</v>
      </c>
      <c r="AT2589">
        <v>7.3638060934461009</v>
      </c>
      <c r="AU2589">
        <v>7.3638060934461009</v>
      </c>
      <c r="AV2589" t="str">
        <f>VLOOKUP(Sheet1[[#This Row],[NPDES ID2]],Combined_Sheet__Major_Only___2[[NPDES ID2]:[ECHO BFR]],3,FALSE)</f>
        <v>MO</v>
      </c>
      <c r="AW2589" t="s">
        <v>54</v>
      </c>
      <c r="AX2589" t="str">
        <f>VLOOKUP(Sheet1[[#This Row],[NPDES ID2]],Combined_Sheet__Major_Only___2[[NPDES ID2]:[ECHO BFR]],27,FALSE)</f>
        <v>other</v>
      </c>
      <c r="AY2589" t="str">
        <f>VLOOKUP(Sheet1[[#This Row],[NPDES ID2]],Combined_Sheet__Major_Only___2[[NPDES ID2]:[ECHO BFR]],28,FALSE)</f>
        <v>highTempCompost</v>
      </c>
      <c r="AZ2589" t="str">
        <f>VLOOKUP(Sheet1[[#This Row],[NPDES ID2]],Combined_Sheet__Major_Only___2[[NPDES ID2]:[ECHO BFR]],29,FALSE)</f>
        <v>thickening</v>
      </c>
      <c r="BA2589">
        <f>VLOOKUP(Sheet1[[#This Row],[NPDES ID2]],Combined_Sheet__Major_Only___2[[NPDES ID2]:[ECHO BFR]],17,FALSE)</f>
        <v>38.668013999999999</v>
      </c>
      <c r="BB2589">
        <f>VLOOKUP(Sheet1[[#This Row],[NPDES ID2]],Combined_Sheet__Major_Only___2[[NPDES ID2]:[ECHO BFR]],18,FALSE)</f>
        <v>-93.190528</v>
      </c>
      <c r="BC2589" t="str">
        <f>IF(ISNUMBER(SEARCH("aerobic",$AW2589)),"aerobic","")</f>
        <v/>
      </c>
      <c r="BD2589" t="str">
        <f>IF(ISNUMBER(SEARCH("anaer",$AW2589)),"anaer","")</f>
        <v/>
      </c>
      <c r="BE2589" t="str">
        <f>IF(ISNUMBER(SEARCH("thickening",$AZ2589)),"thickening","")</f>
        <v>thickening</v>
      </c>
      <c r="BF2589" s="3" t="str">
        <f>IF(ISNUMBER(SEARCH("airDry",$AW2589)),"airDry","")</f>
        <v/>
      </c>
      <c r="BG2589" s="3" t="str">
        <f>IF(ISNUMBER(SEARCH("heatDry",$AY2589)),"heatDry","")</f>
        <v/>
      </c>
      <c r="BH2589" s="3" t="str">
        <f>IF(AND(ISNUMBER(SEARCH("aerobic",$AW2589)),ISNUMBER(SEARCH("anaer",$AW2589))),"Combined Aer and Anaer.","")</f>
        <v/>
      </c>
    </row>
    <row r="2590" spans="1:60" x14ac:dyDescent="0.3">
      <c r="A2590" s="4">
        <v>2588</v>
      </c>
      <c r="B2590" t="s">
        <v>11987</v>
      </c>
      <c r="C2590">
        <v>70</v>
      </c>
      <c r="D2590">
        <v>1539.612728237224</v>
      </c>
      <c r="E2590">
        <v>1540.1994763394221</v>
      </c>
      <c r="F2590">
        <v>1074.504067595921</v>
      </c>
      <c r="G2590">
        <v>1976.747642176271</v>
      </c>
      <c r="H2590">
        <v>-76.995119922498631</v>
      </c>
      <c r="I2590">
        <v>-78.239714598526263</v>
      </c>
      <c r="J2590">
        <v>-91.323227732031867</v>
      </c>
      <c r="K2590">
        <v>-61.33187788472754</v>
      </c>
      <c r="L2590">
        <v>45.315975944324521</v>
      </c>
      <c r="M2590">
        <v>45.120063820713263</v>
      </c>
      <c r="N2590">
        <v>44.410417386049758</v>
      </c>
      <c r="O2590">
        <v>46.807985348700832</v>
      </c>
      <c r="P2590">
        <v>1.651017212490355</v>
      </c>
      <c r="Q2590">
        <v>1.6688152480935681</v>
      </c>
      <c r="R2590">
        <v>1.3443977656564929</v>
      </c>
      <c r="S2590">
        <v>1.8893098316925201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63.442482111151698</v>
      </c>
      <c r="AG2590">
        <v>63.168193236880882</v>
      </c>
      <c r="AH2590">
        <v>62.17476045454282</v>
      </c>
      <c r="AI2590">
        <v>65.531202199376224</v>
      </c>
      <c r="AJ2590">
        <v>0.55145058706234051</v>
      </c>
      <c r="AK2590">
        <v>0.55145058073466147</v>
      </c>
      <c r="AL2590">
        <v>0.55144969395095267</v>
      </c>
      <c r="AM2590">
        <v>0.55145148387461251</v>
      </c>
      <c r="AN2590">
        <v>0.170057247319438</v>
      </c>
      <c r="AO2590">
        <v>0.170057247319438</v>
      </c>
      <c r="AP2590">
        <v>0.170057247319438</v>
      </c>
      <c r="AQ2590">
        <v>0.170057247319438</v>
      </c>
      <c r="AR2590">
        <v>12.975824271497251</v>
      </c>
      <c r="AS2590">
        <v>12.975824271497251</v>
      </c>
      <c r="AT2590">
        <v>12.975824271497251</v>
      </c>
      <c r="AU2590">
        <v>12.975824271497251</v>
      </c>
      <c r="AV2590" t="str">
        <f>VLOOKUP(Sheet1[[#This Row],[NPDES ID2]],Combined_Sheet__Major_Only___2[[NPDES ID2]:[ECHO BFR]],3,FALSE)</f>
        <v>CA</v>
      </c>
      <c r="AW2590" t="s">
        <v>118</v>
      </c>
      <c r="AX2590" t="str">
        <f>VLOOKUP(Sheet1[[#This Row],[NPDES ID2]],Combined_Sheet__Major_Only___2[[NPDES ID2]:[ECHO BFR]],27,FALSE)</f>
        <v>-</v>
      </c>
      <c r="AY2590" t="str">
        <f>VLOOKUP(Sheet1[[#This Row],[NPDES ID2]],Combined_Sheet__Major_Only___2[[NPDES ID2]:[ECHO BFR]],28,FALSE)</f>
        <v>heatDry, highTempCompost</v>
      </c>
      <c r="AZ2590" t="str">
        <f>VLOOKUP(Sheet1[[#This Row],[NPDES ID2]],Combined_Sheet__Major_Only___2[[NPDES ID2]:[ECHO BFR]],29,FALSE)</f>
        <v>sludgeLagoon, thickening</v>
      </c>
      <c r="BA2590">
        <f>VLOOKUP(Sheet1[[#This Row],[NPDES ID2]],Combined_Sheet__Major_Only___2[[NPDES ID2]:[ECHO BFR]],17,FALSE)</f>
        <v>37.894722000000002</v>
      </c>
      <c r="BB2590">
        <f>VLOOKUP(Sheet1[[#This Row],[NPDES ID2]],Combined_Sheet__Major_Only___2[[NPDES ID2]:[ECHO BFR]],18,FALSE)</f>
        <v>-121.587222</v>
      </c>
      <c r="BC2590" t="str">
        <f>IF(ISNUMBER(SEARCH("aerobic",$AW2590)),"aerobic","")</f>
        <v>aerobic</v>
      </c>
      <c r="BD2590" t="str">
        <f>IF(ISNUMBER(SEARCH("anaer",$AW2590)),"anaer","")</f>
        <v/>
      </c>
      <c r="BE2590" t="str">
        <f>IF(ISNUMBER(SEARCH("thickening",$AZ2590)),"thickening","")</f>
        <v>thickening</v>
      </c>
      <c r="BF2590" s="2" t="str">
        <f>IF(ISNUMBER(SEARCH("airDry",$AW2590)),"airDry","")</f>
        <v>airDry</v>
      </c>
      <c r="BG2590" s="2" t="str">
        <f>IF(ISNUMBER(SEARCH("heatDry",$AY2590)),"heatDry","")</f>
        <v>heatDry</v>
      </c>
      <c r="BH2590" s="2" t="str">
        <f>IF(AND(ISNUMBER(SEARCH("aerobic",$AW2590)),ISNUMBER(SEARCH("anaer",$AW2590))),"Combined Aer and Anaer.","")</f>
        <v/>
      </c>
    </row>
    <row r="2591" spans="1:60" x14ac:dyDescent="0.3">
      <c r="A2591" s="4">
        <v>2589</v>
      </c>
      <c r="B2591" t="s">
        <v>11992</v>
      </c>
      <c r="C2591">
        <v>69.599999999999994</v>
      </c>
      <c r="D2591">
        <v>1501.8959115427369</v>
      </c>
      <c r="E2591">
        <v>1503.525612660108</v>
      </c>
      <c r="F2591">
        <v>1048.0313702720259</v>
      </c>
      <c r="G2591">
        <v>1929.4369028819399</v>
      </c>
      <c r="H2591">
        <v>-76.823601752873458</v>
      </c>
      <c r="I2591">
        <v>-78.09424269086756</v>
      </c>
      <c r="J2591">
        <v>-90.977809162130541</v>
      </c>
      <c r="K2591">
        <v>-60.461243704793773</v>
      </c>
      <c r="L2591">
        <v>46.433554479756197</v>
      </c>
      <c r="M2591">
        <v>46.249051244747299</v>
      </c>
      <c r="N2591">
        <v>45.580711910861062</v>
      </c>
      <c r="O2591">
        <v>47.838713469845423</v>
      </c>
      <c r="P2591">
        <v>1.6389793879004</v>
      </c>
      <c r="Q2591">
        <v>1.659561009856259</v>
      </c>
      <c r="R2591">
        <v>1.32594143524341</v>
      </c>
      <c r="S2591">
        <v>1.883129876200669</v>
      </c>
      <c r="T2591">
        <v>56.428533763583509</v>
      </c>
      <c r="U2591">
        <v>56.428443841589562</v>
      </c>
      <c r="V2591">
        <v>56.389942776552033</v>
      </c>
      <c r="W2591">
        <v>56.466754354837917</v>
      </c>
      <c r="X2591">
        <v>3807.0941908738359</v>
      </c>
      <c r="Y2591">
        <v>3819.772032940853</v>
      </c>
      <c r="Z2591">
        <v>3696.787278157813</v>
      </c>
      <c r="AA2591">
        <v>3877.3447447976919</v>
      </c>
      <c r="AB2591">
        <v>721.80759250020719</v>
      </c>
      <c r="AC2591">
        <v>714.97178669473806</v>
      </c>
      <c r="AD2591">
        <v>607.1683123204017</v>
      </c>
      <c r="AE2591">
        <v>870.13960887991107</v>
      </c>
      <c r="AF2591">
        <v>65.380798007834883</v>
      </c>
      <c r="AG2591">
        <v>65.120986584057647</v>
      </c>
      <c r="AH2591">
        <v>64.180070799738871</v>
      </c>
      <c r="AI2591">
        <v>67.359150776947985</v>
      </c>
      <c r="AJ2591">
        <v>0.57513880349808566</v>
      </c>
      <c r="AK2591">
        <v>0.57513879141708868</v>
      </c>
      <c r="AL2591">
        <v>0.57513709848070826</v>
      </c>
      <c r="AM2591">
        <v>0.57514051558340573</v>
      </c>
      <c r="AN2591">
        <v>0.95690667552437403</v>
      </c>
      <c r="AO2591">
        <v>0.9569066755243737</v>
      </c>
      <c r="AP2591">
        <v>0.9569066755243737</v>
      </c>
      <c r="AQ2591">
        <v>0.9569066755243737</v>
      </c>
      <c r="AR2591">
        <v>13.760844525048499</v>
      </c>
      <c r="AS2591">
        <v>13.760844525048499</v>
      </c>
      <c r="AT2591">
        <v>13.760844525048499</v>
      </c>
      <c r="AU2591">
        <v>13.760844525048499</v>
      </c>
      <c r="AV2591" t="str">
        <f>VLOOKUP(Sheet1[[#This Row],[NPDES ID2]],Combined_Sheet__Major_Only___2[[NPDES ID2]:[ECHO BFR]],3,FALSE)</f>
        <v>GA</v>
      </c>
      <c r="AW2591" t="s">
        <v>41</v>
      </c>
      <c r="AX2591" t="str">
        <f>VLOOKUP(Sheet1[[#This Row],[NPDES ID2]],Combined_Sheet__Major_Only___2[[NPDES ID2]:[ECHO BFR]],27,FALSE)</f>
        <v>-</v>
      </c>
      <c r="AY2591" t="str">
        <f>VLOOKUP(Sheet1[[#This Row],[NPDES ID2]],Combined_Sheet__Major_Only___2[[NPDES ID2]:[ECHO BFR]],28,FALSE)</f>
        <v>-</v>
      </c>
      <c r="AZ2591" t="str">
        <f>VLOOKUP(Sheet1[[#This Row],[NPDES ID2]],Combined_Sheet__Major_Only___2[[NPDES ID2]:[ECHO BFR]],29,FALSE)</f>
        <v>thickening</v>
      </c>
      <c r="BA2591">
        <f>VLOOKUP(Sheet1[[#This Row],[NPDES ID2]],Combined_Sheet__Major_Only___2[[NPDES ID2]:[ECHO BFR]],17,FALSE)</f>
        <v>34.291930000000001</v>
      </c>
      <c r="BB2591">
        <f>VLOOKUP(Sheet1[[#This Row],[NPDES ID2]],Combined_Sheet__Major_Only___2[[NPDES ID2]:[ECHO BFR]],18,FALSE)</f>
        <v>-84.389330000000001</v>
      </c>
      <c r="BC2591" t="str">
        <f>IF(ISNUMBER(SEARCH("aerobic",$AW2591)),"aerobic","")</f>
        <v>aerobic</v>
      </c>
      <c r="BD2591" t="str">
        <f>IF(ISNUMBER(SEARCH("anaer",$AW2591)),"anaer","")</f>
        <v/>
      </c>
      <c r="BE2591" t="str">
        <f>IF(ISNUMBER(SEARCH("thickening",$AZ2591)),"thickening","")</f>
        <v>thickening</v>
      </c>
      <c r="BF2591" s="3" t="str">
        <f>IF(ISNUMBER(SEARCH("airDry",$AW2591)),"airDry","")</f>
        <v/>
      </c>
      <c r="BG2591" s="3" t="str">
        <f>IF(ISNUMBER(SEARCH("heatDry",$AY2591)),"heatDry","")</f>
        <v/>
      </c>
      <c r="BH2591" s="3" t="str">
        <f>IF(AND(ISNUMBER(SEARCH("aerobic",$AW2591)),ISNUMBER(SEARCH("anaer",$AW2591))),"Combined Aer and Anaer.","")</f>
        <v/>
      </c>
    </row>
    <row r="2592" spans="1:60" x14ac:dyDescent="0.3">
      <c r="A2592" s="4">
        <v>2590</v>
      </c>
      <c r="B2592" t="s">
        <v>11996</v>
      </c>
      <c r="C2592">
        <v>69.38</v>
      </c>
      <c r="D2592">
        <v>2122.8933920218369</v>
      </c>
      <c r="E2592">
        <v>2137.1458796568959</v>
      </c>
      <c r="F2592">
        <v>1479.8194832804911</v>
      </c>
      <c r="G2592">
        <v>2760.5295534075472</v>
      </c>
      <c r="H2592">
        <v>-78.292567625522864</v>
      </c>
      <c r="I2592">
        <v>-77.533076038445216</v>
      </c>
      <c r="J2592">
        <v>-90.455883460357512</v>
      </c>
      <c r="K2592">
        <v>-67.422009747093909</v>
      </c>
      <c r="L2592">
        <v>32.875554182570042</v>
      </c>
      <c r="M2592">
        <v>32.591753143786534</v>
      </c>
      <c r="N2592">
        <v>31.56374744690353</v>
      </c>
      <c r="O2592">
        <v>35.036903820588762</v>
      </c>
      <c r="P2592">
        <v>1.6562328705793341</v>
      </c>
      <c r="Q2592">
        <v>1.644270337203048</v>
      </c>
      <c r="R2592">
        <v>1.438841947964715</v>
      </c>
      <c r="S2592">
        <v>1.8844601434965751</v>
      </c>
      <c r="T2592">
        <v>4.1724769549146581</v>
      </c>
      <c r="U2592">
        <v>4.1724676780629606</v>
      </c>
      <c r="V2592">
        <v>4.1684956946262739</v>
      </c>
      <c r="W2592">
        <v>4.1764200031200778</v>
      </c>
      <c r="X2592">
        <v>396.69653264189191</v>
      </c>
      <c r="Y2592">
        <v>399.4458116655303</v>
      </c>
      <c r="Z2592">
        <v>372.14351860126823</v>
      </c>
      <c r="AA2592">
        <v>412.71613952133629</v>
      </c>
      <c r="AB2592">
        <v>143.20210944504589</v>
      </c>
      <c r="AC2592">
        <v>135.5833149124949</v>
      </c>
      <c r="AD2592">
        <v>102.253291941599</v>
      </c>
      <c r="AE2592">
        <v>216.4714536735959</v>
      </c>
      <c r="AF2592">
        <v>46.437209646878721</v>
      </c>
      <c r="AG2592">
        <v>46.036323353184173</v>
      </c>
      <c r="AH2592">
        <v>44.584334147933198</v>
      </c>
      <c r="AI2592">
        <v>49.490032522209049</v>
      </c>
      <c r="AJ2592">
        <v>0.34441730151603478</v>
      </c>
      <c r="AK2592">
        <v>0.34441729526711767</v>
      </c>
      <c r="AL2592">
        <v>0.344416419571346</v>
      </c>
      <c r="AM2592">
        <v>0.34441818711630301</v>
      </c>
      <c r="AN2592">
        <v>0.67149575331431355</v>
      </c>
      <c r="AO2592">
        <v>0.67149575331431333</v>
      </c>
      <c r="AP2592">
        <v>0.67149575331431333</v>
      </c>
      <c r="AQ2592">
        <v>0.67149575331431333</v>
      </c>
      <c r="AR2592">
        <v>7.2119462529511509</v>
      </c>
      <c r="AS2592">
        <v>7.2119462529511491</v>
      </c>
      <c r="AT2592">
        <v>7.2119462529511491</v>
      </c>
      <c r="AU2592">
        <v>7.2119462529511491</v>
      </c>
      <c r="AV2592" t="str">
        <f>VLOOKUP(Sheet1[[#This Row],[NPDES ID2]],Combined_Sheet__Major_Only___2[[NPDES ID2]:[ECHO BFR]],3,FALSE)</f>
        <v>TX</v>
      </c>
      <c r="AW2592" t="s">
        <v>1420</v>
      </c>
      <c r="AX2592" t="str">
        <f>VLOOKUP(Sheet1[[#This Row],[NPDES ID2]],Combined_Sheet__Major_Only___2[[NPDES ID2]:[ECHO BFR]],27,FALSE)</f>
        <v>-</v>
      </c>
      <c r="AY2592" t="str">
        <f>VLOOKUP(Sheet1[[#This Row],[NPDES ID2]],Combined_Sheet__Major_Only___2[[NPDES ID2]:[ECHO BFR]],28,FALSE)</f>
        <v>-</v>
      </c>
      <c r="AZ2592" t="str">
        <f>VLOOKUP(Sheet1[[#This Row],[NPDES ID2]],Combined_Sheet__Major_Only___2[[NPDES ID2]:[ECHO BFR]],29,FALSE)</f>
        <v>-</v>
      </c>
      <c r="BA2592">
        <f>VLOOKUP(Sheet1[[#This Row],[NPDES ID2]],Combined_Sheet__Major_Only___2[[NPDES ID2]:[ECHO BFR]],17,FALSE)</f>
        <v>33.995583000000003</v>
      </c>
      <c r="BB2592">
        <f>VLOOKUP(Sheet1[[#This Row],[NPDES ID2]],Combined_Sheet__Major_Only___2[[NPDES ID2]:[ECHO BFR]],18,FALSE)</f>
        <v>-98.517222000000004</v>
      </c>
      <c r="BC2592" t="str">
        <f>IF(ISNUMBER(SEARCH("aerobic",$AW2592)),"aerobic","")</f>
        <v/>
      </c>
      <c r="BD2592" t="str">
        <f>IF(ISNUMBER(SEARCH("anaer",$AW2592)),"anaer","")</f>
        <v/>
      </c>
      <c r="BE2592" t="str">
        <f>IF(ISNUMBER(SEARCH("thickening",$AZ2592)),"thickening","")</f>
        <v/>
      </c>
      <c r="BF2592" s="2" t="str">
        <f>IF(ISNUMBER(SEARCH("airDry",$AW2592)),"airDry","")</f>
        <v>airDry</v>
      </c>
      <c r="BG2592" s="2" t="str">
        <f>IF(ISNUMBER(SEARCH("heatDry",$AY2592)),"heatDry","")</f>
        <v/>
      </c>
      <c r="BH2592" s="2" t="str">
        <f>IF(AND(ISNUMBER(SEARCH("aerobic",$AW2592)),ISNUMBER(SEARCH("anaer",$AW2592))),"Combined Aer and Anaer.","")</f>
        <v/>
      </c>
    </row>
    <row r="2593" spans="1:60" x14ac:dyDescent="0.3">
      <c r="A2593" s="4">
        <v>2591</v>
      </c>
      <c r="B2593" t="s">
        <v>12000</v>
      </c>
      <c r="C2593">
        <v>65</v>
      </c>
      <c r="D2593">
        <v>2255.1442431621999</v>
      </c>
      <c r="E2593">
        <v>2268.8939538730451</v>
      </c>
      <c r="F2593">
        <v>1568.7130680350949</v>
      </c>
      <c r="G2593">
        <v>2935.319210190351</v>
      </c>
      <c r="H2593">
        <v>-78.282951781551105</v>
      </c>
      <c r="I2593">
        <v>-77.531149555908428</v>
      </c>
      <c r="J2593">
        <v>-90.43361512264218</v>
      </c>
      <c r="K2593">
        <v>-67.406420469646335</v>
      </c>
      <c r="L2593">
        <v>30.815792527214921</v>
      </c>
      <c r="M2593">
        <v>30.550027705470821</v>
      </c>
      <c r="N2593">
        <v>29.587331492929209</v>
      </c>
      <c r="O2593">
        <v>32.839826988017471</v>
      </c>
      <c r="P2593">
        <v>1.5516499766801091</v>
      </c>
      <c r="Q2593">
        <v>1.540535388533971</v>
      </c>
      <c r="R2593">
        <v>1.347822059647334</v>
      </c>
      <c r="S2593">
        <v>1.7653786390888291</v>
      </c>
      <c r="T2593">
        <v>93.6292764794037</v>
      </c>
      <c r="U2593">
        <v>93.629129146664084</v>
      </c>
      <c r="V2593">
        <v>93.566047055822224</v>
      </c>
      <c r="W2593">
        <v>93.691899027823894</v>
      </c>
      <c r="X2593">
        <v>8897.2167397374305</v>
      </c>
      <c r="Y2593">
        <v>8960.4793034769464</v>
      </c>
      <c r="Z2593">
        <v>8344.8125331815136</v>
      </c>
      <c r="AA2593">
        <v>9256.1677001965345</v>
      </c>
      <c r="AB2593">
        <v>2441.7164174535851</v>
      </c>
      <c r="AC2593">
        <v>2363.7447530476511</v>
      </c>
      <c r="AD2593">
        <v>1885.7730857861441</v>
      </c>
      <c r="AE2593">
        <v>3331.1964570587379</v>
      </c>
      <c r="AF2593">
        <v>46.460965245206999</v>
      </c>
      <c r="AG2593">
        <v>46.0602489899468</v>
      </c>
      <c r="AH2593">
        <v>44.608937716995669</v>
      </c>
      <c r="AI2593">
        <v>49.512401483352519</v>
      </c>
      <c r="AJ2593">
        <v>0.34470521801107251</v>
      </c>
      <c r="AK2593">
        <v>0.3447052071903941</v>
      </c>
      <c r="AL2593">
        <v>0.34470369099987291</v>
      </c>
      <c r="AM2593">
        <v>0.34470675135492018</v>
      </c>
      <c r="AN2593">
        <v>0.97337464335544199</v>
      </c>
      <c r="AO2593">
        <v>0.9733746433554421</v>
      </c>
      <c r="AP2593">
        <v>0.9733746433554421</v>
      </c>
      <c r="AQ2593">
        <v>0.9733746433554421</v>
      </c>
      <c r="AR2593">
        <v>8.0978136019554618</v>
      </c>
      <c r="AS2593">
        <v>8.0978136019554636</v>
      </c>
      <c r="AT2593">
        <v>8.0978136019554636</v>
      </c>
      <c r="AU2593">
        <v>8.0978136019554636</v>
      </c>
      <c r="AV2593" t="str">
        <f>VLOOKUP(Sheet1[[#This Row],[NPDES ID2]],Combined_Sheet__Major_Only___2[[NPDES ID2]:[ECHO BFR]],3,FALSE)</f>
        <v>WA</v>
      </c>
      <c r="AW2593" t="s">
        <v>54</v>
      </c>
      <c r="AX2593" t="str">
        <f>VLOOKUP(Sheet1[[#This Row],[NPDES ID2]],Combined_Sheet__Major_Only___2[[NPDES ID2]:[ECHO BFR]],27,FALSE)</f>
        <v>tempSludgeStore</v>
      </c>
      <c r="AY2593" t="str">
        <f>VLOOKUP(Sheet1[[#This Row],[NPDES ID2]],Combined_Sheet__Major_Only___2[[NPDES ID2]:[ECHO BFR]],28,FALSE)</f>
        <v>highTempCompost</v>
      </c>
      <c r="AZ2593" t="str">
        <f>VLOOKUP(Sheet1[[#This Row],[NPDES ID2]],Combined_Sheet__Major_Only___2[[NPDES ID2]:[ECHO BFR]],29,FALSE)</f>
        <v>thickening</v>
      </c>
      <c r="BA2593">
        <f>VLOOKUP(Sheet1[[#This Row],[NPDES ID2]],Combined_Sheet__Major_Only___2[[NPDES ID2]:[ECHO BFR]],17,FALSE)</f>
        <v>46.759084000000001</v>
      </c>
      <c r="BB2593">
        <f>VLOOKUP(Sheet1[[#This Row],[NPDES ID2]],Combined_Sheet__Major_Only___2[[NPDES ID2]:[ECHO BFR]],18,FALSE)</f>
        <v>-123.01915200000001</v>
      </c>
      <c r="BC2593" t="str">
        <f>IF(ISNUMBER(SEARCH("aerobic",$AW2593)),"aerobic","")</f>
        <v/>
      </c>
      <c r="BD2593" t="str">
        <f>IF(ISNUMBER(SEARCH("anaer",$AW2593)),"anaer","")</f>
        <v/>
      </c>
      <c r="BE2593" t="str">
        <f>IF(ISNUMBER(SEARCH("thickening",$AZ2593)),"thickening","")</f>
        <v>thickening</v>
      </c>
      <c r="BF2593" s="3" t="str">
        <f>IF(ISNUMBER(SEARCH("airDry",$AW2593)),"airDry","")</f>
        <v/>
      </c>
      <c r="BG2593" s="3" t="str">
        <f>IF(ISNUMBER(SEARCH("heatDry",$AY2593)),"heatDry","")</f>
        <v/>
      </c>
      <c r="BH2593" s="3" t="str">
        <f>IF(AND(ISNUMBER(SEARCH("aerobic",$AW2593)),ISNUMBER(SEARCH("anaer",$AW2593))),"Combined Aer and Anaer.","")</f>
        <v/>
      </c>
    </row>
    <row r="2594" spans="1:60" x14ac:dyDescent="0.3">
      <c r="A2594" s="4">
        <v>2592</v>
      </c>
      <c r="B2594" t="s">
        <v>12003</v>
      </c>
      <c r="C2594">
        <v>59</v>
      </c>
      <c r="D2594">
        <v>1910.531174834374</v>
      </c>
      <c r="E2594">
        <v>1909.0988220920799</v>
      </c>
      <c r="F2594">
        <v>1326.186970874759</v>
      </c>
      <c r="G2594">
        <v>2459.162802168978</v>
      </c>
      <c r="H2594">
        <v>-77.277792997680379</v>
      </c>
      <c r="I2594">
        <v>-78.346808081254551</v>
      </c>
      <c r="J2594">
        <v>-90.986542152037018</v>
      </c>
      <c r="K2594">
        <v>-62.430408334999001</v>
      </c>
      <c r="L2594">
        <v>36.13277012514903</v>
      </c>
      <c r="M2594">
        <v>35.952249369043933</v>
      </c>
      <c r="N2594">
        <v>35.298345028965109</v>
      </c>
      <c r="O2594">
        <v>37.507581785364152</v>
      </c>
      <c r="P2594">
        <v>1.395367546622692</v>
      </c>
      <c r="Q2594">
        <v>1.406277718164872</v>
      </c>
      <c r="R2594">
        <v>1.1473734302938849</v>
      </c>
      <c r="S2594">
        <v>1.602491062241248</v>
      </c>
      <c r="T2594">
        <v>53.743732686681703</v>
      </c>
      <c r="U2594">
        <v>53.743646908057499</v>
      </c>
      <c r="V2594">
        <v>53.706919871163841</v>
      </c>
      <c r="W2594">
        <v>53.780192173288889</v>
      </c>
      <c r="X2594">
        <v>3950.5430120331639</v>
      </c>
      <c r="Y2594">
        <v>3967.1132702454488</v>
      </c>
      <c r="Z2594">
        <v>3806.7746771662369</v>
      </c>
      <c r="AA2594">
        <v>4042.3684628667011</v>
      </c>
      <c r="AB2594">
        <v>786.24774152755356</v>
      </c>
      <c r="AC2594">
        <v>777.76316144808175</v>
      </c>
      <c r="AD2594">
        <v>654.5157378187298</v>
      </c>
      <c r="AE2594">
        <v>958.79786876765934</v>
      </c>
      <c r="AF2594">
        <v>60.017321767814543</v>
      </c>
      <c r="AG2594">
        <v>59.71745531799872</v>
      </c>
      <c r="AH2594">
        <v>58.631419512887859</v>
      </c>
      <c r="AI2594">
        <v>62.300764189767577</v>
      </c>
      <c r="AJ2594">
        <v>0.50962869492374618</v>
      </c>
      <c r="AK2594">
        <v>0.50962868541110595</v>
      </c>
      <c r="AL2594">
        <v>0.50962735235749523</v>
      </c>
      <c r="AM2594">
        <v>0.50963004305492554</v>
      </c>
      <c r="AN2594">
        <v>0.95489319639816983</v>
      </c>
      <c r="AO2594">
        <v>0.95489319639816983</v>
      </c>
      <c r="AP2594">
        <v>0.95489319639816983</v>
      </c>
      <c r="AQ2594">
        <v>0.95489319639816983</v>
      </c>
      <c r="AR2594">
        <v>12.296796916834561</v>
      </c>
      <c r="AS2594">
        <v>12.296796916834561</v>
      </c>
      <c r="AT2594">
        <v>12.296796916834561</v>
      </c>
      <c r="AU2594">
        <v>12.296796916834561</v>
      </c>
      <c r="AV2594" t="str">
        <f>VLOOKUP(Sheet1[[#This Row],[NPDES ID2]],Combined_Sheet__Major_Only___2[[NPDES ID2]:[ECHO BFR]],3,FALSE)</f>
        <v>TX</v>
      </c>
      <c r="AW2594" t="s">
        <v>41</v>
      </c>
      <c r="AX2594" t="str">
        <f>VLOOKUP(Sheet1[[#This Row],[NPDES ID2]],Combined_Sheet__Major_Only___2[[NPDES ID2]:[ECHO BFR]],27,FALSE)</f>
        <v>-</v>
      </c>
      <c r="AY2594" t="str">
        <f>VLOOKUP(Sheet1[[#This Row],[NPDES ID2]],Combined_Sheet__Major_Only___2[[NPDES ID2]:[ECHO BFR]],28,FALSE)</f>
        <v>-</v>
      </c>
      <c r="AZ2594" t="str">
        <f>VLOOKUP(Sheet1[[#This Row],[NPDES ID2]],Combined_Sheet__Major_Only___2[[NPDES ID2]:[ECHO BFR]],29,FALSE)</f>
        <v>thickening</v>
      </c>
      <c r="BA2594">
        <f>VLOOKUP(Sheet1[[#This Row],[NPDES ID2]],Combined_Sheet__Major_Only___2[[NPDES ID2]:[ECHO BFR]],17,FALSE)</f>
        <v>30.702560999999999</v>
      </c>
      <c r="BB2594">
        <f>VLOOKUP(Sheet1[[#This Row],[NPDES ID2]],Combined_Sheet__Major_Only___2[[NPDES ID2]:[ECHO BFR]],18,FALSE)</f>
        <v>-97.657821999999996</v>
      </c>
      <c r="BC2594" t="str">
        <f>IF(ISNUMBER(SEARCH("aerobic",$AW2594)),"aerobic","")</f>
        <v>aerobic</v>
      </c>
      <c r="BD2594" t="str">
        <f>IF(ISNUMBER(SEARCH("anaer",$AW2594)),"anaer","")</f>
        <v/>
      </c>
      <c r="BE2594" t="str">
        <f>IF(ISNUMBER(SEARCH("thickening",$AZ2594)),"thickening","")</f>
        <v>thickening</v>
      </c>
      <c r="BF2594" s="2" t="str">
        <f>IF(ISNUMBER(SEARCH("airDry",$AW2594)),"airDry","")</f>
        <v/>
      </c>
      <c r="BG2594" s="2" t="str">
        <f>IF(ISNUMBER(SEARCH("heatDry",$AY2594)),"heatDry","")</f>
        <v/>
      </c>
      <c r="BH2594" s="2" t="str">
        <f>IF(AND(ISNUMBER(SEARCH("aerobic",$AW2594)),ISNUMBER(SEARCH("anaer",$AW2594))),"Combined Aer and Anaer.","")</f>
        <v/>
      </c>
    </row>
    <row r="2595" spans="1:60" x14ac:dyDescent="0.3">
      <c r="A2595" s="4">
        <v>2593</v>
      </c>
      <c r="B2595" t="s">
        <v>12007</v>
      </c>
      <c r="C2595">
        <v>57</v>
      </c>
      <c r="D2595">
        <v>1882.0179784114489</v>
      </c>
      <c r="E2595">
        <v>1882.8245452269459</v>
      </c>
      <c r="F2595">
        <v>1305.23729404702</v>
      </c>
      <c r="G2595">
        <v>2425.813779899795</v>
      </c>
      <c r="H2595">
        <v>-77.003200991301824</v>
      </c>
      <c r="I2595">
        <v>-78.289805842295848</v>
      </c>
      <c r="J2595">
        <v>-91.301604889806214</v>
      </c>
      <c r="K2595">
        <v>-61.482548420073371</v>
      </c>
      <c r="L2595">
        <v>36.60537795547171</v>
      </c>
      <c r="M2595">
        <v>36.443660989194022</v>
      </c>
      <c r="N2595">
        <v>35.857788823353509</v>
      </c>
      <c r="O2595">
        <v>37.837139263650087</v>
      </c>
      <c r="P2595">
        <v>1.3449374219520811</v>
      </c>
      <c r="Q2595">
        <v>1.3588395482928131</v>
      </c>
      <c r="R2595">
        <v>1.0967258083826079</v>
      </c>
      <c r="S2595">
        <v>1.539883268990921</v>
      </c>
      <c r="T2595">
        <v>416.27184452744478</v>
      </c>
      <c r="U2595">
        <v>416.27119927049552</v>
      </c>
      <c r="V2595">
        <v>415.99492559497611</v>
      </c>
      <c r="W2595">
        <v>416.54610559570591</v>
      </c>
      <c r="X2595">
        <v>29177.578949625851</v>
      </c>
      <c r="Y2595">
        <v>29286.085985515962</v>
      </c>
      <c r="Z2595">
        <v>28237.21233469787</v>
      </c>
      <c r="AA2595">
        <v>29776.774603778791</v>
      </c>
      <c r="AB2595">
        <v>4824.2034020819438</v>
      </c>
      <c r="AC2595">
        <v>4790.0533964225742</v>
      </c>
      <c r="AD2595">
        <v>4144.4178557001242</v>
      </c>
      <c r="AE2595">
        <v>5674.6510485440449</v>
      </c>
      <c r="AF2595">
        <v>62.936267528382793</v>
      </c>
      <c r="AG2595">
        <v>62.658155267520968</v>
      </c>
      <c r="AH2595">
        <v>61.651305893277303</v>
      </c>
      <c r="AI2595">
        <v>65.053465617814695</v>
      </c>
      <c r="AJ2595">
        <v>0.5452665357231985</v>
      </c>
      <c r="AK2595">
        <v>0.54526649727888254</v>
      </c>
      <c r="AL2595">
        <v>0.54526111227225138</v>
      </c>
      <c r="AM2595">
        <v>0.54527198170054925</v>
      </c>
      <c r="AN2595">
        <v>0.99382867020002341</v>
      </c>
      <c r="AO2595">
        <v>0.99382867020002352</v>
      </c>
      <c r="AP2595">
        <v>0.99382867020002352</v>
      </c>
      <c r="AQ2595">
        <v>0.99382867020002352</v>
      </c>
      <c r="AR2595">
        <v>14.33714585613057</v>
      </c>
      <c r="AS2595">
        <v>14.33714585613057</v>
      </c>
      <c r="AT2595">
        <v>14.33714585613057</v>
      </c>
      <c r="AU2595">
        <v>14.33714585613057</v>
      </c>
      <c r="AV2595" t="str">
        <f>VLOOKUP(Sheet1[[#This Row],[NPDES ID2]],Combined_Sheet__Major_Only___2[[NPDES ID2]:[ECHO BFR]],3,FALSE)</f>
        <v>MO</v>
      </c>
      <c r="AW2595" t="s">
        <v>41</v>
      </c>
      <c r="AX2595" t="str">
        <f>VLOOKUP(Sheet1[[#This Row],[NPDES ID2]],Combined_Sheet__Major_Only___2[[NPDES ID2]:[ECHO BFR]],27,FALSE)</f>
        <v>tempSludgeStore</v>
      </c>
      <c r="AY2595" t="str">
        <f>VLOOKUP(Sheet1[[#This Row],[NPDES ID2]],Combined_Sheet__Major_Only___2[[NPDES ID2]:[ECHO BFR]],28,FALSE)</f>
        <v>-</v>
      </c>
      <c r="AZ2595" t="str">
        <f>VLOOKUP(Sheet1[[#This Row],[NPDES ID2]],Combined_Sheet__Major_Only___2[[NPDES ID2]:[ECHO BFR]],29,FALSE)</f>
        <v>sludgeLagoon</v>
      </c>
      <c r="BA2595">
        <f>VLOOKUP(Sheet1[[#This Row],[NPDES ID2]],Combined_Sheet__Major_Only___2[[NPDES ID2]:[ECHO BFR]],17,FALSE)</f>
        <v>37.976900999999998</v>
      </c>
      <c r="BB2595">
        <f>VLOOKUP(Sheet1[[#This Row],[NPDES ID2]],Combined_Sheet__Major_Only___2[[NPDES ID2]:[ECHO BFR]],18,FALSE)</f>
        <v>-91.773161000000002</v>
      </c>
      <c r="BC2595" t="str">
        <f>IF(ISNUMBER(SEARCH("aerobic",$AW2595)),"aerobic","")</f>
        <v>aerobic</v>
      </c>
      <c r="BD2595" t="str">
        <f>IF(ISNUMBER(SEARCH("anaer",$AW2595)),"anaer","")</f>
        <v/>
      </c>
      <c r="BE2595" t="str">
        <f>IF(ISNUMBER(SEARCH("thickening",$AZ2595)),"thickening","")</f>
        <v/>
      </c>
      <c r="BF2595" s="3" t="str">
        <f>IF(ISNUMBER(SEARCH("airDry",$AW2595)),"airDry","")</f>
        <v/>
      </c>
      <c r="BG2595" s="3" t="str">
        <f>IF(ISNUMBER(SEARCH("heatDry",$AY2595)),"heatDry","")</f>
        <v/>
      </c>
      <c r="BH2595" s="3" t="str">
        <f>IF(AND(ISNUMBER(SEARCH("aerobic",$AW2595)),ISNUMBER(SEARCH("anaer",$AW2595))),"Combined Aer and Anaer.","")</f>
        <v/>
      </c>
    </row>
    <row r="2596" spans="1:60" x14ac:dyDescent="0.3">
      <c r="A2596" s="4">
        <v>2594</v>
      </c>
      <c r="B2596" t="s">
        <v>12011</v>
      </c>
      <c r="C2596">
        <v>56.11</v>
      </c>
      <c r="D2596">
        <v>1945.7049881680739</v>
      </c>
      <c r="E2596">
        <v>1945.7157733439251</v>
      </c>
      <c r="F2596">
        <v>1348.7751876465841</v>
      </c>
      <c r="G2596">
        <v>2507.8742957535228</v>
      </c>
      <c r="H2596">
        <v>-77.135422712717329</v>
      </c>
      <c r="I2596">
        <v>-78.352275693395526</v>
      </c>
      <c r="J2596">
        <v>-91.2243008349229</v>
      </c>
      <c r="K2596">
        <v>-61.956435522488732</v>
      </c>
      <c r="L2596">
        <v>35.377740229287099</v>
      </c>
      <c r="M2596">
        <v>35.213635186998182</v>
      </c>
      <c r="N2596">
        <v>34.6192052943398</v>
      </c>
      <c r="O2596">
        <v>36.627510975933447</v>
      </c>
      <c r="P2596">
        <v>1.325167318282418</v>
      </c>
      <c r="Q2596">
        <v>1.338606070058179</v>
      </c>
      <c r="R2596">
        <v>1.0841247078875991</v>
      </c>
      <c r="S2596">
        <v>1.519057665661683</v>
      </c>
      <c r="T2596">
        <v>3.9001302527211239</v>
      </c>
      <c r="U2596">
        <v>3.900121396173597</v>
      </c>
      <c r="V2596">
        <v>3.8963293704696209</v>
      </c>
      <c r="W2596">
        <v>3.9038946541556458</v>
      </c>
      <c r="X2596">
        <v>278.44835394591797</v>
      </c>
      <c r="Y2596">
        <v>279.49574420264662</v>
      </c>
      <c r="Z2596">
        <v>269.10906499968752</v>
      </c>
      <c r="AA2596">
        <v>284.44928903002909</v>
      </c>
      <c r="AB2596">
        <v>56.075637958148818</v>
      </c>
      <c r="AC2596">
        <v>55.453389786609513</v>
      </c>
      <c r="AD2596">
        <v>46.608944116645013</v>
      </c>
      <c r="AE2596">
        <v>68.352593055504911</v>
      </c>
      <c r="AF2596">
        <v>61.789772952233413</v>
      </c>
      <c r="AG2596">
        <v>61.50314181578203</v>
      </c>
      <c r="AH2596">
        <v>60.464991106522717</v>
      </c>
      <c r="AI2596">
        <v>63.972503656142742</v>
      </c>
      <c r="AJ2596">
        <v>0.53126451138406905</v>
      </c>
      <c r="AK2596">
        <v>0.53126450597182284</v>
      </c>
      <c r="AL2596">
        <v>0.53126374747180816</v>
      </c>
      <c r="AM2596">
        <v>0.53126527846167604</v>
      </c>
      <c r="AN2596">
        <v>0.65975102708058642</v>
      </c>
      <c r="AO2596">
        <v>0.65975102708058619</v>
      </c>
      <c r="AP2596">
        <v>0.65975102708058619</v>
      </c>
      <c r="AQ2596">
        <v>0.65975102708058619</v>
      </c>
      <c r="AR2596">
        <v>12.57864913245216</v>
      </c>
      <c r="AS2596">
        <v>12.57864913245216</v>
      </c>
      <c r="AT2596">
        <v>12.57864913245216</v>
      </c>
      <c r="AU2596">
        <v>12.57864913245216</v>
      </c>
      <c r="AV2596" t="str">
        <f>VLOOKUP(Sheet1[[#This Row],[NPDES ID2]],Combined_Sheet__Major_Only___2[[NPDES ID2]:[ECHO BFR]],3,FALSE)</f>
        <v>TX</v>
      </c>
      <c r="AW2596" t="s">
        <v>118</v>
      </c>
      <c r="AX2596" t="str">
        <f>VLOOKUP(Sheet1[[#This Row],[NPDES ID2]],Combined_Sheet__Major_Only___2[[NPDES ID2]:[ECHO BFR]],27,FALSE)</f>
        <v>-</v>
      </c>
      <c r="AY2596" t="str">
        <f>VLOOKUP(Sheet1[[#This Row],[NPDES ID2]],Combined_Sheet__Major_Only___2[[NPDES ID2]:[ECHO BFR]],28,FALSE)</f>
        <v>-</v>
      </c>
      <c r="AZ2596" t="str">
        <f>VLOOKUP(Sheet1[[#This Row],[NPDES ID2]],Combined_Sheet__Major_Only___2[[NPDES ID2]:[ECHO BFR]],29,FALSE)</f>
        <v>thickening</v>
      </c>
      <c r="BA2596">
        <f>VLOOKUP(Sheet1[[#This Row],[NPDES ID2]],Combined_Sheet__Major_Only___2[[NPDES ID2]:[ECHO BFR]],17,FALSE)</f>
        <v>28.943138999999999</v>
      </c>
      <c r="BB2596">
        <f>VLOOKUP(Sheet1[[#This Row],[NPDES ID2]],Combined_Sheet__Major_Only___2[[NPDES ID2]:[ECHO BFR]],18,FALSE)</f>
        <v>-95.377416999999994</v>
      </c>
      <c r="BC2596" t="str">
        <f>IF(ISNUMBER(SEARCH("aerobic",$AW2596)),"aerobic","")</f>
        <v>aerobic</v>
      </c>
      <c r="BD2596" t="str">
        <f>IF(ISNUMBER(SEARCH("anaer",$AW2596)),"anaer","")</f>
        <v/>
      </c>
      <c r="BE2596" t="str">
        <f>IF(ISNUMBER(SEARCH("thickening",$AZ2596)),"thickening","")</f>
        <v>thickening</v>
      </c>
      <c r="BF2596" s="2" t="str">
        <f>IF(ISNUMBER(SEARCH("airDry",$AW2596)),"airDry","")</f>
        <v>airDry</v>
      </c>
      <c r="BG2596" s="2" t="str">
        <f>IF(ISNUMBER(SEARCH("heatDry",$AY2596)),"heatDry","")</f>
        <v/>
      </c>
      <c r="BH2596" s="2" t="str">
        <f>IF(AND(ISNUMBER(SEARCH("aerobic",$AW2596)),ISNUMBER(SEARCH("anaer",$AW2596))),"Combined Aer and Anaer.","")</f>
        <v/>
      </c>
    </row>
    <row r="2597" spans="1:60" x14ac:dyDescent="0.3">
      <c r="A2597" s="4">
        <v>2595</v>
      </c>
      <c r="B2597" t="s">
        <v>12015</v>
      </c>
      <c r="C2597">
        <v>55.4</v>
      </c>
      <c r="D2597">
        <v>2007.760987240202</v>
      </c>
      <c r="E2597">
        <v>2006.862658786433</v>
      </c>
      <c r="F2597">
        <v>1391.257658253568</v>
      </c>
      <c r="G2597">
        <v>2587.628553012536</v>
      </c>
      <c r="H2597">
        <v>-77.234278108681636</v>
      </c>
      <c r="I2597">
        <v>-78.351277796869738</v>
      </c>
      <c r="J2597">
        <v>-91.073380655639539</v>
      </c>
      <c r="K2597">
        <v>-62.277589383480951</v>
      </c>
      <c r="L2597">
        <v>34.261898539350867</v>
      </c>
      <c r="M2597">
        <v>34.094881973608253</v>
      </c>
      <c r="N2597">
        <v>33.489906864521743</v>
      </c>
      <c r="O2597">
        <v>35.533840482875007</v>
      </c>
      <c r="P2597">
        <v>1.3096230148979131</v>
      </c>
      <c r="Q2597">
        <v>1.321089315000715</v>
      </c>
      <c r="R2597">
        <v>1.0749866881188259</v>
      </c>
      <c r="S2597">
        <v>1.5030924099045631</v>
      </c>
      <c r="T2597">
        <v>4.2380798818508918</v>
      </c>
      <c r="U2597">
        <v>4.2380705037562443</v>
      </c>
      <c r="V2597">
        <v>4.2340551720656752</v>
      </c>
      <c r="W2597">
        <v>4.2420659625254542</v>
      </c>
      <c r="X2597">
        <v>308.48758254191449</v>
      </c>
      <c r="Y2597">
        <v>309.71253826779059</v>
      </c>
      <c r="Z2597">
        <v>297.60676392346858</v>
      </c>
      <c r="AA2597">
        <v>315.47778942414482</v>
      </c>
      <c r="AB2597">
        <v>56.894955328806773</v>
      </c>
      <c r="AC2597">
        <v>56.390339363418363</v>
      </c>
      <c r="AD2597">
        <v>47.999012700765988</v>
      </c>
      <c r="AE2597">
        <v>68.300646256278455</v>
      </c>
      <c r="AF2597">
        <v>60.607785016869776</v>
      </c>
      <c r="AG2597">
        <v>60.312330797478523</v>
      </c>
      <c r="AH2597">
        <v>59.242216817074492</v>
      </c>
      <c r="AI2597">
        <v>62.857714765050062</v>
      </c>
      <c r="AJ2597">
        <v>0.51683479490852158</v>
      </c>
      <c r="AK2597">
        <v>0.51683478984415965</v>
      </c>
      <c r="AL2597">
        <v>0.51683408009609688</v>
      </c>
      <c r="AM2597">
        <v>0.51683551268279615</v>
      </c>
      <c r="AN2597">
        <v>0.67420464758785859</v>
      </c>
      <c r="AO2597">
        <v>0.6742046475878587</v>
      </c>
      <c r="AP2597">
        <v>0.6742046475878587</v>
      </c>
      <c r="AQ2597">
        <v>0.6742046475878587</v>
      </c>
      <c r="AR2597">
        <v>12.95628516152434</v>
      </c>
      <c r="AS2597">
        <v>12.956285161524329</v>
      </c>
      <c r="AT2597">
        <v>12.956285161524329</v>
      </c>
      <c r="AU2597">
        <v>12.956285161524329</v>
      </c>
      <c r="AV2597" t="str">
        <f>VLOOKUP(Sheet1[[#This Row],[NPDES ID2]],Combined_Sheet__Major_Only___2[[NPDES ID2]:[ECHO BFR]],3,FALSE)</f>
        <v>TX</v>
      </c>
      <c r="AW2597" t="s">
        <v>118</v>
      </c>
      <c r="AX2597" t="str">
        <f>VLOOKUP(Sheet1[[#This Row],[NPDES ID2]],Combined_Sheet__Major_Only___2[[NPDES ID2]:[ECHO BFR]],27,FALSE)</f>
        <v>-</v>
      </c>
      <c r="AY2597" t="str">
        <f>VLOOKUP(Sheet1[[#This Row],[NPDES ID2]],Combined_Sheet__Major_Only___2[[NPDES ID2]:[ECHO BFR]],28,FALSE)</f>
        <v>-</v>
      </c>
      <c r="AZ2597" t="str">
        <f>VLOOKUP(Sheet1[[#This Row],[NPDES ID2]],Combined_Sheet__Major_Only___2[[NPDES ID2]:[ECHO BFR]],29,FALSE)</f>
        <v>-</v>
      </c>
      <c r="BA2597">
        <f>VLOOKUP(Sheet1[[#This Row],[NPDES ID2]],Combined_Sheet__Major_Only___2[[NPDES ID2]:[ECHO BFR]],17,FALSE)</f>
        <v>26.489916999999998</v>
      </c>
      <c r="BB2597">
        <f>VLOOKUP(Sheet1[[#This Row],[NPDES ID2]],Combined_Sheet__Major_Only___2[[NPDES ID2]:[ECHO BFR]],18,FALSE)</f>
        <v>-97.772806000000003</v>
      </c>
      <c r="BC2597" t="str">
        <f>IF(ISNUMBER(SEARCH("aerobic",$AW2597)),"aerobic","")</f>
        <v>aerobic</v>
      </c>
      <c r="BD2597" t="str">
        <f>IF(ISNUMBER(SEARCH("anaer",$AW2597)),"anaer","")</f>
        <v/>
      </c>
      <c r="BE2597" t="str">
        <f>IF(ISNUMBER(SEARCH("thickening",$AZ2597)),"thickening","")</f>
        <v/>
      </c>
      <c r="BF2597" s="3" t="str">
        <f>IF(ISNUMBER(SEARCH("airDry",$AW2597)),"airDry","")</f>
        <v>airDry</v>
      </c>
      <c r="BG2597" s="3" t="str">
        <f>IF(ISNUMBER(SEARCH("heatDry",$AY2597)),"heatDry","")</f>
        <v/>
      </c>
      <c r="BH2597" s="3" t="str">
        <f>IF(AND(ISNUMBER(SEARCH("aerobic",$AW2597)),ISNUMBER(SEARCH("anaer",$AW2597))),"Combined Aer and Anaer.","")</f>
        <v/>
      </c>
    </row>
    <row r="2598" spans="1:60" x14ac:dyDescent="0.3">
      <c r="A2598" s="4">
        <v>2596</v>
      </c>
      <c r="B2598" t="s">
        <v>12019</v>
      </c>
      <c r="C2598">
        <v>54.6</v>
      </c>
      <c r="D2598">
        <v>2069.766884927049</v>
      </c>
      <c r="E2598">
        <v>2068.0300356483508</v>
      </c>
      <c r="F2598">
        <v>1433.6131179628601</v>
      </c>
      <c r="G2598">
        <v>2667.4793953813678</v>
      </c>
      <c r="H2598">
        <v>-77.317246329998724</v>
      </c>
      <c r="I2598">
        <v>-78.368175621016093</v>
      </c>
      <c r="J2598">
        <v>-90.937868166886105</v>
      </c>
      <c r="K2598">
        <v>-62.548713262932587</v>
      </c>
      <c r="L2598">
        <v>33.210760127292247</v>
      </c>
      <c r="M2598">
        <v>33.042003414195591</v>
      </c>
      <c r="N2598">
        <v>32.430726602719517</v>
      </c>
      <c r="O2598">
        <v>34.495951497812008</v>
      </c>
      <c r="P2598">
        <v>1.29171816399051</v>
      </c>
      <c r="Q2598">
        <v>1.301968276455084</v>
      </c>
      <c r="R2598">
        <v>1.0641573696290021</v>
      </c>
      <c r="S2598">
        <v>1.4845189071143861</v>
      </c>
      <c r="T2598">
        <v>3.756365795154482</v>
      </c>
      <c r="U2598">
        <v>3.7563571604741561</v>
      </c>
      <c r="V2598">
        <v>3.7526601295897239</v>
      </c>
      <c r="W2598">
        <v>3.7600358937907421</v>
      </c>
      <c r="X2598">
        <v>278.01324412141628</v>
      </c>
      <c r="Y2598">
        <v>279.16024260614739</v>
      </c>
      <c r="Z2598">
        <v>267.80192704007158</v>
      </c>
      <c r="AA2598">
        <v>284.58197666758798</v>
      </c>
      <c r="AB2598">
        <v>45.357482836949288</v>
      </c>
      <c r="AC2598">
        <v>45.068131822657968</v>
      </c>
      <c r="AD2598">
        <v>39.000034441342599</v>
      </c>
      <c r="AE2598">
        <v>53.391029878945993</v>
      </c>
      <c r="AF2598">
        <v>59.609141959152041</v>
      </c>
      <c r="AG2598">
        <v>59.306236470455822</v>
      </c>
      <c r="AH2598">
        <v>58.209125778041233</v>
      </c>
      <c r="AI2598">
        <v>61.915827210522423</v>
      </c>
      <c r="AJ2598">
        <v>0.50464812121637503</v>
      </c>
      <c r="AK2598">
        <v>0.50464811667504117</v>
      </c>
      <c r="AL2598">
        <v>0.50464748022269112</v>
      </c>
      <c r="AM2598">
        <v>0.50464876486595422</v>
      </c>
      <c r="AN2598">
        <v>0.65320613138903594</v>
      </c>
      <c r="AO2598">
        <v>0.65320613138903605</v>
      </c>
      <c r="AP2598">
        <v>0.65320613138903605</v>
      </c>
      <c r="AQ2598">
        <v>0.65320613138903605</v>
      </c>
      <c r="AR2598">
        <v>13.6875122055696</v>
      </c>
      <c r="AS2598">
        <v>13.6875122055696</v>
      </c>
      <c r="AT2598">
        <v>13.6875122055696</v>
      </c>
      <c r="AU2598">
        <v>13.6875122055696</v>
      </c>
      <c r="AV2598" t="str">
        <f>VLOOKUP(Sheet1[[#This Row],[NPDES ID2]],Combined_Sheet__Major_Only___2[[NPDES ID2]:[ECHO BFR]],3,FALSE)</f>
        <v>TX</v>
      </c>
      <c r="AW2598" t="s">
        <v>118</v>
      </c>
      <c r="AX2598" t="str">
        <f>VLOOKUP(Sheet1[[#This Row],[NPDES ID2]],Combined_Sheet__Major_Only___2[[NPDES ID2]:[ECHO BFR]],27,FALSE)</f>
        <v>-</v>
      </c>
      <c r="AY2598" t="str">
        <f>VLOOKUP(Sheet1[[#This Row],[NPDES ID2]],Combined_Sheet__Major_Only___2[[NPDES ID2]:[ECHO BFR]],28,FALSE)</f>
        <v>-</v>
      </c>
      <c r="AZ2598" t="str">
        <f>VLOOKUP(Sheet1[[#This Row],[NPDES ID2]],Combined_Sheet__Major_Only___2[[NPDES ID2]:[ECHO BFR]],29,FALSE)</f>
        <v>thickening</v>
      </c>
      <c r="BA2598">
        <f>VLOOKUP(Sheet1[[#This Row],[NPDES ID2]],Combined_Sheet__Major_Only___2[[NPDES ID2]:[ECHO BFR]],17,FALSE)</f>
        <v>29.308056000000001</v>
      </c>
      <c r="BB2598">
        <f>VLOOKUP(Sheet1[[#This Row],[NPDES ID2]],Combined_Sheet__Major_Only___2[[NPDES ID2]:[ECHO BFR]],18,FALSE)</f>
        <v>-100.886111</v>
      </c>
      <c r="BC2598" t="str">
        <f>IF(ISNUMBER(SEARCH("aerobic",$AW2598)),"aerobic","")</f>
        <v>aerobic</v>
      </c>
      <c r="BD2598" t="str">
        <f>IF(ISNUMBER(SEARCH("anaer",$AW2598)),"anaer","")</f>
        <v/>
      </c>
      <c r="BE2598" t="str">
        <f>IF(ISNUMBER(SEARCH("thickening",$AZ2598)),"thickening","")</f>
        <v>thickening</v>
      </c>
      <c r="BF2598" s="2" t="str">
        <f>IF(ISNUMBER(SEARCH("airDry",$AW2598)),"airDry","")</f>
        <v>airDry</v>
      </c>
      <c r="BG2598" s="2" t="str">
        <f>IF(ISNUMBER(SEARCH("heatDry",$AY2598)),"heatDry","")</f>
        <v/>
      </c>
      <c r="BH2598" s="2" t="str">
        <f>IF(AND(ISNUMBER(SEARCH("aerobic",$AW2598)),ISNUMBER(SEARCH("anaer",$AW2598))),"Combined Aer and Anaer.","")</f>
        <v/>
      </c>
    </row>
    <row r="2599" spans="1:60" x14ac:dyDescent="0.3">
      <c r="A2599" s="4">
        <v>2597</v>
      </c>
      <c r="B2599" t="s">
        <v>12024</v>
      </c>
      <c r="C2599">
        <v>54.481000000000002</v>
      </c>
      <c r="D2599">
        <v>1997.3604435088589</v>
      </c>
      <c r="E2599">
        <v>1997.5100322454459</v>
      </c>
      <c r="F2599">
        <v>1383.4822383925309</v>
      </c>
      <c r="G2599">
        <v>2575.8321532803679</v>
      </c>
      <c r="H2599">
        <v>-77.124324170273113</v>
      </c>
      <c r="I2599">
        <v>-78.331356286541819</v>
      </c>
      <c r="J2599">
        <v>-91.232732776523662</v>
      </c>
      <c r="K2599">
        <v>-61.925053831274127</v>
      </c>
      <c r="L2599">
        <v>34.408049007171428</v>
      </c>
      <c r="M2599">
        <v>34.249137836890277</v>
      </c>
      <c r="N2599">
        <v>33.673515316419838</v>
      </c>
      <c r="O2599">
        <v>35.618276694132362</v>
      </c>
      <c r="P2599">
        <v>1.286587944358637</v>
      </c>
      <c r="Q2599">
        <v>1.299658389351809</v>
      </c>
      <c r="R2599">
        <v>1.052255189526194</v>
      </c>
      <c r="S2599">
        <v>1.4746751323824381</v>
      </c>
      <c r="T2599">
        <v>42.951541100103192</v>
      </c>
      <c r="U2599">
        <v>42.95147197673159</v>
      </c>
      <c r="V2599">
        <v>42.921876064662548</v>
      </c>
      <c r="W2599">
        <v>42.980921410930698</v>
      </c>
      <c r="X2599">
        <v>3061.3853137653809</v>
      </c>
      <c r="Y2599">
        <v>3073.2506456777292</v>
      </c>
      <c r="Z2599">
        <v>2958.350816767545</v>
      </c>
      <c r="AA2599">
        <v>3127.12001932972</v>
      </c>
      <c r="AB2599">
        <v>516.09405431626374</v>
      </c>
      <c r="AC2599">
        <v>512.30927374140015</v>
      </c>
      <c r="AD2599">
        <v>441.92009911230849</v>
      </c>
      <c r="AE2599">
        <v>608.91476493304538</v>
      </c>
      <c r="AF2599">
        <v>61.893073037338773</v>
      </c>
      <c r="AG2599">
        <v>61.607210277576918</v>
      </c>
      <c r="AH2599">
        <v>60.571872961564829</v>
      </c>
      <c r="AI2599">
        <v>64.06990751846898</v>
      </c>
      <c r="AJ2599">
        <v>0.53252588201736939</v>
      </c>
      <c r="AK2599">
        <v>0.53252587436240773</v>
      </c>
      <c r="AL2599">
        <v>0.53252480159514137</v>
      </c>
      <c r="AM2599">
        <v>0.53252696691717782</v>
      </c>
      <c r="AN2599">
        <v>0.94446227268717575</v>
      </c>
      <c r="AO2599">
        <v>0.94446227268717586</v>
      </c>
      <c r="AP2599">
        <v>0.94446227268717586</v>
      </c>
      <c r="AQ2599">
        <v>0.94446227268717586</v>
      </c>
      <c r="AR2599">
        <v>13.937919136996269</v>
      </c>
      <c r="AS2599">
        <v>13.937919136996269</v>
      </c>
      <c r="AT2599">
        <v>13.937919136996269</v>
      </c>
      <c r="AU2599">
        <v>13.937919136996269</v>
      </c>
      <c r="AV2599" t="str">
        <f>VLOOKUP(Sheet1[[#This Row],[NPDES ID2]],Combined_Sheet__Major_Only___2[[NPDES ID2]:[ECHO BFR]],3,FALSE)</f>
        <v>FL</v>
      </c>
      <c r="AW2599" t="s">
        <v>41</v>
      </c>
      <c r="AX2599" t="str">
        <f>VLOOKUP(Sheet1[[#This Row],[NPDES ID2]],Combined_Sheet__Major_Only___2[[NPDES ID2]:[ECHO BFR]],27,FALSE)</f>
        <v>-</v>
      </c>
      <c r="AY2599" t="str">
        <f>VLOOKUP(Sheet1[[#This Row],[NPDES ID2]],Combined_Sheet__Major_Only___2[[NPDES ID2]:[ECHO BFR]],28,FALSE)</f>
        <v>-</v>
      </c>
      <c r="AZ2599" t="str">
        <f>VLOOKUP(Sheet1[[#This Row],[NPDES ID2]],Combined_Sheet__Major_Only___2[[NPDES ID2]:[ECHO BFR]],29,FALSE)</f>
        <v>thickening</v>
      </c>
      <c r="BA2599">
        <f>VLOOKUP(Sheet1[[#This Row],[NPDES ID2]],Combined_Sheet__Major_Only___2[[NPDES ID2]:[ECHO BFR]],17,FALSE)</f>
        <v>30.417251</v>
      </c>
      <c r="BB2599">
        <f>VLOOKUP(Sheet1[[#This Row],[NPDES ID2]],Combined_Sheet__Major_Only___2[[NPDES ID2]:[ECHO BFR]],18,FALSE)</f>
        <v>-86.695784000000003</v>
      </c>
      <c r="BC2599" t="str">
        <f>IF(ISNUMBER(SEARCH("aerobic",$AW2599)),"aerobic","")</f>
        <v>aerobic</v>
      </c>
      <c r="BD2599" t="str">
        <f>IF(ISNUMBER(SEARCH("anaer",$AW2599)),"anaer","")</f>
        <v/>
      </c>
      <c r="BE2599" t="str">
        <f>IF(ISNUMBER(SEARCH("thickening",$AZ2599)),"thickening","")</f>
        <v>thickening</v>
      </c>
      <c r="BF2599" s="3" t="str">
        <f>IF(ISNUMBER(SEARCH("airDry",$AW2599)),"airDry","")</f>
        <v/>
      </c>
      <c r="BG2599" s="3" t="str">
        <f>IF(ISNUMBER(SEARCH("heatDry",$AY2599)),"heatDry","")</f>
        <v/>
      </c>
      <c r="BH2599" s="3" t="str">
        <f>IF(AND(ISNUMBER(SEARCH("aerobic",$AW2599)),ISNUMBER(SEARCH("anaer",$AW2599))),"Combined Aer and Anaer.","")</f>
        <v/>
      </c>
    </row>
    <row r="2600" spans="1:60" x14ac:dyDescent="0.3">
      <c r="A2600" s="4">
        <v>2598</v>
      </c>
      <c r="B2600" t="s">
        <v>12029</v>
      </c>
      <c r="C2600">
        <v>54.19</v>
      </c>
      <c r="D2600">
        <v>1878.01922911524</v>
      </c>
      <c r="E2600">
        <v>1878.216821975514</v>
      </c>
      <c r="F2600">
        <v>1300.775884390006</v>
      </c>
      <c r="G2600">
        <v>2424.6078859486879</v>
      </c>
      <c r="H2600">
        <v>-76.7435618268848</v>
      </c>
      <c r="I2600">
        <v>-78.057087761934383</v>
      </c>
      <c r="J2600">
        <v>-90.818559383377959</v>
      </c>
      <c r="K2600">
        <v>-60.091227018761913</v>
      </c>
      <c r="L2600">
        <v>36.579985715864503</v>
      </c>
      <c r="M2600">
        <v>36.439531647142459</v>
      </c>
      <c r="N2600">
        <v>35.930721054357818</v>
      </c>
      <c r="O2600">
        <v>37.649735099008502</v>
      </c>
      <c r="P2600">
        <v>1.2752752165202139</v>
      </c>
      <c r="Q2600">
        <v>1.2912032737990351</v>
      </c>
      <c r="R2600">
        <v>1.029286922765823</v>
      </c>
      <c r="S2600">
        <v>1.4690181706387011</v>
      </c>
      <c r="T2600">
        <v>255.24068133368931</v>
      </c>
      <c r="U2600">
        <v>255.24028459111031</v>
      </c>
      <c r="V2600">
        <v>255.07041500563841</v>
      </c>
      <c r="W2600">
        <v>255.40931344780211</v>
      </c>
      <c r="X2600">
        <v>17019.082342604619</v>
      </c>
      <c r="Y2600">
        <v>17073.929823685419</v>
      </c>
      <c r="Z2600">
        <v>16542.30803700853</v>
      </c>
      <c r="AA2600">
        <v>17322.503830020429</v>
      </c>
      <c r="AB2600">
        <v>2876.2307532294808</v>
      </c>
      <c r="AC2600">
        <v>2856.3669979865781</v>
      </c>
      <c r="AD2600">
        <v>2465.1770922889268</v>
      </c>
      <c r="AE2600">
        <v>3397.3047754272652</v>
      </c>
      <c r="AF2600">
        <v>66.153598741543021</v>
      </c>
      <c r="AG2600">
        <v>65.899547265124866</v>
      </c>
      <c r="AH2600">
        <v>64.979676055823447</v>
      </c>
      <c r="AI2600">
        <v>68.087818952943806</v>
      </c>
      <c r="AJ2600">
        <v>0.5845871660226627</v>
      </c>
      <c r="AK2600">
        <v>0.58458714047153859</v>
      </c>
      <c r="AL2600">
        <v>0.58458356063194505</v>
      </c>
      <c r="AM2600">
        <v>0.58459078637255246</v>
      </c>
      <c r="AN2600">
        <v>0.98999107607831305</v>
      </c>
      <c r="AO2600">
        <v>0.98999107607831305</v>
      </c>
      <c r="AP2600">
        <v>0.98999107607831305</v>
      </c>
      <c r="AQ2600">
        <v>0.98999107607831305</v>
      </c>
      <c r="AR2600">
        <v>14.875894035730489</v>
      </c>
      <c r="AS2600">
        <v>14.875894035730489</v>
      </c>
      <c r="AT2600">
        <v>14.875894035730489</v>
      </c>
      <c r="AU2600">
        <v>14.875894035730489</v>
      </c>
      <c r="AV2600" t="str">
        <f>VLOOKUP(Sheet1[[#This Row],[NPDES ID2]],Combined_Sheet__Major_Only___2[[NPDES ID2]:[ECHO BFR]],3,FALSE)</f>
        <v>IL</v>
      </c>
      <c r="AW2600" t="s">
        <v>12181</v>
      </c>
      <c r="AX2600" t="str">
        <f>VLOOKUP(Sheet1[[#This Row],[NPDES ID2]],Combined_Sheet__Major_Only___2[[NPDES ID2]:[ECHO BFR]],27,FALSE)</f>
        <v>-</v>
      </c>
      <c r="AY2600" t="str">
        <f>VLOOKUP(Sheet1[[#This Row],[NPDES ID2]],Combined_Sheet__Major_Only___2[[NPDES ID2]:[ECHO BFR]],28,FALSE)</f>
        <v>-</v>
      </c>
      <c r="AZ2600" t="str">
        <f>VLOOKUP(Sheet1[[#This Row],[NPDES ID2]],Combined_Sheet__Major_Only___2[[NPDES ID2]:[ECHO BFR]],29,FALSE)</f>
        <v>-</v>
      </c>
      <c r="BA2600">
        <f>VLOOKUP(Sheet1[[#This Row],[NPDES ID2]],Combined_Sheet__Major_Only___2[[NPDES ID2]:[ECHO BFR]],17,FALSE)</f>
        <v>38.551625000000001</v>
      </c>
      <c r="BB2600">
        <f>VLOOKUP(Sheet1[[#This Row],[NPDES ID2]],Combined_Sheet__Major_Only___2[[NPDES ID2]:[ECHO BFR]],18,FALSE)</f>
        <v>-89.848048000000006</v>
      </c>
      <c r="BC2600" t="str">
        <f>IF(ISNUMBER(SEARCH("aerobic",$AW2600)),"aerobic","")</f>
        <v/>
      </c>
      <c r="BD2600" t="str">
        <f>IF(ISNUMBER(SEARCH("anaer",$AW2600)),"anaer","")</f>
        <v>anaer</v>
      </c>
      <c r="BE2600" t="str">
        <f>IF(ISNUMBER(SEARCH("thickening",$AZ2600)),"thickening","")</f>
        <v/>
      </c>
      <c r="BF2600" s="2" t="str">
        <f>IF(ISNUMBER(SEARCH("airDry",$AW2600)),"airDry","")</f>
        <v/>
      </c>
      <c r="BG2600" s="2" t="str">
        <f>IF(ISNUMBER(SEARCH("heatDry",$AY2600)),"heatDry","")</f>
        <v/>
      </c>
      <c r="BH2600" s="2" t="str">
        <f>IF(AND(ISNUMBER(SEARCH("aerobic",$AW2600)),ISNUMBER(SEARCH("anaer",$AW2600))),"Combined Aer and Anaer.","")</f>
        <v/>
      </c>
    </row>
    <row r="2601" spans="1:60" x14ac:dyDescent="0.3">
      <c r="A2601" s="4">
        <v>2599</v>
      </c>
      <c r="B2601" t="s">
        <v>12033</v>
      </c>
      <c r="C2601">
        <v>54</v>
      </c>
      <c r="D2601">
        <v>2570.936135463106</v>
      </c>
      <c r="E2601">
        <v>2581.3511880595279</v>
      </c>
      <c r="F2601">
        <v>1779.154301272677</v>
      </c>
      <c r="G2601">
        <v>3344.4408860754788</v>
      </c>
      <c r="H2601">
        <v>-78.143803336122787</v>
      </c>
      <c r="I2601">
        <v>-77.721260068285005</v>
      </c>
      <c r="J2601">
        <v>-90.333842656437938</v>
      </c>
      <c r="K2601">
        <v>-66.41468637502453</v>
      </c>
      <c r="L2601">
        <v>26.737700415764198</v>
      </c>
      <c r="M2601">
        <v>26.5253437257212</v>
      </c>
      <c r="N2601">
        <v>25.756102514405189</v>
      </c>
      <c r="O2601">
        <v>28.35500106307077</v>
      </c>
      <c r="P2601">
        <v>1.287505052237695</v>
      </c>
      <c r="Q2601">
        <v>1.283606585660098</v>
      </c>
      <c r="R2601">
        <v>1.10677729634246</v>
      </c>
      <c r="S2601">
        <v>1.4588316766136189</v>
      </c>
      <c r="T2601">
        <v>173.42348302535879</v>
      </c>
      <c r="U2601">
        <v>173.42321254870961</v>
      </c>
      <c r="V2601">
        <v>173.30740507372349</v>
      </c>
      <c r="W2601">
        <v>173.53844686236789</v>
      </c>
      <c r="X2601">
        <v>15776.340538197999</v>
      </c>
      <c r="Y2601">
        <v>15880.35395663798</v>
      </c>
      <c r="Z2601">
        <v>14871.74510533691</v>
      </c>
      <c r="AA2601">
        <v>16361.89160957421</v>
      </c>
      <c r="AB2601">
        <v>3304.6215423603721</v>
      </c>
      <c r="AC2601">
        <v>3241.849172435529</v>
      </c>
      <c r="AD2601">
        <v>2715.00915353042</v>
      </c>
      <c r="AE2601">
        <v>4176.6617016268629</v>
      </c>
      <c r="AF2601">
        <v>48.524253509229787</v>
      </c>
      <c r="AG2601">
        <v>48.138835946149797</v>
      </c>
      <c r="AH2601">
        <v>46.742973114239973</v>
      </c>
      <c r="AI2601">
        <v>51.459132143589393</v>
      </c>
      <c r="AJ2601">
        <v>0.36972960851969061</v>
      </c>
      <c r="AK2601">
        <v>0.36972959516486492</v>
      </c>
      <c r="AL2601">
        <v>0.36972772396599052</v>
      </c>
      <c r="AM2601">
        <v>0.36973150089026469</v>
      </c>
      <c r="AN2601">
        <v>0.98536819280623078</v>
      </c>
      <c r="AO2601">
        <v>0.98536819280623067</v>
      </c>
      <c r="AP2601">
        <v>0.98536819280623067</v>
      </c>
      <c r="AQ2601">
        <v>0.98536819280623067</v>
      </c>
      <c r="AR2601">
        <v>9.6707811449217882</v>
      </c>
      <c r="AS2601">
        <v>9.6707811449217864</v>
      </c>
      <c r="AT2601">
        <v>9.6707811449217864</v>
      </c>
      <c r="AU2601">
        <v>9.6707811449217864</v>
      </c>
      <c r="AV2601" t="str">
        <f>VLOOKUP(Sheet1[[#This Row],[NPDES ID2]],Combined_Sheet__Major_Only___2[[NPDES ID2]:[ECHO BFR]],3,FALSE)</f>
        <v>FL</v>
      </c>
      <c r="AW2601" t="s">
        <v>54</v>
      </c>
      <c r="AX2601" t="str">
        <f>VLOOKUP(Sheet1[[#This Row],[NPDES ID2]],Combined_Sheet__Major_Only___2[[NPDES ID2]:[ECHO BFR]],27,FALSE)</f>
        <v>other</v>
      </c>
      <c r="AY2601" t="str">
        <f>VLOOKUP(Sheet1[[#This Row],[NPDES ID2]],Combined_Sheet__Major_Only___2[[NPDES ID2]:[ECHO BFR]],28,FALSE)</f>
        <v>-</v>
      </c>
      <c r="AZ2601" t="str">
        <f>VLOOKUP(Sheet1[[#This Row],[NPDES ID2]],Combined_Sheet__Major_Only___2[[NPDES ID2]:[ECHO BFR]],29,FALSE)</f>
        <v>-</v>
      </c>
      <c r="BA2601">
        <f>VLOOKUP(Sheet1[[#This Row],[NPDES ID2]],Combined_Sheet__Major_Only___2[[NPDES ID2]:[ECHO BFR]],17,FALSE)</f>
        <v>30.226386999999999</v>
      </c>
      <c r="BB2601">
        <f>VLOOKUP(Sheet1[[#This Row],[NPDES ID2]],Combined_Sheet__Major_Only___2[[NPDES ID2]:[ECHO BFR]],18,FALSE)</f>
        <v>-81.686372000000006</v>
      </c>
      <c r="BC2601" t="str">
        <f>IF(ISNUMBER(SEARCH("aerobic",$AW2601)),"aerobic","")</f>
        <v/>
      </c>
      <c r="BD2601" t="str">
        <f>IF(ISNUMBER(SEARCH("anaer",$AW2601)),"anaer","")</f>
        <v/>
      </c>
      <c r="BE2601" t="str">
        <f>IF(ISNUMBER(SEARCH("thickening",$AZ2601)),"thickening","")</f>
        <v/>
      </c>
      <c r="BF2601" s="3" t="str">
        <f>IF(ISNUMBER(SEARCH("airDry",$AW2601)),"airDry","")</f>
        <v/>
      </c>
      <c r="BG2601" s="3" t="str">
        <f>IF(ISNUMBER(SEARCH("heatDry",$AY2601)),"heatDry","")</f>
        <v/>
      </c>
      <c r="BH2601" s="3" t="str">
        <f>IF(AND(ISNUMBER(SEARCH("aerobic",$AW2601)),ISNUMBER(SEARCH("anaer",$AW2601))),"Combined Aer and Anaer.","")</f>
        <v/>
      </c>
    </row>
    <row r="2602" spans="1:60" x14ac:dyDescent="0.3">
      <c r="A2602" s="4">
        <v>2600</v>
      </c>
      <c r="B2602" t="s">
        <v>12036</v>
      </c>
      <c r="C2602">
        <v>52</v>
      </c>
      <c r="D2602">
        <v>2070.040736388356</v>
      </c>
      <c r="E2602">
        <v>2070.7066489415402</v>
      </c>
      <c r="F2602">
        <v>1432.0970254994629</v>
      </c>
      <c r="G2602">
        <v>2671.989979503368</v>
      </c>
      <c r="H2602">
        <v>-77.063827057648425</v>
      </c>
      <c r="I2602">
        <v>-78.352222918686707</v>
      </c>
      <c r="J2602">
        <v>-91.267926826288644</v>
      </c>
      <c r="K2602">
        <v>-61.748378167172348</v>
      </c>
      <c r="L2602">
        <v>33.119290038505333</v>
      </c>
      <c r="M2602">
        <v>32.969698303891391</v>
      </c>
      <c r="N2602">
        <v>32.427794474978569</v>
      </c>
      <c r="O2602">
        <v>34.258618070608243</v>
      </c>
      <c r="P2602">
        <v>1.2274779009208361</v>
      </c>
      <c r="Q2602">
        <v>1.2406907898331689</v>
      </c>
      <c r="R2602">
        <v>1.0024197474390091</v>
      </c>
      <c r="S2602">
        <v>1.406157041702037</v>
      </c>
      <c r="T2602">
        <v>256.80557736256998</v>
      </c>
      <c r="U2602">
        <v>256.80517820493571</v>
      </c>
      <c r="V2602">
        <v>256.63427458769843</v>
      </c>
      <c r="W2602">
        <v>256.9752359757008</v>
      </c>
      <c r="X2602">
        <v>18149.926494693511</v>
      </c>
      <c r="Y2602">
        <v>18218.920520402091</v>
      </c>
      <c r="Z2602">
        <v>17552.01284432282</v>
      </c>
      <c r="AA2602">
        <v>18531.042870473801</v>
      </c>
      <c r="AB2602">
        <v>2810.0605408428651</v>
      </c>
      <c r="AC2602">
        <v>2793.3086808872949</v>
      </c>
      <c r="AD2602">
        <v>2436.8187548071928</v>
      </c>
      <c r="AE2602">
        <v>3270.913402993725</v>
      </c>
      <c r="AF2602">
        <v>62.417542544787118</v>
      </c>
      <c r="AG2602">
        <v>62.135576523956729</v>
      </c>
      <c r="AH2602">
        <v>61.114557091586697</v>
      </c>
      <c r="AI2602">
        <v>64.564400976345766</v>
      </c>
      <c r="AJ2602">
        <v>0.53893072915015394</v>
      </c>
      <c r="AK2602">
        <v>0.53893070639818119</v>
      </c>
      <c r="AL2602">
        <v>0.53892751869300326</v>
      </c>
      <c r="AM2602">
        <v>0.5389339529270657</v>
      </c>
      <c r="AN2602">
        <v>0.99005119714366041</v>
      </c>
      <c r="AO2602">
        <v>0.99005119714366052</v>
      </c>
      <c r="AP2602">
        <v>0.99005119714366052</v>
      </c>
      <c r="AQ2602">
        <v>0.99005119714366052</v>
      </c>
      <c r="AR2602">
        <v>14.79448106483918</v>
      </c>
      <c r="AS2602">
        <v>14.79448106483918</v>
      </c>
      <c r="AT2602">
        <v>14.79448106483918</v>
      </c>
      <c r="AU2602">
        <v>14.79448106483918</v>
      </c>
      <c r="AV2602" t="str">
        <f>VLOOKUP(Sheet1[[#This Row],[NPDES ID2]],Combined_Sheet__Major_Only___2[[NPDES ID2]:[ECHO BFR]],3,FALSE)</f>
        <v>MO</v>
      </c>
      <c r="AW2602" t="s">
        <v>41</v>
      </c>
      <c r="AX2602" t="str">
        <f>VLOOKUP(Sheet1[[#This Row],[NPDES ID2]],Combined_Sheet__Major_Only___2[[NPDES ID2]:[ECHO BFR]],27,FALSE)</f>
        <v>tempSludgeStore</v>
      </c>
      <c r="AY2602" t="str">
        <f>VLOOKUP(Sheet1[[#This Row],[NPDES ID2]],Combined_Sheet__Major_Only___2[[NPDES ID2]:[ECHO BFR]],28,FALSE)</f>
        <v>-</v>
      </c>
      <c r="AZ2602" t="str">
        <f>VLOOKUP(Sheet1[[#This Row],[NPDES ID2]],Combined_Sheet__Major_Only___2[[NPDES ID2]:[ECHO BFR]],29,FALSE)</f>
        <v>sludgeLagoon</v>
      </c>
      <c r="BA2602">
        <f>VLOOKUP(Sheet1[[#This Row],[NPDES ID2]],Combined_Sheet__Major_Only___2[[NPDES ID2]:[ECHO BFR]],17,FALSE)</f>
        <v>37.937255999999998</v>
      </c>
      <c r="BB2602">
        <f>VLOOKUP(Sheet1[[#This Row],[NPDES ID2]],Combined_Sheet__Major_Only___2[[NPDES ID2]:[ECHO BFR]],18,FALSE)</f>
        <v>-91.833551999999997</v>
      </c>
      <c r="BC2602" t="str">
        <f>IF(ISNUMBER(SEARCH("aerobic",$AW2602)),"aerobic","")</f>
        <v>aerobic</v>
      </c>
      <c r="BD2602" t="str">
        <f>IF(ISNUMBER(SEARCH("anaer",$AW2602)),"anaer","")</f>
        <v/>
      </c>
      <c r="BE2602" t="str">
        <f>IF(ISNUMBER(SEARCH("thickening",$AZ2602)),"thickening","")</f>
        <v/>
      </c>
      <c r="BF2602" s="2" t="str">
        <f>IF(ISNUMBER(SEARCH("airDry",$AW2602)),"airDry","")</f>
        <v/>
      </c>
      <c r="BG2602" s="2" t="str">
        <f>IF(ISNUMBER(SEARCH("heatDry",$AY2602)),"heatDry","")</f>
        <v/>
      </c>
      <c r="BH2602" s="2" t="str">
        <f>IF(AND(ISNUMBER(SEARCH("aerobic",$AW2602)),ISNUMBER(SEARCH("anaer",$AW2602))),"Combined Aer and Anaer.","")</f>
        <v/>
      </c>
    </row>
    <row r="2603" spans="1:60" x14ac:dyDescent="0.3">
      <c r="A2603" s="4">
        <v>2601</v>
      </c>
      <c r="B2603" t="s">
        <v>12039</v>
      </c>
      <c r="C2603">
        <v>46.87</v>
      </c>
      <c r="D2603">
        <v>2329.8111468875568</v>
      </c>
      <c r="E2603">
        <v>2329.6950576009631</v>
      </c>
      <c r="F2603">
        <v>1607.661777817948</v>
      </c>
      <c r="G2603">
        <v>3011.22193001915</v>
      </c>
      <c r="H2603">
        <v>-77.181172140594725</v>
      </c>
      <c r="I2603">
        <v>-78.39343914869724</v>
      </c>
      <c r="J2603">
        <v>-91.148838802566985</v>
      </c>
      <c r="K2603">
        <v>-62.108059205862517</v>
      </c>
      <c r="L2603">
        <v>29.28095536414256</v>
      </c>
      <c r="M2603">
        <v>29.14185259005453</v>
      </c>
      <c r="N2603">
        <v>28.637983960350521</v>
      </c>
      <c r="O2603">
        <v>30.340323215138319</v>
      </c>
      <c r="P2603">
        <v>1.1074407339210339</v>
      </c>
      <c r="Q2603">
        <v>1.1180665720412579</v>
      </c>
      <c r="R2603">
        <v>0.9074491619579016</v>
      </c>
      <c r="S2603">
        <v>1.270226528502078</v>
      </c>
      <c r="T2603">
        <v>42.197562184321441</v>
      </c>
      <c r="U2603">
        <v>42.19749422454197</v>
      </c>
      <c r="V2603">
        <v>42.168396516912722</v>
      </c>
      <c r="W2603">
        <v>42.226447920044677</v>
      </c>
      <c r="X2603">
        <v>3040.6013280184711</v>
      </c>
      <c r="Y2603">
        <v>3052.723021640566</v>
      </c>
      <c r="Z2603">
        <v>2935.3580170909968</v>
      </c>
      <c r="AA2603">
        <v>3107.7739571998532</v>
      </c>
      <c r="AB2603">
        <v>570.40960996391982</v>
      </c>
      <c r="AC2603">
        <v>565.01008910378073</v>
      </c>
      <c r="AD2603">
        <v>479.98121693639018</v>
      </c>
      <c r="AE2603">
        <v>686.08064851064364</v>
      </c>
      <c r="AF2603">
        <v>61.223373917068599</v>
      </c>
      <c r="AG2603">
        <v>60.932512354764377</v>
      </c>
      <c r="AH2603">
        <v>59.879056942941027</v>
      </c>
      <c r="AI2603">
        <v>63.4382939610202</v>
      </c>
      <c r="AJ2603">
        <v>0.52434915993925824</v>
      </c>
      <c r="AK2603">
        <v>0.52434915314964459</v>
      </c>
      <c r="AL2603">
        <v>0.52434820164074558</v>
      </c>
      <c r="AM2603">
        <v>0.52435012220901089</v>
      </c>
      <c r="AN2603">
        <v>0.94355027849010398</v>
      </c>
      <c r="AO2603">
        <v>0.94355027849010353</v>
      </c>
      <c r="AP2603">
        <v>0.94355027849010353</v>
      </c>
      <c r="AQ2603">
        <v>0.94355027849010353</v>
      </c>
      <c r="AR2603">
        <v>12.96259176707839</v>
      </c>
      <c r="AS2603">
        <v>12.96259176707839</v>
      </c>
      <c r="AT2603">
        <v>12.96259176707839</v>
      </c>
      <c r="AU2603">
        <v>12.96259176707839</v>
      </c>
      <c r="AV2603" t="str">
        <f>VLOOKUP(Sheet1[[#This Row],[NPDES ID2]],Combined_Sheet__Major_Only___2[[NPDES ID2]:[ECHO BFR]],3,FALSE)</f>
        <v>OR</v>
      </c>
      <c r="AW2603" t="s">
        <v>12181</v>
      </c>
      <c r="AX2603" t="str">
        <f>VLOOKUP(Sheet1[[#This Row],[NPDES ID2]],Combined_Sheet__Major_Only___2[[NPDES ID2]:[ECHO BFR]],27,FALSE)</f>
        <v>-</v>
      </c>
      <c r="AY2603" t="str">
        <f>VLOOKUP(Sheet1[[#This Row],[NPDES ID2]],Combined_Sheet__Major_Only___2[[NPDES ID2]:[ECHO BFR]],28,FALSE)</f>
        <v>-</v>
      </c>
      <c r="AZ2603" t="str">
        <f>VLOOKUP(Sheet1[[#This Row],[NPDES ID2]],Combined_Sheet__Major_Only___2[[NPDES ID2]:[ECHO BFR]],29,FALSE)</f>
        <v>thickening</v>
      </c>
      <c r="BA2603">
        <f>VLOOKUP(Sheet1[[#This Row],[NPDES ID2]],Combined_Sheet__Major_Only___2[[NPDES ID2]:[ECHO BFR]],17,FALSE)</f>
        <v>42.047069999999998</v>
      </c>
      <c r="BB2603">
        <f>VLOOKUP(Sheet1[[#This Row],[NPDES ID2]],Combined_Sheet__Major_Only___2[[NPDES ID2]:[ECHO BFR]],18,FALSE)</f>
        <v>-124.287909</v>
      </c>
      <c r="BC2603" t="str">
        <f>IF(ISNUMBER(SEARCH("aerobic",$AW2603)),"aerobic","")</f>
        <v/>
      </c>
      <c r="BD2603" t="str">
        <f>IF(ISNUMBER(SEARCH("anaer",$AW2603)),"anaer","")</f>
        <v>anaer</v>
      </c>
      <c r="BE2603" t="str">
        <f>IF(ISNUMBER(SEARCH("thickening",$AZ2603)),"thickening","")</f>
        <v>thickening</v>
      </c>
      <c r="BF2603" s="3" t="str">
        <f>IF(ISNUMBER(SEARCH("airDry",$AW2603)),"airDry","")</f>
        <v/>
      </c>
      <c r="BG2603" s="3" t="str">
        <f>IF(ISNUMBER(SEARCH("heatDry",$AY2603)),"heatDry","")</f>
        <v/>
      </c>
      <c r="BH2603" s="3" t="str">
        <f>IF(AND(ISNUMBER(SEARCH("aerobic",$AW2603)),ISNUMBER(SEARCH("anaer",$AW2603))),"Combined Aer and Anaer.","")</f>
        <v/>
      </c>
    </row>
    <row r="2604" spans="1:60" x14ac:dyDescent="0.3">
      <c r="A2604" s="4">
        <v>2602</v>
      </c>
      <c r="B2604" t="s">
        <v>12044</v>
      </c>
      <c r="C2604">
        <v>46.7</v>
      </c>
      <c r="D2604">
        <v>2804.873409971578</v>
      </c>
      <c r="E2604">
        <v>2809.0891786808888</v>
      </c>
      <c r="F2604">
        <v>1934.3998287416091</v>
      </c>
      <c r="G2604">
        <v>3642.318275504716</v>
      </c>
      <c r="H2604">
        <v>-77.97621981149689</v>
      </c>
      <c r="I2604">
        <v>-77.942676429335364</v>
      </c>
      <c r="J2604">
        <v>-90.687112648045627</v>
      </c>
      <c r="K2604">
        <v>-65.225137389217807</v>
      </c>
      <c r="L2604">
        <v>24.329457771080271</v>
      </c>
      <c r="M2604">
        <v>24.15476432621448</v>
      </c>
      <c r="N2604">
        <v>23.521973377107312</v>
      </c>
      <c r="O2604">
        <v>25.659880239994731</v>
      </c>
      <c r="P2604">
        <v>1.111669078054593</v>
      </c>
      <c r="Q2604">
        <v>1.1068326012930181</v>
      </c>
      <c r="R2604">
        <v>0.9435223069590567</v>
      </c>
      <c r="S2604">
        <v>1.264288694340592</v>
      </c>
      <c r="T2604">
        <v>74.188617735990775</v>
      </c>
      <c r="U2604">
        <v>74.188500405413293</v>
      </c>
      <c r="V2604">
        <v>74.138264061708128</v>
      </c>
      <c r="W2604">
        <v>74.238488116381546</v>
      </c>
      <c r="X2604">
        <v>6413.2020413901073</v>
      </c>
      <c r="Y2604">
        <v>6451.6108243762756</v>
      </c>
      <c r="Z2604">
        <v>6079.8569158117034</v>
      </c>
      <c r="AA2604">
        <v>6628.1509482990814</v>
      </c>
      <c r="AB2604">
        <v>1439.972752388021</v>
      </c>
      <c r="AC2604">
        <v>1411.603120601985</v>
      </c>
      <c r="AD2604">
        <v>1169.3085589071061</v>
      </c>
      <c r="AE2604">
        <v>1846.9769564908479</v>
      </c>
      <c r="AF2604">
        <v>51.055547365757619</v>
      </c>
      <c r="AG2604">
        <v>50.68893676489165</v>
      </c>
      <c r="AH2604">
        <v>49.361117696816052</v>
      </c>
      <c r="AI2604">
        <v>53.84731704491039</v>
      </c>
      <c r="AJ2604">
        <v>0.40047350736278148</v>
      </c>
      <c r="AK2604">
        <v>0.40047349975775859</v>
      </c>
      <c r="AL2604">
        <v>0.40047243403099009</v>
      </c>
      <c r="AM2604">
        <v>0.40047458514358369</v>
      </c>
      <c r="AN2604">
        <v>0.96673056391800116</v>
      </c>
      <c r="AO2604">
        <v>0.96673056391800116</v>
      </c>
      <c r="AP2604">
        <v>0.96673056391800116</v>
      </c>
      <c r="AQ2604">
        <v>0.96673056391800116</v>
      </c>
      <c r="AR2604">
        <v>9.8115694342608339</v>
      </c>
      <c r="AS2604">
        <v>9.8115694342608339</v>
      </c>
      <c r="AT2604">
        <v>9.8115694342608339</v>
      </c>
      <c r="AU2604">
        <v>9.8115694342608339</v>
      </c>
      <c r="AV2604" t="str">
        <f>VLOOKUP(Sheet1[[#This Row],[NPDES ID2]],Combined_Sheet__Major_Only___2[[NPDES ID2]:[ECHO BFR]],3,FALSE)</f>
        <v>NC</v>
      </c>
      <c r="AW2604" t="s">
        <v>87</v>
      </c>
      <c r="AX2604" t="str">
        <f>VLOOKUP(Sheet1[[#This Row],[NPDES ID2]],Combined_Sheet__Major_Only___2[[NPDES ID2]:[ECHO BFR]],27,FALSE)</f>
        <v>-</v>
      </c>
      <c r="AY2604" t="str">
        <f>VLOOKUP(Sheet1[[#This Row],[NPDES ID2]],Combined_Sheet__Major_Only___2[[NPDES ID2]:[ECHO BFR]],28,FALSE)</f>
        <v>-</v>
      </c>
      <c r="AZ2604" t="str">
        <f>VLOOKUP(Sheet1[[#This Row],[NPDES ID2]],Combined_Sheet__Major_Only___2[[NPDES ID2]:[ECHO BFR]],29,FALSE)</f>
        <v>thickening</v>
      </c>
      <c r="BA2604">
        <f>VLOOKUP(Sheet1[[#This Row],[NPDES ID2]],Combined_Sheet__Major_Only___2[[NPDES ID2]:[ECHO BFR]],17,FALSE)</f>
        <v>35.196072000000001</v>
      </c>
      <c r="BB2604">
        <f>VLOOKUP(Sheet1[[#This Row],[NPDES ID2]],Combined_Sheet__Major_Only___2[[NPDES ID2]:[ECHO BFR]],18,FALSE)</f>
        <v>-78.965508</v>
      </c>
      <c r="BC2604" t="str">
        <f>IF(ISNUMBER(SEARCH("aerobic",$AW2604)),"aerobic","")</f>
        <v/>
      </c>
      <c r="BD2604" t="str">
        <f>IF(ISNUMBER(SEARCH("anaer",$AW2604)),"anaer","")</f>
        <v/>
      </c>
      <c r="BE2604" t="str">
        <f>IF(ISNUMBER(SEARCH("thickening",$AZ2604)),"thickening","")</f>
        <v>thickening</v>
      </c>
      <c r="BF2604" s="2" t="str">
        <f>IF(ISNUMBER(SEARCH("airDry",$AW2604)),"airDry","")</f>
        <v/>
      </c>
      <c r="BG2604" s="2" t="str">
        <f>IF(ISNUMBER(SEARCH("heatDry",$AY2604)),"heatDry","")</f>
        <v/>
      </c>
      <c r="BH2604" s="2" t="str">
        <f>IF(AND(ISNUMBER(SEARCH("aerobic",$AW2604)),ISNUMBER(SEARCH("anaer",$AW2604))),"Combined Aer and Anaer.","")</f>
        <v/>
      </c>
    </row>
    <row r="2605" spans="1:60" x14ac:dyDescent="0.3">
      <c r="A2605" s="4">
        <v>2603</v>
      </c>
      <c r="B2605" t="s">
        <v>12047</v>
      </c>
      <c r="C2605">
        <v>41.1</v>
      </c>
      <c r="D2605">
        <v>3173.431221776792</v>
      </c>
      <c r="E2605">
        <v>3175.0705742468149</v>
      </c>
      <c r="F2605">
        <v>2182.4380887351758</v>
      </c>
      <c r="G2605">
        <v>4126.7023289984454</v>
      </c>
      <c r="H2605">
        <v>-77.983623012569993</v>
      </c>
      <c r="I2605">
        <v>-77.941993303522324</v>
      </c>
      <c r="J2605">
        <v>-90.683434631401923</v>
      </c>
      <c r="K2605">
        <v>-65.25469175424999</v>
      </c>
      <c r="L2605">
        <v>21.387012215876549</v>
      </c>
      <c r="M2605">
        <v>21.233080424902859</v>
      </c>
      <c r="N2605">
        <v>20.675499894931129</v>
      </c>
      <c r="O2605">
        <v>22.559308227188271</v>
      </c>
      <c r="P2605">
        <v>0.97840321399836983</v>
      </c>
      <c r="Q2605">
        <v>0.97412427221179321</v>
      </c>
      <c r="R2605">
        <v>0.83065962344929312</v>
      </c>
      <c r="S2605">
        <v>1.112579157453363</v>
      </c>
      <c r="T2605">
        <v>43.204691661138213</v>
      </c>
      <c r="U2605">
        <v>43.204622147087242</v>
      </c>
      <c r="V2605">
        <v>43.17485896146345</v>
      </c>
      <c r="W2605">
        <v>43.234238026960732</v>
      </c>
      <c r="X2605">
        <v>3739.1889485775482</v>
      </c>
      <c r="Y2605">
        <v>3761.6045507843719</v>
      </c>
      <c r="Z2605">
        <v>3544.423887327006</v>
      </c>
      <c r="AA2605">
        <v>3864.814807328396</v>
      </c>
      <c r="AB2605">
        <v>992.77271363617922</v>
      </c>
      <c r="AC2605">
        <v>965.68187122077143</v>
      </c>
      <c r="AD2605">
        <v>776.73299204040404</v>
      </c>
      <c r="AE2605">
        <v>1335.1399373230661</v>
      </c>
      <c r="AF2605">
        <v>50.995907893699702</v>
      </c>
      <c r="AG2605">
        <v>50.628856767036858</v>
      </c>
      <c r="AH2605">
        <v>49.299414067437937</v>
      </c>
      <c r="AI2605">
        <v>53.791073755986069</v>
      </c>
      <c r="AJ2605">
        <v>0.39974864731871562</v>
      </c>
      <c r="AK2605">
        <v>0.39974864178131558</v>
      </c>
      <c r="AL2605">
        <v>0.39974786576594629</v>
      </c>
      <c r="AM2605">
        <v>0.39974943211039721</v>
      </c>
      <c r="AN2605">
        <v>0.94476190500691204</v>
      </c>
      <c r="AO2605">
        <v>0.94476190500691193</v>
      </c>
      <c r="AP2605">
        <v>0.94476190500691193</v>
      </c>
      <c r="AQ2605">
        <v>0.94476190500691193</v>
      </c>
      <c r="AR2605">
        <v>9.02460442908753</v>
      </c>
      <c r="AS2605">
        <v>9.0246044290875282</v>
      </c>
      <c r="AT2605">
        <v>9.0246044290875282</v>
      </c>
      <c r="AU2605">
        <v>9.0246044290875282</v>
      </c>
      <c r="AV2605" t="str">
        <f>VLOOKUP(Sheet1[[#This Row],[NPDES ID2]],Combined_Sheet__Major_Only___2[[NPDES ID2]:[ECHO BFR]],3,FALSE)</f>
        <v>MO</v>
      </c>
      <c r="AW2605" t="s">
        <v>54</v>
      </c>
      <c r="AX2605" t="str">
        <f>VLOOKUP(Sheet1[[#This Row],[NPDES ID2]],Combined_Sheet__Major_Only___2[[NPDES ID2]:[ECHO BFR]],27,FALSE)</f>
        <v>other</v>
      </c>
      <c r="AY2605" t="str">
        <f>VLOOKUP(Sheet1[[#This Row],[NPDES ID2]],Combined_Sheet__Major_Only___2[[NPDES ID2]:[ECHO BFR]],28,FALSE)</f>
        <v>highTempCompost</v>
      </c>
      <c r="AZ2605" t="str">
        <f>VLOOKUP(Sheet1[[#This Row],[NPDES ID2]],Combined_Sheet__Major_Only___2[[NPDES ID2]:[ECHO BFR]],29,FALSE)</f>
        <v>thickening</v>
      </c>
      <c r="BA2605">
        <f>VLOOKUP(Sheet1[[#This Row],[NPDES ID2]],Combined_Sheet__Major_Only___2[[NPDES ID2]:[ECHO BFR]],17,FALSE)</f>
        <v>38.729050000000001</v>
      </c>
      <c r="BB2605">
        <f>VLOOKUP(Sheet1[[#This Row],[NPDES ID2]],Combined_Sheet__Major_Only___2[[NPDES ID2]:[ECHO BFR]],18,FALSE)</f>
        <v>-93.238320000000002</v>
      </c>
      <c r="BC2605" t="str">
        <f>IF(ISNUMBER(SEARCH("aerobic",$AW2605)),"aerobic","")</f>
        <v/>
      </c>
      <c r="BD2605" t="str">
        <f>IF(ISNUMBER(SEARCH("anaer",$AW2605)),"anaer","")</f>
        <v/>
      </c>
      <c r="BE2605" t="str">
        <f>IF(ISNUMBER(SEARCH("thickening",$AZ2605)),"thickening","")</f>
        <v>thickening</v>
      </c>
      <c r="BF2605" s="3" t="str">
        <f>IF(ISNUMBER(SEARCH("airDry",$AW2605)),"airDry","")</f>
        <v/>
      </c>
      <c r="BG2605" s="3" t="str">
        <f>IF(ISNUMBER(SEARCH("heatDry",$AY2605)),"heatDry","")</f>
        <v/>
      </c>
      <c r="BH2605" s="3" t="str">
        <f>IF(AND(ISNUMBER(SEARCH("aerobic",$AW2605)),ISNUMBER(SEARCH("anaer",$AW2605))),"Combined Aer and Anaer.","")</f>
        <v/>
      </c>
    </row>
    <row r="2606" spans="1:60" x14ac:dyDescent="0.3">
      <c r="A2606" s="4">
        <v>2604</v>
      </c>
      <c r="B2606" t="s">
        <v>12050</v>
      </c>
      <c r="C2606">
        <v>38.700000000000003</v>
      </c>
      <c r="D2606">
        <v>2780.289311142556</v>
      </c>
      <c r="E2606">
        <v>2781.0154292973061</v>
      </c>
      <c r="F2606">
        <v>1910.684242412254</v>
      </c>
      <c r="G2606">
        <v>3603.1360377954811</v>
      </c>
      <c r="H2606">
        <v>-77.150049986621696</v>
      </c>
      <c r="I2606">
        <v>-78.380777272897831</v>
      </c>
      <c r="J2606">
        <v>-91.209388761373702</v>
      </c>
      <c r="K2606">
        <v>-61.99974426927097</v>
      </c>
      <c r="L2606">
        <v>24.3418950340583</v>
      </c>
      <c r="M2606">
        <v>24.22827007479906</v>
      </c>
      <c r="N2606">
        <v>23.816695536236988</v>
      </c>
      <c r="O2606">
        <v>25.20721865836714</v>
      </c>
      <c r="P2606">
        <v>0.91409864092970938</v>
      </c>
      <c r="Q2606">
        <v>0.92334510782709645</v>
      </c>
      <c r="R2606">
        <v>0.74814208283145034</v>
      </c>
      <c r="S2606">
        <v>1.048006356708358</v>
      </c>
      <c r="T2606">
        <v>3.7547977104033179</v>
      </c>
      <c r="U2606">
        <v>3.7547890781429678</v>
      </c>
      <c r="V2606">
        <v>3.7510930833973051</v>
      </c>
      <c r="W2606">
        <v>3.7584667804489058</v>
      </c>
      <c r="X2606">
        <v>268.72017892403898</v>
      </c>
      <c r="Y2606">
        <v>269.73606575233617</v>
      </c>
      <c r="Z2606">
        <v>259.65335642909758</v>
      </c>
      <c r="AA2606">
        <v>274.54805223126942</v>
      </c>
      <c r="AB2606">
        <v>48.831187965594673</v>
      </c>
      <c r="AC2606">
        <v>48.41032512609501</v>
      </c>
      <c r="AD2606">
        <v>41.311974993753267</v>
      </c>
      <c r="AE2606">
        <v>58.370702148979483</v>
      </c>
      <c r="AF2606">
        <v>61.641039272234963</v>
      </c>
      <c r="AG2606">
        <v>61.353300141400183</v>
      </c>
      <c r="AH2606">
        <v>60.311110304080991</v>
      </c>
      <c r="AI2606">
        <v>63.832246031473652</v>
      </c>
      <c r="AJ2606">
        <v>0.52944844160663207</v>
      </c>
      <c r="AK2606">
        <v>0.52944843810920628</v>
      </c>
      <c r="AL2606">
        <v>0.52944794794696393</v>
      </c>
      <c r="AM2606">
        <v>0.52944893731153675</v>
      </c>
      <c r="AN2606">
        <v>0.65313335567974806</v>
      </c>
      <c r="AO2606">
        <v>0.65313335567974806</v>
      </c>
      <c r="AP2606">
        <v>0.65313335567974806</v>
      </c>
      <c r="AQ2606">
        <v>0.65313335567974806</v>
      </c>
      <c r="AR2606">
        <v>13.288949944058711</v>
      </c>
      <c r="AS2606">
        <v>13.288949944058711</v>
      </c>
      <c r="AT2606">
        <v>13.288949944058711</v>
      </c>
      <c r="AU2606">
        <v>13.288949944058711</v>
      </c>
      <c r="AV2606" t="str">
        <f>VLOOKUP(Sheet1[[#This Row],[NPDES ID2]],Combined_Sheet__Major_Only___2[[NPDES ID2]:[ECHO BFR]],3,FALSE)</f>
        <v>TX</v>
      </c>
      <c r="AW2606" t="s">
        <v>118</v>
      </c>
      <c r="AX2606" t="str">
        <f>VLOOKUP(Sheet1[[#This Row],[NPDES ID2]],Combined_Sheet__Major_Only___2[[NPDES ID2]:[ECHO BFR]],27,FALSE)</f>
        <v>-</v>
      </c>
      <c r="AY2606" t="str">
        <f>VLOOKUP(Sheet1[[#This Row],[NPDES ID2]],Combined_Sheet__Major_Only___2[[NPDES ID2]:[ECHO BFR]],28,FALSE)</f>
        <v>-</v>
      </c>
      <c r="AZ2606" t="str">
        <f>VLOOKUP(Sheet1[[#This Row],[NPDES ID2]],Combined_Sheet__Major_Only___2[[NPDES ID2]:[ECHO BFR]],29,FALSE)</f>
        <v>thickening</v>
      </c>
      <c r="BA2606">
        <f>VLOOKUP(Sheet1[[#This Row],[NPDES ID2]],Combined_Sheet__Major_Only___2[[NPDES ID2]:[ECHO BFR]],17,FALSE)</f>
        <v>26.137972000000001</v>
      </c>
      <c r="BB2606">
        <f>VLOOKUP(Sheet1[[#This Row],[NPDES ID2]],Combined_Sheet__Major_Only___2[[NPDES ID2]:[ECHO BFR]],18,FALSE)</f>
        <v>-97.175027999999998</v>
      </c>
      <c r="BC2606" t="str">
        <f>IF(ISNUMBER(SEARCH("aerobic",$AW2606)),"aerobic","")</f>
        <v>aerobic</v>
      </c>
      <c r="BD2606" t="str">
        <f>IF(ISNUMBER(SEARCH("anaer",$AW2606)),"anaer","")</f>
        <v/>
      </c>
      <c r="BE2606" t="str">
        <f>IF(ISNUMBER(SEARCH("thickening",$AZ2606)),"thickening","")</f>
        <v>thickening</v>
      </c>
      <c r="BF2606" s="2" t="str">
        <f>IF(ISNUMBER(SEARCH("airDry",$AW2606)),"airDry","")</f>
        <v>airDry</v>
      </c>
      <c r="BG2606" s="2" t="str">
        <f>IF(ISNUMBER(SEARCH("heatDry",$AY2606)),"heatDry","")</f>
        <v/>
      </c>
      <c r="BH2606" s="2" t="str">
        <f>IF(AND(ISNUMBER(SEARCH("aerobic",$AW2606)),ISNUMBER(SEARCH("anaer",$AW2606))),"Combined Aer and Anaer.","")</f>
        <v/>
      </c>
    </row>
    <row r="2607" spans="1:60" x14ac:dyDescent="0.3">
      <c r="A2607" s="4">
        <v>2605</v>
      </c>
      <c r="B2607" t="s">
        <v>12053</v>
      </c>
      <c r="C2607">
        <v>32.200000000000003</v>
      </c>
      <c r="D2607">
        <v>3977.4496038993939</v>
      </c>
      <c r="E2607">
        <v>3972.1343857396419</v>
      </c>
      <c r="F2607">
        <v>2723.1290923764541</v>
      </c>
      <c r="G2607">
        <v>5179.9960358280932</v>
      </c>
      <c r="H2607">
        <v>-77.952041624680476</v>
      </c>
      <c r="I2607">
        <v>-77.974244871707043</v>
      </c>
      <c r="J2607">
        <v>-90.752554569563372</v>
      </c>
      <c r="K2607">
        <v>-65.027004906819258</v>
      </c>
      <c r="L2607">
        <v>16.91598123733834</v>
      </c>
      <c r="M2607">
        <v>16.796572694647018</v>
      </c>
      <c r="N2607">
        <v>16.364049488583049</v>
      </c>
      <c r="O2607">
        <v>17.82534899299193</v>
      </c>
      <c r="P2607">
        <v>0.76628825352139629</v>
      </c>
      <c r="Q2607">
        <v>0.76371195837922667</v>
      </c>
      <c r="R2607">
        <v>0.64925828733625979</v>
      </c>
      <c r="S2607">
        <v>0.87232710003464431</v>
      </c>
      <c r="T2607">
        <v>3.832494511243139</v>
      </c>
      <c r="U2607">
        <v>3.8324857590757402</v>
      </c>
      <c r="V2607">
        <v>3.828738424842558</v>
      </c>
      <c r="W2607">
        <v>3.836214546776715</v>
      </c>
      <c r="X2607">
        <v>328.53520792299042</v>
      </c>
      <c r="Y2607">
        <v>330.41191335795611</v>
      </c>
      <c r="Z2607">
        <v>311.83009211545692</v>
      </c>
      <c r="AA2607">
        <v>339.35640659565928</v>
      </c>
      <c r="AB2607">
        <v>90.386210719239116</v>
      </c>
      <c r="AC2607">
        <v>87.774933322166291</v>
      </c>
      <c r="AD2607">
        <v>70.153859315522851</v>
      </c>
      <c r="AE2607">
        <v>122.6850701807484</v>
      </c>
      <c r="AF2607">
        <v>51.483483055256762</v>
      </c>
      <c r="AG2607">
        <v>51.120059246274948</v>
      </c>
      <c r="AH2607">
        <v>49.803721820737593</v>
      </c>
      <c r="AI2607">
        <v>54.251074541776212</v>
      </c>
      <c r="AJ2607">
        <v>0.40567533553296953</v>
      </c>
      <c r="AK2607">
        <v>0.40567533246625909</v>
      </c>
      <c r="AL2607">
        <v>0.4056749026720316</v>
      </c>
      <c r="AM2607">
        <v>0.40567577018732232</v>
      </c>
      <c r="AN2607">
        <v>0.65670294879251234</v>
      </c>
      <c r="AO2607">
        <v>0.65670294879251223</v>
      </c>
      <c r="AP2607">
        <v>0.65670294879251223</v>
      </c>
      <c r="AQ2607">
        <v>0.65670294879251223</v>
      </c>
      <c r="AR2607">
        <v>8.9616769131224885</v>
      </c>
      <c r="AS2607">
        <v>8.961676913122492</v>
      </c>
      <c r="AT2607">
        <v>8.961676913122492</v>
      </c>
      <c r="AU2607">
        <v>8.961676913122492</v>
      </c>
      <c r="AV2607" t="str">
        <f>VLOOKUP(Sheet1[[#This Row],[NPDES ID2]],Combined_Sheet__Major_Only___2[[NPDES ID2]:[ECHO BFR]],3,FALSE)</f>
        <v>TX</v>
      </c>
      <c r="AW2607" t="s">
        <v>1420</v>
      </c>
      <c r="AX2607" t="str">
        <f>VLOOKUP(Sheet1[[#This Row],[NPDES ID2]],Combined_Sheet__Major_Only___2[[NPDES ID2]:[ECHO BFR]],27,FALSE)</f>
        <v>-</v>
      </c>
      <c r="AY2607" t="str">
        <f>VLOOKUP(Sheet1[[#This Row],[NPDES ID2]],Combined_Sheet__Major_Only___2[[NPDES ID2]:[ECHO BFR]],28,FALSE)</f>
        <v>-</v>
      </c>
      <c r="AZ2607" t="str">
        <f>VLOOKUP(Sheet1[[#This Row],[NPDES ID2]],Combined_Sheet__Major_Only___2[[NPDES ID2]:[ECHO BFR]],29,FALSE)</f>
        <v>thickening</v>
      </c>
      <c r="BA2607">
        <f>VLOOKUP(Sheet1[[#This Row],[NPDES ID2]],Combined_Sheet__Major_Only___2[[NPDES ID2]:[ECHO BFR]],17,FALSE)</f>
        <v>29.34375</v>
      </c>
      <c r="BB2607">
        <f>VLOOKUP(Sheet1[[#This Row],[NPDES ID2]],Combined_Sheet__Major_Only___2[[NPDES ID2]:[ECHO BFR]],18,FALSE)</f>
        <v>-100.94377799999999</v>
      </c>
      <c r="BC2607" t="str">
        <f>IF(ISNUMBER(SEARCH("aerobic",$AW2607)),"aerobic","")</f>
        <v/>
      </c>
      <c r="BD2607" t="str">
        <f>IF(ISNUMBER(SEARCH("anaer",$AW2607)),"anaer","")</f>
        <v/>
      </c>
      <c r="BE2607" t="str">
        <f>IF(ISNUMBER(SEARCH("thickening",$AZ2607)),"thickening","")</f>
        <v>thickening</v>
      </c>
      <c r="BF2607" s="3" t="str">
        <f>IF(ISNUMBER(SEARCH("airDry",$AW2607)),"airDry","")</f>
        <v>airDry</v>
      </c>
      <c r="BG2607" s="3" t="str">
        <f>IF(ISNUMBER(SEARCH("heatDry",$AY2607)),"heatDry","")</f>
        <v/>
      </c>
      <c r="BH2607" s="3" t="str">
        <f>IF(AND(ISNUMBER(SEARCH("aerobic",$AW2607)),ISNUMBER(SEARCH("anaer",$AW2607))),"Combined Aer and Anaer.","")</f>
        <v/>
      </c>
    </row>
    <row r="2608" spans="1:60" x14ac:dyDescent="0.3">
      <c r="A2608" s="4">
        <v>2606</v>
      </c>
      <c r="B2608" t="s">
        <v>12056</v>
      </c>
      <c r="C2608">
        <v>29.43</v>
      </c>
      <c r="D2608">
        <v>3559.8506876574288</v>
      </c>
      <c r="E2608">
        <v>3558.4698097758069</v>
      </c>
      <c r="F2608">
        <v>2434.9543676949588</v>
      </c>
      <c r="G2608">
        <v>4628.3520772937372</v>
      </c>
      <c r="H2608">
        <v>-77.059001957390052</v>
      </c>
      <c r="I2608">
        <v>-78.331978083694253</v>
      </c>
      <c r="J2608">
        <v>-91.350391674739924</v>
      </c>
      <c r="K2608">
        <v>-61.653903870864603</v>
      </c>
      <c r="L2608">
        <v>18.83986920159926</v>
      </c>
      <c r="M2608">
        <v>18.755915814576589</v>
      </c>
      <c r="N2608">
        <v>18.451819450779379</v>
      </c>
      <c r="O2608">
        <v>19.479223280956759</v>
      </c>
      <c r="P2608">
        <v>0.69453193178124994</v>
      </c>
      <c r="Q2608">
        <v>0.70171749807073491</v>
      </c>
      <c r="R2608">
        <v>0.56668233374505572</v>
      </c>
      <c r="S2608">
        <v>0.79536317039144888</v>
      </c>
      <c r="T2608">
        <v>4.0207517503051662</v>
      </c>
      <c r="U2608">
        <v>4.0207427076062441</v>
      </c>
      <c r="V2608">
        <v>4.0168709791886066</v>
      </c>
      <c r="W2608">
        <v>4.0245952738324862</v>
      </c>
      <c r="X2608">
        <v>282.72488098882479</v>
      </c>
      <c r="Y2608">
        <v>283.746016473211</v>
      </c>
      <c r="Z2608">
        <v>273.61402808929478</v>
      </c>
      <c r="AA2608">
        <v>288.57625070584788</v>
      </c>
      <c r="AB2608">
        <v>50.053147633183343</v>
      </c>
      <c r="AC2608">
        <v>49.643622480380529</v>
      </c>
      <c r="AD2608">
        <v>42.541615266104863</v>
      </c>
      <c r="AE2608">
        <v>59.566531798610008</v>
      </c>
      <c r="AF2608">
        <v>62.73559656410017</v>
      </c>
      <c r="AG2608">
        <v>62.456032222705659</v>
      </c>
      <c r="AH2608">
        <v>61.443441129126732</v>
      </c>
      <c r="AI2608">
        <v>64.864565454958125</v>
      </c>
      <c r="AJ2608">
        <v>0.54281537362614363</v>
      </c>
      <c r="AK2608">
        <v>0.54281537099206401</v>
      </c>
      <c r="AL2608">
        <v>0.54281500182177</v>
      </c>
      <c r="AM2608">
        <v>0.54281574697079904</v>
      </c>
      <c r="AN2608">
        <v>0.66505471995803445</v>
      </c>
      <c r="AO2608">
        <v>0.66505471995803456</v>
      </c>
      <c r="AP2608">
        <v>0.66505471995803456</v>
      </c>
      <c r="AQ2608">
        <v>0.66505471995803456</v>
      </c>
      <c r="AR2608">
        <v>13.72931575265989</v>
      </c>
      <c r="AS2608">
        <v>13.72931575265989</v>
      </c>
      <c r="AT2608">
        <v>13.72931575265989</v>
      </c>
      <c r="AU2608">
        <v>13.72931575265989</v>
      </c>
      <c r="AV2608" t="str">
        <f>VLOOKUP(Sheet1[[#This Row],[NPDES ID2]],Combined_Sheet__Major_Only___2[[NPDES ID2]:[ECHO BFR]],3,FALSE)</f>
        <v>TX</v>
      </c>
      <c r="AW2608" t="s">
        <v>118</v>
      </c>
      <c r="AX2608" t="str">
        <f>VLOOKUP(Sheet1[[#This Row],[NPDES ID2]],Combined_Sheet__Major_Only___2[[NPDES ID2]:[ECHO BFR]],27,FALSE)</f>
        <v>-</v>
      </c>
      <c r="AY2608" t="str">
        <f>VLOOKUP(Sheet1[[#This Row],[NPDES ID2]],Combined_Sheet__Major_Only___2[[NPDES ID2]:[ECHO BFR]],28,FALSE)</f>
        <v>-</v>
      </c>
      <c r="AZ2608" t="str">
        <f>VLOOKUP(Sheet1[[#This Row],[NPDES ID2]],Combined_Sheet__Major_Only___2[[NPDES ID2]:[ECHO BFR]],29,FALSE)</f>
        <v>thickening</v>
      </c>
      <c r="BA2608">
        <f>VLOOKUP(Sheet1[[#This Row],[NPDES ID2]],Combined_Sheet__Major_Only___2[[NPDES ID2]:[ECHO BFR]],17,FALSE)</f>
        <v>28.696899999999999</v>
      </c>
      <c r="BB2608">
        <f>VLOOKUP(Sheet1[[#This Row],[NPDES ID2]],Combined_Sheet__Major_Only___2[[NPDES ID2]:[ECHO BFR]],18,FALSE)</f>
        <v>-99.817599999999999</v>
      </c>
      <c r="BC2608" t="str">
        <f>IF(ISNUMBER(SEARCH("aerobic",$AW2608)),"aerobic","")</f>
        <v>aerobic</v>
      </c>
      <c r="BD2608" t="str">
        <f>IF(ISNUMBER(SEARCH("anaer",$AW2608)),"anaer","")</f>
        <v/>
      </c>
      <c r="BE2608" t="str">
        <f>IF(ISNUMBER(SEARCH("thickening",$AZ2608)),"thickening","")</f>
        <v>thickening</v>
      </c>
      <c r="BF2608" s="2" t="str">
        <f>IF(ISNUMBER(SEARCH("airDry",$AW2608)),"airDry","")</f>
        <v>airDry</v>
      </c>
      <c r="BG2608" s="2" t="str">
        <f>IF(ISNUMBER(SEARCH("heatDry",$AY2608)),"heatDry","")</f>
        <v/>
      </c>
      <c r="BH2608" s="2" t="str">
        <f>IF(AND(ISNUMBER(SEARCH("aerobic",$AW2608)),ISNUMBER(SEARCH("anaer",$AW2608))),"Combined Aer and Anaer.","")</f>
        <v/>
      </c>
    </row>
    <row r="2609" spans="1:60" x14ac:dyDescent="0.3">
      <c r="A2609" s="4">
        <v>2607</v>
      </c>
      <c r="B2609" t="s">
        <v>12060</v>
      </c>
      <c r="C2609">
        <v>29.093189779999999</v>
      </c>
      <c r="D2609">
        <v>3611.626929466287</v>
      </c>
      <c r="E2609">
        <v>3610.3863463318912</v>
      </c>
      <c r="F2609">
        <v>2469.9268458929928</v>
      </c>
      <c r="G2609">
        <v>4695.9362649517307</v>
      </c>
      <c r="H2609">
        <v>-77.074165079793787</v>
      </c>
      <c r="I2609">
        <v>-78.351599839222217</v>
      </c>
      <c r="J2609">
        <v>-91.320788567114263</v>
      </c>
      <c r="K2609">
        <v>-61.739988194410863</v>
      </c>
      <c r="L2609">
        <v>18.563805992522319</v>
      </c>
      <c r="M2609">
        <v>18.480362310356789</v>
      </c>
      <c r="N2609">
        <v>18.17810958029699</v>
      </c>
      <c r="O2609">
        <v>19.199283400296672</v>
      </c>
      <c r="P2609">
        <v>0.68669539448681416</v>
      </c>
      <c r="Q2609">
        <v>0.69398365451698207</v>
      </c>
      <c r="R2609">
        <v>0.56061114380433863</v>
      </c>
      <c r="S2609">
        <v>0.78655706756039745</v>
      </c>
      <c r="T2609">
        <v>46.632771635474647</v>
      </c>
      <c r="U2609">
        <v>46.632696830974801</v>
      </c>
      <c r="V2609">
        <v>46.600668482987132</v>
      </c>
      <c r="W2609">
        <v>46.664566662334231</v>
      </c>
      <c r="X2609">
        <v>3289.745689422351</v>
      </c>
      <c r="Y2609">
        <v>3302.156523480337</v>
      </c>
      <c r="Z2609">
        <v>3181.964844543068</v>
      </c>
      <c r="AA2609">
        <v>3358.4797259961092</v>
      </c>
      <c r="AB2609">
        <v>615.27042593137276</v>
      </c>
      <c r="AC2609">
        <v>609.41547864572544</v>
      </c>
      <c r="AD2609">
        <v>518.24433759347858</v>
      </c>
      <c r="AE2609">
        <v>739.42309083615771</v>
      </c>
      <c r="AF2609">
        <v>62.532001039476768</v>
      </c>
      <c r="AG2609">
        <v>62.250913728940667</v>
      </c>
      <c r="AH2609">
        <v>61.232830740173718</v>
      </c>
      <c r="AI2609">
        <v>64.67253182318241</v>
      </c>
      <c r="AJ2609">
        <v>0.54032865388317841</v>
      </c>
      <c r="AK2609">
        <v>0.54032864942733072</v>
      </c>
      <c r="AL2609">
        <v>0.54032802495155452</v>
      </c>
      <c r="AM2609">
        <v>0.54032928542064163</v>
      </c>
      <c r="AN2609">
        <v>0.94852277023884757</v>
      </c>
      <c r="AO2609">
        <v>0.94852277023884735</v>
      </c>
      <c r="AP2609">
        <v>0.94852277023884735</v>
      </c>
      <c r="AQ2609">
        <v>0.94852277023884735</v>
      </c>
      <c r="AR2609">
        <v>13.26247577825986</v>
      </c>
      <c r="AS2609">
        <v>13.26247577825986</v>
      </c>
      <c r="AT2609">
        <v>13.26247577825986</v>
      </c>
      <c r="AU2609">
        <v>13.26247577825986</v>
      </c>
      <c r="AV2609" t="str">
        <f>VLOOKUP(Sheet1[[#This Row],[NPDES ID2]],Combined_Sheet__Major_Only___2[[NPDES ID2]:[ECHO BFR]],3,FALSE)</f>
        <v>TX</v>
      </c>
      <c r="AW2609" t="s">
        <v>41</v>
      </c>
      <c r="AX2609" t="str">
        <f>VLOOKUP(Sheet1[[#This Row],[NPDES ID2]],Combined_Sheet__Major_Only___2[[NPDES ID2]:[ECHO BFR]],27,FALSE)</f>
        <v>-</v>
      </c>
      <c r="AY2609" t="str">
        <f>VLOOKUP(Sheet1[[#This Row],[NPDES ID2]],Combined_Sheet__Major_Only___2[[NPDES ID2]:[ECHO BFR]],28,FALSE)</f>
        <v>-</v>
      </c>
      <c r="AZ2609" t="str">
        <f>VLOOKUP(Sheet1[[#This Row],[NPDES ID2]],Combined_Sheet__Major_Only___2[[NPDES ID2]:[ECHO BFR]],29,FALSE)</f>
        <v>thickening</v>
      </c>
      <c r="BA2609">
        <f>VLOOKUP(Sheet1[[#This Row],[NPDES ID2]],Combined_Sheet__Major_Only___2[[NPDES ID2]:[ECHO BFR]],17,FALSE)</f>
        <v>27.878498</v>
      </c>
      <c r="BB2609">
        <f>VLOOKUP(Sheet1[[#This Row],[NPDES ID2]],Combined_Sheet__Major_Only___2[[NPDES ID2]:[ECHO BFR]],18,FALSE)</f>
        <v>-97.332087999999999</v>
      </c>
      <c r="BC2609" t="str">
        <f>IF(ISNUMBER(SEARCH("aerobic",$AW2609)),"aerobic","")</f>
        <v>aerobic</v>
      </c>
      <c r="BD2609" t="str">
        <f>IF(ISNUMBER(SEARCH("anaer",$AW2609)),"anaer","")</f>
        <v/>
      </c>
      <c r="BE2609" t="str">
        <f>IF(ISNUMBER(SEARCH("thickening",$AZ2609)),"thickening","")</f>
        <v>thickening</v>
      </c>
      <c r="BF2609" s="3" t="str">
        <f>IF(ISNUMBER(SEARCH("airDry",$AW2609)),"airDry","")</f>
        <v/>
      </c>
      <c r="BG2609" s="3" t="str">
        <f>IF(ISNUMBER(SEARCH("heatDry",$AY2609)),"heatDry","")</f>
        <v/>
      </c>
      <c r="BH2609" s="3" t="str">
        <f>IF(AND(ISNUMBER(SEARCH("aerobic",$AW2609)),ISNUMBER(SEARCH("anaer",$AW2609))),"Combined Aer and Anaer.","")</f>
        <v/>
      </c>
    </row>
    <row r="2610" spans="1:60" x14ac:dyDescent="0.3">
      <c r="A2610" s="4">
        <v>2608</v>
      </c>
      <c r="B2610" t="s">
        <v>12064</v>
      </c>
      <c r="C2610">
        <v>27.39</v>
      </c>
      <c r="D2610">
        <v>4915.3281986788852</v>
      </c>
      <c r="E2610">
        <v>4910.8316574191022</v>
      </c>
      <c r="F2610">
        <v>3356.2691071365361</v>
      </c>
      <c r="G2610">
        <v>6432.1860709858574</v>
      </c>
      <c r="H2610">
        <v>-78.142446178530903</v>
      </c>
      <c r="I2610">
        <v>-77.760985905636318</v>
      </c>
      <c r="J2610">
        <v>-90.385146190482246</v>
      </c>
      <c r="K2610">
        <v>-66.31022720904933</v>
      </c>
      <c r="L2610">
        <v>13.62708772775922</v>
      </c>
      <c r="M2610">
        <v>13.519856493046561</v>
      </c>
      <c r="N2610">
        <v>13.131439090137659</v>
      </c>
      <c r="O2610">
        <v>14.44372375335297</v>
      </c>
      <c r="P2610">
        <v>0.65296066750777404</v>
      </c>
      <c r="Q2610">
        <v>0.65119258180772666</v>
      </c>
      <c r="R2610">
        <v>0.56064367879014632</v>
      </c>
      <c r="S2610">
        <v>0.73950807302380861</v>
      </c>
      <c r="T2610">
        <v>81.682857145548581</v>
      </c>
      <c r="U2610">
        <v>81.682728249345217</v>
      </c>
      <c r="V2610">
        <v>81.627539959015834</v>
      </c>
      <c r="W2610">
        <v>81.737643398465295</v>
      </c>
      <c r="X2610">
        <v>7395.0474922422927</v>
      </c>
      <c r="Y2610">
        <v>7443.3446352771507</v>
      </c>
      <c r="Z2610">
        <v>6974.8839024246672</v>
      </c>
      <c r="AA2610">
        <v>7666.9497178761594</v>
      </c>
      <c r="AB2610">
        <v>1971.566995785809</v>
      </c>
      <c r="AC2610">
        <v>1913.1537581309831</v>
      </c>
      <c r="AD2610">
        <v>1537.539550337448</v>
      </c>
      <c r="AE2610">
        <v>2662.559884244572</v>
      </c>
      <c r="AF2610">
        <v>48.757107699157856</v>
      </c>
      <c r="AG2610">
        <v>48.373429926912273</v>
      </c>
      <c r="AH2610">
        <v>46.983749316139289</v>
      </c>
      <c r="AI2610">
        <v>51.678913757132719</v>
      </c>
      <c r="AJ2610">
        <v>0.37255583229562711</v>
      </c>
      <c r="AK2610">
        <v>0.37255582776531943</v>
      </c>
      <c r="AL2610">
        <v>0.37255519287542588</v>
      </c>
      <c r="AM2610">
        <v>0.37255647436553629</v>
      </c>
      <c r="AN2610">
        <v>0.96965009623442067</v>
      </c>
      <c r="AO2610">
        <v>0.96965009623442078</v>
      </c>
      <c r="AP2610">
        <v>0.96965009623442078</v>
      </c>
      <c r="AQ2610">
        <v>0.96965009623442078</v>
      </c>
      <c r="AR2610">
        <v>8.612144514670188</v>
      </c>
      <c r="AS2610">
        <v>8.6121445146701898</v>
      </c>
      <c r="AT2610">
        <v>8.6121445146701898</v>
      </c>
      <c r="AU2610">
        <v>8.6121445146701898</v>
      </c>
      <c r="AV2610" t="str">
        <f>VLOOKUP(Sheet1[[#This Row],[NPDES ID2]],Combined_Sheet__Major_Only___2[[NPDES ID2]:[ECHO BFR]],3,FALSE)</f>
        <v>KY</v>
      </c>
      <c r="AW2610" t="s">
        <v>54</v>
      </c>
      <c r="AX2610" t="str">
        <f>VLOOKUP(Sheet1[[#This Row],[NPDES ID2]],Combined_Sheet__Major_Only___2[[NPDES ID2]:[ECHO BFR]],27,FALSE)</f>
        <v>-</v>
      </c>
      <c r="AY2610" t="str">
        <f>VLOOKUP(Sheet1[[#This Row],[NPDES ID2]],Combined_Sheet__Major_Only___2[[NPDES ID2]:[ECHO BFR]],28,FALSE)</f>
        <v>-</v>
      </c>
      <c r="AZ2610" t="str">
        <f>VLOOKUP(Sheet1[[#This Row],[NPDES ID2]],Combined_Sheet__Major_Only___2[[NPDES ID2]:[ECHO BFR]],29,FALSE)</f>
        <v>thickening</v>
      </c>
      <c r="BA2610">
        <f>VLOOKUP(Sheet1[[#This Row],[NPDES ID2]],Combined_Sheet__Major_Only___2[[NPDES ID2]:[ECHO BFR]],17,FALSE)</f>
        <v>38.391995999999999</v>
      </c>
      <c r="BB2610">
        <f>VLOOKUP(Sheet1[[#This Row],[NPDES ID2]],Combined_Sheet__Major_Only___2[[NPDES ID2]:[ECHO BFR]],18,FALSE)</f>
        <v>-85.416021999999998</v>
      </c>
      <c r="BC2610" t="str">
        <f>IF(ISNUMBER(SEARCH("aerobic",$AW2610)),"aerobic","")</f>
        <v/>
      </c>
      <c r="BD2610" t="str">
        <f>IF(ISNUMBER(SEARCH("anaer",$AW2610)),"anaer","")</f>
        <v/>
      </c>
      <c r="BE2610" t="str">
        <f>IF(ISNUMBER(SEARCH("thickening",$AZ2610)),"thickening","")</f>
        <v>thickening</v>
      </c>
      <c r="BF2610" s="2" t="str">
        <f>IF(ISNUMBER(SEARCH("airDry",$AW2610)),"airDry","")</f>
        <v/>
      </c>
      <c r="BG2610" s="2" t="str">
        <f>IF(ISNUMBER(SEARCH("heatDry",$AY2610)),"heatDry","")</f>
        <v/>
      </c>
      <c r="BH2610" s="2" t="str">
        <f>IF(AND(ISNUMBER(SEARCH("aerobic",$AW2610)),ISNUMBER(SEARCH("anaer",$AW2610))),"Combined Aer and Anaer.","")</f>
        <v/>
      </c>
    </row>
    <row r="2611" spans="1:60" x14ac:dyDescent="0.3">
      <c r="A2611" s="4">
        <v>2609</v>
      </c>
      <c r="B2611" t="s">
        <v>12068</v>
      </c>
      <c r="C2611">
        <v>27.02</v>
      </c>
      <c r="D2611">
        <v>3980.1999259795962</v>
      </c>
      <c r="E2611">
        <v>3977.7550901116579</v>
      </c>
      <c r="F2611">
        <v>2718.9480452936659</v>
      </c>
      <c r="G2611">
        <v>5176.5233274837756</v>
      </c>
      <c r="H2611">
        <v>-77.197968181815625</v>
      </c>
      <c r="I2611">
        <v>-78.371820752761096</v>
      </c>
      <c r="J2611">
        <v>-91.109648999636804</v>
      </c>
      <c r="K2611">
        <v>-62.170206336596827</v>
      </c>
      <c r="L2611">
        <v>16.811637511168531</v>
      </c>
      <c r="M2611">
        <v>16.730935877612939</v>
      </c>
      <c r="N2611">
        <v>16.438607652431202</v>
      </c>
      <c r="O2611">
        <v>17.42624750223084</v>
      </c>
      <c r="P2611">
        <v>0.6385510907079337</v>
      </c>
      <c r="Q2611">
        <v>0.64447379905022251</v>
      </c>
      <c r="R2611">
        <v>0.52360114104426103</v>
      </c>
      <c r="S2611">
        <v>0.73260397217675932</v>
      </c>
      <c r="T2611">
        <v>210.4437040071663</v>
      </c>
      <c r="U2611">
        <v>210.44337639836479</v>
      </c>
      <c r="V2611">
        <v>210.30310718039181</v>
      </c>
      <c r="W2611">
        <v>210.5829513874788</v>
      </c>
      <c r="X2611">
        <v>15225.68430604577</v>
      </c>
      <c r="Y2611">
        <v>15287.181027385421</v>
      </c>
      <c r="Z2611">
        <v>14692.87592858465</v>
      </c>
      <c r="AA2611">
        <v>15565.62243651674</v>
      </c>
      <c r="AB2611">
        <v>2917.1923137608469</v>
      </c>
      <c r="AC2611">
        <v>2888.1677017564762</v>
      </c>
      <c r="AD2611">
        <v>2445.6498853802841</v>
      </c>
      <c r="AE2611">
        <v>3524.3468328944818</v>
      </c>
      <c r="AF2611">
        <v>60.975039803633393</v>
      </c>
      <c r="AG2611">
        <v>60.682320104178849</v>
      </c>
      <c r="AH2611">
        <v>59.622179451454613</v>
      </c>
      <c r="AI2611">
        <v>63.204043634214599</v>
      </c>
      <c r="AJ2611">
        <v>0.52131759946578637</v>
      </c>
      <c r="AK2611">
        <v>0.52131758932031058</v>
      </c>
      <c r="AL2611">
        <v>0.52131616759394128</v>
      </c>
      <c r="AM2611">
        <v>0.52131903727291851</v>
      </c>
      <c r="AN2611">
        <v>0.98789746846983117</v>
      </c>
      <c r="AO2611">
        <v>0.9878974684698314</v>
      </c>
      <c r="AP2611">
        <v>0.9878974684698314</v>
      </c>
      <c r="AQ2611">
        <v>0.9878974684698314</v>
      </c>
      <c r="AR2611">
        <v>12.758312588373149</v>
      </c>
      <c r="AS2611">
        <v>12.758312588373149</v>
      </c>
      <c r="AT2611">
        <v>12.758312588373149</v>
      </c>
      <c r="AU2611">
        <v>12.758312588373149</v>
      </c>
      <c r="AV2611" t="str">
        <f>VLOOKUP(Sheet1[[#This Row],[NPDES ID2]],Combined_Sheet__Major_Only___2[[NPDES ID2]:[ECHO BFR]],3,FALSE)</f>
        <v>FL</v>
      </c>
      <c r="AW2611" t="s">
        <v>41</v>
      </c>
      <c r="AX2611" t="str">
        <f>VLOOKUP(Sheet1[[#This Row],[NPDES ID2]],Combined_Sheet__Major_Only___2[[NPDES ID2]:[ECHO BFR]],27,FALSE)</f>
        <v>-</v>
      </c>
      <c r="AY2611" t="str">
        <f>VLOOKUP(Sheet1[[#This Row],[NPDES ID2]],Combined_Sheet__Major_Only___2[[NPDES ID2]:[ECHO BFR]],28,FALSE)</f>
        <v>-</v>
      </c>
      <c r="AZ2611" t="str">
        <f>VLOOKUP(Sheet1[[#This Row],[NPDES ID2]],Combined_Sheet__Major_Only___2[[NPDES ID2]:[ECHO BFR]],29,FALSE)</f>
        <v>-</v>
      </c>
      <c r="BA2611">
        <f>VLOOKUP(Sheet1[[#This Row],[NPDES ID2]],Combined_Sheet__Major_Only___2[[NPDES ID2]:[ECHO BFR]],17,FALSE)</f>
        <v>30.391110999999999</v>
      </c>
      <c r="BB2611">
        <f>VLOOKUP(Sheet1[[#This Row],[NPDES ID2]],Combined_Sheet__Major_Only___2[[NPDES ID2]:[ECHO BFR]],18,FALSE)</f>
        <v>-81.4131</v>
      </c>
      <c r="BC2611" t="str">
        <f>IF(ISNUMBER(SEARCH("aerobic",$AW2611)),"aerobic","")</f>
        <v>aerobic</v>
      </c>
      <c r="BD2611" t="str">
        <f>IF(ISNUMBER(SEARCH("anaer",$AW2611)),"anaer","")</f>
        <v/>
      </c>
      <c r="BE2611" t="str">
        <f>IF(ISNUMBER(SEARCH("thickening",$AZ2611)),"thickening","")</f>
        <v/>
      </c>
      <c r="BF2611" s="3" t="str">
        <f>IF(ISNUMBER(SEARCH("airDry",$AW2611)),"airDry","")</f>
        <v/>
      </c>
      <c r="BG2611" s="3" t="str">
        <f>IF(ISNUMBER(SEARCH("heatDry",$AY2611)),"heatDry","")</f>
        <v/>
      </c>
      <c r="BH2611" s="3" t="str">
        <f>IF(AND(ISNUMBER(SEARCH("aerobic",$AW2611)),ISNUMBER(SEARCH("anaer",$AW2611))),"Combined Aer and Anaer.","")</f>
        <v/>
      </c>
    </row>
    <row r="2612" spans="1:60" x14ac:dyDescent="0.3">
      <c r="A2612" s="4">
        <v>2610</v>
      </c>
      <c r="B2612" t="s">
        <v>12072</v>
      </c>
      <c r="C2612">
        <v>26.82</v>
      </c>
      <c r="D2612">
        <v>3901.617540429731</v>
      </c>
      <c r="E2612">
        <v>3898.1606802040819</v>
      </c>
      <c r="F2612">
        <v>2665.1269877409159</v>
      </c>
      <c r="G2612">
        <v>5076.8403606010988</v>
      </c>
      <c r="H2612">
        <v>-77.063445519340746</v>
      </c>
      <c r="I2612">
        <v>-78.339118733494075</v>
      </c>
      <c r="J2612">
        <v>-91.334576852027809</v>
      </c>
      <c r="K2612">
        <v>-61.685610864557567</v>
      </c>
      <c r="L2612">
        <v>17.145990238591061</v>
      </c>
      <c r="M2612">
        <v>17.069310481713821</v>
      </c>
      <c r="N2612">
        <v>16.791557423283781</v>
      </c>
      <c r="O2612">
        <v>17.729957653213699</v>
      </c>
      <c r="P2612">
        <v>0.63297978017460466</v>
      </c>
      <c r="Q2612">
        <v>0.63959864137385836</v>
      </c>
      <c r="R2612">
        <v>0.51658356910359227</v>
      </c>
      <c r="S2612">
        <v>0.72493939214232561</v>
      </c>
      <c r="T2612">
        <v>81.677500957065348</v>
      </c>
      <c r="U2612">
        <v>81.677372069128026</v>
      </c>
      <c r="V2612">
        <v>81.622187317991617</v>
      </c>
      <c r="W2612">
        <v>81.732283696571528</v>
      </c>
      <c r="X2612">
        <v>5751.0093451085604</v>
      </c>
      <c r="Y2612">
        <v>5772.6244776257936</v>
      </c>
      <c r="Z2612">
        <v>5563.4821905375566</v>
      </c>
      <c r="AA2612">
        <v>5870.5570770870718</v>
      </c>
      <c r="AB2612">
        <v>886.83953183943095</v>
      </c>
      <c r="AC2612">
        <v>881.5931428960489</v>
      </c>
      <c r="AD2612">
        <v>769.53148968459402</v>
      </c>
      <c r="AE2612">
        <v>1031.6852991255689</v>
      </c>
      <c r="AF2612">
        <v>62.65136322584695</v>
      </c>
      <c r="AG2612">
        <v>62.371166531812889</v>
      </c>
      <c r="AH2612">
        <v>61.356318239315968</v>
      </c>
      <c r="AI2612">
        <v>64.785098602465766</v>
      </c>
      <c r="AJ2612">
        <v>0.54178652539680494</v>
      </c>
      <c r="AK2612">
        <v>0.54178652029178043</v>
      </c>
      <c r="AL2612">
        <v>0.54178580484271632</v>
      </c>
      <c r="AM2612">
        <v>0.54178724893649</v>
      </c>
      <c r="AN2612">
        <v>0.96964819261251778</v>
      </c>
      <c r="AO2612">
        <v>0.96964819261251745</v>
      </c>
      <c r="AP2612">
        <v>0.96964819261251745</v>
      </c>
      <c r="AQ2612">
        <v>0.96964819261251745</v>
      </c>
      <c r="AR2612">
        <v>14.88641993639779</v>
      </c>
      <c r="AS2612">
        <v>14.88641993639779</v>
      </c>
      <c r="AT2612">
        <v>14.88641993639779</v>
      </c>
      <c r="AU2612">
        <v>14.88641993639779</v>
      </c>
      <c r="AV2612" t="str">
        <f>VLOOKUP(Sheet1[[#This Row],[NPDES ID2]],Combined_Sheet__Major_Only___2[[NPDES ID2]:[ECHO BFR]],3,FALSE)</f>
        <v>WV</v>
      </c>
      <c r="AW2612" t="s">
        <v>41</v>
      </c>
      <c r="AX2612" t="str">
        <f>VLOOKUP(Sheet1[[#This Row],[NPDES ID2]],Combined_Sheet__Major_Only___2[[NPDES ID2]:[ECHO BFR]],27,FALSE)</f>
        <v>-</v>
      </c>
      <c r="AY2612" t="str">
        <f>VLOOKUP(Sheet1[[#This Row],[NPDES ID2]],Combined_Sheet__Major_Only___2[[NPDES ID2]:[ECHO BFR]],28,FALSE)</f>
        <v>-</v>
      </c>
      <c r="AZ2612" t="str">
        <f>VLOOKUP(Sheet1[[#This Row],[NPDES ID2]],Combined_Sheet__Major_Only___2[[NPDES ID2]:[ECHO BFR]],29,FALSE)</f>
        <v>thickening</v>
      </c>
      <c r="BA2612">
        <f>VLOOKUP(Sheet1[[#This Row],[NPDES ID2]],Combined_Sheet__Major_Only___2[[NPDES ID2]:[ECHO BFR]],17,FALSE)</f>
        <v>38.432926999999999</v>
      </c>
      <c r="BB2612">
        <f>VLOOKUP(Sheet1[[#This Row],[NPDES ID2]],Combined_Sheet__Major_Only___2[[NPDES ID2]:[ECHO BFR]],18,FALSE)</f>
        <v>-81.739138999999994</v>
      </c>
      <c r="BC2612" t="str">
        <f>IF(ISNUMBER(SEARCH("aerobic",$AW2612)),"aerobic","")</f>
        <v>aerobic</v>
      </c>
      <c r="BD2612" t="str">
        <f>IF(ISNUMBER(SEARCH("anaer",$AW2612)),"anaer","")</f>
        <v/>
      </c>
      <c r="BE2612" t="str">
        <f>IF(ISNUMBER(SEARCH("thickening",$AZ2612)),"thickening","")</f>
        <v>thickening</v>
      </c>
      <c r="BF2612" s="2" t="str">
        <f>IF(ISNUMBER(SEARCH("airDry",$AW2612)),"airDry","")</f>
        <v/>
      </c>
      <c r="BG2612" s="2" t="str">
        <f>IF(ISNUMBER(SEARCH("heatDry",$AY2612)),"heatDry","")</f>
        <v/>
      </c>
      <c r="BH2612" s="2" t="str">
        <f>IF(AND(ISNUMBER(SEARCH("aerobic",$AW2612)),ISNUMBER(SEARCH("anaer",$AW2612))),"Combined Aer and Anaer.","")</f>
        <v/>
      </c>
    </row>
    <row r="2613" spans="1:60" x14ac:dyDescent="0.3">
      <c r="A2613" s="4">
        <v>2611</v>
      </c>
      <c r="B2613" t="s">
        <v>12075</v>
      </c>
      <c r="C2613">
        <v>25.51314</v>
      </c>
      <c r="D2613">
        <v>3970.8647703159641</v>
      </c>
      <c r="E2613">
        <v>3961.9816069884182</v>
      </c>
      <c r="F2613">
        <v>2710.736619140439</v>
      </c>
      <c r="G2613">
        <v>5171.5821168294069</v>
      </c>
      <c r="H2613">
        <v>-76.898471050185833</v>
      </c>
      <c r="I2613">
        <v>-78.09575377021639</v>
      </c>
      <c r="J2613">
        <v>-91.127261653519</v>
      </c>
      <c r="K2613">
        <v>-60.816533715695407</v>
      </c>
      <c r="L2613">
        <v>16.82463581676171</v>
      </c>
      <c r="M2613">
        <v>16.75553295105696</v>
      </c>
      <c r="N2613">
        <v>16.5052285242141</v>
      </c>
      <c r="O2613">
        <v>17.3508939116367</v>
      </c>
      <c r="P2613">
        <v>0.60117224880635456</v>
      </c>
      <c r="Q2613">
        <v>0.60844119515019679</v>
      </c>
      <c r="R2613">
        <v>0.48787898050208162</v>
      </c>
      <c r="S2613">
        <v>0.68899161301688461</v>
      </c>
      <c r="T2613">
        <v>3.9361845214760942</v>
      </c>
      <c r="U2613">
        <v>3.9361756092871381</v>
      </c>
      <c r="V2613">
        <v>3.9323597601095979</v>
      </c>
      <c r="W2613">
        <v>3.9399725728341801</v>
      </c>
      <c r="X2613">
        <v>268.66946287202308</v>
      </c>
      <c r="Y2613">
        <v>269.56341987654508</v>
      </c>
      <c r="Z2613">
        <v>260.69498344660212</v>
      </c>
      <c r="AA2613">
        <v>273.79085329641759</v>
      </c>
      <c r="AB2613">
        <v>49.257612307530117</v>
      </c>
      <c r="AC2613">
        <v>48.814668852154902</v>
      </c>
      <c r="AD2613">
        <v>41.654399758494208</v>
      </c>
      <c r="AE2613">
        <v>59.007863484031169</v>
      </c>
      <c r="AF2613">
        <v>64.626125939414862</v>
      </c>
      <c r="AG2613">
        <v>64.360686540683304</v>
      </c>
      <c r="AH2613">
        <v>63.399254382554197</v>
      </c>
      <c r="AI2613">
        <v>66.647532077104032</v>
      </c>
      <c r="AJ2613">
        <v>0.56591422466310048</v>
      </c>
      <c r="AK2613">
        <v>0.56591422231395971</v>
      </c>
      <c r="AL2613">
        <v>0.56591389307628648</v>
      </c>
      <c r="AM2613">
        <v>0.56591455762354814</v>
      </c>
      <c r="AN2613">
        <v>0.66135383927133962</v>
      </c>
      <c r="AO2613">
        <v>0.66135383927133951</v>
      </c>
      <c r="AP2613">
        <v>0.66135383927133951</v>
      </c>
      <c r="AQ2613">
        <v>0.66135383927133951</v>
      </c>
      <c r="AR2613">
        <v>13.862233734953969</v>
      </c>
      <c r="AS2613">
        <v>13.862233734953969</v>
      </c>
      <c r="AT2613">
        <v>13.862233734953969</v>
      </c>
      <c r="AU2613">
        <v>13.862233734953969</v>
      </c>
      <c r="AV2613" t="str">
        <f>VLOOKUP(Sheet1[[#This Row],[NPDES ID2]],Combined_Sheet__Major_Only___2[[NPDES ID2]:[ECHO BFR]],3,FALSE)</f>
        <v>TX</v>
      </c>
      <c r="AW2613" t="s">
        <v>118</v>
      </c>
      <c r="AX2613" t="str">
        <f>VLOOKUP(Sheet1[[#This Row],[NPDES ID2]],Combined_Sheet__Major_Only___2[[NPDES ID2]:[ECHO BFR]],27,FALSE)</f>
        <v>tempSludgeStore</v>
      </c>
      <c r="AY2613" t="str">
        <f>VLOOKUP(Sheet1[[#This Row],[NPDES ID2]],Combined_Sheet__Major_Only___2[[NPDES ID2]:[ECHO BFR]],28,FALSE)</f>
        <v>-</v>
      </c>
      <c r="AZ2613" t="str">
        <f>VLOOKUP(Sheet1[[#This Row],[NPDES ID2]],Combined_Sheet__Major_Only___2[[NPDES ID2]:[ECHO BFR]],29,FALSE)</f>
        <v>thickening</v>
      </c>
      <c r="BA2613">
        <f>VLOOKUP(Sheet1[[#This Row],[NPDES ID2]],Combined_Sheet__Major_Only___2[[NPDES ID2]:[ECHO BFR]],17,FALSE)</f>
        <v>33.587246999999998</v>
      </c>
      <c r="BB2613">
        <f>VLOOKUP(Sheet1[[#This Row],[NPDES ID2]],Combined_Sheet__Major_Only___2[[NPDES ID2]:[ECHO BFR]],18,FALSE)</f>
        <v>-96.160640999999998</v>
      </c>
      <c r="BC2613" t="str">
        <f>IF(ISNUMBER(SEARCH("aerobic",$AW2613)),"aerobic","")</f>
        <v>aerobic</v>
      </c>
      <c r="BD2613" t="str">
        <f>IF(ISNUMBER(SEARCH("anaer",$AW2613)),"anaer","")</f>
        <v/>
      </c>
      <c r="BE2613" t="str">
        <f>IF(ISNUMBER(SEARCH("thickening",$AZ2613)),"thickening","")</f>
        <v>thickening</v>
      </c>
      <c r="BF2613" s="3" t="str">
        <f>IF(ISNUMBER(SEARCH("airDry",$AW2613)),"airDry","")</f>
        <v>airDry</v>
      </c>
      <c r="BG2613" s="3" t="str">
        <f>IF(ISNUMBER(SEARCH("heatDry",$AY2613)),"heatDry","")</f>
        <v/>
      </c>
      <c r="BH2613" s="3" t="str">
        <f>IF(AND(ISNUMBER(SEARCH("aerobic",$AW2613)),ISNUMBER(SEARCH("anaer",$AW2613))),"Combined Aer and Anaer.","")</f>
        <v/>
      </c>
    </row>
    <row r="2614" spans="1:60" x14ac:dyDescent="0.3">
      <c r="A2614" s="4">
        <v>2612</v>
      </c>
      <c r="B2614" t="s">
        <v>12080</v>
      </c>
      <c r="C2614">
        <v>21.75</v>
      </c>
      <c r="D2614">
        <v>4973.7422602095439</v>
      </c>
      <c r="E2614">
        <v>4967.7961035141379</v>
      </c>
      <c r="F2614">
        <v>3388.2896924777642</v>
      </c>
      <c r="G2614">
        <v>6478.5083342397793</v>
      </c>
      <c r="H2614">
        <v>-77.250333609038563</v>
      </c>
      <c r="I2614">
        <v>-78.332169614804442</v>
      </c>
      <c r="J2614">
        <v>-91.018486722056565</v>
      </c>
      <c r="K2614">
        <v>-62.346872586170448</v>
      </c>
      <c r="L2614">
        <v>13.384861654887739</v>
      </c>
      <c r="M2614">
        <v>13.318797270827289</v>
      </c>
      <c r="N2614">
        <v>13.07948743278202</v>
      </c>
      <c r="O2614">
        <v>13.88800184221402</v>
      </c>
      <c r="P2614">
        <v>0.51427630827488879</v>
      </c>
      <c r="Q2614">
        <v>0.51853538326290916</v>
      </c>
      <c r="R2614">
        <v>0.42251009628838948</v>
      </c>
      <c r="S2614">
        <v>0.59043477975611069</v>
      </c>
      <c r="T2614">
        <v>360.54254328347929</v>
      </c>
      <c r="U2614">
        <v>360.54198403182193</v>
      </c>
      <c r="V2614">
        <v>360.30253444345601</v>
      </c>
      <c r="W2614">
        <v>360.78024852186837</v>
      </c>
      <c r="X2614">
        <v>26374.009679180101</v>
      </c>
      <c r="Y2614">
        <v>26483.547605425669</v>
      </c>
      <c r="Z2614">
        <v>25425.20268296251</v>
      </c>
      <c r="AA2614">
        <v>26979.614717872271</v>
      </c>
      <c r="AB2614">
        <v>5125.638846885653</v>
      </c>
      <c r="AC2614">
        <v>5073.1944980530097</v>
      </c>
      <c r="AD2614">
        <v>4285.4139529671093</v>
      </c>
      <c r="AE2614">
        <v>6217.4587124507334</v>
      </c>
      <c r="AF2614">
        <v>60.30903500052149</v>
      </c>
      <c r="AG2614">
        <v>60.011341516335122</v>
      </c>
      <c r="AH2614">
        <v>58.933216384521508</v>
      </c>
      <c r="AI2614">
        <v>62.575870315109732</v>
      </c>
      <c r="AJ2614">
        <v>0.51318861240017744</v>
      </c>
      <c r="AK2614">
        <v>0.51318859992997568</v>
      </c>
      <c r="AL2614">
        <v>0.51318685250273077</v>
      </c>
      <c r="AM2614">
        <v>0.51319037959401892</v>
      </c>
      <c r="AN2614">
        <v>0.99288449886280317</v>
      </c>
      <c r="AO2614">
        <v>0.99288449886280294</v>
      </c>
      <c r="AP2614">
        <v>0.99288449886280294</v>
      </c>
      <c r="AQ2614">
        <v>0.99288449886280294</v>
      </c>
      <c r="AR2614">
        <v>12.51949127308249</v>
      </c>
      <c r="AS2614">
        <v>12.519491273082499</v>
      </c>
      <c r="AT2614">
        <v>12.519491273082499</v>
      </c>
      <c r="AU2614">
        <v>12.519491273082499</v>
      </c>
      <c r="AV2614" t="str">
        <f>VLOOKUP(Sheet1[[#This Row],[NPDES ID2]],Combined_Sheet__Major_Only___2[[NPDES ID2]:[ECHO BFR]],3,FALSE)</f>
        <v>AL</v>
      </c>
      <c r="AW2614" t="s">
        <v>41</v>
      </c>
      <c r="AX2614" t="str">
        <f>VLOOKUP(Sheet1[[#This Row],[NPDES ID2]],Combined_Sheet__Major_Only___2[[NPDES ID2]:[ECHO BFR]],27,FALSE)</f>
        <v>-</v>
      </c>
      <c r="AY2614" t="str">
        <f>VLOOKUP(Sheet1[[#This Row],[NPDES ID2]],Combined_Sheet__Major_Only___2[[NPDES ID2]:[ECHO BFR]],28,FALSE)</f>
        <v>-</v>
      </c>
      <c r="AZ2614" t="str">
        <f>VLOOKUP(Sheet1[[#This Row],[NPDES ID2]],Combined_Sheet__Major_Only___2[[NPDES ID2]:[ECHO BFR]],29,FALSE)</f>
        <v>-</v>
      </c>
      <c r="BA2614">
        <f>VLOOKUP(Sheet1[[#This Row],[NPDES ID2]],Combined_Sheet__Major_Only___2[[NPDES ID2]:[ECHO BFR]],17,FALSE)</f>
        <v>34.468899999999998</v>
      </c>
      <c r="BB2614">
        <f>VLOOKUP(Sheet1[[#This Row],[NPDES ID2]],Combined_Sheet__Major_Only___2[[NPDES ID2]:[ECHO BFR]],18,FALSE)</f>
        <v>-87.728300000000004</v>
      </c>
      <c r="BC2614" t="str">
        <f>IF(ISNUMBER(SEARCH("aerobic",$AW2614)),"aerobic","")</f>
        <v>aerobic</v>
      </c>
      <c r="BD2614" t="str">
        <f>IF(ISNUMBER(SEARCH("anaer",$AW2614)),"anaer","")</f>
        <v/>
      </c>
      <c r="BE2614" t="str">
        <f>IF(ISNUMBER(SEARCH("thickening",$AZ2614)),"thickening","")</f>
        <v/>
      </c>
      <c r="BF2614" s="2" t="str">
        <f>IF(ISNUMBER(SEARCH("airDry",$AW2614)),"airDry","")</f>
        <v/>
      </c>
      <c r="BG2614" s="2" t="str">
        <f>IF(ISNUMBER(SEARCH("heatDry",$AY2614)),"heatDry","")</f>
        <v/>
      </c>
      <c r="BH2614" s="2" t="str">
        <f>IF(AND(ISNUMBER(SEARCH("aerobic",$AW2614)),ISNUMBER(SEARCH("anaer",$AW2614))),"Combined Aer and Anaer.","")</f>
        <v/>
      </c>
    </row>
    <row r="2615" spans="1:60" x14ac:dyDescent="0.3">
      <c r="A2615" s="4">
        <v>2613</v>
      </c>
      <c r="B2615" t="s">
        <v>12084</v>
      </c>
      <c r="C2615">
        <v>21.55</v>
      </c>
      <c r="D2615">
        <v>4666.269343834997</v>
      </c>
      <c r="E2615">
        <v>4651.37426926023</v>
      </c>
      <c r="F2615">
        <v>3178.9146206855671</v>
      </c>
      <c r="G2615">
        <v>6085.3524050760807</v>
      </c>
      <c r="H2615">
        <v>-76.875138491857896</v>
      </c>
      <c r="I2615">
        <v>-78.095130259493828</v>
      </c>
      <c r="J2615">
        <v>-91.080679282362979</v>
      </c>
      <c r="K2615">
        <v>-60.706580277104081</v>
      </c>
      <c r="L2615">
        <v>14.262085352135051</v>
      </c>
      <c r="M2615">
        <v>14.204097965657439</v>
      </c>
      <c r="N2615">
        <v>13.99405260766212</v>
      </c>
      <c r="O2615">
        <v>14.70369924016916</v>
      </c>
      <c r="P2615">
        <v>0.50769080154244617</v>
      </c>
      <c r="Q2615">
        <v>0.51395964970985042</v>
      </c>
      <c r="R2615">
        <v>0.41174162581750628</v>
      </c>
      <c r="S2615">
        <v>0.58230394954977582</v>
      </c>
      <c r="T2615">
        <v>126.6229263852954</v>
      </c>
      <c r="U2615">
        <v>126.6227281344851</v>
      </c>
      <c r="V2615">
        <v>126.53784492623249</v>
      </c>
      <c r="W2615">
        <v>126.70719123365279</v>
      </c>
      <c r="X2615">
        <v>8611.9015462762563</v>
      </c>
      <c r="Y2615">
        <v>8641.3092830171718</v>
      </c>
      <c r="Z2615">
        <v>8356.4919888534241</v>
      </c>
      <c r="AA2615">
        <v>8774.536139072341</v>
      </c>
      <c r="AB2615">
        <v>1376.0121011013539</v>
      </c>
      <c r="AC2615">
        <v>1367.2243586915799</v>
      </c>
      <c r="AD2615">
        <v>1188.7556977014619</v>
      </c>
      <c r="AE2615">
        <v>1610.1496203426159</v>
      </c>
      <c r="AF2615">
        <v>64.857846784550659</v>
      </c>
      <c r="AG2615">
        <v>64.59413481348443</v>
      </c>
      <c r="AH2615">
        <v>63.639004968484286</v>
      </c>
      <c r="AI2615">
        <v>66.866030757179459</v>
      </c>
      <c r="AJ2615">
        <v>0.56874638851634229</v>
      </c>
      <c r="AK2615">
        <v>0.56874638280190148</v>
      </c>
      <c r="AL2615">
        <v>0.56874558194982183</v>
      </c>
      <c r="AM2615">
        <v>0.56874719842493238</v>
      </c>
      <c r="AN2615">
        <v>0.98011443761592987</v>
      </c>
      <c r="AO2615">
        <v>0.9801144376159302</v>
      </c>
      <c r="AP2615">
        <v>0.9801144376159302</v>
      </c>
      <c r="AQ2615">
        <v>0.9801144376159302</v>
      </c>
      <c r="AR2615">
        <v>15.08137328657255</v>
      </c>
      <c r="AS2615">
        <v>15.08137328657255</v>
      </c>
      <c r="AT2615">
        <v>15.08137328657255</v>
      </c>
      <c r="AU2615">
        <v>15.08137328657255</v>
      </c>
      <c r="AV2615" t="str">
        <f>VLOOKUP(Sheet1[[#This Row],[NPDES ID2]],Combined_Sheet__Major_Only___2[[NPDES ID2]:[ECHO BFR]],3,FALSE)</f>
        <v>IL</v>
      </c>
      <c r="AW2615" t="s">
        <v>41</v>
      </c>
      <c r="AX2615" t="str">
        <f>VLOOKUP(Sheet1[[#This Row],[NPDES ID2]],Combined_Sheet__Major_Only___2[[NPDES ID2]:[ECHO BFR]],27,FALSE)</f>
        <v>tempSludgeStore</v>
      </c>
      <c r="AY2615" t="str">
        <f>VLOOKUP(Sheet1[[#This Row],[NPDES ID2]],Combined_Sheet__Major_Only___2[[NPDES ID2]:[ECHO BFR]],28,FALSE)</f>
        <v>-</v>
      </c>
      <c r="AZ2615" t="str">
        <f>VLOOKUP(Sheet1[[#This Row],[NPDES ID2]],Combined_Sheet__Major_Only___2[[NPDES ID2]:[ECHO BFR]],29,FALSE)</f>
        <v>preliminaryOps, thickening</v>
      </c>
      <c r="BA2615">
        <f>VLOOKUP(Sheet1[[#This Row],[NPDES ID2]],Combined_Sheet__Major_Only___2[[NPDES ID2]:[ECHO BFR]],17,FALSE)</f>
        <v>41.598460000000003</v>
      </c>
      <c r="BB2615">
        <f>VLOOKUP(Sheet1[[#This Row],[NPDES ID2]],Combined_Sheet__Major_Only___2[[NPDES ID2]:[ECHO BFR]],18,FALSE)</f>
        <v>-88.040589999999995</v>
      </c>
      <c r="BC2615" t="str">
        <f>IF(ISNUMBER(SEARCH("aerobic",$AW2615)),"aerobic","")</f>
        <v>aerobic</v>
      </c>
      <c r="BD2615" t="str">
        <f>IF(ISNUMBER(SEARCH("anaer",$AW2615)),"anaer","")</f>
        <v/>
      </c>
      <c r="BE2615" t="str">
        <f>IF(ISNUMBER(SEARCH("thickening",$AZ2615)),"thickening","")</f>
        <v>thickening</v>
      </c>
      <c r="BF2615" s="3" t="str">
        <f>IF(ISNUMBER(SEARCH("airDry",$AW2615)),"airDry","")</f>
        <v/>
      </c>
      <c r="BG2615" s="3" t="str">
        <f>IF(ISNUMBER(SEARCH("heatDry",$AY2615)),"heatDry","")</f>
        <v/>
      </c>
      <c r="BH2615" s="3" t="str">
        <f>IF(AND(ISNUMBER(SEARCH("aerobic",$AW2615)),ISNUMBER(SEARCH("anaer",$AW2615))),"Combined Aer and Anaer.","")</f>
        <v/>
      </c>
    </row>
    <row r="2616" spans="1:60" x14ac:dyDescent="0.3">
      <c r="A2616" s="4">
        <v>2614</v>
      </c>
      <c r="B2616" t="s">
        <v>12088</v>
      </c>
      <c r="C2616">
        <v>21.2</v>
      </c>
      <c r="D2616">
        <v>4677.6190125024541</v>
      </c>
      <c r="E2616">
        <v>4660.1930960435002</v>
      </c>
      <c r="F2616">
        <v>3186.1312689218562</v>
      </c>
      <c r="G2616">
        <v>6102.0776859207581</v>
      </c>
      <c r="H2616">
        <v>-76.801343977575712</v>
      </c>
      <c r="I2616">
        <v>-78.101473454305122</v>
      </c>
      <c r="J2616">
        <v>-90.93172894613727</v>
      </c>
      <c r="K2616">
        <v>-60.319581713668619</v>
      </c>
      <c r="L2616">
        <v>14.222318632498069</v>
      </c>
      <c r="M2616">
        <v>14.166706881320531</v>
      </c>
      <c r="N2616">
        <v>13.96526905029542</v>
      </c>
      <c r="O2616">
        <v>14.645835896642661</v>
      </c>
      <c r="P2616">
        <v>0.49908040636525569</v>
      </c>
      <c r="Q2616">
        <v>0.50533103743464114</v>
      </c>
      <c r="R2616">
        <v>0.40327325730470298</v>
      </c>
      <c r="S2616">
        <v>0.57411959740458218</v>
      </c>
      <c r="T2616">
        <v>45.092387955470343</v>
      </c>
      <c r="U2616">
        <v>45.092315528196579</v>
      </c>
      <c r="V2616">
        <v>45.061305015021397</v>
      </c>
      <c r="W2616">
        <v>45.123172562272863</v>
      </c>
      <c r="X2616">
        <v>3025.4008543727041</v>
      </c>
      <c r="Y2616">
        <v>3035.3024446233721</v>
      </c>
      <c r="Z2616">
        <v>2939.1593119183171</v>
      </c>
      <c r="AA2616">
        <v>3080.3281367862101</v>
      </c>
      <c r="AB2616">
        <v>550.30217489528661</v>
      </c>
      <c r="AC2616">
        <v>545.65559608234025</v>
      </c>
      <c r="AD2616">
        <v>466.16538102609422</v>
      </c>
      <c r="AE2616">
        <v>658.3585562420393</v>
      </c>
      <c r="AF2616">
        <v>65.744739460989763</v>
      </c>
      <c r="AG2616">
        <v>65.487660228974576</v>
      </c>
      <c r="AH2616">
        <v>64.556522298756946</v>
      </c>
      <c r="AI2616">
        <v>67.702460490913651</v>
      </c>
      <c r="AJ2616">
        <v>0.57958812696588213</v>
      </c>
      <c r="AK2616">
        <v>0.57958812369655566</v>
      </c>
      <c r="AL2616">
        <v>0.57958766549850971</v>
      </c>
      <c r="AM2616">
        <v>0.57958859034504506</v>
      </c>
      <c r="AN2616">
        <v>0.94689820852079321</v>
      </c>
      <c r="AO2616">
        <v>0.94689820852079354</v>
      </c>
      <c r="AP2616">
        <v>0.94689820852079354</v>
      </c>
      <c r="AQ2616">
        <v>0.94689820852079354</v>
      </c>
      <c r="AR2616">
        <v>14.165990360732639</v>
      </c>
      <c r="AS2616">
        <v>14.165990360732639</v>
      </c>
      <c r="AT2616">
        <v>14.165990360732639</v>
      </c>
      <c r="AU2616">
        <v>14.165990360732639</v>
      </c>
      <c r="AV2616" t="str">
        <f>VLOOKUP(Sheet1[[#This Row],[NPDES ID2]],Combined_Sheet__Major_Only___2[[NPDES ID2]:[ECHO BFR]],3,FALSE)</f>
        <v>MO</v>
      </c>
      <c r="AW2616" t="s">
        <v>41</v>
      </c>
      <c r="AX2616" t="str">
        <f>VLOOKUP(Sheet1[[#This Row],[NPDES ID2]],Combined_Sheet__Major_Only___2[[NPDES ID2]:[ECHO BFR]],27,FALSE)</f>
        <v>tempSludgeStore</v>
      </c>
      <c r="AY2616" t="str">
        <f>VLOOKUP(Sheet1[[#This Row],[NPDES ID2]],Combined_Sheet__Major_Only___2[[NPDES ID2]:[ECHO BFR]],28,FALSE)</f>
        <v>-</v>
      </c>
      <c r="AZ2616" t="str">
        <f>VLOOKUP(Sheet1[[#This Row],[NPDES ID2]],Combined_Sheet__Major_Only___2[[NPDES ID2]:[ECHO BFR]],29,FALSE)</f>
        <v>thickening</v>
      </c>
      <c r="BA2616">
        <f>VLOOKUP(Sheet1[[#This Row],[NPDES ID2]],Combined_Sheet__Major_Only___2[[NPDES ID2]:[ECHO BFR]],17,FALSE)</f>
        <v>39.304642999999999</v>
      </c>
      <c r="BB2616">
        <f>VLOOKUP(Sheet1[[#This Row],[NPDES ID2]],Combined_Sheet__Major_Only___2[[NPDES ID2]:[ECHO BFR]],18,FALSE)</f>
        <v>-94.260198000000003</v>
      </c>
      <c r="BC2616" t="str">
        <f>IF(ISNUMBER(SEARCH("aerobic",$AW2616)),"aerobic","")</f>
        <v>aerobic</v>
      </c>
      <c r="BD2616" t="str">
        <f>IF(ISNUMBER(SEARCH("anaer",$AW2616)),"anaer","")</f>
        <v/>
      </c>
      <c r="BE2616" t="str">
        <f>IF(ISNUMBER(SEARCH("thickening",$AZ2616)),"thickening","")</f>
        <v>thickening</v>
      </c>
      <c r="BF2616" s="2" t="str">
        <f>IF(ISNUMBER(SEARCH("airDry",$AW2616)),"airDry","")</f>
        <v/>
      </c>
      <c r="BG2616" s="2" t="str">
        <f>IF(ISNUMBER(SEARCH("heatDry",$AY2616)),"heatDry","")</f>
        <v/>
      </c>
      <c r="BH2616" s="2" t="str">
        <f>IF(AND(ISNUMBER(SEARCH("aerobic",$AW2616)),ISNUMBER(SEARCH("anaer",$AW2616))),"Combined Aer and Anaer.","")</f>
        <v/>
      </c>
    </row>
    <row r="2617" spans="1:60" x14ac:dyDescent="0.3">
      <c r="A2617" s="4">
        <v>2615</v>
      </c>
      <c r="B2617" t="s">
        <v>12093</v>
      </c>
      <c r="C2617">
        <v>19.010000000000002</v>
      </c>
      <c r="D2617">
        <v>5193.0549469294892</v>
      </c>
      <c r="E2617">
        <v>5170.8948634541093</v>
      </c>
      <c r="F2617">
        <v>3533.175234051515</v>
      </c>
      <c r="G2617">
        <v>6779.5093191746091</v>
      </c>
      <c r="H2617">
        <v>-76.789468301509658</v>
      </c>
      <c r="I2617">
        <v>-78.103182648253963</v>
      </c>
      <c r="J2617">
        <v>-90.907624378638275</v>
      </c>
      <c r="K2617">
        <v>-60.254031564584082</v>
      </c>
      <c r="L2617">
        <v>12.783361066091709</v>
      </c>
      <c r="M2617">
        <v>12.7337199511605</v>
      </c>
      <c r="N2617">
        <v>12.553910413674609</v>
      </c>
      <c r="O2617">
        <v>13.16140571418183</v>
      </c>
      <c r="P2617">
        <v>0.44746687522353568</v>
      </c>
      <c r="Q2617">
        <v>0.45306475361853549</v>
      </c>
      <c r="R2617">
        <v>0.36141095385329269</v>
      </c>
      <c r="S2617">
        <v>0.5150122947747211</v>
      </c>
      <c r="T2617">
        <v>4.0485317828069132</v>
      </c>
      <c r="U2617">
        <v>4.0485226972359332</v>
      </c>
      <c r="V2617">
        <v>4.0446326126875869</v>
      </c>
      <c r="W2617">
        <v>4.0523935287436164</v>
      </c>
      <c r="X2617">
        <v>270.98632816097802</v>
      </c>
      <c r="Y2617">
        <v>271.8450553386686</v>
      </c>
      <c r="Z2617">
        <v>263.38376596019151</v>
      </c>
      <c r="AA2617">
        <v>275.86799983188621</v>
      </c>
      <c r="AB2617">
        <v>48.415005322027319</v>
      </c>
      <c r="AC2617">
        <v>48.027151515036778</v>
      </c>
      <c r="AD2617">
        <v>41.130893453620118</v>
      </c>
      <c r="AE2617">
        <v>57.741306290476352</v>
      </c>
      <c r="AF2617">
        <v>65.900577321505835</v>
      </c>
      <c r="AG2617">
        <v>65.644665184337001</v>
      </c>
      <c r="AH2617">
        <v>64.717733844647015</v>
      </c>
      <c r="AI2617">
        <v>67.849441105343089</v>
      </c>
      <c r="AJ2617">
        <v>0.58149345328565472</v>
      </c>
      <c r="AK2617">
        <v>0.5814934515628567</v>
      </c>
      <c r="AL2617">
        <v>0.58149321010616162</v>
      </c>
      <c r="AM2617">
        <v>0.58149369747249702</v>
      </c>
      <c r="AN2617">
        <v>0.66625285875723217</v>
      </c>
      <c r="AO2617">
        <v>0.66625285875723206</v>
      </c>
      <c r="AP2617">
        <v>0.66625285875723206</v>
      </c>
      <c r="AQ2617">
        <v>0.66625285875723206</v>
      </c>
      <c r="AR2617">
        <v>14.34634240828183</v>
      </c>
      <c r="AS2617">
        <v>14.34634240828184</v>
      </c>
      <c r="AT2617">
        <v>14.34634240828184</v>
      </c>
      <c r="AU2617">
        <v>14.34634240828184</v>
      </c>
      <c r="AV2617" t="str">
        <f>VLOOKUP(Sheet1[[#This Row],[NPDES ID2]],Combined_Sheet__Major_Only___2[[NPDES ID2]:[ECHO BFR]],3,FALSE)</f>
        <v>CA</v>
      </c>
      <c r="AW2617" t="s">
        <v>12183</v>
      </c>
      <c r="AX2617" t="str">
        <f>VLOOKUP(Sheet1[[#This Row],[NPDES ID2]],Combined_Sheet__Major_Only___2[[NPDES ID2]:[ECHO BFR]],27,FALSE)</f>
        <v>tempSludgeStore</v>
      </c>
      <c r="AY2617" t="str">
        <f>VLOOKUP(Sheet1[[#This Row],[NPDES ID2]],Combined_Sheet__Major_Only___2[[NPDES ID2]:[ECHO BFR]],28,FALSE)</f>
        <v>-</v>
      </c>
      <c r="AZ2617" t="str">
        <f>VLOOKUP(Sheet1[[#This Row],[NPDES ID2]],Combined_Sheet__Major_Only___2[[NPDES ID2]:[ECHO BFR]],29,FALSE)</f>
        <v>thickening</v>
      </c>
      <c r="BA2617">
        <f>VLOOKUP(Sheet1[[#This Row],[NPDES ID2]],Combined_Sheet__Major_Only___2[[NPDES ID2]:[ECHO BFR]],17,FALSE)</f>
        <v>35.620699999999999</v>
      </c>
      <c r="BB2617">
        <f>VLOOKUP(Sheet1[[#This Row],[NPDES ID2]],Combined_Sheet__Major_Only___2[[NPDES ID2]:[ECHO BFR]],18,FALSE)</f>
        <v>-117.66997000000001</v>
      </c>
      <c r="BC2617" t="str">
        <f>IF(ISNUMBER(SEARCH("aerobic",$AW2617)),"aerobic","")</f>
        <v/>
      </c>
      <c r="BD2617" t="str">
        <f>IF(ISNUMBER(SEARCH("anaer",$AW2617)),"anaer","")</f>
        <v>anaer</v>
      </c>
      <c r="BE2617" t="str">
        <f>IF(ISNUMBER(SEARCH("thickening",$AZ2617)),"thickening","")</f>
        <v>thickening</v>
      </c>
      <c r="BF2617" s="3" t="str">
        <f>IF(ISNUMBER(SEARCH("airDry",$AW2617)),"airDry","")</f>
        <v>airDry</v>
      </c>
      <c r="BG2617" s="3" t="str">
        <f>IF(ISNUMBER(SEARCH("heatDry",$AY2617)),"heatDry","")</f>
        <v/>
      </c>
      <c r="BH2617" s="3" t="str">
        <f>IF(AND(ISNUMBER(SEARCH("aerobic",$AW2617)),ISNUMBER(SEARCH("anaer",$AW2617))),"Combined Aer and Anaer.","")</f>
        <v/>
      </c>
    </row>
    <row r="2618" spans="1:60" x14ac:dyDescent="0.3">
      <c r="A2618" s="4">
        <v>2616</v>
      </c>
      <c r="B2618" t="s">
        <v>12098</v>
      </c>
      <c r="C2618">
        <v>17.966999999999999</v>
      </c>
      <c r="D2618">
        <v>6875.8657480374341</v>
      </c>
      <c r="E2618">
        <v>6844.9621425872983</v>
      </c>
      <c r="F2618">
        <v>4673.1855212044966</v>
      </c>
      <c r="G2618">
        <v>8972.8280531626569</v>
      </c>
      <c r="H2618">
        <v>-77.867715244250135</v>
      </c>
      <c r="I2618">
        <v>-77.978771901399583</v>
      </c>
      <c r="J2618">
        <v>-90.854853978690699</v>
      </c>
      <c r="K2618">
        <v>-64.490274482573241</v>
      </c>
      <c r="L2618">
        <v>9.6499975863774594</v>
      </c>
      <c r="M2618">
        <v>9.5849402183327204</v>
      </c>
      <c r="N2618">
        <v>9.3492890365033947</v>
      </c>
      <c r="O2618">
        <v>10.145447587902</v>
      </c>
      <c r="P2618">
        <v>0.42724177817575137</v>
      </c>
      <c r="Q2618">
        <v>0.42682068861226768</v>
      </c>
      <c r="R2618">
        <v>0.36110618290052332</v>
      </c>
      <c r="S2618">
        <v>0.48761716859653231</v>
      </c>
      <c r="T2618">
        <v>56.512760847481928</v>
      </c>
      <c r="U2618">
        <v>56.512670795502963</v>
      </c>
      <c r="V2618">
        <v>56.474114075981902</v>
      </c>
      <c r="W2618">
        <v>56.551036687786343</v>
      </c>
      <c r="X2618">
        <v>4738.1412478652846</v>
      </c>
      <c r="Y2618">
        <v>4764.8364637778841</v>
      </c>
      <c r="Z2618">
        <v>4506.5773438106771</v>
      </c>
      <c r="AA2618">
        <v>4887.1479448282489</v>
      </c>
      <c r="AB2618">
        <v>1044.028869960267</v>
      </c>
      <c r="AC2618">
        <v>1025.3778525725079</v>
      </c>
      <c r="AD2618">
        <v>851.09990623974898</v>
      </c>
      <c r="AE2618">
        <v>1326.3296141679721</v>
      </c>
      <c r="AF2618">
        <v>52.635427229188991</v>
      </c>
      <c r="AG2618">
        <v>52.280569854781639</v>
      </c>
      <c r="AH2618">
        <v>50.995256055732938</v>
      </c>
      <c r="AI2618">
        <v>55.337788992554493</v>
      </c>
      <c r="AJ2618">
        <v>0.41968374754688681</v>
      </c>
      <c r="AK2618">
        <v>0.41968374487505139</v>
      </c>
      <c r="AL2618">
        <v>0.41968337041807441</v>
      </c>
      <c r="AM2618">
        <v>0.41968412623813239</v>
      </c>
      <c r="AN2618">
        <v>0.95696693800148125</v>
      </c>
      <c r="AO2618">
        <v>0.95696693800148125</v>
      </c>
      <c r="AP2618">
        <v>0.95696693800148125</v>
      </c>
      <c r="AQ2618">
        <v>0.95696693800148125</v>
      </c>
      <c r="AR2618">
        <v>10.214098708885031</v>
      </c>
      <c r="AS2618">
        <v>10.214098708885031</v>
      </c>
      <c r="AT2618">
        <v>10.214098708885031</v>
      </c>
      <c r="AU2618">
        <v>10.214098708885031</v>
      </c>
      <c r="AV2618" t="str">
        <f>VLOOKUP(Sheet1[[#This Row],[NPDES ID2]],Combined_Sheet__Major_Only___2[[NPDES ID2]:[ECHO BFR]],3,FALSE)</f>
        <v>CA</v>
      </c>
      <c r="AW2618" t="s">
        <v>54</v>
      </c>
      <c r="AX2618" t="str">
        <f>VLOOKUP(Sheet1[[#This Row],[NPDES ID2]],Combined_Sheet__Major_Only___2[[NPDES ID2]:[ECHO BFR]],27,FALSE)</f>
        <v>-</v>
      </c>
      <c r="AY2618" t="str">
        <f>VLOOKUP(Sheet1[[#This Row],[NPDES ID2]],Combined_Sheet__Major_Only___2[[NPDES ID2]:[ECHO BFR]],28,FALSE)</f>
        <v>-</v>
      </c>
      <c r="AZ2618" t="str">
        <f>VLOOKUP(Sheet1[[#This Row],[NPDES ID2]],Combined_Sheet__Major_Only___2[[NPDES ID2]:[ECHO BFR]],29,FALSE)</f>
        <v>thickening</v>
      </c>
      <c r="BA2618">
        <f>VLOOKUP(Sheet1[[#This Row],[NPDES ID2]],Combined_Sheet__Major_Only___2[[NPDES ID2]:[ECHO BFR]],17,FALSE)</f>
        <v>38.187899999999999</v>
      </c>
      <c r="BB2618">
        <f>VLOOKUP(Sheet1[[#This Row],[NPDES ID2]],Combined_Sheet__Major_Only___2[[NPDES ID2]:[ECHO BFR]],18,FALSE)</f>
        <v>-122.2782</v>
      </c>
      <c r="BC2618" t="str">
        <f>IF(ISNUMBER(SEARCH("aerobic",$AW2618)),"aerobic","")</f>
        <v/>
      </c>
      <c r="BD2618" t="str">
        <f>IF(ISNUMBER(SEARCH("anaer",$AW2618)),"anaer","")</f>
        <v/>
      </c>
      <c r="BE2618" t="str">
        <f>IF(ISNUMBER(SEARCH("thickening",$AZ2618)),"thickening","")</f>
        <v>thickening</v>
      </c>
      <c r="BF2618" s="2" t="str">
        <f>IF(ISNUMBER(SEARCH("airDry",$AW2618)),"airDry","")</f>
        <v/>
      </c>
      <c r="BG2618" s="2" t="str">
        <f>IF(ISNUMBER(SEARCH("heatDry",$AY2618)),"heatDry","")</f>
        <v/>
      </c>
      <c r="BH2618" s="2" t="str">
        <f>IF(AND(ISNUMBER(SEARCH("aerobic",$AW2618)),ISNUMBER(SEARCH("anaer",$AW2618))),"Combined Aer and Anaer.","")</f>
        <v/>
      </c>
    </row>
    <row r="2619" spans="1:60" x14ac:dyDescent="0.3">
      <c r="A2619" s="4">
        <v>2617</v>
      </c>
      <c r="B2619" t="s">
        <v>12103</v>
      </c>
      <c r="C2619">
        <v>17.93</v>
      </c>
      <c r="D2619">
        <v>7697.311935044323</v>
      </c>
      <c r="E2619">
        <v>7683.1552866187076</v>
      </c>
      <c r="F2619">
        <v>5229.2678080555625</v>
      </c>
      <c r="G2619">
        <v>10118.76061165076</v>
      </c>
      <c r="H2619">
        <v>-78.256108408752013</v>
      </c>
      <c r="I2619">
        <v>-77.649581617756752</v>
      </c>
      <c r="J2619">
        <v>-90.286052466442712</v>
      </c>
      <c r="K2619">
        <v>-67.092804740031227</v>
      </c>
      <c r="L2619">
        <v>8.6234358772513868</v>
      </c>
      <c r="M2619">
        <v>8.5510356804411227</v>
      </c>
      <c r="N2619">
        <v>8.2887885866351567</v>
      </c>
      <c r="O2619">
        <v>9.1748032824249268</v>
      </c>
      <c r="P2619">
        <v>0.42785470423679489</v>
      </c>
      <c r="Q2619">
        <v>0.42552115948407487</v>
      </c>
      <c r="R2619">
        <v>0.37039591151372608</v>
      </c>
      <c r="S2619">
        <v>0.4861387430151039</v>
      </c>
      <c r="T2619">
        <v>4.2455028592108164</v>
      </c>
      <c r="U2619">
        <v>4.2454934696605182</v>
      </c>
      <c r="V2619">
        <v>4.2414732331109413</v>
      </c>
      <c r="W2619">
        <v>4.2494938090133134</v>
      </c>
      <c r="X2619">
        <v>397.65459001012721</v>
      </c>
      <c r="Y2619">
        <v>400.34047813027257</v>
      </c>
      <c r="Z2619">
        <v>373.69606370158419</v>
      </c>
      <c r="AA2619">
        <v>413.26643941837841</v>
      </c>
      <c r="AB2619">
        <v>100.2225677981741</v>
      </c>
      <c r="AC2619">
        <v>97.496430353535942</v>
      </c>
      <c r="AD2619">
        <v>79.086578939789717</v>
      </c>
      <c r="AE2619">
        <v>133.17552493543181</v>
      </c>
      <c r="AF2619">
        <v>47.133145506335808</v>
      </c>
      <c r="AG2619">
        <v>46.737424301022052</v>
      </c>
      <c r="AH2619">
        <v>45.304079826099567</v>
      </c>
      <c r="AI2619">
        <v>50.146728360419672</v>
      </c>
      <c r="AJ2619">
        <v>0.35285395462206659</v>
      </c>
      <c r="AK2619">
        <v>0.35285395309160711</v>
      </c>
      <c r="AL2619">
        <v>0.35285373859441349</v>
      </c>
      <c r="AM2619">
        <v>0.35285417154464371</v>
      </c>
      <c r="AN2619">
        <v>0.67450834832128381</v>
      </c>
      <c r="AO2619">
        <v>0.6745083483212837</v>
      </c>
      <c r="AP2619">
        <v>0.6745083483212837</v>
      </c>
      <c r="AQ2619">
        <v>0.6745083483212837</v>
      </c>
      <c r="AR2619">
        <v>8.5509289831788653</v>
      </c>
      <c r="AS2619">
        <v>8.5509289831788653</v>
      </c>
      <c r="AT2619">
        <v>8.5509289831788653</v>
      </c>
      <c r="AU2619">
        <v>8.5509289831788653</v>
      </c>
      <c r="AV2619" t="str">
        <f>VLOOKUP(Sheet1[[#This Row],[NPDES ID2]],Combined_Sheet__Major_Only___2[[NPDES ID2]:[ECHO BFR]],3,FALSE)</f>
        <v>SD</v>
      </c>
      <c r="AW2619" t="s">
        <v>1420</v>
      </c>
      <c r="AX2619" t="str">
        <f>VLOOKUP(Sheet1[[#This Row],[NPDES ID2]],Combined_Sheet__Major_Only___2[[NPDES ID2]:[ECHO BFR]],27,FALSE)</f>
        <v>-</v>
      </c>
      <c r="AY2619" t="str">
        <f>VLOOKUP(Sheet1[[#This Row],[NPDES ID2]],Combined_Sheet__Major_Only___2[[NPDES ID2]:[ECHO BFR]],28,FALSE)</f>
        <v>-</v>
      </c>
      <c r="AZ2619" t="str">
        <f>VLOOKUP(Sheet1[[#This Row],[NPDES ID2]],Combined_Sheet__Major_Only___2[[NPDES ID2]:[ECHO BFR]],29,FALSE)</f>
        <v>-</v>
      </c>
      <c r="BA2619">
        <f>VLOOKUP(Sheet1[[#This Row],[NPDES ID2]],Combined_Sheet__Major_Only___2[[NPDES ID2]:[ECHO BFR]],17,FALSE)</f>
        <v>44.360233000000001</v>
      </c>
      <c r="BB2619">
        <f>VLOOKUP(Sheet1[[#This Row],[NPDES ID2]],Combined_Sheet__Major_Only___2[[NPDES ID2]:[ECHO BFR]],18,FALSE)</f>
        <v>-98.155486999999994</v>
      </c>
      <c r="BC2619" t="str">
        <f>IF(ISNUMBER(SEARCH("aerobic",$AW2619)),"aerobic","")</f>
        <v/>
      </c>
      <c r="BD2619" t="str">
        <f>IF(ISNUMBER(SEARCH("anaer",$AW2619)),"anaer","")</f>
        <v/>
      </c>
      <c r="BE2619" t="str">
        <f>IF(ISNUMBER(SEARCH("thickening",$AZ2619)),"thickening","")</f>
        <v/>
      </c>
      <c r="BF2619" s="3" t="str">
        <f>IF(ISNUMBER(SEARCH("airDry",$AW2619)),"airDry","")</f>
        <v>airDry</v>
      </c>
      <c r="BG2619" s="3" t="str">
        <f>IF(ISNUMBER(SEARCH("heatDry",$AY2619)),"heatDry","")</f>
        <v/>
      </c>
      <c r="BH2619" s="3" t="str">
        <f>IF(AND(ISNUMBER(SEARCH("aerobic",$AW2619)),ISNUMBER(SEARCH("anaer",$AW2619))),"Combined Aer and Anaer.","")</f>
        <v/>
      </c>
    </row>
    <row r="2620" spans="1:60" x14ac:dyDescent="0.3">
      <c r="A2620" s="4">
        <v>2618</v>
      </c>
      <c r="B2620" t="s">
        <v>12107</v>
      </c>
      <c r="C2620">
        <v>17.5</v>
      </c>
      <c r="D2620">
        <v>5727.5481302539984</v>
      </c>
      <c r="E2620">
        <v>5704.495648432392</v>
      </c>
      <c r="F2620">
        <v>3893.6339837345422</v>
      </c>
      <c r="G2620">
        <v>7479.0890859988958</v>
      </c>
      <c r="H2620">
        <v>-76.882333874475592</v>
      </c>
      <c r="I2620">
        <v>-78.096802798243459</v>
      </c>
      <c r="J2620">
        <v>-91.094719594199191</v>
      </c>
      <c r="K2620">
        <v>-60.733570360941449</v>
      </c>
      <c r="L2620">
        <v>11.573717201845399</v>
      </c>
      <c r="M2620">
        <v>11.526567319769869</v>
      </c>
      <c r="N2620">
        <v>11.355780873717441</v>
      </c>
      <c r="O2620">
        <v>11.93279093074389</v>
      </c>
      <c r="P2620">
        <v>0.41229351675498083</v>
      </c>
      <c r="Q2620">
        <v>0.41736385015813943</v>
      </c>
      <c r="R2620">
        <v>0.3344168648093947</v>
      </c>
      <c r="S2620">
        <v>0.4728154705586321</v>
      </c>
      <c r="T2620">
        <v>46.013715313582367</v>
      </c>
      <c r="U2620">
        <v>46.013641464452832</v>
      </c>
      <c r="V2620">
        <v>45.982022168497778</v>
      </c>
      <c r="W2620">
        <v>46.045104268284597</v>
      </c>
      <c r="X2620">
        <v>3131.6655653509119</v>
      </c>
      <c r="Y2620">
        <v>3142.3564679400151</v>
      </c>
      <c r="Z2620">
        <v>3038.654267848166</v>
      </c>
      <c r="AA2620">
        <v>3190.920735665924</v>
      </c>
      <c r="AB2620">
        <v>485.9356488506686</v>
      </c>
      <c r="AC2620">
        <v>483.04465393386738</v>
      </c>
      <c r="AD2620">
        <v>421.55146101574383</v>
      </c>
      <c r="AE2620">
        <v>566.02142514452737</v>
      </c>
      <c r="AF2620">
        <v>64.812861639272228</v>
      </c>
      <c r="AG2620">
        <v>64.548817652190365</v>
      </c>
      <c r="AH2620">
        <v>63.592441887585771</v>
      </c>
      <c r="AI2620">
        <v>66.823638082619581</v>
      </c>
      <c r="AJ2620">
        <v>0.56819655035832251</v>
      </c>
      <c r="AK2620">
        <v>0.56819654786119378</v>
      </c>
      <c r="AL2620">
        <v>0.56819619788338638</v>
      </c>
      <c r="AM2620">
        <v>0.5681969042934375</v>
      </c>
      <c r="AN2620">
        <v>0.94788197952631659</v>
      </c>
      <c r="AO2620">
        <v>0.9478819795263167</v>
      </c>
      <c r="AP2620">
        <v>0.9478819795263167</v>
      </c>
      <c r="AQ2620">
        <v>0.9478819795263167</v>
      </c>
      <c r="AR2620">
        <v>15.34167294360525</v>
      </c>
      <c r="AS2620">
        <v>15.34167294360525</v>
      </c>
      <c r="AT2620">
        <v>15.34167294360525</v>
      </c>
      <c r="AU2620">
        <v>15.34167294360525</v>
      </c>
      <c r="AV2620" t="str">
        <f>VLOOKUP(Sheet1[[#This Row],[NPDES ID2]],Combined_Sheet__Major_Only___2[[NPDES ID2]:[ECHO BFR]],3,FALSE)</f>
        <v>NM</v>
      </c>
      <c r="AW2620" t="s">
        <v>12181</v>
      </c>
      <c r="AX2620" t="str">
        <f>VLOOKUP(Sheet1[[#This Row],[NPDES ID2]],Combined_Sheet__Major_Only___2[[NPDES ID2]:[ECHO BFR]],27,FALSE)</f>
        <v>other</v>
      </c>
      <c r="AY2620" t="str">
        <f>VLOOKUP(Sheet1[[#This Row],[NPDES ID2]],Combined_Sheet__Major_Only___2[[NPDES ID2]:[ECHO BFR]],28,FALSE)</f>
        <v>highTempCompost</v>
      </c>
      <c r="AZ2620" t="str">
        <f>VLOOKUP(Sheet1[[#This Row],[NPDES ID2]],Combined_Sheet__Major_Only___2[[NPDES ID2]:[ECHO BFR]],29,FALSE)</f>
        <v>thickening</v>
      </c>
      <c r="BA2620">
        <f>VLOOKUP(Sheet1[[#This Row],[NPDES ID2]],Combined_Sheet__Major_Only___2[[NPDES ID2]:[ECHO BFR]],17,FALSE)</f>
        <v>34.18647</v>
      </c>
      <c r="BB2620">
        <f>VLOOKUP(Sheet1[[#This Row],[NPDES ID2]],Combined_Sheet__Major_Only___2[[NPDES ID2]:[ECHO BFR]],18,FALSE)</f>
        <v>-103.33754999999999</v>
      </c>
      <c r="BC2620" t="str">
        <f>IF(ISNUMBER(SEARCH("aerobic",$AW2620)),"aerobic","")</f>
        <v/>
      </c>
      <c r="BD2620" t="str">
        <f>IF(ISNUMBER(SEARCH("anaer",$AW2620)),"anaer","")</f>
        <v>anaer</v>
      </c>
      <c r="BE2620" t="str">
        <f>IF(ISNUMBER(SEARCH("thickening",$AZ2620)),"thickening","")</f>
        <v>thickening</v>
      </c>
      <c r="BF2620" s="2" t="str">
        <f>IF(ISNUMBER(SEARCH("airDry",$AW2620)),"airDry","")</f>
        <v/>
      </c>
      <c r="BG2620" s="2" t="str">
        <f>IF(ISNUMBER(SEARCH("heatDry",$AY2620)),"heatDry","")</f>
        <v/>
      </c>
      <c r="BH2620" s="2" t="str">
        <f>IF(AND(ISNUMBER(SEARCH("aerobic",$AW2620)),ISNUMBER(SEARCH("anaer",$AW2620))),"Combined Aer and Anaer.","")</f>
        <v/>
      </c>
    </row>
    <row r="2621" spans="1:60" x14ac:dyDescent="0.3">
      <c r="A2621" s="4">
        <v>2619</v>
      </c>
      <c r="B2621" t="s">
        <v>12111</v>
      </c>
      <c r="C2621">
        <v>17.3</v>
      </c>
      <c r="D2621">
        <v>6199.4477563336022</v>
      </c>
      <c r="E2621">
        <v>6188.9973177861211</v>
      </c>
      <c r="F2621">
        <v>4213.4771555968346</v>
      </c>
      <c r="G2621">
        <v>8087.2304532969538</v>
      </c>
      <c r="H2621">
        <v>-77.241573630225332</v>
      </c>
      <c r="I2621">
        <v>-78.352340292903818</v>
      </c>
      <c r="J2621">
        <v>-91.075694512462874</v>
      </c>
      <c r="K2621">
        <v>-62.293832338598747</v>
      </c>
      <c r="L2621">
        <v>10.692015643050031</v>
      </c>
      <c r="M2621">
        <v>10.63980722403995</v>
      </c>
      <c r="N2621">
        <v>10.45069855075652</v>
      </c>
      <c r="O2621">
        <v>11.08961149660912</v>
      </c>
      <c r="P2621">
        <v>0.40897506290229729</v>
      </c>
      <c r="Q2621">
        <v>0.41252967628599801</v>
      </c>
      <c r="R2621">
        <v>0.33574219199888539</v>
      </c>
      <c r="S2621">
        <v>0.46941185491355758</v>
      </c>
      <c r="T2621">
        <v>3.8402361699924819</v>
      </c>
      <c r="U2621">
        <v>3.840227405877624</v>
      </c>
      <c r="V2621">
        <v>3.8364749562112652</v>
      </c>
      <c r="W2621">
        <v>3.8439612836941648</v>
      </c>
      <c r="X2621">
        <v>279.71462771908568</v>
      </c>
      <c r="Y2621">
        <v>280.82337643404298</v>
      </c>
      <c r="Z2621">
        <v>269.8398444946618</v>
      </c>
      <c r="AA2621">
        <v>286.06311214406202</v>
      </c>
      <c r="AB2621">
        <v>55.191688008413159</v>
      </c>
      <c r="AC2621">
        <v>54.615105196440183</v>
      </c>
      <c r="AD2621">
        <v>46.021602442114677</v>
      </c>
      <c r="AE2621">
        <v>67.122048784091845</v>
      </c>
      <c r="AF2621">
        <v>60.567517961984713</v>
      </c>
      <c r="AG2621">
        <v>60.271767698771541</v>
      </c>
      <c r="AH2621">
        <v>59.200535175506147</v>
      </c>
      <c r="AI2621">
        <v>62.819770555487032</v>
      </c>
      <c r="AJ2621">
        <v>0.51634332107209924</v>
      </c>
      <c r="AK2621">
        <v>0.51634331943720924</v>
      </c>
      <c r="AL2621">
        <v>0.51634309030154513</v>
      </c>
      <c r="AM2621">
        <v>0.51634355279860733</v>
      </c>
      <c r="AN2621">
        <v>0.65705459994479187</v>
      </c>
      <c r="AO2621">
        <v>0.65705459994479198</v>
      </c>
      <c r="AP2621">
        <v>0.65705459994479198</v>
      </c>
      <c r="AQ2621">
        <v>0.65705459994479198</v>
      </c>
      <c r="AR2621">
        <v>12.46838061598695</v>
      </c>
      <c r="AS2621">
        <v>12.46838061598695</v>
      </c>
      <c r="AT2621">
        <v>12.46838061598695</v>
      </c>
      <c r="AU2621">
        <v>12.46838061598695</v>
      </c>
      <c r="AV2621" t="str">
        <f>VLOOKUP(Sheet1[[#This Row],[NPDES ID2]],Combined_Sheet__Major_Only___2[[NPDES ID2]:[ECHO BFR]],3,FALSE)</f>
        <v>TX</v>
      </c>
      <c r="AW2621" t="s">
        <v>12183</v>
      </c>
      <c r="AX2621" t="str">
        <f>VLOOKUP(Sheet1[[#This Row],[NPDES ID2]],Combined_Sheet__Major_Only___2[[NPDES ID2]:[ECHO BFR]],27,FALSE)</f>
        <v>-</v>
      </c>
      <c r="AY2621" t="str">
        <f>VLOOKUP(Sheet1[[#This Row],[NPDES ID2]],Combined_Sheet__Major_Only___2[[NPDES ID2]:[ECHO BFR]],28,FALSE)</f>
        <v>-</v>
      </c>
      <c r="AZ2621" t="str">
        <f>VLOOKUP(Sheet1[[#This Row],[NPDES ID2]],Combined_Sheet__Major_Only___2[[NPDES ID2]:[ECHO BFR]],29,FALSE)</f>
        <v>thickening</v>
      </c>
      <c r="BA2621">
        <f>VLOOKUP(Sheet1[[#This Row],[NPDES ID2]],Combined_Sheet__Major_Only___2[[NPDES ID2]:[ECHO BFR]],17,FALSE)</f>
        <v>32.811539000000003</v>
      </c>
      <c r="BB2621">
        <f>VLOOKUP(Sheet1[[#This Row],[NPDES ID2]],Combined_Sheet__Major_Only___2[[NPDES ID2]:[ECHO BFR]],18,FALSE)</f>
        <v>-98.048657000000006</v>
      </c>
      <c r="BC2621" t="str">
        <f>IF(ISNUMBER(SEARCH("aerobic",$AW2621)),"aerobic","")</f>
        <v/>
      </c>
      <c r="BD2621" t="str">
        <f>IF(ISNUMBER(SEARCH("anaer",$AW2621)),"anaer","")</f>
        <v>anaer</v>
      </c>
      <c r="BE2621" t="str">
        <f>IF(ISNUMBER(SEARCH("thickening",$AZ2621)),"thickening","")</f>
        <v>thickening</v>
      </c>
      <c r="BF2621" s="3" t="str">
        <f>IF(ISNUMBER(SEARCH("airDry",$AW2621)),"airDry","")</f>
        <v>airDry</v>
      </c>
      <c r="BG2621" s="3" t="str">
        <f>IF(ISNUMBER(SEARCH("heatDry",$AY2621)),"heatDry","")</f>
        <v/>
      </c>
      <c r="BH2621" s="3" t="str">
        <f>IF(AND(ISNUMBER(SEARCH("aerobic",$AW2621)),ISNUMBER(SEARCH("anaer",$AW2621))),"Combined Aer and Anaer.","")</f>
        <v/>
      </c>
    </row>
    <row r="2622" spans="1:60" x14ac:dyDescent="0.3">
      <c r="A2622" s="4">
        <v>2620</v>
      </c>
      <c r="B2622" t="s">
        <v>12115</v>
      </c>
      <c r="C2622">
        <v>8.5</v>
      </c>
      <c r="D2622">
        <v>12783.402572956311</v>
      </c>
      <c r="E2622">
        <v>12747.224830586199</v>
      </c>
      <c r="F2622">
        <v>8647.3911123453872</v>
      </c>
      <c r="G2622">
        <v>16717.876823378181</v>
      </c>
      <c r="H2622">
        <v>-77.349001886704215</v>
      </c>
      <c r="I2622">
        <v>-78.385137337764874</v>
      </c>
      <c r="J2622">
        <v>-90.897402390177547</v>
      </c>
      <c r="K2622">
        <v>-62.644841274254738</v>
      </c>
      <c r="L2622">
        <v>5.1412514608177116</v>
      </c>
      <c r="M2622">
        <v>5.1147637962405774</v>
      </c>
      <c r="N2622">
        <v>5.0188208961663943</v>
      </c>
      <c r="O2622">
        <v>5.3429688750259157</v>
      </c>
      <c r="P2622">
        <v>0.20114379918289199</v>
      </c>
      <c r="Q2622">
        <v>0.20283810477505901</v>
      </c>
      <c r="R2622">
        <v>0.1660172710337445</v>
      </c>
      <c r="S2622">
        <v>0.2313002301445469</v>
      </c>
      <c r="T2622">
        <v>3.8421937014368841</v>
      </c>
      <c r="U2622">
        <v>3.8421849343010281</v>
      </c>
      <c r="V2622">
        <v>3.8384311911623499</v>
      </c>
      <c r="W2622">
        <v>3.8459200991881568</v>
      </c>
      <c r="X2622">
        <v>285.96829432547838</v>
      </c>
      <c r="Y2622">
        <v>287.16575336442838</v>
      </c>
      <c r="Z2622">
        <v>275.31751721566809</v>
      </c>
      <c r="AA2622">
        <v>292.81977288854512</v>
      </c>
      <c r="AB2622">
        <v>56.25605588688034</v>
      </c>
      <c r="AC2622">
        <v>55.679855669660228</v>
      </c>
      <c r="AD2622">
        <v>46.912629781017323</v>
      </c>
      <c r="AE2622">
        <v>68.554577019808079</v>
      </c>
      <c r="AF2622">
        <v>59.275620036557967</v>
      </c>
      <c r="AG2622">
        <v>58.970231296968727</v>
      </c>
      <c r="AH2622">
        <v>57.864075349400999</v>
      </c>
      <c r="AI2622">
        <v>61.601291158438528</v>
      </c>
      <c r="AJ2622">
        <v>0.5005790792438739</v>
      </c>
      <c r="AK2622">
        <v>0.50057907844968375</v>
      </c>
      <c r="AL2622">
        <v>0.50057896713959527</v>
      </c>
      <c r="AM2622">
        <v>0.50057919181250876</v>
      </c>
      <c r="AN2622">
        <v>0.6571434032652671</v>
      </c>
      <c r="AO2622">
        <v>0.6571434032652671</v>
      </c>
      <c r="AP2622">
        <v>0.6571434032652671</v>
      </c>
      <c r="AQ2622">
        <v>0.6571434032652671</v>
      </c>
      <c r="AR2622">
        <v>12.222621573690081</v>
      </c>
      <c r="AS2622">
        <v>12.222621573690081</v>
      </c>
      <c r="AT2622">
        <v>12.222621573690081</v>
      </c>
      <c r="AU2622">
        <v>12.222621573690081</v>
      </c>
      <c r="AV2622" t="str">
        <f>VLOOKUP(Sheet1[[#This Row],[NPDES ID2]],Combined_Sheet__Major_Only___2[[NPDES ID2]:[ECHO BFR]],3,FALSE)</f>
        <v>AR</v>
      </c>
      <c r="AW2622" t="s">
        <v>118</v>
      </c>
      <c r="AX2622" t="str">
        <f>VLOOKUP(Sheet1[[#This Row],[NPDES ID2]],Combined_Sheet__Major_Only___2[[NPDES ID2]:[ECHO BFR]],27,FALSE)</f>
        <v>tempSludgeStore</v>
      </c>
      <c r="AY2622" t="str">
        <f>VLOOKUP(Sheet1[[#This Row],[NPDES ID2]],Combined_Sheet__Major_Only___2[[NPDES ID2]:[ECHO BFR]],28,FALSE)</f>
        <v>-</v>
      </c>
      <c r="AZ2622" t="str">
        <f>VLOOKUP(Sheet1[[#This Row],[NPDES ID2]],Combined_Sheet__Major_Only___2[[NPDES ID2]:[ECHO BFR]],29,FALSE)</f>
        <v>thickening</v>
      </c>
      <c r="BA2622">
        <f>VLOOKUP(Sheet1[[#This Row],[NPDES ID2]],Combined_Sheet__Major_Only___2[[NPDES ID2]:[ECHO BFR]],17,FALSE)</f>
        <v>33.642918000000002</v>
      </c>
      <c r="BB2622">
        <f>VLOOKUP(Sheet1[[#This Row],[NPDES ID2]],Combined_Sheet__Major_Only___2[[NPDES ID2]:[ECHO BFR]],18,FALSE)</f>
        <v>-93.636583999999999</v>
      </c>
      <c r="BC2622" t="str">
        <f>IF(ISNUMBER(SEARCH("aerobic",$AW2622)),"aerobic","")</f>
        <v>aerobic</v>
      </c>
      <c r="BD2622" t="str">
        <f>IF(ISNUMBER(SEARCH("anaer",$AW2622)),"anaer","")</f>
        <v/>
      </c>
      <c r="BE2622" t="str">
        <f>IF(ISNUMBER(SEARCH("thickening",$AZ2622)),"thickening","")</f>
        <v>thickening</v>
      </c>
      <c r="BF2622" s="2" t="str">
        <f>IF(ISNUMBER(SEARCH("airDry",$AW2622)),"airDry","")</f>
        <v>airDry</v>
      </c>
      <c r="BG2622" s="2" t="str">
        <f>IF(ISNUMBER(SEARCH("heatDry",$AY2622)),"heatDry","")</f>
        <v/>
      </c>
      <c r="BH2622" s="2" t="str">
        <f>IF(AND(ISNUMBER(SEARCH("aerobic",$AW2622)),ISNUMBER(SEARCH("anaer",$AW2622))),"Combined Aer and Anaer.","")</f>
        <v/>
      </c>
    </row>
    <row r="2623" spans="1:60" x14ac:dyDescent="0.3">
      <c r="A2623" s="4">
        <v>2621</v>
      </c>
      <c r="B2623" t="s">
        <v>12119</v>
      </c>
      <c r="C2623">
        <v>6.85</v>
      </c>
      <c r="D2623">
        <v>14926.544188595321</v>
      </c>
      <c r="E2623">
        <v>14848.020693601849</v>
      </c>
      <c r="F2623">
        <v>10089.37611714645</v>
      </c>
      <c r="G2623">
        <v>19549.858921499141</v>
      </c>
      <c r="H2623">
        <v>-77.044473073313142</v>
      </c>
      <c r="I2623">
        <v>-78.315689738167862</v>
      </c>
      <c r="J2623">
        <v>-91.365466849406417</v>
      </c>
      <c r="K2623">
        <v>-61.58376523705342</v>
      </c>
      <c r="L2623">
        <v>4.3954794429616548</v>
      </c>
      <c r="M2623">
        <v>4.3760165284200223</v>
      </c>
      <c r="N2623">
        <v>4.3055172581551222</v>
      </c>
      <c r="O2623">
        <v>4.5437020700747706</v>
      </c>
      <c r="P2623">
        <v>0.16163681632448679</v>
      </c>
      <c r="Q2623">
        <v>0.16330638095291061</v>
      </c>
      <c r="R2623">
        <v>0.13182704324292999</v>
      </c>
      <c r="S2623">
        <v>0.1850742652496784</v>
      </c>
      <c r="T2623">
        <v>395.48050405375739</v>
      </c>
      <c r="U2623">
        <v>395.47989088343519</v>
      </c>
      <c r="V2623">
        <v>395.21735544106338</v>
      </c>
      <c r="W2623">
        <v>395.74112696958889</v>
      </c>
      <c r="X2623">
        <v>27742.92366155054</v>
      </c>
      <c r="Y2623">
        <v>27846.307434397699</v>
      </c>
      <c r="Z2623">
        <v>26846.896434330109</v>
      </c>
      <c r="AA2623">
        <v>28313.890348268302</v>
      </c>
      <c r="AB2623">
        <v>4852.1520415603372</v>
      </c>
      <c r="AC2623">
        <v>4812.6904132672489</v>
      </c>
      <c r="AD2623">
        <v>4132.503127966399</v>
      </c>
      <c r="AE2623">
        <v>5761.7989755229419</v>
      </c>
      <c r="AF2623">
        <v>62.88431290187831</v>
      </c>
      <c r="AG2623">
        <v>62.605856985930068</v>
      </c>
      <c r="AH2623">
        <v>61.597305043372543</v>
      </c>
      <c r="AI2623">
        <v>65.004804729094857</v>
      </c>
      <c r="AJ2623">
        <v>0.54463190426294938</v>
      </c>
      <c r="AK2623">
        <v>0.54463189982768989</v>
      </c>
      <c r="AL2623">
        <v>0.54463127823674562</v>
      </c>
      <c r="AM2623">
        <v>0.54463253288294411</v>
      </c>
      <c r="AN2623">
        <v>0.99350725021313124</v>
      </c>
      <c r="AO2623">
        <v>0.99350725021313135</v>
      </c>
      <c r="AP2623">
        <v>0.99350725021313135</v>
      </c>
      <c r="AQ2623">
        <v>0.99350725021313135</v>
      </c>
      <c r="AR2623">
        <v>13.85929951596512</v>
      </c>
      <c r="AS2623">
        <v>13.85929951596512</v>
      </c>
      <c r="AT2623">
        <v>13.85929951596512</v>
      </c>
      <c r="AU2623">
        <v>13.85929951596512</v>
      </c>
      <c r="AV2623" t="str">
        <f>VLOOKUP(Sheet1[[#This Row],[NPDES ID2]],Combined_Sheet__Major_Only___2[[NPDES ID2]:[ECHO BFR]],3,FALSE)</f>
        <v>MO</v>
      </c>
      <c r="AW2623" t="s">
        <v>41</v>
      </c>
      <c r="AX2623" t="str">
        <f>VLOOKUP(Sheet1[[#This Row],[NPDES ID2]],Combined_Sheet__Major_Only___2[[NPDES ID2]:[ECHO BFR]],27,FALSE)</f>
        <v>tempSludgeStore</v>
      </c>
      <c r="AY2623" t="str">
        <f>VLOOKUP(Sheet1[[#This Row],[NPDES ID2]],Combined_Sheet__Major_Only___2[[NPDES ID2]:[ECHO BFR]],28,FALSE)</f>
        <v>-</v>
      </c>
      <c r="AZ2623" t="str">
        <f>VLOOKUP(Sheet1[[#This Row],[NPDES ID2]],Combined_Sheet__Major_Only___2[[NPDES ID2]:[ECHO BFR]],29,FALSE)</f>
        <v>sludgeLagoon</v>
      </c>
      <c r="BA2623">
        <f>VLOOKUP(Sheet1[[#This Row],[NPDES ID2]],Combined_Sheet__Major_Only___2[[NPDES ID2]:[ECHO BFR]],17,FALSE)</f>
        <v>37.932693999999998</v>
      </c>
      <c r="BB2623">
        <f>VLOOKUP(Sheet1[[#This Row],[NPDES ID2]],Combined_Sheet__Major_Only___2[[NPDES ID2]:[ECHO BFR]],18,FALSE)</f>
        <v>-91.726457999999994</v>
      </c>
      <c r="BC2623" t="str">
        <f>IF(ISNUMBER(SEARCH("aerobic",$AW2623)),"aerobic","")</f>
        <v>aerobic</v>
      </c>
      <c r="BD2623" t="str">
        <f>IF(ISNUMBER(SEARCH("anaer",$AW2623)),"anaer","")</f>
        <v/>
      </c>
      <c r="BE2623" t="str">
        <f>IF(ISNUMBER(SEARCH("thickening",$AZ2623)),"thickening","")</f>
        <v/>
      </c>
      <c r="BF2623" s="3" t="str">
        <f>IF(ISNUMBER(SEARCH("airDry",$AW2623)),"airDry","")</f>
        <v/>
      </c>
      <c r="BG2623" s="3" t="str">
        <f>IF(ISNUMBER(SEARCH("heatDry",$AY2623)),"heatDry","")</f>
        <v/>
      </c>
      <c r="BH2623" s="3" t="str">
        <f>IF(AND(ISNUMBER(SEARCH("aerobic",$AW2623)),ISNUMBER(SEARCH("anaer",$AW2623))),"Combined Aer and Anaer.","")</f>
        <v/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A7D4-CC05-4B22-8F71-B521A6346C22}">
  <dimension ref="A1:AP2666"/>
  <sheetViews>
    <sheetView topLeftCell="I1" workbookViewId="0">
      <selection activeCell="S1" sqref="S1:T1"/>
    </sheetView>
  </sheetViews>
  <sheetFormatPr defaultRowHeight="14.4" x14ac:dyDescent="0.3"/>
  <cols>
    <col min="1" max="1" width="76.88671875" bestFit="1" customWidth="1"/>
    <col min="2" max="2" width="20.5546875" bestFit="1" customWidth="1"/>
    <col min="3" max="3" width="13" bestFit="1" customWidth="1"/>
    <col min="4" max="4" width="27.6640625" bestFit="1" customWidth="1"/>
    <col min="5" max="5" width="8" bestFit="1" customWidth="1"/>
    <col min="6" max="6" width="13.44140625" bestFit="1" customWidth="1"/>
    <col min="7" max="7" width="16.6640625" bestFit="1" customWidth="1"/>
    <col min="8" max="8" width="16.33203125" bestFit="1" customWidth="1"/>
    <col min="9" max="9" width="81.109375" bestFit="1" customWidth="1"/>
    <col min="10" max="10" width="32" bestFit="1" customWidth="1"/>
    <col min="11" max="11" width="17.44140625" bestFit="1" customWidth="1"/>
    <col min="12" max="12" width="18.5546875" bestFit="1" customWidth="1"/>
    <col min="13" max="13" width="58.6640625" bestFit="1" customWidth="1"/>
    <col min="14" max="14" width="43.88671875" bestFit="1" customWidth="1"/>
    <col min="15" max="15" width="47.5546875" bestFit="1" customWidth="1"/>
    <col min="16" max="16" width="42.5546875" bestFit="1" customWidth="1"/>
    <col min="17" max="17" width="57.6640625" bestFit="1" customWidth="1"/>
    <col min="18" max="18" width="32.44140625" bestFit="1" customWidth="1"/>
    <col min="19" max="19" width="17.6640625" bestFit="1" customWidth="1"/>
    <col min="20" max="20" width="19.33203125" bestFit="1" customWidth="1"/>
    <col min="21" max="21" width="33.6640625" bestFit="1" customWidth="1"/>
    <col min="22" max="22" width="25.88671875" bestFit="1" customWidth="1"/>
    <col min="23" max="23" width="39.33203125" bestFit="1" customWidth="1"/>
    <col min="24" max="24" width="41.44140625" bestFit="1" customWidth="1"/>
    <col min="25" max="25" width="34.44140625" bestFit="1" customWidth="1"/>
    <col min="26" max="26" width="12" bestFit="1" customWidth="1"/>
    <col min="27" max="27" width="21" bestFit="1" customWidth="1"/>
    <col min="28" max="28" width="41.88671875" bestFit="1" customWidth="1"/>
    <col min="29" max="29" width="47.88671875" bestFit="1" customWidth="1"/>
    <col min="30" max="30" width="38" bestFit="1" customWidth="1"/>
    <col min="31" max="31" width="39.109375" bestFit="1" customWidth="1"/>
    <col min="32" max="32" width="55.88671875" bestFit="1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42" x14ac:dyDescent="0.3">
      <c r="A2" t="s">
        <v>32</v>
      </c>
      <c r="B2" t="s">
        <v>33</v>
      </c>
      <c r="C2" t="s">
        <v>34</v>
      </c>
      <c r="D2" t="s">
        <v>35</v>
      </c>
      <c r="E2" t="s">
        <v>36</v>
      </c>
      <c r="F2">
        <v>9</v>
      </c>
      <c r="G2">
        <v>2022</v>
      </c>
      <c r="H2" s="1">
        <v>44978.707817488423</v>
      </c>
      <c r="I2" t="s">
        <v>37</v>
      </c>
      <c r="J2">
        <v>1955</v>
      </c>
      <c r="K2">
        <v>0</v>
      </c>
      <c r="L2" t="s">
        <v>38</v>
      </c>
      <c r="M2" t="s">
        <v>39</v>
      </c>
      <c r="N2">
        <v>1955</v>
      </c>
      <c r="Q2">
        <v>238.89</v>
      </c>
      <c r="R2" t="s">
        <v>40</v>
      </c>
      <c r="S2">
        <v>34.081958999999998</v>
      </c>
      <c r="T2">
        <v>-118.708687</v>
      </c>
      <c r="U2">
        <v>1.263424219</v>
      </c>
      <c r="V2">
        <v>5</v>
      </c>
      <c r="W2">
        <v>12</v>
      </c>
      <c r="X2">
        <v>0</v>
      </c>
      <c r="Y2">
        <v>453.2</v>
      </c>
      <c r="Z2">
        <v>6004026001</v>
      </c>
      <c r="AA2">
        <v>4643.6703311849997</v>
      </c>
      <c r="AB2" t="s">
        <v>41</v>
      </c>
      <c r="AC2" t="s">
        <v>42</v>
      </c>
      <c r="AD2" t="s">
        <v>43</v>
      </c>
      <c r="AE2" t="s">
        <v>44</v>
      </c>
      <c r="AF2" t="s">
        <v>45</v>
      </c>
    </row>
    <row r="3" spans="1:42" x14ac:dyDescent="0.3">
      <c r="A3" t="s">
        <v>46</v>
      </c>
      <c r="B3" t="s">
        <v>47</v>
      </c>
      <c r="C3" t="s">
        <v>48</v>
      </c>
      <c r="D3" t="s">
        <v>49</v>
      </c>
      <c r="E3" t="s">
        <v>50</v>
      </c>
      <c r="F3">
        <v>10</v>
      </c>
      <c r="G3">
        <v>2022</v>
      </c>
      <c r="H3" s="1">
        <v>44937.56428864583</v>
      </c>
      <c r="I3" t="s">
        <v>37</v>
      </c>
      <c r="J3">
        <v>103</v>
      </c>
      <c r="K3">
        <v>0</v>
      </c>
      <c r="L3" t="s">
        <v>38</v>
      </c>
      <c r="M3" t="s">
        <v>51</v>
      </c>
      <c r="N3">
        <v>103</v>
      </c>
      <c r="R3" t="s">
        <v>52</v>
      </c>
      <c r="S3">
        <v>45.008957000000002</v>
      </c>
      <c r="T3">
        <v>-122.80201099999999</v>
      </c>
      <c r="U3">
        <v>1.5404166669999999</v>
      </c>
      <c r="V3">
        <v>2</v>
      </c>
      <c r="W3">
        <v>2.5</v>
      </c>
      <c r="X3">
        <v>0</v>
      </c>
      <c r="Y3">
        <v>486.37900000000002</v>
      </c>
      <c r="AB3" t="s">
        <v>53</v>
      </c>
      <c r="AC3" t="s">
        <v>42</v>
      </c>
      <c r="AD3" t="s">
        <v>54</v>
      </c>
      <c r="AE3" t="s">
        <v>55</v>
      </c>
      <c r="AF3" t="s">
        <v>56</v>
      </c>
      <c r="AK3" t="s">
        <v>12121</v>
      </c>
    </row>
    <row r="4" spans="1:42" x14ac:dyDescent="0.3">
      <c r="A4" t="s">
        <v>57</v>
      </c>
      <c r="B4" t="s">
        <v>58</v>
      </c>
      <c r="C4" t="s">
        <v>59</v>
      </c>
      <c r="D4" t="s">
        <v>60</v>
      </c>
      <c r="E4" t="s">
        <v>61</v>
      </c>
      <c r="F4">
        <v>1</v>
      </c>
      <c r="G4">
        <v>2022</v>
      </c>
      <c r="H4" s="1">
        <v>44999.664049872685</v>
      </c>
      <c r="I4" t="s">
        <v>62</v>
      </c>
      <c r="J4">
        <v>4318</v>
      </c>
      <c r="K4">
        <v>0</v>
      </c>
      <c r="L4" t="s">
        <v>38</v>
      </c>
      <c r="M4" t="s">
        <v>63</v>
      </c>
      <c r="P4">
        <v>18741</v>
      </c>
      <c r="R4" t="s">
        <v>38</v>
      </c>
      <c r="S4">
        <v>41.521610000000003</v>
      </c>
      <c r="T4">
        <v>-73.044269999999997</v>
      </c>
      <c r="U4">
        <v>21.305833329999999</v>
      </c>
      <c r="V4">
        <v>1</v>
      </c>
      <c r="W4">
        <v>27.05</v>
      </c>
      <c r="X4">
        <v>0</v>
      </c>
      <c r="Y4">
        <v>7766.88</v>
      </c>
      <c r="Z4">
        <v>9001510001</v>
      </c>
      <c r="AA4">
        <v>8440.5537196245004</v>
      </c>
      <c r="AB4" t="s">
        <v>54</v>
      </c>
      <c r="AC4" t="s">
        <v>64</v>
      </c>
      <c r="AD4" t="s">
        <v>54</v>
      </c>
      <c r="AE4" t="s">
        <v>65</v>
      </c>
      <c r="AF4" t="s">
        <v>66</v>
      </c>
      <c r="AK4" t="s">
        <v>12122</v>
      </c>
      <c r="AL4" t="s">
        <v>12123</v>
      </c>
      <c r="AM4" t="s">
        <v>12124</v>
      </c>
      <c r="AN4" t="s">
        <v>12125</v>
      </c>
      <c r="AO4" t="s">
        <v>12126</v>
      </c>
      <c r="AP4" t="s">
        <v>12127</v>
      </c>
    </row>
    <row r="5" spans="1:42" x14ac:dyDescent="0.3">
      <c r="A5" t="s">
        <v>67</v>
      </c>
      <c r="B5" t="s">
        <v>68</v>
      </c>
      <c r="C5" t="s">
        <v>69</v>
      </c>
      <c r="D5" t="s">
        <v>70</v>
      </c>
      <c r="E5" t="s">
        <v>71</v>
      </c>
      <c r="F5">
        <v>4</v>
      </c>
      <c r="G5">
        <v>2022</v>
      </c>
      <c r="H5" s="1">
        <v>45029.422224768517</v>
      </c>
      <c r="I5" t="s">
        <v>62</v>
      </c>
      <c r="J5">
        <v>3859.7</v>
      </c>
      <c r="K5">
        <v>0</v>
      </c>
      <c r="L5" t="s">
        <v>38</v>
      </c>
      <c r="M5" t="s">
        <v>39</v>
      </c>
      <c r="N5">
        <v>3466.5</v>
      </c>
      <c r="Q5">
        <v>393.2</v>
      </c>
      <c r="R5" t="s">
        <v>52</v>
      </c>
      <c r="S5">
        <v>32.237372000000001</v>
      </c>
      <c r="T5">
        <v>-90.208956000000001</v>
      </c>
      <c r="U5">
        <v>42.870833330000004</v>
      </c>
      <c r="V5">
        <v>1</v>
      </c>
      <c r="W5">
        <v>46</v>
      </c>
      <c r="X5">
        <v>0</v>
      </c>
      <c r="Y5">
        <v>15677.85</v>
      </c>
      <c r="Z5">
        <v>28000615001</v>
      </c>
      <c r="AA5">
        <v>16733.602616964301</v>
      </c>
      <c r="AB5" t="s">
        <v>41</v>
      </c>
      <c r="AC5" t="s">
        <v>72</v>
      </c>
      <c r="AD5" t="s">
        <v>54</v>
      </c>
      <c r="AE5" t="s">
        <v>73</v>
      </c>
      <c r="AF5" t="s">
        <v>74</v>
      </c>
      <c r="AK5">
        <v>71.971673499813633</v>
      </c>
      <c r="AL5">
        <v>26.052925829295564</v>
      </c>
      <c r="AM5">
        <v>5.7025717480432352</v>
      </c>
      <c r="AN5">
        <v>12.001490868430862</v>
      </c>
      <c r="AO5">
        <v>1.1926947446887812</v>
      </c>
      <c r="AP5">
        <v>20.238538948937755</v>
      </c>
    </row>
    <row r="6" spans="1:42" x14ac:dyDescent="0.3">
      <c r="A6" t="s">
        <v>75</v>
      </c>
      <c r="B6" t="s">
        <v>76</v>
      </c>
      <c r="C6" t="s">
        <v>77</v>
      </c>
      <c r="D6" t="s">
        <v>78</v>
      </c>
      <c r="E6" t="s">
        <v>36</v>
      </c>
      <c r="F6">
        <v>9</v>
      </c>
      <c r="G6">
        <v>2022</v>
      </c>
      <c r="H6" s="1">
        <v>45000.747601620373</v>
      </c>
      <c r="I6" t="s">
        <v>62</v>
      </c>
      <c r="J6">
        <v>3396</v>
      </c>
      <c r="K6">
        <v>0</v>
      </c>
      <c r="L6" t="s">
        <v>38</v>
      </c>
      <c r="M6" t="s">
        <v>79</v>
      </c>
      <c r="Q6">
        <v>3396</v>
      </c>
      <c r="R6" t="s">
        <v>52</v>
      </c>
      <c r="S6">
        <v>35.256149999999998</v>
      </c>
      <c r="T6">
        <v>-120.67291</v>
      </c>
      <c r="U6">
        <v>3.1741666670000002</v>
      </c>
      <c r="V6">
        <v>1</v>
      </c>
      <c r="W6">
        <v>5.0999999999999996</v>
      </c>
      <c r="X6">
        <v>0</v>
      </c>
      <c r="Y6">
        <v>1157.7</v>
      </c>
      <c r="Z6">
        <v>6003004001</v>
      </c>
      <c r="AA6">
        <v>1748.2053011519995</v>
      </c>
      <c r="AB6" t="s">
        <v>53</v>
      </c>
      <c r="AC6" t="s">
        <v>42</v>
      </c>
      <c r="AD6" t="s">
        <v>54</v>
      </c>
      <c r="AE6" t="s">
        <v>55</v>
      </c>
      <c r="AF6" t="s">
        <v>80</v>
      </c>
      <c r="AK6" t="s">
        <v>12128</v>
      </c>
    </row>
    <row r="7" spans="1:42" x14ac:dyDescent="0.3">
      <c r="A7" t="s">
        <v>81</v>
      </c>
      <c r="B7" t="s">
        <v>82</v>
      </c>
      <c r="C7" t="s">
        <v>83</v>
      </c>
      <c r="D7" t="s">
        <v>84</v>
      </c>
      <c r="E7" t="s">
        <v>85</v>
      </c>
      <c r="F7">
        <v>2</v>
      </c>
      <c r="G7">
        <v>2022</v>
      </c>
      <c r="H7" s="1">
        <v>44954.522876041665</v>
      </c>
      <c r="I7" t="s">
        <v>62</v>
      </c>
      <c r="J7">
        <v>1730.2</v>
      </c>
      <c r="K7">
        <v>0</v>
      </c>
      <c r="L7" t="s">
        <v>38</v>
      </c>
      <c r="M7" t="s">
        <v>79</v>
      </c>
      <c r="Q7">
        <v>1730.2</v>
      </c>
      <c r="R7" t="s">
        <v>86</v>
      </c>
      <c r="S7">
        <v>42.5045</v>
      </c>
      <c r="T7">
        <v>-79.326832999999993</v>
      </c>
      <c r="U7">
        <v>0</v>
      </c>
      <c r="V7">
        <v>2</v>
      </c>
      <c r="W7">
        <v>6</v>
      </c>
      <c r="X7">
        <v>0</v>
      </c>
      <c r="Y7">
        <v>0</v>
      </c>
      <c r="Z7">
        <v>36009046001</v>
      </c>
      <c r="AA7">
        <v>1974.37936198854</v>
      </c>
      <c r="AB7" t="s">
        <v>87</v>
      </c>
      <c r="AC7" t="s">
        <v>54</v>
      </c>
      <c r="AD7" t="s">
        <v>54</v>
      </c>
      <c r="AE7" t="s">
        <v>73</v>
      </c>
      <c r="AF7" t="s">
        <v>88</v>
      </c>
      <c r="AK7" t="s">
        <v>12129</v>
      </c>
      <c r="AL7" t="s">
        <v>12130</v>
      </c>
      <c r="AM7" t="s">
        <v>12131</v>
      </c>
      <c r="AN7" t="s">
        <v>12132</v>
      </c>
      <c r="AO7" t="s">
        <v>12133</v>
      </c>
    </row>
    <row r="8" spans="1:42" x14ac:dyDescent="0.3">
      <c r="A8" t="s">
        <v>89</v>
      </c>
      <c r="B8" t="s">
        <v>90</v>
      </c>
      <c r="C8" t="s">
        <v>91</v>
      </c>
      <c r="D8" t="s">
        <v>92</v>
      </c>
      <c r="E8" t="s">
        <v>93</v>
      </c>
      <c r="F8">
        <v>4</v>
      </c>
      <c r="G8">
        <v>2022</v>
      </c>
      <c r="H8" s="1">
        <v>44978.443300243052</v>
      </c>
      <c r="I8" t="s">
        <v>62</v>
      </c>
      <c r="J8">
        <v>1717</v>
      </c>
      <c r="K8">
        <v>0</v>
      </c>
      <c r="L8" t="s">
        <v>38</v>
      </c>
      <c r="M8" t="s">
        <v>79</v>
      </c>
      <c r="Q8">
        <v>1717</v>
      </c>
      <c r="R8" t="s">
        <v>94</v>
      </c>
      <c r="S8">
        <v>38.947969999999998</v>
      </c>
      <c r="T8">
        <v>-84.370490000000004</v>
      </c>
      <c r="U8">
        <v>1.08</v>
      </c>
      <c r="V8">
        <v>1</v>
      </c>
      <c r="W8">
        <v>4</v>
      </c>
      <c r="X8">
        <v>1.17</v>
      </c>
      <c r="Y8">
        <v>392.93</v>
      </c>
      <c r="Z8">
        <v>21000056006</v>
      </c>
      <c r="AA8">
        <v>881.38683933079983</v>
      </c>
      <c r="AB8" t="s">
        <v>54</v>
      </c>
      <c r="AC8" t="s">
        <v>54</v>
      </c>
      <c r="AD8" t="s">
        <v>54</v>
      </c>
      <c r="AE8" t="s">
        <v>65</v>
      </c>
      <c r="AF8" t="s">
        <v>95</v>
      </c>
      <c r="AK8">
        <v>3.3171822586656727</v>
      </c>
      <c r="AL8">
        <v>0.40998881848676855</v>
      </c>
      <c r="AM8">
        <v>5.0316809541557959</v>
      </c>
      <c r="AN8">
        <v>0.74543421543048827</v>
      </c>
      <c r="AO8">
        <v>2.0872158032053671</v>
      </c>
    </row>
    <row r="9" spans="1:42" x14ac:dyDescent="0.3">
      <c r="A9" t="s">
        <v>96</v>
      </c>
      <c r="B9" t="s">
        <v>97</v>
      </c>
      <c r="C9" t="s">
        <v>97</v>
      </c>
      <c r="D9" t="s">
        <v>98</v>
      </c>
      <c r="E9" t="s">
        <v>99</v>
      </c>
      <c r="F9">
        <v>6</v>
      </c>
      <c r="G9">
        <v>2022</v>
      </c>
      <c r="H9" s="1">
        <v>44833.697659108795</v>
      </c>
      <c r="I9" t="s">
        <v>62</v>
      </c>
      <c r="J9">
        <v>1568.17</v>
      </c>
      <c r="K9">
        <v>0</v>
      </c>
      <c r="L9" t="s">
        <v>38</v>
      </c>
      <c r="M9" t="s">
        <v>79</v>
      </c>
      <c r="Q9">
        <v>1568.17</v>
      </c>
      <c r="R9" t="s">
        <v>94</v>
      </c>
      <c r="S9">
        <v>29.781278</v>
      </c>
      <c r="T9">
        <v>-95.213027999999994</v>
      </c>
      <c r="U9">
        <v>3.3802500000000002</v>
      </c>
      <c r="V9">
        <v>1</v>
      </c>
      <c r="W9">
        <v>7.25</v>
      </c>
      <c r="X9">
        <v>7.25</v>
      </c>
      <c r="Y9">
        <v>1233.691</v>
      </c>
      <c r="Z9">
        <v>48007039021</v>
      </c>
      <c r="AA9">
        <v>2094.204267005</v>
      </c>
      <c r="AB9" t="s">
        <v>54</v>
      </c>
      <c r="AC9" t="s">
        <v>64</v>
      </c>
      <c r="AD9" t="s">
        <v>54</v>
      </c>
      <c r="AE9" t="s">
        <v>54</v>
      </c>
      <c r="AF9" t="s">
        <v>100</v>
      </c>
      <c r="AK9" t="s">
        <v>12134</v>
      </c>
    </row>
    <row r="10" spans="1:42" x14ac:dyDescent="0.3">
      <c r="A10" t="s">
        <v>101</v>
      </c>
      <c r="B10" t="s">
        <v>102</v>
      </c>
      <c r="C10" t="s">
        <v>102</v>
      </c>
      <c r="D10" t="s">
        <v>98</v>
      </c>
      <c r="E10" t="s">
        <v>99</v>
      </c>
      <c r="F10">
        <v>6</v>
      </c>
      <c r="G10">
        <v>2022</v>
      </c>
      <c r="H10" s="1">
        <v>44833.701260636575</v>
      </c>
      <c r="I10" t="s">
        <v>62</v>
      </c>
      <c r="J10">
        <v>1101.3599999999999</v>
      </c>
      <c r="K10">
        <v>0</v>
      </c>
      <c r="L10" t="s">
        <v>38</v>
      </c>
      <c r="M10" t="s">
        <v>79</v>
      </c>
      <c r="Q10">
        <v>1101.3599999999999</v>
      </c>
      <c r="R10" t="s">
        <v>94</v>
      </c>
      <c r="S10">
        <v>29.70102</v>
      </c>
      <c r="T10">
        <v>-95.670860000000005</v>
      </c>
      <c r="U10">
        <v>5.5269166670000001</v>
      </c>
      <c r="V10">
        <v>1</v>
      </c>
      <c r="W10">
        <v>13.34</v>
      </c>
      <c r="X10">
        <v>0</v>
      </c>
      <c r="Y10">
        <v>2017.1079999999999</v>
      </c>
      <c r="AB10" t="s">
        <v>41</v>
      </c>
      <c r="AC10" t="s">
        <v>54</v>
      </c>
      <c r="AD10" t="s">
        <v>54</v>
      </c>
      <c r="AE10" t="s">
        <v>73</v>
      </c>
      <c r="AF10" t="s">
        <v>103</v>
      </c>
      <c r="AK10" t="s">
        <v>12135</v>
      </c>
      <c r="AL10" t="s">
        <v>12136</v>
      </c>
      <c r="AM10" t="s">
        <v>144</v>
      </c>
      <c r="AN10" t="s">
        <v>12137</v>
      </c>
    </row>
    <row r="11" spans="1:42" x14ac:dyDescent="0.3">
      <c r="A11" t="s">
        <v>104</v>
      </c>
      <c r="B11" t="s">
        <v>105</v>
      </c>
      <c r="C11" t="s">
        <v>105</v>
      </c>
      <c r="D11" t="s">
        <v>98</v>
      </c>
      <c r="E11" t="s">
        <v>99</v>
      </c>
      <c r="F11">
        <v>6</v>
      </c>
      <c r="G11">
        <v>2022</v>
      </c>
      <c r="H11" s="1">
        <v>44833.612330462965</v>
      </c>
      <c r="I11" t="s">
        <v>62</v>
      </c>
      <c r="J11">
        <v>825.94</v>
      </c>
      <c r="K11">
        <v>0</v>
      </c>
      <c r="L11" t="s">
        <v>38</v>
      </c>
      <c r="M11" t="s">
        <v>79</v>
      </c>
      <c r="Q11">
        <v>825.94</v>
      </c>
      <c r="R11" t="s">
        <v>94</v>
      </c>
      <c r="S11">
        <v>29.608398999999999</v>
      </c>
      <c r="T11">
        <v>-95.241124999999997</v>
      </c>
      <c r="U11">
        <v>2.9256666670000002</v>
      </c>
      <c r="V11">
        <v>1</v>
      </c>
      <c r="W11">
        <v>15.2</v>
      </c>
      <c r="X11">
        <v>0</v>
      </c>
      <c r="Y11">
        <v>1067.7439999999999</v>
      </c>
      <c r="Z11">
        <v>48007039025</v>
      </c>
      <c r="AA11">
        <v>1607.9846676221</v>
      </c>
      <c r="AB11" t="s">
        <v>41</v>
      </c>
      <c r="AC11" t="s">
        <v>54</v>
      </c>
      <c r="AD11" t="s">
        <v>54</v>
      </c>
      <c r="AE11" t="s">
        <v>65</v>
      </c>
      <c r="AF11" t="s">
        <v>106</v>
      </c>
      <c r="AK11">
        <v>14.125978382407752</v>
      </c>
      <c r="AL11">
        <v>11.40514349608647</v>
      </c>
      <c r="AM11">
        <v>1.3045098770033543</v>
      </c>
      <c r="AN11">
        <v>13.529631010063362</v>
      </c>
    </row>
    <row r="12" spans="1:42" x14ac:dyDescent="0.3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4</v>
      </c>
      <c r="G12">
        <v>2022</v>
      </c>
      <c r="H12" s="1">
        <v>44966.58021565972</v>
      </c>
      <c r="I12" t="s">
        <v>62</v>
      </c>
      <c r="J12">
        <v>820</v>
      </c>
      <c r="K12">
        <v>0</v>
      </c>
      <c r="L12" t="s">
        <v>38</v>
      </c>
      <c r="M12" t="s">
        <v>79</v>
      </c>
      <c r="Q12">
        <v>820</v>
      </c>
      <c r="R12" t="s">
        <v>52</v>
      </c>
      <c r="S12">
        <v>34.540289999999999</v>
      </c>
      <c r="T12">
        <v>-85.301404000000005</v>
      </c>
      <c r="U12">
        <v>2.3541666669999999</v>
      </c>
      <c r="V12">
        <v>1</v>
      </c>
      <c r="W12">
        <v>5</v>
      </c>
      <c r="X12">
        <v>4.91</v>
      </c>
      <c r="Y12">
        <v>858.13</v>
      </c>
      <c r="Z12">
        <v>13000181001</v>
      </c>
      <c r="AA12">
        <v>1731.8158764537</v>
      </c>
      <c r="AB12" t="s">
        <v>41</v>
      </c>
      <c r="AC12" t="s">
        <v>54</v>
      </c>
      <c r="AD12" t="s">
        <v>54</v>
      </c>
      <c r="AE12" t="s">
        <v>73</v>
      </c>
      <c r="AF12" t="s">
        <v>112</v>
      </c>
      <c r="AK12" t="s">
        <v>12138</v>
      </c>
    </row>
    <row r="13" spans="1:42" x14ac:dyDescent="0.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5</v>
      </c>
      <c r="G13">
        <v>2022</v>
      </c>
      <c r="H13" s="1">
        <v>44949.601915706022</v>
      </c>
      <c r="I13" t="s">
        <v>62</v>
      </c>
      <c r="J13">
        <v>772.84</v>
      </c>
      <c r="K13">
        <v>0</v>
      </c>
      <c r="L13" t="s">
        <v>38</v>
      </c>
      <c r="M13" t="s">
        <v>79</v>
      </c>
      <c r="Q13">
        <v>772.84</v>
      </c>
      <c r="R13" t="s">
        <v>52</v>
      </c>
      <c r="S13">
        <v>37.887500000000003</v>
      </c>
      <c r="T13">
        <v>-89.788332999999994</v>
      </c>
      <c r="U13">
        <v>0.72683333299999997</v>
      </c>
      <c r="V13">
        <v>1</v>
      </c>
      <c r="W13">
        <v>7.43</v>
      </c>
      <c r="X13">
        <v>3</v>
      </c>
      <c r="Y13">
        <v>264.73599999999999</v>
      </c>
      <c r="Z13">
        <v>17007516001</v>
      </c>
      <c r="AB13" t="s">
        <v>118</v>
      </c>
      <c r="AC13" t="s">
        <v>54</v>
      </c>
      <c r="AD13" t="s">
        <v>54</v>
      </c>
      <c r="AE13" t="s">
        <v>65</v>
      </c>
      <c r="AF13" t="s">
        <v>119</v>
      </c>
      <c r="AK13" t="s">
        <v>12139</v>
      </c>
      <c r="AL13" t="s">
        <v>12140</v>
      </c>
    </row>
    <row r="14" spans="1:42" x14ac:dyDescent="0.3">
      <c r="A14" t="s">
        <v>120</v>
      </c>
      <c r="B14" t="s">
        <v>121</v>
      </c>
      <c r="C14" t="s">
        <v>121</v>
      </c>
      <c r="D14" t="s">
        <v>98</v>
      </c>
      <c r="E14" t="s">
        <v>99</v>
      </c>
      <c r="F14">
        <v>6</v>
      </c>
      <c r="G14">
        <v>2022</v>
      </c>
      <c r="H14" s="1">
        <v>44833.60997420139</v>
      </c>
      <c r="I14" t="s">
        <v>62</v>
      </c>
      <c r="J14">
        <v>734.36</v>
      </c>
      <c r="K14">
        <v>0</v>
      </c>
      <c r="L14" t="s">
        <v>38</v>
      </c>
      <c r="M14" t="s">
        <v>79</v>
      </c>
      <c r="Q14">
        <v>734.36</v>
      </c>
      <c r="R14" t="s">
        <v>94</v>
      </c>
      <c r="S14">
        <v>29.643219999999999</v>
      </c>
      <c r="T14">
        <v>-95.264250000000004</v>
      </c>
      <c r="U14">
        <v>1.4246666670000001</v>
      </c>
      <c r="V14">
        <v>1</v>
      </c>
      <c r="W14">
        <v>3</v>
      </c>
      <c r="X14">
        <v>0</v>
      </c>
      <c r="Y14">
        <v>520.20600000000002</v>
      </c>
      <c r="AB14" t="s">
        <v>54</v>
      </c>
      <c r="AC14" t="s">
        <v>64</v>
      </c>
      <c r="AD14" t="s">
        <v>54</v>
      </c>
      <c r="AE14" t="s">
        <v>54</v>
      </c>
      <c r="AF14" t="s">
        <v>122</v>
      </c>
      <c r="AK14">
        <v>81.550503168095418</v>
      </c>
      <c r="AL14">
        <v>34.289973909802463</v>
      </c>
    </row>
    <row r="15" spans="1:42" x14ac:dyDescent="0.3">
      <c r="A15" t="s">
        <v>123</v>
      </c>
      <c r="B15" t="s">
        <v>124</v>
      </c>
      <c r="C15" t="s">
        <v>124</v>
      </c>
      <c r="D15" t="s">
        <v>98</v>
      </c>
      <c r="E15" t="s">
        <v>99</v>
      </c>
      <c r="F15">
        <v>6</v>
      </c>
      <c r="G15">
        <v>2022</v>
      </c>
      <c r="H15" s="1">
        <v>44833.700651689818</v>
      </c>
      <c r="I15" t="s">
        <v>62</v>
      </c>
      <c r="J15">
        <v>640.83000000000004</v>
      </c>
      <c r="K15">
        <v>0</v>
      </c>
      <c r="L15" t="s">
        <v>38</v>
      </c>
      <c r="M15" t="s">
        <v>79</v>
      </c>
      <c r="Q15">
        <v>640.83000000000004</v>
      </c>
      <c r="R15" t="s">
        <v>94</v>
      </c>
      <c r="S15">
        <v>29.598593999999999</v>
      </c>
      <c r="T15">
        <v>-95.207773000000003</v>
      </c>
      <c r="U15">
        <v>3.4718333330000002</v>
      </c>
      <c r="V15">
        <v>1</v>
      </c>
      <c r="W15">
        <v>6.14</v>
      </c>
      <c r="X15">
        <v>0</v>
      </c>
      <c r="Y15">
        <v>1267.357</v>
      </c>
      <c r="Z15">
        <v>48007039024</v>
      </c>
      <c r="AB15" t="s">
        <v>54</v>
      </c>
      <c r="AC15" t="s">
        <v>64</v>
      </c>
      <c r="AD15" t="s">
        <v>54</v>
      </c>
      <c r="AE15" t="s">
        <v>54</v>
      </c>
      <c r="AF15" t="s">
        <v>125</v>
      </c>
    </row>
    <row r="16" spans="1:42" x14ac:dyDescent="0.3">
      <c r="A16" t="s">
        <v>126</v>
      </c>
      <c r="B16" t="s">
        <v>127</v>
      </c>
      <c r="C16" t="s">
        <v>127</v>
      </c>
      <c r="D16" t="s">
        <v>98</v>
      </c>
      <c r="E16" t="s">
        <v>99</v>
      </c>
      <c r="F16">
        <v>6</v>
      </c>
      <c r="G16">
        <v>2022</v>
      </c>
      <c r="H16" s="1">
        <v>44833.698565856481</v>
      </c>
      <c r="I16" t="s">
        <v>62</v>
      </c>
      <c r="J16">
        <v>554.72</v>
      </c>
      <c r="K16">
        <v>0</v>
      </c>
      <c r="L16" t="s">
        <v>38</v>
      </c>
      <c r="M16" t="s">
        <v>79</v>
      </c>
      <c r="Q16">
        <v>554.72</v>
      </c>
      <c r="R16" t="s">
        <v>94</v>
      </c>
      <c r="S16">
        <v>29.648855999999999</v>
      </c>
      <c r="T16">
        <v>-95.223010000000002</v>
      </c>
      <c r="U16">
        <v>2.2488333329999999</v>
      </c>
      <c r="V16">
        <v>1</v>
      </c>
      <c r="W16">
        <v>5.76</v>
      </c>
      <c r="X16">
        <v>0</v>
      </c>
      <c r="Y16">
        <v>821.06500000000005</v>
      </c>
      <c r="AB16" t="s">
        <v>54</v>
      </c>
      <c r="AC16" t="s">
        <v>64</v>
      </c>
      <c r="AD16" t="s">
        <v>54</v>
      </c>
      <c r="AE16" t="s">
        <v>54</v>
      </c>
      <c r="AF16" t="s">
        <v>128</v>
      </c>
    </row>
    <row r="17" spans="1:32" x14ac:dyDescent="0.3">
      <c r="A17" t="s">
        <v>129</v>
      </c>
      <c r="B17" t="s">
        <v>130</v>
      </c>
      <c r="C17" t="s">
        <v>130</v>
      </c>
      <c r="D17" t="s">
        <v>98</v>
      </c>
      <c r="E17" t="s">
        <v>99</v>
      </c>
      <c r="F17">
        <v>6</v>
      </c>
      <c r="G17">
        <v>2022</v>
      </c>
      <c r="H17" s="1">
        <v>44833.591452615743</v>
      </c>
      <c r="I17" t="s">
        <v>62</v>
      </c>
      <c r="J17">
        <v>541.83000000000004</v>
      </c>
      <c r="K17">
        <v>0</v>
      </c>
      <c r="L17" t="s">
        <v>38</v>
      </c>
      <c r="M17" t="s">
        <v>79</v>
      </c>
      <c r="Q17">
        <v>541.83000000000004</v>
      </c>
      <c r="R17" t="s">
        <v>94</v>
      </c>
      <c r="S17">
        <v>29.927769999999999</v>
      </c>
      <c r="T17">
        <v>-95.393739999999994</v>
      </c>
      <c r="U17">
        <v>1.4836666670000001</v>
      </c>
      <c r="V17">
        <v>1</v>
      </c>
      <c r="W17">
        <v>4</v>
      </c>
      <c r="X17">
        <v>0</v>
      </c>
      <c r="Y17">
        <v>541.71799999999996</v>
      </c>
      <c r="Z17">
        <v>48007039067</v>
      </c>
      <c r="AB17" t="s">
        <v>41</v>
      </c>
      <c r="AC17" t="s">
        <v>54</v>
      </c>
      <c r="AD17" t="s">
        <v>54</v>
      </c>
      <c r="AE17" t="s">
        <v>73</v>
      </c>
      <c r="AF17" t="s">
        <v>131</v>
      </c>
    </row>
    <row r="18" spans="1:32" x14ac:dyDescent="0.3">
      <c r="A18" t="s">
        <v>132</v>
      </c>
      <c r="B18" t="s">
        <v>133</v>
      </c>
      <c r="C18" t="s">
        <v>134</v>
      </c>
      <c r="D18" t="s">
        <v>135</v>
      </c>
      <c r="E18" t="s">
        <v>136</v>
      </c>
      <c r="F18">
        <v>4</v>
      </c>
      <c r="G18">
        <v>2022</v>
      </c>
      <c r="H18" s="1">
        <v>44963.528486145835</v>
      </c>
      <c r="I18" t="s">
        <v>62</v>
      </c>
      <c r="J18">
        <v>527.29</v>
      </c>
      <c r="K18">
        <v>0</v>
      </c>
      <c r="L18" t="s">
        <v>38</v>
      </c>
      <c r="M18" t="s">
        <v>51</v>
      </c>
      <c r="N18">
        <v>527.29</v>
      </c>
      <c r="R18" t="s">
        <v>52</v>
      </c>
      <c r="S18">
        <v>35.004305000000002</v>
      </c>
      <c r="T18">
        <v>-78.345532000000006</v>
      </c>
      <c r="U18">
        <v>2.5535999999999999</v>
      </c>
      <c r="V18">
        <v>1</v>
      </c>
      <c r="W18">
        <v>5</v>
      </c>
      <c r="X18">
        <v>0</v>
      </c>
      <c r="Y18">
        <v>931.52809999999999</v>
      </c>
      <c r="Z18">
        <v>37008201001</v>
      </c>
      <c r="AA18">
        <v>1314.7960702414</v>
      </c>
      <c r="AB18" t="s">
        <v>41</v>
      </c>
      <c r="AC18" t="s">
        <v>54</v>
      </c>
      <c r="AD18" t="s">
        <v>54</v>
      </c>
      <c r="AE18" t="s">
        <v>73</v>
      </c>
      <c r="AF18" t="s">
        <v>137</v>
      </c>
    </row>
    <row r="19" spans="1:32" x14ac:dyDescent="0.3">
      <c r="A19" t="s">
        <v>138</v>
      </c>
      <c r="B19" t="s">
        <v>139</v>
      </c>
      <c r="C19" t="s">
        <v>139</v>
      </c>
      <c r="D19" t="s">
        <v>98</v>
      </c>
      <c r="E19" t="s">
        <v>99</v>
      </c>
      <c r="F19">
        <v>6</v>
      </c>
      <c r="G19">
        <v>2022</v>
      </c>
      <c r="H19" s="1">
        <v>44833.6934115162</v>
      </c>
      <c r="I19" t="s">
        <v>62</v>
      </c>
      <c r="J19">
        <v>501.67</v>
      </c>
      <c r="K19">
        <v>0</v>
      </c>
      <c r="L19" t="s">
        <v>38</v>
      </c>
      <c r="M19" t="s">
        <v>79</v>
      </c>
      <c r="Q19">
        <v>501.67</v>
      </c>
      <c r="R19" t="s">
        <v>94</v>
      </c>
      <c r="S19">
        <v>29.878990000000002</v>
      </c>
      <c r="T19">
        <v>-95.536159999999995</v>
      </c>
      <c r="U19">
        <v>1.7431666669999999</v>
      </c>
      <c r="V19">
        <v>1</v>
      </c>
      <c r="W19">
        <v>4</v>
      </c>
      <c r="X19">
        <v>0</v>
      </c>
      <c r="Y19">
        <v>636.13</v>
      </c>
      <c r="Z19">
        <v>48007039065</v>
      </c>
      <c r="AB19" t="s">
        <v>54</v>
      </c>
      <c r="AC19" t="s">
        <v>64</v>
      </c>
      <c r="AD19" t="s">
        <v>54</v>
      </c>
      <c r="AE19" t="s">
        <v>54</v>
      </c>
      <c r="AF19" t="s">
        <v>140</v>
      </c>
    </row>
    <row r="20" spans="1:32" x14ac:dyDescent="0.3">
      <c r="A20" t="s">
        <v>141</v>
      </c>
      <c r="B20" t="s">
        <v>142</v>
      </c>
      <c r="C20" t="s">
        <v>142</v>
      </c>
      <c r="D20" t="s">
        <v>98</v>
      </c>
      <c r="E20" t="s">
        <v>99</v>
      </c>
      <c r="F20">
        <v>6</v>
      </c>
      <c r="G20">
        <v>2022</v>
      </c>
      <c r="H20" s="1">
        <v>44833.608812164355</v>
      </c>
      <c r="I20" t="s">
        <v>62</v>
      </c>
      <c r="J20">
        <v>498.32</v>
      </c>
      <c r="K20">
        <v>0</v>
      </c>
      <c r="L20" t="s">
        <v>38</v>
      </c>
      <c r="M20" t="s">
        <v>79</v>
      </c>
      <c r="Q20">
        <v>498.32</v>
      </c>
      <c r="R20" t="s">
        <v>94</v>
      </c>
      <c r="S20">
        <v>29.687771000000001</v>
      </c>
      <c r="T20">
        <v>-95.302041000000003</v>
      </c>
      <c r="U20">
        <v>1.987833333</v>
      </c>
      <c r="V20">
        <v>1</v>
      </c>
      <c r="W20">
        <v>7.2</v>
      </c>
      <c r="X20">
        <v>0</v>
      </c>
      <c r="Y20">
        <v>725.07100000000003</v>
      </c>
      <c r="Z20">
        <v>48007039061</v>
      </c>
      <c r="AA20">
        <v>2622.3079517280003</v>
      </c>
      <c r="AB20" t="s">
        <v>54</v>
      </c>
      <c r="AC20" t="s">
        <v>64</v>
      </c>
      <c r="AD20" t="s">
        <v>54</v>
      </c>
      <c r="AE20" t="s">
        <v>54</v>
      </c>
      <c r="AF20" t="s">
        <v>143</v>
      </c>
    </row>
    <row r="21" spans="1:32" x14ac:dyDescent="0.3">
      <c r="A21" t="s">
        <v>145</v>
      </c>
      <c r="B21" t="s">
        <v>146</v>
      </c>
      <c r="C21" t="s">
        <v>147</v>
      </c>
      <c r="D21" t="s">
        <v>148</v>
      </c>
      <c r="E21" t="s">
        <v>117</v>
      </c>
      <c r="F21">
        <v>5</v>
      </c>
      <c r="G21">
        <v>2022</v>
      </c>
      <c r="H21" s="1">
        <v>44981.427344131946</v>
      </c>
      <c r="I21" t="s">
        <v>62</v>
      </c>
      <c r="J21">
        <v>446.45</v>
      </c>
      <c r="K21">
        <v>0</v>
      </c>
      <c r="L21" t="s">
        <v>38</v>
      </c>
      <c r="M21" t="s">
        <v>51</v>
      </c>
      <c r="N21">
        <v>537</v>
      </c>
      <c r="R21" t="s">
        <v>52</v>
      </c>
      <c r="S21">
        <v>41.443002</v>
      </c>
      <c r="T21">
        <v>-87.670895000000002</v>
      </c>
      <c r="AB21" t="s">
        <v>41</v>
      </c>
      <c r="AC21" t="s">
        <v>54</v>
      </c>
      <c r="AD21" t="s">
        <v>54</v>
      </c>
      <c r="AE21" t="s">
        <v>73</v>
      </c>
      <c r="AF21" t="s">
        <v>149</v>
      </c>
    </row>
    <row r="22" spans="1:32" x14ac:dyDescent="0.3">
      <c r="A22" t="s">
        <v>150</v>
      </c>
      <c r="B22" t="s">
        <v>151</v>
      </c>
      <c r="C22" t="s">
        <v>152</v>
      </c>
      <c r="D22" t="s">
        <v>153</v>
      </c>
      <c r="E22" t="s">
        <v>93</v>
      </c>
      <c r="F22">
        <v>4</v>
      </c>
      <c r="G22">
        <v>2022</v>
      </c>
      <c r="H22" s="1">
        <v>44957.58523715278</v>
      </c>
      <c r="I22" t="s">
        <v>62</v>
      </c>
      <c r="J22">
        <v>445</v>
      </c>
      <c r="K22">
        <v>0</v>
      </c>
      <c r="L22" t="s">
        <v>38</v>
      </c>
      <c r="M22" t="s">
        <v>79</v>
      </c>
      <c r="Q22">
        <v>445</v>
      </c>
      <c r="R22" t="s">
        <v>94</v>
      </c>
      <c r="S22">
        <v>38.043332999999997</v>
      </c>
      <c r="T22">
        <v>-84.922499999999999</v>
      </c>
      <c r="U22">
        <v>2.5941666670000001</v>
      </c>
      <c r="V22">
        <v>1</v>
      </c>
      <c r="W22">
        <v>3.3</v>
      </c>
      <c r="X22">
        <v>2.149</v>
      </c>
      <c r="Y22">
        <v>943.7</v>
      </c>
      <c r="Z22">
        <v>21000271001</v>
      </c>
      <c r="AA22">
        <v>983.36548189799998</v>
      </c>
      <c r="AB22" t="s">
        <v>41</v>
      </c>
      <c r="AC22" t="s">
        <v>54</v>
      </c>
      <c r="AD22" t="s">
        <v>54</v>
      </c>
      <c r="AE22" t="s">
        <v>65</v>
      </c>
      <c r="AF22" t="s">
        <v>154</v>
      </c>
    </row>
    <row r="23" spans="1:32" x14ac:dyDescent="0.3">
      <c r="A23" t="s">
        <v>155</v>
      </c>
      <c r="B23" t="s">
        <v>156</v>
      </c>
      <c r="C23" t="s">
        <v>157</v>
      </c>
      <c r="D23" t="s">
        <v>158</v>
      </c>
      <c r="E23" t="s">
        <v>159</v>
      </c>
      <c r="F23">
        <v>10</v>
      </c>
      <c r="G23">
        <v>2022</v>
      </c>
      <c r="H23" s="1">
        <v>44971.487657083337</v>
      </c>
      <c r="I23" t="s">
        <v>62</v>
      </c>
      <c r="J23">
        <v>397.33</v>
      </c>
      <c r="K23">
        <v>0</v>
      </c>
      <c r="L23" t="s">
        <v>38</v>
      </c>
      <c r="M23" t="s">
        <v>51</v>
      </c>
      <c r="N23">
        <v>397.33</v>
      </c>
      <c r="R23" t="s">
        <v>52</v>
      </c>
      <c r="S23">
        <v>47.848655999999998</v>
      </c>
      <c r="T23">
        <v>-121.97613699999999</v>
      </c>
      <c r="U23">
        <v>0</v>
      </c>
      <c r="V23">
        <v>1</v>
      </c>
      <c r="W23">
        <v>0</v>
      </c>
      <c r="X23">
        <v>0</v>
      </c>
      <c r="Y23">
        <v>0</v>
      </c>
      <c r="Z23">
        <v>53000790001</v>
      </c>
      <c r="AA23">
        <v>883.20788651950011</v>
      </c>
      <c r="AB23" t="s">
        <v>41</v>
      </c>
      <c r="AC23" t="s">
        <v>54</v>
      </c>
      <c r="AD23" t="s">
        <v>54</v>
      </c>
      <c r="AE23" t="s">
        <v>73</v>
      </c>
      <c r="AF23" t="s">
        <v>160</v>
      </c>
    </row>
    <row r="24" spans="1:32" x14ac:dyDescent="0.3">
      <c r="A24" t="s">
        <v>161</v>
      </c>
      <c r="B24" t="s">
        <v>162</v>
      </c>
      <c r="C24" t="s">
        <v>162</v>
      </c>
      <c r="D24" t="s">
        <v>98</v>
      </c>
      <c r="E24" t="s">
        <v>99</v>
      </c>
      <c r="F24">
        <v>6</v>
      </c>
      <c r="G24">
        <v>2022</v>
      </c>
      <c r="H24" s="1">
        <v>44833.699873819445</v>
      </c>
      <c r="I24" t="s">
        <v>62</v>
      </c>
      <c r="J24">
        <v>391.22</v>
      </c>
      <c r="K24">
        <v>0</v>
      </c>
      <c r="L24" t="s">
        <v>38</v>
      </c>
      <c r="M24" t="s">
        <v>79</v>
      </c>
      <c r="Q24">
        <v>391.22</v>
      </c>
      <c r="R24" t="s">
        <v>94</v>
      </c>
      <c r="S24">
        <v>29.645800000000001</v>
      </c>
      <c r="T24">
        <v>-95.338290999999998</v>
      </c>
      <c r="U24">
        <v>2.8322500000000002</v>
      </c>
      <c r="V24">
        <v>1</v>
      </c>
      <c r="W24">
        <v>7</v>
      </c>
      <c r="X24">
        <v>0</v>
      </c>
      <c r="Y24">
        <v>1033.1659999999999</v>
      </c>
      <c r="Z24">
        <v>48007039005</v>
      </c>
      <c r="AA24">
        <v>1733.6369236423998</v>
      </c>
      <c r="AB24" t="s">
        <v>41</v>
      </c>
      <c r="AC24" t="s">
        <v>54</v>
      </c>
      <c r="AD24" t="s">
        <v>54</v>
      </c>
      <c r="AE24" t="s">
        <v>73</v>
      </c>
      <c r="AF24" t="s">
        <v>163</v>
      </c>
    </row>
    <row r="25" spans="1:32" x14ac:dyDescent="0.3">
      <c r="A25" t="s">
        <v>164</v>
      </c>
      <c r="B25" t="s">
        <v>165</v>
      </c>
      <c r="C25" t="s">
        <v>165</v>
      </c>
      <c r="D25" t="s">
        <v>166</v>
      </c>
      <c r="E25" t="s">
        <v>99</v>
      </c>
      <c r="F25">
        <v>6</v>
      </c>
      <c r="G25">
        <v>2022</v>
      </c>
      <c r="H25" s="1">
        <v>44844.402948067131</v>
      </c>
      <c r="I25" t="s">
        <v>62</v>
      </c>
      <c r="J25">
        <v>386.62</v>
      </c>
      <c r="K25">
        <v>0</v>
      </c>
      <c r="L25" t="s">
        <v>38</v>
      </c>
      <c r="M25" t="s">
        <v>79</v>
      </c>
      <c r="Q25">
        <v>386.62</v>
      </c>
      <c r="R25" t="s">
        <v>94</v>
      </c>
      <c r="S25">
        <v>29.301642000000001</v>
      </c>
      <c r="T25">
        <v>-96.098033999999998</v>
      </c>
      <c r="U25">
        <v>0.59483333299999996</v>
      </c>
      <c r="V25">
        <v>1</v>
      </c>
      <c r="W25">
        <v>1.5</v>
      </c>
      <c r="X25">
        <v>1.5</v>
      </c>
      <c r="Y25">
        <v>216.904</v>
      </c>
      <c r="Z25">
        <v>48001246001</v>
      </c>
      <c r="AA25">
        <v>455.26179717500003</v>
      </c>
      <c r="AB25" t="s">
        <v>41</v>
      </c>
      <c r="AC25" t="s">
        <v>72</v>
      </c>
      <c r="AD25" t="s">
        <v>54</v>
      </c>
      <c r="AE25" t="s">
        <v>73</v>
      </c>
      <c r="AF25" t="s">
        <v>167</v>
      </c>
    </row>
    <row r="26" spans="1:32" x14ac:dyDescent="0.3">
      <c r="A26" t="s">
        <v>168</v>
      </c>
      <c r="B26" t="s">
        <v>169</v>
      </c>
      <c r="C26" t="s">
        <v>170</v>
      </c>
      <c r="D26" t="s">
        <v>171</v>
      </c>
      <c r="E26" t="s">
        <v>172</v>
      </c>
      <c r="F26">
        <v>4</v>
      </c>
      <c r="G26">
        <v>2022</v>
      </c>
      <c r="H26" s="1">
        <v>44972.412016122682</v>
      </c>
      <c r="I26" t="s">
        <v>62</v>
      </c>
      <c r="J26">
        <v>385</v>
      </c>
      <c r="K26">
        <v>0</v>
      </c>
      <c r="L26" t="s">
        <v>38</v>
      </c>
      <c r="M26" t="s">
        <v>51</v>
      </c>
      <c r="N26">
        <v>385</v>
      </c>
      <c r="R26" t="s">
        <v>52</v>
      </c>
      <c r="S26">
        <v>34.703251999999999</v>
      </c>
      <c r="T26">
        <v>-81.655710999999997</v>
      </c>
      <c r="U26">
        <v>0.94916666699999996</v>
      </c>
      <c r="V26">
        <v>1</v>
      </c>
      <c r="W26">
        <v>0</v>
      </c>
      <c r="X26">
        <v>0</v>
      </c>
      <c r="Y26">
        <v>346.81</v>
      </c>
      <c r="AB26" t="s">
        <v>41</v>
      </c>
      <c r="AC26" t="s">
        <v>54</v>
      </c>
      <c r="AD26" t="s">
        <v>54</v>
      </c>
      <c r="AE26" t="s">
        <v>54</v>
      </c>
      <c r="AF26" t="s">
        <v>173</v>
      </c>
    </row>
    <row r="27" spans="1:32" x14ac:dyDescent="0.3">
      <c r="A27" t="s">
        <v>174</v>
      </c>
      <c r="B27" t="s">
        <v>175</v>
      </c>
      <c r="C27" t="s">
        <v>175</v>
      </c>
      <c r="D27" t="s">
        <v>176</v>
      </c>
      <c r="E27" t="s">
        <v>99</v>
      </c>
      <c r="F27">
        <v>6</v>
      </c>
      <c r="G27">
        <v>2022</v>
      </c>
      <c r="H27" s="1">
        <v>44833.566960300923</v>
      </c>
      <c r="I27" t="s">
        <v>62</v>
      </c>
      <c r="J27">
        <v>384.07</v>
      </c>
      <c r="K27">
        <v>0</v>
      </c>
      <c r="L27" t="s">
        <v>38</v>
      </c>
      <c r="M27" t="s">
        <v>79</v>
      </c>
      <c r="Q27">
        <v>384.07</v>
      </c>
      <c r="R27" t="s">
        <v>94</v>
      </c>
      <c r="S27">
        <v>36.037806000000003</v>
      </c>
      <c r="T27">
        <v>-102.499167</v>
      </c>
      <c r="U27">
        <v>0.79683333300000003</v>
      </c>
      <c r="V27">
        <v>1</v>
      </c>
      <c r="W27">
        <v>1.5</v>
      </c>
      <c r="X27">
        <v>1.5</v>
      </c>
      <c r="Y27">
        <v>290.92899999999997</v>
      </c>
      <c r="Z27">
        <v>48000134001</v>
      </c>
      <c r="AA27">
        <v>327.78849396600003</v>
      </c>
      <c r="AB27" t="s">
        <v>177</v>
      </c>
      <c r="AC27" t="s">
        <v>72</v>
      </c>
      <c r="AD27" t="s">
        <v>54</v>
      </c>
      <c r="AE27" t="s">
        <v>73</v>
      </c>
      <c r="AF27" t="s">
        <v>178</v>
      </c>
    </row>
    <row r="28" spans="1:32" x14ac:dyDescent="0.3">
      <c r="A28" t="s">
        <v>179</v>
      </c>
      <c r="B28" t="s">
        <v>180</v>
      </c>
      <c r="C28" t="s">
        <v>181</v>
      </c>
      <c r="D28" t="s">
        <v>182</v>
      </c>
      <c r="E28" t="s">
        <v>117</v>
      </c>
      <c r="F28">
        <v>5</v>
      </c>
      <c r="G28">
        <v>2022</v>
      </c>
      <c r="H28" s="1">
        <v>44972.362364247689</v>
      </c>
      <c r="I28" t="s">
        <v>62</v>
      </c>
      <c r="J28">
        <v>358.5</v>
      </c>
      <c r="K28">
        <v>0</v>
      </c>
      <c r="L28" t="s">
        <v>38</v>
      </c>
      <c r="M28" t="s">
        <v>51</v>
      </c>
      <c r="N28">
        <v>358.5</v>
      </c>
      <c r="R28" t="s">
        <v>86</v>
      </c>
      <c r="S28">
        <v>37.733840000000001</v>
      </c>
      <c r="T28">
        <v>-89.166129999999995</v>
      </c>
      <c r="U28">
        <v>3.375</v>
      </c>
      <c r="V28">
        <v>1</v>
      </c>
      <c r="W28">
        <v>12.5</v>
      </c>
      <c r="X28">
        <v>6</v>
      </c>
      <c r="Y28">
        <v>1226.9000000000001</v>
      </c>
      <c r="Z28">
        <v>17000015001</v>
      </c>
      <c r="AA28">
        <v>1766.4157730390002</v>
      </c>
      <c r="AB28" t="s">
        <v>118</v>
      </c>
      <c r="AC28" t="s">
        <v>72</v>
      </c>
      <c r="AD28" t="s">
        <v>54</v>
      </c>
      <c r="AE28" t="s">
        <v>183</v>
      </c>
      <c r="AF28" t="s">
        <v>184</v>
      </c>
    </row>
    <row r="29" spans="1:32" x14ac:dyDescent="0.3">
      <c r="A29" t="s">
        <v>185</v>
      </c>
      <c r="B29" t="s">
        <v>186</v>
      </c>
      <c r="C29" t="s">
        <v>186</v>
      </c>
      <c r="D29" t="s">
        <v>98</v>
      </c>
      <c r="E29" t="s">
        <v>99</v>
      </c>
      <c r="F29">
        <v>6</v>
      </c>
      <c r="G29">
        <v>2022</v>
      </c>
      <c r="H29" s="1">
        <v>44833.692663877315</v>
      </c>
      <c r="I29" t="s">
        <v>62</v>
      </c>
      <c r="J29">
        <v>356.29</v>
      </c>
      <c r="K29">
        <v>0</v>
      </c>
      <c r="L29" t="s">
        <v>38</v>
      </c>
      <c r="M29" t="s">
        <v>79</v>
      </c>
      <c r="Q29">
        <v>356.29</v>
      </c>
      <c r="R29" t="s">
        <v>94</v>
      </c>
      <c r="S29">
        <v>29.944188</v>
      </c>
      <c r="T29">
        <v>-95.399782000000002</v>
      </c>
      <c r="U29">
        <v>2.7397499999999999</v>
      </c>
      <c r="V29">
        <v>1</v>
      </c>
      <c r="W29">
        <v>3.71</v>
      </c>
      <c r="X29">
        <v>0</v>
      </c>
      <c r="Y29">
        <v>999.85299999999995</v>
      </c>
      <c r="Z29">
        <v>48007039066</v>
      </c>
      <c r="AA29">
        <v>1019.786425672</v>
      </c>
      <c r="AB29" t="s">
        <v>41</v>
      </c>
      <c r="AC29" t="s">
        <v>54</v>
      </c>
      <c r="AD29" t="s">
        <v>54</v>
      </c>
      <c r="AE29" t="s">
        <v>73</v>
      </c>
      <c r="AF29" t="s">
        <v>187</v>
      </c>
    </row>
    <row r="30" spans="1:32" x14ac:dyDescent="0.3">
      <c r="A30" t="s">
        <v>188</v>
      </c>
      <c r="B30" t="s">
        <v>189</v>
      </c>
      <c r="C30" t="s">
        <v>190</v>
      </c>
      <c r="D30" t="s">
        <v>191</v>
      </c>
      <c r="E30" t="s">
        <v>192</v>
      </c>
      <c r="F30">
        <v>4</v>
      </c>
      <c r="G30">
        <v>2022</v>
      </c>
      <c r="H30" s="1">
        <v>44971.611305532409</v>
      </c>
      <c r="I30" t="s">
        <v>62</v>
      </c>
      <c r="J30">
        <v>291</v>
      </c>
      <c r="K30">
        <v>0</v>
      </c>
      <c r="L30" t="s">
        <v>38</v>
      </c>
      <c r="M30" t="s">
        <v>51</v>
      </c>
      <c r="N30">
        <v>291</v>
      </c>
      <c r="R30" t="s">
        <v>52</v>
      </c>
      <c r="S30">
        <v>33.5349</v>
      </c>
      <c r="T30">
        <v>-86.560599999999994</v>
      </c>
      <c r="U30">
        <v>1.453387333</v>
      </c>
      <c r="V30">
        <v>2</v>
      </c>
      <c r="W30">
        <v>2</v>
      </c>
      <c r="X30">
        <v>1.19</v>
      </c>
      <c r="Y30">
        <v>523.55999999999995</v>
      </c>
      <c r="Z30">
        <v>1200100001</v>
      </c>
      <c r="AA30">
        <v>553.59834536479991</v>
      </c>
      <c r="AB30" t="s">
        <v>118</v>
      </c>
      <c r="AC30" t="s">
        <v>54</v>
      </c>
      <c r="AD30" t="s">
        <v>54</v>
      </c>
      <c r="AE30" t="s">
        <v>55</v>
      </c>
      <c r="AF30" t="s">
        <v>193</v>
      </c>
    </row>
    <row r="31" spans="1:32" x14ac:dyDescent="0.3">
      <c r="A31" t="s">
        <v>194</v>
      </c>
      <c r="B31" t="s">
        <v>195</v>
      </c>
      <c r="C31" t="s">
        <v>196</v>
      </c>
      <c r="D31" t="s">
        <v>197</v>
      </c>
      <c r="E31" t="s">
        <v>111</v>
      </c>
      <c r="F31">
        <v>4</v>
      </c>
      <c r="G31">
        <v>2022</v>
      </c>
      <c r="H31" s="1">
        <v>44944.612434259259</v>
      </c>
      <c r="I31" t="s">
        <v>62</v>
      </c>
      <c r="J31">
        <v>290.29899999999998</v>
      </c>
      <c r="K31">
        <v>0</v>
      </c>
      <c r="L31" t="s">
        <v>38</v>
      </c>
      <c r="M31" t="s">
        <v>51</v>
      </c>
      <c r="N31">
        <v>290.29899999999998</v>
      </c>
      <c r="R31" t="s">
        <v>52</v>
      </c>
      <c r="S31">
        <v>34.459167000000001</v>
      </c>
      <c r="T31">
        <v>-85.344639000000001</v>
      </c>
      <c r="U31">
        <v>1.8666666670000001</v>
      </c>
      <c r="V31">
        <v>1</v>
      </c>
      <c r="W31">
        <v>2</v>
      </c>
      <c r="X31">
        <v>1.98</v>
      </c>
      <c r="Y31">
        <v>678.9</v>
      </c>
      <c r="Z31">
        <v>13000175001</v>
      </c>
      <c r="AA31">
        <v>610.05080821449997</v>
      </c>
      <c r="AB31" t="s">
        <v>41</v>
      </c>
      <c r="AC31" t="s">
        <v>54</v>
      </c>
      <c r="AD31" t="s">
        <v>54</v>
      </c>
      <c r="AE31" t="s">
        <v>73</v>
      </c>
      <c r="AF31" t="s">
        <v>198</v>
      </c>
    </row>
    <row r="32" spans="1:32" x14ac:dyDescent="0.3">
      <c r="A32" t="s">
        <v>199</v>
      </c>
      <c r="B32" t="s">
        <v>200</v>
      </c>
      <c r="C32" t="s">
        <v>201</v>
      </c>
      <c r="D32" t="s">
        <v>70</v>
      </c>
      <c r="E32" t="s">
        <v>71</v>
      </c>
      <c r="F32">
        <v>4</v>
      </c>
      <c r="G32">
        <v>2022</v>
      </c>
      <c r="H32" s="1">
        <v>45023.557024166665</v>
      </c>
      <c r="I32" t="s">
        <v>62</v>
      </c>
      <c r="J32">
        <v>244.24</v>
      </c>
      <c r="K32">
        <v>0</v>
      </c>
      <c r="L32" t="s">
        <v>38</v>
      </c>
      <c r="M32" t="s">
        <v>51</v>
      </c>
      <c r="N32">
        <v>244.24</v>
      </c>
      <c r="R32" t="s">
        <v>52</v>
      </c>
      <c r="S32">
        <v>32.152166999999999</v>
      </c>
      <c r="T32">
        <v>-90.263889000000006</v>
      </c>
      <c r="U32">
        <v>2.5916666670000001</v>
      </c>
      <c r="V32">
        <v>1</v>
      </c>
      <c r="W32">
        <v>4.5</v>
      </c>
      <c r="X32">
        <v>0</v>
      </c>
      <c r="Y32">
        <v>946.5</v>
      </c>
      <c r="Z32">
        <v>28001617501</v>
      </c>
      <c r="AA32">
        <v>1183.6806726550001</v>
      </c>
      <c r="AB32" t="s">
        <v>41</v>
      </c>
      <c r="AC32" t="s">
        <v>72</v>
      </c>
      <c r="AD32" t="s">
        <v>54</v>
      </c>
      <c r="AE32" t="s">
        <v>73</v>
      </c>
      <c r="AF32" t="s">
        <v>202</v>
      </c>
    </row>
    <row r="33" spans="1:32" x14ac:dyDescent="0.3">
      <c r="A33" t="s">
        <v>203</v>
      </c>
      <c r="B33" t="s">
        <v>204</v>
      </c>
      <c r="C33" t="s">
        <v>205</v>
      </c>
      <c r="D33" t="s">
        <v>206</v>
      </c>
      <c r="E33" t="s">
        <v>207</v>
      </c>
      <c r="F33">
        <v>4</v>
      </c>
      <c r="G33">
        <v>2022</v>
      </c>
      <c r="H33" s="1">
        <v>44985.487589895834</v>
      </c>
      <c r="I33" t="s">
        <v>62</v>
      </c>
      <c r="J33">
        <v>232.7</v>
      </c>
      <c r="K33">
        <v>0</v>
      </c>
      <c r="L33" t="s">
        <v>38</v>
      </c>
      <c r="M33" t="s">
        <v>51</v>
      </c>
      <c r="N33">
        <v>232.7</v>
      </c>
      <c r="R33" t="s">
        <v>86</v>
      </c>
      <c r="S33">
        <v>35.14564</v>
      </c>
      <c r="T33">
        <v>-86.564830000000001</v>
      </c>
      <c r="U33">
        <v>1.0302500000000001</v>
      </c>
      <c r="V33">
        <v>1</v>
      </c>
      <c r="W33">
        <v>3.35</v>
      </c>
      <c r="X33">
        <v>1.29</v>
      </c>
      <c r="Y33">
        <v>375.27499999999998</v>
      </c>
      <c r="Z33">
        <v>47000500001</v>
      </c>
      <c r="AA33">
        <v>864.99741463249995</v>
      </c>
      <c r="AB33" t="s">
        <v>38</v>
      </c>
      <c r="AC33" t="s">
        <v>38</v>
      </c>
      <c r="AD33" t="s">
        <v>38</v>
      </c>
      <c r="AE33" t="s">
        <v>38</v>
      </c>
      <c r="AF33" t="s">
        <v>208</v>
      </c>
    </row>
    <row r="34" spans="1:32" x14ac:dyDescent="0.3">
      <c r="A34" t="s">
        <v>209</v>
      </c>
      <c r="B34" t="s">
        <v>210</v>
      </c>
      <c r="C34" t="s">
        <v>211</v>
      </c>
      <c r="D34" t="s">
        <v>212</v>
      </c>
      <c r="E34" t="s">
        <v>213</v>
      </c>
      <c r="F34">
        <v>3</v>
      </c>
      <c r="G34">
        <v>2022</v>
      </c>
      <c r="H34" s="1">
        <v>44935.413893425924</v>
      </c>
      <c r="I34" t="s">
        <v>62</v>
      </c>
      <c r="J34">
        <v>226.08</v>
      </c>
      <c r="K34">
        <v>0</v>
      </c>
      <c r="L34" t="s">
        <v>38</v>
      </c>
      <c r="M34" t="s">
        <v>51</v>
      </c>
      <c r="N34">
        <v>226.08</v>
      </c>
      <c r="R34" t="s">
        <v>214</v>
      </c>
      <c r="S34">
        <v>40.475293999999998</v>
      </c>
      <c r="T34">
        <v>-78.001643999999999</v>
      </c>
      <c r="U34">
        <v>2.5249999999999999</v>
      </c>
      <c r="V34">
        <v>3</v>
      </c>
      <c r="W34">
        <v>4</v>
      </c>
      <c r="X34">
        <v>0</v>
      </c>
      <c r="Y34">
        <v>918.76099999999997</v>
      </c>
      <c r="Z34">
        <v>42003035001</v>
      </c>
      <c r="AA34">
        <v>1062.9452440441901</v>
      </c>
      <c r="AB34" t="s">
        <v>41</v>
      </c>
      <c r="AC34" t="s">
        <v>54</v>
      </c>
      <c r="AD34" t="s">
        <v>215</v>
      </c>
      <c r="AE34" t="s">
        <v>73</v>
      </c>
      <c r="AF34" t="s">
        <v>216</v>
      </c>
    </row>
    <row r="35" spans="1:32" x14ac:dyDescent="0.3">
      <c r="A35" t="s">
        <v>217</v>
      </c>
      <c r="B35" t="s">
        <v>218</v>
      </c>
      <c r="C35" t="s">
        <v>219</v>
      </c>
      <c r="D35" t="s">
        <v>220</v>
      </c>
      <c r="E35" t="s">
        <v>117</v>
      </c>
      <c r="F35">
        <v>5</v>
      </c>
      <c r="G35">
        <v>2022</v>
      </c>
      <c r="H35" s="1">
        <v>44972.47723434028</v>
      </c>
      <c r="I35" t="s">
        <v>62</v>
      </c>
      <c r="J35">
        <v>218.6</v>
      </c>
      <c r="K35">
        <v>0</v>
      </c>
      <c r="L35" t="s">
        <v>38</v>
      </c>
      <c r="M35" t="s">
        <v>51</v>
      </c>
      <c r="N35">
        <v>216.9</v>
      </c>
      <c r="R35" t="s">
        <v>52</v>
      </c>
      <c r="S35">
        <v>38.616700000000002</v>
      </c>
      <c r="T35">
        <v>-88.943799999999996</v>
      </c>
      <c r="U35">
        <v>2.7444999999999999</v>
      </c>
      <c r="V35">
        <v>4</v>
      </c>
      <c r="W35">
        <v>7.0229999999999997</v>
      </c>
      <c r="X35">
        <v>2.508</v>
      </c>
      <c r="Y35">
        <v>507.99299999999999</v>
      </c>
      <c r="Z35">
        <v>17001221001</v>
      </c>
      <c r="AA35">
        <v>626.44023291280007</v>
      </c>
      <c r="AB35" t="s">
        <v>41</v>
      </c>
      <c r="AC35" t="s">
        <v>54</v>
      </c>
      <c r="AD35" t="s">
        <v>54</v>
      </c>
      <c r="AE35" t="s">
        <v>65</v>
      </c>
      <c r="AF35" t="s">
        <v>221</v>
      </c>
    </row>
    <row r="36" spans="1:32" x14ac:dyDescent="0.3">
      <c r="A36" t="s">
        <v>222</v>
      </c>
      <c r="B36" t="s">
        <v>223</v>
      </c>
      <c r="C36" t="s">
        <v>224</v>
      </c>
      <c r="D36" t="s">
        <v>225</v>
      </c>
      <c r="E36" t="s">
        <v>93</v>
      </c>
      <c r="F36">
        <v>4</v>
      </c>
      <c r="G36">
        <v>2022</v>
      </c>
      <c r="H36" s="1">
        <v>44956.598785347225</v>
      </c>
      <c r="I36" t="s">
        <v>62</v>
      </c>
      <c r="J36">
        <v>214</v>
      </c>
      <c r="K36">
        <v>0</v>
      </c>
      <c r="L36" t="s">
        <v>38</v>
      </c>
      <c r="M36" t="s">
        <v>79</v>
      </c>
      <c r="Q36">
        <v>214</v>
      </c>
      <c r="R36" t="s">
        <v>52</v>
      </c>
      <c r="S36">
        <v>38.687221999999998</v>
      </c>
      <c r="T36">
        <v>-83.786666999999994</v>
      </c>
      <c r="U36">
        <v>1.5633333330000001</v>
      </c>
      <c r="V36">
        <v>1</v>
      </c>
      <c r="W36">
        <v>3.4</v>
      </c>
      <c r="X36">
        <v>1.345</v>
      </c>
      <c r="Y36">
        <v>569.05600000000004</v>
      </c>
      <c r="Z36">
        <v>21000289001</v>
      </c>
      <c r="AA36">
        <v>1014.50538882477</v>
      </c>
      <c r="AB36" t="s">
        <v>41</v>
      </c>
      <c r="AC36" t="s">
        <v>54</v>
      </c>
      <c r="AD36" t="s">
        <v>54</v>
      </c>
      <c r="AE36" t="s">
        <v>65</v>
      </c>
      <c r="AF36" t="s">
        <v>226</v>
      </c>
    </row>
    <row r="37" spans="1:32" x14ac:dyDescent="0.3">
      <c r="A37" t="s">
        <v>227</v>
      </c>
      <c r="B37" t="s">
        <v>228</v>
      </c>
      <c r="C37" t="s">
        <v>229</v>
      </c>
      <c r="D37" t="s">
        <v>230</v>
      </c>
      <c r="E37" t="s">
        <v>231</v>
      </c>
      <c r="F37">
        <v>2</v>
      </c>
      <c r="G37">
        <v>2022</v>
      </c>
      <c r="H37" s="1">
        <v>44978.480842557874</v>
      </c>
      <c r="I37" t="s">
        <v>62</v>
      </c>
      <c r="J37">
        <v>212.62</v>
      </c>
      <c r="K37">
        <v>0</v>
      </c>
      <c r="L37" t="s">
        <v>38</v>
      </c>
      <c r="M37" t="s">
        <v>79</v>
      </c>
      <c r="Q37">
        <v>212.62</v>
      </c>
      <c r="R37" t="s">
        <v>52</v>
      </c>
      <c r="S37">
        <v>18.100940000000001</v>
      </c>
      <c r="T37">
        <v>-66.623548999999997</v>
      </c>
      <c r="U37">
        <v>18.092500000000001</v>
      </c>
      <c r="V37">
        <v>1</v>
      </c>
      <c r="W37">
        <v>27</v>
      </c>
      <c r="X37">
        <v>18.100000000000001</v>
      </c>
      <c r="Y37">
        <v>6605.48</v>
      </c>
      <c r="Z37">
        <v>72000004001</v>
      </c>
      <c r="AB37" t="s">
        <v>118</v>
      </c>
      <c r="AC37" t="s">
        <v>54</v>
      </c>
      <c r="AD37" t="s">
        <v>54</v>
      </c>
      <c r="AE37" t="s">
        <v>54</v>
      </c>
      <c r="AF37" t="s">
        <v>232</v>
      </c>
    </row>
    <row r="38" spans="1:32" x14ac:dyDescent="0.3">
      <c r="A38" t="s">
        <v>233</v>
      </c>
      <c r="B38" t="s">
        <v>234</v>
      </c>
      <c r="C38" t="s">
        <v>234</v>
      </c>
      <c r="D38" t="s">
        <v>98</v>
      </c>
      <c r="E38" t="s">
        <v>99</v>
      </c>
      <c r="F38">
        <v>6</v>
      </c>
      <c r="G38">
        <v>2022</v>
      </c>
      <c r="H38" s="1">
        <v>44833.710507245371</v>
      </c>
      <c r="I38" t="s">
        <v>62</v>
      </c>
      <c r="J38">
        <v>209.98</v>
      </c>
      <c r="K38">
        <v>0</v>
      </c>
      <c r="L38" t="s">
        <v>38</v>
      </c>
      <c r="M38" t="s">
        <v>79</v>
      </c>
      <c r="Q38">
        <v>209.98</v>
      </c>
      <c r="R38" t="s">
        <v>94</v>
      </c>
      <c r="S38">
        <v>29.954388999999999</v>
      </c>
      <c r="T38">
        <v>-95.531861000000006</v>
      </c>
      <c r="U38">
        <v>1.3025</v>
      </c>
      <c r="V38">
        <v>1</v>
      </c>
      <c r="W38">
        <v>2</v>
      </c>
      <c r="X38">
        <v>0</v>
      </c>
      <c r="Y38">
        <v>475.53800000000001</v>
      </c>
      <c r="AB38" t="s">
        <v>41</v>
      </c>
      <c r="AC38" t="s">
        <v>54</v>
      </c>
      <c r="AD38" t="s">
        <v>54</v>
      </c>
      <c r="AE38" t="s">
        <v>54</v>
      </c>
      <c r="AF38" t="s">
        <v>235</v>
      </c>
    </row>
    <row r="39" spans="1:32" x14ac:dyDescent="0.3">
      <c r="A39" t="s">
        <v>236</v>
      </c>
      <c r="B39" t="s">
        <v>237</v>
      </c>
      <c r="C39" t="s">
        <v>238</v>
      </c>
      <c r="D39" t="s">
        <v>239</v>
      </c>
      <c r="E39" t="s">
        <v>117</v>
      </c>
      <c r="F39">
        <v>5</v>
      </c>
      <c r="G39">
        <v>2022</v>
      </c>
      <c r="H39" s="1">
        <v>44944.603979004627</v>
      </c>
      <c r="I39" t="s">
        <v>62</v>
      </c>
      <c r="J39">
        <v>203.84</v>
      </c>
      <c r="K39">
        <v>0</v>
      </c>
      <c r="L39" t="s">
        <v>38</v>
      </c>
      <c r="M39" t="s">
        <v>79</v>
      </c>
      <c r="Q39">
        <v>203.84</v>
      </c>
      <c r="R39" t="s">
        <v>52</v>
      </c>
      <c r="S39">
        <v>38.400565999999998</v>
      </c>
      <c r="T39">
        <v>-87.773971000000003</v>
      </c>
      <c r="U39">
        <v>1.62</v>
      </c>
      <c r="V39">
        <v>4</v>
      </c>
      <c r="W39">
        <v>5</v>
      </c>
      <c r="X39">
        <v>2</v>
      </c>
      <c r="Y39">
        <v>588.79</v>
      </c>
      <c r="Z39">
        <v>17005813001</v>
      </c>
      <c r="AB39" t="s">
        <v>118</v>
      </c>
      <c r="AC39" t="s">
        <v>72</v>
      </c>
      <c r="AD39" t="s">
        <v>54</v>
      </c>
      <c r="AE39" t="s">
        <v>65</v>
      </c>
      <c r="AF39" t="s">
        <v>240</v>
      </c>
    </row>
    <row r="40" spans="1:32" x14ac:dyDescent="0.3">
      <c r="A40" t="s">
        <v>241</v>
      </c>
      <c r="B40" t="s">
        <v>242</v>
      </c>
      <c r="C40" t="s">
        <v>242</v>
      </c>
      <c r="D40" t="s">
        <v>98</v>
      </c>
      <c r="E40" t="s">
        <v>99</v>
      </c>
      <c r="F40">
        <v>6</v>
      </c>
      <c r="G40">
        <v>2022</v>
      </c>
      <c r="H40" s="1">
        <v>44833.702148773147</v>
      </c>
      <c r="I40" t="s">
        <v>62</v>
      </c>
      <c r="J40">
        <v>194.74</v>
      </c>
      <c r="K40">
        <v>0</v>
      </c>
      <c r="L40" t="s">
        <v>38</v>
      </c>
      <c r="M40" t="s">
        <v>79</v>
      </c>
      <c r="Q40">
        <v>194.74</v>
      </c>
      <c r="R40" t="s">
        <v>94</v>
      </c>
      <c r="S40">
        <v>29.590377</v>
      </c>
      <c r="T40">
        <v>-95.156091000000004</v>
      </c>
      <c r="U40">
        <v>1.4027499999999999</v>
      </c>
      <c r="V40">
        <v>1</v>
      </c>
      <c r="W40">
        <v>5</v>
      </c>
      <c r="X40">
        <v>0</v>
      </c>
      <c r="Y40">
        <v>511.858</v>
      </c>
      <c r="Z40">
        <v>48007039084</v>
      </c>
      <c r="AB40" t="s">
        <v>41</v>
      </c>
      <c r="AC40" t="s">
        <v>54</v>
      </c>
      <c r="AD40" t="s">
        <v>54</v>
      </c>
      <c r="AE40" t="s">
        <v>73</v>
      </c>
      <c r="AF40" t="s">
        <v>243</v>
      </c>
    </row>
    <row r="41" spans="1:32" x14ac:dyDescent="0.3">
      <c r="A41" t="s">
        <v>244</v>
      </c>
      <c r="B41" t="s">
        <v>245</v>
      </c>
      <c r="C41" t="s">
        <v>245</v>
      </c>
      <c r="D41" t="s">
        <v>246</v>
      </c>
      <c r="E41" t="s">
        <v>247</v>
      </c>
      <c r="F41">
        <v>1</v>
      </c>
      <c r="G41">
        <v>2022</v>
      </c>
      <c r="H41" s="1">
        <v>44951.325327060185</v>
      </c>
      <c r="I41" t="s">
        <v>62</v>
      </c>
      <c r="J41">
        <v>189</v>
      </c>
      <c r="K41">
        <v>0</v>
      </c>
      <c r="L41" t="s">
        <v>38</v>
      </c>
      <c r="M41" t="s">
        <v>79</v>
      </c>
      <c r="Q41">
        <v>189</v>
      </c>
      <c r="R41" t="s">
        <v>94</v>
      </c>
      <c r="S41">
        <v>42.286285999999997</v>
      </c>
      <c r="T41">
        <v>-73.241279000000006</v>
      </c>
      <c r="U41">
        <v>0.69063333299999996</v>
      </c>
      <c r="V41">
        <v>1</v>
      </c>
      <c r="W41">
        <v>1.25</v>
      </c>
      <c r="X41">
        <v>0</v>
      </c>
      <c r="Y41">
        <v>252.13390000000001</v>
      </c>
      <c r="Z41">
        <v>25000163001</v>
      </c>
      <c r="AA41">
        <v>358.74629617390002</v>
      </c>
      <c r="AB41" t="s">
        <v>54</v>
      </c>
      <c r="AC41" t="s">
        <v>54</v>
      </c>
      <c r="AD41" t="s">
        <v>54</v>
      </c>
      <c r="AE41" t="s">
        <v>55</v>
      </c>
      <c r="AF41" t="s">
        <v>248</v>
      </c>
    </row>
    <row r="42" spans="1:32" x14ac:dyDescent="0.3">
      <c r="A42" t="s">
        <v>249</v>
      </c>
      <c r="B42" t="s">
        <v>250</v>
      </c>
      <c r="C42" t="s">
        <v>251</v>
      </c>
      <c r="D42" t="s">
        <v>252</v>
      </c>
      <c r="E42" t="s">
        <v>253</v>
      </c>
      <c r="F42">
        <v>5</v>
      </c>
      <c r="G42">
        <v>2022</v>
      </c>
      <c r="H42" s="1">
        <v>44931.599517037037</v>
      </c>
      <c r="I42" t="s">
        <v>62</v>
      </c>
      <c r="J42">
        <v>186</v>
      </c>
      <c r="K42">
        <v>0</v>
      </c>
      <c r="L42" t="s">
        <v>38</v>
      </c>
      <c r="M42" t="s">
        <v>51</v>
      </c>
      <c r="N42">
        <v>186</v>
      </c>
      <c r="R42" t="s">
        <v>52</v>
      </c>
      <c r="S42">
        <v>38.311971999999997</v>
      </c>
      <c r="T42">
        <v>-86.951527999999996</v>
      </c>
      <c r="U42">
        <v>1.13425</v>
      </c>
      <c r="V42">
        <v>1</v>
      </c>
      <c r="W42">
        <v>2</v>
      </c>
      <c r="X42">
        <v>0.9</v>
      </c>
      <c r="Y42">
        <v>411.39400000000001</v>
      </c>
      <c r="Z42">
        <v>18004373001</v>
      </c>
      <c r="AA42">
        <v>405.72931364236001</v>
      </c>
      <c r="AB42" t="s">
        <v>118</v>
      </c>
      <c r="AC42" t="s">
        <v>72</v>
      </c>
      <c r="AD42" t="s">
        <v>54</v>
      </c>
      <c r="AE42" t="s">
        <v>44</v>
      </c>
      <c r="AF42" t="s">
        <v>254</v>
      </c>
    </row>
    <row r="43" spans="1:32" x14ac:dyDescent="0.3">
      <c r="A43" t="s">
        <v>255</v>
      </c>
      <c r="B43" t="s">
        <v>256</v>
      </c>
      <c r="C43" t="s">
        <v>257</v>
      </c>
      <c r="D43" t="s">
        <v>258</v>
      </c>
      <c r="E43" t="s">
        <v>259</v>
      </c>
      <c r="F43">
        <v>7</v>
      </c>
      <c r="G43">
        <v>2022</v>
      </c>
      <c r="H43" s="1">
        <v>44977.609245462962</v>
      </c>
      <c r="I43" t="s">
        <v>62</v>
      </c>
      <c r="J43">
        <v>171.06</v>
      </c>
      <c r="K43">
        <v>0</v>
      </c>
      <c r="L43" t="s">
        <v>38</v>
      </c>
      <c r="M43" t="s">
        <v>51</v>
      </c>
      <c r="N43">
        <v>171.06</v>
      </c>
      <c r="R43" t="s">
        <v>52</v>
      </c>
      <c r="S43">
        <v>41.745277999999999</v>
      </c>
      <c r="T43">
        <v>-92.734722000000005</v>
      </c>
      <c r="U43">
        <v>0</v>
      </c>
      <c r="V43">
        <v>1</v>
      </c>
      <c r="W43">
        <v>5</v>
      </c>
      <c r="X43">
        <v>3.7109999999999999</v>
      </c>
      <c r="Y43">
        <v>0</v>
      </c>
      <c r="Z43">
        <v>19000352001</v>
      </c>
      <c r="AA43">
        <v>815.8291405376001</v>
      </c>
      <c r="AB43" t="s">
        <v>41</v>
      </c>
      <c r="AC43" t="s">
        <v>64</v>
      </c>
      <c r="AD43" t="s">
        <v>54</v>
      </c>
      <c r="AE43" t="s">
        <v>54</v>
      </c>
      <c r="AF43" t="s">
        <v>260</v>
      </c>
    </row>
    <row r="44" spans="1:32" x14ac:dyDescent="0.3">
      <c r="A44" t="s">
        <v>261</v>
      </c>
      <c r="B44" t="s">
        <v>262</v>
      </c>
      <c r="C44" t="s">
        <v>263</v>
      </c>
      <c r="D44" t="s">
        <v>264</v>
      </c>
      <c r="E44" t="s">
        <v>172</v>
      </c>
      <c r="F44">
        <v>4</v>
      </c>
      <c r="G44">
        <v>2022</v>
      </c>
      <c r="H44" s="1">
        <v>44950.646214629633</v>
      </c>
      <c r="I44" t="s">
        <v>62</v>
      </c>
      <c r="J44">
        <v>165</v>
      </c>
      <c r="K44">
        <v>0</v>
      </c>
      <c r="L44" t="s">
        <v>38</v>
      </c>
      <c r="M44" t="s">
        <v>79</v>
      </c>
      <c r="Q44">
        <v>87.11</v>
      </c>
      <c r="R44" t="s">
        <v>94</v>
      </c>
      <c r="S44">
        <v>33.218616398328997</v>
      </c>
      <c r="T44">
        <v>-81.350822990388096</v>
      </c>
      <c r="Z44">
        <v>45000177002</v>
      </c>
      <c r="AA44">
        <v>411.55666464619992</v>
      </c>
      <c r="AB44" t="s">
        <v>118</v>
      </c>
      <c r="AC44" t="s">
        <v>54</v>
      </c>
      <c r="AD44" t="s">
        <v>54</v>
      </c>
      <c r="AE44" t="s">
        <v>73</v>
      </c>
      <c r="AF44" t="s">
        <v>265</v>
      </c>
    </row>
    <row r="45" spans="1:32" x14ac:dyDescent="0.3">
      <c r="A45" t="s">
        <v>266</v>
      </c>
      <c r="B45" t="s">
        <v>267</v>
      </c>
      <c r="C45" t="s">
        <v>267</v>
      </c>
      <c r="D45" t="s">
        <v>98</v>
      </c>
      <c r="E45" t="s">
        <v>99</v>
      </c>
      <c r="F45">
        <v>6</v>
      </c>
      <c r="G45">
        <v>2022</v>
      </c>
      <c r="H45" s="1">
        <v>44833.709048842589</v>
      </c>
      <c r="I45" t="s">
        <v>62</v>
      </c>
      <c r="J45">
        <v>163.9</v>
      </c>
      <c r="K45">
        <v>0</v>
      </c>
      <c r="L45" t="s">
        <v>38</v>
      </c>
      <c r="M45" t="s">
        <v>79</v>
      </c>
      <c r="Q45">
        <v>163.9</v>
      </c>
      <c r="R45" t="s">
        <v>94</v>
      </c>
      <c r="S45">
        <v>29.929404000000002</v>
      </c>
      <c r="T45">
        <v>-95.283012999999997</v>
      </c>
      <c r="U45">
        <v>3.8932500000000001</v>
      </c>
      <c r="V45">
        <v>1</v>
      </c>
      <c r="W45">
        <v>5</v>
      </c>
      <c r="X45">
        <v>0</v>
      </c>
      <c r="Y45">
        <v>1423.2470000000001</v>
      </c>
      <c r="AB45" t="s">
        <v>54</v>
      </c>
      <c r="AC45" t="s">
        <v>64</v>
      </c>
      <c r="AD45" t="s">
        <v>54</v>
      </c>
      <c r="AE45" t="s">
        <v>54</v>
      </c>
      <c r="AF45" t="s">
        <v>268</v>
      </c>
    </row>
    <row r="46" spans="1:32" x14ac:dyDescent="0.3">
      <c r="A46" t="s">
        <v>269</v>
      </c>
      <c r="B46" t="s">
        <v>270</v>
      </c>
      <c r="C46" t="s">
        <v>270</v>
      </c>
      <c r="D46" t="s">
        <v>98</v>
      </c>
      <c r="E46" t="s">
        <v>99</v>
      </c>
      <c r="F46">
        <v>6</v>
      </c>
      <c r="G46">
        <v>2022</v>
      </c>
      <c r="H46" s="1">
        <v>44833.610593541664</v>
      </c>
      <c r="I46" t="s">
        <v>62</v>
      </c>
      <c r="J46">
        <v>163.24</v>
      </c>
      <c r="K46">
        <v>0</v>
      </c>
      <c r="L46" t="s">
        <v>38</v>
      </c>
      <c r="M46" t="s">
        <v>79</v>
      </c>
      <c r="Q46">
        <v>163.24</v>
      </c>
      <c r="R46" t="s">
        <v>94</v>
      </c>
      <c r="S46">
        <v>29.962416999999999</v>
      </c>
      <c r="T46">
        <v>-95.357139000000004</v>
      </c>
      <c r="U46">
        <v>1.814666667</v>
      </c>
      <c r="V46">
        <v>1</v>
      </c>
      <c r="W46">
        <v>8</v>
      </c>
      <c r="X46">
        <v>0</v>
      </c>
      <c r="Y46">
        <v>662.70699999999999</v>
      </c>
      <c r="Z46">
        <v>48007039018</v>
      </c>
      <c r="AA46">
        <v>1658.7918841868302</v>
      </c>
      <c r="AB46" t="s">
        <v>41</v>
      </c>
      <c r="AC46" t="s">
        <v>54</v>
      </c>
      <c r="AD46" t="s">
        <v>54</v>
      </c>
      <c r="AE46" t="s">
        <v>54</v>
      </c>
      <c r="AF46" t="s">
        <v>271</v>
      </c>
    </row>
    <row r="47" spans="1:32" x14ac:dyDescent="0.3">
      <c r="A47" t="s">
        <v>272</v>
      </c>
      <c r="B47" t="s">
        <v>273</v>
      </c>
      <c r="C47" t="s">
        <v>274</v>
      </c>
      <c r="D47" t="s">
        <v>275</v>
      </c>
      <c r="E47" t="s">
        <v>93</v>
      </c>
      <c r="F47">
        <v>4</v>
      </c>
      <c r="G47">
        <v>2022</v>
      </c>
      <c r="H47" s="1">
        <v>44957.425961157409</v>
      </c>
      <c r="I47" t="s">
        <v>62</v>
      </c>
      <c r="J47">
        <v>162</v>
      </c>
      <c r="K47">
        <v>0</v>
      </c>
      <c r="L47" t="s">
        <v>38</v>
      </c>
      <c r="M47" t="s">
        <v>39</v>
      </c>
      <c r="N47">
        <v>159</v>
      </c>
      <c r="Q47">
        <v>3</v>
      </c>
      <c r="R47" t="s">
        <v>52</v>
      </c>
      <c r="S47">
        <v>37.5625</v>
      </c>
      <c r="T47">
        <v>-85.272221999999999</v>
      </c>
      <c r="U47">
        <v>9.875</v>
      </c>
      <c r="V47">
        <v>1</v>
      </c>
      <c r="W47">
        <v>3</v>
      </c>
      <c r="X47">
        <v>2.1890000000000001</v>
      </c>
      <c r="Y47">
        <v>3656.01</v>
      </c>
      <c r="Z47">
        <v>21000305001</v>
      </c>
      <c r="AA47">
        <v>928.73406623700021</v>
      </c>
      <c r="AB47" t="s">
        <v>41</v>
      </c>
      <c r="AC47" t="s">
        <v>72</v>
      </c>
      <c r="AD47" t="s">
        <v>54</v>
      </c>
      <c r="AE47" t="s">
        <v>55</v>
      </c>
      <c r="AF47" t="s">
        <v>276</v>
      </c>
    </row>
    <row r="48" spans="1:32" x14ac:dyDescent="0.3">
      <c r="A48" t="s">
        <v>277</v>
      </c>
      <c r="B48" t="s">
        <v>278</v>
      </c>
      <c r="C48" t="s">
        <v>279</v>
      </c>
      <c r="D48" t="s">
        <v>280</v>
      </c>
      <c r="E48" t="s">
        <v>247</v>
      </c>
      <c r="F48">
        <v>1</v>
      </c>
      <c r="G48">
        <v>2022</v>
      </c>
      <c r="H48" s="1">
        <v>44964.411531886573</v>
      </c>
      <c r="I48" t="s">
        <v>62</v>
      </c>
      <c r="J48">
        <v>147.72</v>
      </c>
      <c r="K48">
        <v>0</v>
      </c>
      <c r="L48" t="s">
        <v>38</v>
      </c>
      <c r="M48" t="s">
        <v>79</v>
      </c>
      <c r="Q48">
        <v>143.72</v>
      </c>
      <c r="R48" t="s">
        <v>94</v>
      </c>
      <c r="S48">
        <v>42.251939999999998</v>
      </c>
      <c r="T48">
        <v>-72.255139999999997</v>
      </c>
      <c r="U48">
        <v>0.60216666699999999</v>
      </c>
      <c r="V48">
        <v>1</v>
      </c>
      <c r="W48">
        <v>2</v>
      </c>
      <c r="X48">
        <v>0.68700000000000006</v>
      </c>
      <c r="Y48">
        <v>219.69900000000001</v>
      </c>
      <c r="Z48">
        <v>25000144001</v>
      </c>
      <c r="AA48">
        <v>324.14639958859999</v>
      </c>
      <c r="AB48" t="s">
        <v>54</v>
      </c>
      <c r="AC48" t="s">
        <v>64</v>
      </c>
      <c r="AD48" t="s">
        <v>54</v>
      </c>
      <c r="AE48" t="s">
        <v>65</v>
      </c>
      <c r="AF48" t="s">
        <v>281</v>
      </c>
    </row>
    <row r="49" spans="1:32" x14ac:dyDescent="0.3">
      <c r="A49" t="s">
        <v>282</v>
      </c>
      <c r="B49" t="s">
        <v>283</v>
      </c>
      <c r="C49" t="s">
        <v>284</v>
      </c>
      <c r="D49" t="s">
        <v>285</v>
      </c>
      <c r="E49" t="s">
        <v>286</v>
      </c>
      <c r="F49">
        <v>1</v>
      </c>
      <c r="G49">
        <v>2022</v>
      </c>
      <c r="H49" s="1">
        <v>44952.498349328707</v>
      </c>
      <c r="I49" t="s">
        <v>62</v>
      </c>
      <c r="J49">
        <v>145.72</v>
      </c>
      <c r="K49">
        <v>0</v>
      </c>
      <c r="L49" t="s">
        <v>38</v>
      </c>
      <c r="M49" t="s">
        <v>51</v>
      </c>
      <c r="N49">
        <v>145.72</v>
      </c>
      <c r="R49" t="s">
        <v>86</v>
      </c>
      <c r="S49">
        <v>43.27919</v>
      </c>
      <c r="T49">
        <v>-72.467460000000003</v>
      </c>
      <c r="U49">
        <v>0.92541666700000003</v>
      </c>
      <c r="V49">
        <v>1</v>
      </c>
      <c r="W49">
        <v>0</v>
      </c>
      <c r="X49">
        <v>0</v>
      </c>
      <c r="Y49">
        <v>337.50099999999998</v>
      </c>
      <c r="Z49">
        <v>50000072001</v>
      </c>
      <c r="AA49">
        <v>667.77800409628992</v>
      </c>
      <c r="AB49" t="s">
        <v>53</v>
      </c>
      <c r="AC49" t="s">
        <v>42</v>
      </c>
      <c r="AD49" t="s">
        <v>43</v>
      </c>
      <c r="AE49" t="s">
        <v>73</v>
      </c>
      <c r="AF49" t="s">
        <v>287</v>
      </c>
    </row>
    <row r="50" spans="1:32" x14ac:dyDescent="0.3">
      <c r="A50" t="s">
        <v>288</v>
      </c>
      <c r="B50" t="s">
        <v>289</v>
      </c>
      <c r="C50" t="s">
        <v>290</v>
      </c>
      <c r="D50" t="s">
        <v>291</v>
      </c>
      <c r="E50" t="s">
        <v>117</v>
      </c>
      <c r="F50">
        <v>5</v>
      </c>
      <c r="G50">
        <v>2022</v>
      </c>
      <c r="H50" s="1">
        <v>44943.439196967593</v>
      </c>
      <c r="I50" t="s">
        <v>62</v>
      </c>
      <c r="J50">
        <v>142.30000000000001</v>
      </c>
      <c r="K50">
        <v>0</v>
      </c>
      <c r="L50" t="s">
        <v>38</v>
      </c>
      <c r="M50" t="s">
        <v>79</v>
      </c>
      <c r="Q50">
        <v>142.30000000000001</v>
      </c>
      <c r="R50" t="s">
        <v>94</v>
      </c>
      <c r="S50">
        <v>41.448929999999997</v>
      </c>
      <c r="T50">
        <v>-90.619889999999998</v>
      </c>
      <c r="U50">
        <v>7.5999999999999998E-2</v>
      </c>
      <c r="V50">
        <v>2</v>
      </c>
      <c r="W50">
        <v>3.75</v>
      </c>
      <c r="X50">
        <v>1.5</v>
      </c>
      <c r="Y50">
        <v>27.716000000000001</v>
      </c>
      <c r="Z50">
        <v>17000343002</v>
      </c>
      <c r="AA50">
        <v>398.80933432529997</v>
      </c>
      <c r="AB50" t="s">
        <v>118</v>
      </c>
      <c r="AC50" t="s">
        <v>54</v>
      </c>
      <c r="AD50" t="s">
        <v>54</v>
      </c>
      <c r="AE50" t="s">
        <v>54</v>
      </c>
      <c r="AF50" t="s">
        <v>292</v>
      </c>
    </row>
    <row r="51" spans="1:32" x14ac:dyDescent="0.3">
      <c r="A51" t="s">
        <v>293</v>
      </c>
      <c r="B51" t="s">
        <v>294</v>
      </c>
      <c r="C51" t="s">
        <v>295</v>
      </c>
      <c r="D51" t="s">
        <v>296</v>
      </c>
      <c r="E51" t="s">
        <v>231</v>
      </c>
      <c r="F51">
        <v>2</v>
      </c>
      <c r="G51">
        <v>2022</v>
      </c>
      <c r="H51" s="1">
        <v>44978.441895081021</v>
      </c>
      <c r="I51" t="s">
        <v>62</v>
      </c>
      <c r="J51">
        <v>134.01</v>
      </c>
      <c r="K51">
        <v>0</v>
      </c>
      <c r="L51" t="s">
        <v>38</v>
      </c>
      <c r="M51" t="s">
        <v>79</v>
      </c>
      <c r="Q51">
        <v>134.01</v>
      </c>
      <c r="R51" t="s">
        <v>52</v>
      </c>
      <c r="S51">
        <v>18.148561000000001</v>
      </c>
      <c r="T51">
        <v>-66.278391999999997</v>
      </c>
      <c r="U51">
        <v>0.63</v>
      </c>
      <c r="V51">
        <v>1</v>
      </c>
      <c r="W51">
        <v>1.8</v>
      </c>
      <c r="X51">
        <v>1.7</v>
      </c>
      <c r="Y51">
        <v>229.28</v>
      </c>
      <c r="Z51">
        <v>72000005006</v>
      </c>
      <c r="AB51" t="s">
        <v>118</v>
      </c>
      <c r="AC51" t="s">
        <v>54</v>
      </c>
      <c r="AD51" t="s">
        <v>54</v>
      </c>
      <c r="AE51" t="s">
        <v>73</v>
      </c>
      <c r="AF51" t="s">
        <v>297</v>
      </c>
    </row>
    <row r="52" spans="1:32" x14ac:dyDescent="0.3">
      <c r="A52" t="s">
        <v>298</v>
      </c>
      <c r="B52" t="s">
        <v>299</v>
      </c>
      <c r="C52" t="s">
        <v>300</v>
      </c>
      <c r="D52" t="s">
        <v>301</v>
      </c>
      <c r="E52" t="s">
        <v>85</v>
      </c>
      <c r="F52">
        <v>2</v>
      </c>
      <c r="G52">
        <v>2022</v>
      </c>
      <c r="H52" s="1">
        <v>44950.328131898146</v>
      </c>
      <c r="I52" t="s">
        <v>62</v>
      </c>
      <c r="J52">
        <v>133</v>
      </c>
      <c r="K52">
        <v>0</v>
      </c>
      <c r="L52" t="s">
        <v>38</v>
      </c>
      <c r="M52" t="s">
        <v>79</v>
      </c>
      <c r="Q52">
        <v>133</v>
      </c>
      <c r="R52" t="s">
        <v>214</v>
      </c>
      <c r="S52">
        <v>43.275889999999997</v>
      </c>
      <c r="T52">
        <v>-77.276570000000007</v>
      </c>
      <c r="U52">
        <v>0.75833333300000005</v>
      </c>
      <c r="V52">
        <v>1</v>
      </c>
      <c r="W52">
        <v>1</v>
      </c>
      <c r="X52">
        <v>0</v>
      </c>
      <c r="Y52">
        <v>275.72000000000003</v>
      </c>
      <c r="Z52">
        <v>36008093001</v>
      </c>
      <c r="AA52">
        <v>273.15707830499997</v>
      </c>
      <c r="AB52" t="s">
        <v>118</v>
      </c>
      <c r="AC52" t="s">
        <v>54</v>
      </c>
      <c r="AD52" t="s">
        <v>43</v>
      </c>
      <c r="AE52" t="s">
        <v>55</v>
      </c>
      <c r="AF52" t="s">
        <v>302</v>
      </c>
    </row>
    <row r="53" spans="1:32" x14ac:dyDescent="0.3">
      <c r="A53" t="s">
        <v>303</v>
      </c>
      <c r="B53" t="s">
        <v>304</v>
      </c>
      <c r="C53" t="s">
        <v>305</v>
      </c>
      <c r="D53" t="s">
        <v>306</v>
      </c>
      <c r="E53" t="s">
        <v>172</v>
      </c>
      <c r="F53">
        <v>4</v>
      </c>
      <c r="G53">
        <v>2022</v>
      </c>
      <c r="H53" s="1">
        <v>44974.610713263886</v>
      </c>
      <c r="I53" t="s">
        <v>62</v>
      </c>
      <c r="J53">
        <v>125</v>
      </c>
      <c r="K53">
        <v>0</v>
      </c>
      <c r="L53" t="s">
        <v>38</v>
      </c>
      <c r="M53" t="s">
        <v>79</v>
      </c>
      <c r="Q53">
        <v>125</v>
      </c>
      <c r="R53" t="s">
        <v>86</v>
      </c>
      <c r="S53">
        <v>34.164538</v>
      </c>
      <c r="T53">
        <v>-79.387549000000007</v>
      </c>
      <c r="U53">
        <v>1.257833333</v>
      </c>
      <c r="V53">
        <v>1</v>
      </c>
      <c r="W53">
        <v>0</v>
      </c>
      <c r="X53">
        <v>0</v>
      </c>
      <c r="Y53">
        <v>459.06900000000002</v>
      </c>
      <c r="Z53">
        <v>45000225002</v>
      </c>
      <c r="AA53">
        <v>1065.3126053895</v>
      </c>
      <c r="AB53" t="s">
        <v>54</v>
      </c>
      <c r="AC53" t="s">
        <v>64</v>
      </c>
      <c r="AD53" t="s">
        <v>54</v>
      </c>
      <c r="AE53" t="s">
        <v>73</v>
      </c>
      <c r="AF53" t="s">
        <v>307</v>
      </c>
    </row>
    <row r="54" spans="1:32" x14ac:dyDescent="0.3">
      <c r="A54" t="s">
        <v>308</v>
      </c>
      <c r="B54" t="s">
        <v>309</v>
      </c>
      <c r="C54" t="s">
        <v>310</v>
      </c>
      <c r="D54" t="s">
        <v>311</v>
      </c>
      <c r="E54" t="s">
        <v>117</v>
      </c>
      <c r="F54">
        <v>5</v>
      </c>
      <c r="G54">
        <v>2022</v>
      </c>
      <c r="H54" s="1">
        <v>44980.556747349539</v>
      </c>
      <c r="I54" t="s">
        <v>62</v>
      </c>
      <c r="J54">
        <v>110.01</v>
      </c>
      <c r="K54">
        <v>0</v>
      </c>
      <c r="L54" t="s">
        <v>38</v>
      </c>
      <c r="M54" t="s">
        <v>51</v>
      </c>
      <c r="N54">
        <v>37.18</v>
      </c>
      <c r="R54" t="s">
        <v>52</v>
      </c>
      <c r="S54">
        <v>41.241700000000002</v>
      </c>
      <c r="T54">
        <v>-87.838300000000004</v>
      </c>
      <c r="U54">
        <v>1.45425</v>
      </c>
      <c r="V54">
        <v>3</v>
      </c>
      <c r="W54">
        <v>3.5</v>
      </c>
      <c r="X54">
        <v>1.1499999999999999</v>
      </c>
      <c r="Y54">
        <v>529.99699999999996</v>
      </c>
      <c r="Z54">
        <v>17009105001</v>
      </c>
      <c r="AA54">
        <v>462.1817764920599</v>
      </c>
      <c r="AB54" t="s">
        <v>118</v>
      </c>
      <c r="AC54" t="s">
        <v>72</v>
      </c>
      <c r="AD54" t="s">
        <v>54</v>
      </c>
      <c r="AE54" t="s">
        <v>73</v>
      </c>
      <c r="AF54" t="s">
        <v>312</v>
      </c>
    </row>
    <row r="55" spans="1:32" x14ac:dyDescent="0.3">
      <c r="A55" t="s">
        <v>313</v>
      </c>
      <c r="B55" t="s">
        <v>314</v>
      </c>
      <c r="C55" t="s">
        <v>315</v>
      </c>
      <c r="D55" t="s">
        <v>316</v>
      </c>
      <c r="E55" t="s">
        <v>50</v>
      </c>
      <c r="F55">
        <v>10</v>
      </c>
      <c r="G55">
        <v>2022</v>
      </c>
      <c r="H55" s="1">
        <v>44988.579383553239</v>
      </c>
      <c r="I55" t="s">
        <v>62</v>
      </c>
      <c r="J55">
        <v>100.75</v>
      </c>
      <c r="K55">
        <v>0</v>
      </c>
      <c r="L55" t="s">
        <v>38</v>
      </c>
      <c r="M55" t="s">
        <v>51</v>
      </c>
      <c r="N55">
        <v>100.75</v>
      </c>
      <c r="R55" t="s">
        <v>86</v>
      </c>
      <c r="S55">
        <v>46.005499</v>
      </c>
      <c r="T55">
        <v>-123.92326300000001</v>
      </c>
      <c r="U55">
        <v>1.5818333330000001</v>
      </c>
      <c r="V55">
        <v>1</v>
      </c>
      <c r="W55">
        <v>2.25</v>
      </c>
      <c r="X55">
        <v>0</v>
      </c>
      <c r="Y55">
        <v>578.52300000000002</v>
      </c>
      <c r="Z55">
        <v>41000252001</v>
      </c>
      <c r="AA55">
        <v>573.6298644405</v>
      </c>
      <c r="AB55" t="s">
        <v>41</v>
      </c>
      <c r="AC55" t="s">
        <v>54</v>
      </c>
      <c r="AD55" t="s">
        <v>317</v>
      </c>
      <c r="AE55" t="s">
        <v>73</v>
      </c>
      <c r="AF55" t="s">
        <v>318</v>
      </c>
    </row>
    <row r="56" spans="1:32" x14ac:dyDescent="0.3">
      <c r="A56" t="s">
        <v>319</v>
      </c>
      <c r="B56" t="s">
        <v>320</v>
      </c>
      <c r="C56" t="s">
        <v>320</v>
      </c>
      <c r="D56" t="s">
        <v>98</v>
      </c>
      <c r="E56" t="s">
        <v>99</v>
      </c>
      <c r="F56">
        <v>6</v>
      </c>
      <c r="G56">
        <v>2022</v>
      </c>
      <c r="H56" s="1">
        <v>44833.691941064812</v>
      </c>
      <c r="I56" t="s">
        <v>62</v>
      </c>
      <c r="J56">
        <v>96.01</v>
      </c>
      <c r="K56">
        <v>0</v>
      </c>
      <c r="L56" t="s">
        <v>38</v>
      </c>
      <c r="M56" t="s">
        <v>79</v>
      </c>
      <c r="Q56">
        <v>96.01</v>
      </c>
      <c r="R56" t="s">
        <v>94</v>
      </c>
      <c r="S56">
        <v>29.739432000000001</v>
      </c>
      <c r="T56">
        <v>-95.267197999999993</v>
      </c>
      <c r="U56">
        <v>0.366166667</v>
      </c>
      <c r="V56">
        <v>1</v>
      </c>
      <c r="W56">
        <v>2</v>
      </c>
      <c r="X56">
        <v>2</v>
      </c>
      <c r="Y56">
        <v>133.483</v>
      </c>
      <c r="Z56">
        <v>48007039006</v>
      </c>
      <c r="AA56">
        <v>728.41887547999988</v>
      </c>
      <c r="AB56" t="s">
        <v>54</v>
      </c>
      <c r="AC56" t="s">
        <v>64</v>
      </c>
      <c r="AD56" t="s">
        <v>54</v>
      </c>
      <c r="AE56" t="s">
        <v>54</v>
      </c>
      <c r="AF56" t="s">
        <v>321</v>
      </c>
    </row>
    <row r="57" spans="1:32" x14ac:dyDescent="0.3">
      <c r="A57" t="s">
        <v>322</v>
      </c>
      <c r="B57" t="s">
        <v>323</v>
      </c>
      <c r="C57" t="s">
        <v>324</v>
      </c>
      <c r="D57" t="s">
        <v>325</v>
      </c>
      <c r="E57" t="s">
        <v>192</v>
      </c>
      <c r="F57">
        <v>4</v>
      </c>
      <c r="G57">
        <v>2022</v>
      </c>
      <c r="H57" s="1">
        <v>44973.453366550923</v>
      </c>
      <c r="I57" t="s">
        <v>62</v>
      </c>
      <c r="J57">
        <v>84</v>
      </c>
      <c r="K57">
        <v>0</v>
      </c>
      <c r="L57" t="s">
        <v>38</v>
      </c>
      <c r="M57" t="s">
        <v>51</v>
      </c>
      <c r="N57">
        <v>84</v>
      </c>
      <c r="R57" t="s">
        <v>52</v>
      </c>
      <c r="S57">
        <v>32.387661000000001</v>
      </c>
      <c r="T57">
        <v>-86.041448000000003</v>
      </c>
      <c r="U57">
        <v>0.75166666699999996</v>
      </c>
      <c r="V57">
        <v>1</v>
      </c>
      <c r="W57">
        <v>1.5</v>
      </c>
      <c r="X57">
        <v>0.51200000000000001</v>
      </c>
      <c r="Y57">
        <v>274.39</v>
      </c>
      <c r="AB57" t="s">
        <v>41</v>
      </c>
      <c r="AC57" t="s">
        <v>54</v>
      </c>
      <c r="AD57" t="s">
        <v>54</v>
      </c>
      <c r="AE57" t="s">
        <v>44</v>
      </c>
      <c r="AF57" t="s">
        <v>326</v>
      </c>
    </row>
    <row r="58" spans="1:32" x14ac:dyDescent="0.3">
      <c r="A58" t="s">
        <v>327</v>
      </c>
      <c r="B58" t="s">
        <v>328</v>
      </c>
      <c r="C58" t="s">
        <v>329</v>
      </c>
      <c r="D58" t="s">
        <v>330</v>
      </c>
      <c r="E58" t="s">
        <v>172</v>
      </c>
      <c r="F58">
        <v>4</v>
      </c>
      <c r="G58">
        <v>2022</v>
      </c>
      <c r="H58" s="1">
        <v>44974.609799131948</v>
      </c>
      <c r="I58" t="s">
        <v>62</v>
      </c>
      <c r="J58">
        <v>80.599999999999994</v>
      </c>
      <c r="K58">
        <v>0</v>
      </c>
      <c r="L58" t="s">
        <v>38</v>
      </c>
      <c r="M58" t="s">
        <v>51</v>
      </c>
      <c r="N58">
        <v>80.599999999999994</v>
      </c>
      <c r="R58" t="s">
        <v>52</v>
      </c>
      <c r="S58">
        <v>34.203333000000001</v>
      </c>
      <c r="T58">
        <v>-79.253332999999998</v>
      </c>
      <c r="U58">
        <v>0.76566666699999997</v>
      </c>
      <c r="V58">
        <v>1</v>
      </c>
      <c r="W58">
        <v>0</v>
      </c>
      <c r="X58">
        <v>0</v>
      </c>
      <c r="Y58">
        <v>279.28199999999998</v>
      </c>
      <c r="Z58">
        <v>45000226001</v>
      </c>
      <c r="AA58">
        <v>619.15604415799999</v>
      </c>
      <c r="AB58" t="s">
        <v>41</v>
      </c>
      <c r="AC58" t="s">
        <v>54</v>
      </c>
      <c r="AD58" t="s">
        <v>54</v>
      </c>
      <c r="AE58" t="s">
        <v>73</v>
      </c>
      <c r="AF58" t="s">
        <v>331</v>
      </c>
    </row>
    <row r="59" spans="1:32" x14ac:dyDescent="0.3">
      <c r="A59" t="s">
        <v>332</v>
      </c>
      <c r="B59" t="s">
        <v>333</v>
      </c>
      <c r="C59" t="s">
        <v>333</v>
      </c>
      <c r="D59" t="s">
        <v>98</v>
      </c>
      <c r="E59" t="s">
        <v>99</v>
      </c>
      <c r="F59">
        <v>6</v>
      </c>
      <c r="G59">
        <v>2022</v>
      </c>
      <c r="H59" s="1">
        <v>44833.604788553239</v>
      </c>
      <c r="I59" t="s">
        <v>62</v>
      </c>
      <c r="J59">
        <v>80.33</v>
      </c>
      <c r="K59">
        <v>0</v>
      </c>
      <c r="L59" t="s">
        <v>38</v>
      </c>
      <c r="M59" t="s">
        <v>79</v>
      </c>
      <c r="Q59">
        <v>80.33</v>
      </c>
      <c r="R59" t="s">
        <v>94</v>
      </c>
      <c r="S59">
        <v>29.789311999999999</v>
      </c>
      <c r="T59">
        <v>-95.669279000000003</v>
      </c>
      <c r="U59">
        <v>0.54483333300000003</v>
      </c>
      <c r="V59">
        <v>1</v>
      </c>
      <c r="W59">
        <v>3.5</v>
      </c>
      <c r="X59">
        <v>0</v>
      </c>
      <c r="Y59">
        <v>198.928</v>
      </c>
      <c r="AB59" t="s">
        <v>41</v>
      </c>
      <c r="AC59" t="s">
        <v>54</v>
      </c>
      <c r="AD59" t="s">
        <v>54</v>
      </c>
      <c r="AE59" t="s">
        <v>54</v>
      </c>
      <c r="AF59" t="s">
        <v>334</v>
      </c>
    </row>
    <row r="60" spans="1:32" x14ac:dyDescent="0.3">
      <c r="A60" t="s">
        <v>335</v>
      </c>
      <c r="B60" t="s">
        <v>336</v>
      </c>
      <c r="C60" t="s">
        <v>336</v>
      </c>
      <c r="D60" t="s">
        <v>98</v>
      </c>
      <c r="E60" t="s">
        <v>99</v>
      </c>
      <c r="F60">
        <v>6</v>
      </c>
      <c r="G60">
        <v>2022</v>
      </c>
      <c r="H60" s="1">
        <v>44833.697013182871</v>
      </c>
      <c r="I60" t="s">
        <v>62</v>
      </c>
      <c r="J60">
        <v>78.03</v>
      </c>
      <c r="K60">
        <v>0</v>
      </c>
      <c r="L60" t="s">
        <v>38</v>
      </c>
      <c r="M60" t="s">
        <v>79</v>
      </c>
      <c r="Q60">
        <v>78.03</v>
      </c>
      <c r="R60" t="s">
        <v>94</v>
      </c>
      <c r="S60">
        <v>29.807185</v>
      </c>
      <c r="T60">
        <v>-95.293567999999993</v>
      </c>
      <c r="U60">
        <v>1.141166667</v>
      </c>
      <c r="V60">
        <v>1</v>
      </c>
      <c r="W60">
        <v>4</v>
      </c>
      <c r="X60">
        <v>0</v>
      </c>
      <c r="Y60">
        <v>415.34899999999999</v>
      </c>
      <c r="AB60" t="s">
        <v>41</v>
      </c>
      <c r="AC60" t="s">
        <v>54</v>
      </c>
      <c r="AD60" t="s">
        <v>54</v>
      </c>
      <c r="AE60" t="s">
        <v>54</v>
      </c>
      <c r="AF60" t="s">
        <v>337</v>
      </c>
    </row>
    <row r="61" spans="1:32" x14ac:dyDescent="0.3">
      <c r="A61" t="s">
        <v>338</v>
      </c>
      <c r="B61" t="s">
        <v>339</v>
      </c>
      <c r="C61" t="s">
        <v>340</v>
      </c>
      <c r="D61" t="s">
        <v>341</v>
      </c>
      <c r="E61" t="s">
        <v>172</v>
      </c>
      <c r="F61">
        <v>4</v>
      </c>
      <c r="G61">
        <v>2022</v>
      </c>
      <c r="H61" s="1">
        <v>44971.401277349534</v>
      </c>
      <c r="I61" t="s">
        <v>62</v>
      </c>
      <c r="J61">
        <v>75</v>
      </c>
      <c r="K61">
        <v>0</v>
      </c>
      <c r="L61" t="s">
        <v>38</v>
      </c>
      <c r="M61" t="s">
        <v>51</v>
      </c>
      <c r="N61">
        <v>75</v>
      </c>
      <c r="R61" t="s">
        <v>52</v>
      </c>
      <c r="S61">
        <v>34.516666999999998</v>
      </c>
      <c r="T61">
        <v>-79.673333</v>
      </c>
      <c r="U61">
        <v>1.5993333329999999</v>
      </c>
      <c r="V61">
        <v>1</v>
      </c>
      <c r="W61">
        <v>0</v>
      </c>
      <c r="X61">
        <v>0</v>
      </c>
      <c r="Y61">
        <v>584.19600000000003</v>
      </c>
      <c r="AB61" t="s">
        <v>41</v>
      </c>
      <c r="AC61" t="s">
        <v>54</v>
      </c>
      <c r="AD61" t="s">
        <v>54</v>
      </c>
      <c r="AE61" t="s">
        <v>54</v>
      </c>
      <c r="AF61" t="s">
        <v>342</v>
      </c>
    </row>
    <row r="62" spans="1:32" x14ac:dyDescent="0.3">
      <c r="A62" t="s">
        <v>343</v>
      </c>
      <c r="B62" t="s">
        <v>344</v>
      </c>
      <c r="C62" t="s">
        <v>345</v>
      </c>
      <c r="D62" t="s">
        <v>346</v>
      </c>
      <c r="E62" t="s">
        <v>117</v>
      </c>
      <c r="F62">
        <v>5</v>
      </c>
      <c r="G62">
        <v>2022</v>
      </c>
      <c r="H62" s="1">
        <v>44944.638351458336</v>
      </c>
      <c r="I62" t="s">
        <v>62</v>
      </c>
      <c r="J62">
        <v>74.349999999999994</v>
      </c>
      <c r="K62">
        <v>0</v>
      </c>
      <c r="L62" t="s">
        <v>38</v>
      </c>
      <c r="M62" t="s">
        <v>51</v>
      </c>
      <c r="N62">
        <v>74.349999999999994</v>
      </c>
      <c r="R62" t="s">
        <v>52</v>
      </c>
      <c r="S62">
        <v>38.067777999999997</v>
      </c>
      <c r="T62">
        <v>-88.169721999999993</v>
      </c>
      <c r="U62">
        <v>1.0316666670000001</v>
      </c>
      <c r="V62">
        <v>2</v>
      </c>
      <c r="W62">
        <v>3.2</v>
      </c>
      <c r="X62">
        <v>1.4</v>
      </c>
      <c r="Y62">
        <v>375.51</v>
      </c>
      <c r="Z62">
        <v>17000096001</v>
      </c>
      <c r="AB62" t="s">
        <v>347</v>
      </c>
      <c r="AC62" t="s">
        <v>54</v>
      </c>
      <c r="AD62" t="s">
        <v>54</v>
      </c>
      <c r="AE62" t="s">
        <v>55</v>
      </c>
      <c r="AF62" t="s">
        <v>348</v>
      </c>
    </row>
    <row r="63" spans="1:32" x14ac:dyDescent="0.3">
      <c r="A63" t="s">
        <v>349</v>
      </c>
      <c r="B63" t="s">
        <v>350</v>
      </c>
      <c r="C63" t="s">
        <v>350</v>
      </c>
      <c r="D63" t="s">
        <v>98</v>
      </c>
      <c r="E63" t="s">
        <v>99</v>
      </c>
      <c r="F63">
        <v>6</v>
      </c>
      <c r="G63">
        <v>2022</v>
      </c>
      <c r="H63" s="1">
        <v>44834.502593449077</v>
      </c>
      <c r="I63" t="s">
        <v>62</v>
      </c>
      <c r="J63">
        <v>65.930000000000007</v>
      </c>
      <c r="K63">
        <v>0</v>
      </c>
      <c r="L63" t="s">
        <v>38</v>
      </c>
      <c r="M63" t="s">
        <v>79</v>
      </c>
      <c r="Q63">
        <v>65.930000000000007</v>
      </c>
      <c r="R63" t="s">
        <v>94</v>
      </c>
      <c r="S63">
        <v>30.036452000000001</v>
      </c>
      <c r="T63">
        <v>-95.070071999999996</v>
      </c>
      <c r="U63">
        <v>0.57316666699999996</v>
      </c>
      <c r="V63">
        <v>1</v>
      </c>
      <c r="W63">
        <v>1.5</v>
      </c>
      <c r="X63">
        <v>0</v>
      </c>
      <c r="Y63">
        <v>208.98699999999999</v>
      </c>
      <c r="Z63">
        <v>48007401001</v>
      </c>
      <c r="AA63">
        <v>36.420943774000001</v>
      </c>
      <c r="AB63" t="s">
        <v>41</v>
      </c>
      <c r="AC63" t="s">
        <v>54</v>
      </c>
      <c r="AD63" t="s">
        <v>54</v>
      </c>
      <c r="AE63" t="s">
        <v>73</v>
      </c>
      <c r="AF63" t="s">
        <v>351</v>
      </c>
    </row>
    <row r="64" spans="1:32" x14ac:dyDescent="0.3">
      <c r="A64" t="s">
        <v>352</v>
      </c>
      <c r="B64" t="s">
        <v>353</v>
      </c>
      <c r="C64" t="s">
        <v>354</v>
      </c>
      <c r="D64" t="s">
        <v>355</v>
      </c>
      <c r="E64" t="s">
        <v>213</v>
      </c>
      <c r="F64">
        <v>3</v>
      </c>
      <c r="G64">
        <v>2022</v>
      </c>
      <c r="H64" s="1">
        <v>44998.55928050926</v>
      </c>
      <c r="I64" t="s">
        <v>62</v>
      </c>
      <c r="J64">
        <v>65.19</v>
      </c>
      <c r="K64">
        <v>0</v>
      </c>
      <c r="L64" t="s">
        <v>38</v>
      </c>
      <c r="M64" t="s">
        <v>51</v>
      </c>
      <c r="N64">
        <v>65.19</v>
      </c>
      <c r="R64" t="s">
        <v>52</v>
      </c>
      <c r="S64">
        <v>40.623460000000001</v>
      </c>
      <c r="T64">
        <v>-76.169839999999994</v>
      </c>
      <c r="U64">
        <v>1.024166667</v>
      </c>
      <c r="V64">
        <v>1</v>
      </c>
      <c r="W64">
        <v>2.8</v>
      </c>
      <c r="X64">
        <v>0</v>
      </c>
      <c r="Y64">
        <v>372.71800000000002</v>
      </c>
      <c r="Z64">
        <v>42001017001</v>
      </c>
      <c r="AA64">
        <v>875.9236977646998</v>
      </c>
      <c r="AB64" t="s">
        <v>41</v>
      </c>
      <c r="AC64" t="s">
        <v>54</v>
      </c>
      <c r="AD64" t="s">
        <v>54</v>
      </c>
      <c r="AE64" t="s">
        <v>65</v>
      </c>
      <c r="AF64" t="s">
        <v>356</v>
      </c>
    </row>
    <row r="65" spans="1:32" x14ac:dyDescent="0.3">
      <c r="A65" t="s">
        <v>357</v>
      </c>
      <c r="B65" t="s">
        <v>358</v>
      </c>
      <c r="C65" t="s">
        <v>358</v>
      </c>
      <c r="D65" t="s">
        <v>98</v>
      </c>
      <c r="E65" t="s">
        <v>99</v>
      </c>
      <c r="F65">
        <v>6</v>
      </c>
      <c r="G65">
        <v>2022</v>
      </c>
      <c r="H65" s="1">
        <v>44833.702907800929</v>
      </c>
      <c r="I65" t="s">
        <v>62</v>
      </c>
      <c r="J65">
        <v>63.76</v>
      </c>
      <c r="K65">
        <v>0</v>
      </c>
      <c r="L65" t="s">
        <v>38</v>
      </c>
      <c r="M65" t="s">
        <v>79</v>
      </c>
      <c r="Q65">
        <v>63.76</v>
      </c>
      <c r="R65" t="s">
        <v>94</v>
      </c>
      <c r="S65">
        <v>29.945222000000001</v>
      </c>
      <c r="T65">
        <v>-95.436027999999993</v>
      </c>
      <c r="U65">
        <v>0.37341666699999998</v>
      </c>
      <c r="V65">
        <v>1</v>
      </c>
      <c r="W65">
        <v>1.5</v>
      </c>
      <c r="X65">
        <v>0</v>
      </c>
      <c r="Y65">
        <v>136.34800000000001</v>
      </c>
      <c r="AB65" t="s">
        <v>41</v>
      </c>
      <c r="AC65" t="s">
        <v>54</v>
      </c>
      <c r="AD65" t="s">
        <v>54</v>
      </c>
      <c r="AE65" t="s">
        <v>73</v>
      </c>
      <c r="AF65" t="s">
        <v>359</v>
      </c>
    </row>
    <row r="66" spans="1:32" x14ac:dyDescent="0.3">
      <c r="A66" t="s">
        <v>360</v>
      </c>
      <c r="B66" t="s">
        <v>361</v>
      </c>
      <c r="C66" t="s">
        <v>362</v>
      </c>
      <c r="D66" t="s">
        <v>325</v>
      </c>
      <c r="E66" t="s">
        <v>192</v>
      </c>
      <c r="F66">
        <v>4</v>
      </c>
      <c r="G66">
        <v>2022</v>
      </c>
      <c r="H66" s="1">
        <v>44973.452292592592</v>
      </c>
      <c r="I66" t="s">
        <v>62</v>
      </c>
      <c r="J66">
        <v>62</v>
      </c>
      <c r="K66">
        <v>0</v>
      </c>
      <c r="L66" t="s">
        <v>38</v>
      </c>
      <c r="M66" t="s">
        <v>51</v>
      </c>
      <c r="N66">
        <v>62</v>
      </c>
      <c r="R66" t="s">
        <v>52</v>
      </c>
      <c r="S66">
        <v>32.394919999999999</v>
      </c>
      <c r="T66">
        <v>-86.364440000000002</v>
      </c>
      <c r="U66">
        <v>1.0925</v>
      </c>
      <c r="V66">
        <v>1</v>
      </c>
      <c r="W66">
        <v>3</v>
      </c>
      <c r="X66">
        <v>1.3</v>
      </c>
      <c r="Y66">
        <v>398.04</v>
      </c>
      <c r="Z66">
        <v>1000110003</v>
      </c>
      <c r="AA66">
        <v>819.47123491499997</v>
      </c>
      <c r="AB66" t="s">
        <v>53</v>
      </c>
      <c r="AC66" t="s">
        <v>54</v>
      </c>
      <c r="AD66" t="s">
        <v>54</v>
      </c>
      <c r="AE66" t="s">
        <v>44</v>
      </c>
      <c r="AF66" t="s">
        <v>363</v>
      </c>
    </row>
    <row r="67" spans="1:32" x14ac:dyDescent="0.3">
      <c r="A67" t="s">
        <v>364</v>
      </c>
      <c r="B67" t="s">
        <v>365</v>
      </c>
      <c r="C67" t="s">
        <v>365</v>
      </c>
      <c r="D67" t="s">
        <v>98</v>
      </c>
      <c r="E67" t="s">
        <v>99</v>
      </c>
      <c r="F67">
        <v>6</v>
      </c>
      <c r="G67">
        <v>2022</v>
      </c>
      <c r="H67" s="1">
        <v>44834.501926111108</v>
      </c>
      <c r="I67" t="s">
        <v>62</v>
      </c>
      <c r="J67">
        <v>59.41</v>
      </c>
      <c r="K67">
        <v>0</v>
      </c>
      <c r="L67" t="s">
        <v>38</v>
      </c>
      <c r="M67" t="s">
        <v>79</v>
      </c>
      <c r="Q67">
        <v>59.41</v>
      </c>
      <c r="R67" t="s">
        <v>94</v>
      </c>
      <c r="S67">
        <v>29.967113999999999</v>
      </c>
      <c r="T67">
        <v>-95.169899000000001</v>
      </c>
      <c r="U67">
        <v>0.63358333300000003</v>
      </c>
      <c r="V67">
        <v>1</v>
      </c>
      <c r="W67">
        <v>2</v>
      </c>
      <c r="X67">
        <v>0</v>
      </c>
      <c r="Y67">
        <v>231.35900000000001</v>
      </c>
      <c r="AB67" t="s">
        <v>41</v>
      </c>
      <c r="AC67" t="s">
        <v>54</v>
      </c>
      <c r="AD67" t="s">
        <v>54</v>
      </c>
      <c r="AE67" t="s">
        <v>73</v>
      </c>
      <c r="AF67" t="s">
        <v>366</v>
      </c>
    </row>
    <row r="68" spans="1:32" x14ac:dyDescent="0.3">
      <c r="A68" t="s">
        <v>367</v>
      </c>
      <c r="B68" t="s">
        <v>368</v>
      </c>
      <c r="C68" t="s">
        <v>369</v>
      </c>
      <c r="D68" t="s">
        <v>370</v>
      </c>
      <c r="E68" t="s">
        <v>231</v>
      </c>
      <c r="F68">
        <v>2</v>
      </c>
      <c r="G68">
        <v>2022</v>
      </c>
      <c r="H68" s="1">
        <v>44978.468361539351</v>
      </c>
      <c r="I68" t="s">
        <v>62</v>
      </c>
      <c r="J68">
        <v>56.98</v>
      </c>
      <c r="K68">
        <v>0</v>
      </c>
      <c r="L68" t="s">
        <v>38</v>
      </c>
      <c r="M68" t="s">
        <v>79</v>
      </c>
      <c r="Q68">
        <v>56.98</v>
      </c>
      <c r="R68" t="s">
        <v>52</v>
      </c>
      <c r="S68">
        <v>18.047916000000001</v>
      </c>
      <c r="T68">
        <v>-65.869443000000004</v>
      </c>
      <c r="U68">
        <v>1.321583333</v>
      </c>
      <c r="V68">
        <v>1</v>
      </c>
      <c r="W68">
        <v>0.67</v>
      </c>
      <c r="X68">
        <v>1.5</v>
      </c>
      <c r="Y68">
        <v>485.995</v>
      </c>
      <c r="Z68">
        <v>72000005011</v>
      </c>
      <c r="AB68" t="s">
        <v>118</v>
      </c>
      <c r="AC68" t="s">
        <v>54</v>
      </c>
      <c r="AD68" t="s">
        <v>54</v>
      </c>
      <c r="AE68" t="s">
        <v>54</v>
      </c>
      <c r="AF68" t="s">
        <v>371</v>
      </c>
    </row>
    <row r="69" spans="1:32" x14ac:dyDescent="0.3">
      <c r="A69" t="s">
        <v>372</v>
      </c>
      <c r="B69" t="s">
        <v>373</v>
      </c>
      <c r="C69" t="s">
        <v>374</v>
      </c>
      <c r="D69" t="s">
        <v>375</v>
      </c>
      <c r="E69" t="s">
        <v>231</v>
      </c>
      <c r="F69">
        <v>2</v>
      </c>
      <c r="G69">
        <v>2022</v>
      </c>
      <c r="H69" s="1">
        <v>44978.675198842589</v>
      </c>
      <c r="I69" t="s">
        <v>62</v>
      </c>
      <c r="J69">
        <v>56.4</v>
      </c>
      <c r="K69">
        <v>0</v>
      </c>
      <c r="L69" t="s">
        <v>38</v>
      </c>
      <c r="M69" t="s">
        <v>79</v>
      </c>
      <c r="Q69">
        <v>56.4</v>
      </c>
      <c r="R69" t="s">
        <v>52</v>
      </c>
      <c r="S69">
        <v>18.304447</v>
      </c>
      <c r="T69">
        <v>-66.879750000000001</v>
      </c>
      <c r="U69">
        <v>0.46916666699999998</v>
      </c>
      <c r="V69">
        <v>1</v>
      </c>
      <c r="W69">
        <v>1.206</v>
      </c>
      <c r="X69">
        <v>0.76500000000000001</v>
      </c>
      <c r="Y69">
        <v>171.42400000000001</v>
      </c>
      <c r="Z69">
        <v>72000002006</v>
      </c>
      <c r="AB69" t="s">
        <v>118</v>
      </c>
      <c r="AC69" t="s">
        <v>54</v>
      </c>
      <c r="AD69" t="s">
        <v>54</v>
      </c>
      <c r="AE69" t="s">
        <v>54</v>
      </c>
      <c r="AF69" t="s">
        <v>376</v>
      </c>
    </row>
    <row r="70" spans="1:32" x14ac:dyDescent="0.3">
      <c r="A70" t="s">
        <v>377</v>
      </c>
      <c r="B70" t="s">
        <v>378</v>
      </c>
      <c r="C70" t="s">
        <v>379</v>
      </c>
      <c r="D70" t="s">
        <v>380</v>
      </c>
      <c r="E70" t="s">
        <v>93</v>
      </c>
      <c r="F70">
        <v>4</v>
      </c>
      <c r="G70">
        <v>2022</v>
      </c>
      <c r="H70" s="1">
        <v>44956.687035069444</v>
      </c>
      <c r="I70" t="s">
        <v>62</v>
      </c>
      <c r="J70">
        <v>54</v>
      </c>
      <c r="K70">
        <v>0</v>
      </c>
      <c r="L70" t="s">
        <v>38</v>
      </c>
      <c r="M70" t="s">
        <v>79</v>
      </c>
      <c r="Q70">
        <v>54</v>
      </c>
      <c r="R70" t="s">
        <v>52</v>
      </c>
      <c r="S70">
        <v>38.421495999999998</v>
      </c>
      <c r="T70">
        <v>-83.734424000000004</v>
      </c>
      <c r="U70">
        <v>0.38841666699999999</v>
      </c>
      <c r="V70">
        <v>1</v>
      </c>
      <c r="W70">
        <v>1.1299999999999999</v>
      </c>
      <c r="X70">
        <v>0.46700000000000003</v>
      </c>
      <c r="Y70">
        <v>141.102</v>
      </c>
      <c r="Z70">
        <v>21000226001</v>
      </c>
      <c r="AA70">
        <v>291.18544547312996</v>
      </c>
      <c r="AB70" t="s">
        <v>41</v>
      </c>
      <c r="AC70" t="s">
        <v>54</v>
      </c>
      <c r="AD70" t="s">
        <v>54</v>
      </c>
      <c r="AE70" t="s">
        <v>55</v>
      </c>
      <c r="AF70" t="s">
        <v>381</v>
      </c>
    </row>
    <row r="71" spans="1:32" x14ac:dyDescent="0.3">
      <c r="A71" t="s">
        <v>382</v>
      </c>
      <c r="B71" t="s">
        <v>383</v>
      </c>
      <c r="C71" t="s">
        <v>384</v>
      </c>
      <c r="D71" t="s">
        <v>385</v>
      </c>
      <c r="E71" t="s">
        <v>231</v>
      </c>
      <c r="F71">
        <v>2</v>
      </c>
      <c r="G71">
        <v>2022</v>
      </c>
      <c r="H71" s="1">
        <v>44978.471899652781</v>
      </c>
      <c r="I71" t="s">
        <v>62</v>
      </c>
      <c r="J71">
        <v>46.5</v>
      </c>
      <c r="K71">
        <v>0</v>
      </c>
      <c r="L71" t="s">
        <v>38</v>
      </c>
      <c r="M71" t="s">
        <v>79</v>
      </c>
      <c r="Q71">
        <v>46.5</v>
      </c>
      <c r="R71" t="s">
        <v>52</v>
      </c>
      <c r="S71">
        <v>18.3459</v>
      </c>
      <c r="T71">
        <v>-66.468100000000007</v>
      </c>
      <c r="U71">
        <v>0.46866666699999998</v>
      </c>
      <c r="V71">
        <v>1</v>
      </c>
      <c r="W71">
        <v>1.5</v>
      </c>
      <c r="X71">
        <v>1.5</v>
      </c>
      <c r="Y71">
        <v>170.91800000000001</v>
      </c>
      <c r="Z71">
        <v>72000002007</v>
      </c>
      <c r="AB71" t="s">
        <v>118</v>
      </c>
      <c r="AC71" t="s">
        <v>54</v>
      </c>
      <c r="AD71" t="s">
        <v>386</v>
      </c>
      <c r="AE71" t="s">
        <v>73</v>
      </c>
      <c r="AF71" t="s">
        <v>387</v>
      </c>
    </row>
    <row r="72" spans="1:32" x14ac:dyDescent="0.3">
      <c r="A72" t="s">
        <v>388</v>
      </c>
      <c r="B72" t="s">
        <v>389</v>
      </c>
      <c r="C72" t="s">
        <v>390</v>
      </c>
      <c r="D72" t="s">
        <v>391</v>
      </c>
      <c r="E72" t="s">
        <v>231</v>
      </c>
      <c r="F72">
        <v>2</v>
      </c>
      <c r="G72">
        <v>2022</v>
      </c>
      <c r="H72" s="1">
        <v>44978.675823645834</v>
      </c>
      <c r="I72" t="s">
        <v>62</v>
      </c>
      <c r="J72">
        <v>43.41</v>
      </c>
      <c r="K72">
        <v>0</v>
      </c>
      <c r="L72" t="s">
        <v>38</v>
      </c>
      <c r="M72" t="s">
        <v>51</v>
      </c>
      <c r="N72">
        <v>43.41</v>
      </c>
      <c r="R72" t="s">
        <v>214</v>
      </c>
      <c r="S72">
        <v>18.3093</v>
      </c>
      <c r="T72">
        <v>-66.687700000000007</v>
      </c>
      <c r="U72">
        <v>0.52166666699999997</v>
      </c>
      <c r="V72">
        <v>1</v>
      </c>
      <c r="W72">
        <v>2</v>
      </c>
      <c r="X72">
        <v>0.69599999999999995</v>
      </c>
      <c r="Y72">
        <v>190.755</v>
      </c>
      <c r="Z72">
        <v>72000002005</v>
      </c>
      <c r="AB72" t="s">
        <v>41</v>
      </c>
      <c r="AC72" t="s">
        <v>54</v>
      </c>
      <c r="AD72" t="s">
        <v>386</v>
      </c>
      <c r="AE72" t="s">
        <v>54</v>
      </c>
      <c r="AF72" t="s">
        <v>392</v>
      </c>
    </row>
    <row r="73" spans="1:32" x14ac:dyDescent="0.3">
      <c r="A73" t="s">
        <v>393</v>
      </c>
      <c r="B73" t="s">
        <v>394</v>
      </c>
      <c r="C73" t="s">
        <v>395</v>
      </c>
      <c r="D73" t="s">
        <v>396</v>
      </c>
      <c r="E73" t="s">
        <v>231</v>
      </c>
      <c r="F73">
        <v>2</v>
      </c>
      <c r="G73">
        <v>2022</v>
      </c>
      <c r="H73" s="1">
        <v>44978.67622494213</v>
      </c>
      <c r="I73" t="s">
        <v>62</v>
      </c>
      <c r="J73">
        <v>40.31</v>
      </c>
      <c r="K73">
        <v>0</v>
      </c>
      <c r="L73" t="s">
        <v>38</v>
      </c>
      <c r="M73" t="s">
        <v>79</v>
      </c>
      <c r="Q73">
        <v>40.31</v>
      </c>
      <c r="R73" t="s">
        <v>52</v>
      </c>
      <c r="S73">
        <v>18.345348000000001</v>
      </c>
      <c r="T73">
        <v>-67.01764</v>
      </c>
      <c r="U73">
        <v>0.46800000000000003</v>
      </c>
      <c r="V73">
        <v>1</v>
      </c>
      <c r="W73">
        <v>1</v>
      </c>
      <c r="X73">
        <v>1.5</v>
      </c>
      <c r="Y73">
        <v>170.46379999999999</v>
      </c>
      <c r="Z73">
        <v>72000003011</v>
      </c>
      <c r="AB73" t="s">
        <v>118</v>
      </c>
      <c r="AC73" t="s">
        <v>54</v>
      </c>
      <c r="AD73" t="s">
        <v>54</v>
      </c>
      <c r="AE73" t="s">
        <v>54</v>
      </c>
      <c r="AF73" t="s">
        <v>397</v>
      </c>
    </row>
    <row r="74" spans="1:32" x14ac:dyDescent="0.3">
      <c r="A74" t="s">
        <v>398</v>
      </c>
      <c r="B74" t="s">
        <v>399</v>
      </c>
      <c r="C74" t="s">
        <v>400</v>
      </c>
      <c r="D74" t="s">
        <v>401</v>
      </c>
      <c r="E74" t="s">
        <v>231</v>
      </c>
      <c r="F74">
        <v>2</v>
      </c>
      <c r="G74">
        <v>2022</v>
      </c>
      <c r="H74" s="1">
        <v>44978.478735370372</v>
      </c>
      <c r="I74" t="s">
        <v>62</v>
      </c>
      <c r="J74">
        <v>36.43</v>
      </c>
      <c r="K74">
        <v>0</v>
      </c>
      <c r="L74" t="s">
        <v>38</v>
      </c>
      <c r="M74" t="s">
        <v>79</v>
      </c>
      <c r="Q74">
        <v>36.43</v>
      </c>
      <c r="R74" t="s">
        <v>52</v>
      </c>
      <c r="S74">
        <v>18.00601</v>
      </c>
      <c r="T74">
        <v>-65.902722999999995</v>
      </c>
      <c r="U74">
        <v>0.36199999999999999</v>
      </c>
      <c r="V74">
        <v>1</v>
      </c>
      <c r="W74">
        <v>0.25</v>
      </c>
      <c r="X74">
        <v>1</v>
      </c>
      <c r="Y74">
        <v>132.16800000000001</v>
      </c>
      <c r="Z74">
        <v>72000005002</v>
      </c>
      <c r="AB74" t="s">
        <v>41</v>
      </c>
      <c r="AC74" t="s">
        <v>54</v>
      </c>
      <c r="AD74" t="s">
        <v>54</v>
      </c>
      <c r="AE74" t="s">
        <v>55</v>
      </c>
      <c r="AF74" t="s">
        <v>402</v>
      </c>
    </row>
    <row r="75" spans="1:32" x14ac:dyDescent="0.3">
      <c r="A75" t="s">
        <v>403</v>
      </c>
      <c r="B75" t="s">
        <v>404</v>
      </c>
      <c r="C75" t="s">
        <v>405</v>
      </c>
      <c r="D75" t="s">
        <v>406</v>
      </c>
      <c r="E75" t="s">
        <v>231</v>
      </c>
      <c r="F75">
        <v>2</v>
      </c>
      <c r="G75">
        <v>2022</v>
      </c>
      <c r="H75" s="1">
        <v>44978.676874594908</v>
      </c>
      <c r="I75" t="s">
        <v>62</v>
      </c>
      <c r="J75">
        <v>33.67</v>
      </c>
      <c r="K75">
        <v>0</v>
      </c>
      <c r="L75" t="s">
        <v>38</v>
      </c>
      <c r="M75" t="s">
        <v>79</v>
      </c>
      <c r="Q75">
        <v>33.67</v>
      </c>
      <c r="R75" t="s">
        <v>52</v>
      </c>
      <c r="S75">
        <v>18.336205</v>
      </c>
      <c r="T75">
        <v>-66.419531000000006</v>
      </c>
      <c r="U75">
        <v>0.35766666699999999</v>
      </c>
      <c r="V75">
        <v>1</v>
      </c>
      <c r="W75">
        <v>1.7</v>
      </c>
      <c r="X75">
        <v>0.60299999999999998</v>
      </c>
      <c r="Y75">
        <v>130.095</v>
      </c>
      <c r="Z75">
        <v>72000003008</v>
      </c>
      <c r="AB75" t="s">
        <v>407</v>
      </c>
      <c r="AC75" t="s">
        <v>54</v>
      </c>
      <c r="AD75" t="s">
        <v>386</v>
      </c>
      <c r="AE75" t="s">
        <v>73</v>
      </c>
      <c r="AF75" t="s">
        <v>408</v>
      </c>
    </row>
    <row r="76" spans="1:32" x14ac:dyDescent="0.3">
      <c r="A76" t="s">
        <v>409</v>
      </c>
      <c r="B76" t="s">
        <v>410</v>
      </c>
      <c r="C76" t="s">
        <v>411</v>
      </c>
      <c r="D76" t="s">
        <v>412</v>
      </c>
      <c r="E76" t="s">
        <v>231</v>
      </c>
      <c r="F76">
        <v>2</v>
      </c>
      <c r="G76">
        <v>2022</v>
      </c>
      <c r="H76" s="1">
        <v>44978.471308807872</v>
      </c>
      <c r="I76" t="s">
        <v>62</v>
      </c>
      <c r="J76">
        <v>19.22</v>
      </c>
      <c r="K76">
        <v>0</v>
      </c>
      <c r="L76" t="s">
        <v>38</v>
      </c>
      <c r="M76" t="s">
        <v>79</v>
      </c>
      <c r="Q76">
        <v>19.22</v>
      </c>
      <c r="R76" t="s">
        <v>52</v>
      </c>
      <c r="S76">
        <v>18.345555999999998</v>
      </c>
      <c r="T76">
        <v>-66.327777999999995</v>
      </c>
      <c r="U76">
        <v>0.75216666700000001</v>
      </c>
      <c r="V76">
        <v>1</v>
      </c>
      <c r="W76">
        <v>1.25</v>
      </c>
      <c r="X76">
        <v>1.49</v>
      </c>
      <c r="Y76">
        <v>274.98099999999999</v>
      </c>
      <c r="Z76">
        <v>72000002008</v>
      </c>
      <c r="AB76" t="s">
        <v>41</v>
      </c>
      <c r="AC76" t="s">
        <v>54</v>
      </c>
      <c r="AD76" t="s">
        <v>215</v>
      </c>
      <c r="AE76" t="s">
        <v>73</v>
      </c>
      <c r="AF76" t="s">
        <v>413</v>
      </c>
    </row>
    <row r="77" spans="1:32" x14ac:dyDescent="0.3">
      <c r="A77" t="s">
        <v>414</v>
      </c>
      <c r="B77" t="s">
        <v>415</v>
      </c>
      <c r="C77" t="s">
        <v>416</v>
      </c>
      <c r="D77" t="s">
        <v>417</v>
      </c>
      <c r="E77" t="s">
        <v>231</v>
      </c>
      <c r="F77">
        <v>2</v>
      </c>
      <c r="G77">
        <v>2022</v>
      </c>
      <c r="H77" s="1">
        <v>44978.675448333335</v>
      </c>
      <c r="I77" t="s">
        <v>62</v>
      </c>
      <c r="J77">
        <v>19.100000000000001</v>
      </c>
      <c r="K77">
        <v>0</v>
      </c>
      <c r="L77" t="s">
        <v>38</v>
      </c>
      <c r="M77" t="s">
        <v>79</v>
      </c>
      <c r="Q77">
        <v>19.100000000000001</v>
      </c>
      <c r="R77" t="s">
        <v>52</v>
      </c>
      <c r="S77">
        <v>18.215833</v>
      </c>
      <c r="T77">
        <v>-66.604721999999995</v>
      </c>
      <c r="U77">
        <v>0.41058333299999999</v>
      </c>
      <c r="V77">
        <v>1</v>
      </c>
      <c r="W77">
        <v>1</v>
      </c>
      <c r="X77">
        <v>0.64300000000000002</v>
      </c>
      <c r="Y77">
        <v>149.80099999999999</v>
      </c>
      <c r="Z77">
        <v>72000002009</v>
      </c>
      <c r="AB77" t="s">
        <v>118</v>
      </c>
      <c r="AC77" t="s">
        <v>54</v>
      </c>
      <c r="AD77" t="s">
        <v>215</v>
      </c>
      <c r="AE77" t="s">
        <v>73</v>
      </c>
      <c r="AF77" t="s">
        <v>418</v>
      </c>
    </row>
    <row r="78" spans="1:32" x14ac:dyDescent="0.3">
      <c r="A78" t="s">
        <v>419</v>
      </c>
      <c r="B78" t="s">
        <v>420</v>
      </c>
      <c r="C78" t="s">
        <v>421</v>
      </c>
      <c r="D78" t="s">
        <v>422</v>
      </c>
      <c r="E78" t="s">
        <v>231</v>
      </c>
      <c r="F78">
        <v>2</v>
      </c>
      <c r="G78">
        <v>2022</v>
      </c>
      <c r="H78" s="1">
        <v>44978.454261678242</v>
      </c>
      <c r="I78" t="s">
        <v>62</v>
      </c>
      <c r="J78">
        <v>18.37</v>
      </c>
      <c r="K78">
        <v>0</v>
      </c>
      <c r="L78" t="s">
        <v>38</v>
      </c>
      <c r="M78" t="s">
        <v>79</v>
      </c>
      <c r="Q78">
        <v>18.37</v>
      </c>
      <c r="R78" t="s">
        <v>52</v>
      </c>
      <c r="S78">
        <v>18.2425</v>
      </c>
      <c r="T78">
        <v>-66.206111000000007</v>
      </c>
      <c r="U78">
        <v>0.32600000000000001</v>
      </c>
      <c r="V78">
        <v>1</v>
      </c>
      <c r="W78">
        <v>0.13800000000000001</v>
      </c>
      <c r="X78">
        <v>1</v>
      </c>
      <c r="Y78">
        <v>118.462</v>
      </c>
      <c r="Z78">
        <v>72000005005</v>
      </c>
      <c r="AB78" t="s">
        <v>118</v>
      </c>
      <c r="AC78" t="s">
        <v>54</v>
      </c>
      <c r="AD78" t="s">
        <v>54</v>
      </c>
      <c r="AE78" t="s">
        <v>44</v>
      </c>
      <c r="AF78" t="s">
        <v>423</v>
      </c>
    </row>
    <row r="79" spans="1:32" x14ac:dyDescent="0.3">
      <c r="A79" t="s">
        <v>424</v>
      </c>
      <c r="B79" t="s">
        <v>425</v>
      </c>
      <c r="C79" t="s">
        <v>426</v>
      </c>
      <c r="D79" t="s">
        <v>427</v>
      </c>
      <c r="E79" t="s">
        <v>207</v>
      </c>
      <c r="F79">
        <v>4</v>
      </c>
      <c r="G79">
        <v>2022</v>
      </c>
      <c r="H79" s="1">
        <v>44949.439383946759</v>
      </c>
      <c r="I79" t="s">
        <v>62</v>
      </c>
      <c r="J79">
        <v>16.2</v>
      </c>
      <c r="K79">
        <v>0</v>
      </c>
      <c r="L79" t="s">
        <v>38</v>
      </c>
      <c r="M79" t="s">
        <v>51</v>
      </c>
      <c r="N79">
        <v>16.2</v>
      </c>
      <c r="R79" t="s">
        <v>52</v>
      </c>
      <c r="S79">
        <v>35.002893</v>
      </c>
      <c r="T79">
        <v>-85.698289000000003</v>
      </c>
      <c r="U79">
        <v>0.61658333300000001</v>
      </c>
      <c r="V79">
        <v>1</v>
      </c>
      <c r="W79">
        <v>1.5</v>
      </c>
      <c r="X79">
        <v>0.67300000000000004</v>
      </c>
      <c r="Y79">
        <v>225.11199999999999</v>
      </c>
      <c r="Z79">
        <v>47001360001</v>
      </c>
      <c r="AA79">
        <v>324.51060902633998</v>
      </c>
      <c r="AB79" t="s">
        <v>118</v>
      </c>
      <c r="AC79" t="s">
        <v>72</v>
      </c>
      <c r="AD79" t="s">
        <v>54</v>
      </c>
      <c r="AE79" t="s">
        <v>73</v>
      </c>
      <c r="AF79" t="s">
        <v>428</v>
      </c>
    </row>
    <row r="80" spans="1:32" x14ac:dyDescent="0.3">
      <c r="A80" t="s">
        <v>429</v>
      </c>
      <c r="B80" t="s">
        <v>430</v>
      </c>
      <c r="C80" t="s">
        <v>431</v>
      </c>
      <c r="D80" t="s">
        <v>432</v>
      </c>
      <c r="E80" t="s">
        <v>231</v>
      </c>
      <c r="F80">
        <v>2</v>
      </c>
      <c r="G80">
        <v>2022</v>
      </c>
      <c r="H80" s="1">
        <v>44978.480112916666</v>
      </c>
      <c r="I80" t="s">
        <v>62</v>
      </c>
      <c r="J80">
        <v>10.66</v>
      </c>
      <c r="K80">
        <v>0</v>
      </c>
      <c r="L80" t="s">
        <v>38</v>
      </c>
      <c r="M80" t="s">
        <v>79</v>
      </c>
      <c r="Q80">
        <v>10.66</v>
      </c>
      <c r="R80" t="s">
        <v>52</v>
      </c>
      <c r="S80">
        <v>18.000050000000002</v>
      </c>
      <c r="T80">
        <v>-66.011456999999993</v>
      </c>
      <c r="U80">
        <v>0.48791666700000003</v>
      </c>
      <c r="V80">
        <v>1</v>
      </c>
      <c r="W80">
        <v>0.3</v>
      </c>
      <c r="X80">
        <v>1.1000000000000001</v>
      </c>
      <c r="Y80">
        <v>177.94300000000001</v>
      </c>
      <c r="AB80" t="s">
        <v>118</v>
      </c>
      <c r="AC80" t="s">
        <v>54</v>
      </c>
      <c r="AD80" t="s">
        <v>54</v>
      </c>
      <c r="AE80" t="s">
        <v>73</v>
      </c>
      <c r="AF80" t="s">
        <v>433</v>
      </c>
    </row>
    <row r="81" spans="1:32" x14ac:dyDescent="0.3">
      <c r="A81" t="s">
        <v>434</v>
      </c>
      <c r="B81" t="s">
        <v>435</v>
      </c>
      <c r="C81" t="s">
        <v>436</v>
      </c>
      <c r="D81" t="s">
        <v>434</v>
      </c>
      <c r="E81" t="s">
        <v>437</v>
      </c>
      <c r="F81">
        <v>5</v>
      </c>
      <c r="G81">
        <v>2022</v>
      </c>
      <c r="H81" s="1">
        <v>44971.42868474537</v>
      </c>
      <c r="I81" t="s">
        <v>62</v>
      </c>
      <c r="J81">
        <v>0</v>
      </c>
      <c r="K81">
        <v>0</v>
      </c>
      <c r="L81" t="s">
        <v>38</v>
      </c>
      <c r="M81" t="s">
        <v>79</v>
      </c>
      <c r="R81" t="s">
        <v>94</v>
      </c>
      <c r="S81">
        <v>45.203389999999999</v>
      </c>
      <c r="T81">
        <v>-93.558949999999996</v>
      </c>
      <c r="U81">
        <v>0.93058333299999996</v>
      </c>
      <c r="V81">
        <v>1</v>
      </c>
      <c r="W81">
        <v>1.6020000000000001</v>
      </c>
      <c r="X81">
        <v>1.6020000000000001</v>
      </c>
      <c r="Y81">
        <v>339.87400000000002</v>
      </c>
      <c r="Z81">
        <v>27000109001</v>
      </c>
      <c r="AA81">
        <v>583.46351925948011</v>
      </c>
      <c r="AB81" t="s">
        <v>54</v>
      </c>
      <c r="AC81" t="s">
        <v>54</v>
      </c>
      <c r="AD81" t="s">
        <v>54</v>
      </c>
      <c r="AE81" t="s">
        <v>438</v>
      </c>
      <c r="AF81" t="s">
        <v>439</v>
      </c>
    </row>
    <row r="82" spans="1:32" x14ac:dyDescent="0.3">
      <c r="A82" t="s">
        <v>440</v>
      </c>
      <c r="B82" t="s">
        <v>441</v>
      </c>
      <c r="C82" t="s">
        <v>442</v>
      </c>
      <c r="D82" t="s">
        <v>443</v>
      </c>
      <c r="E82" t="s">
        <v>36</v>
      </c>
      <c r="F82">
        <v>9</v>
      </c>
      <c r="G82">
        <v>2022</v>
      </c>
      <c r="H82" s="1">
        <v>44972.452749606484</v>
      </c>
      <c r="I82" t="s">
        <v>444</v>
      </c>
      <c r="J82">
        <v>112105</v>
      </c>
      <c r="K82">
        <v>0</v>
      </c>
      <c r="L82" t="s">
        <v>38</v>
      </c>
      <c r="M82" t="s">
        <v>39</v>
      </c>
      <c r="N82">
        <v>4457</v>
      </c>
      <c r="Q82">
        <v>107649</v>
      </c>
      <c r="R82" t="s">
        <v>445</v>
      </c>
      <c r="S82">
        <v>33.804312000000003</v>
      </c>
      <c r="T82">
        <v>-118.283922</v>
      </c>
      <c r="U82">
        <v>237.08499997000001</v>
      </c>
      <c r="V82">
        <v>5</v>
      </c>
      <c r="W82">
        <v>400</v>
      </c>
      <c r="X82">
        <v>0</v>
      </c>
      <c r="Y82">
        <v>56256.83</v>
      </c>
      <c r="Z82">
        <v>6004009001</v>
      </c>
      <c r="AA82">
        <v>134575.38724493</v>
      </c>
      <c r="AB82" t="s">
        <v>53</v>
      </c>
      <c r="AC82" t="s">
        <v>42</v>
      </c>
      <c r="AD82" t="s">
        <v>54</v>
      </c>
      <c r="AE82" t="s">
        <v>65</v>
      </c>
      <c r="AF82" t="s">
        <v>446</v>
      </c>
    </row>
    <row r="83" spans="1:32" x14ac:dyDescent="0.3">
      <c r="A83" t="s">
        <v>447</v>
      </c>
      <c r="B83" t="s">
        <v>448</v>
      </c>
      <c r="C83" t="s">
        <v>449</v>
      </c>
      <c r="D83" t="s">
        <v>450</v>
      </c>
      <c r="E83" t="s">
        <v>117</v>
      </c>
      <c r="F83">
        <v>5</v>
      </c>
      <c r="G83">
        <v>2022</v>
      </c>
      <c r="H83" s="1">
        <v>44973.715866435188</v>
      </c>
      <c r="I83" t="s">
        <v>444</v>
      </c>
      <c r="J83">
        <v>111181</v>
      </c>
      <c r="K83">
        <v>0</v>
      </c>
      <c r="L83" t="s">
        <v>38</v>
      </c>
      <c r="M83" t="s">
        <v>51</v>
      </c>
      <c r="N83">
        <v>89396</v>
      </c>
      <c r="R83" t="s">
        <v>445</v>
      </c>
      <c r="S83">
        <v>41.82159</v>
      </c>
      <c r="T83">
        <v>-87.772850000000005</v>
      </c>
      <c r="U83">
        <v>665.25</v>
      </c>
      <c r="V83">
        <v>3</v>
      </c>
      <c r="W83">
        <v>1440</v>
      </c>
      <c r="X83">
        <v>1200</v>
      </c>
      <c r="Y83">
        <v>242647</v>
      </c>
      <c r="Z83">
        <v>17000721001</v>
      </c>
      <c r="AA83">
        <v>366394.69436643994</v>
      </c>
      <c r="AB83" t="s">
        <v>53</v>
      </c>
      <c r="AC83" t="s">
        <v>42</v>
      </c>
      <c r="AD83" t="s">
        <v>451</v>
      </c>
      <c r="AE83" t="s">
        <v>452</v>
      </c>
      <c r="AF83" t="s">
        <v>453</v>
      </c>
    </row>
    <row r="84" spans="1:32" x14ac:dyDescent="0.3">
      <c r="A84" t="s">
        <v>454</v>
      </c>
      <c r="B84" t="s">
        <v>455</v>
      </c>
      <c r="C84" t="s">
        <v>456</v>
      </c>
      <c r="D84" t="s">
        <v>457</v>
      </c>
      <c r="E84" t="s">
        <v>437</v>
      </c>
      <c r="F84">
        <v>5</v>
      </c>
      <c r="G84">
        <v>2022</v>
      </c>
      <c r="H84" s="1">
        <v>44971.538987071763</v>
      </c>
      <c r="I84" t="s">
        <v>444</v>
      </c>
      <c r="J84">
        <v>76275</v>
      </c>
      <c r="K84">
        <v>0</v>
      </c>
      <c r="L84" t="s">
        <v>38</v>
      </c>
      <c r="M84" t="s">
        <v>63</v>
      </c>
      <c r="P84">
        <v>76275</v>
      </c>
      <c r="R84" t="s">
        <v>38</v>
      </c>
      <c r="S84">
        <v>44.923242999999999</v>
      </c>
      <c r="T84">
        <v>-93.046563000000006</v>
      </c>
      <c r="U84">
        <v>157.83333329999999</v>
      </c>
      <c r="V84">
        <v>1</v>
      </c>
      <c r="W84">
        <v>314</v>
      </c>
      <c r="X84">
        <v>314</v>
      </c>
      <c r="Y84">
        <v>57621</v>
      </c>
      <c r="Z84">
        <v>27000001001</v>
      </c>
      <c r="AA84">
        <v>82788.447292679411</v>
      </c>
      <c r="AB84" t="s">
        <v>54</v>
      </c>
      <c r="AC84" t="s">
        <v>54</v>
      </c>
      <c r="AD84" t="s">
        <v>54</v>
      </c>
      <c r="AE84" t="s">
        <v>65</v>
      </c>
      <c r="AF84" t="s">
        <v>458</v>
      </c>
    </row>
    <row r="85" spans="1:32" x14ac:dyDescent="0.3">
      <c r="A85" t="s">
        <v>459</v>
      </c>
      <c r="B85" t="s">
        <v>460</v>
      </c>
      <c r="C85" t="s">
        <v>460</v>
      </c>
      <c r="D85" t="s">
        <v>461</v>
      </c>
      <c r="E85" t="s">
        <v>99</v>
      </c>
      <c r="F85">
        <v>6</v>
      </c>
      <c r="G85">
        <v>2022</v>
      </c>
      <c r="H85" s="1">
        <v>44834.425728819442</v>
      </c>
      <c r="I85" t="s">
        <v>444</v>
      </c>
      <c r="J85">
        <v>68769.429999999993</v>
      </c>
      <c r="K85">
        <v>0</v>
      </c>
      <c r="L85" t="s">
        <v>38</v>
      </c>
      <c r="M85" t="s">
        <v>39</v>
      </c>
      <c r="N85">
        <v>68140.289999999994</v>
      </c>
      <c r="Q85">
        <v>107.33</v>
      </c>
      <c r="R85" t="s">
        <v>214</v>
      </c>
      <c r="S85">
        <v>32.773890000000002</v>
      </c>
      <c r="T85">
        <v>-96.93083</v>
      </c>
      <c r="U85">
        <v>140.3700833</v>
      </c>
      <c r="V85">
        <v>2</v>
      </c>
      <c r="W85">
        <v>0</v>
      </c>
      <c r="X85">
        <v>189</v>
      </c>
      <c r="Y85">
        <v>51238.148000000001</v>
      </c>
      <c r="Z85">
        <v>48000004001</v>
      </c>
      <c r="AA85">
        <v>59584.664014263981</v>
      </c>
      <c r="AB85" t="s">
        <v>87</v>
      </c>
      <c r="AC85" t="s">
        <v>54</v>
      </c>
      <c r="AD85" t="s">
        <v>54</v>
      </c>
      <c r="AE85" t="s">
        <v>65</v>
      </c>
      <c r="AF85" t="s">
        <v>462</v>
      </c>
    </row>
    <row r="86" spans="1:32" x14ac:dyDescent="0.3">
      <c r="A86" t="s">
        <v>463</v>
      </c>
      <c r="B86" t="s">
        <v>464</v>
      </c>
      <c r="C86" t="s">
        <v>465</v>
      </c>
      <c r="D86" t="s">
        <v>466</v>
      </c>
      <c r="E86" t="s">
        <v>36</v>
      </c>
      <c r="F86">
        <v>9</v>
      </c>
      <c r="G86">
        <v>2022</v>
      </c>
      <c r="H86" s="1">
        <v>44953.58141259259</v>
      </c>
      <c r="I86" t="s">
        <v>444</v>
      </c>
      <c r="J86">
        <v>65057.56</v>
      </c>
      <c r="K86">
        <v>0</v>
      </c>
      <c r="L86" t="s">
        <v>38</v>
      </c>
      <c r="M86" t="s">
        <v>79</v>
      </c>
      <c r="Q86">
        <v>65057.56</v>
      </c>
      <c r="R86" t="s">
        <v>86</v>
      </c>
      <c r="S86">
        <v>37.432510000000001</v>
      </c>
      <c r="T86">
        <v>-121.952738</v>
      </c>
      <c r="U86">
        <v>70.841666669999995</v>
      </c>
      <c r="V86">
        <v>2</v>
      </c>
      <c r="W86">
        <v>261</v>
      </c>
      <c r="X86">
        <v>167</v>
      </c>
      <c r="Y86">
        <v>25851.35</v>
      </c>
      <c r="Z86">
        <v>6002041001</v>
      </c>
      <c r="AA86">
        <v>56507.094265360989</v>
      </c>
      <c r="AB86" t="s">
        <v>407</v>
      </c>
      <c r="AC86" t="s">
        <v>42</v>
      </c>
      <c r="AD86" t="s">
        <v>54</v>
      </c>
      <c r="AE86" t="s">
        <v>467</v>
      </c>
      <c r="AF86" t="s">
        <v>468</v>
      </c>
    </row>
    <row r="87" spans="1:32" x14ac:dyDescent="0.3">
      <c r="A87" t="s">
        <v>469</v>
      </c>
      <c r="B87" t="s">
        <v>470</v>
      </c>
      <c r="C87" t="s">
        <v>471</v>
      </c>
      <c r="D87" t="s">
        <v>472</v>
      </c>
      <c r="E87" t="s">
        <v>36</v>
      </c>
      <c r="F87">
        <v>9</v>
      </c>
      <c r="G87">
        <v>2022</v>
      </c>
      <c r="H87" s="1">
        <v>44973.599408101851</v>
      </c>
      <c r="I87" t="s">
        <v>444</v>
      </c>
      <c r="J87">
        <v>55414.23</v>
      </c>
      <c r="K87">
        <v>0</v>
      </c>
      <c r="L87" t="s">
        <v>38</v>
      </c>
      <c r="M87" t="s">
        <v>473</v>
      </c>
      <c r="N87">
        <v>40084.35</v>
      </c>
      <c r="Q87">
        <v>15329.88</v>
      </c>
      <c r="R87" t="s">
        <v>40</v>
      </c>
      <c r="S87">
        <v>33.930770000000003</v>
      </c>
      <c r="T87">
        <v>-118.43494</v>
      </c>
      <c r="U87">
        <v>220.75</v>
      </c>
      <c r="V87">
        <v>2</v>
      </c>
      <c r="W87">
        <v>450</v>
      </c>
      <c r="X87">
        <v>219</v>
      </c>
      <c r="Y87">
        <v>80562</v>
      </c>
      <c r="Z87">
        <v>6004010001</v>
      </c>
      <c r="AA87">
        <v>152330.597334755</v>
      </c>
      <c r="AB87" t="s">
        <v>53</v>
      </c>
      <c r="AC87" t="s">
        <v>42</v>
      </c>
      <c r="AD87" t="s">
        <v>54</v>
      </c>
      <c r="AE87" t="s">
        <v>65</v>
      </c>
      <c r="AF87" t="s">
        <v>474</v>
      </c>
    </row>
    <row r="88" spans="1:32" x14ac:dyDescent="0.3">
      <c r="A88" t="s">
        <v>475</v>
      </c>
      <c r="B88" t="s">
        <v>476</v>
      </c>
      <c r="C88" t="s">
        <v>477</v>
      </c>
      <c r="D88" t="s">
        <v>478</v>
      </c>
      <c r="E88" t="s">
        <v>253</v>
      </c>
      <c r="F88">
        <v>5</v>
      </c>
      <c r="G88">
        <v>2022</v>
      </c>
      <c r="H88" s="1">
        <v>44972.523202013886</v>
      </c>
      <c r="I88" t="s">
        <v>444</v>
      </c>
      <c r="J88">
        <v>54113.26</v>
      </c>
      <c r="K88">
        <v>2</v>
      </c>
      <c r="L88" t="s">
        <v>63</v>
      </c>
      <c r="M88" t="s">
        <v>479</v>
      </c>
      <c r="P88">
        <v>53804.82</v>
      </c>
      <c r="Q88">
        <v>308.44</v>
      </c>
      <c r="R88" t="s">
        <v>94</v>
      </c>
      <c r="S88">
        <v>39.728012</v>
      </c>
      <c r="T88">
        <v>-86.195341999999997</v>
      </c>
      <c r="U88">
        <v>185.852499997</v>
      </c>
      <c r="V88">
        <v>3</v>
      </c>
      <c r="W88">
        <v>250</v>
      </c>
      <c r="X88">
        <v>120</v>
      </c>
      <c r="Y88">
        <v>35365</v>
      </c>
      <c r="Z88">
        <v>18000061001</v>
      </c>
      <c r="AA88">
        <v>43705.132528800001</v>
      </c>
      <c r="AB88" t="s">
        <v>177</v>
      </c>
      <c r="AC88" t="s">
        <v>64</v>
      </c>
      <c r="AD88" t="s">
        <v>54</v>
      </c>
      <c r="AE88" t="s">
        <v>73</v>
      </c>
      <c r="AF88" t="s">
        <v>480</v>
      </c>
    </row>
    <row r="89" spans="1:32" x14ac:dyDescent="0.3">
      <c r="A89" t="s">
        <v>481</v>
      </c>
      <c r="B89" t="s">
        <v>482</v>
      </c>
      <c r="C89" t="s">
        <v>482</v>
      </c>
      <c r="D89" t="s">
        <v>483</v>
      </c>
      <c r="E89" t="s">
        <v>99</v>
      </c>
      <c r="F89">
        <v>6</v>
      </c>
      <c r="G89">
        <v>2022</v>
      </c>
      <c r="H89" s="1">
        <v>44841.565004270837</v>
      </c>
      <c r="I89" t="s">
        <v>444</v>
      </c>
      <c r="J89">
        <v>42941.02</v>
      </c>
      <c r="K89">
        <v>0</v>
      </c>
      <c r="L89" t="s">
        <v>38</v>
      </c>
      <c r="M89" t="s">
        <v>79</v>
      </c>
      <c r="Q89">
        <v>42941.02</v>
      </c>
      <c r="R89" t="s">
        <v>86</v>
      </c>
      <c r="S89">
        <v>30.419384000000001</v>
      </c>
      <c r="T89">
        <v>-97.604747000000003</v>
      </c>
      <c r="U89">
        <v>4.6944166669999996</v>
      </c>
      <c r="V89">
        <v>1</v>
      </c>
      <c r="W89">
        <v>10</v>
      </c>
      <c r="X89">
        <v>5.3</v>
      </c>
      <c r="Y89">
        <v>1710.819</v>
      </c>
      <c r="Z89">
        <v>48003035002</v>
      </c>
      <c r="AA89">
        <v>777.58714957489985</v>
      </c>
      <c r="AB89" t="s">
        <v>41</v>
      </c>
      <c r="AC89" t="s">
        <v>64</v>
      </c>
      <c r="AD89" t="s">
        <v>54</v>
      </c>
      <c r="AE89" t="s">
        <v>73</v>
      </c>
      <c r="AF89" t="s">
        <v>484</v>
      </c>
    </row>
    <row r="90" spans="1:32" x14ac:dyDescent="0.3">
      <c r="A90" t="s">
        <v>485</v>
      </c>
      <c r="B90" t="s">
        <v>486</v>
      </c>
      <c r="C90" t="s">
        <v>487</v>
      </c>
      <c r="D90" t="s">
        <v>488</v>
      </c>
      <c r="E90" t="s">
        <v>36</v>
      </c>
      <c r="F90">
        <v>9</v>
      </c>
      <c r="G90">
        <v>2022</v>
      </c>
      <c r="H90" s="1">
        <v>44967.704310532405</v>
      </c>
      <c r="I90" t="s">
        <v>444</v>
      </c>
      <c r="J90">
        <v>32731</v>
      </c>
      <c r="K90">
        <v>0</v>
      </c>
      <c r="L90" t="s">
        <v>38</v>
      </c>
      <c r="M90" t="s">
        <v>489</v>
      </c>
      <c r="O90">
        <v>14473</v>
      </c>
      <c r="Q90">
        <v>6645</v>
      </c>
      <c r="R90" t="s">
        <v>490</v>
      </c>
      <c r="S90">
        <v>38.448500000000003</v>
      </c>
      <c r="T90">
        <v>-121.46166700000001</v>
      </c>
      <c r="U90">
        <v>107.825</v>
      </c>
      <c r="V90">
        <v>1</v>
      </c>
      <c r="W90">
        <v>181</v>
      </c>
      <c r="X90">
        <v>0</v>
      </c>
      <c r="Y90">
        <v>39364.1</v>
      </c>
      <c r="Z90">
        <v>6005009001</v>
      </c>
      <c r="AA90">
        <v>69746.107327210004</v>
      </c>
      <c r="AB90" t="s">
        <v>53</v>
      </c>
      <c r="AC90" t="s">
        <v>491</v>
      </c>
      <c r="AD90" t="s">
        <v>54</v>
      </c>
      <c r="AE90" t="s">
        <v>467</v>
      </c>
      <c r="AF90" t="s">
        <v>492</v>
      </c>
    </row>
    <row r="91" spans="1:32" x14ac:dyDescent="0.3">
      <c r="A91" t="s">
        <v>493</v>
      </c>
      <c r="B91" t="s">
        <v>494</v>
      </c>
      <c r="C91" t="s">
        <v>495</v>
      </c>
      <c r="D91" t="s">
        <v>496</v>
      </c>
      <c r="E91" t="s">
        <v>213</v>
      </c>
      <c r="F91">
        <v>3</v>
      </c>
      <c r="G91">
        <v>2022</v>
      </c>
      <c r="H91" s="1">
        <v>44974.716836122687</v>
      </c>
      <c r="I91" t="s">
        <v>444</v>
      </c>
      <c r="J91">
        <v>31375</v>
      </c>
      <c r="K91">
        <v>4</v>
      </c>
      <c r="L91" t="s">
        <v>63</v>
      </c>
      <c r="M91" t="s">
        <v>497</v>
      </c>
      <c r="N91">
        <v>6850</v>
      </c>
      <c r="P91">
        <v>16232</v>
      </c>
      <c r="Q91">
        <v>8293</v>
      </c>
      <c r="R91" t="s">
        <v>52</v>
      </c>
      <c r="S91">
        <v>40.474539999999998</v>
      </c>
      <c r="T91">
        <v>-80.040859999999995</v>
      </c>
      <c r="U91">
        <v>194.2333333</v>
      </c>
      <c r="V91">
        <v>1</v>
      </c>
      <c r="W91">
        <v>250</v>
      </c>
      <c r="X91">
        <v>0</v>
      </c>
      <c r="Y91">
        <v>70813.8</v>
      </c>
      <c r="Z91">
        <v>42005016001</v>
      </c>
      <c r="AA91">
        <v>83586.065961329994</v>
      </c>
      <c r="AB91" t="s">
        <v>87</v>
      </c>
      <c r="AC91" t="s">
        <v>54</v>
      </c>
      <c r="AD91" t="s">
        <v>54</v>
      </c>
      <c r="AE91" t="s">
        <v>55</v>
      </c>
      <c r="AF91" t="s">
        <v>498</v>
      </c>
    </row>
    <row r="92" spans="1:32" x14ac:dyDescent="0.3">
      <c r="A92" t="s">
        <v>499</v>
      </c>
      <c r="B92" t="s">
        <v>500</v>
      </c>
      <c r="C92" t="s">
        <v>501</v>
      </c>
      <c r="D92" t="s">
        <v>502</v>
      </c>
      <c r="E92" t="s">
        <v>503</v>
      </c>
      <c r="F92">
        <v>5</v>
      </c>
      <c r="G92">
        <v>2022</v>
      </c>
      <c r="H92" s="1">
        <v>45040.751331030093</v>
      </c>
      <c r="I92" t="s">
        <v>444</v>
      </c>
      <c r="J92">
        <v>30962</v>
      </c>
      <c r="K92">
        <v>0</v>
      </c>
      <c r="L92" t="s">
        <v>38</v>
      </c>
      <c r="M92" t="s">
        <v>63</v>
      </c>
      <c r="P92">
        <v>30962</v>
      </c>
      <c r="R92" t="s">
        <v>38</v>
      </c>
      <c r="S92">
        <v>42.2834</v>
      </c>
      <c r="T92">
        <v>-83.125749999999996</v>
      </c>
      <c r="U92">
        <v>513.43024996299994</v>
      </c>
      <c r="V92">
        <v>11</v>
      </c>
      <c r="W92">
        <v>0</v>
      </c>
      <c r="X92">
        <v>0</v>
      </c>
      <c r="Y92">
        <v>87555.5</v>
      </c>
      <c r="Z92">
        <v>26000596001</v>
      </c>
      <c r="AA92">
        <v>289637.55536273506</v>
      </c>
      <c r="AB92" t="s">
        <v>54</v>
      </c>
      <c r="AC92" t="s">
        <v>64</v>
      </c>
      <c r="AD92" t="s">
        <v>54</v>
      </c>
      <c r="AE92" t="s">
        <v>65</v>
      </c>
      <c r="AF92" t="s">
        <v>504</v>
      </c>
    </row>
    <row r="93" spans="1:32" x14ac:dyDescent="0.3">
      <c r="A93" t="s">
        <v>505</v>
      </c>
      <c r="B93" t="s">
        <v>506</v>
      </c>
      <c r="C93" t="s">
        <v>507</v>
      </c>
      <c r="D93" t="s">
        <v>508</v>
      </c>
      <c r="E93" t="s">
        <v>36</v>
      </c>
      <c r="F93">
        <v>9</v>
      </c>
      <c r="G93">
        <v>2022</v>
      </c>
      <c r="H93" s="1">
        <v>44972.65847771991</v>
      </c>
      <c r="I93" t="s">
        <v>444</v>
      </c>
      <c r="J93">
        <v>30302.19</v>
      </c>
      <c r="K93">
        <v>0</v>
      </c>
      <c r="L93" t="s">
        <v>38</v>
      </c>
      <c r="M93" t="s">
        <v>51</v>
      </c>
      <c r="N93">
        <v>30302.19</v>
      </c>
      <c r="R93" t="s">
        <v>52</v>
      </c>
      <c r="S93">
        <v>32.675277999999999</v>
      </c>
      <c r="T93">
        <v>-117.246111</v>
      </c>
      <c r="U93">
        <v>138.80000000000001</v>
      </c>
      <c r="V93">
        <v>2</v>
      </c>
      <c r="W93">
        <v>240</v>
      </c>
      <c r="X93">
        <v>139</v>
      </c>
      <c r="Y93">
        <v>50644.800000000003</v>
      </c>
      <c r="Z93">
        <v>6009031001</v>
      </c>
      <c r="AA93">
        <v>77212.400800880001</v>
      </c>
      <c r="AB93" t="s">
        <v>53</v>
      </c>
      <c r="AC93" t="s">
        <v>42</v>
      </c>
      <c r="AD93" t="s">
        <v>43</v>
      </c>
      <c r="AE93" t="s">
        <v>55</v>
      </c>
      <c r="AF93" t="s">
        <v>509</v>
      </c>
    </row>
    <row r="94" spans="1:32" x14ac:dyDescent="0.3">
      <c r="A94" t="s">
        <v>510</v>
      </c>
      <c r="B94" t="s">
        <v>511</v>
      </c>
      <c r="C94" t="s">
        <v>512</v>
      </c>
      <c r="D94" t="s">
        <v>513</v>
      </c>
      <c r="E94" t="s">
        <v>514</v>
      </c>
      <c r="F94">
        <v>1</v>
      </c>
      <c r="G94">
        <v>2022</v>
      </c>
      <c r="H94" s="1">
        <v>44964.642011354168</v>
      </c>
      <c r="I94" t="s">
        <v>444</v>
      </c>
      <c r="J94">
        <v>30217</v>
      </c>
      <c r="K94">
        <v>0</v>
      </c>
      <c r="L94" t="s">
        <v>38</v>
      </c>
      <c r="M94" t="s">
        <v>63</v>
      </c>
      <c r="P94">
        <v>30217</v>
      </c>
      <c r="R94" t="s">
        <v>38</v>
      </c>
      <c r="S94">
        <v>41.999842999999998</v>
      </c>
      <c r="T94">
        <v>-71.494366999999997</v>
      </c>
      <c r="Z94">
        <v>44000030001</v>
      </c>
      <c r="AA94">
        <v>4343.1975450495011</v>
      </c>
      <c r="AB94" t="s">
        <v>54</v>
      </c>
      <c r="AC94" t="s">
        <v>64</v>
      </c>
      <c r="AD94" t="s">
        <v>54</v>
      </c>
      <c r="AE94" t="s">
        <v>73</v>
      </c>
      <c r="AF94" t="s">
        <v>515</v>
      </c>
    </row>
    <row r="95" spans="1:32" x14ac:dyDescent="0.3">
      <c r="A95" t="s">
        <v>516</v>
      </c>
      <c r="B95" t="s">
        <v>517</v>
      </c>
      <c r="C95" t="s">
        <v>518</v>
      </c>
      <c r="D95" t="s">
        <v>519</v>
      </c>
      <c r="E95" t="s">
        <v>117</v>
      </c>
      <c r="F95">
        <v>5</v>
      </c>
      <c r="G95">
        <v>2022</v>
      </c>
      <c r="H95" s="1">
        <v>44965.626922233794</v>
      </c>
      <c r="I95" t="s">
        <v>444</v>
      </c>
      <c r="J95">
        <v>29306</v>
      </c>
      <c r="K95">
        <v>0</v>
      </c>
      <c r="L95" t="s">
        <v>38</v>
      </c>
      <c r="M95" t="s">
        <v>79</v>
      </c>
      <c r="Q95">
        <v>29306</v>
      </c>
      <c r="R95" t="s">
        <v>94</v>
      </c>
      <c r="S95">
        <v>42.019069999999999</v>
      </c>
      <c r="T95">
        <v>-87.716279999999998</v>
      </c>
      <c r="U95">
        <v>208.58333329999999</v>
      </c>
      <c r="V95">
        <v>3</v>
      </c>
      <c r="W95">
        <v>450</v>
      </c>
      <c r="X95">
        <v>333</v>
      </c>
      <c r="Y95">
        <v>76050</v>
      </c>
      <c r="Z95">
        <v>17000721007</v>
      </c>
      <c r="AA95">
        <v>113815.44929375</v>
      </c>
      <c r="AB95" t="s">
        <v>54</v>
      </c>
      <c r="AC95" t="s">
        <v>54</v>
      </c>
      <c r="AD95" t="s">
        <v>54</v>
      </c>
      <c r="AE95" t="s">
        <v>55</v>
      </c>
      <c r="AF95" t="s">
        <v>520</v>
      </c>
    </row>
    <row r="96" spans="1:32" x14ac:dyDescent="0.3">
      <c r="A96" t="s">
        <v>521</v>
      </c>
      <c r="B96" t="s">
        <v>522</v>
      </c>
      <c r="C96" t="s">
        <v>523</v>
      </c>
      <c r="D96" t="s">
        <v>524</v>
      </c>
      <c r="E96" t="s">
        <v>525</v>
      </c>
      <c r="F96">
        <v>2</v>
      </c>
      <c r="G96">
        <v>2022</v>
      </c>
      <c r="H96" s="1">
        <v>44958.653251030089</v>
      </c>
      <c r="I96" t="s">
        <v>444</v>
      </c>
      <c r="J96">
        <v>28193.9</v>
      </c>
      <c r="K96">
        <v>0</v>
      </c>
      <c r="L96" t="s">
        <v>38</v>
      </c>
      <c r="M96" t="s">
        <v>79</v>
      </c>
      <c r="Q96">
        <v>28193.9</v>
      </c>
      <c r="R96" t="s">
        <v>445</v>
      </c>
      <c r="S96">
        <v>40.491100000000003</v>
      </c>
      <c r="T96">
        <v>-74.304199999999994</v>
      </c>
      <c r="U96">
        <v>98.640833333000003</v>
      </c>
      <c r="V96">
        <v>2</v>
      </c>
      <c r="W96">
        <v>147</v>
      </c>
      <c r="X96">
        <v>0</v>
      </c>
      <c r="Y96">
        <v>34370.75</v>
      </c>
      <c r="Z96">
        <v>34002065001</v>
      </c>
      <c r="AA96">
        <v>65126.65692363472</v>
      </c>
      <c r="AB96" t="s">
        <v>87</v>
      </c>
      <c r="AC96" t="s">
        <v>64</v>
      </c>
      <c r="AD96" t="s">
        <v>54</v>
      </c>
      <c r="AE96" t="s">
        <v>73</v>
      </c>
      <c r="AF96" t="s">
        <v>526</v>
      </c>
    </row>
    <row r="97" spans="1:32" x14ac:dyDescent="0.3">
      <c r="A97" t="s">
        <v>527</v>
      </c>
      <c r="B97" t="s">
        <v>528</v>
      </c>
      <c r="C97" t="s">
        <v>529</v>
      </c>
      <c r="D97" t="s">
        <v>530</v>
      </c>
      <c r="E97" t="s">
        <v>93</v>
      </c>
      <c r="F97">
        <v>4</v>
      </c>
      <c r="G97">
        <v>2022</v>
      </c>
      <c r="H97" s="1">
        <v>44978.441873796299</v>
      </c>
      <c r="I97" t="s">
        <v>444</v>
      </c>
      <c r="J97">
        <v>28184</v>
      </c>
      <c r="K97">
        <v>0</v>
      </c>
      <c r="L97" t="s">
        <v>38</v>
      </c>
      <c r="M97" t="s">
        <v>79</v>
      </c>
      <c r="Q97">
        <v>28184</v>
      </c>
      <c r="R97" t="s">
        <v>94</v>
      </c>
      <c r="S97">
        <v>39.058610999999999</v>
      </c>
      <c r="T97">
        <v>-84.618055999999996</v>
      </c>
      <c r="U97">
        <v>27.865833330000001</v>
      </c>
      <c r="V97">
        <v>1</v>
      </c>
      <c r="W97">
        <v>46.5</v>
      </c>
      <c r="X97">
        <v>46.5</v>
      </c>
      <c r="Y97">
        <v>10132.42</v>
      </c>
      <c r="Z97">
        <v>21000056001</v>
      </c>
      <c r="AA97">
        <v>14380.809649163901</v>
      </c>
      <c r="AB97" t="s">
        <v>54</v>
      </c>
      <c r="AC97" t="s">
        <v>54</v>
      </c>
      <c r="AD97" t="s">
        <v>54</v>
      </c>
      <c r="AE97" t="s">
        <v>55</v>
      </c>
      <c r="AF97" t="s">
        <v>531</v>
      </c>
    </row>
    <row r="98" spans="1:32" x14ac:dyDescent="0.3">
      <c r="A98" t="s">
        <v>532</v>
      </c>
      <c r="B98" t="s">
        <v>533</v>
      </c>
      <c r="C98" t="s">
        <v>533</v>
      </c>
      <c r="D98" t="s">
        <v>534</v>
      </c>
      <c r="E98" t="s">
        <v>99</v>
      </c>
      <c r="F98">
        <v>6</v>
      </c>
      <c r="G98">
        <v>2022</v>
      </c>
      <c r="H98" s="1">
        <v>44833.488730011573</v>
      </c>
      <c r="I98" t="s">
        <v>444</v>
      </c>
      <c r="J98">
        <v>27500</v>
      </c>
      <c r="K98">
        <v>0</v>
      </c>
      <c r="L98" t="s">
        <v>38</v>
      </c>
      <c r="M98" t="s">
        <v>39</v>
      </c>
      <c r="N98">
        <v>26705</v>
      </c>
      <c r="Q98">
        <v>795</v>
      </c>
      <c r="R98" t="s">
        <v>535</v>
      </c>
      <c r="S98">
        <v>32.779848000000001</v>
      </c>
      <c r="T98">
        <v>-97.143935999999997</v>
      </c>
      <c r="U98">
        <v>107.83333330000001</v>
      </c>
      <c r="V98">
        <v>1</v>
      </c>
      <c r="W98">
        <v>1.66</v>
      </c>
      <c r="X98">
        <v>0</v>
      </c>
      <c r="Y98">
        <v>39359</v>
      </c>
      <c r="Z98">
        <v>48004122001</v>
      </c>
      <c r="AA98">
        <v>60076.34675521301</v>
      </c>
      <c r="AB98" t="s">
        <v>54</v>
      </c>
      <c r="AC98" t="s">
        <v>536</v>
      </c>
      <c r="AD98" t="s">
        <v>537</v>
      </c>
      <c r="AE98" t="s">
        <v>65</v>
      </c>
      <c r="AF98" t="s">
        <v>538</v>
      </c>
    </row>
    <row r="99" spans="1:32" x14ac:dyDescent="0.3">
      <c r="A99" t="s">
        <v>539</v>
      </c>
      <c r="B99" t="s">
        <v>540</v>
      </c>
      <c r="C99" t="s">
        <v>541</v>
      </c>
      <c r="D99" t="s">
        <v>542</v>
      </c>
      <c r="E99" t="s">
        <v>543</v>
      </c>
      <c r="F99">
        <v>7</v>
      </c>
      <c r="G99">
        <v>2022</v>
      </c>
      <c r="H99" s="1">
        <v>44971.577713344908</v>
      </c>
      <c r="I99" t="s">
        <v>444</v>
      </c>
      <c r="J99">
        <v>27298</v>
      </c>
      <c r="K99">
        <v>0</v>
      </c>
      <c r="L99" t="s">
        <v>38</v>
      </c>
      <c r="M99" t="s">
        <v>473</v>
      </c>
      <c r="N99">
        <v>9729.5</v>
      </c>
      <c r="Q99">
        <v>8049.5</v>
      </c>
      <c r="R99" t="s">
        <v>52</v>
      </c>
      <c r="S99">
        <v>39.121108999999997</v>
      </c>
      <c r="T99">
        <v>-94.494658999999999</v>
      </c>
      <c r="U99">
        <v>55.624166670000001</v>
      </c>
      <c r="V99">
        <v>1</v>
      </c>
      <c r="W99">
        <v>0</v>
      </c>
      <c r="X99">
        <v>0</v>
      </c>
      <c r="Y99">
        <v>20316.46</v>
      </c>
      <c r="Z99">
        <v>29001011001</v>
      </c>
      <c r="AA99">
        <v>33871.477709819999</v>
      </c>
      <c r="AB99" t="s">
        <v>544</v>
      </c>
      <c r="AC99" t="s">
        <v>64</v>
      </c>
      <c r="AD99" t="s">
        <v>54</v>
      </c>
      <c r="AE99" t="s">
        <v>55</v>
      </c>
      <c r="AF99" t="s">
        <v>545</v>
      </c>
    </row>
    <row r="100" spans="1:32" x14ac:dyDescent="0.3">
      <c r="A100" t="s">
        <v>546</v>
      </c>
      <c r="B100" t="s">
        <v>547</v>
      </c>
      <c r="C100" t="s">
        <v>548</v>
      </c>
      <c r="D100" t="s">
        <v>549</v>
      </c>
      <c r="E100" t="s">
        <v>550</v>
      </c>
      <c r="F100">
        <v>5</v>
      </c>
      <c r="G100">
        <v>2022</v>
      </c>
      <c r="H100" s="1">
        <v>44974.642308993054</v>
      </c>
      <c r="I100" t="s">
        <v>444</v>
      </c>
      <c r="J100">
        <v>27285.8</v>
      </c>
      <c r="K100">
        <v>0</v>
      </c>
      <c r="L100" t="s">
        <v>38</v>
      </c>
      <c r="M100" t="s">
        <v>479</v>
      </c>
      <c r="P100">
        <v>27242.67</v>
      </c>
      <c r="Q100">
        <v>43.13</v>
      </c>
      <c r="R100" t="s">
        <v>94</v>
      </c>
      <c r="S100">
        <v>39.107489999999999</v>
      </c>
      <c r="T100">
        <v>-84.545559999999995</v>
      </c>
      <c r="U100">
        <v>137.82604170000002</v>
      </c>
      <c r="V100">
        <v>3</v>
      </c>
      <c r="W100">
        <v>0</v>
      </c>
      <c r="X100">
        <v>0</v>
      </c>
      <c r="Y100">
        <v>37691.263700000003</v>
      </c>
      <c r="Z100">
        <v>39003369002</v>
      </c>
      <c r="AA100">
        <v>51171.426002470005</v>
      </c>
      <c r="AB100" t="s">
        <v>54</v>
      </c>
      <c r="AC100" t="s">
        <v>54</v>
      </c>
      <c r="AD100" t="s">
        <v>54</v>
      </c>
      <c r="AE100" t="s">
        <v>73</v>
      </c>
      <c r="AF100" t="s">
        <v>551</v>
      </c>
    </row>
    <row r="101" spans="1:32" x14ac:dyDescent="0.3">
      <c r="A101" t="s">
        <v>552</v>
      </c>
      <c r="B101" t="s">
        <v>553</v>
      </c>
      <c r="C101" t="s">
        <v>554</v>
      </c>
      <c r="D101" t="s">
        <v>555</v>
      </c>
      <c r="E101" t="s">
        <v>543</v>
      </c>
      <c r="F101">
        <v>7</v>
      </c>
      <c r="G101">
        <v>2022</v>
      </c>
      <c r="H101" s="1">
        <v>44974.698850034722</v>
      </c>
      <c r="I101" t="s">
        <v>444</v>
      </c>
      <c r="J101">
        <v>23179.138029999998</v>
      </c>
      <c r="K101">
        <v>0</v>
      </c>
      <c r="L101" t="s">
        <v>38</v>
      </c>
      <c r="M101" t="s">
        <v>63</v>
      </c>
      <c r="P101">
        <v>23179.138029999998</v>
      </c>
      <c r="R101" t="s">
        <v>38</v>
      </c>
      <c r="S101">
        <v>38.673609999999996</v>
      </c>
      <c r="T101">
        <v>-90.194969999999998</v>
      </c>
      <c r="U101">
        <v>107.8166667</v>
      </c>
      <c r="V101">
        <v>1</v>
      </c>
      <c r="W101">
        <v>0</v>
      </c>
      <c r="X101">
        <v>0</v>
      </c>
      <c r="Y101">
        <v>39315.4</v>
      </c>
      <c r="Z101">
        <v>29001023001</v>
      </c>
      <c r="AA101">
        <v>47529.331625070001</v>
      </c>
      <c r="AB101" t="s">
        <v>54</v>
      </c>
      <c r="AC101" t="s">
        <v>64</v>
      </c>
      <c r="AD101" t="s">
        <v>54</v>
      </c>
      <c r="AE101" t="s">
        <v>65</v>
      </c>
      <c r="AF101" t="s">
        <v>556</v>
      </c>
    </row>
    <row r="102" spans="1:32" x14ac:dyDescent="0.3">
      <c r="A102" t="s">
        <v>557</v>
      </c>
      <c r="B102" t="s">
        <v>558</v>
      </c>
      <c r="C102" t="s">
        <v>559</v>
      </c>
      <c r="D102" t="s">
        <v>560</v>
      </c>
      <c r="E102" t="s">
        <v>207</v>
      </c>
      <c r="F102">
        <v>4</v>
      </c>
      <c r="G102">
        <v>2022</v>
      </c>
      <c r="H102" s="1">
        <v>44973.615734212966</v>
      </c>
      <c r="I102" t="s">
        <v>444</v>
      </c>
      <c r="J102">
        <v>22791</v>
      </c>
      <c r="K102">
        <v>1</v>
      </c>
      <c r="L102" t="s">
        <v>51</v>
      </c>
      <c r="M102" t="s">
        <v>39</v>
      </c>
      <c r="N102">
        <v>21268.1</v>
      </c>
      <c r="Q102">
        <v>698.5</v>
      </c>
      <c r="R102" t="s">
        <v>561</v>
      </c>
      <c r="S102">
        <v>35.052025</v>
      </c>
      <c r="T102">
        <v>-85.335368000000003</v>
      </c>
      <c r="U102">
        <v>57.57</v>
      </c>
      <c r="V102">
        <v>1</v>
      </c>
      <c r="W102">
        <v>140</v>
      </c>
      <c r="X102">
        <v>127</v>
      </c>
      <c r="Y102">
        <v>20944.12</v>
      </c>
      <c r="Z102">
        <v>47000245002</v>
      </c>
      <c r="AA102">
        <v>37331.46736835</v>
      </c>
      <c r="AB102" t="s">
        <v>87</v>
      </c>
      <c r="AC102" t="s">
        <v>562</v>
      </c>
      <c r="AD102" t="s">
        <v>54</v>
      </c>
      <c r="AE102" t="s">
        <v>65</v>
      </c>
      <c r="AF102" t="s">
        <v>563</v>
      </c>
    </row>
    <row r="103" spans="1:32" x14ac:dyDescent="0.3">
      <c r="A103" t="s">
        <v>564</v>
      </c>
      <c r="B103" t="s">
        <v>565</v>
      </c>
      <c r="C103" t="s">
        <v>566</v>
      </c>
      <c r="D103" t="s">
        <v>567</v>
      </c>
      <c r="E103" t="s">
        <v>207</v>
      </c>
      <c r="F103">
        <v>4</v>
      </c>
      <c r="G103">
        <v>2022</v>
      </c>
      <c r="H103" s="1">
        <v>44966.390931493057</v>
      </c>
      <c r="I103" t="s">
        <v>444</v>
      </c>
      <c r="J103">
        <v>22044</v>
      </c>
      <c r="K103">
        <v>0</v>
      </c>
      <c r="L103" t="s">
        <v>38</v>
      </c>
      <c r="M103" t="s">
        <v>39</v>
      </c>
      <c r="N103">
        <v>22044</v>
      </c>
      <c r="Q103">
        <v>23.8</v>
      </c>
      <c r="R103" t="s">
        <v>568</v>
      </c>
      <c r="S103">
        <v>36.186110999999997</v>
      </c>
      <c r="T103">
        <v>-86.788888999999998</v>
      </c>
      <c r="U103">
        <v>107.2666667</v>
      </c>
      <c r="V103">
        <v>1</v>
      </c>
      <c r="W103">
        <v>100</v>
      </c>
      <c r="X103">
        <v>102</v>
      </c>
      <c r="Y103">
        <v>39093.79</v>
      </c>
      <c r="Z103">
        <v>47001016001</v>
      </c>
      <c r="AA103">
        <v>39498.513522903006</v>
      </c>
      <c r="AB103" t="s">
        <v>38</v>
      </c>
      <c r="AC103" t="s">
        <v>38</v>
      </c>
      <c r="AD103" t="s">
        <v>38</v>
      </c>
      <c r="AE103" t="s">
        <v>38</v>
      </c>
      <c r="AF103" t="s">
        <v>569</v>
      </c>
    </row>
    <row r="104" spans="1:32" x14ac:dyDescent="0.3">
      <c r="A104" t="s">
        <v>570</v>
      </c>
      <c r="B104" t="s">
        <v>571</v>
      </c>
      <c r="C104" t="s">
        <v>572</v>
      </c>
      <c r="D104" t="s">
        <v>116</v>
      </c>
      <c r="E104" t="s">
        <v>213</v>
      </c>
      <c r="F104">
        <v>3</v>
      </c>
      <c r="G104">
        <v>2022</v>
      </c>
      <c r="H104" s="1">
        <v>44970.467180763888</v>
      </c>
      <c r="I104" t="s">
        <v>444</v>
      </c>
      <c r="J104">
        <v>21966.55</v>
      </c>
      <c r="K104">
        <v>4</v>
      </c>
      <c r="L104" t="s">
        <v>63</v>
      </c>
      <c r="M104" t="s">
        <v>573</v>
      </c>
      <c r="N104">
        <v>923.11</v>
      </c>
      <c r="P104">
        <v>19005</v>
      </c>
      <c r="R104" t="s">
        <v>214</v>
      </c>
      <c r="S104">
        <v>39.825530000000001</v>
      </c>
      <c r="T104">
        <v>-75.393990000000002</v>
      </c>
      <c r="U104">
        <v>33.582500000000003</v>
      </c>
      <c r="V104">
        <v>2</v>
      </c>
      <c r="W104">
        <v>44</v>
      </c>
      <c r="X104">
        <v>0</v>
      </c>
      <c r="Y104">
        <v>12254.88</v>
      </c>
      <c r="Z104">
        <v>42000082001</v>
      </c>
      <c r="AA104">
        <v>15225.775544720698</v>
      </c>
      <c r="AB104" t="s">
        <v>54</v>
      </c>
      <c r="AC104" t="s">
        <v>54</v>
      </c>
      <c r="AD104" t="s">
        <v>54</v>
      </c>
      <c r="AE104" t="s">
        <v>55</v>
      </c>
      <c r="AF104" t="s">
        <v>574</v>
      </c>
    </row>
    <row r="105" spans="1:32" x14ac:dyDescent="0.3">
      <c r="A105" t="s">
        <v>575</v>
      </c>
      <c r="B105" t="s">
        <v>576</v>
      </c>
      <c r="C105" t="s">
        <v>576</v>
      </c>
      <c r="D105" t="s">
        <v>98</v>
      </c>
      <c r="E105" t="s">
        <v>99</v>
      </c>
      <c r="F105">
        <v>6</v>
      </c>
      <c r="G105">
        <v>2022</v>
      </c>
      <c r="H105" s="1">
        <v>44833.705209745371</v>
      </c>
      <c r="I105" t="s">
        <v>444</v>
      </c>
      <c r="J105">
        <v>20739.89</v>
      </c>
      <c r="K105">
        <v>0</v>
      </c>
      <c r="L105" t="s">
        <v>38</v>
      </c>
      <c r="M105" t="s">
        <v>79</v>
      </c>
      <c r="Q105">
        <v>20739.89</v>
      </c>
      <c r="R105" t="s">
        <v>577</v>
      </c>
      <c r="S105">
        <v>29.755790000000001</v>
      </c>
      <c r="T105">
        <v>-95.297910000000002</v>
      </c>
      <c r="U105">
        <v>179.00375</v>
      </c>
      <c r="V105">
        <v>3</v>
      </c>
      <c r="W105">
        <v>200</v>
      </c>
      <c r="X105">
        <v>0</v>
      </c>
      <c r="Y105">
        <v>29670.467000000001</v>
      </c>
      <c r="Z105">
        <v>48007039001</v>
      </c>
      <c r="AA105">
        <v>53902.996785520001</v>
      </c>
      <c r="AB105" t="s">
        <v>41</v>
      </c>
      <c r="AC105" t="s">
        <v>54</v>
      </c>
      <c r="AD105" t="s">
        <v>537</v>
      </c>
      <c r="AE105" t="s">
        <v>55</v>
      </c>
      <c r="AF105" t="s">
        <v>578</v>
      </c>
    </row>
    <row r="106" spans="1:32" x14ac:dyDescent="0.3">
      <c r="A106" t="s">
        <v>579</v>
      </c>
      <c r="B106" t="s">
        <v>580</v>
      </c>
      <c r="C106" t="s">
        <v>581</v>
      </c>
      <c r="D106" t="s">
        <v>582</v>
      </c>
      <c r="E106" t="s">
        <v>117</v>
      </c>
      <c r="F106">
        <v>5</v>
      </c>
      <c r="G106">
        <v>2022</v>
      </c>
      <c r="H106" s="1">
        <v>44965.624205613429</v>
      </c>
      <c r="I106" t="s">
        <v>444</v>
      </c>
      <c r="J106">
        <v>20147</v>
      </c>
      <c r="K106">
        <v>0</v>
      </c>
      <c r="L106" t="s">
        <v>38</v>
      </c>
      <c r="M106" t="s">
        <v>51</v>
      </c>
      <c r="N106">
        <v>14419</v>
      </c>
      <c r="R106" t="s">
        <v>445</v>
      </c>
      <c r="S106">
        <v>41.661976000000003</v>
      </c>
      <c r="T106">
        <v>-87.609076999999999</v>
      </c>
      <c r="U106">
        <v>236.25</v>
      </c>
      <c r="V106">
        <v>6</v>
      </c>
      <c r="W106">
        <v>430</v>
      </c>
      <c r="X106">
        <v>354</v>
      </c>
      <c r="Y106">
        <v>86247</v>
      </c>
      <c r="Z106">
        <v>17000721009</v>
      </c>
      <c r="AA106">
        <v>107765.9305328886</v>
      </c>
      <c r="AB106" t="s">
        <v>53</v>
      </c>
      <c r="AC106" t="s">
        <v>54</v>
      </c>
      <c r="AD106" t="s">
        <v>43</v>
      </c>
      <c r="AE106" t="s">
        <v>583</v>
      </c>
      <c r="AF106" t="s">
        <v>584</v>
      </c>
    </row>
    <row r="107" spans="1:32" x14ac:dyDescent="0.3">
      <c r="A107" t="s">
        <v>585</v>
      </c>
      <c r="B107" t="s">
        <v>586</v>
      </c>
      <c r="C107" t="s">
        <v>587</v>
      </c>
      <c r="D107" t="s">
        <v>588</v>
      </c>
      <c r="E107" t="s">
        <v>136</v>
      </c>
      <c r="F107">
        <v>4</v>
      </c>
      <c r="G107">
        <v>2022</v>
      </c>
      <c r="H107" s="1">
        <v>44985.395435671293</v>
      </c>
      <c r="I107" t="s">
        <v>444</v>
      </c>
      <c r="J107">
        <v>17919.82</v>
      </c>
      <c r="K107">
        <v>0</v>
      </c>
      <c r="L107" t="s">
        <v>38</v>
      </c>
      <c r="M107" t="s">
        <v>39</v>
      </c>
      <c r="N107">
        <v>519.99</v>
      </c>
      <c r="Q107">
        <v>17399.830000000002</v>
      </c>
      <c r="R107" t="s">
        <v>561</v>
      </c>
      <c r="S107">
        <v>35.720733000000003</v>
      </c>
      <c r="T107">
        <v>-78.484831</v>
      </c>
      <c r="U107">
        <v>45.85553333</v>
      </c>
      <c r="V107">
        <v>1</v>
      </c>
      <c r="W107">
        <v>75</v>
      </c>
      <c r="X107">
        <v>0</v>
      </c>
      <c r="Y107">
        <v>16741.327300000001</v>
      </c>
      <c r="Z107">
        <v>37009201001</v>
      </c>
      <c r="AA107">
        <v>21251.620692129</v>
      </c>
      <c r="AB107" t="s">
        <v>41</v>
      </c>
      <c r="AC107" t="s">
        <v>64</v>
      </c>
      <c r="AD107" t="s">
        <v>54</v>
      </c>
      <c r="AE107" t="s">
        <v>589</v>
      </c>
      <c r="AF107" t="s">
        <v>590</v>
      </c>
    </row>
    <row r="108" spans="1:32" x14ac:dyDescent="0.3">
      <c r="A108" t="s">
        <v>591</v>
      </c>
      <c r="B108" t="s">
        <v>592</v>
      </c>
      <c r="C108" t="s">
        <v>593</v>
      </c>
      <c r="D108" t="s">
        <v>594</v>
      </c>
      <c r="E108" t="s">
        <v>93</v>
      </c>
      <c r="F108">
        <v>4</v>
      </c>
      <c r="G108">
        <v>2022</v>
      </c>
      <c r="H108" s="1">
        <v>44978.443644606479</v>
      </c>
      <c r="I108" t="s">
        <v>444</v>
      </c>
      <c r="J108">
        <v>17302</v>
      </c>
      <c r="K108">
        <v>0</v>
      </c>
      <c r="L108" t="s">
        <v>38</v>
      </c>
      <c r="M108" t="s">
        <v>79</v>
      </c>
      <c r="Q108">
        <v>17302</v>
      </c>
      <c r="R108" t="s">
        <v>94</v>
      </c>
      <c r="S108">
        <v>39.00703</v>
      </c>
      <c r="T108">
        <v>-84.841210000000004</v>
      </c>
      <c r="U108">
        <v>11.75666667</v>
      </c>
      <c r="V108">
        <v>1</v>
      </c>
      <c r="W108">
        <v>20</v>
      </c>
      <c r="X108">
        <v>7.69</v>
      </c>
      <c r="Y108">
        <v>4276.41</v>
      </c>
      <c r="Z108">
        <v>21000056004</v>
      </c>
      <c r="AA108">
        <v>3660.3048492870007</v>
      </c>
      <c r="AB108" t="s">
        <v>54</v>
      </c>
      <c r="AC108" t="s">
        <v>54</v>
      </c>
      <c r="AD108" t="s">
        <v>54</v>
      </c>
      <c r="AE108" t="s">
        <v>55</v>
      </c>
      <c r="AF108" t="s">
        <v>595</v>
      </c>
    </row>
    <row r="109" spans="1:32" x14ac:dyDescent="0.3">
      <c r="A109" t="s">
        <v>596</v>
      </c>
      <c r="B109" t="s">
        <v>597</v>
      </c>
      <c r="C109" t="s">
        <v>598</v>
      </c>
      <c r="D109" t="s">
        <v>599</v>
      </c>
      <c r="E109" t="s">
        <v>600</v>
      </c>
      <c r="F109">
        <v>4</v>
      </c>
      <c r="G109">
        <v>2022</v>
      </c>
      <c r="H109" s="1">
        <v>44987.724102372682</v>
      </c>
      <c r="I109" t="s">
        <v>444</v>
      </c>
      <c r="J109">
        <v>16612.400000000001</v>
      </c>
      <c r="K109">
        <v>0</v>
      </c>
      <c r="L109" t="s">
        <v>38</v>
      </c>
      <c r="M109" t="s">
        <v>39</v>
      </c>
      <c r="N109">
        <v>10879.9</v>
      </c>
      <c r="Q109">
        <v>5732.5</v>
      </c>
      <c r="R109" t="s">
        <v>601</v>
      </c>
      <c r="S109">
        <v>30.351420000000001</v>
      </c>
      <c r="T109">
        <v>-81.632679999999993</v>
      </c>
      <c r="Z109">
        <v>12000016001</v>
      </c>
      <c r="AA109">
        <v>16473.192868980201</v>
      </c>
      <c r="AB109" t="s">
        <v>53</v>
      </c>
      <c r="AC109" t="s">
        <v>42</v>
      </c>
      <c r="AD109" t="s">
        <v>537</v>
      </c>
      <c r="AE109" t="s">
        <v>55</v>
      </c>
      <c r="AF109" t="s">
        <v>602</v>
      </c>
    </row>
    <row r="110" spans="1:32" x14ac:dyDescent="0.3">
      <c r="A110" t="s">
        <v>603</v>
      </c>
      <c r="B110" t="s">
        <v>604</v>
      </c>
      <c r="C110" t="s">
        <v>605</v>
      </c>
      <c r="D110" t="s">
        <v>606</v>
      </c>
      <c r="E110" t="s">
        <v>36</v>
      </c>
      <c r="F110">
        <v>9</v>
      </c>
      <c r="G110">
        <v>2022</v>
      </c>
      <c r="H110" s="1">
        <v>44974.471488761577</v>
      </c>
      <c r="I110" t="s">
        <v>444</v>
      </c>
      <c r="J110">
        <v>14499</v>
      </c>
      <c r="K110">
        <v>0</v>
      </c>
      <c r="L110" t="s">
        <v>38</v>
      </c>
      <c r="M110" t="s">
        <v>607</v>
      </c>
      <c r="N110">
        <v>50</v>
      </c>
      <c r="P110">
        <v>14449</v>
      </c>
      <c r="R110" t="s">
        <v>86</v>
      </c>
      <c r="S110">
        <v>37.997889999999998</v>
      </c>
      <c r="T110">
        <v>-122.06827</v>
      </c>
      <c r="U110">
        <v>32.491666670000001</v>
      </c>
      <c r="V110">
        <v>2</v>
      </c>
      <c r="W110">
        <v>53.8</v>
      </c>
      <c r="X110">
        <v>0</v>
      </c>
      <c r="Y110">
        <v>11859.4</v>
      </c>
      <c r="Z110">
        <v>6002025001</v>
      </c>
      <c r="AA110">
        <v>16844.686495475002</v>
      </c>
      <c r="AB110" t="s">
        <v>54</v>
      </c>
      <c r="AC110" t="s">
        <v>64</v>
      </c>
      <c r="AD110" t="s">
        <v>54</v>
      </c>
      <c r="AE110" t="s">
        <v>65</v>
      </c>
      <c r="AF110" t="s">
        <v>608</v>
      </c>
    </row>
    <row r="111" spans="1:32" x14ac:dyDescent="0.3">
      <c r="A111" t="s">
        <v>609</v>
      </c>
      <c r="B111" t="s">
        <v>610</v>
      </c>
      <c r="C111" t="s">
        <v>611</v>
      </c>
      <c r="D111" t="s">
        <v>555</v>
      </c>
      <c r="E111" t="s">
        <v>543</v>
      </c>
      <c r="F111">
        <v>7</v>
      </c>
      <c r="G111">
        <v>2022</v>
      </c>
      <c r="H111" s="1">
        <v>44973.679118101849</v>
      </c>
      <c r="I111" t="s">
        <v>444</v>
      </c>
      <c r="J111">
        <v>14378.81</v>
      </c>
      <c r="K111">
        <v>0</v>
      </c>
      <c r="L111" t="s">
        <v>38</v>
      </c>
      <c r="M111" t="s">
        <v>63</v>
      </c>
      <c r="P111">
        <v>14378.81</v>
      </c>
      <c r="R111" t="s">
        <v>38</v>
      </c>
      <c r="S111">
        <v>38.532699999999998</v>
      </c>
      <c r="T111">
        <v>-90.270899999999997</v>
      </c>
      <c r="U111">
        <v>112.15</v>
      </c>
      <c r="V111">
        <v>1</v>
      </c>
      <c r="W111">
        <v>0</v>
      </c>
      <c r="X111">
        <v>0</v>
      </c>
      <c r="Y111">
        <v>40919.5</v>
      </c>
      <c r="Z111">
        <v>29001023002</v>
      </c>
      <c r="AA111">
        <v>51171.426002470005</v>
      </c>
      <c r="AB111" t="s">
        <v>54</v>
      </c>
      <c r="AC111" t="s">
        <v>64</v>
      </c>
      <c r="AD111" t="s">
        <v>54</v>
      </c>
      <c r="AE111" t="s">
        <v>55</v>
      </c>
      <c r="AF111" t="s">
        <v>612</v>
      </c>
    </row>
    <row r="112" spans="1:32" x14ac:dyDescent="0.3">
      <c r="A112" t="s">
        <v>613</v>
      </c>
      <c r="B112" t="s">
        <v>614</v>
      </c>
      <c r="C112" t="s">
        <v>615</v>
      </c>
      <c r="D112" t="s">
        <v>616</v>
      </c>
      <c r="E112" t="s">
        <v>259</v>
      </c>
      <c r="F112">
        <v>7</v>
      </c>
      <c r="G112">
        <v>2022</v>
      </c>
      <c r="H112" s="1">
        <v>44950.340682928239</v>
      </c>
      <c r="I112" t="s">
        <v>444</v>
      </c>
      <c r="J112">
        <v>13713</v>
      </c>
      <c r="K112">
        <v>1</v>
      </c>
      <c r="L112" t="s">
        <v>63</v>
      </c>
      <c r="M112" t="s">
        <v>607</v>
      </c>
      <c r="N112">
        <v>3212.55</v>
      </c>
      <c r="P112">
        <v>10500</v>
      </c>
      <c r="R112" t="s">
        <v>40</v>
      </c>
      <c r="S112">
        <v>41.958278</v>
      </c>
      <c r="T112">
        <v>-91.563582999999994</v>
      </c>
      <c r="U112">
        <v>0</v>
      </c>
      <c r="V112">
        <v>3</v>
      </c>
      <c r="W112">
        <v>86.95</v>
      </c>
      <c r="X112">
        <v>56</v>
      </c>
      <c r="Y112">
        <v>0</v>
      </c>
      <c r="Z112">
        <v>19000134001</v>
      </c>
      <c r="AA112">
        <v>12115.426946421099</v>
      </c>
      <c r="AB112" t="s">
        <v>87</v>
      </c>
      <c r="AC112" t="s">
        <v>72</v>
      </c>
      <c r="AD112" t="s">
        <v>54</v>
      </c>
      <c r="AE112" t="s">
        <v>73</v>
      </c>
      <c r="AF112" t="s">
        <v>617</v>
      </c>
    </row>
    <row r="113" spans="1:32" x14ac:dyDescent="0.3">
      <c r="A113" t="s">
        <v>618</v>
      </c>
      <c r="B113" t="s">
        <v>619</v>
      </c>
      <c r="C113" t="s">
        <v>620</v>
      </c>
      <c r="D113" t="s">
        <v>621</v>
      </c>
      <c r="E113" t="s">
        <v>159</v>
      </c>
      <c r="F113">
        <v>10</v>
      </c>
      <c r="G113">
        <v>2022</v>
      </c>
      <c r="H113" s="1">
        <v>44981.457736990742</v>
      </c>
      <c r="I113" t="s">
        <v>444</v>
      </c>
      <c r="J113">
        <v>12174.51</v>
      </c>
      <c r="K113">
        <v>0</v>
      </c>
      <c r="L113" t="s">
        <v>38</v>
      </c>
      <c r="M113" t="s">
        <v>51</v>
      </c>
      <c r="N113">
        <v>12174.5</v>
      </c>
      <c r="R113" t="s">
        <v>52</v>
      </c>
      <c r="S113">
        <v>47.469195999999997</v>
      </c>
      <c r="T113">
        <v>-122.238935</v>
      </c>
      <c r="Z113">
        <v>53000776001</v>
      </c>
      <c r="AA113">
        <v>34964.106023039996</v>
      </c>
      <c r="AB113" t="s">
        <v>53</v>
      </c>
      <c r="AC113" t="s">
        <v>42</v>
      </c>
      <c r="AD113" t="s">
        <v>54</v>
      </c>
      <c r="AE113" t="s">
        <v>55</v>
      </c>
      <c r="AF113" t="s">
        <v>622</v>
      </c>
    </row>
    <row r="114" spans="1:32" x14ac:dyDescent="0.3">
      <c r="A114" t="s">
        <v>575</v>
      </c>
      <c r="B114" t="s">
        <v>623</v>
      </c>
      <c r="C114" t="s">
        <v>623</v>
      </c>
      <c r="D114" t="s">
        <v>98</v>
      </c>
      <c r="E114" t="s">
        <v>99</v>
      </c>
      <c r="F114">
        <v>6</v>
      </c>
      <c r="G114">
        <v>2022</v>
      </c>
      <c r="H114" s="1">
        <v>44833.709767789354</v>
      </c>
      <c r="I114" t="s">
        <v>444</v>
      </c>
      <c r="J114">
        <v>11838.6</v>
      </c>
      <c r="K114">
        <v>0</v>
      </c>
      <c r="L114" t="s">
        <v>38</v>
      </c>
      <c r="M114" t="s">
        <v>79</v>
      </c>
      <c r="Q114">
        <v>11838.6</v>
      </c>
      <c r="R114" t="s">
        <v>94</v>
      </c>
      <c r="S114">
        <v>29.699936000000001</v>
      </c>
      <c r="T114">
        <v>-95.266914</v>
      </c>
      <c r="U114">
        <v>19.269333329999998</v>
      </c>
      <c r="V114">
        <v>1</v>
      </c>
      <c r="W114">
        <v>36</v>
      </c>
      <c r="X114">
        <v>0</v>
      </c>
      <c r="Y114">
        <v>7028.7349999999997</v>
      </c>
      <c r="AB114" t="s">
        <v>54</v>
      </c>
      <c r="AC114" t="s">
        <v>54</v>
      </c>
      <c r="AD114" t="s">
        <v>54</v>
      </c>
      <c r="AE114" t="s">
        <v>73</v>
      </c>
      <c r="AF114" t="s">
        <v>624</v>
      </c>
    </row>
    <row r="115" spans="1:32" x14ac:dyDescent="0.3">
      <c r="A115" t="s">
        <v>625</v>
      </c>
      <c r="B115" t="s">
        <v>626</v>
      </c>
      <c r="C115" t="s">
        <v>627</v>
      </c>
      <c r="D115" t="s">
        <v>628</v>
      </c>
      <c r="E115" t="s">
        <v>629</v>
      </c>
      <c r="F115">
        <v>6</v>
      </c>
      <c r="G115">
        <v>2022</v>
      </c>
      <c r="H115" s="1">
        <v>44970.445319155093</v>
      </c>
      <c r="I115" t="s">
        <v>444</v>
      </c>
      <c r="J115">
        <v>11590</v>
      </c>
      <c r="K115">
        <v>0</v>
      </c>
      <c r="L115" t="s">
        <v>38</v>
      </c>
      <c r="M115" t="s">
        <v>630</v>
      </c>
      <c r="N115">
        <v>3147</v>
      </c>
      <c r="O115">
        <v>8443</v>
      </c>
      <c r="R115" t="s">
        <v>40</v>
      </c>
      <c r="S115">
        <v>35.017699999999998</v>
      </c>
      <c r="T115">
        <v>-106.6661</v>
      </c>
      <c r="U115">
        <v>46.759166669999999</v>
      </c>
      <c r="V115">
        <v>1</v>
      </c>
      <c r="W115">
        <v>60</v>
      </c>
      <c r="X115">
        <v>0</v>
      </c>
      <c r="Y115">
        <v>17070.3</v>
      </c>
      <c r="Z115">
        <v>35000021002</v>
      </c>
      <c r="AA115">
        <v>22996.1838989036</v>
      </c>
      <c r="AB115" t="s">
        <v>53</v>
      </c>
      <c r="AC115" t="s">
        <v>42</v>
      </c>
      <c r="AD115" t="s">
        <v>43</v>
      </c>
      <c r="AE115" t="s">
        <v>55</v>
      </c>
      <c r="AF115" t="s">
        <v>631</v>
      </c>
    </row>
    <row r="116" spans="1:32" x14ac:dyDescent="0.3">
      <c r="A116" t="s">
        <v>632</v>
      </c>
      <c r="B116" t="s">
        <v>633</v>
      </c>
      <c r="C116" t="s">
        <v>634</v>
      </c>
      <c r="D116" t="s">
        <v>635</v>
      </c>
      <c r="E116" t="s">
        <v>85</v>
      </c>
      <c r="F116">
        <v>2</v>
      </c>
      <c r="G116">
        <v>2022</v>
      </c>
      <c r="H116" s="1">
        <v>44971.532883784719</v>
      </c>
      <c r="I116" t="s">
        <v>444</v>
      </c>
      <c r="J116">
        <v>11433.47</v>
      </c>
      <c r="K116">
        <v>0</v>
      </c>
      <c r="L116" t="s">
        <v>38</v>
      </c>
      <c r="M116" t="s">
        <v>79</v>
      </c>
      <c r="Q116">
        <v>11433.47</v>
      </c>
      <c r="R116" t="s">
        <v>636</v>
      </c>
      <c r="S116">
        <v>40.674306000000001</v>
      </c>
      <c r="T116">
        <v>-73.342388999999997</v>
      </c>
      <c r="U116">
        <v>0</v>
      </c>
      <c r="V116">
        <v>1</v>
      </c>
      <c r="W116">
        <v>30.5</v>
      </c>
      <c r="X116">
        <v>0</v>
      </c>
      <c r="Y116">
        <v>0</v>
      </c>
      <c r="Z116">
        <v>36001015014</v>
      </c>
      <c r="AA116">
        <v>11240.413772250748</v>
      </c>
      <c r="AB116" t="s">
        <v>54</v>
      </c>
      <c r="AC116" t="s">
        <v>54</v>
      </c>
      <c r="AD116" t="s">
        <v>54</v>
      </c>
      <c r="AE116" t="s">
        <v>65</v>
      </c>
      <c r="AF116" t="s">
        <v>637</v>
      </c>
    </row>
    <row r="117" spans="1:32" x14ac:dyDescent="0.3">
      <c r="A117" t="s">
        <v>638</v>
      </c>
      <c r="B117" t="s">
        <v>639</v>
      </c>
      <c r="C117" t="s">
        <v>640</v>
      </c>
      <c r="D117" t="s">
        <v>461</v>
      </c>
      <c r="E117" t="s">
        <v>641</v>
      </c>
      <c r="F117">
        <v>3</v>
      </c>
      <c r="G117">
        <v>2022</v>
      </c>
      <c r="H117" s="1">
        <v>44971.312218969906</v>
      </c>
      <c r="I117" t="s">
        <v>444</v>
      </c>
      <c r="J117">
        <v>11134</v>
      </c>
      <c r="K117">
        <v>0</v>
      </c>
      <c r="L117" t="s">
        <v>38</v>
      </c>
      <c r="M117" t="s">
        <v>51</v>
      </c>
      <c r="N117">
        <v>11134</v>
      </c>
      <c r="R117" t="s">
        <v>52</v>
      </c>
      <c r="S117">
        <v>38.843899999999998</v>
      </c>
      <c r="T117">
        <v>-77.056920000000005</v>
      </c>
      <c r="U117">
        <v>22.1</v>
      </c>
      <c r="V117">
        <v>1</v>
      </c>
      <c r="W117">
        <v>40</v>
      </c>
      <c r="X117">
        <v>0</v>
      </c>
      <c r="Y117">
        <v>8070</v>
      </c>
      <c r="Z117">
        <v>51000319001</v>
      </c>
      <c r="AA117">
        <v>11368.797599054102</v>
      </c>
      <c r="AB117" t="s">
        <v>87</v>
      </c>
      <c r="AC117" t="s">
        <v>54</v>
      </c>
      <c r="AD117" t="s">
        <v>54</v>
      </c>
      <c r="AE117" t="s">
        <v>54</v>
      </c>
      <c r="AF117" t="s">
        <v>642</v>
      </c>
    </row>
    <row r="118" spans="1:32" x14ac:dyDescent="0.3">
      <c r="A118" t="s">
        <v>643</v>
      </c>
      <c r="B118" t="s">
        <v>644</v>
      </c>
      <c r="C118" t="s">
        <v>645</v>
      </c>
      <c r="D118" t="s">
        <v>646</v>
      </c>
      <c r="E118" t="s">
        <v>525</v>
      </c>
      <c r="F118">
        <v>2</v>
      </c>
      <c r="G118">
        <v>2022</v>
      </c>
      <c r="H118" s="1">
        <v>44979.418253935182</v>
      </c>
      <c r="I118" t="s">
        <v>444</v>
      </c>
      <c r="J118">
        <v>10968.24</v>
      </c>
      <c r="K118">
        <v>0</v>
      </c>
      <c r="L118" t="s">
        <v>38</v>
      </c>
      <c r="M118" t="s">
        <v>79</v>
      </c>
      <c r="Q118">
        <v>10968.24</v>
      </c>
      <c r="R118" t="s">
        <v>86</v>
      </c>
      <c r="S118">
        <v>40.846420000000002</v>
      </c>
      <c r="T118">
        <v>-74.039019999999994</v>
      </c>
      <c r="AB118" t="s">
        <v>53</v>
      </c>
      <c r="AC118" t="s">
        <v>54</v>
      </c>
      <c r="AD118" t="s">
        <v>647</v>
      </c>
      <c r="AE118" t="s">
        <v>73</v>
      </c>
      <c r="AF118" t="s">
        <v>648</v>
      </c>
    </row>
    <row r="119" spans="1:32" x14ac:dyDescent="0.3">
      <c r="A119" t="s">
        <v>649</v>
      </c>
      <c r="B119" t="s">
        <v>650</v>
      </c>
      <c r="C119" t="s">
        <v>651</v>
      </c>
      <c r="D119" t="s">
        <v>652</v>
      </c>
      <c r="E119" t="s">
        <v>36</v>
      </c>
      <c r="F119">
        <v>9</v>
      </c>
      <c r="G119">
        <v>2022</v>
      </c>
      <c r="H119" s="1">
        <v>44974.701095231481</v>
      </c>
      <c r="I119" t="s">
        <v>444</v>
      </c>
      <c r="J119">
        <v>10705</v>
      </c>
      <c r="K119">
        <v>0</v>
      </c>
      <c r="L119" t="s">
        <v>38</v>
      </c>
      <c r="M119" t="s">
        <v>473</v>
      </c>
      <c r="N119">
        <v>6257</v>
      </c>
      <c r="Q119">
        <v>5421</v>
      </c>
      <c r="R119" t="s">
        <v>568</v>
      </c>
      <c r="S119">
        <v>37.740278000000004</v>
      </c>
      <c r="T119">
        <v>-122.390278</v>
      </c>
      <c r="U119">
        <v>63.004999999999995</v>
      </c>
      <c r="V119">
        <v>3</v>
      </c>
      <c r="W119">
        <v>400</v>
      </c>
      <c r="X119">
        <v>0</v>
      </c>
      <c r="Y119">
        <v>8033.085</v>
      </c>
      <c r="Z119">
        <v>6002032003</v>
      </c>
      <c r="AA119">
        <v>30047.278613549999</v>
      </c>
      <c r="AB119" t="s">
        <v>53</v>
      </c>
      <c r="AC119" t="s">
        <v>562</v>
      </c>
      <c r="AD119" t="s">
        <v>54</v>
      </c>
      <c r="AE119" t="s">
        <v>73</v>
      </c>
      <c r="AF119" t="s">
        <v>653</v>
      </c>
    </row>
    <row r="120" spans="1:32" x14ac:dyDescent="0.3">
      <c r="A120" t="s">
        <v>654</v>
      </c>
      <c r="B120" t="s">
        <v>655</v>
      </c>
      <c r="C120" t="s">
        <v>656</v>
      </c>
      <c r="D120" t="s">
        <v>657</v>
      </c>
      <c r="E120" t="s">
        <v>36</v>
      </c>
      <c r="F120">
        <v>9</v>
      </c>
      <c r="G120">
        <v>2022</v>
      </c>
      <c r="H120" s="1">
        <v>44970.560895405091</v>
      </c>
      <c r="I120" t="s">
        <v>444</v>
      </c>
      <c r="J120">
        <v>10572.56</v>
      </c>
      <c r="K120">
        <v>0</v>
      </c>
      <c r="L120" t="s">
        <v>38</v>
      </c>
      <c r="M120" t="s">
        <v>79</v>
      </c>
      <c r="Q120">
        <v>10572.56</v>
      </c>
      <c r="R120" t="s">
        <v>52</v>
      </c>
      <c r="S120">
        <v>36.706389000000001</v>
      </c>
      <c r="T120">
        <v>-121.773056</v>
      </c>
      <c r="U120">
        <v>8.0810169720000005</v>
      </c>
      <c r="V120">
        <v>3</v>
      </c>
      <c r="W120">
        <v>75.599999999999994</v>
      </c>
      <c r="X120">
        <v>0</v>
      </c>
      <c r="Y120">
        <v>1392.75</v>
      </c>
      <c r="Z120">
        <v>6003012001</v>
      </c>
      <c r="AA120">
        <v>9305.5511342570007</v>
      </c>
      <c r="AB120" t="s">
        <v>407</v>
      </c>
      <c r="AC120" t="s">
        <v>658</v>
      </c>
      <c r="AD120" t="s">
        <v>54</v>
      </c>
      <c r="AE120" t="s">
        <v>452</v>
      </c>
      <c r="AF120" t="s">
        <v>659</v>
      </c>
    </row>
    <row r="121" spans="1:32" x14ac:dyDescent="0.3">
      <c r="A121" t="s">
        <v>660</v>
      </c>
      <c r="B121" t="s">
        <v>661</v>
      </c>
      <c r="C121" t="s">
        <v>662</v>
      </c>
      <c r="D121" t="s">
        <v>621</v>
      </c>
      <c r="E121" t="s">
        <v>159</v>
      </c>
      <c r="F121">
        <v>10</v>
      </c>
      <c r="G121">
        <v>2022</v>
      </c>
      <c r="H121" s="1">
        <v>44974.530166747689</v>
      </c>
      <c r="I121" t="s">
        <v>444</v>
      </c>
      <c r="J121">
        <v>10447</v>
      </c>
      <c r="K121">
        <v>0</v>
      </c>
      <c r="L121" t="s">
        <v>38</v>
      </c>
      <c r="M121" t="s">
        <v>51</v>
      </c>
      <c r="N121">
        <v>10447</v>
      </c>
      <c r="R121" t="s">
        <v>52</v>
      </c>
      <c r="S121">
        <v>47.663487000000003</v>
      </c>
      <c r="T121">
        <v>-122.427318</v>
      </c>
      <c r="Z121">
        <v>53000776002</v>
      </c>
      <c r="AA121">
        <v>59184.033632749997</v>
      </c>
      <c r="AB121" t="s">
        <v>53</v>
      </c>
      <c r="AC121" t="s">
        <v>42</v>
      </c>
      <c r="AD121" t="s">
        <v>54</v>
      </c>
      <c r="AE121" t="s">
        <v>55</v>
      </c>
      <c r="AF121" t="s">
        <v>663</v>
      </c>
    </row>
    <row r="122" spans="1:32" x14ac:dyDescent="0.3">
      <c r="A122" t="s">
        <v>664</v>
      </c>
      <c r="B122" t="s">
        <v>665</v>
      </c>
      <c r="C122" t="s">
        <v>666</v>
      </c>
      <c r="D122" t="s">
        <v>667</v>
      </c>
      <c r="E122" t="s">
        <v>136</v>
      </c>
      <c r="F122">
        <v>4</v>
      </c>
      <c r="G122">
        <v>2022</v>
      </c>
      <c r="H122" s="1">
        <v>44973.621090439818</v>
      </c>
      <c r="I122" t="s">
        <v>444</v>
      </c>
      <c r="J122">
        <v>10007.379999999999</v>
      </c>
      <c r="K122">
        <v>0</v>
      </c>
      <c r="L122" t="s">
        <v>38</v>
      </c>
      <c r="M122" t="s">
        <v>63</v>
      </c>
      <c r="P122">
        <v>10007.379999999999</v>
      </c>
      <c r="R122" t="s">
        <v>38</v>
      </c>
      <c r="S122">
        <v>35.326239000000001</v>
      </c>
      <c r="T122">
        <v>-80.539344999999997</v>
      </c>
      <c r="U122">
        <v>21.095816670000001</v>
      </c>
      <c r="V122">
        <v>1</v>
      </c>
      <c r="W122">
        <v>26.5</v>
      </c>
      <c r="X122">
        <v>0</v>
      </c>
      <c r="Y122">
        <v>7703.6616999999997</v>
      </c>
      <c r="Z122">
        <v>37001301002</v>
      </c>
      <c r="AA122">
        <v>9651.5501001100001</v>
      </c>
      <c r="AB122" t="s">
        <v>54</v>
      </c>
      <c r="AC122" t="s">
        <v>54</v>
      </c>
      <c r="AD122" t="s">
        <v>54</v>
      </c>
      <c r="AE122" t="s">
        <v>73</v>
      </c>
      <c r="AF122" t="s">
        <v>668</v>
      </c>
    </row>
    <row r="123" spans="1:32" x14ac:dyDescent="0.3">
      <c r="A123" t="s">
        <v>669</v>
      </c>
      <c r="B123" t="s">
        <v>670</v>
      </c>
      <c r="C123" t="s">
        <v>671</v>
      </c>
      <c r="D123" t="s">
        <v>672</v>
      </c>
      <c r="E123" t="s">
        <v>93</v>
      </c>
      <c r="F123">
        <v>4</v>
      </c>
      <c r="G123">
        <v>2022</v>
      </c>
      <c r="H123" s="1">
        <v>44950.502747615741</v>
      </c>
      <c r="I123" t="s">
        <v>444</v>
      </c>
      <c r="J123">
        <v>9658</v>
      </c>
      <c r="K123">
        <v>0</v>
      </c>
      <c r="L123" t="s">
        <v>38</v>
      </c>
      <c r="M123" t="s">
        <v>39</v>
      </c>
      <c r="N123">
        <v>4725.7</v>
      </c>
      <c r="Q123">
        <v>4932.2849999999999</v>
      </c>
      <c r="R123" t="s">
        <v>673</v>
      </c>
      <c r="S123">
        <v>38.232528000000002</v>
      </c>
      <c r="T123">
        <v>-85.829483999999994</v>
      </c>
      <c r="U123">
        <v>0</v>
      </c>
      <c r="V123">
        <v>1</v>
      </c>
      <c r="W123">
        <v>120</v>
      </c>
      <c r="X123">
        <v>90.06</v>
      </c>
      <c r="Y123">
        <v>0</v>
      </c>
      <c r="Z123">
        <v>21000025001</v>
      </c>
      <c r="AA123">
        <v>39607.776354225003</v>
      </c>
      <c r="AB123" t="s">
        <v>53</v>
      </c>
      <c r="AC123" t="s">
        <v>42</v>
      </c>
      <c r="AD123" t="s">
        <v>537</v>
      </c>
      <c r="AE123" t="s">
        <v>65</v>
      </c>
      <c r="AF123" t="s">
        <v>674</v>
      </c>
    </row>
    <row r="124" spans="1:32" x14ac:dyDescent="0.3">
      <c r="A124" t="s">
        <v>675</v>
      </c>
      <c r="B124" t="s">
        <v>676</v>
      </c>
      <c r="C124" t="s">
        <v>677</v>
      </c>
      <c r="D124" t="s">
        <v>678</v>
      </c>
      <c r="E124" t="s">
        <v>85</v>
      </c>
      <c r="F124">
        <v>2</v>
      </c>
      <c r="G124">
        <v>2022</v>
      </c>
      <c r="H124" s="1">
        <v>44938.588256006944</v>
      </c>
      <c r="I124" t="s">
        <v>444</v>
      </c>
      <c r="J124">
        <v>9548</v>
      </c>
      <c r="K124">
        <v>0</v>
      </c>
      <c r="L124" t="s">
        <v>38</v>
      </c>
      <c r="M124" t="s">
        <v>679</v>
      </c>
      <c r="O124">
        <v>9548</v>
      </c>
      <c r="R124" t="s">
        <v>52</v>
      </c>
      <c r="S124">
        <v>42.993760000000002</v>
      </c>
      <c r="T124">
        <v>-78.901619999999994</v>
      </c>
      <c r="U124">
        <v>39.24166666</v>
      </c>
      <c r="V124">
        <v>4</v>
      </c>
      <c r="W124">
        <v>30</v>
      </c>
      <c r="X124">
        <v>0</v>
      </c>
      <c r="Y124">
        <v>7417.4</v>
      </c>
      <c r="Z124">
        <v>36009101001</v>
      </c>
      <c r="AA124">
        <v>9036.9466739237487</v>
      </c>
      <c r="AB124" t="s">
        <v>41</v>
      </c>
      <c r="AC124" t="s">
        <v>54</v>
      </c>
      <c r="AD124" t="s">
        <v>54</v>
      </c>
      <c r="AE124" t="s">
        <v>73</v>
      </c>
      <c r="AF124" t="s">
        <v>680</v>
      </c>
    </row>
    <row r="125" spans="1:32" x14ac:dyDescent="0.3">
      <c r="A125" t="s">
        <v>681</v>
      </c>
      <c r="B125" t="s">
        <v>682</v>
      </c>
      <c r="C125" t="s">
        <v>683</v>
      </c>
      <c r="D125" t="s">
        <v>684</v>
      </c>
      <c r="E125" t="s">
        <v>136</v>
      </c>
      <c r="F125">
        <v>4</v>
      </c>
      <c r="G125">
        <v>2022</v>
      </c>
      <c r="H125" s="1">
        <v>44974.710137870374</v>
      </c>
      <c r="I125" t="s">
        <v>444</v>
      </c>
      <c r="J125">
        <v>9512.7000000000007</v>
      </c>
      <c r="K125">
        <v>1</v>
      </c>
      <c r="L125" t="s">
        <v>63</v>
      </c>
      <c r="M125" t="s">
        <v>63</v>
      </c>
      <c r="P125">
        <v>9512.7000000000007</v>
      </c>
      <c r="R125" t="s">
        <v>38</v>
      </c>
      <c r="S125">
        <v>36.098213999999999</v>
      </c>
      <c r="T125">
        <v>-79.687741000000003</v>
      </c>
      <c r="U125">
        <v>32.558633329999999</v>
      </c>
      <c r="V125">
        <v>1</v>
      </c>
      <c r="W125">
        <v>40</v>
      </c>
      <c r="X125">
        <v>0</v>
      </c>
      <c r="Y125">
        <v>11881.5016</v>
      </c>
      <c r="Z125">
        <v>37004102003</v>
      </c>
      <c r="AA125">
        <v>11272.282098053</v>
      </c>
      <c r="AB125" t="s">
        <v>54</v>
      </c>
      <c r="AC125" t="s">
        <v>64</v>
      </c>
      <c r="AD125" t="s">
        <v>54</v>
      </c>
      <c r="AE125" t="s">
        <v>73</v>
      </c>
      <c r="AF125" t="s">
        <v>685</v>
      </c>
    </row>
    <row r="126" spans="1:32" x14ac:dyDescent="0.3">
      <c r="A126" t="s">
        <v>686</v>
      </c>
      <c r="B126" t="s">
        <v>687</v>
      </c>
      <c r="C126" t="s">
        <v>688</v>
      </c>
      <c r="D126" t="s">
        <v>689</v>
      </c>
      <c r="E126" t="s">
        <v>50</v>
      </c>
      <c r="F126">
        <v>10</v>
      </c>
      <c r="G126">
        <v>2022</v>
      </c>
      <c r="H126" s="1">
        <v>44974.653418136571</v>
      </c>
      <c r="I126" t="s">
        <v>444</v>
      </c>
      <c r="J126">
        <v>9300</v>
      </c>
      <c r="K126">
        <v>0</v>
      </c>
      <c r="L126" t="s">
        <v>38</v>
      </c>
      <c r="M126" t="s">
        <v>51</v>
      </c>
      <c r="N126">
        <v>9300</v>
      </c>
      <c r="R126" t="s">
        <v>52</v>
      </c>
      <c r="S126">
        <v>45.597499999999997</v>
      </c>
      <c r="T126">
        <v>-122.71899999999999</v>
      </c>
      <c r="U126">
        <v>219.25833337</v>
      </c>
      <c r="V126">
        <v>3</v>
      </c>
      <c r="W126">
        <v>100</v>
      </c>
      <c r="X126">
        <v>0</v>
      </c>
      <c r="Y126">
        <v>39484.800000000003</v>
      </c>
      <c r="Z126">
        <v>41000017001</v>
      </c>
      <c r="AA126">
        <v>40882.509386315003</v>
      </c>
      <c r="AB126" t="s">
        <v>53</v>
      </c>
      <c r="AC126" t="s">
        <v>42</v>
      </c>
      <c r="AD126" t="s">
        <v>54</v>
      </c>
      <c r="AE126" t="s">
        <v>583</v>
      </c>
      <c r="AF126" t="s">
        <v>690</v>
      </c>
    </row>
    <row r="127" spans="1:32" x14ac:dyDescent="0.3">
      <c r="A127" t="s">
        <v>691</v>
      </c>
      <c r="B127" t="s">
        <v>692</v>
      </c>
      <c r="C127" t="s">
        <v>693</v>
      </c>
      <c r="D127" t="s">
        <v>694</v>
      </c>
      <c r="E127" t="s">
        <v>437</v>
      </c>
      <c r="F127">
        <v>5</v>
      </c>
      <c r="G127">
        <v>2022</v>
      </c>
      <c r="H127" s="1">
        <v>44971.526973912034</v>
      </c>
      <c r="I127" t="s">
        <v>444</v>
      </c>
      <c r="J127">
        <v>8917</v>
      </c>
      <c r="K127">
        <v>0</v>
      </c>
      <c r="L127" t="s">
        <v>38</v>
      </c>
      <c r="M127" t="s">
        <v>63</v>
      </c>
      <c r="P127">
        <v>8917</v>
      </c>
      <c r="R127" t="s">
        <v>38</v>
      </c>
      <c r="S127">
        <v>44.826721999999997</v>
      </c>
      <c r="T127">
        <v>-93.212000000000003</v>
      </c>
      <c r="U127">
        <v>0</v>
      </c>
      <c r="V127">
        <v>1</v>
      </c>
      <c r="W127">
        <v>38</v>
      </c>
      <c r="X127">
        <v>38</v>
      </c>
      <c r="Y127">
        <v>0</v>
      </c>
      <c r="Z127">
        <v>27000001003</v>
      </c>
      <c r="AA127">
        <v>7686.6401835027009</v>
      </c>
      <c r="AB127" t="s">
        <v>54</v>
      </c>
      <c r="AC127" t="s">
        <v>54</v>
      </c>
      <c r="AD127" t="s">
        <v>54</v>
      </c>
      <c r="AE127" t="s">
        <v>55</v>
      </c>
      <c r="AF127" t="s">
        <v>695</v>
      </c>
    </row>
    <row r="128" spans="1:32" x14ac:dyDescent="0.3">
      <c r="A128" t="s">
        <v>696</v>
      </c>
      <c r="B128" t="s">
        <v>697</v>
      </c>
      <c r="C128" t="s">
        <v>698</v>
      </c>
      <c r="D128" t="s">
        <v>699</v>
      </c>
      <c r="E128" t="s">
        <v>36</v>
      </c>
      <c r="F128">
        <v>9</v>
      </c>
      <c r="G128">
        <v>2022</v>
      </c>
      <c r="H128" s="1">
        <v>44956.890654189818</v>
      </c>
      <c r="I128" t="s">
        <v>444</v>
      </c>
      <c r="J128">
        <v>8660</v>
      </c>
      <c r="K128">
        <v>0</v>
      </c>
      <c r="L128" t="s">
        <v>38</v>
      </c>
      <c r="M128" t="s">
        <v>79</v>
      </c>
      <c r="Q128">
        <v>8660</v>
      </c>
      <c r="R128" t="s">
        <v>86</v>
      </c>
      <c r="S128">
        <v>33.973075122220003</v>
      </c>
      <c r="T128">
        <v>-117.734395706896</v>
      </c>
      <c r="Z128">
        <v>6008010001</v>
      </c>
      <c r="AA128">
        <v>16535.108473395998</v>
      </c>
      <c r="AB128" t="s">
        <v>53</v>
      </c>
      <c r="AC128" t="s">
        <v>42</v>
      </c>
      <c r="AD128" t="s">
        <v>54</v>
      </c>
      <c r="AE128" t="s">
        <v>73</v>
      </c>
      <c r="AF128" t="s">
        <v>700</v>
      </c>
    </row>
    <row r="129" spans="1:32" x14ac:dyDescent="0.3">
      <c r="A129" t="s">
        <v>701</v>
      </c>
      <c r="B129" t="s">
        <v>702</v>
      </c>
      <c r="C129" t="s">
        <v>703</v>
      </c>
      <c r="D129" t="s">
        <v>704</v>
      </c>
      <c r="E129" t="s">
        <v>111</v>
      </c>
      <c r="F129">
        <v>4</v>
      </c>
      <c r="G129">
        <v>2022</v>
      </c>
      <c r="H129" s="1">
        <v>44939.602532638892</v>
      </c>
      <c r="I129" t="s">
        <v>444</v>
      </c>
      <c r="J129">
        <v>8400</v>
      </c>
      <c r="K129">
        <v>0</v>
      </c>
      <c r="L129" t="s">
        <v>38</v>
      </c>
      <c r="M129" t="s">
        <v>51</v>
      </c>
      <c r="N129">
        <v>3373</v>
      </c>
      <c r="R129" t="s">
        <v>86</v>
      </c>
      <c r="S129">
        <v>33.515369</v>
      </c>
      <c r="T129">
        <v>-84.371975000000006</v>
      </c>
      <c r="U129">
        <v>30.127083333000002</v>
      </c>
      <c r="V129">
        <v>7</v>
      </c>
      <c r="W129">
        <v>24</v>
      </c>
      <c r="X129">
        <v>14</v>
      </c>
      <c r="Y129">
        <v>5441.259</v>
      </c>
      <c r="Z129">
        <v>13000999033</v>
      </c>
      <c r="AA129">
        <v>6705.6420629500108</v>
      </c>
      <c r="AB129" t="s">
        <v>54</v>
      </c>
      <c r="AC129" t="s">
        <v>54</v>
      </c>
      <c r="AD129" t="s">
        <v>537</v>
      </c>
      <c r="AE129" t="s">
        <v>65</v>
      </c>
      <c r="AF129" t="s">
        <v>705</v>
      </c>
    </row>
    <row r="130" spans="1:32" x14ac:dyDescent="0.3">
      <c r="A130" t="s">
        <v>706</v>
      </c>
      <c r="B130" t="s">
        <v>707</v>
      </c>
      <c r="C130" t="s">
        <v>708</v>
      </c>
      <c r="D130" t="s">
        <v>709</v>
      </c>
      <c r="E130" t="s">
        <v>641</v>
      </c>
      <c r="F130">
        <v>3</v>
      </c>
      <c r="G130">
        <v>2022</v>
      </c>
      <c r="H130" s="1">
        <v>44964.366412222225</v>
      </c>
      <c r="I130" t="s">
        <v>444</v>
      </c>
      <c r="J130">
        <v>8262</v>
      </c>
      <c r="K130">
        <v>0</v>
      </c>
      <c r="L130" t="s">
        <v>38</v>
      </c>
      <c r="M130" t="s">
        <v>39</v>
      </c>
      <c r="N130">
        <v>2217</v>
      </c>
      <c r="Q130">
        <v>6045</v>
      </c>
      <c r="R130" t="s">
        <v>561</v>
      </c>
      <c r="S130">
        <v>37.395561000000001</v>
      </c>
      <c r="T130">
        <v>-79.113797000000005</v>
      </c>
      <c r="U130">
        <v>11.81475</v>
      </c>
      <c r="V130">
        <v>1</v>
      </c>
      <c r="W130">
        <v>22</v>
      </c>
      <c r="X130">
        <v>0</v>
      </c>
      <c r="Y130">
        <v>4310.8370000000004</v>
      </c>
      <c r="Z130">
        <v>51000144001</v>
      </c>
      <c r="AA130">
        <v>8012.607630280002</v>
      </c>
      <c r="AB130" t="s">
        <v>87</v>
      </c>
      <c r="AC130" t="s">
        <v>54</v>
      </c>
      <c r="AD130" t="s">
        <v>54</v>
      </c>
      <c r="AE130" t="s">
        <v>55</v>
      </c>
      <c r="AF130" t="s">
        <v>710</v>
      </c>
    </row>
    <row r="131" spans="1:32" x14ac:dyDescent="0.3">
      <c r="A131" t="s">
        <v>711</v>
      </c>
      <c r="B131" t="s">
        <v>712</v>
      </c>
      <c r="C131" t="s">
        <v>713</v>
      </c>
      <c r="D131" t="s">
        <v>714</v>
      </c>
      <c r="E131" t="s">
        <v>715</v>
      </c>
      <c r="F131">
        <v>7</v>
      </c>
      <c r="G131">
        <v>2022</v>
      </c>
      <c r="H131" s="1">
        <v>44970.465347442128</v>
      </c>
      <c r="I131" t="s">
        <v>444</v>
      </c>
      <c r="J131">
        <v>8242.2000000000007</v>
      </c>
      <c r="K131">
        <v>0</v>
      </c>
      <c r="L131" t="s">
        <v>38</v>
      </c>
      <c r="M131" t="s">
        <v>51</v>
      </c>
      <c r="N131">
        <v>8242.2000000000007</v>
      </c>
      <c r="R131" t="s">
        <v>52</v>
      </c>
      <c r="S131">
        <v>41.082639999999998</v>
      </c>
      <c r="T131">
        <v>-95.887900000000002</v>
      </c>
      <c r="U131">
        <v>55.516666669999999</v>
      </c>
      <c r="V131">
        <v>2</v>
      </c>
      <c r="W131">
        <v>55</v>
      </c>
      <c r="X131">
        <v>0</v>
      </c>
      <c r="Y131">
        <v>20264.599999999999</v>
      </c>
      <c r="Z131">
        <v>31001825002</v>
      </c>
      <c r="AA131">
        <v>22398.880421009999</v>
      </c>
      <c r="AB131" t="s">
        <v>53</v>
      </c>
      <c r="AC131" t="s">
        <v>562</v>
      </c>
      <c r="AD131" t="s">
        <v>54</v>
      </c>
      <c r="AE131" t="s">
        <v>65</v>
      </c>
      <c r="AF131" t="s">
        <v>716</v>
      </c>
    </row>
    <row r="132" spans="1:32" x14ac:dyDescent="0.3">
      <c r="A132" t="s">
        <v>717</v>
      </c>
      <c r="B132" t="s">
        <v>718</v>
      </c>
      <c r="C132" t="s">
        <v>719</v>
      </c>
      <c r="D132" t="s">
        <v>720</v>
      </c>
      <c r="E132" t="s">
        <v>641</v>
      </c>
      <c r="F132">
        <v>3</v>
      </c>
      <c r="G132">
        <v>2022</v>
      </c>
      <c r="H132" s="1">
        <v>44964.579984826392</v>
      </c>
      <c r="I132" t="s">
        <v>444</v>
      </c>
      <c r="J132">
        <v>8230.82</v>
      </c>
      <c r="K132">
        <v>0</v>
      </c>
      <c r="L132" t="s">
        <v>38</v>
      </c>
      <c r="M132" t="s">
        <v>51</v>
      </c>
      <c r="N132">
        <v>6381.87</v>
      </c>
      <c r="R132" t="s">
        <v>52</v>
      </c>
      <c r="S132">
        <v>37.41572</v>
      </c>
      <c r="T132">
        <v>-77.323449999999994</v>
      </c>
      <c r="U132">
        <v>33.69</v>
      </c>
      <c r="V132">
        <v>1</v>
      </c>
      <c r="W132">
        <v>75</v>
      </c>
      <c r="X132">
        <v>0</v>
      </c>
      <c r="Y132">
        <v>12298.59</v>
      </c>
      <c r="Z132">
        <v>51000154002</v>
      </c>
      <c r="AA132">
        <v>30047.278613549999</v>
      </c>
      <c r="AB132" t="s">
        <v>53</v>
      </c>
      <c r="AC132" t="s">
        <v>42</v>
      </c>
      <c r="AD132" t="s">
        <v>54</v>
      </c>
      <c r="AE132" t="s">
        <v>55</v>
      </c>
      <c r="AF132" t="s">
        <v>721</v>
      </c>
    </row>
    <row r="133" spans="1:32" x14ac:dyDescent="0.3">
      <c r="A133" t="s">
        <v>722</v>
      </c>
      <c r="B133" t="s">
        <v>723</v>
      </c>
      <c r="C133" t="s">
        <v>724</v>
      </c>
      <c r="D133" t="s">
        <v>725</v>
      </c>
      <c r="E133" t="s">
        <v>726</v>
      </c>
      <c r="F133">
        <v>6</v>
      </c>
      <c r="G133">
        <v>2022</v>
      </c>
      <c r="H133" s="1">
        <v>44985.563330844911</v>
      </c>
      <c r="I133" t="s">
        <v>444</v>
      </c>
      <c r="J133">
        <v>7840</v>
      </c>
      <c r="K133">
        <v>0</v>
      </c>
      <c r="L133" t="s">
        <v>38</v>
      </c>
      <c r="M133" t="s">
        <v>51</v>
      </c>
      <c r="N133">
        <v>7840</v>
      </c>
      <c r="R133" t="s">
        <v>86</v>
      </c>
      <c r="S133">
        <v>34.450400000000002</v>
      </c>
      <c r="T133">
        <v>-93.017499999999998</v>
      </c>
      <c r="U133">
        <v>10.314166670000001</v>
      </c>
      <c r="V133">
        <v>1</v>
      </c>
      <c r="W133">
        <v>12</v>
      </c>
      <c r="X133">
        <v>12.62</v>
      </c>
      <c r="Y133">
        <v>3760.11</v>
      </c>
      <c r="Z133">
        <v>5000500002</v>
      </c>
      <c r="AA133">
        <v>4703.5827836932294</v>
      </c>
      <c r="AB133" t="s">
        <v>53</v>
      </c>
      <c r="AC133" t="s">
        <v>54</v>
      </c>
      <c r="AD133" t="s">
        <v>43</v>
      </c>
      <c r="AE133" t="s">
        <v>73</v>
      </c>
      <c r="AF133" t="s">
        <v>727</v>
      </c>
    </row>
    <row r="134" spans="1:32" x14ac:dyDescent="0.3">
      <c r="A134" t="s">
        <v>728</v>
      </c>
      <c r="B134" t="s">
        <v>729</v>
      </c>
      <c r="C134" t="s">
        <v>730</v>
      </c>
      <c r="D134" t="s">
        <v>731</v>
      </c>
      <c r="E134" t="s">
        <v>111</v>
      </c>
      <c r="F134">
        <v>4</v>
      </c>
      <c r="G134">
        <v>2022</v>
      </c>
      <c r="H134" s="1">
        <v>44970.510615740743</v>
      </c>
      <c r="I134" t="s">
        <v>444</v>
      </c>
      <c r="J134">
        <v>7706.51</v>
      </c>
      <c r="K134">
        <v>0</v>
      </c>
      <c r="L134" t="s">
        <v>38</v>
      </c>
      <c r="M134" t="s">
        <v>51</v>
      </c>
      <c r="N134">
        <v>7706.51</v>
      </c>
      <c r="R134" t="s">
        <v>52</v>
      </c>
      <c r="S134">
        <v>33.375556000000003</v>
      </c>
      <c r="T134">
        <v>-81.953971999999993</v>
      </c>
      <c r="U134">
        <v>33.883333329999999</v>
      </c>
      <c r="V134">
        <v>1</v>
      </c>
      <c r="W134">
        <v>46.1</v>
      </c>
      <c r="X134">
        <v>36.130000000000003</v>
      </c>
      <c r="Y134">
        <v>12364.9</v>
      </c>
      <c r="Z134">
        <v>13000054001</v>
      </c>
      <c r="AA134">
        <v>13974.716126083798</v>
      </c>
      <c r="AB134" t="s">
        <v>53</v>
      </c>
      <c r="AC134" t="s">
        <v>42</v>
      </c>
      <c r="AD134" t="s">
        <v>54</v>
      </c>
      <c r="AE134" t="s">
        <v>55</v>
      </c>
      <c r="AF134" t="s">
        <v>732</v>
      </c>
    </row>
    <row r="135" spans="1:32" x14ac:dyDescent="0.3">
      <c r="A135" t="s">
        <v>733</v>
      </c>
      <c r="B135" t="s">
        <v>734</v>
      </c>
      <c r="C135" t="s">
        <v>735</v>
      </c>
      <c r="D135" t="s">
        <v>736</v>
      </c>
      <c r="E135" t="s">
        <v>159</v>
      </c>
      <c r="F135">
        <v>10</v>
      </c>
      <c r="G135">
        <v>2022</v>
      </c>
      <c r="H135" s="1">
        <v>44974.631639768515</v>
      </c>
      <c r="I135" t="s">
        <v>444</v>
      </c>
      <c r="J135">
        <v>7640.5</v>
      </c>
      <c r="K135">
        <v>0</v>
      </c>
      <c r="L135" t="s">
        <v>38</v>
      </c>
      <c r="M135" t="s">
        <v>63</v>
      </c>
      <c r="P135">
        <v>7480.7</v>
      </c>
      <c r="R135" t="s">
        <v>38</v>
      </c>
      <c r="S135">
        <v>45.634881999999998</v>
      </c>
      <c r="T135">
        <v>-122.69365000000001</v>
      </c>
      <c r="Z135">
        <v>53001350001</v>
      </c>
      <c r="AA135">
        <v>8205.6386322822</v>
      </c>
      <c r="AB135" t="s">
        <v>54</v>
      </c>
      <c r="AC135" t="s">
        <v>64</v>
      </c>
      <c r="AD135" t="s">
        <v>54</v>
      </c>
      <c r="AE135" t="s">
        <v>65</v>
      </c>
      <c r="AF135" t="s">
        <v>737</v>
      </c>
    </row>
    <row r="136" spans="1:32" x14ac:dyDescent="0.3">
      <c r="A136" t="s">
        <v>738</v>
      </c>
      <c r="B136" t="s">
        <v>739</v>
      </c>
      <c r="C136" t="s">
        <v>740</v>
      </c>
      <c r="D136" t="s">
        <v>741</v>
      </c>
      <c r="E136" t="s">
        <v>85</v>
      </c>
      <c r="F136">
        <v>2</v>
      </c>
      <c r="G136">
        <v>2022</v>
      </c>
      <c r="H136" s="1">
        <v>44971.542575057872</v>
      </c>
      <c r="I136" t="s">
        <v>444</v>
      </c>
      <c r="J136">
        <v>7527.5</v>
      </c>
      <c r="K136">
        <v>1</v>
      </c>
      <c r="L136" t="s">
        <v>63</v>
      </c>
      <c r="M136" t="s">
        <v>63</v>
      </c>
      <c r="P136">
        <v>7527.5</v>
      </c>
      <c r="R136" t="s">
        <v>38</v>
      </c>
      <c r="S136">
        <v>42.676082999999998</v>
      </c>
      <c r="T136">
        <v>-73.729249999999993</v>
      </c>
      <c r="U136">
        <v>20.139166670000002</v>
      </c>
      <c r="V136">
        <v>1</v>
      </c>
      <c r="W136">
        <v>35</v>
      </c>
      <c r="X136">
        <v>0</v>
      </c>
      <c r="Y136">
        <v>7342.85</v>
      </c>
      <c r="Z136">
        <v>36004064001</v>
      </c>
      <c r="AA136">
        <v>10243.390436437499</v>
      </c>
      <c r="AB136" t="s">
        <v>54</v>
      </c>
      <c r="AC136" t="s">
        <v>54</v>
      </c>
      <c r="AD136" t="s">
        <v>54</v>
      </c>
      <c r="AE136" t="s">
        <v>55</v>
      </c>
      <c r="AF136" t="s">
        <v>742</v>
      </c>
    </row>
    <row r="137" spans="1:32" x14ac:dyDescent="0.3">
      <c r="A137" t="s">
        <v>743</v>
      </c>
      <c r="B137" t="s">
        <v>744</v>
      </c>
      <c r="C137" t="s">
        <v>745</v>
      </c>
      <c r="D137" t="s">
        <v>746</v>
      </c>
      <c r="E137" t="s">
        <v>514</v>
      </c>
      <c r="F137">
        <v>1</v>
      </c>
      <c r="G137">
        <v>2022</v>
      </c>
      <c r="H137" s="1">
        <v>44978.711367175929</v>
      </c>
      <c r="I137" t="s">
        <v>444</v>
      </c>
      <c r="J137">
        <v>7514.75</v>
      </c>
      <c r="K137">
        <v>0</v>
      </c>
      <c r="L137" t="s">
        <v>38</v>
      </c>
      <c r="M137" t="s">
        <v>79</v>
      </c>
      <c r="Q137">
        <v>7514.78</v>
      </c>
      <c r="R137" t="s">
        <v>94</v>
      </c>
      <c r="S137">
        <v>41.794823000000001</v>
      </c>
      <c r="T137">
        <v>-71.389499999999998</v>
      </c>
      <c r="U137">
        <v>48.391666663000002</v>
      </c>
      <c r="V137">
        <v>2</v>
      </c>
      <c r="W137">
        <v>65</v>
      </c>
      <c r="X137">
        <v>44.76</v>
      </c>
      <c r="Y137">
        <v>15345.61</v>
      </c>
      <c r="Z137">
        <v>44000022001</v>
      </c>
      <c r="AA137">
        <v>20523.201816649002</v>
      </c>
      <c r="AB137" t="s">
        <v>54</v>
      </c>
      <c r="AC137" t="s">
        <v>54</v>
      </c>
      <c r="AD137" t="s">
        <v>54</v>
      </c>
      <c r="AE137" t="s">
        <v>73</v>
      </c>
      <c r="AF137" t="s">
        <v>747</v>
      </c>
    </row>
    <row r="138" spans="1:32" x14ac:dyDescent="0.3">
      <c r="A138" t="s">
        <v>748</v>
      </c>
      <c r="B138" t="s">
        <v>749</v>
      </c>
      <c r="C138" t="s">
        <v>750</v>
      </c>
      <c r="D138" t="s">
        <v>751</v>
      </c>
      <c r="E138" t="s">
        <v>543</v>
      </c>
      <c r="F138">
        <v>7</v>
      </c>
      <c r="G138">
        <v>2022</v>
      </c>
      <c r="H138" s="1">
        <v>44978.660154467594</v>
      </c>
      <c r="I138" t="s">
        <v>444</v>
      </c>
      <c r="J138">
        <v>7439</v>
      </c>
      <c r="K138">
        <v>1</v>
      </c>
      <c r="L138" t="s">
        <v>63</v>
      </c>
      <c r="M138" t="s">
        <v>497</v>
      </c>
      <c r="N138">
        <v>49.9</v>
      </c>
      <c r="P138">
        <v>6777</v>
      </c>
      <c r="Q138">
        <v>346.3</v>
      </c>
      <c r="R138" t="s">
        <v>561</v>
      </c>
      <c r="S138">
        <v>39.163077999999999</v>
      </c>
      <c r="T138">
        <v>-94.324898000000005</v>
      </c>
      <c r="U138">
        <v>38.466999999999999</v>
      </c>
      <c r="V138">
        <v>1</v>
      </c>
      <c r="W138">
        <v>0</v>
      </c>
      <c r="X138">
        <v>0</v>
      </c>
      <c r="Y138">
        <v>14049.993</v>
      </c>
      <c r="Z138">
        <v>29001127002</v>
      </c>
      <c r="AA138">
        <v>16759.097277606099</v>
      </c>
      <c r="AB138" t="s">
        <v>87</v>
      </c>
      <c r="AC138" t="s">
        <v>64</v>
      </c>
      <c r="AD138" t="s">
        <v>54</v>
      </c>
      <c r="AE138" t="s">
        <v>55</v>
      </c>
      <c r="AF138" t="s">
        <v>752</v>
      </c>
    </row>
    <row r="139" spans="1:32" x14ac:dyDescent="0.3">
      <c r="A139" t="s">
        <v>753</v>
      </c>
      <c r="B139" t="s">
        <v>754</v>
      </c>
      <c r="C139" t="s">
        <v>755</v>
      </c>
      <c r="D139" t="s">
        <v>756</v>
      </c>
      <c r="E139" t="s">
        <v>715</v>
      </c>
      <c r="F139">
        <v>7</v>
      </c>
      <c r="G139">
        <v>2022</v>
      </c>
      <c r="H139" s="1">
        <v>44970.429689583332</v>
      </c>
      <c r="I139" t="s">
        <v>444</v>
      </c>
      <c r="J139">
        <v>7417.3</v>
      </c>
      <c r="K139">
        <v>0</v>
      </c>
      <c r="L139" t="s">
        <v>38</v>
      </c>
      <c r="M139" t="s">
        <v>51</v>
      </c>
      <c r="N139">
        <v>7417.3</v>
      </c>
      <c r="R139" t="s">
        <v>52</v>
      </c>
      <c r="S139">
        <v>41.207529999999998</v>
      </c>
      <c r="T139">
        <v>-95.9298</v>
      </c>
      <c r="U139">
        <v>23.274999999999999</v>
      </c>
      <c r="V139">
        <v>1</v>
      </c>
      <c r="W139">
        <v>35</v>
      </c>
      <c r="X139">
        <v>0</v>
      </c>
      <c r="Y139">
        <v>8501.6</v>
      </c>
      <c r="Z139">
        <v>31001825001</v>
      </c>
      <c r="AA139">
        <v>12201.01616429</v>
      </c>
      <c r="AB139" t="s">
        <v>53</v>
      </c>
      <c r="AC139" t="s">
        <v>757</v>
      </c>
      <c r="AD139" t="s">
        <v>54</v>
      </c>
      <c r="AE139" t="s">
        <v>55</v>
      </c>
      <c r="AF139" t="s">
        <v>758</v>
      </c>
    </row>
    <row r="140" spans="1:32" x14ac:dyDescent="0.3">
      <c r="A140" t="s">
        <v>759</v>
      </c>
      <c r="B140" t="s">
        <v>760</v>
      </c>
      <c r="C140" t="s">
        <v>761</v>
      </c>
      <c r="D140" t="s">
        <v>762</v>
      </c>
      <c r="E140" t="s">
        <v>36</v>
      </c>
      <c r="F140">
        <v>9</v>
      </c>
      <c r="G140">
        <v>2022</v>
      </c>
      <c r="H140" s="1">
        <v>44973.757958819442</v>
      </c>
      <c r="I140" t="s">
        <v>444</v>
      </c>
      <c r="J140">
        <v>7175.71</v>
      </c>
      <c r="K140">
        <v>0</v>
      </c>
      <c r="L140" t="s">
        <v>38</v>
      </c>
      <c r="M140" t="s">
        <v>39</v>
      </c>
      <c r="N140">
        <v>5337.25</v>
      </c>
      <c r="Q140">
        <v>1838.46</v>
      </c>
      <c r="R140" t="s">
        <v>568</v>
      </c>
      <c r="S140">
        <v>33.118845999999998</v>
      </c>
      <c r="T140">
        <v>-117.323517</v>
      </c>
      <c r="U140">
        <v>21.127500000000001</v>
      </c>
      <c r="V140">
        <v>1</v>
      </c>
      <c r="W140">
        <v>43.3</v>
      </c>
      <c r="X140">
        <v>20.399999999999999</v>
      </c>
      <c r="Y140">
        <v>7713.3980000000001</v>
      </c>
      <c r="Z140">
        <v>6009011001</v>
      </c>
      <c r="AA140">
        <v>12148.205795817699</v>
      </c>
      <c r="AB140" t="s">
        <v>53</v>
      </c>
      <c r="AC140" t="s">
        <v>42</v>
      </c>
      <c r="AD140" t="s">
        <v>537</v>
      </c>
      <c r="AE140" t="s">
        <v>65</v>
      </c>
      <c r="AF140" t="s">
        <v>763</v>
      </c>
    </row>
    <row r="141" spans="1:32" x14ac:dyDescent="0.3">
      <c r="A141" t="s">
        <v>764</v>
      </c>
      <c r="B141" t="s">
        <v>765</v>
      </c>
      <c r="C141" t="s">
        <v>766</v>
      </c>
      <c r="D141" t="s">
        <v>767</v>
      </c>
      <c r="E141" t="s">
        <v>437</v>
      </c>
      <c r="F141">
        <v>5</v>
      </c>
      <c r="G141">
        <v>2022</v>
      </c>
      <c r="H141" s="1">
        <v>44971.442379340275</v>
      </c>
      <c r="I141" t="s">
        <v>444</v>
      </c>
      <c r="J141">
        <v>7168</v>
      </c>
      <c r="K141">
        <v>0</v>
      </c>
      <c r="L141" t="s">
        <v>38</v>
      </c>
      <c r="M141" t="s">
        <v>39</v>
      </c>
      <c r="N141">
        <v>7168</v>
      </c>
      <c r="Q141">
        <v>10.6</v>
      </c>
      <c r="R141" t="s">
        <v>86</v>
      </c>
      <c r="S141">
        <v>44.798861000000002</v>
      </c>
      <c r="T141">
        <v>-93.431027999999998</v>
      </c>
      <c r="U141">
        <v>24</v>
      </c>
      <c r="V141">
        <v>1</v>
      </c>
      <c r="W141">
        <v>42</v>
      </c>
      <c r="X141">
        <v>0</v>
      </c>
      <c r="Y141">
        <v>8763</v>
      </c>
      <c r="Z141">
        <v>27000001002</v>
      </c>
      <c r="AA141">
        <v>8405.9538230392009</v>
      </c>
      <c r="AB141" t="s">
        <v>54</v>
      </c>
      <c r="AC141" t="s">
        <v>536</v>
      </c>
      <c r="AD141" t="s">
        <v>537</v>
      </c>
      <c r="AE141" t="s">
        <v>55</v>
      </c>
      <c r="AF141" t="s">
        <v>768</v>
      </c>
    </row>
    <row r="142" spans="1:32" x14ac:dyDescent="0.3">
      <c r="A142" t="s">
        <v>769</v>
      </c>
      <c r="B142" t="s">
        <v>770</v>
      </c>
      <c r="C142" t="s">
        <v>771</v>
      </c>
      <c r="D142" t="s">
        <v>720</v>
      </c>
      <c r="E142" t="s">
        <v>641</v>
      </c>
      <c r="F142">
        <v>3</v>
      </c>
      <c r="G142">
        <v>2022</v>
      </c>
      <c r="H142" s="1">
        <v>44978.748865844907</v>
      </c>
      <c r="I142" t="s">
        <v>444</v>
      </c>
      <c r="J142">
        <v>7006.07</v>
      </c>
      <c r="K142">
        <v>0</v>
      </c>
      <c r="L142" t="s">
        <v>38</v>
      </c>
      <c r="M142" t="s">
        <v>51</v>
      </c>
      <c r="N142">
        <v>7006</v>
      </c>
      <c r="R142" t="s">
        <v>52</v>
      </c>
      <c r="S142">
        <v>37.522046000000003</v>
      </c>
      <c r="T142">
        <v>-77.422183000000004</v>
      </c>
      <c r="U142">
        <v>5.0028500000000005</v>
      </c>
      <c r="V142">
        <v>3</v>
      </c>
      <c r="W142">
        <v>75</v>
      </c>
      <c r="X142">
        <v>0</v>
      </c>
      <c r="Y142">
        <v>920.38990000000001</v>
      </c>
      <c r="Z142">
        <v>51000161001</v>
      </c>
      <c r="AA142">
        <v>27315.7078305</v>
      </c>
      <c r="AB142" t="s">
        <v>53</v>
      </c>
      <c r="AC142" t="s">
        <v>42</v>
      </c>
      <c r="AD142" t="s">
        <v>54</v>
      </c>
      <c r="AE142" t="s">
        <v>55</v>
      </c>
      <c r="AF142" t="s">
        <v>772</v>
      </c>
    </row>
    <row r="143" spans="1:32" x14ac:dyDescent="0.3">
      <c r="A143" t="s">
        <v>773</v>
      </c>
      <c r="B143" t="s">
        <v>774</v>
      </c>
      <c r="C143" t="s">
        <v>775</v>
      </c>
      <c r="D143" t="s">
        <v>776</v>
      </c>
      <c r="E143" t="s">
        <v>777</v>
      </c>
      <c r="F143">
        <v>9</v>
      </c>
      <c r="G143">
        <v>2022</v>
      </c>
      <c r="H143" s="1">
        <v>44952.467561990743</v>
      </c>
      <c r="I143" t="s">
        <v>444</v>
      </c>
      <c r="J143">
        <v>6802</v>
      </c>
      <c r="K143">
        <v>0</v>
      </c>
      <c r="L143" t="s">
        <v>38</v>
      </c>
      <c r="M143" t="s">
        <v>79</v>
      </c>
      <c r="Q143">
        <v>6802</v>
      </c>
      <c r="R143" t="s">
        <v>86</v>
      </c>
      <c r="S143">
        <v>36.205402999999997</v>
      </c>
      <c r="T143">
        <v>-115.05521899999999</v>
      </c>
      <c r="U143">
        <v>36.849999999999994</v>
      </c>
      <c r="V143">
        <v>3</v>
      </c>
      <c r="W143">
        <v>50</v>
      </c>
      <c r="X143">
        <v>25</v>
      </c>
      <c r="Y143">
        <v>6741.3</v>
      </c>
      <c r="Z143">
        <v>32000200409</v>
      </c>
      <c r="AA143">
        <v>7466.2934736699999</v>
      </c>
      <c r="AB143" t="s">
        <v>54</v>
      </c>
      <c r="AC143" t="s">
        <v>54</v>
      </c>
      <c r="AD143" t="s">
        <v>54</v>
      </c>
      <c r="AE143" t="s">
        <v>65</v>
      </c>
      <c r="AF143" t="s">
        <v>778</v>
      </c>
    </row>
    <row r="144" spans="1:32" x14ac:dyDescent="0.3">
      <c r="A144" t="s">
        <v>779</v>
      </c>
      <c r="B144" t="s">
        <v>780</v>
      </c>
      <c r="C144" t="s">
        <v>780</v>
      </c>
      <c r="D144" t="s">
        <v>781</v>
      </c>
      <c r="E144" t="s">
        <v>99</v>
      </c>
      <c r="F144">
        <v>6</v>
      </c>
      <c r="G144">
        <v>2022</v>
      </c>
      <c r="H144" s="1">
        <v>44783.495171840281</v>
      </c>
      <c r="I144" t="s">
        <v>444</v>
      </c>
      <c r="J144">
        <v>6768.26</v>
      </c>
      <c r="K144">
        <v>0</v>
      </c>
      <c r="L144" t="s">
        <v>38</v>
      </c>
      <c r="M144" t="s">
        <v>79</v>
      </c>
      <c r="Q144">
        <v>6768.26</v>
      </c>
      <c r="R144" t="s">
        <v>94</v>
      </c>
      <c r="S144">
        <v>32.795065000000001</v>
      </c>
      <c r="T144">
        <v>-96.523218</v>
      </c>
      <c r="U144">
        <v>14.855</v>
      </c>
      <c r="V144">
        <v>1</v>
      </c>
      <c r="W144">
        <v>40</v>
      </c>
      <c r="X144">
        <v>40</v>
      </c>
      <c r="Y144">
        <v>5419.53</v>
      </c>
      <c r="Z144">
        <v>48004031001</v>
      </c>
      <c r="AA144">
        <v>7648.3981925400012</v>
      </c>
      <c r="AB144" t="s">
        <v>41</v>
      </c>
      <c r="AC144" t="s">
        <v>54</v>
      </c>
      <c r="AD144" t="s">
        <v>54</v>
      </c>
      <c r="AE144" t="s">
        <v>73</v>
      </c>
      <c r="AF144" t="s">
        <v>782</v>
      </c>
    </row>
    <row r="145" spans="1:32" x14ac:dyDescent="0.3">
      <c r="A145" t="s">
        <v>783</v>
      </c>
      <c r="B145" t="s">
        <v>784</v>
      </c>
      <c r="C145" t="s">
        <v>785</v>
      </c>
      <c r="D145" t="s">
        <v>786</v>
      </c>
      <c r="E145" t="s">
        <v>247</v>
      </c>
      <c r="F145">
        <v>1</v>
      </c>
      <c r="G145">
        <v>2022</v>
      </c>
      <c r="H145" s="1">
        <v>44966.421894733794</v>
      </c>
      <c r="I145" t="s">
        <v>444</v>
      </c>
      <c r="J145">
        <v>6727</v>
      </c>
      <c r="K145">
        <v>0</v>
      </c>
      <c r="L145" t="s">
        <v>38</v>
      </c>
      <c r="M145" t="s">
        <v>79</v>
      </c>
      <c r="Q145">
        <v>6746</v>
      </c>
      <c r="R145" t="s">
        <v>94</v>
      </c>
      <c r="S145">
        <v>42.648304000000003</v>
      </c>
      <c r="T145">
        <v>-71.288910999999999</v>
      </c>
      <c r="U145">
        <v>28.228333330000002</v>
      </c>
      <c r="V145">
        <v>1</v>
      </c>
      <c r="W145">
        <v>32</v>
      </c>
      <c r="X145">
        <v>0</v>
      </c>
      <c r="Y145">
        <v>10296.959999999999</v>
      </c>
      <c r="Z145">
        <v>25000073001</v>
      </c>
      <c r="AA145">
        <v>8699.1424204198993</v>
      </c>
      <c r="AB145" t="s">
        <v>54</v>
      </c>
      <c r="AC145" t="s">
        <v>54</v>
      </c>
      <c r="AD145" t="s">
        <v>54</v>
      </c>
      <c r="AE145" t="s">
        <v>55</v>
      </c>
      <c r="AF145" t="s">
        <v>787</v>
      </c>
    </row>
    <row r="146" spans="1:32" x14ac:dyDescent="0.3">
      <c r="A146" t="s">
        <v>788</v>
      </c>
      <c r="B146" t="s">
        <v>789</v>
      </c>
      <c r="C146" t="s">
        <v>790</v>
      </c>
      <c r="D146" t="s">
        <v>791</v>
      </c>
      <c r="E146" t="s">
        <v>525</v>
      </c>
      <c r="F146">
        <v>2</v>
      </c>
      <c r="G146">
        <v>2022</v>
      </c>
      <c r="H146" s="1">
        <v>44952.490338159725</v>
      </c>
      <c r="I146" t="s">
        <v>444</v>
      </c>
      <c r="J146">
        <v>6719</v>
      </c>
      <c r="K146">
        <v>0</v>
      </c>
      <c r="L146" t="s">
        <v>38</v>
      </c>
      <c r="M146" t="s">
        <v>51</v>
      </c>
      <c r="N146">
        <v>6443.95</v>
      </c>
      <c r="R146" t="s">
        <v>214</v>
      </c>
      <c r="S146">
        <v>39.901782315502402</v>
      </c>
      <c r="T146">
        <v>-74.174505128308297</v>
      </c>
      <c r="Z146">
        <v>34003079001</v>
      </c>
      <c r="AA146">
        <v>10015.759537849999</v>
      </c>
      <c r="AB146" t="s">
        <v>54</v>
      </c>
      <c r="AC146" t="s">
        <v>54</v>
      </c>
      <c r="AD146" t="s">
        <v>537</v>
      </c>
      <c r="AE146" t="s">
        <v>73</v>
      </c>
      <c r="AF146" t="s">
        <v>792</v>
      </c>
    </row>
    <row r="147" spans="1:32" x14ac:dyDescent="0.3">
      <c r="A147" t="s">
        <v>539</v>
      </c>
      <c r="B147" t="s">
        <v>793</v>
      </c>
      <c r="C147" t="s">
        <v>794</v>
      </c>
      <c r="D147" t="s">
        <v>542</v>
      </c>
      <c r="E147" t="s">
        <v>543</v>
      </c>
      <c r="F147">
        <v>7</v>
      </c>
      <c r="G147">
        <v>2022</v>
      </c>
      <c r="H147" s="1">
        <v>44974.400839363429</v>
      </c>
      <c r="I147" t="s">
        <v>444</v>
      </c>
      <c r="J147">
        <v>6558.16</v>
      </c>
      <c r="K147">
        <v>0</v>
      </c>
      <c r="L147" t="s">
        <v>38</v>
      </c>
      <c r="M147" t="s">
        <v>79</v>
      </c>
      <c r="Q147">
        <v>6558.16</v>
      </c>
      <c r="R147" t="s">
        <v>94</v>
      </c>
      <c r="S147">
        <v>39.111128999999998</v>
      </c>
      <c r="T147">
        <v>-94.588543999999999</v>
      </c>
      <c r="U147">
        <v>14.19916667</v>
      </c>
      <c r="V147">
        <v>1</v>
      </c>
      <c r="W147">
        <v>0</v>
      </c>
      <c r="X147">
        <v>0</v>
      </c>
      <c r="Y147">
        <v>5185.84</v>
      </c>
      <c r="Z147">
        <v>29001011002</v>
      </c>
      <c r="AA147">
        <v>6646.8222387549995</v>
      </c>
      <c r="AB147" t="s">
        <v>54</v>
      </c>
      <c r="AC147" t="s">
        <v>64</v>
      </c>
      <c r="AD147" t="s">
        <v>54</v>
      </c>
      <c r="AE147" t="s">
        <v>54</v>
      </c>
      <c r="AF147" t="s">
        <v>795</v>
      </c>
    </row>
    <row r="148" spans="1:32" x14ac:dyDescent="0.3">
      <c r="A148" t="s">
        <v>796</v>
      </c>
      <c r="B148" t="s">
        <v>797</v>
      </c>
      <c r="C148" t="s">
        <v>798</v>
      </c>
      <c r="D148" t="s">
        <v>799</v>
      </c>
      <c r="E148" t="s">
        <v>117</v>
      </c>
      <c r="F148">
        <v>5</v>
      </c>
      <c r="G148">
        <v>2022</v>
      </c>
      <c r="H148" s="1">
        <v>44946.370930613426</v>
      </c>
      <c r="I148" t="s">
        <v>444</v>
      </c>
      <c r="J148">
        <v>6542</v>
      </c>
      <c r="K148">
        <v>0</v>
      </c>
      <c r="L148" t="s">
        <v>38</v>
      </c>
      <c r="M148" t="s">
        <v>51</v>
      </c>
      <c r="N148">
        <v>3862</v>
      </c>
      <c r="R148" t="s">
        <v>52</v>
      </c>
      <c r="S148">
        <v>39.840040000000002</v>
      </c>
      <c r="T148">
        <v>-89.00085</v>
      </c>
      <c r="U148">
        <v>35.800833330000003</v>
      </c>
      <c r="V148">
        <v>7</v>
      </c>
      <c r="W148">
        <v>125</v>
      </c>
      <c r="X148">
        <v>41</v>
      </c>
      <c r="Y148">
        <v>13044.78</v>
      </c>
      <c r="Z148">
        <v>17000407001</v>
      </c>
      <c r="AA148">
        <v>13557.6963198715</v>
      </c>
      <c r="AB148" t="s">
        <v>53</v>
      </c>
      <c r="AC148" t="s">
        <v>54</v>
      </c>
      <c r="AD148" t="s">
        <v>54</v>
      </c>
      <c r="AE148" t="s">
        <v>800</v>
      </c>
      <c r="AF148" t="s">
        <v>801</v>
      </c>
    </row>
    <row r="149" spans="1:32" x14ac:dyDescent="0.3">
      <c r="A149" t="s">
        <v>802</v>
      </c>
      <c r="B149" t="s">
        <v>803</v>
      </c>
      <c r="C149" t="s">
        <v>804</v>
      </c>
      <c r="D149" t="s">
        <v>805</v>
      </c>
      <c r="E149" t="s">
        <v>247</v>
      </c>
      <c r="F149">
        <v>1</v>
      </c>
      <c r="G149">
        <v>2022</v>
      </c>
      <c r="H149" s="1">
        <v>44965.644352766205</v>
      </c>
      <c r="I149" t="s">
        <v>444</v>
      </c>
      <c r="J149">
        <v>6539.04</v>
      </c>
      <c r="K149">
        <v>0</v>
      </c>
      <c r="L149" t="s">
        <v>38</v>
      </c>
      <c r="M149" t="s">
        <v>497</v>
      </c>
      <c r="N149">
        <v>5708.27</v>
      </c>
      <c r="P149">
        <v>57.72</v>
      </c>
      <c r="Q149">
        <v>68.08</v>
      </c>
      <c r="R149" t="s">
        <v>806</v>
      </c>
      <c r="S149">
        <v>42.714542999999999</v>
      </c>
      <c r="T149">
        <v>-71.128793000000002</v>
      </c>
      <c r="U149">
        <v>27.1</v>
      </c>
      <c r="V149">
        <v>1</v>
      </c>
      <c r="W149">
        <v>52</v>
      </c>
      <c r="X149">
        <v>0</v>
      </c>
      <c r="Y149">
        <v>9884.48</v>
      </c>
      <c r="Z149">
        <v>25000035001</v>
      </c>
      <c r="AA149">
        <v>15661.00582282</v>
      </c>
      <c r="AB149" t="s">
        <v>53</v>
      </c>
      <c r="AC149" t="s">
        <v>42</v>
      </c>
      <c r="AD149" t="s">
        <v>537</v>
      </c>
      <c r="AE149" t="s">
        <v>55</v>
      </c>
      <c r="AF149" t="s">
        <v>807</v>
      </c>
    </row>
    <row r="150" spans="1:32" x14ac:dyDescent="0.3">
      <c r="A150" t="s">
        <v>808</v>
      </c>
      <c r="B150" t="s">
        <v>809</v>
      </c>
      <c r="C150" t="s">
        <v>810</v>
      </c>
      <c r="D150" t="s">
        <v>811</v>
      </c>
      <c r="E150" t="s">
        <v>777</v>
      </c>
      <c r="F150">
        <v>9</v>
      </c>
      <c r="G150">
        <v>2022</v>
      </c>
      <c r="H150" s="1">
        <v>44970.757807256945</v>
      </c>
      <c r="I150" t="s">
        <v>444</v>
      </c>
      <c r="J150">
        <v>6452</v>
      </c>
      <c r="K150">
        <v>0</v>
      </c>
      <c r="L150" t="s">
        <v>38</v>
      </c>
      <c r="M150" t="s">
        <v>79</v>
      </c>
      <c r="Q150">
        <v>6452</v>
      </c>
      <c r="R150" t="s">
        <v>94</v>
      </c>
      <c r="S150">
        <v>36.071016</v>
      </c>
      <c r="T150">
        <v>-115.000438</v>
      </c>
      <c r="U150">
        <v>16.758333332999999</v>
      </c>
      <c r="V150">
        <v>2</v>
      </c>
      <c r="W150">
        <v>48</v>
      </c>
      <c r="X150">
        <v>40</v>
      </c>
      <c r="Y150">
        <v>5938.06</v>
      </c>
      <c r="Z150">
        <v>32000038003</v>
      </c>
      <c r="AA150">
        <v>10015.759537849999</v>
      </c>
      <c r="AB150" t="s">
        <v>54</v>
      </c>
      <c r="AC150" t="s">
        <v>54</v>
      </c>
      <c r="AD150" t="s">
        <v>54</v>
      </c>
      <c r="AE150" t="s">
        <v>73</v>
      </c>
      <c r="AF150" t="s">
        <v>812</v>
      </c>
    </row>
    <row r="151" spans="1:32" x14ac:dyDescent="0.3">
      <c r="A151" t="s">
        <v>813</v>
      </c>
      <c r="B151" t="s">
        <v>814</v>
      </c>
      <c r="C151" t="s">
        <v>815</v>
      </c>
      <c r="D151" t="s">
        <v>816</v>
      </c>
      <c r="E151" t="s">
        <v>641</v>
      </c>
      <c r="F151">
        <v>3</v>
      </c>
      <c r="G151">
        <v>2022</v>
      </c>
      <c r="H151" s="1">
        <v>44973.439896064818</v>
      </c>
      <c r="I151" t="s">
        <v>444</v>
      </c>
      <c r="J151">
        <v>6244.07</v>
      </c>
      <c r="K151">
        <v>0</v>
      </c>
      <c r="L151" t="s">
        <v>38</v>
      </c>
      <c r="M151" t="s">
        <v>63</v>
      </c>
      <c r="P151">
        <v>6244.07</v>
      </c>
      <c r="R151" t="s">
        <v>38</v>
      </c>
      <c r="S151">
        <v>36.882330000000003</v>
      </c>
      <c r="T151">
        <v>-76.3125</v>
      </c>
      <c r="Z151">
        <v>51000308007</v>
      </c>
      <c r="AA151">
        <v>12392.2261191035</v>
      </c>
      <c r="AB151" t="s">
        <v>54</v>
      </c>
      <c r="AC151" t="s">
        <v>54</v>
      </c>
      <c r="AD151" t="s">
        <v>54</v>
      </c>
      <c r="AE151" t="s">
        <v>55</v>
      </c>
      <c r="AF151" t="s">
        <v>817</v>
      </c>
    </row>
    <row r="152" spans="1:32" x14ac:dyDescent="0.3">
      <c r="A152" t="s">
        <v>818</v>
      </c>
      <c r="B152" t="s">
        <v>819</v>
      </c>
      <c r="C152" t="s">
        <v>820</v>
      </c>
      <c r="D152" t="s">
        <v>821</v>
      </c>
      <c r="E152" t="s">
        <v>600</v>
      </c>
      <c r="F152">
        <v>4</v>
      </c>
      <c r="G152">
        <v>2022</v>
      </c>
      <c r="H152" s="1">
        <v>44976.919068530093</v>
      </c>
      <c r="I152" t="s">
        <v>444</v>
      </c>
      <c r="J152">
        <v>6160.7</v>
      </c>
      <c r="K152">
        <v>0</v>
      </c>
      <c r="L152" t="s">
        <v>38</v>
      </c>
      <c r="M152" t="s">
        <v>79</v>
      </c>
      <c r="Q152">
        <v>6160.7</v>
      </c>
      <c r="R152" t="s">
        <v>94</v>
      </c>
      <c r="S152">
        <v>28.623656</v>
      </c>
      <c r="T152">
        <v>-81.225020000000001</v>
      </c>
      <c r="U152">
        <v>24.730833329999999</v>
      </c>
      <c r="V152">
        <v>3</v>
      </c>
      <c r="W152">
        <v>28</v>
      </c>
      <c r="X152">
        <v>0</v>
      </c>
      <c r="Y152">
        <v>8035.63</v>
      </c>
      <c r="Z152">
        <v>12000037001</v>
      </c>
      <c r="AA152">
        <v>13657.85391525</v>
      </c>
      <c r="AB152" t="s">
        <v>54</v>
      </c>
      <c r="AC152" t="s">
        <v>64</v>
      </c>
      <c r="AD152" t="s">
        <v>54</v>
      </c>
      <c r="AE152" t="s">
        <v>73</v>
      </c>
      <c r="AF152" t="s">
        <v>822</v>
      </c>
    </row>
    <row r="153" spans="1:32" x14ac:dyDescent="0.3">
      <c r="A153" t="s">
        <v>823</v>
      </c>
      <c r="B153" t="s">
        <v>824</v>
      </c>
      <c r="C153" t="s">
        <v>825</v>
      </c>
      <c r="D153" t="s">
        <v>826</v>
      </c>
      <c r="E153" t="s">
        <v>117</v>
      </c>
      <c r="F153">
        <v>5</v>
      </c>
      <c r="G153">
        <v>2022</v>
      </c>
      <c r="H153" s="1">
        <v>44959.653106504629</v>
      </c>
      <c r="I153" t="s">
        <v>444</v>
      </c>
      <c r="J153">
        <v>6145</v>
      </c>
      <c r="K153">
        <v>0</v>
      </c>
      <c r="L153" t="s">
        <v>38</v>
      </c>
      <c r="M153" t="s">
        <v>51</v>
      </c>
      <c r="N153">
        <v>17148</v>
      </c>
      <c r="R153" t="s">
        <v>52</v>
      </c>
      <c r="S153">
        <v>40.65945</v>
      </c>
      <c r="T153">
        <v>-89.624970000000005</v>
      </c>
      <c r="U153">
        <v>20.93</v>
      </c>
      <c r="V153">
        <v>7</v>
      </c>
      <c r="W153">
        <v>60</v>
      </c>
      <c r="X153">
        <v>37</v>
      </c>
      <c r="Y153">
        <v>7629.8</v>
      </c>
      <c r="Z153">
        <v>17000430001</v>
      </c>
      <c r="AA153">
        <v>11654.702007679998</v>
      </c>
      <c r="AB153" t="s">
        <v>407</v>
      </c>
      <c r="AC153" t="s">
        <v>757</v>
      </c>
      <c r="AD153" t="s">
        <v>54</v>
      </c>
      <c r="AE153" t="s">
        <v>827</v>
      </c>
      <c r="AF153" t="s">
        <v>828</v>
      </c>
    </row>
    <row r="154" spans="1:32" x14ac:dyDescent="0.3">
      <c r="A154" t="s">
        <v>829</v>
      </c>
      <c r="B154" t="s">
        <v>830</v>
      </c>
      <c r="C154" t="s">
        <v>831</v>
      </c>
      <c r="D154" t="s">
        <v>832</v>
      </c>
      <c r="E154" t="s">
        <v>525</v>
      </c>
      <c r="F154">
        <v>2</v>
      </c>
      <c r="G154">
        <v>2022</v>
      </c>
      <c r="H154" s="1">
        <v>44974.710298252314</v>
      </c>
      <c r="I154" t="s">
        <v>444</v>
      </c>
      <c r="J154">
        <v>6120</v>
      </c>
      <c r="K154">
        <v>0</v>
      </c>
      <c r="L154" t="s">
        <v>38</v>
      </c>
      <c r="M154" t="s">
        <v>51</v>
      </c>
      <c r="N154">
        <v>5971.1</v>
      </c>
      <c r="R154" t="s">
        <v>86</v>
      </c>
      <c r="S154">
        <v>40.639536999999997</v>
      </c>
      <c r="T154">
        <v>-74.200356999999997</v>
      </c>
      <c r="U154">
        <v>0</v>
      </c>
      <c r="V154">
        <v>1</v>
      </c>
      <c r="W154">
        <v>85</v>
      </c>
      <c r="X154">
        <v>0</v>
      </c>
      <c r="Y154">
        <v>0</v>
      </c>
      <c r="Z154">
        <v>34001030001</v>
      </c>
      <c r="AA154">
        <v>30957.802207900004</v>
      </c>
      <c r="AB154" t="s">
        <v>54</v>
      </c>
      <c r="AC154" t="s">
        <v>42</v>
      </c>
      <c r="AD154" t="s">
        <v>54</v>
      </c>
      <c r="AE154" t="s">
        <v>65</v>
      </c>
      <c r="AF154" t="s">
        <v>833</v>
      </c>
    </row>
    <row r="155" spans="1:32" x14ac:dyDescent="0.3">
      <c r="A155" t="s">
        <v>834</v>
      </c>
      <c r="B155" t="s">
        <v>835</v>
      </c>
      <c r="C155" t="s">
        <v>836</v>
      </c>
      <c r="D155" t="s">
        <v>837</v>
      </c>
      <c r="E155" t="s">
        <v>36</v>
      </c>
      <c r="F155">
        <v>9</v>
      </c>
      <c r="G155">
        <v>2022</v>
      </c>
      <c r="H155" s="1">
        <v>44974.660886712962</v>
      </c>
      <c r="I155" t="s">
        <v>444</v>
      </c>
      <c r="J155">
        <v>6083.89</v>
      </c>
      <c r="K155">
        <v>0</v>
      </c>
      <c r="L155" t="s">
        <v>38</v>
      </c>
      <c r="M155" t="s">
        <v>51</v>
      </c>
      <c r="N155">
        <v>6083.89</v>
      </c>
      <c r="R155" t="s">
        <v>52</v>
      </c>
      <c r="S155">
        <v>37.937778000000002</v>
      </c>
      <c r="T155">
        <v>-121.335556</v>
      </c>
      <c r="U155">
        <v>24.008333329999999</v>
      </c>
      <c r="V155">
        <v>2</v>
      </c>
      <c r="W155">
        <v>55</v>
      </c>
      <c r="X155">
        <v>0</v>
      </c>
      <c r="Y155">
        <v>8777</v>
      </c>
      <c r="Z155">
        <v>6005025001</v>
      </c>
      <c r="AA155">
        <v>20031.519075699998</v>
      </c>
      <c r="AB155" t="s">
        <v>41</v>
      </c>
      <c r="AC155" t="s">
        <v>42</v>
      </c>
      <c r="AD155" t="s">
        <v>54</v>
      </c>
      <c r="AE155" t="s">
        <v>73</v>
      </c>
      <c r="AF155" t="s">
        <v>838</v>
      </c>
    </row>
    <row r="156" spans="1:32" x14ac:dyDescent="0.3">
      <c r="A156" t="s">
        <v>839</v>
      </c>
      <c r="B156" t="s">
        <v>840</v>
      </c>
      <c r="C156" t="s">
        <v>841</v>
      </c>
      <c r="D156" t="s">
        <v>842</v>
      </c>
      <c r="E156" t="s">
        <v>253</v>
      </c>
      <c r="F156">
        <v>5</v>
      </c>
      <c r="G156">
        <v>2022</v>
      </c>
      <c r="H156" s="1">
        <v>44959.545501296299</v>
      </c>
      <c r="I156" t="s">
        <v>444</v>
      </c>
      <c r="J156">
        <v>5801</v>
      </c>
      <c r="K156">
        <v>0</v>
      </c>
      <c r="L156" t="s">
        <v>38</v>
      </c>
      <c r="M156" t="s">
        <v>79</v>
      </c>
      <c r="Q156">
        <v>5801</v>
      </c>
      <c r="R156" t="s">
        <v>52</v>
      </c>
      <c r="S156">
        <v>38.277971999999998</v>
      </c>
      <c r="T156">
        <v>-85.831889000000004</v>
      </c>
      <c r="U156">
        <v>9.9442166669999992</v>
      </c>
      <c r="V156">
        <v>2</v>
      </c>
      <c r="W156">
        <v>12</v>
      </c>
      <c r="X156">
        <v>0</v>
      </c>
      <c r="Y156">
        <v>3614.7026000000001</v>
      </c>
      <c r="Z156">
        <v>18001052001</v>
      </c>
      <c r="AA156">
        <v>4370.5132528799995</v>
      </c>
      <c r="AB156" t="s">
        <v>54</v>
      </c>
      <c r="AC156" t="s">
        <v>54</v>
      </c>
      <c r="AD156" t="s">
        <v>54</v>
      </c>
      <c r="AE156" t="s">
        <v>73</v>
      </c>
      <c r="AF156" t="s">
        <v>843</v>
      </c>
    </row>
    <row r="157" spans="1:32" x14ac:dyDescent="0.3">
      <c r="A157" t="s">
        <v>844</v>
      </c>
      <c r="B157" t="s">
        <v>845</v>
      </c>
      <c r="C157" t="s">
        <v>846</v>
      </c>
      <c r="D157" t="s">
        <v>847</v>
      </c>
      <c r="E157" t="s">
        <v>525</v>
      </c>
      <c r="F157">
        <v>2</v>
      </c>
      <c r="G157">
        <v>2022</v>
      </c>
      <c r="H157" s="1">
        <v>44984.467208194445</v>
      </c>
      <c r="I157" t="s">
        <v>444</v>
      </c>
      <c r="J157">
        <v>5738.51</v>
      </c>
      <c r="K157">
        <v>0</v>
      </c>
      <c r="L157" t="s">
        <v>38</v>
      </c>
      <c r="M157" t="s">
        <v>848</v>
      </c>
      <c r="N157">
        <v>2908.84</v>
      </c>
      <c r="P157">
        <v>363.67</v>
      </c>
      <c r="Q157">
        <v>1941.25</v>
      </c>
      <c r="R157" t="s">
        <v>86</v>
      </c>
      <c r="S157">
        <v>39.922834999999999</v>
      </c>
      <c r="T157">
        <v>-75.127814999999998</v>
      </c>
      <c r="U157">
        <v>51.054166670000001</v>
      </c>
      <c r="V157">
        <v>1</v>
      </c>
      <c r="W157">
        <v>80</v>
      </c>
      <c r="X157">
        <v>0</v>
      </c>
      <c r="Y157">
        <v>18626.939999999999</v>
      </c>
      <c r="Z157">
        <v>34006012001</v>
      </c>
      <c r="AA157">
        <v>25822.449135766001</v>
      </c>
      <c r="AB157" t="s">
        <v>53</v>
      </c>
      <c r="AC157" t="s">
        <v>42</v>
      </c>
      <c r="AD157" t="s">
        <v>537</v>
      </c>
      <c r="AE157" t="s">
        <v>55</v>
      </c>
      <c r="AF157" t="s">
        <v>849</v>
      </c>
    </row>
    <row r="158" spans="1:32" x14ac:dyDescent="0.3">
      <c r="A158" t="s">
        <v>850</v>
      </c>
      <c r="B158" t="s">
        <v>851</v>
      </c>
      <c r="C158" t="s">
        <v>852</v>
      </c>
      <c r="D158" t="s">
        <v>853</v>
      </c>
      <c r="E158" t="s">
        <v>854</v>
      </c>
      <c r="F158">
        <v>8</v>
      </c>
      <c r="G158">
        <v>2022</v>
      </c>
      <c r="H158" s="1">
        <v>44974.568118391202</v>
      </c>
      <c r="I158" t="s">
        <v>444</v>
      </c>
      <c r="J158">
        <v>5692</v>
      </c>
      <c r="K158">
        <v>0</v>
      </c>
      <c r="L158" t="s">
        <v>38</v>
      </c>
      <c r="M158" t="s">
        <v>51</v>
      </c>
      <c r="N158">
        <v>5692</v>
      </c>
      <c r="R158" t="s">
        <v>40</v>
      </c>
      <c r="S158">
        <v>40.681730000000002</v>
      </c>
      <c r="T158">
        <v>-111.89973000000001</v>
      </c>
      <c r="U158">
        <v>47.416666669999998</v>
      </c>
      <c r="V158">
        <v>1</v>
      </c>
      <c r="W158">
        <v>75</v>
      </c>
      <c r="X158">
        <v>54</v>
      </c>
      <c r="Y158">
        <v>17306.7</v>
      </c>
      <c r="Z158">
        <v>49000094001</v>
      </c>
      <c r="AB158" t="s">
        <v>53</v>
      </c>
      <c r="AC158" t="s">
        <v>757</v>
      </c>
      <c r="AD158" t="s">
        <v>43</v>
      </c>
      <c r="AE158" t="s">
        <v>55</v>
      </c>
      <c r="AF158" t="s">
        <v>855</v>
      </c>
    </row>
    <row r="159" spans="1:32" x14ac:dyDescent="0.3">
      <c r="A159" t="s">
        <v>856</v>
      </c>
      <c r="B159" t="s">
        <v>857</v>
      </c>
      <c r="C159" t="s">
        <v>857</v>
      </c>
      <c r="D159" t="s">
        <v>858</v>
      </c>
      <c r="E159" t="s">
        <v>99</v>
      </c>
      <c r="F159">
        <v>6</v>
      </c>
      <c r="G159">
        <v>2022</v>
      </c>
      <c r="H159" s="1">
        <v>44845.427298773146</v>
      </c>
      <c r="I159" t="s">
        <v>444</v>
      </c>
      <c r="J159">
        <v>5596</v>
      </c>
      <c r="K159">
        <v>0</v>
      </c>
      <c r="L159" t="s">
        <v>38</v>
      </c>
      <c r="M159" t="s">
        <v>679</v>
      </c>
      <c r="O159">
        <v>5596</v>
      </c>
      <c r="R159" t="s">
        <v>52</v>
      </c>
      <c r="S159">
        <v>31.653919999999999</v>
      </c>
      <c r="T159">
        <v>-106.32109</v>
      </c>
      <c r="U159">
        <v>25.887499999999999</v>
      </c>
      <c r="V159">
        <v>2</v>
      </c>
      <c r="W159">
        <v>39</v>
      </c>
      <c r="X159">
        <v>39</v>
      </c>
      <c r="Y159">
        <v>9448.11</v>
      </c>
      <c r="Z159">
        <v>48001009008</v>
      </c>
      <c r="AA159">
        <v>16193.29791607701</v>
      </c>
      <c r="AB159" t="s">
        <v>53</v>
      </c>
      <c r="AC159" t="s">
        <v>54</v>
      </c>
      <c r="AD159" t="s">
        <v>54</v>
      </c>
      <c r="AE159" t="s">
        <v>55</v>
      </c>
      <c r="AF159" t="s">
        <v>859</v>
      </c>
    </row>
    <row r="160" spans="1:32" x14ac:dyDescent="0.3">
      <c r="A160" t="s">
        <v>860</v>
      </c>
      <c r="B160" t="s">
        <v>861</v>
      </c>
      <c r="C160" t="s">
        <v>861</v>
      </c>
      <c r="D160" t="s">
        <v>98</v>
      </c>
      <c r="E160" t="s">
        <v>99</v>
      </c>
      <c r="F160">
        <v>6</v>
      </c>
      <c r="G160">
        <v>2022</v>
      </c>
      <c r="H160" s="1">
        <v>44833.611715960651</v>
      </c>
      <c r="I160" t="s">
        <v>444</v>
      </c>
      <c r="J160">
        <v>5593.51</v>
      </c>
      <c r="K160">
        <v>0</v>
      </c>
      <c r="L160" t="s">
        <v>38</v>
      </c>
      <c r="M160" t="s">
        <v>79</v>
      </c>
      <c r="Q160">
        <v>5593.52</v>
      </c>
      <c r="R160" t="s">
        <v>577</v>
      </c>
      <c r="S160">
        <v>29.629134000000001</v>
      </c>
      <c r="T160">
        <v>-95.409126000000001</v>
      </c>
      <c r="U160">
        <v>9.6728333329999998</v>
      </c>
      <c r="V160">
        <v>1</v>
      </c>
      <c r="W160">
        <v>28</v>
      </c>
      <c r="X160">
        <v>0</v>
      </c>
      <c r="Y160">
        <v>3533.05</v>
      </c>
      <c r="Z160">
        <v>48007039003</v>
      </c>
      <c r="AA160">
        <v>5923.8665048411003</v>
      </c>
      <c r="AB160" t="s">
        <v>41</v>
      </c>
      <c r="AC160" t="s">
        <v>54</v>
      </c>
      <c r="AD160" t="s">
        <v>537</v>
      </c>
      <c r="AE160" t="s">
        <v>55</v>
      </c>
      <c r="AF160" t="s">
        <v>862</v>
      </c>
    </row>
    <row r="161" spans="1:32" x14ac:dyDescent="0.3">
      <c r="A161" t="s">
        <v>863</v>
      </c>
      <c r="B161" t="s">
        <v>864</v>
      </c>
      <c r="C161" t="s">
        <v>865</v>
      </c>
      <c r="D161" t="s">
        <v>866</v>
      </c>
      <c r="E161" t="s">
        <v>867</v>
      </c>
      <c r="F161">
        <v>10</v>
      </c>
      <c r="G161">
        <v>2022</v>
      </c>
      <c r="H161" s="1">
        <v>44966.697162418983</v>
      </c>
      <c r="I161" t="s">
        <v>444</v>
      </c>
      <c r="J161">
        <v>5546.85</v>
      </c>
      <c r="K161">
        <v>0</v>
      </c>
      <c r="L161" t="s">
        <v>38</v>
      </c>
      <c r="M161" t="s">
        <v>63</v>
      </c>
      <c r="P161">
        <v>5427.76</v>
      </c>
      <c r="R161" t="s">
        <v>38</v>
      </c>
      <c r="S161">
        <v>61.196424999999998</v>
      </c>
      <c r="T161">
        <v>-150.02350899999999</v>
      </c>
      <c r="U161">
        <v>30.225249999999999</v>
      </c>
      <c r="V161">
        <v>1</v>
      </c>
      <c r="W161">
        <v>58</v>
      </c>
      <c r="X161">
        <v>0</v>
      </c>
      <c r="Y161">
        <v>11035.089</v>
      </c>
      <c r="Z161">
        <v>2000106001</v>
      </c>
      <c r="AB161" t="s">
        <v>54</v>
      </c>
      <c r="AC161" t="s">
        <v>54</v>
      </c>
      <c r="AD161" t="s">
        <v>54</v>
      </c>
      <c r="AE161" t="s">
        <v>55</v>
      </c>
      <c r="AF161" t="s">
        <v>868</v>
      </c>
    </row>
    <row r="162" spans="1:32" x14ac:dyDescent="0.3">
      <c r="A162" t="s">
        <v>869</v>
      </c>
      <c r="B162" t="s">
        <v>870</v>
      </c>
      <c r="C162" t="s">
        <v>871</v>
      </c>
      <c r="D162" t="s">
        <v>872</v>
      </c>
      <c r="E162" t="s">
        <v>117</v>
      </c>
      <c r="F162">
        <v>5</v>
      </c>
      <c r="G162">
        <v>2022</v>
      </c>
      <c r="H162" s="1">
        <v>44965.62914005787</v>
      </c>
      <c r="I162" t="s">
        <v>444</v>
      </c>
      <c r="J162">
        <v>5351</v>
      </c>
      <c r="K162">
        <v>0</v>
      </c>
      <c r="L162" t="s">
        <v>38</v>
      </c>
      <c r="M162" t="s">
        <v>79</v>
      </c>
      <c r="Q162">
        <v>5351</v>
      </c>
      <c r="R162" t="s">
        <v>94</v>
      </c>
      <c r="S162">
        <v>42.019542000000001</v>
      </c>
      <c r="T162">
        <v>-88.045704000000001</v>
      </c>
      <c r="U162">
        <v>22.383333329999999</v>
      </c>
      <c r="V162">
        <v>5</v>
      </c>
      <c r="W162">
        <v>50</v>
      </c>
      <c r="X162">
        <v>30</v>
      </c>
      <c r="Y162">
        <v>8166.8</v>
      </c>
      <c r="Z162">
        <v>17000721005</v>
      </c>
      <c r="AA162">
        <v>10379.96897559</v>
      </c>
      <c r="AB162" t="s">
        <v>53</v>
      </c>
      <c r="AC162" t="s">
        <v>54</v>
      </c>
      <c r="AD162" t="s">
        <v>54</v>
      </c>
      <c r="AE162" t="s">
        <v>55</v>
      </c>
      <c r="AF162" t="s">
        <v>873</v>
      </c>
    </row>
    <row r="163" spans="1:32" x14ac:dyDescent="0.3">
      <c r="A163" t="s">
        <v>874</v>
      </c>
      <c r="B163" t="s">
        <v>875</v>
      </c>
      <c r="C163" t="s">
        <v>876</v>
      </c>
      <c r="D163" t="s">
        <v>582</v>
      </c>
      <c r="E163" t="s">
        <v>117</v>
      </c>
      <c r="F163">
        <v>5</v>
      </c>
      <c r="G163">
        <v>2022</v>
      </c>
      <c r="H163" s="1">
        <v>44965.630820069448</v>
      </c>
      <c r="I163" t="s">
        <v>444</v>
      </c>
      <c r="J163">
        <v>5321</v>
      </c>
      <c r="K163">
        <v>0</v>
      </c>
      <c r="L163" t="s">
        <v>38</v>
      </c>
      <c r="M163" t="s">
        <v>79</v>
      </c>
      <c r="Q163">
        <v>5321</v>
      </c>
      <c r="R163" t="s">
        <v>94</v>
      </c>
      <c r="S163">
        <v>42.021349999999998</v>
      </c>
      <c r="T163">
        <v>-87.937070000000006</v>
      </c>
      <c r="U163">
        <v>31.266666669999999</v>
      </c>
      <c r="V163">
        <v>4</v>
      </c>
      <c r="W163">
        <v>110</v>
      </c>
      <c r="X163">
        <v>52</v>
      </c>
      <c r="Y163">
        <v>5957.6347830000004</v>
      </c>
      <c r="Z163">
        <v>17000721006</v>
      </c>
      <c r="AA163">
        <v>17846.262449260001</v>
      </c>
      <c r="AB163" t="s">
        <v>54</v>
      </c>
      <c r="AC163" t="s">
        <v>54</v>
      </c>
      <c r="AD163" t="s">
        <v>54</v>
      </c>
      <c r="AE163" t="s">
        <v>44</v>
      </c>
      <c r="AF163" t="s">
        <v>877</v>
      </c>
    </row>
    <row r="164" spans="1:32" x14ac:dyDescent="0.3">
      <c r="A164" t="s">
        <v>878</v>
      </c>
      <c r="B164" t="s">
        <v>879</v>
      </c>
      <c r="C164" t="s">
        <v>880</v>
      </c>
      <c r="D164" t="s">
        <v>881</v>
      </c>
      <c r="E164" t="s">
        <v>36</v>
      </c>
      <c r="F164">
        <v>9</v>
      </c>
      <c r="G164">
        <v>2022</v>
      </c>
      <c r="H164" s="1">
        <v>44978.747393449077</v>
      </c>
      <c r="I164" t="s">
        <v>444</v>
      </c>
      <c r="J164">
        <v>5286.6</v>
      </c>
      <c r="K164">
        <v>0</v>
      </c>
      <c r="L164" t="s">
        <v>38</v>
      </c>
      <c r="M164" t="s">
        <v>51</v>
      </c>
      <c r="N164">
        <v>5286.6</v>
      </c>
      <c r="R164" t="s">
        <v>52</v>
      </c>
      <c r="S164">
        <v>34.050595999999999</v>
      </c>
      <c r="T164">
        <v>-117.333082</v>
      </c>
      <c r="U164">
        <v>0</v>
      </c>
      <c r="V164">
        <v>1</v>
      </c>
      <c r="W164">
        <v>10.4</v>
      </c>
      <c r="X164">
        <v>0</v>
      </c>
      <c r="Y164">
        <v>0</v>
      </c>
      <c r="Z164">
        <v>6008024001</v>
      </c>
      <c r="AA164">
        <v>3296.0954115469995</v>
      </c>
      <c r="AB164" t="s">
        <v>407</v>
      </c>
      <c r="AC164" t="s">
        <v>72</v>
      </c>
      <c r="AD164" t="s">
        <v>54</v>
      </c>
      <c r="AE164" t="s">
        <v>73</v>
      </c>
      <c r="AF164" t="s">
        <v>882</v>
      </c>
    </row>
    <row r="165" spans="1:32" x14ac:dyDescent="0.3">
      <c r="A165" t="s">
        <v>883</v>
      </c>
      <c r="B165" t="s">
        <v>884</v>
      </c>
      <c r="C165" t="s">
        <v>885</v>
      </c>
      <c r="D165" t="s">
        <v>886</v>
      </c>
      <c r="E165" t="s">
        <v>159</v>
      </c>
      <c r="F165">
        <v>10</v>
      </c>
      <c r="G165">
        <v>2022</v>
      </c>
      <c r="H165" s="1">
        <v>44981.535275277776</v>
      </c>
      <c r="I165" t="s">
        <v>444</v>
      </c>
      <c r="J165">
        <v>5177</v>
      </c>
      <c r="K165">
        <v>0</v>
      </c>
      <c r="L165" t="s">
        <v>38</v>
      </c>
      <c r="M165" t="s">
        <v>51</v>
      </c>
      <c r="N165">
        <v>5177</v>
      </c>
      <c r="R165" t="s">
        <v>214</v>
      </c>
      <c r="S165">
        <v>47.246209999999998</v>
      </c>
      <c r="T165">
        <v>-122.411674</v>
      </c>
      <c r="Z165">
        <v>53001280001</v>
      </c>
      <c r="AA165">
        <v>21852.5662644</v>
      </c>
      <c r="AB165" t="s">
        <v>177</v>
      </c>
      <c r="AC165" t="s">
        <v>54</v>
      </c>
      <c r="AD165" t="s">
        <v>215</v>
      </c>
      <c r="AE165" t="s">
        <v>73</v>
      </c>
      <c r="AF165" t="s">
        <v>887</v>
      </c>
    </row>
    <row r="166" spans="1:32" x14ac:dyDescent="0.3">
      <c r="A166" t="s">
        <v>888</v>
      </c>
      <c r="B166" t="s">
        <v>889</v>
      </c>
      <c r="C166" t="s">
        <v>890</v>
      </c>
      <c r="D166" t="s">
        <v>443</v>
      </c>
      <c r="E166" t="s">
        <v>36</v>
      </c>
      <c r="F166">
        <v>9</v>
      </c>
      <c r="G166">
        <v>2022</v>
      </c>
      <c r="H166" s="1">
        <v>44959.68293372685</v>
      </c>
      <c r="I166" t="s">
        <v>444</v>
      </c>
      <c r="J166">
        <v>5094</v>
      </c>
      <c r="K166">
        <v>0</v>
      </c>
      <c r="L166" t="s">
        <v>38</v>
      </c>
      <c r="M166" t="s">
        <v>79</v>
      </c>
      <c r="Q166">
        <v>5094</v>
      </c>
      <c r="R166" t="s">
        <v>52</v>
      </c>
      <c r="S166">
        <v>34.432406</v>
      </c>
      <c r="T166">
        <v>-118.591853</v>
      </c>
      <c r="U166">
        <v>12.175000000000001</v>
      </c>
      <c r="V166">
        <v>2</v>
      </c>
      <c r="W166">
        <v>21.6</v>
      </c>
      <c r="X166">
        <v>0</v>
      </c>
      <c r="Y166">
        <v>4444.1000000000004</v>
      </c>
      <c r="Z166">
        <v>6004009008</v>
      </c>
      <c r="AA166">
        <v>8194.7123491500006</v>
      </c>
      <c r="AB166" t="s">
        <v>53</v>
      </c>
      <c r="AC166" t="s">
        <v>42</v>
      </c>
      <c r="AD166" t="s">
        <v>54</v>
      </c>
      <c r="AE166" t="s">
        <v>65</v>
      </c>
      <c r="AF166" t="s">
        <v>891</v>
      </c>
    </row>
    <row r="167" spans="1:32" x14ac:dyDescent="0.3">
      <c r="A167" t="s">
        <v>892</v>
      </c>
      <c r="B167" t="s">
        <v>893</v>
      </c>
      <c r="C167" t="s">
        <v>894</v>
      </c>
      <c r="D167" t="s">
        <v>895</v>
      </c>
      <c r="E167" t="s">
        <v>50</v>
      </c>
      <c r="F167">
        <v>10</v>
      </c>
      <c r="G167">
        <v>2022</v>
      </c>
      <c r="H167" s="1">
        <v>44956.732702488429</v>
      </c>
      <c r="I167" t="s">
        <v>444</v>
      </c>
      <c r="J167">
        <v>4905</v>
      </c>
      <c r="K167">
        <v>0</v>
      </c>
      <c r="L167" t="s">
        <v>38</v>
      </c>
      <c r="M167" t="s">
        <v>51</v>
      </c>
      <c r="N167">
        <v>2291</v>
      </c>
      <c r="R167" t="s">
        <v>52</v>
      </c>
      <c r="S167">
        <v>44.095584000000002</v>
      </c>
      <c r="T167">
        <v>-123.111946</v>
      </c>
      <c r="U167">
        <v>32.7425</v>
      </c>
      <c r="V167">
        <v>1</v>
      </c>
      <c r="W167">
        <v>49</v>
      </c>
      <c r="X167">
        <v>0</v>
      </c>
      <c r="Y167">
        <v>11976.71</v>
      </c>
      <c r="Z167">
        <v>41000045001</v>
      </c>
      <c r="AA167">
        <v>17755.210089824999</v>
      </c>
      <c r="AB167" t="s">
        <v>407</v>
      </c>
      <c r="AC167" t="s">
        <v>54</v>
      </c>
      <c r="AD167" t="s">
        <v>54</v>
      </c>
      <c r="AE167" t="s">
        <v>583</v>
      </c>
      <c r="AF167" t="s">
        <v>896</v>
      </c>
    </row>
    <row r="168" spans="1:32" x14ac:dyDescent="0.3">
      <c r="A168" t="s">
        <v>897</v>
      </c>
      <c r="B168" t="s">
        <v>898</v>
      </c>
      <c r="C168" t="s">
        <v>899</v>
      </c>
      <c r="D168" t="s">
        <v>555</v>
      </c>
      <c r="E168" t="s">
        <v>543</v>
      </c>
      <c r="F168">
        <v>7</v>
      </c>
      <c r="G168">
        <v>2022</v>
      </c>
      <c r="H168" s="1">
        <v>44974.630546319444</v>
      </c>
      <c r="I168" t="s">
        <v>444</v>
      </c>
      <c r="J168">
        <v>4727.78</v>
      </c>
      <c r="K168">
        <v>0</v>
      </c>
      <c r="L168" t="s">
        <v>38</v>
      </c>
      <c r="M168" t="s">
        <v>79</v>
      </c>
      <c r="Q168">
        <v>4727.78</v>
      </c>
      <c r="R168" t="s">
        <v>94</v>
      </c>
      <c r="S168">
        <v>38.810527999999998</v>
      </c>
      <c r="T168">
        <v>-90.270360999999994</v>
      </c>
      <c r="U168">
        <v>24.883333329999999</v>
      </c>
      <c r="V168">
        <v>1</v>
      </c>
      <c r="W168">
        <v>0</v>
      </c>
      <c r="X168">
        <v>0</v>
      </c>
      <c r="Y168">
        <v>9078.2000000000007</v>
      </c>
      <c r="Z168">
        <v>29001023003</v>
      </c>
      <c r="AA168">
        <v>12308.457948423302</v>
      </c>
      <c r="AB168" t="s">
        <v>54</v>
      </c>
      <c r="AC168" t="s">
        <v>64</v>
      </c>
      <c r="AD168" t="s">
        <v>54</v>
      </c>
      <c r="AE168" t="s">
        <v>800</v>
      </c>
      <c r="AF168" t="s">
        <v>900</v>
      </c>
    </row>
    <row r="169" spans="1:32" x14ac:dyDescent="0.3">
      <c r="A169" t="s">
        <v>575</v>
      </c>
      <c r="B169" t="s">
        <v>901</v>
      </c>
      <c r="C169" t="s">
        <v>901</v>
      </c>
      <c r="D169" t="s">
        <v>98</v>
      </c>
      <c r="E169" t="s">
        <v>99</v>
      </c>
      <c r="F169">
        <v>6</v>
      </c>
      <c r="G169">
        <v>2022</v>
      </c>
      <c r="H169" s="1">
        <v>44833.694138946761</v>
      </c>
      <c r="I169" t="s">
        <v>444</v>
      </c>
      <c r="J169">
        <v>4645.8900000000003</v>
      </c>
      <c r="K169">
        <v>0</v>
      </c>
      <c r="L169" t="s">
        <v>38</v>
      </c>
      <c r="M169" t="s">
        <v>79</v>
      </c>
      <c r="Q169">
        <v>4645.8900000000003</v>
      </c>
      <c r="R169" t="s">
        <v>94</v>
      </c>
      <c r="S169">
        <v>29.665289999999999</v>
      </c>
      <c r="T169">
        <v>-95.298680000000004</v>
      </c>
      <c r="U169">
        <v>4.6367500000000001</v>
      </c>
      <c r="V169">
        <v>1</v>
      </c>
      <c r="W169">
        <v>25</v>
      </c>
      <c r="X169">
        <v>0</v>
      </c>
      <c r="Y169">
        <v>1691.8520000000001</v>
      </c>
      <c r="Z169">
        <v>48007039002</v>
      </c>
      <c r="AA169">
        <v>15023.639306775</v>
      </c>
      <c r="AB169" t="s">
        <v>54</v>
      </c>
      <c r="AC169" t="s">
        <v>54</v>
      </c>
      <c r="AD169" t="s">
        <v>54</v>
      </c>
      <c r="AE169" t="s">
        <v>65</v>
      </c>
      <c r="AF169" t="s">
        <v>902</v>
      </c>
    </row>
    <row r="170" spans="1:32" x14ac:dyDescent="0.3">
      <c r="A170" t="s">
        <v>903</v>
      </c>
      <c r="B170" t="s">
        <v>904</v>
      </c>
      <c r="C170" t="s">
        <v>905</v>
      </c>
      <c r="D170" t="s">
        <v>432</v>
      </c>
      <c r="E170" t="s">
        <v>231</v>
      </c>
      <c r="F170">
        <v>2</v>
      </c>
      <c r="G170">
        <v>2022</v>
      </c>
      <c r="H170" s="1">
        <v>44978.66913908565</v>
      </c>
      <c r="I170" t="s">
        <v>444</v>
      </c>
      <c r="J170">
        <v>4626.6099999999997</v>
      </c>
      <c r="K170">
        <v>0</v>
      </c>
      <c r="L170" t="s">
        <v>38</v>
      </c>
      <c r="M170" t="s">
        <v>79</v>
      </c>
      <c r="Q170">
        <v>4626.6099999999997</v>
      </c>
      <c r="R170" t="s">
        <v>52</v>
      </c>
      <c r="S170">
        <v>18.430087</v>
      </c>
      <c r="T170">
        <v>-66.084136999999998</v>
      </c>
      <c r="U170">
        <v>56.188333329999999</v>
      </c>
      <c r="V170">
        <v>1</v>
      </c>
      <c r="W170">
        <v>144</v>
      </c>
      <c r="X170">
        <v>80</v>
      </c>
      <c r="Y170">
        <v>20497.05</v>
      </c>
      <c r="AB170" t="s">
        <v>54</v>
      </c>
      <c r="AC170" t="s">
        <v>54</v>
      </c>
      <c r="AD170" t="s">
        <v>54</v>
      </c>
      <c r="AE170" t="s">
        <v>44</v>
      </c>
      <c r="AF170" t="s">
        <v>906</v>
      </c>
    </row>
    <row r="171" spans="1:32" x14ac:dyDescent="0.3">
      <c r="A171" t="s">
        <v>907</v>
      </c>
      <c r="B171" t="s">
        <v>908</v>
      </c>
      <c r="C171" t="s">
        <v>909</v>
      </c>
      <c r="D171" t="s">
        <v>910</v>
      </c>
      <c r="E171" t="s">
        <v>111</v>
      </c>
      <c r="F171">
        <v>4</v>
      </c>
      <c r="G171">
        <v>2022</v>
      </c>
      <c r="H171" s="1">
        <v>44956.461536261573</v>
      </c>
      <c r="I171" t="s">
        <v>444</v>
      </c>
      <c r="J171">
        <v>4585</v>
      </c>
      <c r="K171">
        <v>0</v>
      </c>
      <c r="L171" t="s">
        <v>38</v>
      </c>
      <c r="M171" t="s">
        <v>79</v>
      </c>
      <c r="Q171">
        <v>4585</v>
      </c>
      <c r="R171" t="s">
        <v>94</v>
      </c>
      <c r="S171">
        <v>33.68244</v>
      </c>
      <c r="T171">
        <v>-84.365650000000002</v>
      </c>
      <c r="Z171">
        <v>13000012003</v>
      </c>
      <c r="AA171">
        <v>13340.991704416199</v>
      </c>
      <c r="AB171" t="s">
        <v>53</v>
      </c>
      <c r="AC171" t="s">
        <v>54</v>
      </c>
      <c r="AD171" t="s">
        <v>54</v>
      </c>
      <c r="AE171" t="s">
        <v>55</v>
      </c>
      <c r="AF171" t="s">
        <v>911</v>
      </c>
    </row>
    <row r="172" spans="1:32" x14ac:dyDescent="0.3">
      <c r="A172" t="s">
        <v>912</v>
      </c>
      <c r="B172" t="s">
        <v>913</v>
      </c>
      <c r="C172" t="s">
        <v>914</v>
      </c>
      <c r="D172" t="s">
        <v>915</v>
      </c>
      <c r="E172" t="s">
        <v>36</v>
      </c>
      <c r="F172">
        <v>9</v>
      </c>
      <c r="G172">
        <v>2022</v>
      </c>
      <c r="H172" s="1">
        <v>44973.776111435189</v>
      </c>
      <c r="I172" t="s">
        <v>444</v>
      </c>
      <c r="J172">
        <v>4580.26</v>
      </c>
      <c r="K172">
        <v>0</v>
      </c>
      <c r="L172" t="s">
        <v>38</v>
      </c>
      <c r="M172" t="s">
        <v>79</v>
      </c>
      <c r="Q172">
        <v>4580.25</v>
      </c>
      <c r="R172" t="s">
        <v>916</v>
      </c>
      <c r="S172">
        <v>34.071123999999998</v>
      </c>
      <c r="T172">
        <v>-117.28782</v>
      </c>
      <c r="U172">
        <v>0</v>
      </c>
      <c r="V172">
        <v>1</v>
      </c>
      <c r="W172">
        <v>33</v>
      </c>
      <c r="X172">
        <v>0</v>
      </c>
      <c r="Y172">
        <v>0</v>
      </c>
      <c r="AB172" t="s">
        <v>53</v>
      </c>
      <c r="AC172" t="s">
        <v>536</v>
      </c>
      <c r="AD172" t="s">
        <v>54</v>
      </c>
      <c r="AE172" t="s">
        <v>55</v>
      </c>
      <c r="AF172" t="s">
        <v>917</v>
      </c>
    </row>
    <row r="173" spans="1:32" x14ac:dyDescent="0.3">
      <c r="A173" t="s">
        <v>918</v>
      </c>
      <c r="B173" t="s">
        <v>919</v>
      </c>
      <c r="C173" t="s">
        <v>920</v>
      </c>
      <c r="D173" t="s">
        <v>921</v>
      </c>
      <c r="E173" t="s">
        <v>36</v>
      </c>
      <c r="F173">
        <v>9</v>
      </c>
      <c r="G173">
        <v>2022</v>
      </c>
      <c r="H173" s="1">
        <v>44992.62471178241</v>
      </c>
      <c r="I173" t="s">
        <v>444</v>
      </c>
      <c r="J173">
        <v>4470.93</v>
      </c>
      <c r="K173">
        <v>0</v>
      </c>
      <c r="L173" t="s">
        <v>38</v>
      </c>
      <c r="M173" t="s">
        <v>79</v>
      </c>
      <c r="Q173">
        <v>4470.93</v>
      </c>
      <c r="R173" t="s">
        <v>52</v>
      </c>
      <c r="S173">
        <v>34.141618999999999</v>
      </c>
      <c r="T173">
        <v>-119.184014</v>
      </c>
      <c r="U173">
        <v>16.68333333</v>
      </c>
      <c r="V173">
        <v>1</v>
      </c>
      <c r="W173">
        <v>31.7</v>
      </c>
      <c r="X173">
        <v>0</v>
      </c>
      <c r="Y173">
        <v>6094.4</v>
      </c>
      <c r="Z173">
        <v>6004027001</v>
      </c>
      <c r="AA173">
        <v>11436.176345035999</v>
      </c>
      <c r="AB173" t="s">
        <v>53</v>
      </c>
      <c r="AC173" t="s">
        <v>42</v>
      </c>
      <c r="AD173" t="s">
        <v>54</v>
      </c>
      <c r="AE173" t="s">
        <v>65</v>
      </c>
      <c r="AF173" t="s">
        <v>922</v>
      </c>
    </row>
    <row r="174" spans="1:32" x14ac:dyDescent="0.3">
      <c r="A174" t="s">
        <v>923</v>
      </c>
      <c r="B174" t="s">
        <v>924</v>
      </c>
      <c r="C174" t="s">
        <v>925</v>
      </c>
      <c r="D174" t="s">
        <v>567</v>
      </c>
      <c r="E174" t="s">
        <v>207</v>
      </c>
      <c r="F174">
        <v>4</v>
      </c>
      <c r="G174">
        <v>2022</v>
      </c>
      <c r="H174" s="1">
        <v>44966.396318472223</v>
      </c>
      <c r="I174" t="s">
        <v>444</v>
      </c>
      <c r="J174">
        <v>4434.5</v>
      </c>
      <c r="K174">
        <v>0</v>
      </c>
      <c r="L174" t="s">
        <v>38</v>
      </c>
      <c r="M174" t="s">
        <v>79</v>
      </c>
      <c r="Q174">
        <v>4434.5</v>
      </c>
      <c r="R174" t="s">
        <v>52</v>
      </c>
      <c r="S174">
        <v>36.181389000000003</v>
      </c>
      <c r="T174">
        <v>-86.856667000000002</v>
      </c>
      <c r="U174">
        <v>34.857500000000002</v>
      </c>
      <c r="V174">
        <v>1</v>
      </c>
      <c r="W174">
        <v>37.5</v>
      </c>
      <c r="X174">
        <v>33.4</v>
      </c>
      <c r="Y174">
        <v>12662.27</v>
      </c>
      <c r="Z174">
        <v>47001016006</v>
      </c>
      <c r="AA174">
        <v>13190.755311348452</v>
      </c>
      <c r="AB174" t="s">
        <v>54</v>
      </c>
      <c r="AC174" t="s">
        <v>64</v>
      </c>
      <c r="AD174" t="s">
        <v>54</v>
      </c>
      <c r="AE174" t="s">
        <v>54</v>
      </c>
      <c r="AF174" t="s">
        <v>926</v>
      </c>
    </row>
    <row r="175" spans="1:32" x14ac:dyDescent="0.3">
      <c r="A175" t="s">
        <v>927</v>
      </c>
      <c r="B175" t="s">
        <v>928</v>
      </c>
      <c r="C175" t="s">
        <v>929</v>
      </c>
      <c r="D175" t="s">
        <v>930</v>
      </c>
      <c r="E175" t="s">
        <v>36</v>
      </c>
      <c r="F175">
        <v>9</v>
      </c>
      <c r="G175">
        <v>2022</v>
      </c>
      <c r="H175" s="1">
        <v>44972.657077488424</v>
      </c>
      <c r="I175" t="s">
        <v>444</v>
      </c>
      <c r="J175">
        <v>4337</v>
      </c>
      <c r="K175">
        <v>0</v>
      </c>
      <c r="L175" t="s">
        <v>38</v>
      </c>
      <c r="M175" t="s">
        <v>51</v>
      </c>
      <c r="N175">
        <v>2603</v>
      </c>
      <c r="R175" t="s">
        <v>52</v>
      </c>
      <c r="S175">
        <v>38.368760000000002</v>
      </c>
      <c r="T175">
        <v>-122.76860000000001</v>
      </c>
      <c r="U175">
        <v>0</v>
      </c>
      <c r="V175">
        <v>5</v>
      </c>
      <c r="W175">
        <v>64</v>
      </c>
      <c r="X175">
        <v>0</v>
      </c>
      <c r="Y175">
        <v>0</v>
      </c>
      <c r="AB175" t="s">
        <v>407</v>
      </c>
      <c r="AC175" t="s">
        <v>562</v>
      </c>
      <c r="AD175" t="s">
        <v>54</v>
      </c>
      <c r="AE175" t="s">
        <v>65</v>
      </c>
      <c r="AF175" t="s">
        <v>931</v>
      </c>
    </row>
    <row r="176" spans="1:32" x14ac:dyDescent="0.3">
      <c r="A176" t="s">
        <v>932</v>
      </c>
      <c r="B176" t="s">
        <v>933</v>
      </c>
      <c r="C176" t="s">
        <v>934</v>
      </c>
      <c r="D176" t="s">
        <v>935</v>
      </c>
      <c r="E176" t="s">
        <v>641</v>
      </c>
      <c r="F176">
        <v>3</v>
      </c>
      <c r="G176">
        <v>2022</v>
      </c>
      <c r="H176" s="1">
        <v>44973.436023680559</v>
      </c>
      <c r="I176" t="s">
        <v>444</v>
      </c>
      <c r="J176">
        <v>4073</v>
      </c>
      <c r="K176">
        <v>0</v>
      </c>
      <c r="L176" t="s">
        <v>38</v>
      </c>
      <c r="M176" t="s">
        <v>848</v>
      </c>
      <c r="N176">
        <v>3761</v>
      </c>
      <c r="P176">
        <v>177</v>
      </c>
      <c r="Q176">
        <v>135</v>
      </c>
      <c r="R176" t="s">
        <v>936</v>
      </c>
      <c r="S176">
        <v>36.771635000000003</v>
      </c>
      <c r="T176">
        <v>-75.971575000000001</v>
      </c>
      <c r="Z176">
        <v>51000308012</v>
      </c>
      <c r="AA176">
        <v>16143.5833278255</v>
      </c>
      <c r="AB176" t="s">
        <v>53</v>
      </c>
      <c r="AC176" t="s">
        <v>42</v>
      </c>
      <c r="AD176" t="s">
        <v>54</v>
      </c>
      <c r="AE176" t="s">
        <v>55</v>
      </c>
      <c r="AF176" t="s">
        <v>937</v>
      </c>
    </row>
    <row r="177" spans="1:32" x14ac:dyDescent="0.3">
      <c r="A177" t="s">
        <v>938</v>
      </c>
      <c r="B177" t="s">
        <v>939</v>
      </c>
      <c r="C177" t="s">
        <v>940</v>
      </c>
      <c r="D177" t="s">
        <v>699</v>
      </c>
      <c r="E177" t="s">
        <v>36</v>
      </c>
      <c r="F177">
        <v>9</v>
      </c>
      <c r="G177">
        <v>2022</v>
      </c>
      <c r="H177" s="1">
        <v>44956.891221712962</v>
      </c>
      <c r="I177" t="s">
        <v>444</v>
      </c>
      <c r="J177">
        <v>4060</v>
      </c>
      <c r="K177">
        <v>0</v>
      </c>
      <c r="L177" t="s">
        <v>38</v>
      </c>
      <c r="M177" t="s">
        <v>79</v>
      </c>
      <c r="Q177">
        <v>4060</v>
      </c>
      <c r="R177" t="s">
        <v>86</v>
      </c>
      <c r="S177">
        <v>33.973075122220003</v>
      </c>
      <c r="T177">
        <v>-117.734395706896</v>
      </c>
      <c r="Z177">
        <v>6008010002</v>
      </c>
      <c r="AB177" t="s">
        <v>407</v>
      </c>
      <c r="AC177" t="s">
        <v>42</v>
      </c>
      <c r="AD177" t="s">
        <v>54</v>
      </c>
      <c r="AE177" t="s">
        <v>73</v>
      </c>
      <c r="AF177" t="s">
        <v>941</v>
      </c>
    </row>
    <row r="178" spans="1:32" x14ac:dyDescent="0.3">
      <c r="A178" t="s">
        <v>942</v>
      </c>
      <c r="B178" t="s">
        <v>943</v>
      </c>
      <c r="C178" t="s">
        <v>944</v>
      </c>
      <c r="D178" t="s">
        <v>945</v>
      </c>
      <c r="E178" t="s">
        <v>525</v>
      </c>
      <c r="F178">
        <v>2</v>
      </c>
      <c r="G178">
        <v>2022</v>
      </c>
      <c r="H178" s="1">
        <v>44951.382486747687</v>
      </c>
      <c r="I178" t="s">
        <v>444</v>
      </c>
      <c r="J178">
        <v>4025</v>
      </c>
      <c r="K178">
        <v>0</v>
      </c>
      <c r="L178" t="s">
        <v>38</v>
      </c>
      <c r="M178" t="s">
        <v>63</v>
      </c>
      <c r="P178">
        <v>4025</v>
      </c>
      <c r="R178" t="s">
        <v>38</v>
      </c>
      <c r="S178">
        <v>41.006540999999999</v>
      </c>
      <c r="T178">
        <v>-74.119142999999994</v>
      </c>
      <c r="U178">
        <v>9.1</v>
      </c>
      <c r="V178">
        <v>1</v>
      </c>
      <c r="W178">
        <v>16.8</v>
      </c>
      <c r="X178">
        <v>16.8</v>
      </c>
      <c r="Y178">
        <v>3320.02</v>
      </c>
      <c r="Z178">
        <v>34001077001</v>
      </c>
      <c r="AA178">
        <v>4424.5983543843895</v>
      </c>
      <c r="AB178" t="s">
        <v>54</v>
      </c>
      <c r="AC178" t="s">
        <v>54</v>
      </c>
      <c r="AD178" t="s">
        <v>54</v>
      </c>
      <c r="AE178" t="s">
        <v>55</v>
      </c>
      <c r="AF178" t="s">
        <v>946</v>
      </c>
    </row>
    <row r="179" spans="1:32" x14ac:dyDescent="0.3">
      <c r="A179" t="s">
        <v>947</v>
      </c>
      <c r="B179" t="s">
        <v>948</v>
      </c>
      <c r="C179" t="s">
        <v>949</v>
      </c>
      <c r="D179" t="s">
        <v>950</v>
      </c>
      <c r="E179" t="s">
        <v>951</v>
      </c>
      <c r="F179">
        <v>1</v>
      </c>
      <c r="G179">
        <v>2022</v>
      </c>
      <c r="H179" s="1">
        <v>44951.353512326386</v>
      </c>
      <c r="I179" t="s">
        <v>444</v>
      </c>
      <c r="J179">
        <v>3817</v>
      </c>
      <c r="K179">
        <v>0</v>
      </c>
      <c r="L179" t="s">
        <v>38</v>
      </c>
      <c r="M179" t="s">
        <v>51</v>
      </c>
      <c r="N179">
        <v>3819</v>
      </c>
      <c r="R179" t="s">
        <v>86</v>
      </c>
      <c r="S179">
        <v>42.809522999999999</v>
      </c>
      <c r="T179">
        <v>-71.475870999999998</v>
      </c>
      <c r="U179">
        <v>1.736166667</v>
      </c>
      <c r="V179">
        <v>1</v>
      </c>
      <c r="W179">
        <v>5</v>
      </c>
      <c r="X179">
        <v>0</v>
      </c>
      <c r="Y179">
        <v>633.4</v>
      </c>
      <c r="Z179">
        <v>33000052001</v>
      </c>
      <c r="AA179">
        <v>1269.2698905238999</v>
      </c>
      <c r="AB179" t="s">
        <v>952</v>
      </c>
      <c r="AC179" t="s">
        <v>54</v>
      </c>
      <c r="AD179" t="s">
        <v>43</v>
      </c>
      <c r="AE179" t="s">
        <v>55</v>
      </c>
      <c r="AF179" t="s">
        <v>953</v>
      </c>
    </row>
    <row r="180" spans="1:32" x14ac:dyDescent="0.3">
      <c r="A180" t="s">
        <v>954</v>
      </c>
      <c r="B180" t="s">
        <v>955</v>
      </c>
      <c r="C180" t="s">
        <v>956</v>
      </c>
      <c r="D180" t="s">
        <v>736</v>
      </c>
      <c r="E180" t="s">
        <v>159</v>
      </c>
      <c r="F180">
        <v>10</v>
      </c>
      <c r="G180">
        <v>2022</v>
      </c>
      <c r="H180" s="1">
        <v>44972.607640960647</v>
      </c>
      <c r="I180" t="s">
        <v>444</v>
      </c>
      <c r="J180">
        <v>3799.6</v>
      </c>
      <c r="K180">
        <v>0</v>
      </c>
      <c r="L180" t="s">
        <v>38</v>
      </c>
      <c r="M180" t="s">
        <v>79</v>
      </c>
      <c r="Q180">
        <v>3799.6</v>
      </c>
      <c r="R180" t="s">
        <v>94</v>
      </c>
      <c r="S180">
        <v>45.615876</v>
      </c>
      <c r="T180">
        <v>-122.620752</v>
      </c>
      <c r="Z180">
        <v>53001350002</v>
      </c>
      <c r="AA180">
        <v>4681.9123221477012</v>
      </c>
      <c r="AB180" t="s">
        <v>54</v>
      </c>
      <c r="AC180" t="s">
        <v>64</v>
      </c>
      <c r="AD180" t="s">
        <v>54</v>
      </c>
      <c r="AE180" t="s">
        <v>44</v>
      </c>
      <c r="AF180" t="s">
        <v>957</v>
      </c>
    </row>
    <row r="181" spans="1:32" x14ac:dyDescent="0.3">
      <c r="A181" t="s">
        <v>958</v>
      </c>
      <c r="B181" t="s">
        <v>959</v>
      </c>
      <c r="C181" t="s">
        <v>960</v>
      </c>
      <c r="D181" t="s">
        <v>961</v>
      </c>
      <c r="E181" t="s">
        <v>259</v>
      </c>
      <c r="F181">
        <v>7</v>
      </c>
      <c r="G181">
        <v>2022</v>
      </c>
      <c r="H181" s="1">
        <v>44950.510452696763</v>
      </c>
      <c r="I181" t="s">
        <v>444</v>
      </c>
      <c r="J181">
        <v>3796</v>
      </c>
      <c r="K181">
        <v>0</v>
      </c>
      <c r="L181" t="s">
        <v>38</v>
      </c>
      <c r="M181" t="s">
        <v>79</v>
      </c>
      <c r="Q181">
        <v>3796</v>
      </c>
      <c r="R181" t="s">
        <v>86</v>
      </c>
      <c r="S181">
        <v>41.484639000000001</v>
      </c>
      <c r="T181">
        <v>-90.631305999999995</v>
      </c>
      <c r="U181">
        <v>0</v>
      </c>
      <c r="V181">
        <v>2</v>
      </c>
      <c r="W181">
        <v>40</v>
      </c>
      <c r="X181">
        <v>26</v>
      </c>
      <c r="Y181">
        <v>0</v>
      </c>
      <c r="Z181">
        <v>19000208001</v>
      </c>
      <c r="AA181">
        <v>8198.3544435273998</v>
      </c>
      <c r="AB181" t="s">
        <v>41</v>
      </c>
      <c r="AC181" t="s">
        <v>42</v>
      </c>
      <c r="AD181" t="s">
        <v>43</v>
      </c>
      <c r="AE181" t="s">
        <v>73</v>
      </c>
      <c r="AF181" t="s">
        <v>962</v>
      </c>
    </row>
    <row r="182" spans="1:32" x14ac:dyDescent="0.3">
      <c r="A182" t="s">
        <v>963</v>
      </c>
      <c r="B182" t="s">
        <v>964</v>
      </c>
      <c r="C182" t="s">
        <v>965</v>
      </c>
      <c r="D182" t="s">
        <v>116</v>
      </c>
      <c r="E182" t="s">
        <v>641</v>
      </c>
      <c r="F182">
        <v>3</v>
      </c>
      <c r="G182">
        <v>2022</v>
      </c>
      <c r="H182" s="1">
        <v>44967.49446037037</v>
      </c>
      <c r="I182" t="s">
        <v>444</v>
      </c>
      <c r="J182">
        <v>3697</v>
      </c>
      <c r="K182">
        <v>0</v>
      </c>
      <c r="L182" t="s">
        <v>38</v>
      </c>
      <c r="M182" t="s">
        <v>51</v>
      </c>
      <c r="N182">
        <v>3697.25</v>
      </c>
      <c r="R182" t="s">
        <v>52</v>
      </c>
      <c r="S182">
        <v>37.381453</v>
      </c>
      <c r="T182">
        <v>-77.378035999999994</v>
      </c>
      <c r="U182">
        <v>14.62083333</v>
      </c>
      <c r="V182">
        <v>1</v>
      </c>
      <c r="W182">
        <v>27</v>
      </c>
      <c r="X182">
        <v>0</v>
      </c>
      <c r="Y182">
        <v>5339.35</v>
      </c>
      <c r="Z182">
        <v>51000162002</v>
      </c>
      <c r="AA182">
        <v>9469.4453812399988</v>
      </c>
      <c r="AB182" t="s">
        <v>53</v>
      </c>
      <c r="AC182" t="s">
        <v>72</v>
      </c>
      <c r="AD182" t="s">
        <v>54</v>
      </c>
      <c r="AE182" t="s">
        <v>55</v>
      </c>
      <c r="AF182" t="s">
        <v>966</v>
      </c>
    </row>
    <row r="183" spans="1:32" x14ac:dyDescent="0.3">
      <c r="A183" t="s">
        <v>967</v>
      </c>
      <c r="B183" t="s">
        <v>968</v>
      </c>
      <c r="C183" t="s">
        <v>968</v>
      </c>
      <c r="D183" t="s">
        <v>969</v>
      </c>
      <c r="E183" t="s">
        <v>99</v>
      </c>
      <c r="F183">
        <v>6</v>
      </c>
      <c r="G183">
        <v>2022</v>
      </c>
      <c r="H183" s="1">
        <v>44823.670430335646</v>
      </c>
      <c r="I183" t="s">
        <v>444</v>
      </c>
      <c r="J183">
        <v>3641</v>
      </c>
      <c r="K183">
        <v>0</v>
      </c>
      <c r="L183" t="s">
        <v>38</v>
      </c>
      <c r="M183" t="s">
        <v>79</v>
      </c>
      <c r="Q183">
        <v>3641</v>
      </c>
      <c r="R183" t="s">
        <v>52</v>
      </c>
      <c r="S183">
        <v>33.561416999999999</v>
      </c>
      <c r="T183">
        <v>-101.800639</v>
      </c>
      <c r="U183">
        <v>19.149999999999999</v>
      </c>
      <c r="V183">
        <v>6</v>
      </c>
      <c r="W183">
        <v>0</v>
      </c>
      <c r="X183">
        <v>0</v>
      </c>
      <c r="Y183">
        <v>1785.5</v>
      </c>
      <c r="Z183">
        <v>48002005001</v>
      </c>
      <c r="AA183">
        <v>9247.2776242185992</v>
      </c>
      <c r="AB183" t="s">
        <v>41</v>
      </c>
      <c r="AC183" t="s">
        <v>54</v>
      </c>
      <c r="AD183" t="s">
        <v>54</v>
      </c>
      <c r="AE183" t="s">
        <v>55</v>
      </c>
      <c r="AF183" t="s">
        <v>970</v>
      </c>
    </row>
    <row r="184" spans="1:32" x14ac:dyDescent="0.3">
      <c r="A184" t="s">
        <v>971</v>
      </c>
      <c r="B184" t="s">
        <v>972</v>
      </c>
      <c r="C184" t="s">
        <v>973</v>
      </c>
      <c r="D184" t="s">
        <v>974</v>
      </c>
      <c r="E184" t="s">
        <v>159</v>
      </c>
      <c r="F184">
        <v>10</v>
      </c>
      <c r="G184">
        <v>2022</v>
      </c>
      <c r="H184" s="1">
        <v>44949.547106412036</v>
      </c>
      <c r="I184" t="s">
        <v>444</v>
      </c>
      <c r="J184">
        <v>3634.38</v>
      </c>
      <c r="K184">
        <v>0</v>
      </c>
      <c r="L184" t="s">
        <v>38</v>
      </c>
      <c r="M184" t="s">
        <v>51</v>
      </c>
      <c r="N184">
        <v>3634.38</v>
      </c>
      <c r="R184" t="s">
        <v>214</v>
      </c>
      <c r="S184">
        <v>46.100391000000002</v>
      </c>
      <c r="T184">
        <v>-122.92860400000001</v>
      </c>
      <c r="Z184">
        <v>53000695001</v>
      </c>
      <c r="AA184">
        <v>6974.6107327210011</v>
      </c>
      <c r="AB184" t="s">
        <v>87</v>
      </c>
      <c r="AC184" t="s">
        <v>54</v>
      </c>
      <c r="AD184" t="s">
        <v>975</v>
      </c>
      <c r="AE184" t="s">
        <v>65</v>
      </c>
      <c r="AF184" t="s">
        <v>976</v>
      </c>
    </row>
    <row r="185" spans="1:32" x14ac:dyDescent="0.3">
      <c r="A185" t="s">
        <v>977</v>
      </c>
      <c r="B185" t="s">
        <v>978</v>
      </c>
      <c r="C185" t="s">
        <v>979</v>
      </c>
      <c r="D185" t="s">
        <v>980</v>
      </c>
      <c r="E185" t="s">
        <v>525</v>
      </c>
      <c r="F185">
        <v>2</v>
      </c>
      <c r="G185">
        <v>2022</v>
      </c>
      <c r="H185" s="1">
        <v>44970.654606539349</v>
      </c>
      <c r="I185" t="s">
        <v>444</v>
      </c>
      <c r="J185">
        <v>3613.3</v>
      </c>
      <c r="K185">
        <v>0</v>
      </c>
      <c r="L185" t="s">
        <v>38</v>
      </c>
      <c r="M185" t="s">
        <v>479</v>
      </c>
      <c r="P185">
        <v>3016.8</v>
      </c>
      <c r="Q185">
        <v>596.5</v>
      </c>
      <c r="R185" t="s">
        <v>94</v>
      </c>
      <c r="S185">
        <v>40.557338999999999</v>
      </c>
      <c r="T185">
        <v>-74.567103000000003</v>
      </c>
      <c r="U185">
        <v>19.73833333</v>
      </c>
      <c r="V185">
        <v>1</v>
      </c>
      <c r="W185">
        <v>0</v>
      </c>
      <c r="X185">
        <v>0</v>
      </c>
      <c r="Y185">
        <v>7198.89</v>
      </c>
      <c r="Z185">
        <v>34002097001</v>
      </c>
      <c r="AA185">
        <v>8030.8181021669998</v>
      </c>
      <c r="AB185" t="s">
        <v>54</v>
      </c>
      <c r="AC185" t="s">
        <v>54</v>
      </c>
      <c r="AD185" t="s">
        <v>54</v>
      </c>
      <c r="AE185" t="s">
        <v>65</v>
      </c>
      <c r="AF185" t="s">
        <v>981</v>
      </c>
    </row>
    <row r="186" spans="1:32" x14ac:dyDescent="0.3">
      <c r="A186" t="s">
        <v>982</v>
      </c>
      <c r="B186" t="s">
        <v>983</v>
      </c>
      <c r="C186" t="s">
        <v>984</v>
      </c>
      <c r="D186" t="s">
        <v>985</v>
      </c>
      <c r="E186" t="s">
        <v>213</v>
      </c>
      <c r="F186">
        <v>3</v>
      </c>
      <c r="G186">
        <v>2022</v>
      </c>
      <c r="H186" s="1">
        <v>44965.595225092591</v>
      </c>
      <c r="I186" t="s">
        <v>444</v>
      </c>
      <c r="J186">
        <v>3606.81</v>
      </c>
      <c r="K186">
        <v>0</v>
      </c>
      <c r="L186" t="s">
        <v>38</v>
      </c>
      <c r="M186" t="s">
        <v>79</v>
      </c>
      <c r="Q186">
        <v>3606.81</v>
      </c>
      <c r="R186" t="s">
        <v>52</v>
      </c>
      <c r="S186">
        <v>40.203620000000001</v>
      </c>
      <c r="T186">
        <v>-74.765708000000004</v>
      </c>
      <c r="U186">
        <v>0</v>
      </c>
      <c r="V186">
        <v>1</v>
      </c>
      <c r="W186">
        <v>7.1</v>
      </c>
      <c r="X186">
        <v>0</v>
      </c>
      <c r="Y186">
        <v>0</v>
      </c>
      <c r="Z186">
        <v>42000045001</v>
      </c>
      <c r="AA186">
        <v>1837.4366133983001</v>
      </c>
      <c r="AB186" t="s">
        <v>87</v>
      </c>
      <c r="AC186" t="s">
        <v>64</v>
      </c>
      <c r="AD186" t="s">
        <v>54</v>
      </c>
      <c r="AE186" t="s">
        <v>55</v>
      </c>
      <c r="AF186" t="s">
        <v>986</v>
      </c>
    </row>
    <row r="187" spans="1:32" x14ac:dyDescent="0.3">
      <c r="A187" t="s">
        <v>987</v>
      </c>
      <c r="B187" t="s">
        <v>988</v>
      </c>
      <c r="C187" t="s">
        <v>988</v>
      </c>
      <c r="D187" t="s">
        <v>98</v>
      </c>
      <c r="E187" t="s">
        <v>99</v>
      </c>
      <c r="F187">
        <v>6</v>
      </c>
      <c r="G187">
        <v>2022</v>
      </c>
      <c r="H187" s="1">
        <v>44833.69485699074</v>
      </c>
      <c r="I187" t="s">
        <v>444</v>
      </c>
      <c r="J187">
        <v>3515.15</v>
      </c>
      <c r="K187">
        <v>0</v>
      </c>
      <c r="L187" t="s">
        <v>38</v>
      </c>
      <c r="M187" t="s">
        <v>79</v>
      </c>
      <c r="Q187">
        <v>3515.15</v>
      </c>
      <c r="R187" t="s">
        <v>94</v>
      </c>
      <c r="S187">
        <v>29.686501</v>
      </c>
      <c r="T187">
        <v>-95.450849000000005</v>
      </c>
      <c r="U187">
        <v>23.890499999999999</v>
      </c>
      <c r="V187">
        <v>1</v>
      </c>
      <c r="W187">
        <v>60</v>
      </c>
      <c r="X187">
        <v>0</v>
      </c>
      <c r="Y187">
        <v>8720.3240000000005</v>
      </c>
      <c r="Z187">
        <v>48007039026</v>
      </c>
      <c r="AA187">
        <v>16953.949326797003</v>
      </c>
      <c r="AB187" t="s">
        <v>54</v>
      </c>
      <c r="AC187" t="s">
        <v>64</v>
      </c>
      <c r="AD187" t="s">
        <v>54</v>
      </c>
      <c r="AE187" t="s">
        <v>54</v>
      </c>
      <c r="AF187" t="s">
        <v>989</v>
      </c>
    </row>
    <row r="188" spans="1:32" x14ac:dyDescent="0.3">
      <c r="A188" t="s">
        <v>990</v>
      </c>
      <c r="B188" t="s">
        <v>991</v>
      </c>
      <c r="C188" t="s">
        <v>992</v>
      </c>
      <c r="D188" t="s">
        <v>993</v>
      </c>
      <c r="E188" t="s">
        <v>36</v>
      </c>
      <c r="F188">
        <v>9</v>
      </c>
      <c r="G188">
        <v>2022</v>
      </c>
      <c r="H188" s="1">
        <v>44970.698586180559</v>
      </c>
      <c r="I188" t="s">
        <v>444</v>
      </c>
      <c r="J188">
        <v>3513.42</v>
      </c>
      <c r="K188">
        <v>0</v>
      </c>
      <c r="L188" t="s">
        <v>38</v>
      </c>
      <c r="M188" t="s">
        <v>51</v>
      </c>
      <c r="N188">
        <v>3513.41</v>
      </c>
      <c r="R188" t="s">
        <v>490</v>
      </c>
      <c r="S188">
        <v>33.661664830468503</v>
      </c>
      <c r="T188">
        <v>-117.829747824202</v>
      </c>
      <c r="Z188">
        <v>6008033001</v>
      </c>
      <c r="AA188">
        <v>8467.8694274549998</v>
      </c>
      <c r="AB188" t="s">
        <v>53</v>
      </c>
      <c r="AC188" t="s">
        <v>42</v>
      </c>
      <c r="AD188" t="s">
        <v>537</v>
      </c>
      <c r="AE188" t="s">
        <v>55</v>
      </c>
      <c r="AF188" t="s">
        <v>994</v>
      </c>
    </row>
    <row r="189" spans="1:32" x14ac:dyDescent="0.3">
      <c r="A189" t="s">
        <v>995</v>
      </c>
      <c r="B189" t="s">
        <v>996</v>
      </c>
      <c r="C189" t="s">
        <v>997</v>
      </c>
      <c r="D189" t="s">
        <v>998</v>
      </c>
      <c r="E189" t="s">
        <v>854</v>
      </c>
      <c r="F189">
        <v>8</v>
      </c>
      <c r="G189">
        <v>2022</v>
      </c>
      <c r="H189" s="1">
        <v>44972.71594814815</v>
      </c>
      <c r="I189" t="s">
        <v>444</v>
      </c>
      <c r="J189">
        <v>3492</v>
      </c>
      <c r="K189">
        <v>0</v>
      </c>
      <c r="L189" t="s">
        <v>38</v>
      </c>
      <c r="M189" t="s">
        <v>51</v>
      </c>
      <c r="N189">
        <v>3492</v>
      </c>
      <c r="R189" t="s">
        <v>52</v>
      </c>
      <c r="S189">
        <v>40.813099999999999</v>
      </c>
      <c r="T189">
        <v>-111.93089999999999</v>
      </c>
      <c r="U189">
        <v>29.708333329999999</v>
      </c>
      <c r="V189">
        <v>1</v>
      </c>
      <c r="W189">
        <v>56</v>
      </c>
      <c r="X189">
        <v>0</v>
      </c>
      <c r="Y189">
        <v>10848.1</v>
      </c>
      <c r="Z189">
        <v>49000055001</v>
      </c>
      <c r="AA189">
        <v>15879.531485464</v>
      </c>
      <c r="AB189" t="s">
        <v>53</v>
      </c>
      <c r="AC189" t="s">
        <v>562</v>
      </c>
      <c r="AD189" t="s">
        <v>54</v>
      </c>
      <c r="AE189" t="s">
        <v>55</v>
      </c>
      <c r="AF189" t="s">
        <v>999</v>
      </c>
    </row>
    <row r="190" spans="1:32" x14ac:dyDescent="0.3">
      <c r="A190" t="s">
        <v>1000</v>
      </c>
      <c r="B190" t="s">
        <v>1001</v>
      </c>
      <c r="C190" t="s">
        <v>1002</v>
      </c>
      <c r="D190" t="s">
        <v>1000</v>
      </c>
      <c r="E190" t="s">
        <v>437</v>
      </c>
      <c r="F190">
        <v>5</v>
      </c>
      <c r="G190">
        <v>2022</v>
      </c>
      <c r="H190" s="1">
        <v>44964.466122094906</v>
      </c>
      <c r="I190" t="s">
        <v>444</v>
      </c>
      <c r="J190">
        <v>3483</v>
      </c>
      <c r="K190">
        <v>0</v>
      </c>
      <c r="L190" t="s">
        <v>38</v>
      </c>
      <c r="M190" t="s">
        <v>51</v>
      </c>
      <c r="N190">
        <v>3483</v>
      </c>
      <c r="R190" t="s">
        <v>214</v>
      </c>
      <c r="S190">
        <v>44.471094000000001</v>
      </c>
      <c r="T190">
        <v>-93.156441000000001</v>
      </c>
      <c r="U190">
        <v>1.885666667</v>
      </c>
      <c r="V190">
        <v>1</v>
      </c>
      <c r="W190">
        <v>5.2</v>
      </c>
      <c r="X190">
        <v>5.2</v>
      </c>
      <c r="Y190">
        <v>688.23800000000006</v>
      </c>
      <c r="Z190">
        <v>27000036001</v>
      </c>
      <c r="AA190">
        <v>1383.9958634119998</v>
      </c>
      <c r="AB190" t="s">
        <v>87</v>
      </c>
      <c r="AC190" t="s">
        <v>64</v>
      </c>
      <c r="AD190" t="s">
        <v>975</v>
      </c>
      <c r="AE190" t="s">
        <v>73</v>
      </c>
      <c r="AF190" t="s">
        <v>1003</v>
      </c>
    </row>
    <row r="191" spans="1:32" x14ac:dyDescent="0.3">
      <c r="A191" t="s">
        <v>1004</v>
      </c>
      <c r="B191" t="s">
        <v>1005</v>
      </c>
      <c r="C191" t="s">
        <v>1006</v>
      </c>
      <c r="D191" t="s">
        <v>1007</v>
      </c>
      <c r="E191" t="s">
        <v>136</v>
      </c>
      <c r="F191">
        <v>4</v>
      </c>
      <c r="G191">
        <v>2022</v>
      </c>
      <c r="H191" s="1">
        <v>44975.397144722221</v>
      </c>
      <c r="I191" t="s">
        <v>444</v>
      </c>
      <c r="J191">
        <v>3473</v>
      </c>
      <c r="K191">
        <v>0</v>
      </c>
      <c r="L191" t="s">
        <v>38</v>
      </c>
      <c r="M191" t="s">
        <v>51</v>
      </c>
      <c r="N191">
        <v>3473</v>
      </c>
      <c r="R191" t="s">
        <v>86</v>
      </c>
      <c r="S191">
        <v>36.036999000000002</v>
      </c>
      <c r="T191">
        <v>-80.309196</v>
      </c>
      <c r="U191">
        <v>19.908625000000001</v>
      </c>
      <c r="V191">
        <v>1</v>
      </c>
      <c r="W191">
        <v>30</v>
      </c>
      <c r="X191">
        <v>0</v>
      </c>
      <c r="Y191">
        <v>7265.9454999999998</v>
      </c>
      <c r="Z191">
        <v>37003401001</v>
      </c>
      <c r="AA191">
        <v>9751.7076954884997</v>
      </c>
      <c r="AB191" t="s">
        <v>53</v>
      </c>
      <c r="AC191" t="s">
        <v>42</v>
      </c>
      <c r="AD191" t="s">
        <v>537</v>
      </c>
      <c r="AE191" t="s">
        <v>55</v>
      </c>
      <c r="AF191" t="s">
        <v>1008</v>
      </c>
    </row>
    <row r="192" spans="1:32" x14ac:dyDescent="0.3">
      <c r="A192" t="s">
        <v>1009</v>
      </c>
      <c r="B192" t="s">
        <v>1010</v>
      </c>
      <c r="C192" t="s">
        <v>1011</v>
      </c>
      <c r="D192" t="s">
        <v>1012</v>
      </c>
      <c r="E192" t="s">
        <v>136</v>
      </c>
      <c r="F192">
        <v>4</v>
      </c>
      <c r="G192">
        <v>2022</v>
      </c>
      <c r="H192" s="1">
        <v>44960.50375048611</v>
      </c>
      <c r="I192" t="s">
        <v>444</v>
      </c>
      <c r="J192">
        <v>3470.09</v>
      </c>
      <c r="K192">
        <v>0</v>
      </c>
      <c r="L192" t="s">
        <v>38</v>
      </c>
      <c r="M192" t="s">
        <v>51</v>
      </c>
      <c r="N192">
        <v>3470</v>
      </c>
      <c r="R192" t="s">
        <v>214</v>
      </c>
      <c r="S192">
        <v>35.651341000000002</v>
      </c>
      <c r="T192">
        <v>-78.755234000000002</v>
      </c>
      <c r="U192">
        <v>4.9731083329999999</v>
      </c>
      <c r="V192">
        <v>1</v>
      </c>
      <c r="W192">
        <v>12.8</v>
      </c>
      <c r="X192">
        <v>0</v>
      </c>
      <c r="Y192">
        <v>1815.3924999999999</v>
      </c>
      <c r="Z192">
        <v>37009203003</v>
      </c>
      <c r="AA192">
        <v>3696.7257930609994</v>
      </c>
      <c r="AB192" t="s">
        <v>41</v>
      </c>
      <c r="AC192" t="s">
        <v>54</v>
      </c>
      <c r="AD192" t="s">
        <v>537</v>
      </c>
      <c r="AE192" t="s">
        <v>73</v>
      </c>
      <c r="AF192" t="s">
        <v>1013</v>
      </c>
    </row>
    <row r="193" spans="1:32" x14ac:dyDescent="0.3">
      <c r="A193" t="s">
        <v>1014</v>
      </c>
      <c r="B193" t="s">
        <v>1015</v>
      </c>
      <c r="C193" t="s">
        <v>1016</v>
      </c>
      <c r="D193" t="s">
        <v>1017</v>
      </c>
      <c r="E193" t="s">
        <v>247</v>
      </c>
      <c r="F193">
        <v>1</v>
      </c>
      <c r="G193">
        <v>2022</v>
      </c>
      <c r="H193" s="1">
        <v>44963.344147407406</v>
      </c>
      <c r="I193" t="s">
        <v>444</v>
      </c>
      <c r="J193">
        <v>3375</v>
      </c>
      <c r="K193">
        <v>0</v>
      </c>
      <c r="L193" t="s">
        <v>38</v>
      </c>
      <c r="M193" t="s">
        <v>79</v>
      </c>
      <c r="Q193">
        <v>3375</v>
      </c>
      <c r="R193" t="s">
        <v>94</v>
      </c>
      <c r="S193">
        <v>42.759410000000003</v>
      </c>
      <c r="T193">
        <v>-71.061606999999995</v>
      </c>
      <c r="U193">
        <v>11.202500000000001</v>
      </c>
      <c r="V193">
        <v>1</v>
      </c>
      <c r="W193">
        <v>18</v>
      </c>
      <c r="X193">
        <v>0</v>
      </c>
      <c r="Y193">
        <v>4086.6</v>
      </c>
      <c r="Z193">
        <v>25000038001</v>
      </c>
      <c r="AA193">
        <v>3077.5697489029999</v>
      </c>
      <c r="AB193" t="s">
        <v>54</v>
      </c>
      <c r="AC193" t="s">
        <v>54</v>
      </c>
      <c r="AD193" t="s">
        <v>54</v>
      </c>
      <c r="AE193" t="s">
        <v>65</v>
      </c>
      <c r="AF193" t="s">
        <v>1018</v>
      </c>
    </row>
    <row r="194" spans="1:32" x14ac:dyDescent="0.3">
      <c r="A194" t="s">
        <v>1019</v>
      </c>
      <c r="B194" t="s">
        <v>1020</v>
      </c>
      <c r="C194" t="s">
        <v>1021</v>
      </c>
      <c r="D194" t="s">
        <v>1022</v>
      </c>
      <c r="E194" t="s">
        <v>1023</v>
      </c>
      <c r="F194">
        <v>8</v>
      </c>
      <c r="G194">
        <v>2022</v>
      </c>
      <c r="H194" s="1">
        <v>44950.738165787036</v>
      </c>
      <c r="I194" t="s">
        <v>444</v>
      </c>
      <c r="J194">
        <v>3361</v>
      </c>
      <c r="K194">
        <v>0</v>
      </c>
      <c r="L194" t="s">
        <v>38</v>
      </c>
      <c r="M194" t="s">
        <v>51</v>
      </c>
      <c r="N194">
        <v>3361</v>
      </c>
      <c r="R194" t="s">
        <v>52</v>
      </c>
      <c r="S194">
        <v>39.66133</v>
      </c>
      <c r="T194">
        <v>-105.00381</v>
      </c>
      <c r="U194">
        <v>19.824999999999999</v>
      </c>
      <c r="V194">
        <v>1</v>
      </c>
      <c r="W194">
        <v>50</v>
      </c>
      <c r="X194">
        <v>0</v>
      </c>
      <c r="Y194">
        <v>3617.8</v>
      </c>
      <c r="Z194">
        <v>8000121001</v>
      </c>
      <c r="AA194">
        <v>13111.539758639999</v>
      </c>
      <c r="AB194" t="s">
        <v>53</v>
      </c>
      <c r="AC194" t="s">
        <v>757</v>
      </c>
      <c r="AD194" t="s">
        <v>54</v>
      </c>
      <c r="AE194" t="s">
        <v>55</v>
      </c>
      <c r="AF194" t="s">
        <v>1024</v>
      </c>
    </row>
    <row r="195" spans="1:32" x14ac:dyDescent="0.3">
      <c r="A195" t="s">
        <v>1025</v>
      </c>
      <c r="B195" t="s">
        <v>1026</v>
      </c>
      <c r="C195" t="s">
        <v>1027</v>
      </c>
      <c r="D195" t="s">
        <v>542</v>
      </c>
      <c r="E195" t="s">
        <v>543</v>
      </c>
      <c r="F195">
        <v>7</v>
      </c>
      <c r="G195">
        <v>2022</v>
      </c>
      <c r="H195" s="1">
        <v>44974.405050046298</v>
      </c>
      <c r="I195" t="s">
        <v>444</v>
      </c>
      <c r="J195">
        <v>3352.61</v>
      </c>
      <c r="K195">
        <v>0</v>
      </c>
      <c r="L195" t="s">
        <v>38</v>
      </c>
      <c r="M195" t="s">
        <v>39</v>
      </c>
      <c r="N195">
        <v>2829.92</v>
      </c>
      <c r="Q195">
        <v>3352.61</v>
      </c>
      <c r="R195" t="s">
        <v>561</v>
      </c>
      <c r="S195">
        <v>39.14385</v>
      </c>
      <c r="T195">
        <v>-94.449659999999994</v>
      </c>
      <c r="U195">
        <v>9.65</v>
      </c>
      <c r="V195">
        <v>1</v>
      </c>
      <c r="W195">
        <v>0</v>
      </c>
      <c r="X195">
        <v>0</v>
      </c>
      <c r="Y195">
        <v>3525.4</v>
      </c>
      <c r="Z195">
        <v>29001011003</v>
      </c>
      <c r="AA195">
        <v>5900.1928913879992</v>
      </c>
      <c r="AB195" t="s">
        <v>54</v>
      </c>
      <c r="AC195" t="s">
        <v>64</v>
      </c>
      <c r="AD195" t="s">
        <v>54</v>
      </c>
      <c r="AE195" t="s">
        <v>54</v>
      </c>
      <c r="AF195" t="s">
        <v>1028</v>
      </c>
    </row>
    <row r="196" spans="1:32" x14ac:dyDescent="0.3">
      <c r="A196" t="s">
        <v>1029</v>
      </c>
      <c r="B196" t="s">
        <v>1030</v>
      </c>
      <c r="C196" t="s">
        <v>1031</v>
      </c>
      <c r="D196" t="s">
        <v>1032</v>
      </c>
      <c r="E196" t="s">
        <v>117</v>
      </c>
      <c r="F196">
        <v>5</v>
      </c>
      <c r="G196">
        <v>2022</v>
      </c>
      <c r="H196" s="1">
        <v>44943.46942548611</v>
      </c>
      <c r="I196" t="s">
        <v>444</v>
      </c>
      <c r="J196">
        <v>3320.52</v>
      </c>
      <c r="K196">
        <v>0</v>
      </c>
      <c r="L196" t="s">
        <v>38</v>
      </c>
      <c r="M196" t="s">
        <v>79</v>
      </c>
      <c r="Q196">
        <v>3320.52</v>
      </c>
      <c r="R196" t="s">
        <v>94</v>
      </c>
      <c r="S196">
        <v>38.697200000000002</v>
      </c>
      <c r="T196">
        <v>-90.191699999999997</v>
      </c>
      <c r="U196">
        <v>10.78916667</v>
      </c>
      <c r="V196">
        <v>3</v>
      </c>
      <c r="W196">
        <v>34.54</v>
      </c>
      <c r="X196">
        <v>23</v>
      </c>
      <c r="Y196">
        <v>3939.19</v>
      </c>
      <c r="Z196">
        <v>17000278001</v>
      </c>
      <c r="AA196">
        <v>6495.6753220929013</v>
      </c>
      <c r="AB196" t="s">
        <v>41</v>
      </c>
      <c r="AC196" t="s">
        <v>54</v>
      </c>
      <c r="AD196" t="s">
        <v>54</v>
      </c>
      <c r="AE196" t="s">
        <v>55</v>
      </c>
      <c r="AF196" t="s">
        <v>1033</v>
      </c>
    </row>
    <row r="197" spans="1:32" x14ac:dyDescent="0.3">
      <c r="A197" t="s">
        <v>1034</v>
      </c>
      <c r="B197" t="s">
        <v>1035</v>
      </c>
      <c r="C197" t="s">
        <v>1036</v>
      </c>
      <c r="D197" t="s">
        <v>1037</v>
      </c>
      <c r="E197" t="s">
        <v>231</v>
      </c>
      <c r="F197">
        <v>2</v>
      </c>
      <c r="G197">
        <v>2022</v>
      </c>
      <c r="H197" s="1">
        <v>44978.679358761576</v>
      </c>
      <c r="I197" t="s">
        <v>444</v>
      </c>
      <c r="J197">
        <v>3307.18</v>
      </c>
      <c r="K197">
        <v>0</v>
      </c>
      <c r="L197" t="s">
        <v>38</v>
      </c>
      <c r="M197" t="s">
        <v>79</v>
      </c>
      <c r="Q197">
        <v>3307.18</v>
      </c>
      <c r="R197" t="s">
        <v>52</v>
      </c>
      <c r="S197">
        <v>18.486944000000001</v>
      </c>
      <c r="T197">
        <v>-66.139167</v>
      </c>
      <c r="U197">
        <v>38.1</v>
      </c>
      <c r="V197">
        <v>1</v>
      </c>
      <c r="W197">
        <v>88</v>
      </c>
      <c r="X197">
        <v>52</v>
      </c>
      <c r="Y197">
        <v>13894.8</v>
      </c>
      <c r="AB197" t="s">
        <v>54</v>
      </c>
      <c r="AC197" t="s">
        <v>54</v>
      </c>
      <c r="AD197" t="s">
        <v>54</v>
      </c>
      <c r="AE197" t="s">
        <v>73</v>
      </c>
      <c r="AF197" t="s">
        <v>1038</v>
      </c>
    </row>
    <row r="198" spans="1:32" x14ac:dyDescent="0.3">
      <c r="A198" t="s">
        <v>1039</v>
      </c>
      <c r="B198" t="s">
        <v>1040</v>
      </c>
      <c r="C198" t="s">
        <v>1041</v>
      </c>
      <c r="D198" t="s">
        <v>1042</v>
      </c>
      <c r="E198" t="s">
        <v>172</v>
      </c>
      <c r="F198">
        <v>4</v>
      </c>
      <c r="G198">
        <v>2022</v>
      </c>
      <c r="H198" s="1">
        <v>44974.60730427083</v>
      </c>
      <c r="I198" t="s">
        <v>444</v>
      </c>
      <c r="J198">
        <v>3303</v>
      </c>
      <c r="K198">
        <v>0</v>
      </c>
      <c r="L198" t="s">
        <v>38</v>
      </c>
      <c r="M198" t="s">
        <v>39</v>
      </c>
      <c r="N198">
        <v>1456</v>
      </c>
      <c r="Q198">
        <v>1846</v>
      </c>
      <c r="R198" t="s">
        <v>490</v>
      </c>
      <c r="S198">
        <v>33.642950999999996</v>
      </c>
      <c r="T198">
        <v>-79.043802999999997</v>
      </c>
      <c r="U198">
        <v>39.339083340000002</v>
      </c>
      <c r="V198">
        <v>6</v>
      </c>
      <c r="W198">
        <v>0</v>
      </c>
      <c r="X198">
        <v>0</v>
      </c>
      <c r="Y198">
        <v>5137.1000000000004</v>
      </c>
      <c r="Z198">
        <v>45000227001</v>
      </c>
      <c r="AA198">
        <v>5918.4033632750006</v>
      </c>
      <c r="AB198" t="s">
        <v>41</v>
      </c>
      <c r="AC198" t="s">
        <v>64</v>
      </c>
      <c r="AD198" t="s">
        <v>43</v>
      </c>
      <c r="AE198" t="s">
        <v>73</v>
      </c>
      <c r="AF198" t="s">
        <v>1043</v>
      </c>
    </row>
    <row r="199" spans="1:32" x14ac:dyDescent="0.3">
      <c r="A199" t="s">
        <v>1044</v>
      </c>
      <c r="B199" t="s">
        <v>1045</v>
      </c>
      <c r="C199" t="s">
        <v>1045</v>
      </c>
      <c r="D199" t="s">
        <v>461</v>
      </c>
      <c r="E199" t="s">
        <v>99</v>
      </c>
      <c r="F199">
        <v>6</v>
      </c>
      <c r="G199">
        <v>2022</v>
      </c>
      <c r="H199" s="1">
        <v>44833.456836203703</v>
      </c>
      <c r="I199" t="s">
        <v>444</v>
      </c>
      <c r="J199">
        <v>3245.25</v>
      </c>
      <c r="K199">
        <v>0</v>
      </c>
      <c r="L199" t="s">
        <v>38</v>
      </c>
      <c r="M199" t="s">
        <v>79</v>
      </c>
      <c r="Q199">
        <v>3245.25</v>
      </c>
      <c r="R199" t="s">
        <v>94</v>
      </c>
      <c r="S199">
        <v>32.563831</v>
      </c>
      <c r="T199">
        <v>-96.633251000000001</v>
      </c>
      <c r="U199">
        <v>14.18241667</v>
      </c>
      <c r="V199">
        <v>1</v>
      </c>
      <c r="W199">
        <v>24</v>
      </c>
      <c r="X199">
        <v>0</v>
      </c>
      <c r="Y199">
        <v>5175.8649999999998</v>
      </c>
      <c r="Z199">
        <v>48000004002</v>
      </c>
      <c r="AA199">
        <v>7316.9676041965986</v>
      </c>
      <c r="AB199" t="s">
        <v>54</v>
      </c>
      <c r="AC199" t="s">
        <v>54</v>
      </c>
      <c r="AD199" t="s">
        <v>54</v>
      </c>
      <c r="AE199" t="s">
        <v>65</v>
      </c>
      <c r="AF199" t="s">
        <v>1046</v>
      </c>
    </row>
    <row r="200" spans="1:32" x14ac:dyDescent="0.3">
      <c r="A200" t="s">
        <v>1047</v>
      </c>
      <c r="B200" t="s">
        <v>1048</v>
      </c>
      <c r="C200" t="s">
        <v>1049</v>
      </c>
      <c r="D200" t="s">
        <v>1050</v>
      </c>
      <c r="E200" t="s">
        <v>213</v>
      </c>
      <c r="F200">
        <v>3</v>
      </c>
      <c r="G200">
        <v>2022</v>
      </c>
      <c r="H200" s="1">
        <v>44965.350664004633</v>
      </c>
      <c r="I200" t="s">
        <v>444</v>
      </c>
      <c r="J200">
        <v>3232.09</v>
      </c>
      <c r="K200">
        <v>0</v>
      </c>
      <c r="L200" t="s">
        <v>38</v>
      </c>
      <c r="M200" t="s">
        <v>479</v>
      </c>
      <c r="P200">
        <v>3211.82</v>
      </c>
      <c r="Q200">
        <v>20.27</v>
      </c>
      <c r="R200" t="s">
        <v>86</v>
      </c>
      <c r="S200">
        <v>40.278506999999998</v>
      </c>
      <c r="T200">
        <v>-75.255134999999996</v>
      </c>
      <c r="U200">
        <v>6.6541666670000001</v>
      </c>
      <c r="V200">
        <v>4</v>
      </c>
      <c r="W200">
        <v>6.98</v>
      </c>
      <c r="X200">
        <v>0</v>
      </c>
      <c r="Y200">
        <v>2425.54</v>
      </c>
      <c r="Z200">
        <v>42000054001</v>
      </c>
      <c r="AA200">
        <v>2121.5199748354999</v>
      </c>
      <c r="AB200" t="s">
        <v>54</v>
      </c>
      <c r="AC200" t="s">
        <v>72</v>
      </c>
      <c r="AD200" t="s">
        <v>54</v>
      </c>
      <c r="AE200" t="s">
        <v>55</v>
      </c>
      <c r="AF200" t="s">
        <v>1051</v>
      </c>
    </row>
    <row r="201" spans="1:32" x14ac:dyDescent="0.3">
      <c r="A201" t="s">
        <v>188</v>
      </c>
      <c r="B201" t="s">
        <v>1052</v>
      </c>
      <c r="C201" t="s">
        <v>1053</v>
      </c>
      <c r="D201" t="s">
        <v>191</v>
      </c>
      <c r="E201" t="s">
        <v>192</v>
      </c>
      <c r="F201">
        <v>4</v>
      </c>
      <c r="G201">
        <v>2022</v>
      </c>
      <c r="H201" s="1">
        <v>44971.615927951389</v>
      </c>
      <c r="I201" t="s">
        <v>444</v>
      </c>
      <c r="J201">
        <v>3214</v>
      </c>
      <c r="K201">
        <v>0</v>
      </c>
      <c r="L201" t="s">
        <v>38</v>
      </c>
      <c r="M201" t="s">
        <v>51</v>
      </c>
      <c r="N201">
        <v>3214</v>
      </c>
      <c r="R201" t="s">
        <v>52</v>
      </c>
      <c r="S201">
        <v>33.392800000000001</v>
      </c>
      <c r="T201">
        <v>-87.008300000000006</v>
      </c>
      <c r="U201">
        <v>48.222617</v>
      </c>
      <c r="V201">
        <v>4</v>
      </c>
      <c r="W201">
        <v>85</v>
      </c>
      <c r="X201">
        <v>54.2</v>
      </c>
      <c r="Y201">
        <v>17491</v>
      </c>
      <c r="Z201">
        <v>1200100002</v>
      </c>
      <c r="AA201">
        <v>19086.395584764705</v>
      </c>
      <c r="AB201" t="s">
        <v>53</v>
      </c>
      <c r="AC201" t="s">
        <v>54</v>
      </c>
      <c r="AD201" t="s">
        <v>54</v>
      </c>
      <c r="AE201" t="s">
        <v>65</v>
      </c>
      <c r="AF201" t="s">
        <v>1054</v>
      </c>
    </row>
    <row r="202" spans="1:32" x14ac:dyDescent="0.3">
      <c r="A202" t="s">
        <v>1055</v>
      </c>
      <c r="B202" t="s">
        <v>1056</v>
      </c>
      <c r="C202" t="s">
        <v>1057</v>
      </c>
      <c r="D202" t="s">
        <v>1058</v>
      </c>
      <c r="E202" t="s">
        <v>36</v>
      </c>
      <c r="F202">
        <v>9</v>
      </c>
      <c r="G202">
        <v>2022</v>
      </c>
      <c r="H202" s="1">
        <v>44975.640296840276</v>
      </c>
      <c r="I202" t="s">
        <v>444</v>
      </c>
      <c r="J202">
        <v>3186.46</v>
      </c>
      <c r="K202">
        <v>0</v>
      </c>
      <c r="L202" t="s">
        <v>38</v>
      </c>
      <c r="M202" t="s">
        <v>79</v>
      </c>
      <c r="Q202">
        <v>3186.46</v>
      </c>
      <c r="R202" t="s">
        <v>94</v>
      </c>
      <c r="S202">
        <v>33.466574000000001</v>
      </c>
      <c r="T202">
        <v>-117.685766</v>
      </c>
      <c r="U202">
        <v>8.5708333329999995</v>
      </c>
      <c r="V202">
        <v>1</v>
      </c>
      <c r="W202">
        <v>34.369999999999997</v>
      </c>
      <c r="X202">
        <v>16</v>
      </c>
      <c r="Y202">
        <v>3126.58</v>
      </c>
      <c r="AB202" t="s">
        <v>53</v>
      </c>
      <c r="AC202" t="s">
        <v>54</v>
      </c>
      <c r="AD202" t="s">
        <v>54</v>
      </c>
      <c r="AE202" t="s">
        <v>55</v>
      </c>
      <c r="AF202" t="s">
        <v>1059</v>
      </c>
    </row>
    <row r="203" spans="1:32" x14ac:dyDescent="0.3">
      <c r="A203" t="s">
        <v>1060</v>
      </c>
      <c r="B203" t="s">
        <v>1061</v>
      </c>
      <c r="C203" t="s">
        <v>1062</v>
      </c>
      <c r="D203" t="s">
        <v>1063</v>
      </c>
      <c r="E203" t="s">
        <v>1064</v>
      </c>
      <c r="F203">
        <v>3</v>
      </c>
      <c r="G203">
        <v>2022</v>
      </c>
      <c r="H203" s="1">
        <v>44958.579862465274</v>
      </c>
      <c r="I203" t="s">
        <v>444</v>
      </c>
      <c r="J203">
        <v>3175</v>
      </c>
      <c r="K203">
        <v>0</v>
      </c>
      <c r="L203" t="s">
        <v>38</v>
      </c>
      <c r="M203" t="s">
        <v>51</v>
      </c>
      <c r="N203">
        <v>2177</v>
      </c>
      <c r="R203" t="s">
        <v>52</v>
      </c>
      <c r="S203">
        <v>39.426181</v>
      </c>
      <c r="T203">
        <v>-76.221057000000002</v>
      </c>
      <c r="U203">
        <v>10.35266667</v>
      </c>
      <c r="V203">
        <v>1</v>
      </c>
      <c r="W203">
        <v>20</v>
      </c>
      <c r="X203">
        <v>13.393000000000001</v>
      </c>
      <c r="Y203">
        <v>3779.598</v>
      </c>
      <c r="Z203">
        <v>24000013001</v>
      </c>
      <c r="AA203">
        <v>5731.9281311521199</v>
      </c>
      <c r="AB203" t="s">
        <v>53</v>
      </c>
      <c r="AC203" t="s">
        <v>72</v>
      </c>
      <c r="AD203" t="s">
        <v>54</v>
      </c>
      <c r="AE203" t="s">
        <v>65</v>
      </c>
      <c r="AF203" t="s">
        <v>1065</v>
      </c>
    </row>
    <row r="204" spans="1:32" x14ac:dyDescent="0.3">
      <c r="A204" t="s">
        <v>1066</v>
      </c>
      <c r="B204" t="s">
        <v>1067</v>
      </c>
      <c r="C204" t="s">
        <v>1068</v>
      </c>
      <c r="D204" t="s">
        <v>1069</v>
      </c>
      <c r="E204" t="s">
        <v>172</v>
      </c>
      <c r="F204">
        <v>4</v>
      </c>
      <c r="G204">
        <v>2022</v>
      </c>
      <c r="H204" s="1">
        <v>44964.461499560188</v>
      </c>
      <c r="I204" t="s">
        <v>444</v>
      </c>
      <c r="J204">
        <v>3145.6</v>
      </c>
      <c r="K204">
        <v>0</v>
      </c>
      <c r="L204" t="s">
        <v>38</v>
      </c>
      <c r="M204" t="s">
        <v>39</v>
      </c>
      <c r="N204">
        <v>2426.08</v>
      </c>
      <c r="Q204">
        <v>719.52</v>
      </c>
      <c r="R204" t="s">
        <v>561</v>
      </c>
      <c r="S204">
        <v>34.796388999999998</v>
      </c>
      <c r="T204">
        <v>-82.365278000000004</v>
      </c>
      <c r="U204">
        <v>14.99333333</v>
      </c>
      <c r="V204">
        <v>1</v>
      </c>
      <c r="W204">
        <v>0</v>
      </c>
      <c r="X204">
        <v>0</v>
      </c>
      <c r="Y204">
        <v>5470.8</v>
      </c>
      <c r="Z204">
        <v>45000614007</v>
      </c>
      <c r="AA204">
        <v>10562.073694459999</v>
      </c>
      <c r="AB204" t="s">
        <v>53</v>
      </c>
      <c r="AC204" t="s">
        <v>42</v>
      </c>
      <c r="AD204" t="s">
        <v>54</v>
      </c>
      <c r="AE204" t="s">
        <v>65</v>
      </c>
      <c r="AF204" t="s">
        <v>1070</v>
      </c>
    </row>
    <row r="205" spans="1:32" x14ac:dyDescent="0.3">
      <c r="A205" t="s">
        <v>1071</v>
      </c>
      <c r="B205" t="s">
        <v>1072</v>
      </c>
      <c r="C205" t="s">
        <v>1073</v>
      </c>
      <c r="D205" t="s">
        <v>1074</v>
      </c>
      <c r="E205" t="s">
        <v>641</v>
      </c>
      <c r="F205">
        <v>3</v>
      </c>
      <c r="G205">
        <v>2022</v>
      </c>
      <c r="H205" s="1">
        <v>44974.67321184028</v>
      </c>
      <c r="I205" t="s">
        <v>444</v>
      </c>
      <c r="J205">
        <v>3111</v>
      </c>
      <c r="K205">
        <v>0</v>
      </c>
      <c r="L205" t="s">
        <v>38</v>
      </c>
      <c r="M205" t="s">
        <v>39</v>
      </c>
      <c r="N205">
        <v>1018</v>
      </c>
      <c r="Q205">
        <v>1281</v>
      </c>
      <c r="R205" t="s">
        <v>568</v>
      </c>
      <c r="S205">
        <v>38.343547000000001</v>
      </c>
      <c r="T205">
        <v>-78.929860000000005</v>
      </c>
      <c r="U205">
        <v>12.672499999999999</v>
      </c>
      <c r="V205">
        <v>1</v>
      </c>
      <c r="W205">
        <v>23</v>
      </c>
      <c r="X205">
        <v>0</v>
      </c>
      <c r="Y205">
        <v>4617.6899999999996</v>
      </c>
      <c r="Z205">
        <v>51000158001</v>
      </c>
      <c r="AA205">
        <v>5372.0892066650003</v>
      </c>
      <c r="AB205" t="s">
        <v>53</v>
      </c>
      <c r="AC205" t="s">
        <v>42</v>
      </c>
      <c r="AD205" t="s">
        <v>537</v>
      </c>
      <c r="AE205" t="s">
        <v>583</v>
      </c>
      <c r="AF205" t="s">
        <v>1075</v>
      </c>
    </row>
    <row r="206" spans="1:32" x14ac:dyDescent="0.3">
      <c r="A206" t="s">
        <v>1076</v>
      </c>
      <c r="B206" t="s">
        <v>1077</v>
      </c>
      <c r="C206" t="s">
        <v>1077</v>
      </c>
      <c r="D206" t="s">
        <v>858</v>
      </c>
      <c r="E206" t="s">
        <v>99</v>
      </c>
      <c r="F206">
        <v>6</v>
      </c>
      <c r="G206">
        <v>2022</v>
      </c>
      <c r="H206" s="1">
        <v>44838.755621168981</v>
      </c>
      <c r="I206" t="s">
        <v>444</v>
      </c>
      <c r="J206">
        <v>3100</v>
      </c>
      <c r="K206">
        <v>0</v>
      </c>
      <c r="L206" t="s">
        <v>38</v>
      </c>
      <c r="M206" t="s">
        <v>679</v>
      </c>
      <c r="O206">
        <v>3100</v>
      </c>
      <c r="R206" t="s">
        <v>52</v>
      </c>
      <c r="S206">
        <v>31.761614999999999</v>
      </c>
      <c r="T206">
        <v>-106.44289000000001</v>
      </c>
      <c r="U206">
        <v>15.210833333</v>
      </c>
      <c r="V206">
        <v>2</v>
      </c>
      <c r="W206">
        <v>27.7</v>
      </c>
      <c r="X206">
        <v>27.7</v>
      </c>
      <c r="Y206">
        <v>5133.99</v>
      </c>
      <c r="Z206">
        <v>48001009001</v>
      </c>
      <c r="AA206">
        <v>8389.9286077786419</v>
      </c>
      <c r="AB206" t="s">
        <v>53</v>
      </c>
      <c r="AC206" t="s">
        <v>42</v>
      </c>
      <c r="AD206" t="s">
        <v>54</v>
      </c>
      <c r="AE206" t="s">
        <v>65</v>
      </c>
      <c r="AF206" t="s">
        <v>1078</v>
      </c>
    </row>
    <row r="207" spans="1:32" x14ac:dyDescent="0.3">
      <c r="A207" t="s">
        <v>1079</v>
      </c>
      <c r="B207" t="s">
        <v>1080</v>
      </c>
      <c r="C207" t="s">
        <v>1081</v>
      </c>
      <c r="D207" t="s">
        <v>1082</v>
      </c>
      <c r="E207" t="s">
        <v>1083</v>
      </c>
      <c r="F207">
        <v>8</v>
      </c>
      <c r="G207">
        <v>2022</v>
      </c>
      <c r="H207" s="1">
        <v>44956.484669398145</v>
      </c>
      <c r="I207" t="s">
        <v>444</v>
      </c>
      <c r="J207">
        <v>3065.59</v>
      </c>
      <c r="K207">
        <v>0</v>
      </c>
      <c r="L207" t="s">
        <v>38</v>
      </c>
      <c r="M207" t="s">
        <v>79</v>
      </c>
      <c r="Q207">
        <v>3065.59</v>
      </c>
      <c r="R207" t="s">
        <v>52</v>
      </c>
      <c r="S207">
        <v>44.345889</v>
      </c>
      <c r="T207">
        <v>-100.32002799999999</v>
      </c>
      <c r="U207">
        <v>1.1058333330000001</v>
      </c>
      <c r="V207">
        <v>2</v>
      </c>
      <c r="W207">
        <v>2.21</v>
      </c>
      <c r="X207">
        <v>1.27</v>
      </c>
      <c r="Y207">
        <v>404.11</v>
      </c>
      <c r="Z207">
        <v>46000108001</v>
      </c>
      <c r="AA207">
        <v>36.420943774000001</v>
      </c>
      <c r="AB207" t="s">
        <v>118</v>
      </c>
      <c r="AC207" t="s">
        <v>144</v>
      </c>
      <c r="AD207" t="s">
        <v>215</v>
      </c>
      <c r="AE207" t="s">
        <v>452</v>
      </c>
      <c r="AF207" t="s">
        <v>1084</v>
      </c>
    </row>
    <row r="208" spans="1:32" x14ac:dyDescent="0.3">
      <c r="A208" t="s">
        <v>1085</v>
      </c>
      <c r="B208" t="s">
        <v>1086</v>
      </c>
      <c r="C208" t="s">
        <v>1087</v>
      </c>
      <c r="D208" t="s">
        <v>1088</v>
      </c>
      <c r="E208" t="s">
        <v>854</v>
      </c>
      <c r="F208">
        <v>8</v>
      </c>
      <c r="G208">
        <v>2022</v>
      </c>
      <c r="H208" s="1">
        <v>44973.621433877313</v>
      </c>
      <c r="I208" t="s">
        <v>444</v>
      </c>
      <c r="J208">
        <v>3051</v>
      </c>
      <c r="K208">
        <v>0</v>
      </c>
      <c r="L208" t="s">
        <v>38</v>
      </c>
      <c r="M208" t="s">
        <v>51</v>
      </c>
      <c r="N208">
        <v>3051</v>
      </c>
      <c r="R208" t="s">
        <v>214</v>
      </c>
      <c r="S208">
        <v>40.503889000000001</v>
      </c>
      <c r="T208">
        <v>-111.919444</v>
      </c>
      <c r="U208">
        <v>12.9275</v>
      </c>
      <c r="V208">
        <v>1</v>
      </c>
      <c r="W208">
        <v>15</v>
      </c>
      <c r="X208">
        <v>27</v>
      </c>
      <c r="Y208">
        <v>4719.0200000000004</v>
      </c>
      <c r="Z208">
        <v>49000084001</v>
      </c>
      <c r="AA208">
        <v>5463.1415661000001</v>
      </c>
      <c r="AB208" t="s">
        <v>54</v>
      </c>
      <c r="AC208" t="s">
        <v>54</v>
      </c>
      <c r="AD208" t="s">
        <v>537</v>
      </c>
      <c r="AE208" t="s">
        <v>65</v>
      </c>
      <c r="AF208" t="s">
        <v>1089</v>
      </c>
    </row>
    <row r="209" spans="1:32" x14ac:dyDescent="0.3">
      <c r="A209" t="s">
        <v>575</v>
      </c>
      <c r="B209" t="s">
        <v>1090</v>
      </c>
      <c r="C209" t="s">
        <v>1090</v>
      </c>
      <c r="D209" t="s">
        <v>98</v>
      </c>
      <c r="E209" t="s">
        <v>99</v>
      </c>
      <c r="F209">
        <v>6</v>
      </c>
      <c r="G209">
        <v>2022</v>
      </c>
      <c r="H209" s="1">
        <v>44833.696249988425</v>
      </c>
      <c r="I209" t="s">
        <v>444</v>
      </c>
      <c r="J209">
        <v>3032.3</v>
      </c>
      <c r="K209">
        <v>0</v>
      </c>
      <c r="L209" t="s">
        <v>38</v>
      </c>
      <c r="M209" t="s">
        <v>79</v>
      </c>
      <c r="Q209">
        <v>3032.3</v>
      </c>
      <c r="R209" t="s">
        <v>94</v>
      </c>
      <c r="S209">
        <v>29.844961000000001</v>
      </c>
      <c r="T209">
        <v>-95.463295000000002</v>
      </c>
      <c r="U209">
        <v>8.2629166670000007</v>
      </c>
      <c r="V209">
        <v>1</v>
      </c>
      <c r="W209">
        <v>18</v>
      </c>
      <c r="X209">
        <v>18</v>
      </c>
      <c r="Y209">
        <v>3014.8890000000001</v>
      </c>
      <c r="Z209">
        <v>48007039022</v>
      </c>
      <c r="AA209">
        <v>5645.2462849700005</v>
      </c>
      <c r="AB209" t="s">
        <v>54</v>
      </c>
      <c r="AC209" t="s">
        <v>64</v>
      </c>
      <c r="AD209" t="s">
        <v>54</v>
      </c>
      <c r="AE209" t="s">
        <v>54</v>
      </c>
      <c r="AF209" t="s">
        <v>1091</v>
      </c>
    </row>
    <row r="210" spans="1:32" x14ac:dyDescent="0.3">
      <c r="A210" t="s">
        <v>1092</v>
      </c>
      <c r="B210" t="s">
        <v>1093</v>
      </c>
      <c r="C210" t="s">
        <v>1094</v>
      </c>
      <c r="D210" t="s">
        <v>910</v>
      </c>
      <c r="E210" t="s">
        <v>111</v>
      </c>
      <c r="F210">
        <v>4</v>
      </c>
      <c r="G210">
        <v>2022</v>
      </c>
      <c r="H210" s="1">
        <v>44952.411542071757</v>
      </c>
      <c r="I210" t="s">
        <v>444</v>
      </c>
      <c r="J210">
        <v>3007.9</v>
      </c>
      <c r="K210">
        <v>0</v>
      </c>
      <c r="L210" t="s">
        <v>38</v>
      </c>
      <c r="M210" t="s">
        <v>79</v>
      </c>
      <c r="Q210">
        <v>3007.9</v>
      </c>
      <c r="R210" t="s">
        <v>94</v>
      </c>
      <c r="S210">
        <v>33.747210000000003</v>
      </c>
      <c r="T210">
        <v>-84.554743999999999</v>
      </c>
      <c r="Z210">
        <v>13000012001</v>
      </c>
      <c r="AA210">
        <v>13168.720640365178</v>
      </c>
      <c r="AB210" t="s">
        <v>53</v>
      </c>
      <c r="AC210" t="s">
        <v>54</v>
      </c>
      <c r="AD210" t="s">
        <v>54</v>
      </c>
      <c r="AE210" t="s">
        <v>55</v>
      </c>
      <c r="AF210" t="s">
        <v>1095</v>
      </c>
    </row>
    <row r="211" spans="1:32" x14ac:dyDescent="0.3">
      <c r="A211" t="s">
        <v>1096</v>
      </c>
      <c r="B211" t="s">
        <v>1097</v>
      </c>
      <c r="C211" t="s">
        <v>1098</v>
      </c>
      <c r="D211" t="s">
        <v>1099</v>
      </c>
      <c r="E211" t="s">
        <v>36</v>
      </c>
      <c r="F211">
        <v>9</v>
      </c>
      <c r="G211">
        <v>2022</v>
      </c>
      <c r="H211" s="1">
        <v>44972.633951585645</v>
      </c>
      <c r="I211" t="s">
        <v>444</v>
      </c>
      <c r="J211">
        <v>3002.8</v>
      </c>
      <c r="K211">
        <v>0</v>
      </c>
      <c r="L211" t="s">
        <v>38</v>
      </c>
      <c r="M211" t="s">
        <v>79</v>
      </c>
      <c r="Q211">
        <v>3002.84</v>
      </c>
      <c r="R211" t="s">
        <v>94</v>
      </c>
      <c r="S211">
        <v>38.768307032144698</v>
      </c>
      <c r="T211">
        <v>-121.354059108241</v>
      </c>
      <c r="Z211">
        <v>6005227002</v>
      </c>
      <c r="AA211">
        <v>5645.2462849700005</v>
      </c>
      <c r="AB211" t="s">
        <v>54</v>
      </c>
      <c r="AC211" t="s">
        <v>54</v>
      </c>
      <c r="AD211" t="s">
        <v>54</v>
      </c>
      <c r="AE211" t="s">
        <v>65</v>
      </c>
      <c r="AF211" t="s">
        <v>1100</v>
      </c>
    </row>
    <row r="212" spans="1:32" x14ac:dyDescent="0.3">
      <c r="A212" t="s">
        <v>1101</v>
      </c>
      <c r="B212" t="s">
        <v>1102</v>
      </c>
      <c r="C212" t="s">
        <v>1103</v>
      </c>
      <c r="D212" t="s">
        <v>1104</v>
      </c>
      <c r="E212" t="s">
        <v>111</v>
      </c>
      <c r="F212">
        <v>4</v>
      </c>
      <c r="G212">
        <v>2022</v>
      </c>
      <c r="H212" s="1">
        <v>44950.369757511573</v>
      </c>
      <c r="I212" t="s">
        <v>444</v>
      </c>
      <c r="J212">
        <v>2940.58</v>
      </c>
      <c r="K212">
        <v>0</v>
      </c>
      <c r="L212" t="s">
        <v>38</v>
      </c>
      <c r="M212" t="s">
        <v>51</v>
      </c>
      <c r="N212">
        <v>2940.58</v>
      </c>
      <c r="R212" t="s">
        <v>52</v>
      </c>
      <c r="S212">
        <v>32.410055999999997</v>
      </c>
      <c r="T212">
        <v>-84.979388999999998</v>
      </c>
      <c r="U212">
        <v>36.125833329999999</v>
      </c>
      <c r="V212">
        <v>1</v>
      </c>
      <c r="W212">
        <v>42</v>
      </c>
      <c r="X212">
        <v>38</v>
      </c>
      <c r="Y212">
        <v>13163.8</v>
      </c>
      <c r="Z212">
        <v>13000051001</v>
      </c>
      <c r="AA212">
        <v>13111.539758639999</v>
      </c>
      <c r="AB212" t="s">
        <v>53</v>
      </c>
      <c r="AC212" t="s">
        <v>42</v>
      </c>
      <c r="AD212" t="s">
        <v>54</v>
      </c>
      <c r="AE212" t="s">
        <v>55</v>
      </c>
      <c r="AF212" t="s">
        <v>1105</v>
      </c>
    </row>
    <row r="213" spans="1:32" x14ac:dyDescent="0.3">
      <c r="A213" t="s">
        <v>1106</v>
      </c>
      <c r="B213" t="s">
        <v>1107</v>
      </c>
      <c r="C213" t="s">
        <v>1108</v>
      </c>
      <c r="D213" t="s">
        <v>1109</v>
      </c>
      <c r="E213" t="s">
        <v>36</v>
      </c>
      <c r="F213">
        <v>9</v>
      </c>
      <c r="G213">
        <v>2022</v>
      </c>
      <c r="H213" s="1">
        <v>44979.473380659721</v>
      </c>
      <c r="I213" t="s">
        <v>444</v>
      </c>
      <c r="J213">
        <v>2939.43</v>
      </c>
      <c r="K213">
        <v>0</v>
      </c>
      <c r="L213" t="s">
        <v>38</v>
      </c>
      <c r="M213" t="s">
        <v>79</v>
      </c>
      <c r="Q213">
        <v>2939.43</v>
      </c>
      <c r="R213" t="s">
        <v>86</v>
      </c>
      <c r="S213">
        <v>33.745617000000003</v>
      </c>
      <c r="T213">
        <v>-118.261318</v>
      </c>
      <c r="U213">
        <v>10.008333329999999</v>
      </c>
      <c r="V213">
        <v>1</v>
      </c>
      <c r="W213">
        <v>30</v>
      </c>
      <c r="X213">
        <v>0</v>
      </c>
      <c r="Y213">
        <v>3657</v>
      </c>
      <c r="Z213">
        <v>6004010002</v>
      </c>
      <c r="AA213">
        <v>8467.8694274549998</v>
      </c>
      <c r="AB213" t="s">
        <v>41</v>
      </c>
      <c r="AC213" t="s">
        <v>42</v>
      </c>
      <c r="AD213" t="s">
        <v>54</v>
      </c>
      <c r="AE213" t="s">
        <v>65</v>
      </c>
      <c r="AF213" t="s">
        <v>1110</v>
      </c>
    </row>
    <row r="214" spans="1:32" x14ac:dyDescent="0.3">
      <c r="A214" t="s">
        <v>738</v>
      </c>
      <c r="B214" t="s">
        <v>1111</v>
      </c>
      <c r="C214" t="s">
        <v>1112</v>
      </c>
      <c r="D214" t="s">
        <v>741</v>
      </c>
      <c r="E214" t="s">
        <v>85</v>
      </c>
      <c r="F214">
        <v>2</v>
      </c>
      <c r="G214">
        <v>2022</v>
      </c>
      <c r="H214" s="1">
        <v>44971.540924687499</v>
      </c>
      <c r="I214" t="s">
        <v>444</v>
      </c>
      <c r="J214">
        <v>2858.5</v>
      </c>
      <c r="K214">
        <v>1</v>
      </c>
      <c r="L214" t="s">
        <v>63</v>
      </c>
      <c r="M214" t="s">
        <v>63</v>
      </c>
      <c r="P214">
        <v>2858.5</v>
      </c>
      <c r="R214" t="s">
        <v>38</v>
      </c>
      <c r="S214">
        <v>42.630305999999997</v>
      </c>
      <c r="T214">
        <v>-73.759666999999993</v>
      </c>
      <c r="U214">
        <v>22.10166667</v>
      </c>
      <c r="V214">
        <v>1</v>
      </c>
      <c r="W214">
        <v>29</v>
      </c>
      <c r="X214">
        <v>0</v>
      </c>
      <c r="Y214">
        <v>8061.99</v>
      </c>
      <c r="Z214">
        <v>36004064002</v>
      </c>
      <c r="AA214">
        <v>8718.2634159012505</v>
      </c>
      <c r="AB214" t="s">
        <v>54</v>
      </c>
      <c r="AC214" t="s">
        <v>54</v>
      </c>
      <c r="AD214" t="s">
        <v>54</v>
      </c>
      <c r="AE214" t="s">
        <v>55</v>
      </c>
      <c r="AF214" t="s">
        <v>1113</v>
      </c>
    </row>
    <row r="215" spans="1:32" x14ac:dyDescent="0.3">
      <c r="A215" t="s">
        <v>1114</v>
      </c>
      <c r="B215" t="s">
        <v>1115</v>
      </c>
      <c r="C215" t="s">
        <v>1116</v>
      </c>
      <c r="D215" t="s">
        <v>1117</v>
      </c>
      <c r="E215" t="s">
        <v>641</v>
      </c>
      <c r="F215">
        <v>3</v>
      </c>
      <c r="G215">
        <v>2022</v>
      </c>
      <c r="H215" s="1">
        <v>44973.27745760417</v>
      </c>
      <c r="I215" t="s">
        <v>444</v>
      </c>
      <c r="J215">
        <v>2817</v>
      </c>
      <c r="K215">
        <v>0</v>
      </c>
      <c r="L215" t="s">
        <v>38</v>
      </c>
      <c r="M215" t="s">
        <v>79</v>
      </c>
      <c r="Q215">
        <v>2817</v>
      </c>
      <c r="R215" t="s">
        <v>94</v>
      </c>
      <c r="S215">
        <v>38.017507000000002</v>
      </c>
      <c r="T215">
        <v>-78.460485000000006</v>
      </c>
      <c r="U215">
        <v>9.7333333329999991</v>
      </c>
      <c r="V215">
        <v>1</v>
      </c>
      <c r="W215">
        <v>15</v>
      </c>
      <c r="X215">
        <v>0</v>
      </c>
      <c r="Y215">
        <v>3553.36</v>
      </c>
      <c r="Z215">
        <v>51000184003</v>
      </c>
      <c r="AA215">
        <v>5530.5203120818996</v>
      </c>
      <c r="AB215" t="s">
        <v>53</v>
      </c>
      <c r="AC215" t="s">
        <v>42</v>
      </c>
      <c r="AD215" t="s">
        <v>54</v>
      </c>
      <c r="AE215" t="s">
        <v>55</v>
      </c>
      <c r="AF215" t="s">
        <v>1118</v>
      </c>
    </row>
    <row r="216" spans="1:32" x14ac:dyDescent="0.3">
      <c r="A216" t="s">
        <v>188</v>
      </c>
      <c r="B216" t="s">
        <v>1119</v>
      </c>
      <c r="C216" t="s">
        <v>1120</v>
      </c>
      <c r="D216" t="s">
        <v>191</v>
      </c>
      <c r="E216" t="s">
        <v>192</v>
      </c>
      <c r="F216">
        <v>4</v>
      </c>
      <c r="G216">
        <v>2022</v>
      </c>
      <c r="H216" s="1">
        <v>44971.608877118058</v>
      </c>
      <c r="I216" t="s">
        <v>444</v>
      </c>
      <c r="J216">
        <v>2794</v>
      </c>
      <c r="K216">
        <v>0</v>
      </c>
      <c r="L216" t="s">
        <v>38</v>
      </c>
      <c r="M216" t="s">
        <v>51</v>
      </c>
      <c r="N216">
        <v>2794</v>
      </c>
      <c r="R216" t="s">
        <v>52</v>
      </c>
      <c r="S216">
        <v>33.526314999999997</v>
      </c>
      <c r="T216">
        <v>-86.894837999999993</v>
      </c>
      <c r="U216">
        <v>88.35</v>
      </c>
      <c r="V216">
        <v>3</v>
      </c>
      <c r="W216">
        <v>120</v>
      </c>
      <c r="X216">
        <v>35.799999999999997</v>
      </c>
      <c r="Y216">
        <v>16082.4</v>
      </c>
      <c r="Z216">
        <v>1200100006</v>
      </c>
      <c r="AA216">
        <v>14821.503068829301</v>
      </c>
      <c r="AB216" t="s">
        <v>1121</v>
      </c>
      <c r="AC216" t="s">
        <v>42</v>
      </c>
      <c r="AD216" t="s">
        <v>54</v>
      </c>
      <c r="AE216" t="s">
        <v>65</v>
      </c>
      <c r="AF216" t="s">
        <v>1122</v>
      </c>
    </row>
    <row r="217" spans="1:32" x14ac:dyDescent="0.3">
      <c r="A217" t="s">
        <v>1123</v>
      </c>
      <c r="B217" t="s">
        <v>1124</v>
      </c>
      <c r="C217" t="s">
        <v>1125</v>
      </c>
      <c r="D217" t="s">
        <v>555</v>
      </c>
      <c r="E217" t="s">
        <v>543</v>
      </c>
      <c r="F217">
        <v>7</v>
      </c>
      <c r="G217">
        <v>2022</v>
      </c>
      <c r="H217" s="1">
        <v>44974.626073240739</v>
      </c>
      <c r="I217" t="s">
        <v>444</v>
      </c>
      <c r="J217">
        <v>2777.08</v>
      </c>
      <c r="K217">
        <v>0</v>
      </c>
      <c r="L217" t="s">
        <v>38</v>
      </c>
      <c r="M217" t="s">
        <v>679</v>
      </c>
      <c r="O217">
        <v>2777</v>
      </c>
      <c r="R217" t="s">
        <v>52</v>
      </c>
      <c r="S217">
        <v>38.745778000000001</v>
      </c>
      <c r="T217">
        <v>-90.495193999999998</v>
      </c>
      <c r="U217">
        <v>23.083333329999999</v>
      </c>
      <c r="V217">
        <v>1</v>
      </c>
      <c r="W217">
        <v>0</v>
      </c>
      <c r="X217">
        <v>0</v>
      </c>
      <c r="Y217">
        <v>8424.1</v>
      </c>
      <c r="Z217">
        <v>29001023004</v>
      </c>
      <c r="AA217">
        <v>10343.548031816001</v>
      </c>
      <c r="AB217" t="s">
        <v>53</v>
      </c>
      <c r="AC217" t="s">
        <v>42</v>
      </c>
      <c r="AD217" t="s">
        <v>54</v>
      </c>
      <c r="AE217" t="s">
        <v>73</v>
      </c>
      <c r="AF217" t="s">
        <v>1126</v>
      </c>
    </row>
    <row r="218" spans="1:32" x14ac:dyDescent="0.3">
      <c r="A218" t="s">
        <v>1127</v>
      </c>
      <c r="B218" t="s">
        <v>1128</v>
      </c>
      <c r="C218" t="s">
        <v>1129</v>
      </c>
      <c r="D218" t="s">
        <v>285</v>
      </c>
      <c r="E218" t="s">
        <v>117</v>
      </c>
      <c r="F218">
        <v>5</v>
      </c>
      <c r="G218">
        <v>2022</v>
      </c>
      <c r="H218" s="1">
        <v>45315.431645393517</v>
      </c>
      <c r="I218" t="s">
        <v>444</v>
      </c>
      <c r="J218">
        <v>2753.81</v>
      </c>
      <c r="K218">
        <v>0</v>
      </c>
      <c r="L218" t="s">
        <v>38</v>
      </c>
      <c r="M218" t="s">
        <v>679</v>
      </c>
      <c r="O218">
        <v>2016</v>
      </c>
      <c r="R218" t="s">
        <v>52</v>
      </c>
      <c r="S218">
        <v>39.843797000000002</v>
      </c>
      <c r="T218">
        <v>-89.644817000000003</v>
      </c>
      <c r="U218">
        <v>30.790833330000002</v>
      </c>
      <c r="V218">
        <v>3</v>
      </c>
      <c r="W218">
        <v>80</v>
      </c>
      <c r="X218">
        <v>20</v>
      </c>
      <c r="Y218">
        <v>11230.61</v>
      </c>
      <c r="AB218" t="s">
        <v>53</v>
      </c>
      <c r="AC218" t="s">
        <v>42</v>
      </c>
      <c r="AD218" t="s">
        <v>54</v>
      </c>
      <c r="AE218" t="s">
        <v>73</v>
      </c>
      <c r="AF218" t="s">
        <v>1130</v>
      </c>
    </row>
    <row r="219" spans="1:32" x14ac:dyDescent="0.3">
      <c r="A219" t="s">
        <v>1131</v>
      </c>
      <c r="B219" t="s">
        <v>1132</v>
      </c>
      <c r="C219" t="s">
        <v>1133</v>
      </c>
      <c r="D219" t="s">
        <v>1134</v>
      </c>
      <c r="E219" t="s">
        <v>854</v>
      </c>
      <c r="F219">
        <v>8</v>
      </c>
      <c r="G219">
        <v>2022</v>
      </c>
      <c r="H219" s="1">
        <v>44957.689094027781</v>
      </c>
      <c r="I219" t="s">
        <v>444</v>
      </c>
      <c r="J219">
        <v>2751</v>
      </c>
      <c r="K219">
        <v>0</v>
      </c>
      <c r="L219" t="s">
        <v>38</v>
      </c>
      <c r="M219" t="s">
        <v>51</v>
      </c>
      <c r="N219">
        <v>3696</v>
      </c>
      <c r="R219" t="s">
        <v>490</v>
      </c>
      <c r="S219">
        <v>41.271430000000002</v>
      </c>
      <c r="T219">
        <v>-112.04325</v>
      </c>
      <c r="U219">
        <v>30.8</v>
      </c>
      <c r="V219">
        <v>2</v>
      </c>
      <c r="W219">
        <v>45</v>
      </c>
      <c r="X219">
        <v>0</v>
      </c>
      <c r="Y219">
        <v>5625.65</v>
      </c>
      <c r="AB219" t="s">
        <v>1135</v>
      </c>
      <c r="AC219" t="s">
        <v>562</v>
      </c>
      <c r="AD219" t="s">
        <v>54</v>
      </c>
      <c r="AE219" t="s">
        <v>55</v>
      </c>
      <c r="AF219" t="s">
        <v>1136</v>
      </c>
    </row>
    <row r="220" spans="1:32" x14ac:dyDescent="0.3">
      <c r="A220" t="s">
        <v>1137</v>
      </c>
      <c r="B220" t="s">
        <v>1138</v>
      </c>
      <c r="C220" t="s">
        <v>1139</v>
      </c>
      <c r="D220" t="s">
        <v>1140</v>
      </c>
      <c r="E220" t="s">
        <v>61</v>
      </c>
      <c r="F220">
        <v>1</v>
      </c>
      <c r="G220">
        <v>2022</v>
      </c>
      <c r="H220" s="1">
        <v>44937.364543252312</v>
      </c>
      <c r="I220" t="s">
        <v>444</v>
      </c>
      <c r="J220">
        <v>2746</v>
      </c>
      <c r="K220">
        <v>0</v>
      </c>
      <c r="L220" t="s">
        <v>38</v>
      </c>
      <c r="M220" t="s">
        <v>63</v>
      </c>
      <c r="P220">
        <v>26843</v>
      </c>
      <c r="R220" t="s">
        <v>38</v>
      </c>
      <c r="S220">
        <v>41.472974999999998</v>
      </c>
      <c r="T220">
        <v>-73.053985999999995</v>
      </c>
      <c r="U220">
        <v>4.625</v>
      </c>
      <c r="V220">
        <v>1</v>
      </c>
      <c r="W220">
        <v>10.3</v>
      </c>
      <c r="X220">
        <v>0</v>
      </c>
      <c r="Y220">
        <v>1684.6</v>
      </c>
      <c r="Z220">
        <v>9000880001</v>
      </c>
      <c r="AA220">
        <v>2706.62243656481</v>
      </c>
      <c r="AB220" t="s">
        <v>54</v>
      </c>
      <c r="AC220" t="s">
        <v>64</v>
      </c>
      <c r="AD220" t="s">
        <v>54</v>
      </c>
      <c r="AE220" t="s">
        <v>55</v>
      </c>
      <c r="AF220" t="s">
        <v>1141</v>
      </c>
    </row>
    <row r="221" spans="1:32" x14ac:dyDescent="0.3">
      <c r="A221" t="s">
        <v>1142</v>
      </c>
      <c r="B221" t="s">
        <v>1143</v>
      </c>
      <c r="C221" t="s">
        <v>1144</v>
      </c>
      <c r="D221" t="s">
        <v>1145</v>
      </c>
      <c r="E221" t="s">
        <v>61</v>
      </c>
      <c r="F221">
        <v>1</v>
      </c>
      <c r="G221">
        <v>2022</v>
      </c>
      <c r="H221" s="1">
        <v>44967.460554907404</v>
      </c>
      <c r="I221" t="s">
        <v>444</v>
      </c>
      <c r="J221">
        <v>2746</v>
      </c>
      <c r="K221">
        <v>0</v>
      </c>
      <c r="L221" t="s">
        <v>38</v>
      </c>
      <c r="M221" t="s">
        <v>63</v>
      </c>
      <c r="P221">
        <v>26843</v>
      </c>
      <c r="R221" t="s">
        <v>38</v>
      </c>
      <c r="S221">
        <v>41.178159999999998</v>
      </c>
      <c r="T221">
        <v>-73.125699999999995</v>
      </c>
      <c r="U221">
        <v>6.9791666670000003</v>
      </c>
      <c r="V221">
        <v>1</v>
      </c>
      <c r="W221">
        <v>11.5</v>
      </c>
      <c r="X221">
        <v>0</v>
      </c>
      <c r="Y221">
        <v>2541.94</v>
      </c>
      <c r="Z221">
        <v>9001380001</v>
      </c>
      <c r="AA221">
        <v>3551.9525415593503</v>
      </c>
      <c r="AB221" t="s">
        <v>54</v>
      </c>
      <c r="AC221" t="s">
        <v>64</v>
      </c>
      <c r="AD221" t="s">
        <v>54</v>
      </c>
      <c r="AE221" t="s">
        <v>55</v>
      </c>
      <c r="AF221" t="s">
        <v>1146</v>
      </c>
    </row>
    <row r="222" spans="1:32" x14ac:dyDescent="0.3">
      <c r="A222" t="s">
        <v>1147</v>
      </c>
      <c r="B222" t="s">
        <v>1148</v>
      </c>
      <c r="C222" t="s">
        <v>1148</v>
      </c>
      <c r="D222" t="s">
        <v>1149</v>
      </c>
      <c r="E222" t="s">
        <v>99</v>
      </c>
      <c r="F222">
        <v>6</v>
      </c>
      <c r="G222">
        <v>2022</v>
      </c>
      <c r="H222" s="1">
        <v>45191.40963185185</v>
      </c>
      <c r="I222" t="s">
        <v>444</v>
      </c>
      <c r="J222">
        <v>2738</v>
      </c>
      <c r="K222">
        <v>0</v>
      </c>
      <c r="L222" t="s">
        <v>38</v>
      </c>
      <c r="M222" t="s">
        <v>79</v>
      </c>
      <c r="Q222">
        <v>2737</v>
      </c>
      <c r="R222" t="s">
        <v>52</v>
      </c>
      <c r="S222">
        <v>33.056669999999997</v>
      </c>
      <c r="T222">
        <v>-96.978430000000003</v>
      </c>
      <c r="U222">
        <v>9.991333333</v>
      </c>
      <c r="V222">
        <v>1</v>
      </c>
      <c r="W222">
        <v>18</v>
      </c>
      <c r="X222">
        <v>12</v>
      </c>
      <c r="Y222">
        <v>3645.759</v>
      </c>
      <c r="Z222">
        <v>48004055001</v>
      </c>
      <c r="AA222">
        <v>4778.4278231487988</v>
      </c>
      <c r="AB222" t="s">
        <v>41</v>
      </c>
      <c r="AC222" t="s">
        <v>54</v>
      </c>
      <c r="AD222" t="s">
        <v>54</v>
      </c>
      <c r="AE222" t="s">
        <v>73</v>
      </c>
      <c r="AF222" t="s">
        <v>1150</v>
      </c>
    </row>
    <row r="223" spans="1:32" x14ac:dyDescent="0.3">
      <c r="A223" t="s">
        <v>1151</v>
      </c>
      <c r="B223" t="s">
        <v>1152</v>
      </c>
      <c r="C223" t="s">
        <v>1153</v>
      </c>
      <c r="D223" t="s">
        <v>1154</v>
      </c>
      <c r="E223" t="s">
        <v>253</v>
      </c>
      <c r="F223">
        <v>5</v>
      </c>
      <c r="G223">
        <v>2022</v>
      </c>
      <c r="H223" s="1">
        <v>44952.471407696758</v>
      </c>
      <c r="I223" t="s">
        <v>444</v>
      </c>
      <c r="J223">
        <v>2702</v>
      </c>
      <c r="K223">
        <v>0</v>
      </c>
      <c r="L223" t="s">
        <v>38</v>
      </c>
      <c r="M223" t="s">
        <v>79</v>
      </c>
      <c r="Q223">
        <v>2702</v>
      </c>
      <c r="R223" t="s">
        <v>94</v>
      </c>
      <c r="S223">
        <v>39.934277999999999</v>
      </c>
      <c r="T223">
        <v>-86.065111000000002</v>
      </c>
      <c r="U223">
        <v>7.1297249999999996</v>
      </c>
      <c r="V223">
        <v>1</v>
      </c>
      <c r="W223">
        <v>20</v>
      </c>
      <c r="X223">
        <v>10</v>
      </c>
      <c r="Y223">
        <v>2600.8208</v>
      </c>
      <c r="Z223">
        <v>18000017001</v>
      </c>
      <c r="AA223">
        <v>2567.6765360669997</v>
      </c>
      <c r="AB223" t="s">
        <v>54</v>
      </c>
      <c r="AC223" t="s">
        <v>54</v>
      </c>
      <c r="AD223" t="s">
        <v>54</v>
      </c>
      <c r="AE223" t="s">
        <v>73</v>
      </c>
      <c r="AF223" t="s">
        <v>1155</v>
      </c>
    </row>
    <row r="224" spans="1:32" x14ac:dyDescent="0.3">
      <c r="A224" t="s">
        <v>1156</v>
      </c>
      <c r="B224" t="s">
        <v>1157</v>
      </c>
      <c r="C224" t="s">
        <v>1158</v>
      </c>
      <c r="D224" t="s">
        <v>1159</v>
      </c>
      <c r="E224" t="s">
        <v>854</v>
      </c>
      <c r="F224">
        <v>8</v>
      </c>
      <c r="G224">
        <v>2022</v>
      </c>
      <c r="H224" s="1">
        <v>44950.498767916666</v>
      </c>
      <c r="I224" t="s">
        <v>444</v>
      </c>
      <c r="J224">
        <v>2700</v>
      </c>
      <c r="K224">
        <v>0</v>
      </c>
      <c r="L224" t="s">
        <v>38</v>
      </c>
      <c r="M224" t="s">
        <v>51</v>
      </c>
      <c r="N224">
        <v>2700</v>
      </c>
      <c r="R224" t="s">
        <v>52</v>
      </c>
      <c r="S224">
        <v>41.084387</v>
      </c>
      <c r="T224">
        <v>-112.109111</v>
      </c>
      <c r="U224">
        <v>0</v>
      </c>
      <c r="V224">
        <v>1</v>
      </c>
      <c r="W224">
        <v>34</v>
      </c>
      <c r="X224">
        <v>22</v>
      </c>
      <c r="Y224">
        <v>0</v>
      </c>
      <c r="Z224">
        <v>49000018001</v>
      </c>
      <c r="AB224" t="s">
        <v>1160</v>
      </c>
      <c r="AC224" t="s">
        <v>562</v>
      </c>
      <c r="AD224" t="s">
        <v>54</v>
      </c>
      <c r="AE224" t="s">
        <v>65</v>
      </c>
      <c r="AF224" t="s">
        <v>1161</v>
      </c>
    </row>
    <row r="225" spans="1:32" x14ac:dyDescent="0.3">
      <c r="A225" t="s">
        <v>1162</v>
      </c>
      <c r="B225" t="s">
        <v>1163</v>
      </c>
      <c r="C225" t="s">
        <v>1164</v>
      </c>
      <c r="D225" t="s">
        <v>1165</v>
      </c>
      <c r="E225" t="s">
        <v>525</v>
      </c>
      <c r="F225">
        <v>2</v>
      </c>
      <c r="G225">
        <v>2022</v>
      </c>
      <c r="H225" s="1">
        <v>44966.630674733795</v>
      </c>
      <c r="I225" t="s">
        <v>444</v>
      </c>
      <c r="J225">
        <v>2646.3150000000001</v>
      </c>
      <c r="K225">
        <v>0</v>
      </c>
      <c r="L225" t="s">
        <v>38</v>
      </c>
      <c r="M225" t="s">
        <v>63</v>
      </c>
      <c r="P225">
        <v>2646.3150000000001</v>
      </c>
      <c r="R225" t="s">
        <v>38</v>
      </c>
      <c r="S225">
        <v>40.440300000000001</v>
      </c>
      <c r="T225">
        <v>-74.191057000000001</v>
      </c>
      <c r="Z225">
        <v>34002003001</v>
      </c>
      <c r="AA225">
        <v>4191.8685236685296</v>
      </c>
      <c r="AB225" t="s">
        <v>54</v>
      </c>
      <c r="AC225" t="s">
        <v>54</v>
      </c>
      <c r="AD225" t="s">
        <v>54</v>
      </c>
      <c r="AE225" t="s">
        <v>55</v>
      </c>
      <c r="AF225" t="s">
        <v>1166</v>
      </c>
    </row>
    <row r="226" spans="1:32" x14ac:dyDescent="0.3">
      <c r="A226" t="s">
        <v>1167</v>
      </c>
      <c r="B226" t="s">
        <v>1168</v>
      </c>
      <c r="C226" t="s">
        <v>1169</v>
      </c>
      <c r="D226" t="s">
        <v>1170</v>
      </c>
      <c r="E226" t="s">
        <v>641</v>
      </c>
      <c r="F226">
        <v>3</v>
      </c>
      <c r="G226">
        <v>2022</v>
      </c>
      <c r="H226" s="1">
        <v>44964.511415624998</v>
      </c>
      <c r="I226" t="s">
        <v>444</v>
      </c>
      <c r="J226">
        <v>2617.88</v>
      </c>
      <c r="K226">
        <v>0</v>
      </c>
      <c r="L226" t="s">
        <v>38</v>
      </c>
      <c r="M226" t="s">
        <v>51</v>
      </c>
      <c r="N226">
        <v>2617.88</v>
      </c>
      <c r="R226" t="s">
        <v>52</v>
      </c>
      <c r="S226">
        <v>39.179119999999998</v>
      </c>
      <c r="T226">
        <v>-78.075760000000002</v>
      </c>
      <c r="Z226">
        <v>51000171004</v>
      </c>
      <c r="AA226">
        <v>2349.1508734229997</v>
      </c>
      <c r="AB226" t="s">
        <v>53</v>
      </c>
      <c r="AC226" t="s">
        <v>42</v>
      </c>
      <c r="AD226" t="s">
        <v>975</v>
      </c>
      <c r="AE226" t="s">
        <v>55</v>
      </c>
      <c r="AF226" t="s">
        <v>1171</v>
      </c>
    </row>
    <row r="227" spans="1:32" x14ac:dyDescent="0.3">
      <c r="A227" t="s">
        <v>1172</v>
      </c>
      <c r="B227" t="s">
        <v>1173</v>
      </c>
      <c r="C227" t="s">
        <v>1174</v>
      </c>
      <c r="D227" t="s">
        <v>621</v>
      </c>
      <c r="E227" t="s">
        <v>159</v>
      </c>
      <c r="F227">
        <v>10</v>
      </c>
      <c r="G227">
        <v>2022</v>
      </c>
      <c r="H227" s="1">
        <v>44974.529520370372</v>
      </c>
      <c r="I227" t="s">
        <v>444</v>
      </c>
      <c r="J227">
        <v>2574</v>
      </c>
      <c r="K227">
        <v>0</v>
      </c>
      <c r="L227" t="s">
        <v>38</v>
      </c>
      <c r="M227" t="s">
        <v>51</v>
      </c>
      <c r="N227">
        <v>2573.5300000000002</v>
      </c>
      <c r="R227" t="s">
        <v>52</v>
      </c>
      <c r="S227">
        <v>47.789647000000002</v>
      </c>
      <c r="T227">
        <v>-122.141082</v>
      </c>
      <c r="U227">
        <v>0</v>
      </c>
      <c r="V227">
        <v>1</v>
      </c>
      <c r="W227">
        <v>122.7</v>
      </c>
      <c r="X227">
        <v>0</v>
      </c>
      <c r="Y227">
        <v>0</v>
      </c>
      <c r="Z227">
        <v>53000776007</v>
      </c>
      <c r="AA227">
        <v>12037.121917307</v>
      </c>
      <c r="AB227" t="s">
        <v>53</v>
      </c>
      <c r="AC227" t="s">
        <v>42</v>
      </c>
      <c r="AD227" t="s">
        <v>54</v>
      </c>
      <c r="AE227" t="s">
        <v>55</v>
      </c>
      <c r="AF227" t="s">
        <v>1175</v>
      </c>
    </row>
    <row r="228" spans="1:32" x14ac:dyDescent="0.3">
      <c r="A228" t="s">
        <v>1176</v>
      </c>
      <c r="B228" t="s">
        <v>1177</v>
      </c>
      <c r="C228" t="s">
        <v>1178</v>
      </c>
      <c r="D228" t="s">
        <v>1179</v>
      </c>
      <c r="E228" t="s">
        <v>854</v>
      </c>
      <c r="F228">
        <v>8</v>
      </c>
      <c r="G228">
        <v>2022</v>
      </c>
      <c r="H228" s="1">
        <v>44972.516692106481</v>
      </c>
      <c r="I228" t="s">
        <v>444</v>
      </c>
      <c r="J228">
        <v>2562</v>
      </c>
      <c r="K228">
        <v>0</v>
      </c>
      <c r="L228" t="s">
        <v>38</v>
      </c>
      <c r="M228" t="s">
        <v>39</v>
      </c>
      <c r="N228">
        <v>905</v>
      </c>
      <c r="Q228">
        <v>566</v>
      </c>
      <c r="R228" t="s">
        <v>1180</v>
      </c>
      <c r="S228">
        <v>41.000700000000002</v>
      </c>
      <c r="T228">
        <v>-111.94493199999999</v>
      </c>
      <c r="U228">
        <v>5.2916666670000003</v>
      </c>
      <c r="V228">
        <v>1</v>
      </c>
      <c r="W228">
        <v>9.9499999999999993</v>
      </c>
      <c r="X228">
        <v>0</v>
      </c>
      <c r="Y228">
        <v>1931.72</v>
      </c>
      <c r="Z228">
        <v>49000140001</v>
      </c>
      <c r="AA228">
        <v>3217.7903824329005</v>
      </c>
      <c r="AB228" t="s">
        <v>53</v>
      </c>
      <c r="AC228" t="s">
        <v>54</v>
      </c>
      <c r="AD228" t="s">
        <v>43</v>
      </c>
      <c r="AE228" t="s">
        <v>55</v>
      </c>
      <c r="AF228" t="s">
        <v>1181</v>
      </c>
    </row>
    <row r="229" spans="1:32" x14ac:dyDescent="0.3">
      <c r="A229" t="s">
        <v>1182</v>
      </c>
      <c r="B229" t="s">
        <v>1183</v>
      </c>
      <c r="C229" t="s">
        <v>1184</v>
      </c>
      <c r="D229" t="s">
        <v>1185</v>
      </c>
      <c r="E229" t="s">
        <v>543</v>
      </c>
      <c r="F229">
        <v>7</v>
      </c>
      <c r="G229">
        <v>2022</v>
      </c>
      <c r="H229" s="1">
        <v>44973.583659212964</v>
      </c>
      <c r="I229" t="s">
        <v>444</v>
      </c>
      <c r="J229">
        <v>2555.3200000000002</v>
      </c>
      <c r="K229">
        <v>0</v>
      </c>
      <c r="L229" t="s">
        <v>38</v>
      </c>
      <c r="M229" t="s">
        <v>79</v>
      </c>
      <c r="Q229">
        <v>2595.0100000000002</v>
      </c>
      <c r="R229" t="s">
        <v>936</v>
      </c>
      <c r="S229">
        <v>38.559472</v>
      </c>
      <c r="T229">
        <v>-90.474556000000007</v>
      </c>
      <c r="U229">
        <v>12.28333333</v>
      </c>
      <c r="V229">
        <v>1</v>
      </c>
      <c r="W229">
        <v>0</v>
      </c>
      <c r="X229">
        <v>0</v>
      </c>
      <c r="Y229">
        <v>4477.8999999999996</v>
      </c>
      <c r="Z229">
        <v>29001023018</v>
      </c>
      <c r="AA229">
        <v>6919.9793170600005</v>
      </c>
      <c r="AB229" t="s">
        <v>54</v>
      </c>
      <c r="AC229" t="s">
        <v>54</v>
      </c>
      <c r="AD229" t="s">
        <v>54</v>
      </c>
      <c r="AE229" t="s">
        <v>55</v>
      </c>
      <c r="AF229" t="s">
        <v>1186</v>
      </c>
    </row>
    <row r="230" spans="1:32" x14ac:dyDescent="0.3">
      <c r="A230" t="s">
        <v>1187</v>
      </c>
      <c r="B230" t="s">
        <v>1188</v>
      </c>
      <c r="C230" t="s">
        <v>1188</v>
      </c>
      <c r="D230" t="s">
        <v>461</v>
      </c>
      <c r="E230" t="s">
        <v>99</v>
      </c>
      <c r="F230">
        <v>6</v>
      </c>
      <c r="G230">
        <v>2022</v>
      </c>
      <c r="H230" s="1">
        <v>44834.426995289352</v>
      </c>
      <c r="I230" t="s">
        <v>444</v>
      </c>
      <c r="J230">
        <v>2535.33</v>
      </c>
      <c r="K230">
        <v>0</v>
      </c>
      <c r="L230" t="s">
        <v>38</v>
      </c>
      <c r="M230" t="s">
        <v>79</v>
      </c>
      <c r="Q230">
        <v>2535.33</v>
      </c>
      <c r="R230" t="s">
        <v>94</v>
      </c>
      <c r="S230">
        <v>33.021059000000001</v>
      </c>
      <c r="T230">
        <v>-97.214585</v>
      </c>
      <c r="U230">
        <v>8.8718333329999997</v>
      </c>
      <c r="V230">
        <v>2</v>
      </c>
      <c r="W230">
        <v>5</v>
      </c>
      <c r="X230">
        <v>0</v>
      </c>
      <c r="Y230">
        <v>1647.364</v>
      </c>
      <c r="Z230">
        <v>48000004007</v>
      </c>
      <c r="AA230">
        <v>3259.6744677730003</v>
      </c>
      <c r="AB230" t="s">
        <v>41</v>
      </c>
      <c r="AC230" t="s">
        <v>54</v>
      </c>
      <c r="AD230" t="s">
        <v>54</v>
      </c>
      <c r="AE230" t="s">
        <v>73</v>
      </c>
      <c r="AF230" t="s">
        <v>1189</v>
      </c>
    </row>
    <row r="231" spans="1:32" x14ac:dyDescent="0.3">
      <c r="A231" t="s">
        <v>1190</v>
      </c>
      <c r="B231" t="s">
        <v>1191</v>
      </c>
      <c r="C231" t="s">
        <v>1192</v>
      </c>
      <c r="D231" t="s">
        <v>1193</v>
      </c>
      <c r="E231" t="s">
        <v>213</v>
      </c>
      <c r="F231">
        <v>3</v>
      </c>
      <c r="G231">
        <v>2022</v>
      </c>
      <c r="H231" s="1">
        <v>44972.398190335647</v>
      </c>
      <c r="I231" t="s">
        <v>444</v>
      </c>
      <c r="J231">
        <v>2506</v>
      </c>
      <c r="K231">
        <v>0</v>
      </c>
      <c r="L231" t="s">
        <v>38</v>
      </c>
      <c r="M231" t="s">
        <v>39</v>
      </c>
      <c r="N231">
        <v>2091.64</v>
      </c>
      <c r="Q231">
        <v>414.36</v>
      </c>
      <c r="R231" t="s">
        <v>1194</v>
      </c>
      <c r="S231">
        <v>40.239077999999999</v>
      </c>
      <c r="T231">
        <v>-76.856110999999999</v>
      </c>
      <c r="U231">
        <v>20.19166667</v>
      </c>
      <c r="V231">
        <v>1</v>
      </c>
      <c r="W231">
        <v>37.700000000000003</v>
      </c>
      <c r="X231">
        <v>0</v>
      </c>
      <c r="Y231">
        <v>7357.5</v>
      </c>
      <c r="Z231">
        <v>42001006001</v>
      </c>
      <c r="AA231">
        <v>5171.7740159079995</v>
      </c>
      <c r="AB231" t="s">
        <v>53</v>
      </c>
      <c r="AC231" t="s">
        <v>757</v>
      </c>
      <c r="AD231" t="s">
        <v>54</v>
      </c>
      <c r="AE231" t="s">
        <v>65</v>
      </c>
      <c r="AF231" t="s">
        <v>1195</v>
      </c>
    </row>
    <row r="232" spans="1:32" x14ac:dyDescent="0.3">
      <c r="A232" t="s">
        <v>1196</v>
      </c>
      <c r="B232" t="s">
        <v>1197</v>
      </c>
      <c r="C232" t="s">
        <v>1198</v>
      </c>
      <c r="D232" t="s">
        <v>1199</v>
      </c>
      <c r="E232" t="s">
        <v>213</v>
      </c>
      <c r="F232">
        <v>3</v>
      </c>
      <c r="G232">
        <v>2022</v>
      </c>
      <c r="H232" s="1">
        <v>44972.660931562503</v>
      </c>
      <c r="I232" t="s">
        <v>444</v>
      </c>
      <c r="J232">
        <v>2477.27</v>
      </c>
      <c r="K232">
        <v>0</v>
      </c>
      <c r="L232" t="s">
        <v>38</v>
      </c>
      <c r="M232" t="s">
        <v>51</v>
      </c>
      <c r="N232">
        <v>3283.21</v>
      </c>
      <c r="R232" t="s">
        <v>40</v>
      </c>
      <c r="S232">
        <v>40.115259999999999</v>
      </c>
      <c r="T232">
        <v>-75.47193</v>
      </c>
      <c r="U232">
        <v>5.7016666669999996</v>
      </c>
      <c r="V232">
        <v>2</v>
      </c>
      <c r="W232">
        <v>11.75</v>
      </c>
      <c r="X232">
        <v>0</v>
      </c>
      <c r="Y232">
        <v>2080.27</v>
      </c>
      <c r="Z232">
        <v>42000002001</v>
      </c>
      <c r="AA232">
        <v>3271.1470650618103</v>
      </c>
      <c r="AB232" t="s">
        <v>87</v>
      </c>
      <c r="AC232" t="s">
        <v>72</v>
      </c>
      <c r="AD232" t="s">
        <v>54</v>
      </c>
      <c r="AE232" t="s">
        <v>65</v>
      </c>
      <c r="AF232" t="s">
        <v>1200</v>
      </c>
    </row>
    <row r="233" spans="1:32" x14ac:dyDescent="0.3">
      <c r="A233" t="s">
        <v>1201</v>
      </c>
      <c r="B233" t="s">
        <v>1202</v>
      </c>
      <c r="C233" t="s">
        <v>1203</v>
      </c>
      <c r="D233" t="s">
        <v>1204</v>
      </c>
      <c r="E233" t="s">
        <v>641</v>
      </c>
      <c r="F233">
        <v>3</v>
      </c>
      <c r="G233">
        <v>2022</v>
      </c>
      <c r="H233" s="1">
        <v>44971.453958773149</v>
      </c>
      <c r="I233" t="s">
        <v>444</v>
      </c>
      <c r="J233">
        <v>2471</v>
      </c>
      <c r="K233">
        <v>0</v>
      </c>
      <c r="L233" t="s">
        <v>38</v>
      </c>
      <c r="M233" t="s">
        <v>51</v>
      </c>
      <c r="N233">
        <v>2471</v>
      </c>
      <c r="R233" t="s">
        <v>52</v>
      </c>
      <c r="S233">
        <v>37.263578000000003</v>
      </c>
      <c r="T233">
        <v>-79.912360000000007</v>
      </c>
      <c r="U233">
        <v>33.424166669999998</v>
      </c>
      <c r="V233">
        <v>1</v>
      </c>
      <c r="W233">
        <v>55</v>
      </c>
      <c r="X233">
        <v>0</v>
      </c>
      <c r="Y233">
        <v>12194.29</v>
      </c>
      <c r="Z233">
        <v>51000213001</v>
      </c>
      <c r="AA233">
        <v>16917.528383023</v>
      </c>
      <c r="AB233" t="s">
        <v>53</v>
      </c>
      <c r="AC233" t="s">
        <v>42</v>
      </c>
      <c r="AD233" t="s">
        <v>54</v>
      </c>
      <c r="AE233" t="s">
        <v>583</v>
      </c>
      <c r="AF233" t="s">
        <v>1205</v>
      </c>
    </row>
    <row r="234" spans="1:32" x14ac:dyDescent="0.3">
      <c r="A234" t="s">
        <v>1206</v>
      </c>
      <c r="B234" t="s">
        <v>1207</v>
      </c>
      <c r="C234" t="s">
        <v>1208</v>
      </c>
      <c r="D234" t="s">
        <v>652</v>
      </c>
      <c r="E234" t="s">
        <v>36</v>
      </c>
      <c r="F234">
        <v>9</v>
      </c>
      <c r="G234">
        <v>2022</v>
      </c>
      <c r="H234" s="1">
        <v>44973.903663958336</v>
      </c>
      <c r="I234" t="s">
        <v>444</v>
      </c>
      <c r="J234">
        <v>2434</v>
      </c>
      <c r="K234">
        <v>0</v>
      </c>
      <c r="L234" t="s">
        <v>38</v>
      </c>
      <c r="M234" t="s">
        <v>39</v>
      </c>
      <c r="N234">
        <v>1035</v>
      </c>
      <c r="Q234">
        <v>1399</v>
      </c>
      <c r="R234" t="s">
        <v>445</v>
      </c>
      <c r="S234">
        <v>37.7286</v>
      </c>
      <c r="T234">
        <v>-122.50485</v>
      </c>
      <c r="U234">
        <v>15.016666669999999</v>
      </c>
      <c r="V234">
        <v>2</v>
      </c>
      <c r="W234">
        <v>43</v>
      </c>
      <c r="X234">
        <v>0</v>
      </c>
      <c r="Y234">
        <v>69.275580640000001</v>
      </c>
      <c r="Z234">
        <v>6002032005</v>
      </c>
      <c r="AA234">
        <v>7284.1887548000004</v>
      </c>
      <c r="AB234" t="s">
        <v>53</v>
      </c>
      <c r="AC234" t="s">
        <v>42</v>
      </c>
      <c r="AD234" t="s">
        <v>54</v>
      </c>
      <c r="AE234" t="s">
        <v>73</v>
      </c>
      <c r="AF234" t="s">
        <v>1209</v>
      </c>
    </row>
    <row r="235" spans="1:32" x14ac:dyDescent="0.3">
      <c r="A235" t="s">
        <v>1210</v>
      </c>
      <c r="B235" t="s">
        <v>1211</v>
      </c>
      <c r="C235" t="s">
        <v>1212</v>
      </c>
      <c r="D235" t="s">
        <v>1213</v>
      </c>
      <c r="E235" t="s">
        <v>1064</v>
      </c>
      <c r="F235">
        <v>3</v>
      </c>
      <c r="G235">
        <v>2022</v>
      </c>
      <c r="H235" s="1">
        <v>44963.579188773147</v>
      </c>
      <c r="I235" t="s">
        <v>444</v>
      </c>
      <c r="J235">
        <v>2373.88</v>
      </c>
      <c r="K235">
        <v>0</v>
      </c>
      <c r="L235" t="s">
        <v>38</v>
      </c>
      <c r="M235" t="s">
        <v>39</v>
      </c>
      <c r="N235">
        <v>2368.4</v>
      </c>
      <c r="Q235">
        <v>5.48</v>
      </c>
      <c r="R235" t="s">
        <v>561</v>
      </c>
      <c r="S235">
        <v>39.061669999999999</v>
      </c>
      <c r="T235">
        <v>-76.832633000000001</v>
      </c>
      <c r="U235">
        <v>6.2416666669999996</v>
      </c>
      <c r="V235">
        <v>1</v>
      </c>
      <c r="W235">
        <v>7.5</v>
      </c>
      <c r="X235">
        <v>0</v>
      </c>
      <c r="Y235">
        <v>2278.87</v>
      </c>
      <c r="Z235">
        <v>24000018002</v>
      </c>
      <c r="AA235">
        <v>2377.3771048478498</v>
      </c>
      <c r="AB235" t="s">
        <v>87</v>
      </c>
      <c r="AC235" t="s">
        <v>54</v>
      </c>
      <c r="AD235" t="s">
        <v>54</v>
      </c>
      <c r="AE235" t="s">
        <v>73</v>
      </c>
      <c r="AF235" t="s">
        <v>1214</v>
      </c>
    </row>
    <row r="236" spans="1:32" x14ac:dyDescent="0.3">
      <c r="A236" t="s">
        <v>1215</v>
      </c>
      <c r="B236" t="s">
        <v>1216</v>
      </c>
      <c r="C236" t="s">
        <v>1217</v>
      </c>
      <c r="D236" t="s">
        <v>1218</v>
      </c>
      <c r="E236" t="s">
        <v>726</v>
      </c>
      <c r="F236">
        <v>6</v>
      </c>
      <c r="G236">
        <v>2022</v>
      </c>
      <c r="H236" s="1">
        <v>44958.420598460645</v>
      </c>
      <c r="I236" t="s">
        <v>444</v>
      </c>
      <c r="J236">
        <v>2336.9299999999998</v>
      </c>
      <c r="K236">
        <v>0</v>
      </c>
      <c r="L236" t="s">
        <v>38</v>
      </c>
      <c r="M236" t="s">
        <v>79</v>
      </c>
      <c r="Q236">
        <v>2336.9299999999998</v>
      </c>
      <c r="R236" t="s">
        <v>52</v>
      </c>
      <c r="S236">
        <v>36.193972000000002</v>
      </c>
      <c r="T236">
        <v>-94.564027999999993</v>
      </c>
      <c r="U236">
        <v>3.5350000000000001</v>
      </c>
      <c r="V236">
        <v>1</v>
      </c>
      <c r="W236">
        <v>4.4000000000000004</v>
      </c>
      <c r="X236">
        <v>2.5</v>
      </c>
      <c r="Y236">
        <v>1291.1500000000001</v>
      </c>
      <c r="Z236">
        <v>5009000002</v>
      </c>
      <c r="AA236">
        <v>1242.50049685001</v>
      </c>
      <c r="AB236" t="s">
        <v>41</v>
      </c>
      <c r="AC236" t="s">
        <v>72</v>
      </c>
      <c r="AD236" t="s">
        <v>54</v>
      </c>
      <c r="AE236" t="s">
        <v>73</v>
      </c>
      <c r="AF236" t="s">
        <v>1219</v>
      </c>
    </row>
    <row r="237" spans="1:32" x14ac:dyDescent="0.3">
      <c r="A237" t="s">
        <v>1220</v>
      </c>
      <c r="B237" t="s">
        <v>1221</v>
      </c>
      <c r="C237" t="s">
        <v>1222</v>
      </c>
      <c r="D237" t="s">
        <v>1223</v>
      </c>
      <c r="E237" t="s">
        <v>525</v>
      </c>
      <c r="F237">
        <v>2</v>
      </c>
      <c r="G237">
        <v>2022</v>
      </c>
      <c r="H237" s="1">
        <v>44951.399985243057</v>
      </c>
      <c r="I237" t="s">
        <v>444</v>
      </c>
      <c r="J237">
        <v>2326</v>
      </c>
      <c r="K237">
        <v>0</v>
      </c>
      <c r="L237" t="s">
        <v>38</v>
      </c>
      <c r="M237" t="s">
        <v>79</v>
      </c>
      <c r="Q237">
        <v>2326</v>
      </c>
      <c r="R237" t="s">
        <v>86</v>
      </c>
      <c r="S237">
        <v>40.896287999999998</v>
      </c>
      <c r="T237">
        <v>-74.392279000000002</v>
      </c>
      <c r="U237">
        <v>8.6869166670000002</v>
      </c>
      <c r="V237">
        <v>1</v>
      </c>
      <c r="W237">
        <v>12</v>
      </c>
      <c r="X237">
        <v>12</v>
      </c>
      <c r="Y237">
        <v>3167.4209999999998</v>
      </c>
      <c r="Z237">
        <v>34001093001</v>
      </c>
      <c r="AA237">
        <v>4334.0923091059994</v>
      </c>
      <c r="AB237" t="s">
        <v>54</v>
      </c>
      <c r="AC237" t="s">
        <v>54</v>
      </c>
      <c r="AD237" t="s">
        <v>54</v>
      </c>
      <c r="AE237" t="s">
        <v>73</v>
      </c>
      <c r="AF237" t="s">
        <v>1224</v>
      </c>
    </row>
    <row r="238" spans="1:32" x14ac:dyDescent="0.3">
      <c r="A238" t="s">
        <v>1225</v>
      </c>
      <c r="B238" t="s">
        <v>1226</v>
      </c>
      <c r="C238" t="s">
        <v>1227</v>
      </c>
      <c r="D238" t="s">
        <v>1228</v>
      </c>
      <c r="E238" t="s">
        <v>437</v>
      </c>
      <c r="F238">
        <v>5</v>
      </c>
      <c r="G238">
        <v>2022</v>
      </c>
      <c r="H238" s="1">
        <v>44971.432502002317</v>
      </c>
      <c r="I238" t="s">
        <v>444</v>
      </c>
      <c r="J238">
        <v>2302</v>
      </c>
      <c r="K238">
        <v>0</v>
      </c>
      <c r="L238" t="s">
        <v>38</v>
      </c>
      <c r="M238" t="s">
        <v>79</v>
      </c>
      <c r="Q238">
        <v>2302</v>
      </c>
      <c r="R238" t="s">
        <v>94</v>
      </c>
      <c r="S238">
        <v>44.786340000000003</v>
      </c>
      <c r="T238">
        <v>-92.919020000000003</v>
      </c>
      <c r="U238">
        <v>5.2166666670000001</v>
      </c>
      <c r="V238">
        <v>1</v>
      </c>
      <c r="W238">
        <v>11.9</v>
      </c>
      <c r="X238">
        <v>11.9</v>
      </c>
      <c r="Y238">
        <v>1904.2</v>
      </c>
      <c r="Z238">
        <v>27000015001</v>
      </c>
      <c r="AB238" t="s">
        <v>54</v>
      </c>
      <c r="AC238" t="s">
        <v>54</v>
      </c>
      <c r="AD238" t="s">
        <v>54</v>
      </c>
      <c r="AE238" t="s">
        <v>65</v>
      </c>
      <c r="AF238" t="s">
        <v>1229</v>
      </c>
    </row>
    <row r="239" spans="1:32" x14ac:dyDescent="0.3">
      <c r="A239" t="s">
        <v>1230</v>
      </c>
      <c r="B239" t="s">
        <v>1231</v>
      </c>
      <c r="C239" t="s">
        <v>1231</v>
      </c>
      <c r="D239" t="s">
        <v>98</v>
      </c>
      <c r="E239" t="s">
        <v>99</v>
      </c>
      <c r="F239">
        <v>6</v>
      </c>
      <c r="G239">
        <v>2022</v>
      </c>
      <c r="H239" s="1">
        <v>44833.711891747684</v>
      </c>
      <c r="I239" t="s">
        <v>444</v>
      </c>
      <c r="J239">
        <v>2287.25</v>
      </c>
      <c r="K239">
        <v>0</v>
      </c>
      <c r="L239" t="s">
        <v>38</v>
      </c>
      <c r="M239" t="s">
        <v>79</v>
      </c>
      <c r="Q239">
        <v>2287.25</v>
      </c>
      <c r="R239" t="s">
        <v>94</v>
      </c>
      <c r="S239">
        <v>29.670850000000002</v>
      </c>
      <c r="T239">
        <v>-95.541439999999994</v>
      </c>
      <c r="U239">
        <v>11.99941667</v>
      </c>
      <c r="V239">
        <v>1</v>
      </c>
      <c r="W239">
        <v>23.1</v>
      </c>
      <c r="X239">
        <v>23.1</v>
      </c>
      <c r="Y239">
        <v>4381.2150000000001</v>
      </c>
      <c r="Z239">
        <v>48007039082</v>
      </c>
      <c r="AA239">
        <v>8413.2380117940011</v>
      </c>
      <c r="AB239" t="s">
        <v>41</v>
      </c>
      <c r="AC239" t="s">
        <v>54</v>
      </c>
      <c r="AD239" t="s">
        <v>54</v>
      </c>
      <c r="AE239" t="s">
        <v>73</v>
      </c>
      <c r="AF239" t="s">
        <v>1232</v>
      </c>
    </row>
    <row r="240" spans="1:32" x14ac:dyDescent="0.3">
      <c r="A240" t="s">
        <v>1233</v>
      </c>
      <c r="B240" t="s">
        <v>1234</v>
      </c>
      <c r="C240" t="s">
        <v>1234</v>
      </c>
      <c r="D240" t="s">
        <v>1235</v>
      </c>
      <c r="E240" t="s">
        <v>99</v>
      </c>
      <c r="F240">
        <v>6</v>
      </c>
      <c r="G240">
        <v>2022</v>
      </c>
      <c r="H240" s="1">
        <v>44825.539533831019</v>
      </c>
      <c r="I240" t="s">
        <v>444</v>
      </c>
      <c r="J240">
        <v>2258</v>
      </c>
      <c r="K240">
        <v>0</v>
      </c>
      <c r="L240" t="s">
        <v>38</v>
      </c>
      <c r="M240" t="s">
        <v>79</v>
      </c>
      <c r="Q240">
        <v>2258</v>
      </c>
      <c r="R240" t="s">
        <v>52</v>
      </c>
      <c r="S240">
        <v>33.772798000000002</v>
      </c>
      <c r="T240">
        <v>-96.501863999999998</v>
      </c>
      <c r="U240">
        <v>2.610833333</v>
      </c>
      <c r="V240">
        <v>1</v>
      </c>
      <c r="W240">
        <v>6</v>
      </c>
      <c r="X240">
        <v>6</v>
      </c>
      <c r="Y240">
        <v>952.44</v>
      </c>
      <c r="Z240">
        <v>48004078004</v>
      </c>
      <c r="AB240" t="s">
        <v>41</v>
      </c>
      <c r="AC240" t="s">
        <v>54</v>
      </c>
      <c r="AD240" t="s">
        <v>54</v>
      </c>
      <c r="AE240" t="s">
        <v>73</v>
      </c>
      <c r="AF240" t="s">
        <v>1236</v>
      </c>
    </row>
    <row r="241" spans="1:32" x14ac:dyDescent="0.3">
      <c r="A241" t="s">
        <v>1237</v>
      </c>
      <c r="B241" t="s">
        <v>1238</v>
      </c>
      <c r="C241" t="s">
        <v>1239</v>
      </c>
      <c r="D241" t="s">
        <v>1240</v>
      </c>
      <c r="E241" t="s">
        <v>136</v>
      </c>
      <c r="F241">
        <v>4</v>
      </c>
      <c r="G241">
        <v>2022</v>
      </c>
      <c r="H241" s="1">
        <v>44974.592177916667</v>
      </c>
      <c r="I241" t="s">
        <v>444</v>
      </c>
      <c r="J241">
        <v>2254</v>
      </c>
      <c r="K241">
        <v>0</v>
      </c>
      <c r="L241" t="s">
        <v>38</v>
      </c>
      <c r="M241" t="s">
        <v>39</v>
      </c>
      <c r="N241">
        <v>1856</v>
      </c>
      <c r="Q241">
        <v>398</v>
      </c>
      <c r="R241" t="s">
        <v>561</v>
      </c>
      <c r="S241">
        <v>36.098185000000001</v>
      </c>
      <c r="T241">
        <v>-79.376660000000001</v>
      </c>
      <c r="U241">
        <v>3.9831750000000001</v>
      </c>
      <c r="V241">
        <v>1</v>
      </c>
      <c r="W241">
        <v>12</v>
      </c>
      <c r="X241">
        <v>0</v>
      </c>
      <c r="Y241">
        <v>1453.0622000000001</v>
      </c>
      <c r="Z241">
        <v>37000101002</v>
      </c>
      <c r="AA241">
        <v>3623.8839055130002</v>
      </c>
      <c r="AB241" t="s">
        <v>87</v>
      </c>
      <c r="AC241" t="s">
        <v>54</v>
      </c>
      <c r="AD241" t="s">
        <v>54</v>
      </c>
      <c r="AE241" t="s">
        <v>55</v>
      </c>
      <c r="AF241" t="s">
        <v>1241</v>
      </c>
    </row>
    <row r="242" spans="1:32" x14ac:dyDescent="0.3">
      <c r="A242" t="s">
        <v>1242</v>
      </c>
      <c r="B242" t="s">
        <v>1243</v>
      </c>
      <c r="C242" t="s">
        <v>1243</v>
      </c>
      <c r="D242" t="s">
        <v>1244</v>
      </c>
      <c r="E242" t="s">
        <v>99</v>
      </c>
      <c r="F242">
        <v>6</v>
      </c>
      <c r="G242">
        <v>2022</v>
      </c>
      <c r="H242" s="1">
        <v>44813.461218298609</v>
      </c>
      <c r="I242" t="s">
        <v>444</v>
      </c>
      <c r="J242">
        <v>2236.34</v>
      </c>
      <c r="K242">
        <v>0</v>
      </c>
      <c r="L242" t="s">
        <v>38</v>
      </c>
      <c r="M242" t="s">
        <v>79</v>
      </c>
      <c r="Q242">
        <v>2397.67</v>
      </c>
      <c r="R242" t="s">
        <v>52</v>
      </c>
      <c r="S242">
        <v>32.304499999999997</v>
      </c>
      <c r="T242">
        <v>-96.615660000000005</v>
      </c>
      <c r="U242">
        <v>1.68</v>
      </c>
      <c r="V242">
        <v>1</v>
      </c>
      <c r="W242">
        <v>3.1</v>
      </c>
      <c r="X242">
        <v>0</v>
      </c>
      <c r="Y242">
        <v>612.41999999999996</v>
      </c>
      <c r="AB242" t="s">
        <v>41</v>
      </c>
      <c r="AC242" t="s">
        <v>54</v>
      </c>
      <c r="AD242" t="s">
        <v>54</v>
      </c>
      <c r="AE242" t="s">
        <v>73</v>
      </c>
      <c r="AF242" t="s">
        <v>1245</v>
      </c>
    </row>
    <row r="243" spans="1:32" x14ac:dyDescent="0.3">
      <c r="A243" t="s">
        <v>1246</v>
      </c>
      <c r="B243" t="s">
        <v>1247</v>
      </c>
      <c r="C243" t="s">
        <v>1248</v>
      </c>
      <c r="D243" t="s">
        <v>1249</v>
      </c>
      <c r="E243" t="s">
        <v>36</v>
      </c>
      <c r="F243">
        <v>9</v>
      </c>
      <c r="G243">
        <v>2022</v>
      </c>
      <c r="H243" s="1">
        <v>44975.484695775463</v>
      </c>
      <c r="I243" t="s">
        <v>444</v>
      </c>
      <c r="J243">
        <v>2173.1</v>
      </c>
      <c r="K243">
        <v>0</v>
      </c>
      <c r="L243" t="s">
        <v>38</v>
      </c>
      <c r="M243" t="s">
        <v>79</v>
      </c>
      <c r="Q243">
        <v>2173.1</v>
      </c>
      <c r="R243" t="s">
        <v>94</v>
      </c>
      <c r="S243">
        <v>33.466574000000001</v>
      </c>
      <c r="T243">
        <v>-117.685766</v>
      </c>
      <c r="U243">
        <v>10.852499999999999</v>
      </c>
      <c r="V243">
        <v>1</v>
      </c>
      <c r="W243">
        <v>104</v>
      </c>
      <c r="X243">
        <v>39</v>
      </c>
      <c r="Y243">
        <v>3959.22</v>
      </c>
      <c r="Z243">
        <v>6009019001</v>
      </c>
      <c r="AA243">
        <v>4352.3027809929999</v>
      </c>
      <c r="AB243" t="s">
        <v>53</v>
      </c>
      <c r="AC243" t="s">
        <v>54</v>
      </c>
      <c r="AD243" t="s">
        <v>54</v>
      </c>
      <c r="AE243" t="s">
        <v>55</v>
      </c>
      <c r="AF243" t="s">
        <v>1250</v>
      </c>
    </row>
    <row r="244" spans="1:32" x14ac:dyDescent="0.3">
      <c r="A244" t="s">
        <v>1251</v>
      </c>
      <c r="B244" t="s">
        <v>1252</v>
      </c>
      <c r="C244" t="s">
        <v>1253</v>
      </c>
      <c r="D244" t="s">
        <v>1254</v>
      </c>
      <c r="E244" t="s">
        <v>600</v>
      </c>
      <c r="F244">
        <v>4</v>
      </c>
      <c r="G244">
        <v>2022</v>
      </c>
      <c r="H244" s="1">
        <v>44950.330555555556</v>
      </c>
      <c r="I244" t="s">
        <v>444</v>
      </c>
      <c r="J244">
        <v>2108.61</v>
      </c>
      <c r="K244">
        <v>0</v>
      </c>
      <c r="L244" t="s">
        <v>38</v>
      </c>
      <c r="M244" t="s">
        <v>79</v>
      </c>
      <c r="Q244">
        <v>2108.62</v>
      </c>
      <c r="R244" t="s">
        <v>214</v>
      </c>
      <c r="S244">
        <v>27.9086</v>
      </c>
      <c r="T244">
        <v>-82.703739999999996</v>
      </c>
      <c r="U244">
        <v>6.2808333330000004</v>
      </c>
      <c r="V244">
        <v>1</v>
      </c>
      <c r="W244">
        <v>18</v>
      </c>
      <c r="X244">
        <v>8.1300000000000008</v>
      </c>
      <c r="Y244">
        <v>2291.0500000000002</v>
      </c>
      <c r="Z244">
        <v>12000060001</v>
      </c>
      <c r="AA244">
        <v>3441.7791866429998</v>
      </c>
      <c r="AB244" t="s">
        <v>41</v>
      </c>
      <c r="AC244" t="s">
        <v>54</v>
      </c>
      <c r="AD244" t="s">
        <v>537</v>
      </c>
      <c r="AE244" t="s">
        <v>73</v>
      </c>
      <c r="AF244" t="s">
        <v>1255</v>
      </c>
    </row>
    <row r="245" spans="1:32" x14ac:dyDescent="0.3">
      <c r="A245" t="s">
        <v>1256</v>
      </c>
      <c r="B245" t="s">
        <v>1257</v>
      </c>
      <c r="C245" t="s">
        <v>1258</v>
      </c>
      <c r="D245" t="s">
        <v>1259</v>
      </c>
      <c r="E245" t="s">
        <v>253</v>
      </c>
      <c r="F245">
        <v>5</v>
      </c>
      <c r="G245">
        <v>2022</v>
      </c>
      <c r="H245" s="1">
        <v>44974.441137696762</v>
      </c>
      <c r="I245" t="s">
        <v>444</v>
      </c>
      <c r="J245">
        <v>2096.4</v>
      </c>
      <c r="K245">
        <v>0</v>
      </c>
      <c r="L245" t="s">
        <v>38</v>
      </c>
      <c r="M245" t="s">
        <v>39</v>
      </c>
      <c r="N245">
        <v>1911.24</v>
      </c>
      <c r="Q245">
        <v>1021.297</v>
      </c>
      <c r="R245" t="s">
        <v>52</v>
      </c>
      <c r="S245">
        <v>40.402624000000003</v>
      </c>
      <c r="T245">
        <v>-86.907696000000001</v>
      </c>
      <c r="U245">
        <v>17.55</v>
      </c>
      <c r="V245">
        <v>1</v>
      </c>
      <c r="W245">
        <v>66</v>
      </c>
      <c r="X245">
        <v>14.5</v>
      </c>
      <c r="Y245">
        <v>6392.3</v>
      </c>
      <c r="Z245">
        <v>18000602001</v>
      </c>
      <c r="AA245">
        <v>9141.6568872740008</v>
      </c>
      <c r="AB245" t="s">
        <v>53</v>
      </c>
      <c r="AC245" t="s">
        <v>1260</v>
      </c>
      <c r="AD245" t="s">
        <v>54</v>
      </c>
      <c r="AE245" t="s">
        <v>73</v>
      </c>
      <c r="AF245" t="s">
        <v>1261</v>
      </c>
    </row>
    <row r="246" spans="1:32" x14ac:dyDescent="0.3">
      <c r="A246" t="s">
        <v>1262</v>
      </c>
      <c r="B246" t="s">
        <v>1263</v>
      </c>
      <c r="C246" t="s">
        <v>1264</v>
      </c>
      <c r="D246" t="s">
        <v>1265</v>
      </c>
      <c r="E246" t="s">
        <v>641</v>
      </c>
      <c r="F246">
        <v>3</v>
      </c>
      <c r="G246">
        <v>2022</v>
      </c>
      <c r="H246" s="1">
        <v>44965.573165462964</v>
      </c>
      <c r="I246" t="s">
        <v>444</v>
      </c>
      <c r="J246">
        <v>2084</v>
      </c>
      <c r="K246">
        <v>0</v>
      </c>
      <c r="L246" t="s">
        <v>38</v>
      </c>
      <c r="M246" t="s">
        <v>51</v>
      </c>
      <c r="N246">
        <v>2084</v>
      </c>
      <c r="R246" t="s">
        <v>52</v>
      </c>
      <c r="S246">
        <v>39.035029999999999</v>
      </c>
      <c r="T246">
        <v>-77.447569999999999</v>
      </c>
      <c r="Z246">
        <v>51001400062</v>
      </c>
      <c r="AA246">
        <v>5463.1415661000001</v>
      </c>
      <c r="AB246" t="s">
        <v>53</v>
      </c>
      <c r="AC246" t="s">
        <v>42</v>
      </c>
      <c r="AD246" t="s">
        <v>54</v>
      </c>
      <c r="AE246" t="s">
        <v>65</v>
      </c>
      <c r="AF246" t="s">
        <v>1266</v>
      </c>
    </row>
    <row r="247" spans="1:32" x14ac:dyDescent="0.3">
      <c r="A247" t="s">
        <v>1267</v>
      </c>
      <c r="B247" t="s">
        <v>1268</v>
      </c>
      <c r="C247" t="s">
        <v>1269</v>
      </c>
      <c r="D247" t="s">
        <v>1270</v>
      </c>
      <c r="E247" t="s">
        <v>231</v>
      </c>
      <c r="F247">
        <v>2</v>
      </c>
      <c r="G247">
        <v>2022</v>
      </c>
      <c r="H247" s="1">
        <v>44978.444169270835</v>
      </c>
      <c r="I247" t="s">
        <v>444</v>
      </c>
      <c r="J247">
        <v>2074.36</v>
      </c>
      <c r="K247">
        <v>0</v>
      </c>
      <c r="L247" t="s">
        <v>38</v>
      </c>
      <c r="M247" t="s">
        <v>79</v>
      </c>
      <c r="Q247">
        <v>2074.36</v>
      </c>
      <c r="R247" t="s">
        <v>52</v>
      </c>
      <c r="S247">
        <v>18.261500000000002</v>
      </c>
      <c r="T247">
        <v>-66.027167000000006</v>
      </c>
      <c r="U247">
        <v>11.904999999999999</v>
      </c>
      <c r="V247">
        <v>1</v>
      </c>
      <c r="W247">
        <v>40</v>
      </c>
      <c r="X247">
        <v>17.100000000000001</v>
      </c>
      <c r="Y247">
        <v>4343.43</v>
      </c>
      <c r="Z247">
        <v>72000006003</v>
      </c>
      <c r="AB247" t="s">
        <v>41</v>
      </c>
      <c r="AC247" t="s">
        <v>54</v>
      </c>
      <c r="AD247" t="s">
        <v>54</v>
      </c>
      <c r="AE247" t="s">
        <v>55</v>
      </c>
      <c r="AF247" t="s">
        <v>1271</v>
      </c>
    </row>
    <row r="248" spans="1:32" x14ac:dyDescent="0.3">
      <c r="A248" t="s">
        <v>1272</v>
      </c>
      <c r="B248" t="s">
        <v>1273</v>
      </c>
      <c r="C248" t="s">
        <v>1274</v>
      </c>
      <c r="D248" t="s">
        <v>325</v>
      </c>
      <c r="E248" t="s">
        <v>192</v>
      </c>
      <c r="F248">
        <v>4</v>
      </c>
      <c r="G248">
        <v>2022</v>
      </c>
      <c r="H248" s="1">
        <v>44973.454084537036</v>
      </c>
      <c r="I248" t="s">
        <v>444</v>
      </c>
      <c r="J248">
        <v>2073</v>
      </c>
      <c r="K248">
        <v>0</v>
      </c>
      <c r="L248" t="s">
        <v>38</v>
      </c>
      <c r="M248" t="s">
        <v>51</v>
      </c>
      <c r="N248">
        <v>2073</v>
      </c>
      <c r="R248" t="s">
        <v>52</v>
      </c>
      <c r="S248">
        <v>32.363610999999999</v>
      </c>
      <c r="T248">
        <v>-86.442778000000004</v>
      </c>
      <c r="U248">
        <v>15.70833333</v>
      </c>
      <c r="V248">
        <v>1</v>
      </c>
      <c r="W248">
        <v>35</v>
      </c>
      <c r="X248">
        <v>14.3</v>
      </c>
      <c r="Y248">
        <v>5728</v>
      </c>
      <c r="Z248">
        <v>1000110001</v>
      </c>
      <c r="AA248">
        <v>9032.3940559519997</v>
      </c>
      <c r="AB248" t="s">
        <v>53</v>
      </c>
      <c r="AC248" t="s">
        <v>42</v>
      </c>
      <c r="AD248" t="s">
        <v>54</v>
      </c>
      <c r="AE248" t="s">
        <v>65</v>
      </c>
      <c r="AF248" t="s">
        <v>1275</v>
      </c>
    </row>
    <row r="249" spans="1:32" x14ac:dyDescent="0.3">
      <c r="A249" t="s">
        <v>1276</v>
      </c>
      <c r="B249" t="s">
        <v>1277</v>
      </c>
      <c r="C249" t="s">
        <v>1278</v>
      </c>
      <c r="D249" t="s">
        <v>1279</v>
      </c>
      <c r="E249" t="s">
        <v>207</v>
      </c>
      <c r="F249">
        <v>4</v>
      </c>
      <c r="G249">
        <v>2022</v>
      </c>
      <c r="H249" s="1">
        <v>44966.393951226855</v>
      </c>
      <c r="I249" t="s">
        <v>444</v>
      </c>
      <c r="J249">
        <v>2025.1</v>
      </c>
      <c r="K249">
        <v>0</v>
      </c>
      <c r="L249" t="s">
        <v>38</v>
      </c>
      <c r="M249" t="s">
        <v>79</v>
      </c>
      <c r="Q249">
        <v>2025.1</v>
      </c>
      <c r="R249" t="s">
        <v>52</v>
      </c>
      <c r="S249">
        <v>36.28951</v>
      </c>
      <c r="T249">
        <v>-86.69068</v>
      </c>
      <c r="U249">
        <v>18.858333330000001</v>
      </c>
      <c r="V249">
        <v>1</v>
      </c>
      <c r="W249">
        <v>24</v>
      </c>
      <c r="X249">
        <v>17.5</v>
      </c>
      <c r="Y249">
        <v>6848.48</v>
      </c>
      <c r="Z249">
        <v>47001016002</v>
      </c>
      <c r="AA249">
        <v>7575.5563049920002</v>
      </c>
      <c r="AB249" t="s">
        <v>38</v>
      </c>
      <c r="AC249" t="s">
        <v>38</v>
      </c>
      <c r="AD249" t="s">
        <v>38</v>
      </c>
      <c r="AE249" t="s">
        <v>38</v>
      </c>
      <c r="AF249" t="s">
        <v>1280</v>
      </c>
    </row>
    <row r="250" spans="1:32" x14ac:dyDescent="0.3">
      <c r="A250" t="s">
        <v>1281</v>
      </c>
      <c r="B250" t="s">
        <v>1282</v>
      </c>
      <c r="C250" t="s">
        <v>1283</v>
      </c>
      <c r="D250" t="s">
        <v>443</v>
      </c>
      <c r="E250" t="s">
        <v>36</v>
      </c>
      <c r="F250">
        <v>9</v>
      </c>
      <c r="G250">
        <v>2022</v>
      </c>
      <c r="H250" s="1">
        <v>44959.684876504631</v>
      </c>
      <c r="I250" t="s">
        <v>444</v>
      </c>
      <c r="J250">
        <v>2016</v>
      </c>
      <c r="K250">
        <v>0</v>
      </c>
      <c r="L250" t="s">
        <v>38</v>
      </c>
      <c r="M250" t="s">
        <v>79</v>
      </c>
      <c r="Q250">
        <v>2016</v>
      </c>
      <c r="R250" t="s">
        <v>214</v>
      </c>
      <c r="S250">
        <v>33.960713217641803</v>
      </c>
      <c r="T250">
        <v>-118.02566059845699</v>
      </c>
      <c r="Z250">
        <v>6004009009</v>
      </c>
      <c r="AA250">
        <v>8285.7647085850022</v>
      </c>
      <c r="AB250" t="s">
        <v>407</v>
      </c>
      <c r="AC250" t="s">
        <v>42</v>
      </c>
      <c r="AD250" t="s">
        <v>54</v>
      </c>
      <c r="AE250" t="s">
        <v>65</v>
      </c>
      <c r="AF250" t="s">
        <v>1284</v>
      </c>
    </row>
    <row r="251" spans="1:32" x14ac:dyDescent="0.3">
      <c r="A251" t="s">
        <v>1237</v>
      </c>
      <c r="B251" t="s">
        <v>1285</v>
      </c>
      <c r="C251" t="s">
        <v>1286</v>
      </c>
      <c r="D251" t="s">
        <v>1240</v>
      </c>
      <c r="E251" t="s">
        <v>136</v>
      </c>
      <c r="F251">
        <v>4</v>
      </c>
      <c r="G251">
        <v>2022</v>
      </c>
      <c r="H251" s="1">
        <v>44965.438164282408</v>
      </c>
      <c r="I251" t="s">
        <v>444</v>
      </c>
      <c r="J251">
        <v>1993</v>
      </c>
      <c r="K251">
        <v>0</v>
      </c>
      <c r="L251" t="s">
        <v>38</v>
      </c>
      <c r="M251" t="s">
        <v>79</v>
      </c>
      <c r="Q251">
        <v>1993</v>
      </c>
      <c r="R251" t="s">
        <v>94</v>
      </c>
      <c r="S251">
        <v>36.019883999999998</v>
      </c>
      <c r="T251">
        <v>-79.373457999999999</v>
      </c>
      <c r="U251">
        <v>6.6033583330000001</v>
      </c>
      <c r="V251">
        <v>1</v>
      </c>
      <c r="W251">
        <v>12</v>
      </c>
      <c r="X251">
        <v>0</v>
      </c>
      <c r="Y251">
        <v>2410.1368000000002</v>
      </c>
      <c r="Z251">
        <v>37000101001</v>
      </c>
      <c r="AA251">
        <v>3532.8315460780004</v>
      </c>
      <c r="AB251" t="s">
        <v>54</v>
      </c>
      <c r="AC251" t="s">
        <v>54</v>
      </c>
      <c r="AD251" t="s">
        <v>54</v>
      </c>
      <c r="AE251" t="s">
        <v>65</v>
      </c>
      <c r="AF251" t="s">
        <v>1287</v>
      </c>
    </row>
    <row r="252" spans="1:32" x14ac:dyDescent="0.3">
      <c r="A252" t="s">
        <v>1288</v>
      </c>
      <c r="B252" t="s">
        <v>1289</v>
      </c>
      <c r="C252" t="s">
        <v>1290</v>
      </c>
      <c r="D252" t="s">
        <v>1291</v>
      </c>
      <c r="E252" t="s">
        <v>543</v>
      </c>
      <c r="F252">
        <v>7</v>
      </c>
      <c r="G252">
        <v>2022</v>
      </c>
      <c r="H252" s="1">
        <v>44971.425630081016</v>
      </c>
      <c r="I252" t="s">
        <v>444</v>
      </c>
      <c r="J252">
        <v>1975</v>
      </c>
      <c r="K252">
        <v>0</v>
      </c>
      <c r="L252" t="s">
        <v>38</v>
      </c>
      <c r="M252" t="s">
        <v>51</v>
      </c>
      <c r="N252">
        <v>1975</v>
      </c>
      <c r="R252" t="s">
        <v>52</v>
      </c>
      <c r="S252">
        <v>37.029524000000002</v>
      </c>
      <c r="T252">
        <v>-94.591695000000001</v>
      </c>
      <c r="U252">
        <v>6.35</v>
      </c>
      <c r="V252">
        <v>1</v>
      </c>
      <c r="W252">
        <v>0</v>
      </c>
      <c r="X252">
        <v>0</v>
      </c>
      <c r="Y252">
        <v>2315.6</v>
      </c>
      <c r="Z252">
        <v>29001010002</v>
      </c>
      <c r="AA252">
        <v>1821.0471887000001</v>
      </c>
      <c r="AB252" t="s">
        <v>1292</v>
      </c>
      <c r="AC252" t="s">
        <v>64</v>
      </c>
      <c r="AD252" t="s">
        <v>54</v>
      </c>
      <c r="AE252" t="s">
        <v>800</v>
      </c>
      <c r="AF252" t="s">
        <v>1293</v>
      </c>
    </row>
    <row r="253" spans="1:32" x14ac:dyDescent="0.3">
      <c r="A253" t="s">
        <v>1294</v>
      </c>
      <c r="B253" t="s">
        <v>1295</v>
      </c>
      <c r="C253" t="s">
        <v>1296</v>
      </c>
      <c r="D253" t="s">
        <v>1297</v>
      </c>
      <c r="E253" t="s">
        <v>1023</v>
      </c>
      <c r="F253">
        <v>8</v>
      </c>
      <c r="G253">
        <v>2022</v>
      </c>
      <c r="H253" s="1">
        <v>44973.738020034725</v>
      </c>
      <c r="I253" t="s">
        <v>444</v>
      </c>
      <c r="J253">
        <v>1960.11</v>
      </c>
      <c r="K253">
        <v>0</v>
      </c>
      <c r="L253" t="s">
        <v>38</v>
      </c>
      <c r="M253" t="s">
        <v>51</v>
      </c>
      <c r="N253">
        <v>1960.11</v>
      </c>
      <c r="R253" t="s">
        <v>52</v>
      </c>
      <c r="S253">
        <v>40.555276999999997</v>
      </c>
      <c r="T253">
        <v>-105.020555</v>
      </c>
      <c r="U253">
        <v>7.65</v>
      </c>
      <c r="V253">
        <v>2</v>
      </c>
      <c r="W253">
        <v>23</v>
      </c>
      <c r="X253">
        <v>0</v>
      </c>
      <c r="Y253">
        <v>2795.41</v>
      </c>
      <c r="Z253">
        <v>8000037001</v>
      </c>
      <c r="AA253">
        <v>6482.9279917719996</v>
      </c>
      <c r="AB253" t="s">
        <v>53</v>
      </c>
      <c r="AC253" t="s">
        <v>64</v>
      </c>
      <c r="AD253" t="s">
        <v>54</v>
      </c>
      <c r="AE253" t="s">
        <v>73</v>
      </c>
      <c r="AF253" t="s">
        <v>1298</v>
      </c>
    </row>
    <row r="254" spans="1:32" x14ac:dyDescent="0.3">
      <c r="A254" t="s">
        <v>1299</v>
      </c>
      <c r="B254" t="s">
        <v>1300</v>
      </c>
      <c r="C254" t="s">
        <v>1300</v>
      </c>
      <c r="D254" t="s">
        <v>1301</v>
      </c>
      <c r="E254" t="s">
        <v>99</v>
      </c>
      <c r="F254">
        <v>6</v>
      </c>
      <c r="G254">
        <v>2022</v>
      </c>
      <c r="H254" s="1">
        <v>44831.686194074071</v>
      </c>
      <c r="I254" t="s">
        <v>444</v>
      </c>
      <c r="J254">
        <v>1944.53</v>
      </c>
      <c r="K254">
        <v>0</v>
      </c>
      <c r="L254" t="s">
        <v>38</v>
      </c>
      <c r="M254" t="s">
        <v>79</v>
      </c>
      <c r="Q254">
        <v>1944.53</v>
      </c>
      <c r="R254" t="s">
        <v>52</v>
      </c>
      <c r="S254">
        <v>32.462466999999997</v>
      </c>
      <c r="T254">
        <v>-94.758066999999997</v>
      </c>
      <c r="U254">
        <v>10.249916669999999</v>
      </c>
      <c r="V254">
        <v>1</v>
      </c>
      <c r="W254">
        <v>21</v>
      </c>
      <c r="X254">
        <v>0</v>
      </c>
      <c r="Y254">
        <v>3742.2429999999999</v>
      </c>
      <c r="Z254">
        <v>48005019001</v>
      </c>
      <c r="AA254">
        <v>6590.3697759053002</v>
      </c>
      <c r="AB254" t="s">
        <v>53</v>
      </c>
      <c r="AC254" t="s">
        <v>54</v>
      </c>
      <c r="AD254" t="s">
        <v>54</v>
      </c>
      <c r="AE254" t="s">
        <v>55</v>
      </c>
      <c r="AF254" t="s">
        <v>1302</v>
      </c>
    </row>
    <row r="255" spans="1:32" x14ac:dyDescent="0.3">
      <c r="A255" t="s">
        <v>1303</v>
      </c>
      <c r="B255" t="s">
        <v>1304</v>
      </c>
      <c r="C255" t="s">
        <v>1305</v>
      </c>
      <c r="D255" t="s">
        <v>1306</v>
      </c>
      <c r="E255" t="s">
        <v>36</v>
      </c>
      <c r="F255">
        <v>9</v>
      </c>
      <c r="G255">
        <v>2022</v>
      </c>
      <c r="H255" s="1">
        <v>44971.495583298609</v>
      </c>
      <c r="I255" t="s">
        <v>444</v>
      </c>
      <c r="J255">
        <v>1936.27</v>
      </c>
      <c r="K255">
        <v>0</v>
      </c>
      <c r="L255" t="s">
        <v>38</v>
      </c>
      <c r="M255" t="s">
        <v>51</v>
      </c>
      <c r="N255">
        <v>1936.27</v>
      </c>
      <c r="R255" t="s">
        <v>52</v>
      </c>
      <c r="S255">
        <v>37.613722000000003</v>
      </c>
      <c r="T255">
        <v>-121.01177800000001</v>
      </c>
      <c r="U255">
        <v>0</v>
      </c>
      <c r="V255">
        <v>1</v>
      </c>
      <c r="W255">
        <v>14.9</v>
      </c>
      <c r="X255">
        <v>0</v>
      </c>
      <c r="Y255">
        <v>0</v>
      </c>
      <c r="Z255">
        <v>6005065001</v>
      </c>
      <c r="AA255">
        <v>12255.647579951001</v>
      </c>
      <c r="AB255" t="s">
        <v>407</v>
      </c>
      <c r="AC255" t="s">
        <v>54</v>
      </c>
      <c r="AD255" t="s">
        <v>54</v>
      </c>
      <c r="AE255" t="s">
        <v>1307</v>
      </c>
      <c r="AF255" t="s">
        <v>1308</v>
      </c>
    </row>
    <row r="256" spans="1:32" x14ac:dyDescent="0.3">
      <c r="A256" t="s">
        <v>1309</v>
      </c>
      <c r="B256" t="s">
        <v>1310</v>
      </c>
      <c r="C256" t="s">
        <v>1311</v>
      </c>
      <c r="D256" t="s">
        <v>1312</v>
      </c>
      <c r="E256" t="s">
        <v>641</v>
      </c>
      <c r="F256">
        <v>3</v>
      </c>
      <c r="G256">
        <v>2022</v>
      </c>
      <c r="H256" s="1">
        <v>44965.314489548611</v>
      </c>
      <c r="I256" t="s">
        <v>444</v>
      </c>
      <c r="J256">
        <v>1925.01</v>
      </c>
      <c r="K256">
        <v>0</v>
      </c>
      <c r="L256" t="s">
        <v>38</v>
      </c>
      <c r="M256" t="s">
        <v>51</v>
      </c>
      <c r="N256">
        <v>1925.01</v>
      </c>
      <c r="R256" t="s">
        <v>214</v>
      </c>
      <c r="S256">
        <v>38.24944</v>
      </c>
      <c r="T256">
        <v>-77.423580000000001</v>
      </c>
      <c r="U256">
        <v>6.7249999999999996</v>
      </c>
      <c r="V256">
        <v>1</v>
      </c>
      <c r="W256">
        <v>9.4</v>
      </c>
      <c r="X256">
        <v>0</v>
      </c>
      <c r="Y256">
        <v>2454.73</v>
      </c>
      <c r="Z256">
        <v>51000155001</v>
      </c>
      <c r="AA256">
        <v>2640.5184236150003</v>
      </c>
      <c r="AB256" t="s">
        <v>952</v>
      </c>
      <c r="AC256" t="s">
        <v>54</v>
      </c>
      <c r="AD256" t="s">
        <v>43</v>
      </c>
      <c r="AE256" t="s">
        <v>73</v>
      </c>
      <c r="AF256" t="s">
        <v>1313</v>
      </c>
    </row>
    <row r="257" spans="1:32" x14ac:dyDescent="0.3">
      <c r="A257" t="s">
        <v>1314</v>
      </c>
      <c r="B257" t="s">
        <v>1315</v>
      </c>
      <c r="C257" t="s">
        <v>1316</v>
      </c>
      <c r="D257" t="s">
        <v>443</v>
      </c>
      <c r="E257" t="s">
        <v>36</v>
      </c>
      <c r="F257">
        <v>9</v>
      </c>
      <c r="G257">
        <v>2022</v>
      </c>
      <c r="H257" s="1">
        <v>44959.686214398149</v>
      </c>
      <c r="I257" t="s">
        <v>444</v>
      </c>
      <c r="J257">
        <v>1921</v>
      </c>
      <c r="K257">
        <v>0</v>
      </c>
      <c r="L257" t="s">
        <v>38</v>
      </c>
      <c r="M257" t="s">
        <v>79</v>
      </c>
      <c r="Q257">
        <v>1921</v>
      </c>
      <c r="R257" t="s">
        <v>214</v>
      </c>
      <c r="S257">
        <v>33.960713217641803</v>
      </c>
      <c r="T257">
        <v>-118.02566059845699</v>
      </c>
      <c r="Z257">
        <v>6004009010</v>
      </c>
      <c r="AA257">
        <v>4771.1436343940004</v>
      </c>
      <c r="AB257" t="s">
        <v>407</v>
      </c>
      <c r="AC257" t="s">
        <v>42</v>
      </c>
      <c r="AD257" t="s">
        <v>54</v>
      </c>
      <c r="AE257" t="s">
        <v>55</v>
      </c>
      <c r="AF257" t="s">
        <v>1317</v>
      </c>
    </row>
    <row r="258" spans="1:32" x14ac:dyDescent="0.3">
      <c r="A258" t="s">
        <v>1182</v>
      </c>
      <c r="B258" t="s">
        <v>1318</v>
      </c>
      <c r="C258" t="s">
        <v>1319</v>
      </c>
      <c r="D258" t="s">
        <v>1185</v>
      </c>
      <c r="E258" t="s">
        <v>543</v>
      </c>
      <c r="F258">
        <v>7</v>
      </c>
      <c r="G258">
        <v>2022</v>
      </c>
      <c r="H258" s="1">
        <v>44973.586905856479</v>
      </c>
      <c r="I258" t="s">
        <v>444</v>
      </c>
      <c r="J258">
        <v>1906.55</v>
      </c>
      <c r="K258">
        <v>0</v>
      </c>
      <c r="L258" t="s">
        <v>38</v>
      </c>
      <c r="M258" t="s">
        <v>79</v>
      </c>
      <c r="Q258">
        <v>1906.55</v>
      </c>
      <c r="R258" t="s">
        <v>936</v>
      </c>
      <c r="S258">
        <v>38.411805999999999</v>
      </c>
      <c r="T258">
        <v>-90.338194000000001</v>
      </c>
      <c r="U258">
        <v>10.345000000000001</v>
      </c>
      <c r="V258">
        <v>1</v>
      </c>
      <c r="W258">
        <v>0</v>
      </c>
      <c r="X258">
        <v>0</v>
      </c>
      <c r="Y258">
        <v>3773.19</v>
      </c>
      <c r="Z258">
        <v>29001023005</v>
      </c>
      <c r="AA258">
        <v>5226.405431569</v>
      </c>
      <c r="AB258" t="s">
        <v>54</v>
      </c>
      <c r="AC258" t="s">
        <v>54</v>
      </c>
      <c r="AD258" t="s">
        <v>54</v>
      </c>
      <c r="AE258" t="s">
        <v>55</v>
      </c>
      <c r="AF258" t="s">
        <v>1320</v>
      </c>
    </row>
    <row r="259" spans="1:32" x14ac:dyDescent="0.3">
      <c r="A259" t="s">
        <v>1321</v>
      </c>
      <c r="B259" t="s">
        <v>1322</v>
      </c>
      <c r="C259" t="s">
        <v>1323</v>
      </c>
      <c r="D259" t="s">
        <v>1324</v>
      </c>
      <c r="E259" t="s">
        <v>641</v>
      </c>
      <c r="F259">
        <v>3</v>
      </c>
      <c r="G259">
        <v>2022</v>
      </c>
      <c r="H259" s="1">
        <v>44973.438692465279</v>
      </c>
      <c r="I259" t="s">
        <v>444</v>
      </c>
      <c r="J259">
        <v>1887.53</v>
      </c>
      <c r="K259">
        <v>0</v>
      </c>
      <c r="L259" t="s">
        <v>38</v>
      </c>
      <c r="M259" t="s">
        <v>79</v>
      </c>
      <c r="Q259">
        <v>1887.53</v>
      </c>
      <c r="R259" t="s">
        <v>94</v>
      </c>
      <c r="S259">
        <v>37.084010999999997</v>
      </c>
      <c r="T259">
        <v>-76.531216000000001</v>
      </c>
      <c r="Z259">
        <v>51000308002</v>
      </c>
      <c r="AA259">
        <v>5279.2158000412992</v>
      </c>
      <c r="AB259" t="s">
        <v>53</v>
      </c>
      <c r="AC259" t="s">
        <v>42</v>
      </c>
      <c r="AD259" t="s">
        <v>54</v>
      </c>
      <c r="AE259" t="s">
        <v>55</v>
      </c>
      <c r="AF259" t="s">
        <v>1325</v>
      </c>
    </row>
    <row r="260" spans="1:32" x14ac:dyDescent="0.3">
      <c r="A260" t="s">
        <v>743</v>
      </c>
      <c r="B260" t="s">
        <v>1326</v>
      </c>
      <c r="C260" t="s">
        <v>1327</v>
      </c>
      <c r="D260" t="s">
        <v>746</v>
      </c>
      <c r="E260" t="s">
        <v>514</v>
      </c>
      <c r="F260">
        <v>1</v>
      </c>
      <c r="G260">
        <v>2022</v>
      </c>
      <c r="H260" s="1">
        <v>44978.712125682869</v>
      </c>
      <c r="I260" t="s">
        <v>444</v>
      </c>
      <c r="J260">
        <v>1885.03</v>
      </c>
      <c r="K260">
        <v>0</v>
      </c>
      <c r="L260" t="s">
        <v>38</v>
      </c>
      <c r="M260" t="s">
        <v>79</v>
      </c>
      <c r="Q260">
        <v>1885.03</v>
      </c>
      <c r="R260" t="s">
        <v>94</v>
      </c>
      <c r="S260">
        <v>41.851210999999999</v>
      </c>
      <c r="T260">
        <v>-71.368110999999999</v>
      </c>
      <c r="U260">
        <v>23.206666663</v>
      </c>
      <c r="V260">
        <v>2</v>
      </c>
      <c r="W260">
        <v>31</v>
      </c>
      <c r="X260">
        <v>20.3</v>
      </c>
      <c r="Y260">
        <v>6093.49</v>
      </c>
      <c r="Z260">
        <v>44000031001</v>
      </c>
      <c r="AA260">
        <v>12674.488433352</v>
      </c>
      <c r="AB260" t="s">
        <v>53</v>
      </c>
      <c r="AC260" t="s">
        <v>42</v>
      </c>
      <c r="AD260" t="s">
        <v>54</v>
      </c>
      <c r="AE260" t="s">
        <v>73</v>
      </c>
      <c r="AF260" t="s">
        <v>1328</v>
      </c>
    </row>
    <row r="261" spans="1:32" x14ac:dyDescent="0.3">
      <c r="A261" t="s">
        <v>1329</v>
      </c>
      <c r="B261" t="s">
        <v>1330</v>
      </c>
      <c r="C261" t="s">
        <v>1331</v>
      </c>
      <c r="D261" t="s">
        <v>1332</v>
      </c>
      <c r="E261" t="s">
        <v>192</v>
      </c>
      <c r="F261">
        <v>4</v>
      </c>
      <c r="G261">
        <v>2022</v>
      </c>
      <c r="H261" s="1">
        <v>44951.412329004626</v>
      </c>
      <c r="I261" t="s">
        <v>444</v>
      </c>
      <c r="J261">
        <v>1860.22</v>
      </c>
      <c r="K261">
        <v>0</v>
      </c>
      <c r="L261" t="s">
        <v>38</v>
      </c>
      <c r="M261" t="s">
        <v>39</v>
      </c>
      <c r="N261">
        <v>1832.45</v>
      </c>
      <c r="Q261">
        <v>27.77</v>
      </c>
      <c r="R261" t="s">
        <v>568</v>
      </c>
      <c r="S261">
        <v>34.272221999999999</v>
      </c>
      <c r="T261">
        <v>-86.190556000000001</v>
      </c>
      <c r="U261">
        <v>8.3813333330000006</v>
      </c>
      <c r="V261">
        <v>1</v>
      </c>
      <c r="W261">
        <v>11.5</v>
      </c>
      <c r="X261">
        <v>8.1430000000000007</v>
      </c>
      <c r="Y261">
        <v>3054.8330000000001</v>
      </c>
      <c r="Z261">
        <v>1000205001</v>
      </c>
      <c r="AA261">
        <v>3194.1167689797999</v>
      </c>
      <c r="AB261" t="s">
        <v>53</v>
      </c>
      <c r="AC261" t="s">
        <v>54</v>
      </c>
      <c r="AD261" t="s">
        <v>537</v>
      </c>
      <c r="AE261" t="s">
        <v>73</v>
      </c>
      <c r="AF261" t="s">
        <v>1333</v>
      </c>
    </row>
    <row r="262" spans="1:32" x14ac:dyDescent="0.3">
      <c r="A262" t="s">
        <v>1334</v>
      </c>
      <c r="B262" t="s">
        <v>1335</v>
      </c>
      <c r="C262" t="s">
        <v>1336</v>
      </c>
      <c r="D262" t="s">
        <v>886</v>
      </c>
      <c r="E262" t="s">
        <v>159</v>
      </c>
      <c r="F262">
        <v>10</v>
      </c>
      <c r="G262">
        <v>2022</v>
      </c>
      <c r="H262" s="1">
        <v>44981.536256435182</v>
      </c>
      <c r="I262" t="s">
        <v>444</v>
      </c>
      <c r="J262">
        <v>1860</v>
      </c>
      <c r="K262">
        <v>0</v>
      </c>
      <c r="L262" t="s">
        <v>38</v>
      </c>
      <c r="M262" t="s">
        <v>79</v>
      </c>
      <c r="Q262">
        <v>1860</v>
      </c>
      <c r="R262" t="s">
        <v>94</v>
      </c>
      <c r="S262">
        <v>47.285685000000001</v>
      </c>
      <c r="T262">
        <v>-122.48929699999999</v>
      </c>
      <c r="Z262">
        <v>53001280003</v>
      </c>
      <c r="AA262">
        <v>2112.4147388919996</v>
      </c>
      <c r="AB262" t="s">
        <v>54</v>
      </c>
      <c r="AC262" t="s">
        <v>64</v>
      </c>
      <c r="AD262" t="s">
        <v>54</v>
      </c>
      <c r="AE262" t="s">
        <v>54</v>
      </c>
      <c r="AF262" t="s">
        <v>1337</v>
      </c>
    </row>
    <row r="263" spans="1:32" x14ac:dyDescent="0.3">
      <c r="A263" t="s">
        <v>1338</v>
      </c>
      <c r="B263" t="s">
        <v>1339</v>
      </c>
      <c r="C263" t="s">
        <v>1340</v>
      </c>
      <c r="D263" t="s">
        <v>434</v>
      </c>
      <c r="E263" t="s">
        <v>726</v>
      </c>
      <c r="F263">
        <v>6</v>
      </c>
      <c r="G263">
        <v>2022</v>
      </c>
      <c r="H263" s="1">
        <v>44973.395689861114</v>
      </c>
      <c r="I263" t="s">
        <v>444</v>
      </c>
      <c r="J263">
        <v>1852.7</v>
      </c>
      <c r="K263">
        <v>0</v>
      </c>
      <c r="L263" t="s">
        <v>38</v>
      </c>
      <c r="M263" t="s">
        <v>51</v>
      </c>
      <c r="N263">
        <v>1852.7</v>
      </c>
      <c r="R263" t="s">
        <v>214</v>
      </c>
      <c r="S263">
        <v>36.301943999999999</v>
      </c>
      <c r="T263">
        <v>-94.216110999999998</v>
      </c>
      <c r="U263">
        <v>10.240583333</v>
      </c>
      <c r="V263">
        <v>2</v>
      </c>
      <c r="W263">
        <v>14</v>
      </c>
      <c r="X263">
        <v>7.55</v>
      </c>
      <c r="Y263">
        <v>3408.482</v>
      </c>
      <c r="Z263">
        <v>5000019001</v>
      </c>
      <c r="AA263">
        <v>3696.9078977798695</v>
      </c>
      <c r="AB263" t="s">
        <v>54</v>
      </c>
      <c r="AC263" t="s">
        <v>54</v>
      </c>
      <c r="AD263" t="s">
        <v>537</v>
      </c>
      <c r="AE263" t="s">
        <v>73</v>
      </c>
      <c r="AF263" t="s">
        <v>1341</v>
      </c>
    </row>
    <row r="264" spans="1:32" x14ac:dyDescent="0.3">
      <c r="A264" t="s">
        <v>1342</v>
      </c>
      <c r="B264" t="s">
        <v>1343</v>
      </c>
      <c r="C264" t="s">
        <v>1344</v>
      </c>
      <c r="D264" t="s">
        <v>1345</v>
      </c>
      <c r="E264" t="s">
        <v>117</v>
      </c>
      <c r="F264">
        <v>5</v>
      </c>
      <c r="G264">
        <v>2022</v>
      </c>
      <c r="H264" s="1">
        <v>44967.641296307869</v>
      </c>
      <c r="I264" t="s">
        <v>444</v>
      </c>
      <c r="J264">
        <v>1851</v>
      </c>
      <c r="K264">
        <v>0</v>
      </c>
      <c r="L264" t="s">
        <v>38</v>
      </c>
      <c r="M264" t="s">
        <v>51</v>
      </c>
      <c r="N264">
        <v>2128</v>
      </c>
      <c r="R264" t="s">
        <v>52</v>
      </c>
      <c r="S264">
        <v>39.9026</v>
      </c>
      <c r="T264">
        <v>-91.426497999999995</v>
      </c>
      <c r="U264">
        <v>9.9949999999999992</v>
      </c>
      <c r="V264">
        <v>4</v>
      </c>
      <c r="W264">
        <v>34</v>
      </c>
      <c r="X264">
        <v>13.5</v>
      </c>
      <c r="Y264">
        <v>3644.33</v>
      </c>
      <c r="Z264">
        <v>17000029001</v>
      </c>
      <c r="AA264">
        <v>3733.146736835</v>
      </c>
      <c r="AB264" t="s">
        <v>53</v>
      </c>
      <c r="AC264" t="s">
        <v>54</v>
      </c>
      <c r="AD264" t="s">
        <v>54</v>
      </c>
      <c r="AE264" t="s">
        <v>467</v>
      </c>
      <c r="AF264" t="s">
        <v>1346</v>
      </c>
    </row>
    <row r="265" spans="1:32" x14ac:dyDescent="0.3">
      <c r="A265" t="s">
        <v>1347</v>
      </c>
      <c r="B265" t="s">
        <v>1348</v>
      </c>
      <c r="C265" t="s">
        <v>1348</v>
      </c>
      <c r="D265" t="s">
        <v>1349</v>
      </c>
      <c r="E265" t="s">
        <v>99</v>
      </c>
      <c r="F265">
        <v>6</v>
      </c>
      <c r="G265">
        <v>2022</v>
      </c>
      <c r="H265" s="1">
        <v>44783.492978449074</v>
      </c>
      <c r="I265" t="s">
        <v>444</v>
      </c>
      <c r="J265">
        <v>1821.91</v>
      </c>
      <c r="K265">
        <v>0</v>
      </c>
      <c r="L265" t="s">
        <v>38</v>
      </c>
      <c r="M265" t="s">
        <v>79</v>
      </c>
      <c r="Q265">
        <v>1821.91</v>
      </c>
      <c r="R265" t="s">
        <v>94</v>
      </c>
      <c r="S265">
        <v>32.900289999999998</v>
      </c>
      <c r="T265">
        <v>-96.600390000000004</v>
      </c>
      <c r="U265">
        <v>12.79833333</v>
      </c>
      <c r="V265">
        <v>1</v>
      </c>
      <c r="W265">
        <v>24</v>
      </c>
      <c r="X265">
        <v>24</v>
      </c>
      <c r="Y265">
        <v>4672.53</v>
      </c>
      <c r="Z265">
        <v>48004031002</v>
      </c>
      <c r="AA265">
        <v>7953.6057013661202</v>
      </c>
      <c r="AB265" t="s">
        <v>41</v>
      </c>
      <c r="AC265" t="s">
        <v>54</v>
      </c>
      <c r="AD265" t="s">
        <v>54</v>
      </c>
      <c r="AE265" t="s">
        <v>73</v>
      </c>
      <c r="AF265" t="s">
        <v>1350</v>
      </c>
    </row>
    <row r="266" spans="1:32" x14ac:dyDescent="0.3">
      <c r="A266" t="s">
        <v>1351</v>
      </c>
      <c r="B266" t="s">
        <v>1352</v>
      </c>
      <c r="C266" t="s">
        <v>1353</v>
      </c>
      <c r="D266" t="s">
        <v>1354</v>
      </c>
      <c r="E266" t="s">
        <v>50</v>
      </c>
      <c r="F266">
        <v>10</v>
      </c>
      <c r="G266">
        <v>2022</v>
      </c>
      <c r="H266" s="1">
        <v>44973.445167349535</v>
      </c>
      <c r="I266" t="s">
        <v>444</v>
      </c>
      <c r="J266">
        <v>1816</v>
      </c>
      <c r="K266">
        <v>0</v>
      </c>
      <c r="L266" t="s">
        <v>38</v>
      </c>
      <c r="M266" t="s">
        <v>51</v>
      </c>
      <c r="N266">
        <v>874</v>
      </c>
      <c r="R266" t="s">
        <v>86</v>
      </c>
      <c r="S266">
        <v>44.118071</v>
      </c>
      <c r="T266">
        <v>-121.211439</v>
      </c>
      <c r="Z266">
        <v>41000056001</v>
      </c>
      <c r="AA266">
        <v>3805.9886243830001</v>
      </c>
      <c r="AB266" t="s">
        <v>407</v>
      </c>
      <c r="AC266" t="s">
        <v>42</v>
      </c>
      <c r="AD266" t="s">
        <v>54</v>
      </c>
      <c r="AE266" t="s">
        <v>73</v>
      </c>
      <c r="AF266" t="s">
        <v>1355</v>
      </c>
    </row>
    <row r="267" spans="1:32" x14ac:dyDescent="0.3">
      <c r="A267" t="s">
        <v>1356</v>
      </c>
      <c r="B267" t="s">
        <v>1357</v>
      </c>
      <c r="C267" t="s">
        <v>1358</v>
      </c>
      <c r="D267" t="s">
        <v>1359</v>
      </c>
      <c r="E267" t="s">
        <v>525</v>
      </c>
      <c r="F267">
        <v>2</v>
      </c>
      <c r="G267">
        <v>2022</v>
      </c>
      <c r="H267" s="1">
        <v>44978.416105891207</v>
      </c>
      <c r="I267" t="s">
        <v>444</v>
      </c>
      <c r="J267">
        <v>1798.92</v>
      </c>
      <c r="K267">
        <v>0</v>
      </c>
      <c r="L267" t="s">
        <v>38</v>
      </c>
      <c r="M267" t="s">
        <v>607</v>
      </c>
      <c r="N267">
        <v>284.51</v>
      </c>
      <c r="P267">
        <v>1501.75</v>
      </c>
      <c r="R267" t="s">
        <v>86</v>
      </c>
      <c r="S267">
        <v>40.336956000000001</v>
      </c>
      <c r="T267">
        <v>-73.991718000000006</v>
      </c>
      <c r="U267">
        <v>9.6416666670000009</v>
      </c>
      <c r="V267">
        <v>1</v>
      </c>
      <c r="W267">
        <v>13.83</v>
      </c>
      <c r="X267">
        <v>0</v>
      </c>
      <c r="Y267">
        <v>3518.1</v>
      </c>
      <c r="Z267">
        <v>34002076001</v>
      </c>
      <c r="AA267">
        <v>5001.14189432681</v>
      </c>
      <c r="AB267" t="s">
        <v>41</v>
      </c>
      <c r="AC267" t="s">
        <v>54</v>
      </c>
      <c r="AD267" t="s">
        <v>54</v>
      </c>
      <c r="AE267" t="s">
        <v>73</v>
      </c>
      <c r="AF267" t="s">
        <v>1360</v>
      </c>
    </row>
    <row r="268" spans="1:32" x14ac:dyDescent="0.3">
      <c r="A268" t="s">
        <v>1361</v>
      </c>
      <c r="B268" t="s">
        <v>1362</v>
      </c>
      <c r="C268" t="s">
        <v>1363</v>
      </c>
      <c r="D268" t="s">
        <v>1364</v>
      </c>
      <c r="E268" t="s">
        <v>543</v>
      </c>
      <c r="F268">
        <v>7</v>
      </c>
      <c r="G268">
        <v>2022</v>
      </c>
      <c r="H268" s="1">
        <v>44972.882057974537</v>
      </c>
      <c r="I268" t="s">
        <v>444</v>
      </c>
      <c r="J268">
        <v>1796</v>
      </c>
      <c r="K268">
        <v>0</v>
      </c>
      <c r="L268" t="s">
        <v>38</v>
      </c>
      <c r="M268" t="s">
        <v>39</v>
      </c>
      <c r="N268">
        <v>1535.8</v>
      </c>
      <c r="Q268">
        <v>260.3</v>
      </c>
      <c r="R268" t="s">
        <v>52</v>
      </c>
      <c r="S268">
        <v>38.865271</v>
      </c>
      <c r="T268">
        <v>-92.435785999999993</v>
      </c>
      <c r="U268">
        <v>13.048666669999999</v>
      </c>
      <c r="V268">
        <v>5</v>
      </c>
      <c r="W268">
        <v>0</v>
      </c>
      <c r="X268">
        <v>0</v>
      </c>
      <c r="Y268">
        <v>4757.6130000000003</v>
      </c>
      <c r="Z268">
        <v>29001003023</v>
      </c>
      <c r="AA268">
        <v>6628.611766867999</v>
      </c>
      <c r="AB268" t="s">
        <v>53</v>
      </c>
      <c r="AC268" t="s">
        <v>42</v>
      </c>
      <c r="AD268" t="s">
        <v>54</v>
      </c>
      <c r="AE268" t="s">
        <v>55</v>
      </c>
      <c r="AF268" t="s">
        <v>1365</v>
      </c>
    </row>
    <row r="269" spans="1:32" x14ac:dyDescent="0.3">
      <c r="A269" t="s">
        <v>1366</v>
      </c>
      <c r="B269" t="s">
        <v>1367</v>
      </c>
      <c r="C269" t="s">
        <v>1368</v>
      </c>
      <c r="D269" t="s">
        <v>1369</v>
      </c>
      <c r="E269" t="s">
        <v>641</v>
      </c>
      <c r="F269">
        <v>3</v>
      </c>
      <c r="G269">
        <v>2022</v>
      </c>
      <c r="H269" s="1">
        <v>44973.442141817133</v>
      </c>
      <c r="I269" t="s">
        <v>444</v>
      </c>
      <c r="J269">
        <v>1783.31</v>
      </c>
      <c r="K269">
        <v>0</v>
      </c>
      <c r="L269" t="s">
        <v>38</v>
      </c>
      <c r="M269" t="s">
        <v>79</v>
      </c>
      <c r="Q269">
        <v>1783.31</v>
      </c>
      <c r="R269" t="s">
        <v>94</v>
      </c>
      <c r="S269">
        <v>37.201120000000003</v>
      </c>
      <c r="T269">
        <v>-76.445250000000001</v>
      </c>
      <c r="Z269">
        <v>51000308004</v>
      </c>
      <c r="AA269">
        <v>4126.4929295942002</v>
      </c>
      <c r="AB269" t="s">
        <v>53</v>
      </c>
      <c r="AC269" t="s">
        <v>42</v>
      </c>
      <c r="AD269" t="s">
        <v>54</v>
      </c>
      <c r="AE269" t="s">
        <v>65</v>
      </c>
      <c r="AF269" t="s">
        <v>1370</v>
      </c>
    </row>
    <row r="270" spans="1:32" x14ac:dyDescent="0.3">
      <c r="A270" t="s">
        <v>1371</v>
      </c>
      <c r="B270" t="s">
        <v>1372</v>
      </c>
      <c r="C270" t="s">
        <v>1373</v>
      </c>
      <c r="D270" t="s">
        <v>1374</v>
      </c>
      <c r="E270" t="s">
        <v>715</v>
      </c>
      <c r="F270">
        <v>7</v>
      </c>
      <c r="G270">
        <v>2022</v>
      </c>
      <c r="H270" s="1">
        <v>44943.659403969905</v>
      </c>
      <c r="I270" t="s">
        <v>444</v>
      </c>
      <c r="J270">
        <v>1744</v>
      </c>
      <c r="K270">
        <v>0</v>
      </c>
      <c r="L270" t="s">
        <v>38</v>
      </c>
      <c r="M270" t="s">
        <v>51</v>
      </c>
      <c r="N270">
        <v>1584</v>
      </c>
      <c r="R270" t="s">
        <v>52</v>
      </c>
      <c r="S270">
        <v>41.422089999999997</v>
      </c>
      <c r="T270">
        <v>-96.415400000000005</v>
      </c>
      <c r="U270">
        <v>5.0025000000000004</v>
      </c>
      <c r="V270">
        <v>2</v>
      </c>
      <c r="W270">
        <v>8.01</v>
      </c>
      <c r="X270">
        <v>7.14</v>
      </c>
      <c r="Y270">
        <v>1825.37</v>
      </c>
      <c r="Z270">
        <v>31000950001</v>
      </c>
      <c r="AA270">
        <v>1638.9424698300002</v>
      </c>
      <c r="AB270" t="s">
        <v>53</v>
      </c>
      <c r="AC270" t="s">
        <v>54</v>
      </c>
      <c r="AD270" t="s">
        <v>43</v>
      </c>
      <c r="AE270" t="s">
        <v>73</v>
      </c>
      <c r="AF270" t="s">
        <v>1375</v>
      </c>
    </row>
    <row r="271" spans="1:32" x14ac:dyDescent="0.3">
      <c r="A271" t="s">
        <v>1376</v>
      </c>
      <c r="B271" t="s">
        <v>1377</v>
      </c>
      <c r="C271" t="s">
        <v>1378</v>
      </c>
      <c r="D271" t="s">
        <v>1379</v>
      </c>
      <c r="E271" t="s">
        <v>437</v>
      </c>
      <c r="F271">
        <v>5</v>
      </c>
      <c r="G271">
        <v>2022</v>
      </c>
      <c r="H271" s="1">
        <v>44952.538107337961</v>
      </c>
      <c r="I271" t="s">
        <v>444</v>
      </c>
      <c r="J271">
        <v>1711.1</v>
      </c>
      <c r="K271">
        <v>0</v>
      </c>
      <c r="L271" t="s">
        <v>38</v>
      </c>
      <c r="M271" t="s">
        <v>51</v>
      </c>
      <c r="N271">
        <v>1711.1</v>
      </c>
      <c r="R271" t="s">
        <v>86</v>
      </c>
      <c r="S271">
        <v>45.473610999999998</v>
      </c>
      <c r="T271">
        <v>-94.119444000000001</v>
      </c>
      <c r="U271">
        <v>10.074999999999999</v>
      </c>
      <c r="V271">
        <v>1</v>
      </c>
      <c r="W271">
        <v>17.899999999999999</v>
      </c>
      <c r="X271">
        <v>17.899999999999999</v>
      </c>
      <c r="Y271">
        <v>3680.1</v>
      </c>
      <c r="Z271">
        <v>27000045001</v>
      </c>
      <c r="AA271">
        <v>4263.2535734655712</v>
      </c>
      <c r="AB271" t="s">
        <v>53</v>
      </c>
      <c r="AC271" t="s">
        <v>42</v>
      </c>
      <c r="AD271" t="s">
        <v>54</v>
      </c>
      <c r="AE271" t="s">
        <v>73</v>
      </c>
      <c r="AF271" t="s">
        <v>1380</v>
      </c>
    </row>
    <row r="272" spans="1:32" x14ac:dyDescent="0.3">
      <c r="A272" t="s">
        <v>1381</v>
      </c>
      <c r="B272" t="s">
        <v>1382</v>
      </c>
      <c r="C272" t="s">
        <v>1383</v>
      </c>
      <c r="D272" t="s">
        <v>1384</v>
      </c>
      <c r="E272" t="s">
        <v>36</v>
      </c>
      <c r="F272">
        <v>9</v>
      </c>
      <c r="G272">
        <v>2022</v>
      </c>
      <c r="H272" s="1">
        <v>44978.511943819445</v>
      </c>
      <c r="I272" t="s">
        <v>444</v>
      </c>
      <c r="J272">
        <v>1698</v>
      </c>
      <c r="K272">
        <v>0</v>
      </c>
      <c r="L272" t="s">
        <v>38</v>
      </c>
      <c r="M272" t="s">
        <v>630</v>
      </c>
      <c r="N272">
        <v>1320</v>
      </c>
      <c r="O272">
        <v>377</v>
      </c>
      <c r="R272" t="s">
        <v>52</v>
      </c>
      <c r="S272">
        <v>37.5685</v>
      </c>
      <c r="T272">
        <v>-122.29483999999999</v>
      </c>
      <c r="U272">
        <v>9.3758333329999992</v>
      </c>
      <c r="V272">
        <v>2</v>
      </c>
      <c r="W272">
        <v>40</v>
      </c>
      <c r="X272">
        <v>0</v>
      </c>
      <c r="Y272">
        <v>3424.58</v>
      </c>
      <c r="Z272">
        <v>6002043001</v>
      </c>
      <c r="AA272">
        <v>5044.3007126989996</v>
      </c>
      <c r="AB272" t="s">
        <v>53</v>
      </c>
      <c r="AC272" t="s">
        <v>42</v>
      </c>
      <c r="AD272" t="s">
        <v>54</v>
      </c>
      <c r="AE272" t="s">
        <v>65</v>
      </c>
      <c r="AF272" t="s">
        <v>1385</v>
      </c>
    </row>
    <row r="273" spans="1:32" x14ac:dyDescent="0.3">
      <c r="A273" t="s">
        <v>1386</v>
      </c>
      <c r="B273" t="s">
        <v>1387</v>
      </c>
      <c r="C273" t="s">
        <v>1388</v>
      </c>
      <c r="D273" t="s">
        <v>1389</v>
      </c>
      <c r="E273" t="s">
        <v>854</v>
      </c>
      <c r="F273">
        <v>8</v>
      </c>
      <c r="G273">
        <v>2022</v>
      </c>
      <c r="H273" s="1">
        <v>44978.575350578707</v>
      </c>
      <c r="I273" t="s">
        <v>444</v>
      </c>
      <c r="J273">
        <v>1683</v>
      </c>
      <c r="K273">
        <v>0</v>
      </c>
      <c r="L273" t="s">
        <v>38</v>
      </c>
      <c r="M273" t="s">
        <v>51</v>
      </c>
      <c r="N273">
        <v>1307</v>
      </c>
      <c r="R273" t="s">
        <v>52</v>
      </c>
      <c r="S273">
        <v>40.901834000000001</v>
      </c>
      <c r="T273">
        <v>-111.932745</v>
      </c>
      <c r="U273">
        <v>6.8833333330000004</v>
      </c>
      <c r="V273">
        <v>1</v>
      </c>
      <c r="W273">
        <v>12</v>
      </c>
      <c r="X273">
        <v>0</v>
      </c>
      <c r="Y273">
        <v>2513.1999999999998</v>
      </c>
      <c r="Z273">
        <v>49000091001</v>
      </c>
      <c r="AA273">
        <v>3933.4619275919999</v>
      </c>
      <c r="AB273" t="s">
        <v>41</v>
      </c>
      <c r="AC273" t="s">
        <v>42</v>
      </c>
      <c r="AD273" t="s">
        <v>54</v>
      </c>
      <c r="AE273" t="s">
        <v>55</v>
      </c>
      <c r="AF273" t="s">
        <v>1390</v>
      </c>
    </row>
    <row r="274" spans="1:32" x14ac:dyDescent="0.3">
      <c r="A274" t="s">
        <v>1391</v>
      </c>
      <c r="B274" t="s">
        <v>1392</v>
      </c>
      <c r="C274" t="s">
        <v>1393</v>
      </c>
      <c r="D274" t="s">
        <v>1391</v>
      </c>
      <c r="E274" t="s">
        <v>437</v>
      </c>
      <c r="F274">
        <v>5</v>
      </c>
      <c r="G274">
        <v>2022</v>
      </c>
      <c r="H274" s="1">
        <v>44952.354742986114</v>
      </c>
      <c r="I274" t="s">
        <v>444</v>
      </c>
      <c r="J274">
        <v>1678.6</v>
      </c>
      <c r="K274">
        <v>0</v>
      </c>
      <c r="L274" t="s">
        <v>38</v>
      </c>
      <c r="M274" t="s">
        <v>51</v>
      </c>
      <c r="N274">
        <v>1678.6</v>
      </c>
      <c r="R274" t="s">
        <v>52</v>
      </c>
      <c r="S274">
        <v>44.06165</v>
      </c>
      <c r="T274">
        <v>-92.466269999999994</v>
      </c>
      <c r="U274">
        <v>21.373333339999999</v>
      </c>
      <c r="V274">
        <v>2</v>
      </c>
      <c r="W274">
        <v>23.85</v>
      </c>
      <c r="X274">
        <v>23.85</v>
      </c>
      <c r="Y274">
        <v>4009.9066670000002</v>
      </c>
      <c r="Z274">
        <v>27000043001</v>
      </c>
      <c r="AA274">
        <v>5954.8243070490007</v>
      </c>
      <c r="AB274" t="s">
        <v>53</v>
      </c>
      <c r="AC274" t="s">
        <v>42</v>
      </c>
      <c r="AD274" t="s">
        <v>54</v>
      </c>
      <c r="AE274" t="s">
        <v>55</v>
      </c>
      <c r="AF274" t="s">
        <v>1394</v>
      </c>
    </row>
    <row r="275" spans="1:32" x14ac:dyDescent="0.3">
      <c r="A275" t="s">
        <v>1395</v>
      </c>
      <c r="B275" t="s">
        <v>1396</v>
      </c>
      <c r="C275" t="s">
        <v>1396</v>
      </c>
      <c r="D275" t="s">
        <v>98</v>
      </c>
      <c r="E275" t="s">
        <v>99</v>
      </c>
      <c r="F275">
        <v>6</v>
      </c>
      <c r="G275">
        <v>2022</v>
      </c>
      <c r="H275" s="1">
        <v>44833.695528379627</v>
      </c>
      <c r="I275" t="s">
        <v>444</v>
      </c>
      <c r="J275">
        <v>1667.19</v>
      </c>
      <c r="K275">
        <v>0</v>
      </c>
      <c r="L275" t="s">
        <v>38</v>
      </c>
      <c r="M275" t="s">
        <v>79</v>
      </c>
      <c r="Q275">
        <v>1667.19</v>
      </c>
      <c r="R275" t="s">
        <v>94</v>
      </c>
      <c r="S275">
        <v>29.765219999999999</v>
      </c>
      <c r="T275">
        <v>-95.562749999999994</v>
      </c>
      <c r="U275">
        <v>10.45366667</v>
      </c>
      <c r="V275">
        <v>1</v>
      </c>
      <c r="W275">
        <v>26.4</v>
      </c>
      <c r="X275">
        <v>0</v>
      </c>
      <c r="Y275">
        <v>3812.799</v>
      </c>
      <c r="Z275">
        <v>48007039043</v>
      </c>
      <c r="AB275" t="s">
        <v>54</v>
      </c>
      <c r="AC275" t="s">
        <v>64</v>
      </c>
      <c r="AD275" t="s">
        <v>54</v>
      </c>
      <c r="AE275" t="s">
        <v>54</v>
      </c>
      <c r="AF275" t="s">
        <v>1397</v>
      </c>
    </row>
    <row r="276" spans="1:32" x14ac:dyDescent="0.3">
      <c r="A276" t="s">
        <v>1004</v>
      </c>
      <c r="B276" t="s">
        <v>1398</v>
      </c>
      <c r="C276" t="s">
        <v>1399</v>
      </c>
      <c r="D276" t="s">
        <v>1007</v>
      </c>
      <c r="E276" t="s">
        <v>136</v>
      </c>
      <c r="F276">
        <v>4</v>
      </c>
      <c r="G276">
        <v>2022</v>
      </c>
      <c r="H276" s="1">
        <v>44975.397894814814</v>
      </c>
      <c r="I276" t="s">
        <v>444</v>
      </c>
      <c r="J276">
        <v>1634</v>
      </c>
      <c r="K276">
        <v>0</v>
      </c>
      <c r="L276" t="s">
        <v>38</v>
      </c>
      <c r="M276" t="s">
        <v>51</v>
      </c>
      <c r="N276">
        <v>1634</v>
      </c>
      <c r="R276" t="s">
        <v>214</v>
      </c>
      <c r="S276">
        <v>35.995932000000003</v>
      </c>
      <c r="T276">
        <v>-80.332791</v>
      </c>
      <c r="U276">
        <v>14.25963333</v>
      </c>
      <c r="V276">
        <v>2</v>
      </c>
      <c r="W276">
        <v>21</v>
      </c>
      <c r="X276">
        <v>0</v>
      </c>
      <c r="Y276">
        <v>5200.3666999999996</v>
      </c>
      <c r="Z276">
        <v>37003401002</v>
      </c>
      <c r="AA276">
        <v>6428.2965761109999</v>
      </c>
      <c r="AB276" t="s">
        <v>41</v>
      </c>
      <c r="AC276" t="s">
        <v>42</v>
      </c>
      <c r="AD276" t="s">
        <v>537</v>
      </c>
      <c r="AE276" t="s">
        <v>55</v>
      </c>
      <c r="AF276" t="s">
        <v>1400</v>
      </c>
    </row>
    <row r="277" spans="1:32" x14ac:dyDescent="0.3">
      <c r="A277" t="s">
        <v>1401</v>
      </c>
      <c r="B277" t="s">
        <v>1402</v>
      </c>
      <c r="C277" t="s">
        <v>1403</v>
      </c>
      <c r="D277" t="s">
        <v>1404</v>
      </c>
      <c r="E277" t="s">
        <v>1405</v>
      </c>
      <c r="F277">
        <v>10</v>
      </c>
      <c r="G277">
        <v>2022</v>
      </c>
      <c r="H277" s="1">
        <v>44953.497842546298</v>
      </c>
      <c r="I277" t="s">
        <v>444</v>
      </c>
      <c r="J277">
        <v>1613</v>
      </c>
      <c r="K277">
        <v>0</v>
      </c>
      <c r="L277" t="s">
        <v>38</v>
      </c>
      <c r="M277" t="s">
        <v>51</v>
      </c>
      <c r="N277">
        <v>1613</v>
      </c>
      <c r="R277" t="s">
        <v>52</v>
      </c>
      <c r="S277">
        <v>42.914973000000003</v>
      </c>
      <c r="T277">
        <v>-112.516555</v>
      </c>
      <c r="U277">
        <v>0</v>
      </c>
      <c r="V277">
        <v>1</v>
      </c>
      <c r="W277">
        <v>12</v>
      </c>
      <c r="X277">
        <v>0</v>
      </c>
      <c r="Y277">
        <v>0</v>
      </c>
      <c r="Z277">
        <v>16000001001</v>
      </c>
      <c r="AA277">
        <v>3281.5270340374</v>
      </c>
      <c r="AB277" t="s">
        <v>53</v>
      </c>
      <c r="AC277" t="s">
        <v>42</v>
      </c>
      <c r="AD277" t="s">
        <v>54</v>
      </c>
      <c r="AE277" t="s">
        <v>583</v>
      </c>
      <c r="AF277" t="s">
        <v>1406</v>
      </c>
    </row>
    <row r="278" spans="1:32" x14ac:dyDescent="0.3">
      <c r="A278" t="s">
        <v>1407</v>
      </c>
      <c r="B278" t="s">
        <v>1408</v>
      </c>
      <c r="C278" t="s">
        <v>1409</v>
      </c>
      <c r="D278" t="s">
        <v>1099</v>
      </c>
      <c r="E278" t="s">
        <v>36</v>
      </c>
      <c r="F278">
        <v>9</v>
      </c>
      <c r="G278">
        <v>2022</v>
      </c>
      <c r="H278" s="1">
        <v>44972.632946585647</v>
      </c>
      <c r="I278" t="s">
        <v>444</v>
      </c>
      <c r="J278">
        <v>1606.25</v>
      </c>
      <c r="K278">
        <v>0</v>
      </c>
      <c r="L278" t="s">
        <v>38</v>
      </c>
      <c r="M278" t="s">
        <v>51</v>
      </c>
      <c r="N278">
        <v>1606</v>
      </c>
      <c r="R278" t="s">
        <v>52</v>
      </c>
      <c r="S278">
        <v>38.733888999999998</v>
      </c>
      <c r="T278">
        <v>-121.32166700000001</v>
      </c>
      <c r="Z278">
        <v>6005227001</v>
      </c>
      <c r="AA278">
        <v>5281.0368472300006</v>
      </c>
      <c r="AB278" t="s">
        <v>53</v>
      </c>
      <c r="AC278" t="s">
        <v>54</v>
      </c>
      <c r="AD278" t="s">
        <v>54</v>
      </c>
      <c r="AE278" t="s">
        <v>55</v>
      </c>
      <c r="AF278" t="s">
        <v>1410</v>
      </c>
    </row>
    <row r="279" spans="1:32" x14ac:dyDescent="0.3">
      <c r="A279" t="s">
        <v>1411</v>
      </c>
      <c r="B279" t="s">
        <v>1412</v>
      </c>
      <c r="C279" t="s">
        <v>1413</v>
      </c>
      <c r="D279" t="s">
        <v>1414</v>
      </c>
      <c r="E279" t="s">
        <v>247</v>
      </c>
      <c r="F279">
        <v>1</v>
      </c>
      <c r="G279">
        <v>2022</v>
      </c>
      <c r="H279" s="1">
        <v>44974.729705057871</v>
      </c>
      <c r="I279" t="s">
        <v>444</v>
      </c>
      <c r="J279">
        <v>1606</v>
      </c>
      <c r="K279">
        <v>0</v>
      </c>
      <c r="L279" t="s">
        <v>38</v>
      </c>
      <c r="M279" t="s">
        <v>79</v>
      </c>
      <c r="Q279">
        <v>1606</v>
      </c>
      <c r="R279" t="s">
        <v>94</v>
      </c>
      <c r="S279">
        <v>41.87435</v>
      </c>
      <c r="T279">
        <v>-71.097229999999996</v>
      </c>
      <c r="U279">
        <v>7.8833333330000004</v>
      </c>
      <c r="V279">
        <v>1</v>
      </c>
      <c r="W279">
        <v>8.4</v>
      </c>
      <c r="X279">
        <v>0</v>
      </c>
      <c r="Y279">
        <v>2876.7</v>
      </c>
      <c r="Z279">
        <v>25000093001</v>
      </c>
      <c r="AA279">
        <v>3150.4116364509996</v>
      </c>
      <c r="AB279" t="s">
        <v>54</v>
      </c>
      <c r="AC279" t="s">
        <v>54</v>
      </c>
      <c r="AD279" t="s">
        <v>54</v>
      </c>
      <c r="AE279" t="s">
        <v>73</v>
      </c>
      <c r="AF279" t="s">
        <v>1415</v>
      </c>
    </row>
    <row r="280" spans="1:32" x14ac:dyDescent="0.3">
      <c r="A280" t="s">
        <v>1416</v>
      </c>
      <c r="B280" t="s">
        <v>1417</v>
      </c>
      <c r="C280" t="s">
        <v>1418</v>
      </c>
      <c r="D280" t="s">
        <v>1419</v>
      </c>
      <c r="E280" t="s">
        <v>136</v>
      </c>
      <c r="F280">
        <v>4</v>
      </c>
      <c r="G280">
        <v>2022</v>
      </c>
      <c r="H280" s="1">
        <v>44986.510866122684</v>
      </c>
      <c r="I280" t="s">
        <v>444</v>
      </c>
      <c r="J280">
        <v>1605</v>
      </c>
      <c r="K280">
        <v>1</v>
      </c>
      <c r="L280" t="s">
        <v>51</v>
      </c>
      <c r="M280" t="s">
        <v>51</v>
      </c>
      <c r="N280">
        <v>877</v>
      </c>
      <c r="R280" t="s">
        <v>214</v>
      </c>
      <c r="S280">
        <v>35.774025999999999</v>
      </c>
      <c r="T280">
        <v>-81.665751999999998</v>
      </c>
      <c r="U280">
        <v>5.3499166669999996</v>
      </c>
      <c r="V280">
        <v>1</v>
      </c>
      <c r="W280">
        <v>8</v>
      </c>
      <c r="X280">
        <v>0</v>
      </c>
      <c r="Y280">
        <v>1951.7956999999999</v>
      </c>
      <c r="Z280">
        <v>37001201001</v>
      </c>
      <c r="AA280">
        <v>3072.1066073369002</v>
      </c>
      <c r="AB280" t="s">
        <v>1420</v>
      </c>
      <c r="AC280" t="s">
        <v>54</v>
      </c>
      <c r="AD280" t="s">
        <v>43</v>
      </c>
      <c r="AE280" t="s">
        <v>73</v>
      </c>
      <c r="AF280" t="s">
        <v>1421</v>
      </c>
    </row>
    <row r="281" spans="1:32" x14ac:dyDescent="0.3">
      <c r="A281" t="s">
        <v>1422</v>
      </c>
      <c r="B281" t="s">
        <v>1423</v>
      </c>
      <c r="C281" t="s">
        <v>1424</v>
      </c>
      <c r="D281" t="s">
        <v>1425</v>
      </c>
      <c r="E281" t="s">
        <v>159</v>
      </c>
      <c r="F281">
        <v>10</v>
      </c>
      <c r="G281">
        <v>2022</v>
      </c>
      <c r="H281" s="1">
        <v>44967.527950543983</v>
      </c>
      <c r="I281" t="s">
        <v>444</v>
      </c>
      <c r="J281">
        <v>1570</v>
      </c>
      <c r="K281">
        <v>0</v>
      </c>
      <c r="L281" t="s">
        <v>38</v>
      </c>
      <c r="M281" t="s">
        <v>51</v>
      </c>
      <c r="N281">
        <v>1570</v>
      </c>
      <c r="R281" t="s">
        <v>52</v>
      </c>
      <c r="S281">
        <v>46.579402999999999</v>
      </c>
      <c r="T281">
        <v>-120.46983</v>
      </c>
      <c r="Z281">
        <v>53001485001</v>
      </c>
      <c r="AA281">
        <v>5935.5212068487799</v>
      </c>
      <c r="AB281" t="s">
        <v>53</v>
      </c>
      <c r="AC281" t="s">
        <v>42</v>
      </c>
      <c r="AD281" t="s">
        <v>54</v>
      </c>
      <c r="AE281" t="s">
        <v>55</v>
      </c>
      <c r="AF281" t="s">
        <v>1426</v>
      </c>
    </row>
    <row r="282" spans="1:32" x14ac:dyDescent="0.3">
      <c r="A282" t="s">
        <v>1427</v>
      </c>
      <c r="B282" t="s">
        <v>1428</v>
      </c>
      <c r="C282" t="s">
        <v>1428</v>
      </c>
      <c r="D282" t="s">
        <v>1429</v>
      </c>
      <c r="E282" t="s">
        <v>99</v>
      </c>
      <c r="F282">
        <v>6</v>
      </c>
      <c r="G282">
        <v>2022</v>
      </c>
      <c r="H282" s="1">
        <v>44806.648312245372</v>
      </c>
      <c r="I282" t="s">
        <v>444</v>
      </c>
      <c r="J282">
        <v>1554</v>
      </c>
      <c r="K282">
        <v>0</v>
      </c>
      <c r="L282" t="s">
        <v>38</v>
      </c>
      <c r="M282" t="s">
        <v>679</v>
      </c>
      <c r="O282">
        <v>1554</v>
      </c>
      <c r="R282" t="s">
        <v>52</v>
      </c>
      <c r="S282">
        <v>26.367305999999999</v>
      </c>
      <c r="T282">
        <v>-98.804056000000003</v>
      </c>
      <c r="U282">
        <v>1.0854999999999999</v>
      </c>
      <c r="V282">
        <v>1</v>
      </c>
      <c r="W282">
        <v>1.94</v>
      </c>
      <c r="X282">
        <v>0</v>
      </c>
      <c r="Y282">
        <v>396.25700000000001</v>
      </c>
      <c r="Z282">
        <v>48002163002</v>
      </c>
      <c r="AA282">
        <v>421.20821474630998</v>
      </c>
      <c r="AB282" t="s">
        <v>1420</v>
      </c>
      <c r="AC282" t="s">
        <v>54</v>
      </c>
      <c r="AD282" t="s">
        <v>54</v>
      </c>
      <c r="AE282" t="s">
        <v>44</v>
      </c>
      <c r="AF282" t="s">
        <v>1430</v>
      </c>
    </row>
    <row r="283" spans="1:32" x14ac:dyDescent="0.3">
      <c r="A283" t="s">
        <v>1431</v>
      </c>
      <c r="B283" t="s">
        <v>1432</v>
      </c>
      <c r="C283" t="s">
        <v>1433</v>
      </c>
      <c r="D283" t="s">
        <v>1434</v>
      </c>
      <c r="E283" t="s">
        <v>259</v>
      </c>
      <c r="F283">
        <v>7</v>
      </c>
      <c r="G283">
        <v>2022</v>
      </c>
      <c r="H283" s="1">
        <v>44946.509330266206</v>
      </c>
      <c r="I283" t="s">
        <v>444</v>
      </c>
      <c r="J283">
        <v>1552</v>
      </c>
      <c r="K283">
        <v>0</v>
      </c>
      <c r="L283" t="s">
        <v>38</v>
      </c>
      <c r="M283" t="s">
        <v>51</v>
      </c>
      <c r="N283">
        <v>832</v>
      </c>
      <c r="R283" t="s">
        <v>86</v>
      </c>
      <c r="S283">
        <v>41.610582999999998</v>
      </c>
      <c r="T283">
        <v>-91.504527999999993</v>
      </c>
      <c r="U283">
        <v>0</v>
      </c>
      <c r="V283">
        <v>1</v>
      </c>
      <c r="W283">
        <v>43.3</v>
      </c>
      <c r="X283">
        <v>24.2</v>
      </c>
      <c r="Y283">
        <v>0</v>
      </c>
      <c r="Z283">
        <v>19000409003</v>
      </c>
      <c r="AA283">
        <v>1092.6283132200001</v>
      </c>
      <c r="AB283" t="s">
        <v>53</v>
      </c>
      <c r="AC283" t="s">
        <v>42</v>
      </c>
      <c r="AD283" t="s">
        <v>215</v>
      </c>
      <c r="AE283" t="s">
        <v>65</v>
      </c>
      <c r="AF283" t="s">
        <v>1435</v>
      </c>
    </row>
    <row r="284" spans="1:32" x14ac:dyDescent="0.3">
      <c r="A284" t="s">
        <v>1436</v>
      </c>
      <c r="B284" t="s">
        <v>1437</v>
      </c>
      <c r="C284" t="s">
        <v>1438</v>
      </c>
      <c r="D284" t="s">
        <v>1069</v>
      </c>
      <c r="E284" t="s">
        <v>172</v>
      </c>
      <c r="F284">
        <v>4</v>
      </c>
      <c r="G284">
        <v>2022</v>
      </c>
      <c r="H284" s="1">
        <v>44964.45585273148</v>
      </c>
      <c r="I284" t="s">
        <v>444</v>
      </c>
      <c r="J284">
        <v>1538.51</v>
      </c>
      <c r="K284">
        <v>0</v>
      </c>
      <c r="L284" t="s">
        <v>38</v>
      </c>
      <c r="M284" t="s">
        <v>473</v>
      </c>
      <c r="N284">
        <v>921.17</v>
      </c>
      <c r="Q284">
        <v>637.1</v>
      </c>
      <c r="R284" t="s">
        <v>936</v>
      </c>
      <c r="S284">
        <v>34.687393</v>
      </c>
      <c r="T284">
        <v>-82.300085999999993</v>
      </c>
      <c r="U284">
        <v>7.36</v>
      </c>
      <c r="V284">
        <v>1</v>
      </c>
      <c r="W284">
        <v>0</v>
      </c>
      <c r="X284">
        <v>0</v>
      </c>
      <c r="Y284">
        <v>2687.38</v>
      </c>
      <c r="Z284">
        <v>45000614006</v>
      </c>
      <c r="AA284">
        <v>2487.5504597641998</v>
      </c>
      <c r="AB284" t="s">
        <v>53</v>
      </c>
      <c r="AC284" t="s">
        <v>42</v>
      </c>
      <c r="AD284" t="s">
        <v>54</v>
      </c>
      <c r="AE284" t="s">
        <v>73</v>
      </c>
      <c r="AF284" t="s">
        <v>1439</v>
      </c>
    </row>
    <row r="285" spans="1:32" x14ac:dyDescent="0.3">
      <c r="A285" t="s">
        <v>1440</v>
      </c>
      <c r="B285" t="s">
        <v>1441</v>
      </c>
      <c r="C285" t="s">
        <v>1442</v>
      </c>
      <c r="D285" t="s">
        <v>1443</v>
      </c>
      <c r="E285" t="s">
        <v>50</v>
      </c>
      <c r="F285">
        <v>10</v>
      </c>
      <c r="G285">
        <v>2022</v>
      </c>
      <c r="H285" s="1">
        <v>44959.718170868058</v>
      </c>
      <c r="I285" t="s">
        <v>444</v>
      </c>
      <c r="J285">
        <v>1520</v>
      </c>
      <c r="K285">
        <v>0</v>
      </c>
      <c r="L285" t="s">
        <v>38</v>
      </c>
      <c r="M285" t="s">
        <v>473</v>
      </c>
      <c r="N285">
        <v>1027</v>
      </c>
      <c r="Q285">
        <v>493</v>
      </c>
      <c r="R285" t="s">
        <v>52</v>
      </c>
      <c r="S285">
        <v>45.375317000000003</v>
      </c>
      <c r="T285">
        <v>-122.59025</v>
      </c>
      <c r="U285">
        <v>10.919166669999999</v>
      </c>
      <c r="V285">
        <v>1</v>
      </c>
      <c r="W285">
        <v>11.9</v>
      </c>
      <c r="X285">
        <v>0</v>
      </c>
      <c r="Y285">
        <v>3992.52</v>
      </c>
      <c r="Z285">
        <v>41000001002</v>
      </c>
      <c r="AA285">
        <v>3642.0943774000002</v>
      </c>
      <c r="AB285" t="s">
        <v>53</v>
      </c>
      <c r="AC285" t="s">
        <v>42</v>
      </c>
      <c r="AD285" t="s">
        <v>54</v>
      </c>
      <c r="AE285" t="s">
        <v>55</v>
      </c>
      <c r="AF285" t="s">
        <v>1444</v>
      </c>
    </row>
    <row r="286" spans="1:32" x14ac:dyDescent="0.3">
      <c r="A286" t="s">
        <v>1445</v>
      </c>
      <c r="B286" t="s">
        <v>1446</v>
      </c>
      <c r="C286" t="s">
        <v>1447</v>
      </c>
      <c r="D286" t="s">
        <v>1448</v>
      </c>
      <c r="E286" t="s">
        <v>1449</v>
      </c>
      <c r="F286">
        <v>3</v>
      </c>
      <c r="G286">
        <v>2022</v>
      </c>
      <c r="H286" s="1">
        <v>44973.458882430554</v>
      </c>
      <c r="I286" t="s">
        <v>444</v>
      </c>
      <c r="J286">
        <v>1500</v>
      </c>
      <c r="K286">
        <v>0</v>
      </c>
      <c r="L286" t="s">
        <v>38</v>
      </c>
      <c r="M286" t="s">
        <v>79</v>
      </c>
      <c r="Q286">
        <v>1500</v>
      </c>
      <c r="R286" t="s">
        <v>94</v>
      </c>
      <c r="S286">
        <v>40.0565</v>
      </c>
      <c r="T286">
        <v>-80.727099999999993</v>
      </c>
      <c r="U286">
        <v>6.1</v>
      </c>
      <c r="V286">
        <v>2</v>
      </c>
      <c r="W286">
        <v>10</v>
      </c>
      <c r="X286">
        <v>0</v>
      </c>
      <c r="Y286">
        <v>2221.6999999999998</v>
      </c>
      <c r="Z286">
        <v>54003508001</v>
      </c>
      <c r="AA286">
        <v>3642.0943774000002</v>
      </c>
      <c r="AB286" t="s">
        <v>53</v>
      </c>
      <c r="AC286" t="s">
        <v>54</v>
      </c>
      <c r="AD286" t="s">
        <v>54</v>
      </c>
      <c r="AE286" t="s">
        <v>55</v>
      </c>
      <c r="AF286" t="s">
        <v>1450</v>
      </c>
    </row>
    <row r="287" spans="1:32" x14ac:dyDescent="0.3">
      <c r="A287" t="s">
        <v>1451</v>
      </c>
      <c r="B287" t="s">
        <v>1452</v>
      </c>
      <c r="C287" t="s">
        <v>1453</v>
      </c>
      <c r="D287" t="s">
        <v>1454</v>
      </c>
      <c r="E287" t="s">
        <v>61</v>
      </c>
      <c r="F287">
        <v>1</v>
      </c>
      <c r="G287">
        <v>2022</v>
      </c>
      <c r="H287" s="1">
        <v>44985.3527215625</v>
      </c>
      <c r="I287" t="s">
        <v>444</v>
      </c>
      <c r="J287">
        <v>1488.51</v>
      </c>
      <c r="K287">
        <v>0</v>
      </c>
      <c r="L287" t="s">
        <v>38</v>
      </c>
      <c r="M287" t="s">
        <v>79</v>
      </c>
      <c r="Q287">
        <v>1488.51</v>
      </c>
      <c r="R287" t="s">
        <v>94</v>
      </c>
      <c r="S287">
        <v>41.777344999999997</v>
      </c>
      <c r="T287">
        <v>-72.561070999999998</v>
      </c>
      <c r="U287">
        <v>6.8235833330000002</v>
      </c>
      <c r="V287">
        <v>1</v>
      </c>
      <c r="W287">
        <v>8.1999999999999993</v>
      </c>
      <c r="X287">
        <v>0</v>
      </c>
      <c r="Y287">
        <v>2487.2820000000002</v>
      </c>
      <c r="Z287">
        <v>9000770001</v>
      </c>
      <c r="AA287">
        <v>2680.39935704753</v>
      </c>
      <c r="AB287" t="s">
        <v>54</v>
      </c>
      <c r="AC287" t="s">
        <v>54</v>
      </c>
      <c r="AD287" t="s">
        <v>54</v>
      </c>
      <c r="AE287" t="s">
        <v>65</v>
      </c>
      <c r="AF287" t="s">
        <v>1455</v>
      </c>
    </row>
    <row r="288" spans="1:32" x14ac:dyDescent="0.3">
      <c r="A288" t="s">
        <v>1456</v>
      </c>
      <c r="B288" t="s">
        <v>1457</v>
      </c>
      <c r="C288" t="s">
        <v>1458</v>
      </c>
      <c r="D288" t="s">
        <v>1459</v>
      </c>
      <c r="E288" t="s">
        <v>117</v>
      </c>
      <c r="F288">
        <v>5</v>
      </c>
      <c r="G288">
        <v>2022</v>
      </c>
      <c r="H288" s="1">
        <v>44970.436997141202</v>
      </c>
      <c r="I288" t="s">
        <v>444</v>
      </c>
      <c r="J288">
        <v>1471</v>
      </c>
      <c r="K288">
        <v>0</v>
      </c>
      <c r="L288" t="s">
        <v>38</v>
      </c>
      <c r="M288" t="s">
        <v>51</v>
      </c>
      <c r="N288">
        <v>1137</v>
      </c>
      <c r="R288" t="s">
        <v>52</v>
      </c>
      <c r="S288">
        <v>40.473410000000001</v>
      </c>
      <c r="T288">
        <v>-89.008300000000006</v>
      </c>
      <c r="U288">
        <v>15.925000000000001</v>
      </c>
      <c r="V288">
        <v>6</v>
      </c>
      <c r="W288">
        <v>45</v>
      </c>
      <c r="X288">
        <v>22.5</v>
      </c>
      <c r="Y288">
        <v>5798.15</v>
      </c>
      <c r="Z288">
        <v>17000512001</v>
      </c>
      <c r="AA288">
        <v>6610.4012949810003</v>
      </c>
      <c r="AB288" t="s">
        <v>53</v>
      </c>
      <c r="AC288" t="s">
        <v>757</v>
      </c>
      <c r="AD288" t="s">
        <v>54</v>
      </c>
      <c r="AE288" t="s">
        <v>65</v>
      </c>
      <c r="AF288" t="s">
        <v>1460</v>
      </c>
    </row>
    <row r="289" spans="1:32" x14ac:dyDescent="0.3">
      <c r="A289" t="s">
        <v>1461</v>
      </c>
      <c r="B289" t="s">
        <v>1462</v>
      </c>
      <c r="C289" t="s">
        <v>1463</v>
      </c>
      <c r="D289" t="s">
        <v>741</v>
      </c>
      <c r="E289" t="s">
        <v>111</v>
      </c>
      <c r="F289">
        <v>4</v>
      </c>
      <c r="G289">
        <v>2022</v>
      </c>
      <c r="H289" s="1">
        <v>44944.419651655095</v>
      </c>
      <c r="I289" t="s">
        <v>444</v>
      </c>
      <c r="J289">
        <v>1466.45</v>
      </c>
      <c r="K289">
        <v>0</v>
      </c>
      <c r="L289" t="s">
        <v>38</v>
      </c>
      <c r="M289" t="s">
        <v>51</v>
      </c>
      <c r="N289">
        <v>1466.45</v>
      </c>
      <c r="R289" t="s">
        <v>52</v>
      </c>
      <c r="S289">
        <v>31.538215000000001</v>
      </c>
      <c r="T289">
        <v>-84.147694000000001</v>
      </c>
      <c r="U289">
        <v>15.46391667</v>
      </c>
      <c r="V289">
        <v>1</v>
      </c>
      <c r="W289">
        <v>32</v>
      </c>
      <c r="X289">
        <v>15.17</v>
      </c>
      <c r="Y289">
        <v>5645.33</v>
      </c>
      <c r="Z289">
        <v>13000053001</v>
      </c>
      <c r="AA289">
        <v>8939.5206493283004</v>
      </c>
      <c r="AB289" t="s">
        <v>53</v>
      </c>
      <c r="AC289" t="s">
        <v>42</v>
      </c>
      <c r="AD289" t="s">
        <v>54</v>
      </c>
      <c r="AE289" t="s">
        <v>65</v>
      </c>
      <c r="AF289" t="s">
        <v>1464</v>
      </c>
    </row>
    <row r="290" spans="1:32" x14ac:dyDescent="0.3">
      <c r="A290" t="s">
        <v>1465</v>
      </c>
      <c r="B290" t="s">
        <v>1466</v>
      </c>
      <c r="C290" t="s">
        <v>1467</v>
      </c>
      <c r="D290" t="s">
        <v>1468</v>
      </c>
      <c r="E290" t="s">
        <v>213</v>
      </c>
      <c r="F290">
        <v>3</v>
      </c>
      <c r="G290">
        <v>2022</v>
      </c>
      <c r="H290" s="1">
        <v>44979.352711793981</v>
      </c>
      <c r="I290" t="s">
        <v>444</v>
      </c>
      <c r="J290">
        <v>1446.1</v>
      </c>
      <c r="K290">
        <v>0</v>
      </c>
      <c r="L290" t="s">
        <v>38</v>
      </c>
      <c r="M290" t="s">
        <v>39</v>
      </c>
      <c r="N290">
        <v>748.6</v>
      </c>
      <c r="Q290">
        <v>697.5</v>
      </c>
      <c r="R290" t="s">
        <v>601</v>
      </c>
      <c r="S290">
        <v>40.235930000000003</v>
      </c>
      <c r="T290">
        <v>-75.624629999999996</v>
      </c>
      <c r="U290">
        <v>5.8573333329999997</v>
      </c>
      <c r="V290">
        <v>2</v>
      </c>
      <c r="W290">
        <v>12.85</v>
      </c>
      <c r="X290">
        <v>0</v>
      </c>
      <c r="Y290">
        <v>2136.674</v>
      </c>
      <c r="Z290">
        <v>42000036001</v>
      </c>
      <c r="AA290">
        <v>3969.882871366</v>
      </c>
      <c r="AB290" t="s">
        <v>41</v>
      </c>
      <c r="AC290" t="s">
        <v>54</v>
      </c>
      <c r="AD290" t="s">
        <v>537</v>
      </c>
      <c r="AE290" t="s">
        <v>55</v>
      </c>
      <c r="AF290" t="s">
        <v>1469</v>
      </c>
    </row>
    <row r="291" spans="1:32" x14ac:dyDescent="0.3">
      <c r="A291" t="s">
        <v>1470</v>
      </c>
      <c r="B291" t="s">
        <v>1471</v>
      </c>
      <c r="C291" t="s">
        <v>1472</v>
      </c>
      <c r="D291" t="s">
        <v>1473</v>
      </c>
      <c r="E291" t="s">
        <v>543</v>
      </c>
      <c r="F291">
        <v>7</v>
      </c>
      <c r="G291">
        <v>2022</v>
      </c>
      <c r="H291" s="1">
        <v>44974.594384108794</v>
      </c>
      <c r="I291" t="s">
        <v>444</v>
      </c>
      <c r="J291">
        <v>1442.66</v>
      </c>
      <c r="K291">
        <v>0</v>
      </c>
      <c r="L291" t="s">
        <v>38</v>
      </c>
      <c r="M291" t="s">
        <v>39</v>
      </c>
      <c r="N291">
        <v>415.09</v>
      </c>
      <c r="Q291">
        <v>1027.57</v>
      </c>
      <c r="R291" t="s">
        <v>40</v>
      </c>
      <c r="S291">
        <v>39.730773999999997</v>
      </c>
      <c r="T291">
        <v>-94.869800999999995</v>
      </c>
      <c r="U291">
        <v>19.27</v>
      </c>
      <c r="V291">
        <v>1</v>
      </c>
      <c r="W291">
        <v>0</v>
      </c>
      <c r="X291">
        <v>0</v>
      </c>
      <c r="Y291">
        <v>7038.99</v>
      </c>
      <c r="Z291">
        <v>29001022001</v>
      </c>
      <c r="AA291">
        <v>8376.8170680200001</v>
      </c>
      <c r="AB291" t="s">
        <v>53</v>
      </c>
      <c r="AC291" t="s">
        <v>54</v>
      </c>
      <c r="AD291" t="s">
        <v>537</v>
      </c>
      <c r="AE291" t="s">
        <v>55</v>
      </c>
      <c r="AF291" t="s">
        <v>1474</v>
      </c>
    </row>
    <row r="292" spans="1:32" x14ac:dyDescent="0.3">
      <c r="A292" t="s">
        <v>1475</v>
      </c>
      <c r="B292" t="s">
        <v>1476</v>
      </c>
      <c r="C292" t="s">
        <v>1477</v>
      </c>
      <c r="D292" t="s">
        <v>1478</v>
      </c>
      <c r="E292" t="s">
        <v>85</v>
      </c>
      <c r="F292">
        <v>2</v>
      </c>
      <c r="G292">
        <v>2022</v>
      </c>
      <c r="H292" s="1">
        <v>44966.570525104165</v>
      </c>
      <c r="I292" t="s">
        <v>444</v>
      </c>
      <c r="J292">
        <v>1439</v>
      </c>
      <c r="K292">
        <v>0</v>
      </c>
      <c r="L292" t="s">
        <v>38</v>
      </c>
      <c r="M292" t="s">
        <v>79</v>
      </c>
      <c r="Q292">
        <v>1439</v>
      </c>
      <c r="R292" t="s">
        <v>577</v>
      </c>
      <c r="S292">
        <v>44.698611</v>
      </c>
      <c r="T292">
        <v>-73.445667</v>
      </c>
      <c r="U292">
        <v>6.5</v>
      </c>
      <c r="V292">
        <v>1</v>
      </c>
      <c r="W292">
        <v>16</v>
      </c>
      <c r="X292">
        <v>0</v>
      </c>
      <c r="Y292">
        <v>2371.1999999999998</v>
      </c>
      <c r="Z292">
        <v>36005009001</v>
      </c>
      <c r="AA292">
        <v>4151.987590236</v>
      </c>
      <c r="AB292" t="s">
        <v>54</v>
      </c>
      <c r="AC292" t="s">
        <v>54</v>
      </c>
      <c r="AD292" t="s">
        <v>54</v>
      </c>
      <c r="AE292" t="s">
        <v>55</v>
      </c>
      <c r="AF292" t="s">
        <v>1479</v>
      </c>
    </row>
    <row r="293" spans="1:32" x14ac:dyDescent="0.3">
      <c r="A293" t="s">
        <v>1480</v>
      </c>
      <c r="B293" t="s">
        <v>1481</v>
      </c>
      <c r="C293" t="s">
        <v>1482</v>
      </c>
      <c r="D293" t="s">
        <v>1483</v>
      </c>
      <c r="E293" t="s">
        <v>629</v>
      </c>
      <c r="F293">
        <v>6</v>
      </c>
      <c r="G293">
        <v>2022</v>
      </c>
      <c r="H293" s="1">
        <v>44964.586808101849</v>
      </c>
      <c r="I293" t="s">
        <v>444</v>
      </c>
      <c r="J293">
        <v>1416.99</v>
      </c>
      <c r="K293">
        <v>0</v>
      </c>
      <c r="L293" t="s">
        <v>38</v>
      </c>
      <c r="M293" t="s">
        <v>473</v>
      </c>
      <c r="N293">
        <v>1416.99</v>
      </c>
      <c r="Q293">
        <v>1416.99</v>
      </c>
      <c r="R293" t="s">
        <v>1484</v>
      </c>
      <c r="S293">
        <v>33.396756000000003</v>
      </c>
      <c r="T293">
        <v>-104.524388</v>
      </c>
      <c r="U293">
        <v>0.93333333399999996</v>
      </c>
      <c r="V293">
        <v>3</v>
      </c>
      <c r="W293">
        <v>7</v>
      </c>
      <c r="X293">
        <v>0</v>
      </c>
      <c r="Y293">
        <v>173.6</v>
      </c>
      <c r="Z293">
        <v>35000032001</v>
      </c>
      <c r="AA293">
        <v>2103.3095029485003</v>
      </c>
      <c r="AB293" t="s">
        <v>407</v>
      </c>
      <c r="AC293" t="s">
        <v>54</v>
      </c>
      <c r="AD293" t="s">
        <v>43</v>
      </c>
      <c r="AE293" t="s">
        <v>73</v>
      </c>
      <c r="AF293" t="s">
        <v>1485</v>
      </c>
    </row>
    <row r="294" spans="1:32" x14ac:dyDescent="0.3">
      <c r="A294" t="s">
        <v>1486</v>
      </c>
      <c r="B294" t="s">
        <v>1487</v>
      </c>
      <c r="C294" t="s">
        <v>1488</v>
      </c>
      <c r="D294" t="s">
        <v>1489</v>
      </c>
      <c r="E294" t="s">
        <v>85</v>
      </c>
      <c r="F294">
        <v>2</v>
      </c>
      <c r="G294">
        <v>2022</v>
      </c>
      <c r="H294" s="1">
        <v>44985.379667314817</v>
      </c>
      <c r="I294" t="s">
        <v>444</v>
      </c>
      <c r="J294">
        <v>1400</v>
      </c>
      <c r="K294">
        <v>0</v>
      </c>
      <c r="L294" t="s">
        <v>38</v>
      </c>
      <c r="M294" t="s">
        <v>39</v>
      </c>
      <c r="N294">
        <v>1400</v>
      </c>
      <c r="Q294">
        <v>5</v>
      </c>
      <c r="R294" t="s">
        <v>561</v>
      </c>
      <c r="S294">
        <v>43.989638999999997</v>
      </c>
      <c r="T294">
        <v>-75.928639000000004</v>
      </c>
      <c r="U294">
        <v>5.4436249999999999</v>
      </c>
      <c r="V294">
        <v>5</v>
      </c>
      <c r="W294">
        <v>16</v>
      </c>
      <c r="X294">
        <v>0</v>
      </c>
      <c r="Y294">
        <v>990.27160000000003</v>
      </c>
      <c r="Z294">
        <v>36006049001</v>
      </c>
      <c r="AA294">
        <v>4553.5284953443497</v>
      </c>
      <c r="AB294" t="s">
        <v>53</v>
      </c>
      <c r="AC294" t="s">
        <v>757</v>
      </c>
      <c r="AD294" t="s">
        <v>54</v>
      </c>
      <c r="AE294" t="s">
        <v>65</v>
      </c>
      <c r="AF294" t="s">
        <v>1490</v>
      </c>
    </row>
    <row r="295" spans="1:32" x14ac:dyDescent="0.3">
      <c r="A295" t="s">
        <v>1491</v>
      </c>
      <c r="B295" t="s">
        <v>1492</v>
      </c>
      <c r="C295" t="s">
        <v>1493</v>
      </c>
      <c r="D295" t="s">
        <v>1494</v>
      </c>
      <c r="E295" t="s">
        <v>117</v>
      </c>
      <c r="F295">
        <v>5</v>
      </c>
      <c r="G295">
        <v>2022</v>
      </c>
      <c r="H295" s="1">
        <v>44975.149897928241</v>
      </c>
      <c r="I295" t="s">
        <v>444</v>
      </c>
      <c r="J295">
        <v>1382</v>
      </c>
      <c r="K295">
        <v>0</v>
      </c>
      <c r="L295" t="s">
        <v>38</v>
      </c>
      <c r="M295" t="s">
        <v>51</v>
      </c>
      <c r="N295">
        <v>1440</v>
      </c>
      <c r="R295" t="s">
        <v>52</v>
      </c>
      <c r="S295">
        <v>42.390500000000003</v>
      </c>
      <c r="T295">
        <v>-88.176699999999997</v>
      </c>
      <c r="U295">
        <v>7.9333333330000002</v>
      </c>
      <c r="V295">
        <v>3</v>
      </c>
      <c r="W295">
        <v>30</v>
      </c>
      <c r="X295">
        <v>12</v>
      </c>
      <c r="Y295">
        <v>2896.1</v>
      </c>
      <c r="Z295">
        <v>17000136001</v>
      </c>
      <c r="AA295">
        <v>2804.4126705980002</v>
      </c>
      <c r="AB295" t="s">
        <v>53</v>
      </c>
      <c r="AC295" t="s">
        <v>42</v>
      </c>
      <c r="AD295" t="s">
        <v>54</v>
      </c>
      <c r="AE295" t="s">
        <v>65</v>
      </c>
      <c r="AF295" t="s">
        <v>1495</v>
      </c>
    </row>
    <row r="296" spans="1:32" x14ac:dyDescent="0.3">
      <c r="A296" t="s">
        <v>1496</v>
      </c>
      <c r="B296" t="s">
        <v>1497</v>
      </c>
      <c r="C296" t="s">
        <v>1498</v>
      </c>
      <c r="D296" t="s">
        <v>1499</v>
      </c>
      <c r="E296" t="s">
        <v>1023</v>
      </c>
      <c r="F296">
        <v>8</v>
      </c>
      <c r="G296">
        <v>2022</v>
      </c>
      <c r="H296" s="1">
        <v>44970.489433622686</v>
      </c>
      <c r="I296" t="s">
        <v>444</v>
      </c>
      <c r="J296">
        <v>1375.3</v>
      </c>
      <c r="K296">
        <v>0</v>
      </c>
      <c r="L296" t="s">
        <v>38</v>
      </c>
      <c r="M296" t="s">
        <v>51</v>
      </c>
      <c r="N296">
        <v>1375.33</v>
      </c>
      <c r="R296" t="s">
        <v>52</v>
      </c>
      <c r="S296">
        <v>40.157778</v>
      </c>
      <c r="T296">
        <v>-105.095833</v>
      </c>
      <c r="U296">
        <v>6.65</v>
      </c>
      <c r="V296">
        <v>2</v>
      </c>
      <c r="W296">
        <v>13</v>
      </c>
      <c r="X296">
        <v>0</v>
      </c>
      <c r="Y296">
        <v>2427.9</v>
      </c>
      <c r="Z296">
        <v>8000072001</v>
      </c>
      <c r="AA296">
        <v>4370.5132528799995</v>
      </c>
      <c r="AB296" t="s">
        <v>53</v>
      </c>
      <c r="AC296" t="s">
        <v>42</v>
      </c>
      <c r="AD296" t="s">
        <v>54</v>
      </c>
      <c r="AE296" t="s">
        <v>55</v>
      </c>
      <c r="AF296" t="s">
        <v>1500</v>
      </c>
    </row>
    <row r="297" spans="1:32" x14ac:dyDescent="0.3">
      <c r="A297" t="s">
        <v>1501</v>
      </c>
      <c r="B297" t="s">
        <v>1502</v>
      </c>
      <c r="C297" t="s">
        <v>1503</v>
      </c>
      <c r="D297" t="s">
        <v>1504</v>
      </c>
      <c r="E297" t="s">
        <v>36</v>
      </c>
      <c r="F297">
        <v>9</v>
      </c>
      <c r="G297">
        <v>2022</v>
      </c>
      <c r="H297" s="1">
        <v>44972.567089583332</v>
      </c>
      <c r="I297" t="s">
        <v>444</v>
      </c>
      <c r="J297">
        <v>1364.4</v>
      </c>
      <c r="K297">
        <v>1</v>
      </c>
      <c r="L297" t="s">
        <v>51</v>
      </c>
      <c r="M297" t="s">
        <v>51</v>
      </c>
      <c r="N297">
        <v>1364.4</v>
      </c>
      <c r="R297" t="s">
        <v>52</v>
      </c>
      <c r="S297">
        <v>37.252706000000003</v>
      </c>
      <c r="T297">
        <v>-120.524883</v>
      </c>
      <c r="U297">
        <v>1.631666667</v>
      </c>
      <c r="V297">
        <v>1</v>
      </c>
      <c r="W297">
        <v>20</v>
      </c>
      <c r="X297">
        <v>0</v>
      </c>
      <c r="Y297">
        <v>595.55999999999995</v>
      </c>
      <c r="Z297">
        <v>6005064001</v>
      </c>
      <c r="AA297">
        <v>4133.7771183489995</v>
      </c>
      <c r="AB297" t="s">
        <v>407</v>
      </c>
      <c r="AC297" t="s">
        <v>536</v>
      </c>
      <c r="AD297" t="s">
        <v>54</v>
      </c>
      <c r="AE297" t="s">
        <v>55</v>
      </c>
      <c r="AF297" t="s">
        <v>1505</v>
      </c>
    </row>
    <row r="298" spans="1:32" x14ac:dyDescent="0.3">
      <c r="A298" t="s">
        <v>1506</v>
      </c>
      <c r="B298" t="s">
        <v>1507</v>
      </c>
      <c r="C298" t="s">
        <v>1508</v>
      </c>
      <c r="D298" t="s">
        <v>1509</v>
      </c>
      <c r="E298" t="s">
        <v>726</v>
      </c>
      <c r="F298">
        <v>6</v>
      </c>
      <c r="G298">
        <v>2022</v>
      </c>
      <c r="H298" s="1">
        <v>44973.512271284722</v>
      </c>
      <c r="I298" t="s">
        <v>444</v>
      </c>
      <c r="J298">
        <v>1363</v>
      </c>
      <c r="K298">
        <v>0</v>
      </c>
      <c r="L298" t="s">
        <v>38</v>
      </c>
      <c r="M298" t="s">
        <v>51</v>
      </c>
      <c r="N298">
        <v>1363</v>
      </c>
      <c r="R298" t="s">
        <v>52</v>
      </c>
      <c r="S298">
        <v>35.791400000000003</v>
      </c>
      <c r="T298">
        <v>-90.630799999999994</v>
      </c>
      <c r="U298">
        <v>8.1412499999999994</v>
      </c>
      <c r="V298">
        <v>1</v>
      </c>
      <c r="W298">
        <v>9</v>
      </c>
      <c r="X298">
        <v>7.82</v>
      </c>
      <c r="Y298">
        <v>2967.3267000000001</v>
      </c>
      <c r="Z298">
        <v>5000006002</v>
      </c>
      <c r="AA298">
        <v>2879.6219194913097</v>
      </c>
      <c r="AB298" t="s">
        <v>41</v>
      </c>
      <c r="AC298" t="s">
        <v>54</v>
      </c>
      <c r="AD298" t="s">
        <v>54</v>
      </c>
      <c r="AE298" t="s">
        <v>73</v>
      </c>
      <c r="AF298" t="s">
        <v>1510</v>
      </c>
    </row>
    <row r="299" spans="1:32" x14ac:dyDescent="0.3">
      <c r="A299" t="s">
        <v>1511</v>
      </c>
      <c r="B299" t="s">
        <v>1512</v>
      </c>
      <c r="C299" t="s">
        <v>1513</v>
      </c>
      <c r="D299" t="s">
        <v>1514</v>
      </c>
      <c r="E299" t="s">
        <v>117</v>
      </c>
      <c r="F299">
        <v>5</v>
      </c>
      <c r="G299">
        <v>2022</v>
      </c>
      <c r="H299" s="1">
        <v>44974.50976439815</v>
      </c>
      <c r="I299" t="s">
        <v>444</v>
      </c>
      <c r="J299">
        <v>1349</v>
      </c>
      <c r="K299">
        <v>0</v>
      </c>
      <c r="L299" t="s">
        <v>38</v>
      </c>
      <c r="M299" t="s">
        <v>51</v>
      </c>
      <c r="N299">
        <v>211</v>
      </c>
      <c r="R299" t="s">
        <v>52</v>
      </c>
      <c r="S299">
        <v>41.517249999999997</v>
      </c>
      <c r="T299">
        <v>-87.626559999999998</v>
      </c>
      <c r="U299">
        <v>13.358333330000001</v>
      </c>
      <c r="V299">
        <v>4</v>
      </c>
      <c r="W299">
        <v>40.25</v>
      </c>
      <c r="X299">
        <v>15.94</v>
      </c>
      <c r="Y299">
        <v>4867.1000000000004</v>
      </c>
      <c r="Z299">
        <v>17000587001</v>
      </c>
      <c r="AA299">
        <v>5262.8263753430001</v>
      </c>
      <c r="AB299" t="s">
        <v>53</v>
      </c>
      <c r="AC299" t="s">
        <v>54</v>
      </c>
      <c r="AD299" t="s">
        <v>54</v>
      </c>
      <c r="AE299" t="s">
        <v>73</v>
      </c>
      <c r="AF299" t="s">
        <v>1515</v>
      </c>
    </row>
    <row r="300" spans="1:32" x14ac:dyDescent="0.3">
      <c r="A300" t="s">
        <v>1516</v>
      </c>
      <c r="B300" t="s">
        <v>1517</v>
      </c>
      <c r="C300" t="s">
        <v>1518</v>
      </c>
      <c r="D300" t="s">
        <v>1519</v>
      </c>
      <c r="E300" t="s">
        <v>172</v>
      </c>
      <c r="F300">
        <v>4</v>
      </c>
      <c r="G300">
        <v>2022</v>
      </c>
      <c r="H300" s="1">
        <v>44964.458971793982</v>
      </c>
      <c r="I300" t="s">
        <v>444</v>
      </c>
      <c r="J300">
        <v>1328.08</v>
      </c>
      <c r="K300">
        <v>0</v>
      </c>
      <c r="L300" t="s">
        <v>38</v>
      </c>
      <c r="M300" t="s">
        <v>39</v>
      </c>
      <c r="N300">
        <v>960.79</v>
      </c>
      <c r="Q300">
        <v>367.29</v>
      </c>
      <c r="R300" t="s">
        <v>52</v>
      </c>
      <c r="S300">
        <v>34.858333000000002</v>
      </c>
      <c r="T300">
        <v>-82.23</v>
      </c>
      <c r="U300">
        <v>9.7466666669999995</v>
      </c>
      <c r="V300">
        <v>1</v>
      </c>
      <c r="W300">
        <v>0</v>
      </c>
      <c r="X300">
        <v>0</v>
      </c>
      <c r="Y300">
        <v>3558.64</v>
      </c>
      <c r="Z300">
        <v>45000614021</v>
      </c>
      <c r="AA300">
        <v>4916.8274094900007</v>
      </c>
      <c r="AB300" t="s">
        <v>53</v>
      </c>
      <c r="AC300" t="s">
        <v>42</v>
      </c>
      <c r="AD300" t="s">
        <v>54</v>
      </c>
      <c r="AE300" t="s">
        <v>73</v>
      </c>
      <c r="AF300" t="s">
        <v>1520</v>
      </c>
    </row>
    <row r="301" spans="1:32" x14ac:dyDescent="0.3">
      <c r="A301" t="s">
        <v>1521</v>
      </c>
      <c r="B301" t="s">
        <v>1522</v>
      </c>
      <c r="C301" t="s">
        <v>1523</v>
      </c>
      <c r="D301" t="s">
        <v>1524</v>
      </c>
      <c r="E301" t="s">
        <v>36</v>
      </c>
      <c r="F301">
        <v>9</v>
      </c>
      <c r="G301">
        <v>2022</v>
      </c>
      <c r="H301" s="1">
        <v>44958.709049456018</v>
      </c>
      <c r="I301" t="s">
        <v>444</v>
      </c>
      <c r="J301">
        <v>1327</v>
      </c>
      <c r="K301">
        <v>0</v>
      </c>
      <c r="L301" t="s">
        <v>38</v>
      </c>
      <c r="M301" t="s">
        <v>79</v>
      </c>
      <c r="Q301">
        <v>1327</v>
      </c>
      <c r="R301" t="s">
        <v>52</v>
      </c>
      <c r="S301">
        <v>34.285826999999998</v>
      </c>
      <c r="T301">
        <v>-118.81516999999999</v>
      </c>
      <c r="U301">
        <v>6.42</v>
      </c>
      <c r="V301">
        <v>2</v>
      </c>
      <c r="W301">
        <v>12.5</v>
      </c>
      <c r="X301">
        <v>0</v>
      </c>
      <c r="Y301">
        <v>2358.48</v>
      </c>
      <c r="Z301">
        <v>6004003001</v>
      </c>
      <c r="AA301">
        <v>3915.2514557049999</v>
      </c>
      <c r="AB301" t="s">
        <v>407</v>
      </c>
      <c r="AC301" t="s">
        <v>54</v>
      </c>
      <c r="AD301" t="s">
        <v>54</v>
      </c>
      <c r="AE301" t="s">
        <v>55</v>
      </c>
      <c r="AF301" t="s">
        <v>1525</v>
      </c>
    </row>
    <row r="302" spans="1:32" x14ac:dyDescent="0.3">
      <c r="A302" t="s">
        <v>1526</v>
      </c>
      <c r="B302" t="s">
        <v>1527</v>
      </c>
      <c r="C302" t="s">
        <v>1528</v>
      </c>
      <c r="D302" t="s">
        <v>1529</v>
      </c>
      <c r="E302" t="s">
        <v>36</v>
      </c>
      <c r="F302">
        <v>9</v>
      </c>
      <c r="G302">
        <v>2022</v>
      </c>
      <c r="H302" s="1">
        <v>44975.654638877313</v>
      </c>
      <c r="I302" t="s">
        <v>444</v>
      </c>
      <c r="J302">
        <v>1321.92</v>
      </c>
      <c r="K302">
        <v>0</v>
      </c>
      <c r="L302" t="s">
        <v>38</v>
      </c>
      <c r="M302" t="s">
        <v>79</v>
      </c>
      <c r="Q302">
        <v>1321.91</v>
      </c>
      <c r="R302" t="s">
        <v>94</v>
      </c>
      <c r="S302">
        <v>33.555019220261698</v>
      </c>
      <c r="T302">
        <v>-117.669676982406</v>
      </c>
      <c r="AB302" t="s">
        <v>53</v>
      </c>
      <c r="AC302" t="s">
        <v>54</v>
      </c>
      <c r="AD302" t="s">
        <v>54</v>
      </c>
      <c r="AE302" t="s">
        <v>55</v>
      </c>
      <c r="AF302" t="s">
        <v>1530</v>
      </c>
    </row>
    <row r="303" spans="1:32" x14ac:dyDescent="0.3">
      <c r="A303" t="s">
        <v>1531</v>
      </c>
      <c r="B303" t="s">
        <v>1532</v>
      </c>
      <c r="C303" t="s">
        <v>1533</v>
      </c>
      <c r="D303" t="s">
        <v>1534</v>
      </c>
      <c r="E303" t="s">
        <v>159</v>
      </c>
      <c r="F303">
        <v>10</v>
      </c>
      <c r="G303">
        <v>2022</v>
      </c>
      <c r="H303" s="1">
        <v>44974.727586053239</v>
      </c>
      <c r="I303" t="s">
        <v>444</v>
      </c>
      <c r="J303">
        <v>1310</v>
      </c>
      <c r="K303">
        <v>0</v>
      </c>
      <c r="L303" t="s">
        <v>38</v>
      </c>
      <c r="M303" t="s">
        <v>479</v>
      </c>
      <c r="P303">
        <v>1310</v>
      </c>
      <c r="Q303">
        <v>88.4</v>
      </c>
      <c r="R303" t="s">
        <v>94</v>
      </c>
      <c r="S303">
        <v>47.846297999999997</v>
      </c>
      <c r="T303">
        <v>-122.338351</v>
      </c>
      <c r="Z303">
        <v>53000715001</v>
      </c>
      <c r="AA303">
        <v>1948.5204919089999</v>
      </c>
      <c r="AB303" t="s">
        <v>54</v>
      </c>
      <c r="AC303" t="s">
        <v>64</v>
      </c>
      <c r="AD303" t="s">
        <v>54</v>
      </c>
      <c r="AE303" t="s">
        <v>73</v>
      </c>
      <c r="AF303" t="s">
        <v>1535</v>
      </c>
    </row>
    <row r="304" spans="1:32" x14ac:dyDescent="0.3">
      <c r="A304" t="s">
        <v>1536</v>
      </c>
      <c r="B304" t="s">
        <v>1537</v>
      </c>
      <c r="C304" t="s">
        <v>1537</v>
      </c>
      <c r="D304" t="s">
        <v>1538</v>
      </c>
      <c r="E304" t="s">
        <v>99</v>
      </c>
      <c r="F304">
        <v>6</v>
      </c>
      <c r="G304">
        <v>2022</v>
      </c>
      <c r="H304" s="1">
        <v>44824.434691423608</v>
      </c>
      <c r="I304" t="s">
        <v>444</v>
      </c>
      <c r="J304">
        <v>1302.06</v>
      </c>
      <c r="K304">
        <v>0</v>
      </c>
      <c r="L304" t="s">
        <v>38</v>
      </c>
      <c r="M304" t="s">
        <v>51</v>
      </c>
      <c r="N304">
        <v>1302.06</v>
      </c>
      <c r="R304" t="s">
        <v>52</v>
      </c>
      <c r="S304">
        <v>26.305278000000001</v>
      </c>
      <c r="T304">
        <v>-98.218889000000004</v>
      </c>
      <c r="U304">
        <v>6.3887499999999999</v>
      </c>
      <c r="V304">
        <v>1</v>
      </c>
      <c r="W304">
        <v>15</v>
      </c>
      <c r="X304">
        <v>11.25</v>
      </c>
      <c r="Y304">
        <v>2330.0189999999998</v>
      </c>
      <c r="Z304">
        <v>48001119002</v>
      </c>
      <c r="AA304">
        <v>2507.5819788398999</v>
      </c>
      <c r="AB304" t="s">
        <v>118</v>
      </c>
      <c r="AC304" t="s">
        <v>54</v>
      </c>
      <c r="AD304" t="s">
        <v>54</v>
      </c>
      <c r="AE304" t="s">
        <v>73</v>
      </c>
      <c r="AF304" t="s">
        <v>1539</v>
      </c>
    </row>
    <row r="305" spans="1:32" x14ac:dyDescent="0.3">
      <c r="A305" t="s">
        <v>1540</v>
      </c>
      <c r="B305" t="s">
        <v>1541</v>
      </c>
      <c r="C305" t="s">
        <v>1542</v>
      </c>
      <c r="D305" t="s">
        <v>1543</v>
      </c>
      <c r="E305" t="s">
        <v>207</v>
      </c>
      <c r="F305">
        <v>4</v>
      </c>
      <c r="G305">
        <v>2022</v>
      </c>
      <c r="H305" s="1">
        <v>44946.387612164355</v>
      </c>
      <c r="I305" t="s">
        <v>444</v>
      </c>
      <c r="J305">
        <v>1301</v>
      </c>
      <c r="K305">
        <v>0</v>
      </c>
      <c r="L305" t="s">
        <v>38</v>
      </c>
      <c r="M305" t="s">
        <v>51</v>
      </c>
      <c r="N305">
        <v>1301</v>
      </c>
      <c r="R305" t="s">
        <v>86</v>
      </c>
      <c r="S305">
        <v>35.183917000000001</v>
      </c>
      <c r="T305">
        <v>-87.041749999999993</v>
      </c>
      <c r="U305">
        <v>2.045416667</v>
      </c>
      <c r="V305">
        <v>1</v>
      </c>
      <c r="W305">
        <v>4</v>
      </c>
      <c r="X305">
        <v>2.2010000000000001</v>
      </c>
      <c r="Y305">
        <v>745.28700000000003</v>
      </c>
      <c r="Z305">
        <v>47001150001</v>
      </c>
      <c r="AA305">
        <v>1062.9452440441901</v>
      </c>
      <c r="AB305" t="s">
        <v>38</v>
      </c>
      <c r="AC305" t="s">
        <v>38</v>
      </c>
      <c r="AD305" t="s">
        <v>38</v>
      </c>
      <c r="AE305" t="s">
        <v>38</v>
      </c>
      <c r="AF305" t="s">
        <v>1544</v>
      </c>
    </row>
    <row r="306" spans="1:32" x14ac:dyDescent="0.3">
      <c r="A306" t="s">
        <v>1545</v>
      </c>
      <c r="B306" t="s">
        <v>1546</v>
      </c>
      <c r="C306" t="s">
        <v>1547</v>
      </c>
      <c r="D306" t="s">
        <v>1548</v>
      </c>
      <c r="E306" t="s">
        <v>1064</v>
      </c>
      <c r="F306">
        <v>3</v>
      </c>
      <c r="G306">
        <v>2022</v>
      </c>
      <c r="H306" s="1">
        <v>44937.426706041668</v>
      </c>
      <c r="I306" t="s">
        <v>444</v>
      </c>
      <c r="J306">
        <v>1295</v>
      </c>
      <c r="K306">
        <v>0</v>
      </c>
      <c r="L306" t="s">
        <v>38</v>
      </c>
      <c r="M306" t="s">
        <v>51</v>
      </c>
      <c r="N306">
        <v>1236</v>
      </c>
      <c r="R306" t="s">
        <v>214</v>
      </c>
      <c r="S306">
        <v>39.625005999999999</v>
      </c>
      <c r="T306">
        <v>-78.756035999999995</v>
      </c>
      <c r="U306">
        <v>10.55816667</v>
      </c>
      <c r="V306">
        <v>1</v>
      </c>
      <c r="W306">
        <v>15</v>
      </c>
      <c r="X306">
        <v>0</v>
      </c>
      <c r="Y306">
        <v>3841.7919999999999</v>
      </c>
      <c r="Z306">
        <v>24000031001</v>
      </c>
      <c r="AA306">
        <v>5533.4339875838195</v>
      </c>
      <c r="AB306" t="s">
        <v>54</v>
      </c>
      <c r="AC306" t="s">
        <v>54</v>
      </c>
      <c r="AD306" t="s">
        <v>537</v>
      </c>
      <c r="AE306" t="s">
        <v>54</v>
      </c>
      <c r="AF306" t="s">
        <v>1549</v>
      </c>
    </row>
    <row r="307" spans="1:32" x14ac:dyDescent="0.3">
      <c r="A307" t="s">
        <v>1550</v>
      </c>
      <c r="B307" t="s">
        <v>1551</v>
      </c>
      <c r="C307" t="s">
        <v>1552</v>
      </c>
      <c r="D307" t="s">
        <v>1553</v>
      </c>
      <c r="E307" t="s">
        <v>259</v>
      </c>
      <c r="F307">
        <v>7</v>
      </c>
      <c r="G307">
        <v>2022</v>
      </c>
      <c r="H307" s="1">
        <v>44974.67118099537</v>
      </c>
      <c r="I307" t="s">
        <v>444</v>
      </c>
      <c r="J307">
        <v>1290</v>
      </c>
      <c r="K307">
        <v>0</v>
      </c>
      <c r="L307" t="s">
        <v>38</v>
      </c>
      <c r="M307" t="s">
        <v>51</v>
      </c>
      <c r="N307">
        <v>1290</v>
      </c>
      <c r="R307" t="s">
        <v>52</v>
      </c>
      <c r="S307">
        <v>41.407499000000001</v>
      </c>
      <c r="T307">
        <v>-91.071912999999995</v>
      </c>
      <c r="U307">
        <v>0</v>
      </c>
      <c r="V307">
        <v>1</v>
      </c>
      <c r="W307">
        <v>16.899999999999999</v>
      </c>
      <c r="X307">
        <v>10.3</v>
      </c>
      <c r="Y307">
        <v>0</v>
      </c>
      <c r="Z307">
        <v>19000598001</v>
      </c>
      <c r="AA307">
        <v>2866.3282750138001</v>
      </c>
      <c r="AB307" t="s">
        <v>53</v>
      </c>
      <c r="AC307" t="s">
        <v>72</v>
      </c>
      <c r="AD307" t="s">
        <v>54</v>
      </c>
      <c r="AE307" t="s">
        <v>583</v>
      </c>
      <c r="AF307" t="s">
        <v>1554</v>
      </c>
    </row>
    <row r="308" spans="1:32" x14ac:dyDescent="0.3">
      <c r="A308" t="s">
        <v>1555</v>
      </c>
      <c r="B308" t="s">
        <v>1556</v>
      </c>
      <c r="C308" t="s">
        <v>1557</v>
      </c>
      <c r="D308" t="s">
        <v>1558</v>
      </c>
      <c r="E308" t="s">
        <v>36</v>
      </c>
      <c r="F308">
        <v>9</v>
      </c>
      <c r="G308">
        <v>2022</v>
      </c>
      <c r="H308" s="1">
        <v>44967.48508539352</v>
      </c>
      <c r="I308" t="s">
        <v>444</v>
      </c>
      <c r="J308">
        <v>1286</v>
      </c>
      <c r="K308">
        <v>0</v>
      </c>
      <c r="L308" t="s">
        <v>38</v>
      </c>
      <c r="M308" t="s">
        <v>39</v>
      </c>
      <c r="N308">
        <v>425</v>
      </c>
      <c r="Q308">
        <v>861</v>
      </c>
      <c r="R308" t="s">
        <v>445</v>
      </c>
      <c r="S308">
        <v>37.950000000000003</v>
      </c>
      <c r="T308">
        <v>-122.49657999999999</v>
      </c>
      <c r="U308">
        <v>7.7649999999999997</v>
      </c>
      <c r="V308">
        <v>2</v>
      </c>
      <c r="W308">
        <v>30</v>
      </c>
      <c r="X308">
        <v>0</v>
      </c>
      <c r="Y308">
        <v>2838.86</v>
      </c>
      <c r="Z308">
        <v>6002044004</v>
      </c>
      <c r="AA308">
        <v>3277.8849396600003</v>
      </c>
      <c r="AB308" t="s">
        <v>53</v>
      </c>
      <c r="AC308" t="s">
        <v>42</v>
      </c>
      <c r="AD308" t="s">
        <v>54</v>
      </c>
      <c r="AE308" t="s">
        <v>73</v>
      </c>
      <c r="AF308" t="s">
        <v>1559</v>
      </c>
    </row>
    <row r="309" spans="1:32" x14ac:dyDescent="0.3">
      <c r="A309" t="s">
        <v>1560</v>
      </c>
      <c r="B309" t="s">
        <v>1561</v>
      </c>
      <c r="C309" t="s">
        <v>1562</v>
      </c>
      <c r="D309" t="s">
        <v>1563</v>
      </c>
      <c r="E309" t="s">
        <v>36</v>
      </c>
      <c r="F309">
        <v>9</v>
      </c>
      <c r="G309">
        <v>2022</v>
      </c>
      <c r="H309" s="1">
        <v>44978.641982037036</v>
      </c>
      <c r="I309" t="s">
        <v>444</v>
      </c>
      <c r="J309">
        <v>1283.08</v>
      </c>
      <c r="K309">
        <v>0</v>
      </c>
      <c r="L309" t="s">
        <v>38</v>
      </c>
      <c r="M309" t="s">
        <v>79</v>
      </c>
      <c r="Q309">
        <v>2566.16</v>
      </c>
      <c r="R309" t="s">
        <v>94</v>
      </c>
      <c r="S309">
        <v>34.89237</v>
      </c>
      <c r="T309">
        <v>-117.02518999999999</v>
      </c>
      <c r="Z309">
        <v>6006005001</v>
      </c>
      <c r="AA309">
        <v>1292.9435039770001</v>
      </c>
      <c r="AB309" t="s">
        <v>118</v>
      </c>
      <c r="AC309" t="s">
        <v>64</v>
      </c>
      <c r="AD309" t="s">
        <v>54</v>
      </c>
      <c r="AE309" t="s">
        <v>65</v>
      </c>
      <c r="AF309" t="s">
        <v>1564</v>
      </c>
    </row>
    <row r="310" spans="1:32" x14ac:dyDescent="0.3">
      <c r="A310" t="s">
        <v>1565</v>
      </c>
      <c r="B310" t="s">
        <v>1566</v>
      </c>
      <c r="C310" t="s">
        <v>1567</v>
      </c>
      <c r="D310" t="s">
        <v>1568</v>
      </c>
      <c r="E310" t="s">
        <v>85</v>
      </c>
      <c r="F310">
        <v>2</v>
      </c>
      <c r="G310">
        <v>2022</v>
      </c>
      <c r="H310" s="1">
        <v>44984.616333773149</v>
      </c>
      <c r="I310" t="s">
        <v>444</v>
      </c>
      <c r="J310">
        <v>1281.8</v>
      </c>
      <c r="K310">
        <v>0</v>
      </c>
      <c r="L310" t="s">
        <v>38</v>
      </c>
      <c r="M310" t="s">
        <v>79</v>
      </c>
      <c r="Q310">
        <v>1281.8</v>
      </c>
      <c r="R310" t="s">
        <v>52</v>
      </c>
      <c r="S310">
        <v>41.713813999999999</v>
      </c>
      <c r="T310">
        <v>-73.937574999999995</v>
      </c>
      <c r="U310">
        <v>0.33084999999999998</v>
      </c>
      <c r="V310">
        <v>1</v>
      </c>
      <c r="W310">
        <v>10</v>
      </c>
      <c r="X310">
        <v>0</v>
      </c>
      <c r="Y310">
        <v>120.76025</v>
      </c>
      <c r="Z310">
        <v>36003019001</v>
      </c>
      <c r="AA310">
        <v>2727.7465839537299</v>
      </c>
      <c r="AB310" t="s">
        <v>54</v>
      </c>
      <c r="AC310" t="s">
        <v>54</v>
      </c>
      <c r="AD310" t="s">
        <v>54</v>
      </c>
      <c r="AE310" t="s">
        <v>65</v>
      </c>
      <c r="AF310" t="s">
        <v>1569</v>
      </c>
    </row>
    <row r="311" spans="1:32" x14ac:dyDescent="0.3">
      <c r="A311" t="s">
        <v>1570</v>
      </c>
      <c r="B311" t="s">
        <v>1571</v>
      </c>
      <c r="C311" t="s">
        <v>1571</v>
      </c>
      <c r="D311" t="s">
        <v>1572</v>
      </c>
      <c r="E311" t="s">
        <v>99</v>
      </c>
      <c r="F311">
        <v>6</v>
      </c>
      <c r="G311">
        <v>2022</v>
      </c>
      <c r="H311" s="1">
        <v>44826.606138263887</v>
      </c>
      <c r="I311" t="s">
        <v>444</v>
      </c>
      <c r="J311">
        <v>1271</v>
      </c>
      <c r="K311">
        <v>0</v>
      </c>
      <c r="L311" t="s">
        <v>38</v>
      </c>
      <c r="M311" t="s">
        <v>679</v>
      </c>
      <c r="O311">
        <v>1271</v>
      </c>
      <c r="R311" t="s">
        <v>52</v>
      </c>
      <c r="S311">
        <v>25.954014000000001</v>
      </c>
      <c r="T311">
        <v>-97.453935000000001</v>
      </c>
      <c r="U311">
        <v>8.0955833330000004</v>
      </c>
      <c r="V311">
        <v>1</v>
      </c>
      <c r="W311">
        <v>14.5</v>
      </c>
      <c r="X311">
        <v>14.5</v>
      </c>
      <c r="Y311">
        <v>2953.3809999999999</v>
      </c>
      <c r="Z311">
        <v>48001102002</v>
      </c>
      <c r="AA311">
        <v>4042.7247589140002</v>
      </c>
      <c r="AB311" t="s">
        <v>41</v>
      </c>
      <c r="AC311" t="s">
        <v>64</v>
      </c>
      <c r="AD311" t="s">
        <v>54</v>
      </c>
      <c r="AE311" t="s">
        <v>65</v>
      </c>
      <c r="AF311" t="s">
        <v>1573</v>
      </c>
    </row>
    <row r="312" spans="1:32" x14ac:dyDescent="0.3">
      <c r="A312" t="s">
        <v>1574</v>
      </c>
      <c r="B312" t="s">
        <v>1575</v>
      </c>
      <c r="C312" t="s">
        <v>1576</v>
      </c>
      <c r="D312" t="s">
        <v>1577</v>
      </c>
      <c r="E312" t="s">
        <v>93</v>
      </c>
      <c r="F312">
        <v>4</v>
      </c>
      <c r="G312">
        <v>2022</v>
      </c>
      <c r="H312" s="1">
        <v>44956.455804872683</v>
      </c>
      <c r="I312" t="s">
        <v>444</v>
      </c>
      <c r="J312">
        <v>1221</v>
      </c>
      <c r="K312">
        <v>0</v>
      </c>
      <c r="L312" t="s">
        <v>38</v>
      </c>
      <c r="M312" t="s">
        <v>51</v>
      </c>
      <c r="N312">
        <v>1221</v>
      </c>
      <c r="R312" t="s">
        <v>52</v>
      </c>
      <c r="S312">
        <v>37.780760000000001</v>
      </c>
      <c r="T312">
        <v>-85.510740999999996</v>
      </c>
      <c r="U312">
        <v>1.523083333</v>
      </c>
      <c r="V312">
        <v>1</v>
      </c>
      <c r="W312">
        <v>4</v>
      </c>
      <c r="X312">
        <v>1.724</v>
      </c>
      <c r="Y312">
        <v>553.66200000000003</v>
      </c>
      <c r="Z312">
        <v>21000159002</v>
      </c>
      <c r="AA312">
        <v>941.48139655789987</v>
      </c>
      <c r="AB312" t="s">
        <v>54</v>
      </c>
      <c r="AC312" t="s">
        <v>72</v>
      </c>
      <c r="AD312" t="s">
        <v>54</v>
      </c>
      <c r="AE312" t="s">
        <v>1307</v>
      </c>
      <c r="AF312" t="s">
        <v>1578</v>
      </c>
    </row>
    <row r="313" spans="1:32" x14ac:dyDescent="0.3">
      <c r="A313" t="s">
        <v>1579</v>
      </c>
      <c r="B313" t="s">
        <v>1580</v>
      </c>
      <c r="C313" t="s">
        <v>1580</v>
      </c>
      <c r="D313" t="s">
        <v>1581</v>
      </c>
      <c r="E313" t="s">
        <v>99</v>
      </c>
      <c r="F313">
        <v>6</v>
      </c>
      <c r="G313">
        <v>2022</v>
      </c>
      <c r="H313" s="1">
        <v>44824.503763761575</v>
      </c>
      <c r="I313" t="s">
        <v>444</v>
      </c>
      <c r="J313">
        <v>1218</v>
      </c>
      <c r="K313">
        <v>0</v>
      </c>
      <c r="L313" t="s">
        <v>38</v>
      </c>
      <c r="M313" t="s">
        <v>79</v>
      </c>
      <c r="Q313">
        <v>1218</v>
      </c>
      <c r="R313" t="s">
        <v>52</v>
      </c>
      <c r="S313">
        <v>31.695271000000002</v>
      </c>
      <c r="T313">
        <v>-98.950092999999995</v>
      </c>
      <c r="U313">
        <v>1.8574999999999999</v>
      </c>
      <c r="V313">
        <v>1</v>
      </c>
      <c r="W313">
        <v>4.54</v>
      </c>
      <c r="X313">
        <v>4.54</v>
      </c>
      <c r="Y313">
        <v>677.56</v>
      </c>
      <c r="Z313">
        <v>48009005001</v>
      </c>
      <c r="AA313">
        <v>1225.5647579951003</v>
      </c>
      <c r="AB313" t="s">
        <v>41</v>
      </c>
      <c r="AC313" t="s">
        <v>54</v>
      </c>
      <c r="AD313" t="s">
        <v>54</v>
      </c>
      <c r="AE313" t="s">
        <v>55</v>
      </c>
      <c r="AF313" t="s">
        <v>1582</v>
      </c>
    </row>
    <row r="314" spans="1:32" x14ac:dyDescent="0.3">
      <c r="A314" t="s">
        <v>1583</v>
      </c>
      <c r="B314" t="s">
        <v>1584</v>
      </c>
      <c r="C314" t="s">
        <v>1585</v>
      </c>
      <c r="D314" t="s">
        <v>1586</v>
      </c>
      <c r="E314" t="s">
        <v>192</v>
      </c>
      <c r="F314">
        <v>4</v>
      </c>
      <c r="G314">
        <v>2022</v>
      </c>
      <c r="H314" s="1">
        <v>44999.236790752315</v>
      </c>
      <c r="I314" t="s">
        <v>444</v>
      </c>
      <c r="J314">
        <v>1215</v>
      </c>
      <c r="K314">
        <v>0</v>
      </c>
      <c r="L314" t="s">
        <v>38</v>
      </c>
      <c r="M314" t="s">
        <v>79</v>
      </c>
      <c r="Q314">
        <v>1215</v>
      </c>
      <c r="R314" t="s">
        <v>86</v>
      </c>
      <c r="S314">
        <v>30.53</v>
      </c>
      <c r="T314">
        <v>-87.904300000000006</v>
      </c>
      <c r="U314">
        <v>2.2394666669999999</v>
      </c>
      <c r="V314">
        <v>1</v>
      </c>
      <c r="W314">
        <v>4</v>
      </c>
      <c r="X314">
        <v>1.92</v>
      </c>
      <c r="Y314">
        <v>818.4529</v>
      </c>
      <c r="Z314">
        <v>1000057001</v>
      </c>
      <c r="AA314">
        <v>1063.4915582007998</v>
      </c>
      <c r="AB314" t="s">
        <v>544</v>
      </c>
      <c r="AC314" t="s">
        <v>54</v>
      </c>
      <c r="AD314" t="s">
        <v>54</v>
      </c>
      <c r="AE314" t="s">
        <v>73</v>
      </c>
      <c r="AF314" t="s">
        <v>1587</v>
      </c>
    </row>
    <row r="315" spans="1:32" x14ac:dyDescent="0.3">
      <c r="A315" t="s">
        <v>1588</v>
      </c>
      <c r="B315" t="s">
        <v>1589</v>
      </c>
      <c r="C315" t="s">
        <v>1590</v>
      </c>
      <c r="D315" t="s">
        <v>720</v>
      </c>
      <c r="E315" t="s">
        <v>641</v>
      </c>
      <c r="F315">
        <v>3</v>
      </c>
      <c r="G315">
        <v>2022</v>
      </c>
      <c r="H315" s="1">
        <v>44967.413979571756</v>
      </c>
      <c r="I315" t="s">
        <v>444</v>
      </c>
      <c r="J315">
        <v>1213</v>
      </c>
      <c r="K315">
        <v>0</v>
      </c>
      <c r="L315" t="s">
        <v>38</v>
      </c>
      <c r="M315" t="s">
        <v>51</v>
      </c>
      <c r="N315">
        <v>1213.3399999999999</v>
      </c>
      <c r="R315" t="s">
        <v>52</v>
      </c>
      <c r="S315">
        <v>37.44059</v>
      </c>
      <c r="T315">
        <v>-77.433840000000004</v>
      </c>
      <c r="U315">
        <v>17.043333334</v>
      </c>
      <c r="V315">
        <v>3</v>
      </c>
      <c r="W315">
        <v>12</v>
      </c>
      <c r="X315">
        <v>0</v>
      </c>
      <c r="Y315">
        <v>3111.48</v>
      </c>
      <c r="Z315">
        <v>51000162001</v>
      </c>
      <c r="AA315">
        <v>3246.9271374520995</v>
      </c>
      <c r="AB315" t="s">
        <v>53</v>
      </c>
      <c r="AC315" t="s">
        <v>72</v>
      </c>
      <c r="AD315" t="s">
        <v>54</v>
      </c>
      <c r="AE315" t="s">
        <v>55</v>
      </c>
      <c r="AF315" t="s">
        <v>1591</v>
      </c>
    </row>
    <row r="316" spans="1:32" x14ac:dyDescent="0.3">
      <c r="A316" t="s">
        <v>1592</v>
      </c>
      <c r="B316" t="s">
        <v>1593</v>
      </c>
      <c r="C316" t="s">
        <v>1593</v>
      </c>
      <c r="D316" t="s">
        <v>1594</v>
      </c>
      <c r="E316" t="s">
        <v>99</v>
      </c>
      <c r="F316">
        <v>6</v>
      </c>
      <c r="G316">
        <v>2022</v>
      </c>
      <c r="H316" s="1">
        <v>44833.703603726855</v>
      </c>
      <c r="I316" t="s">
        <v>444</v>
      </c>
      <c r="J316">
        <v>1208.8599999999999</v>
      </c>
      <c r="K316">
        <v>0</v>
      </c>
      <c r="L316" t="s">
        <v>38</v>
      </c>
      <c r="M316" t="s">
        <v>79</v>
      </c>
      <c r="Q316">
        <v>1208.8599999999999</v>
      </c>
      <c r="R316" t="s">
        <v>94</v>
      </c>
      <c r="S316">
        <v>29.716760000000001</v>
      </c>
      <c r="T316">
        <v>-95.592200000000005</v>
      </c>
      <c r="U316">
        <v>9.4609166669999993</v>
      </c>
      <c r="V316">
        <v>1</v>
      </c>
      <c r="W316">
        <v>18</v>
      </c>
      <c r="X316">
        <v>18</v>
      </c>
      <c r="Y316">
        <v>3453.8040000000001</v>
      </c>
      <c r="Z316">
        <v>48007039091</v>
      </c>
      <c r="AB316" t="s">
        <v>54</v>
      </c>
      <c r="AC316" t="s">
        <v>54</v>
      </c>
      <c r="AD316" t="s">
        <v>54</v>
      </c>
      <c r="AE316" t="s">
        <v>73</v>
      </c>
      <c r="AF316" t="s">
        <v>1595</v>
      </c>
    </row>
    <row r="317" spans="1:32" x14ac:dyDescent="0.3">
      <c r="A317" t="s">
        <v>1596</v>
      </c>
      <c r="B317" t="s">
        <v>1597</v>
      </c>
      <c r="C317" t="s">
        <v>1598</v>
      </c>
      <c r="D317" t="s">
        <v>1599</v>
      </c>
      <c r="E317" t="s">
        <v>36</v>
      </c>
      <c r="F317">
        <v>9</v>
      </c>
      <c r="G317">
        <v>2022</v>
      </c>
      <c r="H317" s="1">
        <v>44964.848154293984</v>
      </c>
      <c r="I317" t="s">
        <v>444</v>
      </c>
      <c r="J317">
        <v>1180</v>
      </c>
      <c r="K317">
        <v>0</v>
      </c>
      <c r="L317" t="s">
        <v>38</v>
      </c>
      <c r="M317" t="s">
        <v>51</v>
      </c>
      <c r="N317">
        <v>1180</v>
      </c>
      <c r="R317" t="s">
        <v>52</v>
      </c>
      <c r="S317">
        <v>33.9876593271171</v>
      </c>
      <c r="T317">
        <v>-117.146260457553</v>
      </c>
      <c r="AB317" t="s">
        <v>53</v>
      </c>
      <c r="AC317" t="s">
        <v>42</v>
      </c>
      <c r="AD317" t="s">
        <v>215</v>
      </c>
      <c r="AE317" t="s">
        <v>55</v>
      </c>
      <c r="AF317" t="s">
        <v>1600</v>
      </c>
    </row>
    <row r="318" spans="1:32" x14ac:dyDescent="0.3">
      <c r="A318" t="s">
        <v>1601</v>
      </c>
      <c r="B318" t="s">
        <v>1602</v>
      </c>
      <c r="C318" t="s">
        <v>1603</v>
      </c>
      <c r="D318" t="s">
        <v>1604</v>
      </c>
      <c r="E318" t="s">
        <v>437</v>
      </c>
      <c r="F318">
        <v>5</v>
      </c>
      <c r="G318">
        <v>2022</v>
      </c>
      <c r="H318" s="1">
        <v>44966.400781666664</v>
      </c>
      <c r="I318" t="s">
        <v>444</v>
      </c>
      <c r="J318">
        <v>1178</v>
      </c>
      <c r="K318">
        <v>0</v>
      </c>
      <c r="L318" t="s">
        <v>38</v>
      </c>
      <c r="M318" t="s">
        <v>51</v>
      </c>
      <c r="N318">
        <v>1178</v>
      </c>
      <c r="R318" t="s">
        <v>52</v>
      </c>
      <c r="S318">
        <v>45.867851999999999</v>
      </c>
      <c r="T318">
        <v>-95.405750999999995</v>
      </c>
      <c r="U318">
        <v>3.218083333</v>
      </c>
      <c r="V318">
        <v>1</v>
      </c>
      <c r="W318">
        <v>4.7</v>
      </c>
      <c r="X318">
        <v>4.7</v>
      </c>
      <c r="Y318">
        <v>1175.538</v>
      </c>
      <c r="Z318">
        <v>27044000143</v>
      </c>
      <c r="AA318">
        <v>1000.4833254717799</v>
      </c>
      <c r="AB318" t="s">
        <v>41</v>
      </c>
      <c r="AC318" t="s">
        <v>72</v>
      </c>
      <c r="AD318" t="s">
        <v>54</v>
      </c>
      <c r="AE318" t="s">
        <v>73</v>
      </c>
      <c r="AF318" t="s">
        <v>1605</v>
      </c>
    </row>
    <row r="319" spans="1:32" x14ac:dyDescent="0.3">
      <c r="A319" t="s">
        <v>1606</v>
      </c>
      <c r="B319" t="s">
        <v>1607</v>
      </c>
      <c r="C319" t="s">
        <v>1608</v>
      </c>
      <c r="D319" t="s">
        <v>1609</v>
      </c>
      <c r="E319" t="s">
        <v>207</v>
      </c>
      <c r="F319">
        <v>4</v>
      </c>
      <c r="G319">
        <v>2022</v>
      </c>
      <c r="H319" s="1">
        <v>44976.568542337962</v>
      </c>
      <c r="I319" t="s">
        <v>444</v>
      </c>
      <c r="J319">
        <v>1173.3</v>
      </c>
      <c r="K319">
        <v>0</v>
      </c>
      <c r="L319" t="s">
        <v>38</v>
      </c>
      <c r="M319" t="s">
        <v>473</v>
      </c>
      <c r="N319">
        <v>196.75</v>
      </c>
      <c r="Q319">
        <v>1162.24</v>
      </c>
      <c r="R319" t="s">
        <v>1610</v>
      </c>
      <c r="S319">
        <v>36.331477</v>
      </c>
      <c r="T319">
        <v>-86.462479000000002</v>
      </c>
      <c r="U319">
        <v>7.1483333330000001</v>
      </c>
      <c r="V319">
        <v>1</v>
      </c>
      <c r="W319">
        <v>12</v>
      </c>
      <c r="X319">
        <v>6.38</v>
      </c>
      <c r="Y319">
        <v>2595.4850000000001</v>
      </c>
      <c r="Z319">
        <v>47000540001</v>
      </c>
      <c r="AA319">
        <v>1821.0471887000001</v>
      </c>
      <c r="AB319" t="s">
        <v>38</v>
      </c>
      <c r="AC319" t="s">
        <v>38</v>
      </c>
      <c r="AD319" t="s">
        <v>38</v>
      </c>
      <c r="AE319" t="s">
        <v>38</v>
      </c>
      <c r="AF319" t="s">
        <v>1611</v>
      </c>
    </row>
    <row r="320" spans="1:32" x14ac:dyDescent="0.3">
      <c r="A320" t="s">
        <v>1612</v>
      </c>
      <c r="B320" t="s">
        <v>1613</v>
      </c>
      <c r="C320" t="s">
        <v>1613</v>
      </c>
      <c r="D320" t="s">
        <v>1614</v>
      </c>
      <c r="E320" t="s">
        <v>99</v>
      </c>
      <c r="F320">
        <v>6</v>
      </c>
      <c r="G320">
        <v>2022</v>
      </c>
      <c r="H320" s="1">
        <v>45195.590332743057</v>
      </c>
      <c r="I320" t="s">
        <v>444</v>
      </c>
      <c r="J320">
        <v>1171</v>
      </c>
      <c r="K320">
        <v>0</v>
      </c>
      <c r="L320" t="s">
        <v>38</v>
      </c>
      <c r="M320" t="s">
        <v>79</v>
      </c>
      <c r="Q320">
        <v>1171</v>
      </c>
      <c r="R320" t="s">
        <v>52</v>
      </c>
      <c r="S320">
        <v>35.106935999999997</v>
      </c>
      <c r="T320">
        <v>-101.791867</v>
      </c>
      <c r="U320">
        <v>3.3649166670000001</v>
      </c>
      <c r="V320">
        <v>2</v>
      </c>
      <c r="W320">
        <v>12</v>
      </c>
      <c r="X320">
        <v>12</v>
      </c>
      <c r="Y320">
        <v>1226.8979999999999</v>
      </c>
      <c r="Z320">
        <v>48000105005</v>
      </c>
      <c r="AA320">
        <v>4370.5132528799995</v>
      </c>
      <c r="AB320" t="s">
        <v>407</v>
      </c>
      <c r="AC320" t="s">
        <v>72</v>
      </c>
      <c r="AD320" t="s">
        <v>54</v>
      </c>
      <c r="AE320" t="s">
        <v>73</v>
      </c>
      <c r="AF320" t="s">
        <v>1615</v>
      </c>
    </row>
    <row r="321" spans="1:32" x14ac:dyDescent="0.3">
      <c r="A321" t="s">
        <v>1616</v>
      </c>
      <c r="B321" t="s">
        <v>1617</v>
      </c>
      <c r="C321" t="s">
        <v>1618</v>
      </c>
      <c r="D321" t="s">
        <v>1459</v>
      </c>
      <c r="E321" t="s">
        <v>253</v>
      </c>
      <c r="F321">
        <v>5</v>
      </c>
      <c r="G321">
        <v>2022</v>
      </c>
      <c r="H321" s="1">
        <v>44979.630546030094</v>
      </c>
      <c r="I321" t="s">
        <v>444</v>
      </c>
      <c r="J321">
        <v>1165</v>
      </c>
      <c r="K321">
        <v>0</v>
      </c>
      <c r="L321" t="s">
        <v>38</v>
      </c>
      <c r="M321" t="s">
        <v>79</v>
      </c>
      <c r="Q321">
        <v>1165</v>
      </c>
      <c r="R321" t="s">
        <v>52</v>
      </c>
      <c r="S321">
        <v>39.093556</v>
      </c>
      <c r="T321">
        <v>-86.549194</v>
      </c>
      <c r="U321">
        <v>10.284166669999999</v>
      </c>
      <c r="V321">
        <v>1</v>
      </c>
      <c r="W321">
        <v>30</v>
      </c>
      <c r="X321">
        <v>15</v>
      </c>
      <c r="Y321">
        <v>3739.7</v>
      </c>
      <c r="Z321">
        <v>18002020003</v>
      </c>
      <c r="AA321">
        <v>5463.1415661000001</v>
      </c>
      <c r="AB321" t="s">
        <v>118</v>
      </c>
      <c r="AC321" t="s">
        <v>54</v>
      </c>
      <c r="AD321" t="s">
        <v>54</v>
      </c>
      <c r="AE321" t="s">
        <v>73</v>
      </c>
      <c r="AF321" t="s">
        <v>1619</v>
      </c>
    </row>
    <row r="322" spans="1:32" x14ac:dyDescent="0.3">
      <c r="A322" t="s">
        <v>1620</v>
      </c>
      <c r="B322" t="s">
        <v>1621</v>
      </c>
      <c r="C322" t="s">
        <v>1622</v>
      </c>
      <c r="D322" t="s">
        <v>285</v>
      </c>
      <c r="E322" t="s">
        <v>117</v>
      </c>
      <c r="F322">
        <v>5</v>
      </c>
      <c r="G322">
        <v>2022</v>
      </c>
      <c r="H322" s="1">
        <v>45315.398345173613</v>
      </c>
      <c r="I322" t="s">
        <v>444</v>
      </c>
      <c r="J322">
        <v>1144.78</v>
      </c>
      <c r="K322">
        <v>0</v>
      </c>
      <c r="L322" t="s">
        <v>38</v>
      </c>
      <c r="M322" t="s">
        <v>679</v>
      </c>
      <c r="O322">
        <v>1282</v>
      </c>
      <c r="R322" t="s">
        <v>52</v>
      </c>
      <c r="S322">
        <v>39.802630000000001</v>
      </c>
      <c r="T322">
        <v>-89.53013</v>
      </c>
      <c r="U322">
        <v>10.365833329999999</v>
      </c>
      <c r="V322">
        <v>3</v>
      </c>
      <c r="W322">
        <v>37.5</v>
      </c>
      <c r="X322">
        <v>15</v>
      </c>
      <c r="Y322">
        <v>3772.77</v>
      </c>
      <c r="AB322" t="s">
        <v>544</v>
      </c>
      <c r="AC322" t="s">
        <v>54</v>
      </c>
      <c r="AD322" t="s">
        <v>54</v>
      </c>
      <c r="AE322" t="s">
        <v>73</v>
      </c>
      <c r="AF322" t="s">
        <v>1623</v>
      </c>
    </row>
    <row r="323" spans="1:32" x14ac:dyDescent="0.3">
      <c r="A323" t="s">
        <v>1624</v>
      </c>
      <c r="B323" t="s">
        <v>1625</v>
      </c>
      <c r="C323" t="s">
        <v>1625</v>
      </c>
      <c r="D323" t="s">
        <v>1572</v>
      </c>
      <c r="E323" t="s">
        <v>99</v>
      </c>
      <c r="F323">
        <v>6</v>
      </c>
      <c r="G323">
        <v>2022</v>
      </c>
      <c r="H323" s="1">
        <v>44826.604878449078</v>
      </c>
      <c r="I323" t="s">
        <v>444</v>
      </c>
      <c r="J323">
        <v>1139</v>
      </c>
      <c r="K323">
        <v>0</v>
      </c>
      <c r="L323" t="s">
        <v>38</v>
      </c>
      <c r="M323" t="s">
        <v>679</v>
      </c>
      <c r="O323">
        <v>1139</v>
      </c>
      <c r="R323" t="s">
        <v>52</v>
      </c>
      <c r="S323">
        <v>25.897221999999999</v>
      </c>
      <c r="T323">
        <v>-97.468778</v>
      </c>
      <c r="U323">
        <v>7.1654166669999997</v>
      </c>
      <c r="V323">
        <v>1</v>
      </c>
      <c r="W323">
        <v>12.8</v>
      </c>
      <c r="X323">
        <v>12.8</v>
      </c>
      <c r="Y323">
        <v>2614.7269999999999</v>
      </c>
      <c r="Z323">
        <v>48001102001</v>
      </c>
      <c r="AA323">
        <v>3447.7886423657101</v>
      </c>
      <c r="AB323" t="s">
        <v>41</v>
      </c>
      <c r="AC323" t="s">
        <v>64</v>
      </c>
      <c r="AD323" t="s">
        <v>54</v>
      </c>
      <c r="AE323" t="s">
        <v>73</v>
      </c>
      <c r="AF323" t="s">
        <v>1626</v>
      </c>
    </row>
    <row r="324" spans="1:32" x14ac:dyDescent="0.3">
      <c r="A324" t="s">
        <v>1627</v>
      </c>
      <c r="B324" t="s">
        <v>1628</v>
      </c>
      <c r="C324" t="s">
        <v>1629</v>
      </c>
      <c r="D324" t="s">
        <v>1630</v>
      </c>
      <c r="E324" t="s">
        <v>213</v>
      </c>
      <c r="F324">
        <v>3</v>
      </c>
      <c r="G324">
        <v>2022</v>
      </c>
      <c r="H324" s="1">
        <v>44966.539967488425</v>
      </c>
      <c r="I324" t="s">
        <v>444</v>
      </c>
      <c r="J324">
        <v>1137</v>
      </c>
      <c r="K324">
        <v>0</v>
      </c>
      <c r="L324" t="s">
        <v>38</v>
      </c>
      <c r="M324" t="s">
        <v>51</v>
      </c>
      <c r="N324">
        <v>1137</v>
      </c>
      <c r="R324" t="s">
        <v>52</v>
      </c>
      <c r="S324">
        <v>39.793849999999999</v>
      </c>
      <c r="T324">
        <v>-76.968819999999994</v>
      </c>
      <c r="U324">
        <v>2.1259166669999998</v>
      </c>
      <c r="V324">
        <v>1</v>
      </c>
      <c r="W324">
        <v>4.2</v>
      </c>
      <c r="X324">
        <v>0</v>
      </c>
      <c r="Y324">
        <v>775.57100000000003</v>
      </c>
      <c r="Z324">
        <v>42003163001</v>
      </c>
      <c r="AA324">
        <v>750.27144174440002</v>
      </c>
      <c r="AB324" t="s">
        <v>87</v>
      </c>
      <c r="AC324" t="s">
        <v>54</v>
      </c>
      <c r="AD324" t="s">
        <v>54</v>
      </c>
      <c r="AE324" t="s">
        <v>73</v>
      </c>
      <c r="AF324" t="s">
        <v>1631</v>
      </c>
    </row>
    <row r="325" spans="1:32" x14ac:dyDescent="0.3">
      <c r="A325" t="s">
        <v>1632</v>
      </c>
      <c r="B325" t="s">
        <v>1633</v>
      </c>
      <c r="C325" t="s">
        <v>1634</v>
      </c>
      <c r="D325" t="s">
        <v>1635</v>
      </c>
      <c r="E325" t="s">
        <v>117</v>
      </c>
      <c r="F325">
        <v>5</v>
      </c>
      <c r="G325">
        <v>2022</v>
      </c>
      <c r="H325" s="1">
        <v>44972.450787048612</v>
      </c>
      <c r="I325" t="s">
        <v>444</v>
      </c>
      <c r="J325">
        <v>1134</v>
      </c>
      <c r="K325">
        <v>0</v>
      </c>
      <c r="L325" t="s">
        <v>38</v>
      </c>
      <c r="M325" t="s">
        <v>51</v>
      </c>
      <c r="N325">
        <v>1623</v>
      </c>
      <c r="R325" t="s">
        <v>52</v>
      </c>
      <c r="S325">
        <v>41.845973999999998</v>
      </c>
      <c r="T325">
        <v>-88.044494999999998</v>
      </c>
      <c r="U325">
        <v>10.49</v>
      </c>
      <c r="V325">
        <v>2</v>
      </c>
      <c r="W325">
        <v>47</v>
      </c>
      <c r="X325">
        <v>16.02</v>
      </c>
      <c r="Y325">
        <v>3823.82</v>
      </c>
      <c r="Z325">
        <v>17000715001</v>
      </c>
      <c r="AA325">
        <v>5226.405431569</v>
      </c>
      <c r="AB325" t="s">
        <v>53</v>
      </c>
      <c r="AC325" t="s">
        <v>42</v>
      </c>
      <c r="AD325" t="s">
        <v>54</v>
      </c>
      <c r="AE325" t="s">
        <v>65</v>
      </c>
      <c r="AF325" t="s">
        <v>1636</v>
      </c>
    </row>
    <row r="326" spans="1:32" x14ac:dyDescent="0.3">
      <c r="A326" t="s">
        <v>1637</v>
      </c>
      <c r="B326" t="s">
        <v>1638</v>
      </c>
      <c r="C326" t="s">
        <v>1639</v>
      </c>
      <c r="D326" t="s">
        <v>1640</v>
      </c>
      <c r="E326" t="s">
        <v>207</v>
      </c>
      <c r="F326">
        <v>4</v>
      </c>
      <c r="G326">
        <v>2022</v>
      </c>
      <c r="H326" s="1">
        <v>44974.419305277777</v>
      </c>
      <c r="I326" t="s">
        <v>444</v>
      </c>
      <c r="J326">
        <v>1129.8</v>
      </c>
      <c r="K326">
        <v>0</v>
      </c>
      <c r="L326" t="s">
        <v>38</v>
      </c>
      <c r="M326" t="s">
        <v>79</v>
      </c>
      <c r="Q326">
        <v>1129.8</v>
      </c>
      <c r="R326" t="s">
        <v>936</v>
      </c>
      <c r="S326">
        <v>35.993209999999998</v>
      </c>
      <c r="T326">
        <v>-86.514340000000004</v>
      </c>
      <c r="U326">
        <v>5.983333333</v>
      </c>
      <c r="V326">
        <v>1</v>
      </c>
      <c r="W326">
        <v>5.85</v>
      </c>
      <c r="X326">
        <v>6.1</v>
      </c>
      <c r="Y326">
        <v>2180.8000000000002</v>
      </c>
      <c r="Z326">
        <v>47001320001</v>
      </c>
      <c r="AA326">
        <v>719.31363953649998</v>
      </c>
      <c r="AB326" t="s">
        <v>38</v>
      </c>
      <c r="AC326" t="s">
        <v>38</v>
      </c>
      <c r="AD326" t="s">
        <v>38</v>
      </c>
      <c r="AE326" t="s">
        <v>38</v>
      </c>
      <c r="AF326" t="s">
        <v>1641</v>
      </c>
    </row>
    <row r="327" spans="1:32" x14ac:dyDescent="0.3">
      <c r="A327" t="s">
        <v>1642</v>
      </c>
      <c r="B327" t="s">
        <v>1643</v>
      </c>
      <c r="C327" t="s">
        <v>1644</v>
      </c>
      <c r="D327" t="s">
        <v>1645</v>
      </c>
      <c r="E327" t="s">
        <v>247</v>
      </c>
      <c r="F327">
        <v>1</v>
      </c>
      <c r="G327">
        <v>2022</v>
      </c>
      <c r="H327" s="1">
        <v>44972.44702334491</v>
      </c>
      <c r="I327" t="s">
        <v>444</v>
      </c>
      <c r="J327">
        <v>1124.78</v>
      </c>
      <c r="K327">
        <v>0</v>
      </c>
      <c r="L327" t="s">
        <v>38</v>
      </c>
      <c r="M327" t="s">
        <v>79</v>
      </c>
      <c r="Q327">
        <v>1124.78</v>
      </c>
      <c r="R327" t="s">
        <v>94</v>
      </c>
      <c r="S327">
        <v>42.153759999999998</v>
      </c>
      <c r="T327">
        <v>-72.621660000000006</v>
      </c>
      <c r="U327">
        <v>7.2977499999999997</v>
      </c>
      <c r="V327">
        <v>2</v>
      </c>
      <c r="W327">
        <v>15.5</v>
      </c>
      <c r="X327">
        <v>0</v>
      </c>
      <c r="Y327">
        <v>1451.2887270000001</v>
      </c>
      <c r="Z327">
        <v>25000059001</v>
      </c>
      <c r="AA327">
        <v>4701.9438412234003</v>
      </c>
      <c r="AB327" t="s">
        <v>54</v>
      </c>
      <c r="AC327" t="s">
        <v>54</v>
      </c>
      <c r="AD327" t="s">
        <v>54</v>
      </c>
      <c r="AE327" t="s">
        <v>65</v>
      </c>
      <c r="AF327" t="s">
        <v>1646</v>
      </c>
    </row>
    <row r="328" spans="1:32" x14ac:dyDescent="0.3">
      <c r="A328" t="s">
        <v>1647</v>
      </c>
      <c r="B328" t="s">
        <v>1648</v>
      </c>
      <c r="C328" t="s">
        <v>1649</v>
      </c>
      <c r="D328" t="s">
        <v>1650</v>
      </c>
      <c r="E328" t="s">
        <v>525</v>
      </c>
      <c r="F328">
        <v>2</v>
      </c>
      <c r="G328">
        <v>2022</v>
      </c>
      <c r="H328" s="1">
        <v>44979.406732777781</v>
      </c>
      <c r="I328" t="s">
        <v>444</v>
      </c>
      <c r="J328">
        <v>1118.52</v>
      </c>
      <c r="K328">
        <v>0</v>
      </c>
      <c r="L328" t="s">
        <v>38</v>
      </c>
      <c r="M328" t="s">
        <v>79</v>
      </c>
      <c r="Q328">
        <v>1118.52</v>
      </c>
      <c r="R328" t="s">
        <v>86</v>
      </c>
      <c r="S328">
        <v>40.8369</v>
      </c>
      <c r="T328">
        <v>-74.033199999999994</v>
      </c>
      <c r="U328">
        <v>72.660166669999995</v>
      </c>
      <c r="V328">
        <v>1</v>
      </c>
      <c r="W328">
        <v>94</v>
      </c>
      <c r="X328">
        <v>0</v>
      </c>
      <c r="Y328">
        <v>26488.536</v>
      </c>
      <c r="Z328">
        <v>34001005001</v>
      </c>
      <c r="AA328">
        <v>33549.152357420098</v>
      </c>
      <c r="AB328" t="s">
        <v>54</v>
      </c>
      <c r="AC328" t="s">
        <v>54</v>
      </c>
      <c r="AD328" t="s">
        <v>647</v>
      </c>
      <c r="AE328" t="s">
        <v>73</v>
      </c>
      <c r="AF328" t="s">
        <v>1651</v>
      </c>
    </row>
    <row r="329" spans="1:32" x14ac:dyDescent="0.3">
      <c r="A329" t="s">
        <v>1652</v>
      </c>
      <c r="B329" t="s">
        <v>1653</v>
      </c>
      <c r="C329" t="s">
        <v>1654</v>
      </c>
      <c r="D329" t="s">
        <v>1655</v>
      </c>
      <c r="E329" t="s">
        <v>641</v>
      </c>
      <c r="F329">
        <v>3</v>
      </c>
      <c r="G329">
        <v>2022</v>
      </c>
      <c r="H329" s="1">
        <v>44959.593001307869</v>
      </c>
      <c r="I329" t="s">
        <v>444</v>
      </c>
      <c r="J329">
        <v>1114.95</v>
      </c>
      <c r="K329">
        <v>0</v>
      </c>
      <c r="L329" t="s">
        <v>38</v>
      </c>
      <c r="M329" t="s">
        <v>79</v>
      </c>
      <c r="Q329">
        <v>1114.95</v>
      </c>
      <c r="R329" t="s">
        <v>86</v>
      </c>
      <c r="S329">
        <v>37.191389000000001</v>
      </c>
      <c r="T329">
        <v>-80.519443999999993</v>
      </c>
      <c r="Z329">
        <v>51000080004</v>
      </c>
      <c r="AA329">
        <v>2582.2449135766001</v>
      </c>
      <c r="AB329" t="s">
        <v>41</v>
      </c>
      <c r="AC329" t="s">
        <v>54</v>
      </c>
      <c r="AD329" t="s">
        <v>215</v>
      </c>
      <c r="AE329" t="s">
        <v>55</v>
      </c>
      <c r="AF329" t="s">
        <v>1656</v>
      </c>
    </row>
    <row r="330" spans="1:32" x14ac:dyDescent="0.3">
      <c r="A330" t="s">
        <v>1657</v>
      </c>
      <c r="B330" t="s">
        <v>1658</v>
      </c>
      <c r="C330" t="s">
        <v>1659</v>
      </c>
      <c r="D330" t="s">
        <v>751</v>
      </c>
      <c r="E330" t="s">
        <v>543</v>
      </c>
      <c r="F330">
        <v>7</v>
      </c>
      <c r="G330">
        <v>2022</v>
      </c>
      <c r="H330" s="1">
        <v>44953.771821574075</v>
      </c>
      <c r="I330" t="s">
        <v>444</v>
      </c>
      <c r="J330">
        <v>1092.45</v>
      </c>
      <c r="K330">
        <v>0</v>
      </c>
      <c r="L330" t="s">
        <v>38</v>
      </c>
      <c r="M330" t="s">
        <v>79</v>
      </c>
      <c r="Q330">
        <v>1092.45</v>
      </c>
      <c r="R330" t="s">
        <v>94</v>
      </c>
      <c r="S330">
        <v>39.114440999999999</v>
      </c>
      <c r="T330">
        <v>-94.461890999999994</v>
      </c>
      <c r="U330">
        <v>6.2692500000000004</v>
      </c>
      <c r="V330">
        <v>1</v>
      </c>
      <c r="W330">
        <v>0</v>
      </c>
      <c r="X330">
        <v>0</v>
      </c>
      <c r="Y330">
        <v>2289.9160000000002</v>
      </c>
      <c r="Z330">
        <v>29001008001</v>
      </c>
      <c r="AA330">
        <v>3405.3582428690002</v>
      </c>
      <c r="AB330" t="s">
        <v>54</v>
      </c>
      <c r="AC330" t="s">
        <v>54</v>
      </c>
      <c r="AD330" t="s">
        <v>54</v>
      </c>
      <c r="AE330" t="s">
        <v>73</v>
      </c>
      <c r="AF330" t="s">
        <v>1660</v>
      </c>
    </row>
    <row r="331" spans="1:32" x14ac:dyDescent="0.3">
      <c r="A331" t="s">
        <v>1661</v>
      </c>
      <c r="B331" t="s">
        <v>1662</v>
      </c>
      <c r="C331" t="s">
        <v>1663</v>
      </c>
      <c r="D331" t="s">
        <v>1664</v>
      </c>
      <c r="E331" t="s">
        <v>1665</v>
      </c>
      <c r="F331">
        <v>8</v>
      </c>
      <c r="G331">
        <v>2022</v>
      </c>
      <c r="H331" s="1">
        <v>44973.438926608796</v>
      </c>
      <c r="I331" t="s">
        <v>444</v>
      </c>
      <c r="J331">
        <v>1075</v>
      </c>
      <c r="K331">
        <v>0</v>
      </c>
      <c r="L331" t="s">
        <v>38</v>
      </c>
      <c r="M331" t="s">
        <v>39</v>
      </c>
      <c r="N331">
        <v>1547</v>
      </c>
      <c r="Q331">
        <v>2248</v>
      </c>
      <c r="R331" t="s">
        <v>568</v>
      </c>
      <c r="S331">
        <v>41.128028</v>
      </c>
      <c r="T331">
        <v>-104.70657</v>
      </c>
      <c r="U331">
        <v>4.375</v>
      </c>
      <c r="V331">
        <v>1</v>
      </c>
      <c r="W331">
        <v>0</v>
      </c>
      <c r="X331">
        <v>0</v>
      </c>
      <c r="Y331">
        <v>1595.8</v>
      </c>
      <c r="Z331">
        <v>56000005001</v>
      </c>
      <c r="AA331">
        <v>1897.89538006314</v>
      </c>
      <c r="AB331" t="s">
        <v>407</v>
      </c>
      <c r="AC331" t="s">
        <v>72</v>
      </c>
      <c r="AD331" t="s">
        <v>54</v>
      </c>
      <c r="AE331" t="s">
        <v>65</v>
      </c>
      <c r="AF331" t="s">
        <v>1666</v>
      </c>
    </row>
    <row r="332" spans="1:32" x14ac:dyDescent="0.3">
      <c r="A332" t="s">
        <v>1667</v>
      </c>
      <c r="B332" t="s">
        <v>1668</v>
      </c>
      <c r="C332" t="s">
        <v>1669</v>
      </c>
      <c r="D332" t="s">
        <v>1670</v>
      </c>
      <c r="E332" t="s">
        <v>253</v>
      </c>
      <c r="F332">
        <v>5</v>
      </c>
      <c r="G332">
        <v>2022</v>
      </c>
      <c r="H332" s="1">
        <v>44974.380985150463</v>
      </c>
      <c r="I332" t="s">
        <v>444</v>
      </c>
      <c r="J332">
        <v>1071.0999999999999</v>
      </c>
      <c r="K332">
        <v>0</v>
      </c>
      <c r="L332" t="s">
        <v>38</v>
      </c>
      <c r="M332" t="s">
        <v>79</v>
      </c>
      <c r="Q332">
        <v>1071.0999999999999</v>
      </c>
      <c r="R332" t="s">
        <v>52</v>
      </c>
      <c r="S332">
        <v>40.792110999999998</v>
      </c>
      <c r="T332">
        <v>-85.825500000000005</v>
      </c>
      <c r="U332">
        <v>1.9025083330000001</v>
      </c>
      <c r="V332">
        <v>1</v>
      </c>
      <c r="W332">
        <v>4</v>
      </c>
      <c r="X332">
        <v>10</v>
      </c>
      <c r="Y332">
        <v>692.79499999999996</v>
      </c>
      <c r="Z332">
        <v>18002210001</v>
      </c>
      <c r="AA332">
        <v>644.6507047998</v>
      </c>
      <c r="AB332" t="s">
        <v>118</v>
      </c>
      <c r="AC332" t="s">
        <v>54</v>
      </c>
      <c r="AD332" t="s">
        <v>54</v>
      </c>
      <c r="AE332" t="s">
        <v>55</v>
      </c>
      <c r="AF332" t="s">
        <v>1671</v>
      </c>
    </row>
    <row r="333" spans="1:32" x14ac:dyDescent="0.3">
      <c r="A333" t="s">
        <v>1672</v>
      </c>
      <c r="B333" t="s">
        <v>1673</v>
      </c>
      <c r="C333" t="s">
        <v>1674</v>
      </c>
      <c r="D333" t="s">
        <v>1675</v>
      </c>
      <c r="E333" t="s">
        <v>117</v>
      </c>
      <c r="F333">
        <v>5</v>
      </c>
      <c r="G333">
        <v>2022</v>
      </c>
      <c r="H333" s="1">
        <v>44972.591151076391</v>
      </c>
      <c r="I333" t="s">
        <v>444</v>
      </c>
      <c r="J333">
        <v>1071</v>
      </c>
      <c r="K333">
        <v>0</v>
      </c>
      <c r="L333" t="s">
        <v>38</v>
      </c>
      <c r="M333" t="s">
        <v>51</v>
      </c>
      <c r="N333">
        <v>1071</v>
      </c>
      <c r="R333" t="s">
        <v>568</v>
      </c>
      <c r="S333">
        <v>41.794707000000002</v>
      </c>
      <c r="T333">
        <v>-88.052279999999996</v>
      </c>
      <c r="U333">
        <v>9.8408333330000008</v>
      </c>
      <c r="V333">
        <v>7</v>
      </c>
      <c r="W333">
        <v>22</v>
      </c>
      <c r="X333">
        <v>11</v>
      </c>
      <c r="Y333">
        <v>3584.02</v>
      </c>
      <c r="Z333">
        <v>17000716001</v>
      </c>
      <c r="AA333">
        <v>3459.9896585300003</v>
      </c>
      <c r="AB333" t="s">
        <v>407</v>
      </c>
      <c r="AC333" t="s">
        <v>1676</v>
      </c>
      <c r="AD333" t="s">
        <v>54</v>
      </c>
      <c r="AE333" t="s">
        <v>583</v>
      </c>
      <c r="AF333" t="s">
        <v>1677</v>
      </c>
    </row>
    <row r="334" spans="1:32" x14ac:dyDescent="0.3">
      <c r="A334" t="s">
        <v>1678</v>
      </c>
      <c r="B334" t="s">
        <v>1679</v>
      </c>
      <c r="C334" t="s">
        <v>1680</v>
      </c>
      <c r="D334" t="s">
        <v>567</v>
      </c>
      <c r="E334" t="s">
        <v>207</v>
      </c>
      <c r="F334">
        <v>4</v>
      </c>
      <c r="G334">
        <v>2022</v>
      </c>
      <c r="H334" s="1">
        <v>44967.562677546295</v>
      </c>
      <c r="I334" t="s">
        <v>444</v>
      </c>
      <c r="J334">
        <v>1068.55</v>
      </c>
      <c r="K334">
        <v>0</v>
      </c>
      <c r="L334" t="s">
        <v>38</v>
      </c>
      <c r="M334" t="s">
        <v>51</v>
      </c>
      <c r="N334">
        <v>1068.55</v>
      </c>
      <c r="R334" t="s">
        <v>52</v>
      </c>
      <c r="S334">
        <v>36.147419999999997</v>
      </c>
      <c r="T334">
        <v>-86.912649999999999</v>
      </c>
      <c r="U334">
        <v>5.873583333</v>
      </c>
      <c r="V334">
        <v>1</v>
      </c>
      <c r="W334">
        <v>10</v>
      </c>
      <c r="X334">
        <v>4.59</v>
      </c>
      <c r="Y334">
        <v>2136.9679999999998</v>
      </c>
      <c r="Z334">
        <v>47002024002</v>
      </c>
      <c r="AA334">
        <v>2693.3287920872999</v>
      </c>
      <c r="AB334" t="s">
        <v>41</v>
      </c>
      <c r="AC334" t="s">
        <v>54</v>
      </c>
      <c r="AD334" t="s">
        <v>54</v>
      </c>
      <c r="AE334" t="s">
        <v>73</v>
      </c>
      <c r="AF334" t="s">
        <v>1681</v>
      </c>
    </row>
    <row r="335" spans="1:32" x14ac:dyDescent="0.3">
      <c r="A335" t="s">
        <v>188</v>
      </c>
      <c r="B335" t="s">
        <v>1682</v>
      </c>
      <c r="C335" t="s">
        <v>1683</v>
      </c>
      <c r="D335" t="s">
        <v>191</v>
      </c>
      <c r="E335" t="s">
        <v>192</v>
      </c>
      <c r="F335">
        <v>4</v>
      </c>
      <c r="G335">
        <v>2022</v>
      </c>
      <c r="H335" s="1">
        <v>44971.604374965274</v>
      </c>
      <c r="I335" t="s">
        <v>444</v>
      </c>
      <c r="J335">
        <v>1066</v>
      </c>
      <c r="K335">
        <v>0</v>
      </c>
      <c r="L335" t="s">
        <v>38</v>
      </c>
      <c r="M335" t="s">
        <v>51</v>
      </c>
      <c r="N335">
        <v>1066</v>
      </c>
      <c r="R335" t="s">
        <v>52</v>
      </c>
      <c r="S335">
        <v>33.593699999999998</v>
      </c>
      <c r="T335">
        <v>-86.861900000000006</v>
      </c>
      <c r="U335">
        <v>19.350000000000001</v>
      </c>
      <c r="V335">
        <v>1</v>
      </c>
      <c r="W335">
        <v>30</v>
      </c>
      <c r="X335">
        <v>14.46</v>
      </c>
      <c r="Y335">
        <v>7040.9</v>
      </c>
      <c r="Z335">
        <v>1200100003</v>
      </c>
      <c r="AA335">
        <v>6075.0134215031994</v>
      </c>
      <c r="AB335" t="s">
        <v>118</v>
      </c>
      <c r="AC335" t="s">
        <v>54</v>
      </c>
      <c r="AD335" t="s">
        <v>54</v>
      </c>
      <c r="AE335" t="s">
        <v>55</v>
      </c>
      <c r="AF335" t="s">
        <v>1684</v>
      </c>
    </row>
    <row r="336" spans="1:32" x14ac:dyDescent="0.3">
      <c r="A336" t="s">
        <v>1685</v>
      </c>
      <c r="B336" t="s">
        <v>1686</v>
      </c>
      <c r="C336" t="s">
        <v>1687</v>
      </c>
      <c r="D336" t="s">
        <v>1688</v>
      </c>
      <c r="E336" t="s">
        <v>213</v>
      </c>
      <c r="F336">
        <v>3</v>
      </c>
      <c r="G336">
        <v>2022</v>
      </c>
      <c r="H336" s="1">
        <v>44970.456026782405</v>
      </c>
      <c r="I336" t="s">
        <v>444</v>
      </c>
      <c r="J336">
        <v>1060.5999999999999</v>
      </c>
      <c r="K336">
        <v>0</v>
      </c>
      <c r="L336" t="s">
        <v>38</v>
      </c>
      <c r="M336" t="s">
        <v>63</v>
      </c>
      <c r="P336">
        <v>1060.5999999999999</v>
      </c>
      <c r="R336" t="s">
        <v>38</v>
      </c>
      <c r="S336">
        <v>40.156925000000001</v>
      </c>
      <c r="T336">
        <v>-75.108024999999998</v>
      </c>
      <c r="U336">
        <v>5.4336666669999998</v>
      </c>
      <c r="V336">
        <v>6</v>
      </c>
      <c r="W336">
        <v>7.1890000000000001</v>
      </c>
      <c r="X336">
        <v>0</v>
      </c>
      <c r="Y336">
        <v>1981.32</v>
      </c>
      <c r="Z336">
        <v>42000019001</v>
      </c>
      <c r="AA336">
        <v>2749.7812549369996</v>
      </c>
      <c r="AB336" t="s">
        <v>54</v>
      </c>
      <c r="AC336" t="s">
        <v>54</v>
      </c>
      <c r="AD336" t="s">
        <v>54</v>
      </c>
      <c r="AE336" t="s">
        <v>65</v>
      </c>
      <c r="AF336" t="s">
        <v>1689</v>
      </c>
    </row>
    <row r="337" spans="1:32" x14ac:dyDescent="0.3">
      <c r="A337" t="s">
        <v>1690</v>
      </c>
      <c r="B337" t="s">
        <v>1691</v>
      </c>
      <c r="C337" t="s">
        <v>1692</v>
      </c>
      <c r="D337" t="s">
        <v>1693</v>
      </c>
      <c r="E337" t="s">
        <v>172</v>
      </c>
      <c r="F337">
        <v>4</v>
      </c>
      <c r="G337">
        <v>2022</v>
      </c>
      <c r="H337" s="1">
        <v>44964.46058684028</v>
      </c>
      <c r="I337" t="s">
        <v>444</v>
      </c>
      <c r="J337">
        <v>1058.3</v>
      </c>
      <c r="K337">
        <v>0</v>
      </c>
      <c r="L337" t="s">
        <v>38</v>
      </c>
      <c r="M337" t="s">
        <v>51</v>
      </c>
      <c r="N337">
        <v>1058.3</v>
      </c>
      <c r="R337" t="s">
        <v>52</v>
      </c>
      <c r="S337">
        <v>34.789700000000003</v>
      </c>
      <c r="T337">
        <v>-82.158600000000007</v>
      </c>
      <c r="U337">
        <v>4.6574999999999998</v>
      </c>
      <c r="V337">
        <v>1</v>
      </c>
      <c r="W337">
        <v>0</v>
      </c>
      <c r="X337">
        <v>0</v>
      </c>
      <c r="Y337">
        <v>1700.6</v>
      </c>
      <c r="Z337">
        <v>45000614050</v>
      </c>
      <c r="AA337">
        <v>2569.4975832556997</v>
      </c>
      <c r="AB337" t="s">
        <v>53</v>
      </c>
      <c r="AC337" t="s">
        <v>42</v>
      </c>
      <c r="AD337" t="s">
        <v>54</v>
      </c>
      <c r="AE337" t="s">
        <v>73</v>
      </c>
      <c r="AF337" t="s">
        <v>1694</v>
      </c>
    </row>
    <row r="338" spans="1:32" x14ac:dyDescent="0.3">
      <c r="A338" t="s">
        <v>1695</v>
      </c>
      <c r="B338" t="s">
        <v>1696</v>
      </c>
      <c r="C338" t="s">
        <v>1697</v>
      </c>
      <c r="D338" t="s">
        <v>1698</v>
      </c>
      <c r="E338" t="s">
        <v>36</v>
      </c>
      <c r="F338">
        <v>9</v>
      </c>
      <c r="G338">
        <v>2022</v>
      </c>
      <c r="H338" s="1">
        <v>44974.615885196756</v>
      </c>
      <c r="I338" t="s">
        <v>444</v>
      </c>
      <c r="J338">
        <v>1056.82</v>
      </c>
      <c r="K338">
        <v>0</v>
      </c>
      <c r="L338" t="s">
        <v>38</v>
      </c>
      <c r="M338" t="s">
        <v>79</v>
      </c>
      <c r="Q338">
        <v>1056.82</v>
      </c>
      <c r="R338" t="s">
        <v>94</v>
      </c>
      <c r="S338">
        <v>33.434440000000002</v>
      </c>
      <c r="T338">
        <v>-117.629167</v>
      </c>
      <c r="Z338">
        <v>6009038001</v>
      </c>
      <c r="AA338">
        <v>2185.2566264400002</v>
      </c>
      <c r="AB338" t="s">
        <v>53</v>
      </c>
      <c r="AC338" t="s">
        <v>54</v>
      </c>
      <c r="AD338" t="s">
        <v>54</v>
      </c>
      <c r="AE338" t="s">
        <v>65</v>
      </c>
      <c r="AF338" t="s">
        <v>1699</v>
      </c>
    </row>
    <row r="339" spans="1:32" x14ac:dyDescent="0.3">
      <c r="A339" t="s">
        <v>1700</v>
      </c>
      <c r="B339" t="s">
        <v>1701</v>
      </c>
      <c r="C339" t="s">
        <v>1702</v>
      </c>
      <c r="D339" t="s">
        <v>1703</v>
      </c>
      <c r="E339" t="s">
        <v>525</v>
      </c>
      <c r="F339">
        <v>2</v>
      </c>
      <c r="G339">
        <v>2022</v>
      </c>
      <c r="H339" s="1">
        <v>44967.387643449074</v>
      </c>
      <c r="I339" t="s">
        <v>444</v>
      </c>
      <c r="J339">
        <v>1053.76</v>
      </c>
      <c r="K339">
        <v>0</v>
      </c>
      <c r="L339" t="s">
        <v>38</v>
      </c>
      <c r="M339" t="s">
        <v>63</v>
      </c>
      <c r="P339">
        <v>1053.76</v>
      </c>
      <c r="R339" t="s">
        <v>38</v>
      </c>
      <c r="S339">
        <v>40.248080000000002</v>
      </c>
      <c r="T339">
        <v>-74.726870000000005</v>
      </c>
      <c r="U339">
        <v>8.8581666670000008</v>
      </c>
      <c r="V339">
        <v>1</v>
      </c>
      <c r="W339">
        <v>0</v>
      </c>
      <c r="X339">
        <v>0</v>
      </c>
      <c r="Y339">
        <v>3228.5459999999998</v>
      </c>
      <c r="Z339">
        <v>34007032001</v>
      </c>
      <c r="AA339">
        <v>4486.1497493624502</v>
      </c>
      <c r="AB339" t="s">
        <v>41</v>
      </c>
      <c r="AC339" t="s">
        <v>54</v>
      </c>
      <c r="AD339" t="s">
        <v>54</v>
      </c>
      <c r="AE339" t="s">
        <v>65</v>
      </c>
      <c r="AF339" t="s">
        <v>1704</v>
      </c>
    </row>
    <row r="340" spans="1:32" x14ac:dyDescent="0.3">
      <c r="A340" t="s">
        <v>1705</v>
      </c>
      <c r="B340" t="s">
        <v>1706</v>
      </c>
      <c r="C340" t="s">
        <v>1706</v>
      </c>
      <c r="D340" t="s">
        <v>1707</v>
      </c>
      <c r="E340" t="s">
        <v>99</v>
      </c>
      <c r="F340">
        <v>6</v>
      </c>
      <c r="G340">
        <v>2022</v>
      </c>
      <c r="H340" s="1">
        <v>44832.669045752315</v>
      </c>
      <c r="I340" t="s">
        <v>444</v>
      </c>
      <c r="J340">
        <v>1050.3409999999999</v>
      </c>
      <c r="K340">
        <v>0</v>
      </c>
      <c r="L340" t="s">
        <v>38</v>
      </c>
      <c r="M340" t="s">
        <v>79</v>
      </c>
      <c r="Q340">
        <v>1050.3409999999999</v>
      </c>
      <c r="R340" t="s">
        <v>52</v>
      </c>
      <c r="S340">
        <v>31.286000000000001</v>
      </c>
      <c r="T340">
        <v>-94.749399999999994</v>
      </c>
      <c r="U340">
        <v>5.0947333329999998</v>
      </c>
      <c r="V340">
        <v>1</v>
      </c>
      <c r="W340">
        <v>11.3</v>
      </c>
      <c r="X340">
        <v>0</v>
      </c>
      <c r="Y340">
        <v>1862.3695</v>
      </c>
      <c r="Z340">
        <v>48006021001</v>
      </c>
      <c r="AA340">
        <v>3077.5697489029999</v>
      </c>
      <c r="AB340" t="s">
        <v>53</v>
      </c>
      <c r="AC340" t="s">
        <v>42</v>
      </c>
      <c r="AD340" t="s">
        <v>54</v>
      </c>
      <c r="AE340" t="s">
        <v>55</v>
      </c>
      <c r="AF340" t="s">
        <v>1708</v>
      </c>
    </row>
    <row r="341" spans="1:32" x14ac:dyDescent="0.3">
      <c r="A341" t="s">
        <v>1709</v>
      </c>
      <c r="B341" t="s">
        <v>1710</v>
      </c>
      <c r="C341" t="s">
        <v>1711</v>
      </c>
      <c r="D341" t="s">
        <v>1712</v>
      </c>
      <c r="E341" t="s">
        <v>1713</v>
      </c>
      <c r="F341">
        <v>1</v>
      </c>
      <c r="G341">
        <v>2022</v>
      </c>
      <c r="H341" s="1">
        <v>44974.578904085647</v>
      </c>
      <c r="I341" t="s">
        <v>444</v>
      </c>
      <c r="J341">
        <v>1036</v>
      </c>
      <c r="K341">
        <v>0</v>
      </c>
      <c r="L341" t="s">
        <v>38</v>
      </c>
      <c r="M341" t="s">
        <v>79</v>
      </c>
      <c r="Q341">
        <v>1037</v>
      </c>
      <c r="R341" t="s">
        <v>52</v>
      </c>
      <c r="S341">
        <v>44.075555999999999</v>
      </c>
      <c r="T341">
        <v>-70.204443999999995</v>
      </c>
      <c r="Z341">
        <v>23000011001</v>
      </c>
      <c r="AA341">
        <v>7062.0209977785998</v>
      </c>
      <c r="AB341" t="s">
        <v>177</v>
      </c>
      <c r="AC341" t="s">
        <v>562</v>
      </c>
      <c r="AD341" t="s">
        <v>54</v>
      </c>
      <c r="AE341" t="s">
        <v>55</v>
      </c>
      <c r="AF341" t="s">
        <v>1714</v>
      </c>
    </row>
    <row r="342" spans="1:32" x14ac:dyDescent="0.3">
      <c r="A342" t="s">
        <v>1715</v>
      </c>
      <c r="B342" t="s">
        <v>1716</v>
      </c>
      <c r="C342" t="s">
        <v>1717</v>
      </c>
      <c r="D342" t="s">
        <v>1718</v>
      </c>
      <c r="E342" t="s">
        <v>1719</v>
      </c>
      <c r="F342">
        <v>7</v>
      </c>
      <c r="G342">
        <v>2022</v>
      </c>
      <c r="H342" s="1">
        <v>44966.704698958332</v>
      </c>
      <c r="I342" t="s">
        <v>444</v>
      </c>
      <c r="J342">
        <v>1032.74</v>
      </c>
      <c r="K342">
        <v>0</v>
      </c>
      <c r="L342" t="s">
        <v>38</v>
      </c>
      <c r="M342" t="s">
        <v>39</v>
      </c>
      <c r="N342">
        <v>807.34</v>
      </c>
      <c r="Q342">
        <v>225.4</v>
      </c>
      <c r="R342" t="s">
        <v>52</v>
      </c>
      <c r="S342">
        <v>39.179479999999998</v>
      </c>
      <c r="T342">
        <v>-96.57414</v>
      </c>
      <c r="U342">
        <v>4.4547916670000003</v>
      </c>
      <c r="V342">
        <v>1</v>
      </c>
      <c r="W342">
        <v>11</v>
      </c>
      <c r="X342">
        <v>0</v>
      </c>
      <c r="Y342">
        <v>1626.1029000000001</v>
      </c>
      <c r="Z342">
        <v>20000436001</v>
      </c>
      <c r="AA342">
        <v>2873.6124637686003</v>
      </c>
      <c r="AB342" t="s">
        <v>41</v>
      </c>
      <c r="AC342" t="s">
        <v>64</v>
      </c>
      <c r="AD342" t="s">
        <v>54</v>
      </c>
      <c r="AE342" t="s">
        <v>583</v>
      </c>
      <c r="AF342" t="s">
        <v>1720</v>
      </c>
    </row>
    <row r="343" spans="1:32" x14ac:dyDescent="0.3">
      <c r="A343" t="s">
        <v>1721</v>
      </c>
      <c r="B343" t="s">
        <v>1722</v>
      </c>
      <c r="C343" t="s">
        <v>1723</v>
      </c>
      <c r="D343" t="s">
        <v>1724</v>
      </c>
      <c r="E343" t="s">
        <v>854</v>
      </c>
      <c r="F343">
        <v>8</v>
      </c>
      <c r="G343">
        <v>2022</v>
      </c>
      <c r="H343" s="1">
        <v>44974.749939155095</v>
      </c>
      <c r="I343" t="s">
        <v>444</v>
      </c>
      <c r="J343">
        <v>1032</v>
      </c>
      <c r="K343">
        <v>0</v>
      </c>
      <c r="L343" t="s">
        <v>38</v>
      </c>
      <c r="M343" t="s">
        <v>39</v>
      </c>
      <c r="N343">
        <v>493.52</v>
      </c>
      <c r="Q343">
        <v>10.63</v>
      </c>
      <c r="R343" t="s">
        <v>52</v>
      </c>
      <c r="S343">
        <v>40.276980999999999</v>
      </c>
      <c r="T343">
        <v>-111.74423400000001</v>
      </c>
      <c r="U343">
        <v>0</v>
      </c>
      <c r="V343">
        <v>1</v>
      </c>
      <c r="W343">
        <v>14</v>
      </c>
      <c r="X343">
        <v>0</v>
      </c>
      <c r="Y343">
        <v>0</v>
      </c>
      <c r="Z343">
        <v>49000042001</v>
      </c>
      <c r="AA343">
        <v>4791.1751534696996</v>
      </c>
      <c r="AB343" t="s">
        <v>53</v>
      </c>
      <c r="AC343" t="s">
        <v>562</v>
      </c>
      <c r="AD343" t="s">
        <v>54</v>
      </c>
      <c r="AE343" t="s">
        <v>55</v>
      </c>
      <c r="AF343" t="s">
        <v>1725</v>
      </c>
    </row>
    <row r="344" spans="1:32" x14ac:dyDescent="0.3">
      <c r="A344" t="s">
        <v>1726</v>
      </c>
      <c r="B344" t="s">
        <v>1727</v>
      </c>
      <c r="C344" t="s">
        <v>1728</v>
      </c>
      <c r="D344" t="s">
        <v>1729</v>
      </c>
      <c r="E344" t="s">
        <v>437</v>
      </c>
      <c r="F344">
        <v>5</v>
      </c>
      <c r="G344">
        <v>2022</v>
      </c>
      <c r="H344" s="1">
        <v>44971.57743665509</v>
      </c>
      <c r="I344" t="s">
        <v>444</v>
      </c>
      <c r="J344">
        <v>1019.29</v>
      </c>
      <c r="K344">
        <v>0</v>
      </c>
      <c r="L344" t="s">
        <v>38</v>
      </c>
      <c r="M344" t="s">
        <v>51</v>
      </c>
      <c r="N344">
        <v>1019.29</v>
      </c>
      <c r="R344" t="s">
        <v>52</v>
      </c>
      <c r="S344">
        <v>44.664278000000003</v>
      </c>
      <c r="T344">
        <v>-93.104360999999997</v>
      </c>
      <c r="U344">
        <v>10.624166669999999</v>
      </c>
      <c r="V344">
        <v>1</v>
      </c>
      <c r="W344">
        <v>28.61</v>
      </c>
      <c r="X344">
        <v>28.61</v>
      </c>
      <c r="Y344">
        <v>3878.23</v>
      </c>
      <c r="Z344">
        <v>27000001026</v>
      </c>
      <c r="AA344">
        <v>2283.5931746298002</v>
      </c>
      <c r="AB344" t="s">
        <v>53</v>
      </c>
      <c r="AC344" t="s">
        <v>42</v>
      </c>
      <c r="AD344" t="s">
        <v>54</v>
      </c>
      <c r="AE344" t="s">
        <v>65</v>
      </c>
      <c r="AF344" t="s">
        <v>1730</v>
      </c>
    </row>
    <row r="345" spans="1:32" x14ac:dyDescent="0.3">
      <c r="A345" t="s">
        <v>1731</v>
      </c>
      <c r="B345" t="s">
        <v>1732</v>
      </c>
      <c r="C345" t="s">
        <v>1733</v>
      </c>
      <c r="D345" t="s">
        <v>1734</v>
      </c>
      <c r="E345" t="s">
        <v>213</v>
      </c>
      <c r="F345">
        <v>3</v>
      </c>
      <c r="G345">
        <v>2022</v>
      </c>
      <c r="H345" s="1">
        <v>44974.393667395831</v>
      </c>
      <c r="I345" t="s">
        <v>444</v>
      </c>
      <c r="J345">
        <v>1017</v>
      </c>
      <c r="K345">
        <v>0</v>
      </c>
      <c r="L345" t="s">
        <v>38</v>
      </c>
      <c r="M345" t="s">
        <v>39</v>
      </c>
      <c r="N345">
        <v>1013.3</v>
      </c>
      <c r="Q345">
        <v>3.7</v>
      </c>
      <c r="R345" t="s">
        <v>561</v>
      </c>
      <c r="S345">
        <v>40.283700000000003</v>
      </c>
      <c r="T345">
        <v>-76.683679999999995</v>
      </c>
      <c r="U345">
        <v>3.684166667</v>
      </c>
      <c r="V345">
        <v>1</v>
      </c>
      <c r="W345">
        <v>5.0199999999999996</v>
      </c>
      <c r="X345">
        <v>0</v>
      </c>
      <c r="Y345">
        <v>1345.13</v>
      </c>
      <c r="Z345">
        <v>42001114001</v>
      </c>
      <c r="AA345">
        <v>1830.1524246435004</v>
      </c>
      <c r="AB345" t="s">
        <v>53</v>
      </c>
      <c r="AC345" t="s">
        <v>42</v>
      </c>
      <c r="AD345" t="s">
        <v>54</v>
      </c>
      <c r="AE345" t="s">
        <v>65</v>
      </c>
      <c r="AF345" t="s">
        <v>1735</v>
      </c>
    </row>
    <row r="346" spans="1:32" x14ac:dyDescent="0.3">
      <c r="A346" t="s">
        <v>1736</v>
      </c>
      <c r="B346" t="s">
        <v>1737</v>
      </c>
      <c r="C346" t="s">
        <v>1738</v>
      </c>
      <c r="D346" t="s">
        <v>1739</v>
      </c>
      <c r="E346" t="s">
        <v>1719</v>
      </c>
      <c r="F346">
        <v>7</v>
      </c>
      <c r="G346">
        <v>2022</v>
      </c>
      <c r="H346" s="1">
        <v>44964.639233252317</v>
      </c>
      <c r="I346" t="s">
        <v>444</v>
      </c>
      <c r="J346">
        <v>1007</v>
      </c>
      <c r="K346">
        <v>0</v>
      </c>
      <c r="L346" t="s">
        <v>38</v>
      </c>
      <c r="M346" t="s">
        <v>51</v>
      </c>
      <c r="N346">
        <v>992.28</v>
      </c>
      <c r="R346" t="s">
        <v>52</v>
      </c>
      <c r="S346">
        <v>38.96922</v>
      </c>
      <c r="T346">
        <v>-95.222629999999995</v>
      </c>
      <c r="U346">
        <v>8.1686250000000005</v>
      </c>
      <c r="V346">
        <v>1</v>
      </c>
      <c r="W346">
        <v>12.5</v>
      </c>
      <c r="X346">
        <v>0</v>
      </c>
      <c r="Y346">
        <v>2986.0861</v>
      </c>
      <c r="Z346">
        <v>20000429001</v>
      </c>
      <c r="AA346">
        <v>4947.7852116979011</v>
      </c>
      <c r="AB346" t="s">
        <v>53</v>
      </c>
      <c r="AC346" t="s">
        <v>42</v>
      </c>
      <c r="AD346" t="s">
        <v>54</v>
      </c>
      <c r="AE346" t="s">
        <v>65</v>
      </c>
      <c r="AF346" t="s">
        <v>1740</v>
      </c>
    </row>
    <row r="347" spans="1:32" x14ac:dyDescent="0.3">
      <c r="A347" t="s">
        <v>1741</v>
      </c>
      <c r="B347" t="s">
        <v>1742</v>
      </c>
      <c r="C347" t="s">
        <v>1742</v>
      </c>
      <c r="D347" t="s">
        <v>1743</v>
      </c>
      <c r="E347" t="s">
        <v>99</v>
      </c>
      <c r="F347">
        <v>6</v>
      </c>
      <c r="G347">
        <v>2022</v>
      </c>
      <c r="H347" s="1">
        <v>44847.380715497682</v>
      </c>
      <c r="I347" t="s">
        <v>444</v>
      </c>
      <c r="J347">
        <v>1003.17</v>
      </c>
      <c r="K347">
        <v>0</v>
      </c>
      <c r="L347" t="s">
        <v>38</v>
      </c>
      <c r="M347" t="s">
        <v>39</v>
      </c>
      <c r="N347">
        <v>402.93</v>
      </c>
      <c r="Q347">
        <v>600.24</v>
      </c>
      <c r="R347" t="s">
        <v>86</v>
      </c>
      <c r="S347">
        <v>33.661352999999998</v>
      </c>
      <c r="T347">
        <v>-95.556318000000005</v>
      </c>
      <c r="U347">
        <v>3.3216666670000001</v>
      </c>
      <c r="V347">
        <v>1</v>
      </c>
      <c r="W347">
        <v>7.25</v>
      </c>
      <c r="X347">
        <v>7.25</v>
      </c>
      <c r="Y347">
        <v>1211.1400000000001</v>
      </c>
      <c r="Z347">
        <v>48005021001</v>
      </c>
      <c r="AA347">
        <v>2119.3347182090597</v>
      </c>
      <c r="AB347" t="s">
        <v>118</v>
      </c>
      <c r="AC347" t="s">
        <v>54</v>
      </c>
      <c r="AD347" t="s">
        <v>215</v>
      </c>
      <c r="AE347" t="s">
        <v>65</v>
      </c>
      <c r="AF347" t="s">
        <v>1744</v>
      </c>
    </row>
    <row r="348" spans="1:32" x14ac:dyDescent="0.3">
      <c r="A348" t="s">
        <v>1745</v>
      </c>
      <c r="B348" t="s">
        <v>1746</v>
      </c>
      <c r="C348" t="s">
        <v>1747</v>
      </c>
      <c r="D348" t="s">
        <v>1748</v>
      </c>
      <c r="E348" t="s">
        <v>726</v>
      </c>
      <c r="F348">
        <v>6</v>
      </c>
      <c r="G348">
        <v>2022</v>
      </c>
      <c r="H348" s="1">
        <v>44970.610674884258</v>
      </c>
      <c r="I348" t="s">
        <v>444</v>
      </c>
      <c r="J348">
        <v>1001</v>
      </c>
      <c r="K348">
        <v>0</v>
      </c>
      <c r="L348" t="s">
        <v>38</v>
      </c>
      <c r="M348" t="s">
        <v>51</v>
      </c>
      <c r="N348">
        <v>1001</v>
      </c>
      <c r="R348" t="s">
        <v>214</v>
      </c>
      <c r="S348">
        <v>36.038148999999997</v>
      </c>
      <c r="T348">
        <v>-90.489825999999994</v>
      </c>
      <c r="U348">
        <v>3.982166667</v>
      </c>
      <c r="V348">
        <v>1</v>
      </c>
      <c r="W348">
        <v>6</v>
      </c>
      <c r="X348">
        <v>4.492</v>
      </c>
      <c r="Y348">
        <v>1451.6569999999999</v>
      </c>
      <c r="Z348">
        <v>5000021002</v>
      </c>
      <c r="AA348">
        <v>1669.53606260016</v>
      </c>
      <c r="AB348" t="s">
        <v>87</v>
      </c>
      <c r="AC348" t="s">
        <v>72</v>
      </c>
      <c r="AD348" t="s">
        <v>975</v>
      </c>
      <c r="AE348" t="s">
        <v>73</v>
      </c>
      <c r="AF348" t="s">
        <v>1749</v>
      </c>
    </row>
    <row r="349" spans="1:32" x14ac:dyDescent="0.3">
      <c r="A349" t="s">
        <v>1750</v>
      </c>
      <c r="B349" t="s">
        <v>1751</v>
      </c>
      <c r="C349" t="s">
        <v>1752</v>
      </c>
      <c r="D349" t="s">
        <v>1753</v>
      </c>
      <c r="E349" t="s">
        <v>1719</v>
      </c>
      <c r="F349">
        <v>7</v>
      </c>
      <c r="G349">
        <v>2022</v>
      </c>
      <c r="H349" s="1">
        <v>44971.403793136575</v>
      </c>
      <c r="I349" t="s">
        <v>444</v>
      </c>
      <c r="J349">
        <v>996.3</v>
      </c>
      <c r="K349">
        <v>0</v>
      </c>
      <c r="L349" t="s">
        <v>38</v>
      </c>
      <c r="M349" t="s">
        <v>1754</v>
      </c>
      <c r="N349">
        <v>996.3</v>
      </c>
      <c r="O349">
        <v>996</v>
      </c>
      <c r="R349" t="s">
        <v>52</v>
      </c>
      <c r="S349">
        <v>38.007578000000002</v>
      </c>
      <c r="T349">
        <v>-97.885295999999997</v>
      </c>
      <c r="U349">
        <v>3.761516667</v>
      </c>
      <c r="V349">
        <v>1</v>
      </c>
      <c r="W349">
        <v>8.3000000000000007</v>
      </c>
      <c r="X349">
        <v>0</v>
      </c>
      <c r="Y349">
        <v>1372.4148</v>
      </c>
      <c r="Z349">
        <v>20000148001</v>
      </c>
      <c r="AA349">
        <v>2350.24350173622</v>
      </c>
      <c r="AB349" t="s">
        <v>53</v>
      </c>
      <c r="AC349" t="s">
        <v>42</v>
      </c>
      <c r="AD349" t="s">
        <v>54</v>
      </c>
      <c r="AE349" t="s">
        <v>65</v>
      </c>
      <c r="AF349" t="s">
        <v>1755</v>
      </c>
    </row>
    <row r="350" spans="1:32" x14ac:dyDescent="0.3">
      <c r="A350" t="s">
        <v>1756</v>
      </c>
      <c r="B350" t="s">
        <v>1757</v>
      </c>
      <c r="C350" t="s">
        <v>1758</v>
      </c>
      <c r="D350" t="s">
        <v>1759</v>
      </c>
      <c r="E350" t="s">
        <v>36</v>
      </c>
      <c r="F350">
        <v>9</v>
      </c>
      <c r="G350">
        <v>2022</v>
      </c>
      <c r="H350" s="1">
        <v>44973.557638831022</v>
      </c>
      <c r="I350" t="s">
        <v>444</v>
      </c>
      <c r="J350">
        <v>984</v>
      </c>
      <c r="K350">
        <v>0</v>
      </c>
      <c r="L350" t="s">
        <v>38</v>
      </c>
      <c r="M350" t="s">
        <v>39</v>
      </c>
      <c r="N350">
        <v>489</v>
      </c>
      <c r="Q350">
        <v>495</v>
      </c>
      <c r="R350" t="s">
        <v>52</v>
      </c>
      <c r="S350">
        <v>38.226827999999998</v>
      </c>
      <c r="T350">
        <v>-122.58682899999999</v>
      </c>
      <c r="U350">
        <v>1.903333333</v>
      </c>
      <c r="V350">
        <v>2</v>
      </c>
      <c r="W350">
        <v>6.7</v>
      </c>
      <c r="X350">
        <v>0</v>
      </c>
      <c r="Y350">
        <v>692.74</v>
      </c>
      <c r="Z350">
        <v>6002118001</v>
      </c>
      <c r="AA350">
        <v>2128.8041635903005</v>
      </c>
      <c r="AB350" t="s">
        <v>41</v>
      </c>
      <c r="AC350" t="s">
        <v>42</v>
      </c>
      <c r="AD350" t="s">
        <v>54</v>
      </c>
      <c r="AE350" t="s">
        <v>73</v>
      </c>
      <c r="AF350" t="s">
        <v>1760</v>
      </c>
    </row>
    <row r="351" spans="1:32" x14ac:dyDescent="0.3">
      <c r="A351" t="s">
        <v>1761</v>
      </c>
      <c r="B351" t="s">
        <v>1762</v>
      </c>
      <c r="C351" t="s">
        <v>1763</v>
      </c>
      <c r="D351" t="s">
        <v>1764</v>
      </c>
      <c r="E351" t="s">
        <v>1719</v>
      </c>
      <c r="F351">
        <v>7</v>
      </c>
      <c r="G351">
        <v>2022</v>
      </c>
      <c r="H351" s="1">
        <v>44995.664517627316</v>
      </c>
      <c r="I351" t="s">
        <v>444</v>
      </c>
      <c r="J351">
        <v>977</v>
      </c>
      <c r="K351">
        <v>0</v>
      </c>
      <c r="L351" t="s">
        <v>38</v>
      </c>
      <c r="M351" t="s">
        <v>51</v>
      </c>
      <c r="N351">
        <v>11.3</v>
      </c>
      <c r="R351" t="s">
        <v>52</v>
      </c>
      <c r="S351">
        <v>38.910899000000001</v>
      </c>
      <c r="T351">
        <v>-94.888805000000005</v>
      </c>
      <c r="U351">
        <v>4.2811750000000002</v>
      </c>
      <c r="V351">
        <v>1</v>
      </c>
      <c r="W351">
        <v>7.75</v>
      </c>
      <c r="X351">
        <v>0</v>
      </c>
      <c r="Y351">
        <v>1564.3453999999999</v>
      </c>
      <c r="Z351">
        <v>20000449006</v>
      </c>
      <c r="AA351">
        <v>1994.59298578311</v>
      </c>
      <c r="AB351" t="s">
        <v>54</v>
      </c>
      <c r="AC351" t="s">
        <v>54</v>
      </c>
      <c r="AD351" t="s">
        <v>54</v>
      </c>
      <c r="AE351" t="s">
        <v>65</v>
      </c>
      <c r="AF351" t="s">
        <v>1765</v>
      </c>
    </row>
    <row r="352" spans="1:32" x14ac:dyDescent="0.3">
      <c r="A352" t="s">
        <v>1766</v>
      </c>
      <c r="B352" t="s">
        <v>1767</v>
      </c>
      <c r="C352" t="s">
        <v>1768</v>
      </c>
      <c r="D352" t="s">
        <v>1769</v>
      </c>
      <c r="E352" t="s">
        <v>525</v>
      </c>
      <c r="F352">
        <v>2</v>
      </c>
      <c r="G352">
        <v>2022</v>
      </c>
      <c r="H352" s="1">
        <v>44942.401904930557</v>
      </c>
      <c r="I352" t="s">
        <v>444</v>
      </c>
      <c r="J352">
        <v>962.1</v>
      </c>
      <c r="K352">
        <v>0</v>
      </c>
      <c r="L352" t="s">
        <v>38</v>
      </c>
      <c r="M352" t="s">
        <v>79</v>
      </c>
      <c r="Q352">
        <v>962.1</v>
      </c>
      <c r="R352" t="s">
        <v>86</v>
      </c>
      <c r="S352">
        <v>41.147058999999999</v>
      </c>
      <c r="T352">
        <v>-74.592097999999993</v>
      </c>
      <c r="U352">
        <v>1.624083333</v>
      </c>
      <c r="V352">
        <v>1</v>
      </c>
      <c r="W352">
        <v>3</v>
      </c>
      <c r="X352">
        <v>1.34</v>
      </c>
      <c r="Y352">
        <v>591.71900000000005</v>
      </c>
      <c r="Z352">
        <v>34009496001</v>
      </c>
      <c r="AA352">
        <v>742.80514827072989</v>
      </c>
      <c r="AB352" t="s">
        <v>54</v>
      </c>
      <c r="AC352" t="s">
        <v>54</v>
      </c>
      <c r="AD352" t="s">
        <v>54</v>
      </c>
      <c r="AE352" t="s">
        <v>55</v>
      </c>
      <c r="AF352" t="s">
        <v>1770</v>
      </c>
    </row>
    <row r="353" spans="1:32" x14ac:dyDescent="0.3">
      <c r="A353" t="s">
        <v>1771</v>
      </c>
      <c r="B353" t="s">
        <v>1772</v>
      </c>
      <c r="C353" t="s">
        <v>1773</v>
      </c>
      <c r="D353" t="s">
        <v>1774</v>
      </c>
      <c r="E353" t="s">
        <v>1083</v>
      </c>
      <c r="F353">
        <v>8</v>
      </c>
      <c r="G353">
        <v>2022</v>
      </c>
      <c r="H353" s="1">
        <v>44972.502239699075</v>
      </c>
      <c r="I353" t="s">
        <v>444</v>
      </c>
      <c r="J353">
        <v>956.98</v>
      </c>
      <c r="K353">
        <v>0</v>
      </c>
      <c r="L353" t="s">
        <v>38</v>
      </c>
      <c r="M353" t="s">
        <v>79</v>
      </c>
      <c r="Q353">
        <v>956.98</v>
      </c>
      <c r="R353" t="s">
        <v>94</v>
      </c>
      <c r="S353">
        <v>44.022010000000002</v>
      </c>
      <c r="T353">
        <v>-103.09853</v>
      </c>
      <c r="U353">
        <v>8.4124999999999996</v>
      </c>
      <c r="V353">
        <v>1</v>
      </c>
      <c r="W353">
        <v>12</v>
      </c>
      <c r="X353">
        <v>12</v>
      </c>
      <c r="Y353">
        <v>3071.99</v>
      </c>
      <c r="Z353">
        <v>46000105001</v>
      </c>
      <c r="AA353">
        <v>36.420943774000001</v>
      </c>
      <c r="AB353" t="s">
        <v>53</v>
      </c>
      <c r="AC353" t="s">
        <v>757</v>
      </c>
      <c r="AD353" t="s">
        <v>54</v>
      </c>
      <c r="AE353" t="s">
        <v>73</v>
      </c>
      <c r="AF353" t="s">
        <v>1775</v>
      </c>
    </row>
    <row r="354" spans="1:32" x14ac:dyDescent="0.3">
      <c r="A354" t="s">
        <v>1776</v>
      </c>
      <c r="B354" t="s">
        <v>1777</v>
      </c>
      <c r="C354" t="s">
        <v>1778</v>
      </c>
      <c r="D354" t="s">
        <v>1779</v>
      </c>
      <c r="E354" t="s">
        <v>172</v>
      </c>
      <c r="F354">
        <v>4</v>
      </c>
      <c r="G354">
        <v>2022</v>
      </c>
      <c r="H354" s="1">
        <v>44952.326572256941</v>
      </c>
      <c r="I354" t="s">
        <v>444</v>
      </c>
      <c r="J354">
        <v>949.8</v>
      </c>
      <c r="K354">
        <v>0</v>
      </c>
      <c r="L354" t="s">
        <v>38</v>
      </c>
      <c r="M354" t="s">
        <v>79</v>
      </c>
      <c r="Q354">
        <v>949.8</v>
      </c>
      <c r="R354" t="s">
        <v>86</v>
      </c>
      <c r="S354">
        <v>33.849722</v>
      </c>
      <c r="T354">
        <v>-80.315556000000001</v>
      </c>
      <c r="U354">
        <v>9.2416666670000005</v>
      </c>
      <c r="V354">
        <v>1</v>
      </c>
      <c r="W354">
        <v>0</v>
      </c>
      <c r="X354">
        <v>0</v>
      </c>
      <c r="Y354">
        <v>3371.97</v>
      </c>
      <c r="Z354">
        <v>45000240001</v>
      </c>
      <c r="AA354">
        <v>6890.8425620408016</v>
      </c>
      <c r="AB354" t="s">
        <v>41</v>
      </c>
      <c r="AC354" t="s">
        <v>54</v>
      </c>
      <c r="AD354" t="s">
        <v>537</v>
      </c>
      <c r="AE354" t="s">
        <v>73</v>
      </c>
      <c r="AF354" t="s">
        <v>1780</v>
      </c>
    </row>
    <row r="355" spans="1:32" x14ac:dyDescent="0.3">
      <c r="A355" t="s">
        <v>1781</v>
      </c>
      <c r="B355" t="s">
        <v>1782</v>
      </c>
      <c r="C355" t="s">
        <v>1783</v>
      </c>
      <c r="D355" t="s">
        <v>1784</v>
      </c>
      <c r="E355" t="s">
        <v>213</v>
      </c>
      <c r="F355">
        <v>3</v>
      </c>
      <c r="G355">
        <v>2022</v>
      </c>
      <c r="H355" s="1">
        <v>44972.329194201389</v>
      </c>
      <c r="I355" t="s">
        <v>444</v>
      </c>
      <c r="J355">
        <v>937.5</v>
      </c>
      <c r="K355">
        <v>0</v>
      </c>
      <c r="L355" t="s">
        <v>38</v>
      </c>
      <c r="M355" t="s">
        <v>51</v>
      </c>
      <c r="N355">
        <v>937.5</v>
      </c>
      <c r="R355" t="s">
        <v>214</v>
      </c>
      <c r="S355">
        <v>40.059722000000001</v>
      </c>
      <c r="T355">
        <v>-77.531389000000004</v>
      </c>
      <c r="U355">
        <v>2.3058333329999998</v>
      </c>
      <c r="V355">
        <v>1</v>
      </c>
      <c r="W355">
        <v>4.95</v>
      </c>
      <c r="X355">
        <v>0</v>
      </c>
      <c r="Y355">
        <v>840.59</v>
      </c>
      <c r="Z355">
        <v>42003057001</v>
      </c>
      <c r="AA355">
        <v>773.94505519749987</v>
      </c>
      <c r="AB355" t="s">
        <v>544</v>
      </c>
      <c r="AC355" t="s">
        <v>64</v>
      </c>
      <c r="AD355" t="s">
        <v>54</v>
      </c>
      <c r="AE355" t="s">
        <v>55</v>
      </c>
      <c r="AF355" t="s">
        <v>1785</v>
      </c>
    </row>
    <row r="356" spans="1:32" x14ac:dyDescent="0.3">
      <c r="A356" t="s">
        <v>1786</v>
      </c>
      <c r="B356" t="s">
        <v>1787</v>
      </c>
      <c r="C356" t="s">
        <v>1788</v>
      </c>
      <c r="D356" t="s">
        <v>1789</v>
      </c>
      <c r="E356" t="s">
        <v>136</v>
      </c>
      <c r="F356">
        <v>4</v>
      </c>
      <c r="G356">
        <v>2022</v>
      </c>
      <c r="H356" s="1">
        <v>44966.378156886574</v>
      </c>
      <c r="I356" t="s">
        <v>444</v>
      </c>
      <c r="J356">
        <v>937.28</v>
      </c>
      <c r="K356">
        <v>0</v>
      </c>
      <c r="L356" t="s">
        <v>38</v>
      </c>
      <c r="M356" t="s">
        <v>51</v>
      </c>
      <c r="N356">
        <v>937.28</v>
      </c>
      <c r="R356" t="s">
        <v>52</v>
      </c>
      <c r="S356">
        <v>35.991996999999998</v>
      </c>
      <c r="T356">
        <v>-77.727395000000001</v>
      </c>
      <c r="U356">
        <v>9.4430833330000006</v>
      </c>
      <c r="V356">
        <v>1</v>
      </c>
      <c r="W356">
        <v>21</v>
      </c>
      <c r="X356">
        <v>0</v>
      </c>
      <c r="Y356">
        <v>3444.1828</v>
      </c>
      <c r="Z356">
        <v>37003301001</v>
      </c>
      <c r="AA356">
        <v>6191.560441579999</v>
      </c>
      <c r="AB356" t="s">
        <v>41</v>
      </c>
      <c r="AC356" t="s">
        <v>54</v>
      </c>
      <c r="AD356" t="s">
        <v>54</v>
      </c>
      <c r="AE356" t="s">
        <v>73</v>
      </c>
      <c r="AF356" t="s">
        <v>1790</v>
      </c>
    </row>
    <row r="357" spans="1:32" x14ac:dyDescent="0.3">
      <c r="A357" t="s">
        <v>1791</v>
      </c>
      <c r="B357" t="s">
        <v>1792</v>
      </c>
      <c r="C357" t="s">
        <v>1793</v>
      </c>
      <c r="D357" t="s">
        <v>1794</v>
      </c>
      <c r="E357" t="s">
        <v>525</v>
      </c>
      <c r="F357">
        <v>2</v>
      </c>
      <c r="G357">
        <v>2022</v>
      </c>
      <c r="H357" s="1">
        <v>44963.463208564812</v>
      </c>
      <c r="I357" t="s">
        <v>444</v>
      </c>
      <c r="J357">
        <v>909.43</v>
      </c>
      <c r="K357">
        <v>0</v>
      </c>
      <c r="L357" t="s">
        <v>38</v>
      </c>
      <c r="M357" t="s">
        <v>51</v>
      </c>
      <c r="N357">
        <v>909.43</v>
      </c>
      <c r="R357" t="s">
        <v>52</v>
      </c>
      <c r="S357">
        <v>39.464350000000003</v>
      </c>
      <c r="T357">
        <v>-75.063249999999996</v>
      </c>
      <c r="Z357">
        <v>34005051001</v>
      </c>
      <c r="AA357">
        <v>2469.3399878771997</v>
      </c>
      <c r="AB357" t="s">
        <v>53</v>
      </c>
      <c r="AC357" t="s">
        <v>42</v>
      </c>
      <c r="AD357" t="s">
        <v>54</v>
      </c>
      <c r="AE357" t="s">
        <v>65</v>
      </c>
      <c r="AF357" t="s">
        <v>1795</v>
      </c>
    </row>
    <row r="358" spans="1:32" x14ac:dyDescent="0.3">
      <c r="A358" t="s">
        <v>1796</v>
      </c>
      <c r="B358" t="s">
        <v>1797</v>
      </c>
      <c r="C358" t="s">
        <v>1798</v>
      </c>
      <c r="D358" t="s">
        <v>542</v>
      </c>
      <c r="E358" t="s">
        <v>543</v>
      </c>
      <c r="F358">
        <v>7</v>
      </c>
      <c r="G358">
        <v>2022</v>
      </c>
      <c r="H358" s="1">
        <v>44974.403065868057</v>
      </c>
      <c r="I358" t="s">
        <v>444</v>
      </c>
      <c r="J358">
        <v>909.35</v>
      </c>
      <c r="K358">
        <v>0</v>
      </c>
      <c r="L358" t="s">
        <v>38</v>
      </c>
      <c r="M358" t="s">
        <v>79</v>
      </c>
      <c r="Q358">
        <v>151.63999999999999</v>
      </c>
      <c r="R358" t="s">
        <v>94</v>
      </c>
      <c r="S358">
        <v>39.33231</v>
      </c>
      <c r="T358">
        <v>-94.573680999999993</v>
      </c>
      <c r="U358">
        <v>1.0874999999999999</v>
      </c>
      <c r="V358">
        <v>1</v>
      </c>
      <c r="W358">
        <v>0</v>
      </c>
      <c r="X358">
        <v>0</v>
      </c>
      <c r="Y358">
        <v>397.58</v>
      </c>
      <c r="Z358">
        <v>29001011008</v>
      </c>
      <c r="AA358">
        <v>795.79762146190001</v>
      </c>
      <c r="AB358" t="s">
        <v>41</v>
      </c>
      <c r="AC358" t="s">
        <v>64</v>
      </c>
      <c r="AD358" t="s">
        <v>54</v>
      </c>
      <c r="AE358" t="s">
        <v>44</v>
      </c>
      <c r="AF358" t="s">
        <v>1799</v>
      </c>
    </row>
    <row r="359" spans="1:32" x14ac:dyDescent="0.3">
      <c r="A359" t="s">
        <v>1800</v>
      </c>
      <c r="B359" t="s">
        <v>1801</v>
      </c>
      <c r="C359" t="s">
        <v>1802</v>
      </c>
      <c r="D359" t="s">
        <v>1803</v>
      </c>
      <c r="E359" t="s">
        <v>247</v>
      </c>
      <c r="F359">
        <v>1</v>
      </c>
      <c r="G359">
        <v>2022</v>
      </c>
      <c r="H359" s="1">
        <v>44965.433217650461</v>
      </c>
      <c r="I359" t="s">
        <v>444</v>
      </c>
      <c r="J359">
        <v>908</v>
      </c>
      <c r="K359">
        <v>0</v>
      </c>
      <c r="L359" t="s">
        <v>38</v>
      </c>
      <c r="M359" t="s">
        <v>51</v>
      </c>
      <c r="N359">
        <v>908</v>
      </c>
      <c r="R359" t="s">
        <v>86</v>
      </c>
      <c r="S359">
        <v>41.590099000000002</v>
      </c>
      <c r="T359">
        <v>-70.992129000000006</v>
      </c>
      <c r="U359">
        <v>3.3416666670000001</v>
      </c>
      <c r="V359">
        <v>1</v>
      </c>
      <c r="W359">
        <v>2</v>
      </c>
      <c r="X359">
        <v>0</v>
      </c>
      <c r="Y359">
        <v>1214.28</v>
      </c>
      <c r="Z359">
        <v>25000034001</v>
      </c>
      <c r="AA359">
        <v>633.72442166760004</v>
      </c>
      <c r="AB359" t="s">
        <v>54</v>
      </c>
      <c r="AC359" t="s">
        <v>54</v>
      </c>
      <c r="AD359" t="s">
        <v>43</v>
      </c>
      <c r="AE359" t="s">
        <v>55</v>
      </c>
      <c r="AF359" t="s">
        <v>1804</v>
      </c>
    </row>
    <row r="360" spans="1:32" x14ac:dyDescent="0.3">
      <c r="A360" t="s">
        <v>1805</v>
      </c>
      <c r="B360" t="s">
        <v>1806</v>
      </c>
      <c r="C360" t="s">
        <v>1807</v>
      </c>
      <c r="D360" t="s">
        <v>1808</v>
      </c>
      <c r="E360" t="s">
        <v>437</v>
      </c>
      <c r="F360">
        <v>5</v>
      </c>
      <c r="G360">
        <v>2022</v>
      </c>
      <c r="H360" s="1">
        <v>44971.439808483796</v>
      </c>
      <c r="I360" t="s">
        <v>444</v>
      </c>
      <c r="J360">
        <v>908</v>
      </c>
      <c r="K360">
        <v>0</v>
      </c>
      <c r="L360" t="s">
        <v>38</v>
      </c>
      <c r="M360" t="s">
        <v>79</v>
      </c>
      <c r="Q360">
        <v>908</v>
      </c>
      <c r="R360" t="s">
        <v>94</v>
      </c>
      <c r="S360">
        <v>45.038490000000003</v>
      </c>
      <c r="T360">
        <v>-92.792429999999996</v>
      </c>
      <c r="U360">
        <v>5.3633333329999999</v>
      </c>
      <c r="V360">
        <v>2</v>
      </c>
      <c r="W360">
        <v>5.8</v>
      </c>
      <c r="X360">
        <v>5.8</v>
      </c>
      <c r="Y360">
        <v>1014.6</v>
      </c>
      <c r="Z360">
        <v>27000001005</v>
      </c>
      <c r="AA360">
        <v>1566.100582282</v>
      </c>
      <c r="AB360" t="s">
        <v>54</v>
      </c>
      <c r="AC360" t="s">
        <v>54</v>
      </c>
      <c r="AD360" t="s">
        <v>54</v>
      </c>
      <c r="AE360" t="s">
        <v>55</v>
      </c>
      <c r="AF360" t="s">
        <v>1809</v>
      </c>
    </row>
    <row r="361" spans="1:32" x14ac:dyDescent="0.3">
      <c r="A361" t="s">
        <v>1810</v>
      </c>
      <c r="B361" t="s">
        <v>1811</v>
      </c>
      <c r="C361" t="s">
        <v>1812</v>
      </c>
      <c r="D361" t="s">
        <v>1813</v>
      </c>
      <c r="E361" t="s">
        <v>117</v>
      </c>
      <c r="F361">
        <v>5</v>
      </c>
      <c r="G361">
        <v>2022</v>
      </c>
      <c r="H361" s="1">
        <v>44971.527943738423</v>
      </c>
      <c r="I361" t="s">
        <v>444</v>
      </c>
      <c r="J361">
        <v>893.92</v>
      </c>
      <c r="K361">
        <v>0</v>
      </c>
      <c r="L361" t="s">
        <v>38</v>
      </c>
      <c r="M361" t="s">
        <v>39</v>
      </c>
      <c r="N361">
        <v>1876.99</v>
      </c>
      <c r="Q361">
        <v>893.92</v>
      </c>
      <c r="R361" t="s">
        <v>52</v>
      </c>
      <c r="S361">
        <v>40.107660000000003</v>
      </c>
      <c r="T361">
        <v>-87.603386</v>
      </c>
      <c r="U361">
        <v>7.7916666670000003</v>
      </c>
      <c r="V361">
        <v>5</v>
      </c>
      <c r="W361">
        <v>24</v>
      </c>
      <c r="X361">
        <v>16</v>
      </c>
      <c r="Y361">
        <v>2832.1</v>
      </c>
      <c r="Z361">
        <v>17000002001</v>
      </c>
      <c r="AA361">
        <v>4752.9331625070008</v>
      </c>
      <c r="AB361" t="s">
        <v>53</v>
      </c>
      <c r="AC361" t="s">
        <v>144</v>
      </c>
      <c r="AD361" t="s">
        <v>54</v>
      </c>
      <c r="AE361" t="s">
        <v>1814</v>
      </c>
      <c r="AF361" t="s">
        <v>1815</v>
      </c>
    </row>
    <row r="362" spans="1:32" x14ac:dyDescent="0.3">
      <c r="A362" t="s">
        <v>1816</v>
      </c>
      <c r="B362" t="s">
        <v>1817</v>
      </c>
      <c r="C362" t="s">
        <v>1818</v>
      </c>
      <c r="D362" t="s">
        <v>1816</v>
      </c>
      <c r="E362" t="s">
        <v>437</v>
      </c>
      <c r="F362">
        <v>5</v>
      </c>
      <c r="G362">
        <v>2022</v>
      </c>
      <c r="H362" s="1">
        <v>44971.636740393522</v>
      </c>
      <c r="I362" t="s">
        <v>444</v>
      </c>
      <c r="J362">
        <v>886</v>
      </c>
      <c r="K362">
        <v>0</v>
      </c>
      <c r="L362" t="s">
        <v>38</v>
      </c>
      <c r="M362" t="s">
        <v>51</v>
      </c>
      <c r="N362">
        <v>802</v>
      </c>
      <c r="R362" t="s">
        <v>52</v>
      </c>
      <c r="S362">
        <v>46.895910000000001</v>
      </c>
      <c r="T362">
        <v>-96.736099999999993</v>
      </c>
      <c r="U362">
        <v>4.346666667</v>
      </c>
      <c r="V362">
        <v>2</v>
      </c>
      <c r="W362">
        <v>9</v>
      </c>
      <c r="X362">
        <v>9</v>
      </c>
      <c r="Y362">
        <v>1589.13</v>
      </c>
      <c r="Z362">
        <v>27000032001</v>
      </c>
      <c r="AA362">
        <v>2800.2242620639895</v>
      </c>
      <c r="AB362" t="s">
        <v>53</v>
      </c>
      <c r="AC362" t="s">
        <v>42</v>
      </c>
      <c r="AD362" t="s">
        <v>54</v>
      </c>
      <c r="AE362" t="s">
        <v>65</v>
      </c>
      <c r="AF362" t="s">
        <v>1819</v>
      </c>
    </row>
    <row r="363" spans="1:32" x14ac:dyDescent="0.3">
      <c r="A363" t="s">
        <v>1820</v>
      </c>
      <c r="B363" t="s">
        <v>1821</v>
      </c>
      <c r="C363" t="s">
        <v>1822</v>
      </c>
      <c r="D363" t="s">
        <v>1823</v>
      </c>
      <c r="E363" t="s">
        <v>543</v>
      </c>
      <c r="F363">
        <v>7</v>
      </c>
      <c r="G363">
        <v>2022</v>
      </c>
      <c r="H363" s="1">
        <v>44964.761752546299</v>
      </c>
      <c r="I363" t="s">
        <v>444</v>
      </c>
      <c r="J363">
        <v>881.4</v>
      </c>
      <c r="K363">
        <v>0</v>
      </c>
      <c r="L363" t="s">
        <v>38</v>
      </c>
      <c r="M363" t="s">
        <v>39</v>
      </c>
      <c r="N363">
        <v>787.27</v>
      </c>
      <c r="Q363">
        <v>94.13</v>
      </c>
      <c r="R363" t="s">
        <v>673</v>
      </c>
      <c r="S363">
        <v>37.283208999999999</v>
      </c>
      <c r="T363">
        <v>-89.523128</v>
      </c>
      <c r="U363">
        <v>5.7683333330000002</v>
      </c>
      <c r="V363">
        <v>1</v>
      </c>
      <c r="W363">
        <v>0</v>
      </c>
      <c r="X363">
        <v>0</v>
      </c>
      <c r="Y363">
        <v>2097.4499999999998</v>
      </c>
      <c r="Z363">
        <v>29001001001</v>
      </c>
      <c r="AA363">
        <v>2367.3613453099997</v>
      </c>
      <c r="AB363" t="s">
        <v>54</v>
      </c>
      <c r="AC363" t="s">
        <v>54</v>
      </c>
      <c r="AD363" t="s">
        <v>537</v>
      </c>
      <c r="AE363" t="s">
        <v>73</v>
      </c>
      <c r="AF363" t="s">
        <v>1824</v>
      </c>
    </row>
    <row r="364" spans="1:32" x14ac:dyDescent="0.3">
      <c r="A364" t="s">
        <v>1825</v>
      </c>
      <c r="B364" t="s">
        <v>1826</v>
      </c>
      <c r="C364" t="s">
        <v>1827</v>
      </c>
      <c r="D364" t="s">
        <v>1828</v>
      </c>
      <c r="E364" t="s">
        <v>253</v>
      </c>
      <c r="F364">
        <v>5</v>
      </c>
      <c r="G364">
        <v>2022</v>
      </c>
      <c r="H364" s="1">
        <v>44999.365830821756</v>
      </c>
      <c r="I364" t="s">
        <v>444</v>
      </c>
      <c r="J364">
        <v>879.01</v>
      </c>
      <c r="K364">
        <v>0</v>
      </c>
      <c r="L364" t="s">
        <v>38</v>
      </c>
      <c r="M364" t="s">
        <v>79</v>
      </c>
      <c r="Q364">
        <v>879.01</v>
      </c>
      <c r="R364" t="s">
        <v>52</v>
      </c>
      <c r="S364">
        <v>41.596611000000003</v>
      </c>
      <c r="T364">
        <v>-85.853166999999999</v>
      </c>
      <c r="U364">
        <v>4.0416666670000003</v>
      </c>
      <c r="V364">
        <v>1</v>
      </c>
      <c r="W364">
        <v>5</v>
      </c>
      <c r="X364">
        <v>0</v>
      </c>
      <c r="Y364">
        <v>1474.8</v>
      </c>
      <c r="Z364">
        <v>18002080001</v>
      </c>
      <c r="AA364">
        <v>1675.363413604</v>
      </c>
      <c r="AB364" t="s">
        <v>53</v>
      </c>
      <c r="AC364" t="s">
        <v>42</v>
      </c>
      <c r="AD364" t="s">
        <v>54</v>
      </c>
      <c r="AE364" t="s">
        <v>55</v>
      </c>
      <c r="AF364" t="s">
        <v>1829</v>
      </c>
    </row>
    <row r="365" spans="1:32" x14ac:dyDescent="0.3">
      <c r="A365" t="s">
        <v>1830</v>
      </c>
      <c r="B365" t="s">
        <v>1831</v>
      </c>
      <c r="C365" t="s">
        <v>1832</v>
      </c>
      <c r="D365" t="s">
        <v>555</v>
      </c>
      <c r="E365" t="s">
        <v>543</v>
      </c>
      <c r="F365">
        <v>7</v>
      </c>
      <c r="G365">
        <v>2022</v>
      </c>
      <c r="H365" s="1">
        <v>44973.507584583334</v>
      </c>
      <c r="I365" t="s">
        <v>444</v>
      </c>
      <c r="J365">
        <v>872.19399999999996</v>
      </c>
      <c r="K365">
        <v>0</v>
      </c>
      <c r="L365" t="s">
        <v>38</v>
      </c>
      <c r="M365" t="s">
        <v>79</v>
      </c>
      <c r="Q365">
        <v>872.19</v>
      </c>
      <c r="R365" t="s">
        <v>936</v>
      </c>
      <c r="S365">
        <v>38.508833000000003</v>
      </c>
      <c r="T365">
        <v>-90.429833000000002</v>
      </c>
      <c r="U365">
        <v>4.4408333329999996</v>
      </c>
      <c r="V365">
        <v>1</v>
      </c>
      <c r="W365">
        <v>0</v>
      </c>
      <c r="X365">
        <v>0</v>
      </c>
      <c r="Y365">
        <v>1619.08</v>
      </c>
      <c r="Z365">
        <v>29001023019</v>
      </c>
      <c r="AA365">
        <v>2134.2673051563997</v>
      </c>
      <c r="AB365" t="s">
        <v>54</v>
      </c>
      <c r="AC365" t="s">
        <v>54</v>
      </c>
      <c r="AD365" t="s">
        <v>54</v>
      </c>
      <c r="AE365" t="s">
        <v>55</v>
      </c>
      <c r="AF365" t="s">
        <v>1833</v>
      </c>
    </row>
    <row r="366" spans="1:32" x14ac:dyDescent="0.3">
      <c r="A366" t="s">
        <v>1834</v>
      </c>
      <c r="B366" t="s">
        <v>1835</v>
      </c>
      <c r="C366" t="s">
        <v>1836</v>
      </c>
      <c r="D366" t="s">
        <v>1837</v>
      </c>
      <c r="E366" t="s">
        <v>437</v>
      </c>
      <c r="F366">
        <v>5</v>
      </c>
      <c r="G366">
        <v>2022</v>
      </c>
      <c r="H366" s="1">
        <v>44971.436732534719</v>
      </c>
      <c r="I366" t="s">
        <v>444</v>
      </c>
      <c r="J366">
        <v>870</v>
      </c>
      <c r="K366">
        <v>0</v>
      </c>
      <c r="L366" t="s">
        <v>38</v>
      </c>
      <c r="M366" t="s">
        <v>79</v>
      </c>
      <c r="Q366">
        <v>870</v>
      </c>
      <c r="R366" t="s">
        <v>94</v>
      </c>
      <c r="S366">
        <v>44.745694</v>
      </c>
      <c r="T366">
        <v>-92.846778</v>
      </c>
      <c r="U366">
        <v>1.413333333</v>
      </c>
      <c r="V366">
        <v>1</v>
      </c>
      <c r="W366">
        <v>2.69</v>
      </c>
      <c r="X366">
        <v>0</v>
      </c>
      <c r="Y366">
        <v>515.98</v>
      </c>
      <c r="Z366">
        <v>27000001012</v>
      </c>
      <c r="AA366">
        <v>1187.3227670323995</v>
      </c>
      <c r="AB366" t="s">
        <v>54</v>
      </c>
      <c r="AC366" t="s">
        <v>54</v>
      </c>
      <c r="AD366" t="s">
        <v>54</v>
      </c>
      <c r="AE366" t="s">
        <v>55</v>
      </c>
      <c r="AF366" t="s">
        <v>1838</v>
      </c>
    </row>
    <row r="367" spans="1:32" x14ac:dyDescent="0.3">
      <c r="A367" t="s">
        <v>1839</v>
      </c>
      <c r="B367" t="s">
        <v>1840</v>
      </c>
      <c r="C367" t="s">
        <v>1841</v>
      </c>
      <c r="D367" t="s">
        <v>1842</v>
      </c>
      <c r="E367" t="s">
        <v>85</v>
      </c>
      <c r="F367">
        <v>2</v>
      </c>
      <c r="G367">
        <v>2022</v>
      </c>
      <c r="H367" s="1">
        <v>44972.676964479164</v>
      </c>
      <c r="I367" t="s">
        <v>444</v>
      </c>
      <c r="J367">
        <v>863.7</v>
      </c>
      <c r="K367">
        <v>0</v>
      </c>
      <c r="L367" t="s">
        <v>38</v>
      </c>
      <c r="M367" t="s">
        <v>51</v>
      </c>
      <c r="N367">
        <v>863.7</v>
      </c>
      <c r="R367" t="s">
        <v>86</v>
      </c>
      <c r="S367">
        <v>42.683083000000003</v>
      </c>
      <c r="T367">
        <v>-73.713027999999994</v>
      </c>
      <c r="U367">
        <v>0</v>
      </c>
      <c r="V367">
        <v>1</v>
      </c>
      <c r="W367">
        <v>24</v>
      </c>
      <c r="X367">
        <v>0</v>
      </c>
      <c r="Y367">
        <v>0</v>
      </c>
      <c r="Z367">
        <v>36004071001</v>
      </c>
      <c r="AA367">
        <v>7337.1812279911692</v>
      </c>
      <c r="AB367" t="s">
        <v>53</v>
      </c>
      <c r="AC367" t="s">
        <v>42</v>
      </c>
      <c r="AD367" t="s">
        <v>537</v>
      </c>
      <c r="AE367" t="s">
        <v>73</v>
      </c>
      <c r="AF367" t="s">
        <v>1843</v>
      </c>
    </row>
    <row r="368" spans="1:32" x14ac:dyDescent="0.3">
      <c r="A368" t="s">
        <v>1844</v>
      </c>
      <c r="B368" t="s">
        <v>1845</v>
      </c>
      <c r="C368" t="s">
        <v>1846</v>
      </c>
      <c r="D368" t="s">
        <v>1847</v>
      </c>
      <c r="E368" t="s">
        <v>1719</v>
      </c>
      <c r="F368">
        <v>7</v>
      </c>
      <c r="G368">
        <v>2022</v>
      </c>
      <c r="H368" s="1">
        <v>44973.648312870369</v>
      </c>
      <c r="I368" t="s">
        <v>444</v>
      </c>
      <c r="J368">
        <v>837.9</v>
      </c>
      <c r="K368">
        <v>0</v>
      </c>
      <c r="L368" t="s">
        <v>38</v>
      </c>
      <c r="M368" t="s">
        <v>51</v>
      </c>
      <c r="N368">
        <v>837.9</v>
      </c>
      <c r="R368" t="s">
        <v>52</v>
      </c>
      <c r="S368">
        <v>38.851737</v>
      </c>
      <c r="T368">
        <v>-97.575815000000006</v>
      </c>
      <c r="U368">
        <v>3.5474999999999999</v>
      </c>
      <c r="V368">
        <v>1</v>
      </c>
      <c r="W368">
        <v>7.25</v>
      </c>
      <c r="X368">
        <v>0</v>
      </c>
      <c r="Y368">
        <v>1295.2632000000001</v>
      </c>
      <c r="Z368">
        <v>20001135001</v>
      </c>
      <c r="AA368">
        <v>2287.2352690071998</v>
      </c>
      <c r="AB368" t="s">
        <v>53</v>
      </c>
      <c r="AC368" t="s">
        <v>42</v>
      </c>
      <c r="AD368" t="s">
        <v>54</v>
      </c>
      <c r="AE368" t="s">
        <v>73</v>
      </c>
      <c r="AF368" t="s">
        <v>1848</v>
      </c>
    </row>
    <row r="369" spans="1:32" x14ac:dyDescent="0.3">
      <c r="A369" t="s">
        <v>1849</v>
      </c>
      <c r="B369" t="s">
        <v>1850</v>
      </c>
      <c r="C369" t="s">
        <v>1851</v>
      </c>
      <c r="D369" t="s">
        <v>1852</v>
      </c>
      <c r="E369" t="s">
        <v>600</v>
      </c>
      <c r="F369">
        <v>4</v>
      </c>
      <c r="G369">
        <v>2022</v>
      </c>
      <c r="H369" s="1">
        <v>44951.488869004628</v>
      </c>
      <c r="I369" t="s">
        <v>444</v>
      </c>
      <c r="J369">
        <v>830</v>
      </c>
      <c r="K369">
        <v>0</v>
      </c>
      <c r="L369" t="s">
        <v>38</v>
      </c>
      <c r="M369" t="s">
        <v>79</v>
      </c>
      <c r="Q369">
        <v>830</v>
      </c>
      <c r="R369" t="s">
        <v>52</v>
      </c>
      <c r="S369">
        <v>30.595832999999999</v>
      </c>
      <c r="T369">
        <v>-87.182500000000005</v>
      </c>
      <c r="AB369" t="s">
        <v>41</v>
      </c>
      <c r="AC369" t="s">
        <v>54</v>
      </c>
      <c r="AD369" t="s">
        <v>54</v>
      </c>
      <c r="AE369" t="s">
        <v>73</v>
      </c>
      <c r="AF369" t="s">
        <v>1853</v>
      </c>
    </row>
    <row r="370" spans="1:32" x14ac:dyDescent="0.3">
      <c r="A370" t="s">
        <v>1854</v>
      </c>
      <c r="B370" t="s">
        <v>1855</v>
      </c>
      <c r="C370" t="s">
        <v>1855</v>
      </c>
      <c r="D370" t="s">
        <v>1538</v>
      </c>
      <c r="E370" t="s">
        <v>99</v>
      </c>
      <c r="F370">
        <v>6</v>
      </c>
      <c r="G370">
        <v>2022</v>
      </c>
      <c r="H370" s="1">
        <v>44824.389964456015</v>
      </c>
      <c r="I370" t="s">
        <v>444</v>
      </c>
      <c r="J370">
        <v>829.86</v>
      </c>
      <c r="K370">
        <v>0</v>
      </c>
      <c r="L370" t="s">
        <v>38</v>
      </c>
      <c r="M370" t="s">
        <v>51</v>
      </c>
      <c r="N370">
        <v>829.86</v>
      </c>
      <c r="R370" t="s">
        <v>52</v>
      </c>
      <c r="S370">
        <v>26.197500000000002</v>
      </c>
      <c r="T370">
        <v>-98.250600000000006</v>
      </c>
      <c r="U370">
        <v>5.518166667</v>
      </c>
      <c r="V370">
        <v>1</v>
      </c>
      <c r="W370">
        <v>10</v>
      </c>
      <c r="X370">
        <v>10</v>
      </c>
      <c r="Y370">
        <v>2014.3</v>
      </c>
      <c r="Z370">
        <v>48001119001</v>
      </c>
      <c r="AA370">
        <v>3257.8534205843007</v>
      </c>
      <c r="AB370" t="s">
        <v>118</v>
      </c>
      <c r="AC370" t="s">
        <v>54</v>
      </c>
      <c r="AD370" t="s">
        <v>54</v>
      </c>
      <c r="AE370" t="s">
        <v>65</v>
      </c>
      <c r="AF370" t="s">
        <v>1856</v>
      </c>
    </row>
    <row r="371" spans="1:32" x14ac:dyDescent="0.3">
      <c r="A371" t="s">
        <v>1857</v>
      </c>
      <c r="B371" t="s">
        <v>1858</v>
      </c>
      <c r="C371" t="s">
        <v>1859</v>
      </c>
      <c r="D371" t="s">
        <v>1860</v>
      </c>
      <c r="E371" t="s">
        <v>85</v>
      </c>
      <c r="F371">
        <v>2</v>
      </c>
      <c r="G371">
        <v>2022</v>
      </c>
      <c r="H371" s="1">
        <v>44936.31216523148</v>
      </c>
      <c r="I371" t="s">
        <v>444</v>
      </c>
      <c r="J371">
        <v>812.7</v>
      </c>
      <c r="K371">
        <v>0</v>
      </c>
      <c r="L371" t="s">
        <v>38</v>
      </c>
      <c r="M371" t="s">
        <v>51</v>
      </c>
      <c r="N371">
        <v>812.7</v>
      </c>
      <c r="R371" t="s">
        <v>86</v>
      </c>
      <c r="S371">
        <v>44.933729999999997</v>
      </c>
      <c r="T371">
        <v>-74.875069999999994</v>
      </c>
      <c r="U371">
        <v>0</v>
      </c>
      <c r="V371">
        <v>1</v>
      </c>
      <c r="W371">
        <v>4.8</v>
      </c>
      <c r="X371">
        <v>0</v>
      </c>
      <c r="Y371">
        <v>0</v>
      </c>
      <c r="Z371">
        <v>36006109001</v>
      </c>
      <c r="AA371">
        <v>1349.0317573889604</v>
      </c>
      <c r="AB371" t="s">
        <v>53</v>
      </c>
      <c r="AC371" t="s">
        <v>54</v>
      </c>
      <c r="AD371" t="s">
        <v>54</v>
      </c>
      <c r="AE371" t="s">
        <v>55</v>
      </c>
      <c r="AF371" t="s">
        <v>1861</v>
      </c>
    </row>
    <row r="372" spans="1:32" x14ac:dyDescent="0.3">
      <c r="A372" t="s">
        <v>1862</v>
      </c>
      <c r="B372" t="s">
        <v>1863</v>
      </c>
      <c r="C372" t="s">
        <v>1863</v>
      </c>
      <c r="D372" t="s">
        <v>98</v>
      </c>
      <c r="E372" t="s">
        <v>99</v>
      </c>
      <c r="F372">
        <v>6</v>
      </c>
      <c r="G372">
        <v>2022</v>
      </c>
      <c r="H372" s="1">
        <v>44833.699116018521</v>
      </c>
      <c r="I372" t="s">
        <v>444</v>
      </c>
      <c r="J372">
        <v>811.68</v>
      </c>
      <c r="K372">
        <v>0</v>
      </c>
      <c r="L372" t="s">
        <v>38</v>
      </c>
      <c r="M372" t="s">
        <v>79</v>
      </c>
      <c r="Q372">
        <v>811.68</v>
      </c>
      <c r="R372" t="s">
        <v>94</v>
      </c>
      <c r="S372">
        <v>29.844169999999998</v>
      </c>
      <c r="T372">
        <v>-95.275710000000004</v>
      </c>
      <c r="U372">
        <v>2.6179166669999998</v>
      </c>
      <c r="V372">
        <v>1</v>
      </c>
      <c r="W372">
        <v>7</v>
      </c>
      <c r="X372">
        <v>7</v>
      </c>
      <c r="Y372">
        <v>953.46900000000005</v>
      </c>
      <c r="Z372">
        <v>48007039012</v>
      </c>
      <c r="AA372">
        <v>2549.4660641800001</v>
      </c>
      <c r="AB372" t="s">
        <v>54</v>
      </c>
      <c r="AC372" t="s">
        <v>64</v>
      </c>
      <c r="AD372" t="s">
        <v>54</v>
      </c>
      <c r="AE372" t="s">
        <v>54</v>
      </c>
      <c r="AF372" t="s">
        <v>1864</v>
      </c>
    </row>
    <row r="373" spans="1:32" x14ac:dyDescent="0.3">
      <c r="A373" t="s">
        <v>1865</v>
      </c>
      <c r="B373" t="s">
        <v>1866</v>
      </c>
      <c r="C373" t="s">
        <v>1867</v>
      </c>
      <c r="D373" t="s">
        <v>1868</v>
      </c>
      <c r="E373" t="s">
        <v>259</v>
      </c>
      <c r="F373">
        <v>7</v>
      </c>
      <c r="G373">
        <v>2022</v>
      </c>
      <c r="H373" s="1">
        <v>44970.470336076389</v>
      </c>
      <c r="I373" t="s">
        <v>444</v>
      </c>
      <c r="J373">
        <v>797</v>
      </c>
      <c r="K373">
        <v>0</v>
      </c>
      <c r="L373" t="s">
        <v>38</v>
      </c>
      <c r="M373" t="s">
        <v>51</v>
      </c>
      <c r="N373">
        <v>1534</v>
      </c>
      <c r="R373" t="s">
        <v>52</v>
      </c>
      <c r="S373">
        <v>42.486111000000001</v>
      </c>
      <c r="T373">
        <v>-94.18</v>
      </c>
      <c r="U373">
        <v>0</v>
      </c>
      <c r="V373">
        <v>1</v>
      </c>
      <c r="W373">
        <v>21.6</v>
      </c>
      <c r="X373">
        <v>15</v>
      </c>
      <c r="Y373">
        <v>0</v>
      </c>
      <c r="Z373">
        <v>19000303001</v>
      </c>
      <c r="AA373">
        <v>2640.5184236150003</v>
      </c>
      <c r="AB373" t="s">
        <v>177</v>
      </c>
      <c r="AC373" t="s">
        <v>42</v>
      </c>
      <c r="AD373" t="s">
        <v>54</v>
      </c>
      <c r="AE373" t="s">
        <v>438</v>
      </c>
      <c r="AF373" t="s">
        <v>1869</v>
      </c>
    </row>
    <row r="374" spans="1:32" x14ac:dyDescent="0.3">
      <c r="A374" t="s">
        <v>1870</v>
      </c>
      <c r="B374" t="s">
        <v>1871</v>
      </c>
      <c r="C374" t="s">
        <v>1872</v>
      </c>
      <c r="D374" t="s">
        <v>1873</v>
      </c>
      <c r="E374" t="s">
        <v>85</v>
      </c>
      <c r="F374">
        <v>2</v>
      </c>
      <c r="G374">
        <v>2022</v>
      </c>
      <c r="H374" s="1">
        <v>44963.464175717592</v>
      </c>
      <c r="I374" t="s">
        <v>444</v>
      </c>
      <c r="J374">
        <v>776.7</v>
      </c>
      <c r="K374">
        <v>0</v>
      </c>
      <c r="L374" t="s">
        <v>38</v>
      </c>
      <c r="M374" t="s">
        <v>51</v>
      </c>
      <c r="N374">
        <v>776.7</v>
      </c>
      <c r="R374" t="s">
        <v>86</v>
      </c>
      <c r="S374">
        <v>43.01003</v>
      </c>
      <c r="T374">
        <v>-75.013030000000001</v>
      </c>
      <c r="U374">
        <v>3.2676666669999999</v>
      </c>
      <c r="V374">
        <v>2</v>
      </c>
      <c r="W374">
        <v>6.1</v>
      </c>
      <c r="X374">
        <v>0</v>
      </c>
      <c r="Y374">
        <v>1191.55</v>
      </c>
      <c r="Z374">
        <v>36006005001</v>
      </c>
      <c r="AA374">
        <v>1868.0302061684597</v>
      </c>
      <c r="AB374" t="s">
        <v>87</v>
      </c>
      <c r="AC374" t="s">
        <v>54</v>
      </c>
      <c r="AD374" t="s">
        <v>54</v>
      </c>
      <c r="AE374" t="s">
        <v>73</v>
      </c>
      <c r="AF374" t="s">
        <v>1874</v>
      </c>
    </row>
    <row r="375" spans="1:32" x14ac:dyDescent="0.3">
      <c r="A375" t="s">
        <v>1875</v>
      </c>
      <c r="B375" t="s">
        <v>1876</v>
      </c>
      <c r="C375" t="s">
        <v>1877</v>
      </c>
      <c r="D375" t="s">
        <v>1878</v>
      </c>
      <c r="E375" t="s">
        <v>854</v>
      </c>
      <c r="F375">
        <v>8</v>
      </c>
      <c r="G375">
        <v>2022</v>
      </c>
      <c r="H375" s="1">
        <v>44973.580663946763</v>
      </c>
      <c r="I375" t="s">
        <v>444</v>
      </c>
      <c r="J375">
        <v>766.57</v>
      </c>
      <c r="K375">
        <v>0</v>
      </c>
      <c r="L375" t="s">
        <v>38</v>
      </c>
      <c r="M375" t="s">
        <v>39</v>
      </c>
      <c r="N375">
        <v>200</v>
      </c>
      <c r="Q375">
        <v>566.89</v>
      </c>
      <c r="R375" t="s">
        <v>561</v>
      </c>
      <c r="S375">
        <v>40.137225000000001</v>
      </c>
      <c r="T375">
        <v>-111.650586</v>
      </c>
      <c r="U375">
        <v>4.21</v>
      </c>
      <c r="V375">
        <v>1</v>
      </c>
      <c r="W375">
        <v>5</v>
      </c>
      <c r="X375">
        <v>10</v>
      </c>
      <c r="Y375">
        <v>1566.12</v>
      </c>
      <c r="Z375">
        <v>49000145001</v>
      </c>
      <c r="AB375" t="s">
        <v>53</v>
      </c>
      <c r="AC375" t="s">
        <v>54</v>
      </c>
      <c r="AD375" t="s">
        <v>54</v>
      </c>
      <c r="AE375" t="s">
        <v>73</v>
      </c>
      <c r="AF375" t="s">
        <v>1879</v>
      </c>
    </row>
    <row r="376" spans="1:32" x14ac:dyDescent="0.3">
      <c r="A376" t="s">
        <v>1880</v>
      </c>
      <c r="B376" t="s">
        <v>1881</v>
      </c>
      <c r="C376" t="s">
        <v>1882</v>
      </c>
      <c r="D376" t="s">
        <v>1883</v>
      </c>
      <c r="E376" t="s">
        <v>117</v>
      </c>
      <c r="F376">
        <v>5</v>
      </c>
      <c r="G376">
        <v>2022</v>
      </c>
      <c r="H376" s="1">
        <v>44951.667382569445</v>
      </c>
      <c r="I376" t="s">
        <v>444</v>
      </c>
      <c r="J376">
        <v>764.64</v>
      </c>
      <c r="K376">
        <v>0</v>
      </c>
      <c r="L376" t="s">
        <v>38</v>
      </c>
      <c r="M376" t="s">
        <v>51</v>
      </c>
      <c r="N376">
        <v>659.88</v>
      </c>
      <c r="R376" t="s">
        <v>52</v>
      </c>
      <c r="S376">
        <v>38.5627</v>
      </c>
      <c r="T376">
        <v>-89.850859999999997</v>
      </c>
      <c r="U376">
        <v>3.55525</v>
      </c>
      <c r="V376">
        <v>1</v>
      </c>
      <c r="W376">
        <v>13.14</v>
      </c>
      <c r="X376">
        <v>5.61</v>
      </c>
      <c r="Y376">
        <v>1295.8979999999999</v>
      </c>
      <c r="Z376">
        <v>17002077001</v>
      </c>
      <c r="AA376">
        <v>1866.5733684175</v>
      </c>
      <c r="AB376" t="s">
        <v>41</v>
      </c>
      <c r="AC376" t="s">
        <v>72</v>
      </c>
      <c r="AD376" t="s">
        <v>54</v>
      </c>
      <c r="AE376" t="s">
        <v>438</v>
      </c>
      <c r="AF376" t="s">
        <v>1884</v>
      </c>
    </row>
    <row r="377" spans="1:32" x14ac:dyDescent="0.3">
      <c r="A377" t="s">
        <v>1885</v>
      </c>
      <c r="B377" t="s">
        <v>1886</v>
      </c>
      <c r="C377" t="s">
        <v>1886</v>
      </c>
      <c r="D377" t="s">
        <v>1887</v>
      </c>
      <c r="E377" t="s">
        <v>99</v>
      </c>
      <c r="F377">
        <v>6</v>
      </c>
      <c r="G377">
        <v>2022</v>
      </c>
      <c r="H377" s="1">
        <v>44831.616130312497</v>
      </c>
      <c r="I377" t="s">
        <v>444</v>
      </c>
      <c r="J377">
        <v>761.71</v>
      </c>
      <c r="K377">
        <v>0</v>
      </c>
      <c r="L377" t="s">
        <v>38</v>
      </c>
      <c r="M377" t="s">
        <v>51</v>
      </c>
      <c r="N377">
        <v>761.71</v>
      </c>
      <c r="R377" t="s">
        <v>52</v>
      </c>
      <c r="S377">
        <v>29.773302000000001</v>
      </c>
      <c r="T377">
        <v>-95.826989999999995</v>
      </c>
      <c r="U377">
        <v>2.3361666670000001</v>
      </c>
      <c r="V377">
        <v>1</v>
      </c>
      <c r="W377">
        <v>3.9</v>
      </c>
      <c r="X377">
        <v>0</v>
      </c>
      <c r="Y377">
        <v>852.95699999999999</v>
      </c>
      <c r="AB377" t="s">
        <v>41</v>
      </c>
      <c r="AC377" t="s">
        <v>54</v>
      </c>
      <c r="AD377" t="s">
        <v>54</v>
      </c>
      <c r="AE377" t="s">
        <v>73</v>
      </c>
      <c r="AF377" t="s">
        <v>1888</v>
      </c>
    </row>
    <row r="378" spans="1:32" x14ac:dyDescent="0.3">
      <c r="A378" t="s">
        <v>1889</v>
      </c>
      <c r="B378" t="s">
        <v>1890</v>
      </c>
      <c r="C378" t="s">
        <v>1891</v>
      </c>
      <c r="D378" t="s">
        <v>1892</v>
      </c>
      <c r="E378" t="s">
        <v>525</v>
      </c>
      <c r="F378">
        <v>2</v>
      </c>
      <c r="G378">
        <v>2022</v>
      </c>
      <c r="H378" s="1">
        <v>44958.569144224537</v>
      </c>
      <c r="I378" t="s">
        <v>444</v>
      </c>
      <c r="J378">
        <v>758</v>
      </c>
      <c r="K378">
        <v>0</v>
      </c>
      <c r="L378" t="s">
        <v>38</v>
      </c>
      <c r="M378" t="s">
        <v>79</v>
      </c>
      <c r="Q378">
        <v>758</v>
      </c>
      <c r="R378" t="s">
        <v>445</v>
      </c>
      <c r="S378">
        <v>40.427059</v>
      </c>
      <c r="T378">
        <v>-74.082189999999997</v>
      </c>
      <c r="U378">
        <v>6.795833333</v>
      </c>
      <c r="V378">
        <v>1</v>
      </c>
      <c r="W378">
        <v>10.8</v>
      </c>
      <c r="X378">
        <v>0</v>
      </c>
      <c r="Y378">
        <v>2479.15</v>
      </c>
      <c r="Z378">
        <v>34002066001</v>
      </c>
      <c r="AA378">
        <v>3430.8529035107995</v>
      </c>
      <c r="AB378" t="s">
        <v>53</v>
      </c>
      <c r="AC378" t="s">
        <v>42</v>
      </c>
      <c r="AD378" t="s">
        <v>54</v>
      </c>
      <c r="AE378" t="s">
        <v>55</v>
      </c>
      <c r="AF378" t="s">
        <v>1893</v>
      </c>
    </row>
    <row r="379" spans="1:32" x14ac:dyDescent="0.3">
      <c r="A379" t="s">
        <v>1894</v>
      </c>
      <c r="B379" t="s">
        <v>1895</v>
      </c>
      <c r="C379" t="s">
        <v>1896</v>
      </c>
      <c r="D379" t="s">
        <v>1897</v>
      </c>
      <c r="E379" t="s">
        <v>111</v>
      </c>
      <c r="F379">
        <v>4</v>
      </c>
      <c r="G379">
        <v>2022</v>
      </c>
      <c r="H379" s="1">
        <v>44965.47334109954</v>
      </c>
      <c r="I379" t="s">
        <v>444</v>
      </c>
      <c r="J379">
        <v>754.55</v>
      </c>
      <c r="K379">
        <v>0</v>
      </c>
      <c r="L379" t="s">
        <v>38</v>
      </c>
      <c r="M379" t="s">
        <v>51</v>
      </c>
      <c r="N379">
        <v>596.84</v>
      </c>
      <c r="R379" t="s">
        <v>52</v>
      </c>
      <c r="S379">
        <v>32.811708000000003</v>
      </c>
      <c r="T379">
        <v>-83.603778000000005</v>
      </c>
      <c r="U379">
        <v>13.54166667</v>
      </c>
      <c r="V379">
        <v>1</v>
      </c>
      <c r="W379">
        <v>0</v>
      </c>
      <c r="X379">
        <v>0</v>
      </c>
      <c r="Y379">
        <v>4933.08</v>
      </c>
      <c r="Z379">
        <v>13000003001</v>
      </c>
      <c r="AA379">
        <v>6027.666194597</v>
      </c>
      <c r="AB379" t="s">
        <v>53</v>
      </c>
      <c r="AC379" t="s">
        <v>42</v>
      </c>
      <c r="AD379" t="s">
        <v>54</v>
      </c>
      <c r="AE379" t="s">
        <v>55</v>
      </c>
      <c r="AF379" t="s">
        <v>1898</v>
      </c>
    </row>
    <row r="380" spans="1:32" x14ac:dyDescent="0.3">
      <c r="A380" t="s">
        <v>1899</v>
      </c>
      <c r="B380" t="s">
        <v>1900</v>
      </c>
      <c r="C380" t="s">
        <v>1901</v>
      </c>
      <c r="D380" t="s">
        <v>1902</v>
      </c>
      <c r="E380" t="s">
        <v>726</v>
      </c>
      <c r="F380">
        <v>6</v>
      </c>
      <c r="G380">
        <v>2022</v>
      </c>
      <c r="H380" s="1">
        <v>44951.490287129629</v>
      </c>
      <c r="I380" t="s">
        <v>444</v>
      </c>
      <c r="J380">
        <v>753</v>
      </c>
      <c r="K380">
        <v>0</v>
      </c>
      <c r="L380" t="s">
        <v>38</v>
      </c>
      <c r="M380" t="s">
        <v>51</v>
      </c>
      <c r="N380">
        <v>753.72</v>
      </c>
      <c r="R380" t="s">
        <v>214</v>
      </c>
      <c r="S380">
        <v>35.247222000000001</v>
      </c>
      <c r="T380">
        <v>-93.112499999999997</v>
      </c>
      <c r="U380">
        <v>5.4275000000000002</v>
      </c>
      <c r="V380">
        <v>1</v>
      </c>
      <c r="W380">
        <v>7.3</v>
      </c>
      <c r="X380">
        <v>7.1</v>
      </c>
      <c r="Y380">
        <v>1977.7909999999999</v>
      </c>
      <c r="Z380">
        <v>5000017001</v>
      </c>
      <c r="AA380">
        <v>2328.7551449095599</v>
      </c>
      <c r="AB380" t="s">
        <v>87</v>
      </c>
      <c r="AC380" t="s">
        <v>64</v>
      </c>
      <c r="AD380" t="s">
        <v>54</v>
      </c>
      <c r="AE380" t="s">
        <v>73</v>
      </c>
      <c r="AF380" t="s">
        <v>1903</v>
      </c>
    </row>
    <row r="381" spans="1:32" x14ac:dyDescent="0.3">
      <c r="A381" t="s">
        <v>1904</v>
      </c>
      <c r="B381" t="s">
        <v>1905</v>
      </c>
      <c r="C381" t="s">
        <v>1906</v>
      </c>
      <c r="D381" t="s">
        <v>1907</v>
      </c>
      <c r="E381" t="s">
        <v>543</v>
      </c>
      <c r="F381">
        <v>7</v>
      </c>
      <c r="G381">
        <v>2022</v>
      </c>
      <c r="H381" s="1">
        <v>44935.478207638887</v>
      </c>
      <c r="I381" t="s">
        <v>444</v>
      </c>
      <c r="J381">
        <v>751.36</v>
      </c>
      <c r="K381">
        <v>0</v>
      </c>
      <c r="L381" t="s">
        <v>38</v>
      </c>
      <c r="M381" t="s">
        <v>51</v>
      </c>
      <c r="N381">
        <v>751.36</v>
      </c>
      <c r="R381" t="s">
        <v>52</v>
      </c>
      <c r="S381">
        <v>39.197004</v>
      </c>
      <c r="T381">
        <v>-94.436847</v>
      </c>
      <c r="U381">
        <v>4.1283333329999996</v>
      </c>
      <c r="V381">
        <v>1</v>
      </c>
      <c r="W381">
        <v>0</v>
      </c>
      <c r="X381">
        <v>0</v>
      </c>
      <c r="Y381">
        <v>1508.13</v>
      </c>
      <c r="AB381" t="s">
        <v>41</v>
      </c>
      <c r="AC381" t="s">
        <v>54</v>
      </c>
      <c r="AD381" t="s">
        <v>215</v>
      </c>
      <c r="AE381" t="s">
        <v>55</v>
      </c>
      <c r="AF381" t="s">
        <v>1908</v>
      </c>
    </row>
    <row r="382" spans="1:32" x14ac:dyDescent="0.3">
      <c r="A382" t="s">
        <v>1909</v>
      </c>
      <c r="B382" t="s">
        <v>1910</v>
      </c>
      <c r="C382" t="s">
        <v>1911</v>
      </c>
      <c r="D382" t="s">
        <v>1912</v>
      </c>
      <c r="E382" t="s">
        <v>1913</v>
      </c>
      <c r="F382">
        <v>8</v>
      </c>
      <c r="G382">
        <v>2022</v>
      </c>
      <c r="H382" s="1">
        <v>44972.701579004628</v>
      </c>
      <c r="I382" t="s">
        <v>444</v>
      </c>
      <c r="J382">
        <v>746.2</v>
      </c>
      <c r="K382">
        <v>0</v>
      </c>
      <c r="L382" t="s">
        <v>38</v>
      </c>
      <c r="M382" t="s">
        <v>79</v>
      </c>
      <c r="Q382">
        <v>746</v>
      </c>
      <c r="R382" t="s">
        <v>86</v>
      </c>
      <c r="S382">
        <v>45.996949999999998</v>
      </c>
      <c r="T382">
        <v>-112.55362</v>
      </c>
      <c r="U382">
        <v>3.4783333330000001</v>
      </c>
      <c r="V382">
        <v>1</v>
      </c>
      <c r="W382">
        <v>0</v>
      </c>
      <c r="X382">
        <v>0</v>
      </c>
      <c r="Y382">
        <v>1269.6199999999999</v>
      </c>
      <c r="Z382">
        <v>30000049001</v>
      </c>
      <c r="AA382">
        <v>1496.9007891114002</v>
      </c>
      <c r="AB382" t="s">
        <v>41</v>
      </c>
      <c r="AC382" t="s">
        <v>64</v>
      </c>
      <c r="AD382" t="s">
        <v>43</v>
      </c>
      <c r="AE382" t="s">
        <v>73</v>
      </c>
      <c r="AF382" t="s">
        <v>1914</v>
      </c>
    </row>
    <row r="383" spans="1:32" x14ac:dyDescent="0.3">
      <c r="A383" t="s">
        <v>1915</v>
      </c>
      <c r="B383" t="s">
        <v>1916</v>
      </c>
      <c r="C383" t="s">
        <v>1917</v>
      </c>
      <c r="D383" t="s">
        <v>1918</v>
      </c>
      <c r="E383" t="s">
        <v>159</v>
      </c>
      <c r="F383">
        <v>10</v>
      </c>
      <c r="G383">
        <v>2022</v>
      </c>
      <c r="H383" s="1">
        <v>44994.635386539354</v>
      </c>
      <c r="I383" t="s">
        <v>444</v>
      </c>
      <c r="J383">
        <v>746</v>
      </c>
      <c r="K383">
        <v>0</v>
      </c>
      <c r="L383" t="s">
        <v>38</v>
      </c>
      <c r="M383" t="s">
        <v>51</v>
      </c>
      <c r="N383">
        <v>746</v>
      </c>
      <c r="R383" t="s">
        <v>214</v>
      </c>
      <c r="S383">
        <v>46.255716999999997</v>
      </c>
      <c r="T383">
        <v>-119.275617</v>
      </c>
      <c r="Z383">
        <v>53001080001</v>
      </c>
      <c r="AA383">
        <v>3696.7257930609994</v>
      </c>
      <c r="AB383" t="s">
        <v>41</v>
      </c>
      <c r="AC383" t="s">
        <v>54</v>
      </c>
      <c r="AD383" t="s">
        <v>43</v>
      </c>
      <c r="AE383" t="s">
        <v>65</v>
      </c>
      <c r="AF383" t="s">
        <v>1919</v>
      </c>
    </row>
    <row r="384" spans="1:32" x14ac:dyDescent="0.3">
      <c r="A384" t="s">
        <v>1920</v>
      </c>
      <c r="B384" t="s">
        <v>1921</v>
      </c>
      <c r="C384" t="s">
        <v>1922</v>
      </c>
      <c r="D384" t="s">
        <v>1923</v>
      </c>
      <c r="E384" t="s">
        <v>207</v>
      </c>
      <c r="F384">
        <v>4</v>
      </c>
      <c r="G384">
        <v>2022</v>
      </c>
      <c r="H384" s="1">
        <v>44974.629642881948</v>
      </c>
      <c r="I384" t="s">
        <v>444</v>
      </c>
      <c r="J384">
        <v>746</v>
      </c>
      <c r="K384">
        <v>0</v>
      </c>
      <c r="L384" t="s">
        <v>38</v>
      </c>
      <c r="M384" t="s">
        <v>39</v>
      </c>
      <c r="N384">
        <v>746</v>
      </c>
      <c r="Q384">
        <v>320</v>
      </c>
      <c r="R384" t="s">
        <v>214</v>
      </c>
      <c r="S384">
        <v>35.852699999999999</v>
      </c>
      <c r="T384">
        <v>-83.949579999999997</v>
      </c>
      <c r="U384">
        <v>11.4</v>
      </c>
      <c r="V384">
        <v>2</v>
      </c>
      <c r="W384">
        <v>14</v>
      </c>
      <c r="X384">
        <v>13.03</v>
      </c>
      <c r="Y384">
        <v>3610.2</v>
      </c>
      <c r="Z384">
        <v>47000905002</v>
      </c>
      <c r="AA384">
        <v>3368.0267755006503</v>
      </c>
      <c r="AB384" t="s">
        <v>38</v>
      </c>
      <c r="AC384" t="s">
        <v>38</v>
      </c>
      <c r="AD384" t="s">
        <v>38</v>
      </c>
      <c r="AE384" t="s">
        <v>38</v>
      </c>
      <c r="AF384" t="s">
        <v>1924</v>
      </c>
    </row>
    <row r="385" spans="1:32" x14ac:dyDescent="0.3">
      <c r="A385" t="s">
        <v>1925</v>
      </c>
      <c r="B385" t="s">
        <v>1926</v>
      </c>
      <c r="C385" t="s">
        <v>1927</v>
      </c>
      <c r="D385" t="s">
        <v>1928</v>
      </c>
      <c r="E385" t="s">
        <v>253</v>
      </c>
      <c r="F385">
        <v>5</v>
      </c>
      <c r="G385">
        <v>2022</v>
      </c>
      <c r="H385" s="1">
        <v>44951.620444016204</v>
      </c>
      <c r="I385" t="s">
        <v>444</v>
      </c>
      <c r="J385">
        <v>742.48</v>
      </c>
      <c r="K385">
        <v>0</v>
      </c>
      <c r="L385" t="s">
        <v>38</v>
      </c>
      <c r="M385" t="s">
        <v>51</v>
      </c>
      <c r="N385">
        <v>742.48</v>
      </c>
      <c r="R385" t="s">
        <v>52</v>
      </c>
      <c r="S385">
        <v>41.467889</v>
      </c>
      <c r="T385">
        <v>-87.076278000000002</v>
      </c>
      <c r="U385">
        <v>17.37158333</v>
      </c>
      <c r="V385">
        <v>2</v>
      </c>
      <c r="W385">
        <v>8</v>
      </c>
      <c r="X385">
        <v>4.62</v>
      </c>
      <c r="Y385">
        <v>6251.5739999999996</v>
      </c>
      <c r="Z385">
        <v>18000160001</v>
      </c>
      <c r="AA385">
        <v>1602.5215260560001</v>
      </c>
      <c r="AB385" t="s">
        <v>53</v>
      </c>
      <c r="AC385" t="s">
        <v>42</v>
      </c>
      <c r="AD385" t="s">
        <v>54</v>
      </c>
      <c r="AE385" t="s">
        <v>1814</v>
      </c>
      <c r="AF385" t="s">
        <v>1929</v>
      </c>
    </row>
    <row r="386" spans="1:32" x14ac:dyDescent="0.3">
      <c r="A386" t="s">
        <v>1930</v>
      </c>
      <c r="B386" t="s">
        <v>1931</v>
      </c>
      <c r="C386" t="s">
        <v>1932</v>
      </c>
      <c r="D386" t="s">
        <v>1933</v>
      </c>
      <c r="E386" t="s">
        <v>172</v>
      </c>
      <c r="F386">
        <v>4</v>
      </c>
      <c r="G386">
        <v>2022</v>
      </c>
      <c r="H386" s="1">
        <v>44974.61022865741</v>
      </c>
      <c r="I386" t="s">
        <v>444</v>
      </c>
      <c r="J386">
        <v>742</v>
      </c>
      <c r="K386">
        <v>0</v>
      </c>
      <c r="L386" t="s">
        <v>38</v>
      </c>
      <c r="M386" t="s">
        <v>79</v>
      </c>
      <c r="Q386">
        <v>742</v>
      </c>
      <c r="R386" t="s">
        <v>86</v>
      </c>
      <c r="S386">
        <v>33.841110999999998</v>
      </c>
      <c r="T386">
        <v>-78.726111000000003</v>
      </c>
      <c r="U386">
        <v>10.472166666</v>
      </c>
      <c r="V386">
        <v>7</v>
      </c>
      <c r="W386">
        <v>0</v>
      </c>
      <c r="X386">
        <v>0</v>
      </c>
      <c r="Y386">
        <v>1911.9760000000001</v>
      </c>
      <c r="Z386">
        <v>45000607004</v>
      </c>
      <c r="AA386">
        <v>1729.9948292649999</v>
      </c>
      <c r="AB386" t="s">
        <v>54</v>
      </c>
      <c r="AC386" t="s">
        <v>64</v>
      </c>
      <c r="AD386" t="s">
        <v>54</v>
      </c>
      <c r="AE386" t="s">
        <v>73</v>
      </c>
      <c r="AF386" t="s">
        <v>1934</v>
      </c>
    </row>
    <row r="387" spans="1:32" x14ac:dyDescent="0.3">
      <c r="A387" t="s">
        <v>1935</v>
      </c>
      <c r="B387" t="s">
        <v>1936</v>
      </c>
      <c r="C387" t="s">
        <v>1937</v>
      </c>
      <c r="D387" t="s">
        <v>1938</v>
      </c>
      <c r="E387" t="s">
        <v>93</v>
      </c>
      <c r="F387">
        <v>4</v>
      </c>
      <c r="G387">
        <v>2022</v>
      </c>
      <c r="H387" s="1">
        <v>44985.714255775463</v>
      </c>
      <c r="I387" t="s">
        <v>444</v>
      </c>
      <c r="J387">
        <v>732.88</v>
      </c>
      <c r="K387">
        <v>0</v>
      </c>
      <c r="L387" t="s">
        <v>38</v>
      </c>
      <c r="M387" t="s">
        <v>79</v>
      </c>
      <c r="Q387">
        <v>732.88</v>
      </c>
      <c r="R387" t="s">
        <v>94</v>
      </c>
      <c r="S387">
        <v>38.218055999999997</v>
      </c>
      <c r="T387">
        <v>-84.875</v>
      </c>
      <c r="U387">
        <v>7.26</v>
      </c>
      <c r="V387">
        <v>1</v>
      </c>
      <c r="W387">
        <v>9.9</v>
      </c>
      <c r="X387">
        <v>7.06</v>
      </c>
      <c r="Y387">
        <v>1088.8</v>
      </c>
      <c r="Z387">
        <v>21000086001</v>
      </c>
      <c r="AA387">
        <v>3299.7375059244</v>
      </c>
      <c r="AB387" t="s">
        <v>41</v>
      </c>
      <c r="AC387" t="s">
        <v>72</v>
      </c>
      <c r="AD387" t="s">
        <v>54</v>
      </c>
      <c r="AE387" t="s">
        <v>73</v>
      </c>
      <c r="AF387" t="s">
        <v>1939</v>
      </c>
    </row>
    <row r="388" spans="1:32" x14ac:dyDescent="0.3">
      <c r="A388" t="s">
        <v>1940</v>
      </c>
      <c r="B388" t="s">
        <v>1941</v>
      </c>
      <c r="C388" t="s">
        <v>1942</v>
      </c>
      <c r="D388" t="s">
        <v>1943</v>
      </c>
      <c r="E388" t="s">
        <v>50</v>
      </c>
      <c r="F388">
        <v>10</v>
      </c>
      <c r="G388">
        <v>2022</v>
      </c>
      <c r="H388" s="1">
        <v>44959.686928738425</v>
      </c>
      <c r="I388" t="s">
        <v>444</v>
      </c>
      <c r="J388">
        <v>729</v>
      </c>
      <c r="K388">
        <v>0</v>
      </c>
      <c r="L388" t="s">
        <v>38</v>
      </c>
      <c r="M388" t="s">
        <v>39</v>
      </c>
      <c r="N388">
        <v>502</v>
      </c>
      <c r="Q388">
        <v>227</v>
      </c>
      <c r="R388" t="s">
        <v>52</v>
      </c>
      <c r="S388">
        <v>45.440114000000001</v>
      </c>
      <c r="T388">
        <v>-122.642494</v>
      </c>
      <c r="U388">
        <v>6.99</v>
      </c>
      <c r="V388">
        <v>1</v>
      </c>
      <c r="W388">
        <v>10</v>
      </c>
      <c r="X388">
        <v>0</v>
      </c>
      <c r="Y388">
        <v>2555.67</v>
      </c>
      <c r="Z388">
        <v>41000001001</v>
      </c>
      <c r="AA388">
        <v>3259.6744677730003</v>
      </c>
      <c r="AB388" t="s">
        <v>53</v>
      </c>
      <c r="AC388" t="s">
        <v>42</v>
      </c>
      <c r="AD388" t="s">
        <v>54</v>
      </c>
      <c r="AE388" t="s">
        <v>65</v>
      </c>
      <c r="AF388" t="s">
        <v>1944</v>
      </c>
    </row>
    <row r="389" spans="1:32" x14ac:dyDescent="0.3">
      <c r="A389" t="s">
        <v>1945</v>
      </c>
      <c r="B389" t="s">
        <v>1946</v>
      </c>
      <c r="C389" t="s">
        <v>1947</v>
      </c>
      <c r="D389" t="s">
        <v>1259</v>
      </c>
      <c r="E389" t="s">
        <v>1948</v>
      </c>
      <c r="F389">
        <v>6</v>
      </c>
      <c r="G389">
        <v>2022</v>
      </c>
      <c r="H389" s="1">
        <v>44957.507477361112</v>
      </c>
      <c r="I389" t="s">
        <v>444</v>
      </c>
      <c r="J389">
        <v>728.7</v>
      </c>
      <c r="K389">
        <v>0</v>
      </c>
      <c r="L389" t="s">
        <v>38</v>
      </c>
      <c r="M389" t="s">
        <v>51</v>
      </c>
      <c r="N389">
        <v>728.7</v>
      </c>
      <c r="R389" t="s">
        <v>52</v>
      </c>
      <c r="S389">
        <v>30.163969999999999</v>
      </c>
      <c r="T389">
        <v>-92.057419999999993</v>
      </c>
      <c r="U389">
        <v>5.2374999999999998</v>
      </c>
      <c r="V389">
        <v>1</v>
      </c>
      <c r="W389">
        <v>6</v>
      </c>
      <c r="X389">
        <v>0</v>
      </c>
      <c r="Y389">
        <v>1913.24</v>
      </c>
      <c r="Z389">
        <v>22000700004</v>
      </c>
      <c r="AA389">
        <v>2057.7833232309999</v>
      </c>
      <c r="AB389" t="s">
        <v>53</v>
      </c>
      <c r="AC389" t="s">
        <v>54</v>
      </c>
      <c r="AD389" t="s">
        <v>54</v>
      </c>
      <c r="AE389" t="s">
        <v>73</v>
      </c>
      <c r="AF389" t="s">
        <v>1949</v>
      </c>
    </row>
    <row r="390" spans="1:32" x14ac:dyDescent="0.3">
      <c r="A390" t="s">
        <v>1950</v>
      </c>
      <c r="B390" t="s">
        <v>1951</v>
      </c>
      <c r="C390" t="s">
        <v>1952</v>
      </c>
      <c r="D390" t="s">
        <v>1953</v>
      </c>
      <c r="E390" t="s">
        <v>117</v>
      </c>
      <c r="F390">
        <v>5</v>
      </c>
      <c r="G390">
        <v>2022</v>
      </c>
      <c r="H390" s="1">
        <v>44973.716867395837</v>
      </c>
      <c r="I390" t="s">
        <v>444</v>
      </c>
      <c r="J390">
        <v>727</v>
      </c>
      <c r="K390">
        <v>0</v>
      </c>
      <c r="L390" t="s">
        <v>38</v>
      </c>
      <c r="M390" t="s">
        <v>51</v>
      </c>
      <c r="N390">
        <v>941</v>
      </c>
      <c r="R390" t="s">
        <v>52</v>
      </c>
      <c r="S390">
        <v>42.000228</v>
      </c>
      <c r="T390">
        <v>-88.138130000000004</v>
      </c>
      <c r="U390">
        <v>7.0333333329999999</v>
      </c>
      <c r="V390">
        <v>3</v>
      </c>
      <c r="W390">
        <v>22</v>
      </c>
      <c r="X390">
        <v>12</v>
      </c>
      <c r="Y390">
        <v>2565.5</v>
      </c>
      <c r="Z390">
        <v>17000721002</v>
      </c>
      <c r="AA390">
        <v>3824.1990962700006</v>
      </c>
      <c r="AB390" t="s">
        <v>53</v>
      </c>
      <c r="AC390" t="s">
        <v>54</v>
      </c>
      <c r="AD390" t="s">
        <v>54</v>
      </c>
      <c r="AE390" t="s">
        <v>827</v>
      </c>
      <c r="AF390" t="s">
        <v>1954</v>
      </c>
    </row>
    <row r="391" spans="1:32" x14ac:dyDescent="0.3">
      <c r="A391" t="s">
        <v>1955</v>
      </c>
      <c r="B391" t="s">
        <v>1956</v>
      </c>
      <c r="C391" t="s">
        <v>1957</v>
      </c>
      <c r="D391" t="s">
        <v>1958</v>
      </c>
      <c r="E391" t="s">
        <v>525</v>
      </c>
      <c r="F391">
        <v>2</v>
      </c>
      <c r="G391">
        <v>2022</v>
      </c>
      <c r="H391" s="1">
        <v>44960.400887939817</v>
      </c>
      <c r="I391" t="s">
        <v>444</v>
      </c>
      <c r="J391">
        <v>722.4</v>
      </c>
      <c r="K391">
        <v>0</v>
      </c>
      <c r="L391" t="s">
        <v>38</v>
      </c>
      <c r="M391" t="s">
        <v>79</v>
      </c>
      <c r="Q391">
        <v>722.4</v>
      </c>
      <c r="R391" t="s">
        <v>94</v>
      </c>
      <c r="S391">
        <v>40.609386999999998</v>
      </c>
      <c r="T391">
        <v>-74.220416999999998</v>
      </c>
      <c r="U391">
        <v>10.957000000000001</v>
      </c>
      <c r="V391">
        <v>1</v>
      </c>
      <c r="W391">
        <v>17</v>
      </c>
      <c r="X391">
        <v>17</v>
      </c>
      <c r="Y391">
        <v>3995.902</v>
      </c>
      <c r="Z391">
        <v>34001053001</v>
      </c>
      <c r="AA391">
        <v>5281.0368472300006</v>
      </c>
      <c r="AB391" t="s">
        <v>53</v>
      </c>
      <c r="AC391" t="s">
        <v>54</v>
      </c>
      <c r="AD391" t="s">
        <v>54</v>
      </c>
      <c r="AE391" t="s">
        <v>55</v>
      </c>
      <c r="AF391" t="s">
        <v>1959</v>
      </c>
    </row>
    <row r="392" spans="1:32" x14ac:dyDescent="0.3">
      <c r="A392" t="s">
        <v>1960</v>
      </c>
      <c r="B392" t="s">
        <v>1961</v>
      </c>
      <c r="C392" t="s">
        <v>1962</v>
      </c>
      <c r="D392" t="s">
        <v>1963</v>
      </c>
      <c r="E392" t="s">
        <v>213</v>
      </c>
      <c r="F392">
        <v>3</v>
      </c>
      <c r="G392">
        <v>2022</v>
      </c>
      <c r="H392" s="1">
        <v>44938.452487685186</v>
      </c>
      <c r="I392" t="s">
        <v>444</v>
      </c>
      <c r="J392">
        <v>718.8</v>
      </c>
      <c r="K392">
        <v>0</v>
      </c>
      <c r="L392" t="s">
        <v>38</v>
      </c>
      <c r="M392" t="s">
        <v>39</v>
      </c>
      <c r="N392">
        <v>316.87</v>
      </c>
      <c r="Q392">
        <v>401.94</v>
      </c>
      <c r="R392" t="s">
        <v>52</v>
      </c>
      <c r="S392">
        <v>41.449399999999997</v>
      </c>
      <c r="T392">
        <v>-75.631910000000005</v>
      </c>
      <c r="U392">
        <v>6.358333333</v>
      </c>
      <c r="V392">
        <v>2</v>
      </c>
      <c r="W392">
        <v>10</v>
      </c>
      <c r="X392">
        <v>0</v>
      </c>
      <c r="Y392">
        <v>2316.06</v>
      </c>
      <c r="Z392">
        <v>42002118003</v>
      </c>
      <c r="AA392">
        <v>2050.4991344762002</v>
      </c>
      <c r="AB392" t="s">
        <v>53</v>
      </c>
      <c r="AC392" t="s">
        <v>42</v>
      </c>
      <c r="AD392" t="s">
        <v>54</v>
      </c>
      <c r="AE392" t="s">
        <v>73</v>
      </c>
      <c r="AF392" t="s">
        <v>1964</v>
      </c>
    </row>
    <row r="393" spans="1:32" x14ac:dyDescent="0.3">
      <c r="A393" t="s">
        <v>1965</v>
      </c>
      <c r="B393" t="s">
        <v>1966</v>
      </c>
      <c r="C393" t="s">
        <v>1967</v>
      </c>
      <c r="D393" t="s">
        <v>1968</v>
      </c>
      <c r="E393" t="s">
        <v>50</v>
      </c>
      <c r="F393">
        <v>10</v>
      </c>
      <c r="G393">
        <v>2022</v>
      </c>
      <c r="H393" s="1">
        <v>44957.592148009258</v>
      </c>
      <c r="I393" t="s">
        <v>444</v>
      </c>
      <c r="J393">
        <v>715.8</v>
      </c>
      <c r="K393">
        <v>0</v>
      </c>
      <c r="L393" t="s">
        <v>38</v>
      </c>
      <c r="M393" t="s">
        <v>51</v>
      </c>
      <c r="N393">
        <v>437.9</v>
      </c>
      <c r="R393" t="s">
        <v>86</v>
      </c>
      <c r="S393">
        <v>45.222715000000001</v>
      </c>
      <c r="T393">
        <v>-123.159066</v>
      </c>
      <c r="U393">
        <v>4.8766666670000003</v>
      </c>
      <c r="V393">
        <v>1</v>
      </c>
      <c r="W393">
        <v>5.6</v>
      </c>
      <c r="X393">
        <v>0</v>
      </c>
      <c r="Y393">
        <v>1784.02</v>
      </c>
      <c r="Z393">
        <v>41000066001</v>
      </c>
      <c r="AA393">
        <v>13676.064387136999</v>
      </c>
      <c r="AB393" t="s">
        <v>41</v>
      </c>
      <c r="AC393" t="s">
        <v>54</v>
      </c>
      <c r="AD393" t="s">
        <v>215</v>
      </c>
      <c r="AE393" t="s">
        <v>73</v>
      </c>
      <c r="AF393" t="s">
        <v>1969</v>
      </c>
    </row>
    <row r="394" spans="1:32" x14ac:dyDescent="0.3">
      <c r="A394" t="s">
        <v>1970</v>
      </c>
      <c r="B394" t="s">
        <v>1971</v>
      </c>
      <c r="C394" t="s">
        <v>1972</v>
      </c>
      <c r="D394" t="s">
        <v>1259</v>
      </c>
      <c r="E394" t="s">
        <v>1948</v>
      </c>
      <c r="F394">
        <v>6</v>
      </c>
      <c r="G394">
        <v>2022</v>
      </c>
      <c r="H394" s="1">
        <v>44952.674727754631</v>
      </c>
      <c r="I394" t="s">
        <v>444</v>
      </c>
      <c r="J394">
        <v>714.8</v>
      </c>
      <c r="K394">
        <v>0</v>
      </c>
      <c r="L394" t="s">
        <v>38</v>
      </c>
      <c r="M394" t="s">
        <v>51</v>
      </c>
      <c r="N394">
        <v>714.8</v>
      </c>
      <c r="R394" t="s">
        <v>52</v>
      </c>
      <c r="S394">
        <v>30.195039000000001</v>
      </c>
      <c r="T394">
        <v>-92.028118000000006</v>
      </c>
      <c r="U394">
        <v>5.13</v>
      </c>
      <c r="V394">
        <v>1</v>
      </c>
      <c r="W394">
        <v>7</v>
      </c>
      <c r="X394">
        <v>0</v>
      </c>
      <c r="Y394">
        <v>1875.11</v>
      </c>
      <c r="Z394">
        <v>22000700001</v>
      </c>
      <c r="AA394">
        <v>3459.9896585300003</v>
      </c>
      <c r="AB394" t="s">
        <v>41</v>
      </c>
      <c r="AC394" t="s">
        <v>54</v>
      </c>
      <c r="AD394" t="s">
        <v>54</v>
      </c>
      <c r="AE394" t="s">
        <v>73</v>
      </c>
      <c r="AF394" t="s">
        <v>1973</v>
      </c>
    </row>
    <row r="395" spans="1:32" x14ac:dyDescent="0.3">
      <c r="A395" t="s">
        <v>1974</v>
      </c>
      <c r="B395" t="s">
        <v>1975</v>
      </c>
      <c r="C395" t="s">
        <v>1975</v>
      </c>
      <c r="D395" t="s">
        <v>1976</v>
      </c>
      <c r="E395" t="s">
        <v>99</v>
      </c>
      <c r="F395">
        <v>6</v>
      </c>
      <c r="G395">
        <v>2022</v>
      </c>
      <c r="H395" s="1">
        <v>44834.681221701387</v>
      </c>
      <c r="I395" t="s">
        <v>444</v>
      </c>
      <c r="J395">
        <v>714.19600000000003</v>
      </c>
      <c r="K395">
        <v>0</v>
      </c>
      <c r="L395" t="s">
        <v>38</v>
      </c>
      <c r="M395" t="s">
        <v>79</v>
      </c>
      <c r="Q395">
        <v>709.61099999999999</v>
      </c>
      <c r="R395" t="s">
        <v>52</v>
      </c>
      <c r="S395">
        <v>33.601523</v>
      </c>
      <c r="T395">
        <v>-96.573893999999996</v>
      </c>
      <c r="U395">
        <v>7.1666666670000003</v>
      </c>
      <c r="V395">
        <v>1</v>
      </c>
      <c r="W395">
        <v>16</v>
      </c>
      <c r="X395">
        <v>16</v>
      </c>
      <c r="Y395">
        <v>2616.5300000000002</v>
      </c>
      <c r="Z395">
        <v>48004083001</v>
      </c>
      <c r="AA395">
        <v>4860.3749466402996</v>
      </c>
      <c r="AB395" t="s">
        <v>53</v>
      </c>
      <c r="AC395" t="s">
        <v>72</v>
      </c>
      <c r="AD395" t="s">
        <v>54</v>
      </c>
      <c r="AE395" t="s">
        <v>73</v>
      </c>
      <c r="AF395" t="s">
        <v>1977</v>
      </c>
    </row>
    <row r="396" spans="1:32" x14ac:dyDescent="0.3">
      <c r="A396" t="s">
        <v>1978</v>
      </c>
      <c r="B396" t="s">
        <v>1979</v>
      </c>
      <c r="C396" t="s">
        <v>1979</v>
      </c>
      <c r="D396" t="s">
        <v>1980</v>
      </c>
      <c r="E396" t="s">
        <v>99</v>
      </c>
      <c r="F396">
        <v>6</v>
      </c>
      <c r="G396">
        <v>2022</v>
      </c>
      <c r="H396" s="1">
        <v>44832.551824861112</v>
      </c>
      <c r="I396" t="s">
        <v>444</v>
      </c>
      <c r="J396">
        <v>713.07</v>
      </c>
      <c r="K396">
        <v>0</v>
      </c>
      <c r="L396" t="s">
        <v>38</v>
      </c>
      <c r="M396" t="s">
        <v>679</v>
      </c>
      <c r="O396">
        <v>713</v>
      </c>
      <c r="R396" t="s">
        <v>86</v>
      </c>
      <c r="S396">
        <v>33.354807000000001</v>
      </c>
      <c r="T396">
        <v>-97.164411000000001</v>
      </c>
      <c r="U396">
        <v>0.703333333</v>
      </c>
      <c r="V396">
        <v>1</v>
      </c>
      <c r="W396">
        <v>1.86</v>
      </c>
      <c r="X396">
        <v>0.98</v>
      </c>
      <c r="Y396">
        <v>256.64</v>
      </c>
      <c r="Z396">
        <v>48004060001</v>
      </c>
      <c r="AA396">
        <v>356.92524898519997</v>
      </c>
      <c r="AB396" t="s">
        <v>41</v>
      </c>
      <c r="AC396" t="s">
        <v>72</v>
      </c>
      <c r="AD396" t="s">
        <v>54</v>
      </c>
      <c r="AE396" t="s">
        <v>73</v>
      </c>
      <c r="AF396" t="s">
        <v>1981</v>
      </c>
    </row>
    <row r="397" spans="1:32" x14ac:dyDescent="0.3">
      <c r="A397" t="s">
        <v>1982</v>
      </c>
      <c r="B397" t="s">
        <v>1983</v>
      </c>
      <c r="C397" t="s">
        <v>1984</v>
      </c>
      <c r="D397" t="s">
        <v>1985</v>
      </c>
      <c r="E397" t="s">
        <v>247</v>
      </c>
      <c r="F397">
        <v>1</v>
      </c>
      <c r="G397">
        <v>2022</v>
      </c>
      <c r="H397" s="1">
        <v>44970.545362997684</v>
      </c>
      <c r="I397" t="s">
        <v>444</v>
      </c>
      <c r="J397">
        <v>712.6</v>
      </c>
      <c r="K397">
        <v>0</v>
      </c>
      <c r="L397" t="s">
        <v>38</v>
      </c>
      <c r="M397" t="s">
        <v>79</v>
      </c>
      <c r="Q397">
        <v>712.6</v>
      </c>
      <c r="R397" t="s">
        <v>94</v>
      </c>
      <c r="S397">
        <v>42.336793999999998</v>
      </c>
      <c r="T397">
        <v>-71.603678000000002</v>
      </c>
      <c r="U397">
        <v>2.0036363640000001</v>
      </c>
      <c r="V397">
        <v>1</v>
      </c>
      <c r="W397">
        <v>2.89</v>
      </c>
      <c r="X397">
        <v>0</v>
      </c>
      <c r="Y397">
        <v>729.65454550000004</v>
      </c>
      <c r="Z397">
        <v>25000008002</v>
      </c>
      <c r="AA397">
        <v>972.43919876580003</v>
      </c>
      <c r="AB397" t="s">
        <v>54</v>
      </c>
      <c r="AC397" t="s">
        <v>64</v>
      </c>
      <c r="AD397" t="s">
        <v>54</v>
      </c>
      <c r="AE397" t="s">
        <v>65</v>
      </c>
      <c r="AF397" t="s">
        <v>1986</v>
      </c>
    </row>
    <row r="398" spans="1:32" x14ac:dyDescent="0.3">
      <c r="A398" t="s">
        <v>1987</v>
      </c>
      <c r="B398" t="s">
        <v>1988</v>
      </c>
      <c r="C398" t="s">
        <v>1989</v>
      </c>
      <c r="D398" t="s">
        <v>1990</v>
      </c>
      <c r="E398" t="s">
        <v>629</v>
      </c>
      <c r="F398">
        <v>6</v>
      </c>
      <c r="G398">
        <v>2022</v>
      </c>
      <c r="H398" s="1">
        <v>44974.799634629628</v>
      </c>
      <c r="I398" t="s">
        <v>444</v>
      </c>
      <c r="J398">
        <v>705.15</v>
      </c>
      <c r="K398">
        <v>0</v>
      </c>
      <c r="L398" t="s">
        <v>38</v>
      </c>
      <c r="M398" t="s">
        <v>51</v>
      </c>
      <c r="N398">
        <v>866</v>
      </c>
      <c r="R398" t="s">
        <v>86</v>
      </c>
      <c r="S398">
        <v>32.292661000000003</v>
      </c>
      <c r="T398">
        <v>-106.82476699999999</v>
      </c>
      <c r="U398">
        <v>9.375</v>
      </c>
      <c r="V398">
        <v>1</v>
      </c>
      <c r="W398">
        <v>8.9</v>
      </c>
      <c r="X398">
        <v>0</v>
      </c>
      <c r="Y398">
        <v>3423.1</v>
      </c>
      <c r="Z398">
        <v>35000028001</v>
      </c>
      <c r="AA398">
        <v>2003.1519075700005</v>
      </c>
      <c r="AB398" t="s">
        <v>177</v>
      </c>
      <c r="AC398" t="s">
        <v>72</v>
      </c>
      <c r="AD398" t="s">
        <v>215</v>
      </c>
      <c r="AE398" t="s">
        <v>73</v>
      </c>
      <c r="AF398" t="s">
        <v>1991</v>
      </c>
    </row>
    <row r="399" spans="1:32" x14ac:dyDescent="0.3">
      <c r="A399" t="s">
        <v>1992</v>
      </c>
      <c r="B399" t="s">
        <v>1993</v>
      </c>
      <c r="C399" t="s">
        <v>1994</v>
      </c>
      <c r="D399" t="s">
        <v>1995</v>
      </c>
      <c r="E399" t="s">
        <v>50</v>
      </c>
      <c r="F399">
        <v>10</v>
      </c>
      <c r="G399">
        <v>2022</v>
      </c>
      <c r="H399" s="1">
        <v>44976.921248796294</v>
      </c>
      <c r="I399" t="s">
        <v>444</v>
      </c>
      <c r="J399">
        <v>696</v>
      </c>
      <c r="K399">
        <v>0</v>
      </c>
      <c r="L399" t="s">
        <v>38</v>
      </c>
      <c r="M399" t="s">
        <v>51</v>
      </c>
      <c r="N399">
        <v>696</v>
      </c>
      <c r="R399" t="s">
        <v>214</v>
      </c>
      <c r="S399">
        <v>44.597769999999997</v>
      </c>
      <c r="T399">
        <v>-124.04844</v>
      </c>
      <c r="U399">
        <v>1.746166667</v>
      </c>
      <c r="V399">
        <v>1</v>
      </c>
      <c r="W399">
        <v>3.5</v>
      </c>
      <c r="X399">
        <v>0</v>
      </c>
      <c r="Y399">
        <v>638.15300000000002</v>
      </c>
      <c r="Z399">
        <v>41000073001</v>
      </c>
      <c r="AA399">
        <v>1001.575953785</v>
      </c>
      <c r="AB399" t="s">
        <v>41</v>
      </c>
      <c r="AC399" t="s">
        <v>54</v>
      </c>
      <c r="AD399" t="s">
        <v>975</v>
      </c>
      <c r="AE399" t="s">
        <v>73</v>
      </c>
      <c r="AF399" t="s">
        <v>1996</v>
      </c>
    </row>
    <row r="400" spans="1:32" x14ac:dyDescent="0.3">
      <c r="A400" t="s">
        <v>1997</v>
      </c>
      <c r="B400" t="s">
        <v>1998</v>
      </c>
      <c r="C400" t="s">
        <v>1999</v>
      </c>
      <c r="D400" t="s">
        <v>158</v>
      </c>
      <c r="E400" t="s">
        <v>136</v>
      </c>
      <c r="F400">
        <v>4</v>
      </c>
      <c r="G400">
        <v>2022</v>
      </c>
      <c r="H400" s="1">
        <v>44974.41843996528</v>
      </c>
      <c r="I400" t="s">
        <v>444</v>
      </c>
      <c r="J400">
        <v>693.93</v>
      </c>
      <c r="K400">
        <v>0</v>
      </c>
      <c r="L400" t="s">
        <v>38</v>
      </c>
      <c r="M400" t="s">
        <v>51</v>
      </c>
      <c r="N400">
        <v>693.93</v>
      </c>
      <c r="R400" t="s">
        <v>52</v>
      </c>
      <c r="S400">
        <v>34.995555000000003</v>
      </c>
      <c r="T400">
        <v>-80.489999999999995</v>
      </c>
      <c r="U400">
        <v>6.1646666669999997</v>
      </c>
      <c r="V400">
        <v>1</v>
      </c>
      <c r="W400">
        <v>10.4</v>
      </c>
      <c r="X400">
        <v>0</v>
      </c>
      <c r="Y400">
        <v>2249.3669</v>
      </c>
      <c r="Z400">
        <v>37009001001</v>
      </c>
      <c r="AA400">
        <v>3640.2733302112993</v>
      </c>
      <c r="AB400" t="s">
        <v>41</v>
      </c>
      <c r="AC400" t="s">
        <v>54</v>
      </c>
      <c r="AD400" t="s">
        <v>54</v>
      </c>
      <c r="AE400" t="s">
        <v>73</v>
      </c>
      <c r="AF400" t="s">
        <v>2000</v>
      </c>
    </row>
    <row r="401" spans="1:32" x14ac:dyDescent="0.3">
      <c r="A401" t="s">
        <v>2001</v>
      </c>
      <c r="B401" t="s">
        <v>2002</v>
      </c>
      <c r="C401" t="s">
        <v>2003</v>
      </c>
      <c r="D401" t="s">
        <v>2004</v>
      </c>
      <c r="E401" t="s">
        <v>50</v>
      </c>
      <c r="F401">
        <v>10</v>
      </c>
      <c r="G401">
        <v>2022</v>
      </c>
      <c r="H401" s="1">
        <v>44938.545413206019</v>
      </c>
      <c r="I401" t="s">
        <v>444</v>
      </c>
      <c r="J401">
        <v>686</v>
      </c>
      <c r="K401">
        <v>0</v>
      </c>
      <c r="L401" t="s">
        <v>38</v>
      </c>
      <c r="M401" t="s">
        <v>79</v>
      </c>
      <c r="Q401">
        <v>686</v>
      </c>
      <c r="R401" t="s">
        <v>52</v>
      </c>
      <c r="S401">
        <v>42.429923000000002</v>
      </c>
      <c r="T401">
        <v>-123.343678</v>
      </c>
      <c r="U401">
        <v>4.818333333</v>
      </c>
      <c r="V401">
        <v>1</v>
      </c>
      <c r="W401">
        <v>4</v>
      </c>
      <c r="X401">
        <v>0</v>
      </c>
      <c r="Y401">
        <v>1761.22</v>
      </c>
      <c r="Z401">
        <v>41000060001</v>
      </c>
      <c r="AA401">
        <v>1675.363413604</v>
      </c>
      <c r="AB401" t="s">
        <v>53</v>
      </c>
      <c r="AC401" t="s">
        <v>54</v>
      </c>
      <c r="AD401" t="s">
        <v>54</v>
      </c>
      <c r="AE401" t="s">
        <v>55</v>
      </c>
      <c r="AF401" t="s">
        <v>2005</v>
      </c>
    </row>
    <row r="402" spans="1:32" x14ac:dyDescent="0.3">
      <c r="A402" t="s">
        <v>2006</v>
      </c>
      <c r="B402" t="s">
        <v>2007</v>
      </c>
      <c r="C402" t="s">
        <v>2007</v>
      </c>
      <c r="D402" t="s">
        <v>858</v>
      </c>
      <c r="E402" t="s">
        <v>99</v>
      </c>
      <c r="F402">
        <v>6</v>
      </c>
      <c r="G402">
        <v>2022</v>
      </c>
      <c r="H402" s="1">
        <v>44838.756851365739</v>
      </c>
      <c r="I402" t="s">
        <v>444</v>
      </c>
      <c r="J402">
        <v>682</v>
      </c>
      <c r="K402">
        <v>0</v>
      </c>
      <c r="L402" t="s">
        <v>38</v>
      </c>
      <c r="M402" t="s">
        <v>679</v>
      </c>
      <c r="O402">
        <v>682</v>
      </c>
      <c r="R402" t="s">
        <v>52</v>
      </c>
      <c r="S402">
        <v>31.794720000000002</v>
      </c>
      <c r="T402">
        <v>-106.5222</v>
      </c>
      <c r="U402">
        <v>5.204166667</v>
      </c>
      <c r="V402">
        <v>1</v>
      </c>
      <c r="W402">
        <v>17.5</v>
      </c>
      <c r="X402">
        <v>17.5</v>
      </c>
      <c r="Y402">
        <v>1899.41</v>
      </c>
      <c r="Z402">
        <v>48001009007</v>
      </c>
      <c r="AA402">
        <v>4587.0357636164299</v>
      </c>
      <c r="AB402" t="s">
        <v>87</v>
      </c>
      <c r="AC402" t="s">
        <v>54</v>
      </c>
      <c r="AD402" t="s">
        <v>54</v>
      </c>
      <c r="AE402" t="s">
        <v>65</v>
      </c>
      <c r="AF402" t="s">
        <v>2008</v>
      </c>
    </row>
    <row r="403" spans="1:32" x14ac:dyDescent="0.3">
      <c r="A403" t="s">
        <v>2009</v>
      </c>
      <c r="B403" t="s">
        <v>2010</v>
      </c>
      <c r="C403" t="s">
        <v>2011</v>
      </c>
      <c r="D403" t="s">
        <v>2012</v>
      </c>
      <c r="E403" t="s">
        <v>231</v>
      </c>
      <c r="F403">
        <v>2</v>
      </c>
      <c r="G403">
        <v>2022</v>
      </c>
      <c r="H403" s="1">
        <v>44978.673374143516</v>
      </c>
      <c r="I403" t="s">
        <v>444</v>
      </c>
      <c r="J403">
        <v>681.39</v>
      </c>
      <c r="K403">
        <v>0</v>
      </c>
      <c r="L403" t="s">
        <v>38</v>
      </c>
      <c r="M403" t="s">
        <v>51</v>
      </c>
      <c r="N403">
        <v>681.39</v>
      </c>
      <c r="R403" t="s">
        <v>214</v>
      </c>
      <c r="S403">
        <v>18.248432000000001</v>
      </c>
      <c r="T403">
        <v>-67.155454000000006</v>
      </c>
      <c r="U403">
        <v>10.814166670000001</v>
      </c>
      <c r="V403">
        <v>1</v>
      </c>
      <c r="W403">
        <v>28</v>
      </c>
      <c r="X403">
        <v>22.5</v>
      </c>
      <c r="Y403">
        <v>3948.15</v>
      </c>
      <c r="AB403" t="s">
        <v>41</v>
      </c>
      <c r="AC403" t="s">
        <v>54</v>
      </c>
      <c r="AD403" t="s">
        <v>386</v>
      </c>
      <c r="AE403" t="s">
        <v>65</v>
      </c>
      <c r="AF403" t="s">
        <v>2013</v>
      </c>
    </row>
    <row r="404" spans="1:32" x14ac:dyDescent="0.3">
      <c r="A404" t="s">
        <v>2014</v>
      </c>
      <c r="B404" t="s">
        <v>2015</v>
      </c>
      <c r="C404" t="s">
        <v>2016</v>
      </c>
      <c r="D404" t="s">
        <v>2017</v>
      </c>
      <c r="E404" t="s">
        <v>117</v>
      </c>
      <c r="F404">
        <v>5</v>
      </c>
      <c r="G404">
        <v>2022</v>
      </c>
      <c r="H404" s="1">
        <v>44946.422002939813</v>
      </c>
      <c r="I404" t="s">
        <v>444</v>
      </c>
      <c r="J404">
        <v>678</v>
      </c>
      <c r="K404">
        <v>0</v>
      </c>
      <c r="L404" t="s">
        <v>38</v>
      </c>
      <c r="M404" t="s">
        <v>51</v>
      </c>
      <c r="N404">
        <v>678</v>
      </c>
      <c r="R404" t="s">
        <v>52</v>
      </c>
      <c r="S404">
        <v>41.946190000000001</v>
      </c>
      <c r="T404">
        <v>-87.928359999999998</v>
      </c>
      <c r="U404">
        <v>3.1898333330000002</v>
      </c>
      <c r="V404">
        <v>4</v>
      </c>
      <c r="W404">
        <v>12</v>
      </c>
      <c r="X404">
        <v>4.7</v>
      </c>
      <c r="Y404">
        <v>1162.0840000000001</v>
      </c>
      <c r="Z404">
        <v>17000160001</v>
      </c>
      <c r="AA404">
        <v>1402.2063352990001</v>
      </c>
      <c r="AB404" t="s">
        <v>41</v>
      </c>
      <c r="AC404" t="s">
        <v>54</v>
      </c>
      <c r="AD404" t="s">
        <v>54</v>
      </c>
      <c r="AE404" t="s">
        <v>55</v>
      </c>
      <c r="AF404" t="s">
        <v>2018</v>
      </c>
    </row>
    <row r="405" spans="1:32" x14ac:dyDescent="0.3">
      <c r="A405" t="s">
        <v>2019</v>
      </c>
      <c r="B405" t="s">
        <v>2020</v>
      </c>
      <c r="C405" t="s">
        <v>2021</v>
      </c>
      <c r="D405" t="s">
        <v>2022</v>
      </c>
      <c r="E405" t="s">
        <v>247</v>
      </c>
      <c r="F405">
        <v>1</v>
      </c>
      <c r="G405">
        <v>2022</v>
      </c>
      <c r="H405" s="1">
        <v>44959.479675381946</v>
      </c>
      <c r="I405" t="s">
        <v>444</v>
      </c>
      <c r="J405">
        <v>677</v>
      </c>
      <c r="K405">
        <v>0</v>
      </c>
      <c r="L405" t="s">
        <v>38</v>
      </c>
      <c r="M405" t="s">
        <v>51</v>
      </c>
      <c r="N405">
        <v>455</v>
      </c>
      <c r="R405" t="s">
        <v>86</v>
      </c>
      <c r="S405">
        <v>42.729593999999999</v>
      </c>
      <c r="T405">
        <v>-73.211578000000003</v>
      </c>
      <c r="U405">
        <v>4.2181666670000002</v>
      </c>
      <c r="V405">
        <v>1</v>
      </c>
      <c r="W405">
        <v>6.5</v>
      </c>
      <c r="X405">
        <v>0</v>
      </c>
      <c r="Y405">
        <v>1538.819</v>
      </c>
      <c r="Z405">
        <v>25000003001</v>
      </c>
      <c r="AA405">
        <v>1908.4574537576</v>
      </c>
      <c r="AB405" t="s">
        <v>952</v>
      </c>
      <c r="AC405" t="s">
        <v>54</v>
      </c>
      <c r="AD405" t="s">
        <v>43</v>
      </c>
      <c r="AE405" t="s">
        <v>55</v>
      </c>
      <c r="AF405" t="s">
        <v>2023</v>
      </c>
    </row>
    <row r="406" spans="1:32" x14ac:dyDescent="0.3">
      <c r="A406" t="s">
        <v>2024</v>
      </c>
      <c r="B406" t="s">
        <v>2025</v>
      </c>
      <c r="C406" t="s">
        <v>2026</v>
      </c>
      <c r="D406" t="s">
        <v>2027</v>
      </c>
      <c r="E406" t="s">
        <v>36</v>
      </c>
      <c r="F406">
        <v>9</v>
      </c>
      <c r="G406">
        <v>2022</v>
      </c>
      <c r="H406" s="1">
        <v>44967.510689525465</v>
      </c>
      <c r="I406" t="s">
        <v>444</v>
      </c>
      <c r="J406">
        <v>676.9</v>
      </c>
      <c r="K406">
        <v>0</v>
      </c>
      <c r="L406" t="s">
        <v>38</v>
      </c>
      <c r="M406" t="s">
        <v>51</v>
      </c>
      <c r="N406">
        <v>678</v>
      </c>
      <c r="R406" t="s">
        <v>86</v>
      </c>
      <c r="S406">
        <v>36.310326279634999</v>
      </c>
      <c r="T406">
        <v>-119.645970000315</v>
      </c>
      <c r="Z406">
        <v>6005008001</v>
      </c>
      <c r="AA406">
        <v>1675.363413604</v>
      </c>
      <c r="AB406" t="s">
        <v>2028</v>
      </c>
      <c r="AC406" t="s">
        <v>72</v>
      </c>
      <c r="AD406" t="s">
        <v>54</v>
      </c>
      <c r="AE406" t="s">
        <v>827</v>
      </c>
      <c r="AF406" t="s">
        <v>2029</v>
      </c>
    </row>
    <row r="407" spans="1:32" x14ac:dyDescent="0.3">
      <c r="A407" t="s">
        <v>2030</v>
      </c>
      <c r="B407" t="s">
        <v>2031</v>
      </c>
      <c r="C407" t="s">
        <v>2032</v>
      </c>
      <c r="D407" t="s">
        <v>2033</v>
      </c>
      <c r="E407" t="s">
        <v>247</v>
      </c>
      <c r="F407">
        <v>1</v>
      </c>
      <c r="G407">
        <v>2022</v>
      </c>
      <c r="H407" s="1">
        <v>44930.578539004629</v>
      </c>
      <c r="I407" t="s">
        <v>444</v>
      </c>
      <c r="J407">
        <v>672</v>
      </c>
      <c r="K407">
        <v>0</v>
      </c>
      <c r="L407" t="s">
        <v>38</v>
      </c>
      <c r="M407" t="s">
        <v>79</v>
      </c>
      <c r="Q407">
        <v>672</v>
      </c>
      <c r="R407" t="s">
        <v>86</v>
      </c>
      <c r="S407">
        <v>42.611338000000003</v>
      </c>
      <c r="T407">
        <v>-70.680380999999997</v>
      </c>
      <c r="U407">
        <v>3.295833333</v>
      </c>
      <c r="V407">
        <v>1</v>
      </c>
      <c r="W407">
        <v>7.24</v>
      </c>
      <c r="X407">
        <v>0</v>
      </c>
      <c r="Y407">
        <v>1202.43</v>
      </c>
      <c r="Z407">
        <v>25000072001</v>
      </c>
      <c r="AA407">
        <v>1930.3100200219999</v>
      </c>
      <c r="AB407" t="s">
        <v>54</v>
      </c>
      <c r="AC407" t="s">
        <v>54</v>
      </c>
      <c r="AD407" t="s">
        <v>54</v>
      </c>
      <c r="AE407" t="s">
        <v>55</v>
      </c>
      <c r="AF407" t="s">
        <v>2034</v>
      </c>
    </row>
    <row r="408" spans="1:32" x14ac:dyDescent="0.3">
      <c r="A408" t="s">
        <v>2035</v>
      </c>
      <c r="B408" t="s">
        <v>2036</v>
      </c>
      <c r="C408" t="s">
        <v>2036</v>
      </c>
      <c r="D408" t="s">
        <v>2037</v>
      </c>
      <c r="E408" t="s">
        <v>99</v>
      </c>
      <c r="F408">
        <v>6</v>
      </c>
      <c r="G408">
        <v>2022</v>
      </c>
      <c r="H408" s="1">
        <v>44810.43247359954</v>
      </c>
      <c r="I408" t="s">
        <v>444</v>
      </c>
      <c r="J408">
        <v>669.99</v>
      </c>
      <c r="K408">
        <v>0</v>
      </c>
      <c r="L408" t="s">
        <v>38</v>
      </c>
      <c r="M408" t="s">
        <v>79</v>
      </c>
      <c r="Q408">
        <v>669.99</v>
      </c>
      <c r="R408" t="s">
        <v>86</v>
      </c>
      <c r="S408">
        <v>29.64986</v>
      </c>
      <c r="T408">
        <v>-95.023159000000007</v>
      </c>
      <c r="U408">
        <v>3.344517417</v>
      </c>
      <c r="V408">
        <v>1</v>
      </c>
      <c r="W408">
        <v>7.56</v>
      </c>
      <c r="X408">
        <v>7.56</v>
      </c>
      <c r="Y408">
        <v>1219.1840119999999</v>
      </c>
      <c r="Z408">
        <v>48007043001</v>
      </c>
      <c r="AA408">
        <v>1932.1310672106999</v>
      </c>
      <c r="AB408" t="s">
        <v>177</v>
      </c>
      <c r="AC408" t="s">
        <v>54</v>
      </c>
      <c r="AD408" t="s">
        <v>54</v>
      </c>
      <c r="AE408" t="s">
        <v>65</v>
      </c>
      <c r="AF408" t="s">
        <v>2038</v>
      </c>
    </row>
    <row r="409" spans="1:32" x14ac:dyDescent="0.3">
      <c r="A409" t="s">
        <v>2039</v>
      </c>
      <c r="B409" t="s">
        <v>2040</v>
      </c>
      <c r="C409" t="s">
        <v>2041</v>
      </c>
      <c r="D409" t="s">
        <v>2042</v>
      </c>
      <c r="E409" t="s">
        <v>93</v>
      </c>
      <c r="F409">
        <v>4</v>
      </c>
      <c r="G409">
        <v>2022</v>
      </c>
      <c r="H409" s="1">
        <v>44970.373259120373</v>
      </c>
      <c r="I409" t="s">
        <v>444</v>
      </c>
      <c r="J409">
        <v>669</v>
      </c>
      <c r="K409">
        <v>0</v>
      </c>
      <c r="L409" t="s">
        <v>38</v>
      </c>
      <c r="M409" t="s">
        <v>79</v>
      </c>
      <c r="Q409">
        <v>669</v>
      </c>
      <c r="R409" t="s">
        <v>94</v>
      </c>
      <c r="S409">
        <v>37.847683000000004</v>
      </c>
      <c r="T409">
        <v>-84.612412000000006</v>
      </c>
      <c r="U409">
        <v>5.5053333330000003</v>
      </c>
      <c r="V409">
        <v>1</v>
      </c>
      <c r="W409">
        <v>4.0999999999999996</v>
      </c>
      <c r="X409">
        <v>4.24</v>
      </c>
      <c r="Y409">
        <v>2012.721</v>
      </c>
      <c r="Z409">
        <v>21000071002</v>
      </c>
      <c r="AA409">
        <v>1729.9948292649999</v>
      </c>
      <c r="AB409" t="s">
        <v>41</v>
      </c>
      <c r="AC409" t="s">
        <v>54</v>
      </c>
      <c r="AD409" t="s">
        <v>54</v>
      </c>
      <c r="AE409" t="s">
        <v>65</v>
      </c>
      <c r="AF409" t="s">
        <v>2043</v>
      </c>
    </row>
    <row r="410" spans="1:32" x14ac:dyDescent="0.3">
      <c r="A410" t="s">
        <v>2044</v>
      </c>
      <c r="B410" t="s">
        <v>2045</v>
      </c>
      <c r="C410" t="s">
        <v>2046</v>
      </c>
      <c r="D410" t="s">
        <v>2047</v>
      </c>
      <c r="E410" t="s">
        <v>231</v>
      </c>
      <c r="F410">
        <v>2</v>
      </c>
      <c r="G410">
        <v>2022</v>
      </c>
      <c r="H410" s="1">
        <v>44978.460655416668</v>
      </c>
      <c r="I410" t="s">
        <v>444</v>
      </c>
      <c r="J410">
        <v>668.31</v>
      </c>
      <c r="K410">
        <v>0</v>
      </c>
      <c r="L410" t="s">
        <v>38</v>
      </c>
      <c r="M410" t="s">
        <v>79</v>
      </c>
      <c r="Q410">
        <v>668.31</v>
      </c>
      <c r="R410" t="s">
        <v>52</v>
      </c>
      <c r="S410">
        <v>18.129425999999999</v>
      </c>
      <c r="T410">
        <v>-65.790736999999993</v>
      </c>
      <c r="U410">
        <v>4.4030833329999997</v>
      </c>
      <c r="V410">
        <v>1</v>
      </c>
      <c r="W410">
        <v>13.38</v>
      </c>
      <c r="X410">
        <v>8.24</v>
      </c>
      <c r="Y410">
        <v>1601.567</v>
      </c>
      <c r="AB410" t="s">
        <v>118</v>
      </c>
      <c r="AC410" t="s">
        <v>54</v>
      </c>
      <c r="AD410" t="s">
        <v>54</v>
      </c>
      <c r="AE410" t="s">
        <v>44</v>
      </c>
      <c r="AF410" t="s">
        <v>2048</v>
      </c>
    </row>
    <row r="411" spans="1:32" x14ac:dyDescent="0.3">
      <c r="A411" t="s">
        <v>2049</v>
      </c>
      <c r="B411" t="s">
        <v>2050</v>
      </c>
      <c r="C411" t="s">
        <v>2051</v>
      </c>
      <c r="D411" t="s">
        <v>2052</v>
      </c>
      <c r="E411" t="s">
        <v>85</v>
      </c>
      <c r="F411">
        <v>2</v>
      </c>
      <c r="G411">
        <v>2022</v>
      </c>
      <c r="H411" s="1">
        <v>44953.544574583335</v>
      </c>
      <c r="I411" t="s">
        <v>444</v>
      </c>
      <c r="J411">
        <v>666</v>
      </c>
      <c r="K411">
        <v>0</v>
      </c>
      <c r="L411" t="s">
        <v>38</v>
      </c>
      <c r="M411" t="s">
        <v>79</v>
      </c>
      <c r="Q411">
        <v>666</v>
      </c>
      <c r="R411" t="s">
        <v>86</v>
      </c>
      <c r="S411">
        <v>42.094904</v>
      </c>
      <c r="T411">
        <v>-79.243430000000004</v>
      </c>
      <c r="U411">
        <v>0</v>
      </c>
      <c r="V411">
        <v>1</v>
      </c>
      <c r="W411">
        <v>12</v>
      </c>
      <c r="X411">
        <v>0</v>
      </c>
      <c r="Y411">
        <v>0</v>
      </c>
      <c r="Z411">
        <v>36009052001</v>
      </c>
      <c r="AA411">
        <v>3258.0355253031694</v>
      </c>
      <c r="AB411" t="s">
        <v>53</v>
      </c>
      <c r="AC411" t="s">
        <v>42</v>
      </c>
      <c r="AD411" t="s">
        <v>54</v>
      </c>
      <c r="AE411" t="s">
        <v>65</v>
      </c>
      <c r="AF411" t="s">
        <v>2053</v>
      </c>
    </row>
    <row r="412" spans="1:32" x14ac:dyDescent="0.3">
      <c r="A412" t="s">
        <v>2054</v>
      </c>
      <c r="B412" t="s">
        <v>2055</v>
      </c>
      <c r="C412" t="s">
        <v>2056</v>
      </c>
      <c r="D412" t="s">
        <v>2057</v>
      </c>
      <c r="E412" t="s">
        <v>1948</v>
      </c>
      <c r="F412">
        <v>6</v>
      </c>
      <c r="G412">
        <v>2022</v>
      </c>
      <c r="H412" s="1">
        <v>44974.707269293984</v>
      </c>
      <c r="I412" t="s">
        <v>444</v>
      </c>
      <c r="J412">
        <v>665</v>
      </c>
      <c r="K412">
        <v>0</v>
      </c>
      <c r="L412" t="s">
        <v>38</v>
      </c>
      <c r="M412" t="s">
        <v>51</v>
      </c>
      <c r="N412">
        <v>1336</v>
      </c>
      <c r="R412" t="s">
        <v>214</v>
      </c>
      <c r="S412">
        <v>32.399876999999996</v>
      </c>
      <c r="T412">
        <v>-93.691845000000001</v>
      </c>
      <c r="U412">
        <v>20.250916669999999</v>
      </c>
      <c r="V412">
        <v>1</v>
      </c>
      <c r="W412">
        <v>24</v>
      </c>
      <c r="X412">
        <v>0</v>
      </c>
      <c r="Y412">
        <v>7393.5929999999998</v>
      </c>
      <c r="Z412">
        <v>22009900001</v>
      </c>
      <c r="AA412">
        <v>9742.6024595449999</v>
      </c>
      <c r="AB412" t="s">
        <v>87</v>
      </c>
      <c r="AC412" t="s">
        <v>54</v>
      </c>
      <c r="AD412" t="s">
        <v>54</v>
      </c>
      <c r="AE412" t="s">
        <v>54</v>
      </c>
      <c r="AF412" t="s">
        <v>2058</v>
      </c>
    </row>
    <row r="413" spans="1:32" x14ac:dyDescent="0.3">
      <c r="A413" t="s">
        <v>2059</v>
      </c>
      <c r="B413" t="s">
        <v>2060</v>
      </c>
      <c r="C413" t="s">
        <v>2061</v>
      </c>
      <c r="D413" t="s">
        <v>2062</v>
      </c>
      <c r="E413" t="s">
        <v>207</v>
      </c>
      <c r="F413">
        <v>4</v>
      </c>
      <c r="G413">
        <v>2022</v>
      </c>
      <c r="H413" s="1">
        <v>44965.493569108796</v>
      </c>
      <c r="I413" t="s">
        <v>444</v>
      </c>
      <c r="J413">
        <v>663</v>
      </c>
      <c r="K413">
        <v>0</v>
      </c>
      <c r="L413" t="s">
        <v>38</v>
      </c>
      <c r="M413" t="s">
        <v>51</v>
      </c>
      <c r="N413">
        <v>663</v>
      </c>
      <c r="R413" t="s">
        <v>214</v>
      </c>
      <c r="S413">
        <v>36.108280000000001</v>
      </c>
      <c r="T413">
        <v>-85.505709999999993</v>
      </c>
      <c r="U413">
        <v>9.58</v>
      </c>
      <c r="V413">
        <v>1</v>
      </c>
      <c r="W413">
        <v>14</v>
      </c>
      <c r="X413">
        <v>8.41</v>
      </c>
      <c r="Y413">
        <v>3489.96</v>
      </c>
      <c r="Z413">
        <v>47000295001</v>
      </c>
      <c r="AA413">
        <v>3793.2412940620993</v>
      </c>
      <c r="AB413" t="s">
        <v>38</v>
      </c>
      <c r="AC413" t="s">
        <v>38</v>
      </c>
      <c r="AD413" t="s">
        <v>38</v>
      </c>
      <c r="AE413" t="s">
        <v>38</v>
      </c>
      <c r="AF413" t="s">
        <v>2063</v>
      </c>
    </row>
    <row r="414" spans="1:32" x14ac:dyDescent="0.3">
      <c r="A414" t="s">
        <v>2064</v>
      </c>
      <c r="B414" t="s">
        <v>2065</v>
      </c>
      <c r="C414" t="s">
        <v>2066</v>
      </c>
      <c r="D414" t="s">
        <v>306</v>
      </c>
      <c r="E414" t="s">
        <v>253</v>
      </c>
      <c r="F414">
        <v>5</v>
      </c>
      <c r="G414">
        <v>2022</v>
      </c>
      <c r="H414" s="1">
        <v>44953.575165590279</v>
      </c>
      <c r="I414" t="s">
        <v>444</v>
      </c>
      <c r="J414">
        <v>660</v>
      </c>
      <c r="K414">
        <v>0</v>
      </c>
      <c r="L414" t="s">
        <v>38</v>
      </c>
      <c r="M414" t="s">
        <v>51</v>
      </c>
      <c r="N414">
        <v>660</v>
      </c>
      <c r="R414" t="s">
        <v>52</v>
      </c>
      <c r="S414">
        <v>40.580027999999999</v>
      </c>
      <c r="T414">
        <v>-85.659806000000003</v>
      </c>
      <c r="U414">
        <v>6.7052333329999998</v>
      </c>
      <c r="V414">
        <v>1</v>
      </c>
      <c r="W414">
        <v>12</v>
      </c>
      <c r="X414">
        <v>0</v>
      </c>
      <c r="Y414">
        <v>2439.6927999999998</v>
      </c>
      <c r="Z414">
        <v>18002140001</v>
      </c>
      <c r="AA414">
        <v>4370.5132528799995</v>
      </c>
      <c r="AB414" t="s">
        <v>41</v>
      </c>
      <c r="AC414" t="s">
        <v>42</v>
      </c>
      <c r="AD414" t="s">
        <v>54</v>
      </c>
      <c r="AE414" t="s">
        <v>73</v>
      </c>
      <c r="AF414" t="s">
        <v>2067</v>
      </c>
    </row>
    <row r="415" spans="1:32" x14ac:dyDescent="0.3">
      <c r="A415" t="s">
        <v>2068</v>
      </c>
      <c r="B415" t="s">
        <v>2069</v>
      </c>
      <c r="C415" t="s">
        <v>2070</v>
      </c>
      <c r="D415" t="s">
        <v>2071</v>
      </c>
      <c r="E415" t="s">
        <v>600</v>
      </c>
      <c r="F415">
        <v>4</v>
      </c>
      <c r="G415">
        <v>2022</v>
      </c>
      <c r="H415" s="1">
        <v>44970.433660590279</v>
      </c>
      <c r="I415" t="s">
        <v>444</v>
      </c>
      <c r="J415">
        <v>654.11</v>
      </c>
      <c r="K415">
        <v>0</v>
      </c>
      <c r="L415" t="s">
        <v>38</v>
      </c>
      <c r="M415" t="s">
        <v>79</v>
      </c>
      <c r="Q415">
        <v>654.11</v>
      </c>
      <c r="R415" t="s">
        <v>94</v>
      </c>
      <c r="S415">
        <v>29.163056000000001</v>
      </c>
      <c r="T415">
        <v>-82.077500000000001</v>
      </c>
      <c r="Z415">
        <v>12000133002</v>
      </c>
      <c r="AA415">
        <v>2094.204267005</v>
      </c>
      <c r="AB415" t="s">
        <v>41</v>
      </c>
      <c r="AC415" t="s">
        <v>54</v>
      </c>
      <c r="AD415" t="s">
        <v>54</v>
      </c>
      <c r="AE415" t="s">
        <v>73</v>
      </c>
      <c r="AF415" t="s">
        <v>2072</v>
      </c>
    </row>
    <row r="416" spans="1:32" x14ac:dyDescent="0.3">
      <c r="A416" t="s">
        <v>2073</v>
      </c>
      <c r="B416" t="s">
        <v>2074</v>
      </c>
      <c r="C416" t="s">
        <v>2075</v>
      </c>
      <c r="D416" t="s">
        <v>2076</v>
      </c>
      <c r="E416" t="s">
        <v>136</v>
      </c>
      <c r="F416">
        <v>4</v>
      </c>
      <c r="G416">
        <v>2022</v>
      </c>
      <c r="H416" s="1">
        <v>44970.478710578704</v>
      </c>
      <c r="I416" t="s">
        <v>444</v>
      </c>
      <c r="J416">
        <v>654</v>
      </c>
      <c r="K416">
        <v>0</v>
      </c>
      <c r="L416" t="s">
        <v>38</v>
      </c>
      <c r="M416" t="s">
        <v>51</v>
      </c>
      <c r="N416">
        <v>654</v>
      </c>
      <c r="R416" t="s">
        <v>52</v>
      </c>
      <c r="S416">
        <v>35.812449999999998</v>
      </c>
      <c r="T416">
        <v>-80.552369999999996</v>
      </c>
      <c r="U416">
        <v>0.47094166700000001</v>
      </c>
      <c r="V416">
        <v>1</v>
      </c>
      <c r="W416">
        <v>1.5</v>
      </c>
      <c r="X416">
        <v>0</v>
      </c>
      <c r="Y416">
        <v>171.96250000000001</v>
      </c>
      <c r="Z416">
        <v>37003001001</v>
      </c>
      <c r="AA416">
        <v>296.83069175809993</v>
      </c>
      <c r="AB416" t="s">
        <v>41</v>
      </c>
      <c r="AC416" t="s">
        <v>54</v>
      </c>
      <c r="AD416" t="s">
        <v>54</v>
      </c>
      <c r="AE416" t="s">
        <v>54</v>
      </c>
      <c r="AF416" t="s">
        <v>2077</v>
      </c>
    </row>
    <row r="417" spans="1:32" x14ac:dyDescent="0.3">
      <c r="A417" t="s">
        <v>2078</v>
      </c>
      <c r="B417" t="s">
        <v>2079</v>
      </c>
      <c r="C417" t="s">
        <v>2079</v>
      </c>
      <c r="D417" t="s">
        <v>2080</v>
      </c>
      <c r="E417" t="s">
        <v>207</v>
      </c>
      <c r="F417">
        <v>4</v>
      </c>
      <c r="G417">
        <v>2022</v>
      </c>
      <c r="H417" s="1">
        <v>44951.550462511572</v>
      </c>
      <c r="I417" t="s">
        <v>444</v>
      </c>
      <c r="J417">
        <v>651</v>
      </c>
      <c r="K417">
        <v>0</v>
      </c>
      <c r="L417" t="s">
        <v>38</v>
      </c>
      <c r="M417" t="s">
        <v>51</v>
      </c>
      <c r="N417">
        <v>651</v>
      </c>
      <c r="R417" t="s">
        <v>214</v>
      </c>
      <c r="S417">
        <v>35.425832999999997</v>
      </c>
      <c r="T417">
        <v>-84.589721999999995</v>
      </c>
      <c r="U417">
        <v>2.49275</v>
      </c>
      <c r="V417">
        <v>1</v>
      </c>
      <c r="W417">
        <v>6</v>
      </c>
      <c r="X417">
        <v>2.56</v>
      </c>
      <c r="Y417">
        <v>906.78300000000002</v>
      </c>
      <c r="Z417">
        <v>47000055001</v>
      </c>
      <c r="AA417">
        <v>1930.3100200219999</v>
      </c>
      <c r="AB417" t="s">
        <v>41</v>
      </c>
      <c r="AC417" t="s">
        <v>54</v>
      </c>
      <c r="AD417" t="s">
        <v>537</v>
      </c>
      <c r="AE417" t="s">
        <v>73</v>
      </c>
      <c r="AF417" t="s">
        <v>2081</v>
      </c>
    </row>
    <row r="418" spans="1:32" x14ac:dyDescent="0.3">
      <c r="A418" t="s">
        <v>2082</v>
      </c>
      <c r="B418" t="s">
        <v>2083</v>
      </c>
      <c r="C418" t="s">
        <v>2084</v>
      </c>
      <c r="D418" t="s">
        <v>2085</v>
      </c>
      <c r="E418" t="s">
        <v>231</v>
      </c>
      <c r="F418">
        <v>2</v>
      </c>
      <c r="G418">
        <v>2022</v>
      </c>
      <c r="H418" s="1">
        <v>44978.671190763889</v>
      </c>
      <c r="I418" t="s">
        <v>444</v>
      </c>
      <c r="J418">
        <v>648.87</v>
      </c>
      <c r="K418">
        <v>0</v>
      </c>
      <c r="L418" t="s">
        <v>38</v>
      </c>
      <c r="M418" t="s">
        <v>51</v>
      </c>
      <c r="N418">
        <v>648.87</v>
      </c>
      <c r="R418" t="s">
        <v>214</v>
      </c>
      <c r="S418">
        <v>18.480556</v>
      </c>
      <c r="T418">
        <v>-66.677694000000002</v>
      </c>
      <c r="U418">
        <v>5.3758333330000001</v>
      </c>
      <c r="V418">
        <v>1</v>
      </c>
      <c r="W418">
        <v>20</v>
      </c>
      <c r="X418">
        <v>10</v>
      </c>
      <c r="Y418">
        <v>1961.89</v>
      </c>
      <c r="Z418">
        <v>72000002001</v>
      </c>
      <c r="AB418" t="s">
        <v>41</v>
      </c>
      <c r="AC418" t="s">
        <v>54</v>
      </c>
      <c r="AD418" t="s">
        <v>43</v>
      </c>
      <c r="AE418" t="s">
        <v>65</v>
      </c>
      <c r="AF418" t="s">
        <v>2086</v>
      </c>
    </row>
    <row r="419" spans="1:32" x14ac:dyDescent="0.3">
      <c r="A419" t="s">
        <v>2087</v>
      </c>
      <c r="B419" t="s">
        <v>2088</v>
      </c>
      <c r="C419" t="s">
        <v>2089</v>
      </c>
      <c r="D419" t="s">
        <v>2090</v>
      </c>
      <c r="E419" t="s">
        <v>259</v>
      </c>
      <c r="F419">
        <v>7</v>
      </c>
      <c r="G419">
        <v>2022</v>
      </c>
      <c r="H419" s="1">
        <v>44963.404489363427</v>
      </c>
      <c r="I419" t="s">
        <v>444</v>
      </c>
      <c r="J419">
        <v>646.9</v>
      </c>
      <c r="K419">
        <v>0</v>
      </c>
      <c r="L419" t="s">
        <v>38</v>
      </c>
      <c r="M419" t="s">
        <v>51</v>
      </c>
      <c r="N419">
        <v>779.5</v>
      </c>
      <c r="R419" t="s">
        <v>52</v>
      </c>
      <c r="S419">
        <v>41.019039999999997</v>
      </c>
      <c r="T419">
        <v>-92.411360000000002</v>
      </c>
      <c r="Z419">
        <v>19000655001</v>
      </c>
      <c r="AA419">
        <v>2276.3089858750004</v>
      </c>
      <c r="AB419" t="s">
        <v>177</v>
      </c>
      <c r="AC419" t="s">
        <v>72</v>
      </c>
      <c r="AD419" t="s">
        <v>54</v>
      </c>
      <c r="AE419" t="s">
        <v>73</v>
      </c>
      <c r="AF419" t="s">
        <v>2091</v>
      </c>
    </row>
    <row r="420" spans="1:32" x14ac:dyDescent="0.3">
      <c r="A420" t="s">
        <v>2092</v>
      </c>
      <c r="B420" t="s">
        <v>2093</v>
      </c>
      <c r="C420" t="s">
        <v>2094</v>
      </c>
      <c r="D420" t="s">
        <v>1279</v>
      </c>
      <c r="E420" t="s">
        <v>253</v>
      </c>
      <c r="F420">
        <v>5</v>
      </c>
      <c r="G420">
        <v>2022</v>
      </c>
      <c r="H420" s="1">
        <v>44956.468603171299</v>
      </c>
      <c r="I420" t="s">
        <v>444</v>
      </c>
      <c r="J420">
        <v>646.75</v>
      </c>
      <c r="K420">
        <v>0</v>
      </c>
      <c r="L420" t="s">
        <v>38</v>
      </c>
      <c r="M420" t="s">
        <v>51</v>
      </c>
      <c r="N420">
        <v>646.75</v>
      </c>
      <c r="R420" t="s">
        <v>52</v>
      </c>
      <c r="S420">
        <v>38.737580000000001</v>
      </c>
      <c r="T420">
        <v>-85.395690000000002</v>
      </c>
      <c r="U420">
        <v>2.0379166670000002</v>
      </c>
      <c r="V420">
        <v>1</v>
      </c>
      <c r="W420">
        <v>10.199999999999999</v>
      </c>
      <c r="X420">
        <v>2.02</v>
      </c>
      <c r="Y420">
        <v>740.15</v>
      </c>
      <c r="Z420">
        <v>18002130001</v>
      </c>
      <c r="AA420">
        <v>1256.522560203</v>
      </c>
      <c r="AB420" t="s">
        <v>41</v>
      </c>
      <c r="AC420" t="s">
        <v>72</v>
      </c>
      <c r="AD420" t="s">
        <v>54</v>
      </c>
      <c r="AE420" t="s">
        <v>65</v>
      </c>
      <c r="AF420" t="s">
        <v>2095</v>
      </c>
    </row>
    <row r="421" spans="1:32" x14ac:dyDescent="0.3">
      <c r="A421" t="s">
        <v>2096</v>
      </c>
      <c r="B421" t="s">
        <v>2097</v>
      </c>
      <c r="C421" t="s">
        <v>2098</v>
      </c>
      <c r="D421" t="s">
        <v>2099</v>
      </c>
      <c r="E421" t="s">
        <v>50</v>
      </c>
      <c r="F421">
        <v>10</v>
      </c>
      <c r="G421">
        <v>2022</v>
      </c>
      <c r="H421" s="1">
        <v>44938.703630706019</v>
      </c>
      <c r="I421" t="s">
        <v>444</v>
      </c>
      <c r="J421">
        <v>646</v>
      </c>
      <c r="K421">
        <v>0</v>
      </c>
      <c r="L421" t="s">
        <v>38</v>
      </c>
      <c r="M421" t="s">
        <v>51</v>
      </c>
      <c r="N421">
        <v>646</v>
      </c>
      <c r="R421" t="s">
        <v>86</v>
      </c>
      <c r="S421">
        <v>42.216332999999999</v>
      </c>
      <c r="T421">
        <v>-121.776189</v>
      </c>
      <c r="U421">
        <v>1.3975</v>
      </c>
      <c r="V421">
        <v>1</v>
      </c>
      <c r="W421">
        <v>6</v>
      </c>
      <c r="X421">
        <v>0</v>
      </c>
      <c r="Y421">
        <v>510.4</v>
      </c>
      <c r="Z421">
        <v>41000061001</v>
      </c>
      <c r="AA421">
        <v>1602.5215260560001</v>
      </c>
      <c r="AB421" t="s">
        <v>1160</v>
      </c>
      <c r="AC421" t="s">
        <v>54</v>
      </c>
      <c r="AD421" t="s">
        <v>54</v>
      </c>
      <c r="AE421" t="s">
        <v>65</v>
      </c>
      <c r="AF421" t="s">
        <v>2100</v>
      </c>
    </row>
    <row r="422" spans="1:32" x14ac:dyDescent="0.3">
      <c r="A422" t="s">
        <v>2101</v>
      </c>
      <c r="B422" t="s">
        <v>2102</v>
      </c>
      <c r="C422" t="s">
        <v>2103</v>
      </c>
      <c r="D422" t="s">
        <v>2104</v>
      </c>
      <c r="E422" t="s">
        <v>136</v>
      </c>
      <c r="F422">
        <v>4</v>
      </c>
      <c r="G422">
        <v>2022</v>
      </c>
      <c r="H422" s="1">
        <v>44965.650028113429</v>
      </c>
      <c r="I422" t="s">
        <v>444</v>
      </c>
      <c r="J422">
        <v>640.38</v>
      </c>
      <c r="K422">
        <v>0</v>
      </c>
      <c r="L422" t="s">
        <v>38</v>
      </c>
      <c r="M422" t="s">
        <v>51</v>
      </c>
      <c r="N422">
        <v>640.38</v>
      </c>
      <c r="R422" t="s">
        <v>40</v>
      </c>
      <c r="S422">
        <v>34.027540999999999</v>
      </c>
      <c r="T422">
        <v>-78.280216999999993</v>
      </c>
      <c r="Z422">
        <v>37001030002</v>
      </c>
      <c r="AA422">
        <v>1234.6699939386001</v>
      </c>
      <c r="AB422" t="s">
        <v>41</v>
      </c>
      <c r="AC422" t="s">
        <v>54</v>
      </c>
      <c r="AD422" t="s">
        <v>215</v>
      </c>
      <c r="AE422" t="s">
        <v>55</v>
      </c>
      <c r="AF422" t="s">
        <v>2105</v>
      </c>
    </row>
    <row r="423" spans="1:32" x14ac:dyDescent="0.3">
      <c r="A423" t="s">
        <v>2106</v>
      </c>
      <c r="B423" t="s">
        <v>2107</v>
      </c>
      <c r="C423" t="s">
        <v>2108</v>
      </c>
      <c r="D423" t="s">
        <v>2109</v>
      </c>
      <c r="E423" t="s">
        <v>231</v>
      </c>
      <c r="F423">
        <v>2</v>
      </c>
      <c r="G423">
        <v>2022</v>
      </c>
      <c r="H423" s="1">
        <v>44978.663709594905</v>
      </c>
      <c r="I423" t="s">
        <v>444</v>
      </c>
      <c r="J423">
        <v>638.87</v>
      </c>
      <c r="K423">
        <v>0</v>
      </c>
      <c r="L423" t="s">
        <v>38</v>
      </c>
      <c r="M423" t="s">
        <v>79</v>
      </c>
      <c r="Q423">
        <v>638.87</v>
      </c>
      <c r="R423" t="s">
        <v>52</v>
      </c>
      <c r="S423">
        <v>17.963602000000002</v>
      </c>
      <c r="T423">
        <v>-66.421300000000002</v>
      </c>
      <c r="U423">
        <v>1.345166667</v>
      </c>
      <c r="V423">
        <v>1</v>
      </c>
      <c r="W423">
        <v>5.5</v>
      </c>
      <c r="X423">
        <v>1.9830000000000001</v>
      </c>
      <c r="Y423">
        <v>491.02300000000002</v>
      </c>
      <c r="Z423">
        <v>72000004006</v>
      </c>
      <c r="AB423" t="s">
        <v>118</v>
      </c>
      <c r="AC423" t="s">
        <v>54</v>
      </c>
      <c r="AD423" t="s">
        <v>54</v>
      </c>
      <c r="AE423" t="s">
        <v>73</v>
      </c>
      <c r="AF423" t="s">
        <v>2110</v>
      </c>
    </row>
    <row r="424" spans="1:32" x14ac:dyDescent="0.3">
      <c r="A424" t="s">
        <v>2111</v>
      </c>
      <c r="B424" t="s">
        <v>2112</v>
      </c>
      <c r="C424" t="s">
        <v>2113</v>
      </c>
      <c r="D424" t="s">
        <v>2114</v>
      </c>
      <c r="E424" t="s">
        <v>159</v>
      </c>
      <c r="F424">
        <v>10</v>
      </c>
      <c r="G424">
        <v>2022</v>
      </c>
      <c r="H424" s="1">
        <v>44959.773219780094</v>
      </c>
      <c r="I424" t="s">
        <v>444</v>
      </c>
      <c r="J424">
        <v>628.16</v>
      </c>
      <c r="K424">
        <v>0</v>
      </c>
      <c r="L424" t="s">
        <v>38</v>
      </c>
      <c r="M424" t="s">
        <v>51</v>
      </c>
      <c r="N424">
        <v>628.16</v>
      </c>
      <c r="R424" t="s">
        <v>52</v>
      </c>
      <c r="S424">
        <v>47.205596999999997</v>
      </c>
      <c r="T424">
        <v>-122.32131699999999</v>
      </c>
      <c r="U424">
        <v>4.7774999999999999</v>
      </c>
      <c r="V424">
        <v>1</v>
      </c>
      <c r="W424">
        <v>0</v>
      </c>
      <c r="X424">
        <v>0</v>
      </c>
      <c r="Y424">
        <v>1745.43</v>
      </c>
      <c r="Z424">
        <v>53001030001</v>
      </c>
      <c r="AA424">
        <v>1740.9211123972</v>
      </c>
      <c r="AB424" t="s">
        <v>41</v>
      </c>
      <c r="AC424" t="s">
        <v>54</v>
      </c>
      <c r="AD424" t="s">
        <v>54</v>
      </c>
      <c r="AE424" t="s">
        <v>65</v>
      </c>
      <c r="AF424" t="s">
        <v>2115</v>
      </c>
    </row>
    <row r="425" spans="1:32" x14ac:dyDescent="0.3">
      <c r="A425" t="s">
        <v>2116</v>
      </c>
      <c r="B425" t="s">
        <v>2117</v>
      </c>
      <c r="C425" t="s">
        <v>2118</v>
      </c>
      <c r="D425" t="s">
        <v>1519</v>
      </c>
      <c r="E425" t="s">
        <v>172</v>
      </c>
      <c r="F425">
        <v>4</v>
      </c>
      <c r="G425">
        <v>2022</v>
      </c>
      <c r="H425" s="1">
        <v>45005.421358842592</v>
      </c>
      <c r="I425" t="s">
        <v>444</v>
      </c>
      <c r="J425">
        <v>623.69000000000005</v>
      </c>
      <c r="K425">
        <v>0</v>
      </c>
      <c r="L425" t="s">
        <v>38</v>
      </c>
      <c r="M425" t="s">
        <v>79</v>
      </c>
      <c r="Q425">
        <v>623.69000000000005</v>
      </c>
      <c r="R425" t="s">
        <v>94</v>
      </c>
      <c r="S425">
        <v>34.930579999999999</v>
      </c>
      <c r="T425">
        <v>-82.184970000000007</v>
      </c>
      <c r="U425">
        <v>2.6333333329999999</v>
      </c>
      <c r="V425">
        <v>1</v>
      </c>
      <c r="W425">
        <v>0</v>
      </c>
      <c r="X425">
        <v>0</v>
      </c>
      <c r="Y425">
        <v>961.3</v>
      </c>
      <c r="Z425">
        <v>45000267002</v>
      </c>
      <c r="AA425">
        <v>2245.3511836671</v>
      </c>
      <c r="AB425" t="s">
        <v>41</v>
      </c>
      <c r="AC425" t="s">
        <v>54</v>
      </c>
      <c r="AD425" t="s">
        <v>54</v>
      </c>
      <c r="AE425" t="s">
        <v>73</v>
      </c>
      <c r="AF425" t="s">
        <v>2119</v>
      </c>
    </row>
    <row r="426" spans="1:32" x14ac:dyDescent="0.3">
      <c r="A426" t="s">
        <v>2120</v>
      </c>
      <c r="B426" t="s">
        <v>2121</v>
      </c>
      <c r="C426" t="s">
        <v>2122</v>
      </c>
      <c r="D426" t="s">
        <v>2123</v>
      </c>
      <c r="E426" t="s">
        <v>50</v>
      </c>
      <c r="F426">
        <v>10</v>
      </c>
      <c r="G426">
        <v>2022</v>
      </c>
      <c r="H426" s="1">
        <v>44957.762658761574</v>
      </c>
      <c r="I426" t="s">
        <v>444</v>
      </c>
      <c r="J426">
        <v>619</v>
      </c>
      <c r="K426">
        <v>0</v>
      </c>
      <c r="L426" t="s">
        <v>38</v>
      </c>
      <c r="M426" t="s">
        <v>51</v>
      </c>
      <c r="N426">
        <v>619</v>
      </c>
      <c r="R426" t="s">
        <v>52</v>
      </c>
      <c r="S426">
        <v>44.576070999999999</v>
      </c>
      <c r="T426">
        <v>-123.254392</v>
      </c>
      <c r="U426">
        <v>9.9666666670000001</v>
      </c>
      <c r="V426">
        <v>1</v>
      </c>
      <c r="W426">
        <v>9.6999999999999993</v>
      </c>
      <c r="X426">
        <v>0</v>
      </c>
      <c r="Y426">
        <v>3641.28</v>
      </c>
      <c r="Z426">
        <v>41000053001</v>
      </c>
      <c r="AA426">
        <v>3177.7273442815003</v>
      </c>
      <c r="AB426" t="s">
        <v>41</v>
      </c>
      <c r="AC426" t="s">
        <v>54</v>
      </c>
      <c r="AD426" t="s">
        <v>54</v>
      </c>
      <c r="AE426" t="s">
        <v>438</v>
      </c>
      <c r="AF426" t="s">
        <v>2124</v>
      </c>
    </row>
    <row r="427" spans="1:32" x14ac:dyDescent="0.3">
      <c r="A427" t="s">
        <v>2125</v>
      </c>
      <c r="B427" t="s">
        <v>2126</v>
      </c>
      <c r="C427" t="s">
        <v>2127</v>
      </c>
      <c r="D427" t="s">
        <v>2128</v>
      </c>
      <c r="E427" t="s">
        <v>117</v>
      </c>
      <c r="F427">
        <v>5</v>
      </c>
      <c r="G427">
        <v>2022</v>
      </c>
      <c r="H427" s="1">
        <v>44971.399141030095</v>
      </c>
      <c r="I427" t="s">
        <v>444</v>
      </c>
      <c r="J427">
        <v>618.64</v>
      </c>
      <c r="K427">
        <v>0</v>
      </c>
      <c r="L427" t="s">
        <v>38</v>
      </c>
      <c r="M427" t="s">
        <v>51</v>
      </c>
      <c r="N427">
        <v>618.64</v>
      </c>
      <c r="R427" t="s">
        <v>52</v>
      </c>
      <c r="S427">
        <v>42.25468</v>
      </c>
      <c r="T427">
        <v>-88.864649999999997</v>
      </c>
      <c r="U427">
        <v>2.7916666669999999</v>
      </c>
      <c r="V427">
        <v>3</v>
      </c>
      <c r="W427">
        <v>9.85</v>
      </c>
      <c r="X427">
        <v>5.8</v>
      </c>
      <c r="Y427">
        <v>1019.99</v>
      </c>
      <c r="Z427">
        <v>17000344001</v>
      </c>
      <c r="AA427">
        <v>1811.9419527565001</v>
      </c>
      <c r="AB427" t="s">
        <v>53</v>
      </c>
      <c r="AC427" t="s">
        <v>72</v>
      </c>
      <c r="AD427" t="s">
        <v>54</v>
      </c>
      <c r="AE427" t="s">
        <v>73</v>
      </c>
      <c r="AF427" t="s">
        <v>2129</v>
      </c>
    </row>
    <row r="428" spans="1:32" x14ac:dyDescent="0.3">
      <c r="A428" t="s">
        <v>2130</v>
      </c>
      <c r="B428" t="s">
        <v>2131</v>
      </c>
      <c r="C428" t="s">
        <v>2132</v>
      </c>
      <c r="D428" t="s">
        <v>2133</v>
      </c>
      <c r="E428" t="s">
        <v>50</v>
      </c>
      <c r="F428">
        <v>10</v>
      </c>
      <c r="G428">
        <v>2022</v>
      </c>
      <c r="H428" s="1">
        <v>44949.473345092592</v>
      </c>
      <c r="I428" t="s">
        <v>444</v>
      </c>
      <c r="J428">
        <v>613</v>
      </c>
      <c r="K428">
        <v>0</v>
      </c>
      <c r="L428" t="s">
        <v>38</v>
      </c>
      <c r="M428" t="s">
        <v>51</v>
      </c>
      <c r="N428">
        <v>613</v>
      </c>
      <c r="R428" t="s">
        <v>86</v>
      </c>
      <c r="S428">
        <v>45.287342000000002</v>
      </c>
      <c r="T428">
        <v>-122.953529</v>
      </c>
      <c r="U428">
        <v>3.3830833330000001</v>
      </c>
      <c r="V428">
        <v>1</v>
      </c>
      <c r="W428">
        <v>4</v>
      </c>
      <c r="X428">
        <v>0</v>
      </c>
      <c r="Y428">
        <v>1236.57</v>
      </c>
      <c r="Z428">
        <v>41000072001</v>
      </c>
      <c r="AA428">
        <v>1797.3735752468999</v>
      </c>
      <c r="AB428" t="s">
        <v>54</v>
      </c>
      <c r="AC428" t="s">
        <v>54</v>
      </c>
      <c r="AD428" t="s">
        <v>43</v>
      </c>
      <c r="AE428" t="s">
        <v>73</v>
      </c>
      <c r="AF428" t="s">
        <v>2134</v>
      </c>
    </row>
    <row r="429" spans="1:32" x14ac:dyDescent="0.3">
      <c r="A429" t="s">
        <v>2135</v>
      </c>
      <c r="B429" t="s">
        <v>2136</v>
      </c>
      <c r="C429" t="s">
        <v>2137</v>
      </c>
      <c r="D429" t="s">
        <v>2138</v>
      </c>
      <c r="E429" t="s">
        <v>213</v>
      </c>
      <c r="F429">
        <v>3</v>
      </c>
      <c r="G429">
        <v>2022</v>
      </c>
      <c r="H429" s="1">
        <v>44953.619636770833</v>
      </c>
      <c r="I429" t="s">
        <v>444</v>
      </c>
      <c r="J429">
        <v>610.29999999999995</v>
      </c>
      <c r="K429">
        <v>0</v>
      </c>
      <c r="L429" t="s">
        <v>38</v>
      </c>
      <c r="M429" t="s">
        <v>79</v>
      </c>
      <c r="Q429">
        <v>610.29999999999995</v>
      </c>
      <c r="R429" t="s">
        <v>94</v>
      </c>
      <c r="S429">
        <v>39.914279999999998</v>
      </c>
      <c r="T429">
        <v>-79.723697000000001</v>
      </c>
      <c r="U429">
        <v>6.516666667</v>
      </c>
      <c r="V429">
        <v>1</v>
      </c>
      <c r="W429">
        <v>9.4</v>
      </c>
      <c r="X429">
        <v>0</v>
      </c>
      <c r="Y429">
        <v>2367.3000000000002</v>
      </c>
      <c r="Z429">
        <v>42005067001</v>
      </c>
      <c r="AA429">
        <v>1274.7330320900001</v>
      </c>
      <c r="AB429" t="s">
        <v>407</v>
      </c>
      <c r="AC429" t="s">
        <v>54</v>
      </c>
      <c r="AD429" t="s">
        <v>54</v>
      </c>
      <c r="AE429" t="s">
        <v>73</v>
      </c>
      <c r="AF429" t="s">
        <v>2139</v>
      </c>
    </row>
    <row r="430" spans="1:32" x14ac:dyDescent="0.3">
      <c r="A430" t="s">
        <v>2140</v>
      </c>
      <c r="B430" t="s">
        <v>2141</v>
      </c>
      <c r="C430" t="s">
        <v>2142</v>
      </c>
      <c r="D430" t="s">
        <v>2143</v>
      </c>
      <c r="E430" t="s">
        <v>231</v>
      </c>
      <c r="F430">
        <v>2</v>
      </c>
      <c r="G430">
        <v>2022</v>
      </c>
      <c r="H430" s="1">
        <v>44999.433313414353</v>
      </c>
      <c r="I430" t="s">
        <v>444</v>
      </c>
      <c r="J430">
        <v>604.44000000000005</v>
      </c>
      <c r="K430">
        <v>0</v>
      </c>
      <c r="L430" t="s">
        <v>38</v>
      </c>
      <c r="M430" t="s">
        <v>679</v>
      </c>
      <c r="O430">
        <v>1209</v>
      </c>
      <c r="R430" t="s">
        <v>52</v>
      </c>
      <c r="S430">
        <v>18.156720079468901</v>
      </c>
      <c r="T430">
        <v>-65.818833513854898</v>
      </c>
      <c r="AB430" t="s">
        <v>407</v>
      </c>
      <c r="AC430" t="s">
        <v>54</v>
      </c>
      <c r="AD430" t="s">
        <v>54</v>
      </c>
      <c r="AE430" t="s">
        <v>44</v>
      </c>
      <c r="AF430" t="s">
        <v>2144</v>
      </c>
    </row>
    <row r="431" spans="1:32" x14ac:dyDescent="0.3">
      <c r="A431" t="s">
        <v>2145</v>
      </c>
      <c r="B431" t="s">
        <v>2146</v>
      </c>
      <c r="C431" t="s">
        <v>2147</v>
      </c>
      <c r="D431" t="s">
        <v>2148</v>
      </c>
      <c r="E431" t="s">
        <v>172</v>
      </c>
      <c r="F431">
        <v>4</v>
      </c>
      <c r="G431">
        <v>2022</v>
      </c>
      <c r="H431" s="1">
        <v>44964.459782731479</v>
      </c>
      <c r="I431" t="s">
        <v>444</v>
      </c>
      <c r="J431">
        <v>594.78</v>
      </c>
      <c r="K431">
        <v>0</v>
      </c>
      <c r="L431" t="s">
        <v>38</v>
      </c>
      <c r="M431" t="s">
        <v>79</v>
      </c>
      <c r="Q431">
        <v>594.78</v>
      </c>
      <c r="R431" t="s">
        <v>94</v>
      </c>
      <c r="S431">
        <v>34.708333000000003</v>
      </c>
      <c r="T431">
        <v>-82.167221999999995</v>
      </c>
      <c r="U431">
        <v>1.89</v>
      </c>
      <c r="V431">
        <v>1</v>
      </c>
      <c r="W431">
        <v>0</v>
      </c>
      <c r="X431">
        <v>0</v>
      </c>
      <c r="Y431">
        <v>690.23</v>
      </c>
      <c r="Z431">
        <v>45000614030</v>
      </c>
      <c r="AA431">
        <v>1547.8901103949995</v>
      </c>
      <c r="AB431" t="s">
        <v>54</v>
      </c>
      <c r="AC431" t="s">
        <v>54</v>
      </c>
      <c r="AD431" t="s">
        <v>54</v>
      </c>
      <c r="AE431" t="s">
        <v>73</v>
      </c>
      <c r="AF431" t="s">
        <v>2149</v>
      </c>
    </row>
    <row r="432" spans="1:32" x14ac:dyDescent="0.3">
      <c r="A432" t="s">
        <v>2150</v>
      </c>
      <c r="B432" t="s">
        <v>2151</v>
      </c>
      <c r="C432" t="s">
        <v>2152</v>
      </c>
      <c r="D432" t="s">
        <v>2153</v>
      </c>
      <c r="E432" t="s">
        <v>36</v>
      </c>
      <c r="F432">
        <v>9</v>
      </c>
      <c r="G432">
        <v>2022</v>
      </c>
      <c r="H432" s="1">
        <v>44952.730161504631</v>
      </c>
      <c r="I432" t="s">
        <v>444</v>
      </c>
      <c r="J432">
        <v>591.67999999999995</v>
      </c>
      <c r="K432">
        <v>0</v>
      </c>
      <c r="L432" t="s">
        <v>38</v>
      </c>
      <c r="M432" t="s">
        <v>79</v>
      </c>
      <c r="Q432">
        <v>572.46</v>
      </c>
      <c r="R432" t="s">
        <v>86</v>
      </c>
      <c r="S432">
        <v>34.194527999999998</v>
      </c>
      <c r="T432">
        <v>-119.002667</v>
      </c>
      <c r="U432">
        <v>0.94334000299999998</v>
      </c>
      <c r="V432">
        <v>2</v>
      </c>
      <c r="W432">
        <v>7.25</v>
      </c>
      <c r="X432">
        <v>0</v>
      </c>
      <c r="Y432">
        <v>346.62900000000002</v>
      </c>
      <c r="Z432">
        <v>6004029001</v>
      </c>
      <c r="AA432">
        <v>1902.9943121915001</v>
      </c>
      <c r="AB432" t="s">
        <v>2028</v>
      </c>
      <c r="AC432" t="s">
        <v>72</v>
      </c>
      <c r="AD432" t="s">
        <v>54</v>
      </c>
      <c r="AE432" t="s">
        <v>55</v>
      </c>
      <c r="AF432" t="s">
        <v>2154</v>
      </c>
    </row>
    <row r="433" spans="1:32" x14ac:dyDescent="0.3">
      <c r="A433" t="s">
        <v>2155</v>
      </c>
      <c r="B433" t="s">
        <v>2156</v>
      </c>
      <c r="C433" t="s">
        <v>2157</v>
      </c>
      <c r="D433" t="s">
        <v>1729</v>
      </c>
      <c r="E433" t="s">
        <v>629</v>
      </c>
      <c r="F433">
        <v>6</v>
      </c>
      <c r="G433">
        <v>2022</v>
      </c>
      <c r="H433" s="1">
        <v>44946.636308472225</v>
      </c>
      <c r="I433" t="s">
        <v>444</v>
      </c>
      <c r="J433">
        <v>582</v>
      </c>
      <c r="K433">
        <v>0</v>
      </c>
      <c r="L433" t="s">
        <v>38</v>
      </c>
      <c r="M433" t="s">
        <v>79</v>
      </c>
      <c r="Q433">
        <v>582</v>
      </c>
      <c r="R433" t="s">
        <v>214</v>
      </c>
      <c r="S433">
        <v>36.717269999999999</v>
      </c>
      <c r="T433">
        <v>-108.21725000000001</v>
      </c>
      <c r="U433">
        <v>4.22</v>
      </c>
      <c r="V433">
        <v>1</v>
      </c>
      <c r="W433">
        <v>5.8</v>
      </c>
      <c r="X433">
        <v>0</v>
      </c>
      <c r="Y433">
        <v>1540.84</v>
      </c>
      <c r="Z433">
        <v>35200900303</v>
      </c>
      <c r="AA433">
        <v>1704.5001686231999</v>
      </c>
      <c r="AB433" t="s">
        <v>54</v>
      </c>
      <c r="AC433" t="s">
        <v>54</v>
      </c>
      <c r="AD433" t="s">
        <v>43</v>
      </c>
      <c r="AE433" t="s">
        <v>65</v>
      </c>
      <c r="AF433" t="s">
        <v>2158</v>
      </c>
    </row>
    <row r="434" spans="1:32" x14ac:dyDescent="0.3">
      <c r="A434" t="s">
        <v>2159</v>
      </c>
      <c r="B434" t="s">
        <v>2160</v>
      </c>
      <c r="C434" t="s">
        <v>2161</v>
      </c>
      <c r="D434" t="s">
        <v>1069</v>
      </c>
      <c r="E434" t="s">
        <v>172</v>
      </c>
      <c r="F434">
        <v>4</v>
      </c>
      <c r="G434">
        <v>2022</v>
      </c>
      <c r="H434" s="1">
        <v>44964.453195509261</v>
      </c>
      <c r="I434" t="s">
        <v>444</v>
      </c>
      <c r="J434">
        <v>578.45000000000005</v>
      </c>
      <c r="K434">
        <v>0</v>
      </c>
      <c r="L434" t="s">
        <v>38</v>
      </c>
      <c r="M434" t="s">
        <v>79</v>
      </c>
      <c r="Q434">
        <v>578.45000000000005</v>
      </c>
      <c r="R434" t="s">
        <v>94</v>
      </c>
      <c r="S434">
        <v>34.822220000000002</v>
      </c>
      <c r="T434">
        <v>-82.478049999999996</v>
      </c>
      <c r="U434">
        <v>1.3833333329999999</v>
      </c>
      <c r="V434">
        <v>1</v>
      </c>
      <c r="W434">
        <v>0</v>
      </c>
      <c r="X434">
        <v>0</v>
      </c>
      <c r="Y434">
        <v>504.84</v>
      </c>
      <c r="Z434">
        <v>45000614036</v>
      </c>
      <c r="AA434">
        <v>1092.6283132200001</v>
      </c>
      <c r="AB434" t="s">
        <v>41</v>
      </c>
      <c r="AC434" t="s">
        <v>54</v>
      </c>
      <c r="AD434" t="s">
        <v>54</v>
      </c>
      <c r="AE434" t="s">
        <v>73</v>
      </c>
      <c r="AF434" t="s">
        <v>2162</v>
      </c>
    </row>
    <row r="435" spans="1:32" x14ac:dyDescent="0.3">
      <c r="A435" t="s">
        <v>2163</v>
      </c>
      <c r="B435" t="s">
        <v>2164</v>
      </c>
      <c r="C435" t="s">
        <v>2165</v>
      </c>
      <c r="D435" t="s">
        <v>2166</v>
      </c>
      <c r="E435" t="s">
        <v>1023</v>
      </c>
      <c r="F435">
        <v>8</v>
      </c>
      <c r="G435">
        <v>2022</v>
      </c>
      <c r="H435" s="1">
        <v>44960.610260370369</v>
      </c>
      <c r="I435" t="s">
        <v>444</v>
      </c>
      <c r="J435">
        <v>567.5</v>
      </c>
      <c r="K435">
        <v>0</v>
      </c>
      <c r="L435" t="s">
        <v>38</v>
      </c>
      <c r="M435" t="s">
        <v>79</v>
      </c>
      <c r="Q435">
        <v>567.5</v>
      </c>
      <c r="R435" t="s">
        <v>52</v>
      </c>
      <c r="S435">
        <v>38.722639999999998</v>
      </c>
      <c r="T435">
        <v>-104.72221999999999</v>
      </c>
      <c r="U435">
        <v>1.65</v>
      </c>
      <c r="V435">
        <v>1</v>
      </c>
      <c r="W435">
        <v>2.5</v>
      </c>
      <c r="X435">
        <v>0</v>
      </c>
      <c r="Y435">
        <v>602.99</v>
      </c>
      <c r="Z435">
        <v>8201200058</v>
      </c>
      <c r="AA435">
        <v>1165.470200768</v>
      </c>
      <c r="AB435" t="s">
        <v>41</v>
      </c>
      <c r="AC435" t="s">
        <v>54</v>
      </c>
      <c r="AD435" t="s">
        <v>54</v>
      </c>
      <c r="AE435" t="s">
        <v>65</v>
      </c>
      <c r="AF435" t="s">
        <v>2167</v>
      </c>
    </row>
    <row r="436" spans="1:32" x14ac:dyDescent="0.3">
      <c r="A436" t="s">
        <v>2168</v>
      </c>
      <c r="B436" t="s">
        <v>2169</v>
      </c>
      <c r="C436" t="s">
        <v>2170</v>
      </c>
      <c r="D436" t="s">
        <v>2085</v>
      </c>
      <c r="E436" t="s">
        <v>231</v>
      </c>
      <c r="F436">
        <v>2</v>
      </c>
      <c r="G436">
        <v>2022</v>
      </c>
      <c r="H436" s="1">
        <v>44978.670589317131</v>
      </c>
      <c r="I436" t="s">
        <v>444</v>
      </c>
      <c r="J436">
        <v>567.02</v>
      </c>
      <c r="K436">
        <v>0</v>
      </c>
      <c r="L436" t="s">
        <v>38</v>
      </c>
      <c r="M436" t="s">
        <v>51</v>
      </c>
      <c r="N436">
        <v>567.02</v>
      </c>
      <c r="R436" t="s">
        <v>214</v>
      </c>
      <c r="S436">
        <v>18.391659000000001</v>
      </c>
      <c r="T436">
        <v>-67.181192999999993</v>
      </c>
      <c r="U436">
        <v>5.2620833329999996</v>
      </c>
      <c r="V436">
        <v>1</v>
      </c>
      <c r="W436">
        <v>8</v>
      </c>
      <c r="X436">
        <v>8</v>
      </c>
      <c r="Y436">
        <v>1921.915</v>
      </c>
      <c r="Z436">
        <v>72000003001</v>
      </c>
      <c r="AB436" t="s">
        <v>54</v>
      </c>
      <c r="AC436" t="s">
        <v>54</v>
      </c>
      <c r="AD436" t="s">
        <v>43</v>
      </c>
      <c r="AE436" t="s">
        <v>73</v>
      </c>
      <c r="AF436" t="s">
        <v>2171</v>
      </c>
    </row>
    <row r="437" spans="1:32" x14ac:dyDescent="0.3">
      <c r="A437" t="s">
        <v>2172</v>
      </c>
      <c r="B437" t="s">
        <v>2173</v>
      </c>
      <c r="C437" t="s">
        <v>2174</v>
      </c>
      <c r="D437" t="s">
        <v>2175</v>
      </c>
      <c r="E437" t="s">
        <v>641</v>
      </c>
      <c r="F437">
        <v>3</v>
      </c>
      <c r="G437">
        <v>2022</v>
      </c>
      <c r="H437" s="1">
        <v>44965.314113402776</v>
      </c>
      <c r="I437" t="s">
        <v>444</v>
      </c>
      <c r="J437">
        <v>564.5</v>
      </c>
      <c r="K437">
        <v>0</v>
      </c>
      <c r="L437" t="s">
        <v>38</v>
      </c>
      <c r="M437" t="s">
        <v>51</v>
      </c>
      <c r="N437">
        <v>564.5</v>
      </c>
      <c r="R437" t="s">
        <v>214</v>
      </c>
      <c r="S437">
        <v>38.32405</v>
      </c>
      <c r="T437">
        <v>-77.477199999999996</v>
      </c>
      <c r="U437">
        <v>1.951666667</v>
      </c>
      <c r="V437">
        <v>1</v>
      </c>
      <c r="W437">
        <v>4</v>
      </c>
      <c r="X437">
        <v>0</v>
      </c>
      <c r="Y437">
        <v>713.2</v>
      </c>
      <c r="Z437">
        <v>51001400008</v>
      </c>
      <c r="AA437">
        <v>1085.3441244651999</v>
      </c>
      <c r="AB437" t="s">
        <v>952</v>
      </c>
      <c r="AC437" t="s">
        <v>54</v>
      </c>
      <c r="AD437" t="s">
        <v>43</v>
      </c>
      <c r="AE437" t="s">
        <v>73</v>
      </c>
      <c r="AF437" t="s">
        <v>2176</v>
      </c>
    </row>
    <row r="438" spans="1:32" x14ac:dyDescent="0.3">
      <c r="A438" t="s">
        <v>2177</v>
      </c>
      <c r="B438" t="s">
        <v>2178</v>
      </c>
      <c r="C438" t="s">
        <v>2179</v>
      </c>
      <c r="D438" t="s">
        <v>2180</v>
      </c>
      <c r="E438" t="s">
        <v>117</v>
      </c>
      <c r="F438">
        <v>5</v>
      </c>
      <c r="G438">
        <v>2022</v>
      </c>
      <c r="H438" s="1">
        <v>44953.569530069442</v>
      </c>
      <c r="I438" t="s">
        <v>444</v>
      </c>
      <c r="J438">
        <v>564</v>
      </c>
      <c r="K438">
        <v>0</v>
      </c>
      <c r="L438" t="s">
        <v>38</v>
      </c>
      <c r="M438" t="s">
        <v>51</v>
      </c>
      <c r="N438">
        <v>564.36300000000006</v>
      </c>
      <c r="R438" t="s">
        <v>52</v>
      </c>
      <c r="S438">
        <v>41.940474000000002</v>
      </c>
      <c r="T438">
        <v>-87.988669000000002</v>
      </c>
      <c r="U438">
        <v>3.1143000000000001</v>
      </c>
      <c r="V438">
        <v>3</v>
      </c>
      <c r="W438">
        <v>7.6</v>
      </c>
      <c r="X438">
        <v>5.3</v>
      </c>
      <c r="Y438">
        <v>1143.6636000000001</v>
      </c>
      <c r="Z438">
        <v>17000161002</v>
      </c>
      <c r="AA438">
        <v>1655.3318945282999</v>
      </c>
      <c r="AB438" t="s">
        <v>177</v>
      </c>
      <c r="AC438" t="s">
        <v>42</v>
      </c>
      <c r="AD438" t="s">
        <v>54</v>
      </c>
      <c r="AE438" t="s">
        <v>44</v>
      </c>
      <c r="AF438" t="s">
        <v>2181</v>
      </c>
    </row>
    <row r="439" spans="1:32" x14ac:dyDescent="0.3">
      <c r="A439" t="s">
        <v>2182</v>
      </c>
      <c r="B439" t="s">
        <v>2183</v>
      </c>
      <c r="C439" t="s">
        <v>2184</v>
      </c>
      <c r="D439" t="s">
        <v>2185</v>
      </c>
      <c r="E439" t="s">
        <v>36</v>
      </c>
      <c r="F439">
        <v>9</v>
      </c>
      <c r="G439">
        <v>2022</v>
      </c>
      <c r="H439" s="1">
        <v>44960.661975682873</v>
      </c>
      <c r="I439" t="s">
        <v>444</v>
      </c>
      <c r="J439">
        <v>561</v>
      </c>
      <c r="K439">
        <v>0</v>
      </c>
      <c r="L439" t="s">
        <v>38</v>
      </c>
      <c r="M439" t="s">
        <v>51</v>
      </c>
      <c r="N439">
        <v>561</v>
      </c>
      <c r="R439" t="s">
        <v>52</v>
      </c>
      <c r="S439">
        <v>40.766388999999997</v>
      </c>
      <c r="T439">
        <v>-124.195278</v>
      </c>
      <c r="U439">
        <v>3.5078333330000002</v>
      </c>
      <c r="V439">
        <v>1</v>
      </c>
      <c r="W439">
        <v>12</v>
      </c>
      <c r="X439">
        <v>12</v>
      </c>
      <c r="Y439">
        <v>1280.184</v>
      </c>
      <c r="Z439">
        <v>6001010005</v>
      </c>
      <c r="AA439">
        <v>1857.468132474</v>
      </c>
      <c r="AB439" t="s">
        <v>53</v>
      </c>
      <c r="AC439" t="s">
        <v>42</v>
      </c>
      <c r="AD439" t="s">
        <v>54</v>
      </c>
      <c r="AE439" t="s">
        <v>583</v>
      </c>
      <c r="AF439" t="s">
        <v>2186</v>
      </c>
    </row>
    <row r="440" spans="1:32" x14ac:dyDescent="0.3">
      <c r="A440" t="s">
        <v>2187</v>
      </c>
      <c r="B440" t="s">
        <v>2188</v>
      </c>
      <c r="C440" t="s">
        <v>2188</v>
      </c>
      <c r="D440" t="s">
        <v>2189</v>
      </c>
      <c r="E440" t="s">
        <v>99</v>
      </c>
      <c r="F440">
        <v>6</v>
      </c>
      <c r="G440">
        <v>2022</v>
      </c>
      <c r="H440" s="1">
        <v>44805.588107777781</v>
      </c>
      <c r="I440" t="s">
        <v>444</v>
      </c>
      <c r="J440">
        <v>560.80999999999995</v>
      </c>
      <c r="K440">
        <v>0</v>
      </c>
      <c r="L440" t="s">
        <v>38</v>
      </c>
      <c r="M440" t="s">
        <v>79</v>
      </c>
      <c r="Q440">
        <v>549.80999999999995</v>
      </c>
      <c r="R440" t="s">
        <v>52</v>
      </c>
      <c r="S440">
        <v>33.150592000000003</v>
      </c>
      <c r="T440">
        <v>-95.550520000000006</v>
      </c>
      <c r="U440">
        <v>2.9474999999999998</v>
      </c>
      <c r="V440">
        <v>1</v>
      </c>
      <c r="W440">
        <v>5.4</v>
      </c>
      <c r="X440">
        <v>5.4</v>
      </c>
      <c r="Y440">
        <v>1075.53</v>
      </c>
      <c r="Z440">
        <v>48005022004</v>
      </c>
      <c r="AB440" t="s">
        <v>41</v>
      </c>
      <c r="AC440" t="s">
        <v>54</v>
      </c>
      <c r="AD440" t="s">
        <v>54</v>
      </c>
      <c r="AE440" t="s">
        <v>55</v>
      </c>
      <c r="AF440" t="s">
        <v>2190</v>
      </c>
    </row>
    <row r="441" spans="1:32" x14ac:dyDescent="0.3">
      <c r="A441" t="s">
        <v>2191</v>
      </c>
      <c r="B441" t="s">
        <v>2192</v>
      </c>
      <c r="C441" t="s">
        <v>2193</v>
      </c>
      <c r="D441" t="s">
        <v>2194</v>
      </c>
      <c r="E441" t="s">
        <v>543</v>
      </c>
      <c r="F441">
        <v>7</v>
      </c>
      <c r="G441">
        <v>2022</v>
      </c>
      <c r="H441" s="1">
        <v>44978.404938402775</v>
      </c>
      <c r="I441" t="s">
        <v>444</v>
      </c>
      <c r="J441">
        <v>552</v>
      </c>
      <c r="K441">
        <v>0</v>
      </c>
      <c r="L441" t="s">
        <v>38</v>
      </c>
      <c r="M441" t="s">
        <v>51</v>
      </c>
      <c r="N441">
        <v>552</v>
      </c>
      <c r="R441" t="s">
        <v>52</v>
      </c>
      <c r="S441">
        <v>38.861972000000002</v>
      </c>
      <c r="T441">
        <v>-90.868694000000005</v>
      </c>
      <c r="U441">
        <v>4.7921416670000001</v>
      </c>
      <c r="V441">
        <v>1</v>
      </c>
      <c r="W441">
        <v>0</v>
      </c>
      <c r="X441">
        <v>0</v>
      </c>
      <c r="Y441">
        <v>1748.7784999999999</v>
      </c>
      <c r="Z441">
        <v>29001239002</v>
      </c>
      <c r="AA441">
        <v>3059.3592770159999</v>
      </c>
      <c r="AB441" t="s">
        <v>41</v>
      </c>
      <c r="AC441" t="s">
        <v>72</v>
      </c>
      <c r="AD441" t="s">
        <v>54</v>
      </c>
      <c r="AE441" t="s">
        <v>73</v>
      </c>
      <c r="AF441" t="s">
        <v>2195</v>
      </c>
    </row>
    <row r="442" spans="1:32" x14ac:dyDescent="0.3">
      <c r="A442" t="s">
        <v>2196</v>
      </c>
      <c r="B442" t="s">
        <v>2197</v>
      </c>
      <c r="C442" t="s">
        <v>2198</v>
      </c>
      <c r="D442" t="s">
        <v>2199</v>
      </c>
      <c r="E442" t="s">
        <v>213</v>
      </c>
      <c r="F442">
        <v>3</v>
      </c>
      <c r="G442">
        <v>2022</v>
      </c>
      <c r="H442" s="1">
        <v>44957.42770896991</v>
      </c>
      <c r="I442" t="s">
        <v>444</v>
      </c>
      <c r="J442">
        <v>551.75</v>
      </c>
      <c r="K442">
        <v>0</v>
      </c>
      <c r="L442" t="s">
        <v>38</v>
      </c>
      <c r="M442" t="s">
        <v>79</v>
      </c>
      <c r="Q442">
        <v>551.75</v>
      </c>
      <c r="R442" t="s">
        <v>94</v>
      </c>
      <c r="S442">
        <v>40.175181000000002</v>
      </c>
      <c r="T442">
        <v>-76.196725999999998</v>
      </c>
      <c r="U442">
        <v>2.010583333</v>
      </c>
      <c r="V442">
        <v>1</v>
      </c>
      <c r="W442">
        <v>3.8</v>
      </c>
      <c r="X442">
        <v>0</v>
      </c>
      <c r="Y442">
        <v>733.58900000000006</v>
      </c>
      <c r="Z442">
        <v>42001192001</v>
      </c>
      <c r="AA442">
        <v>1478.6903172243997</v>
      </c>
      <c r="AB442" t="s">
        <v>53</v>
      </c>
      <c r="AC442" t="s">
        <v>42</v>
      </c>
      <c r="AD442" t="s">
        <v>54</v>
      </c>
      <c r="AE442" t="s">
        <v>65</v>
      </c>
      <c r="AF442" t="s">
        <v>2200</v>
      </c>
    </row>
    <row r="443" spans="1:32" x14ac:dyDescent="0.3">
      <c r="A443" t="s">
        <v>2201</v>
      </c>
      <c r="B443" t="s">
        <v>2202</v>
      </c>
      <c r="C443" t="s">
        <v>2202</v>
      </c>
      <c r="D443" t="s">
        <v>98</v>
      </c>
      <c r="E443" t="s">
        <v>99</v>
      </c>
      <c r="F443">
        <v>6</v>
      </c>
      <c r="G443">
        <v>2022</v>
      </c>
      <c r="H443" s="1">
        <v>44834.500949560184</v>
      </c>
      <c r="I443" t="s">
        <v>444</v>
      </c>
      <c r="J443">
        <v>545.74</v>
      </c>
      <c r="K443">
        <v>0</v>
      </c>
      <c r="L443" t="s">
        <v>38</v>
      </c>
      <c r="M443" t="s">
        <v>79</v>
      </c>
      <c r="Q443">
        <v>545.74</v>
      </c>
      <c r="R443" t="s">
        <v>94</v>
      </c>
      <c r="S443">
        <v>30.04514</v>
      </c>
      <c r="T443">
        <v>-95.190799999999996</v>
      </c>
      <c r="U443">
        <v>4.6887499999999998</v>
      </c>
      <c r="V443">
        <v>1</v>
      </c>
      <c r="W443">
        <v>7</v>
      </c>
      <c r="X443">
        <v>7</v>
      </c>
      <c r="Y443">
        <v>1712.3150000000001</v>
      </c>
      <c r="Z443">
        <v>48007632001</v>
      </c>
      <c r="AB443" t="s">
        <v>41</v>
      </c>
      <c r="AC443" t="s">
        <v>54</v>
      </c>
      <c r="AD443" t="s">
        <v>54</v>
      </c>
      <c r="AE443" t="s">
        <v>73</v>
      </c>
      <c r="AF443" t="s">
        <v>2203</v>
      </c>
    </row>
    <row r="444" spans="1:32" x14ac:dyDescent="0.3">
      <c r="A444" t="s">
        <v>2204</v>
      </c>
      <c r="B444" t="s">
        <v>2205</v>
      </c>
      <c r="C444" t="s">
        <v>2206</v>
      </c>
      <c r="D444" t="s">
        <v>2207</v>
      </c>
      <c r="E444" t="s">
        <v>514</v>
      </c>
      <c r="F444">
        <v>1</v>
      </c>
      <c r="G444">
        <v>2022</v>
      </c>
      <c r="H444" s="1">
        <v>44978.609588692132</v>
      </c>
      <c r="I444" t="s">
        <v>444</v>
      </c>
      <c r="J444">
        <v>545.4</v>
      </c>
      <c r="K444">
        <v>0</v>
      </c>
      <c r="L444" t="s">
        <v>38</v>
      </c>
      <c r="M444" t="s">
        <v>79</v>
      </c>
      <c r="Q444">
        <v>545.4</v>
      </c>
      <c r="R444" t="s">
        <v>94</v>
      </c>
      <c r="S444">
        <v>41.360945000000001</v>
      </c>
      <c r="T444">
        <v>-71.835385000000002</v>
      </c>
      <c r="U444">
        <v>2.0626666669999998</v>
      </c>
      <c r="V444">
        <v>1</v>
      </c>
      <c r="W444">
        <v>3.3</v>
      </c>
      <c r="X444">
        <v>2.4</v>
      </c>
      <c r="Y444">
        <v>751.10900000000004</v>
      </c>
      <c r="Z444">
        <v>44000029001</v>
      </c>
      <c r="AA444">
        <v>1389.4590049780998</v>
      </c>
      <c r="AB444" t="s">
        <v>54</v>
      </c>
      <c r="AC444" t="s">
        <v>54</v>
      </c>
      <c r="AD444" t="s">
        <v>54</v>
      </c>
      <c r="AE444" t="s">
        <v>65</v>
      </c>
      <c r="AF444" t="s">
        <v>2208</v>
      </c>
    </row>
    <row r="445" spans="1:32" x14ac:dyDescent="0.3">
      <c r="A445" t="s">
        <v>2209</v>
      </c>
      <c r="B445" t="s">
        <v>2210</v>
      </c>
      <c r="C445" t="s">
        <v>2211</v>
      </c>
      <c r="D445" t="s">
        <v>306</v>
      </c>
      <c r="E445" t="s">
        <v>117</v>
      </c>
      <c r="F445">
        <v>5</v>
      </c>
      <c r="G445">
        <v>2022</v>
      </c>
      <c r="H445" s="1">
        <v>44950.464082592589</v>
      </c>
      <c r="I445" t="s">
        <v>444</v>
      </c>
      <c r="J445">
        <v>540</v>
      </c>
      <c r="K445">
        <v>0</v>
      </c>
      <c r="L445" t="s">
        <v>38</v>
      </c>
      <c r="M445" t="s">
        <v>51</v>
      </c>
      <c r="N445">
        <v>540</v>
      </c>
      <c r="R445" t="s">
        <v>52</v>
      </c>
      <c r="S445">
        <v>37.721981</v>
      </c>
      <c r="T445">
        <v>-88.928055999999998</v>
      </c>
      <c r="U445">
        <v>2.9674999999999998</v>
      </c>
      <c r="V445">
        <v>2</v>
      </c>
      <c r="W445">
        <v>10.8</v>
      </c>
      <c r="X445">
        <v>4.95</v>
      </c>
      <c r="Y445">
        <v>1078.99</v>
      </c>
      <c r="Z445">
        <v>17000012001</v>
      </c>
      <c r="AB445" t="s">
        <v>41</v>
      </c>
      <c r="AC445" t="s">
        <v>72</v>
      </c>
      <c r="AD445" t="s">
        <v>54</v>
      </c>
      <c r="AE445" t="s">
        <v>73</v>
      </c>
      <c r="AF445" t="s">
        <v>2212</v>
      </c>
    </row>
    <row r="446" spans="1:32" x14ac:dyDescent="0.3">
      <c r="A446" t="s">
        <v>2213</v>
      </c>
      <c r="B446" t="s">
        <v>2214</v>
      </c>
      <c r="C446" t="s">
        <v>2215</v>
      </c>
      <c r="D446" t="s">
        <v>2216</v>
      </c>
      <c r="E446" t="s">
        <v>525</v>
      </c>
      <c r="F446">
        <v>2</v>
      </c>
      <c r="G446">
        <v>2022</v>
      </c>
      <c r="H446" s="1">
        <v>44970.48254597222</v>
      </c>
      <c r="I446" t="s">
        <v>444</v>
      </c>
      <c r="J446">
        <v>536.16</v>
      </c>
      <c r="K446">
        <v>0</v>
      </c>
      <c r="L446" t="s">
        <v>38</v>
      </c>
      <c r="M446" t="s">
        <v>79</v>
      </c>
      <c r="Q446">
        <v>536.16</v>
      </c>
      <c r="R446" t="s">
        <v>86</v>
      </c>
      <c r="S446">
        <v>40.841515999999999</v>
      </c>
      <c r="T446">
        <v>-74.642297999999997</v>
      </c>
      <c r="U446">
        <v>1.5694999999999999</v>
      </c>
      <c r="V446">
        <v>1</v>
      </c>
      <c r="W446">
        <v>0</v>
      </c>
      <c r="X446">
        <v>0</v>
      </c>
      <c r="Y446">
        <v>572.39229999999998</v>
      </c>
      <c r="Z446">
        <v>34002391001</v>
      </c>
      <c r="AA446">
        <v>652.84541714894999</v>
      </c>
      <c r="AB446" t="s">
        <v>54</v>
      </c>
      <c r="AC446" t="s">
        <v>54</v>
      </c>
      <c r="AD446" t="s">
        <v>54</v>
      </c>
      <c r="AE446" t="s">
        <v>73</v>
      </c>
      <c r="AF446" t="s">
        <v>2217</v>
      </c>
    </row>
    <row r="447" spans="1:32" x14ac:dyDescent="0.3">
      <c r="A447" t="s">
        <v>2218</v>
      </c>
      <c r="B447" t="s">
        <v>2219</v>
      </c>
      <c r="C447" t="s">
        <v>2220</v>
      </c>
      <c r="D447" t="s">
        <v>542</v>
      </c>
      <c r="E447" t="s">
        <v>543</v>
      </c>
      <c r="F447">
        <v>7</v>
      </c>
      <c r="G447">
        <v>2022</v>
      </c>
      <c r="H447" s="1">
        <v>44974.401931539353</v>
      </c>
      <c r="I447" t="s">
        <v>444</v>
      </c>
      <c r="J447">
        <v>535.87</v>
      </c>
      <c r="K447">
        <v>0</v>
      </c>
      <c r="L447" t="s">
        <v>38</v>
      </c>
      <c r="M447" t="s">
        <v>79</v>
      </c>
      <c r="Q447">
        <v>677.17</v>
      </c>
      <c r="R447" t="s">
        <v>94</v>
      </c>
      <c r="S447">
        <v>39.354219999999998</v>
      </c>
      <c r="T447">
        <v>-94.665390000000002</v>
      </c>
      <c r="U447">
        <v>2.2565</v>
      </c>
      <c r="V447">
        <v>1</v>
      </c>
      <c r="W447">
        <v>0</v>
      </c>
      <c r="X447">
        <v>0</v>
      </c>
      <c r="Y447">
        <v>690.35699999999997</v>
      </c>
      <c r="Z447">
        <v>29001011005</v>
      </c>
      <c r="AA447">
        <v>746.62934736700004</v>
      </c>
      <c r="AB447" t="s">
        <v>54</v>
      </c>
      <c r="AC447" t="s">
        <v>72</v>
      </c>
      <c r="AD447" t="s">
        <v>54</v>
      </c>
      <c r="AE447" t="s">
        <v>54</v>
      </c>
      <c r="AF447" t="s">
        <v>2221</v>
      </c>
    </row>
    <row r="448" spans="1:32" x14ac:dyDescent="0.3">
      <c r="A448" t="s">
        <v>2222</v>
      </c>
      <c r="B448" t="s">
        <v>2223</v>
      </c>
      <c r="C448" t="s">
        <v>2224</v>
      </c>
      <c r="D448" t="s">
        <v>2225</v>
      </c>
      <c r="E448" t="s">
        <v>247</v>
      </c>
      <c r="F448">
        <v>1</v>
      </c>
      <c r="G448">
        <v>2022</v>
      </c>
      <c r="H448" s="1">
        <v>44957.32769914352</v>
      </c>
      <c r="I448" t="s">
        <v>444</v>
      </c>
      <c r="J448">
        <v>533.24</v>
      </c>
      <c r="K448">
        <v>0</v>
      </c>
      <c r="L448" t="s">
        <v>38</v>
      </c>
      <c r="M448" t="s">
        <v>79</v>
      </c>
      <c r="Q448">
        <v>533.24</v>
      </c>
      <c r="R448" t="s">
        <v>214</v>
      </c>
      <c r="S448">
        <v>42.069690000000001</v>
      </c>
      <c r="T448">
        <v>-72.006299999999996</v>
      </c>
      <c r="U448">
        <v>1.788666667</v>
      </c>
      <c r="V448">
        <v>1</v>
      </c>
      <c r="W448">
        <v>3.77</v>
      </c>
      <c r="X448">
        <v>0</v>
      </c>
      <c r="Y448">
        <v>652.58900000000006</v>
      </c>
      <c r="Z448">
        <v>25000031001</v>
      </c>
      <c r="AA448">
        <v>693.81897889470008</v>
      </c>
      <c r="AB448" t="s">
        <v>952</v>
      </c>
      <c r="AC448" t="s">
        <v>64</v>
      </c>
      <c r="AD448" t="s">
        <v>43</v>
      </c>
      <c r="AE448" t="s">
        <v>73</v>
      </c>
      <c r="AF448" t="s">
        <v>2226</v>
      </c>
    </row>
    <row r="449" spans="1:32" x14ac:dyDescent="0.3">
      <c r="A449" t="s">
        <v>2227</v>
      </c>
      <c r="B449" t="s">
        <v>2228</v>
      </c>
      <c r="C449" t="s">
        <v>2229</v>
      </c>
      <c r="D449" t="s">
        <v>2230</v>
      </c>
      <c r="E449" t="s">
        <v>117</v>
      </c>
      <c r="F449">
        <v>5</v>
      </c>
      <c r="G449">
        <v>2022</v>
      </c>
      <c r="H449" s="1">
        <v>44938.599190289351</v>
      </c>
      <c r="I449" t="s">
        <v>444</v>
      </c>
      <c r="J449">
        <v>525.26</v>
      </c>
      <c r="K449">
        <v>0</v>
      </c>
      <c r="L449" t="s">
        <v>38</v>
      </c>
      <c r="M449" t="s">
        <v>39</v>
      </c>
      <c r="N449">
        <v>361.06</v>
      </c>
      <c r="Q449">
        <v>164.2</v>
      </c>
      <c r="R449" t="s">
        <v>568</v>
      </c>
      <c r="S449">
        <v>42.235138999999997</v>
      </c>
      <c r="T449">
        <v>-88.330224999999999</v>
      </c>
      <c r="U449">
        <v>2.7833333329999999</v>
      </c>
      <c r="V449">
        <v>1</v>
      </c>
      <c r="W449">
        <v>16</v>
      </c>
      <c r="X449">
        <v>4</v>
      </c>
      <c r="Y449">
        <v>1016.44</v>
      </c>
      <c r="Z449">
        <v>17000664002</v>
      </c>
      <c r="AA449">
        <v>1019.786425672</v>
      </c>
      <c r="AB449" t="s">
        <v>41</v>
      </c>
      <c r="AC449" t="s">
        <v>54</v>
      </c>
      <c r="AD449" t="s">
        <v>537</v>
      </c>
      <c r="AE449" t="s">
        <v>73</v>
      </c>
      <c r="AF449" t="s">
        <v>2231</v>
      </c>
    </row>
    <row r="450" spans="1:32" x14ac:dyDescent="0.3">
      <c r="A450" t="s">
        <v>2232</v>
      </c>
      <c r="B450" t="s">
        <v>2233</v>
      </c>
      <c r="C450" t="s">
        <v>2234</v>
      </c>
      <c r="D450" t="s">
        <v>2235</v>
      </c>
      <c r="E450" t="s">
        <v>85</v>
      </c>
      <c r="F450">
        <v>2</v>
      </c>
      <c r="G450">
        <v>2022</v>
      </c>
      <c r="H450" s="1">
        <v>44970.530528252311</v>
      </c>
      <c r="I450" t="s">
        <v>444</v>
      </c>
      <c r="J450">
        <v>520</v>
      </c>
      <c r="K450">
        <v>0</v>
      </c>
      <c r="L450" t="s">
        <v>38</v>
      </c>
      <c r="M450" t="s">
        <v>51</v>
      </c>
      <c r="N450">
        <v>520</v>
      </c>
      <c r="R450" t="s">
        <v>86</v>
      </c>
      <c r="S450">
        <v>42.085360999999999</v>
      </c>
      <c r="T450">
        <v>-76.088860999999994</v>
      </c>
      <c r="U450">
        <v>14.112500000000001</v>
      </c>
      <c r="V450">
        <v>3</v>
      </c>
      <c r="W450">
        <v>10</v>
      </c>
      <c r="X450">
        <v>0</v>
      </c>
      <c r="Y450">
        <v>5063.43</v>
      </c>
      <c r="Z450">
        <v>36007011001</v>
      </c>
      <c r="AA450">
        <v>3314.3058834339995</v>
      </c>
      <c r="AB450" t="s">
        <v>952</v>
      </c>
      <c r="AC450" t="s">
        <v>54</v>
      </c>
      <c r="AD450" t="s">
        <v>43</v>
      </c>
      <c r="AE450" t="s">
        <v>55</v>
      </c>
      <c r="AF450" t="s">
        <v>2236</v>
      </c>
    </row>
    <row r="451" spans="1:32" x14ac:dyDescent="0.3">
      <c r="A451" t="s">
        <v>2237</v>
      </c>
      <c r="B451" t="s">
        <v>2238</v>
      </c>
      <c r="C451" t="s">
        <v>2239</v>
      </c>
      <c r="D451" t="s">
        <v>2240</v>
      </c>
      <c r="E451" t="s">
        <v>726</v>
      </c>
      <c r="F451">
        <v>6</v>
      </c>
      <c r="G451">
        <v>2022</v>
      </c>
      <c r="H451" s="1">
        <v>45226.30925165509</v>
      </c>
      <c r="I451" t="s">
        <v>444</v>
      </c>
      <c r="J451">
        <v>518</v>
      </c>
      <c r="K451">
        <v>0</v>
      </c>
      <c r="L451" t="s">
        <v>38</v>
      </c>
      <c r="M451" t="s">
        <v>79</v>
      </c>
      <c r="Q451">
        <v>580</v>
      </c>
      <c r="R451" t="s">
        <v>52</v>
      </c>
      <c r="S451">
        <v>35.124721999999998</v>
      </c>
      <c r="T451">
        <v>-90.182500000000005</v>
      </c>
      <c r="U451">
        <v>6.4749999999999996</v>
      </c>
      <c r="V451">
        <v>1</v>
      </c>
      <c r="W451">
        <v>6.3</v>
      </c>
      <c r="X451">
        <v>9.1999999999999993</v>
      </c>
      <c r="Y451">
        <v>2358.3000000000002</v>
      </c>
      <c r="Z451">
        <v>5000007001</v>
      </c>
      <c r="AA451">
        <v>1860.1997032570496</v>
      </c>
      <c r="AB451" t="s">
        <v>54</v>
      </c>
      <c r="AC451" t="s">
        <v>54</v>
      </c>
      <c r="AD451" t="s">
        <v>54</v>
      </c>
      <c r="AE451" t="s">
        <v>73</v>
      </c>
      <c r="AF451" t="s">
        <v>2241</v>
      </c>
    </row>
    <row r="452" spans="1:32" x14ac:dyDescent="0.3">
      <c r="A452" t="s">
        <v>2242</v>
      </c>
      <c r="B452" t="s">
        <v>2243</v>
      </c>
      <c r="C452" t="s">
        <v>2244</v>
      </c>
      <c r="D452" t="s">
        <v>2245</v>
      </c>
      <c r="E452" t="s">
        <v>854</v>
      </c>
      <c r="F452">
        <v>8</v>
      </c>
      <c r="G452">
        <v>2022</v>
      </c>
      <c r="H452" s="1">
        <v>44973.673977210645</v>
      </c>
      <c r="I452" t="s">
        <v>444</v>
      </c>
      <c r="J452">
        <v>516</v>
      </c>
      <c r="K452">
        <v>0</v>
      </c>
      <c r="L452" t="s">
        <v>38</v>
      </c>
      <c r="M452" t="s">
        <v>51</v>
      </c>
      <c r="N452">
        <v>516</v>
      </c>
      <c r="R452" t="s">
        <v>490</v>
      </c>
      <c r="S452">
        <v>41.532269999999997</v>
      </c>
      <c r="T452">
        <v>-112.02585000000001</v>
      </c>
      <c r="U452">
        <v>0</v>
      </c>
      <c r="V452">
        <v>1</v>
      </c>
      <c r="W452">
        <v>6</v>
      </c>
      <c r="X452">
        <v>0</v>
      </c>
      <c r="Y452">
        <v>0</v>
      </c>
      <c r="Z452">
        <v>49000002001</v>
      </c>
      <c r="AA452">
        <v>1107.1966907295998</v>
      </c>
      <c r="AB452" t="s">
        <v>41</v>
      </c>
      <c r="AC452" t="s">
        <v>54</v>
      </c>
      <c r="AD452" t="s">
        <v>43</v>
      </c>
      <c r="AE452" t="s">
        <v>73</v>
      </c>
      <c r="AF452" t="s">
        <v>2246</v>
      </c>
    </row>
    <row r="453" spans="1:32" x14ac:dyDescent="0.3">
      <c r="A453" t="s">
        <v>2247</v>
      </c>
      <c r="B453" t="s">
        <v>2248</v>
      </c>
      <c r="C453" t="s">
        <v>2249</v>
      </c>
      <c r="D453" t="s">
        <v>2250</v>
      </c>
      <c r="E453" t="s">
        <v>36</v>
      </c>
      <c r="F453">
        <v>9</v>
      </c>
      <c r="G453">
        <v>2022</v>
      </c>
      <c r="H453" s="1">
        <v>44985.384858020836</v>
      </c>
      <c r="I453" t="s">
        <v>444</v>
      </c>
      <c r="J453">
        <v>515.86</v>
      </c>
      <c r="K453">
        <v>0</v>
      </c>
      <c r="L453" t="s">
        <v>38</v>
      </c>
      <c r="M453" t="s">
        <v>51</v>
      </c>
      <c r="N453">
        <v>515.86</v>
      </c>
      <c r="R453" t="s">
        <v>52</v>
      </c>
      <c r="S453">
        <v>37.591898999999998</v>
      </c>
      <c r="T453">
        <v>-122.358101</v>
      </c>
      <c r="U453">
        <v>2.3395833330000002</v>
      </c>
      <c r="V453">
        <v>3</v>
      </c>
      <c r="W453">
        <v>5.5</v>
      </c>
      <c r="X453">
        <v>0</v>
      </c>
      <c r="Y453">
        <v>854.83600000000001</v>
      </c>
      <c r="Z453">
        <v>6002011001</v>
      </c>
      <c r="AA453">
        <v>1613.4478091881999</v>
      </c>
      <c r="AB453" t="s">
        <v>53</v>
      </c>
      <c r="AC453" t="s">
        <v>42</v>
      </c>
      <c r="AD453" t="s">
        <v>54</v>
      </c>
      <c r="AE453" t="s">
        <v>65</v>
      </c>
      <c r="AF453" t="s">
        <v>2251</v>
      </c>
    </row>
    <row r="454" spans="1:32" x14ac:dyDescent="0.3">
      <c r="A454" t="s">
        <v>2252</v>
      </c>
      <c r="B454" t="s">
        <v>2253</v>
      </c>
      <c r="C454" t="s">
        <v>2254</v>
      </c>
      <c r="D454" t="s">
        <v>2255</v>
      </c>
      <c r="E454" t="s">
        <v>172</v>
      </c>
      <c r="F454">
        <v>4</v>
      </c>
      <c r="G454">
        <v>2022</v>
      </c>
      <c r="H454" s="1">
        <v>44974.578651747688</v>
      </c>
      <c r="I454" t="s">
        <v>444</v>
      </c>
      <c r="J454">
        <v>515.29999999999995</v>
      </c>
      <c r="K454">
        <v>0</v>
      </c>
      <c r="L454" t="s">
        <v>38</v>
      </c>
      <c r="M454" t="s">
        <v>39</v>
      </c>
      <c r="N454">
        <v>284.10000000000002</v>
      </c>
      <c r="Q454">
        <v>207.51</v>
      </c>
      <c r="R454" t="s">
        <v>673</v>
      </c>
      <c r="S454">
        <v>33.437156999999999</v>
      </c>
      <c r="T454">
        <v>-80.849191000000005</v>
      </c>
      <c r="U454">
        <v>4.0416666670000003</v>
      </c>
      <c r="V454">
        <v>1</v>
      </c>
      <c r="W454">
        <v>0</v>
      </c>
      <c r="X454">
        <v>0</v>
      </c>
      <c r="Y454">
        <v>1475.7</v>
      </c>
      <c r="Z454">
        <v>45000255001</v>
      </c>
      <c r="AA454">
        <v>2528.7061262288203</v>
      </c>
      <c r="AB454" t="s">
        <v>41</v>
      </c>
      <c r="AC454" t="s">
        <v>54</v>
      </c>
      <c r="AD454" t="s">
        <v>537</v>
      </c>
      <c r="AE454" t="s">
        <v>73</v>
      </c>
      <c r="AF454" t="s">
        <v>2256</v>
      </c>
    </row>
    <row r="455" spans="1:32" x14ac:dyDescent="0.3">
      <c r="A455" t="s">
        <v>2257</v>
      </c>
      <c r="B455" t="s">
        <v>2258</v>
      </c>
      <c r="C455" t="s">
        <v>2259</v>
      </c>
      <c r="D455" t="s">
        <v>2260</v>
      </c>
      <c r="E455" t="s">
        <v>600</v>
      </c>
      <c r="F455">
        <v>4</v>
      </c>
      <c r="G455">
        <v>2022</v>
      </c>
      <c r="H455" s="1">
        <v>44999.493066365743</v>
      </c>
      <c r="I455" t="s">
        <v>444</v>
      </c>
      <c r="J455">
        <v>509.54</v>
      </c>
      <c r="K455">
        <v>0</v>
      </c>
      <c r="L455" t="s">
        <v>38</v>
      </c>
      <c r="M455" t="s">
        <v>79</v>
      </c>
      <c r="Q455">
        <v>509.54</v>
      </c>
      <c r="R455" t="s">
        <v>52</v>
      </c>
      <c r="S455">
        <v>27.631388999999999</v>
      </c>
      <c r="T455">
        <v>-80.377499999999998</v>
      </c>
      <c r="Z455">
        <v>12000116001</v>
      </c>
      <c r="AA455">
        <v>1374.8906274684998</v>
      </c>
      <c r="AB455" t="s">
        <v>54</v>
      </c>
      <c r="AC455" t="s">
        <v>64</v>
      </c>
      <c r="AD455" t="s">
        <v>54</v>
      </c>
      <c r="AE455" t="s">
        <v>65</v>
      </c>
      <c r="AF455" t="s">
        <v>2261</v>
      </c>
    </row>
    <row r="456" spans="1:32" x14ac:dyDescent="0.3">
      <c r="A456" t="s">
        <v>2262</v>
      </c>
      <c r="B456" t="s">
        <v>2263</v>
      </c>
      <c r="C456" t="s">
        <v>2264</v>
      </c>
      <c r="D456" t="s">
        <v>2265</v>
      </c>
      <c r="E456" t="s">
        <v>213</v>
      </c>
      <c r="F456">
        <v>3</v>
      </c>
      <c r="G456">
        <v>2022</v>
      </c>
      <c r="H456" s="1">
        <v>44977.532362210652</v>
      </c>
      <c r="I456" t="s">
        <v>444</v>
      </c>
      <c r="J456">
        <v>505</v>
      </c>
      <c r="K456">
        <v>0</v>
      </c>
      <c r="L456" t="s">
        <v>38</v>
      </c>
      <c r="M456" t="s">
        <v>79</v>
      </c>
      <c r="Q456">
        <v>505</v>
      </c>
      <c r="R456" t="s">
        <v>94</v>
      </c>
      <c r="S456">
        <v>41.244722000000003</v>
      </c>
      <c r="T456">
        <v>-76.989444000000006</v>
      </c>
      <c r="U456">
        <v>5.7205833330000004</v>
      </c>
      <c r="V456">
        <v>1</v>
      </c>
      <c r="W456">
        <v>8.4</v>
      </c>
      <c r="X456">
        <v>0</v>
      </c>
      <c r="Y456">
        <v>2080.2240000000002</v>
      </c>
      <c r="Z456">
        <v>42004026002</v>
      </c>
      <c r="AA456">
        <v>1861.1102268514001</v>
      </c>
      <c r="AB456" t="s">
        <v>41</v>
      </c>
      <c r="AC456" t="s">
        <v>54</v>
      </c>
      <c r="AD456" t="s">
        <v>54</v>
      </c>
      <c r="AE456" t="s">
        <v>73</v>
      </c>
      <c r="AF456" t="s">
        <v>2266</v>
      </c>
    </row>
    <row r="457" spans="1:32" x14ac:dyDescent="0.3">
      <c r="A457" t="s">
        <v>2267</v>
      </c>
      <c r="B457" t="s">
        <v>2268</v>
      </c>
      <c r="C457" t="s">
        <v>2269</v>
      </c>
      <c r="D457" t="s">
        <v>2270</v>
      </c>
      <c r="E457" t="s">
        <v>159</v>
      </c>
      <c r="F457">
        <v>10</v>
      </c>
      <c r="G457">
        <v>2022</v>
      </c>
      <c r="H457" s="1">
        <v>44974.528370821761</v>
      </c>
      <c r="I457" t="s">
        <v>444</v>
      </c>
      <c r="J457">
        <v>490</v>
      </c>
      <c r="K457">
        <v>0</v>
      </c>
      <c r="L457" t="s">
        <v>38</v>
      </c>
      <c r="M457" t="s">
        <v>51</v>
      </c>
      <c r="N457">
        <v>490</v>
      </c>
      <c r="R457" t="s">
        <v>52</v>
      </c>
      <c r="S457">
        <v>46.064194000000001</v>
      </c>
      <c r="T457">
        <v>-118.375175</v>
      </c>
      <c r="Z457">
        <v>53001365001</v>
      </c>
      <c r="AA457">
        <v>2873.6124637686003</v>
      </c>
      <c r="AB457" t="s">
        <v>53</v>
      </c>
      <c r="AC457" t="s">
        <v>54</v>
      </c>
      <c r="AD457" t="s">
        <v>54</v>
      </c>
      <c r="AE457" t="s">
        <v>55</v>
      </c>
      <c r="AF457" t="s">
        <v>2271</v>
      </c>
    </row>
    <row r="458" spans="1:32" x14ac:dyDescent="0.3">
      <c r="A458" t="s">
        <v>2272</v>
      </c>
      <c r="B458" t="s">
        <v>2273</v>
      </c>
      <c r="C458" t="s">
        <v>2274</v>
      </c>
      <c r="D458" t="s">
        <v>2275</v>
      </c>
      <c r="E458" t="s">
        <v>50</v>
      </c>
      <c r="F458">
        <v>10</v>
      </c>
      <c r="G458">
        <v>2022</v>
      </c>
      <c r="H458" s="1">
        <v>44930.686078854167</v>
      </c>
      <c r="I458" t="s">
        <v>444</v>
      </c>
      <c r="J458">
        <v>489.74</v>
      </c>
      <c r="K458">
        <v>0</v>
      </c>
      <c r="L458" t="s">
        <v>38</v>
      </c>
      <c r="M458" t="s">
        <v>79</v>
      </c>
      <c r="Q458">
        <v>489.74</v>
      </c>
      <c r="R458" t="s">
        <v>94</v>
      </c>
      <c r="S458">
        <v>45.285122999999999</v>
      </c>
      <c r="T458">
        <v>-122.677693</v>
      </c>
      <c r="U458">
        <v>1.0302249999999999</v>
      </c>
      <c r="V458">
        <v>1</v>
      </c>
      <c r="W458">
        <v>2</v>
      </c>
      <c r="X458">
        <v>0</v>
      </c>
      <c r="Y458">
        <v>376.08</v>
      </c>
      <c r="Z458">
        <v>41000002001</v>
      </c>
      <c r="AA458">
        <v>783.050291141</v>
      </c>
      <c r="AB458" t="s">
        <v>54</v>
      </c>
      <c r="AC458" t="s">
        <v>54</v>
      </c>
      <c r="AD458" t="s">
        <v>54</v>
      </c>
      <c r="AE458" t="s">
        <v>65</v>
      </c>
      <c r="AF458" t="s">
        <v>2276</v>
      </c>
    </row>
    <row r="459" spans="1:32" x14ac:dyDescent="0.3">
      <c r="A459" t="s">
        <v>2277</v>
      </c>
      <c r="B459" t="s">
        <v>2278</v>
      </c>
      <c r="C459" t="s">
        <v>2279</v>
      </c>
      <c r="D459" t="s">
        <v>2280</v>
      </c>
      <c r="E459" t="s">
        <v>61</v>
      </c>
      <c r="F459">
        <v>1</v>
      </c>
      <c r="G459">
        <v>2022</v>
      </c>
      <c r="H459" s="1">
        <v>44944.385152291667</v>
      </c>
      <c r="I459" t="s">
        <v>444</v>
      </c>
      <c r="J459">
        <v>488.14</v>
      </c>
      <c r="K459">
        <v>0</v>
      </c>
      <c r="L459" t="s">
        <v>38</v>
      </c>
      <c r="M459" t="s">
        <v>79</v>
      </c>
      <c r="Q459">
        <v>488.14</v>
      </c>
      <c r="R459" t="s">
        <v>94</v>
      </c>
      <c r="S459">
        <v>41.446098999999997</v>
      </c>
      <c r="T459">
        <v>-72.837582999999995</v>
      </c>
      <c r="U459">
        <v>4.8633333329999999</v>
      </c>
      <c r="V459">
        <v>1</v>
      </c>
      <c r="W459">
        <v>8</v>
      </c>
      <c r="X459">
        <v>0</v>
      </c>
      <c r="Y459">
        <v>1771.48</v>
      </c>
      <c r="Z459">
        <v>9001480001</v>
      </c>
      <c r="AA459">
        <v>2369.91081137418</v>
      </c>
      <c r="AB459" t="s">
        <v>53</v>
      </c>
      <c r="AC459" t="s">
        <v>54</v>
      </c>
      <c r="AD459" t="s">
        <v>54</v>
      </c>
      <c r="AE459" t="s">
        <v>55</v>
      </c>
      <c r="AF459" t="s">
        <v>2281</v>
      </c>
    </row>
    <row r="460" spans="1:32" x14ac:dyDescent="0.3">
      <c r="A460" t="s">
        <v>2282</v>
      </c>
      <c r="B460" t="s">
        <v>2283</v>
      </c>
      <c r="C460" t="s">
        <v>2284</v>
      </c>
      <c r="D460" t="s">
        <v>1995</v>
      </c>
      <c r="E460" t="s">
        <v>207</v>
      </c>
      <c r="F460">
        <v>4</v>
      </c>
      <c r="G460">
        <v>2022</v>
      </c>
      <c r="H460" s="1">
        <v>44957.658130243057</v>
      </c>
      <c r="I460" t="s">
        <v>444</v>
      </c>
      <c r="J460">
        <v>487.82</v>
      </c>
      <c r="K460">
        <v>0</v>
      </c>
      <c r="L460" t="s">
        <v>38</v>
      </c>
      <c r="M460" t="s">
        <v>51</v>
      </c>
      <c r="N460">
        <v>487.82</v>
      </c>
      <c r="R460" t="s">
        <v>86</v>
      </c>
      <c r="S460">
        <v>35.982596999999998</v>
      </c>
      <c r="T460">
        <v>-83.197659000000002</v>
      </c>
      <c r="U460">
        <v>1.7</v>
      </c>
      <c r="V460">
        <v>1</v>
      </c>
      <c r="W460">
        <v>4.3499999999999996</v>
      </c>
      <c r="X460">
        <v>2.8</v>
      </c>
      <c r="Y460">
        <v>619.15099999999995</v>
      </c>
      <c r="Z460">
        <v>47001030001</v>
      </c>
      <c r="AA460">
        <v>1132.6913513714001</v>
      </c>
      <c r="AB460" t="s">
        <v>38</v>
      </c>
      <c r="AC460" t="s">
        <v>38</v>
      </c>
      <c r="AD460" t="s">
        <v>38</v>
      </c>
      <c r="AE460" t="s">
        <v>38</v>
      </c>
      <c r="AF460" t="s">
        <v>2285</v>
      </c>
    </row>
    <row r="461" spans="1:32" x14ac:dyDescent="0.3">
      <c r="A461" t="s">
        <v>2286</v>
      </c>
      <c r="B461" t="s">
        <v>2287</v>
      </c>
      <c r="C461" t="s">
        <v>2288</v>
      </c>
      <c r="D461" t="s">
        <v>2289</v>
      </c>
      <c r="E461" t="s">
        <v>36</v>
      </c>
      <c r="F461">
        <v>9</v>
      </c>
      <c r="G461">
        <v>2022</v>
      </c>
      <c r="H461" s="1">
        <v>44956.701331666663</v>
      </c>
      <c r="I461" t="s">
        <v>444</v>
      </c>
      <c r="J461">
        <v>486.81</v>
      </c>
      <c r="K461">
        <v>0</v>
      </c>
      <c r="L461" t="s">
        <v>38</v>
      </c>
      <c r="M461" t="s">
        <v>79</v>
      </c>
      <c r="Q461">
        <v>486.81</v>
      </c>
      <c r="R461" t="s">
        <v>52</v>
      </c>
      <c r="S461">
        <v>40.496917000000003</v>
      </c>
      <c r="T461">
        <v>-122.356472</v>
      </c>
      <c r="U461">
        <v>5.4450000000000003</v>
      </c>
      <c r="V461">
        <v>1</v>
      </c>
      <c r="W461">
        <v>9.4</v>
      </c>
      <c r="X461">
        <v>0</v>
      </c>
      <c r="Y461">
        <v>1987.3</v>
      </c>
      <c r="Z461">
        <v>6005098001</v>
      </c>
      <c r="AA461">
        <v>3265.1376093391</v>
      </c>
      <c r="AB461" t="s">
        <v>177</v>
      </c>
      <c r="AC461" t="s">
        <v>54</v>
      </c>
      <c r="AD461" t="s">
        <v>54</v>
      </c>
      <c r="AE461" t="s">
        <v>2290</v>
      </c>
      <c r="AF461" t="s">
        <v>2291</v>
      </c>
    </row>
    <row r="462" spans="1:32" x14ac:dyDescent="0.3">
      <c r="A462" t="s">
        <v>2292</v>
      </c>
      <c r="B462" t="s">
        <v>2293</v>
      </c>
      <c r="C462" t="s">
        <v>2294</v>
      </c>
      <c r="D462" t="s">
        <v>2295</v>
      </c>
      <c r="E462" t="s">
        <v>136</v>
      </c>
      <c r="F462">
        <v>4</v>
      </c>
      <c r="G462">
        <v>2022</v>
      </c>
      <c r="H462" s="1">
        <v>44958.613220416664</v>
      </c>
      <c r="I462" t="s">
        <v>444</v>
      </c>
      <c r="J462">
        <v>481.91</v>
      </c>
      <c r="K462">
        <v>0</v>
      </c>
      <c r="L462" t="s">
        <v>38</v>
      </c>
      <c r="M462" t="s">
        <v>79</v>
      </c>
      <c r="Q462">
        <v>481.91</v>
      </c>
      <c r="R462" t="s">
        <v>214</v>
      </c>
      <c r="S462">
        <v>36.088233000000002</v>
      </c>
      <c r="T462">
        <v>-79.285589000000002</v>
      </c>
      <c r="U462">
        <v>1.550308333</v>
      </c>
      <c r="V462">
        <v>1</v>
      </c>
      <c r="W462">
        <v>2.5</v>
      </c>
      <c r="X462">
        <v>0</v>
      </c>
      <c r="Y462">
        <v>565.96259999999995</v>
      </c>
      <c r="Z462">
        <v>37000103001</v>
      </c>
      <c r="AA462">
        <v>726.59782829129995</v>
      </c>
      <c r="AB462" t="s">
        <v>54</v>
      </c>
      <c r="AC462" t="s">
        <v>54</v>
      </c>
      <c r="AD462" t="s">
        <v>54</v>
      </c>
      <c r="AE462" t="s">
        <v>73</v>
      </c>
      <c r="AF462" t="s">
        <v>2296</v>
      </c>
    </row>
    <row r="463" spans="1:32" x14ac:dyDescent="0.3">
      <c r="A463" t="s">
        <v>2297</v>
      </c>
      <c r="B463" t="s">
        <v>2298</v>
      </c>
      <c r="C463" t="s">
        <v>2298</v>
      </c>
      <c r="D463" t="s">
        <v>432</v>
      </c>
      <c r="E463" t="s">
        <v>99</v>
      </c>
      <c r="F463">
        <v>6</v>
      </c>
      <c r="G463">
        <v>2022</v>
      </c>
      <c r="H463" s="1">
        <v>44805.363477060186</v>
      </c>
      <c r="I463" t="s">
        <v>444</v>
      </c>
      <c r="J463">
        <v>477.16</v>
      </c>
      <c r="K463">
        <v>0</v>
      </c>
      <c r="L463" t="s">
        <v>38</v>
      </c>
      <c r="M463" t="s">
        <v>79</v>
      </c>
      <c r="Q463">
        <v>477.16</v>
      </c>
      <c r="R463" t="s">
        <v>52</v>
      </c>
      <c r="S463">
        <v>26.161663000000001</v>
      </c>
      <c r="T463">
        <v>-98.162239999999997</v>
      </c>
      <c r="U463">
        <v>2.1139166669999998</v>
      </c>
      <c r="V463">
        <v>2</v>
      </c>
      <c r="W463">
        <v>4</v>
      </c>
      <c r="X463">
        <v>4</v>
      </c>
      <c r="Y463">
        <v>749.601</v>
      </c>
      <c r="Z463">
        <v>48001123001</v>
      </c>
      <c r="AA463">
        <v>913.25516513305001</v>
      </c>
      <c r="AB463" t="s">
        <v>118</v>
      </c>
      <c r="AC463" t="s">
        <v>54</v>
      </c>
      <c r="AD463" t="s">
        <v>54</v>
      </c>
      <c r="AE463" t="s">
        <v>73</v>
      </c>
      <c r="AF463" t="s">
        <v>2299</v>
      </c>
    </row>
    <row r="464" spans="1:32" x14ac:dyDescent="0.3">
      <c r="A464" t="s">
        <v>2300</v>
      </c>
      <c r="B464" t="s">
        <v>2301</v>
      </c>
      <c r="C464" t="s">
        <v>2302</v>
      </c>
      <c r="D464" t="s">
        <v>2300</v>
      </c>
      <c r="E464" t="s">
        <v>437</v>
      </c>
      <c r="F464">
        <v>5</v>
      </c>
      <c r="G464">
        <v>2022</v>
      </c>
      <c r="H464" s="1">
        <v>44949.631917523147</v>
      </c>
      <c r="I464" t="s">
        <v>444</v>
      </c>
      <c r="J464">
        <v>470</v>
      </c>
      <c r="K464">
        <v>0</v>
      </c>
      <c r="L464" t="s">
        <v>38</v>
      </c>
      <c r="M464" t="s">
        <v>51</v>
      </c>
      <c r="N464">
        <v>470</v>
      </c>
      <c r="R464" t="s">
        <v>214</v>
      </c>
      <c r="S464">
        <v>44.287036999999998</v>
      </c>
      <c r="T464">
        <v>-94.432370000000006</v>
      </c>
      <c r="U464">
        <v>4.2033333329999998</v>
      </c>
      <c r="V464">
        <v>3</v>
      </c>
      <c r="W464">
        <v>6.77</v>
      </c>
      <c r="X464">
        <v>6.77</v>
      </c>
      <c r="Y464">
        <v>767.74</v>
      </c>
      <c r="Z464">
        <v>27000035001</v>
      </c>
      <c r="AB464" t="s">
        <v>41</v>
      </c>
      <c r="AC464" t="s">
        <v>54</v>
      </c>
      <c r="AD464" t="s">
        <v>215</v>
      </c>
      <c r="AE464" t="s">
        <v>73</v>
      </c>
      <c r="AF464" t="s">
        <v>2303</v>
      </c>
    </row>
    <row r="465" spans="1:32" x14ac:dyDescent="0.3">
      <c r="A465" t="s">
        <v>2304</v>
      </c>
      <c r="B465" t="s">
        <v>2305</v>
      </c>
      <c r="C465" t="s">
        <v>2306</v>
      </c>
      <c r="D465" t="s">
        <v>2307</v>
      </c>
      <c r="E465" t="s">
        <v>36</v>
      </c>
      <c r="F465">
        <v>9</v>
      </c>
      <c r="G465">
        <v>2022</v>
      </c>
      <c r="H465" s="1">
        <v>44938.552113969905</v>
      </c>
      <c r="I465" t="s">
        <v>444</v>
      </c>
      <c r="J465">
        <v>465.33</v>
      </c>
      <c r="K465">
        <v>0</v>
      </c>
      <c r="L465" t="s">
        <v>38</v>
      </c>
      <c r="M465" t="s">
        <v>79</v>
      </c>
      <c r="Q465">
        <v>465.33</v>
      </c>
      <c r="R465" t="s">
        <v>94</v>
      </c>
      <c r="S465">
        <v>39.485680000000002</v>
      </c>
      <c r="T465">
        <v>-121.56344</v>
      </c>
      <c r="U465">
        <v>2.91675</v>
      </c>
      <c r="V465">
        <v>1</v>
      </c>
      <c r="W465">
        <v>6.5</v>
      </c>
      <c r="X465">
        <v>0</v>
      </c>
      <c r="Y465">
        <v>1065.8340000000001</v>
      </c>
      <c r="Z465">
        <v>6005088002</v>
      </c>
      <c r="AA465">
        <v>1765.3231447257799</v>
      </c>
      <c r="AB465" t="s">
        <v>41</v>
      </c>
      <c r="AC465" t="s">
        <v>64</v>
      </c>
      <c r="AD465" t="s">
        <v>54</v>
      </c>
      <c r="AE465" t="s">
        <v>438</v>
      </c>
      <c r="AF465" t="s">
        <v>2308</v>
      </c>
    </row>
    <row r="466" spans="1:32" x14ac:dyDescent="0.3">
      <c r="A466" t="s">
        <v>2309</v>
      </c>
      <c r="B466" t="s">
        <v>2310</v>
      </c>
      <c r="C466" t="s">
        <v>2311</v>
      </c>
      <c r="D466" t="s">
        <v>2312</v>
      </c>
      <c r="E466" t="s">
        <v>159</v>
      </c>
      <c r="F466">
        <v>10</v>
      </c>
      <c r="G466">
        <v>2022</v>
      </c>
      <c r="H466" s="1">
        <v>44972.990943333331</v>
      </c>
      <c r="I466" t="s">
        <v>444</v>
      </c>
      <c r="J466">
        <v>464.11</v>
      </c>
      <c r="K466">
        <v>0</v>
      </c>
      <c r="L466" t="s">
        <v>38</v>
      </c>
      <c r="M466" t="s">
        <v>51</v>
      </c>
      <c r="N466">
        <v>442</v>
      </c>
      <c r="R466" t="s">
        <v>52</v>
      </c>
      <c r="S466">
        <v>46.738294000000003</v>
      </c>
      <c r="T466">
        <v>-117.189612</v>
      </c>
      <c r="Z466">
        <v>53001025001</v>
      </c>
      <c r="AA466">
        <v>1420.4168071859999</v>
      </c>
      <c r="AB466" t="s">
        <v>53</v>
      </c>
      <c r="AC466" t="s">
        <v>562</v>
      </c>
      <c r="AD466" t="s">
        <v>54</v>
      </c>
      <c r="AE466" t="s">
        <v>55</v>
      </c>
      <c r="AF466" t="s">
        <v>2313</v>
      </c>
    </row>
    <row r="467" spans="1:32" x14ac:dyDescent="0.3">
      <c r="A467" t="s">
        <v>2314</v>
      </c>
      <c r="B467" t="s">
        <v>2315</v>
      </c>
      <c r="C467" t="s">
        <v>2316</v>
      </c>
      <c r="D467" t="s">
        <v>2317</v>
      </c>
      <c r="E467" t="s">
        <v>213</v>
      </c>
      <c r="F467">
        <v>3</v>
      </c>
      <c r="G467">
        <v>2022</v>
      </c>
      <c r="H467" s="1">
        <v>44943.39755238426</v>
      </c>
      <c r="I467" t="s">
        <v>444</v>
      </c>
      <c r="J467">
        <v>462.05</v>
      </c>
      <c r="K467">
        <v>0</v>
      </c>
      <c r="L467" t="s">
        <v>38</v>
      </c>
      <c r="M467" t="s">
        <v>79</v>
      </c>
      <c r="Q467">
        <v>462.05</v>
      </c>
      <c r="R467" t="s">
        <v>52</v>
      </c>
      <c r="S467">
        <v>40.110664</v>
      </c>
      <c r="T467">
        <v>-75.337682999999998</v>
      </c>
      <c r="U467">
        <v>5.1295250000000001</v>
      </c>
      <c r="V467">
        <v>4</v>
      </c>
      <c r="W467">
        <v>9.75</v>
      </c>
      <c r="X467">
        <v>0</v>
      </c>
      <c r="Y467">
        <v>1744.64</v>
      </c>
      <c r="Z467">
        <v>42000136001</v>
      </c>
      <c r="AA467">
        <v>2882.7176997121001</v>
      </c>
      <c r="AB467" t="s">
        <v>53</v>
      </c>
      <c r="AC467" t="s">
        <v>54</v>
      </c>
      <c r="AD467" t="s">
        <v>54</v>
      </c>
      <c r="AE467" t="s">
        <v>65</v>
      </c>
      <c r="AF467" t="s">
        <v>2318</v>
      </c>
    </row>
    <row r="468" spans="1:32" x14ac:dyDescent="0.3">
      <c r="A468" t="s">
        <v>2319</v>
      </c>
      <c r="B468" t="s">
        <v>2320</v>
      </c>
      <c r="C468" t="s">
        <v>2321</v>
      </c>
      <c r="D468" t="s">
        <v>2322</v>
      </c>
      <c r="E468" t="s">
        <v>1023</v>
      </c>
      <c r="F468">
        <v>8</v>
      </c>
      <c r="G468">
        <v>2022</v>
      </c>
      <c r="H468" s="1">
        <v>44971.665280590278</v>
      </c>
      <c r="I468" t="s">
        <v>444</v>
      </c>
      <c r="J468">
        <v>458.53</v>
      </c>
      <c r="K468">
        <v>0</v>
      </c>
      <c r="L468" t="s">
        <v>38</v>
      </c>
      <c r="M468" t="s">
        <v>51</v>
      </c>
      <c r="N468">
        <v>458.53</v>
      </c>
      <c r="R468" t="s">
        <v>52</v>
      </c>
      <c r="S468">
        <v>40.000329000000001</v>
      </c>
      <c r="T468">
        <v>-104.930171</v>
      </c>
      <c r="U468">
        <v>4.5141666670000005</v>
      </c>
      <c r="V468">
        <v>5</v>
      </c>
      <c r="W468">
        <v>4.2</v>
      </c>
      <c r="X468">
        <v>0</v>
      </c>
      <c r="Y468">
        <v>971.63</v>
      </c>
      <c r="AB468" t="s">
        <v>54</v>
      </c>
      <c r="AC468" t="s">
        <v>64</v>
      </c>
      <c r="AD468" t="s">
        <v>54</v>
      </c>
      <c r="AE468" t="s">
        <v>438</v>
      </c>
      <c r="AF468" t="s">
        <v>2323</v>
      </c>
    </row>
    <row r="469" spans="1:32" x14ac:dyDescent="0.3">
      <c r="A469" t="s">
        <v>2324</v>
      </c>
      <c r="B469" t="s">
        <v>2325</v>
      </c>
      <c r="C469" t="s">
        <v>2325</v>
      </c>
      <c r="D469" t="s">
        <v>2326</v>
      </c>
      <c r="E469" t="s">
        <v>99</v>
      </c>
      <c r="F469">
        <v>6</v>
      </c>
      <c r="G469">
        <v>2022</v>
      </c>
      <c r="H469" s="1">
        <v>44806.293301909725</v>
      </c>
      <c r="I469" t="s">
        <v>444</v>
      </c>
      <c r="J469">
        <v>457.54</v>
      </c>
      <c r="K469">
        <v>0</v>
      </c>
      <c r="L469" t="s">
        <v>38</v>
      </c>
      <c r="M469" t="s">
        <v>79</v>
      </c>
      <c r="Q469">
        <v>457.54</v>
      </c>
      <c r="R469" t="s">
        <v>94</v>
      </c>
      <c r="S469">
        <v>32.696928</v>
      </c>
      <c r="T469">
        <v>-100.900824</v>
      </c>
      <c r="U469">
        <v>0.72475000000000001</v>
      </c>
      <c r="V469">
        <v>1</v>
      </c>
      <c r="W469">
        <v>2.31</v>
      </c>
      <c r="X469">
        <v>2.31</v>
      </c>
      <c r="Y469">
        <v>264.63900000000001</v>
      </c>
      <c r="Z469">
        <v>48002017001</v>
      </c>
      <c r="AA469">
        <v>624.61918572410013</v>
      </c>
      <c r="AB469" t="s">
        <v>41</v>
      </c>
      <c r="AC469" t="s">
        <v>64</v>
      </c>
      <c r="AD469" t="s">
        <v>54</v>
      </c>
      <c r="AE469" t="s">
        <v>73</v>
      </c>
      <c r="AF469" t="s">
        <v>2327</v>
      </c>
    </row>
    <row r="470" spans="1:32" x14ac:dyDescent="0.3">
      <c r="A470" t="s">
        <v>2328</v>
      </c>
      <c r="B470" t="s">
        <v>2329</v>
      </c>
      <c r="C470" t="s">
        <v>2330</v>
      </c>
      <c r="D470" t="s">
        <v>1938</v>
      </c>
      <c r="E470" t="s">
        <v>117</v>
      </c>
      <c r="F470">
        <v>5</v>
      </c>
      <c r="G470">
        <v>2022</v>
      </c>
      <c r="H470" s="1">
        <v>44944.458477118053</v>
      </c>
      <c r="I470" t="s">
        <v>444</v>
      </c>
      <c r="J470">
        <v>455.625</v>
      </c>
      <c r="K470">
        <v>0</v>
      </c>
      <c r="L470" t="s">
        <v>38</v>
      </c>
      <c r="M470" t="s">
        <v>51</v>
      </c>
      <c r="N470">
        <v>455.625</v>
      </c>
      <c r="R470" t="s">
        <v>52</v>
      </c>
      <c r="S470">
        <v>41.51764</v>
      </c>
      <c r="T470">
        <v>-87.849770000000007</v>
      </c>
      <c r="U470">
        <v>4.2552500000000002</v>
      </c>
      <c r="V470">
        <v>3</v>
      </c>
      <c r="W470">
        <v>14</v>
      </c>
      <c r="X470">
        <v>4.67</v>
      </c>
      <c r="Y470">
        <v>1550.634</v>
      </c>
      <c r="AB470" t="s">
        <v>41</v>
      </c>
      <c r="AC470" t="s">
        <v>54</v>
      </c>
      <c r="AD470" t="s">
        <v>54</v>
      </c>
      <c r="AE470" t="s">
        <v>65</v>
      </c>
      <c r="AF470" t="s">
        <v>2331</v>
      </c>
    </row>
    <row r="471" spans="1:32" x14ac:dyDescent="0.3">
      <c r="A471" t="s">
        <v>2332</v>
      </c>
      <c r="B471" t="s">
        <v>2333</v>
      </c>
      <c r="C471" t="s">
        <v>2333</v>
      </c>
      <c r="D471" t="s">
        <v>2334</v>
      </c>
      <c r="E471" t="s">
        <v>99</v>
      </c>
      <c r="F471">
        <v>6</v>
      </c>
      <c r="G471">
        <v>2022</v>
      </c>
      <c r="H471" s="1">
        <v>44817.622146817128</v>
      </c>
      <c r="I471" t="s">
        <v>444</v>
      </c>
      <c r="J471">
        <v>455.26</v>
      </c>
      <c r="K471">
        <v>0</v>
      </c>
      <c r="L471" t="s">
        <v>38</v>
      </c>
      <c r="M471" t="s">
        <v>630</v>
      </c>
      <c r="O471">
        <v>455</v>
      </c>
      <c r="R471" t="s">
        <v>52</v>
      </c>
      <c r="S471">
        <v>31.069555999999999</v>
      </c>
      <c r="T471">
        <v>-97.608166999999995</v>
      </c>
      <c r="U471">
        <v>3.3657499999999998</v>
      </c>
      <c r="V471">
        <v>1</v>
      </c>
      <c r="W471">
        <v>0</v>
      </c>
      <c r="X471">
        <v>6</v>
      </c>
      <c r="Y471">
        <v>1228.4269999999999</v>
      </c>
      <c r="AB471" t="s">
        <v>41</v>
      </c>
      <c r="AC471" t="s">
        <v>64</v>
      </c>
      <c r="AD471" t="s">
        <v>54</v>
      </c>
      <c r="AE471" t="s">
        <v>73</v>
      </c>
      <c r="AF471" t="s">
        <v>2335</v>
      </c>
    </row>
    <row r="472" spans="1:32" x14ac:dyDescent="0.3">
      <c r="A472" t="s">
        <v>2336</v>
      </c>
      <c r="B472" t="s">
        <v>2337</v>
      </c>
      <c r="C472" t="s">
        <v>2338</v>
      </c>
      <c r="D472" t="s">
        <v>2336</v>
      </c>
      <c r="E472" t="s">
        <v>437</v>
      </c>
      <c r="F472">
        <v>5</v>
      </c>
      <c r="G472">
        <v>2022</v>
      </c>
      <c r="H472" s="1">
        <v>44952.439830196759</v>
      </c>
      <c r="I472" t="s">
        <v>444</v>
      </c>
      <c r="J472">
        <v>451.05</v>
      </c>
      <c r="K472">
        <v>0</v>
      </c>
      <c r="L472" t="s">
        <v>38</v>
      </c>
      <c r="M472" t="s">
        <v>51</v>
      </c>
      <c r="N472">
        <v>451.05</v>
      </c>
      <c r="R472" t="s">
        <v>52</v>
      </c>
      <c r="S472">
        <v>44.097240999999997</v>
      </c>
      <c r="T472">
        <v>-93.233295999999996</v>
      </c>
      <c r="U472">
        <v>3.3833333329999999</v>
      </c>
      <c r="V472">
        <v>1</v>
      </c>
      <c r="W472">
        <v>15</v>
      </c>
      <c r="X472">
        <v>15</v>
      </c>
      <c r="Y472">
        <v>1235.5999999999999</v>
      </c>
      <c r="Z472">
        <v>27000038001</v>
      </c>
      <c r="AA472">
        <v>1646.2266585847997</v>
      </c>
      <c r="AB472" t="s">
        <v>53</v>
      </c>
      <c r="AC472" t="s">
        <v>42</v>
      </c>
      <c r="AD472" t="s">
        <v>54</v>
      </c>
      <c r="AE472" t="s">
        <v>73</v>
      </c>
      <c r="AF472" t="s">
        <v>2339</v>
      </c>
    </row>
    <row r="473" spans="1:32" x14ac:dyDescent="0.3">
      <c r="A473" t="s">
        <v>2340</v>
      </c>
      <c r="B473" t="s">
        <v>2341</v>
      </c>
      <c r="C473" t="s">
        <v>2342</v>
      </c>
      <c r="D473" t="s">
        <v>2343</v>
      </c>
      <c r="E473" t="s">
        <v>1064</v>
      </c>
      <c r="F473">
        <v>3</v>
      </c>
      <c r="G473">
        <v>2022</v>
      </c>
      <c r="H473" s="1">
        <v>44976.623198946756</v>
      </c>
      <c r="I473" t="s">
        <v>444</v>
      </c>
      <c r="J473">
        <v>448</v>
      </c>
      <c r="K473">
        <v>0</v>
      </c>
      <c r="L473" t="s">
        <v>38</v>
      </c>
      <c r="M473" t="s">
        <v>51</v>
      </c>
      <c r="N473">
        <v>448</v>
      </c>
      <c r="R473" t="s">
        <v>86</v>
      </c>
      <c r="S473">
        <v>39.601222999999997</v>
      </c>
      <c r="T473">
        <v>-75.833826999999999</v>
      </c>
      <c r="U473">
        <v>1.8516666669999999</v>
      </c>
      <c r="V473">
        <v>1</v>
      </c>
      <c r="W473">
        <v>2.7</v>
      </c>
      <c r="X473">
        <v>0</v>
      </c>
      <c r="Y473">
        <v>676.07799999999997</v>
      </c>
      <c r="Z473">
        <v>24000026001</v>
      </c>
      <c r="AA473">
        <v>787.42080439387996</v>
      </c>
      <c r="AB473" t="s">
        <v>1420</v>
      </c>
      <c r="AC473" t="s">
        <v>64</v>
      </c>
      <c r="AD473" t="s">
        <v>537</v>
      </c>
      <c r="AE473" t="s">
        <v>55</v>
      </c>
      <c r="AF473" t="s">
        <v>2344</v>
      </c>
    </row>
    <row r="474" spans="1:32" x14ac:dyDescent="0.3">
      <c r="A474" t="s">
        <v>2345</v>
      </c>
      <c r="B474" t="s">
        <v>2346</v>
      </c>
      <c r="C474" t="s">
        <v>2347</v>
      </c>
      <c r="D474" t="s">
        <v>2348</v>
      </c>
      <c r="E474" t="s">
        <v>1449</v>
      </c>
      <c r="F474">
        <v>3</v>
      </c>
      <c r="G474">
        <v>2022</v>
      </c>
      <c r="H474" s="1">
        <v>44973.512640636574</v>
      </c>
      <c r="I474" t="s">
        <v>444</v>
      </c>
      <c r="J474">
        <v>445.97</v>
      </c>
      <c r="K474">
        <v>0</v>
      </c>
      <c r="L474" t="s">
        <v>38</v>
      </c>
      <c r="M474" t="s">
        <v>51</v>
      </c>
      <c r="N474">
        <v>445.97</v>
      </c>
      <c r="R474" t="s">
        <v>52</v>
      </c>
      <c r="S474">
        <v>39.494432000000003</v>
      </c>
      <c r="T474">
        <v>-80.121972999999997</v>
      </c>
      <c r="U474">
        <v>0</v>
      </c>
      <c r="V474">
        <v>4</v>
      </c>
      <c r="W474">
        <v>9</v>
      </c>
      <c r="X474">
        <v>0</v>
      </c>
      <c r="Y474">
        <v>0</v>
      </c>
      <c r="Z474">
        <v>54002405001</v>
      </c>
      <c r="AA474">
        <v>2822.6231424849998</v>
      </c>
      <c r="AB474" t="s">
        <v>53</v>
      </c>
      <c r="AC474" t="s">
        <v>42</v>
      </c>
      <c r="AD474" t="s">
        <v>54</v>
      </c>
      <c r="AE474" t="s">
        <v>65</v>
      </c>
      <c r="AF474" t="s">
        <v>2349</v>
      </c>
    </row>
    <row r="475" spans="1:32" x14ac:dyDescent="0.3">
      <c r="A475" t="s">
        <v>2350</v>
      </c>
      <c r="B475" t="s">
        <v>2351</v>
      </c>
      <c r="C475" t="s">
        <v>2352</v>
      </c>
      <c r="D475" t="s">
        <v>2353</v>
      </c>
      <c r="E475" t="s">
        <v>136</v>
      </c>
      <c r="F475">
        <v>4</v>
      </c>
      <c r="G475">
        <v>2022</v>
      </c>
      <c r="H475" s="1">
        <v>44973.642738622686</v>
      </c>
      <c r="I475" t="s">
        <v>444</v>
      </c>
      <c r="J475">
        <v>443</v>
      </c>
      <c r="K475">
        <v>0</v>
      </c>
      <c r="L475" t="s">
        <v>38</v>
      </c>
      <c r="M475" t="s">
        <v>51</v>
      </c>
      <c r="N475">
        <v>443</v>
      </c>
      <c r="R475" t="s">
        <v>52</v>
      </c>
      <c r="S475">
        <v>35.242809999999999</v>
      </c>
      <c r="T475">
        <v>-81.571034999999995</v>
      </c>
      <c r="U475">
        <v>3.1094583330000001</v>
      </c>
      <c r="V475">
        <v>1</v>
      </c>
      <c r="W475">
        <v>6</v>
      </c>
      <c r="X475">
        <v>0</v>
      </c>
      <c r="Y475">
        <v>1134.992</v>
      </c>
      <c r="Z475">
        <v>37002301001</v>
      </c>
      <c r="AA475">
        <v>3412.6424316237999</v>
      </c>
      <c r="AB475" t="s">
        <v>53</v>
      </c>
      <c r="AC475" t="s">
        <v>54</v>
      </c>
      <c r="AD475" t="s">
        <v>54</v>
      </c>
      <c r="AE475" t="s">
        <v>73</v>
      </c>
      <c r="AF475" t="s">
        <v>2354</v>
      </c>
    </row>
    <row r="476" spans="1:32" x14ac:dyDescent="0.3">
      <c r="A476" t="s">
        <v>2355</v>
      </c>
      <c r="B476" t="s">
        <v>2356</v>
      </c>
      <c r="C476" t="s">
        <v>2357</v>
      </c>
      <c r="D476" t="s">
        <v>1739</v>
      </c>
      <c r="E476" t="s">
        <v>1719</v>
      </c>
      <c r="F476">
        <v>7</v>
      </c>
      <c r="G476">
        <v>2022</v>
      </c>
      <c r="H476" s="1">
        <v>44964.639846180558</v>
      </c>
      <c r="I476" t="s">
        <v>444</v>
      </c>
      <c r="J476">
        <v>443</v>
      </c>
      <c r="K476">
        <v>0</v>
      </c>
      <c r="L476" t="s">
        <v>38</v>
      </c>
      <c r="M476" t="s">
        <v>51</v>
      </c>
      <c r="N476">
        <v>265</v>
      </c>
      <c r="R476" t="s">
        <v>52</v>
      </c>
      <c r="S476">
        <v>38.910504000000003</v>
      </c>
      <c r="T476">
        <v>-95.201504</v>
      </c>
      <c r="U476">
        <v>1.9706916670000001</v>
      </c>
      <c r="V476">
        <v>1</v>
      </c>
      <c r="W476">
        <v>7</v>
      </c>
      <c r="X476">
        <v>0</v>
      </c>
      <c r="Y476">
        <v>719.37879999999996</v>
      </c>
      <c r="Z476">
        <v>20000429002</v>
      </c>
      <c r="AB476" t="s">
        <v>41</v>
      </c>
      <c r="AC476" t="s">
        <v>54</v>
      </c>
      <c r="AD476" t="s">
        <v>54</v>
      </c>
      <c r="AE476" t="s">
        <v>65</v>
      </c>
      <c r="AF476" t="s">
        <v>2358</v>
      </c>
    </row>
    <row r="477" spans="1:32" x14ac:dyDescent="0.3">
      <c r="A477" t="s">
        <v>2359</v>
      </c>
      <c r="B477" t="s">
        <v>2360</v>
      </c>
      <c r="C477" t="s">
        <v>2361</v>
      </c>
      <c r="D477" t="s">
        <v>2362</v>
      </c>
      <c r="E477" t="s">
        <v>525</v>
      </c>
      <c r="F477">
        <v>2</v>
      </c>
      <c r="G477">
        <v>2022</v>
      </c>
      <c r="H477" s="1">
        <v>44945.442272546294</v>
      </c>
      <c r="I477" t="s">
        <v>444</v>
      </c>
      <c r="J477">
        <v>433.35</v>
      </c>
      <c r="K477">
        <v>0</v>
      </c>
      <c r="L477" t="s">
        <v>38</v>
      </c>
      <c r="M477" t="s">
        <v>79</v>
      </c>
      <c r="Q477">
        <v>433.35</v>
      </c>
      <c r="R477" t="s">
        <v>86</v>
      </c>
      <c r="S477">
        <v>40.027628</v>
      </c>
      <c r="T477">
        <v>-74.919349999999994</v>
      </c>
      <c r="U477">
        <v>3.5002499999999999</v>
      </c>
      <c r="V477">
        <v>1</v>
      </c>
      <c r="W477">
        <v>5.22</v>
      </c>
      <c r="X477">
        <v>0</v>
      </c>
      <c r="Y477">
        <v>1276.9469999999999</v>
      </c>
      <c r="Z477">
        <v>34007117001</v>
      </c>
      <c r="AA477">
        <v>1761.6810503483796</v>
      </c>
      <c r="AB477" t="s">
        <v>53</v>
      </c>
      <c r="AC477" t="s">
        <v>42</v>
      </c>
      <c r="AD477" t="s">
        <v>54</v>
      </c>
      <c r="AE477" t="s">
        <v>73</v>
      </c>
      <c r="AF477" t="s">
        <v>2363</v>
      </c>
    </row>
    <row r="478" spans="1:32" x14ac:dyDescent="0.3">
      <c r="A478" t="s">
        <v>2364</v>
      </c>
      <c r="B478" t="s">
        <v>2365</v>
      </c>
      <c r="C478" t="s">
        <v>2366</v>
      </c>
      <c r="D478" t="s">
        <v>2367</v>
      </c>
      <c r="E478" t="s">
        <v>525</v>
      </c>
      <c r="F478">
        <v>2</v>
      </c>
      <c r="G478">
        <v>2022</v>
      </c>
      <c r="H478" s="1">
        <v>44972.31191571759</v>
      </c>
      <c r="I478" t="s">
        <v>444</v>
      </c>
      <c r="J478">
        <v>433.16</v>
      </c>
      <c r="K478">
        <v>0</v>
      </c>
      <c r="L478" t="s">
        <v>38</v>
      </c>
      <c r="M478" t="s">
        <v>51</v>
      </c>
      <c r="N478">
        <v>433.16</v>
      </c>
      <c r="R478" t="s">
        <v>86</v>
      </c>
      <c r="S478">
        <v>39.967726999999996</v>
      </c>
      <c r="T478">
        <v>-75.018772999999996</v>
      </c>
      <c r="U478">
        <v>2.6891666669999998</v>
      </c>
      <c r="V478">
        <v>1</v>
      </c>
      <c r="W478">
        <v>0</v>
      </c>
      <c r="X478">
        <v>0</v>
      </c>
      <c r="Y478">
        <v>980.51</v>
      </c>
      <c r="Z478">
        <v>34006284001</v>
      </c>
      <c r="AA478">
        <v>1203.7121917306999</v>
      </c>
      <c r="AB478" t="s">
        <v>41</v>
      </c>
      <c r="AC478" t="s">
        <v>54</v>
      </c>
      <c r="AD478" t="s">
        <v>54</v>
      </c>
      <c r="AE478" t="s">
        <v>55</v>
      </c>
      <c r="AF478" t="s">
        <v>2368</v>
      </c>
    </row>
    <row r="479" spans="1:32" x14ac:dyDescent="0.3">
      <c r="A479" t="s">
        <v>2369</v>
      </c>
      <c r="B479" t="s">
        <v>2370</v>
      </c>
      <c r="C479" t="s">
        <v>2371</v>
      </c>
      <c r="D479" t="s">
        <v>2372</v>
      </c>
      <c r="E479" t="s">
        <v>93</v>
      </c>
      <c r="F479">
        <v>4</v>
      </c>
      <c r="G479">
        <v>2022</v>
      </c>
      <c r="H479" s="1">
        <v>44957.515441597221</v>
      </c>
      <c r="I479" t="s">
        <v>444</v>
      </c>
      <c r="J479">
        <v>432</v>
      </c>
      <c r="K479">
        <v>0</v>
      </c>
      <c r="L479" t="s">
        <v>38</v>
      </c>
      <c r="M479" t="s">
        <v>79</v>
      </c>
      <c r="Q479">
        <v>432</v>
      </c>
      <c r="R479" t="s">
        <v>94</v>
      </c>
      <c r="S479">
        <v>37.987499999999997</v>
      </c>
      <c r="T479">
        <v>-85.720832999999999</v>
      </c>
      <c r="U479">
        <v>2.4430000000000001</v>
      </c>
      <c r="V479">
        <v>1</v>
      </c>
      <c r="W479">
        <v>5.0339999999999998</v>
      </c>
      <c r="X479">
        <v>2.61</v>
      </c>
      <c r="Y479">
        <v>888.62900000000002</v>
      </c>
      <c r="Z479">
        <v>21000341001</v>
      </c>
      <c r="AA479">
        <v>1766.4157730390002</v>
      </c>
      <c r="AB479" t="s">
        <v>41</v>
      </c>
      <c r="AC479" t="s">
        <v>54</v>
      </c>
      <c r="AD479" t="s">
        <v>54</v>
      </c>
      <c r="AE479" t="s">
        <v>55</v>
      </c>
      <c r="AF479" t="s">
        <v>2373</v>
      </c>
    </row>
    <row r="480" spans="1:32" x14ac:dyDescent="0.3">
      <c r="A480" t="s">
        <v>2374</v>
      </c>
      <c r="B480" t="s">
        <v>2375</v>
      </c>
      <c r="C480" t="s">
        <v>2376</v>
      </c>
      <c r="D480" t="s">
        <v>2377</v>
      </c>
      <c r="E480" t="s">
        <v>1913</v>
      </c>
      <c r="F480">
        <v>8</v>
      </c>
      <c r="G480">
        <v>2022</v>
      </c>
      <c r="H480" s="1">
        <v>44964.556242638886</v>
      </c>
      <c r="I480" t="s">
        <v>444</v>
      </c>
      <c r="J480">
        <v>428.19</v>
      </c>
      <c r="K480">
        <v>0</v>
      </c>
      <c r="L480" t="s">
        <v>38</v>
      </c>
      <c r="M480" t="s">
        <v>39</v>
      </c>
      <c r="N480">
        <v>173.26</v>
      </c>
      <c r="Q480">
        <v>254.93</v>
      </c>
      <c r="R480" t="s">
        <v>52</v>
      </c>
      <c r="S480">
        <v>46.619166999999997</v>
      </c>
      <c r="T480">
        <v>-112.005</v>
      </c>
      <c r="U480">
        <v>2.5666666669999998</v>
      </c>
      <c r="V480">
        <v>1</v>
      </c>
      <c r="W480">
        <v>0</v>
      </c>
      <c r="X480">
        <v>0</v>
      </c>
      <c r="Y480">
        <v>936.64</v>
      </c>
      <c r="Z480">
        <v>30000050001</v>
      </c>
      <c r="AA480">
        <v>1839.2576605869999</v>
      </c>
      <c r="AB480" t="s">
        <v>53</v>
      </c>
      <c r="AC480" t="s">
        <v>42</v>
      </c>
      <c r="AD480" t="s">
        <v>54</v>
      </c>
      <c r="AE480" t="s">
        <v>55</v>
      </c>
      <c r="AF480" t="s">
        <v>2378</v>
      </c>
    </row>
    <row r="481" spans="1:32" x14ac:dyDescent="0.3">
      <c r="A481" t="s">
        <v>2379</v>
      </c>
      <c r="B481" t="s">
        <v>2380</v>
      </c>
      <c r="C481" t="s">
        <v>2381</v>
      </c>
      <c r="D481" t="s">
        <v>1813</v>
      </c>
      <c r="E481" t="s">
        <v>641</v>
      </c>
      <c r="F481">
        <v>3</v>
      </c>
      <c r="G481">
        <v>2022</v>
      </c>
      <c r="H481" s="1">
        <v>44973.627926134257</v>
      </c>
      <c r="I481" t="s">
        <v>444</v>
      </c>
      <c r="J481">
        <v>428</v>
      </c>
      <c r="K481">
        <v>0</v>
      </c>
      <c r="L481" t="s">
        <v>38</v>
      </c>
      <c r="M481" t="s">
        <v>51</v>
      </c>
      <c r="N481">
        <v>428</v>
      </c>
      <c r="R481" t="s">
        <v>52</v>
      </c>
      <c r="S481">
        <v>36.564695</v>
      </c>
      <c r="T481">
        <v>-79.360352000000006</v>
      </c>
      <c r="U481">
        <v>5.3933333330000002</v>
      </c>
      <c r="V481">
        <v>3</v>
      </c>
      <c r="W481">
        <v>20</v>
      </c>
      <c r="X481">
        <v>0</v>
      </c>
      <c r="Y481">
        <v>1968.44</v>
      </c>
      <c r="Z481">
        <v>51000056001</v>
      </c>
      <c r="AA481">
        <v>7293.2939907434993</v>
      </c>
      <c r="AB481" t="s">
        <v>41</v>
      </c>
      <c r="AC481" t="s">
        <v>54</v>
      </c>
      <c r="AD481" t="s">
        <v>54</v>
      </c>
      <c r="AE481" t="s">
        <v>438</v>
      </c>
      <c r="AF481" t="s">
        <v>2382</v>
      </c>
    </row>
    <row r="482" spans="1:32" x14ac:dyDescent="0.3">
      <c r="A482" t="s">
        <v>2383</v>
      </c>
      <c r="B482" t="s">
        <v>2384</v>
      </c>
      <c r="C482" t="s">
        <v>2385</v>
      </c>
      <c r="D482" t="s">
        <v>2386</v>
      </c>
      <c r="E482" t="s">
        <v>600</v>
      </c>
      <c r="F482">
        <v>4</v>
      </c>
      <c r="G482">
        <v>2022</v>
      </c>
      <c r="H482" s="1">
        <v>44967.324125810184</v>
      </c>
      <c r="I482" t="s">
        <v>444</v>
      </c>
      <c r="J482">
        <v>425.9</v>
      </c>
      <c r="K482">
        <v>0</v>
      </c>
      <c r="L482" t="s">
        <v>38</v>
      </c>
      <c r="M482" t="s">
        <v>51</v>
      </c>
      <c r="N482">
        <v>425.9</v>
      </c>
      <c r="R482" t="s">
        <v>52</v>
      </c>
      <c r="S482">
        <v>28.755289999999999</v>
      </c>
      <c r="T482">
        <v>-81.928600000000003</v>
      </c>
      <c r="Z482">
        <v>12000120003</v>
      </c>
      <c r="AA482">
        <v>956.04977406750015</v>
      </c>
      <c r="AB482" t="s">
        <v>41</v>
      </c>
      <c r="AC482" t="s">
        <v>54</v>
      </c>
      <c r="AD482" t="s">
        <v>54</v>
      </c>
      <c r="AE482" t="s">
        <v>73</v>
      </c>
      <c r="AF482" t="s">
        <v>2387</v>
      </c>
    </row>
    <row r="483" spans="1:32" x14ac:dyDescent="0.3">
      <c r="A483" t="s">
        <v>2388</v>
      </c>
      <c r="B483" t="s">
        <v>2389</v>
      </c>
      <c r="C483" t="s">
        <v>2389</v>
      </c>
      <c r="D483" t="s">
        <v>2390</v>
      </c>
      <c r="E483" t="s">
        <v>99</v>
      </c>
      <c r="F483">
        <v>6</v>
      </c>
      <c r="G483">
        <v>2022</v>
      </c>
      <c r="H483" s="1">
        <v>44834.598525925925</v>
      </c>
      <c r="I483" t="s">
        <v>444</v>
      </c>
      <c r="J483">
        <v>419.53</v>
      </c>
      <c r="K483">
        <v>0</v>
      </c>
      <c r="L483" t="s">
        <v>38</v>
      </c>
      <c r="M483" t="s">
        <v>79</v>
      </c>
      <c r="Q483">
        <v>419.53</v>
      </c>
      <c r="R483" t="s">
        <v>52</v>
      </c>
      <c r="S483">
        <v>29.579944000000001</v>
      </c>
      <c r="T483">
        <v>-95.409916999999993</v>
      </c>
      <c r="U483">
        <v>3.4355833329999999</v>
      </c>
      <c r="V483">
        <v>1</v>
      </c>
      <c r="W483">
        <v>7</v>
      </c>
      <c r="X483">
        <v>6</v>
      </c>
      <c r="Y483">
        <v>1254.7280000000001</v>
      </c>
      <c r="Z483">
        <v>48007012007</v>
      </c>
      <c r="AB483" t="s">
        <v>41</v>
      </c>
      <c r="AC483" t="s">
        <v>54</v>
      </c>
      <c r="AD483" t="s">
        <v>54</v>
      </c>
      <c r="AE483" t="s">
        <v>73</v>
      </c>
      <c r="AF483" t="s">
        <v>2391</v>
      </c>
    </row>
    <row r="484" spans="1:32" x14ac:dyDescent="0.3">
      <c r="A484" t="s">
        <v>2392</v>
      </c>
      <c r="B484" t="s">
        <v>2393</v>
      </c>
      <c r="C484" t="s">
        <v>2394</v>
      </c>
      <c r="D484" t="s">
        <v>2395</v>
      </c>
      <c r="E484" t="s">
        <v>231</v>
      </c>
      <c r="F484">
        <v>2</v>
      </c>
      <c r="G484">
        <v>2022</v>
      </c>
      <c r="H484" s="1">
        <v>44978.450972881947</v>
      </c>
      <c r="I484" t="s">
        <v>444</v>
      </c>
      <c r="J484">
        <v>416.26</v>
      </c>
      <c r="K484">
        <v>0</v>
      </c>
      <c r="L484" t="s">
        <v>38</v>
      </c>
      <c r="M484" t="s">
        <v>79</v>
      </c>
      <c r="Q484">
        <v>416.26</v>
      </c>
      <c r="R484" t="s">
        <v>52</v>
      </c>
      <c r="S484">
        <v>18.125558999999999</v>
      </c>
      <c r="T484">
        <v>-66.162747999999993</v>
      </c>
      <c r="U484">
        <v>2.6804999999999999</v>
      </c>
      <c r="V484">
        <v>1</v>
      </c>
      <c r="W484">
        <v>1.37</v>
      </c>
      <c r="X484">
        <v>14.5</v>
      </c>
      <c r="Y484">
        <v>976.51800000000003</v>
      </c>
      <c r="Z484">
        <v>72000005003</v>
      </c>
      <c r="AB484" t="s">
        <v>41</v>
      </c>
      <c r="AC484" t="s">
        <v>54</v>
      </c>
      <c r="AD484" t="s">
        <v>54</v>
      </c>
      <c r="AE484" t="s">
        <v>73</v>
      </c>
      <c r="AF484" t="s">
        <v>2396</v>
      </c>
    </row>
    <row r="485" spans="1:32" x14ac:dyDescent="0.3">
      <c r="A485" t="s">
        <v>2397</v>
      </c>
      <c r="B485" t="s">
        <v>2398</v>
      </c>
      <c r="C485" t="s">
        <v>2399</v>
      </c>
      <c r="D485" t="s">
        <v>2400</v>
      </c>
      <c r="E485" t="s">
        <v>192</v>
      </c>
      <c r="F485">
        <v>4</v>
      </c>
      <c r="G485">
        <v>2022</v>
      </c>
      <c r="H485" s="1">
        <v>44986.504726412037</v>
      </c>
      <c r="I485" t="s">
        <v>444</v>
      </c>
      <c r="J485">
        <v>415.5</v>
      </c>
      <c r="K485">
        <v>0</v>
      </c>
      <c r="L485" t="s">
        <v>38</v>
      </c>
      <c r="M485" t="s">
        <v>51</v>
      </c>
      <c r="N485">
        <v>415.49</v>
      </c>
      <c r="R485" t="s">
        <v>86</v>
      </c>
      <c r="S485">
        <v>32.429499999999997</v>
      </c>
      <c r="T485">
        <v>-86.4054</v>
      </c>
      <c r="U485">
        <v>2.2625000000000002</v>
      </c>
      <c r="V485">
        <v>1</v>
      </c>
      <c r="W485">
        <v>4</v>
      </c>
      <c r="X485">
        <v>2.08</v>
      </c>
      <c r="Y485">
        <v>826.52</v>
      </c>
      <c r="Z485">
        <v>1000139003</v>
      </c>
      <c r="AA485">
        <v>1238.312088316</v>
      </c>
      <c r="AB485" t="s">
        <v>544</v>
      </c>
      <c r="AC485" t="s">
        <v>144</v>
      </c>
      <c r="AD485" t="s">
        <v>647</v>
      </c>
      <c r="AE485" t="s">
        <v>73</v>
      </c>
      <c r="AF485" t="s">
        <v>2401</v>
      </c>
    </row>
    <row r="486" spans="1:32" x14ac:dyDescent="0.3">
      <c r="A486" t="s">
        <v>2402</v>
      </c>
      <c r="B486" t="s">
        <v>2403</v>
      </c>
      <c r="C486" t="s">
        <v>2404</v>
      </c>
      <c r="D486" t="s">
        <v>2405</v>
      </c>
      <c r="E486" t="s">
        <v>1083</v>
      </c>
      <c r="F486">
        <v>8</v>
      </c>
      <c r="G486">
        <v>2022</v>
      </c>
      <c r="H486" s="1">
        <v>44943.613680740738</v>
      </c>
      <c r="I486" t="s">
        <v>444</v>
      </c>
      <c r="J486">
        <v>405.5</v>
      </c>
      <c r="K486">
        <v>0</v>
      </c>
      <c r="L486" t="s">
        <v>38</v>
      </c>
      <c r="M486" t="s">
        <v>473</v>
      </c>
      <c r="N486">
        <v>142.1</v>
      </c>
      <c r="Q486">
        <v>263.39999999999998</v>
      </c>
      <c r="R486" t="s">
        <v>52</v>
      </c>
      <c r="S486">
        <v>45.463270000000001</v>
      </c>
      <c r="T486">
        <v>-98.486599999999996</v>
      </c>
      <c r="U486">
        <v>3.5733333329999999</v>
      </c>
      <c r="V486">
        <v>3</v>
      </c>
      <c r="W486">
        <v>5.12</v>
      </c>
      <c r="X486">
        <v>3</v>
      </c>
      <c r="Y486">
        <v>1305.2</v>
      </c>
      <c r="Z486">
        <v>46000093001</v>
      </c>
      <c r="AB486" t="s">
        <v>53</v>
      </c>
      <c r="AC486" t="s">
        <v>54</v>
      </c>
      <c r="AD486" t="s">
        <v>54</v>
      </c>
      <c r="AE486" t="s">
        <v>73</v>
      </c>
      <c r="AF486" t="s">
        <v>2406</v>
      </c>
    </row>
    <row r="487" spans="1:32" x14ac:dyDescent="0.3">
      <c r="A487" t="s">
        <v>2407</v>
      </c>
      <c r="B487" t="s">
        <v>2408</v>
      </c>
      <c r="C487" t="s">
        <v>2409</v>
      </c>
      <c r="D487" t="s">
        <v>2410</v>
      </c>
      <c r="E487" t="s">
        <v>543</v>
      </c>
      <c r="F487">
        <v>7</v>
      </c>
      <c r="G487">
        <v>2022</v>
      </c>
      <c r="H487" s="1">
        <v>44952.530757384258</v>
      </c>
      <c r="I487" t="s">
        <v>444</v>
      </c>
      <c r="J487">
        <v>405</v>
      </c>
      <c r="K487">
        <v>0</v>
      </c>
      <c r="L487" t="s">
        <v>38</v>
      </c>
      <c r="M487" t="s">
        <v>79</v>
      </c>
      <c r="Q487">
        <v>405</v>
      </c>
      <c r="R487" t="s">
        <v>52</v>
      </c>
      <c r="S487">
        <v>39.030735237841803</v>
      </c>
      <c r="T487">
        <v>-94.310363683236702</v>
      </c>
      <c r="Z487">
        <v>29001198001</v>
      </c>
      <c r="AA487">
        <v>2529.4345451043005</v>
      </c>
      <c r="AB487" t="s">
        <v>2028</v>
      </c>
      <c r="AC487" t="s">
        <v>72</v>
      </c>
      <c r="AD487" t="s">
        <v>54</v>
      </c>
      <c r="AE487" t="s">
        <v>183</v>
      </c>
      <c r="AF487" t="s">
        <v>2411</v>
      </c>
    </row>
    <row r="488" spans="1:32" x14ac:dyDescent="0.3">
      <c r="A488" t="s">
        <v>539</v>
      </c>
      <c r="B488" t="s">
        <v>2412</v>
      </c>
      <c r="C488" t="s">
        <v>2413</v>
      </c>
      <c r="D488" t="s">
        <v>542</v>
      </c>
      <c r="E488" t="s">
        <v>543</v>
      </c>
      <c r="F488">
        <v>7</v>
      </c>
      <c r="G488">
        <v>2022</v>
      </c>
      <c r="H488" s="1">
        <v>44974.404066435185</v>
      </c>
      <c r="I488" t="s">
        <v>444</v>
      </c>
      <c r="J488">
        <v>399.46</v>
      </c>
      <c r="K488">
        <v>0</v>
      </c>
      <c r="L488" t="s">
        <v>38</v>
      </c>
      <c r="M488" t="s">
        <v>79</v>
      </c>
      <c r="Q488">
        <v>124.17</v>
      </c>
      <c r="R488" t="s">
        <v>94</v>
      </c>
      <c r="S488">
        <v>39.306930000000001</v>
      </c>
      <c r="T488">
        <v>-94.506619999999998</v>
      </c>
      <c r="U488">
        <v>1.0144166670000001</v>
      </c>
      <c r="V488">
        <v>1</v>
      </c>
      <c r="W488">
        <v>0</v>
      </c>
      <c r="X488">
        <v>0</v>
      </c>
      <c r="Y488">
        <v>370.61</v>
      </c>
      <c r="Z488">
        <v>29001011009</v>
      </c>
      <c r="AA488">
        <v>311.39906926770004</v>
      </c>
      <c r="AB488" t="s">
        <v>41</v>
      </c>
      <c r="AC488" t="s">
        <v>64</v>
      </c>
      <c r="AD488" t="s">
        <v>54</v>
      </c>
      <c r="AE488" t="s">
        <v>44</v>
      </c>
      <c r="AF488" t="s">
        <v>2414</v>
      </c>
    </row>
    <row r="489" spans="1:32" x14ac:dyDescent="0.3">
      <c r="A489" t="s">
        <v>2415</v>
      </c>
      <c r="B489" t="s">
        <v>2416</v>
      </c>
      <c r="C489" t="s">
        <v>2417</v>
      </c>
      <c r="D489" t="s">
        <v>2418</v>
      </c>
      <c r="E489" t="s">
        <v>1665</v>
      </c>
      <c r="F489">
        <v>8</v>
      </c>
      <c r="G489">
        <v>2022</v>
      </c>
      <c r="H489" s="1">
        <v>44942.697153715279</v>
      </c>
      <c r="I489" t="s">
        <v>444</v>
      </c>
      <c r="J489">
        <v>398</v>
      </c>
      <c r="K489">
        <v>0</v>
      </c>
      <c r="L489" t="s">
        <v>38</v>
      </c>
      <c r="M489" t="s">
        <v>51</v>
      </c>
      <c r="N489">
        <v>398</v>
      </c>
      <c r="R489" t="s">
        <v>214</v>
      </c>
      <c r="S489">
        <v>41.569380000000002</v>
      </c>
      <c r="T489">
        <v>-109.2783</v>
      </c>
      <c r="U489">
        <v>2.034166667</v>
      </c>
      <c r="V489">
        <v>1</v>
      </c>
      <c r="W489">
        <v>0</v>
      </c>
      <c r="X489">
        <v>0</v>
      </c>
      <c r="Y489">
        <v>742.44</v>
      </c>
      <c r="Z489">
        <v>56000003002</v>
      </c>
      <c r="AA489">
        <v>919.62883029349996</v>
      </c>
      <c r="AB489" t="s">
        <v>41</v>
      </c>
      <c r="AC489" t="s">
        <v>72</v>
      </c>
      <c r="AD489" t="s">
        <v>54</v>
      </c>
      <c r="AE489" t="s">
        <v>73</v>
      </c>
      <c r="AF489" t="s">
        <v>2419</v>
      </c>
    </row>
    <row r="490" spans="1:32" x14ac:dyDescent="0.3">
      <c r="A490" t="s">
        <v>2420</v>
      </c>
      <c r="B490" t="s">
        <v>2421</v>
      </c>
      <c r="C490" t="s">
        <v>2422</v>
      </c>
      <c r="D490" t="s">
        <v>1297</v>
      </c>
      <c r="E490" t="s">
        <v>1023</v>
      </c>
      <c r="F490">
        <v>8</v>
      </c>
      <c r="G490">
        <v>2022</v>
      </c>
      <c r="H490" s="1">
        <v>44975.771936759258</v>
      </c>
      <c r="I490" t="s">
        <v>444</v>
      </c>
      <c r="J490">
        <v>396.28</v>
      </c>
      <c r="K490">
        <v>0</v>
      </c>
      <c r="L490" t="s">
        <v>38</v>
      </c>
      <c r="M490" t="s">
        <v>79</v>
      </c>
      <c r="Q490">
        <v>396.28</v>
      </c>
      <c r="R490" t="s">
        <v>86</v>
      </c>
      <c r="S490">
        <v>40.483499999999999</v>
      </c>
      <c r="T490">
        <v>-105.02997000000001</v>
      </c>
      <c r="U490">
        <v>3.1514166669999999</v>
      </c>
      <c r="V490">
        <v>1</v>
      </c>
      <c r="W490">
        <v>4.5</v>
      </c>
      <c r="X490">
        <v>0</v>
      </c>
      <c r="Y490">
        <v>1150.6300000000001</v>
      </c>
      <c r="AB490" t="s">
        <v>54</v>
      </c>
      <c r="AC490" t="s">
        <v>64</v>
      </c>
      <c r="AD490" t="s">
        <v>386</v>
      </c>
      <c r="AE490" t="s">
        <v>73</v>
      </c>
      <c r="AF490" t="s">
        <v>2423</v>
      </c>
    </row>
    <row r="491" spans="1:32" x14ac:dyDescent="0.3">
      <c r="A491" t="s">
        <v>2424</v>
      </c>
      <c r="B491" t="s">
        <v>2425</v>
      </c>
      <c r="C491" t="s">
        <v>2426</v>
      </c>
      <c r="D491" t="s">
        <v>1058</v>
      </c>
      <c r="E491" t="s">
        <v>36</v>
      </c>
      <c r="F491">
        <v>9</v>
      </c>
      <c r="G491">
        <v>2022</v>
      </c>
      <c r="H491" s="1">
        <v>44975.449660601851</v>
      </c>
      <c r="I491" t="s">
        <v>444</v>
      </c>
      <c r="J491">
        <v>394.99</v>
      </c>
      <c r="K491">
        <v>0</v>
      </c>
      <c r="L491" t="s">
        <v>38</v>
      </c>
      <c r="M491" t="s">
        <v>79</v>
      </c>
      <c r="Q491">
        <v>394.99</v>
      </c>
      <c r="R491" t="s">
        <v>94</v>
      </c>
      <c r="S491">
        <v>33.576697138063402</v>
      </c>
      <c r="T491">
        <v>-117.724428719409</v>
      </c>
      <c r="AB491" t="s">
        <v>53</v>
      </c>
      <c r="AC491" t="s">
        <v>54</v>
      </c>
      <c r="AD491" t="s">
        <v>54</v>
      </c>
      <c r="AE491" t="s">
        <v>55</v>
      </c>
      <c r="AF491" t="s">
        <v>2427</v>
      </c>
    </row>
    <row r="492" spans="1:32" x14ac:dyDescent="0.3">
      <c r="A492" t="s">
        <v>2428</v>
      </c>
      <c r="B492" t="s">
        <v>2429</v>
      </c>
      <c r="C492" t="s">
        <v>2429</v>
      </c>
      <c r="D492" t="s">
        <v>2430</v>
      </c>
      <c r="E492" t="s">
        <v>99</v>
      </c>
      <c r="F492">
        <v>6</v>
      </c>
      <c r="G492">
        <v>2022</v>
      </c>
      <c r="H492" s="1">
        <v>44834.456152349536</v>
      </c>
      <c r="I492" t="s">
        <v>444</v>
      </c>
      <c r="J492">
        <v>392.62110000000001</v>
      </c>
      <c r="K492">
        <v>0</v>
      </c>
      <c r="L492" t="s">
        <v>38</v>
      </c>
      <c r="M492" t="s">
        <v>51</v>
      </c>
      <c r="N492">
        <v>392.62110000000001</v>
      </c>
      <c r="R492" t="s">
        <v>52</v>
      </c>
      <c r="S492">
        <v>29.784407999999999</v>
      </c>
      <c r="T492">
        <v>-95.105784999999997</v>
      </c>
      <c r="U492">
        <v>1.2591521670000001</v>
      </c>
      <c r="V492">
        <v>1</v>
      </c>
      <c r="W492">
        <v>2.5</v>
      </c>
      <c r="X492">
        <v>2.5</v>
      </c>
      <c r="Y492">
        <v>461.91611399999999</v>
      </c>
      <c r="Z492">
        <v>48007099001</v>
      </c>
      <c r="AB492" t="s">
        <v>41</v>
      </c>
      <c r="AC492" t="s">
        <v>64</v>
      </c>
      <c r="AD492" t="s">
        <v>54</v>
      </c>
      <c r="AE492" t="s">
        <v>73</v>
      </c>
      <c r="AF492" t="s">
        <v>2431</v>
      </c>
    </row>
    <row r="493" spans="1:32" x14ac:dyDescent="0.3">
      <c r="A493" t="s">
        <v>2432</v>
      </c>
      <c r="B493" t="s">
        <v>2433</v>
      </c>
      <c r="C493" t="s">
        <v>2433</v>
      </c>
      <c r="D493" t="s">
        <v>98</v>
      </c>
      <c r="E493" t="s">
        <v>99</v>
      </c>
      <c r="F493">
        <v>6</v>
      </c>
      <c r="G493">
        <v>2022</v>
      </c>
      <c r="H493" s="1">
        <v>44833.606386840278</v>
      </c>
      <c r="I493" t="s">
        <v>444</v>
      </c>
      <c r="J493">
        <v>390.49</v>
      </c>
      <c r="K493">
        <v>0</v>
      </c>
      <c r="L493" t="s">
        <v>38</v>
      </c>
      <c r="M493" t="s">
        <v>79</v>
      </c>
      <c r="Q493">
        <v>390.5</v>
      </c>
      <c r="R493" t="s">
        <v>94</v>
      </c>
      <c r="S493">
        <v>29.739432000000001</v>
      </c>
      <c r="T493">
        <v>-95.267197999999993</v>
      </c>
      <c r="U493">
        <v>2.3860833330000002</v>
      </c>
      <c r="V493">
        <v>1</v>
      </c>
      <c r="W493">
        <v>7.05</v>
      </c>
      <c r="X493">
        <v>0</v>
      </c>
      <c r="Y493">
        <v>871.52200000000005</v>
      </c>
      <c r="AB493" t="s">
        <v>41</v>
      </c>
      <c r="AC493" t="s">
        <v>54</v>
      </c>
      <c r="AD493" t="s">
        <v>54</v>
      </c>
      <c r="AE493" t="s">
        <v>73</v>
      </c>
      <c r="AF493" t="s">
        <v>2434</v>
      </c>
    </row>
    <row r="494" spans="1:32" x14ac:dyDescent="0.3">
      <c r="A494" t="s">
        <v>2435</v>
      </c>
      <c r="B494" t="s">
        <v>2436</v>
      </c>
      <c r="C494" t="s">
        <v>2437</v>
      </c>
      <c r="D494" t="s">
        <v>811</v>
      </c>
      <c r="E494" t="s">
        <v>136</v>
      </c>
      <c r="F494">
        <v>4</v>
      </c>
      <c r="G494">
        <v>2022</v>
      </c>
      <c r="H494" s="1">
        <v>44974.499090555553</v>
      </c>
      <c r="I494" t="s">
        <v>444</v>
      </c>
      <c r="J494">
        <v>390.36</v>
      </c>
      <c r="K494">
        <v>0</v>
      </c>
      <c r="L494" t="s">
        <v>38</v>
      </c>
      <c r="M494" t="s">
        <v>51</v>
      </c>
      <c r="N494">
        <v>390.36</v>
      </c>
      <c r="R494" t="s">
        <v>52</v>
      </c>
      <c r="S494">
        <v>36.349348999999997</v>
      </c>
      <c r="T494">
        <v>-78.411438000000004</v>
      </c>
      <c r="U494">
        <v>0</v>
      </c>
      <c r="V494">
        <v>1</v>
      </c>
      <c r="W494">
        <v>4.1399999999999997</v>
      </c>
      <c r="X494">
        <v>0</v>
      </c>
      <c r="Y494">
        <v>0</v>
      </c>
      <c r="Z494">
        <v>37009101001</v>
      </c>
      <c r="AA494">
        <v>1846.5418493417999</v>
      </c>
      <c r="AB494" t="s">
        <v>41</v>
      </c>
      <c r="AC494" t="s">
        <v>54</v>
      </c>
      <c r="AD494" t="s">
        <v>54</v>
      </c>
      <c r="AE494" t="s">
        <v>73</v>
      </c>
      <c r="AF494" t="s">
        <v>2438</v>
      </c>
    </row>
    <row r="495" spans="1:32" x14ac:dyDescent="0.3">
      <c r="A495" t="s">
        <v>2439</v>
      </c>
      <c r="B495" t="s">
        <v>2440</v>
      </c>
      <c r="C495" t="s">
        <v>2441</v>
      </c>
      <c r="D495" t="s">
        <v>1459</v>
      </c>
      <c r="E495" t="s">
        <v>253</v>
      </c>
      <c r="F495">
        <v>5</v>
      </c>
      <c r="G495">
        <v>2022</v>
      </c>
      <c r="H495" s="1">
        <v>44974.603196122684</v>
      </c>
      <c r="I495" t="s">
        <v>444</v>
      </c>
      <c r="J495">
        <v>388</v>
      </c>
      <c r="K495">
        <v>0</v>
      </c>
      <c r="L495" t="s">
        <v>38</v>
      </c>
      <c r="M495" t="s">
        <v>79</v>
      </c>
      <c r="Q495">
        <v>388</v>
      </c>
      <c r="R495" t="s">
        <v>52</v>
      </c>
      <c r="S495">
        <v>39.246889000000003</v>
      </c>
      <c r="T495">
        <v>-86.548582999999994</v>
      </c>
      <c r="U495">
        <v>2.625</v>
      </c>
      <c r="V495">
        <v>1</v>
      </c>
      <c r="W495">
        <v>6</v>
      </c>
      <c r="X495">
        <v>0.36899999999999999</v>
      </c>
      <c r="Y495">
        <v>955.84</v>
      </c>
      <c r="Z495">
        <v>18002020002</v>
      </c>
      <c r="AA495">
        <v>866.81846182119989</v>
      </c>
      <c r="AB495" t="s">
        <v>54</v>
      </c>
      <c r="AC495" t="s">
        <v>54</v>
      </c>
      <c r="AD495" t="s">
        <v>54</v>
      </c>
      <c r="AE495" t="s">
        <v>73</v>
      </c>
      <c r="AF495" t="s">
        <v>2442</v>
      </c>
    </row>
    <row r="496" spans="1:32" x14ac:dyDescent="0.3">
      <c r="A496" t="s">
        <v>2443</v>
      </c>
      <c r="B496" t="s">
        <v>2444</v>
      </c>
      <c r="C496" t="s">
        <v>2445</v>
      </c>
      <c r="D496" t="s">
        <v>2446</v>
      </c>
      <c r="E496" t="s">
        <v>259</v>
      </c>
      <c r="F496">
        <v>7</v>
      </c>
      <c r="G496">
        <v>2022</v>
      </c>
      <c r="H496" s="1">
        <v>44942.371234131948</v>
      </c>
      <c r="I496" t="s">
        <v>444</v>
      </c>
      <c r="J496">
        <v>382.9</v>
      </c>
      <c r="K496">
        <v>0</v>
      </c>
      <c r="L496" t="s">
        <v>38</v>
      </c>
      <c r="M496" t="s">
        <v>51</v>
      </c>
      <c r="N496">
        <v>382.8</v>
      </c>
      <c r="R496" t="s">
        <v>52</v>
      </c>
      <c r="S496">
        <v>42.065069999999999</v>
      </c>
      <c r="T496">
        <v>-92.897782000000007</v>
      </c>
      <c r="U496">
        <v>0</v>
      </c>
      <c r="V496">
        <v>1</v>
      </c>
      <c r="W496">
        <v>17.440000000000001</v>
      </c>
      <c r="X496">
        <v>13.04</v>
      </c>
      <c r="Y496">
        <v>0</v>
      </c>
      <c r="Z496">
        <v>19000537001</v>
      </c>
      <c r="AA496">
        <v>2675.3004249191695</v>
      </c>
      <c r="AB496" t="s">
        <v>53</v>
      </c>
      <c r="AC496" t="s">
        <v>42</v>
      </c>
      <c r="AD496" t="s">
        <v>54</v>
      </c>
      <c r="AE496" t="s">
        <v>73</v>
      </c>
      <c r="AF496" t="s">
        <v>2447</v>
      </c>
    </row>
    <row r="497" spans="1:32" x14ac:dyDescent="0.3">
      <c r="A497" t="s">
        <v>2448</v>
      </c>
      <c r="B497" t="s">
        <v>2449</v>
      </c>
      <c r="C497" t="s">
        <v>2449</v>
      </c>
      <c r="D497" t="s">
        <v>2450</v>
      </c>
      <c r="E497" t="s">
        <v>99</v>
      </c>
      <c r="F497">
        <v>6</v>
      </c>
      <c r="G497">
        <v>2022</v>
      </c>
      <c r="H497" s="1">
        <v>44831.392349097223</v>
      </c>
      <c r="I497" t="s">
        <v>444</v>
      </c>
      <c r="J497">
        <v>380</v>
      </c>
      <c r="K497">
        <v>0</v>
      </c>
      <c r="L497" t="s">
        <v>38</v>
      </c>
      <c r="M497" t="s">
        <v>79</v>
      </c>
      <c r="Q497">
        <v>378.14</v>
      </c>
      <c r="R497" t="s">
        <v>94</v>
      </c>
      <c r="S497">
        <v>32.255155999999999</v>
      </c>
      <c r="T497">
        <v>-101.42842</v>
      </c>
      <c r="U497">
        <v>1.3011666669999999</v>
      </c>
      <c r="V497">
        <v>1</v>
      </c>
      <c r="W497">
        <v>3.8</v>
      </c>
      <c r="X497">
        <v>3.8</v>
      </c>
      <c r="Y497">
        <v>474.51600000000002</v>
      </c>
      <c r="Z497">
        <v>48002015001</v>
      </c>
      <c r="AA497">
        <v>1192.7859085985001</v>
      </c>
      <c r="AB497" t="s">
        <v>54</v>
      </c>
      <c r="AC497" t="s">
        <v>54</v>
      </c>
      <c r="AD497" t="s">
        <v>54</v>
      </c>
      <c r="AE497" t="s">
        <v>73</v>
      </c>
      <c r="AF497" t="s">
        <v>2451</v>
      </c>
    </row>
    <row r="498" spans="1:32" x14ac:dyDescent="0.3">
      <c r="A498" t="s">
        <v>2452</v>
      </c>
      <c r="B498" t="s">
        <v>2453</v>
      </c>
      <c r="C498" t="s">
        <v>2454</v>
      </c>
      <c r="D498" t="s">
        <v>2455</v>
      </c>
      <c r="E498" t="s">
        <v>600</v>
      </c>
      <c r="F498">
        <v>4</v>
      </c>
      <c r="G498">
        <v>2022</v>
      </c>
      <c r="H498" s="1">
        <v>44968.639481203703</v>
      </c>
      <c r="I498" t="s">
        <v>444</v>
      </c>
      <c r="J498">
        <v>375.78</v>
      </c>
      <c r="K498">
        <v>0</v>
      </c>
      <c r="L498" t="s">
        <v>38</v>
      </c>
      <c r="M498" t="s">
        <v>51</v>
      </c>
      <c r="N498">
        <v>375.78</v>
      </c>
      <c r="R498" t="s">
        <v>52</v>
      </c>
      <c r="S498">
        <v>30.73621</v>
      </c>
      <c r="T498">
        <v>-86.596249999999998</v>
      </c>
      <c r="Z498">
        <v>12000142001</v>
      </c>
      <c r="AA498">
        <v>1365.785391525</v>
      </c>
      <c r="AB498" t="s">
        <v>41</v>
      </c>
      <c r="AC498" t="s">
        <v>54</v>
      </c>
      <c r="AD498" t="s">
        <v>54</v>
      </c>
      <c r="AE498" t="s">
        <v>73</v>
      </c>
      <c r="AF498" t="s">
        <v>2456</v>
      </c>
    </row>
    <row r="499" spans="1:32" x14ac:dyDescent="0.3">
      <c r="A499" t="s">
        <v>2457</v>
      </c>
      <c r="B499" t="s">
        <v>2458</v>
      </c>
      <c r="C499" t="s">
        <v>2459</v>
      </c>
      <c r="D499" t="s">
        <v>2460</v>
      </c>
      <c r="E499" t="s">
        <v>213</v>
      </c>
      <c r="F499">
        <v>3</v>
      </c>
      <c r="G499">
        <v>2022</v>
      </c>
      <c r="H499" s="1">
        <v>44966.569419560183</v>
      </c>
      <c r="I499" t="s">
        <v>444</v>
      </c>
      <c r="J499">
        <v>369.82</v>
      </c>
      <c r="K499">
        <v>0</v>
      </c>
      <c r="L499" t="s">
        <v>38</v>
      </c>
      <c r="M499" t="s">
        <v>51</v>
      </c>
      <c r="N499">
        <v>290.83</v>
      </c>
      <c r="R499" t="s">
        <v>52</v>
      </c>
      <c r="S499">
        <v>40.922690000000003</v>
      </c>
      <c r="T499">
        <v>-77.783749999999998</v>
      </c>
      <c r="U499">
        <v>1.856666667</v>
      </c>
      <c r="V499">
        <v>1</v>
      </c>
      <c r="W499">
        <v>3.22</v>
      </c>
      <c r="X499">
        <v>0</v>
      </c>
      <c r="Y499">
        <v>677.39</v>
      </c>
      <c r="Z499">
        <v>42004071001</v>
      </c>
      <c r="AA499">
        <v>748.4503945557002</v>
      </c>
      <c r="AB499" t="s">
        <v>118</v>
      </c>
      <c r="AC499" t="s">
        <v>54</v>
      </c>
      <c r="AD499" t="s">
        <v>215</v>
      </c>
      <c r="AE499" t="s">
        <v>55</v>
      </c>
      <c r="AF499" t="s">
        <v>2461</v>
      </c>
    </row>
    <row r="500" spans="1:32" x14ac:dyDescent="0.3">
      <c r="A500" t="s">
        <v>2462</v>
      </c>
      <c r="B500" t="s">
        <v>2463</v>
      </c>
      <c r="C500" t="s">
        <v>2464</v>
      </c>
      <c r="D500" t="s">
        <v>2465</v>
      </c>
      <c r="E500" t="s">
        <v>543</v>
      </c>
      <c r="F500">
        <v>7</v>
      </c>
      <c r="G500">
        <v>2022</v>
      </c>
      <c r="H500" s="1">
        <v>44939.429169756942</v>
      </c>
      <c r="I500" t="s">
        <v>444</v>
      </c>
      <c r="J500">
        <v>367.5</v>
      </c>
      <c r="K500">
        <v>0</v>
      </c>
      <c r="L500" t="s">
        <v>38</v>
      </c>
      <c r="M500" t="s">
        <v>51</v>
      </c>
      <c r="N500">
        <v>1222.5999999999999</v>
      </c>
      <c r="R500" t="s">
        <v>52</v>
      </c>
      <c r="S500">
        <v>37.175848999999999</v>
      </c>
      <c r="T500">
        <v>-94.481005999999994</v>
      </c>
      <c r="U500">
        <v>5.485272728</v>
      </c>
      <c r="V500">
        <v>3</v>
      </c>
      <c r="W500">
        <v>0</v>
      </c>
      <c r="X500">
        <v>0</v>
      </c>
      <c r="Y500">
        <v>914.76700000000005</v>
      </c>
      <c r="Z500">
        <v>29002119001</v>
      </c>
      <c r="AA500">
        <v>1311.1539758639999</v>
      </c>
      <c r="AB500" t="s">
        <v>952</v>
      </c>
      <c r="AC500" t="s">
        <v>54</v>
      </c>
      <c r="AD500" t="s">
        <v>54</v>
      </c>
      <c r="AE500" t="s">
        <v>1814</v>
      </c>
      <c r="AF500" t="s">
        <v>2466</v>
      </c>
    </row>
    <row r="501" spans="1:32" x14ac:dyDescent="0.3">
      <c r="A501" t="s">
        <v>2467</v>
      </c>
      <c r="B501" t="s">
        <v>2468</v>
      </c>
      <c r="C501" t="s">
        <v>2469</v>
      </c>
      <c r="D501" t="s">
        <v>432</v>
      </c>
      <c r="E501" t="s">
        <v>231</v>
      </c>
      <c r="F501">
        <v>2</v>
      </c>
      <c r="G501">
        <v>2022</v>
      </c>
      <c r="H501" s="1">
        <v>44978.680258437496</v>
      </c>
      <c r="I501" t="s">
        <v>444</v>
      </c>
      <c r="J501">
        <v>366.08</v>
      </c>
      <c r="K501">
        <v>0</v>
      </c>
      <c r="L501" t="s">
        <v>38</v>
      </c>
      <c r="M501" t="s">
        <v>79</v>
      </c>
      <c r="Q501">
        <v>366.08</v>
      </c>
      <c r="R501" t="s">
        <v>52</v>
      </c>
      <c r="S501">
        <v>18.442699999999999</v>
      </c>
      <c r="T501">
        <v>-66.013000000000005</v>
      </c>
      <c r="U501">
        <v>22.024999999999999</v>
      </c>
      <c r="V501">
        <v>1</v>
      </c>
      <c r="W501">
        <v>90</v>
      </c>
      <c r="X501">
        <v>45</v>
      </c>
      <c r="Y501">
        <v>8019.1</v>
      </c>
      <c r="Z501">
        <v>72000001004</v>
      </c>
      <c r="AB501" t="s">
        <v>54</v>
      </c>
      <c r="AC501" t="s">
        <v>54</v>
      </c>
      <c r="AD501" t="s">
        <v>54</v>
      </c>
      <c r="AE501" t="s">
        <v>73</v>
      </c>
      <c r="AF501" t="s">
        <v>2470</v>
      </c>
    </row>
    <row r="502" spans="1:32" x14ac:dyDescent="0.3">
      <c r="A502" t="s">
        <v>2471</v>
      </c>
      <c r="B502" t="s">
        <v>2472</v>
      </c>
      <c r="C502" t="s">
        <v>2473</v>
      </c>
      <c r="D502" t="s">
        <v>2057</v>
      </c>
      <c r="E502" t="s">
        <v>1948</v>
      </c>
      <c r="F502">
        <v>6</v>
      </c>
      <c r="G502">
        <v>2022</v>
      </c>
      <c r="H502" s="1">
        <v>44974.707797523151</v>
      </c>
      <c r="I502" t="s">
        <v>444</v>
      </c>
      <c r="J502">
        <v>365</v>
      </c>
      <c r="K502">
        <v>0</v>
      </c>
      <c r="L502" t="s">
        <v>38</v>
      </c>
      <c r="M502" t="s">
        <v>51</v>
      </c>
      <c r="N502">
        <v>719</v>
      </c>
      <c r="R502" t="s">
        <v>214</v>
      </c>
      <c r="S502">
        <v>32.550167000000002</v>
      </c>
      <c r="T502">
        <v>-93.765753000000004</v>
      </c>
      <c r="U502">
        <v>4.5970000000000004</v>
      </c>
      <c r="V502">
        <v>2</v>
      </c>
      <c r="W502">
        <v>3.5</v>
      </c>
      <c r="X502">
        <v>0</v>
      </c>
      <c r="Y502">
        <v>1126.7429999999999</v>
      </c>
      <c r="Z502">
        <v>22009900004</v>
      </c>
      <c r="AA502">
        <v>2185.2566264400002</v>
      </c>
      <c r="AB502" t="s">
        <v>87</v>
      </c>
      <c r="AC502" t="s">
        <v>54</v>
      </c>
      <c r="AD502" t="s">
        <v>54</v>
      </c>
      <c r="AE502" t="s">
        <v>54</v>
      </c>
      <c r="AF502" t="s">
        <v>2474</v>
      </c>
    </row>
    <row r="503" spans="1:32" x14ac:dyDescent="0.3">
      <c r="A503" t="s">
        <v>2475</v>
      </c>
      <c r="B503" t="s">
        <v>2476</v>
      </c>
      <c r="C503" t="s">
        <v>2477</v>
      </c>
      <c r="D503" t="s">
        <v>1509</v>
      </c>
      <c r="E503" t="s">
        <v>726</v>
      </c>
      <c r="F503">
        <v>6</v>
      </c>
      <c r="G503">
        <v>2022</v>
      </c>
      <c r="H503" s="1">
        <v>44973.507066805556</v>
      </c>
      <c r="I503" t="s">
        <v>444</v>
      </c>
      <c r="J503">
        <v>364</v>
      </c>
      <c r="K503">
        <v>0</v>
      </c>
      <c r="L503" t="s">
        <v>38</v>
      </c>
      <c r="M503" t="s">
        <v>51</v>
      </c>
      <c r="N503">
        <v>364</v>
      </c>
      <c r="R503" t="s">
        <v>52</v>
      </c>
      <c r="S503">
        <v>35.860138999999997</v>
      </c>
      <c r="T503">
        <v>-90.733056000000005</v>
      </c>
      <c r="U503">
        <v>2.2344333330000001</v>
      </c>
      <c r="V503">
        <v>1</v>
      </c>
      <c r="W503">
        <v>3</v>
      </c>
      <c r="X503">
        <v>2.74</v>
      </c>
      <c r="Y503">
        <v>814.49390000000005</v>
      </c>
      <c r="Z503">
        <v>5000006001</v>
      </c>
      <c r="AA503">
        <v>816.55755941307996</v>
      </c>
      <c r="AB503" t="s">
        <v>87</v>
      </c>
      <c r="AC503" t="s">
        <v>54</v>
      </c>
      <c r="AD503" t="s">
        <v>54</v>
      </c>
      <c r="AE503" t="s">
        <v>73</v>
      </c>
      <c r="AF503" t="s">
        <v>2478</v>
      </c>
    </row>
    <row r="504" spans="1:32" x14ac:dyDescent="0.3">
      <c r="A504" t="s">
        <v>2479</v>
      </c>
      <c r="B504" t="s">
        <v>2480</v>
      </c>
      <c r="C504" t="s">
        <v>2481</v>
      </c>
      <c r="D504" t="s">
        <v>2482</v>
      </c>
      <c r="E504" t="s">
        <v>61</v>
      </c>
      <c r="F504">
        <v>1</v>
      </c>
      <c r="G504">
        <v>2022</v>
      </c>
      <c r="H504" s="1">
        <v>44978.396029328702</v>
      </c>
      <c r="I504" t="s">
        <v>444</v>
      </c>
      <c r="J504">
        <v>363</v>
      </c>
      <c r="K504">
        <v>0</v>
      </c>
      <c r="L504" t="s">
        <v>38</v>
      </c>
      <c r="M504" t="s">
        <v>63</v>
      </c>
      <c r="P504">
        <v>363</v>
      </c>
      <c r="R504" t="s">
        <v>38</v>
      </c>
      <c r="S504">
        <v>41.364328999999998</v>
      </c>
      <c r="T504">
        <v>-72.871671000000006</v>
      </c>
      <c r="U504">
        <v>2.1666666669999999</v>
      </c>
      <c r="V504">
        <v>1</v>
      </c>
      <c r="W504">
        <v>4.5</v>
      </c>
      <c r="X504">
        <v>0</v>
      </c>
      <c r="Y504">
        <v>788.74</v>
      </c>
      <c r="Z504">
        <v>9001010001</v>
      </c>
      <c r="AA504">
        <v>1372.15905668545</v>
      </c>
      <c r="AB504" t="s">
        <v>53</v>
      </c>
      <c r="AC504" t="s">
        <v>42</v>
      </c>
      <c r="AD504" t="s">
        <v>54</v>
      </c>
      <c r="AE504" t="s">
        <v>65</v>
      </c>
      <c r="AF504" t="s">
        <v>2483</v>
      </c>
    </row>
    <row r="505" spans="1:32" x14ac:dyDescent="0.3">
      <c r="A505" t="s">
        <v>2484</v>
      </c>
      <c r="B505" t="s">
        <v>2485</v>
      </c>
      <c r="C505" t="s">
        <v>2485</v>
      </c>
      <c r="D505" t="s">
        <v>2486</v>
      </c>
      <c r="E505" t="s">
        <v>99</v>
      </c>
      <c r="F505">
        <v>6</v>
      </c>
      <c r="G505">
        <v>2022</v>
      </c>
      <c r="H505" s="1">
        <v>44816.67680734954</v>
      </c>
      <c r="I505" t="s">
        <v>444</v>
      </c>
      <c r="J505">
        <v>355.39400000000001</v>
      </c>
      <c r="K505">
        <v>0</v>
      </c>
      <c r="L505" t="s">
        <v>38</v>
      </c>
      <c r="M505" t="s">
        <v>39</v>
      </c>
      <c r="N505">
        <v>199.60900000000001</v>
      </c>
      <c r="Q505">
        <v>155.785</v>
      </c>
      <c r="R505" t="s">
        <v>52</v>
      </c>
      <c r="S505">
        <v>33.642049999999998</v>
      </c>
      <c r="T505">
        <v>-97.147989999999993</v>
      </c>
      <c r="U505">
        <v>1.3184166669999999</v>
      </c>
      <c r="V505">
        <v>1</v>
      </c>
      <c r="W505">
        <v>8</v>
      </c>
      <c r="X505">
        <v>0</v>
      </c>
      <c r="Y505">
        <v>480.97199999999998</v>
      </c>
      <c r="AB505" t="s">
        <v>41</v>
      </c>
      <c r="AC505" t="s">
        <v>72</v>
      </c>
      <c r="AD505" t="s">
        <v>54</v>
      </c>
      <c r="AE505" t="s">
        <v>73</v>
      </c>
      <c r="AF505" t="s">
        <v>2487</v>
      </c>
    </row>
    <row r="506" spans="1:32" x14ac:dyDescent="0.3">
      <c r="A506" t="s">
        <v>2488</v>
      </c>
      <c r="B506" t="s">
        <v>2489</v>
      </c>
      <c r="C506" t="s">
        <v>2490</v>
      </c>
      <c r="D506" t="s">
        <v>2491</v>
      </c>
      <c r="E506" t="s">
        <v>136</v>
      </c>
      <c r="F506">
        <v>4</v>
      </c>
      <c r="G506">
        <v>2022</v>
      </c>
      <c r="H506" s="1">
        <v>44965.41242685185</v>
      </c>
      <c r="I506" t="s">
        <v>444</v>
      </c>
      <c r="J506">
        <v>353.2</v>
      </c>
      <c r="K506">
        <v>0</v>
      </c>
      <c r="L506" t="s">
        <v>38</v>
      </c>
      <c r="M506" t="s">
        <v>51</v>
      </c>
      <c r="N506">
        <v>353.2</v>
      </c>
      <c r="R506" t="s">
        <v>52</v>
      </c>
      <c r="S506">
        <v>36.134799999999998</v>
      </c>
      <c r="T506">
        <v>-78.779700000000005</v>
      </c>
      <c r="U506">
        <v>1.4581583330000001</v>
      </c>
      <c r="V506">
        <v>1</v>
      </c>
      <c r="W506">
        <v>5.5</v>
      </c>
      <c r="X506">
        <v>0</v>
      </c>
      <c r="Y506">
        <v>531.6268</v>
      </c>
      <c r="Z506">
        <v>37003905001</v>
      </c>
      <c r="AA506">
        <v>1449.5535622052</v>
      </c>
      <c r="AB506" t="s">
        <v>41</v>
      </c>
      <c r="AC506" t="s">
        <v>54</v>
      </c>
      <c r="AD506" t="s">
        <v>54</v>
      </c>
      <c r="AE506" t="s">
        <v>73</v>
      </c>
      <c r="AF506" t="s">
        <v>2492</v>
      </c>
    </row>
    <row r="507" spans="1:32" x14ac:dyDescent="0.3">
      <c r="A507" t="s">
        <v>2493</v>
      </c>
      <c r="B507" t="s">
        <v>2494</v>
      </c>
      <c r="C507" t="s">
        <v>2495</v>
      </c>
      <c r="D507" t="s">
        <v>1042</v>
      </c>
      <c r="E507" t="s">
        <v>172</v>
      </c>
      <c r="F507">
        <v>4</v>
      </c>
      <c r="G507">
        <v>2022</v>
      </c>
      <c r="H507" s="1">
        <v>44974.609260439815</v>
      </c>
      <c r="I507" t="s">
        <v>444</v>
      </c>
      <c r="J507">
        <v>353</v>
      </c>
      <c r="K507">
        <v>0</v>
      </c>
      <c r="L507" t="s">
        <v>38</v>
      </c>
      <c r="M507" t="s">
        <v>79</v>
      </c>
      <c r="Q507">
        <v>353</v>
      </c>
      <c r="R507" t="s">
        <v>86</v>
      </c>
      <c r="S507">
        <v>33.819392999999998</v>
      </c>
      <c r="T507">
        <v>-79.065931000000006</v>
      </c>
      <c r="U507">
        <v>3.0825</v>
      </c>
      <c r="V507">
        <v>1</v>
      </c>
      <c r="W507">
        <v>0</v>
      </c>
      <c r="X507">
        <v>0</v>
      </c>
      <c r="Y507">
        <v>1125.8</v>
      </c>
      <c r="Z507">
        <v>45000219003</v>
      </c>
      <c r="AA507">
        <v>1275.0972415277399</v>
      </c>
      <c r="AB507" t="s">
        <v>952</v>
      </c>
      <c r="AC507" t="s">
        <v>64</v>
      </c>
      <c r="AD507" t="s">
        <v>43</v>
      </c>
      <c r="AE507" t="s">
        <v>73</v>
      </c>
      <c r="AF507" t="s">
        <v>2496</v>
      </c>
    </row>
    <row r="508" spans="1:32" x14ac:dyDescent="0.3">
      <c r="A508" t="s">
        <v>2497</v>
      </c>
      <c r="B508" t="s">
        <v>2498</v>
      </c>
      <c r="C508" t="s">
        <v>2499</v>
      </c>
      <c r="D508" t="s">
        <v>2500</v>
      </c>
      <c r="E508" t="s">
        <v>231</v>
      </c>
      <c r="F508">
        <v>2</v>
      </c>
      <c r="G508">
        <v>2022</v>
      </c>
      <c r="H508" s="1">
        <v>44978.459988113427</v>
      </c>
      <c r="I508" t="s">
        <v>444</v>
      </c>
      <c r="J508">
        <v>349.85</v>
      </c>
      <c r="K508">
        <v>0</v>
      </c>
      <c r="L508" t="s">
        <v>38</v>
      </c>
      <c r="M508" t="s">
        <v>79</v>
      </c>
      <c r="Q508">
        <v>349.85</v>
      </c>
      <c r="R508" t="s">
        <v>52</v>
      </c>
      <c r="S508">
        <v>18.301817</v>
      </c>
      <c r="T508">
        <v>-65.663490999999993</v>
      </c>
      <c r="U508">
        <v>3.8601666670000001</v>
      </c>
      <c r="V508">
        <v>1</v>
      </c>
      <c r="W508">
        <v>4.5999999999999996</v>
      </c>
      <c r="X508">
        <v>9.1999999999999993</v>
      </c>
      <c r="Y508">
        <v>1406.28</v>
      </c>
      <c r="Z508">
        <v>72000006002</v>
      </c>
      <c r="AB508" t="s">
        <v>41</v>
      </c>
      <c r="AC508" t="s">
        <v>54</v>
      </c>
      <c r="AD508" t="s">
        <v>54</v>
      </c>
      <c r="AE508" t="s">
        <v>73</v>
      </c>
      <c r="AF508" t="s">
        <v>2501</v>
      </c>
    </row>
    <row r="509" spans="1:32" x14ac:dyDescent="0.3">
      <c r="A509" t="s">
        <v>2502</v>
      </c>
      <c r="B509" t="s">
        <v>2503</v>
      </c>
      <c r="C509" t="s">
        <v>2504</v>
      </c>
      <c r="D509" t="s">
        <v>2505</v>
      </c>
      <c r="E509" t="s">
        <v>36</v>
      </c>
      <c r="F509">
        <v>9</v>
      </c>
      <c r="G509">
        <v>2022</v>
      </c>
      <c r="H509" s="1">
        <v>44956.698058634262</v>
      </c>
      <c r="I509" t="s">
        <v>444</v>
      </c>
      <c r="J509">
        <v>348.41</v>
      </c>
      <c r="K509">
        <v>0</v>
      </c>
      <c r="L509" t="s">
        <v>38</v>
      </c>
      <c r="M509" t="s">
        <v>79</v>
      </c>
      <c r="Q509">
        <v>348.41</v>
      </c>
      <c r="R509" t="s">
        <v>52</v>
      </c>
      <c r="S509">
        <v>40.507171999999997</v>
      </c>
      <c r="T509">
        <v>-122.302753</v>
      </c>
      <c r="U509">
        <v>2.5933333329999999</v>
      </c>
      <c r="V509">
        <v>1</v>
      </c>
      <c r="W509">
        <v>14.4</v>
      </c>
      <c r="X509">
        <v>0</v>
      </c>
      <c r="Y509">
        <v>947.11</v>
      </c>
      <c r="Z509">
        <v>6005098002</v>
      </c>
      <c r="AA509">
        <v>1302.0487399205001</v>
      </c>
      <c r="AB509" t="s">
        <v>41</v>
      </c>
      <c r="AC509" t="s">
        <v>54</v>
      </c>
      <c r="AD509" t="s">
        <v>54</v>
      </c>
      <c r="AE509" t="s">
        <v>73</v>
      </c>
      <c r="AF509" t="s">
        <v>2506</v>
      </c>
    </row>
    <row r="510" spans="1:32" x14ac:dyDescent="0.3">
      <c r="A510" t="s">
        <v>2507</v>
      </c>
      <c r="B510" t="s">
        <v>2508</v>
      </c>
      <c r="C510" t="s">
        <v>2509</v>
      </c>
      <c r="D510" t="s">
        <v>2510</v>
      </c>
      <c r="E510" t="s">
        <v>159</v>
      </c>
      <c r="F510">
        <v>10</v>
      </c>
      <c r="G510">
        <v>2022</v>
      </c>
      <c r="H510" s="1">
        <v>44985.676460405091</v>
      </c>
      <c r="I510" t="s">
        <v>444</v>
      </c>
      <c r="J510">
        <v>347.12</v>
      </c>
      <c r="K510">
        <v>0</v>
      </c>
      <c r="L510" t="s">
        <v>38</v>
      </c>
      <c r="M510" t="s">
        <v>79</v>
      </c>
      <c r="Q510">
        <v>347.12</v>
      </c>
      <c r="R510" t="s">
        <v>52</v>
      </c>
      <c r="S510">
        <v>47.205798000000001</v>
      </c>
      <c r="T510">
        <v>-123.07803199999999</v>
      </c>
      <c r="Z510">
        <v>53001165001</v>
      </c>
      <c r="AA510">
        <v>491.68274094899999</v>
      </c>
      <c r="AB510" t="s">
        <v>41</v>
      </c>
      <c r="AC510" t="s">
        <v>54</v>
      </c>
      <c r="AD510" t="s">
        <v>537</v>
      </c>
      <c r="AE510" t="s">
        <v>73</v>
      </c>
      <c r="AF510" t="s">
        <v>2511</v>
      </c>
    </row>
    <row r="511" spans="1:32" x14ac:dyDescent="0.3">
      <c r="A511" t="s">
        <v>2512</v>
      </c>
      <c r="B511" t="s">
        <v>2513</v>
      </c>
      <c r="C511" t="s">
        <v>2513</v>
      </c>
      <c r="D511" t="s">
        <v>2514</v>
      </c>
      <c r="E511" t="s">
        <v>99</v>
      </c>
      <c r="F511">
        <v>6</v>
      </c>
      <c r="G511">
        <v>2022</v>
      </c>
      <c r="H511" s="1">
        <v>44841.351653761572</v>
      </c>
      <c r="I511" t="s">
        <v>444</v>
      </c>
      <c r="J511">
        <v>344</v>
      </c>
      <c r="K511">
        <v>0</v>
      </c>
      <c r="L511" t="s">
        <v>38</v>
      </c>
      <c r="M511" t="s">
        <v>79</v>
      </c>
      <c r="Q511">
        <v>344</v>
      </c>
      <c r="R511" t="s">
        <v>94</v>
      </c>
      <c r="S511">
        <v>30.558150999999999</v>
      </c>
      <c r="T511">
        <v>-97.385914</v>
      </c>
      <c r="U511">
        <v>1.5208333329999999</v>
      </c>
      <c r="V511">
        <v>1</v>
      </c>
      <c r="W511">
        <v>4</v>
      </c>
      <c r="X511">
        <v>4</v>
      </c>
      <c r="Y511">
        <v>553.05999999999995</v>
      </c>
      <c r="Z511">
        <v>48003117001</v>
      </c>
      <c r="AA511">
        <v>1456.8377509599998</v>
      </c>
      <c r="AB511" t="s">
        <v>41</v>
      </c>
      <c r="AC511" t="s">
        <v>54</v>
      </c>
      <c r="AD511" t="s">
        <v>54</v>
      </c>
      <c r="AE511" t="s">
        <v>73</v>
      </c>
      <c r="AF511" t="s">
        <v>2515</v>
      </c>
    </row>
    <row r="512" spans="1:32" x14ac:dyDescent="0.3">
      <c r="A512" t="s">
        <v>2516</v>
      </c>
      <c r="B512" t="s">
        <v>2517</v>
      </c>
      <c r="C512" t="s">
        <v>2518</v>
      </c>
      <c r="D512" t="s">
        <v>2519</v>
      </c>
      <c r="E512" t="s">
        <v>159</v>
      </c>
      <c r="F512">
        <v>10</v>
      </c>
      <c r="G512">
        <v>2022</v>
      </c>
      <c r="H512" s="1">
        <v>44986.487560543981</v>
      </c>
      <c r="I512" t="s">
        <v>444</v>
      </c>
      <c r="J512">
        <v>339.4</v>
      </c>
      <c r="K512">
        <v>0</v>
      </c>
      <c r="L512" t="s">
        <v>38</v>
      </c>
      <c r="M512" t="s">
        <v>51</v>
      </c>
      <c r="N512">
        <v>218.88</v>
      </c>
      <c r="R512" t="s">
        <v>214</v>
      </c>
      <c r="S512">
        <v>47.200001</v>
      </c>
      <c r="T512">
        <v>-122.255798</v>
      </c>
      <c r="Z512">
        <v>53001270001</v>
      </c>
      <c r="AA512">
        <v>895.95521684040011</v>
      </c>
      <c r="AB512" t="s">
        <v>41</v>
      </c>
      <c r="AC512" t="s">
        <v>757</v>
      </c>
      <c r="AD512" t="s">
        <v>537</v>
      </c>
      <c r="AE512" t="s">
        <v>65</v>
      </c>
      <c r="AF512" t="s">
        <v>2520</v>
      </c>
    </row>
    <row r="513" spans="1:32" x14ac:dyDescent="0.3">
      <c r="A513" t="s">
        <v>2521</v>
      </c>
      <c r="B513" t="s">
        <v>2522</v>
      </c>
      <c r="C513" t="s">
        <v>2523</v>
      </c>
      <c r="D513" t="s">
        <v>461</v>
      </c>
      <c r="E513" t="s">
        <v>159</v>
      </c>
      <c r="F513">
        <v>10</v>
      </c>
      <c r="G513">
        <v>2022</v>
      </c>
      <c r="H513" s="1">
        <v>45146.743698333332</v>
      </c>
      <c r="I513" t="s">
        <v>444</v>
      </c>
      <c r="J513">
        <v>333.42</v>
      </c>
      <c r="K513">
        <v>0</v>
      </c>
      <c r="L513" t="s">
        <v>38</v>
      </c>
      <c r="M513" t="s">
        <v>51</v>
      </c>
      <c r="N513">
        <v>333.42</v>
      </c>
      <c r="R513" t="s">
        <v>52</v>
      </c>
      <c r="S513">
        <v>48.201193000000004</v>
      </c>
      <c r="T513">
        <v>-122.12834700000001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53001535001</v>
      </c>
      <c r="AA513">
        <v>838.59223039635003</v>
      </c>
      <c r="AB513" t="s">
        <v>177</v>
      </c>
      <c r="AC513" t="s">
        <v>72</v>
      </c>
      <c r="AD513" t="s">
        <v>54</v>
      </c>
      <c r="AE513" t="s">
        <v>55</v>
      </c>
      <c r="AF513" t="s">
        <v>2524</v>
      </c>
    </row>
    <row r="514" spans="1:32" x14ac:dyDescent="0.3">
      <c r="A514" t="s">
        <v>2525</v>
      </c>
      <c r="B514" t="s">
        <v>2526</v>
      </c>
      <c r="C514" t="s">
        <v>2526</v>
      </c>
      <c r="D514" t="s">
        <v>2527</v>
      </c>
      <c r="E514" t="s">
        <v>99</v>
      </c>
      <c r="F514">
        <v>6</v>
      </c>
      <c r="G514">
        <v>2022</v>
      </c>
      <c r="H514" s="1">
        <v>45168.633612581019</v>
      </c>
      <c r="I514" t="s">
        <v>444</v>
      </c>
      <c r="J514">
        <v>328.46</v>
      </c>
      <c r="K514">
        <v>0</v>
      </c>
      <c r="L514" t="s">
        <v>38</v>
      </c>
      <c r="M514" t="s">
        <v>630</v>
      </c>
      <c r="N514">
        <v>154.93</v>
      </c>
      <c r="O514">
        <v>174</v>
      </c>
      <c r="R514" t="s">
        <v>86</v>
      </c>
      <c r="S514">
        <v>31.7544</v>
      </c>
      <c r="T514">
        <v>-95.608800000000002</v>
      </c>
      <c r="U514">
        <v>1.770166667</v>
      </c>
      <c r="V514">
        <v>1</v>
      </c>
      <c r="W514">
        <v>4.7</v>
      </c>
      <c r="X514">
        <v>0</v>
      </c>
      <c r="Y514">
        <v>645.50400000000002</v>
      </c>
      <c r="Z514">
        <v>48005253001</v>
      </c>
      <c r="AA514">
        <v>668.32431825290007</v>
      </c>
      <c r="AB514" t="s">
        <v>41</v>
      </c>
      <c r="AC514" t="s">
        <v>54</v>
      </c>
      <c r="AD514" t="s">
        <v>54</v>
      </c>
      <c r="AE514" t="s">
        <v>73</v>
      </c>
      <c r="AF514" t="s">
        <v>2528</v>
      </c>
    </row>
    <row r="515" spans="1:32" x14ac:dyDescent="0.3">
      <c r="A515" t="s">
        <v>2529</v>
      </c>
      <c r="B515" t="s">
        <v>2530</v>
      </c>
      <c r="C515" t="s">
        <v>2531</v>
      </c>
      <c r="D515" t="s">
        <v>2529</v>
      </c>
      <c r="E515" t="s">
        <v>437</v>
      </c>
      <c r="F515">
        <v>5</v>
      </c>
      <c r="G515">
        <v>2022</v>
      </c>
      <c r="H515" s="1">
        <v>44951.641376400461</v>
      </c>
      <c r="I515" t="s">
        <v>444</v>
      </c>
      <c r="J515">
        <v>328</v>
      </c>
      <c r="K515">
        <v>0</v>
      </c>
      <c r="L515" t="s">
        <v>38</v>
      </c>
      <c r="M515" t="s">
        <v>51</v>
      </c>
      <c r="N515">
        <v>328</v>
      </c>
      <c r="R515" t="s">
        <v>52</v>
      </c>
      <c r="S515">
        <v>43.658569999606698</v>
      </c>
      <c r="T515">
        <v>-93.3702864403663</v>
      </c>
      <c r="Z515">
        <v>27000003001</v>
      </c>
      <c r="AA515">
        <v>4130.1350239715994</v>
      </c>
      <c r="AB515" t="s">
        <v>53</v>
      </c>
      <c r="AC515" t="s">
        <v>42</v>
      </c>
      <c r="AD515" t="s">
        <v>54</v>
      </c>
      <c r="AE515" t="s">
        <v>65</v>
      </c>
      <c r="AF515" t="s">
        <v>2532</v>
      </c>
    </row>
    <row r="516" spans="1:32" x14ac:dyDescent="0.3">
      <c r="A516" t="s">
        <v>2533</v>
      </c>
      <c r="B516" t="s">
        <v>2534</v>
      </c>
      <c r="C516" t="s">
        <v>2535</v>
      </c>
      <c r="D516" t="s">
        <v>291</v>
      </c>
      <c r="E516" t="s">
        <v>117</v>
      </c>
      <c r="F516">
        <v>5</v>
      </c>
      <c r="G516">
        <v>2022</v>
      </c>
      <c r="H516" s="1">
        <v>44943.428782916664</v>
      </c>
      <c r="I516" t="s">
        <v>444</v>
      </c>
      <c r="J516">
        <v>322</v>
      </c>
      <c r="K516">
        <v>0</v>
      </c>
      <c r="L516" t="s">
        <v>38</v>
      </c>
      <c r="M516" t="s">
        <v>39</v>
      </c>
      <c r="N516">
        <v>125.6</v>
      </c>
      <c r="Q516">
        <v>196.4</v>
      </c>
      <c r="R516" t="s">
        <v>52</v>
      </c>
      <c r="S516">
        <v>41.500138999999997</v>
      </c>
      <c r="T516">
        <v>-90.597166999999999</v>
      </c>
      <c r="U516">
        <v>5.7658333329999998</v>
      </c>
      <c r="V516">
        <v>6</v>
      </c>
      <c r="W516">
        <v>16</v>
      </c>
      <c r="X516">
        <v>8</v>
      </c>
      <c r="Y516">
        <v>2103.85</v>
      </c>
      <c r="Z516">
        <v>17000343001</v>
      </c>
      <c r="AA516">
        <v>2582.2449135766001</v>
      </c>
      <c r="AB516" t="s">
        <v>407</v>
      </c>
      <c r="AC516" t="s">
        <v>42</v>
      </c>
      <c r="AD516" t="s">
        <v>54</v>
      </c>
      <c r="AE516" t="s">
        <v>65</v>
      </c>
      <c r="AF516" t="s">
        <v>2536</v>
      </c>
    </row>
    <row r="517" spans="1:32" x14ac:dyDescent="0.3">
      <c r="A517" t="s">
        <v>2537</v>
      </c>
      <c r="B517" t="s">
        <v>2538</v>
      </c>
      <c r="C517" t="s">
        <v>2539</v>
      </c>
      <c r="D517" t="s">
        <v>2540</v>
      </c>
      <c r="E517" t="s">
        <v>213</v>
      </c>
      <c r="F517">
        <v>3</v>
      </c>
      <c r="G517">
        <v>2022</v>
      </c>
      <c r="H517" s="1">
        <v>44957.556397766202</v>
      </c>
      <c r="I517" t="s">
        <v>444</v>
      </c>
      <c r="J517">
        <v>314.3</v>
      </c>
      <c r="K517">
        <v>0</v>
      </c>
      <c r="L517" t="s">
        <v>38</v>
      </c>
      <c r="M517" t="s">
        <v>79</v>
      </c>
      <c r="Q517">
        <v>314.3</v>
      </c>
      <c r="R517" t="s">
        <v>52</v>
      </c>
      <c r="S517">
        <v>40.136738000000001</v>
      </c>
      <c r="T517">
        <v>-79.895606999999998</v>
      </c>
      <c r="U517">
        <v>1.7679166669999999</v>
      </c>
      <c r="V517">
        <v>1</v>
      </c>
      <c r="W517">
        <v>3</v>
      </c>
      <c r="X517">
        <v>0</v>
      </c>
      <c r="Y517">
        <v>642.21500000000003</v>
      </c>
      <c r="Z517">
        <v>42005026001</v>
      </c>
      <c r="AA517">
        <v>819.47123491499997</v>
      </c>
      <c r="AB517" t="s">
        <v>53</v>
      </c>
      <c r="AC517" t="s">
        <v>42</v>
      </c>
      <c r="AD517" t="s">
        <v>54</v>
      </c>
      <c r="AE517" t="s">
        <v>73</v>
      </c>
      <c r="AF517" t="s">
        <v>2541</v>
      </c>
    </row>
    <row r="518" spans="1:32" x14ac:dyDescent="0.3">
      <c r="A518" t="s">
        <v>2542</v>
      </c>
      <c r="B518" t="s">
        <v>2543</v>
      </c>
      <c r="C518" t="s">
        <v>2544</v>
      </c>
      <c r="D518" t="s">
        <v>2545</v>
      </c>
      <c r="E518" t="s">
        <v>1064</v>
      </c>
      <c r="F518">
        <v>3</v>
      </c>
      <c r="G518">
        <v>2022</v>
      </c>
      <c r="H518" s="1">
        <v>44972.287941817129</v>
      </c>
      <c r="I518" t="s">
        <v>444</v>
      </c>
      <c r="J518">
        <v>311.60000000000002</v>
      </c>
      <c r="K518">
        <v>0</v>
      </c>
      <c r="L518" t="s">
        <v>38</v>
      </c>
      <c r="M518" t="s">
        <v>51</v>
      </c>
      <c r="N518">
        <v>513.1</v>
      </c>
      <c r="R518" t="s">
        <v>86</v>
      </c>
      <c r="S518">
        <v>39.51003</v>
      </c>
      <c r="T518">
        <v>-76.150040000000004</v>
      </c>
      <c r="U518">
        <v>1.7524999999999999</v>
      </c>
      <c r="V518">
        <v>1</v>
      </c>
      <c r="W518">
        <v>4</v>
      </c>
      <c r="X518">
        <v>0</v>
      </c>
      <c r="Y518">
        <v>320.00349999999997</v>
      </c>
      <c r="Z518">
        <v>24000014001</v>
      </c>
      <c r="AA518">
        <v>1008.6780378209299</v>
      </c>
      <c r="AB518" t="s">
        <v>41</v>
      </c>
      <c r="AC518" t="s">
        <v>72</v>
      </c>
      <c r="AD518" t="s">
        <v>43</v>
      </c>
      <c r="AE518" t="s">
        <v>65</v>
      </c>
      <c r="AF518" t="s">
        <v>2546</v>
      </c>
    </row>
    <row r="519" spans="1:32" x14ac:dyDescent="0.3">
      <c r="A519" t="s">
        <v>2547</v>
      </c>
      <c r="B519" t="s">
        <v>2548</v>
      </c>
      <c r="C519" t="s">
        <v>2548</v>
      </c>
      <c r="D519" t="s">
        <v>2549</v>
      </c>
      <c r="E519" t="s">
        <v>99</v>
      </c>
      <c r="F519">
        <v>6</v>
      </c>
      <c r="G519">
        <v>2022</v>
      </c>
      <c r="H519" s="1">
        <v>44874.56119940972</v>
      </c>
      <c r="I519" t="s">
        <v>444</v>
      </c>
      <c r="J519">
        <v>309.64999999999998</v>
      </c>
      <c r="K519">
        <v>0</v>
      </c>
      <c r="L519" t="s">
        <v>38</v>
      </c>
      <c r="M519" t="s">
        <v>51</v>
      </c>
      <c r="N519">
        <v>309.64999999999998</v>
      </c>
      <c r="R519" t="s">
        <v>52</v>
      </c>
      <c r="S519">
        <v>26.174523000000001</v>
      </c>
      <c r="T519">
        <v>-97.625013999999993</v>
      </c>
      <c r="Z519">
        <v>48001109001</v>
      </c>
      <c r="AA519">
        <v>702.92421483819999</v>
      </c>
      <c r="AB519" t="s">
        <v>41</v>
      </c>
      <c r="AC519" t="s">
        <v>54</v>
      </c>
      <c r="AD519" t="s">
        <v>54</v>
      </c>
      <c r="AE519" t="s">
        <v>73</v>
      </c>
      <c r="AF519" t="s">
        <v>2550</v>
      </c>
    </row>
    <row r="520" spans="1:32" x14ac:dyDescent="0.3">
      <c r="A520" t="s">
        <v>2551</v>
      </c>
      <c r="B520" t="s">
        <v>2552</v>
      </c>
      <c r="C520" t="s">
        <v>2553</v>
      </c>
      <c r="D520" t="s">
        <v>2265</v>
      </c>
      <c r="E520" t="s">
        <v>213</v>
      </c>
      <c r="F520">
        <v>3</v>
      </c>
      <c r="G520">
        <v>2022</v>
      </c>
      <c r="H520" s="1">
        <v>44977.532778749999</v>
      </c>
      <c r="I520" t="s">
        <v>444</v>
      </c>
      <c r="J520">
        <v>309</v>
      </c>
      <c r="K520">
        <v>0</v>
      </c>
      <c r="L520" t="s">
        <v>38</v>
      </c>
      <c r="M520" t="s">
        <v>79</v>
      </c>
      <c r="Q520">
        <v>309</v>
      </c>
      <c r="R520" t="s">
        <v>94</v>
      </c>
      <c r="S520">
        <v>41.228299999999997</v>
      </c>
      <c r="T520">
        <v>-77.04607</v>
      </c>
      <c r="U520">
        <v>2.6909166670000002</v>
      </c>
      <c r="V520">
        <v>1</v>
      </c>
      <c r="W520">
        <v>3.92</v>
      </c>
      <c r="X520">
        <v>0</v>
      </c>
      <c r="Y520">
        <v>979.13800000000003</v>
      </c>
      <c r="Z520">
        <v>42004026001</v>
      </c>
      <c r="AA520">
        <v>1493.2586947340001</v>
      </c>
      <c r="AB520" t="s">
        <v>41</v>
      </c>
      <c r="AC520" t="s">
        <v>54</v>
      </c>
      <c r="AD520" t="s">
        <v>54</v>
      </c>
      <c r="AE520" t="s">
        <v>73</v>
      </c>
      <c r="AF520" t="s">
        <v>2554</v>
      </c>
    </row>
    <row r="521" spans="1:32" x14ac:dyDescent="0.3">
      <c r="A521" t="s">
        <v>2555</v>
      </c>
      <c r="B521" t="s">
        <v>2556</v>
      </c>
      <c r="C521" t="s">
        <v>2557</v>
      </c>
      <c r="D521" t="s">
        <v>2558</v>
      </c>
      <c r="E521" t="s">
        <v>213</v>
      </c>
      <c r="F521">
        <v>3</v>
      </c>
      <c r="G521">
        <v>2022</v>
      </c>
      <c r="H521" s="1">
        <v>44973.426443159726</v>
      </c>
      <c r="I521" t="s">
        <v>444</v>
      </c>
      <c r="J521">
        <v>307.10000000000002</v>
      </c>
      <c r="K521">
        <v>0</v>
      </c>
      <c r="L521" t="s">
        <v>38</v>
      </c>
      <c r="M521" t="s">
        <v>51</v>
      </c>
      <c r="N521">
        <v>307.10000000000002</v>
      </c>
      <c r="R521" t="s">
        <v>214</v>
      </c>
      <c r="S521">
        <v>40.226111000000003</v>
      </c>
      <c r="T521">
        <v>-76.858889000000005</v>
      </c>
      <c r="U521">
        <v>5.7092499999999999</v>
      </c>
      <c r="V521">
        <v>1</v>
      </c>
      <c r="W521">
        <v>7.5</v>
      </c>
      <c r="X521">
        <v>0</v>
      </c>
      <c r="Y521">
        <v>2081.9850000000001</v>
      </c>
      <c r="Z521">
        <v>42003106001</v>
      </c>
      <c r="AA521">
        <v>1811.9419527565001</v>
      </c>
      <c r="AB521" t="s">
        <v>54</v>
      </c>
      <c r="AC521" t="s">
        <v>54</v>
      </c>
      <c r="AD521" t="s">
        <v>215</v>
      </c>
      <c r="AE521" t="s">
        <v>55</v>
      </c>
      <c r="AF521" t="s">
        <v>2559</v>
      </c>
    </row>
    <row r="522" spans="1:32" x14ac:dyDescent="0.3">
      <c r="A522" t="s">
        <v>2560</v>
      </c>
      <c r="B522" t="s">
        <v>2561</v>
      </c>
      <c r="C522" t="s">
        <v>2562</v>
      </c>
      <c r="D522" t="s">
        <v>2563</v>
      </c>
      <c r="E522" t="s">
        <v>231</v>
      </c>
      <c r="F522">
        <v>2</v>
      </c>
      <c r="G522">
        <v>2022</v>
      </c>
      <c r="H522" s="1">
        <v>44978.681356041663</v>
      </c>
      <c r="I522" t="s">
        <v>444</v>
      </c>
      <c r="J522">
        <v>305.3</v>
      </c>
      <c r="K522">
        <v>0</v>
      </c>
      <c r="L522" t="s">
        <v>38</v>
      </c>
      <c r="M522" t="s">
        <v>473</v>
      </c>
      <c r="N522">
        <v>266.56</v>
      </c>
      <c r="Q522">
        <v>38.74</v>
      </c>
      <c r="R522" t="s">
        <v>490</v>
      </c>
      <c r="S522">
        <v>18.468855000000001</v>
      </c>
      <c r="T522">
        <v>-66.396575999999996</v>
      </c>
      <c r="U522">
        <v>2.2236666669999998</v>
      </c>
      <c r="V522">
        <v>1</v>
      </c>
      <c r="W522">
        <v>6</v>
      </c>
      <c r="X522">
        <v>4.2</v>
      </c>
      <c r="Y522">
        <v>810.428</v>
      </c>
      <c r="Z522">
        <v>72000003010</v>
      </c>
      <c r="AB522" t="s">
        <v>118</v>
      </c>
      <c r="AC522" t="s">
        <v>54</v>
      </c>
      <c r="AD522" t="s">
        <v>386</v>
      </c>
      <c r="AE522" t="s">
        <v>73</v>
      </c>
      <c r="AF522" t="s">
        <v>2564</v>
      </c>
    </row>
    <row r="523" spans="1:32" x14ac:dyDescent="0.3">
      <c r="A523" t="s">
        <v>2565</v>
      </c>
      <c r="B523" t="s">
        <v>2566</v>
      </c>
      <c r="C523" t="s">
        <v>2567</v>
      </c>
      <c r="D523" t="s">
        <v>2568</v>
      </c>
      <c r="E523" t="s">
        <v>1665</v>
      </c>
      <c r="F523">
        <v>8</v>
      </c>
      <c r="G523">
        <v>2022</v>
      </c>
      <c r="H523" s="1">
        <v>44964.419147025466</v>
      </c>
      <c r="I523" t="s">
        <v>444</v>
      </c>
      <c r="J523">
        <v>303</v>
      </c>
      <c r="K523">
        <v>2</v>
      </c>
      <c r="L523" t="s">
        <v>51</v>
      </c>
      <c r="M523" t="s">
        <v>51</v>
      </c>
      <c r="N523">
        <v>303</v>
      </c>
      <c r="R523" t="s">
        <v>214</v>
      </c>
      <c r="S523">
        <v>41.338099999999997</v>
      </c>
      <c r="T523">
        <v>-105.599</v>
      </c>
      <c r="Z523">
        <v>56000002001</v>
      </c>
      <c r="AA523">
        <v>1877.4996515496996</v>
      </c>
      <c r="AB523" t="s">
        <v>41</v>
      </c>
      <c r="AC523" t="s">
        <v>72</v>
      </c>
      <c r="AD523" t="s">
        <v>43</v>
      </c>
      <c r="AE523" t="s">
        <v>65</v>
      </c>
      <c r="AF523" t="s">
        <v>2569</v>
      </c>
    </row>
    <row r="524" spans="1:32" x14ac:dyDescent="0.3">
      <c r="A524" t="s">
        <v>2570</v>
      </c>
      <c r="B524" t="s">
        <v>2571</v>
      </c>
      <c r="C524" t="s">
        <v>2572</v>
      </c>
      <c r="D524" t="s">
        <v>2573</v>
      </c>
      <c r="E524" t="s">
        <v>726</v>
      </c>
      <c r="F524">
        <v>6</v>
      </c>
      <c r="G524">
        <v>2022</v>
      </c>
      <c r="H524" s="1">
        <v>44944.713230624999</v>
      </c>
      <c r="I524" t="s">
        <v>444</v>
      </c>
      <c r="J524">
        <v>300</v>
      </c>
      <c r="K524">
        <v>0</v>
      </c>
      <c r="L524" t="s">
        <v>38</v>
      </c>
      <c r="M524" t="s">
        <v>39</v>
      </c>
      <c r="N524">
        <v>293</v>
      </c>
      <c r="Q524">
        <v>6</v>
      </c>
      <c r="R524" t="s">
        <v>568</v>
      </c>
      <c r="S524">
        <v>34.551788000000002</v>
      </c>
      <c r="T524">
        <v>-92.593498999999994</v>
      </c>
      <c r="U524">
        <v>5.2549999999999999</v>
      </c>
      <c r="V524">
        <v>1</v>
      </c>
      <c r="W524">
        <v>8.3000000000000007</v>
      </c>
      <c r="X524">
        <v>4.92</v>
      </c>
      <c r="Y524">
        <v>1915.41</v>
      </c>
      <c r="Z524">
        <v>5000013001</v>
      </c>
      <c r="AA524">
        <v>2304.35311258098</v>
      </c>
      <c r="AB524" t="s">
        <v>41</v>
      </c>
      <c r="AC524" t="s">
        <v>54</v>
      </c>
      <c r="AD524" t="s">
        <v>537</v>
      </c>
      <c r="AE524" t="s">
        <v>73</v>
      </c>
      <c r="AF524" t="s">
        <v>2574</v>
      </c>
    </row>
    <row r="525" spans="1:32" x14ac:dyDescent="0.3">
      <c r="A525" t="s">
        <v>2575</v>
      </c>
      <c r="B525" t="s">
        <v>2576</v>
      </c>
      <c r="C525" t="s">
        <v>2577</v>
      </c>
      <c r="D525" t="s">
        <v>2578</v>
      </c>
      <c r="E525" t="s">
        <v>629</v>
      </c>
      <c r="F525">
        <v>6</v>
      </c>
      <c r="G525">
        <v>2022</v>
      </c>
      <c r="H525" s="1">
        <v>44977.677624374999</v>
      </c>
      <c r="I525" t="s">
        <v>444</v>
      </c>
      <c r="J525">
        <v>300</v>
      </c>
      <c r="K525">
        <v>0</v>
      </c>
      <c r="L525" t="s">
        <v>38</v>
      </c>
      <c r="M525" t="s">
        <v>2579</v>
      </c>
      <c r="N525">
        <v>15162</v>
      </c>
      <c r="O525">
        <v>44506</v>
      </c>
      <c r="Q525">
        <v>1211</v>
      </c>
      <c r="R525" t="s">
        <v>86</v>
      </c>
      <c r="S525">
        <v>35.625084999999999</v>
      </c>
      <c r="T525">
        <v>-106.089213</v>
      </c>
      <c r="U525">
        <v>4.3783333329999996</v>
      </c>
      <c r="V525">
        <v>1</v>
      </c>
      <c r="W525">
        <v>6.5</v>
      </c>
      <c r="X525">
        <v>0</v>
      </c>
      <c r="Y525">
        <v>1596.43</v>
      </c>
      <c r="Z525">
        <v>35200900104</v>
      </c>
      <c r="AA525">
        <v>2585.8870079539997</v>
      </c>
      <c r="AB525" t="s">
        <v>53</v>
      </c>
      <c r="AC525" t="s">
        <v>54</v>
      </c>
      <c r="AD525" t="s">
        <v>43</v>
      </c>
      <c r="AE525" t="s">
        <v>73</v>
      </c>
      <c r="AF525" t="s">
        <v>2580</v>
      </c>
    </row>
    <row r="526" spans="1:32" x14ac:dyDescent="0.3">
      <c r="A526" t="s">
        <v>2581</v>
      </c>
      <c r="B526" t="s">
        <v>2582</v>
      </c>
      <c r="C526" t="s">
        <v>2583</v>
      </c>
      <c r="D526" t="s">
        <v>2584</v>
      </c>
      <c r="E526" t="s">
        <v>231</v>
      </c>
      <c r="F526">
        <v>2</v>
      </c>
      <c r="G526">
        <v>2022</v>
      </c>
      <c r="H526" s="1">
        <v>44978.66546585648</v>
      </c>
      <c r="I526" t="s">
        <v>444</v>
      </c>
      <c r="J526">
        <v>298.31</v>
      </c>
      <c r="K526">
        <v>0</v>
      </c>
      <c r="L526" t="s">
        <v>38</v>
      </c>
      <c r="M526" t="s">
        <v>51</v>
      </c>
      <c r="N526">
        <v>298.31</v>
      </c>
      <c r="R526" t="s">
        <v>214</v>
      </c>
      <c r="S526">
        <v>18.092459000000002</v>
      </c>
      <c r="T526">
        <v>-67.038234000000003</v>
      </c>
      <c r="U526">
        <v>2.2516666669999998</v>
      </c>
      <c r="V526">
        <v>1</v>
      </c>
      <c r="W526">
        <v>1</v>
      </c>
      <c r="X526">
        <v>8</v>
      </c>
      <c r="Y526">
        <v>821.38</v>
      </c>
      <c r="Z526">
        <v>72000003003</v>
      </c>
      <c r="AB526" t="s">
        <v>118</v>
      </c>
      <c r="AC526" t="s">
        <v>54</v>
      </c>
      <c r="AD526" t="s">
        <v>386</v>
      </c>
      <c r="AE526" t="s">
        <v>54</v>
      </c>
      <c r="AF526" t="s">
        <v>2585</v>
      </c>
    </row>
    <row r="527" spans="1:32" x14ac:dyDescent="0.3">
      <c r="A527" t="s">
        <v>2586</v>
      </c>
      <c r="B527" t="s">
        <v>2587</v>
      </c>
      <c r="C527" t="s">
        <v>2588</v>
      </c>
      <c r="D527" t="s">
        <v>2589</v>
      </c>
      <c r="E527" t="s">
        <v>117</v>
      </c>
      <c r="F527">
        <v>5</v>
      </c>
      <c r="G527">
        <v>2022</v>
      </c>
      <c r="H527" s="1">
        <v>44963.757675324072</v>
      </c>
      <c r="I527" t="s">
        <v>444</v>
      </c>
      <c r="J527">
        <v>298</v>
      </c>
      <c r="K527">
        <v>0</v>
      </c>
      <c r="L527" t="s">
        <v>38</v>
      </c>
      <c r="M527" t="s">
        <v>79</v>
      </c>
      <c r="Q527">
        <v>298</v>
      </c>
      <c r="R527" t="s">
        <v>94</v>
      </c>
      <c r="S527">
        <v>41.676990000000004</v>
      </c>
      <c r="T527">
        <v>-87.999960000000002</v>
      </c>
      <c r="U527">
        <v>2.625</v>
      </c>
      <c r="V527">
        <v>1</v>
      </c>
      <c r="W527">
        <v>4</v>
      </c>
      <c r="X527">
        <v>2.2999999999999998</v>
      </c>
      <c r="Y527">
        <v>957</v>
      </c>
      <c r="Z527">
        <v>17000721008</v>
      </c>
      <c r="AA527">
        <v>721.1346867251998</v>
      </c>
      <c r="AB527" t="s">
        <v>54</v>
      </c>
      <c r="AC527" t="s">
        <v>54</v>
      </c>
      <c r="AD527" t="s">
        <v>54</v>
      </c>
      <c r="AE527" t="s">
        <v>44</v>
      </c>
      <c r="AF527" t="s">
        <v>2590</v>
      </c>
    </row>
    <row r="528" spans="1:32" x14ac:dyDescent="0.3">
      <c r="A528" t="s">
        <v>2591</v>
      </c>
      <c r="B528" t="s">
        <v>2592</v>
      </c>
      <c r="C528" t="s">
        <v>2593</v>
      </c>
      <c r="D528" t="s">
        <v>2594</v>
      </c>
      <c r="E528" t="s">
        <v>36</v>
      </c>
      <c r="F528">
        <v>9</v>
      </c>
      <c r="G528">
        <v>2022</v>
      </c>
      <c r="H528" s="1">
        <v>44971.52419837963</v>
      </c>
      <c r="I528" t="s">
        <v>444</v>
      </c>
      <c r="J528">
        <v>296.52600000000001</v>
      </c>
      <c r="K528">
        <v>0</v>
      </c>
      <c r="L528" t="s">
        <v>38</v>
      </c>
      <c r="M528" t="s">
        <v>79</v>
      </c>
      <c r="Q528">
        <v>296.52600000000001</v>
      </c>
      <c r="R528" t="s">
        <v>86</v>
      </c>
      <c r="S528">
        <v>39.065040000000003</v>
      </c>
      <c r="T528">
        <v>-121.55064</v>
      </c>
      <c r="U528">
        <v>1.26</v>
      </c>
      <c r="V528">
        <v>1</v>
      </c>
      <c r="W528">
        <v>3</v>
      </c>
      <c r="X528">
        <v>0</v>
      </c>
      <c r="Y528">
        <v>460.35</v>
      </c>
      <c r="Z528">
        <v>6005031001</v>
      </c>
      <c r="AA528">
        <v>509.89321283599998</v>
      </c>
      <c r="AB528" t="s">
        <v>2028</v>
      </c>
      <c r="AC528" t="s">
        <v>72</v>
      </c>
      <c r="AD528" t="s">
        <v>54</v>
      </c>
      <c r="AE528" t="s">
        <v>438</v>
      </c>
      <c r="AF528" t="s">
        <v>2595</v>
      </c>
    </row>
    <row r="529" spans="1:32" x14ac:dyDescent="0.3">
      <c r="A529" t="s">
        <v>2596</v>
      </c>
      <c r="B529" t="s">
        <v>2597</v>
      </c>
      <c r="C529" t="s">
        <v>2598</v>
      </c>
      <c r="D529" t="s">
        <v>2599</v>
      </c>
      <c r="E529" t="s">
        <v>247</v>
      </c>
      <c r="F529">
        <v>1</v>
      </c>
      <c r="G529">
        <v>2022</v>
      </c>
      <c r="H529" s="1">
        <v>44973.382147071759</v>
      </c>
      <c r="I529" t="s">
        <v>444</v>
      </c>
      <c r="J529">
        <v>295.10000000000002</v>
      </c>
      <c r="K529">
        <v>0</v>
      </c>
      <c r="L529" t="s">
        <v>38</v>
      </c>
      <c r="M529" t="s">
        <v>79</v>
      </c>
      <c r="Q529">
        <v>295.10000000000002</v>
      </c>
      <c r="R529" t="s">
        <v>94</v>
      </c>
      <c r="S529">
        <v>42.569800000000001</v>
      </c>
      <c r="T529">
        <v>-72.020099999999999</v>
      </c>
      <c r="U529">
        <v>3.2941666669999998</v>
      </c>
      <c r="V529">
        <v>1</v>
      </c>
      <c r="W529">
        <v>5</v>
      </c>
      <c r="X529">
        <v>0</v>
      </c>
      <c r="Y529">
        <v>1198.53</v>
      </c>
      <c r="Z529">
        <v>25000071001</v>
      </c>
      <c r="AA529">
        <v>1096.2704075974</v>
      </c>
      <c r="AB529" t="s">
        <v>54</v>
      </c>
      <c r="AC529" t="s">
        <v>54</v>
      </c>
      <c r="AD529" t="s">
        <v>54</v>
      </c>
      <c r="AE529" t="s">
        <v>73</v>
      </c>
      <c r="AF529" t="s">
        <v>2600</v>
      </c>
    </row>
    <row r="530" spans="1:32" x14ac:dyDescent="0.3">
      <c r="A530" t="s">
        <v>2601</v>
      </c>
      <c r="B530" t="s">
        <v>2602</v>
      </c>
      <c r="C530" t="s">
        <v>2602</v>
      </c>
      <c r="D530" t="s">
        <v>2603</v>
      </c>
      <c r="E530" t="s">
        <v>99</v>
      </c>
      <c r="F530">
        <v>6</v>
      </c>
      <c r="G530">
        <v>2022</v>
      </c>
      <c r="H530" s="1">
        <v>44835.715179282408</v>
      </c>
      <c r="I530" t="s">
        <v>444</v>
      </c>
      <c r="J530">
        <v>293.91000000000003</v>
      </c>
      <c r="K530">
        <v>0</v>
      </c>
      <c r="L530" t="s">
        <v>38</v>
      </c>
      <c r="M530" t="s">
        <v>51</v>
      </c>
      <c r="N530">
        <v>587.82000000000005</v>
      </c>
      <c r="R530" t="s">
        <v>86</v>
      </c>
      <c r="S530">
        <v>29.025556000000002</v>
      </c>
      <c r="T530">
        <v>-95.455735000000004</v>
      </c>
      <c r="U530">
        <v>0</v>
      </c>
      <c r="V530">
        <v>1</v>
      </c>
      <c r="W530">
        <v>5.85</v>
      </c>
      <c r="X530">
        <v>5.85</v>
      </c>
      <c r="Y530">
        <v>0</v>
      </c>
      <c r="Z530">
        <v>48007011001</v>
      </c>
      <c r="AA530">
        <v>1717.2474989440998</v>
      </c>
      <c r="AB530" t="s">
        <v>41</v>
      </c>
      <c r="AC530" t="s">
        <v>54</v>
      </c>
      <c r="AD530" t="s">
        <v>54</v>
      </c>
      <c r="AE530" t="s">
        <v>65</v>
      </c>
      <c r="AF530" t="s">
        <v>2604</v>
      </c>
    </row>
    <row r="531" spans="1:32" x14ac:dyDescent="0.3">
      <c r="A531" t="s">
        <v>2605</v>
      </c>
      <c r="B531" t="s">
        <v>2606</v>
      </c>
      <c r="C531" t="s">
        <v>2607</v>
      </c>
      <c r="D531" t="s">
        <v>275</v>
      </c>
      <c r="E531" t="s">
        <v>543</v>
      </c>
      <c r="F531">
        <v>7</v>
      </c>
      <c r="G531">
        <v>2022</v>
      </c>
      <c r="H531" s="1">
        <v>44984.669048564814</v>
      </c>
      <c r="I531" t="s">
        <v>444</v>
      </c>
      <c r="J531">
        <v>289</v>
      </c>
      <c r="K531">
        <v>0</v>
      </c>
      <c r="L531" t="s">
        <v>38</v>
      </c>
      <c r="M531" t="s">
        <v>51</v>
      </c>
      <c r="N531">
        <v>230</v>
      </c>
      <c r="R531" t="s">
        <v>52</v>
      </c>
      <c r="S531">
        <v>37.743277999999997</v>
      </c>
      <c r="T531">
        <v>-92.622833</v>
      </c>
      <c r="U531">
        <v>2.6425000000000001</v>
      </c>
      <c r="V531">
        <v>1</v>
      </c>
      <c r="W531">
        <v>0</v>
      </c>
      <c r="X531">
        <v>0</v>
      </c>
      <c r="Y531">
        <v>965.04</v>
      </c>
      <c r="Z531">
        <v>29004591001</v>
      </c>
      <c r="AA531">
        <v>1005.2180481623998</v>
      </c>
      <c r="AB531" t="s">
        <v>177</v>
      </c>
      <c r="AC531" t="s">
        <v>54</v>
      </c>
      <c r="AD531" t="s">
        <v>54</v>
      </c>
      <c r="AE531" t="s">
        <v>65</v>
      </c>
      <c r="AF531" t="s">
        <v>2608</v>
      </c>
    </row>
    <row r="532" spans="1:32" x14ac:dyDescent="0.3">
      <c r="A532" t="s">
        <v>2609</v>
      </c>
      <c r="B532" t="s">
        <v>2610</v>
      </c>
      <c r="C532" t="s">
        <v>2611</v>
      </c>
      <c r="D532" t="s">
        <v>2612</v>
      </c>
      <c r="E532" t="s">
        <v>192</v>
      </c>
      <c r="F532">
        <v>4</v>
      </c>
      <c r="G532">
        <v>2022</v>
      </c>
      <c r="H532" s="1">
        <v>44971.624764849534</v>
      </c>
      <c r="I532" t="s">
        <v>444</v>
      </c>
      <c r="J532">
        <v>287</v>
      </c>
      <c r="K532">
        <v>0</v>
      </c>
      <c r="L532" t="s">
        <v>38</v>
      </c>
      <c r="M532" t="s">
        <v>51</v>
      </c>
      <c r="N532">
        <v>287</v>
      </c>
      <c r="R532" t="s">
        <v>52</v>
      </c>
      <c r="S532">
        <v>34.1858</v>
      </c>
      <c r="T532">
        <v>-86.184700000000007</v>
      </c>
      <c r="U532">
        <v>2.3835000000000002</v>
      </c>
      <c r="V532">
        <v>1</v>
      </c>
      <c r="W532">
        <v>4.88</v>
      </c>
      <c r="X532">
        <v>3.82</v>
      </c>
      <c r="Y532">
        <v>867.58500000000004</v>
      </c>
      <c r="Z532">
        <v>1000021001</v>
      </c>
      <c r="AA532">
        <v>1748.2053011519995</v>
      </c>
      <c r="AB532" t="s">
        <v>53</v>
      </c>
      <c r="AC532" t="s">
        <v>54</v>
      </c>
      <c r="AD532" t="s">
        <v>54</v>
      </c>
      <c r="AE532" t="s">
        <v>44</v>
      </c>
      <c r="AF532" t="s">
        <v>2613</v>
      </c>
    </row>
    <row r="533" spans="1:32" x14ac:dyDescent="0.3">
      <c r="A533" t="s">
        <v>2614</v>
      </c>
      <c r="B533" t="s">
        <v>2615</v>
      </c>
      <c r="C533" t="s">
        <v>2615</v>
      </c>
      <c r="D533" t="s">
        <v>2616</v>
      </c>
      <c r="E533" t="s">
        <v>99</v>
      </c>
      <c r="F533">
        <v>6</v>
      </c>
      <c r="G533">
        <v>2022</v>
      </c>
      <c r="H533" s="1">
        <v>44930.573096168984</v>
      </c>
      <c r="I533" t="s">
        <v>444</v>
      </c>
      <c r="J533">
        <v>286.96530000000001</v>
      </c>
      <c r="K533">
        <v>0</v>
      </c>
      <c r="L533" t="s">
        <v>38</v>
      </c>
      <c r="M533" t="s">
        <v>79</v>
      </c>
      <c r="Q533">
        <v>286.96530000000001</v>
      </c>
      <c r="R533" t="s">
        <v>94</v>
      </c>
      <c r="S533">
        <v>34.100676</v>
      </c>
      <c r="T533">
        <v>-98.562758000000002</v>
      </c>
      <c r="U533">
        <v>0.32391666699999999</v>
      </c>
      <c r="V533">
        <v>1</v>
      </c>
      <c r="W533">
        <v>2.2000000000000002</v>
      </c>
      <c r="X533">
        <v>2.2000000000000002</v>
      </c>
      <c r="Y533">
        <v>117.774</v>
      </c>
      <c r="Z533">
        <v>48004358001</v>
      </c>
      <c r="AA533">
        <v>801.26076302800004</v>
      </c>
      <c r="AB533" t="s">
        <v>118</v>
      </c>
      <c r="AC533" t="s">
        <v>54</v>
      </c>
      <c r="AD533" t="s">
        <v>54</v>
      </c>
      <c r="AE533" t="s">
        <v>73</v>
      </c>
      <c r="AF533" t="s">
        <v>2617</v>
      </c>
    </row>
    <row r="534" spans="1:32" x14ac:dyDescent="0.3">
      <c r="A534" t="s">
        <v>2618</v>
      </c>
      <c r="B534" t="s">
        <v>2619</v>
      </c>
      <c r="C534" t="s">
        <v>2620</v>
      </c>
      <c r="D534" t="s">
        <v>1842</v>
      </c>
      <c r="E534" t="s">
        <v>192</v>
      </c>
      <c r="F534">
        <v>4</v>
      </c>
      <c r="G534">
        <v>2022</v>
      </c>
      <c r="H534" s="1">
        <v>44963.526818391205</v>
      </c>
      <c r="I534" t="s">
        <v>444</v>
      </c>
      <c r="J534">
        <v>286.83</v>
      </c>
      <c r="K534">
        <v>0</v>
      </c>
      <c r="L534" t="s">
        <v>38</v>
      </c>
      <c r="M534" t="s">
        <v>51</v>
      </c>
      <c r="N534">
        <v>286.83</v>
      </c>
      <c r="R534" t="s">
        <v>52</v>
      </c>
      <c r="S534">
        <v>31.769200000000001</v>
      </c>
      <c r="T534">
        <v>-85.926100000000005</v>
      </c>
      <c r="U534">
        <v>3.1266666669999998</v>
      </c>
      <c r="V534">
        <v>1</v>
      </c>
      <c r="W534">
        <v>4.99</v>
      </c>
      <c r="X534">
        <v>3.27</v>
      </c>
      <c r="Y534">
        <v>1140.76</v>
      </c>
      <c r="Z534">
        <v>1000174001</v>
      </c>
      <c r="AA534">
        <v>1527.8585913193003</v>
      </c>
      <c r="AB534" t="s">
        <v>41</v>
      </c>
      <c r="AC534" t="s">
        <v>54</v>
      </c>
      <c r="AD534" t="s">
        <v>54</v>
      </c>
      <c r="AE534" t="s">
        <v>73</v>
      </c>
      <c r="AF534" t="s">
        <v>2621</v>
      </c>
    </row>
    <row r="535" spans="1:32" x14ac:dyDescent="0.3">
      <c r="A535" t="s">
        <v>2622</v>
      </c>
      <c r="B535" t="s">
        <v>2623</v>
      </c>
      <c r="C535" t="s">
        <v>2624</v>
      </c>
      <c r="D535" t="s">
        <v>1259</v>
      </c>
      <c r="E535" t="s">
        <v>1948</v>
      </c>
      <c r="F535">
        <v>6</v>
      </c>
      <c r="G535">
        <v>2022</v>
      </c>
      <c r="H535" s="1">
        <v>44956.760513333335</v>
      </c>
      <c r="I535" t="s">
        <v>444</v>
      </c>
      <c r="J535">
        <v>286.60000000000002</v>
      </c>
      <c r="K535">
        <v>0</v>
      </c>
      <c r="L535" t="s">
        <v>38</v>
      </c>
      <c r="M535" t="s">
        <v>51</v>
      </c>
      <c r="N535">
        <v>286.60000000000002</v>
      </c>
      <c r="R535" t="s">
        <v>52</v>
      </c>
      <c r="S535">
        <v>30.218582000000001</v>
      </c>
      <c r="T535">
        <v>-92.002675999999994</v>
      </c>
      <c r="U535">
        <v>2.8174999999999999</v>
      </c>
      <c r="V535">
        <v>1</v>
      </c>
      <c r="W535">
        <v>4</v>
      </c>
      <c r="X535">
        <v>0</v>
      </c>
      <c r="Y535">
        <v>1030.6099999999999</v>
      </c>
      <c r="Z535">
        <v>22000700002</v>
      </c>
      <c r="AA535">
        <v>1183.6806726550001</v>
      </c>
      <c r="AB535" t="s">
        <v>53</v>
      </c>
      <c r="AC535" t="s">
        <v>54</v>
      </c>
      <c r="AD535" t="s">
        <v>54</v>
      </c>
      <c r="AE535" t="s">
        <v>73</v>
      </c>
      <c r="AF535" t="s">
        <v>2625</v>
      </c>
    </row>
    <row r="536" spans="1:32" x14ac:dyDescent="0.3">
      <c r="A536" t="s">
        <v>2626</v>
      </c>
      <c r="B536" t="s">
        <v>2627</v>
      </c>
      <c r="C536" t="s">
        <v>2627</v>
      </c>
      <c r="D536" t="s">
        <v>2628</v>
      </c>
      <c r="E536" t="s">
        <v>99</v>
      </c>
      <c r="F536">
        <v>6</v>
      </c>
      <c r="G536">
        <v>2022</v>
      </c>
      <c r="H536" s="1">
        <v>44827.543080810188</v>
      </c>
      <c r="I536" t="s">
        <v>444</v>
      </c>
      <c r="J536">
        <v>285.3</v>
      </c>
      <c r="K536">
        <v>0</v>
      </c>
      <c r="L536" t="s">
        <v>38</v>
      </c>
      <c r="M536" t="s">
        <v>79</v>
      </c>
      <c r="Q536">
        <v>285.3</v>
      </c>
      <c r="R536" t="s">
        <v>86</v>
      </c>
      <c r="S536">
        <v>32.092823000000003</v>
      </c>
      <c r="T536">
        <v>-96.410730000000001</v>
      </c>
      <c r="U536">
        <v>5.4305000000000003</v>
      </c>
      <c r="V536">
        <v>3</v>
      </c>
      <c r="W536">
        <v>4.95</v>
      </c>
      <c r="X536">
        <v>4.95</v>
      </c>
      <c r="Y536">
        <v>1020.485</v>
      </c>
      <c r="Z536">
        <v>48004141001</v>
      </c>
      <c r="AA536">
        <v>2485.7294125755006</v>
      </c>
      <c r="AB536" t="s">
        <v>53</v>
      </c>
      <c r="AC536" t="s">
        <v>42</v>
      </c>
      <c r="AD536" t="s">
        <v>54</v>
      </c>
      <c r="AE536" t="s">
        <v>55</v>
      </c>
      <c r="AF536" t="s">
        <v>2629</v>
      </c>
    </row>
    <row r="537" spans="1:32" x14ac:dyDescent="0.3">
      <c r="A537" t="s">
        <v>2630</v>
      </c>
      <c r="B537" t="s">
        <v>2631</v>
      </c>
      <c r="C537" t="s">
        <v>2632</v>
      </c>
      <c r="D537" t="s">
        <v>2633</v>
      </c>
      <c r="E537" t="s">
        <v>136</v>
      </c>
      <c r="F537">
        <v>4</v>
      </c>
      <c r="G537">
        <v>2022</v>
      </c>
      <c r="H537" s="1">
        <v>44967.465674282408</v>
      </c>
      <c r="I537" t="s">
        <v>444</v>
      </c>
      <c r="J537">
        <v>284.92</v>
      </c>
      <c r="K537">
        <v>0</v>
      </c>
      <c r="L537" t="s">
        <v>38</v>
      </c>
      <c r="M537" t="s">
        <v>51</v>
      </c>
      <c r="N537">
        <v>284.92</v>
      </c>
      <c r="R537" t="s">
        <v>52</v>
      </c>
      <c r="S537">
        <v>35.883200000000002</v>
      </c>
      <c r="T537">
        <v>-77.538300000000007</v>
      </c>
      <c r="U537">
        <v>1.5367333329999999</v>
      </c>
      <c r="V537">
        <v>1</v>
      </c>
      <c r="W537">
        <v>5</v>
      </c>
      <c r="X537">
        <v>0</v>
      </c>
      <c r="Y537">
        <v>559.9538</v>
      </c>
      <c r="Z537">
        <v>37003312001</v>
      </c>
      <c r="AA537">
        <v>1260.1646545804001</v>
      </c>
      <c r="AB537" t="s">
        <v>41</v>
      </c>
      <c r="AC537" t="s">
        <v>54</v>
      </c>
      <c r="AD537" t="s">
        <v>54</v>
      </c>
      <c r="AE537" t="s">
        <v>73</v>
      </c>
      <c r="AF537" t="s">
        <v>2634</v>
      </c>
    </row>
    <row r="538" spans="1:32" x14ac:dyDescent="0.3">
      <c r="A538" t="s">
        <v>2635</v>
      </c>
      <c r="B538" t="s">
        <v>2636</v>
      </c>
      <c r="C538" t="s">
        <v>2637</v>
      </c>
      <c r="D538" t="s">
        <v>2638</v>
      </c>
      <c r="E538" t="s">
        <v>503</v>
      </c>
      <c r="F538">
        <v>5</v>
      </c>
      <c r="G538">
        <v>2022</v>
      </c>
      <c r="H538" s="1">
        <v>44970.494742835646</v>
      </c>
      <c r="I538" t="s">
        <v>444</v>
      </c>
      <c r="J538">
        <v>275.02</v>
      </c>
      <c r="K538">
        <v>0</v>
      </c>
      <c r="L538" t="s">
        <v>38</v>
      </c>
      <c r="M538" t="s">
        <v>51</v>
      </c>
      <c r="N538">
        <v>275.02</v>
      </c>
      <c r="R538" t="s">
        <v>52</v>
      </c>
      <c r="S538">
        <v>43.614542</v>
      </c>
      <c r="T538">
        <v>-84.774300999999994</v>
      </c>
      <c r="U538">
        <v>2.0859999999999999</v>
      </c>
      <c r="V538">
        <v>1</v>
      </c>
      <c r="W538">
        <v>4.1399999999999997</v>
      </c>
      <c r="X538">
        <v>2.58</v>
      </c>
      <c r="Y538">
        <v>760.86800000000005</v>
      </c>
      <c r="Z538">
        <v>26002012001</v>
      </c>
      <c r="AA538">
        <v>1429.88625256724</v>
      </c>
      <c r="AB538" t="s">
        <v>53</v>
      </c>
      <c r="AC538" t="s">
        <v>42</v>
      </c>
      <c r="AD538" t="s">
        <v>54</v>
      </c>
      <c r="AE538" t="s">
        <v>44</v>
      </c>
      <c r="AF538" t="s">
        <v>2639</v>
      </c>
    </row>
    <row r="539" spans="1:32" x14ac:dyDescent="0.3">
      <c r="A539" t="s">
        <v>2640</v>
      </c>
      <c r="B539" t="s">
        <v>2641</v>
      </c>
      <c r="C539" t="s">
        <v>2642</v>
      </c>
      <c r="D539" t="s">
        <v>285</v>
      </c>
      <c r="E539" t="s">
        <v>207</v>
      </c>
      <c r="F539">
        <v>4</v>
      </c>
      <c r="G539">
        <v>2022</v>
      </c>
      <c r="H539" s="1">
        <v>44967.484415937499</v>
      </c>
      <c r="I539" t="s">
        <v>444</v>
      </c>
      <c r="J539">
        <v>272.02</v>
      </c>
      <c r="K539">
        <v>0</v>
      </c>
      <c r="L539" t="s">
        <v>38</v>
      </c>
      <c r="M539" t="s">
        <v>51</v>
      </c>
      <c r="N539">
        <v>125.73</v>
      </c>
      <c r="R539" t="s">
        <v>52</v>
      </c>
      <c r="S539">
        <v>36.506155999999997</v>
      </c>
      <c r="T539">
        <v>-86.941665999999998</v>
      </c>
      <c r="U539">
        <v>2.9198333330000001</v>
      </c>
      <c r="V539">
        <v>1</v>
      </c>
      <c r="W539">
        <v>3.4</v>
      </c>
      <c r="X539">
        <v>3</v>
      </c>
      <c r="Y539">
        <v>1061.82</v>
      </c>
      <c r="Z539">
        <v>47001380001</v>
      </c>
      <c r="AA539">
        <v>1238.312088316</v>
      </c>
      <c r="AB539" t="s">
        <v>41</v>
      </c>
      <c r="AC539" t="s">
        <v>54</v>
      </c>
      <c r="AD539" t="s">
        <v>54</v>
      </c>
      <c r="AE539" t="s">
        <v>73</v>
      </c>
      <c r="AF539" t="s">
        <v>2643</v>
      </c>
    </row>
    <row r="540" spans="1:32" x14ac:dyDescent="0.3">
      <c r="A540" t="s">
        <v>2644</v>
      </c>
      <c r="B540" t="s">
        <v>2645</v>
      </c>
      <c r="C540" t="s">
        <v>2646</v>
      </c>
      <c r="D540" t="s">
        <v>2647</v>
      </c>
      <c r="E540" t="s">
        <v>172</v>
      </c>
      <c r="F540">
        <v>4</v>
      </c>
      <c r="G540">
        <v>2022</v>
      </c>
      <c r="H540" s="1">
        <v>44964.454593668983</v>
      </c>
      <c r="I540" t="s">
        <v>444</v>
      </c>
      <c r="J540">
        <v>270</v>
      </c>
      <c r="K540">
        <v>0</v>
      </c>
      <c r="L540" t="s">
        <v>38</v>
      </c>
      <c r="M540" t="s">
        <v>79</v>
      </c>
      <c r="Q540">
        <v>270</v>
      </c>
      <c r="R540" t="s">
        <v>94</v>
      </c>
      <c r="S540">
        <v>34.680030000000002</v>
      </c>
      <c r="T540">
        <v>-82.465689999999995</v>
      </c>
      <c r="U540">
        <v>1.69</v>
      </c>
      <c r="V540">
        <v>1</v>
      </c>
      <c r="W540">
        <v>0</v>
      </c>
      <c r="X540">
        <v>0</v>
      </c>
      <c r="Y540">
        <v>616.9</v>
      </c>
      <c r="AB540" t="s">
        <v>54</v>
      </c>
      <c r="AC540" t="s">
        <v>54</v>
      </c>
      <c r="AD540" t="s">
        <v>54</v>
      </c>
      <c r="AE540" t="s">
        <v>73</v>
      </c>
      <c r="AF540" t="s">
        <v>2648</v>
      </c>
    </row>
    <row r="541" spans="1:32" x14ac:dyDescent="0.3">
      <c r="A541" t="s">
        <v>2649</v>
      </c>
      <c r="B541" t="s">
        <v>2650</v>
      </c>
      <c r="C541" t="s">
        <v>2651</v>
      </c>
      <c r="D541" t="s">
        <v>2652</v>
      </c>
      <c r="E541" t="s">
        <v>543</v>
      </c>
      <c r="F541">
        <v>7</v>
      </c>
      <c r="G541">
        <v>2022</v>
      </c>
      <c r="H541" s="1">
        <v>44896.676647499997</v>
      </c>
      <c r="I541" t="s">
        <v>444</v>
      </c>
      <c r="J541">
        <v>270</v>
      </c>
      <c r="K541">
        <v>0</v>
      </c>
      <c r="L541" t="s">
        <v>38</v>
      </c>
      <c r="M541" t="s">
        <v>51</v>
      </c>
      <c r="N541">
        <v>269</v>
      </c>
      <c r="R541" t="s">
        <v>52</v>
      </c>
      <c r="S541">
        <v>38.366388999999998</v>
      </c>
      <c r="T541">
        <v>-90.361666999999997</v>
      </c>
      <c r="U541">
        <v>1.9839583329999999</v>
      </c>
      <c r="V541">
        <v>1</v>
      </c>
      <c r="W541">
        <v>0</v>
      </c>
      <c r="X541">
        <v>0</v>
      </c>
      <c r="Y541">
        <v>723.23800000000006</v>
      </c>
      <c r="Z541">
        <v>29002204001</v>
      </c>
      <c r="AA541">
        <v>1602.5215260560001</v>
      </c>
      <c r="AB541" t="s">
        <v>41</v>
      </c>
      <c r="AC541" t="s">
        <v>72</v>
      </c>
      <c r="AD541" t="s">
        <v>54</v>
      </c>
      <c r="AE541" t="s">
        <v>73</v>
      </c>
      <c r="AF541" t="s">
        <v>2653</v>
      </c>
    </row>
    <row r="542" spans="1:32" x14ac:dyDescent="0.3">
      <c r="A542" t="s">
        <v>2654</v>
      </c>
      <c r="B542" t="s">
        <v>2655</v>
      </c>
      <c r="C542" t="s">
        <v>2655</v>
      </c>
      <c r="D542" t="s">
        <v>2390</v>
      </c>
      <c r="E542" t="s">
        <v>99</v>
      </c>
      <c r="F542">
        <v>6</v>
      </c>
      <c r="G542">
        <v>2022</v>
      </c>
      <c r="H542" s="1">
        <v>44834.620882951385</v>
      </c>
      <c r="I542" t="s">
        <v>444</v>
      </c>
      <c r="J542">
        <v>268.77999999999997</v>
      </c>
      <c r="K542">
        <v>0</v>
      </c>
      <c r="L542" t="s">
        <v>38</v>
      </c>
      <c r="M542" t="s">
        <v>79</v>
      </c>
      <c r="Q542">
        <v>268.77999999999997</v>
      </c>
      <c r="R542" t="s">
        <v>52</v>
      </c>
      <c r="S542">
        <v>29.573056000000001</v>
      </c>
      <c r="T542">
        <v>-95.260833000000005</v>
      </c>
      <c r="U542">
        <v>1.4879166669999999</v>
      </c>
      <c r="V542">
        <v>1</v>
      </c>
      <c r="W542">
        <v>6.5</v>
      </c>
      <c r="X542">
        <v>3.1</v>
      </c>
      <c r="Y542">
        <v>543.64</v>
      </c>
      <c r="Z542">
        <v>48007012001</v>
      </c>
      <c r="AA542">
        <v>1221.9226636177</v>
      </c>
      <c r="AB542" t="s">
        <v>41</v>
      </c>
      <c r="AC542" t="s">
        <v>54</v>
      </c>
      <c r="AD542" t="s">
        <v>54</v>
      </c>
      <c r="AE542" t="s">
        <v>73</v>
      </c>
      <c r="AF542" t="s">
        <v>2656</v>
      </c>
    </row>
    <row r="543" spans="1:32" x14ac:dyDescent="0.3">
      <c r="A543" t="s">
        <v>2657</v>
      </c>
      <c r="B543" t="s">
        <v>2658</v>
      </c>
      <c r="C543" t="s">
        <v>2658</v>
      </c>
      <c r="D543" t="s">
        <v>98</v>
      </c>
      <c r="E543" t="s">
        <v>99</v>
      </c>
      <c r="F543">
        <v>6</v>
      </c>
      <c r="G543">
        <v>2022</v>
      </c>
      <c r="H543" s="1">
        <v>44833.613328032407</v>
      </c>
      <c r="I543" t="s">
        <v>444</v>
      </c>
      <c r="J543">
        <v>264.64999999999998</v>
      </c>
      <c r="K543">
        <v>0</v>
      </c>
      <c r="L543" t="s">
        <v>38</v>
      </c>
      <c r="M543" t="s">
        <v>79</v>
      </c>
      <c r="Q543">
        <v>264.64999999999998</v>
      </c>
      <c r="R543" t="s">
        <v>94</v>
      </c>
      <c r="S543">
        <v>29.767751000000001</v>
      </c>
      <c r="T543">
        <v>-95.620953999999998</v>
      </c>
      <c r="U543">
        <v>6.4657499999999999</v>
      </c>
      <c r="V543">
        <v>1</v>
      </c>
      <c r="W543">
        <v>12</v>
      </c>
      <c r="X543">
        <v>12</v>
      </c>
      <c r="Y543">
        <v>2360.1689999999999</v>
      </c>
      <c r="Z543">
        <v>48007039081</v>
      </c>
      <c r="AB543" t="s">
        <v>54</v>
      </c>
      <c r="AC543" t="s">
        <v>64</v>
      </c>
      <c r="AD543" t="s">
        <v>54</v>
      </c>
      <c r="AE543" t="s">
        <v>54</v>
      </c>
      <c r="AF543" t="s">
        <v>2659</v>
      </c>
    </row>
    <row r="544" spans="1:32" x14ac:dyDescent="0.3">
      <c r="A544" t="s">
        <v>2660</v>
      </c>
      <c r="B544" t="s">
        <v>2661</v>
      </c>
      <c r="C544" t="s">
        <v>2662</v>
      </c>
      <c r="D544" t="s">
        <v>2663</v>
      </c>
      <c r="E544" t="s">
        <v>136</v>
      </c>
      <c r="F544">
        <v>4</v>
      </c>
      <c r="G544">
        <v>2022</v>
      </c>
      <c r="H544" s="1">
        <v>44974.544158206016</v>
      </c>
      <c r="I544" t="s">
        <v>444</v>
      </c>
      <c r="J544">
        <v>264</v>
      </c>
      <c r="K544">
        <v>0</v>
      </c>
      <c r="L544" t="s">
        <v>38</v>
      </c>
      <c r="M544" t="s">
        <v>51</v>
      </c>
      <c r="N544">
        <v>264</v>
      </c>
      <c r="R544" t="s">
        <v>52</v>
      </c>
      <c r="S544">
        <v>36.323388999999999</v>
      </c>
      <c r="T544">
        <v>-79.658483000000004</v>
      </c>
      <c r="U544">
        <v>2.294841667</v>
      </c>
      <c r="V544">
        <v>1</v>
      </c>
      <c r="W544">
        <v>7.5</v>
      </c>
      <c r="X544">
        <v>0</v>
      </c>
      <c r="Y544">
        <v>837.09649999999999</v>
      </c>
      <c r="Z544">
        <v>37007902001</v>
      </c>
      <c r="AA544">
        <v>2010.4360963247996</v>
      </c>
      <c r="AB544" t="s">
        <v>41</v>
      </c>
      <c r="AC544" t="s">
        <v>54</v>
      </c>
      <c r="AD544" t="s">
        <v>54</v>
      </c>
      <c r="AE544" t="s">
        <v>54</v>
      </c>
      <c r="AF544" t="s">
        <v>2664</v>
      </c>
    </row>
    <row r="545" spans="1:32" x14ac:dyDescent="0.3">
      <c r="A545" t="s">
        <v>2665</v>
      </c>
      <c r="B545" t="s">
        <v>2666</v>
      </c>
      <c r="C545" t="s">
        <v>2667</v>
      </c>
      <c r="D545" t="s">
        <v>2668</v>
      </c>
      <c r="E545" t="s">
        <v>117</v>
      </c>
      <c r="F545">
        <v>5</v>
      </c>
      <c r="G545">
        <v>2022</v>
      </c>
      <c r="H545" s="1">
        <v>44949.479285497684</v>
      </c>
      <c r="I545" t="s">
        <v>444</v>
      </c>
      <c r="J545">
        <v>262.83999999999997</v>
      </c>
      <c r="K545">
        <v>0</v>
      </c>
      <c r="L545" t="s">
        <v>38</v>
      </c>
      <c r="M545" t="s">
        <v>51</v>
      </c>
      <c r="N545">
        <v>262.83999999999997</v>
      </c>
      <c r="R545" t="s">
        <v>52</v>
      </c>
      <c r="S545">
        <v>40.447699999999998</v>
      </c>
      <c r="T545">
        <v>-90.683689999999999</v>
      </c>
      <c r="U545">
        <v>2.8250000000000002</v>
      </c>
      <c r="V545">
        <v>4</v>
      </c>
      <c r="W545">
        <v>7.5</v>
      </c>
      <c r="X545">
        <v>3</v>
      </c>
      <c r="Y545">
        <v>1029.0999999999999</v>
      </c>
      <c r="Z545">
        <v>17000033001</v>
      </c>
      <c r="AA545">
        <v>1037.996897559</v>
      </c>
      <c r="AB545" t="s">
        <v>41</v>
      </c>
      <c r="AC545" t="s">
        <v>72</v>
      </c>
      <c r="AD545" t="s">
        <v>54</v>
      </c>
      <c r="AE545" t="s">
        <v>800</v>
      </c>
      <c r="AF545" t="s">
        <v>2669</v>
      </c>
    </row>
    <row r="546" spans="1:32" x14ac:dyDescent="0.3">
      <c r="A546" t="s">
        <v>2670</v>
      </c>
      <c r="B546" t="s">
        <v>2671</v>
      </c>
      <c r="C546" t="s">
        <v>2672</v>
      </c>
      <c r="D546" t="s">
        <v>2673</v>
      </c>
      <c r="E546" t="s">
        <v>117</v>
      </c>
      <c r="F546">
        <v>5</v>
      </c>
      <c r="G546">
        <v>2022</v>
      </c>
      <c r="H546" s="1">
        <v>44951.422707696758</v>
      </c>
      <c r="I546" t="s">
        <v>444</v>
      </c>
      <c r="J546">
        <v>262</v>
      </c>
      <c r="K546">
        <v>0</v>
      </c>
      <c r="L546" t="s">
        <v>38</v>
      </c>
      <c r="M546" t="s">
        <v>51</v>
      </c>
      <c r="N546">
        <v>294</v>
      </c>
      <c r="R546" t="s">
        <v>52</v>
      </c>
      <c r="S546">
        <v>39.475228000000001</v>
      </c>
      <c r="T546">
        <v>-88.359424000000004</v>
      </c>
      <c r="U546">
        <v>4.9083333329999999</v>
      </c>
      <c r="V546">
        <v>3</v>
      </c>
      <c r="W546">
        <v>14</v>
      </c>
      <c r="X546">
        <v>5.3</v>
      </c>
      <c r="Y546">
        <v>1785.3</v>
      </c>
      <c r="Z546">
        <v>17000064001</v>
      </c>
      <c r="AA546">
        <v>2004.9729547587001</v>
      </c>
      <c r="AB546" t="s">
        <v>53</v>
      </c>
      <c r="AC546" t="s">
        <v>64</v>
      </c>
      <c r="AD546" t="s">
        <v>54</v>
      </c>
      <c r="AE546" t="s">
        <v>55</v>
      </c>
      <c r="AF546" t="s">
        <v>2674</v>
      </c>
    </row>
    <row r="547" spans="1:32" x14ac:dyDescent="0.3">
      <c r="A547" t="s">
        <v>2675</v>
      </c>
      <c r="B547" t="s">
        <v>2676</v>
      </c>
      <c r="C547" t="s">
        <v>2677</v>
      </c>
      <c r="D547" t="s">
        <v>2678</v>
      </c>
      <c r="E547" t="s">
        <v>525</v>
      </c>
      <c r="F547">
        <v>2</v>
      </c>
      <c r="G547">
        <v>2022</v>
      </c>
      <c r="H547" s="1">
        <v>44966.542240208335</v>
      </c>
      <c r="I547" t="s">
        <v>444</v>
      </c>
      <c r="J547">
        <v>261.01</v>
      </c>
      <c r="K547">
        <v>0</v>
      </c>
      <c r="L547" t="s">
        <v>38</v>
      </c>
      <c r="M547" t="s">
        <v>79</v>
      </c>
      <c r="Q547">
        <v>261.01</v>
      </c>
      <c r="R547" t="s">
        <v>94</v>
      </c>
      <c r="S547">
        <v>40.720489999999998</v>
      </c>
      <c r="T547">
        <v>-74.418235999999993</v>
      </c>
      <c r="U547">
        <v>0.80725000000000002</v>
      </c>
      <c r="V547">
        <v>1</v>
      </c>
      <c r="W547">
        <v>1.155</v>
      </c>
      <c r="X547">
        <v>0</v>
      </c>
      <c r="Y547">
        <v>294.46600000000001</v>
      </c>
      <c r="Z547">
        <v>34001161001</v>
      </c>
      <c r="AA547">
        <v>379.68833884394991</v>
      </c>
      <c r="AB547" t="s">
        <v>54</v>
      </c>
      <c r="AC547" t="s">
        <v>54</v>
      </c>
      <c r="AD547" t="s">
        <v>54</v>
      </c>
      <c r="AE547" t="s">
        <v>73</v>
      </c>
      <c r="AF547" t="s">
        <v>2679</v>
      </c>
    </row>
    <row r="548" spans="1:32" x14ac:dyDescent="0.3">
      <c r="A548" t="s">
        <v>2680</v>
      </c>
      <c r="B548" t="s">
        <v>2681</v>
      </c>
      <c r="C548" t="s">
        <v>2681</v>
      </c>
      <c r="D548" t="s">
        <v>2682</v>
      </c>
      <c r="E548" t="s">
        <v>99</v>
      </c>
      <c r="F548">
        <v>6</v>
      </c>
      <c r="G548">
        <v>2022</v>
      </c>
      <c r="H548" s="1">
        <v>44797.363349571759</v>
      </c>
      <c r="I548" t="s">
        <v>444</v>
      </c>
      <c r="J548">
        <v>259.86</v>
      </c>
      <c r="K548">
        <v>0</v>
      </c>
      <c r="L548" t="s">
        <v>38</v>
      </c>
      <c r="M548" t="s">
        <v>79</v>
      </c>
      <c r="Q548">
        <v>259.86</v>
      </c>
      <c r="R548" t="s">
        <v>94</v>
      </c>
      <c r="S548">
        <v>29.565277999999999</v>
      </c>
      <c r="T548">
        <v>-95.019443999999993</v>
      </c>
      <c r="U548">
        <v>1.161166667</v>
      </c>
      <c r="V548">
        <v>1</v>
      </c>
      <c r="W548">
        <v>2.5</v>
      </c>
      <c r="X548">
        <v>2.5</v>
      </c>
      <c r="Y548">
        <v>423.50400000000002</v>
      </c>
      <c r="AB548" t="s">
        <v>41</v>
      </c>
      <c r="AC548" t="s">
        <v>54</v>
      </c>
      <c r="AD548" t="s">
        <v>54</v>
      </c>
      <c r="AE548" t="s">
        <v>73</v>
      </c>
      <c r="AF548" t="s">
        <v>2683</v>
      </c>
    </row>
    <row r="549" spans="1:32" x14ac:dyDescent="0.3">
      <c r="A549" t="s">
        <v>2684</v>
      </c>
      <c r="B549" t="s">
        <v>2685</v>
      </c>
      <c r="C549" t="s">
        <v>2686</v>
      </c>
      <c r="D549" t="s">
        <v>2687</v>
      </c>
      <c r="E549" t="s">
        <v>213</v>
      </c>
      <c r="F549">
        <v>3</v>
      </c>
      <c r="G549">
        <v>2022</v>
      </c>
      <c r="H549" s="1">
        <v>44946.394259548608</v>
      </c>
      <c r="I549" t="s">
        <v>444</v>
      </c>
      <c r="J549">
        <v>257.93</v>
      </c>
      <c r="K549">
        <v>0</v>
      </c>
      <c r="L549" t="s">
        <v>38</v>
      </c>
      <c r="M549" t="s">
        <v>51</v>
      </c>
      <c r="N549">
        <v>257.93</v>
      </c>
      <c r="R549" t="s">
        <v>52</v>
      </c>
      <c r="S549">
        <v>40.270921999999999</v>
      </c>
      <c r="T549">
        <v>-76.918863999999999</v>
      </c>
      <c r="U549">
        <v>2.3842500000000002</v>
      </c>
      <c r="V549">
        <v>1</v>
      </c>
      <c r="W549">
        <v>4.4000000000000004</v>
      </c>
      <c r="X549">
        <v>0</v>
      </c>
      <c r="Y549">
        <v>867.76599999999996</v>
      </c>
      <c r="Z549">
        <v>42003082001</v>
      </c>
      <c r="AA549">
        <v>1165.470200768</v>
      </c>
      <c r="AB549" t="s">
        <v>53</v>
      </c>
      <c r="AC549" t="s">
        <v>42</v>
      </c>
      <c r="AD549" t="s">
        <v>54</v>
      </c>
      <c r="AE549" t="s">
        <v>55</v>
      </c>
      <c r="AF549" t="s">
        <v>2688</v>
      </c>
    </row>
    <row r="550" spans="1:32" x14ac:dyDescent="0.3">
      <c r="A550" t="s">
        <v>2689</v>
      </c>
      <c r="B550" t="s">
        <v>2690</v>
      </c>
      <c r="C550" t="s">
        <v>2691</v>
      </c>
      <c r="D550" t="s">
        <v>2692</v>
      </c>
      <c r="E550" t="s">
        <v>231</v>
      </c>
      <c r="F550">
        <v>2</v>
      </c>
      <c r="G550">
        <v>2022</v>
      </c>
      <c r="H550" s="1">
        <v>44978.674781215275</v>
      </c>
      <c r="I550" t="s">
        <v>444</v>
      </c>
      <c r="J550">
        <v>256.63</v>
      </c>
      <c r="K550">
        <v>0</v>
      </c>
      <c r="L550" t="s">
        <v>38</v>
      </c>
      <c r="M550" t="s">
        <v>79</v>
      </c>
      <c r="Q550">
        <v>256.63</v>
      </c>
      <c r="R550" t="s">
        <v>52</v>
      </c>
      <c r="S550">
        <v>17.950161999999999</v>
      </c>
      <c r="T550">
        <v>-66.141225000000006</v>
      </c>
      <c r="U550">
        <v>5.2708333329999997</v>
      </c>
      <c r="V550">
        <v>1</v>
      </c>
      <c r="W550">
        <v>10</v>
      </c>
      <c r="X550">
        <v>6.8239999999999998</v>
      </c>
      <c r="Y550">
        <v>1923.06</v>
      </c>
      <c r="Z550">
        <v>72000005001</v>
      </c>
      <c r="AB550" t="s">
        <v>118</v>
      </c>
      <c r="AC550" t="s">
        <v>54</v>
      </c>
      <c r="AD550" t="s">
        <v>54</v>
      </c>
      <c r="AE550" t="s">
        <v>65</v>
      </c>
      <c r="AF550" t="s">
        <v>2693</v>
      </c>
    </row>
    <row r="551" spans="1:32" x14ac:dyDescent="0.3">
      <c r="A551" t="s">
        <v>2694</v>
      </c>
      <c r="B551" t="s">
        <v>2695</v>
      </c>
      <c r="C551" t="s">
        <v>2696</v>
      </c>
      <c r="D551" t="s">
        <v>2697</v>
      </c>
      <c r="E551" t="s">
        <v>213</v>
      </c>
      <c r="F551">
        <v>3</v>
      </c>
      <c r="G551">
        <v>2022</v>
      </c>
      <c r="H551" s="1">
        <v>44945.449075694443</v>
      </c>
      <c r="I551" t="s">
        <v>444</v>
      </c>
      <c r="J551">
        <v>253.68</v>
      </c>
      <c r="K551">
        <v>0</v>
      </c>
      <c r="L551" t="s">
        <v>38</v>
      </c>
      <c r="M551" t="s">
        <v>79</v>
      </c>
      <c r="Q551">
        <v>253.68</v>
      </c>
      <c r="R551" t="s">
        <v>52</v>
      </c>
      <c r="S551">
        <v>41.467509999999997</v>
      </c>
      <c r="T551">
        <v>-75.670050000000003</v>
      </c>
      <c r="U551">
        <v>2.3166666669999998</v>
      </c>
      <c r="V551">
        <v>1</v>
      </c>
      <c r="W551">
        <v>3.34</v>
      </c>
      <c r="X551">
        <v>0</v>
      </c>
      <c r="Y551">
        <v>841.14</v>
      </c>
      <c r="Z551">
        <v>42002011001</v>
      </c>
      <c r="AA551">
        <v>1312.9750230527</v>
      </c>
      <c r="AB551" t="s">
        <v>41</v>
      </c>
      <c r="AC551" t="s">
        <v>64</v>
      </c>
      <c r="AD551" t="s">
        <v>537</v>
      </c>
      <c r="AE551" t="s">
        <v>73</v>
      </c>
      <c r="AF551" t="s">
        <v>2698</v>
      </c>
    </row>
    <row r="552" spans="1:32" x14ac:dyDescent="0.3">
      <c r="A552" t="s">
        <v>2699</v>
      </c>
      <c r="B552" t="s">
        <v>2700</v>
      </c>
      <c r="C552" t="s">
        <v>2701</v>
      </c>
      <c r="D552" t="s">
        <v>2702</v>
      </c>
      <c r="E552" t="s">
        <v>85</v>
      </c>
      <c r="F552">
        <v>2</v>
      </c>
      <c r="G552">
        <v>2022</v>
      </c>
      <c r="H552" s="1">
        <v>44959.635658472223</v>
      </c>
      <c r="I552" t="s">
        <v>444</v>
      </c>
      <c r="J552">
        <v>252.48</v>
      </c>
      <c r="K552">
        <v>0</v>
      </c>
      <c r="L552" t="s">
        <v>38</v>
      </c>
      <c r="M552" t="s">
        <v>51</v>
      </c>
      <c r="N552">
        <v>169.64</v>
      </c>
      <c r="R552" t="s">
        <v>86</v>
      </c>
      <c r="S552">
        <v>42.880901000000001</v>
      </c>
      <c r="T552">
        <v>-76.972415999999996</v>
      </c>
      <c r="U552">
        <v>0</v>
      </c>
      <c r="V552">
        <v>2</v>
      </c>
      <c r="W552">
        <v>6</v>
      </c>
      <c r="X552">
        <v>0</v>
      </c>
      <c r="Y552">
        <v>0</v>
      </c>
      <c r="Z552">
        <v>36008050001</v>
      </c>
      <c r="AA552">
        <v>1245.2320676330601</v>
      </c>
      <c r="AB552" t="s">
        <v>41</v>
      </c>
      <c r="AC552" t="s">
        <v>72</v>
      </c>
      <c r="AD552" t="s">
        <v>215</v>
      </c>
      <c r="AE552" t="s">
        <v>55</v>
      </c>
      <c r="AF552" t="s">
        <v>2703</v>
      </c>
    </row>
    <row r="553" spans="1:32" x14ac:dyDescent="0.3">
      <c r="A553" t="s">
        <v>2704</v>
      </c>
      <c r="B553" t="s">
        <v>2705</v>
      </c>
      <c r="C553" t="s">
        <v>2706</v>
      </c>
      <c r="D553" t="s">
        <v>1604</v>
      </c>
      <c r="E553" t="s">
        <v>1948</v>
      </c>
      <c r="F553">
        <v>6</v>
      </c>
      <c r="G553">
        <v>2022</v>
      </c>
      <c r="H553" s="1">
        <v>44963.605407395837</v>
      </c>
      <c r="I553" t="s">
        <v>444</v>
      </c>
      <c r="J553">
        <v>250</v>
      </c>
      <c r="K553">
        <v>0</v>
      </c>
      <c r="L553" t="s">
        <v>38</v>
      </c>
      <c r="M553" t="s">
        <v>79</v>
      </c>
      <c r="Q553">
        <v>250</v>
      </c>
      <c r="R553" t="s">
        <v>52</v>
      </c>
      <c r="S553">
        <v>31.278400000000001</v>
      </c>
      <c r="T553">
        <v>-92.417159999999996</v>
      </c>
      <c r="U553">
        <v>8.3797499999999996</v>
      </c>
      <c r="V553">
        <v>1</v>
      </c>
      <c r="W553">
        <v>22</v>
      </c>
      <c r="X553">
        <v>0</v>
      </c>
      <c r="Y553">
        <v>3058.9549999999999</v>
      </c>
      <c r="Z553">
        <v>22000025001</v>
      </c>
      <c r="AA553">
        <v>5645.2462849700005</v>
      </c>
      <c r="AB553" t="s">
        <v>54</v>
      </c>
      <c r="AC553" t="s">
        <v>54</v>
      </c>
      <c r="AD553" t="s">
        <v>54</v>
      </c>
      <c r="AE553" t="s">
        <v>55</v>
      </c>
      <c r="AF553" t="s">
        <v>2707</v>
      </c>
    </row>
    <row r="554" spans="1:32" x14ac:dyDescent="0.3">
      <c r="A554" t="s">
        <v>2708</v>
      </c>
      <c r="B554" t="s">
        <v>2709</v>
      </c>
      <c r="C554" t="s">
        <v>2709</v>
      </c>
      <c r="D554" t="s">
        <v>2710</v>
      </c>
      <c r="E554" t="s">
        <v>99</v>
      </c>
      <c r="F554">
        <v>6</v>
      </c>
      <c r="G554">
        <v>2022</v>
      </c>
      <c r="H554" s="1">
        <v>44832.505331469911</v>
      </c>
      <c r="I554" t="s">
        <v>444</v>
      </c>
      <c r="J554">
        <v>238.69</v>
      </c>
      <c r="K554">
        <v>0</v>
      </c>
      <c r="L554" t="s">
        <v>38</v>
      </c>
      <c r="M554" t="s">
        <v>79</v>
      </c>
      <c r="Q554">
        <v>238.69</v>
      </c>
      <c r="R554" t="s">
        <v>52</v>
      </c>
      <c r="S554">
        <v>32.488638999999999</v>
      </c>
      <c r="T554">
        <v>-94.324573999999998</v>
      </c>
      <c r="U554">
        <v>5.392416667</v>
      </c>
      <c r="V554">
        <v>1</v>
      </c>
      <c r="W554">
        <v>8</v>
      </c>
      <c r="X554">
        <v>0</v>
      </c>
      <c r="Y554">
        <v>1966.3030000000001</v>
      </c>
      <c r="Z554">
        <v>48005020002</v>
      </c>
      <c r="AA554">
        <v>1886.6048874932001</v>
      </c>
      <c r="AB554" t="s">
        <v>2028</v>
      </c>
      <c r="AC554" t="s">
        <v>54</v>
      </c>
      <c r="AD554" t="s">
        <v>54</v>
      </c>
      <c r="AE554" t="s">
        <v>73</v>
      </c>
      <c r="AF554" t="s">
        <v>2711</v>
      </c>
    </row>
    <row r="555" spans="1:32" x14ac:dyDescent="0.3">
      <c r="A555" t="s">
        <v>2712</v>
      </c>
      <c r="B555" t="s">
        <v>2713</v>
      </c>
      <c r="C555" t="s">
        <v>2714</v>
      </c>
      <c r="D555" t="s">
        <v>2712</v>
      </c>
      <c r="E555" t="s">
        <v>1083</v>
      </c>
      <c r="F555">
        <v>8</v>
      </c>
      <c r="G555">
        <v>2022</v>
      </c>
      <c r="H555" s="1">
        <v>44960.547266145833</v>
      </c>
      <c r="I555" t="s">
        <v>444</v>
      </c>
      <c r="J555">
        <v>238.18</v>
      </c>
      <c r="K555">
        <v>0</v>
      </c>
      <c r="L555" t="s">
        <v>38</v>
      </c>
      <c r="M555" t="s">
        <v>79</v>
      </c>
      <c r="Q555">
        <v>476.36</v>
      </c>
      <c r="R555" t="s">
        <v>94</v>
      </c>
      <c r="S555">
        <v>44.489620000000002</v>
      </c>
      <c r="T555">
        <v>-103.86042</v>
      </c>
      <c r="U555">
        <v>1.070666667</v>
      </c>
      <c r="V555">
        <v>2</v>
      </c>
      <c r="W555">
        <v>1.4</v>
      </c>
      <c r="X555">
        <v>1.3</v>
      </c>
      <c r="Y555">
        <v>390.85199999999998</v>
      </c>
      <c r="Z555">
        <v>46000098001</v>
      </c>
      <c r="AB555" t="s">
        <v>118</v>
      </c>
      <c r="AC555" t="s">
        <v>72</v>
      </c>
      <c r="AD555" t="s">
        <v>54</v>
      </c>
      <c r="AE555" t="s">
        <v>55</v>
      </c>
      <c r="AF555" t="s">
        <v>2715</v>
      </c>
    </row>
    <row r="556" spans="1:32" x14ac:dyDescent="0.3">
      <c r="A556" t="s">
        <v>2716</v>
      </c>
      <c r="B556" t="s">
        <v>2717</v>
      </c>
      <c r="C556" t="s">
        <v>2718</v>
      </c>
      <c r="D556" t="s">
        <v>2719</v>
      </c>
      <c r="E556" t="s">
        <v>117</v>
      </c>
      <c r="F556">
        <v>5</v>
      </c>
      <c r="G556">
        <v>2022</v>
      </c>
      <c r="H556" s="1">
        <v>44946.488518634258</v>
      </c>
      <c r="I556" t="s">
        <v>444</v>
      </c>
      <c r="J556">
        <v>235.75</v>
      </c>
      <c r="K556">
        <v>0</v>
      </c>
      <c r="L556" t="s">
        <v>38</v>
      </c>
      <c r="M556" t="s">
        <v>51</v>
      </c>
      <c r="N556">
        <v>235.75</v>
      </c>
      <c r="R556" t="s">
        <v>52</v>
      </c>
      <c r="S556">
        <v>42.480150000000002</v>
      </c>
      <c r="T556">
        <v>-88.099357999999995</v>
      </c>
      <c r="U556">
        <v>1.5445833330000001</v>
      </c>
      <c r="V556">
        <v>2</v>
      </c>
      <c r="W556">
        <v>9.1999999999999993</v>
      </c>
      <c r="X556">
        <v>2</v>
      </c>
      <c r="Y556">
        <v>563.90300000000002</v>
      </c>
      <c r="Z556">
        <v>17000523001</v>
      </c>
      <c r="AA556">
        <v>522.64054315690009</v>
      </c>
      <c r="AB556" t="s">
        <v>41</v>
      </c>
      <c r="AC556" t="s">
        <v>72</v>
      </c>
      <c r="AD556" t="s">
        <v>54</v>
      </c>
      <c r="AE556" t="s">
        <v>73</v>
      </c>
      <c r="AF556" t="s">
        <v>2720</v>
      </c>
    </row>
    <row r="557" spans="1:32" x14ac:dyDescent="0.3">
      <c r="A557" t="s">
        <v>2721</v>
      </c>
      <c r="B557" t="s">
        <v>2722</v>
      </c>
      <c r="C557" t="s">
        <v>2723</v>
      </c>
      <c r="D557" t="s">
        <v>2724</v>
      </c>
      <c r="E557" t="s">
        <v>253</v>
      </c>
      <c r="F557">
        <v>5</v>
      </c>
      <c r="G557">
        <v>2022</v>
      </c>
      <c r="H557" s="1">
        <v>44966.688695625002</v>
      </c>
      <c r="I557" t="s">
        <v>444</v>
      </c>
      <c r="J557">
        <v>230.8</v>
      </c>
      <c r="K557">
        <v>0</v>
      </c>
      <c r="L557" t="s">
        <v>38</v>
      </c>
      <c r="M557" t="s">
        <v>39</v>
      </c>
      <c r="N557">
        <v>279.3</v>
      </c>
      <c r="Q557">
        <v>23.86</v>
      </c>
      <c r="R557" t="s">
        <v>52</v>
      </c>
      <c r="S557">
        <v>41.620055999999998</v>
      </c>
      <c r="T557">
        <v>-87.062443999999999</v>
      </c>
      <c r="U557">
        <v>2.365583333</v>
      </c>
      <c r="V557">
        <v>1</v>
      </c>
      <c r="W557">
        <v>4.5999999999999996</v>
      </c>
      <c r="X557">
        <v>2.3039999999999998</v>
      </c>
      <c r="Y557">
        <v>862.86659999999995</v>
      </c>
      <c r="AB557" t="s">
        <v>53</v>
      </c>
      <c r="AC557" t="s">
        <v>72</v>
      </c>
      <c r="AD557" t="s">
        <v>54</v>
      </c>
      <c r="AE557" t="s">
        <v>65</v>
      </c>
      <c r="AF557" t="s">
        <v>2725</v>
      </c>
    </row>
    <row r="558" spans="1:32" x14ac:dyDescent="0.3">
      <c r="A558" t="s">
        <v>2726</v>
      </c>
      <c r="B558" t="s">
        <v>2727</v>
      </c>
      <c r="C558" t="s">
        <v>2728</v>
      </c>
      <c r="D558" t="s">
        <v>2729</v>
      </c>
      <c r="E558" t="s">
        <v>159</v>
      </c>
      <c r="F558">
        <v>10</v>
      </c>
      <c r="G558">
        <v>2022</v>
      </c>
      <c r="H558" s="1">
        <v>44988.614234236113</v>
      </c>
      <c r="I558" t="s">
        <v>444</v>
      </c>
      <c r="J558">
        <v>224.84</v>
      </c>
      <c r="K558">
        <v>0</v>
      </c>
      <c r="L558" t="s">
        <v>38</v>
      </c>
      <c r="M558" t="s">
        <v>51</v>
      </c>
      <c r="N558">
        <v>224.84</v>
      </c>
      <c r="R558" t="s">
        <v>52</v>
      </c>
      <c r="S558">
        <v>46.968591000000004</v>
      </c>
      <c r="T558">
        <v>-120.540876</v>
      </c>
      <c r="U558">
        <v>0</v>
      </c>
      <c r="V558">
        <v>1</v>
      </c>
      <c r="W558">
        <v>32</v>
      </c>
      <c r="X558">
        <v>0</v>
      </c>
      <c r="Y558">
        <v>0</v>
      </c>
      <c r="Z558">
        <v>53000380001</v>
      </c>
      <c r="AA558">
        <v>2023.1834266456999</v>
      </c>
      <c r="AB558" t="s">
        <v>407</v>
      </c>
      <c r="AC558" t="s">
        <v>72</v>
      </c>
      <c r="AD558" t="s">
        <v>54</v>
      </c>
      <c r="AE558" t="s">
        <v>467</v>
      </c>
      <c r="AF558" t="s">
        <v>2730</v>
      </c>
    </row>
    <row r="559" spans="1:32" x14ac:dyDescent="0.3">
      <c r="A559" t="s">
        <v>2731</v>
      </c>
      <c r="B559" t="s">
        <v>2732</v>
      </c>
      <c r="C559" t="s">
        <v>2733</v>
      </c>
      <c r="D559" t="s">
        <v>2180</v>
      </c>
      <c r="E559" t="s">
        <v>117</v>
      </c>
      <c r="F559">
        <v>5</v>
      </c>
      <c r="G559">
        <v>2022</v>
      </c>
      <c r="H559" s="1">
        <v>44953.43440928241</v>
      </c>
      <c r="I559" t="s">
        <v>444</v>
      </c>
      <c r="J559">
        <v>224.65600000000001</v>
      </c>
      <c r="K559">
        <v>0</v>
      </c>
      <c r="L559" t="s">
        <v>38</v>
      </c>
      <c r="M559" t="s">
        <v>51</v>
      </c>
      <c r="N559">
        <v>224.65600000000001</v>
      </c>
      <c r="R559" t="s">
        <v>52</v>
      </c>
      <c r="S559">
        <v>41.920907999999997</v>
      </c>
      <c r="T559">
        <v>-87.975131000000005</v>
      </c>
      <c r="U559">
        <v>1.8191250000000001</v>
      </c>
      <c r="V559">
        <v>3</v>
      </c>
      <c r="W559">
        <v>8</v>
      </c>
      <c r="X559">
        <v>3.2</v>
      </c>
      <c r="Y559">
        <v>669.34349999999995</v>
      </c>
      <c r="Z559">
        <v>17000161001</v>
      </c>
      <c r="AA559">
        <v>926.91301904830004</v>
      </c>
      <c r="AB559" t="s">
        <v>2028</v>
      </c>
      <c r="AC559" t="s">
        <v>54</v>
      </c>
      <c r="AD559" t="s">
        <v>54</v>
      </c>
      <c r="AE559" t="s">
        <v>44</v>
      </c>
      <c r="AF559" t="s">
        <v>2734</v>
      </c>
    </row>
    <row r="560" spans="1:32" x14ac:dyDescent="0.3">
      <c r="A560" t="s">
        <v>2735</v>
      </c>
      <c r="B560" t="s">
        <v>2736</v>
      </c>
      <c r="C560" t="s">
        <v>2737</v>
      </c>
      <c r="D560" t="s">
        <v>2738</v>
      </c>
      <c r="E560" t="s">
        <v>641</v>
      </c>
      <c r="F560">
        <v>3</v>
      </c>
      <c r="G560">
        <v>2022</v>
      </c>
      <c r="H560" s="1">
        <v>44971.315725787033</v>
      </c>
      <c r="I560" t="s">
        <v>444</v>
      </c>
      <c r="J560">
        <v>220.21</v>
      </c>
      <c r="K560">
        <v>0</v>
      </c>
      <c r="L560" t="s">
        <v>38</v>
      </c>
      <c r="M560" t="s">
        <v>51</v>
      </c>
      <c r="N560">
        <v>215.19</v>
      </c>
      <c r="R560" t="s">
        <v>52</v>
      </c>
      <c r="S560">
        <v>37.156880000000001</v>
      </c>
      <c r="T560">
        <v>-80.471590000000006</v>
      </c>
      <c r="U560">
        <v>2.6833333330000002</v>
      </c>
      <c r="V560">
        <v>1</v>
      </c>
      <c r="W560">
        <v>6</v>
      </c>
      <c r="X560">
        <v>0</v>
      </c>
      <c r="Y560">
        <v>977.5</v>
      </c>
      <c r="Z560">
        <v>51000174001</v>
      </c>
      <c r="AA560">
        <v>1469.5850812809001</v>
      </c>
      <c r="AB560" t="s">
        <v>53</v>
      </c>
      <c r="AC560" t="s">
        <v>42</v>
      </c>
      <c r="AD560" t="s">
        <v>54</v>
      </c>
      <c r="AE560" t="s">
        <v>73</v>
      </c>
      <c r="AF560" t="s">
        <v>2739</v>
      </c>
    </row>
    <row r="561" spans="1:32" x14ac:dyDescent="0.3">
      <c r="A561" t="s">
        <v>2740</v>
      </c>
      <c r="B561" t="s">
        <v>2741</v>
      </c>
      <c r="C561" t="s">
        <v>2742</v>
      </c>
      <c r="D561" t="s">
        <v>2743</v>
      </c>
      <c r="E561" t="s">
        <v>36</v>
      </c>
      <c r="F561">
        <v>9</v>
      </c>
      <c r="G561">
        <v>2022</v>
      </c>
      <c r="H561" s="1">
        <v>44985.487873356484</v>
      </c>
      <c r="I561" t="s">
        <v>444</v>
      </c>
      <c r="J561">
        <v>218.63</v>
      </c>
      <c r="K561">
        <v>0</v>
      </c>
      <c r="L561" t="s">
        <v>38</v>
      </c>
      <c r="M561" t="s">
        <v>79</v>
      </c>
      <c r="Q561">
        <v>218</v>
      </c>
      <c r="R561" t="s">
        <v>52</v>
      </c>
      <c r="S561">
        <v>37.066388544196897</v>
      </c>
      <c r="T561">
        <v>-120.346803001357</v>
      </c>
      <c r="Z561">
        <v>6005043001</v>
      </c>
      <c r="AA561">
        <v>423.39347137275007</v>
      </c>
      <c r="AB561" t="s">
        <v>118</v>
      </c>
      <c r="AC561" t="s">
        <v>72</v>
      </c>
      <c r="AD561" t="s">
        <v>54</v>
      </c>
      <c r="AE561" t="s">
        <v>44</v>
      </c>
      <c r="AF561" t="s">
        <v>2744</v>
      </c>
    </row>
    <row r="562" spans="1:32" x14ac:dyDescent="0.3">
      <c r="A562" t="s">
        <v>2745</v>
      </c>
      <c r="B562" t="s">
        <v>2746</v>
      </c>
      <c r="C562" t="s">
        <v>2747</v>
      </c>
      <c r="D562" t="s">
        <v>2748</v>
      </c>
      <c r="E562" t="s">
        <v>1064</v>
      </c>
      <c r="F562">
        <v>3</v>
      </c>
      <c r="G562">
        <v>2022</v>
      </c>
      <c r="H562" s="1">
        <v>44939.313158495374</v>
      </c>
      <c r="I562" t="s">
        <v>444</v>
      </c>
      <c r="J562">
        <v>217.72</v>
      </c>
      <c r="K562">
        <v>0</v>
      </c>
      <c r="L562" t="s">
        <v>38</v>
      </c>
      <c r="M562" t="s">
        <v>79</v>
      </c>
      <c r="Q562">
        <v>217.72</v>
      </c>
      <c r="R562" t="s">
        <v>86</v>
      </c>
      <c r="S562">
        <v>38.698383999999997</v>
      </c>
      <c r="T562">
        <v>-76.532546999999994</v>
      </c>
      <c r="U562">
        <v>0.78283333300000002</v>
      </c>
      <c r="V562">
        <v>1</v>
      </c>
      <c r="W562">
        <v>1.18</v>
      </c>
      <c r="X562">
        <v>0</v>
      </c>
      <c r="Y562">
        <v>286.08300000000003</v>
      </c>
      <c r="Z562">
        <v>24000034001</v>
      </c>
      <c r="AA562">
        <v>393.52829747806993</v>
      </c>
      <c r="AB562" t="s">
        <v>41</v>
      </c>
      <c r="AC562" t="s">
        <v>64</v>
      </c>
      <c r="AD562" t="s">
        <v>54</v>
      </c>
      <c r="AE562" t="s">
        <v>73</v>
      </c>
      <c r="AF562" t="s">
        <v>2749</v>
      </c>
    </row>
    <row r="563" spans="1:32" x14ac:dyDescent="0.3">
      <c r="A563" t="s">
        <v>2750</v>
      </c>
      <c r="B563" t="s">
        <v>2751</v>
      </c>
      <c r="C563" t="s">
        <v>2752</v>
      </c>
      <c r="D563" t="s">
        <v>2753</v>
      </c>
      <c r="E563" t="s">
        <v>117</v>
      </c>
      <c r="F563">
        <v>5</v>
      </c>
      <c r="G563">
        <v>2022</v>
      </c>
      <c r="H563" s="1">
        <v>44970.437687071761</v>
      </c>
      <c r="I563" t="s">
        <v>444</v>
      </c>
      <c r="J563">
        <v>217</v>
      </c>
      <c r="K563">
        <v>0</v>
      </c>
      <c r="L563" t="s">
        <v>38</v>
      </c>
      <c r="M563" t="s">
        <v>51</v>
      </c>
      <c r="N563">
        <v>180</v>
      </c>
      <c r="R563" t="s">
        <v>52</v>
      </c>
      <c r="S563">
        <v>40.494683000000002</v>
      </c>
      <c r="T563">
        <v>-88.959697000000006</v>
      </c>
      <c r="U563">
        <v>3.8333333330000001</v>
      </c>
      <c r="V563">
        <v>2</v>
      </c>
      <c r="W563">
        <v>16.899999999999999</v>
      </c>
      <c r="X563">
        <v>7.5</v>
      </c>
      <c r="Y563">
        <v>1397</v>
      </c>
      <c r="Z563">
        <v>17000512003</v>
      </c>
      <c r="AA563">
        <v>2003.1519075700005</v>
      </c>
      <c r="AB563" t="s">
        <v>53</v>
      </c>
      <c r="AC563" t="s">
        <v>72</v>
      </c>
      <c r="AD563" t="s">
        <v>54</v>
      </c>
      <c r="AE563" t="s">
        <v>65</v>
      </c>
      <c r="AF563" t="s">
        <v>2754</v>
      </c>
    </row>
    <row r="564" spans="1:32" x14ac:dyDescent="0.3">
      <c r="A564" t="s">
        <v>2755</v>
      </c>
      <c r="B564" t="s">
        <v>2756</v>
      </c>
      <c r="C564" t="s">
        <v>2757</v>
      </c>
      <c r="D564" t="s">
        <v>2758</v>
      </c>
      <c r="E564" t="s">
        <v>136</v>
      </c>
      <c r="F564">
        <v>4</v>
      </c>
      <c r="G564">
        <v>2022</v>
      </c>
      <c r="H564" s="1">
        <v>44970.600987094906</v>
      </c>
      <c r="I564" t="s">
        <v>444</v>
      </c>
      <c r="J564">
        <v>211</v>
      </c>
      <c r="K564">
        <v>0</v>
      </c>
      <c r="L564" t="s">
        <v>38</v>
      </c>
      <c r="M564" t="s">
        <v>51</v>
      </c>
      <c r="N564">
        <v>211</v>
      </c>
      <c r="R564" t="s">
        <v>52</v>
      </c>
      <c r="S564">
        <v>35.552078000000002</v>
      </c>
      <c r="T564">
        <v>-77.072846999999996</v>
      </c>
      <c r="U564">
        <v>2.1016333330000001</v>
      </c>
      <c r="V564">
        <v>1</v>
      </c>
      <c r="W564">
        <v>3.65</v>
      </c>
      <c r="X564">
        <v>0</v>
      </c>
      <c r="Y564">
        <v>767.21720000000005</v>
      </c>
      <c r="Z564">
        <v>37000702001</v>
      </c>
      <c r="AA564">
        <v>1001.575953785</v>
      </c>
      <c r="AB564" t="s">
        <v>41</v>
      </c>
      <c r="AC564" t="s">
        <v>54</v>
      </c>
      <c r="AD564" t="s">
        <v>54</v>
      </c>
      <c r="AE564" t="s">
        <v>54</v>
      </c>
      <c r="AF564" t="s">
        <v>2759</v>
      </c>
    </row>
    <row r="565" spans="1:32" x14ac:dyDescent="0.3">
      <c r="A565" t="s">
        <v>2760</v>
      </c>
      <c r="B565" t="s">
        <v>2761</v>
      </c>
      <c r="C565" t="s">
        <v>2762</v>
      </c>
      <c r="D565" t="s">
        <v>2763</v>
      </c>
      <c r="E565" t="s">
        <v>136</v>
      </c>
      <c r="F565">
        <v>4</v>
      </c>
      <c r="G565">
        <v>2022</v>
      </c>
      <c r="H565" s="1">
        <v>44965.642431215281</v>
      </c>
      <c r="I565" t="s">
        <v>444</v>
      </c>
      <c r="J565">
        <v>210.69</v>
      </c>
      <c r="K565">
        <v>0</v>
      </c>
      <c r="L565" t="s">
        <v>38</v>
      </c>
      <c r="M565" t="s">
        <v>51</v>
      </c>
      <c r="N565">
        <v>210.69</v>
      </c>
      <c r="R565" t="s">
        <v>86</v>
      </c>
      <c r="S565">
        <v>34.027540999999999</v>
      </c>
      <c r="T565">
        <v>-78.280216999999993</v>
      </c>
      <c r="U565">
        <v>2.1278999999999999</v>
      </c>
      <c r="V565">
        <v>1</v>
      </c>
      <c r="W565">
        <v>4.9749999999999996</v>
      </c>
      <c r="X565">
        <v>0</v>
      </c>
      <c r="Y565">
        <v>776.73829999999998</v>
      </c>
      <c r="Z565">
        <v>37001017001</v>
      </c>
      <c r="AA565">
        <v>446.15656123150001</v>
      </c>
      <c r="AB565" t="s">
        <v>41</v>
      </c>
      <c r="AC565" t="s">
        <v>54</v>
      </c>
      <c r="AD565" t="s">
        <v>215</v>
      </c>
      <c r="AE565" t="s">
        <v>65</v>
      </c>
      <c r="AF565" t="s">
        <v>2764</v>
      </c>
    </row>
    <row r="566" spans="1:32" x14ac:dyDescent="0.3">
      <c r="A566" t="s">
        <v>2765</v>
      </c>
      <c r="B566" t="s">
        <v>2766</v>
      </c>
      <c r="C566" t="s">
        <v>2767</v>
      </c>
      <c r="D566" t="s">
        <v>2768</v>
      </c>
      <c r="E566" t="s">
        <v>600</v>
      </c>
      <c r="F566">
        <v>4</v>
      </c>
      <c r="G566">
        <v>2022</v>
      </c>
      <c r="H566" s="1">
        <v>44950.409325833331</v>
      </c>
      <c r="I566" t="s">
        <v>444</v>
      </c>
      <c r="J566">
        <v>210.01300000000001</v>
      </c>
      <c r="K566">
        <v>0</v>
      </c>
      <c r="L566" t="s">
        <v>38</v>
      </c>
      <c r="M566" t="s">
        <v>79</v>
      </c>
      <c r="Q566">
        <v>210.01300000000001</v>
      </c>
      <c r="R566" t="s">
        <v>52</v>
      </c>
      <c r="S566">
        <v>28.791879999999999</v>
      </c>
      <c r="T566">
        <v>-81.757189999999994</v>
      </c>
      <c r="Z566">
        <v>12000265001</v>
      </c>
      <c r="AA566">
        <v>910.52359435000005</v>
      </c>
      <c r="AB566" t="s">
        <v>41</v>
      </c>
      <c r="AC566" t="s">
        <v>54</v>
      </c>
      <c r="AD566" t="s">
        <v>54</v>
      </c>
      <c r="AE566" t="s">
        <v>73</v>
      </c>
      <c r="AF566" t="s">
        <v>2769</v>
      </c>
    </row>
    <row r="567" spans="1:32" x14ac:dyDescent="0.3">
      <c r="A567" t="s">
        <v>2770</v>
      </c>
      <c r="B567" t="s">
        <v>2771</v>
      </c>
      <c r="C567" t="s">
        <v>2772</v>
      </c>
      <c r="D567" t="s">
        <v>2773</v>
      </c>
      <c r="E567" t="s">
        <v>93</v>
      </c>
      <c r="F567">
        <v>4</v>
      </c>
      <c r="G567">
        <v>2022</v>
      </c>
      <c r="H567" s="1">
        <v>44951.595621655091</v>
      </c>
      <c r="I567" t="s">
        <v>444</v>
      </c>
      <c r="J567">
        <v>206.08260000000001</v>
      </c>
      <c r="K567">
        <v>0</v>
      </c>
      <c r="L567" t="s">
        <v>38</v>
      </c>
      <c r="M567" t="s">
        <v>679</v>
      </c>
      <c r="O567">
        <v>206</v>
      </c>
      <c r="R567" t="s">
        <v>52</v>
      </c>
      <c r="S567">
        <v>36.744166999999997</v>
      </c>
      <c r="T567">
        <v>-86.555000000000007</v>
      </c>
      <c r="U567">
        <v>1.9910000000000001</v>
      </c>
      <c r="V567">
        <v>1</v>
      </c>
      <c r="W567">
        <v>3.2</v>
      </c>
      <c r="X567">
        <v>2.5880000000000001</v>
      </c>
      <c r="Y567">
        <v>720.64300000000003</v>
      </c>
      <c r="Z567">
        <v>21000232001</v>
      </c>
      <c r="AA567">
        <v>948.76558531269995</v>
      </c>
      <c r="AB567" t="s">
        <v>53</v>
      </c>
      <c r="AC567" t="s">
        <v>54</v>
      </c>
      <c r="AD567" t="s">
        <v>54</v>
      </c>
      <c r="AE567" t="s">
        <v>73</v>
      </c>
      <c r="AF567" t="s">
        <v>2774</v>
      </c>
    </row>
    <row r="568" spans="1:32" x14ac:dyDescent="0.3">
      <c r="A568" t="s">
        <v>2775</v>
      </c>
      <c r="B568" t="s">
        <v>2776</v>
      </c>
      <c r="C568" t="s">
        <v>2777</v>
      </c>
      <c r="D568" t="s">
        <v>2778</v>
      </c>
      <c r="E568" t="s">
        <v>1449</v>
      </c>
      <c r="F568">
        <v>3</v>
      </c>
      <c r="G568">
        <v>2022</v>
      </c>
      <c r="H568" s="1">
        <v>44995.398328206022</v>
      </c>
      <c r="I568" t="s">
        <v>444</v>
      </c>
      <c r="J568">
        <v>204.9</v>
      </c>
      <c r="K568">
        <v>0</v>
      </c>
      <c r="L568" t="s">
        <v>38</v>
      </c>
      <c r="M568" t="s">
        <v>51</v>
      </c>
      <c r="N568">
        <v>204.9</v>
      </c>
      <c r="R568" t="s">
        <v>52</v>
      </c>
      <c r="S568">
        <v>37.976816999999997</v>
      </c>
      <c r="T568">
        <v>-80.760912000000005</v>
      </c>
      <c r="U568">
        <v>2.8800000000000002E-3</v>
      </c>
      <c r="V568">
        <v>3</v>
      </c>
      <c r="W568">
        <v>1.3</v>
      </c>
      <c r="X568">
        <v>0</v>
      </c>
      <c r="Y568">
        <v>0.52559999999999996</v>
      </c>
      <c r="Z568">
        <v>54001304001</v>
      </c>
      <c r="AA568">
        <v>473.4722690619999</v>
      </c>
      <c r="AB568" t="s">
        <v>41</v>
      </c>
      <c r="AC568" t="s">
        <v>54</v>
      </c>
      <c r="AD568" t="s">
        <v>54</v>
      </c>
      <c r="AE568" t="s">
        <v>73</v>
      </c>
      <c r="AF568" t="s">
        <v>2779</v>
      </c>
    </row>
    <row r="569" spans="1:32" x14ac:dyDescent="0.3">
      <c r="A569" t="s">
        <v>2780</v>
      </c>
      <c r="B569" t="s">
        <v>2781</v>
      </c>
      <c r="C569" t="s">
        <v>2782</v>
      </c>
      <c r="D569" t="s">
        <v>2783</v>
      </c>
      <c r="E569" t="s">
        <v>629</v>
      </c>
      <c r="F569">
        <v>6</v>
      </c>
      <c r="G569">
        <v>2022</v>
      </c>
      <c r="H569" s="1">
        <v>44952.716320243053</v>
      </c>
      <c r="I569" t="s">
        <v>444</v>
      </c>
      <c r="J569">
        <v>204</v>
      </c>
      <c r="K569">
        <v>0</v>
      </c>
      <c r="L569" t="s">
        <v>38</v>
      </c>
      <c r="M569" t="s">
        <v>51</v>
      </c>
      <c r="N569">
        <v>204</v>
      </c>
      <c r="R569" t="s">
        <v>86</v>
      </c>
      <c r="S569">
        <v>35.881270000000001</v>
      </c>
      <c r="T569">
        <v>-106.29626</v>
      </c>
      <c r="Z569">
        <v>35000030005</v>
      </c>
      <c r="AA569">
        <v>395.16723994789993</v>
      </c>
      <c r="AB569" t="s">
        <v>41</v>
      </c>
      <c r="AC569" t="s">
        <v>54</v>
      </c>
      <c r="AD569" t="s">
        <v>43</v>
      </c>
      <c r="AE569" t="s">
        <v>73</v>
      </c>
      <c r="AF569" t="s">
        <v>2784</v>
      </c>
    </row>
    <row r="570" spans="1:32" x14ac:dyDescent="0.3">
      <c r="A570" t="s">
        <v>2785</v>
      </c>
      <c r="B570" t="s">
        <v>2786</v>
      </c>
      <c r="C570" t="s">
        <v>2787</v>
      </c>
      <c r="D570" t="s">
        <v>2788</v>
      </c>
      <c r="E570" t="s">
        <v>36</v>
      </c>
      <c r="F570">
        <v>9</v>
      </c>
      <c r="G570">
        <v>2022</v>
      </c>
      <c r="H570" s="1">
        <v>44935.540930324074</v>
      </c>
      <c r="I570" t="s">
        <v>444</v>
      </c>
      <c r="J570">
        <v>202.54</v>
      </c>
      <c r="K570">
        <v>0</v>
      </c>
      <c r="L570" t="s">
        <v>38</v>
      </c>
      <c r="M570" t="s">
        <v>79</v>
      </c>
      <c r="Q570">
        <v>202.54</v>
      </c>
      <c r="R570" t="s">
        <v>94</v>
      </c>
      <c r="S570">
        <v>38.896000000000001</v>
      </c>
      <c r="T570">
        <v>-121.115611</v>
      </c>
      <c r="U570">
        <v>1.0333333330000001</v>
      </c>
      <c r="V570">
        <v>1</v>
      </c>
      <c r="W570">
        <v>1.67</v>
      </c>
      <c r="X570">
        <v>0</v>
      </c>
      <c r="Y570">
        <v>375.36</v>
      </c>
      <c r="Z570">
        <v>6005040001</v>
      </c>
      <c r="AA570">
        <v>509.89321283599998</v>
      </c>
      <c r="AB570" t="s">
        <v>54</v>
      </c>
      <c r="AC570" t="s">
        <v>54</v>
      </c>
      <c r="AD570" t="s">
        <v>54</v>
      </c>
      <c r="AE570" t="s">
        <v>73</v>
      </c>
      <c r="AF570" t="s">
        <v>2789</v>
      </c>
    </row>
    <row r="571" spans="1:32" x14ac:dyDescent="0.3">
      <c r="A571" t="s">
        <v>2790</v>
      </c>
      <c r="B571" t="s">
        <v>2791</v>
      </c>
      <c r="C571" t="s">
        <v>2792</v>
      </c>
      <c r="D571" t="s">
        <v>182</v>
      </c>
      <c r="E571" t="s">
        <v>117</v>
      </c>
      <c r="F571">
        <v>5</v>
      </c>
      <c r="G571">
        <v>2022</v>
      </c>
      <c r="H571" s="1">
        <v>45002.366579699075</v>
      </c>
      <c r="I571" t="s">
        <v>444</v>
      </c>
      <c r="J571">
        <v>200.66</v>
      </c>
      <c r="K571">
        <v>0</v>
      </c>
      <c r="L571" t="s">
        <v>38</v>
      </c>
      <c r="M571" t="s">
        <v>51</v>
      </c>
      <c r="N571">
        <v>221.22</v>
      </c>
      <c r="R571" t="s">
        <v>52</v>
      </c>
      <c r="S571">
        <v>37.746099999999998</v>
      </c>
      <c r="T571">
        <v>-89.241699999999994</v>
      </c>
      <c r="U571">
        <v>1.345</v>
      </c>
      <c r="V571">
        <v>1</v>
      </c>
      <c r="W571">
        <v>6.6</v>
      </c>
      <c r="X571">
        <v>2.64</v>
      </c>
      <c r="Y571">
        <v>490.07</v>
      </c>
      <c r="Z571">
        <v>17000015002</v>
      </c>
      <c r="AA571">
        <v>777.58714957489985</v>
      </c>
      <c r="AB571" t="s">
        <v>2028</v>
      </c>
      <c r="AC571" t="s">
        <v>42</v>
      </c>
      <c r="AD571" t="s">
        <v>54</v>
      </c>
      <c r="AE571" t="s">
        <v>1307</v>
      </c>
      <c r="AF571" t="s">
        <v>2793</v>
      </c>
    </row>
    <row r="572" spans="1:32" x14ac:dyDescent="0.3">
      <c r="A572" t="s">
        <v>2794</v>
      </c>
      <c r="B572" t="s">
        <v>2795</v>
      </c>
      <c r="C572" t="s">
        <v>2796</v>
      </c>
      <c r="D572" t="s">
        <v>1199</v>
      </c>
      <c r="E572" t="s">
        <v>213</v>
      </c>
      <c r="F572">
        <v>3</v>
      </c>
      <c r="G572">
        <v>2022</v>
      </c>
      <c r="H572" s="1">
        <v>44972.459914108797</v>
      </c>
      <c r="I572" t="s">
        <v>444</v>
      </c>
      <c r="J572">
        <v>199.12</v>
      </c>
      <c r="K572">
        <v>0</v>
      </c>
      <c r="L572" t="s">
        <v>38</v>
      </c>
      <c r="M572" t="s">
        <v>51</v>
      </c>
      <c r="N572">
        <v>199.12</v>
      </c>
      <c r="R572" t="s">
        <v>52</v>
      </c>
      <c r="S572">
        <v>40.128059999999998</v>
      </c>
      <c r="T572">
        <v>-75.503420000000006</v>
      </c>
      <c r="U572">
        <v>1.6665000000000001</v>
      </c>
      <c r="V572">
        <v>2</v>
      </c>
      <c r="W572">
        <v>4</v>
      </c>
      <c r="X572">
        <v>0</v>
      </c>
      <c r="Y572">
        <v>607.78099999999995</v>
      </c>
      <c r="Z572">
        <v>42000115001</v>
      </c>
      <c r="AA572">
        <v>1007.0390953510999</v>
      </c>
      <c r="AB572" t="s">
        <v>53</v>
      </c>
      <c r="AC572" t="s">
        <v>54</v>
      </c>
      <c r="AD572" t="s">
        <v>54</v>
      </c>
      <c r="AE572" t="s">
        <v>54</v>
      </c>
      <c r="AF572" t="s">
        <v>2797</v>
      </c>
    </row>
    <row r="573" spans="1:32" x14ac:dyDescent="0.3">
      <c r="A573" t="s">
        <v>2798</v>
      </c>
      <c r="B573" t="s">
        <v>2799</v>
      </c>
      <c r="C573" t="s">
        <v>2799</v>
      </c>
      <c r="D573" t="s">
        <v>2390</v>
      </c>
      <c r="E573" t="s">
        <v>99</v>
      </c>
      <c r="F573">
        <v>6</v>
      </c>
      <c r="G573">
        <v>2022</v>
      </c>
      <c r="H573" s="1">
        <v>44834.649126180557</v>
      </c>
      <c r="I573" t="s">
        <v>444</v>
      </c>
      <c r="J573">
        <v>188.48</v>
      </c>
      <c r="K573">
        <v>0</v>
      </c>
      <c r="L573" t="s">
        <v>38</v>
      </c>
      <c r="M573" t="s">
        <v>79</v>
      </c>
      <c r="Q573">
        <v>188.48</v>
      </c>
      <c r="R573" t="s">
        <v>52</v>
      </c>
      <c r="S573">
        <v>29.556899999999999</v>
      </c>
      <c r="T573">
        <v>-95.216399999999993</v>
      </c>
      <c r="U573">
        <v>1.7063333329999999</v>
      </c>
      <c r="V573">
        <v>1</v>
      </c>
      <c r="W573">
        <v>2.5</v>
      </c>
      <c r="X573">
        <v>2.5</v>
      </c>
      <c r="Y573">
        <v>623.226</v>
      </c>
      <c r="Z573">
        <v>48007012002</v>
      </c>
      <c r="AA573">
        <v>799.43971583929999</v>
      </c>
      <c r="AB573" t="s">
        <v>41</v>
      </c>
      <c r="AC573" t="s">
        <v>54</v>
      </c>
      <c r="AD573" t="s">
        <v>54</v>
      </c>
      <c r="AE573" t="s">
        <v>73</v>
      </c>
      <c r="AF573" t="s">
        <v>2800</v>
      </c>
    </row>
    <row r="574" spans="1:32" x14ac:dyDescent="0.3">
      <c r="A574" t="s">
        <v>2801</v>
      </c>
      <c r="B574" t="s">
        <v>2802</v>
      </c>
      <c r="C574" t="s">
        <v>2803</v>
      </c>
      <c r="D574" t="s">
        <v>689</v>
      </c>
      <c r="E574" t="s">
        <v>207</v>
      </c>
      <c r="F574">
        <v>4</v>
      </c>
      <c r="G574">
        <v>2022</v>
      </c>
      <c r="H574" s="1">
        <v>44974.610803923613</v>
      </c>
      <c r="I574" t="s">
        <v>444</v>
      </c>
      <c r="J574">
        <v>188</v>
      </c>
      <c r="K574">
        <v>0</v>
      </c>
      <c r="L574" t="s">
        <v>38</v>
      </c>
      <c r="M574" t="s">
        <v>51</v>
      </c>
      <c r="N574">
        <v>188</v>
      </c>
      <c r="R574" t="s">
        <v>52</v>
      </c>
      <c r="S574">
        <v>36.587240000000001</v>
      </c>
      <c r="T574">
        <v>-86.524410000000003</v>
      </c>
      <c r="U574">
        <v>1.748916667</v>
      </c>
      <c r="V574">
        <v>1</v>
      </c>
      <c r="W574">
        <v>2.85</v>
      </c>
      <c r="X574">
        <v>1.53</v>
      </c>
      <c r="Y574">
        <v>636.298</v>
      </c>
      <c r="Z574">
        <v>47001145001</v>
      </c>
      <c r="AA574">
        <v>569.80566534422996</v>
      </c>
      <c r="AB574" t="s">
        <v>38</v>
      </c>
      <c r="AC574" t="s">
        <v>38</v>
      </c>
      <c r="AD574" t="s">
        <v>38</v>
      </c>
      <c r="AE574" t="s">
        <v>38</v>
      </c>
      <c r="AF574" t="s">
        <v>2804</v>
      </c>
    </row>
    <row r="575" spans="1:32" x14ac:dyDescent="0.3">
      <c r="A575" t="s">
        <v>2805</v>
      </c>
      <c r="B575" t="s">
        <v>2806</v>
      </c>
      <c r="C575" t="s">
        <v>2806</v>
      </c>
      <c r="D575" t="s">
        <v>2807</v>
      </c>
      <c r="E575" t="s">
        <v>99</v>
      </c>
      <c r="F575">
        <v>6</v>
      </c>
      <c r="G575">
        <v>2022</v>
      </c>
      <c r="H575" s="1">
        <v>44833.39719059028</v>
      </c>
      <c r="I575" t="s">
        <v>444</v>
      </c>
      <c r="J575">
        <v>187.39</v>
      </c>
      <c r="K575">
        <v>0</v>
      </c>
      <c r="L575" t="s">
        <v>38</v>
      </c>
      <c r="M575" t="s">
        <v>679</v>
      </c>
      <c r="O575">
        <v>187</v>
      </c>
      <c r="R575" t="s">
        <v>52</v>
      </c>
      <c r="S575">
        <v>29.352250000000002</v>
      </c>
      <c r="T575">
        <v>-94.983389000000003</v>
      </c>
      <c r="U575">
        <v>1.9358333329999999</v>
      </c>
      <c r="V575">
        <v>1</v>
      </c>
      <c r="W575">
        <v>3</v>
      </c>
      <c r="X575">
        <v>3</v>
      </c>
      <c r="Y575">
        <v>705.46</v>
      </c>
      <c r="Z575">
        <v>48007030001</v>
      </c>
      <c r="AA575">
        <v>823.11332929239984</v>
      </c>
      <c r="AB575" t="s">
        <v>41</v>
      </c>
      <c r="AC575" t="s">
        <v>54</v>
      </c>
      <c r="AD575" t="s">
        <v>54</v>
      </c>
      <c r="AE575" t="s">
        <v>73</v>
      </c>
      <c r="AF575" t="s">
        <v>2808</v>
      </c>
    </row>
    <row r="576" spans="1:32" x14ac:dyDescent="0.3">
      <c r="A576" t="s">
        <v>2809</v>
      </c>
      <c r="B576" t="s">
        <v>2810</v>
      </c>
      <c r="C576" t="s">
        <v>2810</v>
      </c>
      <c r="D576" t="s">
        <v>2811</v>
      </c>
      <c r="E576" t="s">
        <v>99</v>
      </c>
      <c r="F576">
        <v>6</v>
      </c>
      <c r="G576">
        <v>2022</v>
      </c>
      <c r="H576" s="1">
        <v>44914.40653453704</v>
      </c>
      <c r="I576" t="s">
        <v>444</v>
      </c>
      <c r="J576">
        <v>168.65</v>
      </c>
      <c r="K576">
        <v>0</v>
      </c>
      <c r="L576" t="s">
        <v>38</v>
      </c>
      <c r="M576" t="s">
        <v>79</v>
      </c>
      <c r="Q576">
        <v>168.65</v>
      </c>
      <c r="R576" t="s">
        <v>52</v>
      </c>
      <c r="S576">
        <v>32.997140000000002</v>
      </c>
      <c r="T576">
        <v>-97.186920000000001</v>
      </c>
      <c r="U576">
        <v>0.93416666699999995</v>
      </c>
      <c r="V576">
        <v>1</v>
      </c>
      <c r="W576">
        <v>1.75</v>
      </c>
      <c r="X576">
        <v>0</v>
      </c>
      <c r="Y576">
        <v>340.99079999999998</v>
      </c>
      <c r="AB576" t="s">
        <v>41</v>
      </c>
      <c r="AC576" t="s">
        <v>64</v>
      </c>
      <c r="AD576" t="s">
        <v>54</v>
      </c>
      <c r="AE576" t="s">
        <v>73</v>
      </c>
      <c r="AF576" t="s">
        <v>2812</v>
      </c>
    </row>
    <row r="577" spans="1:32" x14ac:dyDescent="0.3">
      <c r="A577" t="s">
        <v>2813</v>
      </c>
      <c r="B577" t="s">
        <v>2814</v>
      </c>
      <c r="C577" t="s">
        <v>2815</v>
      </c>
      <c r="D577" t="s">
        <v>2816</v>
      </c>
      <c r="E577" t="s">
        <v>641</v>
      </c>
      <c r="F577">
        <v>3</v>
      </c>
      <c r="G577">
        <v>2022</v>
      </c>
      <c r="H577" s="1">
        <v>44971.535835393515</v>
      </c>
      <c r="I577" t="s">
        <v>444</v>
      </c>
      <c r="J577">
        <v>166</v>
      </c>
      <c r="K577">
        <v>0</v>
      </c>
      <c r="L577" t="s">
        <v>38</v>
      </c>
      <c r="M577" t="s">
        <v>79</v>
      </c>
      <c r="Q577">
        <v>166</v>
      </c>
      <c r="R577" t="s">
        <v>52</v>
      </c>
      <c r="S577">
        <v>37.759154000000002</v>
      </c>
      <c r="T577">
        <v>-79.995574000000005</v>
      </c>
      <c r="U577">
        <v>2.0750000000000002</v>
      </c>
      <c r="V577">
        <v>1</v>
      </c>
      <c r="W577">
        <v>3</v>
      </c>
      <c r="X577">
        <v>0</v>
      </c>
      <c r="Y577">
        <v>757.14</v>
      </c>
      <c r="Z577">
        <v>51000217001</v>
      </c>
      <c r="AA577">
        <v>839.50275399070017</v>
      </c>
      <c r="AB577" t="s">
        <v>53</v>
      </c>
      <c r="AC577" t="s">
        <v>54</v>
      </c>
      <c r="AD577" t="s">
        <v>54</v>
      </c>
      <c r="AE577" t="s">
        <v>73</v>
      </c>
      <c r="AF577" t="s">
        <v>2817</v>
      </c>
    </row>
    <row r="578" spans="1:32" x14ac:dyDescent="0.3">
      <c r="A578" t="s">
        <v>272</v>
      </c>
      <c r="B578" t="s">
        <v>2818</v>
      </c>
      <c r="C578" t="s">
        <v>2819</v>
      </c>
      <c r="D578" t="s">
        <v>275</v>
      </c>
      <c r="E578" t="s">
        <v>207</v>
      </c>
      <c r="F578">
        <v>4</v>
      </c>
      <c r="G578">
        <v>2022</v>
      </c>
      <c r="H578" s="1">
        <v>44970.647813113428</v>
      </c>
      <c r="I578" t="s">
        <v>444</v>
      </c>
      <c r="J578">
        <v>154.68</v>
      </c>
      <c r="K578">
        <v>0</v>
      </c>
      <c r="L578" t="s">
        <v>38</v>
      </c>
      <c r="M578" t="s">
        <v>51</v>
      </c>
      <c r="N578">
        <v>154.6</v>
      </c>
      <c r="R578" t="s">
        <v>86</v>
      </c>
      <c r="S578">
        <v>36.217778000000003</v>
      </c>
      <c r="T578">
        <v>-86.317778000000004</v>
      </c>
      <c r="U578">
        <v>6.8599166670000002</v>
      </c>
      <c r="V578">
        <v>1</v>
      </c>
      <c r="W578">
        <v>10</v>
      </c>
      <c r="X578">
        <v>7.05</v>
      </c>
      <c r="Y578">
        <v>2492.665</v>
      </c>
      <c r="Z578">
        <v>47000790001</v>
      </c>
      <c r="AA578">
        <v>2640.5184236150003</v>
      </c>
      <c r="AB578" t="s">
        <v>54</v>
      </c>
      <c r="AC578" t="s">
        <v>54</v>
      </c>
      <c r="AD578" t="s">
        <v>215</v>
      </c>
      <c r="AE578" t="s">
        <v>65</v>
      </c>
      <c r="AF578" t="s">
        <v>2820</v>
      </c>
    </row>
    <row r="579" spans="1:32" x14ac:dyDescent="0.3">
      <c r="A579" t="s">
        <v>2821</v>
      </c>
      <c r="B579" t="s">
        <v>2822</v>
      </c>
      <c r="C579" t="s">
        <v>2823</v>
      </c>
      <c r="D579" t="s">
        <v>2085</v>
      </c>
      <c r="E579" t="s">
        <v>231</v>
      </c>
      <c r="F579">
        <v>2</v>
      </c>
      <c r="G579">
        <v>2022</v>
      </c>
      <c r="H579" s="1">
        <v>44978.672283668981</v>
      </c>
      <c r="I579" t="s">
        <v>444</v>
      </c>
      <c r="J579">
        <v>136.49</v>
      </c>
      <c r="K579">
        <v>0</v>
      </c>
      <c r="L579" t="s">
        <v>38</v>
      </c>
      <c r="M579" t="s">
        <v>51</v>
      </c>
      <c r="N579">
        <v>136.49</v>
      </c>
      <c r="R579" t="s">
        <v>214</v>
      </c>
      <c r="S579">
        <v>18.488446</v>
      </c>
      <c r="T579">
        <v>-66.875817999999995</v>
      </c>
      <c r="U579">
        <v>1.448166667</v>
      </c>
      <c r="V579">
        <v>1</v>
      </c>
      <c r="W579">
        <v>1.68</v>
      </c>
      <c r="X579">
        <v>30.2</v>
      </c>
      <c r="Y579">
        <v>528.71100000000001</v>
      </c>
      <c r="Z579">
        <v>72000002004</v>
      </c>
      <c r="AB579" t="s">
        <v>41</v>
      </c>
      <c r="AC579" t="s">
        <v>54</v>
      </c>
      <c r="AD579" t="s">
        <v>386</v>
      </c>
      <c r="AE579" t="s">
        <v>73</v>
      </c>
      <c r="AF579" t="s">
        <v>2824</v>
      </c>
    </row>
    <row r="580" spans="1:32" x14ac:dyDescent="0.3">
      <c r="A580" t="s">
        <v>2825</v>
      </c>
      <c r="B580" t="s">
        <v>2826</v>
      </c>
      <c r="C580" t="s">
        <v>2827</v>
      </c>
      <c r="D580" t="s">
        <v>2828</v>
      </c>
      <c r="E580" t="s">
        <v>93</v>
      </c>
      <c r="F580">
        <v>4</v>
      </c>
      <c r="G580">
        <v>2022</v>
      </c>
      <c r="H580" s="1">
        <v>44957.595820694441</v>
      </c>
      <c r="I580" t="s">
        <v>444</v>
      </c>
      <c r="J580">
        <v>119</v>
      </c>
      <c r="K580">
        <v>0</v>
      </c>
      <c r="L580" t="s">
        <v>38</v>
      </c>
      <c r="M580" t="s">
        <v>39</v>
      </c>
      <c r="N580">
        <v>55</v>
      </c>
      <c r="Q580">
        <v>64</v>
      </c>
      <c r="R580" t="s">
        <v>52</v>
      </c>
      <c r="S580">
        <v>37.106380000000001</v>
      </c>
      <c r="T580">
        <v>-84.066829999999996</v>
      </c>
      <c r="U580">
        <v>3.3238333330000001</v>
      </c>
      <c r="V580">
        <v>1</v>
      </c>
      <c r="W580">
        <v>5</v>
      </c>
      <c r="X580">
        <v>3.7</v>
      </c>
      <c r="Y580">
        <v>1210.4639999999999</v>
      </c>
      <c r="Z580">
        <v>21000280001</v>
      </c>
      <c r="AA580">
        <v>1443.9083159202301</v>
      </c>
      <c r="AB580" t="s">
        <v>41</v>
      </c>
      <c r="AC580" t="s">
        <v>54</v>
      </c>
      <c r="AD580" t="s">
        <v>54</v>
      </c>
      <c r="AE580" t="s">
        <v>65</v>
      </c>
      <c r="AF580" t="s">
        <v>2829</v>
      </c>
    </row>
    <row r="581" spans="1:32" x14ac:dyDescent="0.3">
      <c r="A581" t="s">
        <v>2830</v>
      </c>
      <c r="B581" t="s">
        <v>2831</v>
      </c>
      <c r="C581" t="s">
        <v>2832</v>
      </c>
      <c r="D581" t="s">
        <v>2833</v>
      </c>
      <c r="E581" t="s">
        <v>36</v>
      </c>
      <c r="F581">
        <v>9</v>
      </c>
      <c r="G581">
        <v>2022</v>
      </c>
      <c r="H581" s="1">
        <v>44932.483194097222</v>
      </c>
      <c r="I581" t="s">
        <v>444</v>
      </c>
      <c r="J581">
        <v>116.2</v>
      </c>
      <c r="K581">
        <v>0</v>
      </c>
      <c r="L581" t="s">
        <v>38</v>
      </c>
      <c r="M581" t="s">
        <v>51</v>
      </c>
      <c r="N581">
        <v>170.2</v>
      </c>
      <c r="R581" t="s">
        <v>214</v>
      </c>
      <c r="S581">
        <v>40.591068999999997</v>
      </c>
      <c r="T581">
        <v>-124.157797</v>
      </c>
      <c r="U581">
        <v>1.3825000000000001</v>
      </c>
      <c r="V581">
        <v>2</v>
      </c>
      <c r="W581">
        <v>1.5</v>
      </c>
      <c r="X581">
        <v>0</v>
      </c>
      <c r="Y581">
        <v>262.79300000000001</v>
      </c>
      <c r="Z581">
        <v>6001011001</v>
      </c>
      <c r="AA581">
        <v>446.15656123150001</v>
      </c>
      <c r="AB581" t="s">
        <v>1160</v>
      </c>
      <c r="AC581" t="s">
        <v>757</v>
      </c>
      <c r="AD581" t="s">
        <v>43</v>
      </c>
      <c r="AE581" t="s">
        <v>73</v>
      </c>
      <c r="AF581" t="s">
        <v>2834</v>
      </c>
    </row>
    <row r="582" spans="1:32" x14ac:dyDescent="0.3">
      <c r="A582" t="s">
        <v>2835</v>
      </c>
      <c r="B582" t="s">
        <v>2836</v>
      </c>
      <c r="C582" t="s">
        <v>2837</v>
      </c>
      <c r="D582" t="s">
        <v>2838</v>
      </c>
      <c r="E582" t="s">
        <v>231</v>
      </c>
      <c r="F582">
        <v>2</v>
      </c>
      <c r="G582">
        <v>2022</v>
      </c>
      <c r="H582" s="1">
        <v>44978.680973680559</v>
      </c>
      <c r="I582" t="s">
        <v>444</v>
      </c>
      <c r="J582">
        <v>112.32</v>
      </c>
      <c r="K582">
        <v>0</v>
      </c>
      <c r="L582" t="s">
        <v>38</v>
      </c>
      <c r="M582" t="s">
        <v>51</v>
      </c>
      <c r="N582">
        <v>112.32</v>
      </c>
      <c r="R582" t="s">
        <v>86</v>
      </c>
      <c r="S582">
        <v>18.479389999999999</v>
      </c>
      <c r="T582">
        <v>-66.545171999999994</v>
      </c>
      <c r="U582">
        <v>6.1016666669999999</v>
      </c>
      <c r="V582">
        <v>1</v>
      </c>
      <c r="W582">
        <v>3.43</v>
      </c>
      <c r="X582">
        <v>4.87</v>
      </c>
      <c r="Y582">
        <v>2225.5300000000002</v>
      </c>
      <c r="Z582">
        <v>72000002003</v>
      </c>
      <c r="AB582" t="s">
        <v>41</v>
      </c>
      <c r="AC582" t="s">
        <v>54</v>
      </c>
      <c r="AD582" t="s">
        <v>386</v>
      </c>
      <c r="AE582" t="s">
        <v>65</v>
      </c>
      <c r="AF582" t="s">
        <v>2839</v>
      </c>
    </row>
    <row r="583" spans="1:32" x14ac:dyDescent="0.3">
      <c r="A583" t="s">
        <v>2840</v>
      </c>
      <c r="B583" t="s">
        <v>2841</v>
      </c>
      <c r="C583" t="s">
        <v>2842</v>
      </c>
      <c r="D583" t="s">
        <v>2843</v>
      </c>
      <c r="E583" t="s">
        <v>85</v>
      </c>
      <c r="F583">
        <v>2</v>
      </c>
      <c r="G583">
        <v>2022</v>
      </c>
      <c r="H583" s="1">
        <v>44956.575203842593</v>
      </c>
      <c r="I583" t="s">
        <v>444</v>
      </c>
      <c r="J583">
        <v>110.39</v>
      </c>
      <c r="K583">
        <v>0</v>
      </c>
      <c r="L583" t="s">
        <v>38</v>
      </c>
      <c r="M583" t="s">
        <v>79</v>
      </c>
      <c r="Q583">
        <v>110.39</v>
      </c>
      <c r="R583" t="s">
        <v>86</v>
      </c>
      <c r="S583">
        <v>44.705500000000001</v>
      </c>
      <c r="T583">
        <v>-75.487971999999999</v>
      </c>
      <c r="U583">
        <v>0</v>
      </c>
      <c r="V583">
        <v>1</v>
      </c>
      <c r="W583">
        <v>6.5</v>
      </c>
      <c r="X583">
        <v>0</v>
      </c>
      <c r="Y583">
        <v>0</v>
      </c>
      <c r="Z583">
        <v>36006113001</v>
      </c>
      <c r="AA583">
        <v>1875.1322902043896</v>
      </c>
      <c r="AB583" t="s">
        <v>53</v>
      </c>
      <c r="AC583" t="s">
        <v>42</v>
      </c>
      <c r="AD583" t="s">
        <v>54</v>
      </c>
      <c r="AE583" t="s">
        <v>55</v>
      </c>
      <c r="AF583" t="s">
        <v>2844</v>
      </c>
    </row>
    <row r="584" spans="1:32" x14ac:dyDescent="0.3">
      <c r="A584" t="s">
        <v>2845</v>
      </c>
      <c r="B584" t="s">
        <v>2846</v>
      </c>
      <c r="C584" t="s">
        <v>2847</v>
      </c>
      <c r="D584" t="s">
        <v>1259</v>
      </c>
      <c r="E584" t="s">
        <v>1948</v>
      </c>
      <c r="F584">
        <v>6</v>
      </c>
      <c r="G584">
        <v>2022</v>
      </c>
      <c r="H584" s="1">
        <v>44956.679108321761</v>
      </c>
      <c r="I584" t="s">
        <v>444</v>
      </c>
      <c r="J584">
        <v>109.7</v>
      </c>
      <c r="K584">
        <v>0</v>
      </c>
      <c r="L584" t="s">
        <v>38</v>
      </c>
      <c r="M584" t="s">
        <v>51</v>
      </c>
      <c r="N584">
        <v>109.7</v>
      </c>
      <c r="R584" t="s">
        <v>52</v>
      </c>
      <c r="S584">
        <v>30.28134</v>
      </c>
      <c r="T584">
        <v>-91.975960000000001</v>
      </c>
      <c r="U584">
        <v>1.006666667</v>
      </c>
      <c r="V584">
        <v>1</v>
      </c>
      <c r="W584">
        <v>1.5</v>
      </c>
      <c r="X584">
        <v>0</v>
      </c>
      <c r="Y584">
        <v>367.24</v>
      </c>
      <c r="Z584">
        <v>22000700003</v>
      </c>
      <c r="AA584">
        <v>710.20840359300007</v>
      </c>
      <c r="AB584" t="s">
        <v>87</v>
      </c>
      <c r="AC584" t="s">
        <v>54</v>
      </c>
      <c r="AD584" t="s">
        <v>54</v>
      </c>
      <c r="AE584" t="s">
        <v>73</v>
      </c>
      <c r="AF584" t="s">
        <v>2848</v>
      </c>
    </row>
    <row r="585" spans="1:32" x14ac:dyDescent="0.3">
      <c r="A585" t="s">
        <v>2849</v>
      </c>
      <c r="B585" t="s">
        <v>2850</v>
      </c>
      <c r="C585" t="s">
        <v>2851</v>
      </c>
      <c r="D585" t="s">
        <v>2852</v>
      </c>
      <c r="E585" t="s">
        <v>50</v>
      </c>
      <c r="F585">
        <v>10</v>
      </c>
      <c r="G585">
        <v>2022</v>
      </c>
      <c r="H585" s="1">
        <v>44970.63622083333</v>
      </c>
      <c r="I585" t="s">
        <v>444</v>
      </c>
      <c r="J585">
        <v>108.48</v>
      </c>
      <c r="K585">
        <v>0</v>
      </c>
      <c r="L585" t="s">
        <v>38</v>
      </c>
      <c r="M585" t="s">
        <v>39</v>
      </c>
      <c r="N585">
        <v>36.9</v>
      </c>
      <c r="Q585">
        <v>71.58</v>
      </c>
      <c r="R585" t="s">
        <v>490</v>
      </c>
      <c r="S585">
        <v>43.137183</v>
      </c>
      <c r="T585">
        <v>-123.401796</v>
      </c>
      <c r="U585">
        <v>0</v>
      </c>
      <c r="V585">
        <v>1</v>
      </c>
      <c r="W585">
        <v>1.6</v>
      </c>
      <c r="X585">
        <v>0</v>
      </c>
      <c r="Y585">
        <v>0</v>
      </c>
      <c r="Z585">
        <v>41000153001</v>
      </c>
      <c r="AA585">
        <v>473.4722690619999</v>
      </c>
      <c r="AB585" t="s">
        <v>407</v>
      </c>
      <c r="AC585" t="s">
        <v>42</v>
      </c>
      <c r="AD585" t="s">
        <v>54</v>
      </c>
      <c r="AE585" t="s">
        <v>65</v>
      </c>
      <c r="AF585" t="s">
        <v>2853</v>
      </c>
    </row>
    <row r="586" spans="1:32" x14ac:dyDescent="0.3">
      <c r="A586" t="s">
        <v>2854</v>
      </c>
      <c r="B586" t="s">
        <v>2855</v>
      </c>
      <c r="C586" t="s">
        <v>2856</v>
      </c>
      <c r="D586" t="s">
        <v>2857</v>
      </c>
      <c r="E586" t="s">
        <v>213</v>
      </c>
      <c r="F586">
        <v>3</v>
      </c>
      <c r="G586">
        <v>2022</v>
      </c>
      <c r="H586" s="1">
        <v>44980.390779687499</v>
      </c>
      <c r="I586" t="s">
        <v>444</v>
      </c>
      <c r="J586">
        <v>105.857</v>
      </c>
      <c r="K586">
        <v>0</v>
      </c>
      <c r="L586" t="s">
        <v>38</v>
      </c>
      <c r="M586" t="s">
        <v>79</v>
      </c>
      <c r="Q586">
        <v>105.857</v>
      </c>
      <c r="R586" t="s">
        <v>52</v>
      </c>
      <c r="S586">
        <v>41.873469999999998</v>
      </c>
      <c r="T586">
        <v>-80.131619999999998</v>
      </c>
      <c r="U586">
        <v>0.87166666699999995</v>
      </c>
      <c r="V586">
        <v>1</v>
      </c>
      <c r="W586">
        <v>3.601</v>
      </c>
      <c r="X586">
        <v>0</v>
      </c>
      <c r="Y586">
        <v>317.27</v>
      </c>
      <c r="Z586">
        <v>42006098001</v>
      </c>
      <c r="AA586">
        <v>355.10420179650004</v>
      </c>
      <c r="AB586" t="s">
        <v>118</v>
      </c>
      <c r="AC586" t="s">
        <v>54</v>
      </c>
      <c r="AD586" t="s">
        <v>54</v>
      </c>
      <c r="AE586" t="s">
        <v>73</v>
      </c>
      <c r="AF586" t="s">
        <v>2858</v>
      </c>
    </row>
    <row r="587" spans="1:32" x14ac:dyDescent="0.3">
      <c r="A587" t="s">
        <v>2859</v>
      </c>
      <c r="B587" t="s">
        <v>2860</v>
      </c>
      <c r="C587" t="s">
        <v>2861</v>
      </c>
      <c r="D587" t="s">
        <v>2862</v>
      </c>
      <c r="E587" t="s">
        <v>543</v>
      </c>
      <c r="F587">
        <v>7</v>
      </c>
      <c r="G587">
        <v>2022</v>
      </c>
      <c r="H587" s="1">
        <v>44945.368287858793</v>
      </c>
      <c r="I587" t="s">
        <v>444</v>
      </c>
      <c r="J587">
        <v>103.2</v>
      </c>
      <c r="K587">
        <v>1</v>
      </c>
      <c r="L587" t="s">
        <v>51</v>
      </c>
      <c r="M587" t="s">
        <v>51</v>
      </c>
      <c r="N587">
        <v>103.2</v>
      </c>
      <c r="R587" t="s">
        <v>52</v>
      </c>
      <c r="S587">
        <v>37.883279999999999</v>
      </c>
      <c r="T587">
        <v>-90.503309999999999</v>
      </c>
      <c r="U587">
        <v>2.4601666670000002</v>
      </c>
      <c r="V587">
        <v>1</v>
      </c>
      <c r="W587">
        <v>0</v>
      </c>
      <c r="X587">
        <v>0</v>
      </c>
      <c r="Y587">
        <v>897.76199999999994</v>
      </c>
      <c r="Z587">
        <v>29000959001</v>
      </c>
      <c r="AA587">
        <v>706.56630921559986</v>
      </c>
      <c r="AB587" t="s">
        <v>53</v>
      </c>
      <c r="AC587" t="s">
        <v>64</v>
      </c>
      <c r="AD587" t="s">
        <v>54</v>
      </c>
      <c r="AE587" t="s">
        <v>438</v>
      </c>
      <c r="AF587" t="s">
        <v>2863</v>
      </c>
    </row>
    <row r="588" spans="1:32" x14ac:dyDescent="0.3">
      <c r="A588" t="s">
        <v>2864</v>
      </c>
      <c r="B588" t="s">
        <v>2865</v>
      </c>
      <c r="C588" t="s">
        <v>2866</v>
      </c>
      <c r="D588" t="s">
        <v>2867</v>
      </c>
      <c r="E588" t="s">
        <v>437</v>
      </c>
      <c r="F588">
        <v>5</v>
      </c>
      <c r="G588">
        <v>2022</v>
      </c>
      <c r="H588" s="1">
        <v>45139.470518472219</v>
      </c>
      <c r="I588" t="s">
        <v>444</v>
      </c>
      <c r="J588">
        <v>100</v>
      </c>
      <c r="K588">
        <v>0</v>
      </c>
      <c r="L588" t="s">
        <v>38</v>
      </c>
      <c r="M588" t="s">
        <v>79</v>
      </c>
      <c r="Q588">
        <v>100</v>
      </c>
      <c r="R588" t="s">
        <v>86</v>
      </c>
      <c r="S588">
        <v>44.726393999999999</v>
      </c>
      <c r="T588">
        <v>-93.464691999999999</v>
      </c>
      <c r="U588">
        <v>0.55177500000000002</v>
      </c>
      <c r="V588">
        <v>2</v>
      </c>
      <c r="W588">
        <v>0.97</v>
      </c>
      <c r="X588">
        <v>0.63</v>
      </c>
      <c r="Y588">
        <v>201.53200000000001</v>
      </c>
      <c r="AB588" t="s">
        <v>54</v>
      </c>
      <c r="AC588" t="s">
        <v>64</v>
      </c>
      <c r="AD588" t="s">
        <v>537</v>
      </c>
      <c r="AE588" t="s">
        <v>65</v>
      </c>
      <c r="AF588" t="s">
        <v>2868</v>
      </c>
    </row>
    <row r="589" spans="1:32" x14ac:dyDescent="0.3">
      <c r="A589" t="s">
        <v>2869</v>
      </c>
      <c r="B589" t="s">
        <v>2870</v>
      </c>
      <c r="C589" t="s">
        <v>2871</v>
      </c>
      <c r="D589" t="s">
        <v>2872</v>
      </c>
      <c r="E589" t="s">
        <v>231</v>
      </c>
      <c r="F589">
        <v>2</v>
      </c>
      <c r="G589">
        <v>2022</v>
      </c>
      <c r="H589" s="1">
        <v>44978.670311539354</v>
      </c>
      <c r="I589" t="s">
        <v>444</v>
      </c>
      <c r="J589">
        <v>93.83</v>
      </c>
      <c r="K589">
        <v>0</v>
      </c>
      <c r="L589" t="s">
        <v>38</v>
      </c>
      <c r="M589" t="s">
        <v>51</v>
      </c>
      <c r="N589">
        <v>93.83</v>
      </c>
      <c r="R589" t="s">
        <v>214</v>
      </c>
      <c r="S589">
        <v>18.508275999999999</v>
      </c>
      <c r="T589">
        <v>-67.018790999999993</v>
      </c>
      <c r="U589">
        <v>1.2237499999999999</v>
      </c>
      <c r="V589">
        <v>1</v>
      </c>
      <c r="W589">
        <v>2</v>
      </c>
      <c r="X589">
        <v>1.55</v>
      </c>
      <c r="Y589">
        <v>446.47199999999998</v>
      </c>
      <c r="Z589">
        <v>72000002002</v>
      </c>
      <c r="AB589" t="s">
        <v>118</v>
      </c>
      <c r="AC589" t="s">
        <v>54</v>
      </c>
      <c r="AD589" t="s">
        <v>43</v>
      </c>
      <c r="AE589" t="s">
        <v>54</v>
      </c>
      <c r="AF589" t="s">
        <v>2873</v>
      </c>
    </row>
    <row r="590" spans="1:32" x14ac:dyDescent="0.3">
      <c r="A590" t="s">
        <v>2874</v>
      </c>
      <c r="B590" t="s">
        <v>2875</v>
      </c>
      <c r="C590" t="s">
        <v>2876</v>
      </c>
      <c r="D590" t="s">
        <v>2877</v>
      </c>
      <c r="E590" t="s">
        <v>231</v>
      </c>
      <c r="F590">
        <v>2</v>
      </c>
      <c r="G590">
        <v>2022</v>
      </c>
      <c r="H590" s="1">
        <v>44978.676560902779</v>
      </c>
      <c r="I590" t="s">
        <v>444</v>
      </c>
      <c r="J590">
        <v>93.67</v>
      </c>
      <c r="K590">
        <v>0</v>
      </c>
      <c r="L590" t="s">
        <v>38</v>
      </c>
      <c r="M590" t="s">
        <v>51</v>
      </c>
      <c r="N590">
        <v>93.67</v>
      </c>
      <c r="R590" t="s">
        <v>86</v>
      </c>
      <c r="S590">
        <v>18.456223999999999</v>
      </c>
      <c r="T590">
        <v>-66.259189000000006</v>
      </c>
      <c r="U590">
        <v>1.195666667</v>
      </c>
      <c r="V590">
        <v>1</v>
      </c>
      <c r="W590">
        <v>4.05</v>
      </c>
      <c r="X590">
        <v>1.85</v>
      </c>
      <c r="Y590">
        <v>436.29599999999999</v>
      </c>
      <c r="Z590">
        <v>72000001003</v>
      </c>
      <c r="AB590" t="s">
        <v>41</v>
      </c>
      <c r="AC590" t="s">
        <v>54</v>
      </c>
      <c r="AD590" t="s">
        <v>386</v>
      </c>
      <c r="AE590" t="s">
        <v>73</v>
      </c>
      <c r="AF590" t="s">
        <v>2878</v>
      </c>
    </row>
    <row r="591" spans="1:32" x14ac:dyDescent="0.3">
      <c r="A591" t="s">
        <v>2879</v>
      </c>
      <c r="B591" t="s">
        <v>2880</v>
      </c>
      <c r="C591" t="s">
        <v>2881</v>
      </c>
      <c r="D591" t="s">
        <v>2882</v>
      </c>
      <c r="E591" t="s">
        <v>1948</v>
      </c>
      <c r="F591">
        <v>6</v>
      </c>
      <c r="G591">
        <v>2022</v>
      </c>
      <c r="H591" s="1">
        <v>44985.616428842593</v>
      </c>
      <c r="I591" t="s">
        <v>444</v>
      </c>
      <c r="J591">
        <v>86.1</v>
      </c>
      <c r="K591">
        <v>0</v>
      </c>
      <c r="L591" t="s">
        <v>38</v>
      </c>
      <c r="M591" t="s">
        <v>79</v>
      </c>
      <c r="Q591">
        <v>86.1</v>
      </c>
      <c r="R591" t="s">
        <v>94</v>
      </c>
      <c r="S591">
        <v>32.581277999999998</v>
      </c>
      <c r="T591">
        <v>-93.297404999999998</v>
      </c>
      <c r="U591">
        <v>1.1798333329999999</v>
      </c>
      <c r="V591">
        <v>1</v>
      </c>
      <c r="W591">
        <v>2.44</v>
      </c>
      <c r="X591">
        <v>0</v>
      </c>
      <c r="Y591">
        <v>431.04599999999999</v>
      </c>
      <c r="Z591">
        <v>22000885001</v>
      </c>
      <c r="AA591">
        <v>300.47278613549997</v>
      </c>
      <c r="AB591" t="s">
        <v>41</v>
      </c>
      <c r="AC591" t="s">
        <v>72</v>
      </c>
      <c r="AD591" t="s">
        <v>54</v>
      </c>
      <c r="AE591" t="s">
        <v>73</v>
      </c>
      <c r="AF591" t="s">
        <v>2883</v>
      </c>
    </row>
    <row r="592" spans="1:32" x14ac:dyDescent="0.3">
      <c r="A592" t="s">
        <v>2884</v>
      </c>
      <c r="B592" t="s">
        <v>2885</v>
      </c>
      <c r="C592" t="s">
        <v>2886</v>
      </c>
      <c r="D592" t="s">
        <v>2887</v>
      </c>
      <c r="E592" t="s">
        <v>715</v>
      </c>
      <c r="F592">
        <v>7</v>
      </c>
      <c r="G592">
        <v>2022</v>
      </c>
      <c r="H592" s="1">
        <v>44964.629228668979</v>
      </c>
      <c r="I592" t="s">
        <v>444</v>
      </c>
      <c r="J592">
        <v>81</v>
      </c>
      <c r="K592">
        <v>0</v>
      </c>
      <c r="L592" t="s">
        <v>38</v>
      </c>
      <c r="M592" t="s">
        <v>630</v>
      </c>
      <c r="N592">
        <v>81</v>
      </c>
      <c r="R592" t="s">
        <v>52</v>
      </c>
      <c r="S592">
        <v>41.125950000000003</v>
      </c>
      <c r="T592">
        <v>-100.724</v>
      </c>
      <c r="U592">
        <v>2.1303333329999998</v>
      </c>
      <c r="V592">
        <v>1</v>
      </c>
      <c r="W592">
        <v>4</v>
      </c>
      <c r="X592">
        <v>2.9</v>
      </c>
      <c r="Y592">
        <v>777.79200000000003</v>
      </c>
      <c r="Z592">
        <v>31001775001</v>
      </c>
      <c r="AA592">
        <v>1402.2063352990001</v>
      </c>
      <c r="AB592" t="s">
        <v>2888</v>
      </c>
      <c r="AC592" t="s">
        <v>72</v>
      </c>
      <c r="AD592" t="s">
        <v>54</v>
      </c>
      <c r="AE592" t="s">
        <v>73</v>
      </c>
      <c r="AF592" t="s">
        <v>2889</v>
      </c>
    </row>
    <row r="593" spans="1:32" x14ac:dyDescent="0.3">
      <c r="A593" t="s">
        <v>2890</v>
      </c>
      <c r="B593" t="s">
        <v>2891</v>
      </c>
      <c r="C593" t="s">
        <v>2892</v>
      </c>
      <c r="D593" t="s">
        <v>2893</v>
      </c>
      <c r="E593" t="s">
        <v>213</v>
      </c>
      <c r="F593">
        <v>3</v>
      </c>
      <c r="G593">
        <v>2022</v>
      </c>
      <c r="H593" s="1">
        <v>44945.448824467596</v>
      </c>
      <c r="I593" t="s">
        <v>444</v>
      </c>
      <c r="J593">
        <v>68.58</v>
      </c>
      <c r="K593">
        <v>0</v>
      </c>
      <c r="L593" t="s">
        <v>38</v>
      </c>
      <c r="M593" t="s">
        <v>79</v>
      </c>
      <c r="Q593">
        <v>251.42</v>
      </c>
      <c r="R593" t="s">
        <v>445</v>
      </c>
      <c r="S593">
        <v>40.814452000000003</v>
      </c>
      <c r="T593">
        <v>-76.584096000000002</v>
      </c>
      <c r="U593">
        <v>3.6948333330000001</v>
      </c>
      <c r="V593">
        <v>1</v>
      </c>
      <c r="W593">
        <v>9</v>
      </c>
      <c r="X593">
        <v>0</v>
      </c>
      <c r="Y593">
        <v>1344.9590000000001</v>
      </c>
      <c r="Z593">
        <v>42004091001</v>
      </c>
      <c r="AA593">
        <v>2549.4660641800001</v>
      </c>
      <c r="AB593" t="s">
        <v>53</v>
      </c>
      <c r="AC593" t="s">
        <v>64</v>
      </c>
      <c r="AD593" t="s">
        <v>537</v>
      </c>
      <c r="AE593" t="s">
        <v>73</v>
      </c>
      <c r="AF593" t="s">
        <v>2894</v>
      </c>
    </row>
    <row r="594" spans="1:32" x14ac:dyDescent="0.3">
      <c r="A594" t="s">
        <v>2895</v>
      </c>
      <c r="B594" t="s">
        <v>2896</v>
      </c>
      <c r="C594" t="s">
        <v>2897</v>
      </c>
      <c r="D594" t="s">
        <v>2545</v>
      </c>
      <c r="E594" t="s">
        <v>1064</v>
      </c>
      <c r="F594">
        <v>3</v>
      </c>
      <c r="G594">
        <v>2022</v>
      </c>
      <c r="H594" s="1">
        <v>44972.26620179398</v>
      </c>
      <c r="I594" t="s">
        <v>444</v>
      </c>
      <c r="J594">
        <v>66.2</v>
      </c>
      <c r="K594">
        <v>0</v>
      </c>
      <c r="L594" t="s">
        <v>38</v>
      </c>
      <c r="M594" t="s">
        <v>51</v>
      </c>
      <c r="N594">
        <v>66.2</v>
      </c>
      <c r="R594" t="s">
        <v>86</v>
      </c>
      <c r="S594">
        <v>39.521472777347697</v>
      </c>
      <c r="T594">
        <v>-76.195739220388006</v>
      </c>
      <c r="AB594" t="s">
        <v>41</v>
      </c>
      <c r="AC594" t="s">
        <v>64</v>
      </c>
      <c r="AD594" t="s">
        <v>43</v>
      </c>
      <c r="AE594" t="s">
        <v>73</v>
      </c>
      <c r="AF594" t="s">
        <v>2898</v>
      </c>
    </row>
    <row r="595" spans="1:32" x14ac:dyDescent="0.3">
      <c r="A595" t="s">
        <v>2899</v>
      </c>
      <c r="B595" t="s">
        <v>2900</v>
      </c>
      <c r="C595" t="s">
        <v>2901</v>
      </c>
      <c r="D595" t="s">
        <v>2902</v>
      </c>
      <c r="E595" t="s">
        <v>231</v>
      </c>
      <c r="F595">
        <v>2</v>
      </c>
      <c r="G595">
        <v>2022</v>
      </c>
      <c r="H595" s="1">
        <v>44978.680701111109</v>
      </c>
      <c r="I595" t="s">
        <v>444</v>
      </c>
      <c r="J595">
        <v>65.540000000000006</v>
      </c>
      <c r="K595">
        <v>0</v>
      </c>
      <c r="L595" t="s">
        <v>38</v>
      </c>
      <c r="M595" t="s">
        <v>473</v>
      </c>
      <c r="N595">
        <v>44.94</v>
      </c>
      <c r="Q595">
        <v>20.6</v>
      </c>
      <c r="R595" t="s">
        <v>490</v>
      </c>
      <c r="S595">
        <v>18.427468000000001</v>
      </c>
      <c r="T595">
        <v>-66.340463999999997</v>
      </c>
      <c r="U595">
        <v>1.8493333329999999</v>
      </c>
      <c r="V595">
        <v>1</v>
      </c>
      <c r="W595">
        <v>2</v>
      </c>
      <c r="X595">
        <v>2.5459999999999998</v>
      </c>
      <c r="Y595">
        <v>674.76300000000003</v>
      </c>
      <c r="Z595">
        <v>72000002010</v>
      </c>
      <c r="AB595" t="s">
        <v>118</v>
      </c>
      <c r="AC595" t="s">
        <v>54</v>
      </c>
      <c r="AD595" t="s">
        <v>386</v>
      </c>
      <c r="AE595" t="s">
        <v>73</v>
      </c>
      <c r="AF595" t="s">
        <v>2903</v>
      </c>
    </row>
    <row r="596" spans="1:32" x14ac:dyDescent="0.3">
      <c r="A596" t="s">
        <v>2904</v>
      </c>
      <c r="B596" t="s">
        <v>2905</v>
      </c>
      <c r="C596" t="s">
        <v>2906</v>
      </c>
      <c r="D596" t="s">
        <v>2052</v>
      </c>
      <c r="E596" t="s">
        <v>93</v>
      </c>
      <c r="F596">
        <v>4</v>
      </c>
      <c r="G596">
        <v>2022</v>
      </c>
      <c r="H596" s="1">
        <v>44957.572455925925</v>
      </c>
      <c r="I596" t="s">
        <v>444</v>
      </c>
      <c r="J596">
        <v>50</v>
      </c>
      <c r="K596">
        <v>0</v>
      </c>
      <c r="L596" t="s">
        <v>38</v>
      </c>
      <c r="M596" t="s">
        <v>79</v>
      </c>
      <c r="Q596">
        <v>50</v>
      </c>
      <c r="R596" t="s">
        <v>94</v>
      </c>
      <c r="S596">
        <v>36.946111000000002</v>
      </c>
      <c r="T596">
        <v>-85.020832999999996</v>
      </c>
      <c r="U596">
        <v>0.63924999999999998</v>
      </c>
      <c r="V596">
        <v>1</v>
      </c>
      <c r="W596">
        <v>3.6</v>
      </c>
      <c r="X596">
        <v>1.89</v>
      </c>
      <c r="Y596">
        <v>232.69200000000001</v>
      </c>
      <c r="Z596">
        <v>21000262002</v>
      </c>
      <c r="AA596">
        <v>1110.8387851069999</v>
      </c>
      <c r="AB596" t="s">
        <v>41</v>
      </c>
      <c r="AC596" t="s">
        <v>54</v>
      </c>
      <c r="AD596" t="s">
        <v>54</v>
      </c>
      <c r="AE596" t="s">
        <v>65</v>
      </c>
      <c r="AF596" t="s">
        <v>2907</v>
      </c>
    </row>
    <row r="597" spans="1:32" x14ac:dyDescent="0.3">
      <c r="A597" t="s">
        <v>2908</v>
      </c>
      <c r="B597" t="s">
        <v>2909</v>
      </c>
      <c r="C597" t="s">
        <v>2909</v>
      </c>
      <c r="D597" t="s">
        <v>2910</v>
      </c>
      <c r="E597" t="s">
        <v>99</v>
      </c>
      <c r="F597">
        <v>6</v>
      </c>
      <c r="G597">
        <v>2022</v>
      </c>
      <c r="H597" s="1">
        <v>44823.56352679398</v>
      </c>
      <c r="I597" t="s">
        <v>444</v>
      </c>
      <c r="J597">
        <v>41.74</v>
      </c>
      <c r="K597">
        <v>0</v>
      </c>
      <c r="L597" t="s">
        <v>38</v>
      </c>
      <c r="M597" t="s">
        <v>51</v>
      </c>
      <c r="N597">
        <v>41.74</v>
      </c>
      <c r="R597" t="s">
        <v>52</v>
      </c>
      <c r="S597">
        <v>29.757462</v>
      </c>
      <c r="T597">
        <v>-96.148036000000005</v>
      </c>
      <c r="U597">
        <v>0.73877891699999998</v>
      </c>
      <c r="V597">
        <v>1</v>
      </c>
      <c r="W597">
        <v>2</v>
      </c>
      <c r="X597">
        <v>0.97499999999999998</v>
      </c>
      <c r="Y597">
        <v>269.430116</v>
      </c>
      <c r="Z597">
        <v>48007413001</v>
      </c>
      <c r="AA597">
        <v>316.86221083380002</v>
      </c>
      <c r="AB597" t="s">
        <v>118</v>
      </c>
      <c r="AC597" t="s">
        <v>54</v>
      </c>
      <c r="AD597" t="s">
        <v>54</v>
      </c>
      <c r="AE597" t="s">
        <v>73</v>
      </c>
      <c r="AF597" t="s">
        <v>2911</v>
      </c>
    </row>
    <row r="598" spans="1:32" x14ac:dyDescent="0.3">
      <c r="A598" t="s">
        <v>2912</v>
      </c>
      <c r="B598" t="s">
        <v>2913</v>
      </c>
      <c r="C598" t="s">
        <v>2914</v>
      </c>
      <c r="D598" t="s">
        <v>2915</v>
      </c>
      <c r="E598" t="s">
        <v>117</v>
      </c>
      <c r="F598">
        <v>5</v>
      </c>
      <c r="G598">
        <v>2022</v>
      </c>
      <c r="H598" s="1">
        <v>44973.675354490741</v>
      </c>
      <c r="I598" t="s">
        <v>444</v>
      </c>
      <c r="J598">
        <v>1</v>
      </c>
      <c r="K598">
        <v>0</v>
      </c>
      <c r="L598" t="s">
        <v>38</v>
      </c>
      <c r="M598" t="s">
        <v>51</v>
      </c>
      <c r="N598">
        <v>1104</v>
      </c>
      <c r="R598" t="s">
        <v>52</v>
      </c>
      <c r="S598">
        <v>41.616219999999998</v>
      </c>
      <c r="T598">
        <v>-88.2119</v>
      </c>
      <c r="U598">
        <v>4.8399166669999998</v>
      </c>
      <c r="V598">
        <v>1</v>
      </c>
      <c r="W598">
        <v>15</v>
      </c>
      <c r="X598">
        <v>7.5</v>
      </c>
      <c r="Y598">
        <v>1764.6089999999999</v>
      </c>
      <c r="Z598">
        <v>17000693003</v>
      </c>
      <c r="AA598">
        <v>2003.1519075700005</v>
      </c>
      <c r="AB598" t="s">
        <v>41</v>
      </c>
      <c r="AC598" t="s">
        <v>54</v>
      </c>
      <c r="AD598" t="s">
        <v>54</v>
      </c>
      <c r="AE598" t="s">
        <v>73</v>
      </c>
      <c r="AF598" t="s">
        <v>2916</v>
      </c>
    </row>
    <row r="599" spans="1:32" x14ac:dyDescent="0.3">
      <c r="A599" t="s">
        <v>2917</v>
      </c>
      <c r="B599" t="s">
        <v>2918</v>
      </c>
      <c r="C599" t="s">
        <v>2919</v>
      </c>
      <c r="D599" t="s">
        <v>993</v>
      </c>
      <c r="E599" t="s">
        <v>36</v>
      </c>
      <c r="F599">
        <v>9</v>
      </c>
      <c r="G599">
        <v>2022</v>
      </c>
      <c r="H599" s="1">
        <v>44970.705194456015</v>
      </c>
      <c r="I599" t="s">
        <v>444</v>
      </c>
      <c r="J599">
        <v>0</v>
      </c>
      <c r="K599">
        <v>0</v>
      </c>
      <c r="L599" t="s">
        <v>38</v>
      </c>
      <c r="M599" t="s">
        <v>79</v>
      </c>
      <c r="R599" t="s">
        <v>94</v>
      </c>
      <c r="S599">
        <v>33.667428144793902</v>
      </c>
      <c r="T599">
        <v>-117.768143958276</v>
      </c>
      <c r="AB599" t="s">
        <v>54</v>
      </c>
      <c r="AC599" t="s">
        <v>54</v>
      </c>
      <c r="AD599" t="s">
        <v>54</v>
      </c>
      <c r="AE599" t="s">
        <v>438</v>
      </c>
      <c r="AF599" t="s">
        <v>2920</v>
      </c>
    </row>
    <row r="600" spans="1:32" x14ac:dyDescent="0.3">
      <c r="A600" t="s">
        <v>2921</v>
      </c>
      <c r="B600" t="s">
        <v>2922</v>
      </c>
      <c r="C600" t="s">
        <v>2923</v>
      </c>
      <c r="D600" t="s">
        <v>2924</v>
      </c>
      <c r="E600" t="s">
        <v>1719</v>
      </c>
      <c r="F600">
        <v>7</v>
      </c>
      <c r="G600">
        <v>2022</v>
      </c>
      <c r="H600" s="1">
        <v>44985.512814525464</v>
      </c>
      <c r="I600" t="s">
        <v>444</v>
      </c>
      <c r="J600">
        <v>0</v>
      </c>
      <c r="K600">
        <v>0</v>
      </c>
      <c r="L600" t="s">
        <v>38</v>
      </c>
      <c r="M600" t="s">
        <v>79</v>
      </c>
      <c r="R600" t="s">
        <v>94</v>
      </c>
      <c r="S600">
        <v>38.498546400000002</v>
      </c>
      <c r="T600">
        <v>-98.383429800000002</v>
      </c>
      <c r="AB600" t="s">
        <v>1420</v>
      </c>
      <c r="AC600" t="s">
        <v>54</v>
      </c>
      <c r="AD600" t="s">
        <v>54</v>
      </c>
      <c r="AE600" t="s">
        <v>73</v>
      </c>
      <c r="AF600" t="s">
        <v>2925</v>
      </c>
    </row>
    <row r="601" spans="1:32" x14ac:dyDescent="0.3">
      <c r="A601" t="s">
        <v>2926</v>
      </c>
      <c r="B601" t="s">
        <v>2927</v>
      </c>
      <c r="C601" t="s">
        <v>2928</v>
      </c>
      <c r="D601" t="s">
        <v>1577</v>
      </c>
      <c r="E601" t="s">
        <v>93</v>
      </c>
      <c r="F601">
        <v>4</v>
      </c>
      <c r="G601">
        <v>2022</v>
      </c>
      <c r="H601" s="1">
        <v>44956.434529560189</v>
      </c>
      <c r="I601" t="s">
        <v>444</v>
      </c>
      <c r="J601">
        <v>0</v>
      </c>
      <c r="K601">
        <v>0</v>
      </c>
      <c r="L601" t="s">
        <v>38</v>
      </c>
      <c r="M601" t="s">
        <v>79</v>
      </c>
      <c r="R601" t="s">
        <v>94</v>
      </c>
      <c r="S601">
        <v>37.811750000000004</v>
      </c>
      <c r="T601">
        <v>-85.469615000000005</v>
      </c>
      <c r="AB601" t="s">
        <v>54</v>
      </c>
      <c r="AC601" t="s">
        <v>54</v>
      </c>
      <c r="AD601" t="s">
        <v>54</v>
      </c>
      <c r="AE601" t="s">
        <v>1307</v>
      </c>
      <c r="AF601" t="s">
        <v>2929</v>
      </c>
    </row>
    <row r="602" spans="1:32" x14ac:dyDescent="0.3">
      <c r="A602" t="s">
        <v>2930</v>
      </c>
      <c r="B602" t="s">
        <v>2931</v>
      </c>
      <c r="C602" t="s">
        <v>2932</v>
      </c>
      <c r="D602" t="s">
        <v>935</v>
      </c>
      <c r="E602" t="s">
        <v>641</v>
      </c>
      <c r="F602">
        <v>3</v>
      </c>
      <c r="G602">
        <v>2022</v>
      </c>
      <c r="H602" s="1">
        <v>44973.437707430552</v>
      </c>
      <c r="I602" t="s">
        <v>444</v>
      </c>
      <c r="J602">
        <v>0</v>
      </c>
      <c r="K602">
        <v>0</v>
      </c>
      <c r="L602" t="s">
        <v>38</v>
      </c>
      <c r="M602" t="s">
        <v>79</v>
      </c>
      <c r="R602" t="s">
        <v>94</v>
      </c>
      <c r="S602">
        <v>36.908681999999999</v>
      </c>
      <c r="T602">
        <v>-76.164327</v>
      </c>
      <c r="Z602">
        <v>51000308005</v>
      </c>
      <c r="AA602">
        <v>9469.4453812399988</v>
      </c>
      <c r="AB602" t="s">
        <v>54</v>
      </c>
      <c r="AC602" t="s">
        <v>64</v>
      </c>
      <c r="AD602" t="s">
        <v>54</v>
      </c>
      <c r="AE602" t="s">
        <v>54</v>
      </c>
      <c r="AF602" t="s">
        <v>2933</v>
      </c>
    </row>
    <row r="603" spans="1:32" x14ac:dyDescent="0.3">
      <c r="A603" t="s">
        <v>2934</v>
      </c>
      <c r="B603" t="s">
        <v>2935</v>
      </c>
      <c r="C603" t="s">
        <v>2936</v>
      </c>
      <c r="D603" t="s">
        <v>2937</v>
      </c>
      <c r="E603" t="s">
        <v>231</v>
      </c>
      <c r="F603">
        <v>2</v>
      </c>
      <c r="G603">
        <v>2022</v>
      </c>
      <c r="H603" s="1">
        <v>44978.481476724533</v>
      </c>
      <c r="I603" t="s">
        <v>444</v>
      </c>
      <c r="J603">
        <v>0</v>
      </c>
      <c r="K603">
        <v>0</v>
      </c>
      <c r="L603" t="s">
        <v>38</v>
      </c>
      <c r="M603" t="s">
        <v>79</v>
      </c>
      <c r="R603" t="s">
        <v>52</v>
      </c>
      <c r="S603">
        <v>18.025265999999998</v>
      </c>
      <c r="T603">
        <v>-66.841581000000005</v>
      </c>
      <c r="U603">
        <v>1.301083333</v>
      </c>
      <c r="V603">
        <v>1</v>
      </c>
      <c r="W603">
        <v>3</v>
      </c>
      <c r="X603">
        <v>4.5</v>
      </c>
      <c r="Y603">
        <v>474.22500000000002</v>
      </c>
      <c r="Z603">
        <v>72000004013</v>
      </c>
      <c r="AB603" t="s">
        <v>118</v>
      </c>
      <c r="AC603" t="s">
        <v>54</v>
      </c>
      <c r="AD603" t="s">
        <v>54</v>
      </c>
      <c r="AE603" t="s">
        <v>55</v>
      </c>
      <c r="AF603" t="s">
        <v>2938</v>
      </c>
    </row>
    <row r="604" spans="1:32" x14ac:dyDescent="0.3">
      <c r="A604" t="s">
        <v>2939</v>
      </c>
      <c r="B604" t="s">
        <v>2940</v>
      </c>
      <c r="C604" t="s">
        <v>2941</v>
      </c>
      <c r="D604" t="s">
        <v>2942</v>
      </c>
      <c r="E604" t="s">
        <v>36</v>
      </c>
      <c r="F604">
        <v>9</v>
      </c>
      <c r="G604">
        <v>2022</v>
      </c>
      <c r="H604" s="1">
        <v>44985.379744016202</v>
      </c>
      <c r="I604" t="s">
        <v>444</v>
      </c>
      <c r="J604">
        <v>0</v>
      </c>
      <c r="K604">
        <v>0</v>
      </c>
      <c r="L604" t="s">
        <v>38</v>
      </c>
      <c r="M604" t="s">
        <v>79</v>
      </c>
      <c r="R604" t="s">
        <v>52</v>
      </c>
      <c r="S604">
        <v>34.661079999999998</v>
      </c>
      <c r="T604">
        <v>-120.48135000000001</v>
      </c>
      <c r="U604">
        <v>2.9591666669999999</v>
      </c>
      <c r="V604">
        <v>1</v>
      </c>
      <c r="W604">
        <v>5.5</v>
      </c>
      <c r="X604">
        <v>0</v>
      </c>
      <c r="Y604">
        <v>1080.1400000000001</v>
      </c>
      <c r="Z604">
        <v>6003050001</v>
      </c>
      <c r="AA604">
        <v>1720.8895933214999</v>
      </c>
      <c r="AB604" t="s">
        <v>118</v>
      </c>
      <c r="AC604" t="s">
        <v>54</v>
      </c>
      <c r="AD604" t="s">
        <v>54</v>
      </c>
      <c r="AE604" t="s">
        <v>1814</v>
      </c>
      <c r="AF604" t="s">
        <v>2943</v>
      </c>
    </row>
    <row r="605" spans="1:32" x14ac:dyDescent="0.3">
      <c r="A605" t="s">
        <v>2944</v>
      </c>
      <c r="B605" t="s">
        <v>2945</v>
      </c>
      <c r="C605" t="s">
        <v>2946</v>
      </c>
      <c r="D605" t="s">
        <v>2947</v>
      </c>
      <c r="E605" t="s">
        <v>159</v>
      </c>
      <c r="F605">
        <v>10</v>
      </c>
      <c r="G605">
        <v>2022</v>
      </c>
      <c r="H605" s="1">
        <v>44964.425969456017</v>
      </c>
      <c r="I605" t="s">
        <v>2948</v>
      </c>
      <c r="J605">
        <v>4404</v>
      </c>
      <c r="K605">
        <v>0</v>
      </c>
      <c r="L605" t="s">
        <v>38</v>
      </c>
      <c r="M605" t="s">
        <v>63</v>
      </c>
      <c r="P605">
        <v>4404</v>
      </c>
      <c r="R605" t="s">
        <v>38</v>
      </c>
      <c r="S605">
        <v>48.717830999999997</v>
      </c>
      <c r="T605">
        <v>-122.513963</v>
      </c>
      <c r="Z605">
        <v>53000080001</v>
      </c>
      <c r="AA605">
        <v>9105.2359435000017</v>
      </c>
      <c r="AB605" t="s">
        <v>54</v>
      </c>
      <c r="AC605" t="s">
        <v>64</v>
      </c>
      <c r="AD605" t="s">
        <v>54</v>
      </c>
      <c r="AE605" t="s">
        <v>55</v>
      </c>
      <c r="AF605" t="s">
        <v>2949</v>
      </c>
    </row>
    <row r="606" spans="1:32" x14ac:dyDescent="0.3">
      <c r="A606" t="s">
        <v>2950</v>
      </c>
      <c r="B606" t="s">
        <v>2951</v>
      </c>
      <c r="C606" t="s">
        <v>2952</v>
      </c>
      <c r="D606" t="s">
        <v>816</v>
      </c>
      <c r="E606" t="s">
        <v>715</v>
      </c>
      <c r="F606">
        <v>7</v>
      </c>
      <c r="G606">
        <v>2022</v>
      </c>
      <c r="H606" s="1">
        <v>44949.514850162035</v>
      </c>
      <c r="I606" t="s">
        <v>2948</v>
      </c>
      <c r="J606">
        <v>2803.9209999999998</v>
      </c>
      <c r="K606">
        <v>0</v>
      </c>
      <c r="L606" t="s">
        <v>38</v>
      </c>
      <c r="M606" t="s">
        <v>51</v>
      </c>
      <c r="N606">
        <v>2140</v>
      </c>
      <c r="R606" t="s">
        <v>52</v>
      </c>
      <c r="S606">
        <v>42.008305999999997</v>
      </c>
      <c r="T606">
        <v>-97.400555999999995</v>
      </c>
      <c r="U606">
        <v>2.8566666669999998</v>
      </c>
      <c r="V606">
        <v>1</v>
      </c>
      <c r="W606">
        <v>5.74</v>
      </c>
      <c r="X606">
        <v>3.0739999999999998</v>
      </c>
      <c r="Y606">
        <v>1043.01</v>
      </c>
      <c r="Z606">
        <v>31001755001</v>
      </c>
      <c r="AA606">
        <v>1147.259728881</v>
      </c>
      <c r="AB606" t="s">
        <v>87</v>
      </c>
      <c r="AC606" t="s">
        <v>64</v>
      </c>
      <c r="AD606" t="s">
        <v>54</v>
      </c>
      <c r="AE606" t="s">
        <v>73</v>
      </c>
      <c r="AF606" t="s">
        <v>2953</v>
      </c>
    </row>
    <row r="607" spans="1:32" x14ac:dyDescent="0.3">
      <c r="A607" t="s">
        <v>2954</v>
      </c>
      <c r="B607" t="s">
        <v>2955</v>
      </c>
      <c r="C607" t="s">
        <v>2956</v>
      </c>
      <c r="D607" t="s">
        <v>2957</v>
      </c>
      <c r="E607" t="s">
        <v>1719</v>
      </c>
      <c r="F607">
        <v>7</v>
      </c>
      <c r="G607">
        <v>2022</v>
      </c>
      <c r="H607" s="1">
        <v>44959.542378715276</v>
      </c>
      <c r="I607" t="s">
        <v>2948</v>
      </c>
      <c r="J607">
        <v>2174.6999999999998</v>
      </c>
      <c r="K607">
        <v>0</v>
      </c>
      <c r="L607" t="s">
        <v>38</v>
      </c>
      <c r="M607" t="s">
        <v>51</v>
      </c>
      <c r="N607">
        <v>2174.6999999999998</v>
      </c>
      <c r="R607" t="s">
        <v>52</v>
      </c>
      <c r="S607">
        <v>37.957093</v>
      </c>
      <c r="T607">
        <v>-100.829065</v>
      </c>
      <c r="U607">
        <v>1.913096667</v>
      </c>
      <c r="V607">
        <v>1</v>
      </c>
      <c r="W607">
        <v>6</v>
      </c>
      <c r="X607">
        <v>0</v>
      </c>
      <c r="Y607">
        <v>698.24062000000004</v>
      </c>
      <c r="Z607">
        <v>20001614001</v>
      </c>
      <c r="AA607">
        <v>1658.9739889057</v>
      </c>
      <c r="AB607" t="s">
        <v>118</v>
      </c>
      <c r="AC607" t="s">
        <v>54</v>
      </c>
      <c r="AD607" t="s">
        <v>54</v>
      </c>
      <c r="AE607" t="s">
        <v>73</v>
      </c>
      <c r="AF607" t="s">
        <v>2958</v>
      </c>
    </row>
    <row r="608" spans="1:32" x14ac:dyDescent="0.3">
      <c r="A608" t="s">
        <v>2959</v>
      </c>
      <c r="B608" t="s">
        <v>2960</v>
      </c>
      <c r="C608" t="s">
        <v>2961</v>
      </c>
      <c r="D608" t="s">
        <v>2962</v>
      </c>
      <c r="E608" t="s">
        <v>951</v>
      </c>
      <c r="F608">
        <v>1</v>
      </c>
      <c r="G608">
        <v>2022</v>
      </c>
      <c r="H608" s="1">
        <v>44974.392911099538</v>
      </c>
      <c r="I608" t="s">
        <v>2948</v>
      </c>
      <c r="J608">
        <v>2048</v>
      </c>
      <c r="K608">
        <v>0</v>
      </c>
      <c r="L608" t="s">
        <v>38</v>
      </c>
      <c r="M608" t="s">
        <v>51</v>
      </c>
      <c r="N608">
        <v>2048</v>
      </c>
      <c r="R608" t="s">
        <v>52</v>
      </c>
      <c r="S608">
        <v>42.748493000000003</v>
      </c>
      <c r="T608">
        <v>-71.445079000000007</v>
      </c>
      <c r="U608">
        <v>10.97</v>
      </c>
      <c r="V608">
        <v>1</v>
      </c>
      <c r="W608">
        <v>16</v>
      </c>
      <c r="X608">
        <v>0</v>
      </c>
      <c r="Y608">
        <v>3995.14</v>
      </c>
      <c r="Z608">
        <v>33000054001</v>
      </c>
      <c r="AA608">
        <v>5095.2900339826001</v>
      </c>
      <c r="AB608" t="s">
        <v>53</v>
      </c>
      <c r="AC608" t="s">
        <v>42</v>
      </c>
      <c r="AD608" t="s">
        <v>54</v>
      </c>
      <c r="AE608" t="s">
        <v>65</v>
      </c>
      <c r="AF608" t="s">
        <v>2963</v>
      </c>
    </row>
    <row r="609" spans="1:32" x14ac:dyDescent="0.3">
      <c r="A609" t="s">
        <v>2964</v>
      </c>
      <c r="B609" t="s">
        <v>2965</v>
      </c>
      <c r="C609" t="s">
        <v>2966</v>
      </c>
      <c r="D609" t="s">
        <v>2967</v>
      </c>
      <c r="E609" t="s">
        <v>36</v>
      </c>
      <c r="F609">
        <v>9</v>
      </c>
      <c r="G609">
        <v>2022</v>
      </c>
      <c r="H609" s="1">
        <v>44973.749531886577</v>
      </c>
      <c r="I609" t="s">
        <v>2948</v>
      </c>
      <c r="J609">
        <v>2046</v>
      </c>
      <c r="K609">
        <v>0</v>
      </c>
      <c r="L609" t="s">
        <v>38</v>
      </c>
      <c r="M609" t="s">
        <v>679</v>
      </c>
      <c r="O609">
        <v>2046</v>
      </c>
      <c r="R609" t="s">
        <v>86</v>
      </c>
      <c r="S609">
        <v>37.689444000000002</v>
      </c>
      <c r="T609">
        <v>-121.914722</v>
      </c>
      <c r="U609">
        <v>0</v>
      </c>
      <c r="V609">
        <v>2</v>
      </c>
      <c r="W609">
        <v>23.9</v>
      </c>
      <c r="X609">
        <v>0</v>
      </c>
      <c r="Y609">
        <v>0</v>
      </c>
      <c r="Z609">
        <v>6002006001</v>
      </c>
      <c r="AA609">
        <v>5663.4567568570001</v>
      </c>
      <c r="AB609" t="s">
        <v>53</v>
      </c>
      <c r="AC609" t="s">
        <v>42</v>
      </c>
      <c r="AD609" t="s">
        <v>54</v>
      </c>
      <c r="AE609" t="s">
        <v>467</v>
      </c>
      <c r="AF609" t="s">
        <v>2968</v>
      </c>
    </row>
    <row r="610" spans="1:32" x14ac:dyDescent="0.3">
      <c r="A610" t="s">
        <v>2969</v>
      </c>
      <c r="B610" t="s">
        <v>2970</v>
      </c>
      <c r="C610" t="s">
        <v>2971</v>
      </c>
      <c r="D610" t="s">
        <v>2972</v>
      </c>
      <c r="E610" t="s">
        <v>600</v>
      </c>
      <c r="F610">
        <v>4</v>
      </c>
      <c r="G610">
        <v>2022</v>
      </c>
      <c r="H610" s="1">
        <v>44971.562956203707</v>
      </c>
      <c r="I610" t="s">
        <v>2948</v>
      </c>
      <c r="J610">
        <v>2029.2</v>
      </c>
      <c r="K610">
        <v>0</v>
      </c>
      <c r="L610" t="s">
        <v>38</v>
      </c>
      <c r="M610" t="s">
        <v>79</v>
      </c>
      <c r="Q610">
        <v>2029.2</v>
      </c>
      <c r="R610" t="s">
        <v>86</v>
      </c>
      <c r="S610">
        <v>26.367208000000002</v>
      </c>
      <c r="T610">
        <v>-80.109733000000006</v>
      </c>
      <c r="U610">
        <v>9.7204999999999995</v>
      </c>
      <c r="V610">
        <v>1</v>
      </c>
      <c r="W610">
        <v>17.5</v>
      </c>
      <c r="X610">
        <v>4.8680000000000003</v>
      </c>
      <c r="Y610">
        <v>3539.058</v>
      </c>
      <c r="Z610">
        <v>12000078001</v>
      </c>
      <c r="AA610">
        <v>6446.5070479979995</v>
      </c>
      <c r="AB610" t="s">
        <v>53</v>
      </c>
      <c r="AC610" t="s">
        <v>54</v>
      </c>
      <c r="AD610" t="s">
        <v>54</v>
      </c>
      <c r="AE610" t="s">
        <v>73</v>
      </c>
      <c r="AF610" t="s">
        <v>2973</v>
      </c>
    </row>
    <row r="611" spans="1:32" x14ac:dyDescent="0.3">
      <c r="A611" t="s">
        <v>2974</v>
      </c>
      <c r="B611" t="s">
        <v>2975</v>
      </c>
      <c r="C611" t="s">
        <v>2976</v>
      </c>
      <c r="D611" t="s">
        <v>2977</v>
      </c>
      <c r="E611" t="s">
        <v>600</v>
      </c>
      <c r="F611">
        <v>4</v>
      </c>
      <c r="G611">
        <v>2022</v>
      </c>
      <c r="H611" s="1">
        <v>44965.518008981482</v>
      </c>
      <c r="I611" t="s">
        <v>2948</v>
      </c>
      <c r="J611">
        <v>1887</v>
      </c>
      <c r="K611">
        <v>0</v>
      </c>
      <c r="L611" t="s">
        <v>38</v>
      </c>
      <c r="M611" t="s">
        <v>79</v>
      </c>
      <c r="Q611">
        <v>1887</v>
      </c>
      <c r="R611" t="s">
        <v>86</v>
      </c>
      <c r="S611">
        <v>30.436859999999999</v>
      </c>
      <c r="T611">
        <v>-87.326740000000001</v>
      </c>
      <c r="Z611">
        <v>12000046004</v>
      </c>
      <c r="AA611">
        <v>2440.2032328579994</v>
      </c>
      <c r="AB611" t="s">
        <v>54</v>
      </c>
      <c r="AC611" t="s">
        <v>64</v>
      </c>
      <c r="AD611" t="s">
        <v>54</v>
      </c>
      <c r="AE611" t="s">
        <v>54</v>
      </c>
      <c r="AF611" t="s">
        <v>2978</v>
      </c>
    </row>
    <row r="612" spans="1:32" x14ac:dyDescent="0.3">
      <c r="A612" t="s">
        <v>2979</v>
      </c>
      <c r="B612" t="s">
        <v>2980</v>
      </c>
      <c r="C612" t="s">
        <v>2981</v>
      </c>
      <c r="D612" t="s">
        <v>2982</v>
      </c>
      <c r="E612" t="s">
        <v>36</v>
      </c>
      <c r="F612">
        <v>9</v>
      </c>
      <c r="G612">
        <v>2022</v>
      </c>
      <c r="H612" s="1">
        <v>44953.479392476853</v>
      </c>
      <c r="I612" t="s">
        <v>2948</v>
      </c>
      <c r="J612">
        <v>1885.62</v>
      </c>
      <c r="K612">
        <v>0</v>
      </c>
      <c r="L612" t="s">
        <v>38</v>
      </c>
      <c r="M612" t="s">
        <v>51</v>
      </c>
      <c r="N612">
        <v>1885.62</v>
      </c>
      <c r="R612" t="s">
        <v>86</v>
      </c>
      <c r="S612">
        <v>34.24</v>
      </c>
      <c r="T612">
        <v>-119.2612</v>
      </c>
      <c r="U612">
        <v>6.5294153230000003</v>
      </c>
      <c r="V612">
        <v>1</v>
      </c>
      <c r="W612">
        <v>14</v>
      </c>
      <c r="X612">
        <v>0</v>
      </c>
      <c r="Y612">
        <v>2383.38</v>
      </c>
      <c r="Z612">
        <v>6004006001</v>
      </c>
      <c r="AA612">
        <v>4734.7226906199994</v>
      </c>
      <c r="AB612" t="s">
        <v>53</v>
      </c>
      <c r="AC612" t="s">
        <v>42</v>
      </c>
      <c r="AD612" t="s">
        <v>43</v>
      </c>
      <c r="AE612" t="s">
        <v>65</v>
      </c>
      <c r="AF612" t="s">
        <v>2983</v>
      </c>
    </row>
    <row r="613" spans="1:32" x14ac:dyDescent="0.3">
      <c r="A613" t="s">
        <v>2984</v>
      </c>
      <c r="B613" t="s">
        <v>2985</v>
      </c>
      <c r="C613" t="s">
        <v>2986</v>
      </c>
      <c r="D613" t="s">
        <v>2987</v>
      </c>
      <c r="E613" t="s">
        <v>50</v>
      </c>
      <c r="F613">
        <v>10</v>
      </c>
      <c r="G613">
        <v>2022</v>
      </c>
      <c r="H613" s="1">
        <v>44974.651911527777</v>
      </c>
      <c r="I613" t="s">
        <v>2948</v>
      </c>
      <c r="J613">
        <v>1796</v>
      </c>
      <c r="K613">
        <v>0</v>
      </c>
      <c r="L613" t="s">
        <v>38</v>
      </c>
      <c r="M613" t="s">
        <v>79</v>
      </c>
      <c r="Q613">
        <v>1796</v>
      </c>
      <c r="R613" t="s">
        <v>94</v>
      </c>
      <c r="S613">
        <v>45.421607000000002</v>
      </c>
      <c r="T613">
        <v>-122.65856100000001</v>
      </c>
      <c r="U613">
        <v>5.1733333330000004</v>
      </c>
      <c r="V613">
        <v>1</v>
      </c>
      <c r="W613">
        <v>8.3000000000000007</v>
      </c>
      <c r="X613">
        <v>0</v>
      </c>
      <c r="Y613">
        <v>1891.73</v>
      </c>
      <c r="Z613">
        <v>41000017002</v>
      </c>
      <c r="AA613">
        <v>2782.5601043336001</v>
      </c>
      <c r="AB613" t="s">
        <v>53</v>
      </c>
      <c r="AC613" t="s">
        <v>54</v>
      </c>
      <c r="AD613" t="s">
        <v>54</v>
      </c>
      <c r="AE613" t="s">
        <v>55</v>
      </c>
      <c r="AF613" t="s">
        <v>2988</v>
      </c>
    </row>
    <row r="614" spans="1:32" x14ac:dyDescent="0.3">
      <c r="A614" t="s">
        <v>2989</v>
      </c>
      <c r="B614" t="s">
        <v>2990</v>
      </c>
      <c r="C614" t="s">
        <v>2991</v>
      </c>
      <c r="D614" t="s">
        <v>2992</v>
      </c>
      <c r="E614" t="s">
        <v>117</v>
      </c>
      <c r="F614">
        <v>5</v>
      </c>
      <c r="G614">
        <v>2022</v>
      </c>
      <c r="H614" s="1">
        <v>44944.626123993054</v>
      </c>
      <c r="I614" t="s">
        <v>2948</v>
      </c>
      <c r="J614">
        <v>1502</v>
      </c>
      <c r="K614">
        <v>0</v>
      </c>
      <c r="L614" t="s">
        <v>38</v>
      </c>
      <c r="M614" t="s">
        <v>51</v>
      </c>
      <c r="N614">
        <v>1502</v>
      </c>
      <c r="R614" t="s">
        <v>52</v>
      </c>
      <c r="S614">
        <v>42.254710000000003</v>
      </c>
      <c r="T614">
        <v>-87.947294999999997</v>
      </c>
      <c r="U614">
        <v>3.3817916669999999</v>
      </c>
      <c r="V614">
        <v>3</v>
      </c>
      <c r="W614">
        <v>15</v>
      </c>
      <c r="X614">
        <v>4.95</v>
      </c>
      <c r="Y614">
        <v>1234.5869769999999</v>
      </c>
      <c r="Z614">
        <v>17000525001</v>
      </c>
      <c r="AA614">
        <v>1611.6267619995001</v>
      </c>
      <c r="AB614" t="s">
        <v>53</v>
      </c>
      <c r="AC614" t="s">
        <v>42</v>
      </c>
      <c r="AD614" t="s">
        <v>54</v>
      </c>
      <c r="AE614" t="s">
        <v>65</v>
      </c>
      <c r="AF614" t="s">
        <v>2993</v>
      </c>
    </row>
    <row r="615" spans="1:32" x14ac:dyDescent="0.3">
      <c r="A615" t="s">
        <v>2994</v>
      </c>
      <c r="B615" t="s">
        <v>2995</v>
      </c>
      <c r="C615" t="s">
        <v>2996</v>
      </c>
      <c r="D615" t="s">
        <v>2997</v>
      </c>
      <c r="E615" t="s">
        <v>61</v>
      </c>
      <c r="F615">
        <v>1</v>
      </c>
      <c r="G615">
        <v>2022</v>
      </c>
      <c r="H615" s="1">
        <v>44959.558625231482</v>
      </c>
      <c r="I615" t="s">
        <v>2948</v>
      </c>
      <c r="J615">
        <v>1308</v>
      </c>
      <c r="K615">
        <v>0</v>
      </c>
      <c r="L615" t="s">
        <v>38</v>
      </c>
      <c r="M615" t="s">
        <v>79</v>
      </c>
      <c r="Q615">
        <v>1308</v>
      </c>
      <c r="R615" t="s">
        <v>94</v>
      </c>
      <c r="S615">
        <v>41.971980000000002</v>
      </c>
      <c r="T615">
        <v>-72.605540000000005</v>
      </c>
      <c r="U615">
        <v>4.1358333329999999</v>
      </c>
      <c r="V615">
        <v>1</v>
      </c>
      <c r="W615">
        <v>10</v>
      </c>
      <c r="X615">
        <v>0</v>
      </c>
      <c r="Y615">
        <v>1507.61</v>
      </c>
      <c r="Z615">
        <v>9000490001</v>
      </c>
      <c r="AA615">
        <v>2780.5569524260304</v>
      </c>
      <c r="AB615" t="s">
        <v>54</v>
      </c>
      <c r="AC615" t="s">
        <v>54</v>
      </c>
      <c r="AD615" t="s">
        <v>54</v>
      </c>
      <c r="AE615" t="s">
        <v>55</v>
      </c>
      <c r="AF615" t="s">
        <v>2998</v>
      </c>
    </row>
    <row r="616" spans="1:32" x14ac:dyDescent="0.3">
      <c r="A616" t="s">
        <v>2999</v>
      </c>
      <c r="B616" t="s">
        <v>3000</v>
      </c>
      <c r="C616" t="s">
        <v>3001</v>
      </c>
      <c r="D616" t="s">
        <v>3002</v>
      </c>
      <c r="E616" t="s">
        <v>525</v>
      </c>
      <c r="F616">
        <v>2</v>
      </c>
      <c r="G616">
        <v>2022</v>
      </c>
      <c r="H616" s="1">
        <v>44958.500429548614</v>
      </c>
      <c r="I616" t="s">
        <v>2948</v>
      </c>
      <c r="J616">
        <v>1289.0999999999999</v>
      </c>
      <c r="K616">
        <v>0</v>
      </c>
      <c r="L616" t="s">
        <v>38</v>
      </c>
      <c r="M616" t="s">
        <v>79</v>
      </c>
      <c r="Q616">
        <v>1289.0999999999999</v>
      </c>
      <c r="R616" t="s">
        <v>52</v>
      </c>
      <c r="S616">
        <v>40.312939999999998</v>
      </c>
      <c r="T616">
        <v>-73.98603</v>
      </c>
      <c r="U616">
        <v>3.6517499999999998</v>
      </c>
      <c r="V616">
        <v>1</v>
      </c>
      <c r="W616">
        <v>5.4</v>
      </c>
      <c r="X616">
        <v>0</v>
      </c>
      <c r="Y616">
        <v>1333.7460000000001</v>
      </c>
      <c r="Z616">
        <v>34003057001</v>
      </c>
      <c r="AA616">
        <v>1584.3110541689998</v>
      </c>
      <c r="AB616" t="s">
        <v>53</v>
      </c>
      <c r="AC616" t="s">
        <v>42</v>
      </c>
      <c r="AD616" t="s">
        <v>54</v>
      </c>
      <c r="AE616" t="s">
        <v>65</v>
      </c>
      <c r="AF616" t="s">
        <v>3003</v>
      </c>
    </row>
    <row r="617" spans="1:32" x14ac:dyDescent="0.3">
      <c r="A617" t="s">
        <v>3004</v>
      </c>
      <c r="B617" t="s">
        <v>3005</v>
      </c>
      <c r="C617" t="s">
        <v>3006</v>
      </c>
      <c r="D617" t="s">
        <v>3007</v>
      </c>
      <c r="E617" t="s">
        <v>629</v>
      </c>
      <c r="F617">
        <v>6</v>
      </c>
      <c r="G617">
        <v>2022</v>
      </c>
      <c r="H617" s="1">
        <v>44937.509061956021</v>
      </c>
      <c r="I617" t="s">
        <v>2948</v>
      </c>
      <c r="J617">
        <v>1100</v>
      </c>
      <c r="K617">
        <v>0</v>
      </c>
      <c r="L617" t="s">
        <v>38</v>
      </c>
      <c r="M617" t="s">
        <v>79</v>
      </c>
      <c r="Q617">
        <v>138.1</v>
      </c>
      <c r="R617" t="s">
        <v>52</v>
      </c>
      <c r="S617">
        <v>32.715975999999998</v>
      </c>
      <c r="T617">
        <v>-108.248976</v>
      </c>
      <c r="U617">
        <v>0.32916666700000002</v>
      </c>
      <c r="V617">
        <v>1</v>
      </c>
      <c r="W617">
        <v>2</v>
      </c>
      <c r="X617">
        <v>0</v>
      </c>
      <c r="Y617">
        <v>120.31</v>
      </c>
      <c r="Z617">
        <v>35000055001</v>
      </c>
      <c r="AA617">
        <v>493.50378813769998</v>
      </c>
      <c r="AB617" t="s">
        <v>118</v>
      </c>
      <c r="AC617" t="s">
        <v>72</v>
      </c>
      <c r="AD617" t="s">
        <v>54</v>
      </c>
      <c r="AE617" t="s">
        <v>73</v>
      </c>
      <c r="AF617" t="s">
        <v>3008</v>
      </c>
    </row>
    <row r="618" spans="1:32" x14ac:dyDescent="0.3">
      <c r="A618" t="s">
        <v>3009</v>
      </c>
      <c r="B618" t="s">
        <v>3010</v>
      </c>
      <c r="C618" t="s">
        <v>3010</v>
      </c>
      <c r="D618" t="s">
        <v>3011</v>
      </c>
      <c r="E618" t="s">
        <v>99</v>
      </c>
      <c r="F618">
        <v>6</v>
      </c>
      <c r="G618">
        <v>2022</v>
      </c>
      <c r="H618" s="1">
        <v>44824.373985324077</v>
      </c>
      <c r="I618" t="s">
        <v>2948</v>
      </c>
      <c r="J618">
        <v>982.7</v>
      </c>
      <c r="K618">
        <v>0</v>
      </c>
      <c r="L618" t="s">
        <v>38</v>
      </c>
      <c r="M618" t="s">
        <v>79</v>
      </c>
      <c r="Q618">
        <v>982.7</v>
      </c>
      <c r="R618" t="s">
        <v>94</v>
      </c>
      <c r="S618">
        <v>31.820056000000001</v>
      </c>
      <c r="T618">
        <v>-102.253806</v>
      </c>
      <c r="U618">
        <v>3.6358333329999999</v>
      </c>
      <c r="V618">
        <v>1</v>
      </c>
      <c r="W618">
        <v>11</v>
      </c>
      <c r="X618">
        <v>11</v>
      </c>
      <c r="Y618">
        <v>1332.74</v>
      </c>
      <c r="Z618">
        <v>48001003002</v>
      </c>
      <c r="AA618">
        <v>3363.4741575288999</v>
      </c>
      <c r="AB618" t="s">
        <v>41</v>
      </c>
      <c r="AC618" t="s">
        <v>72</v>
      </c>
      <c r="AD618" t="s">
        <v>54</v>
      </c>
      <c r="AE618" t="s">
        <v>73</v>
      </c>
      <c r="AF618" t="s">
        <v>3012</v>
      </c>
    </row>
    <row r="619" spans="1:32" x14ac:dyDescent="0.3">
      <c r="A619" t="s">
        <v>3013</v>
      </c>
      <c r="B619" t="s">
        <v>3014</v>
      </c>
      <c r="C619" t="s">
        <v>3015</v>
      </c>
      <c r="D619" t="s">
        <v>762</v>
      </c>
      <c r="E619" t="s">
        <v>629</v>
      </c>
      <c r="F619">
        <v>6</v>
      </c>
      <c r="G619">
        <v>2022</v>
      </c>
      <c r="H619" s="1">
        <v>44971.573952800929</v>
      </c>
      <c r="I619" t="s">
        <v>2948</v>
      </c>
      <c r="J619">
        <v>972.35</v>
      </c>
      <c r="K619">
        <v>0</v>
      </c>
      <c r="L619" t="s">
        <v>38</v>
      </c>
      <c r="M619" t="s">
        <v>79</v>
      </c>
      <c r="Q619">
        <v>972.35</v>
      </c>
      <c r="R619" t="s">
        <v>86</v>
      </c>
      <c r="S619">
        <v>32.425147000000003</v>
      </c>
      <c r="T619">
        <v>-104.17553100000001</v>
      </c>
      <c r="U619">
        <v>1.765833333</v>
      </c>
      <c r="V619">
        <v>1</v>
      </c>
      <c r="W619">
        <v>8.5</v>
      </c>
      <c r="X619">
        <v>0</v>
      </c>
      <c r="Y619">
        <v>644.15</v>
      </c>
      <c r="Z619">
        <v>35200900001</v>
      </c>
      <c r="AA619">
        <v>1529.6796385079999</v>
      </c>
      <c r="AB619" t="s">
        <v>2888</v>
      </c>
      <c r="AC619" t="s">
        <v>562</v>
      </c>
      <c r="AD619" t="s">
        <v>54</v>
      </c>
      <c r="AE619" t="s">
        <v>2290</v>
      </c>
      <c r="AF619" t="s">
        <v>3016</v>
      </c>
    </row>
    <row r="620" spans="1:32" x14ac:dyDescent="0.3">
      <c r="A620" t="s">
        <v>3017</v>
      </c>
      <c r="B620" t="s">
        <v>3018</v>
      </c>
      <c r="C620" t="s">
        <v>3019</v>
      </c>
      <c r="D620" t="s">
        <v>3017</v>
      </c>
      <c r="E620" t="s">
        <v>437</v>
      </c>
      <c r="F620">
        <v>5</v>
      </c>
      <c r="G620">
        <v>2022</v>
      </c>
      <c r="H620" s="1">
        <v>44957.616238807874</v>
      </c>
      <c r="I620" t="s">
        <v>2948</v>
      </c>
      <c r="J620">
        <v>954</v>
      </c>
      <c r="K620">
        <v>0</v>
      </c>
      <c r="L620" t="s">
        <v>38</v>
      </c>
      <c r="M620" t="s">
        <v>51</v>
      </c>
      <c r="N620">
        <v>954.05</v>
      </c>
      <c r="R620" t="s">
        <v>52</v>
      </c>
      <c r="S620">
        <v>45.109000000000002</v>
      </c>
      <c r="T620">
        <v>-95.035210000000006</v>
      </c>
      <c r="U620">
        <v>3.6272500000000001</v>
      </c>
      <c r="V620">
        <v>1</v>
      </c>
      <c r="W620">
        <v>5.04</v>
      </c>
      <c r="X620">
        <v>0</v>
      </c>
      <c r="Y620">
        <v>1324.9749999999999</v>
      </c>
      <c r="AB620" t="s">
        <v>54</v>
      </c>
      <c r="AC620" t="s">
        <v>54</v>
      </c>
      <c r="AD620" t="s">
        <v>54</v>
      </c>
      <c r="AE620" t="s">
        <v>73</v>
      </c>
      <c r="AF620" t="s">
        <v>3020</v>
      </c>
    </row>
    <row r="621" spans="1:32" x14ac:dyDescent="0.3">
      <c r="A621" t="s">
        <v>3021</v>
      </c>
      <c r="B621" t="s">
        <v>3022</v>
      </c>
      <c r="C621" t="s">
        <v>3023</v>
      </c>
      <c r="D621" t="s">
        <v>3024</v>
      </c>
      <c r="E621" t="s">
        <v>854</v>
      </c>
      <c r="F621">
        <v>8</v>
      </c>
      <c r="G621">
        <v>2022</v>
      </c>
      <c r="H621" s="1">
        <v>44935.427749201386</v>
      </c>
      <c r="I621" t="s">
        <v>2948</v>
      </c>
      <c r="J621">
        <v>950</v>
      </c>
      <c r="K621">
        <v>0</v>
      </c>
      <c r="L621" t="s">
        <v>38</v>
      </c>
      <c r="M621" t="s">
        <v>79</v>
      </c>
      <c r="Q621">
        <v>950</v>
      </c>
      <c r="R621" t="s">
        <v>94</v>
      </c>
      <c r="S621">
        <v>37.810772999999998</v>
      </c>
      <c r="T621">
        <v>-113.089265</v>
      </c>
      <c r="U621">
        <v>3.6</v>
      </c>
      <c r="V621">
        <v>1</v>
      </c>
      <c r="W621">
        <v>4.4000000000000004</v>
      </c>
      <c r="X621">
        <v>2</v>
      </c>
      <c r="Y621">
        <v>1313.63</v>
      </c>
      <c r="Z621">
        <v>49000038001</v>
      </c>
      <c r="AA621">
        <v>1438.627279073</v>
      </c>
      <c r="AB621" t="s">
        <v>53</v>
      </c>
      <c r="AC621" t="s">
        <v>64</v>
      </c>
      <c r="AD621" t="s">
        <v>54</v>
      </c>
      <c r="AE621" t="s">
        <v>73</v>
      </c>
      <c r="AF621" t="s">
        <v>3025</v>
      </c>
    </row>
    <row r="622" spans="1:32" x14ac:dyDescent="0.3">
      <c r="A622" t="s">
        <v>3026</v>
      </c>
      <c r="B622" t="s">
        <v>3027</v>
      </c>
      <c r="C622" t="s">
        <v>3028</v>
      </c>
      <c r="D622" t="s">
        <v>3029</v>
      </c>
      <c r="E622" t="s">
        <v>854</v>
      </c>
      <c r="F622">
        <v>8</v>
      </c>
      <c r="G622">
        <v>2022</v>
      </c>
      <c r="H622" s="1">
        <v>44985.552274282411</v>
      </c>
      <c r="I622" t="s">
        <v>2948</v>
      </c>
      <c r="J622">
        <v>872</v>
      </c>
      <c r="K622">
        <v>0</v>
      </c>
      <c r="L622" t="s">
        <v>38</v>
      </c>
      <c r="M622" t="s">
        <v>51</v>
      </c>
      <c r="N622">
        <v>1078</v>
      </c>
      <c r="R622" t="s">
        <v>86</v>
      </c>
      <c r="S622">
        <v>40.243070000000003</v>
      </c>
      <c r="T622">
        <v>-111.66745</v>
      </c>
      <c r="U622">
        <v>3.6783333329999999</v>
      </c>
      <c r="V622">
        <v>1</v>
      </c>
      <c r="W622">
        <v>6.6</v>
      </c>
      <c r="X622">
        <v>0</v>
      </c>
      <c r="Y622">
        <v>1342.97</v>
      </c>
      <c r="Z622">
        <v>49000041001</v>
      </c>
      <c r="AB622" t="s">
        <v>53</v>
      </c>
      <c r="AC622" t="s">
        <v>64</v>
      </c>
      <c r="AD622" t="s">
        <v>43</v>
      </c>
      <c r="AE622" t="s">
        <v>73</v>
      </c>
      <c r="AF622" t="s">
        <v>3030</v>
      </c>
    </row>
    <row r="623" spans="1:32" x14ac:dyDescent="0.3">
      <c r="A623" t="s">
        <v>3031</v>
      </c>
      <c r="B623" t="s">
        <v>3032</v>
      </c>
      <c r="C623" t="s">
        <v>3033</v>
      </c>
      <c r="D623" t="s">
        <v>3034</v>
      </c>
      <c r="E623" t="s">
        <v>1449</v>
      </c>
      <c r="F623">
        <v>3</v>
      </c>
      <c r="G623">
        <v>2022</v>
      </c>
      <c r="H623" s="1">
        <v>44944.581258692131</v>
      </c>
      <c r="I623" t="s">
        <v>2948</v>
      </c>
      <c r="J623">
        <v>853.05</v>
      </c>
      <c r="K623">
        <v>0</v>
      </c>
      <c r="L623" t="s">
        <v>38</v>
      </c>
      <c r="M623" t="s">
        <v>51</v>
      </c>
      <c r="N623">
        <v>627.36</v>
      </c>
      <c r="R623" t="s">
        <v>52</v>
      </c>
      <c r="S623">
        <v>39.28069</v>
      </c>
      <c r="T623">
        <v>-81.557060000000007</v>
      </c>
      <c r="U623">
        <v>6.1179500000000005E-2</v>
      </c>
      <c r="V623">
        <v>5</v>
      </c>
      <c r="W623">
        <v>0</v>
      </c>
      <c r="X623">
        <v>0</v>
      </c>
      <c r="Y623">
        <v>11.122496</v>
      </c>
      <c r="Z623">
        <v>54005405001</v>
      </c>
      <c r="AA623">
        <v>3117.6327870544001</v>
      </c>
      <c r="AB623" t="s">
        <v>177</v>
      </c>
      <c r="AC623" t="s">
        <v>42</v>
      </c>
      <c r="AD623" t="s">
        <v>54</v>
      </c>
      <c r="AE623" t="s">
        <v>73</v>
      </c>
      <c r="AF623" t="s">
        <v>3035</v>
      </c>
    </row>
    <row r="624" spans="1:32" x14ac:dyDescent="0.3">
      <c r="A624" t="s">
        <v>3036</v>
      </c>
      <c r="B624" t="s">
        <v>3037</v>
      </c>
      <c r="C624" t="s">
        <v>3038</v>
      </c>
      <c r="D624" t="s">
        <v>3039</v>
      </c>
      <c r="E624" t="s">
        <v>253</v>
      </c>
      <c r="F624">
        <v>5</v>
      </c>
      <c r="G624">
        <v>2022</v>
      </c>
      <c r="H624" s="1">
        <v>44994.516631724538</v>
      </c>
      <c r="I624" t="s">
        <v>2948</v>
      </c>
      <c r="J624">
        <v>850.34</v>
      </c>
      <c r="K624">
        <v>0</v>
      </c>
      <c r="L624" t="s">
        <v>38</v>
      </c>
      <c r="M624" t="s">
        <v>79</v>
      </c>
      <c r="Q624">
        <v>830.34</v>
      </c>
      <c r="R624" t="s">
        <v>52</v>
      </c>
      <c r="S624">
        <v>38.956443999999998</v>
      </c>
      <c r="T624">
        <v>-85.930833000000007</v>
      </c>
      <c r="U624">
        <v>4.3572916670000001</v>
      </c>
      <c r="V624">
        <v>1</v>
      </c>
      <c r="W624">
        <v>8.6999999999999993</v>
      </c>
      <c r="X624">
        <v>30</v>
      </c>
      <c r="Y624">
        <v>1583.9992</v>
      </c>
      <c r="Z624">
        <v>18002190001</v>
      </c>
      <c r="AA624">
        <v>1566.100582282</v>
      </c>
      <c r="AB624" t="s">
        <v>41</v>
      </c>
      <c r="AC624" t="s">
        <v>72</v>
      </c>
      <c r="AD624" t="s">
        <v>54</v>
      </c>
      <c r="AE624" t="s">
        <v>73</v>
      </c>
      <c r="AF624" t="s">
        <v>3040</v>
      </c>
    </row>
    <row r="625" spans="1:32" x14ac:dyDescent="0.3">
      <c r="A625" t="s">
        <v>3041</v>
      </c>
      <c r="B625" t="s">
        <v>3042</v>
      </c>
      <c r="C625" t="s">
        <v>3043</v>
      </c>
      <c r="D625" t="s">
        <v>3044</v>
      </c>
      <c r="E625" t="s">
        <v>136</v>
      </c>
      <c r="F625">
        <v>4</v>
      </c>
      <c r="G625">
        <v>2022</v>
      </c>
      <c r="H625" s="1">
        <v>44960.392944270832</v>
      </c>
      <c r="I625" t="s">
        <v>2948</v>
      </c>
      <c r="J625">
        <v>812</v>
      </c>
      <c r="K625">
        <v>0</v>
      </c>
      <c r="L625" t="s">
        <v>38</v>
      </c>
      <c r="M625" t="s">
        <v>51</v>
      </c>
      <c r="N625">
        <v>812</v>
      </c>
      <c r="R625" t="s">
        <v>86</v>
      </c>
      <c r="S625">
        <v>36.213425000000001</v>
      </c>
      <c r="T625">
        <v>-81.646170999999995</v>
      </c>
      <c r="U625">
        <v>2.4647749999999999</v>
      </c>
      <c r="V625">
        <v>1</v>
      </c>
      <c r="W625">
        <v>4.82</v>
      </c>
      <c r="X625">
        <v>0</v>
      </c>
      <c r="Y625">
        <v>898.24130000000002</v>
      </c>
      <c r="Z625">
        <v>37009502001</v>
      </c>
      <c r="AA625">
        <v>1330.0928666264799</v>
      </c>
      <c r="AB625" t="s">
        <v>41</v>
      </c>
      <c r="AC625" t="s">
        <v>54</v>
      </c>
      <c r="AD625" t="s">
        <v>537</v>
      </c>
      <c r="AE625" t="s">
        <v>54</v>
      </c>
      <c r="AF625" t="s">
        <v>3045</v>
      </c>
    </row>
    <row r="626" spans="1:32" x14ac:dyDescent="0.3">
      <c r="A626" t="s">
        <v>3046</v>
      </c>
      <c r="B626" t="s">
        <v>3047</v>
      </c>
      <c r="C626" t="s">
        <v>3048</v>
      </c>
      <c r="D626" t="s">
        <v>2052</v>
      </c>
      <c r="E626" t="s">
        <v>3049</v>
      </c>
      <c r="F626">
        <v>8</v>
      </c>
      <c r="G626">
        <v>2022</v>
      </c>
      <c r="H626" s="1">
        <v>44957.59170931713</v>
      </c>
      <c r="I626" t="s">
        <v>2948</v>
      </c>
      <c r="J626">
        <v>811.54</v>
      </c>
      <c r="K626">
        <v>0</v>
      </c>
      <c r="L626" t="s">
        <v>38</v>
      </c>
      <c r="M626" t="s">
        <v>51</v>
      </c>
      <c r="N626">
        <v>811.54</v>
      </c>
      <c r="R626" t="s">
        <v>52</v>
      </c>
      <c r="S626">
        <v>46.908459999999998</v>
      </c>
      <c r="T626">
        <v>-98.705430000000007</v>
      </c>
      <c r="U626">
        <v>5.3657500000000002</v>
      </c>
      <c r="V626">
        <v>2</v>
      </c>
      <c r="W626">
        <v>1E-3</v>
      </c>
      <c r="X626">
        <v>1E-3</v>
      </c>
      <c r="Y626">
        <v>1434.075</v>
      </c>
      <c r="Z626">
        <v>38000004001</v>
      </c>
      <c r="AA626">
        <v>1456.8377509599998</v>
      </c>
      <c r="AB626" t="s">
        <v>41</v>
      </c>
      <c r="AC626" t="s">
        <v>72</v>
      </c>
      <c r="AD626" t="s">
        <v>54</v>
      </c>
      <c r="AE626" t="s">
        <v>44</v>
      </c>
      <c r="AF626" t="s">
        <v>3050</v>
      </c>
    </row>
    <row r="627" spans="1:32" x14ac:dyDescent="0.3">
      <c r="A627" t="s">
        <v>3051</v>
      </c>
      <c r="B627" t="s">
        <v>3052</v>
      </c>
      <c r="C627" t="s">
        <v>3052</v>
      </c>
      <c r="D627" t="s">
        <v>3053</v>
      </c>
      <c r="E627" t="s">
        <v>99</v>
      </c>
      <c r="F627">
        <v>6</v>
      </c>
      <c r="G627">
        <v>2022</v>
      </c>
      <c r="H627" s="1">
        <v>44818.443939074074</v>
      </c>
      <c r="I627" t="s">
        <v>2948</v>
      </c>
      <c r="J627">
        <v>700.38</v>
      </c>
      <c r="K627">
        <v>0</v>
      </c>
      <c r="L627" t="s">
        <v>38</v>
      </c>
      <c r="M627" t="s">
        <v>79</v>
      </c>
      <c r="Q627">
        <v>700.38</v>
      </c>
      <c r="R627" t="s">
        <v>52</v>
      </c>
      <c r="S627">
        <v>29.561630000000001</v>
      </c>
      <c r="T627">
        <v>-97.964477000000002</v>
      </c>
      <c r="U627">
        <v>2.474166667</v>
      </c>
      <c r="V627">
        <v>1</v>
      </c>
      <c r="W627">
        <v>4.9000000000000004</v>
      </c>
      <c r="X627">
        <v>4.9000000000000004</v>
      </c>
      <c r="Y627">
        <v>903.04</v>
      </c>
      <c r="Z627">
        <v>48008025001</v>
      </c>
      <c r="AA627">
        <v>1485.9745059792001</v>
      </c>
      <c r="AB627" t="s">
        <v>118</v>
      </c>
      <c r="AC627" t="s">
        <v>54</v>
      </c>
      <c r="AD627" t="s">
        <v>54</v>
      </c>
      <c r="AE627" t="s">
        <v>73</v>
      </c>
      <c r="AF627" t="s">
        <v>3054</v>
      </c>
    </row>
    <row r="628" spans="1:32" x14ac:dyDescent="0.3">
      <c r="A628" t="s">
        <v>3055</v>
      </c>
      <c r="B628" t="s">
        <v>3056</v>
      </c>
      <c r="C628" t="s">
        <v>3057</v>
      </c>
      <c r="D628" t="s">
        <v>3058</v>
      </c>
      <c r="E628" t="s">
        <v>629</v>
      </c>
      <c r="F628">
        <v>6</v>
      </c>
      <c r="G628">
        <v>2022</v>
      </c>
      <c r="H628" s="1">
        <v>45009.666413113424</v>
      </c>
      <c r="I628" t="s">
        <v>2948</v>
      </c>
      <c r="J628">
        <v>700</v>
      </c>
      <c r="K628">
        <v>0</v>
      </c>
      <c r="L628" t="s">
        <v>38</v>
      </c>
      <c r="M628" t="s">
        <v>79</v>
      </c>
      <c r="Q628">
        <v>700</v>
      </c>
      <c r="R628" t="s">
        <v>52</v>
      </c>
      <c r="S628">
        <v>35.998662000000003</v>
      </c>
      <c r="T628">
        <v>-106.07782899999999</v>
      </c>
      <c r="U628">
        <v>0.81899999999999995</v>
      </c>
      <c r="V628">
        <v>1</v>
      </c>
      <c r="W628">
        <v>1.01</v>
      </c>
      <c r="X628">
        <v>0</v>
      </c>
      <c r="Y628">
        <v>299.346</v>
      </c>
      <c r="Z628">
        <v>35000107001</v>
      </c>
      <c r="AA628">
        <v>728.41887547999988</v>
      </c>
      <c r="AB628" t="s">
        <v>118</v>
      </c>
      <c r="AC628" t="s">
        <v>144</v>
      </c>
      <c r="AD628" t="s">
        <v>43</v>
      </c>
      <c r="AE628" t="s">
        <v>55</v>
      </c>
      <c r="AF628" t="s">
        <v>3059</v>
      </c>
    </row>
    <row r="629" spans="1:32" x14ac:dyDescent="0.3">
      <c r="A629" t="s">
        <v>3060</v>
      </c>
      <c r="B629" t="s">
        <v>3061</v>
      </c>
      <c r="C629" t="s">
        <v>3061</v>
      </c>
      <c r="D629" t="s">
        <v>3062</v>
      </c>
      <c r="E629" t="s">
        <v>99</v>
      </c>
      <c r="F629">
        <v>6</v>
      </c>
      <c r="G629">
        <v>2022</v>
      </c>
      <c r="H629" s="1">
        <v>44831.361287939813</v>
      </c>
      <c r="I629" t="s">
        <v>2948</v>
      </c>
      <c r="J629">
        <v>651</v>
      </c>
      <c r="K629">
        <v>0</v>
      </c>
      <c r="L629" t="s">
        <v>38</v>
      </c>
      <c r="M629" t="s">
        <v>79</v>
      </c>
      <c r="Q629">
        <v>651</v>
      </c>
      <c r="R629" t="s">
        <v>52</v>
      </c>
      <c r="S629">
        <v>29.954319000000002</v>
      </c>
      <c r="T629">
        <v>-93.942518000000007</v>
      </c>
      <c r="U629">
        <v>1.6249166669999999</v>
      </c>
      <c r="V629">
        <v>1</v>
      </c>
      <c r="W629">
        <v>4.9800000000000004</v>
      </c>
      <c r="X629">
        <v>4.9800000000000004</v>
      </c>
      <c r="Y629">
        <v>593.61099999999999</v>
      </c>
      <c r="Z629">
        <v>48006010001</v>
      </c>
      <c r="AA629">
        <v>1813.7629999452008</v>
      </c>
      <c r="AB629" t="s">
        <v>41</v>
      </c>
      <c r="AC629" t="s">
        <v>54</v>
      </c>
      <c r="AD629" t="s">
        <v>54</v>
      </c>
      <c r="AE629" t="s">
        <v>73</v>
      </c>
      <c r="AF629" t="s">
        <v>3063</v>
      </c>
    </row>
    <row r="630" spans="1:32" x14ac:dyDescent="0.3">
      <c r="A630" t="s">
        <v>3064</v>
      </c>
      <c r="B630" t="s">
        <v>3065</v>
      </c>
      <c r="C630" t="s">
        <v>3066</v>
      </c>
      <c r="D630" t="s">
        <v>3067</v>
      </c>
      <c r="E630" t="s">
        <v>253</v>
      </c>
      <c r="F630">
        <v>5</v>
      </c>
      <c r="G630">
        <v>2022</v>
      </c>
      <c r="H630" s="1">
        <v>44950.599495104165</v>
      </c>
      <c r="I630" t="s">
        <v>2948</v>
      </c>
      <c r="J630">
        <v>601.34</v>
      </c>
      <c r="K630">
        <v>0</v>
      </c>
      <c r="L630" t="s">
        <v>38</v>
      </c>
      <c r="M630" t="s">
        <v>51</v>
      </c>
      <c r="N630">
        <v>356.57</v>
      </c>
      <c r="R630" t="s">
        <v>52</v>
      </c>
      <c r="S630">
        <v>38.385139000000002</v>
      </c>
      <c r="T630">
        <v>-86.940167000000002</v>
      </c>
      <c r="U630">
        <v>2.5049999999999999</v>
      </c>
      <c r="V630">
        <v>1</v>
      </c>
      <c r="W630">
        <v>3.6</v>
      </c>
      <c r="X630">
        <v>2.6</v>
      </c>
      <c r="Y630">
        <v>910.68</v>
      </c>
      <c r="Z630">
        <v>18004372001</v>
      </c>
      <c r="AA630">
        <v>974.26024595450019</v>
      </c>
      <c r="AB630" t="s">
        <v>407</v>
      </c>
      <c r="AC630" t="s">
        <v>42</v>
      </c>
      <c r="AD630" t="s">
        <v>54</v>
      </c>
      <c r="AE630" t="s">
        <v>73</v>
      </c>
      <c r="AF630" t="s">
        <v>3068</v>
      </c>
    </row>
    <row r="631" spans="1:32" x14ac:dyDescent="0.3">
      <c r="A631" t="s">
        <v>3069</v>
      </c>
      <c r="B631" t="s">
        <v>3070</v>
      </c>
      <c r="C631" t="s">
        <v>3071</v>
      </c>
      <c r="D631" t="s">
        <v>3072</v>
      </c>
      <c r="E631" t="s">
        <v>117</v>
      </c>
      <c r="F631">
        <v>5</v>
      </c>
      <c r="G631">
        <v>2022</v>
      </c>
      <c r="H631" s="1">
        <v>44944.561729756948</v>
      </c>
      <c r="I631" t="s">
        <v>2948</v>
      </c>
      <c r="J631">
        <v>452.27</v>
      </c>
      <c r="K631">
        <v>0</v>
      </c>
      <c r="L631" t="s">
        <v>38</v>
      </c>
      <c r="M631" t="s">
        <v>51</v>
      </c>
      <c r="N631">
        <v>452.27</v>
      </c>
      <c r="R631" t="s">
        <v>52</v>
      </c>
      <c r="S631">
        <v>42.162500000000001</v>
      </c>
      <c r="T631">
        <v>-88.441699999999997</v>
      </c>
      <c r="U631">
        <v>1.0887500000000001</v>
      </c>
      <c r="V631">
        <v>1</v>
      </c>
      <c r="W631">
        <v>6.5</v>
      </c>
      <c r="X631">
        <v>2.6</v>
      </c>
      <c r="Y631">
        <v>397.12599999999998</v>
      </c>
      <c r="Z631">
        <v>17000672003</v>
      </c>
      <c r="AA631">
        <v>437.05132528799993</v>
      </c>
      <c r="AB631" t="s">
        <v>41</v>
      </c>
      <c r="AC631" t="s">
        <v>72</v>
      </c>
      <c r="AD631" t="s">
        <v>54</v>
      </c>
      <c r="AE631" t="s">
        <v>73</v>
      </c>
      <c r="AF631" t="s">
        <v>3073</v>
      </c>
    </row>
    <row r="632" spans="1:32" x14ac:dyDescent="0.3">
      <c r="A632" t="s">
        <v>3074</v>
      </c>
      <c r="B632" t="s">
        <v>3075</v>
      </c>
      <c r="C632" t="s">
        <v>3076</v>
      </c>
      <c r="D632" t="s">
        <v>3077</v>
      </c>
      <c r="E632" t="s">
        <v>525</v>
      </c>
      <c r="F632">
        <v>2</v>
      </c>
      <c r="G632">
        <v>2022</v>
      </c>
      <c r="H632" s="1">
        <v>44949.378778622682</v>
      </c>
      <c r="I632" t="s">
        <v>2948</v>
      </c>
      <c r="J632">
        <v>450</v>
      </c>
      <c r="K632">
        <v>0</v>
      </c>
      <c r="L632" t="s">
        <v>38</v>
      </c>
      <c r="M632" t="s">
        <v>79</v>
      </c>
      <c r="Q632">
        <v>900</v>
      </c>
      <c r="R632" t="s">
        <v>94</v>
      </c>
      <c r="S632">
        <v>40.071944000000002</v>
      </c>
      <c r="T632">
        <v>-74.876360000000005</v>
      </c>
      <c r="U632">
        <v>1.2875000000000001</v>
      </c>
      <c r="V632">
        <v>1</v>
      </c>
      <c r="W632">
        <v>0</v>
      </c>
      <c r="X632">
        <v>0</v>
      </c>
      <c r="Y632">
        <v>470.43</v>
      </c>
      <c r="Z632">
        <v>34007154001</v>
      </c>
      <c r="AA632">
        <v>1063.4915582007998</v>
      </c>
      <c r="AB632" t="s">
        <v>54</v>
      </c>
      <c r="AC632" t="s">
        <v>64</v>
      </c>
      <c r="AD632" t="s">
        <v>54</v>
      </c>
      <c r="AE632" t="s">
        <v>65</v>
      </c>
      <c r="AF632" t="s">
        <v>3078</v>
      </c>
    </row>
    <row r="633" spans="1:32" x14ac:dyDescent="0.3">
      <c r="A633" t="s">
        <v>3079</v>
      </c>
      <c r="B633" t="s">
        <v>3080</v>
      </c>
      <c r="C633" t="s">
        <v>3081</v>
      </c>
      <c r="D633" t="s">
        <v>3082</v>
      </c>
      <c r="E633" t="s">
        <v>514</v>
      </c>
      <c r="F633">
        <v>1</v>
      </c>
      <c r="G633">
        <v>2022</v>
      </c>
      <c r="H633" s="1">
        <v>44958.564659687501</v>
      </c>
      <c r="I633" t="s">
        <v>2948</v>
      </c>
      <c r="J633">
        <v>438</v>
      </c>
      <c r="K633">
        <v>0</v>
      </c>
      <c r="L633" t="s">
        <v>38</v>
      </c>
      <c r="M633" t="s">
        <v>79</v>
      </c>
      <c r="Q633">
        <v>438</v>
      </c>
      <c r="R633" t="s">
        <v>86</v>
      </c>
      <c r="S633">
        <v>41.661599000000002</v>
      </c>
      <c r="T633">
        <v>-71.264893000000001</v>
      </c>
      <c r="U633">
        <v>3.1316666670000002</v>
      </c>
      <c r="V633">
        <v>1</v>
      </c>
      <c r="W633">
        <v>3.79</v>
      </c>
      <c r="X633">
        <v>3.08</v>
      </c>
      <c r="Y633">
        <v>1137.6300000000001</v>
      </c>
      <c r="Z633">
        <v>44440002001</v>
      </c>
      <c r="AA633">
        <v>1302.0487399205001</v>
      </c>
      <c r="AB633" t="s">
        <v>41</v>
      </c>
      <c r="AC633" t="s">
        <v>64</v>
      </c>
      <c r="AD633" t="s">
        <v>43</v>
      </c>
      <c r="AE633" t="s">
        <v>44</v>
      </c>
      <c r="AF633" t="s">
        <v>3083</v>
      </c>
    </row>
    <row r="634" spans="1:32" x14ac:dyDescent="0.3">
      <c r="A634" t="s">
        <v>3084</v>
      </c>
      <c r="B634" t="s">
        <v>3085</v>
      </c>
      <c r="C634" t="s">
        <v>3086</v>
      </c>
      <c r="D634" t="s">
        <v>3087</v>
      </c>
      <c r="E634" t="s">
        <v>247</v>
      </c>
      <c r="F634">
        <v>1</v>
      </c>
      <c r="G634">
        <v>2022</v>
      </c>
      <c r="H634" s="1">
        <v>44972.436759652781</v>
      </c>
      <c r="I634" t="s">
        <v>2948</v>
      </c>
      <c r="J634">
        <v>430</v>
      </c>
      <c r="K634">
        <v>0</v>
      </c>
      <c r="L634" t="s">
        <v>38</v>
      </c>
      <c r="M634" t="s">
        <v>51</v>
      </c>
      <c r="N634">
        <v>430</v>
      </c>
      <c r="R634" t="s">
        <v>86</v>
      </c>
      <c r="S634">
        <v>42.691173999999997</v>
      </c>
      <c r="T634">
        <v>-70.838883999999993</v>
      </c>
      <c r="U634">
        <v>0.79833333299999998</v>
      </c>
      <c r="V634">
        <v>1</v>
      </c>
      <c r="W634">
        <v>1.8</v>
      </c>
      <c r="X634">
        <v>0</v>
      </c>
      <c r="Y634">
        <v>291.08999999999997</v>
      </c>
      <c r="Z634">
        <v>25000015001</v>
      </c>
      <c r="AA634">
        <v>482.57750500549997</v>
      </c>
      <c r="AB634" t="s">
        <v>54</v>
      </c>
      <c r="AC634" t="s">
        <v>54</v>
      </c>
      <c r="AD634" t="s">
        <v>43</v>
      </c>
      <c r="AE634" t="s">
        <v>54</v>
      </c>
      <c r="AF634" t="s">
        <v>3088</v>
      </c>
    </row>
    <row r="635" spans="1:32" x14ac:dyDescent="0.3">
      <c r="A635" t="s">
        <v>3089</v>
      </c>
      <c r="B635" t="s">
        <v>3090</v>
      </c>
      <c r="C635" t="s">
        <v>3091</v>
      </c>
      <c r="D635" t="s">
        <v>3092</v>
      </c>
      <c r="E635" t="s">
        <v>85</v>
      </c>
      <c r="F635">
        <v>2</v>
      </c>
      <c r="G635">
        <v>2022</v>
      </c>
      <c r="H635" s="1">
        <v>44944.349567581019</v>
      </c>
      <c r="I635" t="s">
        <v>2948</v>
      </c>
      <c r="J635">
        <v>412.3</v>
      </c>
      <c r="K635">
        <v>0</v>
      </c>
      <c r="L635" t="s">
        <v>38</v>
      </c>
      <c r="M635" t="s">
        <v>79</v>
      </c>
      <c r="Q635">
        <v>412.3</v>
      </c>
      <c r="R635" t="s">
        <v>94</v>
      </c>
      <c r="S635">
        <v>41.46067</v>
      </c>
      <c r="T635">
        <v>-74.026615000000007</v>
      </c>
      <c r="U635">
        <v>0</v>
      </c>
      <c r="V635">
        <v>1</v>
      </c>
      <c r="W635">
        <v>5</v>
      </c>
      <c r="X635">
        <v>0</v>
      </c>
      <c r="Y635">
        <v>0</v>
      </c>
      <c r="AB635" t="s">
        <v>54</v>
      </c>
      <c r="AC635" t="s">
        <v>54</v>
      </c>
      <c r="AD635" t="s">
        <v>54</v>
      </c>
      <c r="AE635" t="s">
        <v>65</v>
      </c>
      <c r="AF635" t="s">
        <v>3093</v>
      </c>
    </row>
    <row r="636" spans="1:32" x14ac:dyDescent="0.3">
      <c r="A636" t="s">
        <v>3094</v>
      </c>
      <c r="B636" t="s">
        <v>3095</v>
      </c>
      <c r="C636" t="s">
        <v>3096</v>
      </c>
      <c r="D636" t="s">
        <v>3097</v>
      </c>
      <c r="E636" t="s">
        <v>111</v>
      </c>
      <c r="F636">
        <v>4</v>
      </c>
      <c r="G636">
        <v>2022</v>
      </c>
      <c r="H636" s="1">
        <v>44984.7773087963</v>
      </c>
      <c r="I636" t="s">
        <v>2948</v>
      </c>
      <c r="J636">
        <v>375.16</v>
      </c>
      <c r="K636">
        <v>0</v>
      </c>
      <c r="L636" t="s">
        <v>38</v>
      </c>
      <c r="M636" t="s">
        <v>79</v>
      </c>
      <c r="Q636">
        <v>375.16</v>
      </c>
      <c r="R636" t="s">
        <v>52</v>
      </c>
      <c r="S636">
        <v>30.757992999999999</v>
      </c>
      <c r="T636">
        <v>-81.538169999999994</v>
      </c>
      <c r="U636">
        <v>1.9026666670000001</v>
      </c>
      <c r="V636">
        <v>1</v>
      </c>
      <c r="W636">
        <v>4</v>
      </c>
      <c r="X636">
        <v>2.0350000000000001</v>
      </c>
      <c r="Y636">
        <v>694.70899999999995</v>
      </c>
      <c r="Z636">
        <v>13000999020</v>
      </c>
      <c r="AA636">
        <v>905.97097637825004</v>
      </c>
      <c r="AB636" t="s">
        <v>41</v>
      </c>
      <c r="AC636" t="s">
        <v>54</v>
      </c>
      <c r="AD636" t="s">
        <v>54</v>
      </c>
      <c r="AE636" t="s">
        <v>73</v>
      </c>
      <c r="AF636" t="s">
        <v>3098</v>
      </c>
    </row>
    <row r="637" spans="1:32" x14ac:dyDescent="0.3">
      <c r="A637" t="s">
        <v>3099</v>
      </c>
      <c r="B637" t="s">
        <v>3100</v>
      </c>
      <c r="C637" t="s">
        <v>3101</v>
      </c>
      <c r="D637" t="s">
        <v>3102</v>
      </c>
      <c r="E637" t="s">
        <v>726</v>
      </c>
      <c r="F637">
        <v>6</v>
      </c>
      <c r="G637">
        <v>2022</v>
      </c>
      <c r="H637" s="1">
        <v>44964.427161874999</v>
      </c>
      <c r="I637" t="s">
        <v>2948</v>
      </c>
      <c r="J637">
        <v>357</v>
      </c>
      <c r="K637">
        <v>0</v>
      </c>
      <c r="L637" t="s">
        <v>38</v>
      </c>
      <c r="M637" t="s">
        <v>39</v>
      </c>
      <c r="N637">
        <v>357</v>
      </c>
      <c r="Q637">
        <v>357</v>
      </c>
      <c r="R637" t="s">
        <v>1484</v>
      </c>
      <c r="S637">
        <v>35.268300000000004</v>
      </c>
      <c r="T637">
        <v>-91.716099999999997</v>
      </c>
      <c r="U637">
        <v>4.2991666669999997</v>
      </c>
      <c r="V637">
        <v>1</v>
      </c>
      <c r="W637">
        <v>5</v>
      </c>
      <c r="X637">
        <v>6.74</v>
      </c>
      <c r="Y637">
        <v>1564.5</v>
      </c>
      <c r="Z637">
        <v>5000024001</v>
      </c>
      <c r="AA637">
        <v>1556.9953463385</v>
      </c>
      <c r="AB637" t="s">
        <v>54</v>
      </c>
      <c r="AC637" t="s">
        <v>54</v>
      </c>
      <c r="AD637" t="s">
        <v>43</v>
      </c>
      <c r="AE637" t="s">
        <v>73</v>
      </c>
      <c r="AF637" t="s">
        <v>3103</v>
      </c>
    </row>
    <row r="638" spans="1:32" x14ac:dyDescent="0.3">
      <c r="A638" t="s">
        <v>3104</v>
      </c>
      <c r="B638" t="s">
        <v>3105</v>
      </c>
      <c r="C638" t="s">
        <v>3106</v>
      </c>
      <c r="D638" t="s">
        <v>3107</v>
      </c>
      <c r="E638" t="s">
        <v>136</v>
      </c>
      <c r="F638">
        <v>4</v>
      </c>
      <c r="G638">
        <v>2022</v>
      </c>
      <c r="H638" s="1">
        <v>44987.747971076387</v>
      </c>
      <c r="I638" t="s">
        <v>2948</v>
      </c>
      <c r="J638">
        <v>330.35</v>
      </c>
      <c r="K638">
        <v>0</v>
      </c>
      <c r="L638" t="s">
        <v>38</v>
      </c>
      <c r="M638" t="s">
        <v>51</v>
      </c>
      <c r="N638">
        <v>330.35</v>
      </c>
      <c r="R638" t="s">
        <v>52</v>
      </c>
      <c r="S638">
        <v>35.641300000000001</v>
      </c>
      <c r="T638">
        <v>-78.464399999999998</v>
      </c>
      <c r="U638">
        <v>1.617583333</v>
      </c>
      <c r="V638">
        <v>1</v>
      </c>
      <c r="W638">
        <v>2.5</v>
      </c>
      <c r="X638">
        <v>0</v>
      </c>
      <c r="Y638">
        <v>590.21559999999999</v>
      </c>
      <c r="Z638">
        <v>37005102001</v>
      </c>
      <c r="AA638">
        <v>677.42955419640009</v>
      </c>
      <c r="AB638" t="s">
        <v>87</v>
      </c>
      <c r="AC638" t="s">
        <v>72</v>
      </c>
      <c r="AD638" t="s">
        <v>54</v>
      </c>
      <c r="AE638" t="s">
        <v>73</v>
      </c>
      <c r="AF638" t="s">
        <v>3108</v>
      </c>
    </row>
    <row r="639" spans="1:32" x14ac:dyDescent="0.3">
      <c r="A639" t="s">
        <v>3109</v>
      </c>
      <c r="B639" t="s">
        <v>3110</v>
      </c>
      <c r="C639" t="s">
        <v>3111</v>
      </c>
      <c r="D639" t="s">
        <v>3112</v>
      </c>
      <c r="E639" t="s">
        <v>36</v>
      </c>
      <c r="F639">
        <v>9</v>
      </c>
      <c r="G639">
        <v>2022</v>
      </c>
      <c r="H639" s="1">
        <v>44972.66721146991</v>
      </c>
      <c r="I639" t="s">
        <v>2948</v>
      </c>
      <c r="J639">
        <v>325.66000000000003</v>
      </c>
      <c r="K639">
        <v>0</v>
      </c>
      <c r="L639" t="s">
        <v>38</v>
      </c>
      <c r="M639" t="s">
        <v>51</v>
      </c>
      <c r="N639">
        <v>325.66000000000003</v>
      </c>
      <c r="R639" t="s">
        <v>52</v>
      </c>
      <c r="S639">
        <v>37.603870000000001</v>
      </c>
      <c r="T639">
        <v>-122.37978</v>
      </c>
      <c r="U639">
        <v>1.441666667</v>
      </c>
      <c r="V639">
        <v>3</v>
      </c>
      <c r="W639">
        <v>9</v>
      </c>
      <c r="X639">
        <v>0</v>
      </c>
      <c r="Y639">
        <v>526.54</v>
      </c>
      <c r="Z639">
        <v>6002039001</v>
      </c>
      <c r="AA639">
        <v>946.94453812399979</v>
      </c>
      <c r="AB639" t="s">
        <v>53</v>
      </c>
      <c r="AC639" t="s">
        <v>54</v>
      </c>
      <c r="AD639" t="s">
        <v>54</v>
      </c>
      <c r="AE639" t="s">
        <v>55</v>
      </c>
      <c r="AF639" t="s">
        <v>3113</v>
      </c>
    </row>
    <row r="640" spans="1:32" x14ac:dyDescent="0.3">
      <c r="A640" t="s">
        <v>3114</v>
      </c>
      <c r="B640" t="s">
        <v>3115</v>
      </c>
      <c r="C640" t="s">
        <v>3116</v>
      </c>
      <c r="D640" t="s">
        <v>3117</v>
      </c>
      <c r="E640" t="s">
        <v>715</v>
      </c>
      <c r="F640">
        <v>7</v>
      </c>
      <c r="G640">
        <v>2022</v>
      </c>
      <c r="H640" s="1">
        <v>44945.640980497687</v>
      </c>
      <c r="I640" t="s">
        <v>2948</v>
      </c>
      <c r="J640">
        <v>321.51</v>
      </c>
      <c r="K640">
        <v>0</v>
      </c>
      <c r="L640" t="s">
        <v>38</v>
      </c>
      <c r="M640" t="s">
        <v>51</v>
      </c>
      <c r="N640">
        <v>46.31</v>
      </c>
      <c r="R640" t="s">
        <v>86</v>
      </c>
      <c r="S640">
        <v>41.837800000000001</v>
      </c>
      <c r="T640">
        <v>-103.6067</v>
      </c>
      <c r="U640">
        <v>2.6902583330000001</v>
      </c>
      <c r="V640">
        <v>3</v>
      </c>
      <c r="W640">
        <v>3.71</v>
      </c>
      <c r="X640">
        <v>2.06</v>
      </c>
      <c r="Y640">
        <v>544.58000000000004</v>
      </c>
      <c r="Z640">
        <v>31002185001</v>
      </c>
      <c r="AA640">
        <v>1220.1016164289999</v>
      </c>
      <c r="AB640" t="s">
        <v>41</v>
      </c>
      <c r="AC640" t="s">
        <v>54</v>
      </c>
      <c r="AD640" t="s">
        <v>43</v>
      </c>
      <c r="AE640" t="s">
        <v>73</v>
      </c>
      <c r="AF640" t="s">
        <v>3118</v>
      </c>
    </row>
    <row r="641" spans="1:32" x14ac:dyDescent="0.3">
      <c r="A641" t="s">
        <v>3119</v>
      </c>
      <c r="B641" t="s">
        <v>3120</v>
      </c>
      <c r="C641" t="s">
        <v>3121</v>
      </c>
      <c r="D641" t="s">
        <v>3122</v>
      </c>
      <c r="E641" t="s">
        <v>36</v>
      </c>
      <c r="F641">
        <v>9</v>
      </c>
      <c r="G641">
        <v>2022</v>
      </c>
      <c r="H641" s="1">
        <v>44980.710524479167</v>
      </c>
      <c r="I641" t="s">
        <v>2948</v>
      </c>
      <c r="J641">
        <v>309</v>
      </c>
      <c r="K641">
        <v>0</v>
      </c>
      <c r="L641" t="s">
        <v>38</v>
      </c>
      <c r="M641" t="s">
        <v>79</v>
      </c>
      <c r="Q641">
        <v>309</v>
      </c>
      <c r="R641" t="s">
        <v>52</v>
      </c>
      <c r="S641">
        <v>37.896680000000003</v>
      </c>
      <c r="T641">
        <v>-122.5274</v>
      </c>
      <c r="U641">
        <v>2.1172499999999999</v>
      </c>
      <c r="V641">
        <v>2</v>
      </c>
      <c r="W641">
        <v>24.7</v>
      </c>
      <c r="X641">
        <v>0</v>
      </c>
      <c r="Y641">
        <v>774.25599999999997</v>
      </c>
      <c r="Z641">
        <v>6002015001</v>
      </c>
      <c r="AA641">
        <v>908.7025471613</v>
      </c>
      <c r="AB641" t="s">
        <v>41</v>
      </c>
      <c r="AC641" t="s">
        <v>64</v>
      </c>
      <c r="AD641" t="s">
        <v>54</v>
      </c>
      <c r="AE641" t="s">
        <v>73</v>
      </c>
      <c r="AF641" t="s">
        <v>3123</v>
      </c>
    </row>
    <row r="642" spans="1:32" x14ac:dyDescent="0.3">
      <c r="A642" t="s">
        <v>3124</v>
      </c>
      <c r="B642" t="s">
        <v>3125</v>
      </c>
      <c r="C642" t="s">
        <v>3126</v>
      </c>
      <c r="D642" t="s">
        <v>3127</v>
      </c>
      <c r="E642" t="s">
        <v>600</v>
      </c>
      <c r="F642">
        <v>4</v>
      </c>
      <c r="G642">
        <v>2022</v>
      </c>
      <c r="H642" s="1">
        <v>44974.632040879631</v>
      </c>
      <c r="I642" t="s">
        <v>2948</v>
      </c>
      <c r="J642">
        <v>296.83</v>
      </c>
      <c r="K642">
        <v>0</v>
      </c>
      <c r="L642" t="s">
        <v>38</v>
      </c>
      <c r="M642" t="s">
        <v>51</v>
      </c>
      <c r="N642">
        <v>296.83</v>
      </c>
      <c r="R642" t="s">
        <v>52</v>
      </c>
      <c r="S642">
        <v>26.040590000000002</v>
      </c>
      <c r="T642">
        <v>-80.240930000000006</v>
      </c>
      <c r="Z642">
        <v>12000001031</v>
      </c>
      <c r="AA642">
        <v>1484.1534587904998</v>
      </c>
      <c r="AB642" t="s">
        <v>41</v>
      </c>
      <c r="AC642" t="s">
        <v>54</v>
      </c>
      <c r="AD642" t="s">
        <v>54</v>
      </c>
      <c r="AE642" t="s">
        <v>73</v>
      </c>
      <c r="AF642" t="s">
        <v>3128</v>
      </c>
    </row>
    <row r="643" spans="1:32" x14ac:dyDescent="0.3">
      <c r="A643" t="s">
        <v>3129</v>
      </c>
      <c r="B643" t="s">
        <v>3130</v>
      </c>
      <c r="C643" t="s">
        <v>3131</v>
      </c>
      <c r="D643" t="s">
        <v>3072</v>
      </c>
      <c r="E643" t="s">
        <v>117</v>
      </c>
      <c r="F643">
        <v>5</v>
      </c>
      <c r="G643">
        <v>2022</v>
      </c>
      <c r="H643" s="1">
        <v>44944.355310810184</v>
      </c>
      <c r="I643" t="s">
        <v>2948</v>
      </c>
      <c r="J643">
        <v>289.14</v>
      </c>
      <c r="K643">
        <v>0</v>
      </c>
      <c r="L643" t="s">
        <v>38</v>
      </c>
      <c r="M643" t="s">
        <v>51</v>
      </c>
      <c r="N643">
        <v>289.14</v>
      </c>
      <c r="R643" t="s">
        <v>52</v>
      </c>
      <c r="S643">
        <v>42.166400000000003</v>
      </c>
      <c r="T643">
        <v>-88.416399999999996</v>
      </c>
      <c r="U643">
        <v>1.033083333</v>
      </c>
      <c r="V643">
        <v>1</v>
      </c>
      <c r="W643">
        <v>4.5</v>
      </c>
      <c r="X643">
        <v>1.8</v>
      </c>
      <c r="Y643">
        <v>377.30900000000003</v>
      </c>
      <c r="Z643">
        <v>17000672002</v>
      </c>
      <c r="AA643">
        <v>441.78604797861999</v>
      </c>
      <c r="AB643" t="s">
        <v>41</v>
      </c>
      <c r="AC643" t="s">
        <v>72</v>
      </c>
      <c r="AD643" t="s">
        <v>54</v>
      </c>
      <c r="AE643" t="s">
        <v>73</v>
      </c>
      <c r="AF643" t="s">
        <v>3132</v>
      </c>
    </row>
    <row r="644" spans="1:32" x14ac:dyDescent="0.3">
      <c r="A644" t="s">
        <v>3133</v>
      </c>
      <c r="B644" t="s">
        <v>3134</v>
      </c>
      <c r="C644" t="s">
        <v>3135</v>
      </c>
      <c r="D644" t="s">
        <v>3136</v>
      </c>
      <c r="E644" t="s">
        <v>111</v>
      </c>
      <c r="F644">
        <v>4</v>
      </c>
      <c r="G644">
        <v>2022</v>
      </c>
      <c r="H644" s="1">
        <v>44938.623275451391</v>
      </c>
      <c r="I644" t="s">
        <v>2948</v>
      </c>
      <c r="J644">
        <v>282</v>
      </c>
      <c r="K644">
        <v>0</v>
      </c>
      <c r="L644" t="s">
        <v>38</v>
      </c>
      <c r="M644" t="s">
        <v>51</v>
      </c>
      <c r="N644">
        <v>282</v>
      </c>
      <c r="R644" t="s">
        <v>52</v>
      </c>
      <c r="S644">
        <v>33.452824</v>
      </c>
      <c r="T644">
        <v>-82.506639000000007</v>
      </c>
      <c r="U644">
        <v>1.2432833329999999</v>
      </c>
      <c r="V644">
        <v>1</v>
      </c>
      <c r="W644">
        <v>2.5</v>
      </c>
      <c r="X644">
        <v>1.5</v>
      </c>
      <c r="Y644">
        <v>453.84730000000002</v>
      </c>
      <c r="Z644">
        <v>13000825001</v>
      </c>
      <c r="AA644">
        <v>686.53479013990011</v>
      </c>
      <c r="AB644" t="s">
        <v>41</v>
      </c>
      <c r="AC644" t="s">
        <v>54</v>
      </c>
      <c r="AD644" t="s">
        <v>54</v>
      </c>
      <c r="AE644" t="s">
        <v>73</v>
      </c>
      <c r="AF644" t="s">
        <v>3137</v>
      </c>
    </row>
    <row r="645" spans="1:32" x14ac:dyDescent="0.3">
      <c r="A645" t="s">
        <v>3138</v>
      </c>
      <c r="B645" t="s">
        <v>3139</v>
      </c>
      <c r="C645" t="s">
        <v>3139</v>
      </c>
      <c r="D645" t="s">
        <v>3140</v>
      </c>
      <c r="E645" t="s">
        <v>99</v>
      </c>
      <c r="F645">
        <v>6</v>
      </c>
      <c r="G645">
        <v>2022</v>
      </c>
      <c r="H645" s="1">
        <v>44844.330209965279</v>
      </c>
      <c r="I645" t="s">
        <v>2948</v>
      </c>
      <c r="J645">
        <v>278</v>
      </c>
      <c r="K645">
        <v>0</v>
      </c>
      <c r="L645" t="s">
        <v>38</v>
      </c>
      <c r="M645" t="s">
        <v>79</v>
      </c>
      <c r="Q645">
        <v>278</v>
      </c>
      <c r="R645" t="s">
        <v>52</v>
      </c>
      <c r="S645">
        <v>32.320461000000002</v>
      </c>
      <c r="T645">
        <v>-96.129971999999995</v>
      </c>
      <c r="U645">
        <v>0.54774999999999996</v>
      </c>
      <c r="V645">
        <v>1</v>
      </c>
      <c r="W645">
        <v>0.75</v>
      </c>
      <c r="X645">
        <v>0.75</v>
      </c>
      <c r="Y645">
        <v>199.77699999999999</v>
      </c>
      <c r="Z645">
        <v>48005177001</v>
      </c>
      <c r="AB645" t="s">
        <v>1420</v>
      </c>
      <c r="AC645" t="s">
        <v>54</v>
      </c>
      <c r="AD645" t="s">
        <v>54</v>
      </c>
      <c r="AE645" t="s">
        <v>73</v>
      </c>
      <c r="AF645" t="s">
        <v>3141</v>
      </c>
    </row>
    <row r="646" spans="1:32" x14ac:dyDescent="0.3">
      <c r="A646" t="s">
        <v>3142</v>
      </c>
      <c r="B646" t="s">
        <v>3143</v>
      </c>
      <c r="C646" t="s">
        <v>3144</v>
      </c>
      <c r="D646" t="s">
        <v>3145</v>
      </c>
      <c r="E646" t="s">
        <v>253</v>
      </c>
      <c r="F646">
        <v>5</v>
      </c>
      <c r="G646">
        <v>2022</v>
      </c>
      <c r="H646" s="1">
        <v>44978.363422916664</v>
      </c>
      <c r="I646" t="s">
        <v>2948</v>
      </c>
      <c r="J646">
        <v>269</v>
      </c>
      <c r="K646">
        <v>0</v>
      </c>
      <c r="L646" t="s">
        <v>38</v>
      </c>
      <c r="M646" t="s">
        <v>51</v>
      </c>
      <c r="N646">
        <v>269</v>
      </c>
      <c r="R646" t="s">
        <v>52</v>
      </c>
      <c r="S646">
        <v>39.297111000000001</v>
      </c>
      <c r="T646">
        <v>-85.240888999999996</v>
      </c>
      <c r="U646">
        <v>0.87124999999999997</v>
      </c>
      <c r="V646">
        <v>1</v>
      </c>
      <c r="W646">
        <v>2.6440000000000001</v>
      </c>
      <c r="X646">
        <v>0</v>
      </c>
      <c r="Y646">
        <v>316.81599999999997</v>
      </c>
      <c r="Z646">
        <v>18005371001</v>
      </c>
      <c r="AA646">
        <v>961.51291563359996</v>
      </c>
      <c r="AB646" t="s">
        <v>41</v>
      </c>
      <c r="AC646" t="s">
        <v>54</v>
      </c>
      <c r="AD646" t="s">
        <v>54</v>
      </c>
      <c r="AE646" t="s">
        <v>73</v>
      </c>
      <c r="AF646" t="s">
        <v>3146</v>
      </c>
    </row>
    <row r="647" spans="1:32" x14ac:dyDescent="0.3">
      <c r="A647" t="s">
        <v>3147</v>
      </c>
      <c r="B647" t="s">
        <v>3148</v>
      </c>
      <c r="C647" t="s">
        <v>3149</v>
      </c>
      <c r="D647" t="s">
        <v>3147</v>
      </c>
      <c r="E647" t="s">
        <v>437</v>
      </c>
      <c r="F647">
        <v>5</v>
      </c>
      <c r="G647">
        <v>2022</v>
      </c>
      <c r="H647" s="1">
        <v>44944.517583159723</v>
      </c>
      <c r="I647" t="s">
        <v>2948</v>
      </c>
      <c r="J647">
        <v>260.60000000000002</v>
      </c>
      <c r="K647">
        <v>0</v>
      </c>
      <c r="L647" t="s">
        <v>38</v>
      </c>
      <c r="M647" t="s">
        <v>79</v>
      </c>
      <c r="Q647">
        <v>260.60000000000002</v>
      </c>
      <c r="R647" t="s">
        <v>52</v>
      </c>
      <c r="S647">
        <v>45.303780000000003</v>
      </c>
      <c r="T647">
        <v>-93.749840000000006</v>
      </c>
      <c r="U647">
        <v>0.71775</v>
      </c>
      <c r="V647">
        <v>1</v>
      </c>
      <c r="W647">
        <v>0.84</v>
      </c>
      <c r="X647">
        <v>0.84</v>
      </c>
      <c r="Y647">
        <v>261.94600000000003</v>
      </c>
      <c r="AB647" t="s">
        <v>41</v>
      </c>
      <c r="AC647" t="s">
        <v>54</v>
      </c>
      <c r="AD647" t="s">
        <v>54</v>
      </c>
      <c r="AE647" t="s">
        <v>73</v>
      </c>
      <c r="AF647" t="s">
        <v>3150</v>
      </c>
    </row>
    <row r="648" spans="1:32" x14ac:dyDescent="0.3">
      <c r="A648" t="s">
        <v>3151</v>
      </c>
      <c r="B648" t="s">
        <v>3152</v>
      </c>
      <c r="C648" t="s">
        <v>3153</v>
      </c>
      <c r="D648" t="s">
        <v>3151</v>
      </c>
      <c r="E648" t="s">
        <v>1083</v>
      </c>
      <c r="F648">
        <v>8</v>
      </c>
      <c r="G648">
        <v>2022</v>
      </c>
      <c r="H648" s="1">
        <v>45035.46450829861</v>
      </c>
      <c r="I648" t="s">
        <v>2948</v>
      </c>
      <c r="J648">
        <v>249.65</v>
      </c>
      <c r="K648">
        <v>0</v>
      </c>
      <c r="L648" t="s">
        <v>38</v>
      </c>
      <c r="M648" t="s">
        <v>51</v>
      </c>
      <c r="N648">
        <v>121.32</v>
      </c>
      <c r="R648" t="s">
        <v>52</v>
      </c>
      <c r="S648">
        <v>42.762222000000001</v>
      </c>
      <c r="T648">
        <v>-96.916583000000003</v>
      </c>
      <c r="U648">
        <v>0.88958333300000003</v>
      </c>
      <c r="V648">
        <v>1</v>
      </c>
      <c r="W648">
        <v>2</v>
      </c>
      <c r="X648">
        <v>1.56</v>
      </c>
      <c r="Y648">
        <v>324.59399999999999</v>
      </c>
      <c r="Z648">
        <v>46000107001</v>
      </c>
      <c r="AA648">
        <v>36.420943774000001</v>
      </c>
      <c r="AB648" t="s">
        <v>53</v>
      </c>
      <c r="AC648" t="s">
        <v>72</v>
      </c>
      <c r="AD648" t="s">
        <v>54</v>
      </c>
      <c r="AE648" t="s">
        <v>438</v>
      </c>
      <c r="AF648" t="s">
        <v>3154</v>
      </c>
    </row>
    <row r="649" spans="1:32" x14ac:dyDescent="0.3">
      <c r="A649" t="s">
        <v>3155</v>
      </c>
      <c r="B649" t="s">
        <v>3156</v>
      </c>
      <c r="C649" t="s">
        <v>3156</v>
      </c>
      <c r="D649" t="s">
        <v>3157</v>
      </c>
      <c r="E649" t="s">
        <v>99</v>
      </c>
      <c r="F649">
        <v>6</v>
      </c>
      <c r="G649">
        <v>2022</v>
      </c>
      <c r="H649" s="1">
        <v>44923.49788141204</v>
      </c>
      <c r="I649" t="s">
        <v>2948</v>
      </c>
      <c r="J649">
        <v>221</v>
      </c>
      <c r="K649">
        <v>0</v>
      </c>
      <c r="L649" t="s">
        <v>38</v>
      </c>
      <c r="M649" t="s">
        <v>79</v>
      </c>
      <c r="Q649">
        <v>221</v>
      </c>
      <c r="R649" t="s">
        <v>94</v>
      </c>
      <c r="S649">
        <v>32.436529999999998</v>
      </c>
      <c r="T649">
        <v>-95.195390000000003</v>
      </c>
      <c r="U649">
        <v>0.32758333299999998</v>
      </c>
      <c r="V649">
        <v>1</v>
      </c>
      <c r="W649">
        <v>0.875</v>
      </c>
      <c r="X649">
        <v>0.875</v>
      </c>
      <c r="Y649">
        <v>119.68</v>
      </c>
      <c r="Z649">
        <v>48005016001</v>
      </c>
      <c r="AA649">
        <v>318.68325802250001</v>
      </c>
      <c r="AB649" t="s">
        <v>1420</v>
      </c>
      <c r="AC649" t="s">
        <v>54</v>
      </c>
      <c r="AD649" t="s">
        <v>54</v>
      </c>
      <c r="AE649" t="s">
        <v>73</v>
      </c>
      <c r="AF649" t="s">
        <v>3158</v>
      </c>
    </row>
    <row r="650" spans="1:32" x14ac:dyDescent="0.3">
      <c r="A650" t="s">
        <v>3159</v>
      </c>
      <c r="B650" t="s">
        <v>3160</v>
      </c>
      <c r="C650" t="s">
        <v>3161</v>
      </c>
      <c r="D650" t="s">
        <v>1022</v>
      </c>
      <c r="E650" t="s">
        <v>1023</v>
      </c>
      <c r="F650">
        <v>8</v>
      </c>
      <c r="G650">
        <v>2022</v>
      </c>
      <c r="H650" s="1">
        <v>45008.437075613423</v>
      </c>
      <c r="I650" t="s">
        <v>2948</v>
      </c>
      <c r="J650">
        <v>207.72</v>
      </c>
      <c r="K650">
        <v>0</v>
      </c>
      <c r="L650" t="s">
        <v>38</v>
      </c>
      <c r="M650" t="s">
        <v>51</v>
      </c>
      <c r="N650">
        <v>207.72</v>
      </c>
      <c r="R650" t="s">
        <v>52</v>
      </c>
      <c r="S650">
        <v>39.564444000000002</v>
      </c>
      <c r="T650">
        <v>-104.84944400000001</v>
      </c>
      <c r="Z650">
        <v>8209000019</v>
      </c>
      <c r="AA650">
        <v>307.7569748903</v>
      </c>
      <c r="AB650" t="s">
        <v>41</v>
      </c>
      <c r="AC650" t="s">
        <v>54</v>
      </c>
      <c r="AD650" t="s">
        <v>54</v>
      </c>
      <c r="AE650" t="s">
        <v>54</v>
      </c>
      <c r="AF650" t="s">
        <v>3162</v>
      </c>
    </row>
    <row r="651" spans="1:32" x14ac:dyDescent="0.3">
      <c r="A651" t="s">
        <v>3163</v>
      </c>
      <c r="B651" t="s">
        <v>3164</v>
      </c>
      <c r="C651" t="s">
        <v>3165</v>
      </c>
      <c r="D651" t="s">
        <v>3166</v>
      </c>
      <c r="E651" t="s">
        <v>1023</v>
      </c>
      <c r="F651">
        <v>8</v>
      </c>
      <c r="G651">
        <v>2022</v>
      </c>
      <c r="H651" s="1">
        <v>45008.519294120371</v>
      </c>
      <c r="I651" t="s">
        <v>2948</v>
      </c>
      <c r="J651">
        <v>196.45</v>
      </c>
      <c r="K651">
        <v>0</v>
      </c>
      <c r="L651" t="s">
        <v>38</v>
      </c>
      <c r="M651" t="s">
        <v>79</v>
      </c>
      <c r="Q651">
        <v>196.45</v>
      </c>
      <c r="R651" t="s">
        <v>86</v>
      </c>
      <c r="S651">
        <v>39.551402000000003</v>
      </c>
      <c r="T651">
        <v>-104.79351</v>
      </c>
      <c r="Z651">
        <v>8209000114</v>
      </c>
      <c r="AA651">
        <v>319.59378161684998</v>
      </c>
      <c r="AB651" t="s">
        <v>41</v>
      </c>
      <c r="AC651" t="s">
        <v>54</v>
      </c>
      <c r="AD651" t="s">
        <v>54</v>
      </c>
      <c r="AE651" t="s">
        <v>54</v>
      </c>
      <c r="AF651" t="s">
        <v>3167</v>
      </c>
    </row>
    <row r="652" spans="1:32" x14ac:dyDescent="0.3">
      <c r="A652" t="s">
        <v>3168</v>
      </c>
      <c r="B652" t="s">
        <v>3169</v>
      </c>
      <c r="C652" t="s">
        <v>3170</v>
      </c>
      <c r="D652" t="s">
        <v>3171</v>
      </c>
      <c r="E652" t="s">
        <v>1948</v>
      </c>
      <c r="F652">
        <v>6</v>
      </c>
      <c r="G652">
        <v>2022</v>
      </c>
      <c r="H652" s="1">
        <v>44936.691878101854</v>
      </c>
      <c r="I652" t="s">
        <v>2948</v>
      </c>
      <c r="J652">
        <v>180</v>
      </c>
      <c r="K652">
        <v>0</v>
      </c>
      <c r="L652" t="s">
        <v>38</v>
      </c>
      <c r="M652" t="s">
        <v>51</v>
      </c>
      <c r="N652">
        <v>180</v>
      </c>
      <c r="R652" t="s">
        <v>52</v>
      </c>
      <c r="S652">
        <v>29.969881999999998</v>
      </c>
      <c r="T652">
        <v>-92.117075999999997</v>
      </c>
      <c r="U652">
        <v>2.1991666670000001</v>
      </c>
      <c r="V652">
        <v>1</v>
      </c>
      <c r="W652">
        <v>1.6</v>
      </c>
      <c r="X652">
        <v>0</v>
      </c>
      <c r="Y652">
        <v>803.74</v>
      </c>
      <c r="Z652">
        <v>22000005001</v>
      </c>
      <c r="AA652">
        <v>837.68170680200001</v>
      </c>
      <c r="AB652" t="s">
        <v>87</v>
      </c>
      <c r="AC652" t="s">
        <v>54</v>
      </c>
      <c r="AD652" t="s">
        <v>54</v>
      </c>
      <c r="AE652" t="s">
        <v>73</v>
      </c>
      <c r="AF652" t="s">
        <v>3172</v>
      </c>
    </row>
    <row r="653" spans="1:32" x14ac:dyDescent="0.3">
      <c r="A653" t="s">
        <v>3173</v>
      </c>
      <c r="B653" t="s">
        <v>3174</v>
      </c>
      <c r="C653" t="s">
        <v>3175</v>
      </c>
      <c r="D653" t="s">
        <v>3176</v>
      </c>
      <c r="E653" t="s">
        <v>207</v>
      </c>
      <c r="F653">
        <v>4</v>
      </c>
      <c r="G653">
        <v>2022</v>
      </c>
      <c r="H653" s="1">
        <v>44943.37886769676</v>
      </c>
      <c r="I653" t="s">
        <v>2948</v>
      </c>
      <c r="J653">
        <v>165</v>
      </c>
      <c r="K653">
        <v>0</v>
      </c>
      <c r="L653" t="s">
        <v>38</v>
      </c>
      <c r="M653" t="s">
        <v>51</v>
      </c>
      <c r="N653">
        <v>165</v>
      </c>
      <c r="R653" t="s">
        <v>214</v>
      </c>
      <c r="S653">
        <v>35.450940000000003</v>
      </c>
      <c r="T653">
        <v>-86.787909999999997</v>
      </c>
      <c r="U653">
        <v>2.173</v>
      </c>
      <c r="V653">
        <v>1</v>
      </c>
      <c r="W653">
        <v>3.024</v>
      </c>
      <c r="X653">
        <v>2.04</v>
      </c>
      <c r="Y653">
        <v>792.53700000000003</v>
      </c>
      <c r="Z653">
        <v>47000800001</v>
      </c>
      <c r="AA653">
        <v>998.66227828308013</v>
      </c>
      <c r="AB653" t="s">
        <v>38</v>
      </c>
      <c r="AC653" t="s">
        <v>38</v>
      </c>
      <c r="AD653" t="s">
        <v>38</v>
      </c>
      <c r="AE653" t="s">
        <v>38</v>
      </c>
      <c r="AF653" t="s">
        <v>3177</v>
      </c>
    </row>
    <row r="654" spans="1:32" x14ac:dyDescent="0.3">
      <c r="A654" t="s">
        <v>3178</v>
      </c>
      <c r="B654" t="s">
        <v>3179</v>
      </c>
      <c r="C654" t="s">
        <v>3179</v>
      </c>
      <c r="D654" t="s">
        <v>3180</v>
      </c>
      <c r="E654" t="s">
        <v>99</v>
      </c>
      <c r="F654">
        <v>6</v>
      </c>
      <c r="G654">
        <v>2022</v>
      </c>
      <c r="H654" s="1">
        <v>44830.538965092594</v>
      </c>
      <c r="I654" t="s">
        <v>2948</v>
      </c>
      <c r="J654">
        <v>162.63999999999999</v>
      </c>
      <c r="K654">
        <v>0</v>
      </c>
      <c r="L654" t="s">
        <v>38</v>
      </c>
      <c r="M654" t="s">
        <v>79</v>
      </c>
      <c r="Q654">
        <v>162.63999999999999</v>
      </c>
      <c r="R654" t="s">
        <v>86</v>
      </c>
      <c r="S654">
        <v>30.406369999999999</v>
      </c>
      <c r="T654">
        <v>-97.641260000000003</v>
      </c>
      <c r="Z654">
        <v>48003033016</v>
      </c>
      <c r="AA654">
        <v>63.736651604499997</v>
      </c>
      <c r="AB654" t="s">
        <v>54</v>
      </c>
      <c r="AC654" t="s">
        <v>64</v>
      </c>
      <c r="AD654" t="s">
        <v>54</v>
      </c>
      <c r="AE654" t="s">
        <v>54</v>
      </c>
      <c r="AF654" t="s">
        <v>3181</v>
      </c>
    </row>
    <row r="655" spans="1:32" x14ac:dyDescent="0.3">
      <c r="A655" t="s">
        <v>3182</v>
      </c>
      <c r="B655" t="s">
        <v>3183</v>
      </c>
      <c r="C655" t="s">
        <v>3184</v>
      </c>
      <c r="D655" t="s">
        <v>3185</v>
      </c>
      <c r="E655" t="s">
        <v>61</v>
      </c>
      <c r="F655">
        <v>1</v>
      </c>
      <c r="G655">
        <v>2022</v>
      </c>
      <c r="H655" s="1">
        <v>44966.550728958333</v>
      </c>
      <c r="I655" t="s">
        <v>2948</v>
      </c>
      <c r="J655">
        <v>157</v>
      </c>
      <c r="K655">
        <v>0</v>
      </c>
      <c r="L655" t="s">
        <v>38</v>
      </c>
      <c r="M655" t="s">
        <v>79</v>
      </c>
      <c r="Q655">
        <v>157</v>
      </c>
      <c r="R655" t="s">
        <v>94</v>
      </c>
      <c r="S655">
        <v>41.811635000000003</v>
      </c>
      <c r="T655">
        <v>-72.263126</v>
      </c>
      <c r="U655">
        <v>8.8375000000000004</v>
      </c>
      <c r="V655">
        <v>1</v>
      </c>
      <c r="W655">
        <v>3</v>
      </c>
      <c r="X655">
        <v>0</v>
      </c>
      <c r="Y655">
        <v>3281.52</v>
      </c>
      <c r="Z655">
        <v>9002005001</v>
      </c>
      <c r="AA655">
        <v>712.21155550057006</v>
      </c>
      <c r="AB655" t="s">
        <v>54</v>
      </c>
      <c r="AC655" t="s">
        <v>54</v>
      </c>
      <c r="AD655" t="s">
        <v>54</v>
      </c>
      <c r="AE655" t="s">
        <v>73</v>
      </c>
      <c r="AF655" t="s">
        <v>3186</v>
      </c>
    </row>
    <row r="656" spans="1:32" x14ac:dyDescent="0.3">
      <c r="A656" t="s">
        <v>3187</v>
      </c>
      <c r="B656" t="s">
        <v>3188</v>
      </c>
      <c r="C656" t="s">
        <v>3189</v>
      </c>
      <c r="D656" t="s">
        <v>3190</v>
      </c>
      <c r="E656" t="s">
        <v>136</v>
      </c>
      <c r="F656">
        <v>4</v>
      </c>
      <c r="G656">
        <v>2022</v>
      </c>
      <c r="H656" s="1">
        <v>44971.36931065972</v>
      </c>
      <c r="I656" t="s">
        <v>2948</v>
      </c>
      <c r="J656">
        <v>141.80000000000001</v>
      </c>
      <c r="K656">
        <v>0</v>
      </c>
      <c r="L656" t="s">
        <v>38</v>
      </c>
      <c r="M656" t="s">
        <v>51</v>
      </c>
      <c r="N656">
        <v>142.6</v>
      </c>
      <c r="R656" t="s">
        <v>52</v>
      </c>
      <c r="S656">
        <v>34.905641000000003</v>
      </c>
      <c r="T656">
        <v>-76.893355</v>
      </c>
      <c r="AB656" t="s">
        <v>87</v>
      </c>
      <c r="AC656" t="s">
        <v>54</v>
      </c>
      <c r="AD656" t="s">
        <v>54</v>
      </c>
      <c r="AE656" t="s">
        <v>73</v>
      </c>
      <c r="AF656" t="s">
        <v>3191</v>
      </c>
    </row>
    <row r="657" spans="1:32" x14ac:dyDescent="0.3">
      <c r="A657" t="s">
        <v>3192</v>
      </c>
      <c r="B657" t="s">
        <v>3193</v>
      </c>
      <c r="C657" t="s">
        <v>3193</v>
      </c>
      <c r="D657" t="s">
        <v>3194</v>
      </c>
      <c r="E657" t="s">
        <v>99</v>
      </c>
      <c r="F657">
        <v>6</v>
      </c>
      <c r="G657">
        <v>2022</v>
      </c>
      <c r="H657" s="1">
        <v>44837.520041249998</v>
      </c>
      <c r="I657" t="s">
        <v>2948</v>
      </c>
      <c r="J657">
        <v>127.91</v>
      </c>
      <c r="K657">
        <v>0</v>
      </c>
      <c r="L657" t="s">
        <v>38</v>
      </c>
      <c r="M657" t="s">
        <v>51</v>
      </c>
      <c r="N657">
        <v>127.91</v>
      </c>
      <c r="R657" t="s">
        <v>52</v>
      </c>
      <c r="S657">
        <v>30.575576000000002</v>
      </c>
      <c r="T657">
        <v>-96.379261999999997</v>
      </c>
      <c r="U657">
        <v>1.546666667</v>
      </c>
      <c r="V657">
        <v>1</v>
      </c>
      <c r="W657">
        <v>4</v>
      </c>
      <c r="X657">
        <v>4</v>
      </c>
      <c r="Y657">
        <v>563.41</v>
      </c>
      <c r="AB657" t="s">
        <v>53</v>
      </c>
      <c r="AC657" t="s">
        <v>42</v>
      </c>
      <c r="AD657" t="s">
        <v>975</v>
      </c>
      <c r="AE657" t="s">
        <v>73</v>
      </c>
      <c r="AF657" t="s">
        <v>3195</v>
      </c>
    </row>
    <row r="658" spans="1:32" x14ac:dyDescent="0.3">
      <c r="A658" t="s">
        <v>3196</v>
      </c>
      <c r="B658" t="s">
        <v>3197</v>
      </c>
      <c r="C658" t="s">
        <v>3198</v>
      </c>
      <c r="D658" t="s">
        <v>78</v>
      </c>
      <c r="E658" t="s">
        <v>36</v>
      </c>
      <c r="F658">
        <v>9</v>
      </c>
      <c r="G658">
        <v>2022</v>
      </c>
      <c r="H658" s="1">
        <v>44957.479949918983</v>
      </c>
      <c r="I658" t="s">
        <v>2948</v>
      </c>
      <c r="J658">
        <v>119.64</v>
      </c>
      <c r="K658">
        <v>0</v>
      </c>
      <c r="L658" t="s">
        <v>38</v>
      </c>
      <c r="M658" t="s">
        <v>79</v>
      </c>
      <c r="Q658">
        <v>119.64</v>
      </c>
      <c r="R658" t="s">
        <v>214</v>
      </c>
      <c r="S658">
        <v>35.326239999999999</v>
      </c>
      <c r="T658">
        <v>-120.69681</v>
      </c>
      <c r="U658">
        <v>0</v>
      </c>
      <c r="V658">
        <v>1</v>
      </c>
      <c r="W658">
        <v>1.2</v>
      </c>
      <c r="X658">
        <v>0</v>
      </c>
      <c r="Y658">
        <v>0</v>
      </c>
      <c r="Z658">
        <v>6003064001</v>
      </c>
      <c r="AA658">
        <v>227.63089858750001</v>
      </c>
      <c r="AB658" t="s">
        <v>952</v>
      </c>
      <c r="AC658" t="s">
        <v>72</v>
      </c>
      <c r="AD658" t="s">
        <v>54</v>
      </c>
      <c r="AE658" t="s">
        <v>73</v>
      </c>
      <c r="AF658" t="s">
        <v>3199</v>
      </c>
    </row>
    <row r="659" spans="1:32" x14ac:dyDescent="0.3">
      <c r="A659" t="s">
        <v>3200</v>
      </c>
      <c r="B659" t="s">
        <v>3201</v>
      </c>
      <c r="C659" t="s">
        <v>3202</v>
      </c>
      <c r="D659" t="s">
        <v>3203</v>
      </c>
      <c r="E659" t="s">
        <v>600</v>
      </c>
      <c r="F659">
        <v>4</v>
      </c>
      <c r="G659">
        <v>2022</v>
      </c>
      <c r="H659" s="1">
        <v>44973.368813020832</v>
      </c>
      <c r="I659" t="s">
        <v>2948</v>
      </c>
      <c r="J659">
        <v>112</v>
      </c>
      <c r="K659">
        <v>0</v>
      </c>
      <c r="L659" t="s">
        <v>38</v>
      </c>
      <c r="M659" t="s">
        <v>79</v>
      </c>
      <c r="Q659">
        <v>112</v>
      </c>
      <c r="R659" t="s">
        <v>214</v>
      </c>
      <c r="S659">
        <v>28.14357</v>
      </c>
      <c r="T659">
        <v>-81.457329999999999</v>
      </c>
      <c r="U659">
        <v>0</v>
      </c>
      <c r="V659">
        <v>1</v>
      </c>
      <c r="W659">
        <v>0.85</v>
      </c>
      <c r="X659">
        <v>0</v>
      </c>
      <c r="Y659">
        <v>0</v>
      </c>
      <c r="AB659" t="s">
        <v>54</v>
      </c>
      <c r="AC659" t="s">
        <v>54</v>
      </c>
      <c r="AD659" t="s">
        <v>54</v>
      </c>
      <c r="AE659" t="s">
        <v>73</v>
      </c>
      <c r="AF659" t="s">
        <v>3204</v>
      </c>
    </row>
    <row r="660" spans="1:32" x14ac:dyDescent="0.3">
      <c r="A660" t="s">
        <v>3205</v>
      </c>
      <c r="B660" t="s">
        <v>3206</v>
      </c>
      <c r="C660" t="s">
        <v>3207</v>
      </c>
      <c r="D660" t="s">
        <v>3208</v>
      </c>
      <c r="E660" t="s">
        <v>111</v>
      </c>
      <c r="F660">
        <v>4</v>
      </c>
      <c r="G660">
        <v>2022</v>
      </c>
      <c r="H660" s="1">
        <v>44929.612701099541</v>
      </c>
      <c r="I660" t="s">
        <v>2948</v>
      </c>
      <c r="J660">
        <v>111</v>
      </c>
      <c r="K660">
        <v>0</v>
      </c>
      <c r="L660" t="s">
        <v>38</v>
      </c>
      <c r="M660" t="s">
        <v>79</v>
      </c>
      <c r="Q660">
        <v>111</v>
      </c>
      <c r="R660" t="s">
        <v>94</v>
      </c>
      <c r="S660">
        <v>31.679749999999999</v>
      </c>
      <c r="T660">
        <v>-83.249527999999998</v>
      </c>
      <c r="U660">
        <v>2.2776666670000001</v>
      </c>
      <c r="V660">
        <v>1</v>
      </c>
      <c r="W660">
        <v>6</v>
      </c>
      <c r="X660">
        <v>2.82</v>
      </c>
      <c r="Y660">
        <v>829.92499999999995</v>
      </c>
      <c r="Z660">
        <v>13000618002</v>
      </c>
      <c r="AB660" t="s">
        <v>41</v>
      </c>
      <c r="AC660" t="s">
        <v>54</v>
      </c>
      <c r="AD660" t="s">
        <v>54</v>
      </c>
      <c r="AE660" t="s">
        <v>73</v>
      </c>
      <c r="AF660" t="s">
        <v>3209</v>
      </c>
    </row>
    <row r="661" spans="1:32" x14ac:dyDescent="0.3">
      <c r="A661" t="s">
        <v>3210</v>
      </c>
      <c r="B661" t="s">
        <v>3211</v>
      </c>
      <c r="C661" t="s">
        <v>3211</v>
      </c>
      <c r="D661" t="s">
        <v>3212</v>
      </c>
      <c r="E661" t="s">
        <v>99</v>
      </c>
      <c r="F661">
        <v>6</v>
      </c>
      <c r="G661">
        <v>2022</v>
      </c>
      <c r="H661" s="1">
        <v>44812.33680730324</v>
      </c>
      <c r="I661" t="s">
        <v>2948</v>
      </c>
      <c r="J661">
        <v>105.51</v>
      </c>
      <c r="K661">
        <v>0</v>
      </c>
      <c r="L661" t="s">
        <v>38</v>
      </c>
      <c r="M661" t="s">
        <v>79</v>
      </c>
      <c r="Q661">
        <v>105.51</v>
      </c>
      <c r="R661" t="s">
        <v>52</v>
      </c>
      <c r="S661">
        <v>28.427361999999999</v>
      </c>
      <c r="T661">
        <v>-99.220073999999997</v>
      </c>
      <c r="U661">
        <v>0.57491666699999999</v>
      </c>
      <c r="V661">
        <v>1</v>
      </c>
      <c r="W661">
        <v>0.99</v>
      </c>
      <c r="X661">
        <v>0.99</v>
      </c>
      <c r="Y661">
        <v>209.91200000000001</v>
      </c>
      <c r="Z661">
        <v>48001139001</v>
      </c>
      <c r="AB661" t="s">
        <v>1420</v>
      </c>
      <c r="AC661" t="s">
        <v>54</v>
      </c>
      <c r="AD661" t="s">
        <v>54</v>
      </c>
      <c r="AE661" t="s">
        <v>54</v>
      </c>
      <c r="AF661" t="s">
        <v>3213</v>
      </c>
    </row>
    <row r="662" spans="1:32" x14ac:dyDescent="0.3">
      <c r="A662" t="s">
        <v>3214</v>
      </c>
      <c r="B662" t="s">
        <v>3215</v>
      </c>
      <c r="C662" t="s">
        <v>3216</v>
      </c>
      <c r="D662" t="s">
        <v>3217</v>
      </c>
      <c r="E662" t="s">
        <v>543</v>
      </c>
      <c r="F662">
        <v>7</v>
      </c>
      <c r="G662">
        <v>2022</v>
      </c>
      <c r="H662" s="1">
        <v>44985.43664177083</v>
      </c>
      <c r="I662" t="s">
        <v>2948</v>
      </c>
      <c r="J662">
        <v>104.2</v>
      </c>
      <c r="K662">
        <v>0</v>
      </c>
      <c r="L662" t="s">
        <v>38</v>
      </c>
      <c r="M662" t="s">
        <v>51</v>
      </c>
      <c r="R662" t="s">
        <v>86</v>
      </c>
      <c r="S662">
        <v>38.783456999999999</v>
      </c>
      <c r="T662">
        <v>-93.758201</v>
      </c>
      <c r="U662">
        <v>1.3670833330000001</v>
      </c>
      <c r="V662">
        <v>1</v>
      </c>
      <c r="W662">
        <v>0</v>
      </c>
      <c r="X662">
        <v>0</v>
      </c>
      <c r="Y662">
        <v>500.10700000000003</v>
      </c>
      <c r="Z662">
        <v>29001027001</v>
      </c>
      <c r="AA662">
        <v>325.60323733956</v>
      </c>
      <c r="AB662" t="s">
        <v>118</v>
      </c>
      <c r="AC662" t="s">
        <v>144</v>
      </c>
      <c r="AD662" t="s">
        <v>54</v>
      </c>
      <c r="AE662" t="s">
        <v>54</v>
      </c>
      <c r="AF662" t="s">
        <v>3218</v>
      </c>
    </row>
    <row r="663" spans="1:32" x14ac:dyDescent="0.3">
      <c r="A663" t="s">
        <v>3219</v>
      </c>
      <c r="B663" t="s">
        <v>3220</v>
      </c>
      <c r="C663" t="s">
        <v>3221</v>
      </c>
      <c r="D663" t="s">
        <v>3127</v>
      </c>
      <c r="E663" t="s">
        <v>600</v>
      </c>
      <c r="F663">
        <v>4</v>
      </c>
      <c r="G663">
        <v>2022</v>
      </c>
      <c r="H663" s="1">
        <v>44974.609685810188</v>
      </c>
      <c r="I663" t="s">
        <v>2948</v>
      </c>
      <c r="J663">
        <v>96.11</v>
      </c>
      <c r="K663">
        <v>0</v>
      </c>
      <c r="L663" t="s">
        <v>38</v>
      </c>
      <c r="M663" t="s">
        <v>51</v>
      </c>
      <c r="N663">
        <v>96.11</v>
      </c>
      <c r="R663" t="s">
        <v>52</v>
      </c>
      <c r="S663">
        <v>26.0736810175658</v>
      </c>
      <c r="T663">
        <v>-80.226175773292695</v>
      </c>
      <c r="AB663" t="s">
        <v>41</v>
      </c>
      <c r="AC663" t="s">
        <v>54</v>
      </c>
      <c r="AD663" t="s">
        <v>54</v>
      </c>
      <c r="AE663" t="s">
        <v>73</v>
      </c>
      <c r="AF663" t="s">
        <v>3222</v>
      </c>
    </row>
    <row r="664" spans="1:32" x14ac:dyDescent="0.3">
      <c r="A664" t="s">
        <v>3223</v>
      </c>
      <c r="B664" t="s">
        <v>3224</v>
      </c>
      <c r="C664" t="s">
        <v>3225</v>
      </c>
      <c r="D664" t="s">
        <v>3226</v>
      </c>
      <c r="E664" t="s">
        <v>213</v>
      </c>
      <c r="F664">
        <v>3</v>
      </c>
      <c r="G664">
        <v>2022</v>
      </c>
      <c r="H664" s="1">
        <v>44964.474006203702</v>
      </c>
      <c r="I664" t="s">
        <v>2948</v>
      </c>
      <c r="J664">
        <v>76.05</v>
      </c>
      <c r="K664">
        <v>0</v>
      </c>
      <c r="L664" t="s">
        <v>38</v>
      </c>
      <c r="M664" t="s">
        <v>79</v>
      </c>
      <c r="Q664">
        <v>76.05</v>
      </c>
      <c r="R664" t="s">
        <v>52</v>
      </c>
      <c r="S664">
        <v>40.673099999999998</v>
      </c>
      <c r="T664">
        <v>-80.257800000000003</v>
      </c>
      <c r="U664">
        <v>1.3516666669999999</v>
      </c>
      <c r="V664">
        <v>1</v>
      </c>
      <c r="W664">
        <v>2</v>
      </c>
      <c r="X664">
        <v>0</v>
      </c>
      <c r="Y664">
        <v>491.37</v>
      </c>
      <c r="Z664">
        <v>42005007001</v>
      </c>
      <c r="AA664">
        <v>298.65173894679998</v>
      </c>
      <c r="AB664" t="s">
        <v>41</v>
      </c>
      <c r="AC664" t="s">
        <v>144</v>
      </c>
      <c r="AD664" t="s">
        <v>54</v>
      </c>
      <c r="AE664" t="s">
        <v>73</v>
      </c>
      <c r="AF664" t="s">
        <v>3227</v>
      </c>
    </row>
    <row r="665" spans="1:32" x14ac:dyDescent="0.3">
      <c r="A665" t="s">
        <v>3228</v>
      </c>
      <c r="B665" t="s">
        <v>3229</v>
      </c>
      <c r="C665" t="s">
        <v>3230</v>
      </c>
      <c r="D665" t="s">
        <v>3231</v>
      </c>
      <c r="E665" t="s">
        <v>111</v>
      </c>
      <c r="F665">
        <v>4</v>
      </c>
      <c r="G665">
        <v>2022</v>
      </c>
      <c r="H665" s="1">
        <v>44949.467576122683</v>
      </c>
      <c r="I665" t="s">
        <v>2948</v>
      </c>
      <c r="J665">
        <v>52.94</v>
      </c>
      <c r="K665">
        <v>0</v>
      </c>
      <c r="L665" t="s">
        <v>38</v>
      </c>
      <c r="M665" t="s">
        <v>79</v>
      </c>
      <c r="Q665">
        <v>52.94</v>
      </c>
      <c r="R665" t="s">
        <v>94</v>
      </c>
      <c r="S665">
        <v>33.784166999999997</v>
      </c>
      <c r="T665">
        <v>-84.760694000000001</v>
      </c>
      <c r="U665">
        <v>0.195833333</v>
      </c>
      <c r="V665">
        <v>1</v>
      </c>
      <c r="W665">
        <v>0.6</v>
      </c>
      <c r="X665">
        <v>0.30399999999999999</v>
      </c>
      <c r="Y665">
        <v>71.849999999999994</v>
      </c>
      <c r="Z665">
        <v>13000600002</v>
      </c>
      <c r="AA665">
        <v>198.49414356829999</v>
      </c>
      <c r="AB665" t="s">
        <v>54</v>
      </c>
      <c r="AC665" t="s">
        <v>64</v>
      </c>
      <c r="AD665" t="s">
        <v>54</v>
      </c>
      <c r="AE665" t="s">
        <v>54</v>
      </c>
      <c r="AF665" t="s">
        <v>3232</v>
      </c>
    </row>
    <row r="666" spans="1:32" x14ac:dyDescent="0.3">
      <c r="A666" t="s">
        <v>3233</v>
      </c>
      <c r="B666" t="s">
        <v>3234</v>
      </c>
      <c r="C666" t="s">
        <v>3234</v>
      </c>
      <c r="D666" t="s">
        <v>3235</v>
      </c>
      <c r="E666" t="s">
        <v>99</v>
      </c>
      <c r="F666">
        <v>6</v>
      </c>
      <c r="G666">
        <v>2022</v>
      </c>
      <c r="H666" s="1">
        <v>44834.733042638887</v>
      </c>
      <c r="I666" t="s">
        <v>2948</v>
      </c>
      <c r="J666">
        <v>51.88</v>
      </c>
      <c r="K666">
        <v>0</v>
      </c>
      <c r="L666" t="s">
        <v>38</v>
      </c>
      <c r="M666" t="s">
        <v>473</v>
      </c>
      <c r="N666">
        <v>31.74</v>
      </c>
      <c r="Q666">
        <v>20.14</v>
      </c>
      <c r="R666" t="s">
        <v>52</v>
      </c>
      <c r="S666">
        <v>29.536611000000001</v>
      </c>
      <c r="T666">
        <v>-95.550471999999999</v>
      </c>
      <c r="U666">
        <v>0.38774999999999998</v>
      </c>
      <c r="V666">
        <v>1</v>
      </c>
      <c r="W666">
        <v>0.90200000000000002</v>
      </c>
      <c r="X666">
        <v>0.90200000000000002</v>
      </c>
      <c r="Y666">
        <v>141.60499999999999</v>
      </c>
      <c r="AB666" t="s">
        <v>41</v>
      </c>
      <c r="AC666" t="s">
        <v>54</v>
      </c>
      <c r="AD666" t="s">
        <v>54</v>
      </c>
      <c r="AE666" t="s">
        <v>73</v>
      </c>
      <c r="AF666" t="s">
        <v>3236</v>
      </c>
    </row>
    <row r="667" spans="1:32" x14ac:dyDescent="0.3">
      <c r="A667" t="s">
        <v>3237</v>
      </c>
      <c r="B667" t="s">
        <v>3238</v>
      </c>
      <c r="C667" t="s">
        <v>3238</v>
      </c>
      <c r="D667" t="s">
        <v>3239</v>
      </c>
      <c r="E667" t="s">
        <v>99</v>
      </c>
      <c r="F667">
        <v>6</v>
      </c>
      <c r="G667">
        <v>2022</v>
      </c>
      <c r="H667" s="1">
        <v>44852.580536747686</v>
      </c>
      <c r="I667" t="s">
        <v>2948</v>
      </c>
      <c r="J667">
        <v>43.84</v>
      </c>
      <c r="K667">
        <v>0</v>
      </c>
      <c r="L667" t="s">
        <v>38</v>
      </c>
      <c r="M667" t="s">
        <v>79</v>
      </c>
      <c r="Q667">
        <v>43.84</v>
      </c>
      <c r="R667" t="s">
        <v>94</v>
      </c>
      <c r="S667">
        <v>30.236583</v>
      </c>
      <c r="T667">
        <v>-95.159916999999993</v>
      </c>
      <c r="U667">
        <v>0.111</v>
      </c>
      <c r="V667">
        <v>1</v>
      </c>
      <c r="W667">
        <v>0.3</v>
      </c>
      <c r="X667">
        <v>0</v>
      </c>
      <c r="Y667">
        <v>40.427999999999997</v>
      </c>
      <c r="AB667" t="s">
        <v>54</v>
      </c>
      <c r="AC667" t="s">
        <v>64</v>
      </c>
      <c r="AD667" t="s">
        <v>54</v>
      </c>
      <c r="AE667" t="s">
        <v>54</v>
      </c>
      <c r="AF667" t="s">
        <v>3240</v>
      </c>
    </row>
    <row r="668" spans="1:32" x14ac:dyDescent="0.3">
      <c r="A668" t="s">
        <v>3241</v>
      </c>
      <c r="B668" t="s">
        <v>3242</v>
      </c>
      <c r="C668" t="s">
        <v>3242</v>
      </c>
      <c r="D668" t="s">
        <v>3243</v>
      </c>
      <c r="E668" t="s">
        <v>99</v>
      </c>
      <c r="F668">
        <v>6</v>
      </c>
      <c r="G668">
        <v>2022</v>
      </c>
      <c r="H668" s="1">
        <v>44827.470564756943</v>
      </c>
      <c r="I668" t="s">
        <v>2948</v>
      </c>
      <c r="J668">
        <v>43.27</v>
      </c>
      <c r="K668">
        <v>0</v>
      </c>
      <c r="L668" t="s">
        <v>38</v>
      </c>
      <c r="M668" t="s">
        <v>79</v>
      </c>
      <c r="Q668">
        <v>43.27</v>
      </c>
      <c r="R668" t="s">
        <v>52</v>
      </c>
      <c r="S668">
        <v>33.331972</v>
      </c>
      <c r="T668">
        <v>-96.794027999999997</v>
      </c>
      <c r="U668">
        <v>0.54083333300000003</v>
      </c>
      <c r="V668">
        <v>1</v>
      </c>
      <c r="W668">
        <v>0.95</v>
      </c>
      <c r="X668">
        <v>0.5</v>
      </c>
      <c r="Y668">
        <v>197.37</v>
      </c>
      <c r="Z668">
        <v>48004004001</v>
      </c>
      <c r="AB668" t="s">
        <v>41</v>
      </c>
      <c r="AC668" t="s">
        <v>54</v>
      </c>
      <c r="AD668" t="s">
        <v>54</v>
      </c>
      <c r="AE668" t="s">
        <v>73</v>
      </c>
      <c r="AF668" t="s">
        <v>3244</v>
      </c>
    </row>
    <row r="669" spans="1:32" x14ac:dyDescent="0.3">
      <c r="A669" t="s">
        <v>3245</v>
      </c>
      <c r="B669" t="s">
        <v>3246</v>
      </c>
      <c r="C669" t="s">
        <v>3246</v>
      </c>
      <c r="D669" t="s">
        <v>3247</v>
      </c>
      <c r="E669" t="s">
        <v>99</v>
      </c>
      <c r="F669">
        <v>6</v>
      </c>
      <c r="G669">
        <v>2022</v>
      </c>
      <c r="H669" s="1">
        <v>44834.7566080787</v>
      </c>
      <c r="I669" t="s">
        <v>2948</v>
      </c>
      <c r="J669">
        <v>37.5</v>
      </c>
      <c r="K669">
        <v>0</v>
      </c>
      <c r="L669" t="s">
        <v>38</v>
      </c>
      <c r="M669" t="s">
        <v>679</v>
      </c>
      <c r="O669">
        <v>38</v>
      </c>
      <c r="R669" t="s">
        <v>52</v>
      </c>
      <c r="S669">
        <v>26.116111</v>
      </c>
      <c r="T669">
        <v>-97.314999999999998</v>
      </c>
      <c r="U669">
        <v>0.69291666699999999</v>
      </c>
      <c r="V669">
        <v>1</v>
      </c>
      <c r="W669">
        <v>1.1000000000000001</v>
      </c>
      <c r="X669">
        <v>1.1000000000000001</v>
      </c>
      <c r="Y669">
        <v>252.78800000000001</v>
      </c>
      <c r="Z669">
        <v>48001131001</v>
      </c>
      <c r="AB669" t="s">
        <v>118</v>
      </c>
      <c r="AC669" t="s">
        <v>54</v>
      </c>
      <c r="AD669" t="s">
        <v>54</v>
      </c>
      <c r="AE669" t="s">
        <v>73</v>
      </c>
      <c r="AF669" t="s">
        <v>3248</v>
      </c>
    </row>
    <row r="670" spans="1:32" x14ac:dyDescent="0.3">
      <c r="A670" t="s">
        <v>3249</v>
      </c>
      <c r="B670" t="s">
        <v>3250</v>
      </c>
      <c r="C670" t="s">
        <v>3251</v>
      </c>
      <c r="D670" t="s">
        <v>3252</v>
      </c>
      <c r="E670" t="s">
        <v>159</v>
      </c>
      <c r="F670">
        <v>10</v>
      </c>
      <c r="G670">
        <v>2022</v>
      </c>
      <c r="H670" s="1">
        <v>44953.495984120367</v>
      </c>
      <c r="I670" t="s">
        <v>2948</v>
      </c>
      <c r="J670">
        <v>35.200000000000003</v>
      </c>
      <c r="K670">
        <v>0</v>
      </c>
      <c r="L670" t="s">
        <v>38</v>
      </c>
      <c r="M670" t="s">
        <v>79</v>
      </c>
      <c r="Q670">
        <v>35.200000000000003</v>
      </c>
      <c r="R670" t="s">
        <v>86</v>
      </c>
      <c r="S670">
        <v>48.348092000000001</v>
      </c>
      <c r="T670">
        <v>-122.661924</v>
      </c>
      <c r="Z670">
        <v>53000895002</v>
      </c>
      <c r="AA670">
        <v>617.33499696929994</v>
      </c>
      <c r="AB670" t="s">
        <v>54</v>
      </c>
      <c r="AC670" t="s">
        <v>54</v>
      </c>
      <c r="AD670" t="s">
        <v>54</v>
      </c>
      <c r="AE670" t="s">
        <v>73</v>
      </c>
      <c r="AF670" t="s">
        <v>3253</v>
      </c>
    </row>
    <row r="671" spans="1:32" x14ac:dyDescent="0.3">
      <c r="A671" t="s">
        <v>3254</v>
      </c>
      <c r="B671" t="s">
        <v>3255</v>
      </c>
      <c r="C671" t="s">
        <v>3256</v>
      </c>
      <c r="D671" t="s">
        <v>1259</v>
      </c>
      <c r="E671" t="s">
        <v>192</v>
      </c>
      <c r="F671">
        <v>4</v>
      </c>
      <c r="G671">
        <v>2022</v>
      </c>
      <c r="H671" s="1">
        <v>44985.668340243057</v>
      </c>
      <c r="I671" t="s">
        <v>2948</v>
      </c>
      <c r="J671">
        <v>32.68</v>
      </c>
      <c r="K671">
        <v>0</v>
      </c>
      <c r="L671" t="s">
        <v>38</v>
      </c>
      <c r="M671" t="s">
        <v>79</v>
      </c>
      <c r="Q671">
        <v>32.68</v>
      </c>
      <c r="R671" t="s">
        <v>86</v>
      </c>
      <c r="S671">
        <v>32.907375999999999</v>
      </c>
      <c r="T671">
        <v>-85.433925000000002</v>
      </c>
      <c r="U671">
        <v>0.19475000000000001</v>
      </c>
      <c r="V671">
        <v>1</v>
      </c>
      <c r="W671">
        <v>1</v>
      </c>
      <c r="X671">
        <v>0.254</v>
      </c>
      <c r="Y671">
        <v>70.974000000000004</v>
      </c>
      <c r="Z671">
        <v>1000093001</v>
      </c>
      <c r="AA671">
        <v>229.45194577620001</v>
      </c>
      <c r="AB671" t="s">
        <v>118</v>
      </c>
      <c r="AC671" t="s">
        <v>144</v>
      </c>
      <c r="AD671" t="s">
        <v>54</v>
      </c>
      <c r="AE671" t="s">
        <v>44</v>
      </c>
      <c r="AF671" t="s">
        <v>3257</v>
      </c>
    </row>
    <row r="672" spans="1:32" x14ac:dyDescent="0.3">
      <c r="A672" t="s">
        <v>3258</v>
      </c>
      <c r="B672" t="s">
        <v>3259</v>
      </c>
      <c r="C672" t="s">
        <v>3259</v>
      </c>
      <c r="D672" t="s">
        <v>2390</v>
      </c>
      <c r="E672" t="s">
        <v>99</v>
      </c>
      <c r="F672">
        <v>6</v>
      </c>
      <c r="G672">
        <v>2022</v>
      </c>
      <c r="H672" s="1">
        <v>44834.662821712962</v>
      </c>
      <c r="I672" t="s">
        <v>2948</v>
      </c>
      <c r="J672">
        <v>29.41</v>
      </c>
      <c r="K672">
        <v>0</v>
      </c>
      <c r="L672" t="s">
        <v>38</v>
      </c>
      <c r="M672" t="s">
        <v>79</v>
      </c>
      <c r="Q672">
        <v>29.41</v>
      </c>
      <c r="R672" t="s">
        <v>52</v>
      </c>
      <c r="S672">
        <v>29.578434999999999</v>
      </c>
      <c r="T672">
        <v>-95.362264999999994</v>
      </c>
      <c r="U672">
        <v>0.47199999999999998</v>
      </c>
      <c r="V672">
        <v>1</v>
      </c>
      <c r="W672">
        <v>0.95</v>
      </c>
      <c r="X672">
        <v>0.95</v>
      </c>
      <c r="Y672">
        <v>172.18799999999999</v>
      </c>
      <c r="Z672">
        <v>48007123001</v>
      </c>
      <c r="AA672">
        <v>451.61970279759993</v>
      </c>
      <c r="AB672" t="s">
        <v>41</v>
      </c>
      <c r="AC672" t="s">
        <v>54</v>
      </c>
      <c r="AD672" t="s">
        <v>54</v>
      </c>
      <c r="AE672" t="s">
        <v>73</v>
      </c>
      <c r="AF672" t="s">
        <v>3260</v>
      </c>
    </row>
    <row r="673" spans="1:32" x14ac:dyDescent="0.3">
      <c r="A673" t="s">
        <v>3261</v>
      </c>
      <c r="B673" t="s">
        <v>3262</v>
      </c>
      <c r="C673" t="s">
        <v>3263</v>
      </c>
      <c r="D673" t="s">
        <v>3264</v>
      </c>
      <c r="E673" t="s">
        <v>172</v>
      </c>
      <c r="F673">
        <v>4</v>
      </c>
      <c r="G673">
        <v>2022</v>
      </c>
      <c r="H673" s="1">
        <v>44967.557822951392</v>
      </c>
      <c r="I673" t="s">
        <v>2948</v>
      </c>
      <c r="J673">
        <v>29</v>
      </c>
      <c r="K673">
        <v>0</v>
      </c>
      <c r="L673" t="s">
        <v>38</v>
      </c>
      <c r="M673" t="s">
        <v>51</v>
      </c>
      <c r="N673">
        <v>29</v>
      </c>
      <c r="R673" t="s">
        <v>52</v>
      </c>
      <c r="S673">
        <v>34.844721999999997</v>
      </c>
      <c r="T673">
        <v>-82.588611</v>
      </c>
      <c r="U673">
        <v>0.41369166699999999</v>
      </c>
      <c r="V673">
        <v>1</v>
      </c>
      <c r="W673">
        <v>0</v>
      </c>
      <c r="X673">
        <v>0</v>
      </c>
      <c r="Y673">
        <v>150.964</v>
      </c>
      <c r="AB673" t="s">
        <v>41</v>
      </c>
      <c r="AC673" t="s">
        <v>54</v>
      </c>
      <c r="AD673" t="s">
        <v>54</v>
      </c>
      <c r="AE673" t="s">
        <v>44</v>
      </c>
      <c r="AF673" t="s">
        <v>3265</v>
      </c>
    </row>
    <row r="674" spans="1:32" x14ac:dyDescent="0.3">
      <c r="A674" t="s">
        <v>3266</v>
      </c>
      <c r="B674" t="s">
        <v>3267</v>
      </c>
      <c r="C674" t="s">
        <v>3267</v>
      </c>
      <c r="D674" t="s">
        <v>3268</v>
      </c>
      <c r="E674" t="s">
        <v>99</v>
      </c>
      <c r="F674">
        <v>6</v>
      </c>
      <c r="G674">
        <v>2022</v>
      </c>
      <c r="H674" s="1">
        <v>44811.349129247683</v>
      </c>
      <c r="I674" t="s">
        <v>2948</v>
      </c>
      <c r="J674">
        <v>27.3</v>
      </c>
      <c r="K674">
        <v>0</v>
      </c>
      <c r="L674" t="s">
        <v>38</v>
      </c>
      <c r="M674" t="s">
        <v>79</v>
      </c>
      <c r="Q674">
        <v>27.3</v>
      </c>
      <c r="R674" t="s">
        <v>94</v>
      </c>
      <c r="S674">
        <v>29.138556000000001</v>
      </c>
      <c r="T674">
        <v>-95.059916999999999</v>
      </c>
      <c r="U674">
        <v>0.29266666699999999</v>
      </c>
      <c r="V674">
        <v>1</v>
      </c>
      <c r="W674">
        <v>1</v>
      </c>
      <c r="X674">
        <v>0.5</v>
      </c>
      <c r="Y674">
        <v>107.02800000000001</v>
      </c>
      <c r="Z674">
        <v>48007027007</v>
      </c>
      <c r="AA674">
        <v>201.95413322683001</v>
      </c>
      <c r="AB674" t="s">
        <v>41</v>
      </c>
      <c r="AC674" t="s">
        <v>64</v>
      </c>
      <c r="AD674" t="s">
        <v>54</v>
      </c>
      <c r="AE674" t="s">
        <v>73</v>
      </c>
      <c r="AF674" t="s">
        <v>3269</v>
      </c>
    </row>
    <row r="675" spans="1:32" x14ac:dyDescent="0.3">
      <c r="A675" t="s">
        <v>3270</v>
      </c>
      <c r="B675" t="s">
        <v>3271</v>
      </c>
      <c r="C675" t="s">
        <v>3271</v>
      </c>
      <c r="D675" t="s">
        <v>3247</v>
      </c>
      <c r="E675" t="s">
        <v>99</v>
      </c>
      <c r="F675">
        <v>6</v>
      </c>
      <c r="G675">
        <v>2022</v>
      </c>
      <c r="H675" s="1">
        <v>44834.757333668982</v>
      </c>
      <c r="I675" t="s">
        <v>2948</v>
      </c>
      <c r="J675">
        <v>24.4</v>
      </c>
      <c r="K675">
        <v>0</v>
      </c>
      <c r="L675" t="s">
        <v>38</v>
      </c>
      <c r="M675" t="s">
        <v>679</v>
      </c>
      <c r="O675">
        <v>24</v>
      </c>
      <c r="R675" t="s">
        <v>52</v>
      </c>
      <c r="S675">
        <v>26.117305999999999</v>
      </c>
      <c r="T675">
        <v>-97.316083000000006</v>
      </c>
      <c r="U675">
        <v>0.59099999999999997</v>
      </c>
      <c r="V675">
        <v>1</v>
      </c>
      <c r="W675">
        <v>0.65</v>
      </c>
      <c r="X675">
        <v>0.65</v>
      </c>
      <c r="Y675">
        <v>214.744</v>
      </c>
      <c r="AB675" t="s">
        <v>118</v>
      </c>
      <c r="AC675" t="s">
        <v>54</v>
      </c>
      <c r="AD675" t="s">
        <v>54</v>
      </c>
      <c r="AE675" t="s">
        <v>73</v>
      </c>
      <c r="AF675" t="s">
        <v>3272</v>
      </c>
    </row>
    <row r="676" spans="1:32" x14ac:dyDescent="0.3">
      <c r="A676" t="s">
        <v>3273</v>
      </c>
      <c r="B676" t="s">
        <v>3274</v>
      </c>
      <c r="C676" t="s">
        <v>3274</v>
      </c>
      <c r="D676" t="s">
        <v>3268</v>
      </c>
      <c r="E676" t="s">
        <v>99</v>
      </c>
      <c r="F676">
        <v>6</v>
      </c>
      <c r="G676">
        <v>2022</v>
      </c>
      <c r="H676" s="1">
        <v>44811.350070300927</v>
      </c>
      <c r="I676" t="s">
        <v>2948</v>
      </c>
      <c r="J676">
        <v>19.2</v>
      </c>
      <c r="K676">
        <v>0</v>
      </c>
      <c r="L676" t="s">
        <v>38</v>
      </c>
      <c r="M676" t="s">
        <v>79</v>
      </c>
      <c r="Q676">
        <v>19.2</v>
      </c>
      <c r="R676" t="s">
        <v>94</v>
      </c>
      <c r="S676">
        <v>29.209700000000002</v>
      </c>
      <c r="T676">
        <v>-94.947800000000001</v>
      </c>
      <c r="U676">
        <v>7.4491666999999998E-2</v>
      </c>
      <c r="V676">
        <v>1</v>
      </c>
      <c r="W676">
        <v>0.5</v>
      </c>
      <c r="X676">
        <v>0.3</v>
      </c>
      <c r="Y676">
        <v>27.0869</v>
      </c>
      <c r="Z676">
        <v>48007479001</v>
      </c>
      <c r="AA676">
        <v>160.2521526056</v>
      </c>
      <c r="AB676" t="s">
        <v>41</v>
      </c>
      <c r="AC676" t="s">
        <v>64</v>
      </c>
      <c r="AD676" t="s">
        <v>54</v>
      </c>
      <c r="AE676" t="s">
        <v>73</v>
      </c>
      <c r="AF676" t="s">
        <v>3275</v>
      </c>
    </row>
    <row r="677" spans="1:32" x14ac:dyDescent="0.3">
      <c r="A677" t="s">
        <v>3276</v>
      </c>
      <c r="B677" t="s">
        <v>3277</v>
      </c>
      <c r="C677" t="s">
        <v>3278</v>
      </c>
      <c r="D677" t="s">
        <v>3279</v>
      </c>
      <c r="E677" t="s">
        <v>71</v>
      </c>
      <c r="F677">
        <v>4</v>
      </c>
      <c r="G677">
        <v>2022</v>
      </c>
      <c r="H677" s="1">
        <v>44969.638254722224</v>
      </c>
      <c r="I677" t="s">
        <v>2948</v>
      </c>
      <c r="J677">
        <v>16</v>
      </c>
      <c r="K677">
        <v>0</v>
      </c>
      <c r="L677" t="s">
        <v>38</v>
      </c>
      <c r="M677" t="s">
        <v>51</v>
      </c>
      <c r="N677">
        <v>16</v>
      </c>
      <c r="R677" t="s">
        <v>52</v>
      </c>
      <c r="S677">
        <v>30.456250000000001</v>
      </c>
      <c r="T677">
        <v>-89.000249999999994</v>
      </c>
      <c r="U677">
        <v>0.390866667</v>
      </c>
      <c r="V677">
        <v>1</v>
      </c>
      <c r="W677">
        <v>2</v>
      </c>
      <c r="X677">
        <v>0</v>
      </c>
      <c r="Y677">
        <v>142.83449999999999</v>
      </c>
      <c r="AB677" t="s">
        <v>41</v>
      </c>
      <c r="AC677" t="s">
        <v>54</v>
      </c>
      <c r="AD677" t="s">
        <v>54</v>
      </c>
      <c r="AE677" t="s">
        <v>73</v>
      </c>
      <c r="AF677" t="s">
        <v>3280</v>
      </c>
    </row>
    <row r="678" spans="1:32" x14ac:dyDescent="0.3">
      <c r="A678" t="s">
        <v>3281</v>
      </c>
      <c r="B678" t="s">
        <v>3282</v>
      </c>
      <c r="C678" t="s">
        <v>3282</v>
      </c>
      <c r="D678" t="s">
        <v>3283</v>
      </c>
      <c r="E678" t="s">
        <v>99</v>
      </c>
      <c r="F678">
        <v>6</v>
      </c>
      <c r="G678">
        <v>2022</v>
      </c>
      <c r="H678" s="1">
        <v>44813.375983958336</v>
      </c>
      <c r="I678" t="s">
        <v>2948</v>
      </c>
      <c r="J678">
        <v>11.58</v>
      </c>
      <c r="K678">
        <v>0</v>
      </c>
      <c r="L678" t="s">
        <v>38</v>
      </c>
      <c r="M678" t="s">
        <v>79</v>
      </c>
      <c r="Q678">
        <v>11.58</v>
      </c>
      <c r="R678" t="s">
        <v>94</v>
      </c>
      <c r="S678">
        <v>33.051341000000001</v>
      </c>
      <c r="T678">
        <v>-97.467336000000003</v>
      </c>
      <c r="U678">
        <v>4.3314667000000001E-2</v>
      </c>
      <c r="V678">
        <v>1</v>
      </c>
      <c r="W678">
        <v>0.4</v>
      </c>
      <c r="X678">
        <v>0.4</v>
      </c>
      <c r="Y678">
        <v>15.799756</v>
      </c>
      <c r="Z678">
        <v>48004223001</v>
      </c>
      <c r="AA678">
        <v>86.49974146324999</v>
      </c>
      <c r="AB678" t="s">
        <v>41</v>
      </c>
      <c r="AC678" t="s">
        <v>54</v>
      </c>
      <c r="AD678" t="s">
        <v>54</v>
      </c>
      <c r="AE678" t="s">
        <v>55</v>
      </c>
      <c r="AF678" t="s">
        <v>3284</v>
      </c>
    </row>
    <row r="679" spans="1:32" x14ac:dyDescent="0.3">
      <c r="A679" t="s">
        <v>3285</v>
      </c>
      <c r="B679" t="s">
        <v>3286</v>
      </c>
      <c r="C679" t="s">
        <v>3286</v>
      </c>
      <c r="D679" t="s">
        <v>3287</v>
      </c>
      <c r="E679" t="s">
        <v>99</v>
      </c>
      <c r="F679">
        <v>6</v>
      </c>
      <c r="G679">
        <v>2022</v>
      </c>
      <c r="H679" s="1">
        <v>44808.891372881946</v>
      </c>
      <c r="I679" t="s">
        <v>2948</v>
      </c>
      <c r="J679">
        <v>7.28</v>
      </c>
      <c r="K679">
        <v>0</v>
      </c>
      <c r="L679" t="s">
        <v>38</v>
      </c>
      <c r="M679" t="s">
        <v>79</v>
      </c>
      <c r="Q679">
        <v>7.28</v>
      </c>
      <c r="R679" t="s">
        <v>86</v>
      </c>
      <c r="S679">
        <v>32.451166999999998</v>
      </c>
      <c r="T679">
        <v>-94.053471999999999</v>
      </c>
      <c r="U679">
        <v>0.188386417</v>
      </c>
      <c r="V679">
        <v>1</v>
      </c>
      <c r="W679">
        <v>0.5</v>
      </c>
      <c r="X679">
        <v>0.5</v>
      </c>
      <c r="Y679">
        <v>68.792810000000003</v>
      </c>
      <c r="Z679">
        <v>48005107001</v>
      </c>
      <c r="AB679" t="s">
        <v>41</v>
      </c>
      <c r="AC679" t="s">
        <v>54</v>
      </c>
      <c r="AD679" t="s">
        <v>54</v>
      </c>
      <c r="AE679" t="s">
        <v>54</v>
      </c>
      <c r="AF679" t="s">
        <v>3288</v>
      </c>
    </row>
    <row r="680" spans="1:32" x14ac:dyDescent="0.3">
      <c r="A680" t="s">
        <v>2805</v>
      </c>
      <c r="B680" t="s">
        <v>3289</v>
      </c>
      <c r="C680" t="s">
        <v>3289</v>
      </c>
      <c r="D680" t="s">
        <v>3283</v>
      </c>
      <c r="E680" t="s">
        <v>99</v>
      </c>
      <c r="F680">
        <v>6</v>
      </c>
      <c r="G680">
        <v>2022</v>
      </c>
      <c r="H680" s="1">
        <v>44813.382387685182</v>
      </c>
      <c r="I680" t="s">
        <v>2948</v>
      </c>
      <c r="J680">
        <v>5.8</v>
      </c>
      <c r="K680">
        <v>0</v>
      </c>
      <c r="L680" t="s">
        <v>38</v>
      </c>
      <c r="M680" t="s">
        <v>79</v>
      </c>
      <c r="Q680">
        <v>5.8</v>
      </c>
      <c r="R680" t="s">
        <v>94</v>
      </c>
      <c r="S680">
        <v>33.043123000000001</v>
      </c>
      <c r="T680">
        <v>-97.485605000000007</v>
      </c>
      <c r="U680">
        <v>5.4387667000000001E-2</v>
      </c>
      <c r="V680">
        <v>1</v>
      </c>
      <c r="W680">
        <v>0.15</v>
      </c>
      <c r="X680">
        <v>0.15</v>
      </c>
      <c r="Y680">
        <v>19.827211999999999</v>
      </c>
      <c r="AB680" t="s">
        <v>41</v>
      </c>
      <c r="AC680" t="s">
        <v>54</v>
      </c>
      <c r="AD680" t="s">
        <v>54</v>
      </c>
      <c r="AE680" t="s">
        <v>65</v>
      </c>
      <c r="AF680" t="s">
        <v>3290</v>
      </c>
    </row>
    <row r="681" spans="1:32" x14ac:dyDescent="0.3">
      <c r="A681" t="s">
        <v>3291</v>
      </c>
      <c r="B681" t="s">
        <v>3292</v>
      </c>
      <c r="C681" t="s">
        <v>3292</v>
      </c>
      <c r="D681" t="s">
        <v>3180</v>
      </c>
      <c r="E681" t="s">
        <v>99</v>
      </c>
      <c r="F681">
        <v>6</v>
      </c>
      <c r="G681">
        <v>2022</v>
      </c>
      <c r="H681" s="1">
        <v>44833.466980115743</v>
      </c>
      <c r="I681" t="s">
        <v>2948</v>
      </c>
      <c r="J681">
        <v>4.57</v>
      </c>
      <c r="K681">
        <v>0</v>
      </c>
      <c r="L681" t="s">
        <v>38</v>
      </c>
      <c r="M681" t="s">
        <v>79</v>
      </c>
      <c r="Q681">
        <v>4.57</v>
      </c>
      <c r="R681" t="s">
        <v>52</v>
      </c>
      <c r="S681">
        <v>30.840097</v>
      </c>
      <c r="T681">
        <v>-94.860849000000002</v>
      </c>
      <c r="U681">
        <v>6.9333329999999999E-3</v>
      </c>
      <c r="V681">
        <v>1</v>
      </c>
      <c r="W681">
        <v>1.4999999999999999E-2</v>
      </c>
      <c r="X681">
        <v>1.4999999999999999E-2</v>
      </c>
      <c r="Y681">
        <v>2.5352000000000001</v>
      </c>
      <c r="AB681" t="s">
        <v>54</v>
      </c>
      <c r="AC681" t="s">
        <v>64</v>
      </c>
      <c r="AD681" t="s">
        <v>54</v>
      </c>
      <c r="AE681" t="s">
        <v>54</v>
      </c>
      <c r="AF681" t="s">
        <v>3293</v>
      </c>
    </row>
    <row r="682" spans="1:32" x14ac:dyDescent="0.3">
      <c r="A682" t="s">
        <v>3294</v>
      </c>
      <c r="B682" t="s">
        <v>3295</v>
      </c>
      <c r="C682" t="s">
        <v>3295</v>
      </c>
      <c r="D682" t="s">
        <v>3180</v>
      </c>
      <c r="E682" t="s">
        <v>99</v>
      </c>
      <c r="F682">
        <v>6</v>
      </c>
      <c r="G682">
        <v>2022</v>
      </c>
      <c r="H682" s="1">
        <v>44831.622819317126</v>
      </c>
      <c r="I682" t="s">
        <v>2948</v>
      </c>
      <c r="J682">
        <v>4.452</v>
      </c>
      <c r="K682">
        <v>0</v>
      </c>
      <c r="L682" t="s">
        <v>38</v>
      </c>
      <c r="M682" t="s">
        <v>79</v>
      </c>
      <c r="Q682">
        <v>4.452</v>
      </c>
      <c r="R682" t="s">
        <v>52</v>
      </c>
      <c r="S682">
        <v>27.133054999999999</v>
      </c>
      <c r="T682">
        <v>-97.793610999999999</v>
      </c>
      <c r="U682">
        <v>0</v>
      </c>
      <c r="V682">
        <v>1</v>
      </c>
      <c r="W682">
        <v>1.2999999999999999E-2</v>
      </c>
      <c r="X682">
        <v>0</v>
      </c>
      <c r="Y682">
        <v>0</v>
      </c>
      <c r="AB682" t="s">
        <v>54</v>
      </c>
      <c r="AC682" t="s">
        <v>64</v>
      </c>
      <c r="AD682" t="s">
        <v>54</v>
      </c>
      <c r="AE682" t="s">
        <v>54</v>
      </c>
      <c r="AF682" t="s">
        <v>3296</v>
      </c>
    </row>
    <row r="683" spans="1:32" x14ac:dyDescent="0.3">
      <c r="A683" t="s">
        <v>3297</v>
      </c>
      <c r="B683" t="s">
        <v>3298</v>
      </c>
      <c r="C683" t="s">
        <v>3298</v>
      </c>
      <c r="D683" t="s">
        <v>3180</v>
      </c>
      <c r="E683" t="s">
        <v>99</v>
      </c>
      <c r="F683">
        <v>6</v>
      </c>
      <c r="G683">
        <v>2022</v>
      </c>
      <c r="H683" s="1">
        <v>44831.594391053244</v>
      </c>
      <c r="I683" t="s">
        <v>2948</v>
      </c>
      <c r="J683">
        <v>4.08</v>
      </c>
      <c r="K683">
        <v>0</v>
      </c>
      <c r="L683" t="s">
        <v>38</v>
      </c>
      <c r="M683" t="s">
        <v>79</v>
      </c>
      <c r="Q683">
        <v>4.08</v>
      </c>
      <c r="R683" t="s">
        <v>52</v>
      </c>
      <c r="S683">
        <v>28.890999999999998</v>
      </c>
      <c r="T683">
        <v>-96.823194000000001</v>
      </c>
      <c r="U683">
        <v>5.4083330000000004E-3</v>
      </c>
      <c r="V683">
        <v>1</v>
      </c>
      <c r="W683">
        <v>0.02</v>
      </c>
      <c r="X683">
        <v>0.02</v>
      </c>
      <c r="Y683">
        <v>1.9749000000000001</v>
      </c>
      <c r="AB683" t="s">
        <v>54</v>
      </c>
      <c r="AC683" t="s">
        <v>64</v>
      </c>
      <c r="AD683" t="s">
        <v>54</v>
      </c>
      <c r="AE683" t="s">
        <v>54</v>
      </c>
      <c r="AF683" t="s">
        <v>3299</v>
      </c>
    </row>
    <row r="684" spans="1:32" x14ac:dyDescent="0.3">
      <c r="A684" t="s">
        <v>3300</v>
      </c>
      <c r="B684" t="s">
        <v>3301</v>
      </c>
      <c r="C684" t="s">
        <v>3302</v>
      </c>
      <c r="D684" t="s">
        <v>3231</v>
      </c>
      <c r="E684" t="s">
        <v>111</v>
      </c>
      <c r="F684">
        <v>4</v>
      </c>
      <c r="G684">
        <v>2022</v>
      </c>
      <c r="H684" s="1">
        <v>44949.495161180559</v>
      </c>
      <c r="I684" t="s">
        <v>2948</v>
      </c>
      <c r="J684">
        <v>2.57</v>
      </c>
      <c r="K684">
        <v>0</v>
      </c>
      <c r="L684" t="s">
        <v>38</v>
      </c>
      <c r="M684" t="s">
        <v>79</v>
      </c>
      <c r="Q684">
        <v>2.57</v>
      </c>
      <c r="R684" t="s">
        <v>94</v>
      </c>
      <c r="S684">
        <v>33.694443999999997</v>
      </c>
      <c r="T684">
        <v>-84.692971999999997</v>
      </c>
      <c r="U684">
        <v>1.1583332999999999E-2</v>
      </c>
      <c r="V684">
        <v>1</v>
      </c>
      <c r="W684">
        <v>0</v>
      </c>
      <c r="X684">
        <v>0</v>
      </c>
      <c r="Y684">
        <v>4.2359999999999998</v>
      </c>
      <c r="AB684" t="s">
        <v>54</v>
      </c>
      <c r="AC684" t="s">
        <v>64</v>
      </c>
      <c r="AD684" t="s">
        <v>54</v>
      </c>
      <c r="AE684" t="s">
        <v>54</v>
      </c>
      <c r="AF684" t="s">
        <v>3303</v>
      </c>
    </row>
    <row r="685" spans="1:32" x14ac:dyDescent="0.3">
      <c r="A685" t="s">
        <v>3304</v>
      </c>
      <c r="B685" t="s">
        <v>3305</v>
      </c>
      <c r="C685" t="s">
        <v>3305</v>
      </c>
      <c r="D685" t="s">
        <v>3180</v>
      </c>
      <c r="E685" t="s">
        <v>99</v>
      </c>
      <c r="F685">
        <v>6</v>
      </c>
      <c r="G685">
        <v>2022</v>
      </c>
      <c r="H685" s="1">
        <v>44831.647672812498</v>
      </c>
      <c r="I685" t="s">
        <v>2948</v>
      </c>
      <c r="J685">
        <v>2.5499999999999998</v>
      </c>
      <c r="K685">
        <v>0</v>
      </c>
      <c r="L685" t="s">
        <v>38</v>
      </c>
      <c r="M685" t="s">
        <v>79</v>
      </c>
      <c r="Q685">
        <v>2.5499999999999998</v>
      </c>
      <c r="R685" t="s">
        <v>52</v>
      </c>
      <c r="S685">
        <v>31.909721999999999</v>
      </c>
      <c r="T685">
        <v>-96.390833000000001</v>
      </c>
      <c r="AB685" t="s">
        <v>54</v>
      </c>
      <c r="AC685" t="s">
        <v>64</v>
      </c>
      <c r="AD685" t="s">
        <v>54</v>
      </c>
      <c r="AE685" t="s">
        <v>54</v>
      </c>
      <c r="AF685" t="s">
        <v>3306</v>
      </c>
    </row>
    <row r="686" spans="1:32" x14ac:dyDescent="0.3">
      <c r="A686" t="s">
        <v>3307</v>
      </c>
      <c r="B686" t="s">
        <v>3308</v>
      </c>
      <c r="C686" t="s">
        <v>3309</v>
      </c>
      <c r="D686" t="s">
        <v>3310</v>
      </c>
      <c r="E686" t="s">
        <v>192</v>
      </c>
      <c r="F686">
        <v>4</v>
      </c>
      <c r="G686">
        <v>2022</v>
      </c>
      <c r="H686" s="1">
        <v>44967.593482893521</v>
      </c>
      <c r="I686" t="s">
        <v>2948</v>
      </c>
      <c r="J686">
        <v>1.26</v>
      </c>
      <c r="K686">
        <v>0</v>
      </c>
      <c r="L686" t="s">
        <v>38</v>
      </c>
      <c r="M686" t="s">
        <v>79</v>
      </c>
      <c r="Q686">
        <v>1.26</v>
      </c>
      <c r="R686" t="s">
        <v>52</v>
      </c>
      <c r="S686">
        <v>33.472499999999997</v>
      </c>
      <c r="T686">
        <v>-86.061700000000002</v>
      </c>
      <c r="U686">
        <v>0.44594166699999999</v>
      </c>
      <c r="V686">
        <v>1</v>
      </c>
      <c r="W686">
        <v>0.5</v>
      </c>
      <c r="X686">
        <v>0.34</v>
      </c>
      <c r="Y686">
        <v>161.95400000000001</v>
      </c>
      <c r="Z686">
        <v>1000168001</v>
      </c>
      <c r="AA686">
        <v>167.5363413604</v>
      </c>
      <c r="AB686" t="s">
        <v>41</v>
      </c>
      <c r="AC686" t="s">
        <v>54</v>
      </c>
      <c r="AD686" t="s">
        <v>54</v>
      </c>
      <c r="AE686" t="s">
        <v>54</v>
      </c>
      <c r="AF686" t="s">
        <v>3311</v>
      </c>
    </row>
    <row r="687" spans="1:32" x14ac:dyDescent="0.3">
      <c r="A687" t="s">
        <v>3312</v>
      </c>
      <c r="B687" t="s">
        <v>3313</v>
      </c>
      <c r="C687" t="s">
        <v>3314</v>
      </c>
      <c r="D687" t="s">
        <v>70</v>
      </c>
      <c r="E687" t="s">
        <v>111</v>
      </c>
      <c r="F687">
        <v>4</v>
      </c>
      <c r="G687">
        <v>2022</v>
      </c>
      <c r="H687" s="1">
        <v>44992.469202893517</v>
      </c>
      <c r="I687" t="s">
        <v>2948</v>
      </c>
      <c r="J687">
        <v>0</v>
      </c>
      <c r="K687">
        <v>0</v>
      </c>
      <c r="L687" t="s">
        <v>38</v>
      </c>
      <c r="M687" t="s">
        <v>51</v>
      </c>
      <c r="R687" t="s">
        <v>52</v>
      </c>
      <c r="S687">
        <v>33.311083000000004</v>
      </c>
      <c r="T687">
        <v>-83.968861000000004</v>
      </c>
      <c r="U687">
        <v>0.253758333</v>
      </c>
      <c r="V687">
        <v>1</v>
      </c>
      <c r="W687">
        <v>0.75</v>
      </c>
      <c r="X687">
        <v>0.34810000000000002</v>
      </c>
      <c r="Y687">
        <v>93.165800000000004</v>
      </c>
      <c r="Z687">
        <v>13000667002</v>
      </c>
      <c r="AA687">
        <v>101.9786425672</v>
      </c>
      <c r="AB687" t="s">
        <v>41</v>
      </c>
      <c r="AC687" t="s">
        <v>144</v>
      </c>
      <c r="AD687" t="s">
        <v>54</v>
      </c>
      <c r="AE687" t="s">
        <v>54</v>
      </c>
      <c r="AF687" t="s">
        <v>3315</v>
      </c>
    </row>
    <row r="688" spans="1:32" x14ac:dyDescent="0.3">
      <c r="A688" t="s">
        <v>3312</v>
      </c>
      <c r="B688" t="s">
        <v>3316</v>
      </c>
      <c r="C688" t="s">
        <v>3317</v>
      </c>
      <c r="D688" t="s">
        <v>70</v>
      </c>
      <c r="E688" t="s">
        <v>111</v>
      </c>
      <c r="F688">
        <v>4</v>
      </c>
      <c r="G688">
        <v>2022</v>
      </c>
      <c r="H688" s="1">
        <v>44992.476994525467</v>
      </c>
      <c r="I688" t="s">
        <v>2948</v>
      </c>
      <c r="J688">
        <v>0</v>
      </c>
      <c r="K688">
        <v>0</v>
      </c>
      <c r="L688" t="s">
        <v>38</v>
      </c>
      <c r="M688" t="s">
        <v>51</v>
      </c>
      <c r="R688" t="s">
        <v>52</v>
      </c>
      <c r="S688">
        <v>33.271000000000001</v>
      </c>
      <c r="T688">
        <v>-83.947139000000007</v>
      </c>
      <c r="U688">
        <v>0.15291666700000001</v>
      </c>
      <c r="V688">
        <v>1</v>
      </c>
      <c r="W688">
        <v>0.7</v>
      </c>
      <c r="X688">
        <v>0.154</v>
      </c>
      <c r="Y688">
        <v>55.679000000000002</v>
      </c>
      <c r="Z688">
        <v>13000667001</v>
      </c>
      <c r="AA688">
        <v>176.64157730389996</v>
      </c>
      <c r="AB688" t="s">
        <v>41</v>
      </c>
      <c r="AC688" t="s">
        <v>64</v>
      </c>
      <c r="AD688" t="s">
        <v>54</v>
      </c>
      <c r="AE688" t="s">
        <v>44</v>
      </c>
      <c r="AF688" t="s">
        <v>3318</v>
      </c>
    </row>
    <row r="689" spans="1:32" x14ac:dyDescent="0.3">
      <c r="A689" t="s">
        <v>3319</v>
      </c>
      <c r="B689" t="s">
        <v>3320</v>
      </c>
      <c r="C689" t="s">
        <v>3321</v>
      </c>
      <c r="D689" t="s">
        <v>3319</v>
      </c>
      <c r="E689" t="s">
        <v>543</v>
      </c>
      <c r="F689">
        <v>7</v>
      </c>
      <c r="G689">
        <v>2022</v>
      </c>
      <c r="H689" s="1">
        <v>44922.840143831017</v>
      </c>
      <c r="I689" t="s">
        <v>2948</v>
      </c>
      <c r="J689">
        <v>0</v>
      </c>
      <c r="K689">
        <v>0</v>
      </c>
      <c r="L689" t="s">
        <v>38</v>
      </c>
      <c r="M689" t="s">
        <v>51</v>
      </c>
      <c r="R689" t="s">
        <v>52</v>
      </c>
      <c r="S689">
        <v>37.769117999999999</v>
      </c>
      <c r="T689">
        <v>-90.625039999999998</v>
      </c>
      <c r="U689">
        <v>0.16325000000000001</v>
      </c>
      <c r="V689">
        <v>1</v>
      </c>
      <c r="W689">
        <v>0</v>
      </c>
      <c r="X689">
        <v>0</v>
      </c>
      <c r="Y689">
        <v>59.475999999999999</v>
      </c>
      <c r="Z689">
        <v>29003043001</v>
      </c>
      <c r="AA689">
        <v>81.947123491499994</v>
      </c>
      <c r="AB689" t="s">
        <v>41</v>
      </c>
      <c r="AC689" t="s">
        <v>54</v>
      </c>
      <c r="AD689" t="s">
        <v>54</v>
      </c>
      <c r="AE689" t="s">
        <v>44</v>
      </c>
      <c r="AF689" t="s">
        <v>3322</v>
      </c>
    </row>
    <row r="690" spans="1:32" x14ac:dyDescent="0.3">
      <c r="A690" t="s">
        <v>3323</v>
      </c>
      <c r="B690" t="s">
        <v>3324</v>
      </c>
      <c r="C690" t="s">
        <v>3324</v>
      </c>
      <c r="D690" t="s">
        <v>1572</v>
      </c>
      <c r="E690" t="s">
        <v>99</v>
      </c>
      <c r="F690">
        <v>6</v>
      </c>
      <c r="G690">
        <v>2022</v>
      </c>
      <c r="H690" s="1">
        <v>44834.435366585647</v>
      </c>
      <c r="I690" t="s">
        <v>2948</v>
      </c>
      <c r="J690">
        <v>0</v>
      </c>
      <c r="K690">
        <v>0</v>
      </c>
      <c r="L690" t="s">
        <v>38</v>
      </c>
      <c r="M690" t="s">
        <v>79</v>
      </c>
      <c r="R690" t="s">
        <v>94</v>
      </c>
      <c r="S690">
        <v>25.972957999999998</v>
      </c>
      <c r="T690">
        <v>-97.355373999999998</v>
      </c>
      <c r="U690">
        <v>6.2333332999999998E-2</v>
      </c>
      <c r="V690">
        <v>1</v>
      </c>
      <c r="W690">
        <v>9.8000000000000004E-2</v>
      </c>
      <c r="X690">
        <v>9.8000000000000004E-2</v>
      </c>
      <c r="Y690">
        <v>22.710999999999999</v>
      </c>
      <c r="AB690" t="s">
        <v>54</v>
      </c>
      <c r="AC690" t="s">
        <v>54</v>
      </c>
      <c r="AD690" t="s">
        <v>54</v>
      </c>
      <c r="AE690" t="s">
        <v>44</v>
      </c>
      <c r="AF690" t="s">
        <v>3325</v>
      </c>
    </row>
    <row r="691" spans="1:32" x14ac:dyDescent="0.3">
      <c r="A691" t="s">
        <v>3326</v>
      </c>
      <c r="B691" t="s">
        <v>3327</v>
      </c>
      <c r="C691" t="s">
        <v>3327</v>
      </c>
      <c r="D691" t="s">
        <v>3328</v>
      </c>
      <c r="E691" t="s">
        <v>99</v>
      </c>
      <c r="F691">
        <v>6</v>
      </c>
      <c r="G691">
        <v>2022</v>
      </c>
      <c r="H691" s="1">
        <v>44803.538571863428</v>
      </c>
      <c r="I691" t="s">
        <v>2948</v>
      </c>
      <c r="J691">
        <v>0</v>
      </c>
      <c r="K691">
        <v>0</v>
      </c>
      <c r="L691" t="s">
        <v>38</v>
      </c>
      <c r="M691" t="s">
        <v>79</v>
      </c>
      <c r="R691" t="s">
        <v>94</v>
      </c>
      <c r="S691">
        <v>33.331558999999999</v>
      </c>
      <c r="T691">
        <v>-96.566587999999996</v>
      </c>
      <c r="U691">
        <v>0.35725000000000001</v>
      </c>
      <c r="V691">
        <v>2</v>
      </c>
      <c r="W691">
        <v>0.25</v>
      </c>
      <c r="X691">
        <v>0.97499999999999998</v>
      </c>
      <c r="Y691">
        <v>130.35599999999999</v>
      </c>
      <c r="Z691">
        <v>48004002001</v>
      </c>
      <c r="AA691">
        <v>156.61005822820002</v>
      </c>
      <c r="AB691" t="s">
        <v>41</v>
      </c>
      <c r="AC691" t="s">
        <v>54</v>
      </c>
      <c r="AD691" t="s">
        <v>54</v>
      </c>
      <c r="AE691" t="s">
        <v>73</v>
      </c>
      <c r="AF691" t="s">
        <v>3329</v>
      </c>
    </row>
    <row r="692" spans="1:32" x14ac:dyDescent="0.3">
      <c r="A692" t="s">
        <v>3330</v>
      </c>
      <c r="B692" t="s">
        <v>3331</v>
      </c>
      <c r="C692" t="s">
        <v>3331</v>
      </c>
      <c r="D692" t="s">
        <v>3332</v>
      </c>
      <c r="E692" t="s">
        <v>99</v>
      </c>
      <c r="F692">
        <v>6</v>
      </c>
      <c r="G692">
        <v>2022</v>
      </c>
      <c r="H692" s="1">
        <v>44826.372265694445</v>
      </c>
      <c r="I692" t="s">
        <v>2948</v>
      </c>
      <c r="J692">
        <v>0</v>
      </c>
      <c r="K692">
        <v>0</v>
      </c>
      <c r="L692" t="s">
        <v>38</v>
      </c>
      <c r="M692" t="s">
        <v>79</v>
      </c>
      <c r="R692" t="s">
        <v>94</v>
      </c>
      <c r="S692">
        <v>29.271194000000001</v>
      </c>
      <c r="T692">
        <v>-98.487943999999999</v>
      </c>
      <c r="AB692" t="s">
        <v>54</v>
      </c>
      <c r="AC692" t="s">
        <v>64</v>
      </c>
      <c r="AD692" t="s">
        <v>54</v>
      </c>
      <c r="AE692" t="s">
        <v>54</v>
      </c>
      <c r="AF692" t="s">
        <v>3333</v>
      </c>
    </row>
    <row r="693" spans="1:32" x14ac:dyDescent="0.3">
      <c r="A693" t="s">
        <v>3334</v>
      </c>
      <c r="B693" t="s">
        <v>3335</v>
      </c>
      <c r="C693" t="s">
        <v>3335</v>
      </c>
      <c r="D693" t="s">
        <v>3194</v>
      </c>
      <c r="E693" t="s">
        <v>99</v>
      </c>
      <c r="F693">
        <v>6</v>
      </c>
      <c r="G693">
        <v>2022</v>
      </c>
      <c r="H693" s="1">
        <v>44837.518467835645</v>
      </c>
      <c r="I693" t="s">
        <v>2948</v>
      </c>
      <c r="J693">
        <v>0</v>
      </c>
      <c r="K693">
        <v>0</v>
      </c>
      <c r="L693" t="s">
        <v>38</v>
      </c>
      <c r="M693" t="s">
        <v>79</v>
      </c>
      <c r="R693" t="s">
        <v>94</v>
      </c>
      <c r="S693">
        <v>30.629083000000001</v>
      </c>
      <c r="T693">
        <v>-96.472166999999999</v>
      </c>
      <c r="U693">
        <v>0.05</v>
      </c>
      <c r="V693">
        <v>1</v>
      </c>
      <c r="W693">
        <v>0.1</v>
      </c>
      <c r="X693">
        <v>0.1</v>
      </c>
      <c r="Y693">
        <v>18.216000000000001</v>
      </c>
      <c r="AB693" t="s">
        <v>1420</v>
      </c>
      <c r="AC693" t="s">
        <v>54</v>
      </c>
      <c r="AD693" t="s">
        <v>54</v>
      </c>
      <c r="AE693" t="s">
        <v>438</v>
      </c>
      <c r="AF693" t="s">
        <v>3336</v>
      </c>
    </row>
    <row r="694" spans="1:32" x14ac:dyDescent="0.3">
      <c r="A694" t="s">
        <v>3337</v>
      </c>
      <c r="B694" t="s">
        <v>3338</v>
      </c>
      <c r="C694" t="s">
        <v>3338</v>
      </c>
      <c r="D694" t="s">
        <v>3157</v>
      </c>
      <c r="E694" t="s">
        <v>99</v>
      </c>
      <c r="F694">
        <v>6</v>
      </c>
      <c r="G694">
        <v>2022</v>
      </c>
      <c r="H694" s="1">
        <v>44820.400899652777</v>
      </c>
      <c r="I694" t="s">
        <v>2948</v>
      </c>
      <c r="J694">
        <v>0</v>
      </c>
      <c r="K694">
        <v>0</v>
      </c>
      <c r="L694" t="s">
        <v>38</v>
      </c>
      <c r="M694" t="s">
        <v>79</v>
      </c>
      <c r="R694" t="s">
        <v>52</v>
      </c>
      <c r="S694">
        <v>32.105879999999999</v>
      </c>
      <c r="T694">
        <v>-95.409149999999997</v>
      </c>
      <c r="AB694" t="s">
        <v>54</v>
      </c>
      <c r="AC694" t="s">
        <v>64</v>
      </c>
      <c r="AD694" t="s">
        <v>54</v>
      </c>
      <c r="AE694" t="s">
        <v>54</v>
      </c>
      <c r="AF694" t="s">
        <v>3339</v>
      </c>
    </row>
    <row r="695" spans="1:32" x14ac:dyDescent="0.3">
      <c r="A695" t="s">
        <v>3340</v>
      </c>
      <c r="B695" t="s">
        <v>3341</v>
      </c>
      <c r="C695" t="s">
        <v>3341</v>
      </c>
      <c r="D695" t="s">
        <v>3157</v>
      </c>
      <c r="E695" t="s">
        <v>99</v>
      </c>
      <c r="F695">
        <v>6</v>
      </c>
      <c r="G695">
        <v>2022</v>
      </c>
      <c r="H695" s="1">
        <v>45188.596003854167</v>
      </c>
      <c r="I695" t="s">
        <v>2948</v>
      </c>
      <c r="J695">
        <v>0</v>
      </c>
      <c r="K695">
        <v>0</v>
      </c>
      <c r="L695" t="s">
        <v>38</v>
      </c>
      <c r="M695" t="s">
        <v>79</v>
      </c>
      <c r="R695" t="s">
        <v>52</v>
      </c>
      <c r="S695">
        <v>32.201528000000003</v>
      </c>
      <c r="T695">
        <v>-95.376333000000002</v>
      </c>
      <c r="AB695" t="s">
        <v>54</v>
      </c>
      <c r="AC695" t="s">
        <v>64</v>
      </c>
      <c r="AD695" t="s">
        <v>54</v>
      </c>
      <c r="AE695" t="s">
        <v>54</v>
      </c>
      <c r="AF695" t="s">
        <v>3342</v>
      </c>
    </row>
    <row r="696" spans="1:32" x14ac:dyDescent="0.3">
      <c r="A696" t="s">
        <v>3343</v>
      </c>
      <c r="B696" t="s">
        <v>3344</v>
      </c>
      <c r="C696" t="s">
        <v>3344</v>
      </c>
      <c r="D696" t="s">
        <v>3345</v>
      </c>
      <c r="E696" t="s">
        <v>99</v>
      </c>
      <c r="F696">
        <v>6</v>
      </c>
      <c r="G696">
        <v>2022</v>
      </c>
      <c r="H696" s="1">
        <v>44812.364216423608</v>
      </c>
      <c r="I696" t="s">
        <v>2948</v>
      </c>
      <c r="J696">
        <v>0</v>
      </c>
      <c r="K696">
        <v>0</v>
      </c>
      <c r="L696" t="s">
        <v>38</v>
      </c>
      <c r="M696" t="s">
        <v>79</v>
      </c>
      <c r="R696" t="s">
        <v>94</v>
      </c>
      <c r="S696">
        <v>29.532907000000002</v>
      </c>
      <c r="T696">
        <v>-104.31745100000001</v>
      </c>
      <c r="U696">
        <v>0.12583333299999999</v>
      </c>
      <c r="V696">
        <v>1</v>
      </c>
      <c r="W696">
        <v>0.95</v>
      </c>
      <c r="X696">
        <v>0.34</v>
      </c>
      <c r="Y696">
        <v>46.01</v>
      </c>
      <c r="Z696">
        <v>48001053001</v>
      </c>
      <c r="AB696" t="s">
        <v>54</v>
      </c>
      <c r="AC696" t="s">
        <v>64</v>
      </c>
      <c r="AD696" t="s">
        <v>54</v>
      </c>
      <c r="AE696" t="s">
        <v>54</v>
      </c>
      <c r="AF696" t="s">
        <v>3346</v>
      </c>
    </row>
    <row r="697" spans="1:32" x14ac:dyDescent="0.3">
      <c r="A697" t="s">
        <v>3347</v>
      </c>
      <c r="B697" t="s">
        <v>3348</v>
      </c>
      <c r="C697" t="s">
        <v>3348</v>
      </c>
      <c r="D697" t="s">
        <v>3349</v>
      </c>
      <c r="E697" t="s">
        <v>99</v>
      </c>
      <c r="F697">
        <v>6</v>
      </c>
      <c r="G697">
        <v>2022</v>
      </c>
      <c r="H697" s="1">
        <v>44830.370910162041</v>
      </c>
      <c r="I697" t="s">
        <v>2948</v>
      </c>
      <c r="J697">
        <v>0</v>
      </c>
      <c r="K697">
        <v>0</v>
      </c>
      <c r="L697" t="s">
        <v>38</v>
      </c>
      <c r="M697" t="s">
        <v>79</v>
      </c>
      <c r="R697" t="s">
        <v>94</v>
      </c>
      <c r="S697">
        <v>30.227930000000001</v>
      </c>
      <c r="T697">
        <v>-93.807393000000005</v>
      </c>
      <c r="U697">
        <v>0.55941666700000003</v>
      </c>
      <c r="V697">
        <v>1</v>
      </c>
      <c r="W697">
        <v>1.7</v>
      </c>
      <c r="X697">
        <v>0.95</v>
      </c>
      <c r="Y697">
        <v>204.173</v>
      </c>
      <c r="Z697">
        <v>48009508001</v>
      </c>
      <c r="AA697">
        <v>542.67206223259996</v>
      </c>
      <c r="AB697" t="s">
        <v>54</v>
      </c>
      <c r="AC697" t="s">
        <v>64</v>
      </c>
      <c r="AD697" t="s">
        <v>54</v>
      </c>
      <c r="AE697" t="s">
        <v>54</v>
      </c>
      <c r="AF697" t="s">
        <v>3350</v>
      </c>
    </row>
    <row r="698" spans="1:32" x14ac:dyDescent="0.3">
      <c r="A698" t="s">
        <v>3351</v>
      </c>
      <c r="B698" t="s">
        <v>3352</v>
      </c>
      <c r="C698" t="s">
        <v>3353</v>
      </c>
      <c r="D698" t="s">
        <v>2758</v>
      </c>
      <c r="E698" t="s">
        <v>3354</v>
      </c>
      <c r="F698">
        <v>3</v>
      </c>
      <c r="G698">
        <v>2022</v>
      </c>
      <c r="H698" s="1">
        <v>44978.595017025465</v>
      </c>
      <c r="I698" t="s">
        <v>3355</v>
      </c>
      <c r="J698">
        <v>47512</v>
      </c>
      <c r="K698">
        <v>0</v>
      </c>
      <c r="L698" t="s">
        <v>38</v>
      </c>
      <c r="M698" t="s">
        <v>51</v>
      </c>
      <c r="N698">
        <v>47512</v>
      </c>
      <c r="R698" t="s">
        <v>214</v>
      </c>
      <c r="S698">
        <v>38.813645000000001</v>
      </c>
      <c r="T698">
        <v>-77.027175999999997</v>
      </c>
      <c r="U698">
        <v>296.56333336699998</v>
      </c>
      <c r="V698">
        <v>2</v>
      </c>
      <c r="W698">
        <v>370</v>
      </c>
      <c r="X698">
        <v>0</v>
      </c>
      <c r="Y698">
        <v>107891</v>
      </c>
      <c r="Z698">
        <v>11000001001</v>
      </c>
      <c r="AA698">
        <v>134757.49196380001</v>
      </c>
      <c r="AB698" t="s">
        <v>53</v>
      </c>
      <c r="AC698" t="s">
        <v>3356</v>
      </c>
      <c r="AD698" t="s">
        <v>54</v>
      </c>
      <c r="AE698" t="s">
        <v>65</v>
      </c>
      <c r="AF698" t="s">
        <v>3357</v>
      </c>
    </row>
    <row r="699" spans="1:32" x14ac:dyDescent="0.3">
      <c r="A699" t="s">
        <v>3358</v>
      </c>
      <c r="B699" t="s">
        <v>3359</v>
      </c>
      <c r="C699" t="s">
        <v>3360</v>
      </c>
      <c r="D699" t="s">
        <v>3361</v>
      </c>
      <c r="E699" t="s">
        <v>550</v>
      </c>
      <c r="F699">
        <v>5</v>
      </c>
      <c r="G699">
        <v>2022</v>
      </c>
      <c r="H699" s="1">
        <v>44967.37753943287</v>
      </c>
      <c r="I699" t="s">
        <v>3355</v>
      </c>
      <c r="J699">
        <v>38533.64</v>
      </c>
      <c r="K699">
        <v>0</v>
      </c>
      <c r="L699" t="s">
        <v>38</v>
      </c>
      <c r="M699" t="s">
        <v>479</v>
      </c>
      <c r="P699">
        <v>37446.949999999997</v>
      </c>
      <c r="Q699">
        <v>1086.69</v>
      </c>
      <c r="R699" t="s">
        <v>94</v>
      </c>
      <c r="S699">
        <v>41.399189999999997</v>
      </c>
      <c r="T699">
        <v>-81.626660000000001</v>
      </c>
      <c r="U699">
        <v>132.55974999999998</v>
      </c>
      <c r="V699">
        <v>3</v>
      </c>
      <c r="W699">
        <v>0</v>
      </c>
      <c r="X699">
        <v>0</v>
      </c>
      <c r="Y699">
        <v>44165.116000000002</v>
      </c>
      <c r="Z699">
        <v>39001666002</v>
      </c>
      <c r="AA699">
        <v>62826.128010150002</v>
      </c>
      <c r="AB699" t="s">
        <v>54</v>
      </c>
      <c r="AC699" t="s">
        <v>64</v>
      </c>
      <c r="AD699" t="s">
        <v>54</v>
      </c>
      <c r="AE699" t="s">
        <v>73</v>
      </c>
      <c r="AF699" t="s">
        <v>3362</v>
      </c>
    </row>
    <row r="700" spans="1:32" x14ac:dyDescent="0.3">
      <c r="A700" t="s">
        <v>3363</v>
      </c>
      <c r="B700" t="s">
        <v>3364</v>
      </c>
      <c r="C700" t="s">
        <v>3364</v>
      </c>
      <c r="D700" t="s">
        <v>3332</v>
      </c>
      <c r="E700" t="s">
        <v>99</v>
      </c>
      <c r="F700">
        <v>6</v>
      </c>
      <c r="G700">
        <v>2022</v>
      </c>
      <c r="H700" s="1">
        <v>44844.357522118058</v>
      </c>
      <c r="I700" t="s">
        <v>3355</v>
      </c>
      <c r="J700">
        <v>37852.379999999997</v>
      </c>
      <c r="K700">
        <v>0</v>
      </c>
      <c r="L700" t="s">
        <v>38</v>
      </c>
      <c r="M700" t="s">
        <v>79</v>
      </c>
      <c r="Q700">
        <v>23851.54</v>
      </c>
      <c r="R700" t="s">
        <v>86</v>
      </c>
      <c r="S700">
        <v>29.235588</v>
      </c>
      <c r="T700">
        <v>-98.418434000000005</v>
      </c>
      <c r="U700">
        <v>88.820833332999982</v>
      </c>
      <c r="V700">
        <v>6</v>
      </c>
      <c r="W700">
        <v>0</v>
      </c>
      <c r="X700">
        <v>125</v>
      </c>
      <c r="Y700">
        <v>30370.16</v>
      </c>
      <c r="Z700">
        <v>48008015001</v>
      </c>
      <c r="AA700">
        <v>33325.163553209997</v>
      </c>
      <c r="AB700" t="s">
        <v>54</v>
      </c>
      <c r="AC700" t="s">
        <v>64</v>
      </c>
      <c r="AD700" t="s">
        <v>54</v>
      </c>
      <c r="AE700" t="s">
        <v>54</v>
      </c>
      <c r="AF700" t="s">
        <v>3365</v>
      </c>
    </row>
    <row r="701" spans="1:32" x14ac:dyDescent="0.3">
      <c r="A701" t="s">
        <v>3366</v>
      </c>
      <c r="B701" t="s">
        <v>3367</v>
      </c>
      <c r="C701" t="s">
        <v>3367</v>
      </c>
      <c r="D701" t="s">
        <v>3368</v>
      </c>
      <c r="E701" t="s">
        <v>99</v>
      </c>
      <c r="F701">
        <v>6</v>
      </c>
      <c r="G701">
        <v>2022</v>
      </c>
      <c r="H701" s="1">
        <v>44820.397631446758</v>
      </c>
      <c r="I701" t="s">
        <v>3355</v>
      </c>
      <c r="J701">
        <v>26320</v>
      </c>
      <c r="K701">
        <v>0</v>
      </c>
      <c r="L701" t="s">
        <v>38</v>
      </c>
      <c r="M701" t="s">
        <v>79</v>
      </c>
      <c r="Q701">
        <v>26320</v>
      </c>
      <c r="R701" t="s">
        <v>52</v>
      </c>
      <c r="S701">
        <v>32.729222</v>
      </c>
      <c r="T701">
        <v>-96.763056000000006</v>
      </c>
      <c r="U701">
        <v>134.75</v>
      </c>
      <c r="V701">
        <v>1</v>
      </c>
      <c r="W701">
        <v>200</v>
      </c>
      <c r="X701">
        <v>170</v>
      </c>
      <c r="Y701">
        <v>49174.400000000001</v>
      </c>
      <c r="Z701">
        <v>48004026001</v>
      </c>
      <c r="AA701">
        <v>53666.989069864481</v>
      </c>
      <c r="AB701" t="s">
        <v>54</v>
      </c>
      <c r="AC701" t="s">
        <v>64</v>
      </c>
      <c r="AD701" t="s">
        <v>54</v>
      </c>
      <c r="AE701" t="s">
        <v>54</v>
      </c>
      <c r="AF701" t="s">
        <v>3369</v>
      </c>
    </row>
    <row r="702" spans="1:32" x14ac:dyDescent="0.3">
      <c r="A702" t="s">
        <v>3370</v>
      </c>
      <c r="B702" t="s">
        <v>3371</v>
      </c>
      <c r="C702" t="s">
        <v>3372</v>
      </c>
      <c r="D702" t="s">
        <v>3373</v>
      </c>
      <c r="E702" t="s">
        <v>1023</v>
      </c>
      <c r="F702">
        <v>8</v>
      </c>
      <c r="G702">
        <v>2022</v>
      </c>
      <c r="H702" s="1">
        <v>44974.911724328704</v>
      </c>
      <c r="I702" t="s">
        <v>3355</v>
      </c>
      <c r="J702">
        <v>25660.46</v>
      </c>
      <c r="K702">
        <v>1</v>
      </c>
      <c r="L702" t="s">
        <v>51</v>
      </c>
      <c r="M702" t="s">
        <v>51</v>
      </c>
      <c r="N702">
        <v>24352.77</v>
      </c>
      <c r="R702" t="s">
        <v>52</v>
      </c>
      <c r="S702">
        <v>39.814970000000002</v>
      </c>
      <c r="T702">
        <v>-104.95923000000001</v>
      </c>
      <c r="U702">
        <v>120.91666669999999</v>
      </c>
      <c r="V702">
        <v>1</v>
      </c>
      <c r="W702">
        <v>220</v>
      </c>
      <c r="X702">
        <v>0</v>
      </c>
      <c r="Y702">
        <v>44142</v>
      </c>
      <c r="Z702">
        <v>8000070001</v>
      </c>
      <c r="AA702">
        <v>67742.955419639999</v>
      </c>
      <c r="AB702" t="s">
        <v>53</v>
      </c>
      <c r="AC702" t="s">
        <v>42</v>
      </c>
      <c r="AD702" t="s">
        <v>54</v>
      </c>
      <c r="AE702" t="s">
        <v>73</v>
      </c>
      <c r="AF702" t="s">
        <v>3374</v>
      </c>
    </row>
    <row r="703" spans="1:32" x14ac:dyDescent="0.3">
      <c r="A703" t="s">
        <v>3375</v>
      </c>
      <c r="B703" t="s">
        <v>3376</v>
      </c>
      <c r="C703" t="s">
        <v>3376</v>
      </c>
      <c r="D703" t="s">
        <v>3368</v>
      </c>
      <c r="E703" t="s">
        <v>99</v>
      </c>
      <c r="F703">
        <v>6</v>
      </c>
      <c r="G703">
        <v>2022</v>
      </c>
      <c r="H703" s="1">
        <v>44820.398871180558</v>
      </c>
      <c r="I703" t="s">
        <v>3355</v>
      </c>
      <c r="J703">
        <v>24516</v>
      </c>
      <c r="K703">
        <v>0</v>
      </c>
      <c r="L703" t="s">
        <v>38</v>
      </c>
      <c r="M703" t="s">
        <v>679</v>
      </c>
      <c r="O703">
        <v>24516</v>
      </c>
      <c r="R703" t="s">
        <v>52</v>
      </c>
      <c r="S703">
        <v>32.641333000000003</v>
      </c>
      <c r="T703">
        <v>-96.646867</v>
      </c>
      <c r="U703">
        <v>51.808333330000004</v>
      </c>
      <c r="V703">
        <v>1</v>
      </c>
      <c r="W703">
        <v>110</v>
      </c>
      <c r="X703">
        <v>110</v>
      </c>
      <c r="Y703">
        <v>18914.7</v>
      </c>
      <c r="Z703">
        <v>48004026002</v>
      </c>
      <c r="AA703">
        <v>34383.191969844702</v>
      </c>
      <c r="AB703" t="s">
        <v>53</v>
      </c>
      <c r="AC703" t="s">
        <v>54</v>
      </c>
      <c r="AD703" t="s">
        <v>54</v>
      </c>
      <c r="AE703" t="s">
        <v>73</v>
      </c>
      <c r="AF703" t="s">
        <v>3377</v>
      </c>
    </row>
    <row r="704" spans="1:32" x14ac:dyDescent="0.3">
      <c r="A704" t="s">
        <v>3378</v>
      </c>
      <c r="B704" t="s">
        <v>3379</v>
      </c>
      <c r="C704" t="s">
        <v>3380</v>
      </c>
      <c r="D704" t="s">
        <v>3381</v>
      </c>
      <c r="E704" t="s">
        <v>36</v>
      </c>
      <c r="F704">
        <v>9</v>
      </c>
      <c r="G704">
        <v>2022</v>
      </c>
      <c r="H704" s="1">
        <v>44974.549247187497</v>
      </c>
      <c r="I704" t="s">
        <v>3355</v>
      </c>
      <c r="J704">
        <v>17822</v>
      </c>
      <c r="K704">
        <v>0</v>
      </c>
      <c r="L704" t="s">
        <v>38</v>
      </c>
      <c r="M704" t="s">
        <v>51</v>
      </c>
      <c r="N704">
        <v>17822</v>
      </c>
      <c r="R704" t="s">
        <v>52</v>
      </c>
      <c r="S704">
        <v>36.702666000000001</v>
      </c>
      <c r="T704">
        <v>-119.89346399999999</v>
      </c>
      <c r="Z704">
        <v>6005053001</v>
      </c>
      <c r="AA704">
        <v>35146.210741909992</v>
      </c>
      <c r="AB704" t="s">
        <v>53</v>
      </c>
      <c r="AC704" t="s">
        <v>42</v>
      </c>
      <c r="AD704" t="s">
        <v>54</v>
      </c>
      <c r="AE704" t="s">
        <v>73</v>
      </c>
      <c r="AF704" t="s">
        <v>3382</v>
      </c>
    </row>
    <row r="705" spans="1:32" x14ac:dyDescent="0.3">
      <c r="A705" t="s">
        <v>3383</v>
      </c>
      <c r="B705" t="s">
        <v>3384</v>
      </c>
      <c r="C705" t="s">
        <v>3385</v>
      </c>
      <c r="D705" t="s">
        <v>1391</v>
      </c>
      <c r="E705" t="s">
        <v>85</v>
      </c>
      <c r="F705">
        <v>2</v>
      </c>
      <c r="G705">
        <v>2022</v>
      </c>
      <c r="H705" s="1">
        <v>44979.560007719905</v>
      </c>
      <c r="I705" t="s">
        <v>3355</v>
      </c>
      <c r="J705">
        <v>17559.68</v>
      </c>
      <c r="K705">
        <v>0</v>
      </c>
      <c r="L705" t="s">
        <v>38</v>
      </c>
      <c r="M705" t="s">
        <v>79</v>
      </c>
      <c r="Q705">
        <v>17559.68</v>
      </c>
      <c r="R705" t="s">
        <v>94</v>
      </c>
      <c r="S705">
        <v>43.235666999999999</v>
      </c>
      <c r="T705">
        <v>-77.577777999999995</v>
      </c>
      <c r="U705">
        <v>0</v>
      </c>
      <c r="V705">
        <v>1</v>
      </c>
      <c r="W705">
        <v>135</v>
      </c>
      <c r="X705">
        <v>0</v>
      </c>
      <c r="Y705">
        <v>0</v>
      </c>
      <c r="Z705">
        <v>36008024001</v>
      </c>
      <c r="AA705">
        <v>40376.258267856407</v>
      </c>
      <c r="AB705" t="s">
        <v>54</v>
      </c>
      <c r="AC705" t="s">
        <v>64</v>
      </c>
      <c r="AD705" t="s">
        <v>54</v>
      </c>
      <c r="AE705" t="s">
        <v>65</v>
      </c>
      <c r="AF705" t="s">
        <v>3386</v>
      </c>
    </row>
    <row r="706" spans="1:32" x14ac:dyDescent="0.3">
      <c r="A706" t="s">
        <v>3387</v>
      </c>
      <c r="B706" t="s">
        <v>3388</v>
      </c>
      <c r="C706" t="s">
        <v>3389</v>
      </c>
      <c r="D706" t="s">
        <v>3390</v>
      </c>
      <c r="E706" t="s">
        <v>600</v>
      </c>
      <c r="F706">
        <v>4</v>
      </c>
      <c r="G706">
        <v>2022</v>
      </c>
      <c r="H706" s="1">
        <v>44963.430154953705</v>
      </c>
      <c r="I706" t="s">
        <v>3355</v>
      </c>
      <c r="J706">
        <v>13924</v>
      </c>
      <c r="K706">
        <v>0</v>
      </c>
      <c r="L706" t="s">
        <v>38</v>
      </c>
      <c r="M706" t="s">
        <v>51</v>
      </c>
      <c r="N706">
        <v>12001</v>
      </c>
      <c r="R706" t="s">
        <v>52</v>
      </c>
      <c r="S706">
        <v>26.261586000000001</v>
      </c>
      <c r="T706">
        <v>-80.152721999999997</v>
      </c>
      <c r="U706">
        <v>0.13250000000000001</v>
      </c>
      <c r="V706">
        <v>1</v>
      </c>
      <c r="W706">
        <v>95</v>
      </c>
      <c r="X706">
        <v>0</v>
      </c>
      <c r="Y706">
        <v>48.16</v>
      </c>
      <c r="Z706">
        <v>12000001001</v>
      </c>
      <c r="AA706">
        <v>28499.388503155002</v>
      </c>
      <c r="AB706" t="s">
        <v>53</v>
      </c>
      <c r="AC706" t="s">
        <v>64</v>
      </c>
      <c r="AD706" t="s">
        <v>54</v>
      </c>
      <c r="AE706" t="s">
        <v>65</v>
      </c>
      <c r="AF706" t="s">
        <v>3391</v>
      </c>
    </row>
    <row r="707" spans="1:32" x14ac:dyDescent="0.3">
      <c r="A707" t="s">
        <v>3392</v>
      </c>
      <c r="B707" t="s">
        <v>3393</v>
      </c>
      <c r="C707" t="s">
        <v>3394</v>
      </c>
      <c r="D707" t="s">
        <v>3395</v>
      </c>
      <c r="E707" t="s">
        <v>247</v>
      </c>
      <c r="F707">
        <v>1</v>
      </c>
      <c r="G707">
        <v>2022</v>
      </c>
      <c r="H707" s="1">
        <v>44975.583034120369</v>
      </c>
      <c r="I707" t="s">
        <v>3355</v>
      </c>
      <c r="J707">
        <v>13918</v>
      </c>
      <c r="K707">
        <v>0</v>
      </c>
      <c r="L707" t="s">
        <v>38</v>
      </c>
      <c r="M707" t="s">
        <v>51</v>
      </c>
      <c r="N707">
        <v>3376</v>
      </c>
      <c r="R707" t="s">
        <v>52</v>
      </c>
      <c r="S707">
        <v>42.597499999999997</v>
      </c>
      <c r="T707">
        <v>-72.387900000000002</v>
      </c>
      <c r="U707">
        <v>1.6475</v>
      </c>
      <c r="V707">
        <v>1</v>
      </c>
      <c r="W707">
        <v>2.7</v>
      </c>
      <c r="X707">
        <v>0</v>
      </c>
      <c r="Y707">
        <v>601.34</v>
      </c>
      <c r="Z707">
        <v>25000158002</v>
      </c>
      <c r="AA707">
        <v>47.3472269062</v>
      </c>
      <c r="AB707" t="s">
        <v>54</v>
      </c>
      <c r="AC707" t="s">
        <v>54</v>
      </c>
      <c r="AD707" t="s">
        <v>54</v>
      </c>
      <c r="AE707" t="s">
        <v>55</v>
      </c>
      <c r="AF707" t="s">
        <v>3396</v>
      </c>
    </row>
    <row r="708" spans="1:32" x14ac:dyDescent="0.3">
      <c r="A708" t="s">
        <v>3397</v>
      </c>
      <c r="B708" t="s">
        <v>3398</v>
      </c>
      <c r="C708" t="s">
        <v>3399</v>
      </c>
      <c r="D708" t="s">
        <v>3400</v>
      </c>
      <c r="E708" t="s">
        <v>600</v>
      </c>
      <c r="F708">
        <v>4</v>
      </c>
      <c r="G708">
        <v>2022</v>
      </c>
      <c r="H708" s="1">
        <v>44958.637164965279</v>
      </c>
      <c r="I708" t="s">
        <v>3355</v>
      </c>
      <c r="J708">
        <v>10885.51</v>
      </c>
      <c r="K708">
        <v>0</v>
      </c>
      <c r="L708" t="s">
        <v>38</v>
      </c>
      <c r="M708" t="s">
        <v>39</v>
      </c>
      <c r="N708">
        <v>9781.9</v>
      </c>
      <c r="Q708">
        <v>1103.6099999999999</v>
      </c>
      <c r="R708" t="s">
        <v>40</v>
      </c>
      <c r="S708">
        <v>26.026578000000001</v>
      </c>
      <c r="T708">
        <v>-80.134766999999997</v>
      </c>
      <c r="U708">
        <v>25.736666670000002</v>
      </c>
      <c r="V708">
        <v>1</v>
      </c>
      <c r="W708">
        <v>55.5</v>
      </c>
      <c r="X708">
        <v>27.35</v>
      </c>
      <c r="Y708">
        <v>9404.85</v>
      </c>
      <c r="Z708">
        <v>12000001011</v>
      </c>
      <c r="AA708">
        <v>17208.895933215001</v>
      </c>
      <c r="AB708" t="s">
        <v>87</v>
      </c>
      <c r="AC708" t="s">
        <v>54</v>
      </c>
      <c r="AD708" t="s">
        <v>54</v>
      </c>
      <c r="AE708" t="s">
        <v>73</v>
      </c>
      <c r="AF708" t="s">
        <v>3401</v>
      </c>
    </row>
    <row r="709" spans="1:32" x14ac:dyDescent="0.3">
      <c r="A709" t="s">
        <v>3402</v>
      </c>
      <c r="B709" t="s">
        <v>3403</v>
      </c>
      <c r="C709" t="s">
        <v>3404</v>
      </c>
      <c r="D709" t="s">
        <v>3405</v>
      </c>
      <c r="E709" t="s">
        <v>136</v>
      </c>
      <c r="F709">
        <v>4</v>
      </c>
      <c r="G709">
        <v>2022</v>
      </c>
      <c r="H709" s="1">
        <v>44977.519050983799</v>
      </c>
      <c r="I709" t="s">
        <v>3355</v>
      </c>
      <c r="J709">
        <v>10823</v>
      </c>
      <c r="K709">
        <v>0</v>
      </c>
      <c r="L709" t="s">
        <v>38</v>
      </c>
      <c r="M709" t="s">
        <v>39</v>
      </c>
      <c r="N709">
        <v>5196</v>
      </c>
      <c r="Q709">
        <v>5627</v>
      </c>
      <c r="R709" t="s">
        <v>561</v>
      </c>
      <c r="S709">
        <v>35.068738000000003</v>
      </c>
      <c r="T709">
        <v>-80.872449000000003</v>
      </c>
      <c r="U709">
        <v>39.186174999999999</v>
      </c>
      <c r="V709">
        <v>2</v>
      </c>
      <c r="W709">
        <v>64</v>
      </c>
      <c r="X709">
        <v>0</v>
      </c>
      <c r="Y709">
        <v>14301.684999999999</v>
      </c>
      <c r="Z709">
        <v>37006001002</v>
      </c>
      <c r="AA709">
        <v>16877.465344871602</v>
      </c>
      <c r="AB709" t="s">
        <v>53</v>
      </c>
      <c r="AC709" t="s">
        <v>54</v>
      </c>
      <c r="AD709" t="s">
        <v>54</v>
      </c>
      <c r="AE709" t="s">
        <v>54</v>
      </c>
      <c r="AF709" t="s">
        <v>3406</v>
      </c>
    </row>
    <row r="710" spans="1:32" x14ac:dyDescent="0.3">
      <c r="A710" t="s">
        <v>3407</v>
      </c>
      <c r="B710" t="s">
        <v>3408</v>
      </c>
      <c r="C710" t="s">
        <v>3409</v>
      </c>
      <c r="D710" t="s">
        <v>3410</v>
      </c>
      <c r="E710" t="s">
        <v>3411</v>
      </c>
      <c r="F710">
        <v>3</v>
      </c>
      <c r="G710">
        <v>2022</v>
      </c>
      <c r="H710" s="1">
        <v>44957.545632141206</v>
      </c>
      <c r="I710" t="s">
        <v>3355</v>
      </c>
      <c r="J710">
        <v>8883.4</v>
      </c>
      <c r="K710">
        <v>0</v>
      </c>
      <c r="L710" t="s">
        <v>38</v>
      </c>
      <c r="M710" t="s">
        <v>51</v>
      </c>
      <c r="N710">
        <v>8883.4</v>
      </c>
      <c r="R710" t="s">
        <v>490</v>
      </c>
      <c r="S710">
        <v>39.72954</v>
      </c>
      <c r="T710">
        <v>-75.504334</v>
      </c>
      <c r="U710">
        <v>63.008333329999999</v>
      </c>
      <c r="V710">
        <v>1</v>
      </c>
      <c r="W710">
        <v>0</v>
      </c>
      <c r="X710">
        <v>0</v>
      </c>
      <c r="Y710">
        <v>22992.26</v>
      </c>
      <c r="Z710">
        <v>10000027001</v>
      </c>
      <c r="AA710">
        <v>32778.849396600002</v>
      </c>
      <c r="AB710" t="s">
        <v>53</v>
      </c>
      <c r="AC710" t="s">
        <v>54</v>
      </c>
      <c r="AD710" t="s">
        <v>537</v>
      </c>
      <c r="AE710" t="s">
        <v>73</v>
      </c>
      <c r="AF710" t="s">
        <v>3412</v>
      </c>
    </row>
    <row r="711" spans="1:32" x14ac:dyDescent="0.3">
      <c r="A711" t="s">
        <v>3413</v>
      </c>
      <c r="B711" t="s">
        <v>3414</v>
      </c>
      <c r="C711" t="s">
        <v>3415</v>
      </c>
      <c r="D711" t="s">
        <v>3416</v>
      </c>
      <c r="E711" t="s">
        <v>247</v>
      </c>
      <c r="F711">
        <v>1</v>
      </c>
      <c r="G711">
        <v>2022</v>
      </c>
      <c r="H711" s="1">
        <v>44965.479785856478</v>
      </c>
      <c r="I711" t="s">
        <v>3355</v>
      </c>
      <c r="J711">
        <v>8420</v>
      </c>
      <c r="K711">
        <v>0</v>
      </c>
      <c r="L711" t="s">
        <v>38</v>
      </c>
      <c r="M711" t="s">
        <v>79</v>
      </c>
      <c r="Q711">
        <v>8419</v>
      </c>
      <c r="R711" t="s">
        <v>52</v>
      </c>
      <c r="S711">
        <v>42.087792999999998</v>
      </c>
      <c r="T711">
        <v>-72.588998000000004</v>
      </c>
      <c r="U711">
        <v>39.291666669999998</v>
      </c>
      <c r="V711">
        <v>1</v>
      </c>
      <c r="W711">
        <v>67</v>
      </c>
      <c r="X711">
        <v>0</v>
      </c>
      <c r="Y711">
        <v>14336.7</v>
      </c>
      <c r="Z711">
        <v>25000042001</v>
      </c>
      <c r="AA711">
        <v>20009.666509435603</v>
      </c>
      <c r="AB711" t="s">
        <v>54</v>
      </c>
      <c r="AC711" t="s">
        <v>64</v>
      </c>
      <c r="AD711" t="s">
        <v>54</v>
      </c>
      <c r="AE711" t="s">
        <v>65</v>
      </c>
      <c r="AF711" t="s">
        <v>3417</v>
      </c>
    </row>
    <row r="712" spans="1:32" x14ac:dyDescent="0.3">
      <c r="A712" t="s">
        <v>3418</v>
      </c>
      <c r="B712" t="s">
        <v>3419</v>
      </c>
      <c r="C712" t="s">
        <v>3420</v>
      </c>
      <c r="D712" t="s">
        <v>3421</v>
      </c>
      <c r="E712" t="s">
        <v>726</v>
      </c>
      <c r="F712">
        <v>6</v>
      </c>
      <c r="G712">
        <v>2022</v>
      </c>
      <c r="H712" s="1">
        <v>44946.596771747689</v>
      </c>
      <c r="I712" t="s">
        <v>3355</v>
      </c>
      <c r="J712">
        <v>8358</v>
      </c>
      <c r="K712">
        <v>0</v>
      </c>
      <c r="L712" t="s">
        <v>38</v>
      </c>
      <c r="M712" t="s">
        <v>79</v>
      </c>
      <c r="Q712">
        <v>8358</v>
      </c>
      <c r="R712" t="s">
        <v>52</v>
      </c>
      <c r="S712">
        <v>35.406202</v>
      </c>
      <c r="T712">
        <v>-94.420214999999999</v>
      </c>
      <c r="U712">
        <v>9.943333333</v>
      </c>
      <c r="V712">
        <v>1</v>
      </c>
      <c r="W712">
        <v>12</v>
      </c>
      <c r="X712">
        <v>7.7</v>
      </c>
      <c r="Y712">
        <v>3615.09</v>
      </c>
      <c r="Z712">
        <v>5000002001</v>
      </c>
      <c r="AA712">
        <v>3630.9859895489294</v>
      </c>
      <c r="AB712" t="s">
        <v>54</v>
      </c>
      <c r="AC712" t="s">
        <v>64</v>
      </c>
      <c r="AD712" t="s">
        <v>54</v>
      </c>
      <c r="AE712" t="s">
        <v>73</v>
      </c>
      <c r="AF712" t="s">
        <v>3422</v>
      </c>
    </row>
    <row r="713" spans="1:32" x14ac:dyDescent="0.3">
      <c r="A713" t="s">
        <v>3423</v>
      </c>
      <c r="B713" t="s">
        <v>3424</v>
      </c>
      <c r="C713" t="s">
        <v>3425</v>
      </c>
      <c r="D713" t="s">
        <v>3426</v>
      </c>
      <c r="E713" t="s">
        <v>1064</v>
      </c>
      <c r="F713">
        <v>3</v>
      </c>
      <c r="G713">
        <v>2022</v>
      </c>
      <c r="H713" s="1">
        <v>44973.620837442133</v>
      </c>
      <c r="I713" t="s">
        <v>3355</v>
      </c>
      <c r="J713">
        <v>7542.27</v>
      </c>
      <c r="K713">
        <v>0</v>
      </c>
      <c r="L713" t="s">
        <v>38</v>
      </c>
      <c r="M713" t="s">
        <v>51</v>
      </c>
      <c r="N713">
        <v>7542.27</v>
      </c>
      <c r="R713" t="s">
        <v>52</v>
      </c>
      <c r="S713">
        <v>39.174556000000003</v>
      </c>
      <c r="T713">
        <v>-76.534916999999993</v>
      </c>
      <c r="U713">
        <v>19.474166666999999</v>
      </c>
      <c r="V713">
        <v>2</v>
      </c>
      <c r="W713">
        <v>15</v>
      </c>
      <c r="X713">
        <v>0</v>
      </c>
      <c r="Y713">
        <v>3730.3</v>
      </c>
      <c r="Z713">
        <v>24000003001</v>
      </c>
      <c r="AA713">
        <v>4754.7542096956995</v>
      </c>
      <c r="AB713" t="s">
        <v>87</v>
      </c>
      <c r="AC713" t="s">
        <v>54</v>
      </c>
      <c r="AD713" t="s">
        <v>54</v>
      </c>
      <c r="AE713" t="s">
        <v>73</v>
      </c>
      <c r="AF713" t="s">
        <v>3427</v>
      </c>
    </row>
    <row r="714" spans="1:32" x14ac:dyDescent="0.3">
      <c r="A714" t="s">
        <v>3428</v>
      </c>
      <c r="B714" t="s">
        <v>3429</v>
      </c>
      <c r="C714" t="s">
        <v>3429</v>
      </c>
      <c r="D714" t="s">
        <v>3430</v>
      </c>
      <c r="E714" t="s">
        <v>99</v>
      </c>
      <c r="F714">
        <v>6</v>
      </c>
      <c r="G714">
        <v>2022</v>
      </c>
      <c r="H714" s="1">
        <v>44950.706998553243</v>
      </c>
      <c r="I714" t="s">
        <v>3355</v>
      </c>
      <c r="J714">
        <v>7364.05</v>
      </c>
      <c r="K714">
        <v>0</v>
      </c>
      <c r="L714" t="s">
        <v>38</v>
      </c>
      <c r="M714" t="s">
        <v>679</v>
      </c>
      <c r="O714">
        <v>7364</v>
      </c>
      <c r="R714" t="s">
        <v>52</v>
      </c>
      <c r="S714">
        <v>27.523111</v>
      </c>
      <c r="T714">
        <v>-99.524193999999994</v>
      </c>
      <c r="AB714" t="s">
        <v>1420</v>
      </c>
      <c r="AC714" t="s">
        <v>72</v>
      </c>
      <c r="AD714" t="s">
        <v>54</v>
      </c>
      <c r="AE714" t="s">
        <v>467</v>
      </c>
      <c r="AF714" t="s">
        <v>3431</v>
      </c>
    </row>
    <row r="715" spans="1:32" x14ac:dyDescent="0.3">
      <c r="A715" t="s">
        <v>3432</v>
      </c>
      <c r="B715" t="s">
        <v>3433</v>
      </c>
      <c r="C715" t="s">
        <v>3434</v>
      </c>
      <c r="D715" t="s">
        <v>3435</v>
      </c>
      <c r="E715" t="s">
        <v>1064</v>
      </c>
      <c r="F715">
        <v>3</v>
      </c>
      <c r="G715">
        <v>2022</v>
      </c>
      <c r="H715" s="1">
        <v>44974.64231354167</v>
      </c>
      <c r="I715" t="s">
        <v>3355</v>
      </c>
      <c r="J715">
        <v>7333</v>
      </c>
      <c r="K715">
        <v>0</v>
      </c>
      <c r="L715" t="s">
        <v>38</v>
      </c>
      <c r="M715" t="s">
        <v>39</v>
      </c>
      <c r="N715">
        <v>6618</v>
      </c>
      <c r="Q715">
        <v>714</v>
      </c>
      <c r="R715" t="s">
        <v>52</v>
      </c>
      <c r="S715">
        <v>38.688645000000001</v>
      </c>
      <c r="T715">
        <v>-76.996768000000003</v>
      </c>
      <c r="U715">
        <v>24.486333330000001</v>
      </c>
      <c r="V715">
        <v>1</v>
      </c>
      <c r="W715">
        <v>30</v>
      </c>
      <c r="X715">
        <v>0</v>
      </c>
      <c r="Y715">
        <v>8937.4249999999993</v>
      </c>
      <c r="Z715">
        <v>24000018005</v>
      </c>
      <c r="AA715">
        <v>8894.3586790485406</v>
      </c>
      <c r="AB715" t="s">
        <v>87</v>
      </c>
      <c r="AC715" t="s">
        <v>72</v>
      </c>
      <c r="AD715" t="s">
        <v>54</v>
      </c>
      <c r="AE715" t="s">
        <v>73</v>
      </c>
      <c r="AF715" t="s">
        <v>3436</v>
      </c>
    </row>
    <row r="716" spans="1:32" x14ac:dyDescent="0.3">
      <c r="A716" t="s">
        <v>3437</v>
      </c>
      <c r="B716" t="s">
        <v>3438</v>
      </c>
      <c r="C716" t="s">
        <v>3439</v>
      </c>
      <c r="D716" t="s">
        <v>220</v>
      </c>
      <c r="E716" t="s">
        <v>247</v>
      </c>
      <c r="F716">
        <v>1</v>
      </c>
      <c r="G716">
        <v>2022</v>
      </c>
      <c r="H716" s="1">
        <v>44946.556633657405</v>
      </c>
      <c r="I716" t="s">
        <v>3355</v>
      </c>
      <c r="J716">
        <v>6994</v>
      </c>
      <c r="K716">
        <v>0</v>
      </c>
      <c r="L716" t="s">
        <v>38</v>
      </c>
      <c r="M716" t="s">
        <v>79</v>
      </c>
      <c r="Q716">
        <v>6994.38</v>
      </c>
      <c r="R716" t="s">
        <v>577</v>
      </c>
      <c r="S716">
        <v>42.535831000000002</v>
      </c>
      <c r="T716">
        <v>-70.836397000000005</v>
      </c>
      <c r="U716">
        <v>27.9</v>
      </c>
      <c r="V716">
        <v>1</v>
      </c>
      <c r="W716">
        <v>29.71</v>
      </c>
      <c r="X716">
        <v>0</v>
      </c>
      <c r="Y716">
        <v>10176.200000000001</v>
      </c>
      <c r="Z716">
        <v>25000004001</v>
      </c>
      <c r="AA716">
        <v>8161.9334997533997</v>
      </c>
      <c r="AB716" t="s">
        <v>54</v>
      </c>
      <c r="AC716" t="s">
        <v>54</v>
      </c>
      <c r="AD716" t="s">
        <v>54</v>
      </c>
      <c r="AE716" t="s">
        <v>55</v>
      </c>
      <c r="AF716" t="s">
        <v>3440</v>
      </c>
    </row>
    <row r="717" spans="1:32" x14ac:dyDescent="0.3">
      <c r="A717" t="s">
        <v>3441</v>
      </c>
      <c r="B717" t="s">
        <v>3442</v>
      </c>
      <c r="C717" t="s">
        <v>3443</v>
      </c>
      <c r="D717" t="s">
        <v>821</v>
      </c>
      <c r="E717" t="s">
        <v>600</v>
      </c>
      <c r="F717">
        <v>4</v>
      </c>
      <c r="G717">
        <v>2022</v>
      </c>
      <c r="H717" s="1">
        <v>44979.365196157407</v>
      </c>
      <c r="I717" t="s">
        <v>3355</v>
      </c>
      <c r="J717">
        <v>6943.81</v>
      </c>
      <c r="K717">
        <v>0</v>
      </c>
      <c r="L717" t="s">
        <v>38</v>
      </c>
      <c r="M717" t="s">
        <v>51</v>
      </c>
      <c r="N717">
        <v>6943.8129360000003</v>
      </c>
      <c r="R717" t="s">
        <v>52</v>
      </c>
      <c r="S717">
        <v>28.450089999999999</v>
      </c>
      <c r="T717">
        <v>-81.439229999999995</v>
      </c>
      <c r="Z717">
        <v>12000038001</v>
      </c>
      <c r="AA717">
        <v>15934.162901125001</v>
      </c>
      <c r="AB717" t="s">
        <v>53</v>
      </c>
      <c r="AC717" t="s">
        <v>54</v>
      </c>
      <c r="AD717" t="s">
        <v>54</v>
      </c>
      <c r="AE717" t="s">
        <v>73</v>
      </c>
      <c r="AF717" t="s">
        <v>3444</v>
      </c>
    </row>
    <row r="718" spans="1:32" x14ac:dyDescent="0.3">
      <c r="A718" t="s">
        <v>3445</v>
      </c>
      <c r="B718" t="s">
        <v>3446</v>
      </c>
      <c r="C718" t="s">
        <v>3447</v>
      </c>
      <c r="D718" t="s">
        <v>3448</v>
      </c>
      <c r="E718" t="s">
        <v>525</v>
      </c>
      <c r="F718">
        <v>2</v>
      </c>
      <c r="G718">
        <v>2022</v>
      </c>
      <c r="H718" s="1">
        <v>44964.503186145834</v>
      </c>
      <c r="I718" t="s">
        <v>3355</v>
      </c>
      <c r="J718">
        <v>5992</v>
      </c>
      <c r="K718">
        <v>0</v>
      </c>
      <c r="L718" t="s">
        <v>38</v>
      </c>
      <c r="M718" t="s">
        <v>63</v>
      </c>
      <c r="P718">
        <v>5375</v>
      </c>
      <c r="R718" t="s">
        <v>38</v>
      </c>
      <c r="S718">
        <v>40.383333</v>
      </c>
      <c r="T718">
        <v>-74.622221999999994</v>
      </c>
      <c r="U718">
        <v>9.2725000000000009</v>
      </c>
      <c r="V718">
        <v>1</v>
      </c>
      <c r="W718">
        <v>13.06</v>
      </c>
      <c r="X718">
        <v>9.99</v>
      </c>
      <c r="Y718">
        <v>3380.48</v>
      </c>
      <c r="Z718">
        <v>34002100001</v>
      </c>
      <c r="AA718">
        <v>4625.4598592980001</v>
      </c>
      <c r="AB718" t="s">
        <v>54</v>
      </c>
      <c r="AC718" t="s">
        <v>64</v>
      </c>
      <c r="AD718" t="s">
        <v>54</v>
      </c>
      <c r="AE718" t="s">
        <v>55</v>
      </c>
      <c r="AF718" t="s">
        <v>3449</v>
      </c>
    </row>
    <row r="719" spans="1:32" x14ac:dyDescent="0.3">
      <c r="A719" t="s">
        <v>3450</v>
      </c>
      <c r="B719" t="s">
        <v>3451</v>
      </c>
      <c r="C719" t="s">
        <v>3452</v>
      </c>
      <c r="D719" t="s">
        <v>3453</v>
      </c>
      <c r="E719" t="s">
        <v>641</v>
      </c>
      <c r="F719">
        <v>3</v>
      </c>
      <c r="G719">
        <v>2022</v>
      </c>
      <c r="H719" s="1">
        <v>44974.53027033565</v>
      </c>
      <c r="I719" t="s">
        <v>3355</v>
      </c>
      <c r="J719">
        <v>5857</v>
      </c>
      <c r="K719">
        <v>0</v>
      </c>
      <c r="L719" t="s">
        <v>38</v>
      </c>
      <c r="M719" t="s">
        <v>39</v>
      </c>
      <c r="N719">
        <v>5785</v>
      </c>
      <c r="Q719">
        <v>72</v>
      </c>
      <c r="R719" t="s">
        <v>673</v>
      </c>
      <c r="S719">
        <v>38.811419999999998</v>
      </c>
      <c r="T719">
        <v>-77.455079999999995</v>
      </c>
      <c r="U719">
        <v>33.791666669999998</v>
      </c>
      <c r="V719">
        <v>1</v>
      </c>
      <c r="W719">
        <v>54</v>
      </c>
      <c r="X719">
        <v>0</v>
      </c>
      <c r="Y719">
        <v>12332.95</v>
      </c>
      <c r="Z719">
        <v>51000334001</v>
      </c>
      <c r="AA719">
        <v>18028.367168130004</v>
      </c>
      <c r="AB719" t="s">
        <v>1121</v>
      </c>
      <c r="AC719" t="s">
        <v>42</v>
      </c>
      <c r="AD719" t="s">
        <v>537</v>
      </c>
      <c r="AE719" t="s">
        <v>65</v>
      </c>
      <c r="AF719" t="s">
        <v>3454</v>
      </c>
    </row>
    <row r="720" spans="1:32" x14ac:dyDescent="0.3">
      <c r="A720" t="s">
        <v>3455</v>
      </c>
      <c r="B720" t="s">
        <v>3456</v>
      </c>
      <c r="C720" t="s">
        <v>3457</v>
      </c>
      <c r="D720" t="s">
        <v>3458</v>
      </c>
      <c r="E720" t="s">
        <v>213</v>
      </c>
      <c r="F720">
        <v>3</v>
      </c>
      <c r="G720">
        <v>2022</v>
      </c>
      <c r="H720" s="1">
        <v>44966.411768912039</v>
      </c>
      <c r="I720" t="s">
        <v>3355</v>
      </c>
      <c r="J720">
        <v>5849</v>
      </c>
      <c r="K720">
        <v>0</v>
      </c>
      <c r="L720" t="s">
        <v>38</v>
      </c>
      <c r="M720" t="s">
        <v>51</v>
      </c>
      <c r="N720">
        <v>2996</v>
      </c>
      <c r="R720" t="s">
        <v>52</v>
      </c>
      <c r="S720">
        <v>40.016666999999998</v>
      </c>
      <c r="T720">
        <v>-76.305555999999996</v>
      </c>
      <c r="U720">
        <v>18.012083329999999</v>
      </c>
      <c r="V720">
        <v>1</v>
      </c>
      <c r="W720">
        <v>32.08</v>
      </c>
      <c r="X720">
        <v>0</v>
      </c>
      <c r="Y720">
        <v>6574.107</v>
      </c>
      <c r="Z720">
        <v>42001092002</v>
      </c>
      <c r="AA720">
        <v>9728.0340820353995</v>
      </c>
      <c r="AB720" t="s">
        <v>87</v>
      </c>
      <c r="AC720" t="s">
        <v>54</v>
      </c>
      <c r="AD720" t="s">
        <v>54</v>
      </c>
      <c r="AE720" t="s">
        <v>65</v>
      </c>
      <c r="AF720" t="s">
        <v>3459</v>
      </c>
    </row>
    <row r="721" spans="1:32" x14ac:dyDescent="0.3">
      <c r="A721" t="s">
        <v>3460</v>
      </c>
      <c r="B721" t="s">
        <v>3461</v>
      </c>
      <c r="C721" t="s">
        <v>3462</v>
      </c>
      <c r="D721" t="s">
        <v>3463</v>
      </c>
      <c r="E721" t="s">
        <v>207</v>
      </c>
      <c r="F721">
        <v>4</v>
      </c>
      <c r="G721">
        <v>2022</v>
      </c>
      <c r="H721" s="1">
        <v>44973.390856273145</v>
      </c>
      <c r="I721" t="s">
        <v>3355</v>
      </c>
      <c r="J721">
        <v>5704</v>
      </c>
      <c r="K721">
        <v>0</v>
      </c>
      <c r="L721" t="s">
        <v>38</v>
      </c>
      <c r="M721" t="s">
        <v>39</v>
      </c>
      <c r="N721">
        <v>5540</v>
      </c>
      <c r="Q721">
        <v>164</v>
      </c>
      <c r="R721" t="s">
        <v>561</v>
      </c>
      <c r="S721">
        <v>35.944642000000002</v>
      </c>
      <c r="T721">
        <v>-83.930088999999995</v>
      </c>
      <c r="U721">
        <v>25.383333329999999</v>
      </c>
      <c r="V721">
        <v>1</v>
      </c>
      <c r="W721">
        <v>44</v>
      </c>
      <c r="X721">
        <v>29.66</v>
      </c>
      <c r="Y721">
        <v>9242.7000000000007</v>
      </c>
      <c r="Z721">
        <v>47000760001</v>
      </c>
      <c r="AA721">
        <v>12796.86280443264</v>
      </c>
      <c r="AB721" t="s">
        <v>38</v>
      </c>
      <c r="AC721" t="s">
        <v>38</v>
      </c>
      <c r="AD721" t="s">
        <v>38</v>
      </c>
      <c r="AE721" t="s">
        <v>38</v>
      </c>
      <c r="AF721" t="s">
        <v>3464</v>
      </c>
    </row>
    <row r="722" spans="1:32" x14ac:dyDescent="0.3">
      <c r="A722" t="s">
        <v>3465</v>
      </c>
      <c r="B722" t="s">
        <v>3466</v>
      </c>
      <c r="C722" t="s">
        <v>3466</v>
      </c>
      <c r="D722" t="s">
        <v>3268</v>
      </c>
      <c r="E722" t="s">
        <v>99</v>
      </c>
      <c r="F722">
        <v>6</v>
      </c>
      <c r="G722">
        <v>2022</v>
      </c>
      <c r="H722" s="1">
        <v>44811.347856990738</v>
      </c>
      <c r="I722" t="s">
        <v>3355</v>
      </c>
      <c r="J722">
        <v>5575.36</v>
      </c>
      <c r="K722">
        <v>0</v>
      </c>
      <c r="L722" t="s">
        <v>38</v>
      </c>
      <c r="M722" t="s">
        <v>79</v>
      </c>
      <c r="Q722">
        <v>5575.36</v>
      </c>
      <c r="R722" t="s">
        <v>94</v>
      </c>
      <c r="S722">
        <v>29.299154999999999</v>
      </c>
      <c r="T722">
        <v>-94.828710000000001</v>
      </c>
      <c r="U722">
        <v>3.99525</v>
      </c>
      <c r="V722">
        <v>1</v>
      </c>
      <c r="W722">
        <v>13</v>
      </c>
      <c r="X722">
        <v>10</v>
      </c>
      <c r="Y722">
        <v>1457.742</v>
      </c>
      <c r="Z722">
        <v>48007027001</v>
      </c>
      <c r="AA722">
        <v>2585.8870079539997</v>
      </c>
      <c r="AB722" t="s">
        <v>41</v>
      </c>
      <c r="AC722" t="s">
        <v>54</v>
      </c>
      <c r="AD722" t="s">
        <v>54</v>
      </c>
      <c r="AE722" t="s">
        <v>73</v>
      </c>
      <c r="AF722" t="s">
        <v>3467</v>
      </c>
    </row>
    <row r="723" spans="1:32" x14ac:dyDescent="0.3">
      <c r="A723" t="s">
        <v>3468</v>
      </c>
      <c r="B723" t="s">
        <v>3469</v>
      </c>
      <c r="C723" t="s">
        <v>3470</v>
      </c>
      <c r="D723" t="s">
        <v>3471</v>
      </c>
      <c r="E723" t="s">
        <v>1064</v>
      </c>
      <c r="F723">
        <v>3</v>
      </c>
      <c r="G723">
        <v>2022</v>
      </c>
      <c r="H723" s="1">
        <v>44943.63681783565</v>
      </c>
      <c r="I723" t="s">
        <v>3355</v>
      </c>
      <c r="J723">
        <v>5563</v>
      </c>
      <c r="K723">
        <v>0</v>
      </c>
      <c r="L723" t="s">
        <v>38</v>
      </c>
      <c r="M723" t="s">
        <v>51</v>
      </c>
      <c r="N723">
        <v>5563</v>
      </c>
      <c r="R723" t="s">
        <v>52</v>
      </c>
      <c r="S723">
        <v>39.357849999999999</v>
      </c>
      <c r="T723">
        <v>-77.415599999999998</v>
      </c>
      <c r="U723">
        <v>7.1464999999999996</v>
      </c>
      <c r="V723">
        <v>1</v>
      </c>
      <c r="W723">
        <v>7</v>
      </c>
      <c r="X723">
        <v>5.2249999999999996</v>
      </c>
      <c r="Y723">
        <v>2606.797</v>
      </c>
      <c r="Z723">
        <v>24000048015</v>
      </c>
      <c r="AA723">
        <v>1815.4019424150299</v>
      </c>
      <c r="AB723" t="s">
        <v>87</v>
      </c>
      <c r="AC723" t="s">
        <v>54</v>
      </c>
      <c r="AD723" t="s">
        <v>54</v>
      </c>
      <c r="AE723" t="s">
        <v>54</v>
      </c>
      <c r="AF723" t="s">
        <v>3472</v>
      </c>
    </row>
    <row r="724" spans="1:32" x14ac:dyDescent="0.3">
      <c r="A724" t="s">
        <v>3473</v>
      </c>
      <c r="B724" t="s">
        <v>3474</v>
      </c>
      <c r="C724" t="s">
        <v>3475</v>
      </c>
      <c r="D724" t="s">
        <v>3476</v>
      </c>
      <c r="E724" t="s">
        <v>1064</v>
      </c>
      <c r="F724">
        <v>3</v>
      </c>
      <c r="G724">
        <v>2022</v>
      </c>
      <c r="H724" s="1">
        <v>44945.381522384261</v>
      </c>
      <c r="I724" t="s">
        <v>3355</v>
      </c>
      <c r="J724">
        <v>5047</v>
      </c>
      <c r="K724">
        <v>0</v>
      </c>
      <c r="L724" t="s">
        <v>38</v>
      </c>
      <c r="M724" t="s">
        <v>51</v>
      </c>
      <c r="N724">
        <v>5047</v>
      </c>
      <c r="R724" t="s">
        <v>52</v>
      </c>
      <c r="S724">
        <v>39.171019999999999</v>
      </c>
      <c r="T724">
        <v>-77.262720000000002</v>
      </c>
      <c r="U724">
        <v>12.687905689999999</v>
      </c>
      <c r="V724">
        <v>1</v>
      </c>
      <c r="W724">
        <v>20</v>
      </c>
      <c r="X724">
        <v>0</v>
      </c>
      <c r="Y724">
        <v>4631.0086080000001</v>
      </c>
      <c r="Z724">
        <v>24000300039</v>
      </c>
      <c r="AA724">
        <v>5898.7360536370406</v>
      </c>
      <c r="AB724" t="s">
        <v>87</v>
      </c>
      <c r="AC724" t="s">
        <v>54</v>
      </c>
      <c r="AD724" t="s">
        <v>54</v>
      </c>
      <c r="AE724" t="s">
        <v>73</v>
      </c>
      <c r="AF724" t="s">
        <v>3477</v>
      </c>
    </row>
    <row r="725" spans="1:32" x14ac:dyDescent="0.3">
      <c r="A725" t="s">
        <v>3478</v>
      </c>
      <c r="B725" t="s">
        <v>3479</v>
      </c>
      <c r="C725" t="s">
        <v>3480</v>
      </c>
      <c r="D725" t="s">
        <v>3481</v>
      </c>
      <c r="E725" t="s">
        <v>1064</v>
      </c>
      <c r="F725">
        <v>3</v>
      </c>
      <c r="G725">
        <v>2022</v>
      </c>
      <c r="H725" s="1">
        <v>44985.447627511574</v>
      </c>
      <c r="I725" t="s">
        <v>3355</v>
      </c>
      <c r="J725">
        <v>5033.04</v>
      </c>
      <c r="K725">
        <v>0</v>
      </c>
      <c r="L725" t="s">
        <v>38</v>
      </c>
      <c r="M725" t="s">
        <v>51</v>
      </c>
      <c r="N725">
        <v>5033.04</v>
      </c>
      <c r="R725" t="s">
        <v>52</v>
      </c>
      <c r="S725">
        <v>38.578035999999997</v>
      </c>
      <c r="T725">
        <v>-77.110999000000007</v>
      </c>
      <c r="U725">
        <v>9.4124999999999996</v>
      </c>
      <c r="V725">
        <v>1</v>
      </c>
      <c r="W725">
        <v>20</v>
      </c>
      <c r="X725">
        <v>0</v>
      </c>
      <c r="Y725">
        <v>3437.89</v>
      </c>
      <c r="Z725">
        <v>24000042001</v>
      </c>
      <c r="AA725">
        <v>5993.9768216060493</v>
      </c>
      <c r="AB725" t="s">
        <v>544</v>
      </c>
      <c r="AC725" t="s">
        <v>54</v>
      </c>
      <c r="AD725" t="s">
        <v>54</v>
      </c>
      <c r="AE725" t="s">
        <v>73</v>
      </c>
      <c r="AF725" t="s">
        <v>3482</v>
      </c>
    </row>
    <row r="726" spans="1:32" x14ac:dyDescent="0.3">
      <c r="A726" t="s">
        <v>3483</v>
      </c>
      <c r="B726" t="s">
        <v>3484</v>
      </c>
      <c r="C726" t="s">
        <v>3485</v>
      </c>
      <c r="D726" t="s">
        <v>3486</v>
      </c>
      <c r="E726" t="s">
        <v>36</v>
      </c>
      <c r="F726">
        <v>9</v>
      </c>
      <c r="G726">
        <v>2022</v>
      </c>
      <c r="H726" s="1">
        <v>44977.664362858799</v>
      </c>
      <c r="I726" t="s">
        <v>3355</v>
      </c>
      <c r="J726">
        <v>4991.88</v>
      </c>
      <c r="K726">
        <v>0</v>
      </c>
      <c r="L726" t="s">
        <v>38</v>
      </c>
      <c r="M726" t="s">
        <v>51</v>
      </c>
      <c r="N726">
        <v>7410.13</v>
      </c>
      <c r="R726" t="s">
        <v>86</v>
      </c>
      <c r="S726">
        <v>37.6798799996632</v>
      </c>
      <c r="T726">
        <v>-122.12648197975901</v>
      </c>
      <c r="Z726">
        <v>6002052001</v>
      </c>
      <c r="AA726">
        <v>6792.5060138509998</v>
      </c>
      <c r="AB726" t="s">
        <v>407</v>
      </c>
      <c r="AC726" t="s">
        <v>3487</v>
      </c>
      <c r="AD726" t="s">
        <v>54</v>
      </c>
      <c r="AE726" t="s">
        <v>55</v>
      </c>
      <c r="AF726" t="s">
        <v>3488</v>
      </c>
    </row>
    <row r="727" spans="1:32" x14ac:dyDescent="0.3">
      <c r="A727" t="s">
        <v>3489</v>
      </c>
      <c r="B727" t="s">
        <v>3490</v>
      </c>
      <c r="C727" t="s">
        <v>3491</v>
      </c>
      <c r="D727" t="s">
        <v>1604</v>
      </c>
      <c r="E727" t="s">
        <v>641</v>
      </c>
      <c r="F727">
        <v>3</v>
      </c>
      <c r="G727">
        <v>2022</v>
      </c>
      <c r="H727" s="1">
        <v>44974.507810127317</v>
      </c>
      <c r="I727" t="s">
        <v>3355</v>
      </c>
      <c r="J727">
        <v>4958</v>
      </c>
      <c r="K727">
        <v>0</v>
      </c>
      <c r="L727" t="s">
        <v>38</v>
      </c>
      <c r="M727" t="s">
        <v>51</v>
      </c>
      <c r="N727">
        <v>4958</v>
      </c>
      <c r="R727" t="s">
        <v>52</v>
      </c>
      <c r="S727">
        <v>38.798900000000003</v>
      </c>
      <c r="T727">
        <v>-77.060599999999994</v>
      </c>
      <c r="U727">
        <v>36.191666669999996</v>
      </c>
      <c r="V727">
        <v>2</v>
      </c>
      <c r="W727">
        <v>54</v>
      </c>
      <c r="X727">
        <v>0</v>
      </c>
      <c r="Y727">
        <v>13207.5</v>
      </c>
      <c r="Z727">
        <v>51000318001</v>
      </c>
      <c r="AA727">
        <v>17263.527348875999</v>
      </c>
      <c r="AB727" t="s">
        <v>53</v>
      </c>
      <c r="AC727" t="s">
        <v>42</v>
      </c>
      <c r="AD727" t="s">
        <v>975</v>
      </c>
      <c r="AE727" t="s">
        <v>44</v>
      </c>
      <c r="AF727" t="s">
        <v>3492</v>
      </c>
    </row>
    <row r="728" spans="1:32" x14ac:dyDescent="0.3">
      <c r="A728" t="s">
        <v>3493</v>
      </c>
      <c r="B728" t="s">
        <v>3494</v>
      </c>
      <c r="C728" t="s">
        <v>3495</v>
      </c>
      <c r="D728" t="s">
        <v>3496</v>
      </c>
      <c r="E728" t="s">
        <v>600</v>
      </c>
      <c r="F728">
        <v>4</v>
      </c>
      <c r="G728">
        <v>2022</v>
      </c>
      <c r="H728" s="1">
        <v>45002.617527789349</v>
      </c>
      <c r="I728" t="s">
        <v>3355</v>
      </c>
      <c r="J728">
        <v>4894.5</v>
      </c>
      <c r="K728">
        <v>0</v>
      </c>
      <c r="L728" t="s">
        <v>38</v>
      </c>
      <c r="M728" t="s">
        <v>79</v>
      </c>
      <c r="Q728">
        <v>4894.5</v>
      </c>
      <c r="R728" t="s">
        <v>86</v>
      </c>
      <c r="S728">
        <v>26.099519999999998</v>
      </c>
      <c r="T728">
        <v>-80.124759999999995</v>
      </c>
      <c r="Z728">
        <v>12000001019</v>
      </c>
      <c r="AA728">
        <v>16644.371304717999</v>
      </c>
      <c r="AB728" t="s">
        <v>54</v>
      </c>
      <c r="AC728" t="s">
        <v>54</v>
      </c>
      <c r="AD728" t="s">
        <v>54</v>
      </c>
      <c r="AE728" t="s">
        <v>73</v>
      </c>
      <c r="AF728" t="s">
        <v>3497</v>
      </c>
    </row>
    <row r="729" spans="1:32" x14ac:dyDescent="0.3">
      <c r="A729" t="s">
        <v>3498</v>
      </c>
      <c r="B729" t="s">
        <v>3499</v>
      </c>
      <c r="C729" t="s">
        <v>3500</v>
      </c>
      <c r="D729" t="s">
        <v>3501</v>
      </c>
      <c r="E729" t="s">
        <v>172</v>
      </c>
      <c r="F729">
        <v>4</v>
      </c>
      <c r="G729">
        <v>2022</v>
      </c>
      <c r="H729" s="1">
        <v>44952.412510810187</v>
      </c>
      <c r="I729" t="s">
        <v>3355</v>
      </c>
      <c r="J729">
        <v>4804.7700000000004</v>
      </c>
      <c r="K729">
        <v>0</v>
      </c>
      <c r="L729" t="s">
        <v>38</v>
      </c>
      <c r="M729" t="s">
        <v>79</v>
      </c>
      <c r="Q729">
        <v>4804.7700000000004</v>
      </c>
      <c r="R729" t="s">
        <v>94</v>
      </c>
      <c r="S729">
        <v>34.955978000000002</v>
      </c>
      <c r="T729">
        <v>-80.958297999999999</v>
      </c>
      <c r="U729">
        <v>11.73363636</v>
      </c>
      <c r="V729">
        <v>1</v>
      </c>
      <c r="W729">
        <v>0</v>
      </c>
      <c r="X729">
        <v>0</v>
      </c>
      <c r="Y729">
        <v>4286.5418179999997</v>
      </c>
      <c r="Z729">
        <v>45000252001</v>
      </c>
      <c r="AA729">
        <v>6373.6651604500003</v>
      </c>
      <c r="AB729" t="s">
        <v>54</v>
      </c>
      <c r="AC729" t="s">
        <v>64</v>
      </c>
      <c r="AD729" t="s">
        <v>54</v>
      </c>
      <c r="AE729" t="s">
        <v>73</v>
      </c>
      <c r="AF729" t="s">
        <v>3502</v>
      </c>
    </row>
    <row r="730" spans="1:32" x14ac:dyDescent="0.3">
      <c r="A730" t="s">
        <v>3503</v>
      </c>
      <c r="B730" t="s">
        <v>3504</v>
      </c>
      <c r="C730" t="s">
        <v>3505</v>
      </c>
      <c r="D730" t="s">
        <v>3506</v>
      </c>
      <c r="E730" t="s">
        <v>726</v>
      </c>
      <c r="F730">
        <v>6</v>
      </c>
      <c r="G730">
        <v>2022</v>
      </c>
      <c r="H730" s="1">
        <v>44946.595182442128</v>
      </c>
      <c r="I730" t="s">
        <v>3355</v>
      </c>
      <c r="J730">
        <v>4652</v>
      </c>
      <c r="K730">
        <v>0</v>
      </c>
      <c r="L730" t="s">
        <v>38</v>
      </c>
      <c r="M730" t="s">
        <v>79</v>
      </c>
      <c r="Q730">
        <v>4652</v>
      </c>
      <c r="R730" t="s">
        <v>52</v>
      </c>
      <c r="S730">
        <v>35.340580000000003</v>
      </c>
      <c r="T730">
        <v>-94.305319999999995</v>
      </c>
      <c r="U730">
        <v>9.5950000000000006</v>
      </c>
      <c r="V730">
        <v>1</v>
      </c>
      <c r="W730">
        <v>10</v>
      </c>
      <c r="X730">
        <v>12.6</v>
      </c>
      <c r="Y730">
        <v>3494.36</v>
      </c>
      <c r="Z730">
        <v>5000002002</v>
      </c>
      <c r="AA730">
        <v>3053.5319260121601</v>
      </c>
      <c r="AB730" t="s">
        <v>54</v>
      </c>
      <c r="AC730" t="s">
        <v>64</v>
      </c>
      <c r="AD730" t="s">
        <v>54</v>
      </c>
      <c r="AE730" t="s">
        <v>73</v>
      </c>
      <c r="AF730" t="s">
        <v>3507</v>
      </c>
    </row>
    <row r="731" spans="1:32" x14ac:dyDescent="0.3">
      <c r="A731" t="s">
        <v>3508</v>
      </c>
      <c r="B731" t="s">
        <v>3509</v>
      </c>
      <c r="C731" t="s">
        <v>3510</v>
      </c>
      <c r="D731" t="s">
        <v>3511</v>
      </c>
      <c r="E731" t="s">
        <v>854</v>
      </c>
      <c r="F731">
        <v>8</v>
      </c>
      <c r="G731">
        <v>2022</v>
      </c>
      <c r="H731" s="1">
        <v>44944.707417106481</v>
      </c>
      <c r="I731" t="s">
        <v>3355</v>
      </c>
      <c r="J731">
        <v>4584.7</v>
      </c>
      <c r="K731">
        <v>0</v>
      </c>
      <c r="L731" t="s">
        <v>38</v>
      </c>
      <c r="M731" t="s">
        <v>79</v>
      </c>
      <c r="Q731">
        <v>4584.7</v>
      </c>
      <c r="R731" t="s">
        <v>94</v>
      </c>
      <c r="S731">
        <v>40.614637000000002</v>
      </c>
      <c r="T731">
        <v>-111.923776</v>
      </c>
      <c r="U731">
        <v>20.94083333</v>
      </c>
      <c r="V731">
        <v>1</v>
      </c>
      <c r="W731">
        <v>38</v>
      </c>
      <c r="X731">
        <v>0</v>
      </c>
      <c r="Y731">
        <v>7641.21</v>
      </c>
      <c r="AB731" t="s">
        <v>54</v>
      </c>
      <c r="AC731" t="s">
        <v>54</v>
      </c>
      <c r="AD731" t="s">
        <v>537</v>
      </c>
      <c r="AE731" t="s">
        <v>55</v>
      </c>
      <c r="AF731" t="s">
        <v>3512</v>
      </c>
    </row>
    <row r="732" spans="1:32" x14ac:dyDescent="0.3">
      <c r="A732" t="s">
        <v>3513</v>
      </c>
      <c r="B732" t="s">
        <v>3514</v>
      </c>
      <c r="C732" t="s">
        <v>3515</v>
      </c>
      <c r="D732" t="s">
        <v>3516</v>
      </c>
      <c r="E732" t="s">
        <v>600</v>
      </c>
      <c r="F732">
        <v>4</v>
      </c>
      <c r="G732">
        <v>2022</v>
      </c>
      <c r="H732" s="1">
        <v>44959.470348784722</v>
      </c>
      <c r="I732" t="s">
        <v>3355</v>
      </c>
      <c r="J732">
        <v>4253</v>
      </c>
      <c r="K732">
        <v>0</v>
      </c>
      <c r="L732" t="s">
        <v>38</v>
      </c>
      <c r="M732" t="s">
        <v>79</v>
      </c>
      <c r="Q732">
        <v>4253</v>
      </c>
      <c r="R732" t="s">
        <v>1484</v>
      </c>
      <c r="S732">
        <v>28.072785</v>
      </c>
      <c r="T732">
        <v>-82.609341999999998</v>
      </c>
      <c r="U732">
        <v>2.1902499999999998</v>
      </c>
      <c r="V732">
        <v>1</v>
      </c>
      <c r="W732">
        <v>30</v>
      </c>
      <c r="X732">
        <v>15.5</v>
      </c>
      <c r="Y732">
        <v>793.93399999999997</v>
      </c>
      <c r="Z732">
        <v>12000520002</v>
      </c>
      <c r="AA732">
        <v>1638.9424698300002</v>
      </c>
      <c r="AB732" t="s">
        <v>54</v>
      </c>
      <c r="AC732" t="s">
        <v>54</v>
      </c>
      <c r="AD732" t="s">
        <v>54</v>
      </c>
      <c r="AE732" t="s">
        <v>73</v>
      </c>
      <c r="AF732" t="s">
        <v>3517</v>
      </c>
    </row>
    <row r="733" spans="1:32" x14ac:dyDescent="0.3">
      <c r="A733" t="s">
        <v>3518</v>
      </c>
      <c r="B733" t="s">
        <v>3519</v>
      </c>
      <c r="C733" t="s">
        <v>3519</v>
      </c>
      <c r="D733" t="s">
        <v>3520</v>
      </c>
      <c r="E733" t="s">
        <v>99</v>
      </c>
      <c r="F733">
        <v>6</v>
      </c>
      <c r="G733">
        <v>2022</v>
      </c>
      <c r="H733" s="1">
        <v>44811.569793263887</v>
      </c>
      <c r="I733" t="s">
        <v>3355</v>
      </c>
      <c r="J733">
        <v>4166</v>
      </c>
      <c r="K733">
        <v>0</v>
      </c>
      <c r="L733" t="s">
        <v>38</v>
      </c>
      <c r="M733" t="s">
        <v>39</v>
      </c>
      <c r="N733">
        <v>3423</v>
      </c>
      <c r="Q733">
        <v>743</v>
      </c>
      <c r="R733" t="s">
        <v>806</v>
      </c>
      <c r="S733">
        <v>31.517821999999999</v>
      </c>
      <c r="T733">
        <v>-97.064841000000001</v>
      </c>
      <c r="U733">
        <v>17.98</v>
      </c>
      <c r="V733">
        <v>1</v>
      </c>
      <c r="W733">
        <v>45</v>
      </c>
      <c r="X733">
        <v>0</v>
      </c>
      <c r="Y733">
        <v>6556.2</v>
      </c>
      <c r="Z733">
        <v>48000001003</v>
      </c>
      <c r="AA733">
        <v>13335.528562850101</v>
      </c>
      <c r="AB733" t="s">
        <v>53</v>
      </c>
      <c r="AC733" t="s">
        <v>42</v>
      </c>
      <c r="AD733" t="s">
        <v>54</v>
      </c>
      <c r="AE733" t="s">
        <v>583</v>
      </c>
      <c r="AF733" t="s">
        <v>3521</v>
      </c>
    </row>
    <row r="734" spans="1:32" x14ac:dyDescent="0.3">
      <c r="A734" t="s">
        <v>3522</v>
      </c>
      <c r="B734" t="s">
        <v>3523</v>
      </c>
      <c r="C734" t="s">
        <v>3523</v>
      </c>
      <c r="D734" t="s">
        <v>3524</v>
      </c>
      <c r="E734" t="s">
        <v>99</v>
      </c>
      <c r="F734">
        <v>6</v>
      </c>
      <c r="G734">
        <v>2022</v>
      </c>
      <c r="H734" s="1">
        <v>44825.328312708334</v>
      </c>
      <c r="I734" t="s">
        <v>3355</v>
      </c>
      <c r="J734">
        <v>4158.6000000000004</v>
      </c>
      <c r="K734">
        <v>0</v>
      </c>
      <c r="L734" t="s">
        <v>38</v>
      </c>
      <c r="M734" t="s">
        <v>51</v>
      </c>
      <c r="N734">
        <v>4158</v>
      </c>
      <c r="R734" t="s">
        <v>86</v>
      </c>
      <c r="S734">
        <v>33.198259999999998</v>
      </c>
      <c r="T734">
        <v>-97.084569999999999</v>
      </c>
      <c r="U734">
        <v>13.68166667</v>
      </c>
      <c r="V734">
        <v>1</v>
      </c>
      <c r="W734">
        <v>21</v>
      </c>
      <c r="X734">
        <v>21</v>
      </c>
      <c r="Y734">
        <v>4993.54</v>
      </c>
      <c r="Z734">
        <v>48004048001</v>
      </c>
      <c r="AA734">
        <v>6847.5016389497387</v>
      </c>
      <c r="AB734" t="s">
        <v>53</v>
      </c>
      <c r="AC734" t="s">
        <v>72</v>
      </c>
      <c r="AD734" t="s">
        <v>43</v>
      </c>
      <c r="AE734" t="s">
        <v>65</v>
      </c>
      <c r="AF734" t="s">
        <v>3525</v>
      </c>
    </row>
    <row r="735" spans="1:32" x14ac:dyDescent="0.3">
      <c r="A735" t="s">
        <v>3526</v>
      </c>
      <c r="B735" t="s">
        <v>3527</v>
      </c>
      <c r="C735" t="s">
        <v>3528</v>
      </c>
      <c r="D735" t="s">
        <v>3529</v>
      </c>
      <c r="E735" t="s">
        <v>36</v>
      </c>
      <c r="F735">
        <v>9</v>
      </c>
      <c r="G735">
        <v>2022</v>
      </c>
      <c r="H735" s="1">
        <v>44973.42794361111</v>
      </c>
      <c r="I735" t="s">
        <v>3355</v>
      </c>
      <c r="J735">
        <v>4133.29</v>
      </c>
      <c r="K735">
        <v>0</v>
      </c>
      <c r="L735" t="s">
        <v>38</v>
      </c>
      <c r="M735" t="s">
        <v>39</v>
      </c>
      <c r="N735">
        <v>2706.89</v>
      </c>
      <c r="Q735">
        <v>1426.4</v>
      </c>
      <c r="R735" t="s">
        <v>52</v>
      </c>
      <c r="S735">
        <v>37.593046000000001</v>
      </c>
      <c r="T735">
        <v>-122.088431</v>
      </c>
      <c r="AB735" t="s">
        <v>53</v>
      </c>
      <c r="AC735" t="s">
        <v>64</v>
      </c>
      <c r="AD735" t="s">
        <v>54</v>
      </c>
      <c r="AE735" t="s">
        <v>55</v>
      </c>
      <c r="AF735" t="s">
        <v>3530</v>
      </c>
    </row>
    <row r="736" spans="1:32" x14ac:dyDescent="0.3">
      <c r="A736" t="s">
        <v>3531</v>
      </c>
      <c r="B736" t="s">
        <v>3532</v>
      </c>
      <c r="C736" t="s">
        <v>3532</v>
      </c>
      <c r="D736" t="s">
        <v>3533</v>
      </c>
      <c r="E736" t="s">
        <v>99</v>
      </c>
      <c r="F736">
        <v>6</v>
      </c>
      <c r="G736">
        <v>2022</v>
      </c>
      <c r="H736" s="1">
        <v>44819.353255624999</v>
      </c>
      <c r="I736" t="s">
        <v>3355</v>
      </c>
      <c r="J736">
        <v>4099.04</v>
      </c>
      <c r="K736">
        <v>0</v>
      </c>
      <c r="L736" t="s">
        <v>38</v>
      </c>
      <c r="M736" t="s">
        <v>79</v>
      </c>
      <c r="Q736">
        <v>4099.04</v>
      </c>
      <c r="R736" t="s">
        <v>86</v>
      </c>
      <c r="S736">
        <v>33.378528000000003</v>
      </c>
      <c r="T736">
        <v>-94.046484000000007</v>
      </c>
      <c r="U736">
        <v>8.3216666670000006</v>
      </c>
      <c r="V736">
        <v>1</v>
      </c>
      <c r="W736">
        <v>18</v>
      </c>
      <c r="X736">
        <v>18</v>
      </c>
      <c r="Y736">
        <v>3036.13</v>
      </c>
      <c r="Z736">
        <v>48005006001</v>
      </c>
      <c r="AA736">
        <v>5505.0256514401008</v>
      </c>
      <c r="AB736" t="s">
        <v>53</v>
      </c>
      <c r="AC736" t="s">
        <v>64</v>
      </c>
      <c r="AD736" t="s">
        <v>43</v>
      </c>
      <c r="AE736" t="s">
        <v>73</v>
      </c>
      <c r="AF736" t="s">
        <v>3534</v>
      </c>
    </row>
    <row r="737" spans="1:32" x14ac:dyDescent="0.3">
      <c r="A737" t="s">
        <v>3535</v>
      </c>
      <c r="B737" t="s">
        <v>3536</v>
      </c>
      <c r="C737" t="s">
        <v>3537</v>
      </c>
      <c r="D737" t="s">
        <v>3538</v>
      </c>
      <c r="E737" t="s">
        <v>36</v>
      </c>
      <c r="F737">
        <v>9</v>
      </c>
      <c r="G737">
        <v>2022</v>
      </c>
      <c r="H737" s="1">
        <v>44973.768824421299</v>
      </c>
      <c r="I737" t="s">
        <v>3355</v>
      </c>
      <c r="J737">
        <v>4020.12</v>
      </c>
      <c r="K737">
        <v>0</v>
      </c>
      <c r="L737" t="s">
        <v>38</v>
      </c>
      <c r="M737" t="s">
        <v>51</v>
      </c>
      <c r="N737">
        <v>4020.12</v>
      </c>
      <c r="R737" t="s">
        <v>52</v>
      </c>
      <c r="S737">
        <v>33.983252270476797</v>
      </c>
      <c r="T737">
        <v>-117.008171821871</v>
      </c>
      <c r="Z737">
        <v>6008006006</v>
      </c>
      <c r="AA737">
        <v>5488.6362267417999</v>
      </c>
      <c r="AB737" t="s">
        <v>53</v>
      </c>
      <c r="AC737" t="s">
        <v>42</v>
      </c>
      <c r="AD737" t="s">
        <v>54</v>
      </c>
      <c r="AE737" t="s">
        <v>73</v>
      </c>
      <c r="AF737" t="s">
        <v>3539</v>
      </c>
    </row>
    <row r="738" spans="1:32" x14ac:dyDescent="0.3">
      <c r="A738" t="s">
        <v>3540</v>
      </c>
      <c r="B738" t="s">
        <v>3541</v>
      </c>
      <c r="C738" t="s">
        <v>3542</v>
      </c>
      <c r="D738" t="s">
        <v>3543</v>
      </c>
      <c r="E738" t="s">
        <v>117</v>
      </c>
      <c r="F738">
        <v>5</v>
      </c>
      <c r="G738">
        <v>2022</v>
      </c>
      <c r="H738" s="1">
        <v>44972.524160069443</v>
      </c>
      <c r="I738" t="s">
        <v>3355</v>
      </c>
      <c r="J738">
        <v>3932.5</v>
      </c>
      <c r="K738">
        <v>0</v>
      </c>
      <c r="L738" t="s">
        <v>38</v>
      </c>
      <c r="M738" t="s">
        <v>39</v>
      </c>
      <c r="N738">
        <v>3983</v>
      </c>
      <c r="Q738">
        <v>19.3</v>
      </c>
      <c r="R738" t="s">
        <v>561</v>
      </c>
      <c r="S738">
        <v>41.715404999999997</v>
      </c>
      <c r="T738">
        <v>-88.354232999999994</v>
      </c>
      <c r="U738">
        <v>34.247500000000002</v>
      </c>
      <c r="V738">
        <v>3</v>
      </c>
      <c r="W738">
        <v>85</v>
      </c>
      <c r="X738">
        <v>42</v>
      </c>
      <c r="Y738">
        <v>12500.75</v>
      </c>
      <c r="Z738">
        <v>17000640001</v>
      </c>
      <c r="AA738">
        <v>13931.010993555001</v>
      </c>
      <c r="AB738" t="s">
        <v>53</v>
      </c>
      <c r="AC738" t="s">
        <v>536</v>
      </c>
      <c r="AD738" t="s">
        <v>54</v>
      </c>
      <c r="AE738" t="s">
        <v>55</v>
      </c>
      <c r="AF738" t="s">
        <v>3544</v>
      </c>
    </row>
    <row r="739" spans="1:32" x14ac:dyDescent="0.3">
      <c r="A739" t="s">
        <v>3545</v>
      </c>
      <c r="B739" t="s">
        <v>3546</v>
      </c>
      <c r="C739" t="s">
        <v>3547</v>
      </c>
      <c r="D739" t="s">
        <v>3548</v>
      </c>
      <c r="E739" t="s">
        <v>213</v>
      </c>
      <c r="F739">
        <v>3</v>
      </c>
      <c r="G739">
        <v>2022</v>
      </c>
      <c r="H739" s="1">
        <v>44963.682713993054</v>
      </c>
      <c r="I739" t="s">
        <v>3355</v>
      </c>
      <c r="J739">
        <v>3922</v>
      </c>
      <c r="K739">
        <v>0</v>
      </c>
      <c r="L739" t="s">
        <v>38</v>
      </c>
      <c r="M739" t="s">
        <v>479</v>
      </c>
      <c r="P739">
        <v>3641</v>
      </c>
      <c r="Q739">
        <v>281</v>
      </c>
      <c r="R739" t="s">
        <v>86</v>
      </c>
      <c r="S739">
        <v>40.970672</v>
      </c>
      <c r="T739">
        <v>-76.023133000000001</v>
      </c>
      <c r="U739">
        <v>7.9951666670000003</v>
      </c>
      <c r="V739">
        <v>4</v>
      </c>
      <c r="W739">
        <v>8.9</v>
      </c>
      <c r="X739">
        <v>0</v>
      </c>
      <c r="Y739">
        <v>2909.8589999999999</v>
      </c>
      <c r="Z739">
        <v>42002017001</v>
      </c>
      <c r="AA739">
        <v>2367.3613453099997</v>
      </c>
      <c r="AB739" t="s">
        <v>54</v>
      </c>
      <c r="AC739" t="s">
        <v>54</v>
      </c>
      <c r="AD739" t="s">
        <v>54</v>
      </c>
      <c r="AE739" t="s">
        <v>55</v>
      </c>
      <c r="AF739" t="s">
        <v>3549</v>
      </c>
    </row>
    <row r="740" spans="1:32" x14ac:dyDescent="0.3">
      <c r="A740" t="s">
        <v>3550</v>
      </c>
      <c r="B740" t="s">
        <v>3551</v>
      </c>
      <c r="C740" t="s">
        <v>3552</v>
      </c>
      <c r="D740" t="s">
        <v>3553</v>
      </c>
      <c r="E740" t="s">
        <v>1064</v>
      </c>
      <c r="F740">
        <v>3</v>
      </c>
      <c r="G740">
        <v>2022</v>
      </c>
      <c r="H740" s="1">
        <v>44973.621408935185</v>
      </c>
      <c r="I740" t="s">
        <v>3355</v>
      </c>
      <c r="J740">
        <v>3916.43</v>
      </c>
      <c r="K740">
        <v>0</v>
      </c>
      <c r="L740" t="s">
        <v>38</v>
      </c>
      <c r="M740" t="s">
        <v>51</v>
      </c>
      <c r="N740">
        <v>3916.43</v>
      </c>
      <c r="R740" t="s">
        <v>52</v>
      </c>
      <c r="S740">
        <v>38.961474000000003</v>
      </c>
      <c r="T740">
        <v>-76.476856999999995</v>
      </c>
      <c r="U740">
        <v>8.91</v>
      </c>
      <c r="V740">
        <v>1</v>
      </c>
      <c r="W740">
        <v>13</v>
      </c>
      <c r="X740">
        <v>0</v>
      </c>
      <c r="Y740">
        <v>3252.7</v>
      </c>
      <c r="Z740">
        <v>24000004001</v>
      </c>
      <c r="AA740">
        <v>3279.5238821298299</v>
      </c>
      <c r="AB740" t="s">
        <v>87</v>
      </c>
      <c r="AC740" t="s">
        <v>54</v>
      </c>
      <c r="AD740" t="s">
        <v>54</v>
      </c>
      <c r="AE740" t="s">
        <v>73</v>
      </c>
      <c r="AF740" t="s">
        <v>3554</v>
      </c>
    </row>
    <row r="741" spans="1:32" x14ac:dyDescent="0.3">
      <c r="A741" t="s">
        <v>3555</v>
      </c>
      <c r="B741" t="s">
        <v>3556</v>
      </c>
      <c r="C741" t="s">
        <v>3557</v>
      </c>
      <c r="D741" t="s">
        <v>3558</v>
      </c>
      <c r="E741" t="s">
        <v>550</v>
      </c>
      <c r="F741">
        <v>5</v>
      </c>
      <c r="G741">
        <v>2022</v>
      </c>
      <c r="H741" s="1">
        <v>44967.373240127316</v>
      </c>
      <c r="I741" t="s">
        <v>3355</v>
      </c>
      <c r="J741">
        <v>3883.38</v>
      </c>
      <c r="K741">
        <v>0</v>
      </c>
      <c r="L741" t="s">
        <v>38</v>
      </c>
      <c r="M741" t="s">
        <v>479</v>
      </c>
      <c r="Q741">
        <v>3883.37</v>
      </c>
      <c r="R741" t="s">
        <v>94</v>
      </c>
      <c r="S741">
        <v>41.49288</v>
      </c>
      <c r="T741">
        <v>-81.724620000000002</v>
      </c>
      <c r="U741">
        <v>30.866666663</v>
      </c>
      <c r="V741">
        <v>3</v>
      </c>
      <c r="W741">
        <v>35</v>
      </c>
      <c r="X741">
        <v>0</v>
      </c>
      <c r="Y741">
        <v>8297.98</v>
      </c>
      <c r="Z741">
        <v>39001666003</v>
      </c>
      <c r="AA741">
        <v>12747.330320900001</v>
      </c>
      <c r="AB741" t="s">
        <v>54</v>
      </c>
      <c r="AC741" t="s">
        <v>64</v>
      </c>
      <c r="AD741" t="s">
        <v>54</v>
      </c>
      <c r="AE741" t="s">
        <v>73</v>
      </c>
      <c r="AF741" t="s">
        <v>3559</v>
      </c>
    </row>
    <row r="742" spans="1:32" x14ac:dyDescent="0.3">
      <c r="A742" t="s">
        <v>3560</v>
      </c>
      <c r="B742" t="s">
        <v>3561</v>
      </c>
      <c r="C742" t="s">
        <v>3562</v>
      </c>
      <c r="D742" t="s">
        <v>1391</v>
      </c>
      <c r="E742" t="s">
        <v>85</v>
      </c>
      <c r="F742">
        <v>2</v>
      </c>
      <c r="G742">
        <v>2022</v>
      </c>
      <c r="H742" s="1">
        <v>44979.559028414355</v>
      </c>
      <c r="I742" t="s">
        <v>3355</v>
      </c>
      <c r="J742">
        <v>3809.6</v>
      </c>
      <c r="K742">
        <v>0</v>
      </c>
      <c r="L742" t="s">
        <v>38</v>
      </c>
      <c r="M742" t="s">
        <v>79</v>
      </c>
      <c r="Q742">
        <v>3809.6</v>
      </c>
      <c r="R742" t="s">
        <v>94</v>
      </c>
      <c r="S742">
        <v>43.324590000000001</v>
      </c>
      <c r="T742">
        <v>-77.748429999999999</v>
      </c>
      <c r="U742">
        <v>0</v>
      </c>
      <c r="V742">
        <v>1</v>
      </c>
      <c r="W742">
        <v>22</v>
      </c>
      <c r="X742">
        <v>0</v>
      </c>
      <c r="Y742">
        <v>0</v>
      </c>
      <c r="Z742">
        <v>36008267001</v>
      </c>
      <c r="AA742">
        <v>6844.04164929121</v>
      </c>
      <c r="AB742" t="s">
        <v>54</v>
      </c>
      <c r="AC742" t="s">
        <v>64</v>
      </c>
      <c r="AD742" t="s">
        <v>54</v>
      </c>
      <c r="AE742" t="s">
        <v>65</v>
      </c>
      <c r="AF742" t="s">
        <v>3563</v>
      </c>
    </row>
    <row r="743" spans="1:32" x14ac:dyDescent="0.3">
      <c r="A743" t="s">
        <v>3564</v>
      </c>
      <c r="B743" t="s">
        <v>3565</v>
      </c>
      <c r="C743" t="s">
        <v>3566</v>
      </c>
      <c r="D743" t="s">
        <v>3567</v>
      </c>
      <c r="E743" t="s">
        <v>1719</v>
      </c>
      <c r="F743">
        <v>7</v>
      </c>
      <c r="G743">
        <v>2022</v>
      </c>
      <c r="H743" s="1">
        <v>44960.625257743057</v>
      </c>
      <c r="I743" t="s">
        <v>3355</v>
      </c>
      <c r="J743">
        <v>3704.1</v>
      </c>
      <c r="K743">
        <v>0</v>
      </c>
      <c r="L743" t="s">
        <v>38</v>
      </c>
      <c r="M743" t="s">
        <v>39</v>
      </c>
      <c r="N743">
        <v>715</v>
      </c>
      <c r="Q743">
        <v>786.7</v>
      </c>
      <c r="R743" t="s">
        <v>52</v>
      </c>
      <c r="S743">
        <v>39.071269999999998</v>
      </c>
      <c r="T743">
        <v>-95.643100000000004</v>
      </c>
      <c r="U743">
        <v>10.58799917</v>
      </c>
      <c r="V743">
        <v>1</v>
      </c>
      <c r="W743">
        <v>16</v>
      </c>
      <c r="X743">
        <v>0</v>
      </c>
      <c r="Y743">
        <v>2111.2901179999999</v>
      </c>
      <c r="Z743">
        <v>20000470001</v>
      </c>
      <c r="AA743">
        <v>4776.606775960101</v>
      </c>
      <c r="AB743" t="s">
        <v>53</v>
      </c>
      <c r="AC743" t="s">
        <v>562</v>
      </c>
      <c r="AD743" t="s">
        <v>54</v>
      </c>
      <c r="AE743" t="s">
        <v>55</v>
      </c>
      <c r="AF743" t="s">
        <v>3568</v>
      </c>
    </row>
    <row r="744" spans="1:32" x14ac:dyDescent="0.3">
      <c r="A744" t="s">
        <v>3569</v>
      </c>
      <c r="B744" t="s">
        <v>3570</v>
      </c>
      <c r="C744" t="s">
        <v>3571</v>
      </c>
      <c r="D744" t="s">
        <v>3516</v>
      </c>
      <c r="E744" t="s">
        <v>600</v>
      </c>
      <c r="F744">
        <v>4</v>
      </c>
      <c r="G744">
        <v>2022</v>
      </c>
      <c r="H744" s="1">
        <v>44959.469346076388</v>
      </c>
      <c r="I744" t="s">
        <v>3355</v>
      </c>
      <c r="J744">
        <v>3663</v>
      </c>
      <c r="K744">
        <v>0</v>
      </c>
      <c r="L744" t="s">
        <v>38</v>
      </c>
      <c r="M744" t="s">
        <v>79</v>
      </c>
      <c r="Q744">
        <v>3663</v>
      </c>
      <c r="R744" t="s">
        <v>1484</v>
      </c>
      <c r="S744">
        <v>27.953056</v>
      </c>
      <c r="T744">
        <v>-82.341389000000007</v>
      </c>
      <c r="U744">
        <v>0</v>
      </c>
      <c r="V744">
        <v>1</v>
      </c>
      <c r="W744">
        <v>12</v>
      </c>
      <c r="X744">
        <v>4.6920000000000002</v>
      </c>
      <c r="Y744">
        <v>0</v>
      </c>
      <c r="Z744">
        <v>12000056009</v>
      </c>
      <c r="AA744">
        <v>2786.2021987109993</v>
      </c>
      <c r="AB744" t="s">
        <v>54</v>
      </c>
      <c r="AC744" t="s">
        <v>54</v>
      </c>
      <c r="AD744" t="s">
        <v>54</v>
      </c>
      <c r="AE744" t="s">
        <v>73</v>
      </c>
      <c r="AF744" t="s">
        <v>3572</v>
      </c>
    </row>
    <row r="745" spans="1:32" x14ac:dyDescent="0.3">
      <c r="A745" t="s">
        <v>3573</v>
      </c>
      <c r="B745" t="s">
        <v>3574</v>
      </c>
      <c r="C745" t="s">
        <v>3575</v>
      </c>
      <c r="D745" t="s">
        <v>3576</v>
      </c>
      <c r="E745" t="s">
        <v>1719</v>
      </c>
      <c r="F745">
        <v>7</v>
      </c>
      <c r="G745">
        <v>2022</v>
      </c>
      <c r="H745" s="1">
        <v>44963.407109884261</v>
      </c>
      <c r="I745" t="s">
        <v>3355</v>
      </c>
      <c r="J745">
        <v>3626.23</v>
      </c>
      <c r="K745">
        <v>0</v>
      </c>
      <c r="L745" t="s">
        <v>38</v>
      </c>
      <c r="M745" t="s">
        <v>79</v>
      </c>
      <c r="Q745">
        <v>3626</v>
      </c>
      <c r="R745" t="s">
        <v>94</v>
      </c>
      <c r="S745">
        <v>39.301490000000001</v>
      </c>
      <c r="T745">
        <v>-94.905270000000002</v>
      </c>
      <c r="U745">
        <v>3.430008333</v>
      </c>
      <c r="V745">
        <v>1</v>
      </c>
      <c r="W745">
        <v>6.88</v>
      </c>
      <c r="X745">
        <v>0</v>
      </c>
      <c r="Y745">
        <v>1252.24</v>
      </c>
      <c r="Z745">
        <v>20000814001</v>
      </c>
      <c r="AA745">
        <v>1814.6735235395504</v>
      </c>
      <c r="AB745" t="s">
        <v>54</v>
      </c>
      <c r="AC745" t="s">
        <v>54</v>
      </c>
      <c r="AD745" t="s">
        <v>54</v>
      </c>
      <c r="AE745" t="s">
        <v>73</v>
      </c>
      <c r="AF745" t="s">
        <v>3577</v>
      </c>
    </row>
    <row r="746" spans="1:32" x14ac:dyDescent="0.3">
      <c r="A746" t="s">
        <v>3578</v>
      </c>
      <c r="B746" t="s">
        <v>3579</v>
      </c>
      <c r="C746" t="s">
        <v>3579</v>
      </c>
      <c r="D746" t="s">
        <v>3580</v>
      </c>
      <c r="E746" t="s">
        <v>99</v>
      </c>
      <c r="F746">
        <v>6</v>
      </c>
      <c r="G746">
        <v>2022</v>
      </c>
      <c r="H746" s="1">
        <v>44831.395225416665</v>
      </c>
      <c r="I746" t="s">
        <v>3355</v>
      </c>
      <c r="J746">
        <v>3529.8</v>
      </c>
      <c r="K746">
        <v>0</v>
      </c>
      <c r="L746" t="s">
        <v>38</v>
      </c>
      <c r="M746" t="s">
        <v>79</v>
      </c>
      <c r="Q746">
        <v>3529.8</v>
      </c>
      <c r="R746" t="s">
        <v>94</v>
      </c>
      <c r="S746">
        <v>30.035340999999999</v>
      </c>
      <c r="T746">
        <v>-94.133574999999993</v>
      </c>
      <c r="U746">
        <v>17.38</v>
      </c>
      <c r="V746">
        <v>1</v>
      </c>
      <c r="W746">
        <v>46</v>
      </c>
      <c r="X746">
        <v>31.9</v>
      </c>
      <c r="Y746">
        <v>6350.46</v>
      </c>
      <c r="Z746">
        <v>48006001001</v>
      </c>
      <c r="AA746">
        <v>12000.700973532999</v>
      </c>
      <c r="AB746" t="s">
        <v>41</v>
      </c>
      <c r="AC746" t="s">
        <v>54</v>
      </c>
      <c r="AD746" t="s">
        <v>54</v>
      </c>
      <c r="AE746" t="s">
        <v>55</v>
      </c>
      <c r="AF746" t="s">
        <v>3581</v>
      </c>
    </row>
    <row r="747" spans="1:32" x14ac:dyDescent="0.3">
      <c r="A747" t="s">
        <v>3582</v>
      </c>
      <c r="B747" t="s">
        <v>3583</v>
      </c>
      <c r="C747" t="s">
        <v>3584</v>
      </c>
      <c r="D747" t="s">
        <v>3585</v>
      </c>
      <c r="E747" t="s">
        <v>726</v>
      </c>
      <c r="F747">
        <v>6</v>
      </c>
      <c r="G747">
        <v>2022</v>
      </c>
      <c r="H747" s="1">
        <v>44976.53921884259</v>
      </c>
      <c r="I747" t="s">
        <v>3355</v>
      </c>
      <c r="J747">
        <v>3469.86</v>
      </c>
      <c r="K747">
        <v>0</v>
      </c>
      <c r="L747" t="s">
        <v>38</v>
      </c>
      <c r="M747" t="s">
        <v>51</v>
      </c>
      <c r="N747">
        <v>4808.68</v>
      </c>
      <c r="R747" t="s">
        <v>86</v>
      </c>
      <c r="S747">
        <v>34.735278000000001</v>
      </c>
      <c r="T747">
        <v>-92.216389000000007</v>
      </c>
      <c r="U747">
        <v>22.92583333</v>
      </c>
      <c r="V747">
        <v>1</v>
      </c>
      <c r="W747">
        <v>36</v>
      </c>
      <c r="X747">
        <v>38.28</v>
      </c>
      <c r="Y747">
        <v>8350.31</v>
      </c>
      <c r="Z747">
        <v>5000001008</v>
      </c>
      <c r="AA747">
        <v>10235.377828807221</v>
      </c>
      <c r="AB747" t="s">
        <v>54</v>
      </c>
      <c r="AC747" t="s">
        <v>54</v>
      </c>
      <c r="AD747" t="s">
        <v>54</v>
      </c>
      <c r="AE747" t="s">
        <v>55</v>
      </c>
      <c r="AF747" t="s">
        <v>3586</v>
      </c>
    </row>
    <row r="748" spans="1:32" x14ac:dyDescent="0.3">
      <c r="A748" t="s">
        <v>3587</v>
      </c>
      <c r="B748" t="s">
        <v>3588</v>
      </c>
      <c r="C748" t="s">
        <v>3589</v>
      </c>
      <c r="D748" t="s">
        <v>594</v>
      </c>
      <c r="E748" t="s">
        <v>641</v>
      </c>
      <c r="F748">
        <v>3</v>
      </c>
      <c r="G748">
        <v>2022</v>
      </c>
      <c r="H748" s="1">
        <v>44956.623642314815</v>
      </c>
      <c r="I748" t="s">
        <v>3355</v>
      </c>
      <c r="J748">
        <v>3446</v>
      </c>
      <c r="K748">
        <v>0</v>
      </c>
      <c r="L748" t="s">
        <v>38</v>
      </c>
      <c r="M748" t="s">
        <v>51</v>
      </c>
      <c r="N748">
        <v>3446</v>
      </c>
      <c r="R748" t="s">
        <v>52</v>
      </c>
      <c r="S748">
        <v>37.237540000000003</v>
      </c>
      <c r="T748">
        <v>-77.397090000000006</v>
      </c>
      <c r="Z748">
        <v>51000166001</v>
      </c>
      <c r="AA748">
        <v>6373.6651604500003</v>
      </c>
      <c r="AB748" t="s">
        <v>87</v>
      </c>
      <c r="AC748" t="s">
        <v>54</v>
      </c>
      <c r="AD748" t="s">
        <v>54</v>
      </c>
      <c r="AE748" t="s">
        <v>73</v>
      </c>
      <c r="AF748" t="s">
        <v>3590</v>
      </c>
    </row>
    <row r="749" spans="1:32" x14ac:dyDescent="0.3">
      <c r="A749" t="s">
        <v>3591</v>
      </c>
      <c r="B749" t="s">
        <v>3592</v>
      </c>
      <c r="C749" t="s">
        <v>3593</v>
      </c>
      <c r="D749" t="s">
        <v>3594</v>
      </c>
      <c r="E749" t="s">
        <v>600</v>
      </c>
      <c r="F749">
        <v>4</v>
      </c>
      <c r="G749">
        <v>2022</v>
      </c>
      <c r="H749" s="1">
        <v>44974.675329247686</v>
      </c>
      <c r="I749" t="s">
        <v>3355</v>
      </c>
      <c r="J749">
        <v>3332.59</v>
      </c>
      <c r="K749">
        <v>0</v>
      </c>
      <c r="L749" t="s">
        <v>38</v>
      </c>
      <c r="M749" t="s">
        <v>79</v>
      </c>
      <c r="Q749">
        <v>3332.59</v>
      </c>
      <c r="R749" t="s">
        <v>94</v>
      </c>
      <c r="S749">
        <v>27.276067000000001</v>
      </c>
      <c r="T749">
        <v>-82.550898000000004</v>
      </c>
      <c r="AB749" t="s">
        <v>41</v>
      </c>
      <c r="AC749" t="s">
        <v>54</v>
      </c>
      <c r="AD749" t="s">
        <v>54</v>
      </c>
      <c r="AE749" t="s">
        <v>73</v>
      </c>
      <c r="AF749" t="s">
        <v>3595</v>
      </c>
    </row>
    <row r="750" spans="1:32" x14ac:dyDescent="0.3">
      <c r="A750" t="s">
        <v>3596</v>
      </c>
      <c r="B750" t="s">
        <v>3597</v>
      </c>
      <c r="C750" t="s">
        <v>3597</v>
      </c>
      <c r="D750" t="s">
        <v>786</v>
      </c>
      <c r="E750" t="s">
        <v>253</v>
      </c>
      <c r="F750">
        <v>5</v>
      </c>
      <c r="G750">
        <v>2022</v>
      </c>
      <c r="H750" s="1">
        <v>44938.567898275462</v>
      </c>
      <c r="I750" t="s">
        <v>3355</v>
      </c>
      <c r="J750">
        <v>3318.1</v>
      </c>
      <c r="K750">
        <v>0</v>
      </c>
      <c r="L750" t="s">
        <v>38</v>
      </c>
      <c r="M750" t="s">
        <v>51</v>
      </c>
      <c r="N750">
        <v>3318.1</v>
      </c>
      <c r="R750" t="s">
        <v>52</v>
      </c>
      <c r="S750">
        <v>41.264305999999998</v>
      </c>
      <c r="T750">
        <v>-87.417500000000004</v>
      </c>
      <c r="U750">
        <v>3.203875</v>
      </c>
      <c r="V750">
        <v>1</v>
      </c>
      <c r="W750">
        <v>14</v>
      </c>
      <c r="X750">
        <v>4</v>
      </c>
      <c r="Y750">
        <v>1166.8572999999999</v>
      </c>
      <c r="Z750">
        <v>18000110001</v>
      </c>
      <c r="AA750">
        <v>1456.8377509599998</v>
      </c>
      <c r="AB750" t="s">
        <v>54</v>
      </c>
      <c r="AC750" t="s">
        <v>54</v>
      </c>
      <c r="AD750" t="s">
        <v>54</v>
      </c>
      <c r="AE750" t="s">
        <v>55</v>
      </c>
      <c r="AF750" t="s">
        <v>3598</v>
      </c>
    </row>
    <row r="751" spans="1:32" x14ac:dyDescent="0.3">
      <c r="A751" t="s">
        <v>3599</v>
      </c>
      <c r="B751" t="s">
        <v>3600</v>
      </c>
      <c r="C751" t="s">
        <v>3601</v>
      </c>
      <c r="D751" t="s">
        <v>3602</v>
      </c>
      <c r="E751" t="s">
        <v>1064</v>
      </c>
      <c r="F751">
        <v>3</v>
      </c>
      <c r="G751">
        <v>2022</v>
      </c>
      <c r="H751" s="1">
        <v>44973.61975445602</v>
      </c>
      <c r="I751" t="s">
        <v>3355</v>
      </c>
      <c r="J751">
        <v>3264.15</v>
      </c>
      <c r="K751">
        <v>0</v>
      </c>
      <c r="L751" t="s">
        <v>38</v>
      </c>
      <c r="M751" t="s">
        <v>51</v>
      </c>
      <c r="N751">
        <v>3264.15</v>
      </c>
      <c r="R751" t="s">
        <v>52</v>
      </c>
      <c r="S751">
        <v>39.018056000000001</v>
      </c>
      <c r="T751">
        <v>-76.700582999999995</v>
      </c>
      <c r="U751">
        <v>5.6375000000000002</v>
      </c>
      <c r="V751">
        <v>1</v>
      </c>
      <c r="W751">
        <v>7.5</v>
      </c>
      <c r="X751">
        <v>0</v>
      </c>
      <c r="Y751">
        <v>2058.02</v>
      </c>
      <c r="Z751">
        <v>24000003004</v>
      </c>
      <c r="AA751">
        <v>2729.3855264235603</v>
      </c>
      <c r="AB751" t="s">
        <v>87</v>
      </c>
      <c r="AC751" t="s">
        <v>54</v>
      </c>
      <c r="AD751" t="s">
        <v>54</v>
      </c>
      <c r="AE751" t="s">
        <v>73</v>
      </c>
      <c r="AF751" t="s">
        <v>3603</v>
      </c>
    </row>
    <row r="752" spans="1:32" x14ac:dyDescent="0.3">
      <c r="A752" t="s">
        <v>3604</v>
      </c>
      <c r="B752" t="s">
        <v>3605</v>
      </c>
      <c r="C752" t="s">
        <v>3606</v>
      </c>
      <c r="D752" t="s">
        <v>3607</v>
      </c>
      <c r="E752" t="s">
        <v>85</v>
      </c>
      <c r="F752">
        <v>2</v>
      </c>
      <c r="G752">
        <v>2022</v>
      </c>
      <c r="H752" s="1">
        <v>44974.423682337962</v>
      </c>
      <c r="I752" t="s">
        <v>3355</v>
      </c>
      <c r="J752">
        <v>3133</v>
      </c>
      <c r="K752">
        <v>0</v>
      </c>
      <c r="L752" t="s">
        <v>38</v>
      </c>
      <c r="M752" t="s">
        <v>63</v>
      </c>
      <c r="P752">
        <v>3133</v>
      </c>
      <c r="R752" t="s">
        <v>38</v>
      </c>
      <c r="S752">
        <v>40.946832999999998</v>
      </c>
      <c r="T752">
        <v>-73.733694</v>
      </c>
      <c r="U752">
        <v>0</v>
      </c>
      <c r="V752">
        <v>1</v>
      </c>
      <c r="W752">
        <v>20.6</v>
      </c>
      <c r="X752">
        <v>0</v>
      </c>
      <c r="Y752">
        <v>0</v>
      </c>
      <c r="Z752">
        <v>36003169004</v>
      </c>
      <c r="AA752">
        <v>6205.2182954952505</v>
      </c>
      <c r="AB752" t="s">
        <v>54</v>
      </c>
      <c r="AC752" t="s">
        <v>54</v>
      </c>
      <c r="AD752" t="s">
        <v>54</v>
      </c>
      <c r="AE752" t="s">
        <v>44</v>
      </c>
      <c r="AF752" t="s">
        <v>3608</v>
      </c>
    </row>
    <row r="753" spans="1:32" x14ac:dyDescent="0.3">
      <c r="A753" t="s">
        <v>3609</v>
      </c>
      <c r="B753" t="s">
        <v>3610</v>
      </c>
      <c r="C753" t="s">
        <v>3611</v>
      </c>
      <c r="D753" t="s">
        <v>3612</v>
      </c>
      <c r="E753" t="s">
        <v>36</v>
      </c>
      <c r="F753">
        <v>9</v>
      </c>
      <c r="G753">
        <v>2022</v>
      </c>
      <c r="H753" s="1">
        <v>44975.876606435188</v>
      </c>
      <c r="I753" t="s">
        <v>3355</v>
      </c>
      <c r="J753">
        <v>3097</v>
      </c>
      <c r="K753">
        <v>0</v>
      </c>
      <c r="L753" t="s">
        <v>38</v>
      </c>
      <c r="M753" t="s">
        <v>39</v>
      </c>
      <c r="N753">
        <v>2228</v>
      </c>
      <c r="Q753">
        <v>869</v>
      </c>
      <c r="R753" t="s">
        <v>52</v>
      </c>
      <c r="S753">
        <v>37.482638999999999</v>
      </c>
      <c r="T753">
        <v>-120.867361</v>
      </c>
      <c r="U753">
        <v>0.528458333</v>
      </c>
      <c r="V753">
        <v>1</v>
      </c>
      <c r="W753">
        <v>20</v>
      </c>
      <c r="X753">
        <v>0</v>
      </c>
      <c r="Y753">
        <v>196.14609999999999</v>
      </c>
      <c r="AB753" t="s">
        <v>407</v>
      </c>
      <c r="AC753" t="s">
        <v>72</v>
      </c>
      <c r="AD753" t="s">
        <v>54</v>
      </c>
      <c r="AE753" t="s">
        <v>65</v>
      </c>
      <c r="AF753" t="s">
        <v>3613</v>
      </c>
    </row>
    <row r="754" spans="1:32" x14ac:dyDescent="0.3">
      <c r="A754" t="s">
        <v>3614</v>
      </c>
      <c r="B754" t="s">
        <v>3615</v>
      </c>
      <c r="C754" t="s">
        <v>3616</v>
      </c>
      <c r="D754" t="s">
        <v>206</v>
      </c>
      <c r="E754" t="s">
        <v>136</v>
      </c>
      <c r="F754">
        <v>4</v>
      </c>
      <c r="G754">
        <v>2022</v>
      </c>
      <c r="H754" s="1">
        <v>44977.519941550927</v>
      </c>
      <c r="I754" t="s">
        <v>3355</v>
      </c>
      <c r="J754">
        <v>2977</v>
      </c>
      <c r="K754">
        <v>0</v>
      </c>
      <c r="L754" t="s">
        <v>38</v>
      </c>
      <c r="M754" t="s">
        <v>473</v>
      </c>
      <c r="N754">
        <v>2503</v>
      </c>
      <c r="Q754">
        <v>475</v>
      </c>
      <c r="R754" t="s">
        <v>52</v>
      </c>
      <c r="S754">
        <v>35.059345999999998</v>
      </c>
      <c r="T754">
        <v>-78.860466000000002</v>
      </c>
      <c r="U754">
        <v>12.30120833</v>
      </c>
      <c r="V754">
        <v>1</v>
      </c>
      <c r="W754">
        <v>25</v>
      </c>
      <c r="X754">
        <v>0</v>
      </c>
      <c r="Y754">
        <v>4490.3869999999997</v>
      </c>
      <c r="Z754">
        <v>37002601001</v>
      </c>
      <c r="AA754">
        <v>7102.08403593</v>
      </c>
      <c r="AB754" t="s">
        <v>53</v>
      </c>
      <c r="AC754" t="s">
        <v>54</v>
      </c>
      <c r="AD754" t="s">
        <v>54</v>
      </c>
      <c r="AE754" t="s">
        <v>73</v>
      </c>
      <c r="AF754" t="s">
        <v>3617</v>
      </c>
    </row>
    <row r="755" spans="1:32" x14ac:dyDescent="0.3">
      <c r="A755" t="s">
        <v>3618</v>
      </c>
      <c r="B755" t="s">
        <v>3619</v>
      </c>
      <c r="C755" t="s">
        <v>3620</v>
      </c>
      <c r="D755" t="s">
        <v>3621</v>
      </c>
      <c r="E755" t="s">
        <v>207</v>
      </c>
      <c r="F755">
        <v>4</v>
      </c>
      <c r="G755">
        <v>2022</v>
      </c>
      <c r="H755" s="1">
        <v>44966.636071145833</v>
      </c>
      <c r="I755" t="s">
        <v>3355</v>
      </c>
      <c r="J755">
        <v>2968</v>
      </c>
      <c r="K755">
        <v>0</v>
      </c>
      <c r="L755" t="s">
        <v>38</v>
      </c>
      <c r="M755" t="s">
        <v>51</v>
      </c>
      <c r="N755">
        <v>2968</v>
      </c>
      <c r="R755" t="s">
        <v>214</v>
      </c>
      <c r="S755">
        <v>35.947090000000003</v>
      </c>
      <c r="T755">
        <v>-85.028459999999995</v>
      </c>
      <c r="U755">
        <v>2.7178333330000002</v>
      </c>
      <c r="V755">
        <v>1</v>
      </c>
      <c r="W755">
        <v>3.5</v>
      </c>
      <c r="X755">
        <v>2.2799999999999998</v>
      </c>
      <c r="Y755">
        <v>990.51499999999999</v>
      </c>
      <c r="Z755">
        <v>47000325001</v>
      </c>
      <c r="AA755">
        <v>1218.2805692403001</v>
      </c>
      <c r="AB755" t="s">
        <v>87</v>
      </c>
      <c r="AC755" t="s">
        <v>72</v>
      </c>
      <c r="AD755" t="s">
        <v>54</v>
      </c>
      <c r="AE755" t="s">
        <v>73</v>
      </c>
      <c r="AF755" t="s">
        <v>3622</v>
      </c>
    </row>
    <row r="756" spans="1:32" x14ac:dyDescent="0.3">
      <c r="A756" t="s">
        <v>3623</v>
      </c>
      <c r="B756" t="s">
        <v>3624</v>
      </c>
      <c r="C756" t="s">
        <v>3625</v>
      </c>
      <c r="D756" t="s">
        <v>2255</v>
      </c>
      <c r="E756" t="s">
        <v>85</v>
      </c>
      <c r="F756">
        <v>2</v>
      </c>
      <c r="G756">
        <v>2022</v>
      </c>
      <c r="H756" s="1">
        <v>44960.66161185185</v>
      </c>
      <c r="I756" t="s">
        <v>3355</v>
      </c>
      <c r="J756">
        <v>2962</v>
      </c>
      <c r="K756">
        <v>0</v>
      </c>
      <c r="L756" t="s">
        <v>38</v>
      </c>
      <c r="M756" t="s">
        <v>51</v>
      </c>
      <c r="N756">
        <v>2962</v>
      </c>
      <c r="R756" t="s">
        <v>86</v>
      </c>
      <c r="S756">
        <v>41.043979999999998</v>
      </c>
      <c r="T756">
        <v>-73.941829999999996</v>
      </c>
      <c r="U756">
        <v>0</v>
      </c>
      <c r="V756">
        <v>12</v>
      </c>
      <c r="W756">
        <v>28.9</v>
      </c>
      <c r="X756">
        <v>0</v>
      </c>
      <c r="Y756">
        <v>0</v>
      </c>
      <c r="Z756">
        <v>36003095001</v>
      </c>
      <c r="AA756">
        <v>8619.9268677114505</v>
      </c>
      <c r="AB756" t="s">
        <v>53</v>
      </c>
      <c r="AC756" t="s">
        <v>54</v>
      </c>
      <c r="AD756" t="s">
        <v>54</v>
      </c>
      <c r="AE756" t="s">
        <v>65</v>
      </c>
      <c r="AF756" t="s">
        <v>3626</v>
      </c>
    </row>
    <row r="757" spans="1:32" x14ac:dyDescent="0.3">
      <c r="A757" t="s">
        <v>3627</v>
      </c>
      <c r="B757" t="s">
        <v>3628</v>
      </c>
      <c r="C757" t="s">
        <v>3629</v>
      </c>
      <c r="D757" t="s">
        <v>3630</v>
      </c>
      <c r="E757" t="s">
        <v>641</v>
      </c>
      <c r="F757">
        <v>3</v>
      </c>
      <c r="G757">
        <v>2022</v>
      </c>
      <c r="H757" s="1">
        <v>44949.653794895836</v>
      </c>
      <c r="I757" t="s">
        <v>3355</v>
      </c>
      <c r="J757">
        <v>2948.8</v>
      </c>
      <c r="K757">
        <v>0</v>
      </c>
      <c r="L757" t="s">
        <v>38</v>
      </c>
      <c r="M757" t="s">
        <v>79</v>
      </c>
      <c r="Q757">
        <v>2948.8</v>
      </c>
      <c r="R757" t="s">
        <v>52</v>
      </c>
      <c r="S757">
        <v>37.261000000000003</v>
      </c>
      <c r="T757">
        <v>-81.281800000000004</v>
      </c>
      <c r="U757">
        <v>4.1666666670000003</v>
      </c>
      <c r="V757">
        <v>1</v>
      </c>
      <c r="W757">
        <v>8.1</v>
      </c>
      <c r="X757">
        <v>0</v>
      </c>
      <c r="Y757">
        <v>1520.4</v>
      </c>
      <c r="Z757">
        <v>51000002001</v>
      </c>
      <c r="AA757">
        <v>2349.1508734230001</v>
      </c>
      <c r="AB757" t="s">
        <v>87</v>
      </c>
      <c r="AC757" t="s">
        <v>54</v>
      </c>
      <c r="AD757" t="s">
        <v>54</v>
      </c>
      <c r="AE757" t="s">
        <v>65</v>
      </c>
      <c r="AF757" t="s">
        <v>3631</v>
      </c>
    </row>
    <row r="758" spans="1:32" x14ac:dyDescent="0.3">
      <c r="A758" t="s">
        <v>3632</v>
      </c>
      <c r="B758" t="s">
        <v>3633</v>
      </c>
      <c r="C758" t="s">
        <v>3634</v>
      </c>
      <c r="D758" t="s">
        <v>3635</v>
      </c>
      <c r="E758" t="s">
        <v>36</v>
      </c>
      <c r="F758">
        <v>9</v>
      </c>
      <c r="G758">
        <v>2022</v>
      </c>
      <c r="H758" s="1">
        <v>44973.679320393516</v>
      </c>
      <c r="I758" t="s">
        <v>3355</v>
      </c>
      <c r="J758">
        <v>2923</v>
      </c>
      <c r="K758">
        <v>0</v>
      </c>
      <c r="L758" t="s">
        <v>38</v>
      </c>
      <c r="M758" t="s">
        <v>51</v>
      </c>
      <c r="N758">
        <v>2999</v>
      </c>
      <c r="R758" t="s">
        <v>52</v>
      </c>
      <c r="S758">
        <v>33.180233000000001</v>
      </c>
      <c r="T758">
        <v>-117.370986</v>
      </c>
      <c r="U758">
        <v>10.71666667</v>
      </c>
      <c r="V758">
        <v>1</v>
      </c>
      <c r="W758">
        <v>15.4</v>
      </c>
      <c r="X758">
        <v>11.9</v>
      </c>
      <c r="Y758">
        <v>3913.1</v>
      </c>
      <c r="Z758">
        <v>6009041002</v>
      </c>
      <c r="AA758">
        <v>4261.2504215580002</v>
      </c>
      <c r="AB758" t="s">
        <v>53</v>
      </c>
      <c r="AC758" t="s">
        <v>42</v>
      </c>
      <c r="AD758" t="s">
        <v>54</v>
      </c>
      <c r="AE758" t="s">
        <v>65</v>
      </c>
      <c r="AF758" t="s">
        <v>3636</v>
      </c>
    </row>
    <row r="759" spans="1:32" x14ac:dyDescent="0.3">
      <c r="A759" t="s">
        <v>3637</v>
      </c>
      <c r="B759" t="s">
        <v>3638</v>
      </c>
      <c r="C759" t="s">
        <v>3639</v>
      </c>
      <c r="D759" t="s">
        <v>3640</v>
      </c>
      <c r="E759" t="s">
        <v>85</v>
      </c>
      <c r="F759">
        <v>2</v>
      </c>
      <c r="G759">
        <v>2022</v>
      </c>
      <c r="H759" s="1">
        <v>44972.602054444447</v>
      </c>
      <c r="I759" t="s">
        <v>3355</v>
      </c>
      <c r="J759">
        <v>2916.1</v>
      </c>
      <c r="K759">
        <v>0</v>
      </c>
      <c r="L759" t="s">
        <v>38</v>
      </c>
      <c r="M759" t="s">
        <v>63</v>
      </c>
      <c r="P759">
        <v>2916.1</v>
      </c>
      <c r="R759" t="s">
        <v>38</v>
      </c>
      <c r="S759">
        <v>42.784469999999999</v>
      </c>
      <c r="T759">
        <v>-78.848619999999997</v>
      </c>
      <c r="U759">
        <v>42.533499999999997</v>
      </c>
      <c r="V759">
        <v>3</v>
      </c>
      <c r="W759">
        <v>16</v>
      </c>
      <c r="X759">
        <v>0</v>
      </c>
      <c r="Y759">
        <v>6258.8</v>
      </c>
      <c r="Z759">
        <v>36009082003</v>
      </c>
      <c r="AA759">
        <v>4575.3810616087503</v>
      </c>
      <c r="AB759" t="s">
        <v>54</v>
      </c>
      <c r="AC759" t="s">
        <v>64</v>
      </c>
      <c r="AD759" t="s">
        <v>54</v>
      </c>
      <c r="AE759" t="s">
        <v>73</v>
      </c>
      <c r="AF759" t="s">
        <v>3641</v>
      </c>
    </row>
    <row r="760" spans="1:32" x14ac:dyDescent="0.3">
      <c r="A760" t="s">
        <v>3642</v>
      </c>
      <c r="B760" t="s">
        <v>3643</v>
      </c>
      <c r="C760" t="s">
        <v>3644</v>
      </c>
      <c r="D760" t="s">
        <v>3645</v>
      </c>
      <c r="E760" t="s">
        <v>36</v>
      </c>
      <c r="F760">
        <v>9</v>
      </c>
      <c r="G760">
        <v>2022</v>
      </c>
      <c r="H760" s="1">
        <v>44973.778378425923</v>
      </c>
      <c r="I760" t="s">
        <v>3355</v>
      </c>
      <c r="J760">
        <v>2840</v>
      </c>
      <c r="K760">
        <v>0</v>
      </c>
      <c r="L760" t="s">
        <v>38</v>
      </c>
      <c r="M760" t="s">
        <v>51</v>
      </c>
      <c r="N760">
        <v>2840</v>
      </c>
      <c r="R760" t="s">
        <v>52</v>
      </c>
      <c r="S760">
        <v>35.313235928396303</v>
      </c>
      <c r="T760">
        <v>-118.92102949641399</v>
      </c>
      <c r="Z760">
        <v>6005010001</v>
      </c>
      <c r="AA760">
        <v>7703.0296082010018</v>
      </c>
      <c r="AB760" t="s">
        <v>1420</v>
      </c>
      <c r="AC760" t="s">
        <v>42</v>
      </c>
      <c r="AD760" t="s">
        <v>54</v>
      </c>
      <c r="AE760" t="s">
        <v>438</v>
      </c>
      <c r="AF760" t="s">
        <v>3646</v>
      </c>
    </row>
    <row r="761" spans="1:32" x14ac:dyDescent="0.3">
      <c r="A761" t="s">
        <v>3647</v>
      </c>
      <c r="B761" t="s">
        <v>3648</v>
      </c>
      <c r="C761" t="s">
        <v>3649</v>
      </c>
      <c r="D761" t="s">
        <v>3650</v>
      </c>
      <c r="E761" t="s">
        <v>1064</v>
      </c>
      <c r="F761">
        <v>3</v>
      </c>
      <c r="G761">
        <v>2022</v>
      </c>
      <c r="H761" s="1">
        <v>44972.692116516206</v>
      </c>
      <c r="I761" t="s">
        <v>3355</v>
      </c>
      <c r="J761">
        <v>2826</v>
      </c>
      <c r="K761">
        <v>0</v>
      </c>
      <c r="L761" t="s">
        <v>38</v>
      </c>
      <c r="M761" t="s">
        <v>51</v>
      </c>
      <c r="N761">
        <v>2832</v>
      </c>
      <c r="R761" t="s">
        <v>40</v>
      </c>
      <c r="S761">
        <v>39.125100000000003</v>
      </c>
      <c r="T761">
        <v>-76.812709999999996</v>
      </c>
      <c r="U761">
        <v>34.467500000000001</v>
      </c>
      <c r="V761">
        <v>3</v>
      </c>
      <c r="W761">
        <v>25</v>
      </c>
      <c r="X761">
        <v>0</v>
      </c>
      <c r="Y761">
        <v>6286.97</v>
      </c>
      <c r="Z761">
        <v>24000017001</v>
      </c>
      <c r="AA761">
        <v>7654.4076482627106</v>
      </c>
      <c r="AB761" t="s">
        <v>53</v>
      </c>
      <c r="AC761" t="s">
        <v>42</v>
      </c>
      <c r="AD761" t="s">
        <v>537</v>
      </c>
      <c r="AE761" t="s">
        <v>73</v>
      </c>
      <c r="AF761" t="s">
        <v>3651</v>
      </c>
    </row>
    <row r="762" spans="1:32" x14ac:dyDescent="0.3">
      <c r="A762" t="s">
        <v>3652</v>
      </c>
      <c r="B762" t="s">
        <v>3653</v>
      </c>
      <c r="C762" t="s">
        <v>3654</v>
      </c>
      <c r="D762" t="s">
        <v>3538</v>
      </c>
      <c r="E762" t="s">
        <v>36</v>
      </c>
      <c r="F762">
        <v>9</v>
      </c>
      <c r="G762">
        <v>2022</v>
      </c>
      <c r="H762" s="1">
        <v>44973.762194467592</v>
      </c>
      <c r="I762" t="s">
        <v>3355</v>
      </c>
      <c r="J762">
        <v>2817.19</v>
      </c>
      <c r="K762">
        <v>0</v>
      </c>
      <c r="L762" t="s">
        <v>38</v>
      </c>
      <c r="M762" t="s">
        <v>51</v>
      </c>
      <c r="N762">
        <v>2817.19</v>
      </c>
      <c r="R762" t="s">
        <v>52</v>
      </c>
      <c r="S762">
        <v>33.983252270476797</v>
      </c>
      <c r="T762">
        <v>-117.008171821871</v>
      </c>
      <c r="Z762">
        <v>6008085001</v>
      </c>
      <c r="AA762">
        <v>6437.4018120544997</v>
      </c>
      <c r="AB762" t="s">
        <v>53</v>
      </c>
      <c r="AC762" t="s">
        <v>64</v>
      </c>
      <c r="AD762" t="s">
        <v>54</v>
      </c>
      <c r="AE762" t="s">
        <v>73</v>
      </c>
      <c r="AF762" t="s">
        <v>3655</v>
      </c>
    </row>
    <row r="763" spans="1:32" x14ac:dyDescent="0.3">
      <c r="A763" t="s">
        <v>3656</v>
      </c>
      <c r="B763" t="s">
        <v>3657</v>
      </c>
      <c r="C763" t="s">
        <v>3658</v>
      </c>
      <c r="D763" t="s">
        <v>3659</v>
      </c>
      <c r="E763" t="s">
        <v>117</v>
      </c>
      <c r="F763">
        <v>5</v>
      </c>
      <c r="G763">
        <v>2022</v>
      </c>
      <c r="H763" s="1">
        <v>44967.453855729167</v>
      </c>
      <c r="I763" t="s">
        <v>3355</v>
      </c>
      <c r="J763">
        <v>2808.96</v>
      </c>
      <c r="K763">
        <v>0</v>
      </c>
      <c r="L763" t="s">
        <v>38</v>
      </c>
      <c r="M763" t="s">
        <v>51</v>
      </c>
      <c r="N763">
        <v>2808.96</v>
      </c>
      <c r="R763" t="s">
        <v>52</v>
      </c>
      <c r="S763">
        <v>41.505940000000002</v>
      </c>
      <c r="T763">
        <v>-88.090609999999998</v>
      </c>
      <c r="U763">
        <v>0</v>
      </c>
      <c r="V763">
        <v>2</v>
      </c>
      <c r="W763">
        <v>45.5</v>
      </c>
      <c r="X763">
        <v>18.2</v>
      </c>
      <c r="Y763">
        <v>0</v>
      </c>
      <c r="Z763">
        <v>17000149001</v>
      </c>
      <c r="AA763">
        <v>6227.9813853539999</v>
      </c>
      <c r="AB763" t="s">
        <v>41</v>
      </c>
      <c r="AC763" t="s">
        <v>54</v>
      </c>
      <c r="AD763" t="s">
        <v>54</v>
      </c>
      <c r="AE763" t="s">
        <v>65</v>
      </c>
      <c r="AF763" t="s">
        <v>3660</v>
      </c>
    </row>
    <row r="764" spans="1:32" x14ac:dyDescent="0.3">
      <c r="A764" t="s">
        <v>3661</v>
      </c>
      <c r="B764" t="s">
        <v>3662</v>
      </c>
      <c r="C764" t="s">
        <v>3663</v>
      </c>
      <c r="D764" t="s">
        <v>3664</v>
      </c>
      <c r="E764" t="s">
        <v>50</v>
      </c>
      <c r="F764">
        <v>10</v>
      </c>
      <c r="G764">
        <v>2022</v>
      </c>
      <c r="H764" s="1">
        <v>44956.672040671299</v>
      </c>
      <c r="I764" t="s">
        <v>3355</v>
      </c>
      <c r="J764">
        <v>2706.38</v>
      </c>
      <c r="K764">
        <v>0</v>
      </c>
      <c r="L764" t="s">
        <v>38</v>
      </c>
      <c r="M764" t="s">
        <v>51</v>
      </c>
      <c r="N764">
        <v>2788.97</v>
      </c>
      <c r="R764" t="s">
        <v>52</v>
      </c>
      <c r="S764">
        <v>45.008574000000003</v>
      </c>
      <c r="T764">
        <v>-123.05457</v>
      </c>
      <c r="U764">
        <v>20.14</v>
      </c>
      <c r="V764">
        <v>2</v>
      </c>
      <c r="W764">
        <v>35</v>
      </c>
      <c r="X764">
        <v>0</v>
      </c>
      <c r="Y764">
        <v>7291.8239999999996</v>
      </c>
      <c r="Z764">
        <v>41000031001</v>
      </c>
      <c r="AA764">
        <v>15788.479126029</v>
      </c>
      <c r="AB764" t="s">
        <v>53</v>
      </c>
      <c r="AC764" t="s">
        <v>72</v>
      </c>
      <c r="AD764" t="s">
        <v>54</v>
      </c>
      <c r="AE764" t="s">
        <v>73</v>
      </c>
      <c r="AF764" t="s">
        <v>3665</v>
      </c>
    </row>
    <row r="765" spans="1:32" x14ac:dyDescent="0.3">
      <c r="A765" t="s">
        <v>3666</v>
      </c>
      <c r="B765" t="s">
        <v>3667</v>
      </c>
      <c r="C765" t="s">
        <v>3668</v>
      </c>
      <c r="D765" t="s">
        <v>3669</v>
      </c>
      <c r="E765" t="s">
        <v>36</v>
      </c>
      <c r="F765">
        <v>9</v>
      </c>
      <c r="G765">
        <v>2022</v>
      </c>
      <c r="H765" s="1">
        <v>44970.544437986115</v>
      </c>
      <c r="I765" t="s">
        <v>3355</v>
      </c>
      <c r="J765">
        <v>2606.3200000000002</v>
      </c>
      <c r="K765">
        <v>0</v>
      </c>
      <c r="L765" t="s">
        <v>38</v>
      </c>
      <c r="M765" t="s">
        <v>79</v>
      </c>
      <c r="Q765">
        <v>2606.3200000000002</v>
      </c>
      <c r="R765" t="s">
        <v>94</v>
      </c>
      <c r="S765">
        <v>33.629311000403199</v>
      </c>
      <c r="T765">
        <v>-117.356205880696</v>
      </c>
      <c r="AB765" t="s">
        <v>1292</v>
      </c>
      <c r="AC765" t="s">
        <v>54</v>
      </c>
      <c r="AD765" t="s">
        <v>54</v>
      </c>
      <c r="AE765" t="s">
        <v>54</v>
      </c>
      <c r="AF765" t="s">
        <v>3670</v>
      </c>
    </row>
    <row r="766" spans="1:32" x14ac:dyDescent="0.3">
      <c r="A766" t="s">
        <v>3671</v>
      </c>
      <c r="B766" t="s">
        <v>3672</v>
      </c>
      <c r="C766" t="s">
        <v>3673</v>
      </c>
      <c r="D766" t="s">
        <v>3674</v>
      </c>
      <c r="E766" t="s">
        <v>253</v>
      </c>
      <c r="F766">
        <v>5</v>
      </c>
      <c r="G766">
        <v>2022</v>
      </c>
      <c r="H766" s="1">
        <v>44980.419892361111</v>
      </c>
      <c r="I766" t="s">
        <v>3355</v>
      </c>
      <c r="J766">
        <v>2599.4</v>
      </c>
      <c r="K766">
        <v>0</v>
      </c>
      <c r="L766" t="s">
        <v>38</v>
      </c>
      <c r="M766" t="s">
        <v>79</v>
      </c>
      <c r="Q766">
        <v>2599.4</v>
      </c>
      <c r="R766" t="s">
        <v>52</v>
      </c>
      <c r="S766">
        <v>39.265971999999998</v>
      </c>
      <c r="T766">
        <v>-86.628221999999994</v>
      </c>
      <c r="U766">
        <v>1.2928333329999999</v>
      </c>
      <c r="V766">
        <v>1</v>
      </c>
      <c r="W766">
        <v>2.2999999999999998</v>
      </c>
      <c r="X766">
        <v>0</v>
      </c>
      <c r="Y766">
        <v>469.40499999999997</v>
      </c>
      <c r="Z766">
        <v>18003200001</v>
      </c>
      <c r="AA766">
        <v>837.68170680200001</v>
      </c>
      <c r="AB766" t="s">
        <v>41</v>
      </c>
      <c r="AC766" t="s">
        <v>54</v>
      </c>
      <c r="AD766" t="s">
        <v>54</v>
      </c>
      <c r="AE766" t="s">
        <v>73</v>
      </c>
      <c r="AF766" t="s">
        <v>3675</v>
      </c>
    </row>
    <row r="767" spans="1:32" x14ac:dyDescent="0.3">
      <c r="A767" t="s">
        <v>3676</v>
      </c>
      <c r="B767" t="s">
        <v>3677</v>
      </c>
      <c r="C767" t="s">
        <v>3678</v>
      </c>
      <c r="D767" t="s">
        <v>3585</v>
      </c>
      <c r="E767" t="s">
        <v>726</v>
      </c>
      <c r="F767">
        <v>6</v>
      </c>
      <c r="G767">
        <v>2022</v>
      </c>
      <c r="H767" s="1">
        <v>44976.560644618054</v>
      </c>
      <c r="I767" t="s">
        <v>3355</v>
      </c>
      <c r="J767">
        <v>2542.73</v>
      </c>
      <c r="K767">
        <v>0</v>
      </c>
      <c r="L767" t="s">
        <v>38</v>
      </c>
      <c r="M767" t="s">
        <v>51</v>
      </c>
      <c r="N767">
        <v>4808.68</v>
      </c>
      <c r="R767" t="s">
        <v>86</v>
      </c>
      <c r="S767">
        <v>34.698357000000001</v>
      </c>
      <c r="T767">
        <v>-92.162881999999996</v>
      </c>
      <c r="U767">
        <v>8.4749999999999996</v>
      </c>
      <c r="V767">
        <v>1</v>
      </c>
      <c r="W767">
        <v>16</v>
      </c>
      <c r="X767">
        <v>9.83</v>
      </c>
      <c r="Y767">
        <v>3089.72</v>
      </c>
      <c r="Z767">
        <v>5000001001</v>
      </c>
      <c r="AA767">
        <v>4551.7074481556501</v>
      </c>
      <c r="AB767" t="s">
        <v>53</v>
      </c>
      <c r="AC767" t="s">
        <v>42</v>
      </c>
      <c r="AD767" t="s">
        <v>54</v>
      </c>
      <c r="AE767" t="s">
        <v>452</v>
      </c>
      <c r="AF767" t="s">
        <v>3679</v>
      </c>
    </row>
    <row r="768" spans="1:32" x14ac:dyDescent="0.3">
      <c r="A768" t="s">
        <v>3680</v>
      </c>
      <c r="B768" t="s">
        <v>3681</v>
      </c>
      <c r="C768" t="s">
        <v>3682</v>
      </c>
      <c r="D768" t="s">
        <v>3683</v>
      </c>
      <c r="E768" t="s">
        <v>600</v>
      </c>
      <c r="F768">
        <v>4</v>
      </c>
      <c r="G768">
        <v>2022</v>
      </c>
      <c r="H768" s="1">
        <v>44966.402813807872</v>
      </c>
      <c r="I768" t="s">
        <v>3355</v>
      </c>
      <c r="J768">
        <v>2526.1799999999998</v>
      </c>
      <c r="K768">
        <v>0</v>
      </c>
      <c r="L768" t="s">
        <v>38</v>
      </c>
      <c r="M768" t="s">
        <v>79</v>
      </c>
      <c r="Q768">
        <v>2526.1799999999998</v>
      </c>
      <c r="R768" t="s">
        <v>94</v>
      </c>
      <c r="S768">
        <v>26.592815999999999</v>
      </c>
      <c r="T768">
        <v>-82.017581000000007</v>
      </c>
      <c r="AB768" t="s">
        <v>41</v>
      </c>
      <c r="AC768" t="s">
        <v>54</v>
      </c>
      <c r="AD768" t="s">
        <v>54</v>
      </c>
      <c r="AE768" t="s">
        <v>65</v>
      </c>
      <c r="AF768" t="s">
        <v>3684</v>
      </c>
    </row>
    <row r="769" spans="1:32" x14ac:dyDescent="0.3">
      <c r="A769" t="s">
        <v>3685</v>
      </c>
      <c r="B769" t="s">
        <v>3686</v>
      </c>
      <c r="C769" t="s">
        <v>3687</v>
      </c>
      <c r="D769" t="s">
        <v>689</v>
      </c>
      <c r="E769" t="s">
        <v>50</v>
      </c>
      <c r="F769">
        <v>10</v>
      </c>
      <c r="G769">
        <v>2022</v>
      </c>
      <c r="H769" s="1">
        <v>44974.58709940972</v>
      </c>
      <c r="I769" t="s">
        <v>3355</v>
      </c>
      <c r="J769">
        <v>2497</v>
      </c>
      <c r="K769">
        <v>0</v>
      </c>
      <c r="L769" t="s">
        <v>38</v>
      </c>
      <c r="M769" t="s">
        <v>51</v>
      </c>
      <c r="N769">
        <v>1642</v>
      </c>
      <c r="R769" t="s">
        <v>52</v>
      </c>
      <c r="S769">
        <v>45.546612000000003</v>
      </c>
      <c r="T769">
        <v>-122.459182</v>
      </c>
      <c r="U769">
        <v>11.7475</v>
      </c>
      <c r="V769">
        <v>1</v>
      </c>
      <c r="W769">
        <v>15</v>
      </c>
      <c r="X769">
        <v>0</v>
      </c>
      <c r="Y769">
        <v>4292.7299999999996</v>
      </c>
      <c r="Z769">
        <v>41000015001</v>
      </c>
      <c r="AA769">
        <v>6191.560441579999</v>
      </c>
      <c r="AB769" t="s">
        <v>53</v>
      </c>
      <c r="AC769" t="s">
        <v>42</v>
      </c>
      <c r="AD769" t="s">
        <v>54</v>
      </c>
      <c r="AE769" t="s">
        <v>65</v>
      </c>
      <c r="AF769" t="s">
        <v>3688</v>
      </c>
    </row>
    <row r="770" spans="1:32" x14ac:dyDescent="0.3">
      <c r="A770" t="s">
        <v>3689</v>
      </c>
      <c r="B770" t="s">
        <v>3690</v>
      </c>
      <c r="C770" t="s">
        <v>3691</v>
      </c>
      <c r="D770" t="s">
        <v>3692</v>
      </c>
      <c r="E770" t="s">
        <v>136</v>
      </c>
      <c r="F770">
        <v>4</v>
      </c>
      <c r="G770">
        <v>2022</v>
      </c>
      <c r="H770" s="1">
        <v>44960.51404238426</v>
      </c>
      <c r="I770" t="s">
        <v>3355</v>
      </c>
      <c r="J770">
        <v>2447.1</v>
      </c>
      <c r="K770">
        <v>0</v>
      </c>
      <c r="L770" t="s">
        <v>38</v>
      </c>
      <c r="M770" t="s">
        <v>51</v>
      </c>
      <c r="N770">
        <v>2407.1</v>
      </c>
      <c r="R770" t="s">
        <v>568</v>
      </c>
      <c r="S770">
        <v>35.671033000000001</v>
      </c>
      <c r="T770">
        <v>-78.939967999999993</v>
      </c>
      <c r="Z770">
        <v>37009203004</v>
      </c>
      <c r="AB770" t="s">
        <v>54</v>
      </c>
      <c r="AC770" t="s">
        <v>54</v>
      </c>
      <c r="AD770" t="s">
        <v>537</v>
      </c>
      <c r="AE770" t="s">
        <v>73</v>
      </c>
      <c r="AF770" t="s">
        <v>3693</v>
      </c>
    </row>
    <row r="771" spans="1:32" x14ac:dyDescent="0.3">
      <c r="A771" t="s">
        <v>3694</v>
      </c>
      <c r="B771" t="s">
        <v>3695</v>
      </c>
      <c r="C771" t="s">
        <v>3696</v>
      </c>
      <c r="D771" t="s">
        <v>3697</v>
      </c>
      <c r="E771" t="s">
        <v>36</v>
      </c>
      <c r="F771">
        <v>9</v>
      </c>
      <c r="G771">
        <v>2022</v>
      </c>
      <c r="H771" s="1">
        <v>44978.395598368057</v>
      </c>
      <c r="I771" t="s">
        <v>3355</v>
      </c>
      <c r="J771">
        <v>2374.11</v>
      </c>
      <c r="K771">
        <v>0</v>
      </c>
      <c r="L771" t="s">
        <v>38</v>
      </c>
      <c r="M771" t="s">
        <v>79</v>
      </c>
      <c r="Q771">
        <v>2374.11</v>
      </c>
      <c r="R771" t="s">
        <v>52</v>
      </c>
      <c r="S771">
        <v>33.889465999999999</v>
      </c>
      <c r="T771">
        <v>-117.607528</v>
      </c>
      <c r="Z771">
        <v>6008020001</v>
      </c>
      <c r="AA771">
        <v>9561.7724737070894</v>
      </c>
      <c r="AB771" t="s">
        <v>53</v>
      </c>
      <c r="AC771" t="s">
        <v>54</v>
      </c>
      <c r="AD771" t="s">
        <v>54</v>
      </c>
      <c r="AE771" t="s">
        <v>73</v>
      </c>
      <c r="AF771" t="s">
        <v>3698</v>
      </c>
    </row>
    <row r="772" spans="1:32" x14ac:dyDescent="0.3">
      <c r="A772" t="s">
        <v>3569</v>
      </c>
      <c r="B772" t="s">
        <v>3699</v>
      </c>
      <c r="C772" t="s">
        <v>3700</v>
      </c>
      <c r="D772" t="s">
        <v>3516</v>
      </c>
      <c r="E772" t="s">
        <v>600</v>
      </c>
      <c r="F772">
        <v>4</v>
      </c>
      <c r="G772">
        <v>2022</v>
      </c>
      <c r="H772" s="1">
        <v>44959.469929085652</v>
      </c>
      <c r="I772" t="s">
        <v>3355</v>
      </c>
      <c r="J772">
        <v>2348</v>
      </c>
      <c r="K772">
        <v>0</v>
      </c>
      <c r="L772" t="s">
        <v>38</v>
      </c>
      <c r="M772" t="s">
        <v>79</v>
      </c>
      <c r="Q772">
        <v>2348</v>
      </c>
      <c r="R772" t="s">
        <v>3701</v>
      </c>
      <c r="S772">
        <v>27.958611000000001</v>
      </c>
      <c r="T772">
        <v>-82.229167000000004</v>
      </c>
      <c r="U772">
        <v>0</v>
      </c>
      <c r="V772">
        <v>1</v>
      </c>
      <c r="W772">
        <v>12</v>
      </c>
      <c r="X772">
        <v>7.24</v>
      </c>
      <c r="Y772">
        <v>0</v>
      </c>
      <c r="Z772">
        <v>12000516001</v>
      </c>
      <c r="AA772">
        <v>1711.7843573780001</v>
      </c>
      <c r="AB772" t="s">
        <v>54</v>
      </c>
      <c r="AC772" t="s">
        <v>54</v>
      </c>
      <c r="AD772" t="s">
        <v>54</v>
      </c>
      <c r="AE772" t="s">
        <v>73</v>
      </c>
      <c r="AF772" t="s">
        <v>3702</v>
      </c>
    </row>
    <row r="773" spans="1:32" x14ac:dyDescent="0.3">
      <c r="A773" t="s">
        <v>3402</v>
      </c>
      <c r="B773" t="s">
        <v>3703</v>
      </c>
      <c r="C773" t="s">
        <v>3704</v>
      </c>
      <c r="D773" t="s">
        <v>3405</v>
      </c>
      <c r="E773" t="s">
        <v>136</v>
      </c>
      <c r="F773">
        <v>4</v>
      </c>
      <c r="G773">
        <v>2022</v>
      </c>
      <c r="H773" s="1">
        <v>44977.517302268519</v>
      </c>
      <c r="I773" t="s">
        <v>3355</v>
      </c>
      <c r="J773">
        <v>2318</v>
      </c>
      <c r="K773">
        <v>0</v>
      </c>
      <c r="L773" t="s">
        <v>38</v>
      </c>
      <c r="M773" t="s">
        <v>39</v>
      </c>
      <c r="N773">
        <v>330</v>
      </c>
      <c r="Q773">
        <v>1988</v>
      </c>
      <c r="R773" t="s">
        <v>561</v>
      </c>
      <c r="S773">
        <v>35.195743999999998</v>
      </c>
      <c r="T773">
        <v>-80.905046999999996</v>
      </c>
      <c r="U773">
        <v>0</v>
      </c>
      <c r="V773">
        <v>1</v>
      </c>
      <c r="W773">
        <v>15</v>
      </c>
      <c r="X773">
        <v>0</v>
      </c>
      <c r="Y773">
        <v>0</v>
      </c>
      <c r="Z773">
        <v>37006001003</v>
      </c>
      <c r="AA773">
        <v>4822.1329556776</v>
      </c>
      <c r="AB773" t="s">
        <v>53</v>
      </c>
      <c r="AC773" t="s">
        <v>54</v>
      </c>
      <c r="AD773" t="s">
        <v>54</v>
      </c>
      <c r="AE773" t="s">
        <v>54</v>
      </c>
      <c r="AF773" t="s">
        <v>3705</v>
      </c>
    </row>
    <row r="774" spans="1:32" x14ac:dyDescent="0.3">
      <c r="A774" t="s">
        <v>3706</v>
      </c>
      <c r="B774" t="s">
        <v>3707</v>
      </c>
      <c r="C774" t="s">
        <v>3708</v>
      </c>
      <c r="D774" t="s">
        <v>3709</v>
      </c>
      <c r="E774" t="s">
        <v>259</v>
      </c>
      <c r="F774">
        <v>7</v>
      </c>
      <c r="G774">
        <v>2022</v>
      </c>
      <c r="H774" s="1">
        <v>44977.547669421299</v>
      </c>
      <c r="I774" t="s">
        <v>3355</v>
      </c>
      <c r="J774">
        <v>2300</v>
      </c>
      <c r="K774">
        <v>0</v>
      </c>
      <c r="L774" t="s">
        <v>38</v>
      </c>
      <c r="M774" t="s">
        <v>39</v>
      </c>
      <c r="N774">
        <v>119</v>
      </c>
      <c r="Q774">
        <v>2165</v>
      </c>
      <c r="R774" t="s">
        <v>52</v>
      </c>
      <c r="S774">
        <v>41.70308</v>
      </c>
      <c r="T774">
        <v>-93.794600000000003</v>
      </c>
      <c r="U774">
        <v>0</v>
      </c>
      <c r="V774">
        <v>1</v>
      </c>
      <c r="W774">
        <v>2.91</v>
      </c>
      <c r="X774">
        <v>2.13</v>
      </c>
      <c r="Y774">
        <v>0</v>
      </c>
      <c r="Z774">
        <v>19000351001</v>
      </c>
      <c r="AA774">
        <v>784.87133832969982</v>
      </c>
      <c r="AB774" t="s">
        <v>118</v>
      </c>
      <c r="AC774" t="s">
        <v>54</v>
      </c>
      <c r="AD774" t="s">
        <v>54</v>
      </c>
      <c r="AE774" t="s">
        <v>438</v>
      </c>
      <c r="AF774" t="s">
        <v>3710</v>
      </c>
    </row>
    <row r="775" spans="1:32" x14ac:dyDescent="0.3">
      <c r="A775" t="s">
        <v>3711</v>
      </c>
      <c r="B775" t="s">
        <v>3712</v>
      </c>
      <c r="C775" t="s">
        <v>3713</v>
      </c>
      <c r="D775" t="s">
        <v>3516</v>
      </c>
      <c r="E775" t="s">
        <v>600</v>
      </c>
      <c r="F775">
        <v>4</v>
      </c>
      <c r="G775">
        <v>2022</v>
      </c>
      <c r="H775" s="1">
        <v>44959.468110000002</v>
      </c>
      <c r="I775" t="s">
        <v>3355</v>
      </c>
      <c r="J775">
        <v>2290</v>
      </c>
      <c r="K775">
        <v>0</v>
      </c>
      <c r="L775" t="s">
        <v>38</v>
      </c>
      <c r="M775" t="s">
        <v>79</v>
      </c>
      <c r="Q775">
        <v>2292</v>
      </c>
      <c r="R775" t="s">
        <v>3701</v>
      </c>
      <c r="S775">
        <v>27.720426</v>
      </c>
      <c r="T775">
        <v>-82.383962999999994</v>
      </c>
      <c r="U775">
        <v>0.91566666699999999</v>
      </c>
      <c r="V775">
        <v>1</v>
      </c>
      <c r="W775">
        <v>10</v>
      </c>
      <c r="X775">
        <v>2.16</v>
      </c>
      <c r="Y775">
        <v>334.13799999999998</v>
      </c>
      <c r="Z775">
        <v>12000056007</v>
      </c>
      <c r="AA775">
        <v>3603.8523864372992</v>
      </c>
      <c r="AB775" t="s">
        <v>54</v>
      </c>
      <c r="AC775" t="s">
        <v>54</v>
      </c>
      <c r="AD775" t="s">
        <v>54</v>
      </c>
      <c r="AE775" t="s">
        <v>73</v>
      </c>
      <c r="AF775" t="s">
        <v>3714</v>
      </c>
    </row>
    <row r="776" spans="1:32" x14ac:dyDescent="0.3">
      <c r="A776" t="s">
        <v>3715</v>
      </c>
      <c r="B776" t="s">
        <v>3716</v>
      </c>
      <c r="C776" t="s">
        <v>3717</v>
      </c>
      <c r="D776" t="s">
        <v>3697</v>
      </c>
      <c r="E776" t="s">
        <v>36</v>
      </c>
      <c r="F776">
        <v>9</v>
      </c>
      <c r="G776">
        <v>2022</v>
      </c>
      <c r="H776" s="1">
        <v>44974.495006400466</v>
      </c>
      <c r="I776" t="s">
        <v>3355</v>
      </c>
      <c r="J776">
        <v>2248.46</v>
      </c>
      <c r="K776">
        <v>0</v>
      </c>
      <c r="L776" t="s">
        <v>38</v>
      </c>
      <c r="M776" t="s">
        <v>79</v>
      </c>
      <c r="Q776">
        <v>2248.4499999999998</v>
      </c>
      <c r="R776" t="s">
        <v>214</v>
      </c>
      <c r="S776">
        <v>33.931801999999998</v>
      </c>
      <c r="T776">
        <v>-117.604631</v>
      </c>
      <c r="Z776">
        <v>6008016003</v>
      </c>
      <c r="AA776">
        <v>2003.1519075700005</v>
      </c>
      <c r="AB776" t="s">
        <v>53</v>
      </c>
      <c r="AC776" t="s">
        <v>42</v>
      </c>
      <c r="AD776" t="s">
        <v>537</v>
      </c>
      <c r="AE776" t="s">
        <v>65</v>
      </c>
      <c r="AF776" t="s">
        <v>3718</v>
      </c>
    </row>
    <row r="777" spans="1:32" x14ac:dyDescent="0.3">
      <c r="A777" t="s">
        <v>3719</v>
      </c>
      <c r="B777" t="s">
        <v>3720</v>
      </c>
      <c r="C777" t="s">
        <v>3720</v>
      </c>
      <c r="D777" t="s">
        <v>3721</v>
      </c>
      <c r="E777" t="s">
        <v>99</v>
      </c>
      <c r="F777">
        <v>6</v>
      </c>
      <c r="G777">
        <v>2022</v>
      </c>
      <c r="H777" s="1">
        <v>44834.536627453701</v>
      </c>
      <c r="I777" t="s">
        <v>3355</v>
      </c>
      <c r="J777">
        <v>2206.34</v>
      </c>
      <c r="K777">
        <v>0</v>
      </c>
      <c r="L777" t="s">
        <v>38</v>
      </c>
      <c r="M777" t="s">
        <v>79</v>
      </c>
      <c r="Q777">
        <v>2206.34</v>
      </c>
      <c r="R777" t="s">
        <v>490</v>
      </c>
      <c r="S777">
        <v>31.045891000000001</v>
      </c>
      <c r="T777">
        <v>-97.438742000000005</v>
      </c>
      <c r="U777">
        <v>7.3224999999999998</v>
      </c>
      <c r="V777">
        <v>1</v>
      </c>
      <c r="W777">
        <v>10</v>
      </c>
      <c r="X777">
        <v>10</v>
      </c>
      <c r="Y777">
        <v>2669.96</v>
      </c>
      <c r="Z777">
        <v>48000001001</v>
      </c>
      <c r="AA777">
        <v>3418.1055731899</v>
      </c>
      <c r="AB777" t="s">
        <v>41</v>
      </c>
      <c r="AC777" t="s">
        <v>54</v>
      </c>
      <c r="AD777" t="s">
        <v>43</v>
      </c>
      <c r="AE777" t="s">
        <v>73</v>
      </c>
      <c r="AF777" t="s">
        <v>3722</v>
      </c>
    </row>
    <row r="778" spans="1:32" x14ac:dyDescent="0.3">
      <c r="A778" t="s">
        <v>3723</v>
      </c>
      <c r="B778" t="s">
        <v>3724</v>
      </c>
      <c r="C778" t="s">
        <v>3725</v>
      </c>
      <c r="D778" t="s">
        <v>3726</v>
      </c>
      <c r="E778" t="s">
        <v>1948</v>
      </c>
      <c r="F778">
        <v>6</v>
      </c>
      <c r="G778">
        <v>2022</v>
      </c>
      <c r="H778" s="1">
        <v>44972.410764062501</v>
      </c>
      <c r="I778" t="s">
        <v>3355</v>
      </c>
      <c r="J778">
        <v>2203</v>
      </c>
      <c r="K778">
        <v>0</v>
      </c>
      <c r="L778" t="s">
        <v>38</v>
      </c>
      <c r="M778" t="s">
        <v>79</v>
      </c>
      <c r="Q778">
        <v>2203</v>
      </c>
      <c r="R778" t="s">
        <v>52</v>
      </c>
      <c r="S778">
        <v>29.947234999999999</v>
      </c>
      <c r="T778">
        <v>-90.348076000000006</v>
      </c>
      <c r="U778">
        <v>3.1475</v>
      </c>
      <c r="V778">
        <v>1</v>
      </c>
      <c r="W778">
        <v>3.2</v>
      </c>
      <c r="X778">
        <v>0</v>
      </c>
      <c r="Y778">
        <v>1149.29</v>
      </c>
      <c r="Z778">
        <v>22003276001</v>
      </c>
      <c r="AA778">
        <v>1347.574919638</v>
      </c>
      <c r="AB778" t="s">
        <v>53</v>
      </c>
      <c r="AC778" t="s">
        <v>54</v>
      </c>
      <c r="AD778" t="s">
        <v>54</v>
      </c>
      <c r="AE778" t="s">
        <v>73</v>
      </c>
      <c r="AF778" t="s">
        <v>3727</v>
      </c>
    </row>
    <row r="779" spans="1:32" x14ac:dyDescent="0.3">
      <c r="A779" t="s">
        <v>3728</v>
      </c>
      <c r="B779" t="s">
        <v>3729</v>
      </c>
      <c r="C779" t="s">
        <v>3730</v>
      </c>
      <c r="D779" t="s">
        <v>3731</v>
      </c>
      <c r="E779" t="s">
        <v>111</v>
      </c>
      <c r="F779">
        <v>4</v>
      </c>
      <c r="G779">
        <v>2022</v>
      </c>
      <c r="H779" s="1">
        <v>44957.710167083336</v>
      </c>
      <c r="I779" t="s">
        <v>3355</v>
      </c>
      <c r="J779">
        <v>2161.2800000000002</v>
      </c>
      <c r="K779">
        <v>0</v>
      </c>
      <c r="L779" t="s">
        <v>38</v>
      </c>
      <c r="M779" t="s">
        <v>39</v>
      </c>
      <c r="N779">
        <v>2137.96</v>
      </c>
      <c r="Q779">
        <v>23.32</v>
      </c>
      <c r="R779" t="s">
        <v>52</v>
      </c>
      <c r="S779">
        <v>34.143152999999998</v>
      </c>
      <c r="T779">
        <v>-84.830772999999994</v>
      </c>
      <c r="U779">
        <v>7.3666666669999996</v>
      </c>
      <c r="V779">
        <v>1</v>
      </c>
      <c r="W779">
        <v>15</v>
      </c>
      <c r="X779">
        <v>6.68</v>
      </c>
      <c r="Y779">
        <v>2684.4</v>
      </c>
      <c r="Z779">
        <v>13000555001</v>
      </c>
      <c r="AA779">
        <v>3698.5468402496999</v>
      </c>
      <c r="AB779" t="s">
        <v>41</v>
      </c>
      <c r="AC779" t="s">
        <v>54</v>
      </c>
      <c r="AD779" t="s">
        <v>54</v>
      </c>
      <c r="AE779" t="s">
        <v>65</v>
      </c>
      <c r="AF779" t="s">
        <v>3732</v>
      </c>
    </row>
    <row r="780" spans="1:32" x14ac:dyDescent="0.3">
      <c r="A780" t="s">
        <v>3733</v>
      </c>
      <c r="B780" t="s">
        <v>3734</v>
      </c>
      <c r="C780" t="s">
        <v>3735</v>
      </c>
      <c r="D780" t="s">
        <v>2080</v>
      </c>
      <c r="E780" t="s">
        <v>111</v>
      </c>
      <c r="F780">
        <v>4</v>
      </c>
      <c r="G780">
        <v>2022</v>
      </c>
      <c r="H780" s="1">
        <v>44967.459859525465</v>
      </c>
      <c r="I780" t="s">
        <v>3355</v>
      </c>
      <c r="J780">
        <v>2155.1</v>
      </c>
      <c r="K780">
        <v>0</v>
      </c>
      <c r="L780" t="s">
        <v>38</v>
      </c>
      <c r="M780" t="s">
        <v>79</v>
      </c>
      <c r="Q780">
        <v>2155.1</v>
      </c>
      <c r="R780" t="s">
        <v>86</v>
      </c>
      <c r="S780">
        <v>33.959890000000001</v>
      </c>
      <c r="T780">
        <v>-83.377260000000007</v>
      </c>
      <c r="U780">
        <v>5.96</v>
      </c>
      <c r="V780">
        <v>1</v>
      </c>
      <c r="W780">
        <v>14</v>
      </c>
      <c r="X780">
        <v>7.5</v>
      </c>
      <c r="Y780">
        <v>2175.4</v>
      </c>
      <c r="Z780">
        <v>13000195008</v>
      </c>
      <c r="AA780">
        <v>4443.3551404279997</v>
      </c>
      <c r="AB780" t="s">
        <v>41</v>
      </c>
      <c r="AC780" t="s">
        <v>54</v>
      </c>
      <c r="AD780" t="s">
        <v>43</v>
      </c>
      <c r="AE780" t="s">
        <v>73</v>
      </c>
      <c r="AF780" t="s">
        <v>3736</v>
      </c>
    </row>
    <row r="781" spans="1:32" x14ac:dyDescent="0.3">
      <c r="A781" t="s">
        <v>3737</v>
      </c>
      <c r="B781" t="s">
        <v>3738</v>
      </c>
      <c r="C781" t="s">
        <v>3739</v>
      </c>
      <c r="D781" t="s">
        <v>2166</v>
      </c>
      <c r="E781" t="s">
        <v>1023</v>
      </c>
      <c r="F781">
        <v>8</v>
      </c>
      <c r="G781">
        <v>2022</v>
      </c>
      <c r="H781" s="1">
        <v>44966.753426504627</v>
      </c>
      <c r="I781" t="s">
        <v>3355</v>
      </c>
      <c r="J781">
        <v>2143</v>
      </c>
      <c r="K781">
        <v>0</v>
      </c>
      <c r="L781" t="s">
        <v>38</v>
      </c>
      <c r="M781" t="s">
        <v>679</v>
      </c>
      <c r="O781">
        <v>2143</v>
      </c>
      <c r="R781" t="s">
        <v>52</v>
      </c>
      <c r="S781">
        <v>38.816468</v>
      </c>
      <c r="T781">
        <v>-104.813097</v>
      </c>
      <c r="U781">
        <v>26.25</v>
      </c>
      <c r="V781">
        <v>1</v>
      </c>
      <c r="W781">
        <v>75</v>
      </c>
      <c r="X781">
        <v>0</v>
      </c>
      <c r="Y781">
        <v>9580</v>
      </c>
      <c r="Z781">
        <v>8000001001</v>
      </c>
      <c r="AA781">
        <v>22216.775702140003</v>
      </c>
      <c r="AB781" t="s">
        <v>53</v>
      </c>
      <c r="AC781" t="s">
        <v>536</v>
      </c>
      <c r="AD781" t="s">
        <v>54</v>
      </c>
      <c r="AE781" t="s">
        <v>73</v>
      </c>
      <c r="AF781" t="s">
        <v>3740</v>
      </c>
    </row>
    <row r="782" spans="1:32" x14ac:dyDescent="0.3">
      <c r="A782" t="s">
        <v>3741</v>
      </c>
      <c r="B782" t="s">
        <v>3742</v>
      </c>
      <c r="C782" t="s">
        <v>3743</v>
      </c>
      <c r="D782" t="s">
        <v>3645</v>
      </c>
      <c r="E782" t="s">
        <v>36</v>
      </c>
      <c r="F782">
        <v>9</v>
      </c>
      <c r="G782">
        <v>2022</v>
      </c>
      <c r="H782" s="1">
        <v>44973.780958541669</v>
      </c>
      <c r="I782" t="s">
        <v>3355</v>
      </c>
      <c r="J782">
        <v>2086</v>
      </c>
      <c r="K782">
        <v>0</v>
      </c>
      <c r="L782" t="s">
        <v>38</v>
      </c>
      <c r="M782" t="s">
        <v>51</v>
      </c>
      <c r="N782">
        <v>2086</v>
      </c>
      <c r="R782" t="s">
        <v>52</v>
      </c>
      <c r="S782">
        <v>35.256159889967797</v>
      </c>
      <c r="T782">
        <v>-119.056654285566</v>
      </c>
      <c r="Z782">
        <v>6005010002</v>
      </c>
      <c r="AA782">
        <v>7885.1343270710004</v>
      </c>
      <c r="AB782" t="s">
        <v>53</v>
      </c>
      <c r="AC782" t="s">
        <v>42</v>
      </c>
      <c r="AD782" t="s">
        <v>54</v>
      </c>
      <c r="AE782" t="s">
        <v>73</v>
      </c>
      <c r="AF782" t="s">
        <v>3744</v>
      </c>
    </row>
    <row r="783" spans="1:32" x14ac:dyDescent="0.3">
      <c r="A783" t="s">
        <v>3745</v>
      </c>
      <c r="B783" t="s">
        <v>3746</v>
      </c>
      <c r="C783" t="s">
        <v>3747</v>
      </c>
      <c r="D783" t="s">
        <v>3538</v>
      </c>
      <c r="E783" t="s">
        <v>36</v>
      </c>
      <c r="F783">
        <v>9</v>
      </c>
      <c r="G783">
        <v>2022</v>
      </c>
      <c r="H783" s="1">
        <v>44972.719733715276</v>
      </c>
      <c r="I783" t="s">
        <v>3355</v>
      </c>
      <c r="J783">
        <v>2009.44</v>
      </c>
      <c r="K783">
        <v>0</v>
      </c>
      <c r="L783" t="s">
        <v>38</v>
      </c>
      <c r="M783" t="s">
        <v>51</v>
      </c>
      <c r="N783">
        <v>2009.44</v>
      </c>
      <c r="R783" t="s">
        <v>52</v>
      </c>
      <c r="S783">
        <v>33.983252270476797</v>
      </c>
      <c r="T783">
        <v>-117.008171821871</v>
      </c>
      <c r="Z783">
        <v>6008006002</v>
      </c>
      <c r="AA783">
        <v>4956.8904476414</v>
      </c>
      <c r="AB783" t="s">
        <v>53</v>
      </c>
      <c r="AC783" t="s">
        <v>42</v>
      </c>
      <c r="AD783" t="s">
        <v>54</v>
      </c>
      <c r="AE783" t="s">
        <v>73</v>
      </c>
      <c r="AF783" t="s">
        <v>3748</v>
      </c>
    </row>
    <row r="784" spans="1:32" x14ac:dyDescent="0.3">
      <c r="A784" t="s">
        <v>3749</v>
      </c>
      <c r="B784" t="s">
        <v>3750</v>
      </c>
      <c r="C784" t="s">
        <v>3751</v>
      </c>
      <c r="D784" t="s">
        <v>3752</v>
      </c>
      <c r="E784" t="s">
        <v>514</v>
      </c>
      <c r="F784">
        <v>1</v>
      </c>
      <c r="G784">
        <v>2022</v>
      </c>
      <c r="H784" s="1">
        <v>44946.622212268521</v>
      </c>
      <c r="I784" t="s">
        <v>3355</v>
      </c>
      <c r="J784">
        <v>1997.7</v>
      </c>
      <c r="K784">
        <v>0</v>
      </c>
      <c r="L784" t="s">
        <v>38</v>
      </c>
      <c r="M784" t="s">
        <v>79</v>
      </c>
      <c r="Q784">
        <v>1997.72</v>
      </c>
      <c r="R784" t="s">
        <v>94</v>
      </c>
      <c r="S784">
        <v>41.736483</v>
      </c>
      <c r="T784">
        <v>-71.451443999999995</v>
      </c>
      <c r="U784">
        <v>4.6229166670000001</v>
      </c>
      <c r="V784">
        <v>1</v>
      </c>
      <c r="W784">
        <v>7.7</v>
      </c>
      <c r="X784">
        <v>4.96</v>
      </c>
      <c r="Y784">
        <v>1685.7349999999999</v>
      </c>
      <c r="Z784">
        <v>44000027001</v>
      </c>
      <c r="AA784">
        <v>2312.729929649</v>
      </c>
      <c r="AB784" t="s">
        <v>54</v>
      </c>
      <c r="AC784" t="s">
        <v>54</v>
      </c>
      <c r="AD784" t="s">
        <v>54</v>
      </c>
      <c r="AE784" t="s">
        <v>73</v>
      </c>
      <c r="AF784" t="s">
        <v>3753</v>
      </c>
    </row>
    <row r="785" spans="1:32" x14ac:dyDescent="0.3">
      <c r="A785" t="s">
        <v>3754</v>
      </c>
      <c r="B785" t="s">
        <v>3755</v>
      </c>
      <c r="C785" t="s">
        <v>3756</v>
      </c>
      <c r="D785" t="s">
        <v>3757</v>
      </c>
      <c r="E785" t="s">
        <v>3411</v>
      </c>
      <c r="F785">
        <v>3</v>
      </c>
      <c r="G785">
        <v>2022</v>
      </c>
      <c r="H785" s="1">
        <v>44951.579187210649</v>
      </c>
      <c r="I785" t="s">
        <v>3355</v>
      </c>
      <c r="J785">
        <v>1995.55</v>
      </c>
      <c r="K785">
        <v>0</v>
      </c>
      <c r="L785" t="s">
        <v>38</v>
      </c>
      <c r="M785" t="s">
        <v>51</v>
      </c>
      <c r="R785" t="s">
        <v>86</v>
      </c>
      <c r="S785">
        <v>38.635980000000004</v>
      </c>
      <c r="T785">
        <v>-75.232590000000002</v>
      </c>
      <c r="Z785">
        <v>10000001008</v>
      </c>
      <c r="AA785">
        <v>728.41887547999988</v>
      </c>
      <c r="AB785" t="s">
        <v>41</v>
      </c>
      <c r="AC785" t="s">
        <v>54</v>
      </c>
      <c r="AD785" t="s">
        <v>537</v>
      </c>
      <c r="AE785" t="s">
        <v>1814</v>
      </c>
      <c r="AF785" t="s">
        <v>3758</v>
      </c>
    </row>
    <row r="786" spans="1:32" x14ac:dyDescent="0.3">
      <c r="A786" t="s">
        <v>3759</v>
      </c>
      <c r="B786" t="s">
        <v>3760</v>
      </c>
      <c r="C786" t="s">
        <v>3761</v>
      </c>
      <c r="D786" t="s">
        <v>3762</v>
      </c>
      <c r="E786" t="s">
        <v>136</v>
      </c>
      <c r="F786">
        <v>4</v>
      </c>
      <c r="G786">
        <v>2022</v>
      </c>
      <c r="H786" s="1">
        <v>44978.608390590278</v>
      </c>
      <c r="I786" t="s">
        <v>3355</v>
      </c>
      <c r="J786">
        <v>1993.02</v>
      </c>
      <c r="K786">
        <v>0</v>
      </c>
      <c r="L786" t="s">
        <v>38</v>
      </c>
      <c r="M786" t="s">
        <v>51</v>
      </c>
      <c r="N786">
        <v>1200</v>
      </c>
      <c r="R786" t="s">
        <v>52</v>
      </c>
      <c r="S786">
        <v>34.604568</v>
      </c>
      <c r="T786">
        <v>-78.991259999999997</v>
      </c>
      <c r="U786">
        <v>5.2790499999999998</v>
      </c>
      <c r="V786">
        <v>1</v>
      </c>
      <c r="W786">
        <v>20</v>
      </c>
      <c r="X786">
        <v>0</v>
      </c>
      <c r="Y786">
        <v>1925.6339</v>
      </c>
      <c r="Z786">
        <v>37007801001</v>
      </c>
      <c r="AA786">
        <v>2627.7710932941</v>
      </c>
      <c r="AB786" t="s">
        <v>41</v>
      </c>
      <c r="AC786" t="s">
        <v>54</v>
      </c>
      <c r="AD786" t="s">
        <v>54</v>
      </c>
      <c r="AE786" t="s">
        <v>54</v>
      </c>
      <c r="AF786" t="s">
        <v>3763</v>
      </c>
    </row>
    <row r="787" spans="1:32" x14ac:dyDescent="0.3">
      <c r="A787" t="s">
        <v>3764</v>
      </c>
      <c r="B787" t="s">
        <v>3765</v>
      </c>
      <c r="C787" t="s">
        <v>3766</v>
      </c>
      <c r="D787" t="s">
        <v>3767</v>
      </c>
      <c r="E787" t="s">
        <v>600</v>
      </c>
      <c r="F787">
        <v>4</v>
      </c>
      <c r="G787">
        <v>2022</v>
      </c>
      <c r="H787" s="1">
        <v>44958.457622326387</v>
      </c>
      <c r="I787" t="s">
        <v>3355</v>
      </c>
      <c r="J787">
        <v>1988.52</v>
      </c>
      <c r="K787">
        <v>0</v>
      </c>
      <c r="L787" t="s">
        <v>38</v>
      </c>
      <c r="M787" t="s">
        <v>51</v>
      </c>
      <c r="N787">
        <v>1988.52</v>
      </c>
      <c r="R787" t="s">
        <v>86</v>
      </c>
      <c r="S787">
        <v>26.855833000000001</v>
      </c>
      <c r="T787">
        <v>-80.143889000000001</v>
      </c>
      <c r="AB787" t="s">
        <v>41</v>
      </c>
      <c r="AC787" t="s">
        <v>54</v>
      </c>
      <c r="AD787" t="s">
        <v>54</v>
      </c>
      <c r="AE787" t="s">
        <v>73</v>
      </c>
      <c r="AF787" t="s">
        <v>3768</v>
      </c>
    </row>
    <row r="788" spans="1:32" x14ac:dyDescent="0.3">
      <c r="A788" t="s">
        <v>3769</v>
      </c>
      <c r="B788" t="s">
        <v>3770</v>
      </c>
      <c r="C788" t="s">
        <v>3770</v>
      </c>
      <c r="D788" t="s">
        <v>3771</v>
      </c>
      <c r="E788" t="s">
        <v>99</v>
      </c>
      <c r="F788">
        <v>6</v>
      </c>
      <c r="G788">
        <v>2022</v>
      </c>
      <c r="H788" s="1">
        <v>44816.625348437497</v>
      </c>
      <c r="I788" t="s">
        <v>3355</v>
      </c>
      <c r="J788">
        <v>1985.6</v>
      </c>
      <c r="K788">
        <v>0</v>
      </c>
      <c r="L788" t="s">
        <v>38</v>
      </c>
      <c r="M788" t="s">
        <v>79</v>
      </c>
      <c r="Q788">
        <v>1986</v>
      </c>
      <c r="R788" t="s">
        <v>94</v>
      </c>
      <c r="S788">
        <v>30.639333000000001</v>
      </c>
      <c r="T788">
        <v>-97.002499999999998</v>
      </c>
      <c r="U788">
        <v>0.34091666700000001</v>
      </c>
      <c r="V788">
        <v>1</v>
      </c>
      <c r="W788">
        <v>1.25</v>
      </c>
      <c r="X788">
        <v>0</v>
      </c>
      <c r="Y788">
        <v>124.431</v>
      </c>
      <c r="Z788">
        <v>48003110001</v>
      </c>
      <c r="AA788">
        <v>234.91508734230001</v>
      </c>
      <c r="AB788" t="s">
        <v>41</v>
      </c>
      <c r="AC788" t="s">
        <v>54</v>
      </c>
      <c r="AD788" t="s">
        <v>54</v>
      </c>
      <c r="AE788" t="s">
        <v>54</v>
      </c>
      <c r="AF788" t="s">
        <v>3772</v>
      </c>
    </row>
    <row r="789" spans="1:32" x14ac:dyDescent="0.3">
      <c r="A789" t="s">
        <v>3773</v>
      </c>
      <c r="B789" t="s">
        <v>3774</v>
      </c>
      <c r="C789" t="s">
        <v>3775</v>
      </c>
      <c r="D789" t="s">
        <v>3776</v>
      </c>
      <c r="E789" t="s">
        <v>247</v>
      </c>
      <c r="F789">
        <v>1</v>
      </c>
      <c r="G789">
        <v>2022</v>
      </c>
      <c r="H789" s="1">
        <v>44972.561630613425</v>
      </c>
      <c r="I789" t="s">
        <v>3355</v>
      </c>
      <c r="J789">
        <v>1939.56</v>
      </c>
      <c r="K789">
        <v>0</v>
      </c>
      <c r="L789" t="s">
        <v>38</v>
      </c>
      <c r="M789" t="s">
        <v>79</v>
      </c>
      <c r="Q789">
        <v>1939.56</v>
      </c>
      <c r="R789" t="s">
        <v>94</v>
      </c>
      <c r="S789">
        <v>42.280189999999997</v>
      </c>
      <c r="T789">
        <v>-71.632480000000001</v>
      </c>
      <c r="U789">
        <v>5.1724166670000002</v>
      </c>
      <c r="V789">
        <v>1</v>
      </c>
      <c r="W789">
        <v>7.7</v>
      </c>
      <c r="X789">
        <v>0</v>
      </c>
      <c r="Y789">
        <v>1887.048</v>
      </c>
      <c r="Z789">
        <v>25000206001</v>
      </c>
      <c r="AA789">
        <v>477.11436343940011</v>
      </c>
      <c r="AB789" t="s">
        <v>54</v>
      </c>
      <c r="AC789" t="s">
        <v>54</v>
      </c>
      <c r="AD789" t="s">
        <v>54</v>
      </c>
      <c r="AE789" t="s">
        <v>65</v>
      </c>
      <c r="AF789" t="s">
        <v>3777</v>
      </c>
    </row>
    <row r="790" spans="1:32" x14ac:dyDescent="0.3">
      <c r="A790" t="s">
        <v>3778</v>
      </c>
      <c r="B790" t="s">
        <v>3779</v>
      </c>
      <c r="C790" t="s">
        <v>3780</v>
      </c>
      <c r="D790" t="s">
        <v>3410</v>
      </c>
      <c r="E790" t="s">
        <v>136</v>
      </c>
      <c r="F790">
        <v>4</v>
      </c>
      <c r="G790">
        <v>2022</v>
      </c>
      <c r="H790" s="1">
        <v>44958.584632164355</v>
      </c>
      <c r="I790" t="s">
        <v>3355</v>
      </c>
      <c r="J790">
        <v>1935</v>
      </c>
      <c r="K790">
        <v>0</v>
      </c>
      <c r="L790" t="s">
        <v>38</v>
      </c>
      <c r="M790" t="s">
        <v>79</v>
      </c>
      <c r="Q790">
        <v>1935</v>
      </c>
      <c r="R790" t="s">
        <v>94</v>
      </c>
      <c r="S790">
        <v>34.264721999999999</v>
      </c>
      <c r="T790">
        <v>-77.921110999999996</v>
      </c>
      <c r="U790">
        <v>9.1189583330000001</v>
      </c>
      <c r="V790">
        <v>1</v>
      </c>
      <c r="W790">
        <v>16</v>
      </c>
      <c r="X790">
        <v>0</v>
      </c>
      <c r="Y790">
        <v>3328.6990999999998</v>
      </c>
      <c r="Z790">
        <v>37006501001</v>
      </c>
      <c r="AA790">
        <v>4206.6190058970005</v>
      </c>
      <c r="AB790" t="s">
        <v>53</v>
      </c>
      <c r="AC790" t="s">
        <v>54</v>
      </c>
      <c r="AD790" t="s">
        <v>54</v>
      </c>
      <c r="AE790" t="s">
        <v>55</v>
      </c>
      <c r="AF790" t="s">
        <v>3781</v>
      </c>
    </row>
    <row r="791" spans="1:32" x14ac:dyDescent="0.3">
      <c r="A791" t="s">
        <v>3782</v>
      </c>
      <c r="B791" t="s">
        <v>3783</v>
      </c>
      <c r="C791" t="s">
        <v>3784</v>
      </c>
      <c r="D791" t="s">
        <v>1170</v>
      </c>
      <c r="E791" t="s">
        <v>93</v>
      </c>
      <c r="F791">
        <v>4</v>
      </c>
      <c r="G791">
        <v>2022</v>
      </c>
      <c r="H791" s="1">
        <v>44986.617090057873</v>
      </c>
      <c r="I791" t="s">
        <v>3355</v>
      </c>
      <c r="J791">
        <v>1912</v>
      </c>
      <c r="K791">
        <v>0</v>
      </c>
      <c r="L791" t="s">
        <v>38</v>
      </c>
      <c r="M791" t="s">
        <v>79</v>
      </c>
      <c r="Q791">
        <v>1912</v>
      </c>
      <c r="R791" t="s">
        <v>94</v>
      </c>
      <c r="S791">
        <v>38.041639000000004</v>
      </c>
      <c r="T791">
        <v>-84.208667000000005</v>
      </c>
      <c r="U791">
        <v>3.727833333</v>
      </c>
      <c r="V791">
        <v>1</v>
      </c>
      <c r="W791">
        <v>7.2</v>
      </c>
      <c r="X791">
        <v>4.0869999999999997</v>
      </c>
      <c r="Y791">
        <v>1357.396</v>
      </c>
      <c r="Z791">
        <v>21000063002</v>
      </c>
      <c r="AA791">
        <v>2054.1412288536003</v>
      </c>
      <c r="AB791" t="s">
        <v>54</v>
      </c>
      <c r="AC791" t="s">
        <v>54</v>
      </c>
      <c r="AD791" t="s">
        <v>54</v>
      </c>
      <c r="AE791" t="s">
        <v>65</v>
      </c>
      <c r="AF791" t="s">
        <v>3785</v>
      </c>
    </row>
    <row r="792" spans="1:32" x14ac:dyDescent="0.3">
      <c r="A792" t="s">
        <v>3786</v>
      </c>
      <c r="B792" t="s">
        <v>3787</v>
      </c>
      <c r="C792" t="s">
        <v>3788</v>
      </c>
      <c r="D792" t="s">
        <v>3789</v>
      </c>
      <c r="E792" t="s">
        <v>136</v>
      </c>
      <c r="F792">
        <v>4</v>
      </c>
      <c r="G792">
        <v>2022</v>
      </c>
      <c r="H792" s="1">
        <v>44951.368322013892</v>
      </c>
      <c r="I792" t="s">
        <v>3355</v>
      </c>
      <c r="J792">
        <v>1871.27</v>
      </c>
      <c r="K792">
        <v>0</v>
      </c>
      <c r="L792" t="s">
        <v>38</v>
      </c>
      <c r="M792" t="s">
        <v>79</v>
      </c>
      <c r="Q792">
        <v>1871.27</v>
      </c>
      <c r="R792" t="s">
        <v>86</v>
      </c>
      <c r="S792">
        <v>35.879584999999999</v>
      </c>
      <c r="T792">
        <v>-78.895782999999994</v>
      </c>
      <c r="U792">
        <v>4.2211499999999997</v>
      </c>
      <c r="V792">
        <v>1</v>
      </c>
      <c r="W792">
        <v>12</v>
      </c>
      <c r="X792">
        <v>0</v>
      </c>
      <c r="Y792">
        <v>1540.5377000000001</v>
      </c>
      <c r="Z792">
        <v>37003202001</v>
      </c>
      <c r="AA792">
        <v>2977.4121535245004</v>
      </c>
      <c r="AB792" t="s">
        <v>54</v>
      </c>
      <c r="AC792" t="s">
        <v>64</v>
      </c>
      <c r="AD792" t="s">
        <v>54</v>
      </c>
      <c r="AE792" t="s">
        <v>73</v>
      </c>
      <c r="AF792" t="s">
        <v>3790</v>
      </c>
    </row>
    <row r="793" spans="1:32" x14ac:dyDescent="0.3">
      <c r="A793" t="s">
        <v>3791</v>
      </c>
      <c r="B793" t="s">
        <v>3792</v>
      </c>
      <c r="C793" t="s">
        <v>3793</v>
      </c>
      <c r="D793" t="s">
        <v>3794</v>
      </c>
      <c r="E793" t="s">
        <v>61</v>
      </c>
      <c r="F793">
        <v>1</v>
      </c>
      <c r="G793">
        <v>2022</v>
      </c>
      <c r="H793" s="1">
        <v>44956.510074432874</v>
      </c>
      <c r="I793" t="s">
        <v>3355</v>
      </c>
      <c r="J793">
        <v>1834</v>
      </c>
      <c r="K793">
        <v>0</v>
      </c>
      <c r="L793" t="s">
        <v>38</v>
      </c>
      <c r="M793" t="s">
        <v>79</v>
      </c>
      <c r="Q793">
        <v>1834</v>
      </c>
      <c r="R793" t="s">
        <v>52</v>
      </c>
      <c r="S793">
        <v>41.439320000000002</v>
      </c>
      <c r="T793">
        <v>-72.105469999999997</v>
      </c>
      <c r="U793">
        <v>1.314666667</v>
      </c>
      <c r="V793">
        <v>1</v>
      </c>
      <c r="W793">
        <v>4.5</v>
      </c>
      <c r="X793">
        <v>0</v>
      </c>
      <c r="Y793">
        <v>478.49799999999999</v>
      </c>
      <c r="Z793">
        <v>9000860001</v>
      </c>
      <c r="AA793">
        <v>1072.2325847065599</v>
      </c>
      <c r="AB793" t="s">
        <v>54</v>
      </c>
      <c r="AC793" t="s">
        <v>54</v>
      </c>
      <c r="AD793" t="s">
        <v>54</v>
      </c>
      <c r="AE793" t="s">
        <v>73</v>
      </c>
      <c r="AF793" t="s">
        <v>3795</v>
      </c>
    </row>
    <row r="794" spans="1:32" x14ac:dyDescent="0.3">
      <c r="A794" t="s">
        <v>3796</v>
      </c>
      <c r="B794" t="s">
        <v>3797</v>
      </c>
      <c r="C794" t="s">
        <v>3798</v>
      </c>
      <c r="D794" t="s">
        <v>3799</v>
      </c>
      <c r="E794" t="s">
        <v>85</v>
      </c>
      <c r="F794">
        <v>2</v>
      </c>
      <c r="G794">
        <v>2022</v>
      </c>
      <c r="H794" s="1">
        <v>44936.374824351849</v>
      </c>
      <c r="I794" t="s">
        <v>3355</v>
      </c>
      <c r="J794">
        <v>1820</v>
      </c>
      <c r="K794">
        <v>0</v>
      </c>
      <c r="L794" t="s">
        <v>38</v>
      </c>
      <c r="M794" t="s">
        <v>79</v>
      </c>
      <c r="Q794">
        <v>1820</v>
      </c>
      <c r="R794" t="s">
        <v>52</v>
      </c>
      <c r="S794">
        <v>42.838900000000002</v>
      </c>
      <c r="T794">
        <v>-73.918199999999999</v>
      </c>
      <c r="U794">
        <v>0</v>
      </c>
      <c r="V794">
        <v>1</v>
      </c>
      <c r="W794">
        <v>18.5</v>
      </c>
      <c r="X794">
        <v>0</v>
      </c>
      <c r="Y794">
        <v>0</v>
      </c>
      <c r="Z794">
        <v>36004050001</v>
      </c>
      <c r="AA794">
        <v>5394.8522965237498</v>
      </c>
      <c r="AB794" t="s">
        <v>53</v>
      </c>
      <c r="AC794" t="s">
        <v>42</v>
      </c>
      <c r="AD794" t="s">
        <v>54</v>
      </c>
      <c r="AE794" t="s">
        <v>55</v>
      </c>
      <c r="AF794" t="s">
        <v>3800</v>
      </c>
    </row>
    <row r="795" spans="1:32" x14ac:dyDescent="0.3">
      <c r="A795" t="s">
        <v>3604</v>
      </c>
      <c r="B795" t="s">
        <v>3801</v>
      </c>
      <c r="C795" t="s">
        <v>3802</v>
      </c>
      <c r="D795" t="s">
        <v>3607</v>
      </c>
      <c r="E795" t="s">
        <v>85</v>
      </c>
      <c r="F795">
        <v>2</v>
      </c>
      <c r="G795">
        <v>2022</v>
      </c>
      <c r="H795" s="1">
        <v>44974.665200104166</v>
      </c>
      <c r="I795" t="s">
        <v>3355</v>
      </c>
      <c r="J795">
        <v>1784</v>
      </c>
      <c r="K795">
        <v>0</v>
      </c>
      <c r="L795" t="s">
        <v>38</v>
      </c>
      <c r="M795" t="s">
        <v>63</v>
      </c>
      <c r="P795">
        <v>1784</v>
      </c>
      <c r="R795" t="s">
        <v>38</v>
      </c>
      <c r="S795">
        <v>40.912999999999997</v>
      </c>
      <c r="T795">
        <v>-73.769361000000004</v>
      </c>
      <c r="U795">
        <v>0</v>
      </c>
      <c r="V795">
        <v>3</v>
      </c>
      <c r="W795">
        <v>13.6</v>
      </c>
      <c r="X795">
        <v>0</v>
      </c>
      <c r="Y795">
        <v>0</v>
      </c>
      <c r="Z795">
        <v>36003169005</v>
      </c>
      <c r="AA795">
        <v>5278.6694858846895</v>
      </c>
      <c r="AB795" t="s">
        <v>54</v>
      </c>
      <c r="AC795" t="s">
        <v>54</v>
      </c>
      <c r="AD795" t="s">
        <v>54</v>
      </c>
      <c r="AE795" t="s">
        <v>55</v>
      </c>
      <c r="AF795" t="s">
        <v>3803</v>
      </c>
    </row>
    <row r="796" spans="1:32" x14ac:dyDescent="0.3">
      <c r="A796" t="s">
        <v>3804</v>
      </c>
      <c r="B796" t="s">
        <v>3805</v>
      </c>
      <c r="C796" t="s">
        <v>3806</v>
      </c>
      <c r="D796" t="s">
        <v>3553</v>
      </c>
      <c r="E796" t="s">
        <v>1064</v>
      </c>
      <c r="F796">
        <v>3</v>
      </c>
      <c r="G796">
        <v>2022</v>
      </c>
      <c r="H796" s="1">
        <v>44973.618819247684</v>
      </c>
      <c r="I796" t="s">
        <v>3355</v>
      </c>
      <c r="J796">
        <v>1777.62</v>
      </c>
      <c r="K796">
        <v>0</v>
      </c>
      <c r="L796" t="s">
        <v>38</v>
      </c>
      <c r="M796" t="s">
        <v>51</v>
      </c>
      <c r="N796">
        <v>1777.62</v>
      </c>
      <c r="R796" t="s">
        <v>52</v>
      </c>
      <c r="S796">
        <v>39.025556000000002</v>
      </c>
      <c r="T796">
        <v>-76.406943999999996</v>
      </c>
      <c r="U796">
        <v>0</v>
      </c>
      <c r="V796">
        <v>1</v>
      </c>
      <c r="W796">
        <v>6</v>
      </c>
      <c r="X796">
        <v>0</v>
      </c>
      <c r="Y796">
        <v>0</v>
      </c>
      <c r="Z796">
        <v>24000003003</v>
      </c>
      <c r="AA796">
        <v>2338.4066950096708</v>
      </c>
      <c r="AB796" t="s">
        <v>87</v>
      </c>
      <c r="AC796" t="s">
        <v>54</v>
      </c>
      <c r="AD796" t="s">
        <v>54</v>
      </c>
      <c r="AE796" t="s">
        <v>73</v>
      </c>
      <c r="AF796" t="s">
        <v>3807</v>
      </c>
    </row>
    <row r="797" spans="1:32" x14ac:dyDescent="0.3">
      <c r="A797" t="s">
        <v>3808</v>
      </c>
      <c r="B797" t="s">
        <v>3809</v>
      </c>
      <c r="C797" t="s">
        <v>3810</v>
      </c>
      <c r="D797" t="s">
        <v>3811</v>
      </c>
      <c r="E797" t="s">
        <v>247</v>
      </c>
      <c r="F797">
        <v>1</v>
      </c>
      <c r="G797">
        <v>2022</v>
      </c>
      <c r="H797" s="1">
        <v>44946.574434733797</v>
      </c>
      <c r="I797" t="s">
        <v>3355</v>
      </c>
      <c r="J797">
        <v>1766</v>
      </c>
      <c r="K797">
        <v>0</v>
      </c>
      <c r="L797" t="s">
        <v>38</v>
      </c>
      <c r="M797" t="s">
        <v>79</v>
      </c>
      <c r="Q797">
        <v>1767.2</v>
      </c>
      <c r="R797" t="s">
        <v>52</v>
      </c>
      <c r="S797">
        <v>42.191040999999998</v>
      </c>
      <c r="T797">
        <v>-72.612573999999995</v>
      </c>
      <c r="U797">
        <v>7.4545618810000001</v>
      </c>
      <c r="V797">
        <v>2</v>
      </c>
      <c r="W797">
        <v>17.5</v>
      </c>
      <c r="X797">
        <v>0</v>
      </c>
      <c r="Y797">
        <v>2505.4</v>
      </c>
      <c r="Z797">
        <v>25000060001</v>
      </c>
      <c r="AA797">
        <v>6040.4135249179008</v>
      </c>
      <c r="AB797" t="s">
        <v>54</v>
      </c>
      <c r="AC797" t="s">
        <v>54</v>
      </c>
      <c r="AD797" t="s">
        <v>54</v>
      </c>
      <c r="AE797" t="s">
        <v>55</v>
      </c>
      <c r="AF797" t="s">
        <v>3812</v>
      </c>
    </row>
    <row r="798" spans="1:32" x14ac:dyDescent="0.3">
      <c r="A798" t="s">
        <v>3813</v>
      </c>
      <c r="B798" t="s">
        <v>3814</v>
      </c>
      <c r="C798" t="s">
        <v>3815</v>
      </c>
      <c r="D798" t="s">
        <v>1883</v>
      </c>
      <c r="E798" t="s">
        <v>543</v>
      </c>
      <c r="F798">
        <v>7</v>
      </c>
      <c r="G798">
        <v>2022</v>
      </c>
      <c r="H798" s="1">
        <v>44935.559479733798</v>
      </c>
      <c r="I798" t="s">
        <v>3355</v>
      </c>
      <c r="J798">
        <v>1736.81</v>
      </c>
      <c r="K798">
        <v>0</v>
      </c>
      <c r="L798" t="s">
        <v>38</v>
      </c>
      <c r="M798" t="s">
        <v>79</v>
      </c>
      <c r="Q798">
        <v>1736.81</v>
      </c>
      <c r="R798" t="s">
        <v>94</v>
      </c>
      <c r="S798">
        <v>38.843583000000002</v>
      </c>
      <c r="T798">
        <v>-90.696250000000006</v>
      </c>
      <c r="U798">
        <v>7.4933333329999998</v>
      </c>
      <c r="V798">
        <v>1</v>
      </c>
      <c r="W798">
        <v>0</v>
      </c>
      <c r="X798">
        <v>0</v>
      </c>
      <c r="Y798">
        <v>2733.61</v>
      </c>
      <c r="Z798">
        <v>29001193006</v>
      </c>
      <c r="AA798">
        <v>3796.8833884394999</v>
      </c>
      <c r="AB798" t="s">
        <v>54</v>
      </c>
      <c r="AC798" t="s">
        <v>54</v>
      </c>
      <c r="AD798" t="s">
        <v>54</v>
      </c>
      <c r="AE798" t="s">
        <v>55</v>
      </c>
      <c r="AF798" t="s">
        <v>3816</v>
      </c>
    </row>
    <row r="799" spans="1:32" x14ac:dyDescent="0.3">
      <c r="A799" t="s">
        <v>3817</v>
      </c>
      <c r="B799" t="s">
        <v>3818</v>
      </c>
      <c r="C799" t="s">
        <v>3818</v>
      </c>
      <c r="D799" t="s">
        <v>2334</v>
      </c>
      <c r="E799" t="s">
        <v>99</v>
      </c>
      <c r="F799">
        <v>6</v>
      </c>
      <c r="G799">
        <v>2022</v>
      </c>
      <c r="H799" s="1">
        <v>44811.388368553242</v>
      </c>
      <c r="I799" t="s">
        <v>3355</v>
      </c>
      <c r="J799">
        <v>1660.59</v>
      </c>
      <c r="K799">
        <v>0</v>
      </c>
      <c r="L799" t="s">
        <v>38</v>
      </c>
      <c r="M799" t="s">
        <v>51</v>
      </c>
      <c r="N799">
        <v>1660.58</v>
      </c>
      <c r="R799" t="s">
        <v>52</v>
      </c>
      <c r="S799">
        <v>31.10821</v>
      </c>
      <c r="T799">
        <v>-97.701660000000004</v>
      </c>
      <c r="U799">
        <v>9.6558333330000004</v>
      </c>
      <c r="V799">
        <v>1</v>
      </c>
      <c r="W799">
        <v>18</v>
      </c>
      <c r="X799">
        <v>18</v>
      </c>
      <c r="Y799">
        <v>3522.08</v>
      </c>
      <c r="AB799" t="s">
        <v>41</v>
      </c>
      <c r="AC799" t="s">
        <v>54</v>
      </c>
      <c r="AD799" t="s">
        <v>54</v>
      </c>
      <c r="AE799" t="s">
        <v>73</v>
      </c>
      <c r="AF799" t="s">
        <v>3819</v>
      </c>
    </row>
    <row r="800" spans="1:32" x14ac:dyDescent="0.3">
      <c r="A800" t="s">
        <v>3820</v>
      </c>
      <c r="B800" t="s">
        <v>3821</v>
      </c>
      <c r="C800" t="s">
        <v>3822</v>
      </c>
      <c r="D800" t="s">
        <v>3823</v>
      </c>
      <c r="E800" t="s">
        <v>600</v>
      </c>
      <c r="F800">
        <v>4</v>
      </c>
      <c r="G800">
        <v>2022</v>
      </c>
      <c r="H800" s="1">
        <v>44959.454057789349</v>
      </c>
      <c r="I800" t="s">
        <v>3355</v>
      </c>
      <c r="J800">
        <v>1653.89</v>
      </c>
      <c r="K800">
        <v>0</v>
      </c>
      <c r="L800" t="s">
        <v>38</v>
      </c>
      <c r="M800" t="s">
        <v>79</v>
      </c>
      <c r="Q800">
        <v>1653.89</v>
      </c>
      <c r="R800" t="s">
        <v>52</v>
      </c>
      <c r="S800">
        <v>30.270686999999999</v>
      </c>
      <c r="T800">
        <v>-82.124906999999993</v>
      </c>
      <c r="U800">
        <v>0.73299999999999998</v>
      </c>
      <c r="V800">
        <v>1</v>
      </c>
      <c r="W800">
        <v>1.3</v>
      </c>
      <c r="X800">
        <v>0.73299999999999998</v>
      </c>
      <c r="Y800">
        <v>267.56099999999998</v>
      </c>
      <c r="Z800">
        <v>12000195001</v>
      </c>
      <c r="AA800">
        <v>340.53582428689998</v>
      </c>
      <c r="AB800" t="s">
        <v>41</v>
      </c>
      <c r="AC800" t="s">
        <v>54</v>
      </c>
      <c r="AD800" t="s">
        <v>54</v>
      </c>
      <c r="AE800" t="s">
        <v>73</v>
      </c>
      <c r="AF800" t="s">
        <v>3824</v>
      </c>
    </row>
    <row r="801" spans="1:32" x14ac:dyDescent="0.3">
      <c r="A801" t="s">
        <v>3614</v>
      </c>
      <c r="B801" t="s">
        <v>3825</v>
      </c>
      <c r="C801" t="s">
        <v>3826</v>
      </c>
      <c r="D801" t="s">
        <v>206</v>
      </c>
      <c r="E801" t="s">
        <v>136</v>
      </c>
      <c r="F801">
        <v>4</v>
      </c>
      <c r="G801">
        <v>2022</v>
      </c>
      <c r="H801" s="1">
        <v>44977.52330064815</v>
      </c>
      <c r="I801" t="s">
        <v>3355</v>
      </c>
      <c r="J801">
        <v>1639</v>
      </c>
      <c r="K801">
        <v>0</v>
      </c>
      <c r="L801" t="s">
        <v>38</v>
      </c>
      <c r="M801" t="s">
        <v>51</v>
      </c>
      <c r="N801">
        <v>1639</v>
      </c>
      <c r="R801" t="s">
        <v>52</v>
      </c>
      <c r="S801">
        <v>34.964309</v>
      </c>
      <c r="T801">
        <v>-78.832921999999996</v>
      </c>
      <c r="U801">
        <v>13.41984167</v>
      </c>
      <c r="V801">
        <v>1</v>
      </c>
      <c r="W801">
        <v>21</v>
      </c>
      <c r="X801">
        <v>0</v>
      </c>
      <c r="Y801">
        <v>4898.2790000000005</v>
      </c>
      <c r="Z801">
        <v>37002601002</v>
      </c>
      <c r="AA801">
        <v>7375.241114235002</v>
      </c>
      <c r="AB801" t="s">
        <v>41</v>
      </c>
      <c r="AC801" t="s">
        <v>54</v>
      </c>
      <c r="AD801" t="s">
        <v>54</v>
      </c>
      <c r="AE801" t="s">
        <v>73</v>
      </c>
      <c r="AF801" t="s">
        <v>3827</v>
      </c>
    </row>
    <row r="802" spans="1:32" x14ac:dyDescent="0.3">
      <c r="A802" t="s">
        <v>3828</v>
      </c>
      <c r="B802" t="s">
        <v>3829</v>
      </c>
      <c r="C802" t="s">
        <v>3830</v>
      </c>
      <c r="D802" t="s">
        <v>3831</v>
      </c>
      <c r="E802" t="s">
        <v>259</v>
      </c>
      <c r="F802">
        <v>7</v>
      </c>
      <c r="G802">
        <v>2022</v>
      </c>
      <c r="H802" s="1">
        <v>44957.384245775465</v>
      </c>
      <c r="I802" t="s">
        <v>3355</v>
      </c>
      <c r="J802">
        <v>1601</v>
      </c>
      <c r="K802">
        <v>0</v>
      </c>
      <c r="L802" t="s">
        <v>38</v>
      </c>
      <c r="M802" t="s">
        <v>51</v>
      </c>
      <c r="N802">
        <v>683.6</v>
      </c>
      <c r="R802" t="s">
        <v>52</v>
      </c>
      <c r="S802">
        <v>42.801110999999999</v>
      </c>
      <c r="T802">
        <v>-96.217777999999996</v>
      </c>
      <c r="U802">
        <v>0</v>
      </c>
      <c r="V802">
        <v>1</v>
      </c>
      <c r="W802">
        <v>4.7300000000000004</v>
      </c>
      <c r="X802">
        <v>3.59</v>
      </c>
      <c r="Y802">
        <v>0</v>
      </c>
      <c r="Z802">
        <v>19000471001</v>
      </c>
      <c r="AA802">
        <v>788.87764214484002</v>
      </c>
      <c r="AB802" t="s">
        <v>53</v>
      </c>
      <c r="AC802" t="s">
        <v>42</v>
      </c>
      <c r="AD802" t="s">
        <v>54</v>
      </c>
      <c r="AE802" t="s">
        <v>438</v>
      </c>
      <c r="AF802" t="s">
        <v>3832</v>
      </c>
    </row>
    <row r="803" spans="1:32" x14ac:dyDescent="0.3">
      <c r="A803" t="s">
        <v>3833</v>
      </c>
      <c r="B803" t="s">
        <v>3834</v>
      </c>
      <c r="C803" t="s">
        <v>3835</v>
      </c>
      <c r="D803" t="s">
        <v>3836</v>
      </c>
      <c r="E803" t="s">
        <v>36</v>
      </c>
      <c r="F803">
        <v>9</v>
      </c>
      <c r="G803">
        <v>2022</v>
      </c>
      <c r="H803" s="1">
        <v>44979.544264618053</v>
      </c>
      <c r="I803" t="s">
        <v>3355</v>
      </c>
      <c r="J803">
        <v>1597</v>
      </c>
      <c r="K803">
        <v>0</v>
      </c>
      <c r="L803" t="s">
        <v>38</v>
      </c>
      <c r="M803" t="s">
        <v>51</v>
      </c>
      <c r="N803">
        <v>1820</v>
      </c>
      <c r="R803" t="s">
        <v>214</v>
      </c>
      <c r="S803">
        <v>34.616658000000001</v>
      </c>
      <c r="T803">
        <v>-117.355048</v>
      </c>
      <c r="U803">
        <v>7.04</v>
      </c>
      <c r="V803">
        <v>1</v>
      </c>
      <c r="W803">
        <v>18</v>
      </c>
      <c r="X803">
        <v>4.8</v>
      </c>
      <c r="Y803">
        <v>2570.1799999999998</v>
      </c>
      <c r="Z803">
        <v>6006009001</v>
      </c>
      <c r="AA803">
        <v>4880.4064657159997</v>
      </c>
      <c r="AB803" t="s">
        <v>118</v>
      </c>
      <c r="AC803" t="s">
        <v>562</v>
      </c>
      <c r="AD803" t="s">
        <v>54</v>
      </c>
      <c r="AE803" t="s">
        <v>589</v>
      </c>
      <c r="AF803" t="s">
        <v>3837</v>
      </c>
    </row>
    <row r="804" spans="1:32" x14ac:dyDescent="0.3">
      <c r="A804" t="s">
        <v>3838</v>
      </c>
      <c r="B804" t="s">
        <v>3839</v>
      </c>
      <c r="C804" t="s">
        <v>3840</v>
      </c>
      <c r="D804" t="s">
        <v>3841</v>
      </c>
      <c r="E804" t="s">
        <v>253</v>
      </c>
      <c r="F804">
        <v>5</v>
      </c>
      <c r="G804">
        <v>2022</v>
      </c>
      <c r="H804" s="1">
        <v>44944.406872743057</v>
      </c>
      <c r="I804" t="s">
        <v>3355</v>
      </c>
      <c r="J804">
        <v>1574.21</v>
      </c>
      <c r="K804">
        <v>0</v>
      </c>
      <c r="L804" t="s">
        <v>38</v>
      </c>
      <c r="M804" t="s">
        <v>39</v>
      </c>
      <c r="N804">
        <v>1401.65</v>
      </c>
      <c r="Q804">
        <v>172.56</v>
      </c>
      <c r="R804" t="s">
        <v>86</v>
      </c>
      <c r="S804">
        <v>41.663519999999998</v>
      </c>
      <c r="T804">
        <v>-85.143500000000003</v>
      </c>
      <c r="U804">
        <v>0.50347500000000001</v>
      </c>
      <c r="V804">
        <v>1</v>
      </c>
      <c r="W804">
        <v>2.2999999999999998</v>
      </c>
      <c r="X804">
        <v>0.5</v>
      </c>
      <c r="Y804">
        <v>183.8082</v>
      </c>
      <c r="Z804">
        <v>18003051001</v>
      </c>
      <c r="AA804">
        <v>364.20943773999994</v>
      </c>
      <c r="AB804" t="s">
        <v>87</v>
      </c>
      <c r="AC804" t="s">
        <v>72</v>
      </c>
      <c r="AD804" t="s">
        <v>975</v>
      </c>
      <c r="AE804" t="s">
        <v>73</v>
      </c>
      <c r="AF804" t="s">
        <v>3842</v>
      </c>
    </row>
    <row r="805" spans="1:32" x14ac:dyDescent="0.3">
      <c r="A805" t="s">
        <v>3843</v>
      </c>
      <c r="B805" t="s">
        <v>3844</v>
      </c>
      <c r="C805" t="s">
        <v>3845</v>
      </c>
      <c r="D805" t="s">
        <v>3846</v>
      </c>
      <c r="E805" t="s">
        <v>259</v>
      </c>
      <c r="F805">
        <v>7</v>
      </c>
      <c r="G805">
        <v>2022</v>
      </c>
      <c r="H805" s="1">
        <v>44929.686959629631</v>
      </c>
      <c r="I805" t="s">
        <v>3355</v>
      </c>
      <c r="J805">
        <v>1572.78</v>
      </c>
      <c r="K805">
        <v>0</v>
      </c>
      <c r="L805" t="s">
        <v>38</v>
      </c>
      <c r="M805" t="s">
        <v>51</v>
      </c>
      <c r="N805">
        <v>1572.78</v>
      </c>
      <c r="R805" t="s">
        <v>52</v>
      </c>
      <c r="S805">
        <v>42.648800000000001</v>
      </c>
      <c r="T805">
        <v>-93.906800000000004</v>
      </c>
      <c r="U805">
        <v>0</v>
      </c>
      <c r="V805">
        <v>1</v>
      </c>
      <c r="W805">
        <v>6</v>
      </c>
      <c r="X805">
        <v>4.1500000000000004</v>
      </c>
      <c r="Y805">
        <v>0</v>
      </c>
      <c r="Z805">
        <v>19000253001</v>
      </c>
      <c r="AA805">
        <v>738.25253029897999</v>
      </c>
      <c r="AB805" t="s">
        <v>118</v>
      </c>
      <c r="AC805" t="s">
        <v>54</v>
      </c>
      <c r="AD805" t="s">
        <v>54</v>
      </c>
      <c r="AE805" t="s">
        <v>55</v>
      </c>
      <c r="AF805" t="s">
        <v>3847</v>
      </c>
    </row>
    <row r="806" spans="1:32" x14ac:dyDescent="0.3">
      <c r="A806" t="s">
        <v>3848</v>
      </c>
      <c r="B806" t="s">
        <v>3849</v>
      </c>
      <c r="C806" t="s">
        <v>3850</v>
      </c>
      <c r="D806" t="s">
        <v>3851</v>
      </c>
      <c r="E806" t="s">
        <v>600</v>
      </c>
      <c r="F806">
        <v>4</v>
      </c>
      <c r="G806">
        <v>2022</v>
      </c>
      <c r="H806" s="1">
        <v>44973.562643460646</v>
      </c>
      <c r="I806" t="s">
        <v>3355</v>
      </c>
      <c r="J806">
        <v>1555.13</v>
      </c>
      <c r="K806">
        <v>0</v>
      </c>
      <c r="L806" t="s">
        <v>38</v>
      </c>
      <c r="M806" t="s">
        <v>51</v>
      </c>
      <c r="N806">
        <v>1555.13</v>
      </c>
      <c r="R806" t="s">
        <v>52</v>
      </c>
      <c r="S806">
        <v>25.993110000000001</v>
      </c>
      <c r="T806">
        <v>-80.334090000000003</v>
      </c>
      <c r="Z806">
        <v>12000001022</v>
      </c>
      <c r="AA806">
        <v>3168.6221083379996</v>
      </c>
      <c r="AB806" t="s">
        <v>53</v>
      </c>
      <c r="AC806" t="s">
        <v>72</v>
      </c>
      <c r="AD806" t="s">
        <v>54</v>
      </c>
      <c r="AE806" t="s">
        <v>73</v>
      </c>
      <c r="AF806" t="s">
        <v>3852</v>
      </c>
    </row>
    <row r="807" spans="1:32" x14ac:dyDescent="0.3">
      <c r="A807" t="s">
        <v>3853</v>
      </c>
      <c r="B807" t="s">
        <v>3854</v>
      </c>
      <c r="C807" t="s">
        <v>3855</v>
      </c>
      <c r="D807" t="s">
        <v>3856</v>
      </c>
      <c r="E807" t="s">
        <v>207</v>
      </c>
      <c r="F807">
        <v>4</v>
      </c>
      <c r="G807">
        <v>2022</v>
      </c>
      <c r="H807" s="1">
        <v>44963.41788966435</v>
      </c>
      <c r="I807" t="s">
        <v>3355</v>
      </c>
      <c r="J807">
        <v>1550.36</v>
      </c>
      <c r="K807">
        <v>0</v>
      </c>
      <c r="L807" t="s">
        <v>38</v>
      </c>
      <c r="M807" t="s">
        <v>79</v>
      </c>
      <c r="Q807">
        <v>1468.7</v>
      </c>
      <c r="R807" t="s">
        <v>86</v>
      </c>
      <c r="S807">
        <v>35.926091</v>
      </c>
      <c r="T807">
        <v>-83.601215999999994</v>
      </c>
      <c r="U807">
        <v>19.426666669999999</v>
      </c>
      <c r="V807">
        <v>1</v>
      </c>
      <c r="W807">
        <v>4.8</v>
      </c>
      <c r="X807">
        <v>4.5199999999999996</v>
      </c>
      <c r="Y807">
        <v>7185.4750000000004</v>
      </c>
      <c r="Z807">
        <v>47001280002</v>
      </c>
      <c r="AA807">
        <v>1194.6069557871997</v>
      </c>
      <c r="AB807" t="s">
        <v>41</v>
      </c>
      <c r="AC807" t="s">
        <v>54</v>
      </c>
      <c r="AD807" t="s">
        <v>54</v>
      </c>
      <c r="AE807" t="s">
        <v>73</v>
      </c>
      <c r="AF807" t="s">
        <v>3857</v>
      </c>
    </row>
    <row r="808" spans="1:32" x14ac:dyDescent="0.3">
      <c r="A808" t="s">
        <v>3858</v>
      </c>
      <c r="B808" t="s">
        <v>3859</v>
      </c>
      <c r="C808" t="s">
        <v>3860</v>
      </c>
      <c r="D808" t="s">
        <v>3538</v>
      </c>
      <c r="E808" t="s">
        <v>36</v>
      </c>
      <c r="F808">
        <v>9</v>
      </c>
      <c r="G808">
        <v>2022</v>
      </c>
      <c r="H808" s="1">
        <v>44972.739143333332</v>
      </c>
      <c r="I808" t="s">
        <v>3355</v>
      </c>
      <c r="J808">
        <v>1544.58</v>
      </c>
      <c r="K808">
        <v>0</v>
      </c>
      <c r="L808" t="s">
        <v>38</v>
      </c>
      <c r="M808" t="s">
        <v>51</v>
      </c>
      <c r="N808">
        <v>1544.58</v>
      </c>
      <c r="R808" t="s">
        <v>52</v>
      </c>
      <c r="S808">
        <v>33.772950982902401</v>
      </c>
      <c r="T808">
        <v>-116.955054908457</v>
      </c>
      <c r="Z808">
        <v>6008006001</v>
      </c>
      <c r="AA808">
        <v>4900.4379847916998</v>
      </c>
      <c r="AB808" t="s">
        <v>53</v>
      </c>
      <c r="AC808" t="s">
        <v>42</v>
      </c>
      <c r="AD808" t="s">
        <v>54</v>
      </c>
      <c r="AE808" t="s">
        <v>73</v>
      </c>
      <c r="AF808" t="s">
        <v>3861</v>
      </c>
    </row>
    <row r="809" spans="1:32" x14ac:dyDescent="0.3">
      <c r="A809" t="s">
        <v>3862</v>
      </c>
      <c r="B809" t="s">
        <v>3863</v>
      </c>
      <c r="C809" t="s">
        <v>3864</v>
      </c>
      <c r="D809" t="s">
        <v>3865</v>
      </c>
      <c r="E809" t="s">
        <v>172</v>
      </c>
      <c r="F809">
        <v>4</v>
      </c>
      <c r="G809">
        <v>2022</v>
      </c>
      <c r="H809" s="1">
        <v>44974.503679965281</v>
      </c>
      <c r="I809" t="s">
        <v>3355</v>
      </c>
      <c r="J809">
        <v>1529.54</v>
      </c>
      <c r="K809">
        <v>0</v>
      </c>
      <c r="L809" t="s">
        <v>38</v>
      </c>
      <c r="M809" t="s">
        <v>679</v>
      </c>
      <c r="O809">
        <v>1530</v>
      </c>
      <c r="R809" t="s">
        <v>52</v>
      </c>
      <c r="S809">
        <v>34.136389000000001</v>
      </c>
      <c r="T809">
        <v>-79.551389</v>
      </c>
      <c r="U809">
        <v>9.6185833330000001</v>
      </c>
      <c r="V809">
        <v>1</v>
      </c>
      <c r="W809">
        <v>0</v>
      </c>
      <c r="X809">
        <v>0</v>
      </c>
      <c r="Y809">
        <v>3509.864</v>
      </c>
      <c r="Z809">
        <v>45000275001</v>
      </c>
      <c r="AA809">
        <v>4534.4074998629994</v>
      </c>
      <c r="AB809" t="s">
        <v>41</v>
      </c>
      <c r="AC809" t="s">
        <v>54</v>
      </c>
      <c r="AD809" t="s">
        <v>54</v>
      </c>
      <c r="AE809" t="s">
        <v>73</v>
      </c>
      <c r="AF809" t="s">
        <v>3866</v>
      </c>
    </row>
    <row r="810" spans="1:32" x14ac:dyDescent="0.3">
      <c r="A810" t="s">
        <v>3867</v>
      </c>
      <c r="B810" t="s">
        <v>3868</v>
      </c>
      <c r="C810" t="s">
        <v>3869</v>
      </c>
      <c r="D810" t="s">
        <v>3870</v>
      </c>
      <c r="E810" t="s">
        <v>61</v>
      </c>
      <c r="F810">
        <v>1</v>
      </c>
      <c r="G810">
        <v>2022</v>
      </c>
      <c r="H810" s="1">
        <v>44957.399683368058</v>
      </c>
      <c r="I810" t="s">
        <v>3355</v>
      </c>
      <c r="J810">
        <v>1525.76</v>
      </c>
      <c r="K810">
        <v>0</v>
      </c>
      <c r="L810" t="s">
        <v>38</v>
      </c>
      <c r="M810" t="s">
        <v>79</v>
      </c>
      <c r="Q810">
        <v>1525.76</v>
      </c>
      <c r="R810" t="s">
        <v>94</v>
      </c>
      <c r="S810">
        <v>41.513430999999997</v>
      </c>
      <c r="T810">
        <v>-72.827877999999998</v>
      </c>
      <c r="U810">
        <v>10.71666667</v>
      </c>
      <c r="V810">
        <v>1</v>
      </c>
      <c r="W810">
        <v>11.6</v>
      </c>
      <c r="X810">
        <v>0</v>
      </c>
      <c r="Y810">
        <v>3904.6</v>
      </c>
      <c r="Z810">
        <v>9000800001</v>
      </c>
      <c r="AA810">
        <v>3873.7315798026402</v>
      </c>
      <c r="AB810" t="s">
        <v>54</v>
      </c>
      <c r="AC810" t="s">
        <v>54</v>
      </c>
      <c r="AD810" t="s">
        <v>54</v>
      </c>
      <c r="AE810" t="s">
        <v>73</v>
      </c>
      <c r="AF810" t="s">
        <v>3871</v>
      </c>
    </row>
    <row r="811" spans="1:32" x14ac:dyDescent="0.3">
      <c r="A811" t="s">
        <v>3872</v>
      </c>
      <c r="B811" t="s">
        <v>3873</v>
      </c>
      <c r="C811" t="s">
        <v>3874</v>
      </c>
      <c r="D811" t="s">
        <v>3875</v>
      </c>
      <c r="E811" t="s">
        <v>600</v>
      </c>
      <c r="F811">
        <v>4</v>
      </c>
      <c r="G811">
        <v>2022</v>
      </c>
      <c r="H811" s="1">
        <v>44957.614796770831</v>
      </c>
      <c r="I811" t="s">
        <v>3355</v>
      </c>
      <c r="J811">
        <v>1493.2</v>
      </c>
      <c r="K811">
        <v>0</v>
      </c>
      <c r="L811" t="s">
        <v>38</v>
      </c>
      <c r="M811" t="s">
        <v>51</v>
      </c>
      <c r="N811">
        <v>926.42</v>
      </c>
      <c r="R811" t="s">
        <v>52</v>
      </c>
      <c r="S811">
        <v>30.216107000000001</v>
      </c>
      <c r="T811">
        <v>-85.853669999999994</v>
      </c>
      <c r="U811">
        <v>4.903333333</v>
      </c>
      <c r="V811">
        <v>1</v>
      </c>
      <c r="W811">
        <v>14</v>
      </c>
      <c r="X811">
        <v>0</v>
      </c>
      <c r="Y811">
        <v>1791.06</v>
      </c>
      <c r="Z811">
        <v>12000199001</v>
      </c>
      <c r="AA811">
        <v>2913.6755019199995</v>
      </c>
      <c r="AB811" t="s">
        <v>41</v>
      </c>
      <c r="AC811" t="s">
        <v>54</v>
      </c>
      <c r="AD811" t="s">
        <v>54</v>
      </c>
      <c r="AE811" t="s">
        <v>73</v>
      </c>
      <c r="AF811" t="s">
        <v>3876</v>
      </c>
    </row>
    <row r="812" spans="1:32" x14ac:dyDescent="0.3">
      <c r="A812" t="s">
        <v>3877</v>
      </c>
      <c r="B812" t="s">
        <v>3878</v>
      </c>
      <c r="C812" t="s">
        <v>3879</v>
      </c>
      <c r="D812" t="s">
        <v>3880</v>
      </c>
      <c r="E812" t="s">
        <v>61</v>
      </c>
      <c r="F812">
        <v>1</v>
      </c>
      <c r="G812">
        <v>2022</v>
      </c>
      <c r="H812" s="1">
        <v>44971.453675671299</v>
      </c>
      <c r="I812" t="s">
        <v>3355</v>
      </c>
      <c r="J812">
        <v>1470.58</v>
      </c>
      <c r="K812">
        <v>0</v>
      </c>
      <c r="L812" t="s">
        <v>38</v>
      </c>
      <c r="M812" t="s">
        <v>79</v>
      </c>
      <c r="Q812">
        <v>2941.16</v>
      </c>
      <c r="R812" t="s">
        <v>94</v>
      </c>
      <c r="S812">
        <v>41.013328999999999</v>
      </c>
      <c r="T812">
        <v>-73.624832999999995</v>
      </c>
      <c r="U812">
        <v>6.6833333330000002</v>
      </c>
      <c r="V812">
        <v>1</v>
      </c>
      <c r="W812">
        <v>12.5</v>
      </c>
      <c r="X812">
        <v>0</v>
      </c>
      <c r="Y812">
        <v>2436.65</v>
      </c>
      <c r="Z812">
        <v>9000570001</v>
      </c>
      <c r="AA812">
        <v>3899.4083451633105</v>
      </c>
      <c r="AB812" t="s">
        <v>54</v>
      </c>
      <c r="AC812" t="s">
        <v>54</v>
      </c>
      <c r="AD812" t="s">
        <v>54</v>
      </c>
      <c r="AE812" t="s">
        <v>55</v>
      </c>
      <c r="AF812" t="s">
        <v>3881</v>
      </c>
    </row>
    <row r="813" spans="1:32" x14ac:dyDescent="0.3">
      <c r="A813" t="s">
        <v>3882</v>
      </c>
      <c r="B813" t="s">
        <v>3883</v>
      </c>
      <c r="C813" t="s">
        <v>3884</v>
      </c>
      <c r="D813" t="s">
        <v>3885</v>
      </c>
      <c r="E813" t="s">
        <v>172</v>
      </c>
      <c r="F813">
        <v>4</v>
      </c>
      <c r="G813">
        <v>2022</v>
      </c>
      <c r="H813" s="1">
        <v>44945.452003136576</v>
      </c>
      <c r="I813" t="s">
        <v>3355</v>
      </c>
      <c r="J813">
        <v>1466.83</v>
      </c>
      <c r="K813">
        <v>0</v>
      </c>
      <c r="L813" t="s">
        <v>38</v>
      </c>
      <c r="M813" t="s">
        <v>79</v>
      </c>
      <c r="Q813">
        <v>1466.83</v>
      </c>
      <c r="R813" t="s">
        <v>214</v>
      </c>
      <c r="S813">
        <v>33.469721999999997</v>
      </c>
      <c r="T813">
        <v>-81.913611000000003</v>
      </c>
      <c r="U813">
        <v>10.634874999999999</v>
      </c>
      <c r="V813">
        <v>1</v>
      </c>
      <c r="W813">
        <v>0</v>
      </c>
      <c r="X813">
        <v>0</v>
      </c>
      <c r="Y813">
        <v>1939.4902</v>
      </c>
      <c r="Z813">
        <v>45000612001</v>
      </c>
      <c r="AA813">
        <v>7102.08403593</v>
      </c>
      <c r="AB813" t="s">
        <v>54</v>
      </c>
      <c r="AC813" t="s">
        <v>64</v>
      </c>
      <c r="AD813" t="s">
        <v>537</v>
      </c>
      <c r="AE813" t="s">
        <v>73</v>
      </c>
      <c r="AF813" t="s">
        <v>3886</v>
      </c>
    </row>
    <row r="814" spans="1:32" x14ac:dyDescent="0.3">
      <c r="A814" t="s">
        <v>3887</v>
      </c>
      <c r="B814" t="s">
        <v>3888</v>
      </c>
      <c r="C814" t="s">
        <v>3889</v>
      </c>
      <c r="D814" t="s">
        <v>3890</v>
      </c>
      <c r="E814" t="s">
        <v>36</v>
      </c>
      <c r="F814">
        <v>9</v>
      </c>
      <c r="G814">
        <v>2022</v>
      </c>
      <c r="H814" s="1">
        <v>44972.516912557869</v>
      </c>
      <c r="I814" t="s">
        <v>3355</v>
      </c>
      <c r="J814">
        <v>1462</v>
      </c>
      <c r="K814">
        <v>0</v>
      </c>
      <c r="L814" t="s">
        <v>38</v>
      </c>
      <c r="M814" t="s">
        <v>79</v>
      </c>
      <c r="Q814">
        <v>1462</v>
      </c>
      <c r="R814" t="s">
        <v>94</v>
      </c>
      <c r="S814">
        <v>34.243076000000002</v>
      </c>
      <c r="T814">
        <v>-117.278006</v>
      </c>
      <c r="U814">
        <v>7.65</v>
      </c>
      <c r="V814">
        <v>1</v>
      </c>
      <c r="W814">
        <v>15</v>
      </c>
      <c r="X814">
        <v>0</v>
      </c>
      <c r="Y814">
        <v>2791.7</v>
      </c>
      <c r="Z814">
        <v>6005184001</v>
      </c>
      <c r="AA814">
        <v>4261.2504215580002</v>
      </c>
      <c r="AB814" t="s">
        <v>3891</v>
      </c>
      <c r="AC814" t="s">
        <v>72</v>
      </c>
      <c r="AD814" t="s">
        <v>54</v>
      </c>
      <c r="AE814" t="s">
        <v>452</v>
      </c>
      <c r="AF814" t="s">
        <v>3892</v>
      </c>
    </row>
    <row r="815" spans="1:32" x14ac:dyDescent="0.3">
      <c r="A815" t="s">
        <v>3893</v>
      </c>
      <c r="B815" t="s">
        <v>3894</v>
      </c>
      <c r="C815" t="s">
        <v>3895</v>
      </c>
      <c r="D815" t="s">
        <v>3896</v>
      </c>
      <c r="E815" t="s">
        <v>136</v>
      </c>
      <c r="F815">
        <v>4</v>
      </c>
      <c r="G815">
        <v>2022</v>
      </c>
      <c r="H815" s="1">
        <v>44973.589188078702</v>
      </c>
      <c r="I815" t="s">
        <v>3355</v>
      </c>
      <c r="J815">
        <v>1447</v>
      </c>
      <c r="K815">
        <v>0</v>
      </c>
      <c r="L815" t="s">
        <v>38</v>
      </c>
      <c r="M815" t="s">
        <v>51</v>
      </c>
      <c r="N815">
        <v>1447</v>
      </c>
      <c r="R815" t="s">
        <v>52</v>
      </c>
      <c r="S815">
        <v>35.546512999999997</v>
      </c>
      <c r="T815">
        <v>-79.219919000000004</v>
      </c>
      <c r="U815">
        <v>3.4804916669999999</v>
      </c>
      <c r="V815">
        <v>1</v>
      </c>
      <c r="W815">
        <v>12</v>
      </c>
      <c r="X815">
        <v>0</v>
      </c>
      <c r="Y815">
        <v>1272.0337</v>
      </c>
      <c r="Z815">
        <v>37005301003</v>
      </c>
      <c r="AA815">
        <v>2968.3069175809997</v>
      </c>
      <c r="AB815" t="s">
        <v>41</v>
      </c>
      <c r="AC815" t="s">
        <v>54</v>
      </c>
      <c r="AD815" t="s">
        <v>54</v>
      </c>
      <c r="AE815" t="s">
        <v>54</v>
      </c>
      <c r="AF815" t="s">
        <v>3897</v>
      </c>
    </row>
    <row r="816" spans="1:32" x14ac:dyDescent="0.3">
      <c r="A816" t="s">
        <v>3898</v>
      </c>
      <c r="B816" t="s">
        <v>3899</v>
      </c>
      <c r="C816" t="s">
        <v>3900</v>
      </c>
      <c r="D816" t="s">
        <v>3901</v>
      </c>
      <c r="E816" t="s">
        <v>1023</v>
      </c>
      <c r="F816">
        <v>8</v>
      </c>
      <c r="G816">
        <v>2022</v>
      </c>
      <c r="H816" s="1">
        <v>44963.519323263892</v>
      </c>
      <c r="I816" t="s">
        <v>3355</v>
      </c>
      <c r="J816">
        <v>1420</v>
      </c>
      <c r="K816">
        <v>0</v>
      </c>
      <c r="L816" t="s">
        <v>38</v>
      </c>
      <c r="M816" t="s">
        <v>51</v>
      </c>
      <c r="N816">
        <v>15</v>
      </c>
      <c r="R816" t="s">
        <v>52</v>
      </c>
      <c r="S816">
        <v>40.423628000000001</v>
      </c>
      <c r="T816">
        <v>-104.676788</v>
      </c>
      <c r="U816">
        <v>7.141666667</v>
      </c>
      <c r="V816">
        <v>4</v>
      </c>
      <c r="W816">
        <v>14.7</v>
      </c>
      <c r="X816">
        <v>0</v>
      </c>
      <c r="Y816">
        <v>869.16666669999995</v>
      </c>
      <c r="Z816">
        <v>8000044001</v>
      </c>
      <c r="AA816">
        <v>4091.8930330089001</v>
      </c>
      <c r="AB816" t="s">
        <v>53</v>
      </c>
      <c r="AC816" t="s">
        <v>42</v>
      </c>
      <c r="AD816" t="s">
        <v>54</v>
      </c>
      <c r="AE816" t="s">
        <v>65</v>
      </c>
      <c r="AF816" t="s">
        <v>3902</v>
      </c>
    </row>
    <row r="817" spans="1:32" x14ac:dyDescent="0.3">
      <c r="A817" t="s">
        <v>3903</v>
      </c>
      <c r="B817" t="s">
        <v>3904</v>
      </c>
      <c r="C817" t="s">
        <v>3905</v>
      </c>
      <c r="D817" t="s">
        <v>3906</v>
      </c>
      <c r="E817" t="s">
        <v>36</v>
      </c>
      <c r="F817">
        <v>9</v>
      </c>
      <c r="G817">
        <v>2022</v>
      </c>
      <c r="H817" s="1">
        <v>44938.755203148146</v>
      </c>
      <c r="I817" t="s">
        <v>3355</v>
      </c>
      <c r="J817">
        <v>1415.08</v>
      </c>
      <c r="K817">
        <v>0</v>
      </c>
      <c r="L817" t="s">
        <v>38</v>
      </c>
      <c r="M817" t="s">
        <v>79</v>
      </c>
      <c r="Q817">
        <v>1415.08</v>
      </c>
      <c r="R817" t="s">
        <v>52</v>
      </c>
      <c r="S817">
        <v>37.795777999999999</v>
      </c>
      <c r="T817">
        <v>-121.260639</v>
      </c>
      <c r="U817">
        <v>5.5943333329999998</v>
      </c>
      <c r="V817">
        <v>1</v>
      </c>
      <c r="W817">
        <v>9.8699999999999992</v>
      </c>
      <c r="X817">
        <v>0</v>
      </c>
      <c r="Y817">
        <v>2040.6220000000001</v>
      </c>
      <c r="Z817">
        <v>6005146001</v>
      </c>
      <c r="AA817">
        <v>2817.1600009188996</v>
      </c>
      <c r="AB817" t="s">
        <v>53</v>
      </c>
      <c r="AC817" t="s">
        <v>42</v>
      </c>
      <c r="AD817" t="s">
        <v>54</v>
      </c>
      <c r="AE817" t="s">
        <v>65</v>
      </c>
      <c r="AF817" t="s">
        <v>3907</v>
      </c>
    </row>
    <row r="818" spans="1:32" x14ac:dyDescent="0.3">
      <c r="A818" t="s">
        <v>3402</v>
      </c>
      <c r="B818" t="s">
        <v>3908</v>
      </c>
      <c r="C818" t="s">
        <v>3909</v>
      </c>
      <c r="D818" t="s">
        <v>3405</v>
      </c>
      <c r="E818" t="s">
        <v>136</v>
      </c>
      <c r="F818">
        <v>4</v>
      </c>
      <c r="G818">
        <v>2022</v>
      </c>
      <c r="H818" s="1">
        <v>44977.520835636577</v>
      </c>
      <c r="I818" t="s">
        <v>3355</v>
      </c>
      <c r="J818">
        <v>1414</v>
      </c>
      <c r="K818">
        <v>0</v>
      </c>
      <c r="L818" t="s">
        <v>38</v>
      </c>
      <c r="M818" t="s">
        <v>39</v>
      </c>
      <c r="N818">
        <v>1019</v>
      </c>
      <c r="Q818">
        <v>395</v>
      </c>
      <c r="R818" t="s">
        <v>561</v>
      </c>
      <c r="S818">
        <v>35.383595999999997</v>
      </c>
      <c r="T818">
        <v>-80.941433000000004</v>
      </c>
      <c r="U818">
        <v>5.3802916669999998</v>
      </c>
      <c r="V818">
        <v>1</v>
      </c>
      <c r="W818">
        <v>12</v>
      </c>
      <c r="X818">
        <v>0</v>
      </c>
      <c r="Y818">
        <v>1964.5877</v>
      </c>
      <c r="Z818">
        <v>37006001008</v>
      </c>
      <c r="AA818">
        <v>2933.7070209956996</v>
      </c>
      <c r="AB818" t="s">
        <v>53</v>
      </c>
      <c r="AC818" t="s">
        <v>54</v>
      </c>
      <c r="AD818" t="s">
        <v>54</v>
      </c>
      <c r="AE818" t="s">
        <v>54</v>
      </c>
      <c r="AF818" t="s">
        <v>3910</v>
      </c>
    </row>
    <row r="819" spans="1:32" x14ac:dyDescent="0.3">
      <c r="A819" t="s">
        <v>3911</v>
      </c>
      <c r="B819" t="s">
        <v>3912</v>
      </c>
      <c r="C819" t="s">
        <v>3913</v>
      </c>
      <c r="D819" t="s">
        <v>1459</v>
      </c>
      <c r="E819" t="s">
        <v>36</v>
      </c>
      <c r="F819">
        <v>9</v>
      </c>
      <c r="G819">
        <v>2022</v>
      </c>
      <c r="H819" s="1">
        <v>44986.803787881945</v>
      </c>
      <c r="I819" t="s">
        <v>3355</v>
      </c>
      <c r="J819">
        <v>1402.88</v>
      </c>
      <c r="K819">
        <v>0</v>
      </c>
      <c r="L819" t="s">
        <v>38</v>
      </c>
      <c r="M819" t="s">
        <v>79</v>
      </c>
      <c r="Q819">
        <v>1405.21</v>
      </c>
      <c r="R819" t="s">
        <v>94</v>
      </c>
      <c r="S819">
        <v>34.055900000000001</v>
      </c>
      <c r="T819">
        <v>-117.36134</v>
      </c>
      <c r="U819">
        <v>6.9307499999999997</v>
      </c>
      <c r="V819">
        <v>2</v>
      </c>
      <c r="W819">
        <v>11.7</v>
      </c>
      <c r="X819">
        <v>6.5</v>
      </c>
      <c r="Y819">
        <v>2529.8000000000002</v>
      </c>
      <c r="Z819">
        <v>6008052001</v>
      </c>
      <c r="AA819">
        <v>3296.0954115469995</v>
      </c>
      <c r="AB819" t="s">
        <v>41</v>
      </c>
      <c r="AC819" t="s">
        <v>64</v>
      </c>
      <c r="AD819" t="s">
        <v>54</v>
      </c>
      <c r="AE819" t="s">
        <v>55</v>
      </c>
      <c r="AF819" t="s">
        <v>3914</v>
      </c>
    </row>
    <row r="820" spans="1:32" x14ac:dyDescent="0.3">
      <c r="A820" t="s">
        <v>3915</v>
      </c>
      <c r="B820" t="s">
        <v>3916</v>
      </c>
      <c r="C820" t="s">
        <v>3917</v>
      </c>
      <c r="D820" t="s">
        <v>3918</v>
      </c>
      <c r="E820" t="s">
        <v>253</v>
      </c>
      <c r="F820">
        <v>5</v>
      </c>
      <c r="G820">
        <v>2022</v>
      </c>
      <c r="H820" s="1">
        <v>44953.682407141205</v>
      </c>
      <c r="I820" t="s">
        <v>3355</v>
      </c>
      <c r="J820">
        <v>1394.2</v>
      </c>
      <c r="K820">
        <v>0</v>
      </c>
      <c r="L820" t="s">
        <v>38</v>
      </c>
      <c r="M820" t="s">
        <v>51</v>
      </c>
      <c r="N820">
        <v>58.8</v>
      </c>
      <c r="R820" t="s">
        <v>52</v>
      </c>
      <c r="S820">
        <v>40.923721999999998</v>
      </c>
      <c r="T820">
        <v>-87.175777999999994</v>
      </c>
      <c r="U820">
        <v>1.4302083329999999</v>
      </c>
      <c r="V820">
        <v>2</v>
      </c>
      <c r="W820">
        <v>1.6</v>
      </c>
      <c r="X820">
        <v>1.65</v>
      </c>
      <c r="Y820">
        <v>467.88499999999999</v>
      </c>
      <c r="Z820">
        <v>18003070001</v>
      </c>
      <c r="AA820">
        <v>586.37719476140001</v>
      </c>
      <c r="AB820" t="s">
        <v>41</v>
      </c>
      <c r="AC820" t="s">
        <v>64</v>
      </c>
      <c r="AD820" t="s">
        <v>54</v>
      </c>
      <c r="AE820" t="s">
        <v>589</v>
      </c>
      <c r="AF820" t="s">
        <v>3919</v>
      </c>
    </row>
    <row r="821" spans="1:32" x14ac:dyDescent="0.3">
      <c r="A821" t="s">
        <v>3920</v>
      </c>
      <c r="B821" t="s">
        <v>3921</v>
      </c>
      <c r="C821" t="s">
        <v>3922</v>
      </c>
      <c r="D821" t="s">
        <v>3923</v>
      </c>
      <c r="E821" t="s">
        <v>247</v>
      </c>
      <c r="F821">
        <v>1</v>
      </c>
      <c r="G821">
        <v>2022</v>
      </c>
      <c r="H821" s="1">
        <v>44980.379109074071</v>
      </c>
      <c r="I821" t="s">
        <v>3355</v>
      </c>
      <c r="J821">
        <v>1389</v>
      </c>
      <c r="K821">
        <v>0</v>
      </c>
      <c r="L821" t="s">
        <v>38</v>
      </c>
      <c r="M821" t="s">
        <v>79</v>
      </c>
      <c r="Q821">
        <v>1389</v>
      </c>
      <c r="R821" t="s">
        <v>86</v>
      </c>
      <c r="S821">
        <v>42.600475000000003</v>
      </c>
      <c r="T821">
        <v>-71.284156999999993</v>
      </c>
      <c r="U821">
        <v>4.266666667</v>
      </c>
      <c r="V821">
        <v>1</v>
      </c>
      <c r="W821">
        <v>5.5</v>
      </c>
      <c r="X821">
        <v>0</v>
      </c>
      <c r="Y821">
        <v>1556.6</v>
      </c>
      <c r="Z821">
        <v>25000027001</v>
      </c>
      <c r="AA821">
        <v>1817.4050943226</v>
      </c>
      <c r="AB821" t="s">
        <v>54</v>
      </c>
      <c r="AC821" t="s">
        <v>54</v>
      </c>
      <c r="AD821" t="s">
        <v>54</v>
      </c>
      <c r="AE821" t="s">
        <v>65</v>
      </c>
      <c r="AF821" t="s">
        <v>3924</v>
      </c>
    </row>
    <row r="822" spans="1:32" x14ac:dyDescent="0.3">
      <c r="A822" t="s">
        <v>3925</v>
      </c>
      <c r="B822" t="s">
        <v>3926</v>
      </c>
      <c r="C822" t="s">
        <v>3926</v>
      </c>
      <c r="D822" t="s">
        <v>3927</v>
      </c>
      <c r="E822" t="s">
        <v>99</v>
      </c>
      <c r="F822">
        <v>6</v>
      </c>
      <c r="G822">
        <v>2022</v>
      </c>
      <c r="H822" s="1">
        <v>44830.659801608796</v>
      </c>
      <c r="I822" t="s">
        <v>3355</v>
      </c>
      <c r="J822">
        <v>1360.4770000000001</v>
      </c>
      <c r="K822">
        <v>0</v>
      </c>
      <c r="L822" t="s">
        <v>38</v>
      </c>
      <c r="M822" t="s">
        <v>630</v>
      </c>
      <c r="N822">
        <v>73.349999999999994</v>
      </c>
      <c r="O822">
        <v>1287</v>
      </c>
      <c r="R822" t="s">
        <v>52</v>
      </c>
      <c r="S822">
        <v>26.182167</v>
      </c>
      <c r="T822">
        <v>-97.640360999999999</v>
      </c>
      <c r="U822">
        <v>4.4550000000000001</v>
      </c>
      <c r="V822">
        <v>1</v>
      </c>
      <c r="W822">
        <v>10</v>
      </c>
      <c r="X822">
        <v>10</v>
      </c>
      <c r="Y822">
        <v>1625.01</v>
      </c>
      <c r="Z822">
        <v>48001104003</v>
      </c>
      <c r="AA822">
        <v>2421.9927609709998</v>
      </c>
      <c r="AB822" t="s">
        <v>41</v>
      </c>
      <c r="AC822" t="s">
        <v>64</v>
      </c>
      <c r="AD822" t="s">
        <v>54</v>
      </c>
      <c r="AE822" t="s">
        <v>73</v>
      </c>
      <c r="AF822" t="s">
        <v>3928</v>
      </c>
    </row>
    <row r="823" spans="1:32" x14ac:dyDescent="0.3">
      <c r="A823" t="s">
        <v>3929</v>
      </c>
      <c r="B823" t="s">
        <v>3930</v>
      </c>
      <c r="C823" t="s">
        <v>3931</v>
      </c>
      <c r="D823" t="s">
        <v>3932</v>
      </c>
      <c r="E823" t="s">
        <v>1449</v>
      </c>
      <c r="F823">
        <v>3</v>
      </c>
      <c r="G823">
        <v>2022</v>
      </c>
      <c r="H823" s="1">
        <v>44938.616690104165</v>
      </c>
      <c r="I823" t="s">
        <v>3355</v>
      </c>
      <c r="J823">
        <v>1353.88</v>
      </c>
      <c r="K823">
        <v>0</v>
      </c>
      <c r="L823" t="s">
        <v>38</v>
      </c>
      <c r="M823" t="s">
        <v>679</v>
      </c>
      <c r="O823">
        <v>1354</v>
      </c>
      <c r="R823" t="s">
        <v>52</v>
      </c>
      <c r="S823">
        <v>38.364750000000001</v>
      </c>
      <c r="T823">
        <v>-81.671225000000007</v>
      </c>
      <c r="U823">
        <v>8.620504167</v>
      </c>
      <c r="V823">
        <v>7</v>
      </c>
      <c r="W823">
        <v>0</v>
      </c>
      <c r="X823">
        <v>0</v>
      </c>
      <c r="Y823">
        <v>2005.6</v>
      </c>
      <c r="Z823">
        <v>54002013001</v>
      </c>
      <c r="AA823">
        <v>983.36548189799998</v>
      </c>
      <c r="AB823" t="s">
        <v>54</v>
      </c>
      <c r="AC823" t="s">
        <v>64</v>
      </c>
      <c r="AD823" t="s">
        <v>54</v>
      </c>
      <c r="AE823" t="s">
        <v>54</v>
      </c>
      <c r="AF823" t="s">
        <v>3933</v>
      </c>
    </row>
    <row r="824" spans="1:32" x14ac:dyDescent="0.3">
      <c r="A824" t="s">
        <v>3934</v>
      </c>
      <c r="B824" t="s">
        <v>3935</v>
      </c>
      <c r="C824" t="s">
        <v>3936</v>
      </c>
      <c r="D824" t="s">
        <v>3937</v>
      </c>
      <c r="E824" t="s">
        <v>259</v>
      </c>
      <c r="F824">
        <v>7</v>
      </c>
      <c r="G824">
        <v>2022</v>
      </c>
      <c r="H824" s="1">
        <v>44974.425048657409</v>
      </c>
      <c r="I824" t="s">
        <v>3355</v>
      </c>
      <c r="J824">
        <v>1349.05</v>
      </c>
      <c r="K824">
        <v>0</v>
      </c>
      <c r="L824" t="s">
        <v>38</v>
      </c>
      <c r="M824" t="s">
        <v>51</v>
      </c>
      <c r="N824">
        <v>1349.05</v>
      </c>
      <c r="R824" t="s">
        <v>52</v>
      </c>
      <c r="S824">
        <v>41.262777999999997</v>
      </c>
      <c r="T824">
        <v>-95.848611000000005</v>
      </c>
      <c r="U824">
        <v>0</v>
      </c>
      <c r="V824">
        <v>1</v>
      </c>
      <c r="W824">
        <v>17.899999999999999</v>
      </c>
      <c r="X824">
        <v>14</v>
      </c>
      <c r="Y824">
        <v>0</v>
      </c>
      <c r="Z824">
        <v>19000189001</v>
      </c>
      <c r="AA824">
        <v>3561.9683010972003</v>
      </c>
      <c r="AB824" t="s">
        <v>53</v>
      </c>
      <c r="AC824" t="s">
        <v>42</v>
      </c>
      <c r="AD824" t="s">
        <v>54</v>
      </c>
      <c r="AE824" t="s">
        <v>65</v>
      </c>
      <c r="AF824" t="s">
        <v>3938</v>
      </c>
    </row>
    <row r="825" spans="1:32" x14ac:dyDescent="0.3">
      <c r="A825" t="s">
        <v>3939</v>
      </c>
      <c r="B825" t="s">
        <v>3940</v>
      </c>
      <c r="C825" t="s">
        <v>3941</v>
      </c>
      <c r="D825" t="s">
        <v>3208</v>
      </c>
      <c r="E825" t="s">
        <v>629</v>
      </c>
      <c r="F825">
        <v>6</v>
      </c>
      <c r="G825">
        <v>2022</v>
      </c>
      <c r="H825" s="1">
        <v>44939.595378981481</v>
      </c>
      <c r="I825" t="s">
        <v>3355</v>
      </c>
      <c r="J825">
        <v>1342.3</v>
      </c>
      <c r="K825">
        <v>0</v>
      </c>
      <c r="L825" t="s">
        <v>38</v>
      </c>
      <c r="M825" t="s">
        <v>51</v>
      </c>
      <c r="N825">
        <v>1276.9000000000001</v>
      </c>
      <c r="R825" t="s">
        <v>214</v>
      </c>
      <c r="S825">
        <v>34.572984099999999</v>
      </c>
      <c r="T825">
        <v>-103.3460546</v>
      </c>
      <c r="Z825">
        <v>35200900502</v>
      </c>
      <c r="AA825">
        <v>1092.6283132200001</v>
      </c>
      <c r="AB825" t="s">
        <v>41</v>
      </c>
      <c r="AC825" t="s">
        <v>72</v>
      </c>
      <c r="AD825" t="s">
        <v>43</v>
      </c>
      <c r="AE825" t="s">
        <v>73</v>
      </c>
      <c r="AF825" t="s">
        <v>3942</v>
      </c>
    </row>
    <row r="826" spans="1:32" x14ac:dyDescent="0.3">
      <c r="A826" t="s">
        <v>3943</v>
      </c>
      <c r="B826" t="s">
        <v>3944</v>
      </c>
      <c r="C826" t="s">
        <v>3945</v>
      </c>
      <c r="D826" t="s">
        <v>3946</v>
      </c>
      <c r="E826" t="s">
        <v>213</v>
      </c>
      <c r="F826">
        <v>3</v>
      </c>
      <c r="G826">
        <v>2022</v>
      </c>
      <c r="H826" s="1">
        <v>44959.382672118052</v>
      </c>
      <c r="I826" t="s">
        <v>3355</v>
      </c>
      <c r="J826">
        <v>1330.16</v>
      </c>
      <c r="K826">
        <v>0</v>
      </c>
      <c r="L826" t="s">
        <v>38</v>
      </c>
      <c r="M826" t="s">
        <v>79</v>
      </c>
      <c r="Q826">
        <v>1330.16</v>
      </c>
      <c r="R826" t="s">
        <v>94</v>
      </c>
      <c r="S826">
        <v>42.214497999999999</v>
      </c>
      <c r="T826">
        <v>-79.846626000000001</v>
      </c>
      <c r="U826">
        <v>1.618333333</v>
      </c>
      <c r="V826">
        <v>2</v>
      </c>
      <c r="W826">
        <v>5.8</v>
      </c>
      <c r="X826">
        <v>0</v>
      </c>
      <c r="Y826">
        <v>589.37699999999995</v>
      </c>
      <c r="Z826">
        <v>42006062001</v>
      </c>
      <c r="AA826">
        <v>801.26076302800004</v>
      </c>
      <c r="AB826" t="s">
        <v>41</v>
      </c>
      <c r="AC826" t="s">
        <v>54</v>
      </c>
      <c r="AD826" t="s">
        <v>54</v>
      </c>
      <c r="AE826" t="s">
        <v>73</v>
      </c>
      <c r="AF826" t="s">
        <v>3947</v>
      </c>
    </row>
    <row r="827" spans="1:32" x14ac:dyDescent="0.3">
      <c r="A827" t="s">
        <v>3948</v>
      </c>
      <c r="B827" t="s">
        <v>3949</v>
      </c>
      <c r="C827" t="s">
        <v>3950</v>
      </c>
      <c r="D827" t="s">
        <v>3951</v>
      </c>
      <c r="E827" t="s">
        <v>36</v>
      </c>
      <c r="F827">
        <v>9</v>
      </c>
      <c r="G827">
        <v>2022</v>
      </c>
      <c r="H827" s="1">
        <v>44971.751253113427</v>
      </c>
      <c r="I827" t="s">
        <v>3355</v>
      </c>
      <c r="J827">
        <v>1311.72</v>
      </c>
      <c r="K827">
        <v>0</v>
      </c>
      <c r="L827" t="s">
        <v>38</v>
      </c>
      <c r="M827" t="s">
        <v>39</v>
      </c>
      <c r="N827">
        <v>1271.8699999999999</v>
      </c>
      <c r="Q827">
        <v>39.85</v>
      </c>
      <c r="R827" t="s">
        <v>52</v>
      </c>
      <c r="S827">
        <v>37.703425000000003</v>
      </c>
      <c r="T827">
        <v>-122.48594300000001</v>
      </c>
      <c r="U827">
        <v>7.1808333329999998</v>
      </c>
      <c r="V827">
        <v>1</v>
      </c>
      <c r="W827">
        <v>8</v>
      </c>
      <c r="X827">
        <v>0</v>
      </c>
      <c r="Y827">
        <v>2625.7</v>
      </c>
      <c r="Z827">
        <v>6002040001</v>
      </c>
      <c r="AA827">
        <v>2401.9612418952997</v>
      </c>
      <c r="AB827" t="s">
        <v>53</v>
      </c>
      <c r="AC827" t="s">
        <v>54</v>
      </c>
      <c r="AD827" t="s">
        <v>54</v>
      </c>
      <c r="AE827" t="s">
        <v>73</v>
      </c>
      <c r="AF827" t="s">
        <v>3952</v>
      </c>
    </row>
    <row r="828" spans="1:32" x14ac:dyDescent="0.3">
      <c r="A828" t="s">
        <v>3953</v>
      </c>
      <c r="B828" t="s">
        <v>3954</v>
      </c>
      <c r="C828" t="s">
        <v>3955</v>
      </c>
      <c r="D828" t="s">
        <v>3956</v>
      </c>
      <c r="E828" t="s">
        <v>192</v>
      </c>
      <c r="F828">
        <v>4</v>
      </c>
      <c r="G828">
        <v>2022</v>
      </c>
      <c r="H828" s="1">
        <v>44979.673434930555</v>
      </c>
      <c r="I828" t="s">
        <v>3355</v>
      </c>
      <c r="J828">
        <v>1302.3</v>
      </c>
      <c r="K828">
        <v>0</v>
      </c>
      <c r="L828" t="s">
        <v>38</v>
      </c>
      <c r="M828" t="s">
        <v>51</v>
      </c>
      <c r="N828">
        <v>1302.3</v>
      </c>
      <c r="R828" t="s">
        <v>52</v>
      </c>
      <c r="S828">
        <v>30.663650000000001</v>
      </c>
      <c r="T828">
        <v>-88.038749999999993</v>
      </c>
      <c r="U828">
        <v>21.894166670000001</v>
      </c>
      <c r="V828">
        <v>1</v>
      </c>
      <c r="W828">
        <v>28</v>
      </c>
      <c r="X828">
        <v>22.17</v>
      </c>
      <c r="Y828">
        <v>7999.05</v>
      </c>
      <c r="Z828">
        <v>1000108001</v>
      </c>
      <c r="AB828" t="s">
        <v>53</v>
      </c>
      <c r="AC828" t="s">
        <v>54</v>
      </c>
      <c r="AD828" t="s">
        <v>54</v>
      </c>
      <c r="AE828" t="s">
        <v>73</v>
      </c>
      <c r="AF828" t="s">
        <v>3957</v>
      </c>
    </row>
    <row r="829" spans="1:32" x14ac:dyDescent="0.3">
      <c r="A829" t="s">
        <v>3958</v>
      </c>
      <c r="B829" t="s">
        <v>3959</v>
      </c>
      <c r="C829" t="s">
        <v>3960</v>
      </c>
      <c r="D829" t="s">
        <v>3961</v>
      </c>
      <c r="E829" t="s">
        <v>1719</v>
      </c>
      <c r="F829">
        <v>7</v>
      </c>
      <c r="G829">
        <v>2022</v>
      </c>
      <c r="H829" s="1">
        <v>44959.41700523148</v>
      </c>
      <c r="I829" t="s">
        <v>3355</v>
      </c>
      <c r="J829">
        <v>1300</v>
      </c>
      <c r="K829">
        <v>0</v>
      </c>
      <c r="L829" t="s">
        <v>38</v>
      </c>
      <c r="M829" t="s">
        <v>51</v>
      </c>
      <c r="N829">
        <v>1300</v>
      </c>
      <c r="R829" t="s">
        <v>52</v>
      </c>
      <c r="S829">
        <v>38.386679999999998</v>
      </c>
      <c r="T829">
        <v>-96.170019999999994</v>
      </c>
      <c r="U829">
        <v>4.2502916669999999</v>
      </c>
      <c r="V829">
        <v>1</v>
      </c>
      <c r="W829">
        <v>4.5999999999999996</v>
      </c>
      <c r="X829">
        <v>0</v>
      </c>
      <c r="Y829">
        <v>1553.0030999999999</v>
      </c>
      <c r="Z829">
        <v>20000925001</v>
      </c>
      <c r="AA829">
        <v>1591.5952429238</v>
      </c>
      <c r="AB829" t="s">
        <v>118</v>
      </c>
      <c r="AC829" t="s">
        <v>54</v>
      </c>
      <c r="AD829" t="s">
        <v>54</v>
      </c>
      <c r="AE829" t="s">
        <v>73</v>
      </c>
      <c r="AF829" t="s">
        <v>3962</v>
      </c>
    </row>
    <row r="830" spans="1:32" x14ac:dyDescent="0.3">
      <c r="A830" t="s">
        <v>3963</v>
      </c>
      <c r="B830" t="s">
        <v>3964</v>
      </c>
      <c r="C830" t="s">
        <v>3965</v>
      </c>
      <c r="D830" t="s">
        <v>3966</v>
      </c>
      <c r="E830" t="s">
        <v>525</v>
      </c>
      <c r="F830">
        <v>2</v>
      </c>
      <c r="G830">
        <v>2022</v>
      </c>
      <c r="H830" s="1">
        <v>44931.411165266203</v>
      </c>
      <c r="I830" t="s">
        <v>3355</v>
      </c>
      <c r="J830">
        <v>1295.5</v>
      </c>
      <c r="K830">
        <v>0</v>
      </c>
      <c r="L830" t="s">
        <v>38</v>
      </c>
      <c r="M830" t="s">
        <v>79</v>
      </c>
      <c r="Q830">
        <v>1295.5</v>
      </c>
      <c r="R830" t="s">
        <v>214</v>
      </c>
      <c r="S830">
        <v>40.913167000000001</v>
      </c>
      <c r="T830">
        <v>-74.251163000000005</v>
      </c>
      <c r="U830">
        <v>7.278333333</v>
      </c>
      <c r="V830">
        <v>1</v>
      </c>
      <c r="W830">
        <v>13.5</v>
      </c>
      <c r="X830">
        <v>0</v>
      </c>
      <c r="Y830">
        <v>2653.56</v>
      </c>
      <c r="Z830">
        <v>34001446001</v>
      </c>
      <c r="AA830">
        <v>3714.9362649479999</v>
      </c>
      <c r="AB830" t="s">
        <v>54</v>
      </c>
      <c r="AC830" t="s">
        <v>64</v>
      </c>
      <c r="AD830" t="s">
        <v>54</v>
      </c>
      <c r="AE830" t="s">
        <v>65</v>
      </c>
      <c r="AF830" t="s">
        <v>3967</v>
      </c>
    </row>
    <row r="831" spans="1:32" x14ac:dyDescent="0.3">
      <c r="A831" t="s">
        <v>3564</v>
      </c>
      <c r="B831" t="s">
        <v>3968</v>
      </c>
      <c r="C831" t="s">
        <v>3969</v>
      </c>
      <c r="D831" t="s">
        <v>3567</v>
      </c>
      <c r="E831" t="s">
        <v>1719</v>
      </c>
      <c r="F831">
        <v>7</v>
      </c>
      <c r="G831">
        <v>2022</v>
      </c>
      <c r="H831" s="1">
        <v>44960.526340011573</v>
      </c>
      <c r="I831" t="s">
        <v>3355</v>
      </c>
      <c r="J831">
        <v>1284.9000000000001</v>
      </c>
      <c r="K831">
        <v>0</v>
      </c>
      <c r="L831" t="s">
        <v>38</v>
      </c>
      <c r="M831" t="s">
        <v>39</v>
      </c>
      <c r="N831">
        <v>248.2</v>
      </c>
      <c r="Q831">
        <v>273.10000000000002</v>
      </c>
      <c r="R831" t="s">
        <v>52</v>
      </c>
      <c r="S831">
        <v>39.076500000000003</v>
      </c>
      <c r="T831">
        <v>-95.701916999999995</v>
      </c>
      <c r="U831">
        <v>6.050941667</v>
      </c>
      <c r="V831">
        <v>1</v>
      </c>
      <c r="W831">
        <v>12</v>
      </c>
      <c r="X831">
        <v>0</v>
      </c>
      <c r="Y831">
        <v>2209.2494000000002</v>
      </c>
      <c r="Z831">
        <v>20000470002</v>
      </c>
      <c r="AA831">
        <v>3006.1846991059601</v>
      </c>
      <c r="AB831" t="s">
        <v>53</v>
      </c>
      <c r="AC831" t="s">
        <v>562</v>
      </c>
      <c r="AD831" t="s">
        <v>54</v>
      </c>
      <c r="AE831" t="s">
        <v>65</v>
      </c>
      <c r="AF831" t="s">
        <v>3970</v>
      </c>
    </row>
    <row r="832" spans="1:32" x14ac:dyDescent="0.3">
      <c r="A832" t="s">
        <v>3971</v>
      </c>
      <c r="B832" t="s">
        <v>3972</v>
      </c>
      <c r="C832" t="s">
        <v>3973</v>
      </c>
      <c r="D832" t="s">
        <v>3974</v>
      </c>
      <c r="E832" t="s">
        <v>36</v>
      </c>
      <c r="F832">
        <v>9</v>
      </c>
      <c r="G832">
        <v>2022</v>
      </c>
      <c r="H832" s="1">
        <v>44938.763233090278</v>
      </c>
      <c r="I832" t="s">
        <v>3355</v>
      </c>
      <c r="J832">
        <v>1277</v>
      </c>
      <c r="K832">
        <v>0</v>
      </c>
      <c r="L832" t="s">
        <v>38</v>
      </c>
      <c r="M832" t="s">
        <v>79</v>
      </c>
      <c r="Q832">
        <v>1277</v>
      </c>
      <c r="R832" t="s">
        <v>94</v>
      </c>
      <c r="S832">
        <v>38.922049999999999</v>
      </c>
      <c r="T832">
        <v>-119.96947</v>
      </c>
      <c r="Z832">
        <v>6006004001</v>
      </c>
      <c r="AA832">
        <v>2312.729929649</v>
      </c>
      <c r="AB832" t="s">
        <v>54</v>
      </c>
      <c r="AC832" t="s">
        <v>54</v>
      </c>
      <c r="AD832" t="s">
        <v>54</v>
      </c>
      <c r="AE832" t="s">
        <v>73</v>
      </c>
      <c r="AF832" t="s">
        <v>3975</v>
      </c>
    </row>
    <row r="833" spans="1:32" x14ac:dyDescent="0.3">
      <c r="A833" t="s">
        <v>3976</v>
      </c>
      <c r="B833" t="s">
        <v>3977</v>
      </c>
      <c r="C833" t="s">
        <v>3978</v>
      </c>
      <c r="D833" t="s">
        <v>3979</v>
      </c>
      <c r="E833" t="s">
        <v>1948</v>
      </c>
      <c r="F833">
        <v>6</v>
      </c>
      <c r="G833">
        <v>2022</v>
      </c>
      <c r="H833" s="1">
        <v>44931.42940724537</v>
      </c>
      <c r="I833" t="s">
        <v>3355</v>
      </c>
      <c r="J833">
        <v>1272.2</v>
      </c>
      <c r="K833">
        <v>0</v>
      </c>
      <c r="L833" t="s">
        <v>38</v>
      </c>
      <c r="M833" t="s">
        <v>79</v>
      </c>
      <c r="Q833">
        <v>1272.2</v>
      </c>
      <c r="R833" t="s">
        <v>52</v>
      </c>
      <c r="S833">
        <v>29.929860000000001</v>
      </c>
      <c r="T833">
        <v>-90.044880000000006</v>
      </c>
      <c r="U833">
        <v>2.3133333330000001</v>
      </c>
      <c r="V833">
        <v>1</v>
      </c>
      <c r="W833">
        <v>5</v>
      </c>
      <c r="X833">
        <v>0</v>
      </c>
      <c r="Y833">
        <v>846.08</v>
      </c>
      <c r="Z833">
        <v>22000525001</v>
      </c>
      <c r="AA833">
        <v>1462.3008925260999</v>
      </c>
      <c r="AB833" t="s">
        <v>54</v>
      </c>
      <c r="AC833" t="s">
        <v>54</v>
      </c>
      <c r="AD833" t="s">
        <v>54</v>
      </c>
      <c r="AE833" t="s">
        <v>73</v>
      </c>
      <c r="AF833" t="s">
        <v>3980</v>
      </c>
    </row>
    <row r="834" spans="1:32" x14ac:dyDescent="0.3">
      <c r="A834" t="s">
        <v>3981</v>
      </c>
      <c r="B834" t="s">
        <v>3982</v>
      </c>
      <c r="C834" t="s">
        <v>3983</v>
      </c>
      <c r="D834" t="s">
        <v>1828</v>
      </c>
      <c r="E834" t="s">
        <v>85</v>
      </c>
      <c r="F834">
        <v>2</v>
      </c>
      <c r="G834">
        <v>2022</v>
      </c>
      <c r="H834" s="1">
        <v>44946.632607928237</v>
      </c>
      <c r="I834" t="s">
        <v>3355</v>
      </c>
      <c r="J834">
        <v>1262.8800000000001</v>
      </c>
      <c r="K834">
        <v>0</v>
      </c>
      <c r="L834" t="s">
        <v>38</v>
      </c>
      <c r="M834" t="s">
        <v>79</v>
      </c>
      <c r="Q834">
        <v>1244.68</v>
      </c>
      <c r="R834" t="s">
        <v>94</v>
      </c>
      <c r="S834">
        <v>41.311610999999999</v>
      </c>
      <c r="T834">
        <v>-74.142278000000005</v>
      </c>
      <c r="U834">
        <v>4.7903333329999995</v>
      </c>
      <c r="V834">
        <v>3</v>
      </c>
      <c r="W834">
        <v>6</v>
      </c>
      <c r="X834">
        <v>0</v>
      </c>
      <c r="Y834">
        <v>1443.385</v>
      </c>
      <c r="Z834">
        <v>36003059001</v>
      </c>
      <c r="AA834">
        <v>1620.9141026618699</v>
      </c>
      <c r="AB834" t="s">
        <v>54</v>
      </c>
      <c r="AC834" t="s">
        <v>54</v>
      </c>
      <c r="AD834" t="s">
        <v>54</v>
      </c>
      <c r="AE834" t="s">
        <v>73</v>
      </c>
      <c r="AF834" t="s">
        <v>3984</v>
      </c>
    </row>
    <row r="835" spans="1:32" x14ac:dyDescent="0.3">
      <c r="A835" t="s">
        <v>3985</v>
      </c>
      <c r="B835" t="s">
        <v>3986</v>
      </c>
      <c r="C835" t="s">
        <v>3986</v>
      </c>
      <c r="D835" t="s">
        <v>3987</v>
      </c>
      <c r="E835" t="s">
        <v>99</v>
      </c>
      <c r="F835">
        <v>6</v>
      </c>
      <c r="G835">
        <v>2022</v>
      </c>
      <c r="H835" s="1">
        <v>44831.450608217594</v>
      </c>
      <c r="I835" t="s">
        <v>3355</v>
      </c>
      <c r="J835">
        <v>1232.1400000000001</v>
      </c>
      <c r="K835">
        <v>1</v>
      </c>
      <c r="L835" t="s">
        <v>51</v>
      </c>
      <c r="M835" t="s">
        <v>39</v>
      </c>
      <c r="N835">
        <v>372.02</v>
      </c>
      <c r="Q835">
        <v>860.12</v>
      </c>
      <c r="R835" t="s">
        <v>52</v>
      </c>
      <c r="S835">
        <v>31.999606</v>
      </c>
      <c r="T835">
        <v>-102.01860000000001</v>
      </c>
      <c r="Z835">
        <v>48001002001</v>
      </c>
      <c r="AA835">
        <v>6229.8024325427004</v>
      </c>
      <c r="AB835" t="s">
        <v>177</v>
      </c>
      <c r="AC835" t="s">
        <v>54</v>
      </c>
      <c r="AD835" t="s">
        <v>54</v>
      </c>
      <c r="AE835" t="s">
        <v>65</v>
      </c>
      <c r="AF835" t="s">
        <v>3988</v>
      </c>
    </row>
    <row r="836" spans="1:32" x14ac:dyDescent="0.3">
      <c r="A836" t="s">
        <v>3989</v>
      </c>
      <c r="B836" t="s">
        <v>3990</v>
      </c>
      <c r="C836" t="s">
        <v>3991</v>
      </c>
      <c r="D836" t="s">
        <v>3992</v>
      </c>
      <c r="E836" t="s">
        <v>600</v>
      </c>
      <c r="F836">
        <v>4</v>
      </c>
      <c r="G836">
        <v>2022</v>
      </c>
      <c r="H836" s="1">
        <v>44937.405592581017</v>
      </c>
      <c r="I836" t="s">
        <v>3355</v>
      </c>
      <c r="J836">
        <v>1223.8699999999999</v>
      </c>
      <c r="K836">
        <v>0</v>
      </c>
      <c r="L836" t="s">
        <v>38</v>
      </c>
      <c r="M836" t="s">
        <v>79</v>
      </c>
      <c r="Q836">
        <v>1223.8699999999999</v>
      </c>
      <c r="R836" t="s">
        <v>86</v>
      </c>
      <c r="S836">
        <v>28.248207000000001</v>
      </c>
      <c r="T836">
        <v>-82.735459000000006</v>
      </c>
      <c r="U836">
        <v>0</v>
      </c>
      <c r="V836">
        <v>1</v>
      </c>
      <c r="W836">
        <v>7.5</v>
      </c>
      <c r="X836">
        <v>5.38</v>
      </c>
      <c r="Y836">
        <v>0</v>
      </c>
      <c r="Z836">
        <v>12000149001</v>
      </c>
      <c r="AA836">
        <v>1691.7528383022998</v>
      </c>
      <c r="AB836" t="s">
        <v>54</v>
      </c>
      <c r="AC836" t="s">
        <v>54</v>
      </c>
      <c r="AD836" t="s">
        <v>54</v>
      </c>
      <c r="AE836" t="s">
        <v>73</v>
      </c>
      <c r="AF836" t="s">
        <v>3993</v>
      </c>
    </row>
    <row r="837" spans="1:32" x14ac:dyDescent="0.3">
      <c r="A837" t="s">
        <v>3994</v>
      </c>
      <c r="B837" t="s">
        <v>3995</v>
      </c>
      <c r="C837" t="s">
        <v>3996</v>
      </c>
      <c r="D837" t="s">
        <v>3997</v>
      </c>
      <c r="E837" t="s">
        <v>117</v>
      </c>
      <c r="F837">
        <v>5</v>
      </c>
      <c r="G837">
        <v>2022</v>
      </c>
      <c r="H837" s="1">
        <v>44956.609637488429</v>
      </c>
      <c r="I837" t="s">
        <v>3355</v>
      </c>
      <c r="J837">
        <v>1213.46</v>
      </c>
      <c r="K837">
        <v>0</v>
      </c>
      <c r="L837" t="s">
        <v>38</v>
      </c>
      <c r="M837" t="s">
        <v>51</v>
      </c>
      <c r="N837">
        <v>2426.92</v>
      </c>
      <c r="R837" t="s">
        <v>52</v>
      </c>
      <c r="S837">
        <v>38.666767999999998</v>
      </c>
      <c r="T837">
        <v>-90.031345000000002</v>
      </c>
      <c r="U837">
        <v>3.536666667</v>
      </c>
      <c r="V837">
        <v>3</v>
      </c>
      <c r="W837">
        <v>9.9499999999999993</v>
      </c>
      <c r="X837">
        <v>5.85</v>
      </c>
      <c r="Y837">
        <v>1288.8599999999999</v>
      </c>
      <c r="Z837">
        <v>17000269001</v>
      </c>
      <c r="AA837">
        <v>1183.6806726550001</v>
      </c>
      <c r="AB837" t="s">
        <v>87</v>
      </c>
      <c r="AC837" t="s">
        <v>54</v>
      </c>
      <c r="AD837" t="s">
        <v>54</v>
      </c>
      <c r="AE837" t="s">
        <v>73</v>
      </c>
      <c r="AF837" t="s">
        <v>3998</v>
      </c>
    </row>
    <row r="838" spans="1:32" x14ac:dyDescent="0.3">
      <c r="A838" t="s">
        <v>3999</v>
      </c>
      <c r="B838" t="s">
        <v>4000</v>
      </c>
      <c r="C838" t="s">
        <v>4001</v>
      </c>
      <c r="D838" t="s">
        <v>4002</v>
      </c>
      <c r="E838" t="s">
        <v>525</v>
      </c>
      <c r="F838">
        <v>2</v>
      </c>
      <c r="G838">
        <v>2022</v>
      </c>
      <c r="H838" s="1">
        <v>44971.628903576391</v>
      </c>
      <c r="I838" t="s">
        <v>3355</v>
      </c>
      <c r="J838">
        <v>1197.5999999999999</v>
      </c>
      <c r="K838">
        <v>0</v>
      </c>
      <c r="L838" t="s">
        <v>38</v>
      </c>
      <c r="M838" t="s">
        <v>679</v>
      </c>
      <c r="O838">
        <v>1198</v>
      </c>
      <c r="R838" t="s">
        <v>52</v>
      </c>
      <c r="S838">
        <v>40.183062999999997</v>
      </c>
      <c r="T838">
        <v>-74.710695000000001</v>
      </c>
      <c r="U838">
        <v>7.3603333329999998</v>
      </c>
      <c r="V838">
        <v>1</v>
      </c>
      <c r="W838">
        <v>0</v>
      </c>
      <c r="X838">
        <v>0</v>
      </c>
      <c r="Y838">
        <v>2686.808</v>
      </c>
      <c r="Z838">
        <v>34007229001</v>
      </c>
      <c r="AA838">
        <v>6191.560441579999</v>
      </c>
      <c r="AB838" t="s">
        <v>53</v>
      </c>
      <c r="AC838" t="s">
        <v>42</v>
      </c>
      <c r="AD838" t="s">
        <v>54</v>
      </c>
      <c r="AE838" t="s">
        <v>55</v>
      </c>
      <c r="AF838" t="s">
        <v>4003</v>
      </c>
    </row>
    <row r="839" spans="1:32" x14ac:dyDescent="0.3">
      <c r="A839" t="s">
        <v>4004</v>
      </c>
      <c r="B839" t="s">
        <v>4005</v>
      </c>
      <c r="C839" t="s">
        <v>4006</v>
      </c>
      <c r="D839" t="s">
        <v>4007</v>
      </c>
      <c r="E839" t="s">
        <v>600</v>
      </c>
      <c r="F839">
        <v>4</v>
      </c>
      <c r="G839">
        <v>2022</v>
      </c>
      <c r="H839" s="1">
        <v>44952.429705208335</v>
      </c>
      <c r="I839" t="s">
        <v>3355</v>
      </c>
      <c r="J839">
        <v>1183.8800000000001</v>
      </c>
      <c r="K839">
        <v>0</v>
      </c>
      <c r="L839" t="s">
        <v>38</v>
      </c>
      <c r="M839" t="s">
        <v>51</v>
      </c>
      <c r="N839">
        <v>1183.8800000000001</v>
      </c>
      <c r="R839" t="s">
        <v>52</v>
      </c>
      <c r="S839">
        <v>28.120660000000001</v>
      </c>
      <c r="T839">
        <v>-80.638499999999993</v>
      </c>
      <c r="Z839">
        <v>12000093003</v>
      </c>
      <c r="AA839">
        <v>2585.8870079539997</v>
      </c>
      <c r="AB839" t="s">
        <v>87</v>
      </c>
      <c r="AC839" t="s">
        <v>54</v>
      </c>
      <c r="AD839" t="s">
        <v>54</v>
      </c>
      <c r="AE839" t="s">
        <v>73</v>
      </c>
      <c r="AF839" t="s">
        <v>4008</v>
      </c>
    </row>
    <row r="840" spans="1:32" x14ac:dyDescent="0.3">
      <c r="A840" t="s">
        <v>4009</v>
      </c>
      <c r="B840" t="s">
        <v>4010</v>
      </c>
      <c r="C840" t="s">
        <v>4011</v>
      </c>
      <c r="D840" t="s">
        <v>4012</v>
      </c>
      <c r="E840" t="s">
        <v>36</v>
      </c>
      <c r="F840">
        <v>9</v>
      </c>
      <c r="G840">
        <v>2022</v>
      </c>
      <c r="H840" s="1">
        <v>44952.555177152775</v>
      </c>
      <c r="I840" t="s">
        <v>3355</v>
      </c>
      <c r="J840">
        <v>1173</v>
      </c>
      <c r="K840">
        <v>0</v>
      </c>
      <c r="L840" t="s">
        <v>38</v>
      </c>
      <c r="M840" t="s">
        <v>51</v>
      </c>
      <c r="N840">
        <v>1173</v>
      </c>
      <c r="R840" t="s">
        <v>52</v>
      </c>
      <c r="S840">
        <v>38.235833</v>
      </c>
      <c r="T840">
        <v>-122.28611100000001</v>
      </c>
      <c r="U840">
        <v>3.016666667</v>
      </c>
      <c r="V840">
        <v>1</v>
      </c>
      <c r="W840">
        <v>23</v>
      </c>
      <c r="X840">
        <v>15.4</v>
      </c>
      <c r="Y840">
        <v>1101.52</v>
      </c>
      <c r="Z840">
        <v>6002033001</v>
      </c>
      <c r="AA840">
        <v>5590.6148693089999</v>
      </c>
      <c r="AB840" t="s">
        <v>53</v>
      </c>
      <c r="AC840" t="s">
        <v>42</v>
      </c>
      <c r="AD840" t="s">
        <v>54</v>
      </c>
      <c r="AE840" t="s">
        <v>65</v>
      </c>
      <c r="AF840" t="s">
        <v>4013</v>
      </c>
    </row>
    <row r="841" spans="1:32" x14ac:dyDescent="0.3">
      <c r="A841" t="s">
        <v>4014</v>
      </c>
      <c r="B841" t="s">
        <v>4015</v>
      </c>
      <c r="C841" t="s">
        <v>4016</v>
      </c>
      <c r="D841" t="s">
        <v>4017</v>
      </c>
      <c r="E841" t="s">
        <v>213</v>
      </c>
      <c r="F841">
        <v>3</v>
      </c>
      <c r="G841">
        <v>2022</v>
      </c>
      <c r="H841" s="1">
        <v>44945.478014328706</v>
      </c>
      <c r="I841" t="s">
        <v>3355</v>
      </c>
      <c r="J841">
        <v>1164</v>
      </c>
      <c r="K841">
        <v>0</v>
      </c>
      <c r="L841" t="s">
        <v>38</v>
      </c>
      <c r="M841" t="s">
        <v>51</v>
      </c>
      <c r="N841">
        <v>1164</v>
      </c>
      <c r="R841" t="s">
        <v>52</v>
      </c>
      <c r="S841">
        <v>40.274250000000002</v>
      </c>
      <c r="T841">
        <v>-76.977113000000003</v>
      </c>
      <c r="U841">
        <v>3.2549999999999999</v>
      </c>
      <c r="V841">
        <v>1</v>
      </c>
      <c r="W841">
        <v>5.69</v>
      </c>
      <c r="X841">
        <v>0</v>
      </c>
      <c r="Y841">
        <v>1187.69</v>
      </c>
      <c r="Z841">
        <v>42003081002</v>
      </c>
      <c r="AA841">
        <v>1502.3639306775001</v>
      </c>
      <c r="AB841" t="s">
        <v>544</v>
      </c>
      <c r="AC841" t="s">
        <v>72</v>
      </c>
      <c r="AD841" t="s">
        <v>54</v>
      </c>
      <c r="AE841" t="s">
        <v>73</v>
      </c>
      <c r="AF841" t="s">
        <v>4018</v>
      </c>
    </row>
    <row r="842" spans="1:32" x14ac:dyDescent="0.3">
      <c r="A842" t="s">
        <v>4019</v>
      </c>
      <c r="B842" t="s">
        <v>4020</v>
      </c>
      <c r="C842" t="s">
        <v>4021</v>
      </c>
      <c r="D842" t="s">
        <v>4022</v>
      </c>
      <c r="E842" t="s">
        <v>36</v>
      </c>
      <c r="F842">
        <v>9</v>
      </c>
      <c r="G842">
        <v>2022</v>
      </c>
      <c r="H842" s="1">
        <v>44957.754889988428</v>
      </c>
      <c r="I842" t="s">
        <v>3355</v>
      </c>
      <c r="J842">
        <v>1149.9000000000001</v>
      </c>
      <c r="K842">
        <v>0</v>
      </c>
      <c r="L842" t="s">
        <v>38</v>
      </c>
      <c r="M842" t="s">
        <v>51</v>
      </c>
      <c r="N842">
        <v>1149.9000000000001</v>
      </c>
      <c r="R842" t="s">
        <v>52</v>
      </c>
      <c r="S842">
        <v>39.69961</v>
      </c>
      <c r="T842">
        <v>-121.91076</v>
      </c>
      <c r="U842">
        <v>5.0541666669999996</v>
      </c>
      <c r="V842">
        <v>1</v>
      </c>
      <c r="W842">
        <v>12</v>
      </c>
      <c r="X842">
        <v>0</v>
      </c>
      <c r="Y842">
        <v>1844.82</v>
      </c>
      <c r="Z842">
        <v>6005011001</v>
      </c>
      <c r="AA842">
        <v>4406.9341966539996</v>
      </c>
      <c r="AB842" t="s">
        <v>53</v>
      </c>
      <c r="AC842" t="s">
        <v>54</v>
      </c>
      <c r="AD842" t="s">
        <v>54</v>
      </c>
      <c r="AE842" t="s">
        <v>65</v>
      </c>
      <c r="AF842" t="s">
        <v>4023</v>
      </c>
    </row>
    <row r="843" spans="1:32" x14ac:dyDescent="0.3">
      <c r="A843" t="s">
        <v>4024</v>
      </c>
      <c r="B843" t="s">
        <v>4025</v>
      </c>
      <c r="C843" t="s">
        <v>4026</v>
      </c>
      <c r="D843" t="s">
        <v>4027</v>
      </c>
      <c r="E843" t="s">
        <v>213</v>
      </c>
      <c r="F843">
        <v>3</v>
      </c>
      <c r="G843">
        <v>2022</v>
      </c>
      <c r="H843" s="1">
        <v>44965.454011828704</v>
      </c>
      <c r="I843" t="s">
        <v>3355</v>
      </c>
      <c r="J843">
        <v>1148</v>
      </c>
      <c r="K843">
        <v>0</v>
      </c>
      <c r="L843" t="s">
        <v>38</v>
      </c>
      <c r="M843" t="s">
        <v>51</v>
      </c>
      <c r="N843">
        <v>1122</v>
      </c>
      <c r="R843" t="s">
        <v>86</v>
      </c>
      <c r="S843">
        <v>40.354176000000002</v>
      </c>
      <c r="T843">
        <v>-75.312946999999994</v>
      </c>
      <c r="U843">
        <v>3.396833333</v>
      </c>
      <c r="V843">
        <v>2</v>
      </c>
      <c r="W843">
        <v>4.3250000000000002</v>
      </c>
      <c r="X843">
        <v>0</v>
      </c>
      <c r="Y843">
        <v>1238.289</v>
      </c>
      <c r="Z843">
        <v>42000109001</v>
      </c>
      <c r="AA843">
        <v>1311.1539758639999</v>
      </c>
      <c r="AB843" t="s">
        <v>54</v>
      </c>
      <c r="AC843" t="s">
        <v>64</v>
      </c>
      <c r="AD843" t="s">
        <v>54</v>
      </c>
      <c r="AE843" t="s">
        <v>44</v>
      </c>
      <c r="AF843" t="s">
        <v>4028</v>
      </c>
    </row>
    <row r="844" spans="1:32" x14ac:dyDescent="0.3">
      <c r="A844" t="s">
        <v>4029</v>
      </c>
      <c r="B844" t="s">
        <v>4030</v>
      </c>
      <c r="C844" t="s">
        <v>4031</v>
      </c>
      <c r="D844" t="s">
        <v>3558</v>
      </c>
      <c r="E844" t="s">
        <v>207</v>
      </c>
      <c r="F844">
        <v>4</v>
      </c>
      <c r="G844">
        <v>2022</v>
      </c>
      <c r="H844" s="1">
        <v>44972.419618692133</v>
      </c>
      <c r="I844" t="s">
        <v>3355</v>
      </c>
      <c r="J844">
        <v>1147</v>
      </c>
      <c r="K844">
        <v>0</v>
      </c>
      <c r="L844" t="s">
        <v>38</v>
      </c>
      <c r="M844" t="s">
        <v>51</v>
      </c>
      <c r="N844">
        <v>1147</v>
      </c>
      <c r="R844" t="s">
        <v>52</v>
      </c>
      <c r="S844">
        <v>35.314517000000002</v>
      </c>
      <c r="T844">
        <v>-84.799942999999999</v>
      </c>
      <c r="U844">
        <v>10.063416670000001</v>
      </c>
      <c r="V844">
        <v>1</v>
      </c>
      <c r="W844">
        <v>21.6</v>
      </c>
      <c r="X844">
        <v>11.3</v>
      </c>
      <c r="Y844">
        <v>3664.5390000000002</v>
      </c>
      <c r="Z844">
        <v>47000255001</v>
      </c>
      <c r="AA844">
        <v>2800.9526809394706</v>
      </c>
      <c r="AB844" t="s">
        <v>38</v>
      </c>
      <c r="AC844" t="s">
        <v>38</v>
      </c>
      <c r="AD844" t="s">
        <v>38</v>
      </c>
      <c r="AE844" t="s">
        <v>38</v>
      </c>
      <c r="AF844" t="s">
        <v>4032</v>
      </c>
    </row>
    <row r="845" spans="1:32" x14ac:dyDescent="0.3">
      <c r="A845" t="s">
        <v>4033</v>
      </c>
      <c r="B845" t="s">
        <v>4034</v>
      </c>
      <c r="C845" t="s">
        <v>4035</v>
      </c>
      <c r="D845" t="s">
        <v>4036</v>
      </c>
      <c r="E845" t="s">
        <v>159</v>
      </c>
      <c r="F845">
        <v>10</v>
      </c>
      <c r="G845">
        <v>2022</v>
      </c>
      <c r="H845" s="1">
        <v>44960.732915104163</v>
      </c>
      <c r="I845" t="s">
        <v>3355</v>
      </c>
      <c r="J845">
        <v>1122.6500000000001</v>
      </c>
      <c r="K845">
        <v>0</v>
      </c>
      <c r="L845" t="s">
        <v>38</v>
      </c>
      <c r="M845" t="s">
        <v>51</v>
      </c>
      <c r="N845">
        <v>1122.6500000000001</v>
      </c>
      <c r="R845" t="s">
        <v>52</v>
      </c>
      <c r="S845">
        <v>47.546070999999998</v>
      </c>
      <c r="T845">
        <v>-122.61323400000001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53001000001</v>
      </c>
      <c r="AA845">
        <v>1464.1219397148</v>
      </c>
      <c r="AB845" t="s">
        <v>41</v>
      </c>
      <c r="AC845" t="s">
        <v>42</v>
      </c>
      <c r="AD845" t="s">
        <v>54</v>
      </c>
      <c r="AE845" t="s">
        <v>73</v>
      </c>
      <c r="AF845" t="s">
        <v>4037</v>
      </c>
    </row>
    <row r="846" spans="1:32" x14ac:dyDescent="0.3">
      <c r="A846" t="s">
        <v>4038</v>
      </c>
      <c r="B846" t="s">
        <v>4039</v>
      </c>
      <c r="C846" t="s">
        <v>4040</v>
      </c>
      <c r="D846" t="s">
        <v>4041</v>
      </c>
      <c r="E846" t="s">
        <v>253</v>
      </c>
      <c r="F846">
        <v>5</v>
      </c>
      <c r="G846">
        <v>2022</v>
      </c>
      <c r="H846" s="1">
        <v>44937.439983240743</v>
      </c>
      <c r="I846" t="s">
        <v>3355</v>
      </c>
      <c r="J846">
        <v>1122</v>
      </c>
      <c r="K846">
        <v>0</v>
      </c>
      <c r="L846" t="s">
        <v>38</v>
      </c>
      <c r="M846" t="s">
        <v>79</v>
      </c>
      <c r="Q846">
        <v>1122</v>
      </c>
      <c r="R846" t="s">
        <v>52</v>
      </c>
      <c r="S846">
        <v>39.945332999999998</v>
      </c>
      <c r="T846">
        <v>-86.270416999999995</v>
      </c>
      <c r="U846">
        <v>1.1641033329999999</v>
      </c>
      <c r="V846">
        <v>1</v>
      </c>
      <c r="W846">
        <v>2</v>
      </c>
      <c r="X846">
        <v>1.1000000000000001</v>
      </c>
      <c r="Y846">
        <v>424.19555000000003</v>
      </c>
      <c r="Z846">
        <v>18000006001</v>
      </c>
      <c r="AA846">
        <v>728.41887547999988</v>
      </c>
      <c r="AB846" t="s">
        <v>53</v>
      </c>
      <c r="AC846" t="s">
        <v>54</v>
      </c>
      <c r="AD846" t="s">
        <v>54</v>
      </c>
      <c r="AE846" t="s">
        <v>73</v>
      </c>
      <c r="AF846" t="s">
        <v>4042</v>
      </c>
    </row>
    <row r="847" spans="1:32" x14ac:dyDescent="0.3">
      <c r="A847" t="s">
        <v>4043</v>
      </c>
      <c r="B847" t="s">
        <v>4044</v>
      </c>
      <c r="C847" t="s">
        <v>4045</v>
      </c>
      <c r="D847" t="s">
        <v>4046</v>
      </c>
      <c r="E847" t="s">
        <v>4047</v>
      </c>
      <c r="F847">
        <v>9</v>
      </c>
      <c r="G847">
        <v>2022</v>
      </c>
      <c r="H847" s="1">
        <v>44973.60520179398</v>
      </c>
      <c r="I847" t="s">
        <v>3355</v>
      </c>
      <c r="J847">
        <v>1116.21</v>
      </c>
      <c r="K847">
        <v>0</v>
      </c>
      <c r="L847" t="s">
        <v>38</v>
      </c>
      <c r="M847" t="s">
        <v>79</v>
      </c>
      <c r="Q847">
        <v>1116.21</v>
      </c>
      <c r="R847" t="s">
        <v>94</v>
      </c>
      <c r="S847">
        <v>35.639485000000001</v>
      </c>
      <c r="T847">
        <v>-109.080939</v>
      </c>
      <c r="U847">
        <v>0.388333333</v>
      </c>
      <c r="V847">
        <v>1</v>
      </c>
      <c r="W847">
        <v>1.2</v>
      </c>
      <c r="X847">
        <v>0.32600000000000001</v>
      </c>
      <c r="Y847">
        <v>141.63999999999999</v>
      </c>
      <c r="AB847" t="s">
        <v>118</v>
      </c>
      <c r="AC847" t="s">
        <v>144</v>
      </c>
      <c r="AD847" t="s">
        <v>54</v>
      </c>
      <c r="AE847" t="s">
        <v>467</v>
      </c>
      <c r="AF847" t="s">
        <v>4048</v>
      </c>
    </row>
    <row r="848" spans="1:32" x14ac:dyDescent="0.3">
      <c r="A848" t="s">
        <v>4049</v>
      </c>
      <c r="B848" t="s">
        <v>4050</v>
      </c>
      <c r="C848" t="s">
        <v>4051</v>
      </c>
      <c r="D848" t="s">
        <v>4052</v>
      </c>
      <c r="E848" t="s">
        <v>213</v>
      </c>
      <c r="F848">
        <v>3</v>
      </c>
      <c r="G848">
        <v>2022</v>
      </c>
      <c r="H848" s="1">
        <v>44964.486517118057</v>
      </c>
      <c r="I848" t="s">
        <v>3355</v>
      </c>
      <c r="J848">
        <v>1111</v>
      </c>
      <c r="K848">
        <v>0</v>
      </c>
      <c r="L848" t="s">
        <v>38</v>
      </c>
      <c r="M848" t="s">
        <v>51</v>
      </c>
      <c r="N848">
        <v>651</v>
      </c>
      <c r="R848" t="s">
        <v>214</v>
      </c>
      <c r="S848">
        <v>40.091700000000003</v>
      </c>
      <c r="T848">
        <v>-76.084969999999998</v>
      </c>
      <c r="U848">
        <v>0.74475000000000002</v>
      </c>
      <c r="V848">
        <v>1</v>
      </c>
      <c r="W848">
        <v>1.59</v>
      </c>
      <c r="X848">
        <v>0</v>
      </c>
      <c r="Y848">
        <v>271.78800000000001</v>
      </c>
      <c r="Z848">
        <v>42001042001</v>
      </c>
      <c r="AA848">
        <v>344.17791866430002</v>
      </c>
      <c r="AB848" t="s">
        <v>54</v>
      </c>
      <c r="AC848" t="s">
        <v>54</v>
      </c>
      <c r="AD848" t="s">
        <v>975</v>
      </c>
      <c r="AE848" t="s">
        <v>73</v>
      </c>
      <c r="AF848" t="s">
        <v>4053</v>
      </c>
    </row>
    <row r="849" spans="1:32" x14ac:dyDescent="0.3">
      <c r="A849" t="s">
        <v>4054</v>
      </c>
      <c r="B849" t="s">
        <v>4055</v>
      </c>
      <c r="C849" t="s">
        <v>4056</v>
      </c>
      <c r="D849" t="s">
        <v>4057</v>
      </c>
      <c r="E849" t="s">
        <v>192</v>
      </c>
      <c r="F849">
        <v>4</v>
      </c>
      <c r="G849">
        <v>2022</v>
      </c>
      <c r="H849" s="1">
        <v>44964.467764224537</v>
      </c>
      <c r="I849" t="s">
        <v>3355</v>
      </c>
      <c r="J849">
        <v>1109.07</v>
      </c>
      <c r="K849">
        <v>0</v>
      </c>
      <c r="L849" t="s">
        <v>38</v>
      </c>
      <c r="M849" t="s">
        <v>51</v>
      </c>
      <c r="N849">
        <v>1109.17</v>
      </c>
      <c r="R849" t="s">
        <v>214</v>
      </c>
      <c r="S849">
        <v>30.290832999999999</v>
      </c>
      <c r="T849">
        <v>-87.638610999999997</v>
      </c>
      <c r="U849">
        <v>2.4983333330000002</v>
      </c>
      <c r="V849">
        <v>1</v>
      </c>
      <c r="W849">
        <v>10</v>
      </c>
      <c r="X849">
        <v>1.95</v>
      </c>
      <c r="Y849">
        <v>912.3</v>
      </c>
      <c r="Z849">
        <v>1201200005</v>
      </c>
      <c r="AA849">
        <v>2567.6765360669997</v>
      </c>
      <c r="AB849" t="s">
        <v>544</v>
      </c>
      <c r="AC849" t="s">
        <v>54</v>
      </c>
      <c r="AD849" t="s">
        <v>54</v>
      </c>
      <c r="AE849" t="s">
        <v>73</v>
      </c>
      <c r="AF849" t="s">
        <v>4058</v>
      </c>
    </row>
    <row r="850" spans="1:32" x14ac:dyDescent="0.3">
      <c r="A850" t="s">
        <v>4059</v>
      </c>
      <c r="B850" t="s">
        <v>4060</v>
      </c>
      <c r="C850" t="s">
        <v>4060</v>
      </c>
      <c r="D850" t="s">
        <v>4061</v>
      </c>
      <c r="E850" t="s">
        <v>99</v>
      </c>
      <c r="F850">
        <v>6</v>
      </c>
      <c r="G850">
        <v>2022</v>
      </c>
      <c r="H850" s="1">
        <v>44837.456150115744</v>
      </c>
      <c r="I850" t="s">
        <v>3355</v>
      </c>
      <c r="J850">
        <v>1102</v>
      </c>
      <c r="K850">
        <v>0</v>
      </c>
      <c r="L850" t="s">
        <v>38</v>
      </c>
      <c r="M850" t="s">
        <v>79</v>
      </c>
      <c r="Q850">
        <v>1102</v>
      </c>
      <c r="R850" t="s">
        <v>52</v>
      </c>
      <c r="S850">
        <v>29.690729999999999</v>
      </c>
      <c r="T850">
        <v>-95.449209999999994</v>
      </c>
      <c r="U850">
        <v>1.1935</v>
      </c>
      <c r="V850">
        <v>1</v>
      </c>
      <c r="W850">
        <v>4.5</v>
      </c>
      <c r="X850">
        <v>4.5</v>
      </c>
      <c r="Y850">
        <v>435.66300000000001</v>
      </c>
      <c r="Z850">
        <v>48007034001</v>
      </c>
      <c r="AB850" t="s">
        <v>41</v>
      </c>
      <c r="AC850" t="s">
        <v>54</v>
      </c>
      <c r="AD850" t="s">
        <v>54</v>
      </c>
      <c r="AE850" t="s">
        <v>73</v>
      </c>
      <c r="AF850" t="s">
        <v>4062</v>
      </c>
    </row>
    <row r="851" spans="1:32" x14ac:dyDescent="0.3">
      <c r="A851" t="s">
        <v>4063</v>
      </c>
      <c r="B851" t="s">
        <v>4064</v>
      </c>
      <c r="C851" t="s">
        <v>4065</v>
      </c>
      <c r="D851" t="s">
        <v>4066</v>
      </c>
      <c r="E851" t="s">
        <v>117</v>
      </c>
      <c r="F851">
        <v>5</v>
      </c>
      <c r="G851">
        <v>2022</v>
      </c>
      <c r="H851" s="1">
        <v>44946.401665532409</v>
      </c>
      <c r="I851" t="s">
        <v>3355</v>
      </c>
      <c r="J851">
        <v>1095</v>
      </c>
      <c r="K851">
        <v>0</v>
      </c>
      <c r="L851" t="s">
        <v>38</v>
      </c>
      <c r="M851" t="s">
        <v>51</v>
      </c>
      <c r="N851">
        <v>1569</v>
      </c>
      <c r="R851" t="s">
        <v>52</v>
      </c>
      <c r="S851">
        <v>40.115828</v>
      </c>
      <c r="T851">
        <v>-88.192989999999995</v>
      </c>
      <c r="U851">
        <v>8.5883333329999996</v>
      </c>
      <c r="V851">
        <v>3</v>
      </c>
      <c r="W851">
        <v>34.6</v>
      </c>
      <c r="X851">
        <v>17.3</v>
      </c>
      <c r="Y851">
        <v>3122.84</v>
      </c>
      <c r="Z851">
        <v>17000112001</v>
      </c>
      <c r="AA851">
        <v>4971.4588251510013</v>
      </c>
      <c r="AB851" t="s">
        <v>53</v>
      </c>
      <c r="AC851" t="s">
        <v>42</v>
      </c>
      <c r="AD851" t="s">
        <v>54</v>
      </c>
      <c r="AE851" t="s">
        <v>65</v>
      </c>
      <c r="AF851" t="s">
        <v>4067</v>
      </c>
    </row>
    <row r="852" spans="1:32" x14ac:dyDescent="0.3">
      <c r="A852" t="s">
        <v>4068</v>
      </c>
      <c r="B852" t="s">
        <v>4069</v>
      </c>
      <c r="C852" t="s">
        <v>4070</v>
      </c>
      <c r="D852" t="s">
        <v>4071</v>
      </c>
      <c r="E852" t="s">
        <v>111</v>
      </c>
      <c r="F852">
        <v>4</v>
      </c>
      <c r="G852">
        <v>2022</v>
      </c>
      <c r="H852" s="1">
        <v>44963.59840934028</v>
      </c>
      <c r="I852" t="s">
        <v>3355</v>
      </c>
      <c r="J852">
        <v>1091.81</v>
      </c>
      <c r="K852">
        <v>0</v>
      </c>
      <c r="L852" t="s">
        <v>38</v>
      </c>
      <c r="M852" t="s">
        <v>51</v>
      </c>
      <c r="N852">
        <v>1091.81</v>
      </c>
      <c r="R852" t="s">
        <v>52</v>
      </c>
      <c r="S852">
        <v>32.578623999999998</v>
      </c>
      <c r="T852">
        <v>-83.594864999999999</v>
      </c>
      <c r="U852">
        <v>8.4916666670000005</v>
      </c>
      <c r="V852">
        <v>1</v>
      </c>
      <c r="W852">
        <v>12</v>
      </c>
      <c r="X852">
        <v>7.0049999999999999</v>
      </c>
      <c r="Y852">
        <v>3099.9</v>
      </c>
      <c r="Z852">
        <v>13000222002</v>
      </c>
      <c r="AA852">
        <v>3197.7588633572</v>
      </c>
      <c r="AB852" t="s">
        <v>41</v>
      </c>
      <c r="AC852" t="s">
        <v>54</v>
      </c>
      <c r="AD852" t="s">
        <v>54</v>
      </c>
      <c r="AE852" t="s">
        <v>73</v>
      </c>
      <c r="AF852" t="s">
        <v>4072</v>
      </c>
    </row>
    <row r="853" spans="1:32" x14ac:dyDescent="0.3">
      <c r="A853" t="s">
        <v>4073</v>
      </c>
      <c r="B853" t="s">
        <v>4074</v>
      </c>
      <c r="C853" t="s">
        <v>4075</v>
      </c>
      <c r="D853" t="s">
        <v>4073</v>
      </c>
      <c r="E853" t="s">
        <v>437</v>
      </c>
      <c r="F853">
        <v>5</v>
      </c>
      <c r="G853">
        <v>2022</v>
      </c>
      <c r="H853" s="1">
        <v>44953.494083761572</v>
      </c>
      <c r="I853" t="s">
        <v>3355</v>
      </c>
      <c r="J853">
        <v>1090</v>
      </c>
      <c r="K853">
        <v>0</v>
      </c>
      <c r="L853" t="s">
        <v>38</v>
      </c>
      <c r="M853" t="s">
        <v>39</v>
      </c>
      <c r="N853">
        <v>936</v>
      </c>
      <c r="Q853">
        <v>154</v>
      </c>
      <c r="R853" t="s">
        <v>52</v>
      </c>
      <c r="S853">
        <v>44.182609999999997</v>
      </c>
      <c r="T853">
        <v>-94.000320000000002</v>
      </c>
      <c r="U853">
        <v>5.7418250000000004</v>
      </c>
      <c r="V853">
        <v>1</v>
      </c>
      <c r="W853">
        <v>11.25</v>
      </c>
      <c r="X853">
        <v>11.25</v>
      </c>
      <c r="Y853">
        <v>2094.5189</v>
      </c>
      <c r="Z853">
        <v>27000028001</v>
      </c>
      <c r="AA853">
        <v>3337.2510780116204</v>
      </c>
      <c r="AB853" t="s">
        <v>53</v>
      </c>
      <c r="AC853" t="s">
        <v>54</v>
      </c>
      <c r="AD853" t="s">
        <v>54</v>
      </c>
      <c r="AE853" t="s">
        <v>55</v>
      </c>
      <c r="AF853" t="s">
        <v>4076</v>
      </c>
    </row>
    <row r="854" spans="1:32" x14ac:dyDescent="0.3">
      <c r="A854" t="s">
        <v>3402</v>
      </c>
      <c r="B854" t="s">
        <v>4077</v>
      </c>
      <c r="C854" t="s">
        <v>4078</v>
      </c>
      <c r="D854" t="s">
        <v>3405</v>
      </c>
      <c r="E854" t="s">
        <v>136</v>
      </c>
      <c r="F854">
        <v>4</v>
      </c>
      <c r="G854">
        <v>2022</v>
      </c>
      <c r="H854" s="1">
        <v>44977.520093194442</v>
      </c>
      <c r="I854" t="s">
        <v>3355</v>
      </c>
      <c r="J854">
        <v>1058</v>
      </c>
      <c r="K854">
        <v>0</v>
      </c>
      <c r="L854" t="s">
        <v>38</v>
      </c>
      <c r="M854" t="s">
        <v>51</v>
      </c>
      <c r="N854">
        <v>1058</v>
      </c>
      <c r="R854" t="s">
        <v>52</v>
      </c>
      <c r="S854">
        <v>35.334409999999998</v>
      </c>
      <c r="T854">
        <v>-80.696481000000006</v>
      </c>
      <c r="U854">
        <v>9.8307166670000008</v>
      </c>
      <c r="V854">
        <v>1</v>
      </c>
      <c r="W854">
        <v>12</v>
      </c>
      <c r="X854">
        <v>0</v>
      </c>
      <c r="Y854">
        <v>3587.6790999999998</v>
      </c>
      <c r="Z854">
        <v>37006001009</v>
      </c>
      <c r="AA854">
        <v>1389.4590049780998</v>
      </c>
      <c r="AB854" t="s">
        <v>53</v>
      </c>
      <c r="AC854" t="s">
        <v>54</v>
      </c>
      <c r="AD854" t="s">
        <v>54</v>
      </c>
      <c r="AE854" t="s">
        <v>54</v>
      </c>
      <c r="AF854" t="s">
        <v>4079</v>
      </c>
    </row>
    <row r="855" spans="1:32" x14ac:dyDescent="0.3">
      <c r="A855" t="s">
        <v>4080</v>
      </c>
      <c r="B855" t="s">
        <v>4081</v>
      </c>
      <c r="C855" t="s">
        <v>4082</v>
      </c>
      <c r="D855" t="s">
        <v>4083</v>
      </c>
      <c r="E855" t="s">
        <v>111</v>
      </c>
      <c r="F855">
        <v>4</v>
      </c>
      <c r="G855">
        <v>2022</v>
      </c>
      <c r="H855" s="1">
        <v>44959.386486990741</v>
      </c>
      <c r="I855" t="s">
        <v>3355</v>
      </c>
      <c r="J855">
        <v>1055.5999999999999</v>
      </c>
      <c r="K855">
        <v>1</v>
      </c>
      <c r="L855" t="s">
        <v>51</v>
      </c>
      <c r="M855" t="s">
        <v>51</v>
      </c>
      <c r="N855">
        <v>1055.5999999999999</v>
      </c>
      <c r="R855" t="s">
        <v>52</v>
      </c>
      <c r="S855">
        <v>34.509692000000001</v>
      </c>
      <c r="T855">
        <v>-84.962891999999997</v>
      </c>
      <c r="U855">
        <v>6.1666666670000003</v>
      </c>
      <c r="V855">
        <v>1</v>
      </c>
      <c r="W855">
        <v>16</v>
      </c>
      <c r="X855">
        <v>6.0709999999999997</v>
      </c>
      <c r="Y855">
        <v>2245</v>
      </c>
      <c r="Z855">
        <v>13000084001</v>
      </c>
      <c r="AA855">
        <v>4742.0068793748005</v>
      </c>
      <c r="AB855" t="s">
        <v>41</v>
      </c>
      <c r="AC855" t="s">
        <v>54</v>
      </c>
      <c r="AD855" t="s">
        <v>54</v>
      </c>
      <c r="AE855" t="s">
        <v>73</v>
      </c>
      <c r="AF855" t="s">
        <v>4084</v>
      </c>
    </row>
    <row r="856" spans="1:32" x14ac:dyDescent="0.3">
      <c r="A856" t="s">
        <v>4085</v>
      </c>
      <c r="B856" t="s">
        <v>4086</v>
      </c>
      <c r="C856" t="s">
        <v>4086</v>
      </c>
      <c r="D856" t="s">
        <v>4087</v>
      </c>
      <c r="E856" t="s">
        <v>99</v>
      </c>
      <c r="F856">
        <v>6</v>
      </c>
      <c r="G856">
        <v>2022</v>
      </c>
      <c r="H856" s="1">
        <v>44825.455807650462</v>
      </c>
      <c r="I856" t="s">
        <v>3355</v>
      </c>
      <c r="J856">
        <v>1042</v>
      </c>
      <c r="K856">
        <v>0</v>
      </c>
      <c r="L856" t="s">
        <v>38</v>
      </c>
      <c r="M856" t="s">
        <v>51</v>
      </c>
      <c r="N856">
        <v>1042</v>
      </c>
      <c r="R856" t="s">
        <v>86</v>
      </c>
      <c r="S856">
        <v>30.170200000000001</v>
      </c>
      <c r="T856">
        <v>-96.377520000000004</v>
      </c>
      <c r="U856">
        <v>1.8833333329999999</v>
      </c>
      <c r="V856">
        <v>1</v>
      </c>
      <c r="W856">
        <v>3.55</v>
      </c>
      <c r="X856">
        <v>3.55</v>
      </c>
      <c r="Y856">
        <v>687.1</v>
      </c>
      <c r="Z856">
        <v>48003062001</v>
      </c>
      <c r="AB856" t="s">
        <v>41</v>
      </c>
      <c r="AC856" t="s">
        <v>54</v>
      </c>
      <c r="AD856" t="s">
        <v>4088</v>
      </c>
      <c r="AE856" t="s">
        <v>73</v>
      </c>
      <c r="AF856" t="s">
        <v>4089</v>
      </c>
    </row>
    <row r="857" spans="1:32" x14ac:dyDescent="0.3">
      <c r="A857" t="s">
        <v>4090</v>
      </c>
      <c r="B857" t="s">
        <v>4091</v>
      </c>
      <c r="C857" t="s">
        <v>4092</v>
      </c>
      <c r="D857" t="s">
        <v>4093</v>
      </c>
      <c r="E857" t="s">
        <v>3049</v>
      </c>
      <c r="F857">
        <v>8</v>
      </c>
      <c r="G857">
        <v>2022</v>
      </c>
      <c r="H857" s="1">
        <v>44963.539886909719</v>
      </c>
      <c r="I857" t="s">
        <v>3355</v>
      </c>
      <c r="J857">
        <v>1041.1300000000001</v>
      </c>
      <c r="K857">
        <v>0</v>
      </c>
      <c r="L857" t="s">
        <v>38</v>
      </c>
      <c r="M857" t="s">
        <v>79</v>
      </c>
      <c r="Q857">
        <v>1041.1300000000001</v>
      </c>
      <c r="R857" t="s">
        <v>52</v>
      </c>
      <c r="S857">
        <v>46.955910000000003</v>
      </c>
      <c r="T857">
        <v>-96.803606000000002</v>
      </c>
      <c r="U857">
        <v>17.191583333000001</v>
      </c>
      <c r="V857">
        <v>5</v>
      </c>
      <c r="W857">
        <v>1E-3</v>
      </c>
      <c r="X857">
        <v>18.420000000000002</v>
      </c>
      <c r="Y857">
        <v>5059.2209999999995</v>
      </c>
      <c r="Z857">
        <v>38000008001</v>
      </c>
      <c r="AA857">
        <v>5098.9321283600002</v>
      </c>
      <c r="AB857" t="s">
        <v>407</v>
      </c>
      <c r="AC857" t="s">
        <v>42</v>
      </c>
      <c r="AD857" t="s">
        <v>54</v>
      </c>
      <c r="AE857" t="s">
        <v>73</v>
      </c>
      <c r="AF857" t="s">
        <v>4094</v>
      </c>
    </row>
    <row r="858" spans="1:32" x14ac:dyDescent="0.3">
      <c r="A858" t="s">
        <v>4095</v>
      </c>
      <c r="B858" t="s">
        <v>4096</v>
      </c>
      <c r="C858" t="s">
        <v>4097</v>
      </c>
      <c r="D858" t="s">
        <v>4098</v>
      </c>
      <c r="E858" t="s">
        <v>213</v>
      </c>
      <c r="F858">
        <v>3</v>
      </c>
      <c r="G858">
        <v>2022</v>
      </c>
      <c r="H858" s="1">
        <v>44972.610380729166</v>
      </c>
      <c r="I858" t="s">
        <v>3355</v>
      </c>
      <c r="J858">
        <v>1037.26</v>
      </c>
      <c r="K858">
        <v>0</v>
      </c>
      <c r="L858" t="s">
        <v>38</v>
      </c>
      <c r="M858" t="s">
        <v>51</v>
      </c>
      <c r="N858">
        <v>1037.26</v>
      </c>
      <c r="R858" t="s">
        <v>52</v>
      </c>
      <c r="S858">
        <v>40.152667000000001</v>
      </c>
      <c r="T858">
        <v>-76.404443999999998</v>
      </c>
      <c r="U858">
        <v>0.72355833300000005</v>
      </c>
      <c r="V858">
        <v>1</v>
      </c>
      <c r="W858">
        <v>2.2999999999999998</v>
      </c>
      <c r="X858">
        <v>0</v>
      </c>
      <c r="Y858">
        <v>263.8374</v>
      </c>
      <c r="Z858">
        <v>42001067001</v>
      </c>
      <c r="AA858">
        <v>256.76765360669998</v>
      </c>
      <c r="AB858" t="s">
        <v>87</v>
      </c>
      <c r="AC858" t="s">
        <v>72</v>
      </c>
      <c r="AD858" t="s">
        <v>54</v>
      </c>
      <c r="AE858" t="s">
        <v>55</v>
      </c>
      <c r="AF858" t="s">
        <v>4099</v>
      </c>
    </row>
    <row r="859" spans="1:32" x14ac:dyDescent="0.3">
      <c r="A859" t="s">
        <v>4100</v>
      </c>
      <c r="B859" t="s">
        <v>4101</v>
      </c>
      <c r="C859" t="s">
        <v>4102</v>
      </c>
      <c r="D859" t="s">
        <v>4103</v>
      </c>
      <c r="E859" t="s">
        <v>1023</v>
      </c>
      <c r="F859">
        <v>8</v>
      </c>
      <c r="G859">
        <v>2022</v>
      </c>
      <c r="H859" s="1">
        <v>44958.561215011578</v>
      </c>
      <c r="I859" t="s">
        <v>3355</v>
      </c>
      <c r="J859">
        <v>1031.71</v>
      </c>
      <c r="K859">
        <v>0</v>
      </c>
      <c r="L859" t="s">
        <v>38</v>
      </c>
      <c r="M859" t="s">
        <v>51</v>
      </c>
      <c r="N859">
        <v>1031.71</v>
      </c>
      <c r="R859" t="s">
        <v>52</v>
      </c>
      <c r="S859">
        <v>40.383333</v>
      </c>
      <c r="T859">
        <v>-105.05</v>
      </c>
      <c r="U859">
        <v>5.6749999999999998</v>
      </c>
      <c r="V859">
        <v>1</v>
      </c>
      <c r="W859">
        <v>10</v>
      </c>
      <c r="X859">
        <v>0</v>
      </c>
      <c r="Y859">
        <v>2071.8000000000002</v>
      </c>
      <c r="Z859">
        <v>8000198001</v>
      </c>
      <c r="AA859">
        <v>3077.5697489029999</v>
      </c>
      <c r="AB859" t="s">
        <v>53</v>
      </c>
      <c r="AC859" t="s">
        <v>42</v>
      </c>
      <c r="AD859" t="s">
        <v>54</v>
      </c>
      <c r="AE859" t="s">
        <v>73</v>
      </c>
      <c r="AF859" t="s">
        <v>4104</v>
      </c>
    </row>
    <row r="860" spans="1:32" x14ac:dyDescent="0.3">
      <c r="A860" t="s">
        <v>4105</v>
      </c>
      <c r="B860" t="s">
        <v>4106</v>
      </c>
      <c r="C860" t="s">
        <v>4107</v>
      </c>
      <c r="D860" t="s">
        <v>4108</v>
      </c>
      <c r="E860" t="s">
        <v>117</v>
      </c>
      <c r="F860">
        <v>5</v>
      </c>
      <c r="G860">
        <v>2022</v>
      </c>
      <c r="H860" s="1">
        <v>44932.433824467589</v>
      </c>
      <c r="I860" t="s">
        <v>3355</v>
      </c>
      <c r="J860">
        <v>1015</v>
      </c>
      <c r="K860">
        <v>0</v>
      </c>
      <c r="L860" t="s">
        <v>38</v>
      </c>
      <c r="M860" t="s">
        <v>51</v>
      </c>
      <c r="N860">
        <v>968</v>
      </c>
      <c r="R860" t="s">
        <v>52</v>
      </c>
      <c r="S860">
        <v>40.944685999999997</v>
      </c>
      <c r="T860">
        <v>-90.642554000000004</v>
      </c>
      <c r="U860">
        <v>4.2046666669999997</v>
      </c>
      <c r="V860">
        <v>1</v>
      </c>
      <c r="W860">
        <v>10.23</v>
      </c>
      <c r="X860">
        <v>4.62</v>
      </c>
      <c r="Y860">
        <v>1531.83</v>
      </c>
      <c r="Z860">
        <v>17000023001</v>
      </c>
      <c r="AA860">
        <v>979.72338752059989</v>
      </c>
      <c r="AB860" t="s">
        <v>53</v>
      </c>
      <c r="AC860" t="s">
        <v>54</v>
      </c>
      <c r="AD860" t="s">
        <v>54</v>
      </c>
      <c r="AE860" t="s">
        <v>438</v>
      </c>
      <c r="AF860" t="s">
        <v>4109</v>
      </c>
    </row>
    <row r="861" spans="1:32" x14ac:dyDescent="0.3">
      <c r="A861" t="s">
        <v>4110</v>
      </c>
      <c r="B861" t="s">
        <v>4111</v>
      </c>
      <c r="C861" t="s">
        <v>4112</v>
      </c>
      <c r="D861" t="s">
        <v>4113</v>
      </c>
      <c r="E861" t="s">
        <v>117</v>
      </c>
      <c r="F861">
        <v>5</v>
      </c>
      <c r="G861">
        <v>2022</v>
      </c>
      <c r="H861" s="1">
        <v>44965.652420509257</v>
      </c>
      <c r="I861" t="s">
        <v>3355</v>
      </c>
      <c r="J861">
        <v>1007</v>
      </c>
      <c r="K861">
        <v>0</v>
      </c>
      <c r="L861" t="s">
        <v>38</v>
      </c>
      <c r="M861" t="s">
        <v>51</v>
      </c>
      <c r="N861">
        <v>1351</v>
      </c>
      <c r="R861" t="s">
        <v>52</v>
      </c>
      <c r="S861">
        <v>41.764163000000003</v>
      </c>
      <c r="T861">
        <v>-87.906670000000005</v>
      </c>
      <c r="U861">
        <v>10.99</v>
      </c>
      <c r="V861">
        <v>2</v>
      </c>
      <c r="W861">
        <v>30</v>
      </c>
      <c r="X861">
        <v>12</v>
      </c>
      <c r="Y861">
        <v>4004.95</v>
      </c>
      <c r="Z861">
        <v>17000712001</v>
      </c>
      <c r="AA861">
        <v>4024.5142870270001</v>
      </c>
      <c r="AB861" t="s">
        <v>53</v>
      </c>
      <c r="AC861" t="s">
        <v>54</v>
      </c>
      <c r="AD861" t="s">
        <v>54</v>
      </c>
      <c r="AE861" t="s">
        <v>438</v>
      </c>
      <c r="AF861" t="s">
        <v>4114</v>
      </c>
    </row>
    <row r="862" spans="1:32" x14ac:dyDescent="0.3">
      <c r="A862" t="s">
        <v>4115</v>
      </c>
      <c r="B862" t="s">
        <v>4116</v>
      </c>
      <c r="C862" t="s">
        <v>4117</v>
      </c>
      <c r="D862" t="s">
        <v>4118</v>
      </c>
      <c r="E862" t="s">
        <v>247</v>
      </c>
      <c r="F862">
        <v>1</v>
      </c>
      <c r="G862">
        <v>2022</v>
      </c>
      <c r="H862" s="1">
        <v>44944.413264583331</v>
      </c>
      <c r="I862" t="s">
        <v>3355</v>
      </c>
      <c r="J862">
        <v>995.51</v>
      </c>
      <c r="K862">
        <v>0</v>
      </c>
      <c r="L862" t="s">
        <v>38</v>
      </c>
      <c r="M862" t="s">
        <v>79</v>
      </c>
      <c r="Q862">
        <v>995.51</v>
      </c>
      <c r="R862" t="s">
        <v>94</v>
      </c>
      <c r="S862">
        <v>42.313056000000003</v>
      </c>
      <c r="T862">
        <v>-72.623333000000002</v>
      </c>
      <c r="U862">
        <v>4.2233333330000002</v>
      </c>
      <c r="V862">
        <v>1</v>
      </c>
      <c r="W862">
        <v>8.65</v>
      </c>
      <c r="X862">
        <v>0</v>
      </c>
      <c r="Y862">
        <v>1540.73</v>
      </c>
      <c r="Z862">
        <v>25000074001</v>
      </c>
      <c r="AA862">
        <v>2443.8453272354</v>
      </c>
      <c r="AB862" t="s">
        <v>54</v>
      </c>
      <c r="AC862" t="s">
        <v>64</v>
      </c>
      <c r="AD862" t="s">
        <v>54</v>
      </c>
      <c r="AE862" t="s">
        <v>55</v>
      </c>
      <c r="AF862" t="s">
        <v>4119</v>
      </c>
    </row>
    <row r="863" spans="1:32" x14ac:dyDescent="0.3">
      <c r="A863" t="s">
        <v>4120</v>
      </c>
      <c r="B863" t="s">
        <v>4121</v>
      </c>
      <c r="C863" t="s">
        <v>4122</v>
      </c>
      <c r="D863" t="s">
        <v>4123</v>
      </c>
      <c r="E863" t="s">
        <v>253</v>
      </c>
      <c r="F863">
        <v>5</v>
      </c>
      <c r="G863">
        <v>2022</v>
      </c>
      <c r="H863" s="1">
        <v>44946.394135798611</v>
      </c>
      <c r="I863" t="s">
        <v>3355</v>
      </c>
      <c r="J863">
        <v>995.11</v>
      </c>
      <c r="K863">
        <v>0</v>
      </c>
      <c r="L863" t="s">
        <v>38</v>
      </c>
      <c r="M863" t="s">
        <v>39</v>
      </c>
      <c r="N863">
        <v>979.79</v>
      </c>
      <c r="Q863">
        <v>15.32</v>
      </c>
      <c r="R863" t="s">
        <v>52</v>
      </c>
      <c r="S863">
        <v>40.417889000000002</v>
      </c>
      <c r="T863">
        <v>-86.904499999999999</v>
      </c>
      <c r="U863">
        <v>8.4129166669999993</v>
      </c>
      <c r="V863">
        <v>2</v>
      </c>
      <c r="W863">
        <v>10.5</v>
      </c>
      <c r="X863">
        <v>18</v>
      </c>
      <c r="Y863">
        <v>2835.02</v>
      </c>
      <c r="Z863">
        <v>18000604001</v>
      </c>
      <c r="AA863">
        <v>3277.8849396600003</v>
      </c>
      <c r="AB863" t="s">
        <v>53</v>
      </c>
      <c r="AC863" t="s">
        <v>54</v>
      </c>
      <c r="AD863" t="s">
        <v>54</v>
      </c>
      <c r="AE863" t="s">
        <v>583</v>
      </c>
      <c r="AF863" t="s">
        <v>4124</v>
      </c>
    </row>
    <row r="864" spans="1:32" x14ac:dyDescent="0.3">
      <c r="A864" t="s">
        <v>4125</v>
      </c>
      <c r="B864" t="s">
        <v>4126</v>
      </c>
      <c r="C864" t="s">
        <v>4127</v>
      </c>
      <c r="D864" t="s">
        <v>4128</v>
      </c>
      <c r="E864" t="s">
        <v>1913</v>
      </c>
      <c r="F864">
        <v>8</v>
      </c>
      <c r="G864">
        <v>2022</v>
      </c>
      <c r="H864" s="1">
        <v>44951.583566030095</v>
      </c>
      <c r="I864" t="s">
        <v>3355</v>
      </c>
      <c r="J864">
        <v>988</v>
      </c>
      <c r="K864">
        <v>0</v>
      </c>
      <c r="L864" t="s">
        <v>38</v>
      </c>
      <c r="M864" t="s">
        <v>79</v>
      </c>
      <c r="Q864">
        <v>988</v>
      </c>
      <c r="R864" t="s">
        <v>52</v>
      </c>
      <c r="S864">
        <v>45.722050000000003</v>
      </c>
      <c r="T864">
        <v>-111.06765</v>
      </c>
      <c r="U864">
        <v>5.971666667</v>
      </c>
      <c r="V864">
        <v>1</v>
      </c>
      <c r="W864">
        <v>5.7839999999999998</v>
      </c>
      <c r="X864">
        <v>0</v>
      </c>
      <c r="Y864">
        <v>2180.1860000000001</v>
      </c>
      <c r="Z864">
        <v>30000048001</v>
      </c>
      <c r="AA864">
        <v>3423.5687147559997</v>
      </c>
      <c r="AB864" t="s">
        <v>41</v>
      </c>
      <c r="AC864" t="s">
        <v>42</v>
      </c>
      <c r="AD864" t="s">
        <v>54</v>
      </c>
      <c r="AE864" t="s">
        <v>55</v>
      </c>
      <c r="AF864" t="s">
        <v>4129</v>
      </c>
    </row>
    <row r="865" spans="1:32" x14ac:dyDescent="0.3">
      <c r="A865" t="s">
        <v>4130</v>
      </c>
      <c r="B865" t="s">
        <v>4131</v>
      </c>
      <c r="C865" t="s">
        <v>4132</v>
      </c>
      <c r="D865" t="s">
        <v>3659</v>
      </c>
      <c r="E865" t="s">
        <v>117</v>
      </c>
      <c r="F865">
        <v>5</v>
      </c>
      <c r="G865">
        <v>2022</v>
      </c>
      <c r="H865" s="1">
        <v>44967.484441342589</v>
      </c>
      <c r="I865" t="s">
        <v>3355</v>
      </c>
      <c r="J865">
        <v>987.03</v>
      </c>
      <c r="K865">
        <v>0</v>
      </c>
      <c r="L865" t="s">
        <v>38</v>
      </c>
      <c r="M865" t="s">
        <v>51</v>
      </c>
      <c r="N865">
        <v>987.03</v>
      </c>
      <c r="R865" t="s">
        <v>52</v>
      </c>
      <c r="S865">
        <v>41.476104999999997</v>
      </c>
      <c r="T865">
        <v>-88.167494000000005</v>
      </c>
      <c r="U865">
        <v>8.9966666669999995</v>
      </c>
      <c r="V865">
        <v>2</v>
      </c>
      <c r="W865">
        <v>28</v>
      </c>
      <c r="X865">
        <v>14</v>
      </c>
      <c r="Y865">
        <v>3280.14</v>
      </c>
      <c r="Z865">
        <v>17000149004</v>
      </c>
      <c r="AA865">
        <v>3623.8839055130002</v>
      </c>
      <c r="AB865" t="s">
        <v>53</v>
      </c>
      <c r="AC865" t="s">
        <v>54</v>
      </c>
      <c r="AD865" t="s">
        <v>54</v>
      </c>
      <c r="AE865" t="s">
        <v>55</v>
      </c>
      <c r="AF865" t="s">
        <v>4133</v>
      </c>
    </row>
    <row r="866" spans="1:32" x14ac:dyDescent="0.3">
      <c r="A866" t="s">
        <v>4134</v>
      </c>
      <c r="B866" t="s">
        <v>4135</v>
      </c>
      <c r="C866" t="s">
        <v>4136</v>
      </c>
      <c r="D866" t="s">
        <v>4137</v>
      </c>
      <c r="E866" t="s">
        <v>525</v>
      </c>
      <c r="F866">
        <v>2</v>
      </c>
      <c r="G866">
        <v>2022</v>
      </c>
      <c r="H866" s="1">
        <v>44974.432458703704</v>
      </c>
      <c r="I866" t="s">
        <v>3355</v>
      </c>
      <c r="J866">
        <v>985.62</v>
      </c>
      <c r="K866">
        <v>0</v>
      </c>
      <c r="L866" t="s">
        <v>38</v>
      </c>
      <c r="M866" t="s">
        <v>51</v>
      </c>
      <c r="N866">
        <v>985.62</v>
      </c>
      <c r="R866" t="s">
        <v>86</v>
      </c>
      <c r="S866">
        <v>39.995507000000003</v>
      </c>
      <c r="T866">
        <v>-74.797533999999999</v>
      </c>
      <c r="U866">
        <v>3.0950000000000002</v>
      </c>
      <c r="V866">
        <v>1</v>
      </c>
      <c r="W866">
        <v>7.6749999999999998</v>
      </c>
      <c r="X866">
        <v>0</v>
      </c>
      <c r="Y866">
        <v>1129.27</v>
      </c>
      <c r="Z866">
        <v>34007071001</v>
      </c>
      <c r="AA866">
        <v>1871.1259863892496</v>
      </c>
      <c r="AB866" t="s">
        <v>54</v>
      </c>
      <c r="AC866" t="s">
        <v>54</v>
      </c>
      <c r="AD866" t="s">
        <v>54</v>
      </c>
      <c r="AE866" t="s">
        <v>73</v>
      </c>
      <c r="AF866" t="s">
        <v>4138</v>
      </c>
    </row>
    <row r="867" spans="1:32" x14ac:dyDescent="0.3">
      <c r="A867" t="s">
        <v>4139</v>
      </c>
      <c r="B867" t="s">
        <v>4140</v>
      </c>
      <c r="C867" t="s">
        <v>4141</v>
      </c>
      <c r="D867" t="s">
        <v>4142</v>
      </c>
      <c r="E867" t="s">
        <v>1719</v>
      </c>
      <c r="F867">
        <v>7</v>
      </c>
      <c r="G867">
        <v>2022</v>
      </c>
      <c r="H867" s="1">
        <v>44949.53477515046</v>
      </c>
      <c r="I867" t="s">
        <v>3355</v>
      </c>
      <c r="J867">
        <v>975.5</v>
      </c>
      <c r="K867">
        <v>0</v>
      </c>
      <c r="L867" t="s">
        <v>38</v>
      </c>
      <c r="M867" t="s">
        <v>79</v>
      </c>
      <c r="Q867">
        <v>975.5</v>
      </c>
      <c r="R867" t="s">
        <v>52</v>
      </c>
      <c r="S867">
        <v>39.064853999999997</v>
      </c>
      <c r="T867">
        <v>-94.861221999999998</v>
      </c>
      <c r="U867">
        <v>0.39711333300000001</v>
      </c>
      <c r="V867">
        <v>1</v>
      </c>
      <c r="W867">
        <v>1.4</v>
      </c>
      <c r="X867">
        <v>0</v>
      </c>
      <c r="Y867">
        <v>145.03835000000001</v>
      </c>
      <c r="Z867">
        <v>20000406001</v>
      </c>
      <c r="AA867">
        <v>426.30714687467008</v>
      </c>
      <c r="AB867" t="s">
        <v>54</v>
      </c>
      <c r="AC867" t="s">
        <v>54</v>
      </c>
      <c r="AD867" t="s">
        <v>54</v>
      </c>
      <c r="AE867" t="s">
        <v>73</v>
      </c>
      <c r="AF867" t="s">
        <v>4143</v>
      </c>
    </row>
    <row r="868" spans="1:32" x14ac:dyDescent="0.3">
      <c r="A868" t="s">
        <v>4144</v>
      </c>
      <c r="B868" t="s">
        <v>4145</v>
      </c>
      <c r="C868" t="s">
        <v>4145</v>
      </c>
      <c r="D868" t="s">
        <v>4146</v>
      </c>
      <c r="E868" t="s">
        <v>99</v>
      </c>
      <c r="F868">
        <v>6</v>
      </c>
      <c r="G868">
        <v>2022</v>
      </c>
      <c r="H868" s="1">
        <v>44830.67892175926</v>
      </c>
      <c r="I868" t="s">
        <v>3355</v>
      </c>
      <c r="J868">
        <v>975.25</v>
      </c>
      <c r="K868">
        <v>0</v>
      </c>
      <c r="L868" t="s">
        <v>38</v>
      </c>
      <c r="M868" t="s">
        <v>79</v>
      </c>
      <c r="Q868">
        <v>975.25</v>
      </c>
      <c r="R868" t="s">
        <v>52</v>
      </c>
      <c r="S868">
        <v>29.604351999999999</v>
      </c>
      <c r="T868">
        <v>-95.554741000000007</v>
      </c>
      <c r="U868">
        <v>3.2195</v>
      </c>
      <c r="V868">
        <v>1</v>
      </c>
      <c r="W868">
        <v>6</v>
      </c>
      <c r="X868">
        <v>6</v>
      </c>
      <c r="Y868">
        <v>1174.011</v>
      </c>
      <c r="Z868">
        <v>48007071001</v>
      </c>
      <c r="AB868" t="s">
        <v>544</v>
      </c>
      <c r="AC868" t="s">
        <v>54</v>
      </c>
      <c r="AD868" t="s">
        <v>975</v>
      </c>
      <c r="AE868" t="s">
        <v>73</v>
      </c>
      <c r="AF868" t="s">
        <v>4147</v>
      </c>
    </row>
    <row r="869" spans="1:32" x14ac:dyDescent="0.3">
      <c r="A869" t="s">
        <v>4148</v>
      </c>
      <c r="B869" t="s">
        <v>4149</v>
      </c>
      <c r="C869" t="s">
        <v>4150</v>
      </c>
      <c r="D869" t="s">
        <v>4151</v>
      </c>
      <c r="E869" t="s">
        <v>951</v>
      </c>
      <c r="F869">
        <v>1</v>
      </c>
      <c r="G869">
        <v>2022</v>
      </c>
      <c r="H869" s="1">
        <v>44936.55105224537</v>
      </c>
      <c r="I869" t="s">
        <v>3355</v>
      </c>
      <c r="J869">
        <v>975</v>
      </c>
      <c r="K869">
        <v>0</v>
      </c>
      <c r="L869" t="s">
        <v>38</v>
      </c>
      <c r="M869" t="s">
        <v>51</v>
      </c>
      <c r="N869">
        <v>975</v>
      </c>
      <c r="R869" t="s">
        <v>214</v>
      </c>
      <c r="S869">
        <v>43.389620000000001</v>
      </c>
      <c r="T869">
        <v>-72.379045000000005</v>
      </c>
      <c r="U869">
        <v>1.74475</v>
      </c>
      <c r="V869">
        <v>1</v>
      </c>
      <c r="W869">
        <v>3.9</v>
      </c>
      <c r="X869">
        <v>0</v>
      </c>
      <c r="Y869">
        <v>636.56799999999998</v>
      </c>
      <c r="Z869">
        <v>33000096001</v>
      </c>
      <c r="AA869">
        <v>987.00757627539997</v>
      </c>
      <c r="AB869" t="s">
        <v>952</v>
      </c>
      <c r="AC869" t="s">
        <v>54</v>
      </c>
      <c r="AD869" t="s">
        <v>54</v>
      </c>
      <c r="AE869" t="s">
        <v>73</v>
      </c>
      <c r="AF869" t="s">
        <v>4152</v>
      </c>
    </row>
    <row r="870" spans="1:32" x14ac:dyDescent="0.3">
      <c r="A870" t="s">
        <v>4153</v>
      </c>
      <c r="B870" t="s">
        <v>4154</v>
      </c>
      <c r="C870" t="s">
        <v>4155</v>
      </c>
      <c r="D870" t="s">
        <v>4156</v>
      </c>
      <c r="E870" t="s">
        <v>1023</v>
      </c>
      <c r="F870">
        <v>8</v>
      </c>
      <c r="G870">
        <v>2022</v>
      </c>
      <c r="H870" s="1">
        <v>44974.91093578704</v>
      </c>
      <c r="I870" t="s">
        <v>3355</v>
      </c>
      <c r="J870">
        <v>974.58</v>
      </c>
      <c r="K870">
        <v>0</v>
      </c>
      <c r="L870" t="s">
        <v>38</v>
      </c>
      <c r="M870" t="s">
        <v>39</v>
      </c>
      <c r="N870">
        <v>150.05000000000001</v>
      </c>
      <c r="Q870">
        <v>824.53</v>
      </c>
      <c r="R870" t="s">
        <v>490</v>
      </c>
      <c r="S870">
        <v>40.003999999999998</v>
      </c>
      <c r="T870">
        <v>-104.822</v>
      </c>
      <c r="AB870" t="s">
        <v>53</v>
      </c>
      <c r="AC870" t="s">
        <v>54</v>
      </c>
      <c r="AD870" t="s">
        <v>54</v>
      </c>
      <c r="AE870" t="s">
        <v>73</v>
      </c>
      <c r="AF870" t="s">
        <v>4157</v>
      </c>
    </row>
    <row r="871" spans="1:32" x14ac:dyDescent="0.3">
      <c r="A871" t="s">
        <v>4158</v>
      </c>
      <c r="B871" t="s">
        <v>4159</v>
      </c>
      <c r="C871" t="s">
        <v>4160</v>
      </c>
      <c r="D871" t="s">
        <v>4161</v>
      </c>
      <c r="E871" t="s">
        <v>85</v>
      </c>
      <c r="F871">
        <v>2</v>
      </c>
      <c r="G871">
        <v>2022</v>
      </c>
      <c r="H871" s="1">
        <v>44939.519395601848</v>
      </c>
      <c r="I871" t="s">
        <v>3355</v>
      </c>
      <c r="J871">
        <v>968.93</v>
      </c>
      <c r="K871">
        <v>0</v>
      </c>
      <c r="L871" t="s">
        <v>38</v>
      </c>
      <c r="M871" t="s">
        <v>79</v>
      </c>
      <c r="Q871">
        <v>968.93</v>
      </c>
      <c r="R871" t="s">
        <v>94</v>
      </c>
      <c r="S871">
        <v>42.790944000000003</v>
      </c>
      <c r="T871">
        <v>-73.778971999999996</v>
      </c>
      <c r="U871">
        <v>0</v>
      </c>
      <c r="V871">
        <v>1</v>
      </c>
      <c r="W871">
        <v>6</v>
      </c>
      <c r="X871">
        <v>0</v>
      </c>
      <c r="Y871">
        <v>0</v>
      </c>
      <c r="Z871">
        <v>36004002002</v>
      </c>
      <c r="AA871">
        <v>1736.7327038631902</v>
      </c>
      <c r="AB871" t="s">
        <v>87</v>
      </c>
      <c r="AC871" t="s">
        <v>54</v>
      </c>
      <c r="AD871" t="s">
        <v>54</v>
      </c>
      <c r="AE871" t="s">
        <v>73</v>
      </c>
      <c r="AF871" t="s">
        <v>4162</v>
      </c>
    </row>
    <row r="872" spans="1:32" x14ac:dyDescent="0.3">
      <c r="A872" t="s">
        <v>4163</v>
      </c>
      <c r="B872" t="s">
        <v>4164</v>
      </c>
      <c r="C872" t="s">
        <v>4165</v>
      </c>
      <c r="D872" t="s">
        <v>4166</v>
      </c>
      <c r="E872" t="s">
        <v>247</v>
      </c>
      <c r="F872">
        <v>1</v>
      </c>
      <c r="G872">
        <v>2022</v>
      </c>
      <c r="H872" s="1">
        <v>44952.39980540509</v>
      </c>
      <c r="I872" t="s">
        <v>3355</v>
      </c>
      <c r="J872">
        <v>966</v>
      </c>
      <c r="K872">
        <v>0</v>
      </c>
      <c r="L872" t="s">
        <v>38</v>
      </c>
      <c r="M872" t="s">
        <v>79</v>
      </c>
      <c r="Q872">
        <v>966</v>
      </c>
      <c r="R872" t="s">
        <v>94</v>
      </c>
      <c r="S872">
        <v>41.665700000000001</v>
      </c>
      <c r="T872">
        <v>-70.304299999999998</v>
      </c>
      <c r="Z872">
        <v>25000076001</v>
      </c>
      <c r="AA872">
        <v>948.76558531269995</v>
      </c>
      <c r="AB872" t="s">
        <v>54</v>
      </c>
      <c r="AC872" t="s">
        <v>54</v>
      </c>
      <c r="AD872" t="s">
        <v>54</v>
      </c>
      <c r="AE872" t="s">
        <v>73</v>
      </c>
      <c r="AF872" t="s">
        <v>4167</v>
      </c>
    </row>
    <row r="873" spans="1:32" x14ac:dyDescent="0.3">
      <c r="A873" t="s">
        <v>4168</v>
      </c>
      <c r="B873" t="s">
        <v>4169</v>
      </c>
      <c r="C873" t="s">
        <v>4170</v>
      </c>
      <c r="D873" t="s">
        <v>4171</v>
      </c>
      <c r="E873" t="s">
        <v>136</v>
      </c>
      <c r="F873">
        <v>4</v>
      </c>
      <c r="G873">
        <v>2022</v>
      </c>
      <c r="H873" s="1">
        <v>44978.421129386574</v>
      </c>
      <c r="I873" t="s">
        <v>3355</v>
      </c>
      <c r="J873">
        <v>966</v>
      </c>
      <c r="K873">
        <v>0</v>
      </c>
      <c r="L873" t="s">
        <v>38</v>
      </c>
      <c r="M873" t="s">
        <v>39</v>
      </c>
      <c r="N873">
        <v>515</v>
      </c>
      <c r="Q873">
        <v>452</v>
      </c>
      <c r="R873" t="s">
        <v>52</v>
      </c>
      <c r="S873">
        <v>35.760855999999997</v>
      </c>
      <c r="T873">
        <v>-79.462200999999993</v>
      </c>
      <c r="U873">
        <v>2.6404416670000002</v>
      </c>
      <c r="V873">
        <v>1</v>
      </c>
      <c r="W873">
        <v>4</v>
      </c>
      <c r="X873">
        <v>0</v>
      </c>
      <c r="Y873">
        <v>964.29780000000005</v>
      </c>
      <c r="Z873">
        <v>37001904001</v>
      </c>
      <c r="AA873">
        <v>1056.2073694459998</v>
      </c>
      <c r="AB873" t="s">
        <v>41</v>
      </c>
      <c r="AC873" t="s">
        <v>54</v>
      </c>
      <c r="AD873" t="s">
        <v>54</v>
      </c>
      <c r="AE873" t="s">
        <v>54</v>
      </c>
      <c r="AF873" t="s">
        <v>4172</v>
      </c>
    </row>
    <row r="874" spans="1:32" x14ac:dyDescent="0.3">
      <c r="A874" t="s">
        <v>4173</v>
      </c>
      <c r="B874" t="s">
        <v>4174</v>
      </c>
      <c r="C874" t="s">
        <v>4175</v>
      </c>
      <c r="D874" t="s">
        <v>4176</v>
      </c>
      <c r="E874" t="s">
        <v>253</v>
      </c>
      <c r="F874">
        <v>5</v>
      </c>
      <c r="G874">
        <v>2022</v>
      </c>
      <c r="H874" s="1">
        <v>44944.393271793982</v>
      </c>
      <c r="I874" t="s">
        <v>3355</v>
      </c>
      <c r="J874">
        <v>965.17</v>
      </c>
      <c r="K874">
        <v>0</v>
      </c>
      <c r="L874" t="s">
        <v>38</v>
      </c>
      <c r="M874" t="s">
        <v>51</v>
      </c>
      <c r="N874">
        <v>965.17</v>
      </c>
      <c r="R874" t="s">
        <v>52</v>
      </c>
      <c r="S874">
        <v>41.500639</v>
      </c>
      <c r="T874">
        <v>-87.464416999999997</v>
      </c>
      <c r="U874">
        <v>5.4866666669999997</v>
      </c>
      <c r="V874">
        <v>1</v>
      </c>
      <c r="W874">
        <v>8.75</v>
      </c>
      <c r="X874">
        <v>5.2679999999999998</v>
      </c>
      <c r="Y874">
        <v>1999.36</v>
      </c>
      <c r="Z874">
        <v>18000113001</v>
      </c>
      <c r="AA874">
        <v>2660.5499426907004</v>
      </c>
      <c r="AB874" t="s">
        <v>41</v>
      </c>
      <c r="AC874" t="s">
        <v>72</v>
      </c>
      <c r="AD874" t="s">
        <v>54</v>
      </c>
      <c r="AE874" t="s">
        <v>55</v>
      </c>
      <c r="AF874" t="s">
        <v>4177</v>
      </c>
    </row>
    <row r="875" spans="1:32" x14ac:dyDescent="0.3">
      <c r="A875" t="s">
        <v>4178</v>
      </c>
      <c r="B875" t="s">
        <v>4179</v>
      </c>
      <c r="C875" t="s">
        <v>4180</v>
      </c>
      <c r="D875" t="s">
        <v>4181</v>
      </c>
      <c r="E875" t="s">
        <v>247</v>
      </c>
      <c r="F875">
        <v>1</v>
      </c>
      <c r="G875">
        <v>2022</v>
      </c>
      <c r="H875" s="1">
        <v>44945.564941064818</v>
      </c>
      <c r="I875" t="s">
        <v>3355</v>
      </c>
      <c r="J875">
        <v>958</v>
      </c>
      <c r="K875">
        <v>0</v>
      </c>
      <c r="L875" t="s">
        <v>38</v>
      </c>
      <c r="M875" t="s">
        <v>63</v>
      </c>
      <c r="P875">
        <v>958</v>
      </c>
      <c r="R875" t="s">
        <v>38</v>
      </c>
      <c r="S875">
        <v>42.120190000000001</v>
      </c>
      <c r="T875">
        <v>-72.754519999999999</v>
      </c>
      <c r="U875">
        <v>2.9083333329999999</v>
      </c>
      <c r="V875">
        <v>1</v>
      </c>
      <c r="W875">
        <v>6.1</v>
      </c>
      <c r="X875">
        <v>0</v>
      </c>
      <c r="Y875">
        <v>1059.5999999999999</v>
      </c>
      <c r="Z875">
        <v>25000010001</v>
      </c>
      <c r="AA875">
        <v>1795.5525280582001</v>
      </c>
      <c r="AB875" t="s">
        <v>54</v>
      </c>
      <c r="AC875" t="s">
        <v>54</v>
      </c>
      <c r="AD875" t="s">
        <v>54</v>
      </c>
      <c r="AE875" t="s">
        <v>65</v>
      </c>
      <c r="AF875" t="s">
        <v>4182</v>
      </c>
    </row>
    <row r="876" spans="1:32" x14ac:dyDescent="0.3">
      <c r="A876" t="s">
        <v>4183</v>
      </c>
      <c r="B876" t="s">
        <v>4184</v>
      </c>
      <c r="C876" t="s">
        <v>4184</v>
      </c>
      <c r="D876" t="s">
        <v>4185</v>
      </c>
      <c r="E876" t="s">
        <v>99</v>
      </c>
      <c r="F876">
        <v>6</v>
      </c>
      <c r="G876">
        <v>2022</v>
      </c>
      <c r="H876" s="1">
        <v>44811.569400196757</v>
      </c>
      <c r="I876" t="s">
        <v>3355</v>
      </c>
      <c r="J876">
        <v>947.52</v>
      </c>
      <c r="K876">
        <v>0</v>
      </c>
      <c r="L876" t="s">
        <v>38</v>
      </c>
      <c r="M876" t="s">
        <v>679</v>
      </c>
      <c r="O876">
        <v>948</v>
      </c>
      <c r="R876" t="s">
        <v>52</v>
      </c>
      <c r="S876">
        <v>27.827096999999998</v>
      </c>
      <c r="T876">
        <v>-97.079288000000005</v>
      </c>
      <c r="U876">
        <v>0.98991666700000003</v>
      </c>
      <c r="V876">
        <v>1</v>
      </c>
      <c r="W876">
        <v>2.5</v>
      </c>
      <c r="X876">
        <v>1.88</v>
      </c>
      <c r="Y876">
        <v>361.39699999999999</v>
      </c>
      <c r="Z876">
        <v>48001205001</v>
      </c>
      <c r="AB876" t="s">
        <v>1420</v>
      </c>
      <c r="AC876" t="s">
        <v>54</v>
      </c>
      <c r="AD876" t="s">
        <v>54</v>
      </c>
      <c r="AE876" t="s">
        <v>54</v>
      </c>
      <c r="AF876" t="s">
        <v>4186</v>
      </c>
    </row>
    <row r="877" spans="1:32" x14ac:dyDescent="0.3">
      <c r="A877" t="s">
        <v>4187</v>
      </c>
      <c r="B877" t="s">
        <v>4188</v>
      </c>
      <c r="C877" t="s">
        <v>4189</v>
      </c>
      <c r="D877" t="s">
        <v>4146</v>
      </c>
      <c r="E877" t="s">
        <v>641</v>
      </c>
      <c r="F877">
        <v>3</v>
      </c>
      <c r="G877">
        <v>2022</v>
      </c>
      <c r="H877" s="1">
        <v>44959.604830671298</v>
      </c>
      <c r="I877" t="s">
        <v>3355</v>
      </c>
      <c r="J877">
        <v>945.2</v>
      </c>
      <c r="K877">
        <v>0</v>
      </c>
      <c r="L877" t="s">
        <v>38</v>
      </c>
      <c r="M877" t="s">
        <v>51</v>
      </c>
      <c r="N877">
        <v>945.2</v>
      </c>
      <c r="R877" t="s">
        <v>52</v>
      </c>
      <c r="S877">
        <v>38.261380000000003</v>
      </c>
      <c r="T877">
        <v>-77.411339999999996</v>
      </c>
      <c r="Z877">
        <v>51000294001</v>
      </c>
      <c r="AA877">
        <v>1001.575953785</v>
      </c>
      <c r="AB877" t="s">
        <v>41</v>
      </c>
      <c r="AC877" t="s">
        <v>54</v>
      </c>
      <c r="AD877" t="s">
        <v>54</v>
      </c>
      <c r="AE877" t="s">
        <v>73</v>
      </c>
      <c r="AF877" t="s">
        <v>4190</v>
      </c>
    </row>
    <row r="878" spans="1:32" x14ac:dyDescent="0.3">
      <c r="A878" t="s">
        <v>4191</v>
      </c>
      <c r="B878" t="s">
        <v>4192</v>
      </c>
      <c r="C878" t="s">
        <v>4193</v>
      </c>
      <c r="D878" t="s">
        <v>4194</v>
      </c>
      <c r="E878" t="s">
        <v>641</v>
      </c>
      <c r="F878">
        <v>3</v>
      </c>
      <c r="G878">
        <v>2022</v>
      </c>
      <c r="H878" s="1">
        <v>44946.393729108793</v>
      </c>
      <c r="I878" t="s">
        <v>3355</v>
      </c>
      <c r="J878">
        <v>944.34</v>
      </c>
      <c r="K878">
        <v>0</v>
      </c>
      <c r="L878" t="s">
        <v>38</v>
      </c>
      <c r="M878" t="s">
        <v>79</v>
      </c>
      <c r="Q878">
        <v>944.34</v>
      </c>
      <c r="R878" t="s">
        <v>52</v>
      </c>
      <c r="S878">
        <v>38.261000000000003</v>
      </c>
      <c r="T878">
        <v>-78.151610000000005</v>
      </c>
      <c r="U878">
        <v>0.82783333299999995</v>
      </c>
      <c r="V878">
        <v>1</v>
      </c>
      <c r="W878">
        <v>3</v>
      </c>
      <c r="X878">
        <v>0</v>
      </c>
      <c r="Y878">
        <v>302.43200000000002</v>
      </c>
      <c r="Z878">
        <v>51000100001</v>
      </c>
      <c r="AA878">
        <v>282.26231424849999</v>
      </c>
      <c r="AB878" t="s">
        <v>41</v>
      </c>
      <c r="AC878" t="s">
        <v>54</v>
      </c>
      <c r="AD878" t="s">
        <v>54</v>
      </c>
      <c r="AE878" t="s">
        <v>54</v>
      </c>
      <c r="AF878" t="s">
        <v>4195</v>
      </c>
    </row>
    <row r="879" spans="1:32" x14ac:dyDescent="0.3">
      <c r="A879" t="s">
        <v>4196</v>
      </c>
      <c r="B879" t="s">
        <v>4197</v>
      </c>
      <c r="C879" t="s">
        <v>4198</v>
      </c>
      <c r="D879" t="s">
        <v>4199</v>
      </c>
      <c r="E879" t="s">
        <v>247</v>
      </c>
      <c r="F879">
        <v>1</v>
      </c>
      <c r="G879">
        <v>2022</v>
      </c>
      <c r="H879" s="1">
        <v>44979.462057951387</v>
      </c>
      <c r="I879" t="s">
        <v>3355</v>
      </c>
      <c r="J879">
        <v>943.54</v>
      </c>
      <c r="K879">
        <v>0</v>
      </c>
      <c r="L879" t="s">
        <v>38</v>
      </c>
      <c r="M879" t="s">
        <v>79</v>
      </c>
      <c r="Q879">
        <v>943.54</v>
      </c>
      <c r="R879" t="s">
        <v>94</v>
      </c>
      <c r="S879">
        <v>42.580800000000004</v>
      </c>
      <c r="T879">
        <v>-72.572320000000005</v>
      </c>
      <c r="U879">
        <v>0.65191666699999995</v>
      </c>
      <c r="V879">
        <v>1</v>
      </c>
      <c r="W879">
        <v>1.83</v>
      </c>
      <c r="X879">
        <v>0</v>
      </c>
      <c r="Y879">
        <v>237.65299999999999</v>
      </c>
      <c r="Z879">
        <v>25000212001</v>
      </c>
      <c r="AA879">
        <v>569.9877700630999</v>
      </c>
      <c r="AB879" t="s">
        <v>54</v>
      </c>
      <c r="AC879" t="s">
        <v>54</v>
      </c>
      <c r="AD879" t="s">
        <v>54</v>
      </c>
      <c r="AE879" t="s">
        <v>55</v>
      </c>
      <c r="AF879" t="s">
        <v>4200</v>
      </c>
    </row>
    <row r="880" spans="1:32" x14ac:dyDescent="0.3">
      <c r="A880" t="s">
        <v>4201</v>
      </c>
      <c r="B880" t="s">
        <v>4202</v>
      </c>
      <c r="C880" t="s">
        <v>4203</v>
      </c>
      <c r="D880" t="s">
        <v>4204</v>
      </c>
      <c r="E880" t="s">
        <v>36</v>
      </c>
      <c r="F880">
        <v>9</v>
      </c>
      <c r="G880">
        <v>2022</v>
      </c>
      <c r="H880" s="1">
        <v>44998.70106457176</v>
      </c>
      <c r="I880" t="s">
        <v>3355</v>
      </c>
      <c r="J880">
        <v>942</v>
      </c>
      <c r="K880">
        <v>0</v>
      </c>
      <c r="L880" t="s">
        <v>38</v>
      </c>
      <c r="M880" t="s">
        <v>79</v>
      </c>
      <c r="Q880">
        <v>942</v>
      </c>
      <c r="R880" t="s">
        <v>52</v>
      </c>
      <c r="S880">
        <v>40.414340000000003</v>
      </c>
      <c r="T880">
        <v>-120.629673</v>
      </c>
      <c r="U880">
        <v>1.0391666669999999</v>
      </c>
      <c r="V880">
        <v>1</v>
      </c>
      <c r="W880">
        <v>2</v>
      </c>
      <c r="X880">
        <v>1.2</v>
      </c>
      <c r="Y880">
        <v>379.06400000000002</v>
      </c>
      <c r="Z880">
        <v>6006002001</v>
      </c>
      <c r="AA880">
        <v>564.52462849699998</v>
      </c>
      <c r="AB880" t="s">
        <v>41</v>
      </c>
      <c r="AC880" t="s">
        <v>54</v>
      </c>
      <c r="AD880" t="s">
        <v>54</v>
      </c>
      <c r="AE880" t="s">
        <v>73</v>
      </c>
      <c r="AF880" t="s">
        <v>4205</v>
      </c>
    </row>
    <row r="881" spans="1:32" x14ac:dyDescent="0.3">
      <c r="A881" t="s">
        <v>4206</v>
      </c>
      <c r="B881" t="s">
        <v>4207</v>
      </c>
      <c r="C881" t="s">
        <v>4208</v>
      </c>
      <c r="D881" t="s">
        <v>4209</v>
      </c>
      <c r="E881" t="s">
        <v>159</v>
      </c>
      <c r="F881">
        <v>10</v>
      </c>
      <c r="G881">
        <v>2022</v>
      </c>
      <c r="H881" s="1">
        <v>44986.537732997684</v>
      </c>
      <c r="I881" t="s">
        <v>3355</v>
      </c>
      <c r="J881">
        <v>936.52</v>
      </c>
      <c r="K881">
        <v>0</v>
      </c>
      <c r="L881" t="s">
        <v>38</v>
      </c>
      <c r="M881" t="s">
        <v>51</v>
      </c>
      <c r="N881">
        <v>936.52</v>
      </c>
      <c r="R881" t="s">
        <v>52</v>
      </c>
      <c r="S881">
        <v>47.327337999999997</v>
      </c>
      <c r="T881">
        <v>-122.372195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53000658001</v>
      </c>
      <c r="AA881">
        <v>2549.4660641800001</v>
      </c>
      <c r="AB881" t="s">
        <v>53</v>
      </c>
      <c r="AC881" t="s">
        <v>42</v>
      </c>
      <c r="AD881" t="s">
        <v>54</v>
      </c>
      <c r="AE881" t="s">
        <v>55</v>
      </c>
      <c r="AF881" t="s">
        <v>4210</v>
      </c>
    </row>
    <row r="882" spans="1:32" x14ac:dyDescent="0.3">
      <c r="A882" t="s">
        <v>4211</v>
      </c>
      <c r="B882" t="s">
        <v>4212</v>
      </c>
      <c r="C882" t="s">
        <v>4213</v>
      </c>
      <c r="D882" t="s">
        <v>4214</v>
      </c>
      <c r="E882" t="s">
        <v>172</v>
      </c>
      <c r="F882">
        <v>4</v>
      </c>
      <c r="G882">
        <v>2022</v>
      </c>
      <c r="H882" s="1">
        <v>44943.308229259259</v>
      </c>
      <c r="I882" t="s">
        <v>3355</v>
      </c>
      <c r="J882">
        <v>930.6</v>
      </c>
      <c r="K882">
        <v>0</v>
      </c>
      <c r="L882" t="s">
        <v>38</v>
      </c>
      <c r="M882" t="s">
        <v>79</v>
      </c>
      <c r="Q882">
        <v>930.6</v>
      </c>
      <c r="R882" t="s">
        <v>94</v>
      </c>
      <c r="S882">
        <v>34.208055999999999</v>
      </c>
      <c r="T882">
        <v>-82.059443999999999</v>
      </c>
      <c r="U882">
        <v>4.5549999999999997</v>
      </c>
      <c r="V882">
        <v>1</v>
      </c>
      <c r="W882">
        <v>0</v>
      </c>
      <c r="X882">
        <v>0</v>
      </c>
      <c r="Y882">
        <v>1661.54</v>
      </c>
      <c r="Z882">
        <v>45000620002</v>
      </c>
      <c r="AA882">
        <v>4032.7089993761497</v>
      </c>
      <c r="AB882" t="s">
        <v>54</v>
      </c>
      <c r="AC882" t="s">
        <v>54</v>
      </c>
      <c r="AD882" t="s">
        <v>54</v>
      </c>
      <c r="AE882" t="s">
        <v>73</v>
      </c>
      <c r="AF882" t="s">
        <v>4215</v>
      </c>
    </row>
    <row r="883" spans="1:32" x14ac:dyDescent="0.3">
      <c r="A883" t="s">
        <v>4216</v>
      </c>
      <c r="B883" t="s">
        <v>4217</v>
      </c>
      <c r="C883" t="s">
        <v>4218</v>
      </c>
      <c r="D883" t="s">
        <v>3607</v>
      </c>
      <c r="E883" t="s">
        <v>85</v>
      </c>
      <c r="F883">
        <v>2</v>
      </c>
      <c r="G883">
        <v>2022</v>
      </c>
      <c r="H883" s="1">
        <v>44979.501156087965</v>
      </c>
      <c r="I883" t="s">
        <v>3355</v>
      </c>
      <c r="J883">
        <v>930.33</v>
      </c>
      <c r="K883">
        <v>0</v>
      </c>
      <c r="L883" t="s">
        <v>38</v>
      </c>
      <c r="M883" t="s">
        <v>63</v>
      </c>
      <c r="P883">
        <v>930.35</v>
      </c>
      <c r="R883" t="s">
        <v>38</v>
      </c>
      <c r="S883">
        <v>41.152500000000003</v>
      </c>
      <c r="T883">
        <v>-73.873582999999996</v>
      </c>
      <c r="U883">
        <v>0</v>
      </c>
      <c r="V883">
        <v>1</v>
      </c>
      <c r="W883">
        <v>7.5</v>
      </c>
      <c r="X883">
        <v>0</v>
      </c>
      <c r="Y883">
        <v>0</v>
      </c>
      <c r="Z883">
        <v>36003169007</v>
      </c>
      <c r="AA883">
        <v>2300.5289134847094</v>
      </c>
      <c r="AB883" t="s">
        <v>54</v>
      </c>
      <c r="AC883" t="s">
        <v>54</v>
      </c>
      <c r="AD883" t="s">
        <v>54</v>
      </c>
      <c r="AE883" t="s">
        <v>73</v>
      </c>
      <c r="AF883" t="s">
        <v>4219</v>
      </c>
    </row>
    <row r="884" spans="1:32" x14ac:dyDescent="0.3">
      <c r="A884" t="s">
        <v>4220</v>
      </c>
      <c r="B884" t="s">
        <v>4221</v>
      </c>
      <c r="C884" t="s">
        <v>4221</v>
      </c>
      <c r="D884" t="s">
        <v>4222</v>
      </c>
      <c r="E884" t="s">
        <v>99</v>
      </c>
      <c r="F884">
        <v>6</v>
      </c>
      <c r="G884">
        <v>2022</v>
      </c>
      <c r="H884" s="1">
        <v>44831.398510983796</v>
      </c>
      <c r="I884" t="s">
        <v>3355</v>
      </c>
      <c r="J884">
        <v>912.3</v>
      </c>
      <c r="K884">
        <v>0</v>
      </c>
      <c r="L884" t="s">
        <v>38</v>
      </c>
      <c r="M884" t="s">
        <v>79</v>
      </c>
      <c r="Q884">
        <v>912.3</v>
      </c>
      <c r="R884" t="s">
        <v>52</v>
      </c>
      <c r="S884">
        <v>29.634639</v>
      </c>
      <c r="T884">
        <v>-95.673193999999995</v>
      </c>
      <c r="U884">
        <v>0.98891666700000003</v>
      </c>
      <c r="V884">
        <v>1</v>
      </c>
      <c r="W884">
        <v>1.6</v>
      </c>
      <c r="X884">
        <v>1.6</v>
      </c>
      <c r="Y884">
        <v>361.01900000000001</v>
      </c>
      <c r="Z884">
        <v>48007459001</v>
      </c>
      <c r="AB884" t="s">
        <v>41</v>
      </c>
      <c r="AC884" t="s">
        <v>54</v>
      </c>
      <c r="AD884" t="s">
        <v>54</v>
      </c>
      <c r="AE884" t="s">
        <v>73</v>
      </c>
      <c r="AF884" t="s">
        <v>4223</v>
      </c>
    </row>
    <row r="885" spans="1:32" x14ac:dyDescent="0.3">
      <c r="A885" t="s">
        <v>4224</v>
      </c>
      <c r="B885" t="s">
        <v>4225</v>
      </c>
      <c r="C885" t="s">
        <v>4225</v>
      </c>
      <c r="D885" t="s">
        <v>1149</v>
      </c>
      <c r="E885" t="s">
        <v>99</v>
      </c>
      <c r="F885">
        <v>6</v>
      </c>
      <c r="G885">
        <v>2022</v>
      </c>
      <c r="H885" s="1">
        <v>44824.461807430554</v>
      </c>
      <c r="I885" t="s">
        <v>3355</v>
      </c>
      <c r="J885">
        <v>911.99</v>
      </c>
      <c r="K885">
        <v>0</v>
      </c>
      <c r="L885" t="s">
        <v>38</v>
      </c>
      <c r="M885" t="s">
        <v>79</v>
      </c>
      <c r="Q885">
        <v>911.99</v>
      </c>
      <c r="R885" t="s">
        <v>94</v>
      </c>
      <c r="S885">
        <v>33.04627</v>
      </c>
      <c r="T885">
        <v>-97.001170000000002</v>
      </c>
      <c r="Z885">
        <v>48001132003</v>
      </c>
      <c r="AB885" t="s">
        <v>41</v>
      </c>
      <c r="AC885" t="s">
        <v>54</v>
      </c>
      <c r="AD885" t="s">
        <v>54</v>
      </c>
      <c r="AE885" t="s">
        <v>55</v>
      </c>
      <c r="AF885" t="s">
        <v>4226</v>
      </c>
    </row>
    <row r="886" spans="1:32" x14ac:dyDescent="0.3">
      <c r="A886" t="s">
        <v>4227</v>
      </c>
      <c r="B886" t="s">
        <v>4228</v>
      </c>
      <c r="C886" t="s">
        <v>4229</v>
      </c>
      <c r="D886" t="s">
        <v>4230</v>
      </c>
      <c r="E886" t="s">
        <v>213</v>
      </c>
      <c r="F886">
        <v>3</v>
      </c>
      <c r="G886">
        <v>2022</v>
      </c>
      <c r="H886" s="1">
        <v>44956.656654571758</v>
      </c>
      <c r="I886" t="s">
        <v>3355</v>
      </c>
      <c r="J886">
        <v>906.9</v>
      </c>
      <c r="K886">
        <v>0</v>
      </c>
      <c r="L886" t="s">
        <v>38</v>
      </c>
      <c r="M886" t="s">
        <v>51</v>
      </c>
      <c r="N886">
        <v>906.9</v>
      </c>
      <c r="R886" t="s">
        <v>52</v>
      </c>
      <c r="S886">
        <v>40.230327000000003</v>
      </c>
      <c r="T886">
        <v>-75.106790000000004</v>
      </c>
      <c r="U886">
        <v>6.798</v>
      </c>
      <c r="V886">
        <v>7</v>
      </c>
      <c r="W886">
        <v>8.93</v>
      </c>
      <c r="X886">
        <v>0</v>
      </c>
      <c r="Y886">
        <v>2449.5929999999998</v>
      </c>
      <c r="Z886">
        <v>42000072001</v>
      </c>
      <c r="AA886">
        <v>2582.2449135766001</v>
      </c>
      <c r="AB886" t="s">
        <v>53</v>
      </c>
      <c r="AC886" t="s">
        <v>54</v>
      </c>
      <c r="AD886" t="s">
        <v>54</v>
      </c>
      <c r="AE886" t="s">
        <v>73</v>
      </c>
      <c r="AF886" t="s">
        <v>4231</v>
      </c>
    </row>
    <row r="887" spans="1:32" x14ac:dyDescent="0.3">
      <c r="A887" t="s">
        <v>4232</v>
      </c>
      <c r="B887" t="s">
        <v>4233</v>
      </c>
      <c r="C887" t="s">
        <v>4234</v>
      </c>
      <c r="D887" t="s">
        <v>4007</v>
      </c>
      <c r="E887" t="s">
        <v>600</v>
      </c>
      <c r="F887">
        <v>4</v>
      </c>
      <c r="G887">
        <v>2022</v>
      </c>
      <c r="H887" s="1">
        <v>44952.431023668978</v>
      </c>
      <c r="I887" t="s">
        <v>3355</v>
      </c>
      <c r="J887">
        <v>905.58</v>
      </c>
      <c r="K887">
        <v>0</v>
      </c>
      <c r="L887" t="s">
        <v>38</v>
      </c>
      <c r="M887" t="s">
        <v>51</v>
      </c>
      <c r="N887">
        <v>905.58</v>
      </c>
      <c r="R887" t="s">
        <v>52</v>
      </c>
      <c r="S887">
        <v>28.073499999999999</v>
      </c>
      <c r="T887">
        <v>-80.609826999999996</v>
      </c>
      <c r="U887">
        <v>0</v>
      </c>
      <c r="V887">
        <v>1</v>
      </c>
      <c r="W887">
        <v>5.5</v>
      </c>
      <c r="X887">
        <v>0</v>
      </c>
      <c r="Y887">
        <v>0</v>
      </c>
      <c r="Z887">
        <v>12000093004</v>
      </c>
      <c r="AA887">
        <v>1671.7213192265997</v>
      </c>
      <c r="AB887" t="s">
        <v>87</v>
      </c>
      <c r="AC887" t="s">
        <v>54</v>
      </c>
      <c r="AD887" t="s">
        <v>54</v>
      </c>
      <c r="AE887" t="s">
        <v>73</v>
      </c>
      <c r="AF887" t="s">
        <v>4235</v>
      </c>
    </row>
    <row r="888" spans="1:32" x14ac:dyDescent="0.3">
      <c r="A888" t="s">
        <v>4236</v>
      </c>
      <c r="B888" t="s">
        <v>4237</v>
      </c>
      <c r="C888" t="s">
        <v>4238</v>
      </c>
      <c r="D888" t="s">
        <v>4239</v>
      </c>
      <c r="E888" t="s">
        <v>213</v>
      </c>
      <c r="F888">
        <v>3</v>
      </c>
      <c r="G888">
        <v>2022</v>
      </c>
      <c r="H888" s="1">
        <v>44930.465333472224</v>
      </c>
      <c r="I888" t="s">
        <v>3355</v>
      </c>
      <c r="J888">
        <v>896.68</v>
      </c>
      <c r="K888">
        <v>0</v>
      </c>
      <c r="L888" t="s">
        <v>38</v>
      </c>
      <c r="M888" t="s">
        <v>79</v>
      </c>
      <c r="Q888">
        <v>896.68</v>
      </c>
      <c r="R888" t="s">
        <v>94</v>
      </c>
      <c r="S888">
        <v>41.144734999999997</v>
      </c>
      <c r="T888">
        <v>-80.094210000000004</v>
      </c>
      <c r="U888">
        <v>1.512208333</v>
      </c>
      <c r="V888">
        <v>1</v>
      </c>
      <c r="W888">
        <v>3</v>
      </c>
      <c r="X888">
        <v>0</v>
      </c>
      <c r="Y888">
        <v>549.21349999999995</v>
      </c>
      <c r="Z888">
        <v>42006145001</v>
      </c>
      <c r="AA888">
        <v>1269.2698905238999</v>
      </c>
      <c r="AB888" t="s">
        <v>41</v>
      </c>
      <c r="AC888" t="s">
        <v>42</v>
      </c>
      <c r="AD888" t="s">
        <v>54</v>
      </c>
      <c r="AE888" t="s">
        <v>65</v>
      </c>
      <c r="AF888" t="s">
        <v>4240</v>
      </c>
    </row>
    <row r="889" spans="1:32" x14ac:dyDescent="0.3">
      <c r="A889" t="s">
        <v>4241</v>
      </c>
      <c r="B889" t="s">
        <v>4242</v>
      </c>
      <c r="C889" t="s">
        <v>4243</v>
      </c>
      <c r="D889" t="s">
        <v>4244</v>
      </c>
      <c r="E889" t="s">
        <v>600</v>
      </c>
      <c r="F889">
        <v>4</v>
      </c>
      <c r="G889">
        <v>2022</v>
      </c>
      <c r="H889" s="1">
        <v>44972.427246898151</v>
      </c>
      <c r="I889" t="s">
        <v>3355</v>
      </c>
      <c r="J889">
        <v>893.2</v>
      </c>
      <c r="K889">
        <v>0</v>
      </c>
      <c r="L889" t="s">
        <v>38</v>
      </c>
      <c r="M889" t="s">
        <v>51</v>
      </c>
      <c r="N889">
        <v>893.2</v>
      </c>
      <c r="R889" t="s">
        <v>52</v>
      </c>
      <c r="S889">
        <v>26.241299999999999</v>
      </c>
      <c r="T889">
        <v>-80.215069999999997</v>
      </c>
      <c r="Z889">
        <v>12000001020</v>
      </c>
      <c r="AA889">
        <v>2840.8336143720003</v>
      </c>
      <c r="AB889" t="s">
        <v>41</v>
      </c>
      <c r="AC889" t="s">
        <v>54</v>
      </c>
      <c r="AD889" t="s">
        <v>54</v>
      </c>
      <c r="AE889" t="s">
        <v>54</v>
      </c>
      <c r="AF889" t="s">
        <v>4245</v>
      </c>
    </row>
    <row r="890" spans="1:32" x14ac:dyDescent="0.3">
      <c r="A890" t="s">
        <v>4246</v>
      </c>
      <c r="B890" t="s">
        <v>4247</v>
      </c>
      <c r="C890" t="s">
        <v>4248</v>
      </c>
      <c r="D890" t="s">
        <v>4249</v>
      </c>
      <c r="E890" t="s">
        <v>247</v>
      </c>
      <c r="F890">
        <v>1</v>
      </c>
      <c r="G890">
        <v>2022</v>
      </c>
      <c r="H890" s="1">
        <v>44973.351328287034</v>
      </c>
      <c r="I890" t="s">
        <v>3355</v>
      </c>
      <c r="J890">
        <v>886.46</v>
      </c>
      <c r="K890">
        <v>0</v>
      </c>
      <c r="L890" t="s">
        <v>38</v>
      </c>
      <c r="M890" t="s">
        <v>79</v>
      </c>
      <c r="Q890">
        <v>886.46</v>
      </c>
      <c r="R890" t="s">
        <v>94</v>
      </c>
      <c r="S890">
        <v>41.927405999999998</v>
      </c>
      <c r="T890">
        <v>-70.643157000000002</v>
      </c>
      <c r="U890">
        <v>0.75524999999999998</v>
      </c>
      <c r="V890">
        <v>1</v>
      </c>
      <c r="W890">
        <v>1.75</v>
      </c>
      <c r="X890">
        <v>0</v>
      </c>
      <c r="Y890">
        <v>274.96100000000001</v>
      </c>
      <c r="Z890">
        <v>25000016001</v>
      </c>
      <c r="AA890">
        <v>637.36651604500003</v>
      </c>
      <c r="AB890" t="s">
        <v>54</v>
      </c>
      <c r="AC890" t="s">
        <v>54</v>
      </c>
      <c r="AD890" t="s">
        <v>54</v>
      </c>
      <c r="AE890" t="s">
        <v>73</v>
      </c>
      <c r="AF890" t="s">
        <v>4250</v>
      </c>
    </row>
    <row r="891" spans="1:32" x14ac:dyDescent="0.3">
      <c r="A891" t="s">
        <v>4251</v>
      </c>
      <c r="B891" t="s">
        <v>4252</v>
      </c>
      <c r="C891" t="s">
        <v>4253</v>
      </c>
      <c r="D891" t="s">
        <v>4254</v>
      </c>
      <c r="E891" t="s">
        <v>111</v>
      </c>
      <c r="F891">
        <v>4</v>
      </c>
      <c r="G891">
        <v>2022</v>
      </c>
      <c r="H891" s="1">
        <v>44932.559379988423</v>
      </c>
      <c r="I891" t="s">
        <v>3355</v>
      </c>
      <c r="J891">
        <v>881.08</v>
      </c>
      <c r="K891">
        <v>0</v>
      </c>
      <c r="L891" t="s">
        <v>38</v>
      </c>
      <c r="M891" t="s">
        <v>79</v>
      </c>
      <c r="Q891">
        <v>881.08</v>
      </c>
      <c r="R891" t="s">
        <v>52</v>
      </c>
      <c r="S891">
        <v>32.5869</v>
      </c>
      <c r="T891">
        <v>-82.317490000000006</v>
      </c>
      <c r="U891">
        <v>1.0333333330000001</v>
      </c>
      <c r="V891">
        <v>1</v>
      </c>
      <c r="W891">
        <v>3</v>
      </c>
      <c r="X891">
        <v>1.08</v>
      </c>
      <c r="Y891">
        <v>377.3</v>
      </c>
      <c r="Z891">
        <v>13000814001</v>
      </c>
      <c r="AA891">
        <v>764.83981925399996</v>
      </c>
      <c r="AB891" t="s">
        <v>41</v>
      </c>
      <c r="AC891" t="s">
        <v>54</v>
      </c>
      <c r="AD891" t="s">
        <v>54</v>
      </c>
      <c r="AE891" t="s">
        <v>73</v>
      </c>
      <c r="AF891" t="s">
        <v>4255</v>
      </c>
    </row>
    <row r="892" spans="1:32" x14ac:dyDescent="0.3">
      <c r="A892" t="s">
        <v>4256</v>
      </c>
      <c r="B892" t="s">
        <v>4257</v>
      </c>
      <c r="C892" t="s">
        <v>4257</v>
      </c>
      <c r="D892" t="s">
        <v>1149</v>
      </c>
      <c r="E892" t="s">
        <v>99</v>
      </c>
      <c r="F892">
        <v>6</v>
      </c>
      <c r="G892">
        <v>2022</v>
      </c>
      <c r="H892" s="1">
        <v>44824.460624270832</v>
      </c>
      <c r="I892" t="s">
        <v>3355</v>
      </c>
      <c r="J892">
        <v>877.93</v>
      </c>
      <c r="K892">
        <v>0</v>
      </c>
      <c r="L892" t="s">
        <v>38</v>
      </c>
      <c r="M892" t="s">
        <v>79</v>
      </c>
      <c r="Q892">
        <v>877.93</v>
      </c>
      <c r="R892" t="s">
        <v>94</v>
      </c>
      <c r="S892">
        <v>33.228611000000001</v>
      </c>
      <c r="T892">
        <v>-96.937278000000006</v>
      </c>
      <c r="U892">
        <v>2.503333333</v>
      </c>
      <c r="V892">
        <v>2</v>
      </c>
      <c r="W892">
        <v>1.5</v>
      </c>
      <c r="X892">
        <v>4</v>
      </c>
      <c r="Y892">
        <v>612.53</v>
      </c>
      <c r="Z892">
        <v>48001132002</v>
      </c>
      <c r="AB892" t="s">
        <v>41</v>
      </c>
      <c r="AC892" t="s">
        <v>54</v>
      </c>
      <c r="AD892" t="s">
        <v>54</v>
      </c>
      <c r="AE892" t="s">
        <v>55</v>
      </c>
      <c r="AF892" t="s">
        <v>4258</v>
      </c>
    </row>
    <row r="893" spans="1:32" x14ac:dyDescent="0.3">
      <c r="A893" t="s">
        <v>4259</v>
      </c>
      <c r="B893" t="s">
        <v>4260</v>
      </c>
      <c r="C893" t="s">
        <v>4261</v>
      </c>
      <c r="D893" t="s">
        <v>4262</v>
      </c>
      <c r="E893" t="s">
        <v>525</v>
      </c>
      <c r="F893">
        <v>2</v>
      </c>
      <c r="G893">
        <v>2022</v>
      </c>
      <c r="H893" s="1">
        <v>44973.565188437497</v>
      </c>
      <c r="I893" t="s">
        <v>3355</v>
      </c>
      <c r="J893">
        <v>871.37</v>
      </c>
      <c r="K893">
        <v>0</v>
      </c>
      <c r="L893" t="s">
        <v>38</v>
      </c>
      <c r="M893" t="s">
        <v>79</v>
      </c>
      <c r="Q893">
        <v>871.37</v>
      </c>
      <c r="R893" t="s">
        <v>94</v>
      </c>
      <c r="S893">
        <v>40.517687000000002</v>
      </c>
      <c r="T893">
        <v>-74.805164000000005</v>
      </c>
      <c r="U893">
        <v>2.8766666669999998</v>
      </c>
      <c r="V893">
        <v>1</v>
      </c>
      <c r="W893">
        <v>3.8</v>
      </c>
      <c r="X893">
        <v>0</v>
      </c>
      <c r="Y893">
        <v>1049.44</v>
      </c>
      <c r="Z893">
        <v>34002492001</v>
      </c>
      <c r="AA893">
        <v>1389.4590049780998</v>
      </c>
      <c r="AB893" t="s">
        <v>41</v>
      </c>
      <c r="AC893" t="s">
        <v>64</v>
      </c>
      <c r="AD893" t="s">
        <v>54</v>
      </c>
      <c r="AE893" t="s">
        <v>55</v>
      </c>
      <c r="AF893" t="s">
        <v>4263</v>
      </c>
    </row>
    <row r="894" spans="1:32" x14ac:dyDescent="0.3">
      <c r="A894" t="s">
        <v>4264</v>
      </c>
      <c r="B894" t="s">
        <v>4265</v>
      </c>
      <c r="C894" t="s">
        <v>4266</v>
      </c>
      <c r="D894" t="s">
        <v>4267</v>
      </c>
      <c r="E894" t="s">
        <v>525</v>
      </c>
      <c r="F894">
        <v>2</v>
      </c>
      <c r="G894">
        <v>2022</v>
      </c>
      <c r="H894" s="1">
        <v>44951.28477953704</v>
      </c>
      <c r="I894" t="s">
        <v>3355</v>
      </c>
      <c r="J894">
        <v>864.72</v>
      </c>
      <c r="K894">
        <v>0</v>
      </c>
      <c r="L894" t="s">
        <v>38</v>
      </c>
      <c r="M894" t="s">
        <v>79</v>
      </c>
      <c r="Q894">
        <v>864.72</v>
      </c>
      <c r="R894" t="s">
        <v>52</v>
      </c>
      <c r="S894">
        <v>40.201151000000003</v>
      </c>
      <c r="T894">
        <v>-74.062997999999993</v>
      </c>
      <c r="U894">
        <v>4.208583333</v>
      </c>
      <c r="V894">
        <v>1</v>
      </c>
      <c r="W894">
        <v>8.5</v>
      </c>
      <c r="X894">
        <v>5.08</v>
      </c>
      <c r="Y894">
        <v>1537.2539999999999</v>
      </c>
      <c r="Z894">
        <v>34003314001</v>
      </c>
      <c r="AA894">
        <v>2636.5121197998596</v>
      </c>
      <c r="AB894" t="s">
        <v>53</v>
      </c>
      <c r="AC894" t="s">
        <v>54</v>
      </c>
      <c r="AD894" t="s">
        <v>54</v>
      </c>
      <c r="AE894" t="s">
        <v>73</v>
      </c>
      <c r="AF894" t="s">
        <v>4268</v>
      </c>
    </row>
    <row r="895" spans="1:32" x14ac:dyDescent="0.3">
      <c r="A895" t="s">
        <v>4269</v>
      </c>
      <c r="B895" t="s">
        <v>4270</v>
      </c>
      <c r="C895" t="s">
        <v>4271</v>
      </c>
      <c r="D895" t="s">
        <v>4272</v>
      </c>
      <c r="E895" t="s">
        <v>117</v>
      </c>
      <c r="F895">
        <v>5</v>
      </c>
      <c r="G895">
        <v>2022</v>
      </c>
      <c r="H895" s="1">
        <v>44951.506238541668</v>
      </c>
      <c r="I895" t="s">
        <v>3355</v>
      </c>
      <c r="J895">
        <v>863.78</v>
      </c>
      <c r="K895">
        <v>0</v>
      </c>
      <c r="L895" t="s">
        <v>38</v>
      </c>
      <c r="M895" t="s">
        <v>51</v>
      </c>
      <c r="N895">
        <v>863.78</v>
      </c>
      <c r="R895" t="s">
        <v>52</v>
      </c>
      <c r="S895">
        <v>41.648299999999999</v>
      </c>
      <c r="T895">
        <v>-88.076400000000007</v>
      </c>
      <c r="U895">
        <v>5.903333333</v>
      </c>
      <c r="V895">
        <v>2</v>
      </c>
      <c r="W895">
        <v>15</v>
      </c>
      <c r="X895">
        <v>7.5</v>
      </c>
      <c r="Y895">
        <v>2152.2800000000002</v>
      </c>
      <c r="Z895">
        <v>17000729001</v>
      </c>
      <c r="AA895">
        <v>3824.1990962700006</v>
      </c>
      <c r="AB895" t="s">
        <v>118</v>
      </c>
      <c r="AC895" t="s">
        <v>54</v>
      </c>
      <c r="AD895" t="s">
        <v>54</v>
      </c>
      <c r="AE895" t="s">
        <v>55</v>
      </c>
      <c r="AF895" t="s">
        <v>4273</v>
      </c>
    </row>
    <row r="896" spans="1:32" x14ac:dyDescent="0.3">
      <c r="A896" t="s">
        <v>4274</v>
      </c>
      <c r="B896" t="s">
        <v>4275</v>
      </c>
      <c r="C896" t="s">
        <v>4275</v>
      </c>
      <c r="D896" t="s">
        <v>4276</v>
      </c>
      <c r="E896" t="s">
        <v>99</v>
      </c>
      <c r="F896">
        <v>6</v>
      </c>
      <c r="G896">
        <v>2022</v>
      </c>
      <c r="H896" s="1">
        <v>44830.684030300923</v>
      </c>
      <c r="I896" t="s">
        <v>3355</v>
      </c>
      <c r="J896">
        <v>859.42</v>
      </c>
      <c r="K896">
        <v>0</v>
      </c>
      <c r="L896" t="s">
        <v>38</v>
      </c>
      <c r="M896" t="s">
        <v>79</v>
      </c>
      <c r="Q896">
        <v>868.42</v>
      </c>
      <c r="R896" t="s">
        <v>94</v>
      </c>
      <c r="S896">
        <v>29.870517</v>
      </c>
      <c r="T896">
        <v>-97.626062000000005</v>
      </c>
      <c r="U896">
        <v>0.64902499999999996</v>
      </c>
      <c r="V896">
        <v>1</v>
      </c>
      <c r="W896">
        <v>1.5</v>
      </c>
      <c r="X896">
        <v>1.5</v>
      </c>
      <c r="Y896">
        <v>236.75479999999999</v>
      </c>
      <c r="AB896" t="s">
        <v>41</v>
      </c>
      <c r="AC896" t="s">
        <v>54</v>
      </c>
      <c r="AD896" t="s">
        <v>54</v>
      </c>
      <c r="AE896" t="s">
        <v>73</v>
      </c>
      <c r="AF896" t="s">
        <v>4277</v>
      </c>
    </row>
    <row r="897" spans="1:32" x14ac:dyDescent="0.3">
      <c r="A897" t="s">
        <v>4278</v>
      </c>
      <c r="B897" t="s">
        <v>4279</v>
      </c>
      <c r="C897" t="s">
        <v>4280</v>
      </c>
      <c r="D897" t="s">
        <v>4281</v>
      </c>
      <c r="E897" t="s">
        <v>85</v>
      </c>
      <c r="F897">
        <v>2</v>
      </c>
      <c r="G897">
        <v>2022</v>
      </c>
      <c r="H897" s="1">
        <v>44946.404062245369</v>
      </c>
      <c r="I897" t="s">
        <v>3355</v>
      </c>
      <c r="J897">
        <v>847.32960000000003</v>
      </c>
      <c r="K897">
        <v>0</v>
      </c>
      <c r="L897" t="s">
        <v>38</v>
      </c>
      <c r="M897" t="s">
        <v>79</v>
      </c>
      <c r="Q897">
        <v>847.32960000000003</v>
      </c>
      <c r="R897" t="s">
        <v>94</v>
      </c>
      <c r="S897">
        <v>42.920999999999999</v>
      </c>
      <c r="T897">
        <v>-74.166499999999999</v>
      </c>
      <c r="U897">
        <v>0</v>
      </c>
      <c r="V897">
        <v>1</v>
      </c>
      <c r="W897">
        <v>10</v>
      </c>
      <c r="X897">
        <v>0</v>
      </c>
      <c r="Y897">
        <v>0</v>
      </c>
      <c r="Z897">
        <v>36004070001</v>
      </c>
      <c r="AA897">
        <v>3199.9441199836397</v>
      </c>
      <c r="AB897" t="s">
        <v>54</v>
      </c>
      <c r="AC897" t="s">
        <v>54</v>
      </c>
      <c r="AD897" t="s">
        <v>54</v>
      </c>
      <c r="AE897" t="s">
        <v>73</v>
      </c>
      <c r="AF897" t="s">
        <v>4282</v>
      </c>
    </row>
    <row r="898" spans="1:32" x14ac:dyDescent="0.3">
      <c r="A898" t="s">
        <v>4283</v>
      </c>
      <c r="B898" t="s">
        <v>4284</v>
      </c>
      <c r="C898" t="s">
        <v>4284</v>
      </c>
      <c r="D898" t="s">
        <v>4222</v>
      </c>
      <c r="E898" t="s">
        <v>99</v>
      </c>
      <c r="F898">
        <v>6</v>
      </c>
      <c r="G898">
        <v>2022</v>
      </c>
      <c r="H898" s="1">
        <v>44830.652719409722</v>
      </c>
      <c r="I898" t="s">
        <v>3355</v>
      </c>
      <c r="J898">
        <v>842.09</v>
      </c>
      <c r="K898">
        <v>0</v>
      </c>
      <c r="L898" t="s">
        <v>38</v>
      </c>
      <c r="M898" t="s">
        <v>79</v>
      </c>
      <c r="Q898">
        <v>841.94</v>
      </c>
      <c r="R898" t="s">
        <v>52</v>
      </c>
      <c r="S898">
        <v>29.594764000000001</v>
      </c>
      <c r="T898">
        <v>-95.629577999999995</v>
      </c>
      <c r="U898">
        <v>4.0591666670000004</v>
      </c>
      <c r="V898">
        <v>1</v>
      </c>
      <c r="W898">
        <v>6</v>
      </c>
      <c r="X898">
        <v>6</v>
      </c>
      <c r="Y898">
        <v>1481.72</v>
      </c>
      <c r="Z898">
        <v>48007022001</v>
      </c>
      <c r="AA898">
        <v>2487.5504597641998</v>
      </c>
      <c r="AB898" t="s">
        <v>41</v>
      </c>
      <c r="AC898" t="s">
        <v>54</v>
      </c>
      <c r="AD898" t="s">
        <v>54</v>
      </c>
      <c r="AE898" t="s">
        <v>73</v>
      </c>
      <c r="AF898" t="s">
        <v>4285</v>
      </c>
    </row>
    <row r="899" spans="1:32" x14ac:dyDescent="0.3">
      <c r="A899" t="s">
        <v>4286</v>
      </c>
      <c r="B899" t="s">
        <v>4287</v>
      </c>
      <c r="C899" t="s">
        <v>4288</v>
      </c>
      <c r="D899" t="s">
        <v>3645</v>
      </c>
      <c r="E899" t="s">
        <v>36</v>
      </c>
      <c r="F899">
        <v>9</v>
      </c>
      <c r="G899">
        <v>2022</v>
      </c>
      <c r="H899" s="1">
        <v>44978.65432184028</v>
      </c>
      <c r="I899" t="s">
        <v>3355</v>
      </c>
      <c r="J899">
        <v>841</v>
      </c>
      <c r="K899">
        <v>0</v>
      </c>
      <c r="L899" t="s">
        <v>38</v>
      </c>
      <c r="M899" t="s">
        <v>51</v>
      </c>
      <c r="N899">
        <v>841</v>
      </c>
      <c r="R899" t="s">
        <v>52</v>
      </c>
      <c r="S899">
        <v>35.431939999999997</v>
      </c>
      <c r="T899">
        <v>-119.02252</v>
      </c>
      <c r="AB899" t="s">
        <v>53</v>
      </c>
      <c r="AC899" t="s">
        <v>72</v>
      </c>
      <c r="AD899" t="s">
        <v>54</v>
      </c>
      <c r="AE899" t="s">
        <v>73</v>
      </c>
      <c r="AF899" t="s">
        <v>4289</v>
      </c>
    </row>
    <row r="900" spans="1:32" x14ac:dyDescent="0.3">
      <c r="A900" t="s">
        <v>4290</v>
      </c>
      <c r="B900" t="s">
        <v>4291</v>
      </c>
      <c r="C900" t="s">
        <v>4292</v>
      </c>
      <c r="D900" t="s">
        <v>4293</v>
      </c>
      <c r="E900" t="s">
        <v>1064</v>
      </c>
      <c r="F900">
        <v>3</v>
      </c>
      <c r="G900">
        <v>2022</v>
      </c>
      <c r="H900" s="1">
        <v>44949.493239930554</v>
      </c>
      <c r="I900" t="s">
        <v>3355</v>
      </c>
      <c r="J900">
        <v>836.69</v>
      </c>
      <c r="K900">
        <v>0</v>
      </c>
      <c r="L900" t="s">
        <v>38</v>
      </c>
      <c r="M900" t="s">
        <v>51</v>
      </c>
      <c r="N900">
        <v>836.69</v>
      </c>
      <c r="R900" t="s">
        <v>52</v>
      </c>
      <c r="S900">
        <v>38.267040000000001</v>
      </c>
      <c r="T900">
        <v>-76.411659999999998</v>
      </c>
      <c r="U900">
        <v>3.5358333329999998</v>
      </c>
      <c r="V900">
        <v>1</v>
      </c>
      <c r="W900">
        <v>6</v>
      </c>
      <c r="X900">
        <v>0</v>
      </c>
      <c r="Y900">
        <v>1291.8900000000001</v>
      </c>
      <c r="Z900">
        <v>24000063001</v>
      </c>
      <c r="AA900">
        <v>2776.9148580486299</v>
      </c>
      <c r="AB900" t="s">
        <v>53</v>
      </c>
      <c r="AC900" t="s">
        <v>54</v>
      </c>
      <c r="AD900" t="s">
        <v>54</v>
      </c>
      <c r="AE900" t="s">
        <v>55</v>
      </c>
      <c r="AF900" t="s">
        <v>4294</v>
      </c>
    </row>
    <row r="901" spans="1:32" x14ac:dyDescent="0.3">
      <c r="A901" t="s">
        <v>4295</v>
      </c>
      <c r="B901" t="s">
        <v>4296</v>
      </c>
      <c r="C901" t="s">
        <v>4297</v>
      </c>
      <c r="D901" t="s">
        <v>4298</v>
      </c>
      <c r="E901" t="s">
        <v>213</v>
      </c>
      <c r="F901">
        <v>3</v>
      </c>
      <c r="G901">
        <v>2022</v>
      </c>
      <c r="H901" s="1">
        <v>44984.570658425924</v>
      </c>
      <c r="I901" t="s">
        <v>3355</v>
      </c>
      <c r="J901">
        <v>828</v>
      </c>
      <c r="K901">
        <v>0</v>
      </c>
      <c r="L901" t="s">
        <v>38</v>
      </c>
      <c r="M901" t="s">
        <v>79</v>
      </c>
      <c r="Q901">
        <v>444.5</v>
      </c>
      <c r="R901" t="s">
        <v>52</v>
      </c>
      <c r="S901">
        <v>40.530346000000002</v>
      </c>
      <c r="T901">
        <v>-79.847549999999998</v>
      </c>
      <c r="U901">
        <v>4.6234166669999999</v>
      </c>
      <c r="V901">
        <v>1</v>
      </c>
      <c r="W901">
        <v>5.5</v>
      </c>
      <c r="X901">
        <v>0</v>
      </c>
      <c r="Y901">
        <v>1678.4010000000001</v>
      </c>
      <c r="Z901">
        <v>42005065001</v>
      </c>
      <c r="AA901">
        <v>950.5866325014</v>
      </c>
      <c r="AB901" t="s">
        <v>53</v>
      </c>
      <c r="AC901" t="s">
        <v>42</v>
      </c>
      <c r="AD901" t="s">
        <v>54</v>
      </c>
      <c r="AE901" t="s">
        <v>55</v>
      </c>
      <c r="AF901" t="s">
        <v>4299</v>
      </c>
    </row>
    <row r="902" spans="1:32" x14ac:dyDescent="0.3">
      <c r="A902" t="s">
        <v>4300</v>
      </c>
      <c r="B902" t="s">
        <v>4301</v>
      </c>
      <c r="C902" t="s">
        <v>4302</v>
      </c>
      <c r="D902" t="s">
        <v>4303</v>
      </c>
      <c r="E902" t="s">
        <v>71</v>
      </c>
      <c r="F902">
        <v>4</v>
      </c>
      <c r="G902">
        <v>2022</v>
      </c>
      <c r="H902" s="1">
        <v>44969.991107245369</v>
      </c>
      <c r="I902" t="s">
        <v>3355</v>
      </c>
      <c r="J902">
        <v>813</v>
      </c>
      <c r="K902">
        <v>0</v>
      </c>
      <c r="L902" t="s">
        <v>38</v>
      </c>
      <c r="M902" t="s">
        <v>51</v>
      </c>
      <c r="N902">
        <v>813</v>
      </c>
      <c r="R902" t="s">
        <v>52</v>
      </c>
      <c r="S902">
        <v>30.438040000000001</v>
      </c>
      <c r="T902">
        <v>-89.056898000000004</v>
      </c>
      <c r="U902">
        <v>10.265833333</v>
      </c>
      <c r="V902">
        <v>2</v>
      </c>
      <c r="W902">
        <v>7.75</v>
      </c>
      <c r="X902">
        <v>0</v>
      </c>
      <c r="Y902">
        <v>2018.97</v>
      </c>
      <c r="Z902">
        <v>28000515002</v>
      </c>
      <c r="AA902">
        <v>2412.8875250275</v>
      </c>
      <c r="AB902" t="s">
        <v>41</v>
      </c>
      <c r="AC902" t="s">
        <v>54</v>
      </c>
      <c r="AD902" t="s">
        <v>54</v>
      </c>
      <c r="AE902" t="s">
        <v>73</v>
      </c>
      <c r="AF902" t="s">
        <v>4304</v>
      </c>
    </row>
    <row r="903" spans="1:32" x14ac:dyDescent="0.3">
      <c r="A903" t="s">
        <v>4305</v>
      </c>
      <c r="B903" t="s">
        <v>4306</v>
      </c>
      <c r="C903" t="s">
        <v>4307</v>
      </c>
      <c r="D903" t="s">
        <v>4308</v>
      </c>
      <c r="E903" t="s">
        <v>85</v>
      </c>
      <c r="F903">
        <v>2</v>
      </c>
      <c r="G903">
        <v>2022</v>
      </c>
      <c r="H903" s="1">
        <v>44942.575619722222</v>
      </c>
      <c r="I903" t="s">
        <v>3355</v>
      </c>
      <c r="J903">
        <v>806.11</v>
      </c>
      <c r="K903">
        <v>0</v>
      </c>
      <c r="L903" t="s">
        <v>38</v>
      </c>
      <c r="M903" t="s">
        <v>79</v>
      </c>
      <c r="Q903">
        <v>806.11</v>
      </c>
      <c r="R903" t="s">
        <v>52</v>
      </c>
      <c r="S903">
        <v>41.428460000000001</v>
      </c>
      <c r="T903">
        <v>-74.425929999999994</v>
      </c>
      <c r="U903">
        <v>7.4999999999999997E-8</v>
      </c>
      <c r="V903">
        <v>2</v>
      </c>
      <c r="W903">
        <v>8.5</v>
      </c>
      <c r="X903">
        <v>0</v>
      </c>
      <c r="Y903">
        <v>2.7375000000000001E-5</v>
      </c>
      <c r="Z903">
        <v>36003049001</v>
      </c>
      <c r="AA903">
        <v>1898.4416942197499</v>
      </c>
      <c r="AB903" t="s">
        <v>177</v>
      </c>
      <c r="AC903" t="s">
        <v>42</v>
      </c>
      <c r="AD903" t="s">
        <v>54</v>
      </c>
      <c r="AE903" t="s">
        <v>65</v>
      </c>
      <c r="AF903" t="s">
        <v>4309</v>
      </c>
    </row>
    <row r="904" spans="1:32" x14ac:dyDescent="0.3">
      <c r="A904" t="s">
        <v>4310</v>
      </c>
      <c r="B904" t="s">
        <v>4311</v>
      </c>
      <c r="C904" t="s">
        <v>4312</v>
      </c>
      <c r="D904" t="s">
        <v>4313</v>
      </c>
      <c r="E904" t="s">
        <v>253</v>
      </c>
      <c r="F904">
        <v>5</v>
      </c>
      <c r="G904">
        <v>2022</v>
      </c>
      <c r="H904" s="1">
        <v>44959.423649594908</v>
      </c>
      <c r="I904" t="s">
        <v>3355</v>
      </c>
      <c r="J904">
        <v>805.2</v>
      </c>
      <c r="K904">
        <v>0</v>
      </c>
      <c r="L904" t="s">
        <v>38</v>
      </c>
      <c r="M904" t="s">
        <v>79</v>
      </c>
      <c r="Q904">
        <v>805.2</v>
      </c>
      <c r="R904" t="s">
        <v>52</v>
      </c>
      <c r="S904">
        <v>39.758499999999998</v>
      </c>
      <c r="T904">
        <v>-86.414299999999997</v>
      </c>
      <c r="U904">
        <v>2.9910000000000001</v>
      </c>
      <c r="V904">
        <v>1</v>
      </c>
      <c r="W904">
        <v>9.5</v>
      </c>
      <c r="X904">
        <v>3.5</v>
      </c>
      <c r="Y904">
        <v>1091.1099999999999</v>
      </c>
      <c r="Z904">
        <v>18006050001</v>
      </c>
      <c r="AA904">
        <v>327.78849396600003</v>
      </c>
      <c r="AB904" t="s">
        <v>41</v>
      </c>
      <c r="AC904" t="s">
        <v>54</v>
      </c>
      <c r="AD904" t="s">
        <v>54</v>
      </c>
      <c r="AE904" t="s">
        <v>73</v>
      </c>
      <c r="AF904" t="s">
        <v>4314</v>
      </c>
    </row>
    <row r="905" spans="1:32" x14ac:dyDescent="0.3">
      <c r="A905" t="s">
        <v>4315</v>
      </c>
      <c r="B905" t="s">
        <v>4316</v>
      </c>
      <c r="C905" t="s">
        <v>4317</v>
      </c>
      <c r="D905" t="s">
        <v>3607</v>
      </c>
      <c r="E905" t="s">
        <v>85</v>
      </c>
      <c r="F905">
        <v>2</v>
      </c>
      <c r="G905">
        <v>2022</v>
      </c>
      <c r="H905" s="1">
        <v>44976.271837638888</v>
      </c>
      <c r="I905" t="s">
        <v>3355</v>
      </c>
      <c r="J905">
        <v>804</v>
      </c>
      <c r="K905">
        <v>0</v>
      </c>
      <c r="L905" t="s">
        <v>38</v>
      </c>
      <c r="M905" t="s">
        <v>63</v>
      </c>
      <c r="P905">
        <v>804</v>
      </c>
      <c r="R905" t="s">
        <v>38</v>
      </c>
      <c r="S905">
        <v>40.992027999999998</v>
      </c>
      <c r="T905">
        <v>-73.658556000000004</v>
      </c>
      <c r="U905">
        <v>0</v>
      </c>
      <c r="V905">
        <v>2</v>
      </c>
      <c r="W905">
        <v>6</v>
      </c>
      <c r="X905">
        <v>0</v>
      </c>
      <c r="Y905">
        <v>0</v>
      </c>
      <c r="Z905">
        <v>36003169009</v>
      </c>
      <c r="AA905">
        <v>2048.6780872875001</v>
      </c>
      <c r="AB905" t="s">
        <v>54</v>
      </c>
      <c r="AC905" t="s">
        <v>54</v>
      </c>
      <c r="AD905" t="s">
        <v>54</v>
      </c>
      <c r="AE905" t="s">
        <v>55</v>
      </c>
      <c r="AF905" t="s">
        <v>4318</v>
      </c>
    </row>
    <row r="906" spans="1:32" x14ac:dyDescent="0.3">
      <c r="A906" t="s">
        <v>4319</v>
      </c>
      <c r="B906" t="s">
        <v>4320</v>
      </c>
      <c r="C906" t="s">
        <v>4321</v>
      </c>
      <c r="D906" t="s">
        <v>4322</v>
      </c>
      <c r="E906" t="s">
        <v>136</v>
      </c>
      <c r="F906">
        <v>4</v>
      </c>
      <c r="G906">
        <v>2022</v>
      </c>
      <c r="H906" s="1">
        <v>44971.452433391205</v>
      </c>
      <c r="I906" t="s">
        <v>3355</v>
      </c>
      <c r="J906">
        <v>804</v>
      </c>
      <c r="K906">
        <v>0</v>
      </c>
      <c r="L906" t="s">
        <v>38</v>
      </c>
      <c r="M906" t="s">
        <v>51</v>
      </c>
      <c r="N906">
        <v>804</v>
      </c>
      <c r="R906" t="s">
        <v>52</v>
      </c>
      <c r="S906">
        <v>35.627833000000003</v>
      </c>
      <c r="T906">
        <v>-81.233982999999995</v>
      </c>
      <c r="U906">
        <v>2.7814583329999998</v>
      </c>
      <c r="V906">
        <v>1</v>
      </c>
      <c r="W906">
        <v>5</v>
      </c>
      <c r="X906">
        <v>0</v>
      </c>
      <c r="Y906">
        <v>1014.6843</v>
      </c>
      <c r="Z906">
        <v>37001803001</v>
      </c>
      <c r="AA906">
        <v>1675.363413604</v>
      </c>
      <c r="AB906" t="s">
        <v>87</v>
      </c>
      <c r="AC906" t="s">
        <v>54</v>
      </c>
      <c r="AD906" t="s">
        <v>54</v>
      </c>
      <c r="AE906" t="s">
        <v>73</v>
      </c>
      <c r="AF906" t="s">
        <v>4323</v>
      </c>
    </row>
    <row r="907" spans="1:32" x14ac:dyDescent="0.3">
      <c r="A907" t="s">
        <v>4324</v>
      </c>
      <c r="B907" t="s">
        <v>4325</v>
      </c>
      <c r="C907" t="s">
        <v>4326</v>
      </c>
      <c r="D907" t="s">
        <v>4327</v>
      </c>
      <c r="E907" t="s">
        <v>600</v>
      </c>
      <c r="F907">
        <v>4</v>
      </c>
      <c r="G907">
        <v>2022</v>
      </c>
      <c r="H907" s="1">
        <v>44957.396097129633</v>
      </c>
      <c r="I907" t="s">
        <v>3355</v>
      </c>
      <c r="J907">
        <v>800.37</v>
      </c>
      <c r="K907">
        <v>0</v>
      </c>
      <c r="L907" t="s">
        <v>38</v>
      </c>
      <c r="M907" t="s">
        <v>79</v>
      </c>
      <c r="Q907">
        <v>800.37</v>
      </c>
      <c r="R907" t="s">
        <v>214</v>
      </c>
      <c r="S907">
        <v>26.151903000000001</v>
      </c>
      <c r="T907">
        <v>-81.78819</v>
      </c>
      <c r="U907">
        <v>2E-3</v>
      </c>
      <c r="V907">
        <v>1</v>
      </c>
      <c r="W907">
        <v>10</v>
      </c>
      <c r="X907">
        <v>4.43</v>
      </c>
      <c r="Y907">
        <v>0.74399999999999999</v>
      </c>
      <c r="Z907">
        <v>12000103001</v>
      </c>
      <c r="AA907">
        <v>3095.7802207899995</v>
      </c>
      <c r="AB907" t="s">
        <v>41</v>
      </c>
      <c r="AC907" t="s">
        <v>54</v>
      </c>
      <c r="AD907" t="s">
        <v>54</v>
      </c>
      <c r="AE907" t="s">
        <v>65</v>
      </c>
      <c r="AF907" t="s">
        <v>4328</v>
      </c>
    </row>
    <row r="908" spans="1:32" x14ac:dyDescent="0.3">
      <c r="A908" t="s">
        <v>4329</v>
      </c>
      <c r="B908" t="s">
        <v>4330</v>
      </c>
      <c r="C908" t="s">
        <v>4330</v>
      </c>
      <c r="D908" t="s">
        <v>4331</v>
      </c>
      <c r="E908" t="s">
        <v>99</v>
      </c>
      <c r="F908">
        <v>6</v>
      </c>
      <c r="G908">
        <v>2022</v>
      </c>
      <c r="H908" s="1">
        <v>44874.698676458334</v>
      </c>
      <c r="I908" t="s">
        <v>3355</v>
      </c>
      <c r="J908">
        <v>800</v>
      </c>
      <c r="K908">
        <v>0</v>
      </c>
      <c r="L908" t="s">
        <v>38</v>
      </c>
      <c r="M908" t="s">
        <v>51</v>
      </c>
      <c r="N908">
        <v>342.07</v>
      </c>
      <c r="R908" t="s">
        <v>52</v>
      </c>
      <c r="S908">
        <v>31.426577000000002</v>
      </c>
      <c r="T908">
        <v>-97.745310000000003</v>
      </c>
      <c r="U908">
        <v>0.74716666700000001</v>
      </c>
      <c r="V908">
        <v>1</v>
      </c>
      <c r="W908">
        <v>1.5</v>
      </c>
      <c r="X908">
        <v>1.5</v>
      </c>
      <c r="Y908">
        <v>272.47320000000002</v>
      </c>
      <c r="Z908">
        <v>48003013001</v>
      </c>
      <c r="AA908">
        <v>282.26231424849999</v>
      </c>
      <c r="AB908" t="s">
        <v>1420</v>
      </c>
      <c r="AC908" t="s">
        <v>72</v>
      </c>
      <c r="AD908" t="s">
        <v>54</v>
      </c>
      <c r="AE908" t="s">
        <v>73</v>
      </c>
      <c r="AF908" t="s">
        <v>4332</v>
      </c>
    </row>
    <row r="909" spans="1:32" x14ac:dyDescent="0.3">
      <c r="A909" t="s">
        <v>4333</v>
      </c>
      <c r="B909" t="s">
        <v>4334</v>
      </c>
      <c r="C909" t="s">
        <v>4335</v>
      </c>
      <c r="D909" t="s">
        <v>4333</v>
      </c>
      <c r="E909" t="s">
        <v>437</v>
      </c>
      <c r="F909">
        <v>5</v>
      </c>
      <c r="G909">
        <v>2022</v>
      </c>
      <c r="H909" s="1">
        <v>44866.564166956021</v>
      </c>
      <c r="I909" t="s">
        <v>3355</v>
      </c>
      <c r="J909">
        <v>794</v>
      </c>
      <c r="K909">
        <v>0</v>
      </c>
      <c r="L909" t="s">
        <v>38</v>
      </c>
      <c r="M909" t="s">
        <v>51</v>
      </c>
      <c r="N909">
        <v>794</v>
      </c>
      <c r="R909" t="s">
        <v>52</v>
      </c>
      <c r="S909">
        <v>45.11562</v>
      </c>
      <c r="T909">
        <v>-94.52364</v>
      </c>
      <c r="U909">
        <v>1.708083333</v>
      </c>
      <c r="V909">
        <v>1</v>
      </c>
      <c r="W909">
        <v>2.37</v>
      </c>
      <c r="X909">
        <v>0</v>
      </c>
      <c r="Y909">
        <v>623.37099999999998</v>
      </c>
      <c r="AB909" t="s">
        <v>53</v>
      </c>
      <c r="AC909" t="s">
        <v>54</v>
      </c>
      <c r="AD909" t="s">
        <v>54</v>
      </c>
      <c r="AE909" t="s">
        <v>73</v>
      </c>
      <c r="AF909" t="s">
        <v>4336</v>
      </c>
    </row>
    <row r="910" spans="1:32" x14ac:dyDescent="0.3">
      <c r="A910" t="s">
        <v>4337</v>
      </c>
      <c r="B910" t="s">
        <v>4338</v>
      </c>
      <c r="C910" t="s">
        <v>4339</v>
      </c>
      <c r="D910" t="s">
        <v>1104</v>
      </c>
      <c r="E910" t="s">
        <v>715</v>
      </c>
      <c r="F910">
        <v>7</v>
      </c>
      <c r="G910">
        <v>2022</v>
      </c>
      <c r="H910" s="1">
        <v>44936.439902824073</v>
      </c>
      <c r="I910" t="s">
        <v>3355</v>
      </c>
      <c r="J910">
        <v>784.3</v>
      </c>
      <c r="K910">
        <v>0</v>
      </c>
      <c r="L910" t="s">
        <v>38</v>
      </c>
      <c r="M910" t="s">
        <v>51</v>
      </c>
      <c r="N910">
        <v>784.3</v>
      </c>
      <c r="R910" t="s">
        <v>86</v>
      </c>
      <c r="S910">
        <v>41.424627000000001</v>
      </c>
      <c r="T910">
        <v>-97.344443999999996</v>
      </c>
      <c r="U910">
        <v>3.253333333</v>
      </c>
      <c r="V910">
        <v>1</v>
      </c>
      <c r="W910">
        <v>5.2</v>
      </c>
      <c r="X910">
        <v>3.7</v>
      </c>
      <c r="Y910">
        <v>1187.6199999999999</v>
      </c>
      <c r="Z910">
        <v>31000545001</v>
      </c>
      <c r="AA910">
        <v>906.88149997260041</v>
      </c>
      <c r="AB910" t="s">
        <v>544</v>
      </c>
      <c r="AC910" t="s">
        <v>4340</v>
      </c>
      <c r="AD910" t="s">
        <v>975</v>
      </c>
      <c r="AE910" t="s">
        <v>65</v>
      </c>
      <c r="AF910" t="s">
        <v>4341</v>
      </c>
    </row>
    <row r="911" spans="1:32" x14ac:dyDescent="0.3">
      <c r="A911" t="s">
        <v>4342</v>
      </c>
      <c r="B911" t="s">
        <v>4343</v>
      </c>
      <c r="C911" t="s">
        <v>4344</v>
      </c>
      <c r="D911" t="s">
        <v>4345</v>
      </c>
      <c r="E911" t="s">
        <v>543</v>
      </c>
      <c r="F911">
        <v>7</v>
      </c>
      <c r="G911">
        <v>2022</v>
      </c>
      <c r="H911" s="1">
        <v>44954.465016481481</v>
      </c>
      <c r="I911" t="s">
        <v>3355</v>
      </c>
      <c r="J911">
        <v>782.88</v>
      </c>
      <c r="K911">
        <v>0</v>
      </c>
      <c r="L911" t="s">
        <v>38</v>
      </c>
      <c r="M911" t="s">
        <v>51</v>
      </c>
      <c r="N911">
        <v>782.88</v>
      </c>
      <c r="R911" t="s">
        <v>214</v>
      </c>
      <c r="S911">
        <v>38.801912999999999</v>
      </c>
      <c r="T911">
        <v>-90.605776000000006</v>
      </c>
      <c r="U911">
        <v>5.8214166670000003</v>
      </c>
      <c r="V911">
        <v>1</v>
      </c>
      <c r="W911">
        <v>0</v>
      </c>
      <c r="X911">
        <v>0</v>
      </c>
      <c r="Y911">
        <v>2124.5369999999998</v>
      </c>
      <c r="Z911">
        <v>29001196002</v>
      </c>
      <c r="AA911">
        <v>2731.57078305</v>
      </c>
      <c r="AB911" t="s">
        <v>41</v>
      </c>
      <c r="AC911" t="s">
        <v>54</v>
      </c>
      <c r="AD911" t="s">
        <v>43</v>
      </c>
      <c r="AE911" t="s">
        <v>73</v>
      </c>
      <c r="AF911" t="s">
        <v>4346</v>
      </c>
    </row>
    <row r="912" spans="1:32" x14ac:dyDescent="0.3">
      <c r="A912" t="s">
        <v>4347</v>
      </c>
      <c r="B912" t="s">
        <v>4348</v>
      </c>
      <c r="C912" t="s">
        <v>4349</v>
      </c>
      <c r="D912" t="s">
        <v>4350</v>
      </c>
      <c r="E912" t="s">
        <v>36</v>
      </c>
      <c r="F912">
        <v>9</v>
      </c>
      <c r="G912">
        <v>2022</v>
      </c>
      <c r="H912" s="1">
        <v>44973.512687361108</v>
      </c>
      <c r="I912" t="s">
        <v>3355</v>
      </c>
      <c r="J912">
        <v>779</v>
      </c>
      <c r="K912">
        <v>0</v>
      </c>
      <c r="L912" t="s">
        <v>38</v>
      </c>
      <c r="M912" t="s">
        <v>51</v>
      </c>
      <c r="N912">
        <v>779</v>
      </c>
      <c r="R912" t="s">
        <v>52</v>
      </c>
      <c r="S912">
        <v>33.013570000000001</v>
      </c>
      <c r="T912">
        <v>-117.27297</v>
      </c>
      <c r="U912">
        <v>0.91241666700000001</v>
      </c>
      <c r="V912">
        <v>1</v>
      </c>
      <c r="W912">
        <v>5.25</v>
      </c>
      <c r="X912">
        <v>1.3</v>
      </c>
      <c r="Y912">
        <v>332.81599999999997</v>
      </c>
      <c r="Z912">
        <v>6009028001</v>
      </c>
      <c r="AA912">
        <v>1502.3639306775001</v>
      </c>
      <c r="AB912" t="s">
        <v>53</v>
      </c>
      <c r="AC912" t="s">
        <v>42</v>
      </c>
      <c r="AD912" t="s">
        <v>54</v>
      </c>
      <c r="AE912" t="s">
        <v>73</v>
      </c>
      <c r="AF912" t="s">
        <v>4351</v>
      </c>
    </row>
    <row r="913" spans="1:32" x14ac:dyDescent="0.3">
      <c r="A913" t="s">
        <v>4352</v>
      </c>
      <c r="B913" t="s">
        <v>4353</v>
      </c>
      <c r="C913" t="s">
        <v>4354</v>
      </c>
      <c r="D913" t="s">
        <v>4355</v>
      </c>
      <c r="E913" t="s">
        <v>85</v>
      </c>
      <c r="F913">
        <v>2</v>
      </c>
      <c r="G913">
        <v>2022</v>
      </c>
      <c r="H913" s="1">
        <v>44952.321362870367</v>
      </c>
      <c r="I913" t="s">
        <v>3355</v>
      </c>
      <c r="J913">
        <v>775</v>
      </c>
      <c r="K913">
        <v>0</v>
      </c>
      <c r="L913" t="s">
        <v>38</v>
      </c>
      <c r="M913" t="s">
        <v>679</v>
      </c>
      <c r="O913">
        <v>775</v>
      </c>
      <c r="R913" t="s">
        <v>52</v>
      </c>
      <c r="S913">
        <v>43.260089999999998</v>
      </c>
      <c r="T913">
        <v>-77.41995</v>
      </c>
      <c r="U913">
        <v>0</v>
      </c>
      <c r="V913">
        <v>1</v>
      </c>
      <c r="W913">
        <v>7.5</v>
      </c>
      <c r="X913">
        <v>0</v>
      </c>
      <c r="Y913">
        <v>0</v>
      </c>
      <c r="Z913">
        <v>36008044001</v>
      </c>
      <c r="AA913">
        <v>2489.5536116717699</v>
      </c>
      <c r="AB913" t="s">
        <v>53</v>
      </c>
      <c r="AC913" t="s">
        <v>42</v>
      </c>
      <c r="AD913" t="s">
        <v>54</v>
      </c>
      <c r="AE913" t="s">
        <v>55</v>
      </c>
      <c r="AF913" t="s">
        <v>4356</v>
      </c>
    </row>
    <row r="914" spans="1:32" x14ac:dyDescent="0.3">
      <c r="A914" t="s">
        <v>4357</v>
      </c>
      <c r="B914" t="s">
        <v>4358</v>
      </c>
      <c r="C914" t="s">
        <v>4359</v>
      </c>
      <c r="D914" t="s">
        <v>4360</v>
      </c>
      <c r="E914" t="s">
        <v>437</v>
      </c>
      <c r="F914">
        <v>5</v>
      </c>
      <c r="G914">
        <v>2022</v>
      </c>
      <c r="H914" s="1">
        <v>44964.691428877311</v>
      </c>
      <c r="I914" t="s">
        <v>3355</v>
      </c>
      <c r="J914">
        <v>774.75</v>
      </c>
      <c r="K914">
        <v>0</v>
      </c>
      <c r="L914" t="s">
        <v>38</v>
      </c>
      <c r="M914" t="s">
        <v>51</v>
      </c>
      <c r="N914">
        <v>774.75</v>
      </c>
      <c r="R914" t="s">
        <v>52</v>
      </c>
      <c r="S914">
        <v>43.646166999999998</v>
      </c>
      <c r="T914">
        <v>-95.551693999999998</v>
      </c>
      <c r="U914">
        <v>1.858333333</v>
      </c>
      <c r="V914">
        <v>4</v>
      </c>
      <c r="W914">
        <v>2.21</v>
      </c>
      <c r="X914">
        <v>2.21</v>
      </c>
      <c r="Y914">
        <v>678.3</v>
      </c>
      <c r="AB914" t="s">
        <v>54</v>
      </c>
      <c r="AC914" t="s">
        <v>54</v>
      </c>
      <c r="AD914" t="s">
        <v>54</v>
      </c>
      <c r="AE914" t="s">
        <v>73</v>
      </c>
      <c r="AF914" t="s">
        <v>4361</v>
      </c>
    </row>
    <row r="915" spans="1:32" x14ac:dyDescent="0.3">
      <c r="A915" t="s">
        <v>3778</v>
      </c>
      <c r="B915" t="s">
        <v>4362</v>
      </c>
      <c r="C915" t="s">
        <v>4363</v>
      </c>
      <c r="D915" t="s">
        <v>3410</v>
      </c>
      <c r="E915" t="s">
        <v>136</v>
      </c>
      <c r="F915">
        <v>4</v>
      </c>
      <c r="G915">
        <v>2022</v>
      </c>
      <c r="H915" s="1">
        <v>44958.585584074077</v>
      </c>
      <c r="I915" t="s">
        <v>3355</v>
      </c>
      <c r="J915">
        <v>774</v>
      </c>
      <c r="K915">
        <v>0</v>
      </c>
      <c r="L915" t="s">
        <v>38</v>
      </c>
      <c r="M915" t="s">
        <v>79</v>
      </c>
      <c r="Q915">
        <v>774</v>
      </c>
      <c r="R915" t="s">
        <v>94</v>
      </c>
      <c r="S915">
        <v>34.164444000000003</v>
      </c>
      <c r="T915">
        <v>-77.943332999999996</v>
      </c>
      <c r="U915">
        <v>7.5726333329999997</v>
      </c>
      <c r="V915">
        <v>1</v>
      </c>
      <c r="W915">
        <v>12</v>
      </c>
      <c r="X915">
        <v>0</v>
      </c>
      <c r="Y915">
        <v>2765.2546000000002</v>
      </c>
      <c r="Z915">
        <v>37006501002</v>
      </c>
      <c r="AA915">
        <v>5171.7740159079995</v>
      </c>
      <c r="AB915" t="s">
        <v>53</v>
      </c>
      <c r="AC915" t="s">
        <v>54</v>
      </c>
      <c r="AD915" t="s">
        <v>54</v>
      </c>
      <c r="AE915" t="s">
        <v>65</v>
      </c>
      <c r="AF915" t="s">
        <v>4364</v>
      </c>
    </row>
    <row r="916" spans="1:32" x14ac:dyDescent="0.3">
      <c r="A916" t="s">
        <v>4365</v>
      </c>
      <c r="B916" t="s">
        <v>4366</v>
      </c>
      <c r="C916" t="s">
        <v>4366</v>
      </c>
      <c r="D916" t="s">
        <v>4367</v>
      </c>
      <c r="E916" t="s">
        <v>99</v>
      </c>
      <c r="F916">
        <v>6</v>
      </c>
      <c r="G916">
        <v>2022</v>
      </c>
      <c r="H916" s="1">
        <v>44844.390403460646</v>
      </c>
      <c r="I916" t="s">
        <v>3355</v>
      </c>
      <c r="J916">
        <v>768</v>
      </c>
      <c r="K916">
        <v>0</v>
      </c>
      <c r="L916" t="s">
        <v>38</v>
      </c>
      <c r="M916" t="s">
        <v>79</v>
      </c>
      <c r="Q916">
        <v>960</v>
      </c>
      <c r="R916" t="s">
        <v>52</v>
      </c>
      <c r="S916">
        <v>31.738899</v>
      </c>
      <c r="T916">
        <v>-94.160246999999998</v>
      </c>
      <c r="U916">
        <v>1.0684583329999999</v>
      </c>
      <c r="V916">
        <v>3</v>
      </c>
      <c r="W916">
        <v>1.77</v>
      </c>
      <c r="X916">
        <v>1.77</v>
      </c>
      <c r="Y916">
        <v>390.36430000000001</v>
      </c>
      <c r="Z916">
        <v>48006045001</v>
      </c>
      <c r="AA916">
        <v>546.31415660999994</v>
      </c>
      <c r="AB916" t="s">
        <v>177</v>
      </c>
      <c r="AC916" t="s">
        <v>54</v>
      </c>
      <c r="AD916" t="s">
        <v>54</v>
      </c>
      <c r="AE916" t="s">
        <v>65</v>
      </c>
      <c r="AF916" t="s">
        <v>4368</v>
      </c>
    </row>
    <row r="917" spans="1:32" x14ac:dyDescent="0.3">
      <c r="A917" t="s">
        <v>4369</v>
      </c>
      <c r="B917" t="s">
        <v>4370</v>
      </c>
      <c r="C917" t="s">
        <v>4371</v>
      </c>
      <c r="D917" t="s">
        <v>4372</v>
      </c>
      <c r="E917" t="s">
        <v>715</v>
      </c>
      <c r="F917">
        <v>7</v>
      </c>
      <c r="G917">
        <v>2022</v>
      </c>
      <c r="H917" s="1">
        <v>44977.457300717593</v>
      </c>
      <c r="I917" t="s">
        <v>3355</v>
      </c>
      <c r="J917">
        <v>767.8</v>
      </c>
      <c r="K917">
        <v>0</v>
      </c>
      <c r="L917" t="s">
        <v>38</v>
      </c>
      <c r="M917" t="s">
        <v>51</v>
      </c>
      <c r="N917">
        <v>767.8</v>
      </c>
      <c r="R917" t="s">
        <v>52</v>
      </c>
      <c r="S917">
        <v>40.676450000000003</v>
      </c>
      <c r="T917">
        <v>-95.846090000000004</v>
      </c>
      <c r="U917">
        <v>1.009124167</v>
      </c>
      <c r="V917">
        <v>1</v>
      </c>
      <c r="W917">
        <v>2.11</v>
      </c>
      <c r="X917">
        <v>0</v>
      </c>
      <c r="Y917">
        <v>368.39111600000001</v>
      </c>
      <c r="Z917">
        <v>31001695001</v>
      </c>
      <c r="AA917">
        <v>364.20943773999994</v>
      </c>
      <c r="AB917" t="s">
        <v>87</v>
      </c>
      <c r="AC917" t="s">
        <v>72</v>
      </c>
      <c r="AD917" t="s">
        <v>54</v>
      </c>
      <c r="AE917" t="s">
        <v>73</v>
      </c>
      <c r="AF917" t="s">
        <v>4373</v>
      </c>
    </row>
    <row r="918" spans="1:32" x14ac:dyDescent="0.3">
      <c r="A918" t="s">
        <v>4374</v>
      </c>
      <c r="B918" t="s">
        <v>4375</v>
      </c>
      <c r="C918" t="s">
        <v>4376</v>
      </c>
      <c r="D918" t="s">
        <v>4377</v>
      </c>
      <c r="E918" t="s">
        <v>600</v>
      </c>
      <c r="F918">
        <v>4</v>
      </c>
      <c r="G918">
        <v>2022</v>
      </c>
      <c r="H918" s="1">
        <v>44963.627989328706</v>
      </c>
      <c r="I918" t="s">
        <v>3355</v>
      </c>
      <c r="J918">
        <v>765</v>
      </c>
      <c r="K918">
        <v>0</v>
      </c>
      <c r="L918" t="s">
        <v>38</v>
      </c>
      <c r="M918" t="s">
        <v>79</v>
      </c>
      <c r="Q918">
        <v>765</v>
      </c>
      <c r="R918" t="s">
        <v>52</v>
      </c>
      <c r="S918">
        <v>27.132359999999998</v>
      </c>
      <c r="T918">
        <v>-82.401387999999997</v>
      </c>
      <c r="U918">
        <v>0</v>
      </c>
      <c r="V918">
        <v>2</v>
      </c>
      <c r="W918">
        <v>8</v>
      </c>
      <c r="X918">
        <v>3.25</v>
      </c>
      <c r="Y918">
        <v>0</v>
      </c>
      <c r="Z918">
        <v>12000175002</v>
      </c>
      <c r="AA918">
        <v>910.52359435000005</v>
      </c>
      <c r="AB918" t="s">
        <v>41</v>
      </c>
      <c r="AC918" t="s">
        <v>54</v>
      </c>
      <c r="AD918" t="s">
        <v>54</v>
      </c>
      <c r="AE918" t="s">
        <v>73</v>
      </c>
      <c r="AF918" t="s">
        <v>4378</v>
      </c>
    </row>
    <row r="919" spans="1:32" x14ac:dyDescent="0.3">
      <c r="A919" t="s">
        <v>4379</v>
      </c>
      <c r="B919" t="s">
        <v>4380</v>
      </c>
      <c r="C919" t="s">
        <v>4381</v>
      </c>
      <c r="D919" t="s">
        <v>799</v>
      </c>
      <c r="E919" t="s">
        <v>726</v>
      </c>
      <c r="F919">
        <v>6</v>
      </c>
      <c r="G919">
        <v>2022</v>
      </c>
      <c r="H919" s="1">
        <v>45012.448219618054</v>
      </c>
      <c r="I919" t="s">
        <v>3355</v>
      </c>
      <c r="J919">
        <v>762</v>
      </c>
      <c r="K919">
        <v>0</v>
      </c>
      <c r="L919" t="s">
        <v>38</v>
      </c>
      <c r="M919" t="s">
        <v>51</v>
      </c>
      <c r="N919">
        <v>762</v>
      </c>
      <c r="R919" t="s">
        <v>52</v>
      </c>
      <c r="S919">
        <v>36.344138999999998</v>
      </c>
      <c r="T919">
        <v>-94.472694000000004</v>
      </c>
      <c r="U919">
        <v>3.02</v>
      </c>
      <c r="V919">
        <v>1</v>
      </c>
      <c r="W919">
        <v>3.8</v>
      </c>
      <c r="X919">
        <v>2.4300000000000002</v>
      </c>
      <c r="Y919">
        <v>1102.57</v>
      </c>
      <c r="Z919">
        <v>5000094001</v>
      </c>
      <c r="AA919">
        <v>617.33499696929994</v>
      </c>
      <c r="AB919" t="s">
        <v>177</v>
      </c>
      <c r="AC919" t="s">
        <v>64</v>
      </c>
      <c r="AD919" t="s">
        <v>54</v>
      </c>
      <c r="AE919" t="s">
        <v>73</v>
      </c>
      <c r="AF919" t="s">
        <v>4382</v>
      </c>
    </row>
    <row r="920" spans="1:32" x14ac:dyDescent="0.3">
      <c r="A920" t="s">
        <v>4383</v>
      </c>
      <c r="B920" t="s">
        <v>4384</v>
      </c>
      <c r="C920" t="s">
        <v>4384</v>
      </c>
      <c r="D920" t="s">
        <v>4385</v>
      </c>
      <c r="E920" t="s">
        <v>99</v>
      </c>
      <c r="F920">
        <v>6</v>
      </c>
      <c r="G920">
        <v>2022</v>
      </c>
      <c r="H920" s="1">
        <v>44826.570974467591</v>
      </c>
      <c r="I920" t="s">
        <v>3355</v>
      </c>
      <c r="J920">
        <v>758</v>
      </c>
      <c r="K920">
        <v>0</v>
      </c>
      <c r="L920" t="s">
        <v>38</v>
      </c>
      <c r="M920" t="s">
        <v>79</v>
      </c>
      <c r="Q920">
        <v>758</v>
      </c>
      <c r="R920" t="s">
        <v>214</v>
      </c>
      <c r="S920">
        <v>28.974679999999999</v>
      </c>
      <c r="T920">
        <v>-96.630589999999998</v>
      </c>
      <c r="U920">
        <v>0.53549999999999998</v>
      </c>
      <c r="V920">
        <v>1</v>
      </c>
      <c r="W920">
        <v>1.8</v>
      </c>
      <c r="X920">
        <v>1.8</v>
      </c>
      <c r="Y920">
        <v>195.476</v>
      </c>
      <c r="Z920">
        <v>48001232001</v>
      </c>
      <c r="AA920">
        <v>331.43058834339996</v>
      </c>
      <c r="AB920" t="s">
        <v>118</v>
      </c>
      <c r="AC920" t="s">
        <v>72</v>
      </c>
      <c r="AD920" t="s">
        <v>54</v>
      </c>
      <c r="AE920" t="s">
        <v>73</v>
      </c>
      <c r="AF920" t="s">
        <v>4386</v>
      </c>
    </row>
    <row r="921" spans="1:32" x14ac:dyDescent="0.3">
      <c r="A921" t="s">
        <v>4387</v>
      </c>
      <c r="B921" t="s">
        <v>4388</v>
      </c>
      <c r="C921" t="s">
        <v>4389</v>
      </c>
      <c r="D921" t="s">
        <v>4390</v>
      </c>
      <c r="E921" t="s">
        <v>85</v>
      </c>
      <c r="F921">
        <v>2</v>
      </c>
      <c r="G921">
        <v>2022</v>
      </c>
      <c r="H921" s="1">
        <v>44971.494169131947</v>
      </c>
      <c r="I921" t="s">
        <v>3355</v>
      </c>
      <c r="J921">
        <v>751.5</v>
      </c>
      <c r="K921">
        <v>0</v>
      </c>
      <c r="L921" t="s">
        <v>38</v>
      </c>
      <c r="M921" t="s">
        <v>51</v>
      </c>
      <c r="N921">
        <v>751.5</v>
      </c>
      <c r="R921" t="s">
        <v>214</v>
      </c>
      <c r="S921">
        <v>41.213500000000003</v>
      </c>
      <c r="T921">
        <v>-73.963555999999997</v>
      </c>
      <c r="U921">
        <v>1.298125E-2</v>
      </c>
      <c r="V921">
        <v>2</v>
      </c>
      <c r="W921">
        <v>8</v>
      </c>
      <c r="X921">
        <v>0</v>
      </c>
      <c r="Y921">
        <v>4.7269160000000001</v>
      </c>
      <c r="Z921">
        <v>36003087001</v>
      </c>
      <c r="AA921">
        <v>2217.1249522422499</v>
      </c>
      <c r="AB921" t="s">
        <v>54</v>
      </c>
      <c r="AC921" t="s">
        <v>54</v>
      </c>
      <c r="AD921" t="s">
        <v>54</v>
      </c>
      <c r="AE921" t="s">
        <v>73</v>
      </c>
      <c r="AF921" t="s">
        <v>4391</v>
      </c>
    </row>
    <row r="922" spans="1:32" x14ac:dyDescent="0.3">
      <c r="A922" t="s">
        <v>4392</v>
      </c>
      <c r="B922" t="s">
        <v>4393</v>
      </c>
      <c r="C922" t="s">
        <v>4393</v>
      </c>
      <c r="D922" t="s">
        <v>98</v>
      </c>
      <c r="E922" t="s">
        <v>99</v>
      </c>
      <c r="F922">
        <v>6</v>
      </c>
      <c r="G922">
        <v>2022</v>
      </c>
      <c r="H922" s="1">
        <v>44824.405407951388</v>
      </c>
      <c r="I922" t="s">
        <v>3355</v>
      </c>
      <c r="J922">
        <v>751</v>
      </c>
      <c r="K922">
        <v>0</v>
      </c>
      <c r="L922" t="s">
        <v>38</v>
      </c>
      <c r="M922" t="s">
        <v>79</v>
      </c>
      <c r="Q922">
        <v>751</v>
      </c>
      <c r="R922" t="s">
        <v>94</v>
      </c>
      <c r="S922">
        <v>29.792631</v>
      </c>
      <c r="T922">
        <v>-95.159910999999994</v>
      </c>
      <c r="U922">
        <v>2.297916667</v>
      </c>
      <c r="V922">
        <v>1</v>
      </c>
      <c r="W922">
        <v>6.3</v>
      </c>
      <c r="X922">
        <v>6.3</v>
      </c>
      <c r="Y922">
        <v>838.02099999999996</v>
      </c>
      <c r="Z922">
        <v>48007089001</v>
      </c>
      <c r="AB922" t="s">
        <v>41</v>
      </c>
      <c r="AC922" t="s">
        <v>54</v>
      </c>
      <c r="AD922" t="s">
        <v>54</v>
      </c>
      <c r="AE922" t="s">
        <v>73</v>
      </c>
      <c r="AF922" t="s">
        <v>4394</v>
      </c>
    </row>
    <row r="923" spans="1:32" x14ac:dyDescent="0.3">
      <c r="A923" t="s">
        <v>4395</v>
      </c>
      <c r="B923" t="s">
        <v>4396</v>
      </c>
      <c r="C923" t="s">
        <v>4397</v>
      </c>
      <c r="D923" t="s">
        <v>4398</v>
      </c>
      <c r="E923" t="s">
        <v>525</v>
      </c>
      <c r="F923">
        <v>2</v>
      </c>
      <c r="G923">
        <v>2022</v>
      </c>
      <c r="H923" s="1">
        <v>44971.365270567127</v>
      </c>
      <c r="I923" t="s">
        <v>3355</v>
      </c>
      <c r="J923">
        <v>742.51</v>
      </c>
      <c r="K923">
        <v>0</v>
      </c>
      <c r="L923" t="s">
        <v>38</v>
      </c>
      <c r="M923" t="s">
        <v>63</v>
      </c>
      <c r="P923">
        <v>742.51</v>
      </c>
      <c r="R923" t="s">
        <v>38</v>
      </c>
      <c r="S923">
        <v>39.787892999999997</v>
      </c>
      <c r="T923">
        <v>-75.377618999999996</v>
      </c>
      <c r="U923">
        <v>1.411666667</v>
      </c>
      <c r="V923">
        <v>1</v>
      </c>
      <c r="W923">
        <v>2</v>
      </c>
      <c r="X923">
        <v>1.38</v>
      </c>
      <c r="Y923">
        <v>514.95000000000005</v>
      </c>
      <c r="Z923">
        <v>34006271001</v>
      </c>
      <c r="AA923">
        <v>915.07621232175029</v>
      </c>
      <c r="AB923" t="s">
        <v>41</v>
      </c>
      <c r="AC923" t="s">
        <v>54</v>
      </c>
      <c r="AD923" t="s">
        <v>54</v>
      </c>
      <c r="AE923" t="s">
        <v>65</v>
      </c>
      <c r="AF923" t="s">
        <v>4399</v>
      </c>
    </row>
    <row r="924" spans="1:32" x14ac:dyDescent="0.3">
      <c r="A924" t="s">
        <v>4400</v>
      </c>
      <c r="B924" t="s">
        <v>4401</v>
      </c>
      <c r="C924" t="s">
        <v>4402</v>
      </c>
      <c r="D924" t="s">
        <v>3635</v>
      </c>
      <c r="E924" t="s">
        <v>36</v>
      </c>
      <c r="F924">
        <v>9</v>
      </c>
      <c r="G924">
        <v>2022</v>
      </c>
      <c r="H924" s="1">
        <v>44973.682276990738</v>
      </c>
      <c r="I924" t="s">
        <v>3355</v>
      </c>
      <c r="J924">
        <v>734</v>
      </c>
      <c r="K924">
        <v>0</v>
      </c>
      <c r="L924" t="s">
        <v>38</v>
      </c>
      <c r="M924" t="s">
        <v>51</v>
      </c>
      <c r="N924">
        <v>999</v>
      </c>
      <c r="R924" t="s">
        <v>52</v>
      </c>
      <c r="S924">
        <v>33.193833187152698</v>
      </c>
      <c r="T924">
        <v>-117.35580294574901</v>
      </c>
      <c r="Z924">
        <v>6009041001</v>
      </c>
      <c r="AA924">
        <v>1748.2053011519995</v>
      </c>
      <c r="AB924" t="s">
        <v>53</v>
      </c>
      <c r="AC924" t="s">
        <v>42</v>
      </c>
      <c r="AD924" t="s">
        <v>54</v>
      </c>
      <c r="AE924" t="s">
        <v>55</v>
      </c>
      <c r="AF924" t="s">
        <v>4403</v>
      </c>
    </row>
    <row r="925" spans="1:32" x14ac:dyDescent="0.3">
      <c r="A925" t="s">
        <v>4404</v>
      </c>
      <c r="B925" t="s">
        <v>4405</v>
      </c>
      <c r="C925" t="s">
        <v>4406</v>
      </c>
      <c r="D925" t="s">
        <v>4407</v>
      </c>
      <c r="E925" t="s">
        <v>93</v>
      </c>
      <c r="F925">
        <v>4</v>
      </c>
      <c r="G925">
        <v>2022</v>
      </c>
      <c r="H925" s="1">
        <v>44963.633660115738</v>
      </c>
      <c r="I925" t="s">
        <v>3355</v>
      </c>
      <c r="J925">
        <v>730</v>
      </c>
      <c r="K925">
        <v>0</v>
      </c>
      <c r="L925" t="s">
        <v>38</v>
      </c>
      <c r="M925" t="s">
        <v>39</v>
      </c>
      <c r="N925">
        <v>261</v>
      </c>
      <c r="Q925">
        <v>469</v>
      </c>
      <c r="R925" t="s">
        <v>561</v>
      </c>
      <c r="S925">
        <v>37.097540000000002</v>
      </c>
      <c r="T925">
        <v>-88.616330000000005</v>
      </c>
      <c r="U925">
        <v>7.2824999999999998</v>
      </c>
      <c r="V925">
        <v>1</v>
      </c>
      <c r="W925">
        <v>9</v>
      </c>
      <c r="X925">
        <v>8.298</v>
      </c>
      <c r="Y925">
        <v>2646.0520000000001</v>
      </c>
      <c r="Z925">
        <v>21000118001</v>
      </c>
      <c r="AA925">
        <v>2981.0542479018995</v>
      </c>
      <c r="AB925" t="s">
        <v>4408</v>
      </c>
      <c r="AC925" t="s">
        <v>42</v>
      </c>
      <c r="AD925" t="s">
        <v>54</v>
      </c>
      <c r="AE925" t="s">
        <v>65</v>
      </c>
      <c r="AF925" t="s">
        <v>4409</v>
      </c>
    </row>
    <row r="926" spans="1:32" x14ac:dyDescent="0.3">
      <c r="A926" t="s">
        <v>4410</v>
      </c>
      <c r="B926" t="s">
        <v>4411</v>
      </c>
      <c r="C926" t="s">
        <v>4412</v>
      </c>
      <c r="D926" t="s">
        <v>4413</v>
      </c>
      <c r="E926" t="s">
        <v>1948</v>
      </c>
      <c r="F926">
        <v>6</v>
      </c>
      <c r="G926">
        <v>2022</v>
      </c>
      <c r="H926" s="1">
        <v>44974.624111851852</v>
      </c>
      <c r="I926" t="s">
        <v>3355</v>
      </c>
      <c r="J926">
        <v>729.11</v>
      </c>
      <c r="K926">
        <v>0</v>
      </c>
      <c r="L926" t="s">
        <v>38</v>
      </c>
      <c r="M926" t="s">
        <v>51</v>
      </c>
      <c r="N926">
        <v>735.13</v>
      </c>
      <c r="R926" t="s">
        <v>52</v>
      </c>
      <c r="S926">
        <v>30.002700000000001</v>
      </c>
      <c r="T926">
        <v>-91.813590000000005</v>
      </c>
      <c r="U926">
        <v>3.7908333330000001</v>
      </c>
      <c r="V926">
        <v>1</v>
      </c>
      <c r="W926">
        <v>6</v>
      </c>
      <c r="X926">
        <v>4.3</v>
      </c>
      <c r="Y926">
        <v>1386.33</v>
      </c>
      <c r="Z926">
        <v>22000950001</v>
      </c>
      <c r="AA926">
        <v>1671.7213192265997</v>
      </c>
      <c r="AB926" t="s">
        <v>87</v>
      </c>
      <c r="AC926" t="s">
        <v>72</v>
      </c>
      <c r="AD926" t="s">
        <v>54</v>
      </c>
      <c r="AE926" t="s">
        <v>73</v>
      </c>
      <c r="AF926" t="s">
        <v>4414</v>
      </c>
    </row>
    <row r="927" spans="1:32" x14ac:dyDescent="0.3">
      <c r="A927" t="s">
        <v>4415</v>
      </c>
      <c r="B927" t="s">
        <v>4416</v>
      </c>
      <c r="C927" t="s">
        <v>4417</v>
      </c>
      <c r="D927" t="s">
        <v>4418</v>
      </c>
      <c r="E927" t="s">
        <v>36</v>
      </c>
      <c r="F927">
        <v>9</v>
      </c>
      <c r="G927">
        <v>2022</v>
      </c>
      <c r="H927" s="1">
        <v>44974.545765000003</v>
      </c>
      <c r="I927" t="s">
        <v>3355</v>
      </c>
      <c r="J927">
        <v>720</v>
      </c>
      <c r="K927">
        <v>0</v>
      </c>
      <c r="L927" t="s">
        <v>38</v>
      </c>
      <c r="M927" t="s">
        <v>79</v>
      </c>
      <c r="Q927">
        <v>701.65499999999997</v>
      </c>
      <c r="R927" t="s">
        <v>214</v>
      </c>
      <c r="S927">
        <v>38.186751000000001</v>
      </c>
      <c r="T927">
        <v>-121.70383200000001</v>
      </c>
      <c r="U927">
        <v>0.26666666700000002</v>
      </c>
      <c r="V927">
        <v>2</v>
      </c>
      <c r="W927">
        <v>3</v>
      </c>
      <c r="X927">
        <v>0.27</v>
      </c>
      <c r="Y927">
        <v>97.334999999999994</v>
      </c>
      <c r="Z927">
        <v>6005253001</v>
      </c>
      <c r="AA927">
        <v>172.99948292649998</v>
      </c>
      <c r="AB927" t="s">
        <v>41</v>
      </c>
      <c r="AC927" t="s">
        <v>72</v>
      </c>
      <c r="AD927" t="s">
        <v>54</v>
      </c>
      <c r="AE927" t="s">
        <v>73</v>
      </c>
      <c r="AF927" t="s">
        <v>4419</v>
      </c>
    </row>
    <row r="928" spans="1:32" x14ac:dyDescent="0.3">
      <c r="A928" t="s">
        <v>4420</v>
      </c>
      <c r="B928" t="s">
        <v>4421</v>
      </c>
      <c r="C928" t="s">
        <v>4422</v>
      </c>
      <c r="D928" t="s">
        <v>1213</v>
      </c>
      <c r="E928" t="s">
        <v>1064</v>
      </c>
      <c r="F928">
        <v>3</v>
      </c>
      <c r="G928">
        <v>2022</v>
      </c>
      <c r="H928" s="1">
        <v>44973.622945856485</v>
      </c>
      <c r="I928" t="s">
        <v>3355</v>
      </c>
      <c r="J928">
        <v>716.72</v>
      </c>
      <c r="K928">
        <v>0</v>
      </c>
      <c r="L928" t="s">
        <v>38</v>
      </c>
      <c r="M928" t="s">
        <v>51</v>
      </c>
      <c r="N928">
        <v>716.72</v>
      </c>
      <c r="R928" t="s">
        <v>52</v>
      </c>
      <c r="S928">
        <v>39.081927</v>
      </c>
      <c r="T928">
        <v>-76.826856000000006</v>
      </c>
      <c r="U928">
        <v>1.4483333329999999</v>
      </c>
      <c r="V928">
        <v>1</v>
      </c>
      <c r="W928">
        <v>2.5</v>
      </c>
      <c r="X928">
        <v>0</v>
      </c>
      <c r="Y928">
        <v>528.66999999999996</v>
      </c>
      <c r="Z928">
        <v>24000003002</v>
      </c>
      <c r="AA928">
        <v>798.16498280720987</v>
      </c>
      <c r="AB928" t="s">
        <v>87</v>
      </c>
      <c r="AC928" t="s">
        <v>54</v>
      </c>
      <c r="AD928" t="s">
        <v>54</v>
      </c>
      <c r="AE928" t="s">
        <v>73</v>
      </c>
      <c r="AF928" t="s">
        <v>4423</v>
      </c>
    </row>
    <row r="929" spans="1:32" x14ac:dyDescent="0.3">
      <c r="A929" t="s">
        <v>4424</v>
      </c>
      <c r="B929" t="s">
        <v>4425</v>
      </c>
      <c r="C929" t="s">
        <v>4426</v>
      </c>
      <c r="D929" t="s">
        <v>1312</v>
      </c>
      <c r="E929" t="s">
        <v>641</v>
      </c>
      <c r="F929">
        <v>3</v>
      </c>
      <c r="G929">
        <v>2022</v>
      </c>
      <c r="H929" s="1">
        <v>44965.5607446875</v>
      </c>
      <c r="I929" t="s">
        <v>3355</v>
      </c>
      <c r="J929">
        <v>715</v>
      </c>
      <c r="K929">
        <v>0</v>
      </c>
      <c r="L929" t="s">
        <v>38</v>
      </c>
      <c r="M929" t="s">
        <v>79</v>
      </c>
      <c r="Q929">
        <v>715</v>
      </c>
      <c r="R929" t="s">
        <v>52</v>
      </c>
      <c r="S929">
        <v>38.288972000000001</v>
      </c>
      <c r="T929">
        <v>-77.451110999999997</v>
      </c>
      <c r="U929">
        <v>2.6233333330000002</v>
      </c>
      <c r="V929">
        <v>1</v>
      </c>
      <c r="W929">
        <v>4.5</v>
      </c>
      <c r="X929">
        <v>0</v>
      </c>
      <c r="Y929">
        <v>957.87</v>
      </c>
      <c r="Z929">
        <v>51000163001</v>
      </c>
      <c r="AA929">
        <v>1249.2383714482005</v>
      </c>
      <c r="AB929" t="s">
        <v>54</v>
      </c>
      <c r="AC929" t="s">
        <v>54</v>
      </c>
      <c r="AD929" t="s">
        <v>54</v>
      </c>
      <c r="AE929" t="s">
        <v>73</v>
      </c>
      <c r="AF929" t="s">
        <v>4427</v>
      </c>
    </row>
    <row r="930" spans="1:32" x14ac:dyDescent="0.3">
      <c r="A930" t="s">
        <v>4428</v>
      </c>
      <c r="B930" t="s">
        <v>4429</v>
      </c>
      <c r="C930" t="s">
        <v>4430</v>
      </c>
      <c r="D930" t="s">
        <v>4431</v>
      </c>
      <c r="E930" t="s">
        <v>543</v>
      </c>
      <c r="F930">
        <v>7</v>
      </c>
      <c r="G930">
        <v>2022</v>
      </c>
      <c r="H930" s="1">
        <v>44949.68892828704</v>
      </c>
      <c r="I930" t="s">
        <v>3355</v>
      </c>
      <c r="J930">
        <v>715</v>
      </c>
      <c r="K930">
        <v>0</v>
      </c>
      <c r="L930" t="s">
        <v>38</v>
      </c>
      <c r="M930" t="s">
        <v>51</v>
      </c>
      <c r="N930">
        <v>715</v>
      </c>
      <c r="R930" t="s">
        <v>52</v>
      </c>
      <c r="S930">
        <v>39.340277999999998</v>
      </c>
      <c r="T930">
        <v>-94.349971999999994</v>
      </c>
      <c r="U930">
        <v>0.87666666699999996</v>
      </c>
      <c r="V930">
        <v>1</v>
      </c>
      <c r="W930">
        <v>0</v>
      </c>
      <c r="X930">
        <v>0</v>
      </c>
      <c r="Y930">
        <v>320.43</v>
      </c>
      <c r="Z930">
        <v>29001159001</v>
      </c>
      <c r="AA930">
        <v>608.22976102580003</v>
      </c>
      <c r="AB930" t="s">
        <v>41</v>
      </c>
      <c r="AC930" t="s">
        <v>54</v>
      </c>
      <c r="AD930" t="s">
        <v>54</v>
      </c>
      <c r="AE930" t="s">
        <v>73</v>
      </c>
      <c r="AF930" t="s">
        <v>4432</v>
      </c>
    </row>
    <row r="931" spans="1:32" x14ac:dyDescent="0.3">
      <c r="A931" t="s">
        <v>4433</v>
      </c>
      <c r="B931" t="s">
        <v>4434</v>
      </c>
      <c r="C931" t="s">
        <v>4435</v>
      </c>
      <c r="D931" t="s">
        <v>4436</v>
      </c>
      <c r="E931" t="s">
        <v>192</v>
      </c>
      <c r="F931">
        <v>4</v>
      </c>
      <c r="G931">
        <v>2022</v>
      </c>
      <c r="H931" s="1">
        <v>44981.486349629631</v>
      </c>
      <c r="I931" t="s">
        <v>3355</v>
      </c>
      <c r="J931">
        <v>710.76</v>
      </c>
      <c r="K931">
        <v>0</v>
      </c>
      <c r="L931" t="s">
        <v>38</v>
      </c>
      <c r="M931" t="s">
        <v>51</v>
      </c>
      <c r="N931">
        <v>710.76</v>
      </c>
      <c r="R931" t="s">
        <v>52</v>
      </c>
      <c r="S931">
        <v>34.346335000000003</v>
      </c>
      <c r="T931">
        <v>-86.286714000000003</v>
      </c>
      <c r="U931">
        <v>3.7708333330000001</v>
      </c>
      <c r="V931">
        <v>1</v>
      </c>
      <c r="W931">
        <v>4.9000000000000004</v>
      </c>
      <c r="X931">
        <v>4.2</v>
      </c>
      <c r="Y931">
        <v>1374.16</v>
      </c>
      <c r="Z931">
        <v>1000300001</v>
      </c>
      <c r="AA931">
        <v>2185.2566264400002</v>
      </c>
      <c r="AB931" t="s">
        <v>41</v>
      </c>
      <c r="AC931" t="s">
        <v>54</v>
      </c>
      <c r="AD931" t="s">
        <v>54</v>
      </c>
      <c r="AE931" t="s">
        <v>73</v>
      </c>
      <c r="AF931" t="s">
        <v>4437</v>
      </c>
    </row>
    <row r="932" spans="1:32" x14ac:dyDescent="0.3">
      <c r="A932" t="s">
        <v>4438</v>
      </c>
      <c r="B932" t="s">
        <v>4439</v>
      </c>
      <c r="C932" t="s">
        <v>4440</v>
      </c>
      <c r="D932" t="s">
        <v>1279</v>
      </c>
      <c r="E932" t="s">
        <v>192</v>
      </c>
      <c r="F932">
        <v>4</v>
      </c>
      <c r="G932">
        <v>2022</v>
      </c>
      <c r="H932" s="1">
        <v>44978.723881979167</v>
      </c>
      <c r="I932" t="s">
        <v>3355</v>
      </c>
      <c r="J932">
        <v>709</v>
      </c>
      <c r="K932">
        <v>0</v>
      </c>
      <c r="L932" t="s">
        <v>38</v>
      </c>
      <c r="M932" t="s">
        <v>51</v>
      </c>
      <c r="N932">
        <v>709</v>
      </c>
      <c r="R932" t="s">
        <v>52</v>
      </c>
      <c r="S932">
        <v>34.567014</v>
      </c>
      <c r="T932">
        <v>-86.755390000000006</v>
      </c>
      <c r="U932">
        <v>8.0749999999999993</v>
      </c>
      <c r="V932">
        <v>1</v>
      </c>
      <c r="W932">
        <v>8.25</v>
      </c>
      <c r="X932">
        <v>6.14</v>
      </c>
      <c r="Y932">
        <v>2946.8</v>
      </c>
      <c r="Z932">
        <v>1000102001</v>
      </c>
      <c r="AA932">
        <v>3277.8849396600003</v>
      </c>
      <c r="AB932" t="s">
        <v>41</v>
      </c>
      <c r="AC932" t="s">
        <v>54</v>
      </c>
      <c r="AD932" t="s">
        <v>54</v>
      </c>
      <c r="AE932" t="s">
        <v>73</v>
      </c>
      <c r="AF932" t="s">
        <v>4441</v>
      </c>
    </row>
    <row r="933" spans="1:32" x14ac:dyDescent="0.3">
      <c r="A933" t="s">
        <v>4442</v>
      </c>
      <c r="B933" t="s">
        <v>4443</v>
      </c>
      <c r="C933" t="s">
        <v>4444</v>
      </c>
      <c r="D933" t="s">
        <v>4445</v>
      </c>
      <c r="E933" t="s">
        <v>85</v>
      </c>
      <c r="F933">
        <v>2</v>
      </c>
      <c r="G933">
        <v>2022</v>
      </c>
      <c r="H933" s="1">
        <v>44974.541281655096</v>
      </c>
      <c r="I933" t="s">
        <v>3355</v>
      </c>
      <c r="J933">
        <v>703.8</v>
      </c>
      <c r="K933">
        <v>0</v>
      </c>
      <c r="L933" t="s">
        <v>38</v>
      </c>
      <c r="M933" t="s">
        <v>79</v>
      </c>
      <c r="Q933">
        <v>703.8</v>
      </c>
      <c r="R933" t="s">
        <v>86</v>
      </c>
      <c r="S933">
        <v>40.881219999999999</v>
      </c>
      <c r="T933">
        <v>-73.422089999999997</v>
      </c>
      <c r="U933">
        <v>1.8160833329999999</v>
      </c>
      <c r="V933">
        <v>1</v>
      </c>
      <c r="W933">
        <v>2.5</v>
      </c>
      <c r="X933">
        <v>0</v>
      </c>
      <c r="Y933">
        <v>662.56600000000003</v>
      </c>
      <c r="Z933">
        <v>36001017001</v>
      </c>
      <c r="AA933">
        <v>783.7787100164802</v>
      </c>
      <c r="AB933" t="s">
        <v>53</v>
      </c>
      <c r="AC933" t="s">
        <v>54</v>
      </c>
      <c r="AD933" t="s">
        <v>54</v>
      </c>
      <c r="AE933" t="s">
        <v>65</v>
      </c>
      <c r="AF933" t="s">
        <v>4446</v>
      </c>
    </row>
    <row r="934" spans="1:32" x14ac:dyDescent="0.3">
      <c r="A934" t="s">
        <v>4447</v>
      </c>
      <c r="B934" t="s">
        <v>4448</v>
      </c>
      <c r="C934" t="s">
        <v>4449</v>
      </c>
      <c r="D934" t="s">
        <v>4450</v>
      </c>
      <c r="E934" t="s">
        <v>1023</v>
      </c>
      <c r="F934">
        <v>8</v>
      </c>
      <c r="G934">
        <v>2022</v>
      </c>
      <c r="H934" s="1">
        <v>44979.523362731481</v>
      </c>
      <c r="I934" t="s">
        <v>3355</v>
      </c>
      <c r="J934">
        <v>700</v>
      </c>
      <c r="K934">
        <v>0</v>
      </c>
      <c r="L934" t="s">
        <v>38</v>
      </c>
      <c r="M934" t="s">
        <v>79</v>
      </c>
      <c r="Q934">
        <v>700</v>
      </c>
      <c r="R934" t="s">
        <v>52</v>
      </c>
      <c r="S934">
        <v>39.566229999999997</v>
      </c>
      <c r="T934">
        <v>-106.0523</v>
      </c>
      <c r="U934">
        <v>2.0914166669999998</v>
      </c>
      <c r="V934">
        <v>1</v>
      </c>
      <c r="W934">
        <v>4.99</v>
      </c>
      <c r="X934">
        <v>0</v>
      </c>
      <c r="Y934">
        <v>762.91700000000003</v>
      </c>
      <c r="AB934" t="s">
        <v>41</v>
      </c>
      <c r="AC934" t="s">
        <v>54</v>
      </c>
      <c r="AD934" t="s">
        <v>54</v>
      </c>
      <c r="AE934" t="s">
        <v>73</v>
      </c>
      <c r="AF934" t="s">
        <v>4451</v>
      </c>
    </row>
    <row r="935" spans="1:32" x14ac:dyDescent="0.3">
      <c r="A935" t="s">
        <v>4452</v>
      </c>
      <c r="B935" t="s">
        <v>4453</v>
      </c>
      <c r="C935" t="s">
        <v>4454</v>
      </c>
      <c r="D935" t="s">
        <v>4455</v>
      </c>
      <c r="E935" t="s">
        <v>1913</v>
      </c>
      <c r="F935">
        <v>8</v>
      </c>
      <c r="G935">
        <v>2022</v>
      </c>
      <c r="H935" s="1">
        <v>44951.606122303237</v>
      </c>
      <c r="I935" t="s">
        <v>3355</v>
      </c>
      <c r="J935">
        <v>698</v>
      </c>
      <c r="K935">
        <v>0</v>
      </c>
      <c r="L935" t="s">
        <v>38</v>
      </c>
      <c r="M935" t="s">
        <v>79</v>
      </c>
      <c r="Q935">
        <v>698</v>
      </c>
      <c r="R935" t="s">
        <v>52</v>
      </c>
      <c r="S935">
        <v>48.176690000000001</v>
      </c>
      <c r="T935">
        <v>-114.30936</v>
      </c>
      <c r="U935">
        <v>2.9111666669999998</v>
      </c>
      <c r="V935">
        <v>1</v>
      </c>
      <c r="W935">
        <v>0</v>
      </c>
      <c r="X935">
        <v>0</v>
      </c>
      <c r="Y935">
        <v>1062.434</v>
      </c>
      <c r="Z935">
        <v>30000051001</v>
      </c>
      <c r="AA935">
        <v>1547.8901103949995</v>
      </c>
      <c r="AB935" t="s">
        <v>53</v>
      </c>
      <c r="AC935" t="s">
        <v>42</v>
      </c>
      <c r="AD935" t="s">
        <v>54</v>
      </c>
      <c r="AE935" t="s">
        <v>73</v>
      </c>
      <c r="AF935" t="s">
        <v>4456</v>
      </c>
    </row>
    <row r="936" spans="1:32" x14ac:dyDescent="0.3">
      <c r="A936" t="s">
        <v>4457</v>
      </c>
      <c r="B936" t="s">
        <v>4458</v>
      </c>
      <c r="C936" t="s">
        <v>4459</v>
      </c>
      <c r="D936" t="s">
        <v>4460</v>
      </c>
      <c r="E936" t="s">
        <v>117</v>
      </c>
      <c r="F936">
        <v>5</v>
      </c>
      <c r="G936">
        <v>2022</v>
      </c>
      <c r="H936" s="1">
        <v>44965.357819108795</v>
      </c>
      <c r="I936" t="s">
        <v>3355</v>
      </c>
      <c r="J936">
        <v>697.45</v>
      </c>
      <c r="K936">
        <v>0</v>
      </c>
      <c r="L936" t="s">
        <v>38</v>
      </c>
      <c r="M936" t="s">
        <v>51</v>
      </c>
      <c r="N936">
        <v>662.68</v>
      </c>
      <c r="R936" t="s">
        <v>52</v>
      </c>
      <c r="S936">
        <v>42.112763999999999</v>
      </c>
      <c r="T936">
        <v>-88.276137000000006</v>
      </c>
      <c r="U936">
        <v>0</v>
      </c>
      <c r="V936">
        <v>3</v>
      </c>
      <c r="W936">
        <v>11.25</v>
      </c>
      <c r="X936">
        <v>4.5</v>
      </c>
      <c r="Y936">
        <v>0</v>
      </c>
      <c r="Z936">
        <v>17000648001</v>
      </c>
      <c r="AA936">
        <v>1438.627279073</v>
      </c>
      <c r="AB936" t="s">
        <v>41</v>
      </c>
      <c r="AC936" t="s">
        <v>54</v>
      </c>
      <c r="AD936" t="s">
        <v>54</v>
      </c>
      <c r="AE936" t="s">
        <v>73</v>
      </c>
      <c r="AF936" t="s">
        <v>4461</v>
      </c>
    </row>
    <row r="937" spans="1:32" x14ac:dyDescent="0.3">
      <c r="A937" t="s">
        <v>4462</v>
      </c>
      <c r="B937" t="s">
        <v>4463</v>
      </c>
      <c r="C937" t="s">
        <v>4464</v>
      </c>
      <c r="D937" t="s">
        <v>4465</v>
      </c>
      <c r="E937" t="s">
        <v>1665</v>
      </c>
      <c r="F937">
        <v>8</v>
      </c>
      <c r="G937">
        <v>2022</v>
      </c>
      <c r="H937" s="1">
        <v>44931.51739760417</v>
      </c>
      <c r="I937" t="s">
        <v>3355</v>
      </c>
      <c r="J937">
        <v>694.45</v>
      </c>
      <c r="K937">
        <v>0</v>
      </c>
      <c r="L937" t="s">
        <v>38</v>
      </c>
      <c r="M937" t="s">
        <v>79</v>
      </c>
      <c r="Q937">
        <v>694.45</v>
      </c>
      <c r="R937" t="s">
        <v>577</v>
      </c>
      <c r="S937">
        <v>44.822400000000002</v>
      </c>
      <c r="T937">
        <v>-106.961292</v>
      </c>
      <c r="U937">
        <v>2.6539166669999998</v>
      </c>
      <c r="V937">
        <v>2</v>
      </c>
      <c r="W937">
        <v>0</v>
      </c>
      <c r="X937">
        <v>0</v>
      </c>
      <c r="Y937">
        <v>968.78200000000004</v>
      </c>
      <c r="Z937">
        <v>56000004001</v>
      </c>
      <c r="AA937">
        <v>1292.9435039770001</v>
      </c>
      <c r="AB937" t="s">
        <v>41</v>
      </c>
      <c r="AC937" t="s">
        <v>64</v>
      </c>
      <c r="AD937" t="s">
        <v>43</v>
      </c>
      <c r="AE937" t="s">
        <v>73</v>
      </c>
      <c r="AF937" t="s">
        <v>4466</v>
      </c>
    </row>
    <row r="938" spans="1:32" x14ac:dyDescent="0.3">
      <c r="A938" t="s">
        <v>4467</v>
      </c>
      <c r="B938" t="s">
        <v>4468</v>
      </c>
      <c r="C938" t="s">
        <v>4469</v>
      </c>
      <c r="D938" t="s">
        <v>4470</v>
      </c>
      <c r="E938" t="s">
        <v>213</v>
      </c>
      <c r="F938">
        <v>3</v>
      </c>
      <c r="G938">
        <v>2022</v>
      </c>
      <c r="H938" s="1">
        <v>44972.641731111114</v>
      </c>
      <c r="I938" t="s">
        <v>3355</v>
      </c>
      <c r="J938">
        <v>691.14</v>
      </c>
      <c r="K938">
        <v>0</v>
      </c>
      <c r="L938" t="s">
        <v>38</v>
      </c>
      <c r="M938" t="s">
        <v>39</v>
      </c>
      <c r="N938">
        <v>664.45</v>
      </c>
      <c r="Q938">
        <v>26.69</v>
      </c>
      <c r="R938" t="s">
        <v>673</v>
      </c>
      <c r="S938">
        <v>40.258930999999997</v>
      </c>
      <c r="T938">
        <v>-76.729539000000003</v>
      </c>
      <c r="U938">
        <v>3.7145000000000001</v>
      </c>
      <c r="V938">
        <v>1</v>
      </c>
      <c r="W938">
        <v>6.3</v>
      </c>
      <c r="X938">
        <v>0</v>
      </c>
      <c r="Y938">
        <v>1354.221</v>
      </c>
      <c r="Z938">
        <v>42001171002</v>
      </c>
      <c r="AA938">
        <v>2239.8880421009999</v>
      </c>
      <c r="AB938" t="s">
        <v>54</v>
      </c>
      <c r="AC938" t="s">
        <v>54</v>
      </c>
      <c r="AD938" t="s">
        <v>537</v>
      </c>
      <c r="AE938" t="s">
        <v>73</v>
      </c>
      <c r="AF938" t="s">
        <v>4471</v>
      </c>
    </row>
    <row r="939" spans="1:32" x14ac:dyDescent="0.3">
      <c r="A939" t="s">
        <v>4472</v>
      </c>
      <c r="B939" t="s">
        <v>4473</v>
      </c>
      <c r="C939" t="s">
        <v>4474</v>
      </c>
      <c r="D939" t="s">
        <v>4475</v>
      </c>
      <c r="E939" t="s">
        <v>136</v>
      </c>
      <c r="F939">
        <v>4</v>
      </c>
      <c r="G939">
        <v>2022</v>
      </c>
      <c r="H939" s="1">
        <v>44973.590021041666</v>
      </c>
      <c r="I939" t="s">
        <v>3355</v>
      </c>
      <c r="J939">
        <v>691</v>
      </c>
      <c r="K939">
        <v>0</v>
      </c>
      <c r="L939" t="s">
        <v>38</v>
      </c>
      <c r="M939" t="s">
        <v>51</v>
      </c>
      <c r="N939">
        <v>691</v>
      </c>
      <c r="R939" t="s">
        <v>52</v>
      </c>
      <c r="S939">
        <v>35.712263</v>
      </c>
      <c r="T939">
        <v>-80.431799999999996</v>
      </c>
      <c r="U939">
        <v>6.6638000000000002</v>
      </c>
      <c r="V939">
        <v>1</v>
      </c>
      <c r="W939">
        <v>12.5</v>
      </c>
      <c r="X939">
        <v>0</v>
      </c>
      <c r="Y939">
        <v>2431.7525999999998</v>
      </c>
      <c r="Z939">
        <v>37008001002</v>
      </c>
      <c r="AA939">
        <v>5128.0688833792001</v>
      </c>
      <c r="AB939" t="s">
        <v>41</v>
      </c>
      <c r="AC939" t="s">
        <v>54</v>
      </c>
      <c r="AD939" t="s">
        <v>54</v>
      </c>
      <c r="AE939" t="s">
        <v>73</v>
      </c>
      <c r="AF939" t="s">
        <v>4476</v>
      </c>
    </row>
    <row r="940" spans="1:32" x14ac:dyDescent="0.3">
      <c r="A940" t="s">
        <v>4477</v>
      </c>
      <c r="B940" t="s">
        <v>4478</v>
      </c>
      <c r="C940" t="s">
        <v>4478</v>
      </c>
      <c r="D940" t="s">
        <v>4479</v>
      </c>
      <c r="E940" t="s">
        <v>99</v>
      </c>
      <c r="F940">
        <v>6</v>
      </c>
      <c r="G940">
        <v>2022</v>
      </c>
      <c r="H940" s="1">
        <v>44831.340613703702</v>
      </c>
      <c r="I940" t="s">
        <v>3355</v>
      </c>
      <c r="J940">
        <v>690.63</v>
      </c>
      <c r="K940">
        <v>0</v>
      </c>
      <c r="L940" t="s">
        <v>38</v>
      </c>
      <c r="M940" t="s">
        <v>79</v>
      </c>
      <c r="Q940">
        <v>690.63</v>
      </c>
      <c r="R940" t="s">
        <v>94</v>
      </c>
      <c r="S940">
        <v>29.687166999999999</v>
      </c>
      <c r="T940">
        <v>-98.097499999999997</v>
      </c>
      <c r="U940">
        <v>2.7331666669999999</v>
      </c>
      <c r="V940">
        <v>1</v>
      </c>
      <c r="W940">
        <v>15.4</v>
      </c>
      <c r="X940">
        <v>4.2</v>
      </c>
      <c r="Y940">
        <v>996.71299999999997</v>
      </c>
      <c r="Z940">
        <v>48008028001</v>
      </c>
      <c r="AA940">
        <v>1092.6283132200001</v>
      </c>
      <c r="AB940" t="s">
        <v>41</v>
      </c>
      <c r="AC940" t="s">
        <v>54</v>
      </c>
      <c r="AD940" t="s">
        <v>54</v>
      </c>
      <c r="AE940" t="s">
        <v>73</v>
      </c>
      <c r="AF940" t="s">
        <v>4480</v>
      </c>
    </row>
    <row r="941" spans="1:32" x14ac:dyDescent="0.3">
      <c r="A941" t="s">
        <v>4481</v>
      </c>
      <c r="B941" t="s">
        <v>4482</v>
      </c>
      <c r="C941" t="s">
        <v>4483</v>
      </c>
      <c r="D941" t="s">
        <v>4484</v>
      </c>
      <c r="E941" t="s">
        <v>600</v>
      </c>
      <c r="F941">
        <v>4</v>
      </c>
      <c r="G941">
        <v>2022</v>
      </c>
      <c r="H941" s="1">
        <v>44971.487162685182</v>
      </c>
      <c r="I941" t="s">
        <v>3355</v>
      </c>
      <c r="J941">
        <v>688.19</v>
      </c>
      <c r="K941">
        <v>0</v>
      </c>
      <c r="L941" t="s">
        <v>38</v>
      </c>
      <c r="M941" t="s">
        <v>51</v>
      </c>
      <c r="N941">
        <v>688.19</v>
      </c>
      <c r="R941" t="s">
        <v>52</v>
      </c>
      <c r="S941">
        <v>28.019444</v>
      </c>
      <c r="T941">
        <v>-82.785832999999997</v>
      </c>
      <c r="U941">
        <v>0.84875</v>
      </c>
      <c r="V941">
        <v>1</v>
      </c>
      <c r="W941">
        <v>6</v>
      </c>
      <c r="X941">
        <v>4.49</v>
      </c>
      <c r="Y941">
        <v>311.20299999999997</v>
      </c>
      <c r="Z941">
        <v>12000066001</v>
      </c>
      <c r="AA941">
        <v>1957.6257278524999</v>
      </c>
      <c r="AB941" t="s">
        <v>41</v>
      </c>
      <c r="AC941" t="s">
        <v>54</v>
      </c>
      <c r="AD941" t="s">
        <v>54</v>
      </c>
      <c r="AE941" t="s">
        <v>73</v>
      </c>
      <c r="AF941" t="s">
        <v>4485</v>
      </c>
    </row>
    <row r="942" spans="1:32" x14ac:dyDescent="0.3">
      <c r="A942" t="s">
        <v>4486</v>
      </c>
      <c r="B942" t="s">
        <v>4487</v>
      </c>
      <c r="C942" t="s">
        <v>4487</v>
      </c>
      <c r="D942" t="s">
        <v>4488</v>
      </c>
      <c r="E942" t="s">
        <v>99</v>
      </c>
      <c r="F942">
        <v>6</v>
      </c>
      <c r="G942">
        <v>2022</v>
      </c>
      <c r="H942" s="1">
        <v>45020.715064374999</v>
      </c>
      <c r="I942" t="s">
        <v>3355</v>
      </c>
      <c r="J942">
        <v>688</v>
      </c>
      <c r="K942">
        <v>0</v>
      </c>
      <c r="L942" t="s">
        <v>38</v>
      </c>
      <c r="M942" t="s">
        <v>79</v>
      </c>
      <c r="Q942">
        <v>750</v>
      </c>
      <c r="R942" t="s">
        <v>86</v>
      </c>
      <c r="S942">
        <v>29.969916999999999</v>
      </c>
      <c r="T942">
        <v>-97.831666999999996</v>
      </c>
      <c r="U942">
        <v>2.8946666670000001</v>
      </c>
      <c r="V942">
        <v>1</v>
      </c>
      <c r="W942">
        <v>12</v>
      </c>
      <c r="X942">
        <v>0</v>
      </c>
      <c r="Y942">
        <v>1054.8499999999999</v>
      </c>
      <c r="Z942">
        <v>48008069001</v>
      </c>
      <c r="AB942" t="s">
        <v>41</v>
      </c>
      <c r="AC942" t="s">
        <v>54</v>
      </c>
      <c r="AD942" t="s">
        <v>54</v>
      </c>
      <c r="AE942" t="s">
        <v>54</v>
      </c>
      <c r="AF942" t="s">
        <v>4489</v>
      </c>
    </row>
    <row r="943" spans="1:32" x14ac:dyDescent="0.3">
      <c r="A943" t="s">
        <v>4490</v>
      </c>
      <c r="B943" t="s">
        <v>4491</v>
      </c>
      <c r="C943" t="s">
        <v>4492</v>
      </c>
      <c r="D943" t="s">
        <v>4493</v>
      </c>
      <c r="E943" t="s">
        <v>600</v>
      </c>
      <c r="F943">
        <v>4</v>
      </c>
      <c r="G943">
        <v>2022</v>
      </c>
      <c r="H943" s="1">
        <v>44964.449584525464</v>
      </c>
      <c r="I943" t="s">
        <v>3355</v>
      </c>
      <c r="J943">
        <v>687.77</v>
      </c>
      <c r="K943">
        <v>0</v>
      </c>
      <c r="L943" t="s">
        <v>38</v>
      </c>
      <c r="M943" t="s">
        <v>51</v>
      </c>
      <c r="N943">
        <v>687.77</v>
      </c>
      <c r="R943" t="s">
        <v>214</v>
      </c>
      <c r="S943">
        <v>26.636700000000001</v>
      </c>
      <c r="T943">
        <v>-80.234059999999999</v>
      </c>
      <c r="AB943" t="s">
        <v>54</v>
      </c>
      <c r="AC943" t="s">
        <v>54</v>
      </c>
      <c r="AD943" t="s">
        <v>537</v>
      </c>
      <c r="AE943" t="s">
        <v>73</v>
      </c>
      <c r="AF943" t="s">
        <v>4494</v>
      </c>
    </row>
    <row r="944" spans="1:32" x14ac:dyDescent="0.3">
      <c r="A944" t="s">
        <v>4495</v>
      </c>
      <c r="B944" t="s">
        <v>4496</v>
      </c>
      <c r="C944" t="s">
        <v>4497</v>
      </c>
      <c r="D944" t="s">
        <v>3208</v>
      </c>
      <c r="E944" t="s">
        <v>111</v>
      </c>
      <c r="F944">
        <v>4</v>
      </c>
      <c r="G944">
        <v>2022</v>
      </c>
      <c r="H944" s="1">
        <v>44967.554640277776</v>
      </c>
      <c r="I944" t="s">
        <v>3355</v>
      </c>
      <c r="J944">
        <v>686.43</v>
      </c>
      <c r="K944">
        <v>0</v>
      </c>
      <c r="L944" t="s">
        <v>38</v>
      </c>
      <c r="M944" t="s">
        <v>51</v>
      </c>
      <c r="N944">
        <v>686.43</v>
      </c>
      <c r="R944" t="s">
        <v>86</v>
      </c>
      <c r="S944">
        <v>33.909027999999999</v>
      </c>
      <c r="T944">
        <v>-83.392116999999999</v>
      </c>
      <c r="U944">
        <v>3.909166667</v>
      </c>
      <c r="V944">
        <v>1</v>
      </c>
      <c r="W944">
        <v>10</v>
      </c>
      <c r="X944">
        <v>3.52</v>
      </c>
      <c r="Y944">
        <v>1426.22</v>
      </c>
      <c r="Z944">
        <v>13000195007</v>
      </c>
      <c r="AA944">
        <v>2622.3079517280003</v>
      </c>
      <c r="AB944" t="s">
        <v>41</v>
      </c>
      <c r="AC944" t="s">
        <v>54</v>
      </c>
      <c r="AD944" t="s">
        <v>43</v>
      </c>
      <c r="AE944" t="s">
        <v>73</v>
      </c>
      <c r="AF944" t="s">
        <v>4498</v>
      </c>
    </row>
    <row r="945" spans="1:32" x14ac:dyDescent="0.3">
      <c r="A945" t="s">
        <v>4499</v>
      </c>
      <c r="B945" t="s">
        <v>4500</v>
      </c>
      <c r="C945" t="s">
        <v>4500</v>
      </c>
      <c r="D945" t="s">
        <v>4501</v>
      </c>
      <c r="E945" t="s">
        <v>99</v>
      </c>
      <c r="F945">
        <v>6</v>
      </c>
      <c r="G945">
        <v>2022</v>
      </c>
      <c r="H945" s="1">
        <v>44846.603936458334</v>
      </c>
      <c r="I945" t="s">
        <v>3355</v>
      </c>
      <c r="J945">
        <v>676.65</v>
      </c>
      <c r="K945">
        <v>0</v>
      </c>
      <c r="L945" t="s">
        <v>38</v>
      </c>
      <c r="M945" t="s">
        <v>79</v>
      </c>
      <c r="Q945">
        <v>676.65</v>
      </c>
      <c r="R945" t="s">
        <v>94</v>
      </c>
      <c r="S945">
        <v>32.711944000000003</v>
      </c>
      <c r="T945">
        <v>-101.946111</v>
      </c>
      <c r="U945">
        <v>1.019416667</v>
      </c>
      <c r="V945">
        <v>1</v>
      </c>
      <c r="W945">
        <v>2</v>
      </c>
      <c r="X945">
        <v>2</v>
      </c>
      <c r="Y945">
        <v>372.291</v>
      </c>
      <c r="AB945" t="s">
        <v>41</v>
      </c>
      <c r="AC945" t="s">
        <v>54</v>
      </c>
      <c r="AD945" t="s">
        <v>54</v>
      </c>
      <c r="AE945" t="s">
        <v>2290</v>
      </c>
      <c r="AF945" t="s">
        <v>4502</v>
      </c>
    </row>
    <row r="946" spans="1:32" x14ac:dyDescent="0.3">
      <c r="A946" t="s">
        <v>4503</v>
      </c>
      <c r="B946" t="s">
        <v>4504</v>
      </c>
      <c r="C946" t="s">
        <v>4505</v>
      </c>
      <c r="D946" t="s">
        <v>4506</v>
      </c>
      <c r="E946" t="s">
        <v>71</v>
      </c>
      <c r="F946">
        <v>4</v>
      </c>
      <c r="G946">
        <v>2022</v>
      </c>
      <c r="H946" s="1">
        <v>44969.951878414351</v>
      </c>
      <c r="I946" t="s">
        <v>3355</v>
      </c>
      <c r="J946">
        <v>675</v>
      </c>
      <c r="K946">
        <v>0</v>
      </c>
      <c r="L946" t="s">
        <v>38</v>
      </c>
      <c r="M946" t="s">
        <v>51</v>
      </c>
      <c r="N946">
        <v>625</v>
      </c>
      <c r="R946" t="s">
        <v>52</v>
      </c>
      <c r="S946">
        <v>30.407105000000001</v>
      </c>
      <c r="T946">
        <v>-88.968923000000004</v>
      </c>
      <c r="U946">
        <v>4.3941666670000004</v>
      </c>
      <c r="V946">
        <v>1</v>
      </c>
      <c r="W946">
        <v>11.7</v>
      </c>
      <c r="X946">
        <v>0</v>
      </c>
      <c r="Y946">
        <v>1605.83</v>
      </c>
      <c r="Z946">
        <v>28000110002</v>
      </c>
      <c r="AA946">
        <v>2640.5184236150003</v>
      </c>
      <c r="AB946" t="s">
        <v>41</v>
      </c>
      <c r="AC946" t="s">
        <v>54</v>
      </c>
      <c r="AD946" t="s">
        <v>54</v>
      </c>
      <c r="AE946" t="s">
        <v>73</v>
      </c>
      <c r="AF946" t="s">
        <v>4507</v>
      </c>
    </row>
    <row r="947" spans="1:32" x14ac:dyDescent="0.3">
      <c r="A947" t="s">
        <v>4508</v>
      </c>
      <c r="B947" t="s">
        <v>4509</v>
      </c>
      <c r="C947" t="s">
        <v>4510</v>
      </c>
      <c r="D947" t="s">
        <v>1897</v>
      </c>
      <c r="E947" t="s">
        <v>543</v>
      </c>
      <c r="F947">
        <v>7</v>
      </c>
      <c r="G947">
        <v>2022</v>
      </c>
      <c r="H947" s="1">
        <v>44946.44904673611</v>
      </c>
      <c r="I947" t="s">
        <v>3355</v>
      </c>
      <c r="J947">
        <v>673</v>
      </c>
      <c r="K947">
        <v>0</v>
      </c>
      <c r="L947" t="s">
        <v>38</v>
      </c>
      <c r="M947" t="s">
        <v>51</v>
      </c>
      <c r="N947">
        <v>673</v>
      </c>
      <c r="R947" t="s">
        <v>52</v>
      </c>
      <c r="S947">
        <v>39.737166999999999</v>
      </c>
      <c r="T947">
        <v>-92.438305999999997</v>
      </c>
      <c r="U947">
        <v>1.3060833329999999</v>
      </c>
      <c r="V947">
        <v>1</v>
      </c>
      <c r="W947">
        <v>0</v>
      </c>
      <c r="X947">
        <v>0</v>
      </c>
      <c r="Y947">
        <v>476.35</v>
      </c>
      <c r="Z947">
        <v>29004005001</v>
      </c>
      <c r="AA947">
        <v>783.050291141</v>
      </c>
      <c r="AB947" t="s">
        <v>87</v>
      </c>
      <c r="AC947" t="s">
        <v>54</v>
      </c>
      <c r="AD947" t="s">
        <v>54</v>
      </c>
      <c r="AE947" t="s">
        <v>73</v>
      </c>
      <c r="AF947" t="s">
        <v>4511</v>
      </c>
    </row>
    <row r="948" spans="1:32" x14ac:dyDescent="0.3">
      <c r="A948" t="s">
        <v>4512</v>
      </c>
      <c r="B948" t="s">
        <v>4513</v>
      </c>
      <c r="C948" t="s">
        <v>4514</v>
      </c>
      <c r="D948" t="s">
        <v>4515</v>
      </c>
      <c r="E948" t="s">
        <v>1948</v>
      </c>
      <c r="F948">
        <v>6</v>
      </c>
      <c r="G948">
        <v>2022</v>
      </c>
      <c r="H948" s="1">
        <v>44972.409935173608</v>
      </c>
      <c r="I948" t="s">
        <v>3355</v>
      </c>
      <c r="J948">
        <v>672</v>
      </c>
      <c r="K948">
        <v>0</v>
      </c>
      <c r="L948" t="s">
        <v>38</v>
      </c>
      <c r="M948" t="s">
        <v>79</v>
      </c>
      <c r="Q948">
        <v>672</v>
      </c>
      <c r="R948" t="s">
        <v>52</v>
      </c>
      <c r="S948">
        <v>29.968852999999999</v>
      </c>
      <c r="T948">
        <v>-90.427594999999997</v>
      </c>
      <c r="U948">
        <v>0.22750187299999999</v>
      </c>
      <c r="V948">
        <v>1</v>
      </c>
      <c r="W948">
        <v>1.7</v>
      </c>
      <c r="X948">
        <v>0</v>
      </c>
      <c r="Y948">
        <v>84.630682730000004</v>
      </c>
      <c r="Z948">
        <v>22003281001</v>
      </c>
      <c r="AA948">
        <v>509.89321283599998</v>
      </c>
      <c r="AB948" t="s">
        <v>41</v>
      </c>
      <c r="AC948" t="s">
        <v>54</v>
      </c>
      <c r="AD948" t="s">
        <v>54</v>
      </c>
      <c r="AE948" t="s">
        <v>73</v>
      </c>
      <c r="AF948" t="s">
        <v>4516</v>
      </c>
    </row>
    <row r="949" spans="1:32" x14ac:dyDescent="0.3">
      <c r="A949" t="s">
        <v>4517</v>
      </c>
      <c r="B949" t="s">
        <v>4518</v>
      </c>
      <c r="C949" t="s">
        <v>4519</v>
      </c>
      <c r="D949" t="s">
        <v>153</v>
      </c>
      <c r="E949" t="s">
        <v>253</v>
      </c>
      <c r="F949">
        <v>5</v>
      </c>
      <c r="G949">
        <v>2022</v>
      </c>
      <c r="H949" s="1">
        <v>44960.418695173612</v>
      </c>
      <c r="I949" t="s">
        <v>3355</v>
      </c>
      <c r="J949">
        <v>670.34</v>
      </c>
      <c r="K949">
        <v>0</v>
      </c>
      <c r="L949" t="s">
        <v>38</v>
      </c>
      <c r="M949" t="s">
        <v>679</v>
      </c>
      <c r="O949">
        <v>670</v>
      </c>
      <c r="R949" t="s">
        <v>52</v>
      </c>
      <c r="S949">
        <v>39.074916999999999</v>
      </c>
      <c r="T949">
        <v>-84.870527999999993</v>
      </c>
      <c r="U949">
        <v>3.5871249999999999</v>
      </c>
      <c r="V949">
        <v>1</v>
      </c>
      <c r="W949">
        <v>6</v>
      </c>
      <c r="X949">
        <v>0</v>
      </c>
      <c r="Y949">
        <v>1306.4909</v>
      </c>
      <c r="Z949">
        <v>18000903002</v>
      </c>
      <c r="AA949">
        <v>2185.2566264400002</v>
      </c>
      <c r="AB949" t="s">
        <v>53</v>
      </c>
      <c r="AC949" t="s">
        <v>42</v>
      </c>
      <c r="AD949" t="s">
        <v>54</v>
      </c>
      <c r="AE949" t="s">
        <v>73</v>
      </c>
      <c r="AF949" t="s">
        <v>4520</v>
      </c>
    </row>
    <row r="950" spans="1:32" x14ac:dyDescent="0.3">
      <c r="A950" t="s">
        <v>4521</v>
      </c>
      <c r="B950" t="s">
        <v>4522</v>
      </c>
      <c r="C950" t="s">
        <v>4523</v>
      </c>
      <c r="D950" t="s">
        <v>4524</v>
      </c>
      <c r="E950" t="s">
        <v>85</v>
      </c>
      <c r="F950">
        <v>2</v>
      </c>
      <c r="G950">
        <v>2022</v>
      </c>
      <c r="H950" s="1">
        <v>44938.368040370369</v>
      </c>
      <c r="I950" t="s">
        <v>3355</v>
      </c>
      <c r="J950">
        <v>669.96</v>
      </c>
      <c r="K950">
        <v>0</v>
      </c>
      <c r="L950" t="s">
        <v>38</v>
      </c>
      <c r="M950" t="s">
        <v>79</v>
      </c>
      <c r="Q950">
        <v>669.96</v>
      </c>
      <c r="R950" t="s">
        <v>52</v>
      </c>
      <c r="S950">
        <v>43.099499999999999</v>
      </c>
      <c r="T950">
        <v>-75.643472000000003</v>
      </c>
      <c r="U950">
        <v>2.6274166670000003</v>
      </c>
      <c r="V950">
        <v>2</v>
      </c>
      <c r="W950">
        <v>3.75</v>
      </c>
      <c r="X950">
        <v>0</v>
      </c>
      <c r="Y950">
        <v>824.077</v>
      </c>
      <c r="AB950" t="s">
        <v>53</v>
      </c>
      <c r="AC950" t="s">
        <v>54</v>
      </c>
      <c r="AD950" t="s">
        <v>54</v>
      </c>
      <c r="AE950" t="s">
        <v>55</v>
      </c>
      <c r="AF950" t="s">
        <v>4525</v>
      </c>
    </row>
    <row r="951" spans="1:32" x14ac:dyDescent="0.3">
      <c r="A951" t="s">
        <v>4526</v>
      </c>
      <c r="B951" t="s">
        <v>4527</v>
      </c>
      <c r="C951" t="s">
        <v>4528</v>
      </c>
      <c r="D951" t="s">
        <v>3067</v>
      </c>
      <c r="E951" t="s">
        <v>192</v>
      </c>
      <c r="F951">
        <v>4</v>
      </c>
      <c r="G951">
        <v>2022</v>
      </c>
      <c r="H951" s="1">
        <v>44980.560254212964</v>
      </c>
      <c r="I951" t="s">
        <v>3355</v>
      </c>
      <c r="J951">
        <v>669.5</v>
      </c>
      <c r="K951">
        <v>0</v>
      </c>
      <c r="L951" t="s">
        <v>38</v>
      </c>
      <c r="M951" t="s">
        <v>39</v>
      </c>
      <c r="N951">
        <v>324.10000000000002</v>
      </c>
      <c r="Q951">
        <v>345.4</v>
      </c>
      <c r="R951" t="s">
        <v>52</v>
      </c>
      <c r="S951">
        <v>33.812359000000001</v>
      </c>
      <c r="T951">
        <v>-87.268471000000005</v>
      </c>
      <c r="U951">
        <v>5.0750000000000002</v>
      </c>
      <c r="V951">
        <v>3</v>
      </c>
      <c r="W951">
        <v>4.8</v>
      </c>
      <c r="X951">
        <v>4.04</v>
      </c>
      <c r="Y951">
        <v>1666.7</v>
      </c>
      <c r="Z951">
        <v>1000088001</v>
      </c>
      <c r="AA951">
        <v>2003.1519075700005</v>
      </c>
      <c r="AB951" t="s">
        <v>118</v>
      </c>
      <c r="AC951" t="s">
        <v>72</v>
      </c>
      <c r="AD951" t="s">
        <v>54</v>
      </c>
      <c r="AE951" t="s">
        <v>65</v>
      </c>
      <c r="AF951" t="s">
        <v>4529</v>
      </c>
    </row>
    <row r="952" spans="1:32" x14ac:dyDescent="0.3">
      <c r="A952" t="s">
        <v>4530</v>
      </c>
      <c r="B952" t="s">
        <v>4531</v>
      </c>
      <c r="C952" t="s">
        <v>4532</v>
      </c>
      <c r="D952" t="s">
        <v>4533</v>
      </c>
      <c r="E952" t="s">
        <v>641</v>
      </c>
      <c r="F952">
        <v>3</v>
      </c>
      <c r="G952">
        <v>2022</v>
      </c>
      <c r="H952" s="1">
        <v>44953.384056087962</v>
      </c>
      <c r="I952" t="s">
        <v>3355</v>
      </c>
      <c r="J952">
        <v>668.31</v>
      </c>
      <c r="K952">
        <v>0</v>
      </c>
      <c r="L952" t="s">
        <v>38</v>
      </c>
      <c r="M952" t="s">
        <v>51</v>
      </c>
      <c r="N952">
        <v>647.38</v>
      </c>
      <c r="R952" t="s">
        <v>52</v>
      </c>
      <c r="S952">
        <v>38.627679999999998</v>
      </c>
      <c r="T952">
        <v>-77.310429999999997</v>
      </c>
      <c r="AB952" t="s">
        <v>41</v>
      </c>
      <c r="AC952" t="s">
        <v>54</v>
      </c>
      <c r="AD952" t="s">
        <v>54</v>
      </c>
      <c r="AE952" t="s">
        <v>73</v>
      </c>
      <c r="AF952" t="s">
        <v>4534</v>
      </c>
    </row>
    <row r="953" spans="1:32" x14ac:dyDescent="0.3">
      <c r="A953" t="s">
        <v>4535</v>
      </c>
      <c r="B953" t="s">
        <v>4536</v>
      </c>
      <c r="C953" t="s">
        <v>4537</v>
      </c>
      <c r="D953" t="s">
        <v>4533</v>
      </c>
      <c r="E953" t="s">
        <v>641</v>
      </c>
      <c r="F953">
        <v>3</v>
      </c>
      <c r="G953">
        <v>2022</v>
      </c>
      <c r="H953" s="1">
        <v>44953.381188993058</v>
      </c>
      <c r="I953" t="s">
        <v>3355</v>
      </c>
      <c r="J953">
        <v>666.08</v>
      </c>
      <c r="K953">
        <v>0</v>
      </c>
      <c r="L953" t="s">
        <v>38</v>
      </c>
      <c r="M953" t="s">
        <v>51</v>
      </c>
      <c r="N953">
        <v>646.35</v>
      </c>
      <c r="R953" t="s">
        <v>52</v>
      </c>
      <c r="S953">
        <v>38.646132999999999</v>
      </c>
      <c r="T953">
        <v>-77.347059999999999</v>
      </c>
      <c r="AB953" t="s">
        <v>41</v>
      </c>
      <c r="AC953" t="s">
        <v>54</v>
      </c>
      <c r="AD953" t="s">
        <v>54</v>
      </c>
      <c r="AE953" t="s">
        <v>73</v>
      </c>
      <c r="AF953" t="s">
        <v>4538</v>
      </c>
    </row>
    <row r="954" spans="1:32" x14ac:dyDescent="0.3">
      <c r="A954" t="s">
        <v>4539</v>
      </c>
      <c r="B954" t="s">
        <v>4540</v>
      </c>
      <c r="C954" t="s">
        <v>4541</v>
      </c>
      <c r="D954" t="s">
        <v>434</v>
      </c>
      <c r="E954" t="s">
        <v>437</v>
      </c>
      <c r="F954">
        <v>5</v>
      </c>
      <c r="G954">
        <v>2022</v>
      </c>
      <c r="H954" s="1">
        <v>44966.555742939818</v>
      </c>
      <c r="I954" t="s">
        <v>3355</v>
      </c>
      <c r="J954">
        <v>657</v>
      </c>
      <c r="K954">
        <v>0</v>
      </c>
      <c r="L954" t="s">
        <v>38</v>
      </c>
      <c r="M954" t="s">
        <v>51</v>
      </c>
      <c r="N954">
        <v>657</v>
      </c>
      <c r="R954" t="s">
        <v>445</v>
      </c>
      <c r="S954">
        <v>45.232112000000001</v>
      </c>
      <c r="T954">
        <v>-93.536775000000006</v>
      </c>
      <c r="U954">
        <v>0.459916667</v>
      </c>
      <c r="V954">
        <v>1</v>
      </c>
      <c r="W954">
        <v>1.1000000000000001</v>
      </c>
      <c r="X954">
        <v>1.1000000000000001</v>
      </c>
      <c r="Y954">
        <v>167.93299999999999</v>
      </c>
      <c r="Z954">
        <v>27044000298</v>
      </c>
      <c r="AB954" t="s">
        <v>544</v>
      </c>
      <c r="AC954" t="s">
        <v>64</v>
      </c>
      <c r="AD954" t="s">
        <v>975</v>
      </c>
      <c r="AE954" t="s">
        <v>73</v>
      </c>
      <c r="AF954" t="s">
        <v>4542</v>
      </c>
    </row>
    <row r="955" spans="1:32" x14ac:dyDescent="0.3">
      <c r="A955" t="s">
        <v>4543</v>
      </c>
      <c r="B955" t="s">
        <v>4544</v>
      </c>
      <c r="C955" t="s">
        <v>4544</v>
      </c>
      <c r="D955" t="s">
        <v>4222</v>
      </c>
      <c r="E955" t="s">
        <v>99</v>
      </c>
      <c r="F955">
        <v>6</v>
      </c>
      <c r="G955">
        <v>2022</v>
      </c>
      <c r="H955" s="1">
        <v>44830.661647071756</v>
      </c>
      <c r="I955" t="s">
        <v>3355</v>
      </c>
      <c r="J955">
        <v>656.22</v>
      </c>
      <c r="K955">
        <v>0</v>
      </c>
      <c r="L955" t="s">
        <v>38</v>
      </c>
      <c r="M955" t="s">
        <v>79</v>
      </c>
      <c r="Q955">
        <v>656.22</v>
      </c>
      <c r="R955" t="s">
        <v>52</v>
      </c>
      <c r="S955">
        <v>29.555</v>
      </c>
      <c r="T955">
        <v>-95.593610999999996</v>
      </c>
      <c r="U955">
        <v>4.2774999999999999</v>
      </c>
      <c r="V955">
        <v>1</v>
      </c>
      <c r="W955">
        <v>10</v>
      </c>
      <c r="X955">
        <v>10</v>
      </c>
      <c r="Y955">
        <v>1561.12</v>
      </c>
      <c r="Z955">
        <v>48007022002</v>
      </c>
      <c r="AA955">
        <v>2347.6940356720402</v>
      </c>
      <c r="AB955" t="s">
        <v>41</v>
      </c>
      <c r="AC955" t="s">
        <v>54</v>
      </c>
      <c r="AD955" t="s">
        <v>54</v>
      </c>
      <c r="AE955" t="s">
        <v>73</v>
      </c>
      <c r="AF955" t="s">
        <v>4545</v>
      </c>
    </row>
    <row r="956" spans="1:32" x14ac:dyDescent="0.3">
      <c r="A956" t="s">
        <v>4546</v>
      </c>
      <c r="B956" t="s">
        <v>4547</v>
      </c>
      <c r="C956" t="s">
        <v>4548</v>
      </c>
      <c r="D956" t="s">
        <v>3231</v>
      </c>
      <c r="E956" t="s">
        <v>111</v>
      </c>
      <c r="F956">
        <v>4</v>
      </c>
      <c r="G956">
        <v>2022</v>
      </c>
      <c r="H956" s="1">
        <v>44949.557625104164</v>
      </c>
      <c r="I956" t="s">
        <v>3355</v>
      </c>
      <c r="J956">
        <v>655.02</v>
      </c>
      <c r="K956">
        <v>0</v>
      </c>
      <c r="L956" t="s">
        <v>38</v>
      </c>
      <c r="M956" t="s">
        <v>51</v>
      </c>
      <c r="N956">
        <v>655.02</v>
      </c>
      <c r="R956" t="s">
        <v>52</v>
      </c>
      <c r="S956">
        <v>33.702553000000002</v>
      </c>
      <c r="T956">
        <v>-84.629155999999995</v>
      </c>
      <c r="U956">
        <v>3.0249999999999999</v>
      </c>
      <c r="V956">
        <v>1</v>
      </c>
      <c r="W956">
        <v>3</v>
      </c>
      <c r="X956">
        <v>2.7269999999999999</v>
      </c>
      <c r="Y956">
        <v>1103.5</v>
      </c>
      <c r="Z956">
        <v>13000999025</v>
      </c>
      <c r="AA956">
        <v>1491.4376475453</v>
      </c>
      <c r="AB956" t="s">
        <v>41</v>
      </c>
      <c r="AC956" t="s">
        <v>72</v>
      </c>
      <c r="AD956" t="s">
        <v>54</v>
      </c>
      <c r="AE956" t="s">
        <v>73</v>
      </c>
      <c r="AF956" t="s">
        <v>4549</v>
      </c>
    </row>
    <row r="957" spans="1:32" x14ac:dyDescent="0.3">
      <c r="A957" t="s">
        <v>4550</v>
      </c>
      <c r="B957" t="s">
        <v>4551</v>
      </c>
      <c r="C957" t="s">
        <v>4551</v>
      </c>
      <c r="D957" t="s">
        <v>4552</v>
      </c>
      <c r="E957" t="s">
        <v>99</v>
      </c>
      <c r="F957">
        <v>6</v>
      </c>
      <c r="G957">
        <v>2022</v>
      </c>
      <c r="H957" s="1">
        <v>44834.520151747682</v>
      </c>
      <c r="I957" t="s">
        <v>3355</v>
      </c>
      <c r="J957">
        <v>654.79999999999995</v>
      </c>
      <c r="K957">
        <v>0</v>
      </c>
      <c r="L957" t="s">
        <v>38</v>
      </c>
      <c r="M957" t="s">
        <v>51</v>
      </c>
      <c r="N957">
        <v>654.79999999999995</v>
      </c>
      <c r="R957" t="s">
        <v>52</v>
      </c>
      <c r="S957">
        <v>28.648890999999999</v>
      </c>
      <c r="T957">
        <v>-100.453502</v>
      </c>
      <c r="U957">
        <v>3.3552499999999998</v>
      </c>
      <c r="V957">
        <v>1</v>
      </c>
      <c r="W957">
        <v>6</v>
      </c>
      <c r="X957">
        <v>0</v>
      </c>
      <c r="Y957">
        <v>1225.4190000000001</v>
      </c>
      <c r="Z957">
        <v>48001127001</v>
      </c>
      <c r="AA957">
        <v>1631.6582810752002</v>
      </c>
      <c r="AB957" t="s">
        <v>41</v>
      </c>
      <c r="AC957" t="s">
        <v>54</v>
      </c>
      <c r="AD957" t="s">
        <v>54</v>
      </c>
      <c r="AE957" t="s">
        <v>44</v>
      </c>
      <c r="AF957" t="s">
        <v>4553</v>
      </c>
    </row>
    <row r="958" spans="1:32" x14ac:dyDescent="0.3">
      <c r="A958" t="s">
        <v>4554</v>
      </c>
      <c r="B958" t="s">
        <v>4555</v>
      </c>
      <c r="C958" t="s">
        <v>4556</v>
      </c>
      <c r="D958" t="s">
        <v>4557</v>
      </c>
      <c r="E958" t="s">
        <v>93</v>
      </c>
      <c r="F958">
        <v>4</v>
      </c>
      <c r="G958">
        <v>2022</v>
      </c>
      <c r="H958" s="1">
        <v>44999.638032743052</v>
      </c>
      <c r="I958" t="s">
        <v>3355</v>
      </c>
      <c r="J958">
        <v>649.17999999999995</v>
      </c>
      <c r="K958">
        <v>0</v>
      </c>
      <c r="L958" t="s">
        <v>38</v>
      </c>
      <c r="M958" t="s">
        <v>39</v>
      </c>
      <c r="N958">
        <v>100.73</v>
      </c>
      <c r="Q958">
        <v>548.41999999999996</v>
      </c>
      <c r="R958" t="s">
        <v>52</v>
      </c>
      <c r="S958">
        <v>36.751389000000003</v>
      </c>
      <c r="T958">
        <v>-86.200833000000003</v>
      </c>
      <c r="U958">
        <v>0.81491666699999998</v>
      </c>
      <c r="V958">
        <v>1</v>
      </c>
      <c r="W958">
        <v>1.72</v>
      </c>
      <c r="X958">
        <v>0.98099999999999998</v>
      </c>
      <c r="Y958">
        <v>295.60000000000002</v>
      </c>
      <c r="Z958">
        <v>21000336001</v>
      </c>
      <c r="AA958">
        <v>454.89758773725998</v>
      </c>
      <c r="AB958" t="s">
        <v>118</v>
      </c>
      <c r="AC958" t="s">
        <v>54</v>
      </c>
      <c r="AD958" t="s">
        <v>54</v>
      </c>
      <c r="AE958" t="s">
        <v>55</v>
      </c>
      <c r="AF958" t="s">
        <v>4558</v>
      </c>
    </row>
    <row r="959" spans="1:32" x14ac:dyDescent="0.3">
      <c r="A959" t="s">
        <v>4559</v>
      </c>
      <c r="B959" t="s">
        <v>4560</v>
      </c>
      <c r="C959" t="s">
        <v>4561</v>
      </c>
      <c r="D959" t="s">
        <v>1938</v>
      </c>
      <c r="E959" t="s">
        <v>253</v>
      </c>
      <c r="F959">
        <v>5</v>
      </c>
      <c r="G959">
        <v>2022</v>
      </c>
      <c r="H959" s="1">
        <v>44936.635405439818</v>
      </c>
      <c r="I959" t="s">
        <v>3355</v>
      </c>
      <c r="J959">
        <v>640</v>
      </c>
      <c r="K959">
        <v>0</v>
      </c>
      <c r="L959" t="s">
        <v>38</v>
      </c>
      <c r="M959" t="s">
        <v>51</v>
      </c>
      <c r="N959">
        <v>640</v>
      </c>
      <c r="R959" t="s">
        <v>52</v>
      </c>
      <c r="S959">
        <v>40.298805999999999</v>
      </c>
      <c r="T959">
        <v>-86.506805999999997</v>
      </c>
      <c r="U959">
        <v>4.1686500000000004</v>
      </c>
      <c r="V959">
        <v>2</v>
      </c>
      <c r="W959">
        <v>9</v>
      </c>
      <c r="X959">
        <v>13</v>
      </c>
      <c r="Y959">
        <v>1162.2995000000001</v>
      </c>
      <c r="Z959">
        <v>18002070001</v>
      </c>
      <c r="AA959">
        <v>1704.5001686231999</v>
      </c>
      <c r="AB959" t="s">
        <v>1420</v>
      </c>
      <c r="AC959" t="s">
        <v>757</v>
      </c>
      <c r="AD959" t="s">
        <v>54</v>
      </c>
      <c r="AE959" t="s">
        <v>54</v>
      </c>
      <c r="AF959" t="s">
        <v>4562</v>
      </c>
    </row>
    <row r="960" spans="1:32" x14ac:dyDescent="0.3">
      <c r="A960" t="s">
        <v>4563</v>
      </c>
      <c r="B960" t="s">
        <v>4564</v>
      </c>
      <c r="C960" t="s">
        <v>4565</v>
      </c>
      <c r="D960" t="s">
        <v>4566</v>
      </c>
      <c r="E960" t="s">
        <v>253</v>
      </c>
      <c r="F960">
        <v>5</v>
      </c>
      <c r="G960">
        <v>2022</v>
      </c>
      <c r="H960" s="1">
        <v>44985.646528969904</v>
      </c>
      <c r="I960" t="s">
        <v>3355</v>
      </c>
      <c r="J960">
        <v>638.66999999999996</v>
      </c>
      <c r="K960">
        <v>0</v>
      </c>
      <c r="L960" t="s">
        <v>38</v>
      </c>
      <c r="M960" t="s">
        <v>79</v>
      </c>
      <c r="Q960">
        <v>638.66999999999996</v>
      </c>
      <c r="R960" t="s">
        <v>94</v>
      </c>
      <c r="S960">
        <v>41.451332999999998</v>
      </c>
      <c r="T960">
        <v>-86.171166999999997</v>
      </c>
      <c r="U960">
        <v>0.81578333300000005</v>
      </c>
      <c r="V960">
        <v>1</v>
      </c>
      <c r="W960">
        <v>2.5</v>
      </c>
      <c r="X960">
        <v>1.1000000000000001</v>
      </c>
      <c r="Y960">
        <v>297.3288</v>
      </c>
      <c r="Z960">
        <v>18000452001</v>
      </c>
      <c r="AA960">
        <v>566.34567568570003</v>
      </c>
      <c r="AB960" t="s">
        <v>118</v>
      </c>
      <c r="AC960" t="s">
        <v>54</v>
      </c>
      <c r="AD960" t="s">
        <v>54</v>
      </c>
      <c r="AE960" t="s">
        <v>54</v>
      </c>
      <c r="AF960" t="s">
        <v>4567</v>
      </c>
    </row>
    <row r="961" spans="1:32" x14ac:dyDescent="0.3">
      <c r="A961" t="s">
        <v>4568</v>
      </c>
      <c r="B961" t="s">
        <v>4569</v>
      </c>
      <c r="C961" t="s">
        <v>4570</v>
      </c>
      <c r="D961" t="s">
        <v>4571</v>
      </c>
      <c r="E961" t="s">
        <v>61</v>
      </c>
      <c r="F961">
        <v>1</v>
      </c>
      <c r="G961">
        <v>2022</v>
      </c>
      <c r="H961" s="1">
        <v>44985.36896659722</v>
      </c>
      <c r="I961" t="s">
        <v>3355</v>
      </c>
      <c r="J961">
        <v>637</v>
      </c>
      <c r="K961">
        <v>0</v>
      </c>
      <c r="L961" t="s">
        <v>38</v>
      </c>
      <c r="M961" t="s">
        <v>79</v>
      </c>
      <c r="Q961">
        <v>637</v>
      </c>
      <c r="R961" t="s">
        <v>94</v>
      </c>
      <c r="S961">
        <v>41.706667000000003</v>
      </c>
      <c r="T961">
        <v>-72.612222000000003</v>
      </c>
      <c r="U961">
        <v>2.4266666670000001</v>
      </c>
      <c r="V961">
        <v>1</v>
      </c>
      <c r="W961">
        <v>3.64</v>
      </c>
      <c r="X961">
        <v>0</v>
      </c>
      <c r="Y961">
        <v>884.8</v>
      </c>
      <c r="Z961">
        <v>9000540001</v>
      </c>
      <c r="AA961">
        <v>1070.5936422367299</v>
      </c>
      <c r="AB961" t="s">
        <v>54</v>
      </c>
      <c r="AC961" t="s">
        <v>54</v>
      </c>
      <c r="AD961" t="s">
        <v>54</v>
      </c>
      <c r="AE961" t="s">
        <v>73</v>
      </c>
      <c r="AF961" t="s">
        <v>4572</v>
      </c>
    </row>
    <row r="962" spans="1:32" x14ac:dyDescent="0.3">
      <c r="A962" t="s">
        <v>4573</v>
      </c>
      <c r="B962" t="s">
        <v>4574</v>
      </c>
      <c r="C962" t="s">
        <v>4575</v>
      </c>
      <c r="D962" t="s">
        <v>4576</v>
      </c>
      <c r="E962" t="s">
        <v>259</v>
      </c>
      <c r="F962">
        <v>7</v>
      </c>
      <c r="G962">
        <v>2022</v>
      </c>
      <c r="H962" s="1">
        <v>44963.679350474536</v>
      </c>
      <c r="I962" t="s">
        <v>3355</v>
      </c>
      <c r="J962">
        <v>637</v>
      </c>
      <c r="K962">
        <v>0</v>
      </c>
      <c r="L962" t="s">
        <v>38</v>
      </c>
      <c r="M962" t="s">
        <v>51</v>
      </c>
      <c r="N962">
        <v>637</v>
      </c>
      <c r="R962" t="s">
        <v>52</v>
      </c>
      <c r="S962">
        <v>43.139420999999999</v>
      </c>
      <c r="T962">
        <v>-93.156594999999996</v>
      </c>
      <c r="U962">
        <v>0</v>
      </c>
      <c r="V962">
        <v>1</v>
      </c>
      <c r="W962">
        <v>21.6</v>
      </c>
      <c r="X962">
        <v>14.9</v>
      </c>
      <c r="Y962">
        <v>0</v>
      </c>
      <c r="Z962">
        <v>19000542001</v>
      </c>
      <c r="AA962">
        <v>2150.6567298547002</v>
      </c>
      <c r="AB962" t="s">
        <v>53</v>
      </c>
      <c r="AC962" t="s">
        <v>54</v>
      </c>
      <c r="AD962" t="s">
        <v>54</v>
      </c>
      <c r="AE962" t="s">
        <v>73</v>
      </c>
      <c r="AF962" t="s">
        <v>4577</v>
      </c>
    </row>
    <row r="963" spans="1:32" x14ac:dyDescent="0.3">
      <c r="A963" t="s">
        <v>4578</v>
      </c>
      <c r="B963" t="s">
        <v>4579</v>
      </c>
      <c r="C963" t="s">
        <v>4579</v>
      </c>
      <c r="D963" t="s">
        <v>4580</v>
      </c>
      <c r="E963" t="s">
        <v>99</v>
      </c>
      <c r="F963">
        <v>6</v>
      </c>
      <c r="G963">
        <v>2022</v>
      </c>
      <c r="H963" s="1">
        <v>44827.476929814817</v>
      </c>
      <c r="I963" t="s">
        <v>3355</v>
      </c>
      <c r="J963">
        <v>636.61</v>
      </c>
      <c r="K963">
        <v>0</v>
      </c>
      <c r="L963" t="s">
        <v>38</v>
      </c>
      <c r="M963" t="s">
        <v>79</v>
      </c>
      <c r="Q963">
        <v>636.58000000000004</v>
      </c>
      <c r="R963" t="s">
        <v>52</v>
      </c>
      <c r="S963">
        <v>30.383527999999998</v>
      </c>
      <c r="T963">
        <v>-96.101056</v>
      </c>
      <c r="U963">
        <v>0.58083333299999995</v>
      </c>
      <c r="V963">
        <v>1</v>
      </c>
      <c r="W963">
        <v>1.8</v>
      </c>
      <c r="X963">
        <v>1.8</v>
      </c>
      <c r="Y963">
        <v>211.93</v>
      </c>
      <c r="Z963">
        <v>48003103001</v>
      </c>
      <c r="AB963" t="s">
        <v>41</v>
      </c>
      <c r="AC963" t="s">
        <v>54</v>
      </c>
      <c r="AD963" t="s">
        <v>54</v>
      </c>
      <c r="AE963" t="s">
        <v>73</v>
      </c>
      <c r="AF963" t="s">
        <v>4581</v>
      </c>
    </row>
    <row r="964" spans="1:32" x14ac:dyDescent="0.3">
      <c r="A964" t="s">
        <v>4582</v>
      </c>
      <c r="B964" t="s">
        <v>4583</v>
      </c>
      <c r="C964" t="s">
        <v>4584</v>
      </c>
      <c r="D964" t="s">
        <v>599</v>
      </c>
      <c r="E964" t="s">
        <v>192</v>
      </c>
      <c r="F964">
        <v>4</v>
      </c>
      <c r="G964">
        <v>2022</v>
      </c>
      <c r="H964" s="1">
        <v>44971.35755508102</v>
      </c>
      <c r="I964" t="s">
        <v>3355</v>
      </c>
      <c r="J964">
        <v>634.4</v>
      </c>
      <c r="K964">
        <v>0</v>
      </c>
      <c r="L964" t="s">
        <v>38</v>
      </c>
      <c r="M964" t="s">
        <v>79</v>
      </c>
      <c r="Q964">
        <v>634.4</v>
      </c>
      <c r="R964" t="s">
        <v>52</v>
      </c>
      <c r="S964">
        <v>33.813899999999997</v>
      </c>
      <c r="T964">
        <v>-85.764099999999999</v>
      </c>
      <c r="U964">
        <v>2.3921666670000001</v>
      </c>
      <c r="V964">
        <v>1</v>
      </c>
      <c r="W964">
        <v>3.5</v>
      </c>
      <c r="X964">
        <v>2.214</v>
      </c>
      <c r="Y964">
        <v>870.75</v>
      </c>
      <c r="Z964">
        <v>1000319001</v>
      </c>
      <c r="AA964">
        <v>988.82862346409979</v>
      </c>
      <c r="AB964" t="s">
        <v>41</v>
      </c>
      <c r="AC964" t="s">
        <v>54</v>
      </c>
      <c r="AD964" t="s">
        <v>54</v>
      </c>
      <c r="AE964" t="s">
        <v>55</v>
      </c>
      <c r="AF964" t="s">
        <v>4585</v>
      </c>
    </row>
    <row r="965" spans="1:32" x14ac:dyDescent="0.3">
      <c r="A965" t="s">
        <v>4586</v>
      </c>
      <c r="B965" t="s">
        <v>4587</v>
      </c>
      <c r="C965" t="s">
        <v>4588</v>
      </c>
      <c r="D965" t="s">
        <v>4589</v>
      </c>
      <c r="E965" t="s">
        <v>85</v>
      </c>
      <c r="F965">
        <v>2</v>
      </c>
      <c r="G965">
        <v>2022</v>
      </c>
      <c r="H965" s="1">
        <v>44957.344113425926</v>
      </c>
      <c r="I965" t="s">
        <v>3355</v>
      </c>
      <c r="J965">
        <v>634</v>
      </c>
      <c r="K965">
        <v>0</v>
      </c>
      <c r="L965" t="s">
        <v>38</v>
      </c>
      <c r="M965" t="s">
        <v>79</v>
      </c>
      <c r="Q965">
        <v>634</v>
      </c>
      <c r="R965" t="s">
        <v>94</v>
      </c>
      <c r="S965">
        <v>42.543219999999998</v>
      </c>
      <c r="T965">
        <v>-73.766249999999999</v>
      </c>
      <c r="U965">
        <v>0</v>
      </c>
      <c r="V965">
        <v>1</v>
      </c>
      <c r="W965">
        <v>6</v>
      </c>
      <c r="X965">
        <v>0</v>
      </c>
      <c r="Y965">
        <v>0</v>
      </c>
      <c r="Z965">
        <v>36004065001</v>
      </c>
      <c r="AA965">
        <v>1765.68735416352</v>
      </c>
      <c r="AB965" t="s">
        <v>54</v>
      </c>
      <c r="AC965" t="s">
        <v>54</v>
      </c>
      <c r="AD965" t="s">
        <v>54</v>
      </c>
      <c r="AE965" t="s">
        <v>73</v>
      </c>
      <c r="AF965" t="s">
        <v>4590</v>
      </c>
    </row>
    <row r="966" spans="1:32" x14ac:dyDescent="0.3">
      <c r="A966" t="s">
        <v>4591</v>
      </c>
      <c r="B966" t="s">
        <v>4592</v>
      </c>
      <c r="C966" t="s">
        <v>4592</v>
      </c>
      <c r="D966" t="s">
        <v>4593</v>
      </c>
      <c r="E966" t="s">
        <v>99</v>
      </c>
      <c r="F966">
        <v>6</v>
      </c>
      <c r="G966">
        <v>2022</v>
      </c>
      <c r="H966" s="1">
        <v>44831.408182962965</v>
      </c>
      <c r="I966" t="s">
        <v>3355</v>
      </c>
      <c r="J966">
        <v>630.4</v>
      </c>
      <c r="K966">
        <v>0</v>
      </c>
      <c r="L966" t="s">
        <v>38</v>
      </c>
      <c r="M966" t="s">
        <v>79</v>
      </c>
      <c r="Q966">
        <v>630.4</v>
      </c>
      <c r="R966" t="s">
        <v>52</v>
      </c>
      <c r="S966">
        <v>30.025266999999999</v>
      </c>
      <c r="T966">
        <v>-99.111615999999998</v>
      </c>
      <c r="Z966">
        <v>48008027001</v>
      </c>
      <c r="AA966">
        <v>1041.6389919364001</v>
      </c>
      <c r="AB966" t="s">
        <v>41</v>
      </c>
      <c r="AC966" t="s">
        <v>54</v>
      </c>
      <c r="AD966" t="s">
        <v>54</v>
      </c>
      <c r="AE966" t="s">
        <v>55</v>
      </c>
      <c r="AF966" t="s">
        <v>4594</v>
      </c>
    </row>
    <row r="967" spans="1:32" x14ac:dyDescent="0.3">
      <c r="A967" t="s">
        <v>4595</v>
      </c>
      <c r="B967" t="s">
        <v>4596</v>
      </c>
      <c r="C967" t="s">
        <v>4597</v>
      </c>
      <c r="D967" t="s">
        <v>1883</v>
      </c>
      <c r="E967" t="s">
        <v>543</v>
      </c>
      <c r="F967">
        <v>7</v>
      </c>
      <c r="G967">
        <v>2022</v>
      </c>
      <c r="H967" s="1">
        <v>44974.545681736112</v>
      </c>
      <c r="I967" t="s">
        <v>3355</v>
      </c>
      <c r="J967">
        <v>627.29999999999995</v>
      </c>
      <c r="K967">
        <v>0</v>
      </c>
      <c r="L967" t="s">
        <v>38</v>
      </c>
      <c r="M967" t="s">
        <v>51</v>
      </c>
      <c r="N967">
        <v>627.29999999999995</v>
      </c>
      <c r="R967" t="s">
        <v>52</v>
      </c>
      <c r="S967">
        <v>38.694000000000003</v>
      </c>
      <c r="T967">
        <v>-90.684416999999996</v>
      </c>
      <c r="U967">
        <v>4.6641666669999999</v>
      </c>
      <c r="V967">
        <v>1</v>
      </c>
      <c r="W967">
        <v>0</v>
      </c>
      <c r="X967">
        <v>0</v>
      </c>
      <c r="Y967">
        <v>1701.89</v>
      </c>
      <c r="Z967">
        <v>29001239101</v>
      </c>
      <c r="AA967">
        <v>1948.5204919089999</v>
      </c>
      <c r="AB967" t="s">
        <v>118</v>
      </c>
      <c r="AC967" t="s">
        <v>54</v>
      </c>
      <c r="AD967" t="s">
        <v>54</v>
      </c>
      <c r="AE967" t="s">
        <v>73</v>
      </c>
      <c r="AF967" t="s">
        <v>4598</v>
      </c>
    </row>
    <row r="968" spans="1:32" x14ac:dyDescent="0.3">
      <c r="A968" t="s">
        <v>4599</v>
      </c>
      <c r="B968" t="s">
        <v>4600</v>
      </c>
      <c r="C968" t="s">
        <v>4601</v>
      </c>
      <c r="D968" t="s">
        <v>4602</v>
      </c>
      <c r="E968" t="s">
        <v>600</v>
      </c>
      <c r="F968">
        <v>4</v>
      </c>
      <c r="G968">
        <v>2022</v>
      </c>
      <c r="H968" s="1">
        <v>44973.623330775466</v>
      </c>
      <c r="I968" t="s">
        <v>3355</v>
      </c>
      <c r="J968">
        <v>625.85</v>
      </c>
      <c r="K968">
        <v>0</v>
      </c>
      <c r="L968" t="s">
        <v>38</v>
      </c>
      <c r="M968" t="s">
        <v>51</v>
      </c>
      <c r="N968">
        <v>625.85</v>
      </c>
      <c r="R968" t="s">
        <v>568</v>
      </c>
      <c r="S968">
        <v>30.115227999999998</v>
      </c>
      <c r="T968">
        <v>-81.815077000000002</v>
      </c>
      <c r="U968">
        <v>0.43716666700000001</v>
      </c>
      <c r="V968">
        <v>1</v>
      </c>
      <c r="W968">
        <v>4.99</v>
      </c>
      <c r="X968">
        <v>1.35</v>
      </c>
      <c r="Y968">
        <v>159.071</v>
      </c>
      <c r="Z968">
        <v>12000102003</v>
      </c>
      <c r="AA968">
        <v>1547.8901103949995</v>
      </c>
      <c r="AB968" t="s">
        <v>54</v>
      </c>
      <c r="AC968" t="s">
        <v>64</v>
      </c>
      <c r="AD968" t="s">
        <v>54</v>
      </c>
      <c r="AE968" t="s">
        <v>73</v>
      </c>
      <c r="AF968" t="s">
        <v>4603</v>
      </c>
    </row>
    <row r="969" spans="1:32" x14ac:dyDescent="0.3">
      <c r="A969" t="s">
        <v>4604</v>
      </c>
      <c r="B969" t="s">
        <v>4605</v>
      </c>
      <c r="C969" t="s">
        <v>4606</v>
      </c>
      <c r="D969" t="s">
        <v>3529</v>
      </c>
      <c r="E969" t="s">
        <v>253</v>
      </c>
      <c r="F969">
        <v>5</v>
      </c>
      <c r="G969">
        <v>2022</v>
      </c>
      <c r="H969" s="1">
        <v>44932.577602500001</v>
      </c>
      <c r="I969" t="s">
        <v>3355</v>
      </c>
      <c r="J969">
        <v>625</v>
      </c>
      <c r="K969">
        <v>0</v>
      </c>
      <c r="L969" t="s">
        <v>38</v>
      </c>
      <c r="M969" t="s">
        <v>679</v>
      </c>
      <c r="O969">
        <v>625</v>
      </c>
      <c r="R969" t="s">
        <v>52</v>
      </c>
      <c r="S969">
        <v>40.211388999999997</v>
      </c>
      <c r="T969">
        <v>-84.823639</v>
      </c>
      <c r="U969">
        <v>0.54026750000000001</v>
      </c>
      <c r="V969">
        <v>1</v>
      </c>
      <c r="W969">
        <v>1.5</v>
      </c>
      <c r="X969">
        <v>0.79</v>
      </c>
      <c r="Y969">
        <v>196.24715</v>
      </c>
      <c r="Z969">
        <v>18005357001</v>
      </c>
      <c r="AA969">
        <v>178.46262449260001</v>
      </c>
      <c r="AB969" t="s">
        <v>41</v>
      </c>
      <c r="AC969" t="s">
        <v>54</v>
      </c>
      <c r="AD969" t="s">
        <v>54</v>
      </c>
      <c r="AE969" t="s">
        <v>44</v>
      </c>
      <c r="AF969" t="s">
        <v>4607</v>
      </c>
    </row>
    <row r="970" spans="1:32" x14ac:dyDescent="0.3">
      <c r="A970" t="s">
        <v>4608</v>
      </c>
      <c r="B970" t="s">
        <v>4609</v>
      </c>
      <c r="C970" t="s">
        <v>4610</v>
      </c>
      <c r="D970" t="s">
        <v>4611</v>
      </c>
      <c r="E970" t="s">
        <v>1064</v>
      </c>
      <c r="F970">
        <v>3</v>
      </c>
      <c r="G970">
        <v>2022</v>
      </c>
      <c r="H970" s="1">
        <v>44970.601171365743</v>
      </c>
      <c r="I970" t="s">
        <v>3355</v>
      </c>
      <c r="J970">
        <v>623</v>
      </c>
      <c r="K970">
        <v>0</v>
      </c>
      <c r="L970" t="s">
        <v>38</v>
      </c>
      <c r="M970" t="s">
        <v>39</v>
      </c>
      <c r="N970">
        <v>618.37</v>
      </c>
      <c r="Q970">
        <v>4.63</v>
      </c>
      <c r="R970" t="s">
        <v>561</v>
      </c>
      <c r="S970">
        <v>39.369247999999999</v>
      </c>
      <c r="T970">
        <v>-76.956829999999997</v>
      </c>
      <c r="U970">
        <v>2.0315833329999999</v>
      </c>
      <c r="V970">
        <v>1</v>
      </c>
      <c r="W970">
        <v>3.5</v>
      </c>
      <c r="X970">
        <v>0</v>
      </c>
      <c r="Y970">
        <v>741.55499999999995</v>
      </c>
      <c r="Z970">
        <v>24000005003</v>
      </c>
      <c r="AA970">
        <v>1221.7405588988299</v>
      </c>
      <c r="AB970" t="s">
        <v>87</v>
      </c>
      <c r="AC970" t="s">
        <v>54</v>
      </c>
      <c r="AD970" t="s">
        <v>54</v>
      </c>
      <c r="AE970" t="s">
        <v>73</v>
      </c>
      <c r="AF970" t="s">
        <v>4612</v>
      </c>
    </row>
    <row r="971" spans="1:32" x14ac:dyDescent="0.3">
      <c r="A971" t="s">
        <v>4613</v>
      </c>
      <c r="B971" t="s">
        <v>4614</v>
      </c>
      <c r="C971" t="s">
        <v>4615</v>
      </c>
      <c r="D971" t="s">
        <v>4616</v>
      </c>
      <c r="E971" t="s">
        <v>136</v>
      </c>
      <c r="F971">
        <v>4</v>
      </c>
      <c r="G971">
        <v>2022</v>
      </c>
      <c r="H971" s="1">
        <v>44978.521235520835</v>
      </c>
      <c r="I971" t="s">
        <v>3355</v>
      </c>
      <c r="J971">
        <v>620</v>
      </c>
      <c r="K971">
        <v>0</v>
      </c>
      <c r="L971" t="s">
        <v>38</v>
      </c>
      <c r="M971" t="s">
        <v>39</v>
      </c>
      <c r="N971">
        <v>552</v>
      </c>
      <c r="Q971">
        <v>68</v>
      </c>
      <c r="R971" t="s">
        <v>52</v>
      </c>
      <c r="S971">
        <v>35.451000000000001</v>
      </c>
      <c r="T971">
        <v>-81.260599999999997</v>
      </c>
      <c r="U971">
        <v>1.6687833329999999</v>
      </c>
      <c r="V971">
        <v>1</v>
      </c>
      <c r="W971">
        <v>6</v>
      </c>
      <c r="X971">
        <v>0</v>
      </c>
      <c r="Y971">
        <v>609.17219999999998</v>
      </c>
      <c r="Z971">
        <v>37005501001</v>
      </c>
      <c r="AA971">
        <v>2247.1722308557996</v>
      </c>
      <c r="AB971" t="s">
        <v>53</v>
      </c>
      <c r="AC971" t="s">
        <v>54</v>
      </c>
      <c r="AD971" t="s">
        <v>54</v>
      </c>
      <c r="AE971" t="s">
        <v>73</v>
      </c>
      <c r="AF971" t="s">
        <v>4617</v>
      </c>
    </row>
    <row r="972" spans="1:32" x14ac:dyDescent="0.3">
      <c r="A972" t="s">
        <v>4618</v>
      </c>
      <c r="B972" t="s">
        <v>4619</v>
      </c>
      <c r="C972" t="s">
        <v>4620</v>
      </c>
      <c r="D972" t="s">
        <v>4621</v>
      </c>
      <c r="E972" t="s">
        <v>71</v>
      </c>
      <c r="F972">
        <v>4</v>
      </c>
      <c r="G972">
        <v>2022</v>
      </c>
      <c r="H972" s="1">
        <v>44951.333159386573</v>
      </c>
      <c r="I972" t="s">
        <v>3355</v>
      </c>
      <c r="J972">
        <v>618.57000000000005</v>
      </c>
      <c r="K972">
        <v>0</v>
      </c>
      <c r="L972" t="s">
        <v>38</v>
      </c>
      <c r="M972" t="s">
        <v>51</v>
      </c>
      <c r="N972">
        <v>618.57000000000005</v>
      </c>
      <c r="R972" t="s">
        <v>52</v>
      </c>
      <c r="S972">
        <v>32.295630000000003</v>
      </c>
      <c r="T972">
        <v>-90.899169999999998</v>
      </c>
      <c r="U972">
        <v>2.553458333</v>
      </c>
      <c r="V972">
        <v>1</v>
      </c>
      <c r="W972">
        <v>10</v>
      </c>
      <c r="X972">
        <v>0</v>
      </c>
      <c r="Y972">
        <v>932.56669999999997</v>
      </c>
      <c r="Z972">
        <v>28001390001</v>
      </c>
      <c r="AA972">
        <v>2518.3261572532301</v>
      </c>
      <c r="AB972" t="s">
        <v>53</v>
      </c>
      <c r="AC972" t="s">
        <v>54</v>
      </c>
      <c r="AD972" t="s">
        <v>54</v>
      </c>
      <c r="AE972" t="s">
        <v>438</v>
      </c>
      <c r="AF972" t="s">
        <v>4622</v>
      </c>
    </row>
    <row r="973" spans="1:32" x14ac:dyDescent="0.3">
      <c r="A973" t="s">
        <v>4623</v>
      </c>
      <c r="B973" t="s">
        <v>4624</v>
      </c>
      <c r="C973" t="s">
        <v>4625</v>
      </c>
      <c r="D973" t="s">
        <v>4626</v>
      </c>
      <c r="E973" t="s">
        <v>111</v>
      </c>
      <c r="F973">
        <v>4</v>
      </c>
      <c r="G973">
        <v>2022</v>
      </c>
      <c r="H973" s="1">
        <v>44958.408133321762</v>
      </c>
      <c r="I973" t="s">
        <v>3355</v>
      </c>
      <c r="J973">
        <v>617.46</v>
      </c>
      <c r="K973">
        <v>0</v>
      </c>
      <c r="L973" t="s">
        <v>38</v>
      </c>
      <c r="M973" t="s">
        <v>51</v>
      </c>
      <c r="N973">
        <v>617.46</v>
      </c>
      <c r="R973" t="s">
        <v>52</v>
      </c>
      <c r="S973">
        <v>33.84525</v>
      </c>
      <c r="T973">
        <v>-83.885582999999997</v>
      </c>
      <c r="U973">
        <v>3.5734545459999998</v>
      </c>
      <c r="V973">
        <v>3</v>
      </c>
      <c r="W973">
        <v>5</v>
      </c>
      <c r="X973">
        <v>1.1000000000000001</v>
      </c>
      <c r="Y973">
        <v>505.548</v>
      </c>
      <c r="Z973">
        <v>13000999027</v>
      </c>
      <c r="AA973">
        <v>1092.6283132200001</v>
      </c>
      <c r="AB973" t="s">
        <v>41</v>
      </c>
      <c r="AC973" t="s">
        <v>54</v>
      </c>
      <c r="AD973" t="s">
        <v>54</v>
      </c>
      <c r="AE973" t="s">
        <v>54</v>
      </c>
      <c r="AF973" t="s">
        <v>4627</v>
      </c>
    </row>
    <row r="974" spans="1:32" x14ac:dyDescent="0.3">
      <c r="A974" t="s">
        <v>4628</v>
      </c>
      <c r="B974" t="s">
        <v>4629</v>
      </c>
      <c r="C974" t="s">
        <v>4630</v>
      </c>
      <c r="D974" t="s">
        <v>4631</v>
      </c>
      <c r="E974" t="s">
        <v>85</v>
      </c>
      <c r="F974">
        <v>2</v>
      </c>
      <c r="G974">
        <v>2022</v>
      </c>
      <c r="H974" s="1">
        <v>45000.415641851854</v>
      </c>
      <c r="I974" t="s">
        <v>3355</v>
      </c>
      <c r="J974">
        <v>616.77</v>
      </c>
      <c r="K974">
        <v>0</v>
      </c>
      <c r="L974" t="s">
        <v>38</v>
      </c>
      <c r="M974" t="s">
        <v>51</v>
      </c>
      <c r="N974">
        <v>616.77</v>
      </c>
      <c r="R974" t="s">
        <v>86</v>
      </c>
      <c r="S974">
        <v>41.22372</v>
      </c>
      <c r="T974">
        <v>-73.96557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36003099001</v>
      </c>
      <c r="AA974">
        <v>439.60079135218001</v>
      </c>
      <c r="AB974" t="s">
        <v>41</v>
      </c>
      <c r="AC974" t="s">
        <v>54</v>
      </c>
      <c r="AD974" t="s">
        <v>54</v>
      </c>
      <c r="AE974" t="s">
        <v>73</v>
      </c>
      <c r="AF974" t="s">
        <v>4632</v>
      </c>
    </row>
    <row r="975" spans="1:32" x14ac:dyDescent="0.3">
      <c r="A975" t="s">
        <v>4633</v>
      </c>
      <c r="B975" t="s">
        <v>4634</v>
      </c>
      <c r="C975" t="s">
        <v>4635</v>
      </c>
      <c r="D975" t="s">
        <v>4636</v>
      </c>
      <c r="E975" t="s">
        <v>159</v>
      </c>
      <c r="F975">
        <v>10</v>
      </c>
      <c r="G975">
        <v>2022</v>
      </c>
      <c r="H975" s="1">
        <v>44958.502466041668</v>
      </c>
      <c r="I975" t="s">
        <v>3355</v>
      </c>
      <c r="J975">
        <v>616.38</v>
      </c>
      <c r="K975">
        <v>0</v>
      </c>
      <c r="L975" t="s">
        <v>38</v>
      </c>
      <c r="M975" t="s">
        <v>51</v>
      </c>
      <c r="N975">
        <v>616.38</v>
      </c>
      <c r="R975" t="s">
        <v>52</v>
      </c>
      <c r="S975">
        <v>47.550825000000003</v>
      </c>
      <c r="T975">
        <v>-122.672186</v>
      </c>
      <c r="U975">
        <v>0</v>
      </c>
      <c r="V975">
        <v>2</v>
      </c>
      <c r="W975">
        <v>46.5</v>
      </c>
      <c r="X975">
        <v>0</v>
      </c>
      <c r="Y975">
        <v>0</v>
      </c>
      <c r="Z975">
        <v>53000115002</v>
      </c>
      <c r="AA975">
        <v>2795.3074346545</v>
      </c>
      <c r="AB975" t="s">
        <v>53</v>
      </c>
      <c r="AC975" t="s">
        <v>757</v>
      </c>
      <c r="AD975" t="s">
        <v>54</v>
      </c>
      <c r="AE975" t="s">
        <v>44</v>
      </c>
      <c r="AF975" t="s">
        <v>4637</v>
      </c>
    </row>
    <row r="976" spans="1:32" x14ac:dyDescent="0.3">
      <c r="A976" t="s">
        <v>4638</v>
      </c>
      <c r="B976" t="s">
        <v>4639</v>
      </c>
      <c r="C976" t="s">
        <v>4640</v>
      </c>
      <c r="D976" t="s">
        <v>4641</v>
      </c>
      <c r="E976" t="s">
        <v>525</v>
      </c>
      <c r="F976">
        <v>2</v>
      </c>
      <c r="G976">
        <v>2022</v>
      </c>
      <c r="H976" s="1">
        <v>44985.400027870368</v>
      </c>
      <c r="I976" t="s">
        <v>3355</v>
      </c>
      <c r="J976">
        <v>615.07000000000005</v>
      </c>
      <c r="K976">
        <v>0</v>
      </c>
      <c r="L976" t="s">
        <v>38</v>
      </c>
      <c r="M976" t="s">
        <v>79</v>
      </c>
      <c r="Q976">
        <v>615.07000000000005</v>
      </c>
      <c r="R976" t="s">
        <v>94</v>
      </c>
      <c r="S976">
        <v>40.680599000000001</v>
      </c>
      <c r="T976">
        <v>-75.177008999999998</v>
      </c>
      <c r="U976">
        <v>2.684166667</v>
      </c>
      <c r="V976">
        <v>1</v>
      </c>
      <c r="W976">
        <v>3.5</v>
      </c>
      <c r="X976">
        <v>0</v>
      </c>
      <c r="Y976">
        <v>979.16300000000001</v>
      </c>
      <c r="Z976">
        <v>34008357001</v>
      </c>
      <c r="AA976">
        <v>1387.6379577894002</v>
      </c>
      <c r="AB976" t="s">
        <v>41</v>
      </c>
      <c r="AC976" t="s">
        <v>54</v>
      </c>
      <c r="AD976" t="s">
        <v>647</v>
      </c>
      <c r="AE976" t="s">
        <v>65</v>
      </c>
      <c r="AF976" t="s">
        <v>4642</v>
      </c>
    </row>
    <row r="977" spans="1:32" x14ac:dyDescent="0.3">
      <c r="A977" t="s">
        <v>4643</v>
      </c>
      <c r="B977" t="s">
        <v>4644</v>
      </c>
      <c r="C977" t="s">
        <v>4645</v>
      </c>
      <c r="D977" t="s">
        <v>4646</v>
      </c>
      <c r="E977" t="s">
        <v>253</v>
      </c>
      <c r="F977">
        <v>5</v>
      </c>
      <c r="G977">
        <v>2022</v>
      </c>
      <c r="H977" s="1">
        <v>44965.40898803241</v>
      </c>
      <c r="I977" t="s">
        <v>3355</v>
      </c>
      <c r="J977">
        <v>610.79999999999995</v>
      </c>
      <c r="K977">
        <v>0</v>
      </c>
      <c r="L977" t="s">
        <v>38</v>
      </c>
      <c r="M977" t="s">
        <v>51</v>
      </c>
      <c r="N977">
        <v>610.79999999999995</v>
      </c>
      <c r="R977" t="s">
        <v>52</v>
      </c>
      <c r="S977">
        <v>39.327554999999997</v>
      </c>
      <c r="T977">
        <v>-85.485439</v>
      </c>
      <c r="U977">
        <v>3.77839225</v>
      </c>
      <c r="V977">
        <v>1</v>
      </c>
      <c r="W977">
        <v>8.9</v>
      </c>
      <c r="X977">
        <v>8.9</v>
      </c>
      <c r="Y977">
        <v>1373.2474500000001</v>
      </c>
      <c r="Z977">
        <v>18004312001</v>
      </c>
      <c r="AA977">
        <v>2276.3089858750004</v>
      </c>
      <c r="AB977" t="s">
        <v>53</v>
      </c>
      <c r="AC977" t="s">
        <v>54</v>
      </c>
      <c r="AD977" t="s">
        <v>54</v>
      </c>
      <c r="AE977" t="s">
        <v>65</v>
      </c>
      <c r="AF977" t="s">
        <v>4647</v>
      </c>
    </row>
    <row r="978" spans="1:32" x14ac:dyDescent="0.3">
      <c r="A978" t="s">
        <v>4648</v>
      </c>
      <c r="B978" t="s">
        <v>4649</v>
      </c>
      <c r="C978" t="s">
        <v>4650</v>
      </c>
      <c r="D978" t="s">
        <v>4651</v>
      </c>
      <c r="E978" t="s">
        <v>525</v>
      </c>
      <c r="F978">
        <v>2</v>
      </c>
      <c r="G978">
        <v>2022</v>
      </c>
      <c r="H978" s="1">
        <v>44985.48603015046</v>
      </c>
      <c r="I978" t="s">
        <v>3355</v>
      </c>
      <c r="J978">
        <v>605.49</v>
      </c>
      <c r="K978">
        <v>0</v>
      </c>
      <c r="L978" t="s">
        <v>38</v>
      </c>
      <c r="M978" t="s">
        <v>79</v>
      </c>
      <c r="Q978">
        <v>605.49</v>
      </c>
      <c r="R978" t="s">
        <v>52</v>
      </c>
      <c r="S978">
        <v>40.175727000000002</v>
      </c>
      <c r="T978">
        <v>-74.726641999999998</v>
      </c>
      <c r="U978">
        <v>9.4716666669999992</v>
      </c>
      <c r="V978">
        <v>1</v>
      </c>
      <c r="W978">
        <v>20</v>
      </c>
      <c r="X978">
        <v>0</v>
      </c>
      <c r="Y978">
        <v>3455.26</v>
      </c>
      <c r="Z978">
        <v>34007424001</v>
      </c>
      <c r="AA978">
        <v>8558.9217868899996</v>
      </c>
      <c r="AB978" t="s">
        <v>41</v>
      </c>
      <c r="AC978" t="s">
        <v>54</v>
      </c>
      <c r="AD978" t="s">
        <v>54</v>
      </c>
      <c r="AE978" t="s">
        <v>44</v>
      </c>
      <c r="AF978" t="s">
        <v>4652</v>
      </c>
    </row>
    <row r="979" spans="1:32" x14ac:dyDescent="0.3">
      <c r="A979" t="s">
        <v>4653</v>
      </c>
      <c r="B979" t="s">
        <v>4654</v>
      </c>
      <c r="C979" t="s">
        <v>4655</v>
      </c>
      <c r="D979" t="s">
        <v>4656</v>
      </c>
      <c r="E979" t="s">
        <v>213</v>
      </c>
      <c r="F979">
        <v>3</v>
      </c>
      <c r="G979">
        <v>2022</v>
      </c>
      <c r="H979" s="1">
        <v>44960.82732232639</v>
      </c>
      <c r="I979" t="s">
        <v>3355</v>
      </c>
      <c r="J979">
        <v>603.79999999999995</v>
      </c>
      <c r="K979">
        <v>0</v>
      </c>
      <c r="L979" t="s">
        <v>38</v>
      </c>
      <c r="M979" t="s">
        <v>79</v>
      </c>
      <c r="Q979">
        <v>603.79999999999995</v>
      </c>
      <c r="R979" t="s">
        <v>94</v>
      </c>
      <c r="S979">
        <v>40.133474999999997</v>
      </c>
      <c r="T979">
        <v>-74.828733999999997</v>
      </c>
      <c r="U979">
        <v>6.4725000000000001</v>
      </c>
      <c r="V979">
        <v>3</v>
      </c>
      <c r="W979">
        <v>10</v>
      </c>
      <c r="X979">
        <v>0</v>
      </c>
      <c r="Y979">
        <v>2360.08</v>
      </c>
      <c r="Z979">
        <v>42000148001</v>
      </c>
      <c r="AA979">
        <v>3159.5168723945003</v>
      </c>
      <c r="AB979" t="s">
        <v>53</v>
      </c>
      <c r="AC979" t="s">
        <v>54</v>
      </c>
      <c r="AD979" t="s">
        <v>54</v>
      </c>
      <c r="AE979" t="s">
        <v>73</v>
      </c>
      <c r="AF979" t="s">
        <v>4657</v>
      </c>
    </row>
    <row r="980" spans="1:32" x14ac:dyDescent="0.3">
      <c r="A980" t="s">
        <v>4658</v>
      </c>
      <c r="B980" t="s">
        <v>4659</v>
      </c>
      <c r="C980" t="s">
        <v>4660</v>
      </c>
      <c r="D980" t="s">
        <v>4661</v>
      </c>
      <c r="E980" t="s">
        <v>600</v>
      </c>
      <c r="F980">
        <v>4</v>
      </c>
      <c r="G980">
        <v>2022</v>
      </c>
      <c r="H980" s="1">
        <v>44985.408607986108</v>
      </c>
      <c r="I980" t="s">
        <v>3355</v>
      </c>
      <c r="J980">
        <v>602.5</v>
      </c>
      <c r="K980">
        <v>0</v>
      </c>
      <c r="L980" t="s">
        <v>38</v>
      </c>
      <c r="M980" t="s">
        <v>51</v>
      </c>
      <c r="N980">
        <v>602.5</v>
      </c>
      <c r="R980" t="s">
        <v>52</v>
      </c>
      <c r="S980">
        <v>28.114090000000001</v>
      </c>
      <c r="T980">
        <v>-81.597329999999999</v>
      </c>
      <c r="Z980">
        <v>12000162001</v>
      </c>
      <c r="AA980">
        <v>1547.8901103949995</v>
      </c>
      <c r="AB980" t="s">
        <v>87</v>
      </c>
      <c r="AC980" t="s">
        <v>64</v>
      </c>
      <c r="AD980" t="s">
        <v>54</v>
      </c>
      <c r="AE980" t="s">
        <v>73</v>
      </c>
      <c r="AF980" t="s">
        <v>4662</v>
      </c>
    </row>
    <row r="981" spans="1:32" x14ac:dyDescent="0.3">
      <c r="A981" t="s">
        <v>4663</v>
      </c>
      <c r="B981" t="s">
        <v>4664</v>
      </c>
      <c r="C981" t="s">
        <v>4665</v>
      </c>
      <c r="D981" t="s">
        <v>4666</v>
      </c>
      <c r="E981" t="s">
        <v>641</v>
      </c>
      <c r="F981">
        <v>3</v>
      </c>
      <c r="G981">
        <v>2022</v>
      </c>
      <c r="H981" s="1">
        <v>44949.556891134256</v>
      </c>
      <c r="I981" t="s">
        <v>3355</v>
      </c>
      <c r="J981">
        <v>602</v>
      </c>
      <c r="K981">
        <v>0</v>
      </c>
      <c r="L981" t="s">
        <v>38</v>
      </c>
      <c r="M981" t="s">
        <v>51</v>
      </c>
      <c r="N981">
        <v>647</v>
      </c>
      <c r="R981" t="s">
        <v>52</v>
      </c>
      <c r="S981">
        <v>38.603776491893001</v>
      </c>
      <c r="T981">
        <v>-78.807552357953995</v>
      </c>
      <c r="Z981">
        <v>51000281001</v>
      </c>
      <c r="AA981">
        <v>775.76610238620003</v>
      </c>
      <c r="AB981" t="s">
        <v>41</v>
      </c>
      <c r="AC981" t="s">
        <v>54</v>
      </c>
      <c r="AD981" t="s">
        <v>54</v>
      </c>
      <c r="AE981" t="s">
        <v>55</v>
      </c>
      <c r="AF981" t="s">
        <v>4667</v>
      </c>
    </row>
    <row r="982" spans="1:32" x14ac:dyDescent="0.3">
      <c r="A982" t="s">
        <v>4668</v>
      </c>
      <c r="B982" t="s">
        <v>4669</v>
      </c>
      <c r="C982" t="s">
        <v>4670</v>
      </c>
      <c r="D982" t="s">
        <v>4671</v>
      </c>
      <c r="E982" t="s">
        <v>951</v>
      </c>
      <c r="F982">
        <v>1</v>
      </c>
      <c r="G982">
        <v>2022</v>
      </c>
      <c r="H982" s="1">
        <v>44971.584374432867</v>
      </c>
      <c r="I982" t="s">
        <v>3355</v>
      </c>
      <c r="J982">
        <v>602</v>
      </c>
      <c r="K982">
        <v>0</v>
      </c>
      <c r="L982" t="s">
        <v>38</v>
      </c>
      <c r="M982" t="s">
        <v>679</v>
      </c>
      <c r="O982">
        <v>602</v>
      </c>
      <c r="R982" t="s">
        <v>52</v>
      </c>
      <c r="S982">
        <v>42.924903999999998</v>
      </c>
      <c r="T982">
        <v>-70.817131000000003</v>
      </c>
      <c r="U982">
        <v>2.059166667</v>
      </c>
      <c r="V982">
        <v>1</v>
      </c>
      <c r="W982">
        <v>4.7</v>
      </c>
      <c r="X982">
        <v>0</v>
      </c>
      <c r="Y982">
        <v>751.54</v>
      </c>
      <c r="Z982">
        <v>33000077001</v>
      </c>
      <c r="AA982">
        <v>1334.8275893171001</v>
      </c>
      <c r="AB982" t="s">
        <v>54</v>
      </c>
      <c r="AC982" t="s">
        <v>54</v>
      </c>
      <c r="AD982" t="s">
        <v>54</v>
      </c>
      <c r="AE982" t="s">
        <v>65</v>
      </c>
      <c r="AF982" t="s">
        <v>4672</v>
      </c>
    </row>
    <row r="983" spans="1:32" x14ac:dyDescent="0.3">
      <c r="A983" t="s">
        <v>4673</v>
      </c>
      <c r="B983" t="s">
        <v>4674</v>
      </c>
      <c r="C983" t="s">
        <v>4675</v>
      </c>
      <c r="D983" t="s">
        <v>4676</v>
      </c>
      <c r="E983" t="s">
        <v>36</v>
      </c>
      <c r="F983">
        <v>9</v>
      </c>
      <c r="G983">
        <v>2022</v>
      </c>
      <c r="H983" s="1">
        <v>44971.731268252312</v>
      </c>
      <c r="I983" t="s">
        <v>3355</v>
      </c>
      <c r="J983">
        <v>601.79999999999995</v>
      </c>
      <c r="K983">
        <v>0</v>
      </c>
      <c r="L983" t="s">
        <v>38</v>
      </c>
      <c r="M983" t="s">
        <v>679</v>
      </c>
      <c r="O983">
        <v>642</v>
      </c>
      <c r="R983" t="s">
        <v>52</v>
      </c>
      <c r="S983">
        <v>38.100299999999997</v>
      </c>
      <c r="T983">
        <v>-122.5544</v>
      </c>
      <c r="U983">
        <v>2.2552500000000002</v>
      </c>
      <c r="V983">
        <v>2</v>
      </c>
      <c r="W983">
        <v>7</v>
      </c>
      <c r="X983">
        <v>0</v>
      </c>
      <c r="Y983">
        <v>821.03599999999994</v>
      </c>
      <c r="Z983">
        <v>6002071001</v>
      </c>
      <c r="AA983">
        <v>2225.3196645913999</v>
      </c>
      <c r="AB983" t="s">
        <v>53</v>
      </c>
      <c r="AC983" t="s">
        <v>72</v>
      </c>
      <c r="AD983" t="s">
        <v>54</v>
      </c>
      <c r="AE983" t="s">
        <v>438</v>
      </c>
      <c r="AF983" t="s">
        <v>4677</v>
      </c>
    </row>
    <row r="984" spans="1:32" x14ac:dyDescent="0.3">
      <c r="A984" t="s">
        <v>4678</v>
      </c>
      <c r="B984" t="s">
        <v>4679</v>
      </c>
      <c r="C984" t="s">
        <v>4680</v>
      </c>
      <c r="D984" t="s">
        <v>4681</v>
      </c>
      <c r="E984" t="s">
        <v>136</v>
      </c>
      <c r="F984">
        <v>4</v>
      </c>
      <c r="G984">
        <v>2022</v>
      </c>
      <c r="H984" s="1">
        <v>44974.543629247688</v>
      </c>
      <c r="I984" t="s">
        <v>3355</v>
      </c>
      <c r="J984">
        <v>601.16999999999996</v>
      </c>
      <c r="K984">
        <v>0</v>
      </c>
      <c r="L984" t="s">
        <v>38</v>
      </c>
      <c r="M984" t="s">
        <v>51</v>
      </c>
      <c r="N984">
        <v>601.16999999999996</v>
      </c>
      <c r="R984" t="s">
        <v>52</v>
      </c>
      <c r="S984">
        <v>36.435735999999999</v>
      </c>
      <c r="T984">
        <v>-77.611069000000001</v>
      </c>
      <c r="U984">
        <v>2.7794750000000001</v>
      </c>
      <c r="V984">
        <v>1</v>
      </c>
      <c r="W984">
        <v>8.34</v>
      </c>
      <c r="X984">
        <v>0</v>
      </c>
      <c r="Y984">
        <v>1015.3877</v>
      </c>
      <c r="Z984">
        <v>37004213001</v>
      </c>
      <c r="AA984">
        <v>2447.4874216128001</v>
      </c>
      <c r="AB984" t="s">
        <v>544</v>
      </c>
      <c r="AC984" t="s">
        <v>54</v>
      </c>
      <c r="AD984" t="s">
        <v>54</v>
      </c>
      <c r="AE984" t="s">
        <v>54</v>
      </c>
      <c r="AF984" t="s">
        <v>4682</v>
      </c>
    </row>
    <row r="985" spans="1:32" x14ac:dyDescent="0.3">
      <c r="A985" t="s">
        <v>4683</v>
      </c>
      <c r="B985" t="s">
        <v>4684</v>
      </c>
      <c r="C985" t="s">
        <v>4685</v>
      </c>
      <c r="D985" t="s">
        <v>4686</v>
      </c>
      <c r="E985" t="s">
        <v>85</v>
      </c>
      <c r="F985">
        <v>2</v>
      </c>
      <c r="G985">
        <v>2022</v>
      </c>
      <c r="H985" s="1">
        <v>44939.315323194445</v>
      </c>
      <c r="I985" t="s">
        <v>3355</v>
      </c>
      <c r="J985">
        <v>598.4</v>
      </c>
      <c r="K985">
        <v>0</v>
      </c>
      <c r="L985" t="s">
        <v>38</v>
      </c>
      <c r="M985" t="s">
        <v>51</v>
      </c>
      <c r="N985">
        <v>598.4</v>
      </c>
      <c r="R985" t="s">
        <v>86</v>
      </c>
      <c r="S985">
        <v>43.184330000000003</v>
      </c>
      <c r="T985">
        <v>-78.704120000000003</v>
      </c>
      <c r="U985">
        <v>0</v>
      </c>
      <c r="V985">
        <v>1</v>
      </c>
      <c r="W985">
        <v>22</v>
      </c>
      <c r="X985">
        <v>0</v>
      </c>
      <c r="Y985">
        <v>0</v>
      </c>
      <c r="Z985">
        <v>36009109001</v>
      </c>
      <c r="AA985">
        <v>5790.9300600660008</v>
      </c>
      <c r="AB985" t="s">
        <v>952</v>
      </c>
      <c r="AC985" t="s">
        <v>54</v>
      </c>
      <c r="AD985" t="s">
        <v>43</v>
      </c>
      <c r="AE985" t="s">
        <v>73</v>
      </c>
      <c r="AF985" t="s">
        <v>4687</v>
      </c>
    </row>
    <row r="986" spans="1:32" x14ac:dyDescent="0.3">
      <c r="A986" t="s">
        <v>4688</v>
      </c>
      <c r="B986" t="s">
        <v>4689</v>
      </c>
      <c r="C986" t="s">
        <v>4690</v>
      </c>
      <c r="D986" t="s">
        <v>4691</v>
      </c>
      <c r="E986" t="s">
        <v>85</v>
      </c>
      <c r="F986">
        <v>2</v>
      </c>
      <c r="G986">
        <v>2022</v>
      </c>
      <c r="H986" s="1">
        <v>44959.532086377316</v>
      </c>
      <c r="I986" t="s">
        <v>3355</v>
      </c>
      <c r="J986">
        <v>594</v>
      </c>
      <c r="K986">
        <v>0</v>
      </c>
      <c r="L986" t="s">
        <v>38</v>
      </c>
      <c r="M986" t="s">
        <v>51</v>
      </c>
      <c r="N986">
        <v>594</v>
      </c>
      <c r="R986" t="s">
        <v>52</v>
      </c>
      <c r="S986">
        <v>43.034660000000002</v>
      </c>
      <c r="T986">
        <v>-74.829099999999997</v>
      </c>
      <c r="U986">
        <v>0</v>
      </c>
      <c r="V986">
        <v>1</v>
      </c>
      <c r="W986">
        <v>7</v>
      </c>
      <c r="X986">
        <v>0</v>
      </c>
      <c r="Y986">
        <v>0</v>
      </c>
      <c r="Z986">
        <v>36006009001</v>
      </c>
      <c r="AA986">
        <v>2254.0922101728602</v>
      </c>
      <c r="AB986" t="s">
        <v>54</v>
      </c>
      <c r="AC986" t="s">
        <v>54</v>
      </c>
      <c r="AD986" t="s">
        <v>54</v>
      </c>
      <c r="AE986" t="s">
        <v>73</v>
      </c>
      <c r="AF986" t="s">
        <v>4692</v>
      </c>
    </row>
    <row r="987" spans="1:32" x14ac:dyDescent="0.3">
      <c r="A987" t="s">
        <v>4693</v>
      </c>
      <c r="B987" t="s">
        <v>4694</v>
      </c>
      <c r="C987" t="s">
        <v>4695</v>
      </c>
      <c r="D987" t="s">
        <v>4696</v>
      </c>
      <c r="E987" t="s">
        <v>854</v>
      </c>
      <c r="F987">
        <v>8</v>
      </c>
      <c r="G987">
        <v>2022</v>
      </c>
      <c r="H987" s="1">
        <v>44945.77106846065</v>
      </c>
      <c r="I987" t="s">
        <v>3355</v>
      </c>
      <c r="J987">
        <v>592</v>
      </c>
      <c r="K987">
        <v>0</v>
      </c>
      <c r="L987" t="s">
        <v>38</v>
      </c>
      <c r="M987" t="s">
        <v>39</v>
      </c>
      <c r="N987">
        <v>448</v>
      </c>
      <c r="Q987">
        <v>144</v>
      </c>
      <c r="R987" t="s">
        <v>806</v>
      </c>
      <c r="S987">
        <v>41.736420000000003</v>
      </c>
      <c r="T987">
        <v>-111.83484</v>
      </c>
      <c r="U987">
        <v>15.209090909</v>
      </c>
      <c r="V987">
        <v>2</v>
      </c>
      <c r="W987">
        <v>30</v>
      </c>
      <c r="X987">
        <v>21</v>
      </c>
      <c r="Y987">
        <v>3435.1636360000002</v>
      </c>
      <c r="Z987">
        <v>49000135001</v>
      </c>
      <c r="AB987" t="s">
        <v>952</v>
      </c>
      <c r="AC987" t="s">
        <v>54</v>
      </c>
      <c r="AD987" t="s">
        <v>43</v>
      </c>
      <c r="AE987" t="s">
        <v>73</v>
      </c>
      <c r="AF987" t="s">
        <v>4697</v>
      </c>
    </row>
    <row r="988" spans="1:32" x14ac:dyDescent="0.3">
      <c r="A988" t="s">
        <v>4698</v>
      </c>
      <c r="B988" t="s">
        <v>4699</v>
      </c>
      <c r="C988" t="s">
        <v>4700</v>
      </c>
      <c r="D988" t="s">
        <v>3458</v>
      </c>
      <c r="E988" t="s">
        <v>172</v>
      </c>
      <c r="F988">
        <v>4</v>
      </c>
      <c r="G988">
        <v>2022</v>
      </c>
      <c r="H988" s="1">
        <v>44964.338575011578</v>
      </c>
      <c r="I988" t="s">
        <v>3355</v>
      </c>
      <c r="J988">
        <v>587</v>
      </c>
      <c r="K988">
        <v>0</v>
      </c>
      <c r="L988" t="s">
        <v>38</v>
      </c>
      <c r="M988" t="s">
        <v>39</v>
      </c>
      <c r="N988">
        <v>522</v>
      </c>
      <c r="Q988">
        <v>65</v>
      </c>
      <c r="R988" t="s">
        <v>561</v>
      </c>
      <c r="S988">
        <v>34.844999999999999</v>
      </c>
      <c r="T988">
        <v>-80.857221999999993</v>
      </c>
      <c r="U988">
        <v>2.2200000000000002</v>
      </c>
      <c r="V988">
        <v>1</v>
      </c>
      <c r="W988">
        <v>0</v>
      </c>
      <c r="X988">
        <v>0</v>
      </c>
      <c r="Y988">
        <v>809.72</v>
      </c>
      <c r="Z988">
        <v>45000302001</v>
      </c>
      <c r="AA988">
        <v>1912.0995481350003</v>
      </c>
      <c r="AB988" t="s">
        <v>41</v>
      </c>
      <c r="AC988" t="s">
        <v>54</v>
      </c>
      <c r="AD988" t="s">
        <v>54</v>
      </c>
      <c r="AE988" t="s">
        <v>54</v>
      </c>
      <c r="AF988" t="s">
        <v>4701</v>
      </c>
    </row>
    <row r="989" spans="1:32" x14ac:dyDescent="0.3">
      <c r="A989" t="s">
        <v>4702</v>
      </c>
      <c r="B989" t="s">
        <v>4703</v>
      </c>
      <c r="C989" t="s">
        <v>4704</v>
      </c>
      <c r="D989" t="s">
        <v>4705</v>
      </c>
      <c r="E989" t="s">
        <v>247</v>
      </c>
      <c r="F989">
        <v>1</v>
      </c>
      <c r="G989">
        <v>2022</v>
      </c>
      <c r="H989" s="1">
        <v>44944.335955995368</v>
      </c>
      <c r="I989" t="s">
        <v>3355</v>
      </c>
      <c r="J989">
        <v>585.70000000000005</v>
      </c>
      <c r="K989">
        <v>0</v>
      </c>
      <c r="L989" t="s">
        <v>38</v>
      </c>
      <c r="M989" t="s">
        <v>79</v>
      </c>
      <c r="Q989">
        <v>585.70000000000005</v>
      </c>
      <c r="R989" t="s">
        <v>94</v>
      </c>
      <c r="S989">
        <v>42.560465999999998</v>
      </c>
      <c r="T989">
        <v>-71.616625999999997</v>
      </c>
      <c r="AB989" t="s">
        <v>41</v>
      </c>
      <c r="AC989" t="s">
        <v>54</v>
      </c>
      <c r="AD989" t="s">
        <v>54</v>
      </c>
      <c r="AE989" t="s">
        <v>73</v>
      </c>
      <c r="AF989" t="s">
        <v>4706</v>
      </c>
    </row>
    <row r="990" spans="1:32" x14ac:dyDescent="0.3">
      <c r="A990" t="s">
        <v>4707</v>
      </c>
      <c r="B990" t="s">
        <v>4708</v>
      </c>
      <c r="C990" t="s">
        <v>4709</v>
      </c>
      <c r="D990" t="s">
        <v>4710</v>
      </c>
      <c r="E990" t="s">
        <v>543</v>
      </c>
      <c r="F990">
        <v>7</v>
      </c>
      <c r="G990">
        <v>2022</v>
      </c>
      <c r="H990" s="1">
        <v>44978.762482743055</v>
      </c>
      <c r="I990" t="s">
        <v>3355</v>
      </c>
      <c r="J990">
        <v>585.5</v>
      </c>
      <c r="K990">
        <v>0</v>
      </c>
      <c r="L990" t="s">
        <v>38</v>
      </c>
      <c r="M990" t="s">
        <v>51</v>
      </c>
      <c r="N990">
        <v>585.5</v>
      </c>
      <c r="R990" t="s">
        <v>52</v>
      </c>
      <c r="S990">
        <v>39.742432999999998</v>
      </c>
      <c r="T990">
        <v>-94.220749999999995</v>
      </c>
      <c r="U990">
        <v>0.90500000000000003</v>
      </c>
      <c r="V990">
        <v>1</v>
      </c>
      <c r="W990">
        <v>0</v>
      </c>
      <c r="X990">
        <v>0</v>
      </c>
      <c r="Y990">
        <v>330.89</v>
      </c>
      <c r="Z990">
        <v>29002401001</v>
      </c>
      <c r="AA990">
        <v>509.89321283599998</v>
      </c>
      <c r="AB990" t="s">
        <v>41</v>
      </c>
      <c r="AC990" t="s">
        <v>54</v>
      </c>
      <c r="AD990" t="s">
        <v>54</v>
      </c>
      <c r="AE990" t="s">
        <v>73</v>
      </c>
      <c r="AF990" t="s">
        <v>4711</v>
      </c>
    </row>
    <row r="991" spans="1:32" x14ac:dyDescent="0.3">
      <c r="A991" t="s">
        <v>4712</v>
      </c>
      <c r="B991" t="s">
        <v>4713</v>
      </c>
      <c r="C991" t="s">
        <v>4713</v>
      </c>
      <c r="D991" t="s">
        <v>98</v>
      </c>
      <c r="E991" t="s">
        <v>99</v>
      </c>
      <c r="F991">
        <v>6</v>
      </c>
      <c r="G991">
        <v>2022</v>
      </c>
      <c r="H991" s="1">
        <v>44832.561533715278</v>
      </c>
      <c r="I991" t="s">
        <v>3355</v>
      </c>
      <c r="J991">
        <v>584.25</v>
      </c>
      <c r="K991">
        <v>0</v>
      </c>
      <c r="L991" t="s">
        <v>38</v>
      </c>
      <c r="M991" t="s">
        <v>79</v>
      </c>
      <c r="Q991">
        <v>584.25</v>
      </c>
      <c r="R991" t="s">
        <v>94</v>
      </c>
      <c r="S991">
        <v>29.986443999999999</v>
      </c>
      <c r="T991">
        <v>-95.198138999999998</v>
      </c>
      <c r="U991">
        <v>4.2166666670000001</v>
      </c>
      <c r="V991">
        <v>1</v>
      </c>
      <c r="W991">
        <v>9</v>
      </c>
      <c r="X991">
        <v>0</v>
      </c>
      <c r="Y991">
        <v>1539.35</v>
      </c>
      <c r="AB991" t="s">
        <v>41</v>
      </c>
      <c r="AC991" t="s">
        <v>54</v>
      </c>
      <c r="AD991" t="s">
        <v>54</v>
      </c>
      <c r="AE991" t="s">
        <v>73</v>
      </c>
      <c r="AF991" t="s">
        <v>4714</v>
      </c>
    </row>
    <row r="992" spans="1:32" x14ac:dyDescent="0.3">
      <c r="A992" t="s">
        <v>4715</v>
      </c>
      <c r="B992" t="s">
        <v>4716</v>
      </c>
      <c r="C992" t="s">
        <v>4717</v>
      </c>
      <c r="D992" t="s">
        <v>4718</v>
      </c>
      <c r="E992" t="s">
        <v>213</v>
      </c>
      <c r="F992">
        <v>3</v>
      </c>
      <c r="G992">
        <v>2022</v>
      </c>
      <c r="H992" s="1">
        <v>44960.326944236112</v>
      </c>
      <c r="I992" t="s">
        <v>3355</v>
      </c>
      <c r="J992">
        <v>584.16</v>
      </c>
      <c r="K992">
        <v>0</v>
      </c>
      <c r="L992" t="s">
        <v>38</v>
      </c>
      <c r="M992" t="s">
        <v>79</v>
      </c>
      <c r="Q992">
        <v>584.16</v>
      </c>
      <c r="R992" t="s">
        <v>52</v>
      </c>
      <c r="S992">
        <v>41.006340000000002</v>
      </c>
      <c r="T992">
        <v>-76.861779999999996</v>
      </c>
      <c r="U992">
        <v>1.816121417</v>
      </c>
      <c r="V992">
        <v>3</v>
      </c>
      <c r="W992">
        <v>4.25</v>
      </c>
      <c r="X992">
        <v>0</v>
      </c>
      <c r="Y992">
        <v>662.44194700000003</v>
      </c>
      <c r="Z992">
        <v>42004277001</v>
      </c>
      <c r="AA992">
        <v>746.62934736700004</v>
      </c>
      <c r="AB992" t="s">
        <v>177</v>
      </c>
      <c r="AC992" t="s">
        <v>42</v>
      </c>
      <c r="AD992" t="s">
        <v>54</v>
      </c>
      <c r="AE992" t="s">
        <v>65</v>
      </c>
      <c r="AF992" t="s">
        <v>4719</v>
      </c>
    </row>
    <row r="993" spans="1:32" x14ac:dyDescent="0.3">
      <c r="A993" t="s">
        <v>4720</v>
      </c>
      <c r="B993" t="s">
        <v>4721</v>
      </c>
      <c r="C993" t="s">
        <v>4721</v>
      </c>
      <c r="D993" t="s">
        <v>4722</v>
      </c>
      <c r="E993" t="s">
        <v>99</v>
      </c>
      <c r="F993">
        <v>6</v>
      </c>
      <c r="G993">
        <v>2022</v>
      </c>
      <c r="H993" s="1">
        <v>44831.39305003472</v>
      </c>
      <c r="I993" t="s">
        <v>3355</v>
      </c>
      <c r="J993">
        <v>581</v>
      </c>
      <c r="K993">
        <v>0</v>
      </c>
      <c r="L993" t="s">
        <v>38</v>
      </c>
      <c r="M993" t="s">
        <v>79</v>
      </c>
      <c r="Q993">
        <v>581.14</v>
      </c>
      <c r="R993" t="s">
        <v>94</v>
      </c>
      <c r="S993">
        <v>30.103120000000001</v>
      </c>
      <c r="T993">
        <v>-97.31859</v>
      </c>
      <c r="U993">
        <v>1.19625</v>
      </c>
      <c r="V993">
        <v>1</v>
      </c>
      <c r="W993">
        <v>1.4</v>
      </c>
      <c r="X993">
        <v>1.4</v>
      </c>
      <c r="Y993">
        <v>436.52499999999998</v>
      </c>
      <c r="Z993">
        <v>48008041001</v>
      </c>
      <c r="AA993">
        <v>446.15656123150001</v>
      </c>
      <c r="AB993" t="s">
        <v>118</v>
      </c>
      <c r="AC993" t="s">
        <v>54</v>
      </c>
      <c r="AD993" t="s">
        <v>54</v>
      </c>
      <c r="AE993" t="s">
        <v>73</v>
      </c>
      <c r="AF993" t="s">
        <v>4723</v>
      </c>
    </row>
    <row r="994" spans="1:32" x14ac:dyDescent="0.3">
      <c r="A994" t="s">
        <v>4724</v>
      </c>
      <c r="B994" t="s">
        <v>4725</v>
      </c>
      <c r="C994" t="s">
        <v>4726</v>
      </c>
      <c r="D994" t="s">
        <v>1883</v>
      </c>
      <c r="E994" t="s">
        <v>543</v>
      </c>
      <c r="F994">
        <v>7</v>
      </c>
      <c r="G994">
        <v>2022</v>
      </c>
      <c r="H994" s="1">
        <v>44974.543238819446</v>
      </c>
      <c r="I994" t="s">
        <v>3355</v>
      </c>
      <c r="J994">
        <v>580.24</v>
      </c>
      <c r="K994">
        <v>0</v>
      </c>
      <c r="L994" t="s">
        <v>38</v>
      </c>
      <c r="M994" t="s">
        <v>51</v>
      </c>
      <c r="N994">
        <v>580.24</v>
      </c>
      <c r="R994" t="s">
        <v>52</v>
      </c>
      <c r="S994">
        <v>38.723999999999997</v>
      </c>
      <c r="T994">
        <v>-90.547030000000007</v>
      </c>
      <c r="U994">
        <v>4.4050000000000002</v>
      </c>
      <c r="V994">
        <v>1</v>
      </c>
      <c r="W994">
        <v>0</v>
      </c>
      <c r="X994">
        <v>0</v>
      </c>
      <c r="Y994">
        <v>1607.12</v>
      </c>
      <c r="Z994">
        <v>29001239003</v>
      </c>
      <c r="AA994">
        <v>1784.626244926</v>
      </c>
      <c r="AB994" t="s">
        <v>118</v>
      </c>
      <c r="AC994" t="s">
        <v>54</v>
      </c>
      <c r="AD994" t="s">
        <v>54</v>
      </c>
      <c r="AE994" t="s">
        <v>73</v>
      </c>
      <c r="AF994" t="s">
        <v>4727</v>
      </c>
    </row>
    <row r="995" spans="1:32" x14ac:dyDescent="0.3">
      <c r="A995" t="s">
        <v>4728</v>
      </c>
      <c r="B995" t="s">
        <v>4729</v>
      </c>
      <c r="C995" t="s">
        <v>4730</v>
      </c>
      <c r="D995" t="s">
        <v>4731</v>
      </c>
      <c r="E995" t="s">
        <v>600</v>
      </c>
      <c r="F995">
        <v>4</v>
      </c>
      <c r="G995">
        <v>2022</v>
      </c>
      <c r="H995" s="1">
        <v>44993.670186944444</v>
      </c>
      <c r="I995" t="s">
        <v>3355</v>
      </c>
      <c r="J995">
        <v>579.91</v>
      </c>
      <c r="K995">
        <v>0</v>
      </c>
      <c r="L995" t="s">
        <v>38</v>
      </c>
      <c r="M995" t="s">
        <v>51</v>
      </c>
      <c r="N995">
        <v>586</v>
      </c>
      <c r="R995" t="s">
        <v>52</v>
      </c>
      <c r="S995">
        <v>30.249798999999999</v>
      </c>
      <c r="T995">
        <v>-85.660394999999994</v>
      </c>
      <c r="U995">
        <v>0.96316666699999998</v>
      </c>
      <c r="V995">
        <v>1</v>
      </c>
      <c r="W995">
        <v>2.5</v>
      </c>
      <c r="X995">
        <v>0</v>
      </c>
      <c r="Y995">
        <v>352.548</v>
      </c>
      <c r="Z995">
        <v>12000197001</v>
      </c>
      <c r="AA995">
        <v>755.73458331050006</v>
      </c>
      <c r="AB995" t="s">
        <v>41</v>
      </c>
      <c r="AC995" t="s">
        <v>54</v>
      </c>
      <c r="AD995" t="s">
        <v>54</v>
      </c>
      <c r="AE995" t="s">
        <v>73</v>
      </c>
      <c r="AF995" t="s">
        <v>4732</v>
      </c>
    </row>
    <row r="996" spans="1:32" x14ac:dyDescent="0.3">
      <c r="A996" t="s">
        <v>4733</v>
      </c>
      <c r="B996" t="s">
        <v>4734</v>
      </c>
      <c r="C996" t="s">
        <v>4735</v>
      </c>
      <c r="D996" t="s">
        <v>4736</v>
      </c>
      <c r="E996" t="s">
        <v>85</v>
      </c>
      <c r="F996">
        <v>2</v>
      </c>
      <c r="G996">
        <v>2022</v>
      </c>
      <c r="H996" s="1">
        <v>44946.294530462961</v>
      </c>
      <c r="I996" t="s">
        <v>3355</v>
      </c>
      <c r="J996">
        <v>578.04</v>
      </c>
      <c r="K996">
        <v>0</v>
      </c>
      <c r="L996" t="s">
        <v>38</v>
      </c>
      <c r="M996" t="s">
        <v>79</v>
      </c>
      <c r="Q996">
        <v>578.04</v>
      </c>
      <c r="R996" t="s">
        <v>94</v>
      </c>
      <c r="S996">
        <v>41.715583000000002</v>
      </c>
      <c r="T996">
        <v>-74.614000000000004</v>
      </c>
      <c r="U996">
        <v>2.5904E-2</v>
      </c>
      <c r="V996">
        <v>3</v>
      </c>
      <c r="W996">
        <v>3.26</v>
      </c>
      <c r="X996">
        <v>0</v>
      </c>
      <c r="Y996">
        <v>7.5084150000000003</v>
      </c>
      <c r="Z996">
        <v>36003107001</v>
      </c>
      <c r="AA996">
        <v>921.44987748219989</v>
      </c>
      <c r="AB996" t="s">
        <v>53</v>
      </c>
      <c r="AC996" t="s">
        <v>42</v>
      </c>
      <c r="AD996" t="s">
        <v>54</v>
      </c>
      <c r="AE996" t="s">
        <v>73</v>
      </c>
      <c r="AF996" t="s">
        <v>4737</v>
      </c>
    </row>
    <row r="997" spans="1:32" x14ac:dyDescent="0.3">
      <c r="A997" t="s">
        <v>4738</v>
      </c>
      <c r="B997" t="s">
        <v>4739</v>
      </c>
      <c r="C997" t="s">
        <v>4740</v>
      </c>
      <c r="D997" t="s">
        <v>1828</v>
      </c>
      <c r="E997" t="s">
        <v>85</v>
      </c>
      <c r="F997">
        <v>2</v>
      </c>
      <c r="G997">
        <v>2022</v>
      </c>
      <c r="H997" s="1">
        <v>44995.399974016203</v>
      </c>
      <c r="I997" t="s">
        <v>3355</v>
      </c>
      <c r="J997">
        <v>573</v>
      </c>
      <c r="K997">
        <v>0</v>
      </c>
      <c r="L997" t="s">
        <v>38</v>
      </c>
      <c r="M997" t="s">
        <v>51</v>
      </c>
      <c r="N997">
        <v>573</v>
      </c>
      <c r="R997" t="s">
        <v>86</v>
      </c>
      <c r="S997">
        <v>41.401833000000003</v>
      </c>
      <c r="T997">
        <v>-74.353082999999998</v>
      </c>
      <c r="U997">
        <v>0</v>
      </c>
      <c r="V997">
        <v>1</v>
      </c>
      <c r="W997">
        <v>2</v>
      </c>
      <c r="X997">
        <v>0</v>
      </c>
      <c r="Y997">
        <v>0</v>
      </c>
      <c r="Z997">
        <v>36003041001</v>
      </c>
      <c r="AA997">
        <v>584.55614757269996</v>
      </c>
      <c r="AB997" t="s">
        <v>41</v>
      </c>
      <c r="AC997" t="s">
        <v>54</v>
      </c>
      <c r="AD997" t="s">
        <v>54</v>
      </c>
      <c r="AE997" t="s">
        <v>55</v>
      </c>
      <c r="AF997" t="s">
        <v>4741</v>
      </c>
    </row>
    <row r="998" spans="1:32" x14ac:dyDescent="0.3">
      <c r="A998" t="s">
        <v>3300</v>
      </c>
      <c r="B998" t="s">
        <v>4742</v>
      </c>
      <c r="C998" t="s">
        <v>4743</v>
      </c>
      <c r="D998" t="s">
        <v>3231</v>
      </c>
      <c r="E998" t="s">
        <v>111</v>
      </c>
      <c r="F998">
        <v>4</v>
      </c>
      <c r="G998">
        <v>2022</v>
      </c>
      <c r="H998" s="1">
        <v>44949.608320706022</v>
      </c>
      <c r="I998" t="s">
        <v>3355</v>
      </c>
      <c r="J998">
        <v>560.91999999999996</v>
      </c>
      <c r="K998">
        <v>0</v>
      </c>
      <c r="L998" t="s">
        <v>38</v>
      </c>
      <c r="M998" t="s">
        <v>39</v>
      </c>
      <c r="N998">
        <v>208.17</v>
      </c>
      <c r="Q998">
        <v>352.75</v>
      </c>
      <c r="R998" t="s">
        <v>561</v>
      </c>
      <c r="S998">
        <v>33.646607000000003</v>
      </c>
      <c r="T998">
        <v>-84.753021000000004</v>
      </c>
      <c r="U998">
        <v>3.4249999999999998</v>
      </c>
      <c r="V998">
        <v>2</v>
      </c>
      <c r="W998">
        <v>6</v>
      </c>
      <c r="X998">
        <v>3.1960000000000002</v>
      </c>
      <c r="Y998">
        <v>657.4</v>
      </c>
      <c r="Z998">
        <v>13000999024</v>
      </c>
      <c r="AA998">
        <v>1584.3110541689998</v>
      </c>
      <c r="AB998" t="s">
        <v>41</v>
      </c>
      <c r="AC998" t="s">
        <v>72</v>
      </c>
      <c r="AD998" t="s">
        <v>54</v>
      </c>
      <c r="AE998" t="s">
        <v>73</v>
      </c>
      <c r="AF998" t="s">
        <v>4744</v>
      </c>
    </row>
    <row r="999" spans="1:32" x14ac:dyDescent="0.3">
      <c r="A999" t="s">
        <v>4745</v>
      </c>
      <c r="B999" t="s">
        <v>4746</v>
      </c>
      <c r="C999" t="s">
        <v>4746</v>
      </c>
      <c r="D999" t="s">
        <v>4747</v>
      </c>
      <c r="E999" t="s">
        <v>99</v>
      </c>
      <c r="F999">
        <v>6</v>
      </c>
      <c r="G999">
        <v>2022</v>
      </c>
      <c r="H999" s="1">
        <v>44791.581142962961</v>
      </c>
      <c r="I999" t="s">
        <v>3355</v>
      </c>
      <c r="J999">
        <v>558.55999999999995</v>
      </c>
      <c r="K999">
        <v>0</v>
      </c>
      <c r="L999" t="s">
        <v>38</v>
      </c>
      <c r="M999" t="s">
        <v>79</v>
      </c>
      <c r="Q999">
        <v>558.55999999999995</v>
      </c>
      <c r="R999" t="s">
        <v>94</v>
      </c>
      <c r="S999">
        <v>33.217472000000001</v>
      </c>
      <c r="T999">
        <v>-95.885971999999995</v>
      </c>
      <c r="U999">
        <v>0.97908333299999994</v>
      </c>
      <c r="V999">
        <v>1</v>
      </c>
      <c r="W999">
        <v>2</v>
      </c>
      <c r="X999">
        <v>2</v>
      </c>
      <c r="Y999">
        <v>357.53500000000003</v>
      </c>
      <c r="Z999">
        <v>48005024001</v>
      </c>
      <c r="AA999">
        <v>536.2983970721499</v>
      </c>
      <c r="AB999" t="s">
        <v>118</v>
      </c>
      <c r="AC999" t="s">
        <v>54</v>
      </c>
      <c r="AD999" t="s">
        <v>54</v>
      </c>
      <c r="AE999" t="s">
        <v>54</v>
      </c>
      <c r="AF999" t="s">
        <v>4748</v>
      </c>
    </row>
    <row r="1000" spans="1:32" x14ac:dyDescent="0.3">
      <c r="A1000" t="s">
        <v>4749</v>
      </c>
      <c r="B1000" t="s">
        <v>4750</v>
      </c>
      <c r="C1000" t="s">
        <v>4751</v>
      </c>
      <c r="D1000" t="s">
        <v>4752</v>
      </c>
      <c r="E1000" t="s">
        <v>3411</v>
      </c>
      <c r="F1000">
        <v>3</v>
      </c>
      <c r="G1000">
        <v>2022</v>
      </c>
      <c r="H1000" s="1">
        <v>44951.604614895834</v>
      </c>
      <c r="I1000" t="s">
        <v>3355</v>
      </c>
      <c r="J1000">
        <v>556.94000000000005</v>
      </c>
      <c r="K1000">
        <v>0</v>
      </c>
      <c r="L1000" t="s">
        <v>38</v>
      </c>
      <c r="M1000" t="s">
        <v>79</v>
      </c>
      <c r="Q1000">
        <v>3364.53</v>
      </c>
      <c r="R1000" t="s">
        <v>94</v>
      </c>
      <c r="S1000">
        <v>38.523212000000001</v>
      </c>
      <c r="T1000">
        <v>-75.090427000000005</v>
      </c>
      <c r="U1000">
        <v>3.096666667</v>
      </c>
      <c r="V1000">
        <v>1</v>
      </c>
      <c r="W1000">
        <v>0</v>
      </c>
      <c r="X1000">
        <v>0</v>
      </c>
      <c r="Y1000">
        <v>1132.28</v>
      </c>
      <c r="Z1000">
        <v>10000001002</v>
      </c>
      <c r="AA1000">
        <v>2640.5184236150003</v>
      </c>
      <c r="AB1000" t="s">
        <v>54</v>
      </c>
      <c r="AC1000" t="s">
        <v>64</v>
      </c>
      <c r="AD1000" t="s">
        <v>537</v>
      </c>
      <c r="AE1000" t="s">
        <v>73</v>
      </c>
      <c r="AF1000" t="s">
        <v>4753</v>
      </c>
    </row>
    <row r="1001" spans="1:32" x14ac:dyDescent="0.3">
      <c r="A1001" t="s">
        <v>4754</v>
      </c>
      <c r="B1001" t="s">
        <v>4755</v>
      </c>
      <c r="C1001" t="s">
        <v>4756</v>
      </c>
      <c r="D1001" t="s">
        <v>4757</v>
      </c>
      <c r="E1001" t="s">
        <v>951</v>
      </c>
      <c r="F1001">
        <v>1</v>
      </c>
      <c r="G1001">
        <v>2022</v>
      </c>
      <c r="H1001" s="1">
        <v>44971.36719665509</v>
      </c>
      <c r="I1001" t="s">
        <v>3355</v>
      </c>
      <c r="J1001">
        <v>546.5</v>
      </c>
      <c r="K1001">
        <v>0</v>
      </c>
      <c r="L1001" t="s">
        <v>38</v>
      </c>
      <c r="M1001" t="s">
        <v>79</v>
      </c>
      <c r="Q1001">
        <v>546.5</v>
      </c>
      <c r="R1001" t="s">
        <v>94</v>
      </c>
      <c r="S1001">
        <v>44.308819999999997</v>
      </c>
      <c r="T1001">
        <v>-71.790480000000002</v>
      </c>
      <c r="U1001">
        <v>0.55216666700000006</v>
      </c>
      <c r="V1001">
        <v>1</v>
      </c>
      <c r="W1001">
        <v>1.5</v>
      </c>
      <c r="X1001">
        <v>0</v>
      </c>
      <c r="Y1001">
        <v>200.87799999999999</v>
      </c>
      <c r="Z1001">
        <v>33000040001</v>
      </c>
      <c r="AA1001">
        <v>442.69657157297002</v>
      </c>
      <c r="AB1001" t="s">
        <v>41</v>
      </c>
      <c r="AC1001" t="s">
        <v>54</v>
      </c>
      <c r="AD1001" t="s">
        <v>54</v>
      </c>
      <c r="AE1001" t="s">
        <v>73</v>
      </c>
      <c r="AF1001" t="s">
        <v>4758</v>
      </c>
    </row>
    <row r="1002" spans="1:32" x14ac:dyDescent="0.3">
      <c r="A1002" t="s">
        <v>4759</v>
      </c>
      <c r="B1002" t="s">
        <v>4760</v>
      </c>
      <c r="C1002" t="s">
        <v>4761</v>
      </c>
      <c r="D1002" t="s">
        <v>4762</v>
      </c>
      <c r="E1002" t="s">
        <v>117</v>
      </c>
      <c r="F1002">
        <v>5</v>
      </c>
      <c r="G1002">
        <v>2022</v>
      </c>
      <c r="H1002" s="1">
        <v>44946.401244351851</v>
      </c>
      <c r="I1002" t="s">
        <v>3355</v>
      </c>
      <c r="J1002">
        <v>540</v>
      </c>
      <c r="K1002">
        <v>0</v>
      </c>
      <c r="L1002" t="s">
        <v>38</v>
      </c>
      <c r="M1002" t="s">
        <v>79</v>
      </c>
      <c r="Q1002">
        <v>540</v>
      </c>
      <c r="R1002" t="s">
        <v>94</v>
      </c>
      <c r="S1002">
        <v>40.082360000000001</v>
      </c>
      <c r="T1002">
        <v>-88.332920000000001</v>
      </c>
      <c r="U1002">
        <v>6.4924345409999997</v>
      </c>
      <c r="V1002">
        <v>4</v>
      </c>
      <c r="W1002">
        <v>17.25</v>
      </c>
      <c r="X1002">
        <v>7.98</v>
      </c>
      <c r="Y1002">
        <v>2287.67</v>
      </c>
      <c r="Z1002">
        <v>17000112002</v>
      </c>
      <c r="AA1002">
        <v>2737.0339246161002</v>
      </c>
      <c r="AB1002" t="s">
        <v>54</v>
      </c>
      <c r="AC1002" t="s">
        <v>54</v>
      </c>
      <c r="AD1002" t="s">
        <v>54</v>
      </c>
      <c r="AE1002" t="s">
        <v>65</v>
      </c>
      <c r="AF1002" t="s">
        <v>4763</v>
      </c>
    </row>
    <row r="1003" spans="1:32" x14ac:dyDescent="0.3">
      <c r="A1003" t="s">
        <v>4764</v>
      </c>
      <c r="B1003" t="s">
        <v>4765</v>
      </c>
      <c r="C1003" t="s">
        <v>4765</v>
      </c>
      <c r="D1003" t="s">
        <v>4766</v>
      </c>
      <c r="E1003" t="s">
        <v>99</v>
      </c>
      <c r="F1003">
        <v>6</v>
      </c>
      <c r="G1003">
        <v>2022</v>
      </c>
      <c r="H1003" s="1">
        <v>44826.458684872683</v>
      </c>
      <c r="I1003" t="s">
        <v>3355</v>
      </c>
      <c r="J1003">
        <v>539.75</v>
      </c>
      <c r="K1003">
        <v>0</v>
      </c>
      <c r="L1003" t="s">
        <v>38</v>
      </c>
      <c r="M1003" t="s">
        <v>79</v>
      </c>
      <c r="Q1003">
        <v>539.75</v>
      </c>
      <c r="R1003" t="s">
        <v>94</v>
      </c>
      <c r="S1003">
        <v>30.71097</v>
      </c>
      <c r="T1003">
        <v>-94.934389999999993</v>
      </c>
      <c r="U1003">
        <v>1.4034166669999999</v>
      </c>
      <c r="V1003">
        <v>1</v>
      </c>
      <c r="W1003">
        <v>2.25</v>
      </c>
      <c r="X1003">
        <v>0</v>
      </c>
      <c r="Y1003">
        <v>512.41300000000001</v>
      </c>
      <c r="AB1003" t="s">
        <v>118</v>
      </c>
      <c r="AC1003" t="s">
        <v>54</v>
      </c>
      <c r="AD1003" t="s">
        <v>54</v>
      </c>
      <c r="AE1003" t="s">
        <v>44</v>
      </c>
      <c r="AF1003" t="s">
        <v>4767</v>
      </c>
    </row>
    <row r="1004" spans="1:32" x14ac:dyDescent="0.3">
      <c r="A1004" t="s">
        <v>4768</v>
      </c>
      <c r="B1004" t="s">
        <v>4769</v>
      </c>
      <c r="C1004" t="s">
        <v>4770</v>
      </c>
      <c r="D1004" t="s">
        <v>4771</v>
      </c>
      <c r="E1004" t="s">
        <v>213</v>
      </c>
      <c r="F1004">
        <v>3</v>
      </c>
      <c r="G1004">
        <v>2022</v>
      </c>
      <c r="H1004" s="1">
        <v>44959.593131701389</v>
      </c>
      <c r="I1004" t="s">
        <v>3355</v>
      </c>
      <c r="J1004">
        <v>535.01</v>
      </c>
      <c r="K1004">
        <v>0</v>
      </c>
      <c r="L1004" t="s">
        <v>38</v>
      </c>
      <c r="M1004" t="s">
        <v>51</v>
      </c>
      <c r="N1004">
        <v>535.01</v>
      </c>
      <c r="R1004" t="s">
        <v>52</v>
      </c>
      <c r="S1004">
        <v>39.763908999999998</v>
      </c>
      <c r="T1004">
        <v>-76.703271999999998</v>
      </c>
      <c r="U1004">
        <v>1.213833333</v>
      </c>
      <c r="V1004">
        <v>1</v>
      </c>
      <c r="W1004">
        <v>2.25</v>
      </c>
      <c r="X1004">
        <v>0</v>
      </c>
      <c r="Y1004">
        <v>443.13900000000001</v>
      </c>
      <c r="Z1004">
        <v>42003159001</v>
      </c>
      <c r="AA1004">
        <v>646.47175198849993</v>
      </c>
      <c r="AB1004" t="s">
        <v>87</v>
      </c>
      <c r="AC1004" t="s">
        <v>72</v>
      </c>
      <c r="AD1004" t="s">
        <v>54</v>
      </c>
      <c r="AE1004" t="s">
        <v>65</v>
      </c>
      <c r="AF1004" t="s">
        <v>4772</v>
      </c>
    </row>
    <row r="1005" spans="1:32" x14ac:dyDescent="0.3">
      <c r="A1005" t="s">
        <v>4773</v>
      </c>
      <c r="B1005" t="s">
        <v>4774</v>
      </c>
      <c r="C1005" t="s">
        <v>4774</v>
      </c>
      <c r="D1005" t="s">
        <v>4775</v>
      </c>
      <c r="E1005" t="s">
        <v>99</v>
      </c>
      <c r="F1005">
        <v>6</v>
      </c>
      <c r="G1005">
        <v>2022</v>
      </c>
      <c r="H1005" s="1">
        <v>44872.67549577546</v>
      </c>
      <c r="I1005" t="s">
        <v>3355</v>
      </c>
      <c r="J1005">
        <v>530.48</v>
      </c>
      <c r="K1005">
        <v>0</v>
      </c>
      <c r="L1005" t="s">
        <v>38</v>
      </c>
      <c r="M1005" t="s">
        <v>79</v>
      </c>
      <c r="Q1005">
        <v>530.48</v>
      </c>
      <c r="R1005" t="s">
        <v>94</v>
      </c>
      <c r="S1005">
        <v>29.957439999999998</v>
      </c>
      <c r="T1005">
        <v>-93.999790000000004</v>
      </c>
      <c r="U1005">
        <v>2.4059166670000001</v>
      </c>
      <c r="V1005">
        <v>1</v>
      </c>
      <c r="W1005">
        <v>5.2</v>
      </c>
      <c r="X1005">
        <v>5.2</v>
      </c>
      <c r="Y1005">
        <v>878.71400000000006</v>
      </c>
      <c r="Z1005">
        <v>48006007001</v>
      </c>
      <c r="AB1005" t="s">
        <v>41</v>
      </c>
      <c r="AC1005" t="s">
        <v>54</v>
      </c>
      <c r="AD1005" t="s">
        <v>54</v>
      </c>
      <c r="AE1005" t="s">
        <v>65</v>
      </c>
      <c r="AF1005" t="s">
        <v>4776</v>
      </c>
    </row>
    <row r="1006" spans="1:32" x14ac:dyDescent="0.3">
      <c r="A1006" t="s">
        <v>4777</v>
      </c>
      <c r="B1006" t="s">
        <v>4778</v>
      </c>
      <c r="C1006" t="s">
        <v>4779</v>
      </c>
      <c r="D1006" t="s">
        <v>4780</v>
      </c>
      <c r="E1006" t="s">
        <v>36</v>
      </c>
      <c r="F1006">
        <v>9</v>
      </c>
      <c r="G1006">
        <v>2022</v>
      </c>
      <c r="H1006" s="1">
        <v>44971.506509386571</v>
      </c>
      <c r="I1006" t="s">
        <v>3355</v>
      </c>
      <c r="J1006">
        <v>518</v>
      </c>
      <c r="K1006">
        <v>0</v>
      </c>
      <c r="L1006" t="s">
        <v>38</v>
      </c>
      <c r="M1006" t="s">
        <v>79</v>
      </c>
      <c r="Q1006">
        <v>330</v>
      </c>
      <c r="R1006" t="s">
        <v>52</v>
      </c>
      <c r="S1006">
        <v>33.017359999999996</v>
      </c>
      <c r="T1006">
        <v>-115.50923</v>
      </c>
      <c r="U1006">
        <v>0</v>
      </c>
      <c r="V1006">
        <v>1</v>
      </c>
      <c r="W1006">
        <v>5.9</v>
      </c>
      <c r="X1006">
        <v>3.1</v>
      </c>
      <c r="Y1006">
        <v>0</v>
      </c>
      <c r="Z1006">
        <v>6007022001</v>
      </c>
      <c r="AA1006">
        <v>2895.4650300330004</v>
      </c>
      <c r="AB1006" t="s">
        <v>41</v>
      </c>
      <c r="AC1006" t="s">
        <v>54</v>
      </c>
      <c r="AD1006" t="s">
        <v>43</v>
      </c>
      <c r="AE1006" t="s">
        <v>73</v>
      </c>
      <c r="AF1006" t="s">
        <v>4781</v>
      </c>
    </row>
    <row r="1007" spans="1:32" x14ac:dyDescent="0.3">
      <c r="A1007" t="s">
        <v>4782</v>
      </c>
      <c r="B1007" t="s">
        <v>4783</v>
      </c>
      <c r="C1007" t="s">
        <v>4784</v>
      </c>
      <c r="D1007" t="s">
        <v>4785</v>
      </c>
      <c r="E1007" t="s">
        <v>213</v>
      </c>
      <c r="F1007">
        <v>3</v>
      </c>
      <c r="G1007">
        <v>2022</v>
      </c>
      <c r="H1007" s="1">
        <v>44944.617864375003</v>
      </c>
      <c r="I1007" t="s">
        <v>3355</v>
      </c>
      <c r="J1007">
        <v>517.42999999999995</v>
      </c>
      <c r="K1007">
        <v>0</v>
      </c>
      <c r="L1007" t="s">
        <v>38</v>
      </c>
      <c r="M1007" t="s">
        <v>51</v>
      </c>
      <c r="N1007">
        <v>517.42999999999995</v>
      </c>
      <c r="R1007" t="s">
        <v>214</v>
      </c>
      <c r="S1007">
        <v>40.099167000000001</v>
      </c>
      <c r="T1007">
        <v>-76.493611000000001</v>
      </c>
      <c r="U1007">
        <v>0.81008333300000002</v>
      </c>
      <c r="V1007">
        <v>1</v>
      </c>
      <c r="W1007">
        <v>1.53</v>
      </c>
      <c r="X1007">
        <v>0</v>
      </c>
      <c r="Y1007">
        <v>295.64299999999997</v>
      </c>
      <c r="Z1007">
        <v>42001005001</v>
      </c>
      <c r="AA1007">
        <v>373.31467368350002</v>
      </c>
      <c r="AB1007" t="s">
        <v>53</v>
      </c>
      <c r="AC1007" t="s">
        <v>42</v>
      </c>
      <c r="AD1007" t="s">
        <v>975</v>
      </c>
      <c r="AE1007" t="s">
        <v>73</v>
      </c>
      <c r="AF1007" t="s">
        <v>4786</v>
      </c>
    </row>
    <row r="1008" spans="1:32" x14ac:dyDescent="0.3">
      <c r="A1008" t="s">
        <v>4787</v>
      </c>
      <c r="B1008" t="s">
        <v>4788</v>
      </c>
      <c r="C1008" t="s">
        <v>4789</v>
      </c>
      <c r="D1008" t="s">
        <v>3448</v>
      </c>
      <c r="E1008" t="s">
        <v>253</v>
      </c>
      <c r="F1008">
        <v>5</v>
      </c>
      <c r="G1008">
        <v>2022</v>
      </c>
      <c r="H1008" s="1">
        <v>44950.355598275462</v>
      </c>
      <c r="I1008" t="s">
        <v>3355</v>
      </c>
      <c r="J1008">
        <v>517</v>
      </c>
      <c r="K1008">
        <v>0</v>
      </c>
      <c r="L1008" t="s">
        <v>38</v>
      </c>
      <c r="M1008" t="s">
        <v>51</v>
      </c>
      <c r="N1008">
        <v>517</v>
      </c>
      <c r="R1008" t="s">
        <v>52</v>
      </c>
      <c r="S1008">
        <v>38.350099999999998</v>
      </c>
      <c r="T1008">
        <v>-87.593400000000003</v>
      </c>
      <c r="U1008">
        <v>2.219966667</v>
      </c>
      <c r="V1008">
        <v>1</v>
      </c>
      <c r="W1008">
        <v>4.1859999999999999</v>
      </c>
      <c r="X1008">
        <v>0</v>
      </c>
      <c r="Y1008">
        <v>809.48850000000004</v>
      </c>
      <c r="Z1008">
        <v>18000809001</v>
      </c>
      <c r="AA1008">
        <v>1524.5807063796401</v>
      </c>
      <c r="AB1008" t="s">
        <v>41</v>
      </c>
      <c r="AC1008" t="s">
        <v>54</v>
      </c>
      <c r="AD1008" t="s">
        <v>54</v>
      </c>
      <c r="AE1008" t="s">
        <v>73</v>
      </c>
      <c r="AF1008" t="s">
        <v>4790</v>
      </c>
    </row>
    <row r="1009" spans="1:32" x14ac:dyDescent="0.3">
      <c r="A1009" t="s">
        <v>4216</v>
      </c>
      <c r="B1009" t="s">
        <v>4791</v>
      </c>
      <c r="C1009" t="s">
        <v>4792</v>
      </c>
      <c r="D1009" t="s">
        <v>3607</v>
      </c>
      <c r="E1009" t="s">
        <v>85</v>
      </c>
      <c r="F1009">
        <v>2</v>
      </c>
      <c r="G1009">
        <v>2022</v>
      </c>
      <c r="H1009" s="1">
        <v>44976.560097581016</v>
      </c>
      <c r="I1009" t="s">
        <v>3355</v>
      </c>
      <c r="J1009">
        <v>511</v>
      </c>
      <c r="K1009">
        <v>0</v>
      </c>
      <c r="L1009" t="s">
        <v>38</v>
      </c>
      <c r="M1009" t="s">
        <v>63</v>
      </c>
      <c r="P1009">
        <v>511</v>
      </c>
      <c r="R1009" t="s">
        <v>38</v>
      </c>
      <c r="S1009">
        <v>40.964750000000002</v>
      </c>
      <c r="T1009">
        <v>-73.690777999999995</v>
      </c>
      <c r="U1009">
        <v>2.8833333329999999</v>
      </c>
      <c r="V1009">
        <v>2</v>
      </c>
      <c r="W1009">
        <v>5</v>
      </c>
      <c r="X1009">
        <v>0</v>
      </c>
      <c r="Y1009">
        <v>1050.7</v>
      </c>
      <c r="Z1009">
        <v>36003169001</v>
      </c>
      <c r="AA1009">
        <v>1481.0576785697101</v>
      </c>
      <c r="AB1009" t="s">
        <v>54</v>
      </c>
      <c r="AC1009" t="s">
        <v>54</v>
      </c>
      <c r="AD1009" t="s">
        <v>54</v>
      </c>
      <c r="AE1009" t="s">
        <v>44</v>
      </c>
      <c r="AF1009" t="s">
        <v>4793</v>
      </c>
    </row>
    <row r="1010" spans="1:32" x14ac:dyDescent="0.3">
      <c r="A1010" t="s">
        <v>4794</v>
      </c>
      <c r="B1010" t="s">
        <v>4795</v>
      </c>
      <c r="C1010" t="s">
        <v>4796</v>
      </c>
      <c r="D1010" t="s">
        <v>4797</v>
      </c>
      <c r="E1010" t="s">
        <v>172</v>
      </c>
      <c r="F1010">
        <v>4</v>
      </c>
      <c r="G1010">
        <v>2022</v>
      </c>
      <c r="H1010" s="1">
        <v>44979.537176909726</v>
      </c>
      <c r="I1010" t="s">
        <v>3355</v>
      </c>
      <c r="J1010">
        <v>509.45</v>
      </c>
      <c r="K1010">
        <v>0</v>
      </c>
      <c r="L1010" t="s">
        <v>38</v>
      </c>
      <c r="M1010" t="s">
        <v>79</v>
      </c>
      <c r="Q1010">
        <v>509.45</v>
      </c>
      <c r="R1010" t="s">
        <v>94</v>
      </c>
      <c r="S1010">
        <v>34.647500000000001</v>
      </c>
      <c r="T1010">
        <v>-82.99</v>
      </c>
      <c r="U1010">
        <v>2.5983333329999998</v>
      </c>
      <c r="V1010">
        <v>1</v>
      </c>
      <c r="W1010">
        <v>0</v>
      </c>
      <c r="X1010">
        <v>0</v>
      </c>
      <c r="Y1010">
        <v>946.9</v>
      </c>
      <c r="Z1010">
        <v>45000704001</v>
      </c>
      <c r="AA1010">
        <v>1420.4168071859999</v>
      </c>
      <c r="AB1010" t="s">
        <v>41</v>
      </c>
      <c r="AC1010" t="s">
        <v>72</v>
      </c>
      <c r="AD1010" t="s">
        <v>54</v>
      </c>
      <c r="AE1010" t="s">
        <v>73</v>
      </c>
      <c r="AF1010" t="s">
        <v>4798</v>
      </c>
    </row>
    <row r="1011" spans="1:32" x14ac:dyDescent="0.3">
      <c r="A1011" t="s">
        <v>4799</v>
      </c>
      <c r="B1011" t="s">
        <v>4800</v>
      </c>
      <c r="C1011" t="s">
        <v>4801</v>
      </c>
      <c r="D1011" t="s">
        <v>4802</v>
      </c>
      <c r="E1011" t="s">
        <v>85</v>
      </c>
      <c r="F1011">
        <v>2</v>
      </c>
      <c r="G1011">
        <v>2022</v>
      </c>
      <c r="H1011" s="1">
        <v>44974.480737905091</v>
      </c>
      <c r="I1011" t="s">
        <v>3355</v>
      </c>
      <c r="J1011">
        <v>507</v>
      </c>
      <c r="K1011">
        <v>1</v>
      </c>
      <c r="L1011" t="s">
        <v>51</v>
      </c>
      <c r="M1011" t="s">
        <v>51</v>
      </c>
      <c r="N1011">
        <v>507</v>
      </c>
      <c r="R1011" t="s">
        <v>214</v>
      </c>
      <c r="S1011">
        <v>41.608083000000001</v>
      </c>
      <c r="T1011">
        <v>-73.942582999999999</v>
      </c>
      <c r="U1011">
        <v>0</v>
      </c>
      <c r="V1011">
        <v>1</v>
      </c>
      <c r="W1011">
        <v>2.7749999999999999</v>
      </c>
      <c r="X1011">
        <v>0</v>
      </c>
      <c r="Y1011">
        <v>0</v>
      </c>
      <c r="Z1011">
        <v>36003020002</v>
      </c>
      <c r="AA1011">
        <v>732.97149345175012</v>
      </c>
      <c r="AB1011" t="s">
        <v>41</v>
      </c>
      <c r="AC1011" t="s">
        <v>54</v>
      </c>
      <c r="AD1011" t="s">
        <v>54</v>
      </c>
      <c r="AE1011" t="s">
        <v>55</v>
      </c>
      <c r="AF1011" t="s">
        <v>4803</v>
      </c>
    </row>
    <row r="1012" spans="1:32" x14ac:dyDescent="0.3">
      <c r="A1012" t="s">
        <v>4804</v>
      </c>
      <c r="B1012" t="s">
        <v>4805</v>
      </c>
      <c r="C1012" t="s">
        <v>4806</v>
      </c>
      <c r="D1012" t="s">
        <v>2505</v>
      </c>
      <c r="E1012" t="s">
        <v>172</v>
      </c>
      <c r="F1012">
        <v>4</v>
      </c>
      <c r="G1012">
        <v>2022</v>
      </c>
      <c r="H1012" s="1">
        <v>44976.497464444445</v>
      </c>
      <c r="I1012" t="s">
        <v>3355</v>
      </c>
      <c r="J1012">
        <v>498.34</v>
      </c>
      <c r="K1012">
        <v>0</v>
      </c>
      <c r="L1012" t="s">
        <v>38</v>
      </c>
      <c r="M1012" t="s">
        <v>51</v>
      </c>
      <c r="N1012">
        <v>921.6</v>
      </c>
      <c r="R1012" t="s">
        <v>52</v>
      </c>
      <c r="S1012">
        <v>34.491943999999997</v>
      </c>
      <c r="T1012">
        <v>-82.625277999999994</v>
      </c>
      <c r="U1012">
        <v>4.2554166670000004</v>
      </c>
      <c r="V1012">
        <v>1</v>
      </c>
      <c r="W1012">
        <v>0</v>
      </c>
      <c r="X1012">
        <v>0</v>
      </c>
      <c r="Y1012">
        <v>1552.357</v>
      </c>
      <c r="Z1012">
        <v>45000237002</v>
      </c>
      <c r="AA1012">
        <v>2840.8336143720003</v>
      </c>
      <c r="AB1012" t="s">
        <v>407</v>
      </c>
      <c r="AC1012" t="s">
        <v>42</v>
      </c>
      <c r="AD1012" t="s">
        <v>54</v>
      </c>
      <c r="AE1012" t="s">
        <v>55</v>
      </c>
      <c r="AF1012" t="s">
        <v>4807</v>
      </c>
    </row>
    <row r="1013" spans="1:32" x14ac:dyDescent="0.3">
      <c r="A1013" t="s">
        <v>4216</v>
      </c>
      <c r="B1013" t="s">
        <v>4808</v>
      </c>
      <c r="C1013" t="s">
        <v>4809</v>
      </c>
      <c r="D1013" t="s">
        <v>3607</v>
      </c>
      <c r="E1013" t="s">
        <v>85</v>
      </c>
      <c r="F1013">
        <v>2</v>
      </c>
      <c r="G1013">
        <v>2022</v>
      </c>
      <c r="H1013" s="1">
        <v>44975.843312118057</v>
      </c>
      <c r="I1013" t="s">
        <v>3355</v>
      </c>
      <c r="J1013">
        <v>496.16</v>
      </c>
      <c r="K1013">
        <v>0</v>
      </c>
      <c r="L1013" t="s">
        <v>38</v>
      </c>
      <c r="M1013" t="s">
        <v>63</v>
      </c>
      <c r="P1013">
        <v>496.15</v>
      </c>
      <c r="R1013" t="s">
        <v>38</v>
      </c>
      <c r="S1013">
        <v>41.300055999999998</v>
      </c>
      <c r="T1013">
        <v>-73.929582999999994</v>
      </c>
      <c r="U1013">
        <v>0</v>
      </c>
      <c r="V1013">
        <v>1</v>
      </c>
      <c r="W1013">
        <v>10</v>
      </c>
      <c r="X1013">
        <v>0</v>
      </c>
      <c r="Y1013">
        <v>0</v>
      </c>
      <c r="Z1013">
        <v>36003169008</v>
      </c>
      <c r="AA1013">
        <v>2986.5173894680001</v>
      </c>
      <c r="AB1013" t="s">
        <v>53</v>
      </c>
      <c r="AC1013" t="s">
        <v>54</v>
      </c>
      <c r="AD1013" t="s">
        <v>54</v>
      </c>
      <c r="AE1013" t="s">
        <v>55</v>
      </c>
      <c r="AF1013" t="s">
        <v>4810</v>
      </c>
    </row>
    <row r="1014" spans="1:32" x14ac:dyDescent="0.3">
      <c r="A1014" t="s">
        <v>4811</v>
      </c>
      <c r="B1014" t="s">
        <v>4812</v>
      </c>
      <c r="C1014" t="s">
        <v>4813</v>
      </c>
      <c r="D1014" t="s">
        <v>4814</v>
      </c>
      <c r="E1014" t="s">
        <v>117</v>
      </c>
      <c r="F1014">
        <v>5</v>
      </c>
      <c r="G1014">
        <v>2022</v>
      </c>
      <c r="H1014" s="1">
        <v>44949.459845057871</v>
      </c>
      <c r="I1014" t="s">
        <v>3355</v>
      </c>
      <c r="J1014">
        <v>493</v>
      </c>
      <c r="K1014">
        <v>0</v>
      </c>
      <c r="L1014" t="s">
        <v>38</v>
      </c>
      <c r="M1014" t="s">
        <v>79</v>
      </c>
      <c r="Q1014">
        <v>493</v>
      </c>
      <c r="R1014" t="s">
        <v>52</v>
      </c>
      <c r="S1014">
        <v>37.759279999999997</v>
      </c>
      <c r="T1014">
        <v>-89.361400000000003</v>
      </c>
      <c r="U1014">
        <v>1.9334166669999999</v>
      </c>
      <c r="V1014">
        <v>1</v>
      </c>
      <c r="W1014">
        <v>7</v>
      </c>
      <c r="X1014">
        <v>2.8</v>
      </c>
      <c r="Y1014">
        <v>700.5</v>
      </c>
      <c r="Z1014">
        <v>17000038001</v>
      </c>
      <c r="AA1014">
        <v>393.34619275919999</v>
      </c>
      <c r="AB1014" t="s">
        <v>41</v>
      </c>
      <c r="AC1014" t="s">
        <v>54</v>
      </c>
      <c r="AD1014" t="s">
        <v>54</v>
      </c>
      <c r="AE1014" t="s">
        <v>73</v>
      </c>
      <c r="AF1014" t="s">
        <v>4815</v>
      </c>
    </row>
    <row r="1015" spans="1:32" x14ac:dyDescent="0.3">
      <c r="A1015" t="s">
        <v>4816</v>
      </c>
      <c r="B1015" t="s">
        <v>4817</v>
      </c>
      <c r="C1015" t="s">
        <v>4818</v>
      </c>
      <c r="D1015" t="s">
        <v>4819</v>
      </c>
      <c r="E1015" t="s">
        <v>600</v>
      </c>
      <c r="F1015">
        <v>4</v>
      </c>
      <c r="G1015">
        <v>2022</v>
      </c>
      <c r="H1015" s="1">
        <v>44963.635300057867</v>
      </c>
      <c r="I1015" t="s">
        <v>3355</v>
      </c>
      <c r="J1015">
        <v>489</v>
      </c>
      <c r="K1015">
        <v>0</v>
      </c>
      <c r="L1015" t="s">
        <v>38</v>
      </c>
      <c r="M1015" t="s">
        <v>39</v>
      </c>
      <c r="N1015">
        <v>73</v>
      </c>
      <c r="Q1015">
        <v>416</v>
      </c>
      <c r="R1015" t="s">
        <v>561</v>
      </c>
      <c r="S1015">
        <v>25.997499999999999</v>
      </c>
      <c r="T1015">
        <v>-80.252178999999998</v>
      </c>
      <c r="Z1015">
        <v>12000001038</v>
      </c>
      <c r="AA1015">
        <v>2786.2021987109993</v>
      </c>
      <c r="AB1015" t="s">
        <v>41</v>
      </c>
      <c r="AC1015" t="s">
        <v>54</v>
      </c>
      <c r="AD1015" t="s">
        <v>54</v>
      </c>
      <c r="AE1015" t="s">
        <v>73</v>
      </c>
      <c r="AF1015" t="s">
        <v>4820</v>
      </c>
    </row>
    <row r="1016" spans="1:32" x14ac:dyDescent="0.3">
      <c r="A1016" t="s">
        <v>4821</v>
      </c>
      <c r="B1016" t="s">
        <v>4822</v>
      </c>
      <c r="C1016" t="s">
        <v>4822</v>
      </c>
      <c r="D1016" t="s">
        <v>98</v>
      </c>
      <c r="E1016" t="s">
        <v>99</v>
      </c>
      <c r="F1016">
        <v>6</v>
      </c>
      <c r="G1016">
        <v>2022</v>
      </c>
      <c r="H1016" s="1">
        <v>44833.451851782411</v>
      </c>
      <c r="I1016" t="s">
        <v>3355</v>
      </c>
      <c r="J1016">
        <v>488.61</v>
      </c>
      <c r="K1016">
        <v>0</v>
      </c>
      <c r="L1016" t="s">
        <v>38</v>
      </c>
      <c r="M1016" t="s">
        <v>79</v>
      </c>
      <c r="Q1016">
        <v>488.61</v>
      </c>
      <c r="R1016" t="s">
        <v>52</v>
      </c>
      <c r="S1016">
        <v>29.925236000000002</v>
      </c>
      <c r="T1016">
        <v>-95.609966</v>
      </c>
      <c r="U1016">
        <v>2.0745833330000001</v>
      </c>
      <c r="V1016">
        <v>1</v>
      </c>
      <c r="W1016">
        <v>3</v>
      </c>
      <c r="X1016">
        <v>0</v>
      </c>
      <c r="Y1016">
        <v>757.52700000000004</v>
      </c>
      <c r="AB1016" t="s">
        <v>41</v>
      </c>
      <c r="AC1016" t="s">
        <v>54</v>
      </c>
      <c r="AD1016" t="s">
        <v>54</v>
      </c>
      <c r="AE1016" t="s">
        <v>73</v>
      </c>
      <c r="AF1016" t="s">
        <v>4823</v>
      </c>
    </row>
    <row r="1017" spans="1:32" x14ac:dyDescent="0.3">
      <c r="A1017" t="s">
        <v>4360</v>
      </c>
      <c r="B1017" t="s">
        <v>4824</v>
      </c>
      <c r="C1017" t="s">
        <v>4825</v>
      </c>
      <c r="D1017" t="s">
        <v>4360</v>
      </c>
      <c r="E1017" t="s">
        <v>437</v>
      </c>
      <c r="F1017">
        <v>5</v>
      </c>
      <c r="G1017">
        <v>2022</v>
      </c>
      <c r="H1017" s="1">
        <v>44945.637618425928</v>
      </c>
      <c r="I1017" t="s">
        <v>3355</v>
      </c>
      <c r="J1017">
        <v>487</v>
      </c>
      <c r="K1017">
        <v>0</v>
      </c>
      <c r="L1017" t="s">
        <v>38</v>
      </c>
      <c r="M1017" t="s">
        <v>51</v>
      </c>
      <c r="N1017">
        <v>487</v>
      </c>
      <c r="R1017" t="s">
        <v>52</v>
      </c>
      <c r="S1017">
        <v>43.645366000000003</v>
      </c>
      <c r="T1017">
        <v>-95.579616000000001</v>
      </c>
      <c r="U1017">
        <v>1.5625833330000001</v>
      </c>
      <c r="V1017">
        <v>1</v>
      </c>
      <c r="W1017">
        <v>4</v>
      </c>
      <c r="X1017">
        <v>4</v>
      </c>
      <c r="Y1017">
        <v>570.83000000000004</v>
      </c>
      <c r="Z1017">
        <v>27000180001</v>
      </c>
      <c r="AA1017">
        <v>1197.1564218513799</v>
      </c>
      <c r="AB1017" t="s">
        <v>53</v>
      </c>
      <c r="AC1017" t="s">
        <v>42</v>
      </c>
      <c r="AD1017" t="s">
        <v>54</v>
      </c>
      <c r="AE1017" t="s">
        <v>438</v>
      </c>
      <c r="AF1017" t="s">
        <v>4826</v>
      </c>
    </row>
    <row r="1018" spans="1:32" x14ac:dyDescent="0.3">
      <c r="A1018" t="s">
        <v>4827</v>
      </c>
      <c r="B1018" t="s">
        <v>4828</v>
      </c>
      <c r="C1018" t="s">
        <v>4829</v>
      </c>
      <c r="D1018" t="s">
        <v>4830</v>
      </c>
      <c r="E1018" t="s">
        <v>777</v>
      </c>
      <c r="F1018">
        <v>9</v>
      </c>
      <c r="G1018">
        <v>2022</v>
      </c>
      <c r="H1018" s="1">
        <v>44945.585432453707</v>
      </c>
      <c r="I1018" t="s">
        <v>3355</v>
      </c>
      <c r="J1018">
        <v>481.44</v>
      </c>
      <c r="K1018">
        <v>0</v>
      </c>
      <c r="L1018" t="s">
        <v>38</v>
      </c>
      <c r="M1018" t="s">
        <v>79</v>
      </c>
      <c r="Q1018">
        <v>481.44</v>
      </c>
      <c r="R1018" t="s">
        <v>52</v>
      </c>
      <c r="S1018">
        <v>40.843617000000002</v>
      </c>
      <c r="T1018">
        <v>-115.752753</v>
      </c>
      <c r="Z1018">
        <v>32000045001</v>
      </c>
      <c r="AA1018">
        <v>857.71322587769987</v>
      </c>
      <c r="AB1018" t="s">
        <v>407</v>
      </c>
      <c r="AC1018" t="s">
        <v>3356</v>
      </c>
      <c r="AD1018" t="s">
        <v>54</v>
      </c>
      <c r="AE1018" t="s">
        <v>73</v>
      </c>
      <c r="AF1018" t="s">
        <v>4831</v>
      </c>
    </row>
    <row r="1019" spans="1:32" x14ac:dyDescent="0.3">
      <c r="A1019" t="s">
        <v>4832</v>
      </c>
      <c r="B1019" t="s">
        <v>4833</v>
      </c>
      <c r="C1019" t="s">
        <v>4834</v>
      </c>
      <c r="D1019" t="s">
        <v>4835</v>
      </c>
      <c r="E1019" t="s">
        <v>136</v>
      </c>
      <c r="F1019">
        <v>4</v>
      </c>
      <c r="G1019">
        <v>2022</v>
      </c>
      <c r="H1019" s="1">
        <v>44978.510831284722</v>
      </c>
      <c r="I1019" t="s">
        <v>3355</v>
      </c>
      <c r="J1019">
        <v>480</v>
      </c>
      <c r="K1019">
        <v>0</v>
      </c>
      <c r="L1019" t="s">
        <v>38</v>
      </c>
      <c r="M1019" t="s">
        <v>51</v>
      </c>
      <c r="N1019">
        <v>480</v>
      </c>
      <c r="R1019" t="s">
        <v>52</v>
      </c>
      <c r="S1019">
        <v>36.4758</v>
      </c>
      <c r="T1019">
        <v>-79.743849999999995</v>
      </c>
      <c r="U1019">
        <v>0</v>
      </c>
      <c r="V1019">
        <v>1</v>
      </c>
      <c r="W1019">
        <v>13.5</v>
      </c>
      <c r="X1019">
        <v>0</v>
      </c>
      <c r="Y1019">
        <v>0</v>
      </c>
      <c r="Z1019">
        <v>37007901001</v>
      </c>
      <c r="AA1019">
        <v>3678.5153211739998</v>
      </c>
      <c r="AB1019" t="s">
        <v>41</v>
      </c>
      <c r="AC1019" t="s">
        <v>54</v>
      </c>
      <c r="AD1019" t="s">
        <v>54</v>
      </c>
      <c r="AE1019" t="s">
        <v>44</v>
      </c>
      <c r="AF1019" t="s">
        <v>4836</v>
      </c>
    </row>
    <row r="1020" spans="1:32" x14ac:dyDescent="0.3">
      <c r="A1020" t="s">
        <v>4837</v>
      </c>
      <c r="B1020" t="s">
        <v>4838</v>
      </c>
      <c r="C1020" t="s">
        <v>4839</v>
      </c>
      <c r="D1020" t="s">
        <v>4840</v>
      </c>
      <c r="E1020" t="s">
        <v>641</v>
      </c>
      <c r="F1020">
        <v>3</v>
      </c>
      <c r="G1020">
        <v>2022</v>
      </c>
      <c r="H1020" s="1">
        <v>44979.406771319445</v>
      </c>
      <c r="I1020" t="s">
        <v>3355</v>
      </c>
      <c r="J1020">
        <v>479.5</v>
      </c>
      <c r="K1020">
        <v>0</v>
      </c>
      <c r="L1020" t="s">
        <v>38</v>
      </c>
      <c r="M1020" t="s">
        <v>51</v>
      </c>
      <c r="N1020">
        <v>479.5</v>
      </c>
      <c r="R1020" t="s">
        <v>52</v>
      </c>
      <c r="S1020">
        <v>38.530059999999999</v>
      </c>
      <c r="T1020">
        <v>-77.798100000000005</v>
      </c>
      <c r="U1020">
        <v>0.920608333</v>
      </c>
      <c r="V1020">
        <v>1</v>
      </c>
      <c r="W1020">
        <v>2</v>
      </c>
      <c r="X1020">
        <v>0</v>
      </c>
      <c r="Y1020">
        <v>336.17230000000001</v>
      </c>
      <c r="Z1020">
        <v>51000292003</v>
      </c>
      <c r="AA1020">
        <v>728.41887547999988</v>
      </c>
      <c r="AB1020" t="s">
        <v>41</v>
      </c>
      <c r="AC1020" t="s">
        <v>54</v>
      </c>
      <c r="AD1020" t="s">
        <v>54</v>
      </c>
      <c r="AE1020" t="s">
        <v>54</v>
      </c>
      <c r="AF1020" t="s">
        <v>4841</v>
      </c>
    </row>
    <row r="1021" spans="1:32" x14ac:dyDescent="0.3">
      <c r="A1021" t="s">
        <v>4842</v>
      </c>
      <c r="B1021" t="s">
        <v>4843</v>
      </c>
      <c r="C1021" t="s">
        <v>4844</v>
      </c>
      <c r="D1021" t="s">
        <v>3640</v>
      </c>
      <c r="E1021" t="s">
        <v>85</v>
      </c>
      <c r="F1021">
        <v>2</v>
      </c>
      <c r="G1021">
        <v>2022</v>
      </c>
      <c r="H1021" s="1">
        <v>44972.509171226855</v>
      </c>
      <c r="I1021" t="s">
        <v>3355</v>
      </c>
      <c r="J1021">
        <v>475.1</v>
      </c>
      <c r="K1021">
        <v>0</v>
      </c>
      <c r="L1021" t="s">
        <v>38</v>
      </c>
      <c r="M1021" t="s">
        <v>79</v>
      </c>
      <c r="Q1021">
        <v>475.1</v>
      </c>
      <c r="R1021" t="s">
        <v>94</v>
      </c>
      <c r="S1021">
        <v>42.656388999999997</v>
      </c>
      <c r="T1021">
        <v>-79.058055999999993</v>
      </c>
      <c r="U1021">
        <v>18.328333333</v>
      </c>
      <c r="V1021">
        <v>3</v>
      </c>
      <c r="W1021">
        <v>7.68</v>
      </c>
      <c r="X1021">
        <v>0</v>
      </c>
      <c r="Y1021">
        <v>4377.57</v>
      </c>
      <c r="Z1021">
        <v>36009082002</v>
      </c>
      <c r="AA1021">
        <v>1402.2063352990001</v>
      </c>
      <c r="AB1021" t="s">
        <v>118</v>
      </c>
      <c r="AC1021" t="s">
        <v>64</v>
      </c>
      <c r="AD1021" t="s">
        <v>54</v>
      </c>
      <c r="AE1021" t="s">
        <v>73</v>
      </c>
      <c r="AF1021" t="s">
        <v>4845</v>
      </c>
    </row>
    <row r="1022" spans="1:32" x14ac:dyDescent="0.3">
      <c r="A1022" t="s">
        <v>4846</v>
      </c>
      <c r="B1022" t="s">
        <v>4847</v>
      </c>
      <c r="C1022" t="s">
        <v>4848</v>
      </c>
      <c r="D1022" t="s">
        <v>4849</v>
      </c>
      <c r="E1022" t="s">
        <v>213</v>
      </c>
      <c r="F1022">
        <v>3</v>
      </c>
      <c r="G1022">
        <v>2022</v>
      </c>
      <c r="H1022" s="1">
        <v>44966.533098414351</v>
      </c>
      <c r="I1022" t="s">
        <v>3355</v>
      </c>
      <c r="J1022">
        <v>474.04</v>
      </c>
      <c r="K1022">
        <v>0</v>
      </c>
      <c r="L1022" t="s">
        <v>38</v>
      </c>
      <c r="M1022" t="s">
        <v>79</v>
      </c>
      <c r="Q1022">
        <v>474.04</v>
      </c>
      <c r="R1022" t="s">
        <v>94</v>
      </c>
      <c r="S1022">
        <v>40.579510999999997</v>
      </c>
      <c r="T1022">
        <v>-79.774771000000001</v>
      </c>
      <c r="U1022">
        <v>8.0416666669999994</v>
      </c>
      <c r="V1022">
        <v>1</v>
      </c>
      <c r="W1022">
        <v>9</v>
      </c>
      <c r="X1022">
        <v>0</v>
      </c>
      <c r="Y1022">
        <v>2922.7</v>
      </c>
      <c r="Z1022">
        <v>42005029001</v>
      </c>
      <c r="AA1022">
        <v>1462.3008925260999</v>
      </c>
      <c r="AB1022" t="s">
        <v>118</v>
      </c>
      <c r="AC1022" t="s">
        <v>54</v>
      </c>
      <c r="AD1022" t="s">
        <v>54</v>
      </c>
      <c r="AE1022" t="s">
        <v>65</v>
      </c>
      <c r="AF1022" t="s">
        <v>4850</v>
      </c>
    </row>
    <row r="1023" spans="1:32" x14ac:dyDescent="0.3">
      <c r="A1023" t="s">
        <v>4851</v>
      </c>
      <c r="B1023" t="s">
        <v>4852</v>
      </c>
      <c r="C1023" t="s">
        <v>4852</v>
      </c>
      <c r="D1023" t="s">
        <v>4222</v>
      </c>
      <c r="E1023" t="s">
        <v>99</v>
      </c>
      <c r="F1023">
        <v>6</v>
      </c>
      <c r="G1023">
        <v>2022</v>
      </c>
      <c r="H1023" s="1">
        <v>44834.763939571756</v>
      </c>
      <c r="I1023" t="s">
        <v>3355</v>
      </c>
      <c r="J1023">
        <v>473.11</v>
      </c>
      <c r="K1023">
        <v>0</v>
      </c>
      <c r="L1023" t="s">
        <v>38</v>
      </c>
      <c r="M1023" t="s">
        <v>79</v>
      </c>
      <c r="Q1023">
        <v>473.11</v>
      </c>
      <c r="R1023" t="s">
        <v>94</v>
      </c>
      <c r="S1023">
        <v>30.456861</v>
      </c>
      <c r="T1023">
        <v>-97.640833000000001</v>
      </c>
      <c r="AB1023" t="s">
        <v>41</v>
      </c>
      <c r="AC1023" t="s">
        <v>54</v>
      </c>
      <c r="AD1023" t="s">
        <v>54</v>
      </c>
      <c r="AE1023" t="s">
        <v>73</v>
      </c>
      <c r="AF1023" t="s">
        <v>4853</v>
      </c>
    </row>
    <row r="1024" spans="1:32" x14ac:dyDescent="0.3">
      <c r="A1024" t="s">
        <v>4854</v>
      </c>
      <c r="B1024" t="s">
        <v>4855</v>
      </c>
      <c r="C1024" t="s">
        <v>4856</v>
      </c>
      <c r="D1024" t="s">
        <v>4857</v>
      </c>
      <c r="E1024" t="s">
        <v>1064</v>
      </c>
      <c r="F1024">
        <v>3</v>
      </c>
      <c r="G1024">
        <v>2022</v>
      </c>
      <c r="H1024" s="1">
        <v>44950.402432800925</v>
      </c>
      <c r="I1024" t="s">
        <v>3355</v>
      </c>
      <c r="J1024">
        <v>472.32</v>
      </c>
      <c r="K1024">
        <v>0</v>
      </c>
      <c r="L1024" t="s">
        <v>38</v>
      </c>
      <c r="M1024" t="s">
        <v>51</v>
      </c>
      <c r="N1024">
        <v>472.32</v>
      </c>
      <c r="R1024" t="s">
        <v>52</v>
      </c>
      <c r="S1024">
        <v>38.993367999999997</v>
      </c>
      <c r="T1024">
        <v>-76.719964000000004</v>
      </c>
      <c r="U1024">
        <v>1.5</v>
      </c>
      <c r="V1024">
        <v>1</v>
      </c>
      <c r="W1024">
        <v>3.3</v>
      </c>
      <c r="X1024">
        <v>0</v>
      </c>
      <c r="Y1024">
        <v>547.79999999999995</v>
      </c>
      <c r="Z1024">
        <v>24000020001</v>
      </c>
      <c r="AA1024">
        <v>939.47824465032988</v>
      </c>
      <c r="AB1024" t="s">
        <v>87</v>
      </c>
      <c r="AC1024" t="s">
        <v>54</v>
      </c>
      <c r="AD1024" t="s">
        <v>54</v>
      </c>
      <c r="AE1024" t="s">
        <v>73</v>
      </c>
      <c r="AF1024" t="s">
        <v>4858</v>
      </c>
    </row>
    <row r="1025" spans="1:32" x14ac:dyDescent="0.3">
      <c r="A1025" t="s">
        <v>4859</v>
      </c>
      <c r="B1025" t="s">
        <v>4860</v>
      </c>
      <c r="C1025" t="s">
        <v>4861</v>
      </c>
      <c r="D1025" t="s">
        <v>4862</v>
      </c>
      <c r="E1025" t="s">
        <v>629</v>
      </c>
      <c r="F1025">
        <v>6</v>
      </c>
      <c r="G1025">
        <v>2022</v>
      </c>
      <c r="H1025" s="1">
        <v>44963.806898101851</v>
      </c>
      <c r="I1025" t="s">
        <v>3355</v>
      </c>
      <c r="J1025">
        <v>470.79</v>
      </c>
      <c r="K1025">
        <v>0</v>
      </c>
      <c r="L1025" t="s">
        <v>38</v>
      </c>
      <c r="M1025" t="s">
        <v>79</v>
      </c>
      <c r="Q1025">
        <v>470.79</v>
      </c>
      <c r="R1025" t="s">
        <v>94</v>
      </c>
      <c r="S1025">
        <v>32.091149999999999</v>
      </c>
      <c r="T1025">
        <v>-106.66949</v>
      </c>
      <c r="U1025">
        <v>0.36825000000000002</v>
      </c>
      <c r="V1025">
        <v>1</v>
      </c>
      <c r="W1025">
        <v>1.05</v>
      </c>
      <c r="X1025">
        <v>0</v>
      </c>
      <c r="Y1025">
        <v>134.44900000000001</v>
      </c>
      <c r="Z1025">
        <v>35200900004</v>
      </c>
      <c r="AA1025">
        <v>1092.6283132200001</v>
      </c>
      <c r="AB1025" t="s">
        <v>118</v>
      </c>
      <c r="AC1025" t="s">
        <v>64</v>
      </c>
      <c r="AD1025" t="s">
        <v>54</v>
      </c>
      <c r="AE1025" t="s">
        <v>73</v>
      </c>
      <c r="AF1025" t="s">
        <v>4863</v>
      </c>
    </row>
    <row r="1026" spans="1:32" x14ac:dyDescent="0.3">
      <c r="A1026" t="s">
        <v>4864</v>
      </c>
      <c r="B1026" t="s">
        <v>4865</v>
      </c>
      <c r="C1026" t="s">
        <v>4866</v>
      </c>
      <c r="D1026" t="s">
        <v>3585</v>
      </c>
      <c r="E1026" t="s">
        <v>726</v>
      </c>
      <c r="F1026">
        <v>6</v>
      </c>
      <c r="G1026">
        <v>2022</v>
      </c>
      <c r="H1026" s="1">
        <v>44976.545748275465</v>
      </c>
      <c r="I1026" t="s">
        <v>3355</v>
      </c>
      <c r="J1026">
        <v>470</v>
      </c>
      <c r="K1026">
        <v>0</v>
      </c>
      <c r="L1026" t="s">
        <v>38</v>
      </c>
      <c r="M1026" t="s">
        <v>51</v>
      </c>
      <c r="N1026">
        <v>4808.68</v>
      </c>
      <c r="R1026" t="s">
        <v>86</v>
      </c>
      <c r="S1026">
        <v>34.820528000000003</v>
      </c>
      <c r="T1026">
        <v>-92.487333000000007</v>
      </c>
      <c r="U1026">
        <v>2.2316666669999998</v>
      </c>
      <c r="V1026">
        <v>1</v>
      </c>
      <c r="W1026">
        <v>4</v>
      </c>
      <c r="X1026">
        <v>2.58</v>
      </c>
      <c r="Y1026">
        <v>813.94</v>
      </c>
      <c r="Z1026">
        <v>5000001009</v>
      </c>
      <c r="AA1026">
        <v>1052.0189609119902</v>
      </c>
      <c r="AB1026" t="s">
        <v>54</v>
      </c>
      <c r="AC1026" t="s">
        <v>54</v>
      </c>
      <c r="AD1026" t="s">
        <v>54</v>
      </c>
      <c r="AE1026" t="s">
        <v>44</v>
      </c>
      <c r="AF1026" t="s">
        <v>4867</v>
      </c>
    </row>
    <row r="1027" spans="1:32" x14ac:dyDescent="0.3">
      <c r="A1027" t="s">
        <v>4868</v>
      </c>
      <c r="B1027" t="s">
        <v>4869</v>
      </c>
      <c r="C1027" t="s">
        <v>4870</v>
      </c>
      <c r="D1027" t="s">
        <v>4871</v>
      </c>
      <c r="E1027" t="s">
        <v>600</v>
      </c>
      <c r="F1027">
        <v>4</v>
      </c>
      <c r="G1027">
        <v>2022</v>
      </c>
      <c r="H1027" s="1">
        <v>44995.441719120368</v>
      </c>
      <c r="I1027" t="s">
        <v>3355</v>
      </c>
      <c r="J1027">
        <v>468</v>
      </c>
      <c r="K1027">
        <v>0</v>
      </c>
      <c r="L1027" t="s">
        <v>38</v>
      </c>
      <c r="M1027" t="s">
        <v>51</v>
      </c>
      <c r="N1027">
        <v>468</v>
      </c>
      <c r="R1027" t="s">
        <v>52</v>
      </c>
      <c r="S1027">
        <v>26.061388999999998</v>
      </c>
      <c r="T1027">
        <v>-80.305000000000007</v>
      </c>
      <c r="U1027">
        <v>1.1365000000000001</v>
      </c>
      <c r="V1027">
        <v>1</v>
      </c>
      <c r="W1027">
        <v>4.2699999999999996</v>
      </c>
      <c r="X1027">
        <v>2.5579999999999998</v>
      </c>
      <c r="Y1027">
        <v>414.82299999999998</v>
      </c>
      <c r="Z1027">
        <v>12000001028</v>
      </c>
      <c r="AA1027">
        <v>886.84998089689998</v>
      </c>
      <c r="AB1027" t="s">
        <v>41</v>
      </c>
      <c r="AC1027" t="s">
        <v>54</v>
      </c>
      <c r="AD1027" t="s">
        <v>54</v>
      </c>
      <c r="AE1027" t="s">
        <v>73</v>
      </c>
      <c r="AF1027" t="s">
        <v>4872</v>
      </c>
    </row>
    <row r="1028" spans="1:32" x14ac:dyDescent="0.3">
      <c r="A1028" t="s">
        <v>4873</v>
      </c>
      <c r="B1028" t="s">
        <v>4874</v>
      </c>
      <c r="C1028" t="s">
        <v>4875</v>
      </c>
      <c r="D1028" t="s">
        <v>4876</v>
      </c>
      <c r="E1028" t="s">
        <v>36</v>
      </c>
      <c r="F1028">
        <v>9</v>
      </c>
      <c r="G1028">
        <v>2022</v>
      </c>
      <c r="H1028" s="1">
        <v>44939.528350717592</v>
      </c>
      <c r="I1028" t="s">
        <v>3355</v>
      </c>
      <c r="J1028">
        <v>461.19</v>
      </c>
      <c r="K1028">
        <v>0</v>
      </c>
      <c r="L1028" t="s">
        <v>38</v>
      </c>
      <c r="M1028" t="s">
        <v>79</v>
      </c>
      <c r="Q1028">
        <v>461.19</v>
      </c>
      <c r="R1028" t="s">
        <v>94</v>
      </c>
      <c r="S1028">
        <v>38.523240000000001</v>
      </c>
      <c r="T1028">
        <v>-121.52467799999999</v>
      </c>
      <c r="U1028">
        <v>24.216666663000002</v>
      </c>
      <c r="V1028">
        <v>7</v>
      </c>
      <c r="W1028">
        <v>380</v>
      </c>
      <c r="X1028">
        <v>0</v>
      </c>
      <c r="Y1028">
        <v>120.5714634</v>
      </c>
      <c r="AB1028" t="s">
        <v>41</v>
      </c>
      <c r="AC1028" t="s">
        <v>54</v>
      </c>
      <c r="AD1028" t="s">
        <v>54</v>
      </c>
      <c r="AE1028" t="s">
        <v>73</v>
      </c>
      <c r="AF1028" t="s">
        <v>4877</v>
      </c>
    </row>
    <row r="1029" spans="1:32" x14ac:dyDescent="0.3">
      <c r="A1029" t="s">
        <v>4878</v>
      </c>
      <c r="B1029" t="s">
        <v>4879</v>
      </c>
      <c r="C1029" t="s">
        <v>4880</v>
      </c>
      <c r="D1029" t="s">
        <v>4881</v>
      </c>
      <c r="E1029" t="s">
        <v>117</v>
      </c>
      <c r="F1029">
        <v>5</v>
      </c>
      <c r="G1029">
        <v>2022</v>
      </c>
      <c r="H1029" s="1">
        <v>44943.678281076391</v>
      </c>
      <c r="I1029" t="s">
        <v>3355</v>
      </c>
      <c r="J1029">
        <v>458.02</v>
      </c>
      <c r="K1029">
        <v>0</v>
      </c>
      <c r="L1029" t="s">
        <v>38</v>
      </c>
      <c r="M1029" t="s">
        <v>79</v>
      </c>
      <c r="Q1029">
        <v>458.02</v>
      </c>
      <c r="R1029" t="s">
        <v>94</v>
      </c>
      <c r="S1029">
        <v>41.847099999999998</v>
      </c>
      <c r="T1029">
        <v>-88.308160000000001</v>
      </c>
      <c r="U1029">
        <v>0</v>
      </c>
      <c r="V1029">
        <v>2</v>
      </c>
      <c r="W1029">
        <v>9.81</v>
      </c>
      <c r="X1029">
        <v>4.2</v>
      </c>
      <c r="Y1029">
        <v>0</v>
      </c>
      <c r="Z1029">
        <v>17000632001</v>
      </c>
      <c r="AA1029">
        <v>1487.7955531678999</v>
      </c>
      <c r="AB1029" t="s">
        <v>53</v>
      </c>
      <c r="AC1029" t="s">
        <v>42</v>
      </c>
      <c r="AD1029" t="s">
        <v>215</v>
      </c>
      <c r="AE1029" t="s">
        <v>55</v>
      </c>
      <c r="AF1029" t="s">
        <v>4882</v>
      </c>
    </row>
    <row r="1030" spans="1:32" x14ac:dyDescent="0.3">
      <c r="A1030" t="s">
        <v>4883</v>
      </c>
      <c r="B1030" t="s">
        <v>4884</v>
      </c>
      <c r="C1030" t="s">
        <v>4885</v>
      </c>
      <c r="D1030" t="s">
        <v>275</v>
      </c>
      <c r="E1030" t="s">
        <v>50</v>
      </c>
      <c r="F1030">
        <v>10</v>
      </c>
      <c r="G1030">
        <v>2022</v>
      </c>
      <c r="H1030" s="1">
        <v>44974.597324525465</v>
      </c>
      <c r="I1030" t="s">
        <v>3355</v>
      </c>
      <c r="J1030">
        <v>457.34</v>
      </c>
      <c r="K1030">
        <v>0</v>
      </c>
      <c r="L1030" t="s">
        <v>38</v>
      </c>
      <c r="M1030" t="s">
        <v>39</v>
      </c>
      <c r="N1030">
        <v>441.76</v>
      </c>
      <c r="Q1030">
        <v>15.58</v>
      </c>
      <c r="R1030" t="s">
        <v>561</v>
      </c>
      <c r="S1030">
        <v>44.549988999999997</v>
      </c>
      <c r="T1030">
        <v>-122.897701</v>
      </c>
      <c r="U1030">
        <v>0</v>
      </c>
      <c r="V1030">
        <v>1</v>
      </c>
      <c r="W1030">
        <v>3</v>
      </c>
      <c r="X1030">
        <v>0</v>
      </c>
      <c r="Y1030">
        <v>0</v>
      </c>
      <c r="Z1030">
        <v>41000071001</v>
      </c>
      <c r="AA1030">
        <v>1110.8387851069999</v>
      </c>
      <c r="AB1030" t="s">
        <v>544</v>
      </c>
      <c r="AC1030" t="s">
        <v>54</v>
      </c>
      <c r="AD1030" t="s">
        <v>54</v>
      </c>
      <c r="AE1030" t="s">
        <v>73</v>
      </c>
      <c r="AF1030" t="s">
        <v>4886</v>
      </c>
    </row>
    <row r="1031" spans="1:32" x14ac:dyDescent="0.3">
      <c r="A1031" t="s">
        <v>4887</v>
      </c>
      <c r="B1031" t="s">
        <v>4888</v>
      </c>
      <c r="C1031" t="s">
        <v>4889</v>
      </c>
      <c r="D1031" t="s">
        <v>4890</v>
      </c>
      <c r="E1031" t="s">
        <v>247</v>
      </c>
      <c r="F1031">
        <v>1</v>
      </c>
      <c r="G1031">
        <v>2022</v>
      </c>
      <c r="H1031" s="1">
        <v>44970.460997685186</v>
      </c>
      <c r="I1031" t="s">
        <v>3355</v>
      </c>
      <c r="J1031">
        <v>455.4</v>
      </c>
      <c r="K1031">
        <v>0</v>
      </c>
      <c r="L1031" t="s">
        <v>38</v>
      </c>
      <c r="M1031" t="s">
        <v>79</v>
      </c>
      <c r="Q1031">
        <v>455.4</v>
      </c>
      <c r="R1031" t="s">
        <v>94</v>
      </c>
      <c r="S1031">
        <v>42.560412999999997</v>
      </c>
      <c r="T1031">
        <v>-71.603264999999993</v>
      </c>
      <c r="U1031">
        <v>1.4395833330000001</v>
      </c>
      <c r="V1031">
        <v>1</v>
      </c>
      <c r="W1031">
        <v>1.79</v>
      </c>
      <c r="X1031">
        <v>0</v>
      </c>
      <c r="Y1031">
        <v>524.77</v>
      </c>
      <c r="Z1031">
        <v>25000172001</v>
      </c>
      <c r="AA1031">
        <v>580.91405319530008</v>
      </c>
      <c r="AB1031" t="s">
        <v>41</v>
      </c>
      <c r="AC1031" t="s">
        <v>64</v>
      </c>
      <c r="AD1031" t="s">
        <v>54</v>
      </c>
      <c r="AE1031" t="s">
        <v>73</v>
      </c>
      <c r="AF1031" t="s">
        <v>4891</v>
      </c>
    </row>
    <row r="1032" spans="1:32" x14ac:dyDescent="0.3">
      <c r="A1032" t="s">
        <v>4892</v>
      </c>
      <c r="B1032" t="s">
        <v>4893</v>
      </c>
      <c r="C1032" t="s">
        <v>4894</v>
      </c>
      <c r="D1032" t="s">
        <v>4895</v>
      </c>
      <c r="E1032" t="s">
        <v>437</v>
      </c>
      <c r="F1032">
        <v>5</v>
      </c>
      <c r="G1032">
        <v>2022</v>
      </c>
      <c r="H1032" s="1">
        <v>44967.491361053239</v>
      </c>
      <c r="I1032" t="s">
        <v>3355</v>
      </c>
      <c r="J1032">
        <v>452</v>
      </c>
      <c r="K1032">
        <v>0</v>
      </c>
      <c r="L1032" t="s">
        <v>38</v>
      </c>
      <c r="M1032" t="s">
        <v>51</v>
      </c>
      <c r="N1032">
        <v>452</v>
      </c>
      <c r="R1032" t="s">
        <v>52</v>
      </c>
      <c r="S1032">
        <v>44.043280000000003</v>
      </c>
      <c r="T1032">
        <v>-94.419520000000006</v>
      </c>
      <c r="U1032">
        <v>0.56674166699999995</v>
      </c>
      <c r="V1032">
        <v>1</v>
      </c>
      <c r="W1032">
        <v>1.3140000000000001</v>
      </c>
      <c r="X1032">
        <v>1.3140000000000001</v>
      </c>
      <c r="Y1032">
        <v>207.05099999999999</v>
      </c>
      <c r="Z1032">
        <v>27005617001</v>
      </c>
      <c r="AA1032">
        <v>478.57120119036</v>
      </c>
      <c r="AB1032" t="s">
        <v>54</v>
      </c>
      <c r="AC1032" t="s">
        <v>72</v>
      </c>
      <c r="AD1032" t="s">
        <v>54</v>
      </c>
      <c r="AE1032" t="s">
        <v>54</v>
      </c>
      <c r="AF1032" t="s">
        <v>4896</v>
      </c>
    </row>
    <row r="1033" spans="1:32" x14ac:dyDescent="0.3">
      <c r="A1033" t="s">
        <v>4897</v>
      </c>
      <c r="B1033" t="s">
        <v>4898</v>
      </c>
      <c r="C1033" t="s">
        <v>4899</v>
      </c>
      <c r="D1033" t="s">
        <v>3145</v>
      </c>
      <c r="E1033" t="s">
        <v>726</v>
      </c>
      <c r="F1033">
        <v>6</v>
      </c>
      <c r="G1033">
        <v>2022</v>
      </c>
      <c r="H1033" s="1">
        <v>44964.585484849536</v>
      </c>
      <c r="I1033" t="s">
        <v>3355</v>
      </c>
      <c r="J1033">
        <v>450</v>
      </c>
      <c r="K1033">
        <v>0</v>
      </c>
      <c r="L1033" t="s">
        <v>38</v>
      </c>
      <c r="M1033" t="s">
        <v>51</v>
      </c>
      <c r="N1033">
        <v>3595.11</v>
      </c>
      <c r="R1033" t="s">
        <v>52</v>
      </c>
      <c r="S1033">
        <v>35.752499999999998</v>
      </c>
      <c r="T1033">
        <v>-91.631100000000004</v>
      </c>
      <c r="U1033">
        <v>6.490583333</v>
      </c>
      <c r="V1033">
        <v>1</v>
      </c>
      <c r="W1033">
        <v>9</v>
      </c>
      <c r="X1033">
        <v>7.0730000000000004</v>
      </c>
      <c r="Y1033">
        <v>2367.7449999999999</v>
      </c>
      <c r="Z1033">
        <v>5000406001</v>
      </c>
      <c r="AA1033">
        <v>2335.1288100700099</v>
      </c>
      <c r="AB1033" t="s">
        <v>54</v>
      </c>
      <c r="AC1033" t="s">
        <v>64</v>
      </c>
      <c r="AD1033" t="s">
        <v>54</v>
      </c>
      <c r="AE1033" t="s">
        <v>54</v>
      </c>
      <c r="AF1033" t="s">
        <v>4900</v>
      </c>
    </row>
    <row r="1034" spans="1:32" x14ac:dyDescent="0.3">
      <c r="A1034" t="s">
        <v>4901</v>
      </c>
      <c r="B1034" t="s">
        <v>4902</v>
      </c>
      <c r="C1034" t="s">
        <v>4902</v>
      </c>
      <c r="D1034" t="s">
        <v>3235</v>
      </c>
      <c r="E1034" t="s">
        <v>99</v>
      </c>
      <c r="F1034">
        <v>6</v>
      </c>
      <c r="G1034">
        <v>2022</v>
      </c>
      <c r="H1034" s="1">
        <v>44834.733703518519</v>
      </c>
      <c r="I1034" t="s">
        <v>3355</v>
      </c>
      <c r="J1034">
        <v>446.09</v>
      </c>
      <c r="K1034">
        <v>0</v>
      </c>
      <c r="L1034" t="s">
        <v>38</v>
      </c>
      <c r="M1034" t="s">
        <v>79</v>
      </c>
      <c r="Q1034">
        <v>446.09</v>
      </c>
      <c r="R1034" t="s">
        <v>52</v>
      </c>
      <c r="S1034">
        <v>29.546889</v>
      </c>
      <c r="T1034">
        <v>-95.572999999999993</v>
      </c>
      <c r="U1034">
        <v>2.6210833330000001</v>
      </c>
      <c r="V1034">
        <v>1</v>
      </c>
      <c r="W1034">
        <v>6</v>
      </c>
      <c r="X1034">
        <v>3</v>
      </c>
      <c r="Y1034">
        <v>956.61800000000005</v>
      </c>
      <c r="Z1034">
        <v>48001151004</v>
      </c>
      <c r="AA1034">
        <v>750.27144174440002</v>
      </c>
      <c r="AB1034" t="s">
        <v>41</v>
      </c>
      <c r="AC1034" t="s">
        <v>54</v>
      </c>
      <c r="AD1034" t="s">
        <v>54</v>
      </c>
      <c r="AE1034" t="s">
        <v>73</v>
      </c>
      <c r="AF1034" t="s">
        <v>4903</v>
      </c>
    </row>
    <row r="1035" spans="1:32" x14ac:dyDescent="0.3">
      <c r="A1035" t="s">
        <v>4904</v>
      </c>
      <c r="B1035" t="s">
        <v>4905</v>
      </c>
      <c r="C1035" t="s">
        <v>4906</v>
      </c>
      <c r="D1035" t="s">
        <v>4907</v>
      </c>
      <c r="E1035" t="s">
        <v>111</v>
      </c>
      <c r="F1035">
        <v>4</v>
      </c>
      <c r="G1035">
        <v>2022</v>
      </c>
      <c r="H1035" s="1">
        <v>45006.333560925923</v>
      </c>
      <c r="I1035" t="s">
        <v>3355</v>
      </c>
      <c r="J1035">
        <v>446</v>
      </c>
      <c r="K1035">
        <v>0</v>
      </c>
      <c r="L1035" t="s">
        <v>38</v>
      </c>
      <c r="M1035" t="s">
        <v>79</v>
      </c>
      <c r="Q1035">
        <v>446</v>
      </c>
      <c r="R1035" t="s">
        <v>86</v>
      </c>
      <c r="S1035">
        <v>31.500861</v>
      </c>
      <c r="T1035">
        <v>-82.823888999999994</v>
      </c>
      <c r="U1035">
        <v>4.0083333330000004</v>
      </c>
      <c r="V1035">
        <v>1</v>
      </c>
      <c r="W1035">
        <v>6</v>
      </c>
      <c r="X1035">
        <v>3.61</v>
      </c>
      <c r="Y1035">
        <v>1461.9</v>
      </c>
      <c r="Z1035">
        <v>13000201001</v>
      </c>
      <c r="AA1035">
        <v>1906.6364065688999</v>
      </c>
      <c r="AB1035" t="s">
        <v>54</v>
      </c>
      <c r="AC1035" t="s">
        <v>54</v>
      </c>
      <c r="AD1035" t="s">
        <v>43</v>
      </c>
      <c r="AE1035" t="s">
        <v>73</v>
      </c>
      <c r="AF1035" t="s">
        <v>4908</v>
      </c>
    </row>
    <row r="1036" spans="1:32" x14ac:dyDescent="0.3">
      <c r="A1036" t="s">
        <v>4909</v>
      </c>
      <c r="B1036" t="s">
        <v>4910</v>
      </c>
      <c r="C1036" t="s">
        <v>4911</v>
      </c>
      <c r="D1036" t="s">
        <v>4912</v>
      </c>
      <c r="E1036" t="s">
        <v>259</v>
      </c>
      <c r="F1036">
        <v>7</v>
      </c>
      <c r="G1036">
        <v>2022</v>
      </c>
      <c r="H1036" s="1">
        <v>45019.598201689812</v>
      </c>
      <c r="I1036" t="s">
        <v>3355</v>
      </c>
      <c r="J1036">
        <v>445.88</v>
      </c>
      <c r="K1036">
        <v>0</v>
      </c>
      <c r="L1036" t="s">
        <v>38</v>
      </c>
      <c r="M1036" t="s">
        <v>51</v>
      </c>
      <c r="N1036">
        <v>445.88</v>
      </c>
      <c r="R1036" t="s">
        <v>52</v>
      </c>
      <c r="S1036">
        <v>41.386099999999999</v>
      </c>
      <c r="T1036">
        <v>-93.5839</v>
      </c>
      <c r="U1036">
        <v>0</v>
      </c>
      <c r="V1036">
        <v>1</v>
      </c>
      <c r="W1036">
        <v>4.32</v>
      </c>
      <c r="X1036">
        <v>2.5</v>
      </c>
      <c r="Y1036">
        <v>0</v>
      </c>
      <c r="Z1036">
        <v>19000406001</v>
      </c>
      <c r="AA1036">
        <v>398.80933432529997</v>
      </c>
      <c r="AB1036" t="s">
        <v>53</v>
      </c>
      <c r="AC1036" t="s">
        <v>72</v>
      </c>
      <c r="AD1036" t="s">
        <v>54</v>
      </c>
      <c r="AE1036" t="s">
        <v>73</v>
      </c>
      <c r="AF1036" t="s">
        <v>4913</v>
      </c>
    </row>
    <row r="1037" spans="1:32" x14ac:dyDescent="0.3">
      <c r="A1037" t="s">
        <v>1624</v>
      </c>
      <c r="B1037" t="s">
        <v>4914</v>
      </c>
      <c r="C1037" t="s">
        <v>4914</v>
      </c>
      <c r="D1037" t="s">
        <v>811</v>
      </c>
      <c r="E1037" t="s">
        <v>99</v>
      </c>
      <c r="F1037">
        <v>6</v>
      </c>
      <c r="G1037">
        <v>2022</v>
      </c>
      <c r="H1037" s="1">
        <v>44824.688721805556</v>
      </c>
      <c r="I1037" t="s">
        <v>3355</v>
      </c>
      <c r="J1037">
        <v>444</v>
      </c>
      <c r="K1037">
        <v>0</v>
      </c>
      <c r="L1037" t="s">
        <v>38</v>
      </c>
      <c r="M1037" t="s">
        <v>79</v>
      </c>
      <c r="Q1037">
        <v>444</v>
      </c>
      <c r="R1037" t="s">
        <v>52</v>
      </c>
      <c r="S1037">
        <v>32.113391</v>
      </c>
      <c r="T1037">
        <v>-94.812736999999998</v>
      </c>
      <c r="U1037">
        <v>1.4575833330000001</v>
      </c>
      <c r="V1037">
        <v>1</v>
      </c>
      <c r="W1037">
        <v>3</v>
      </c>
      <c r="X1037">
        <v>0</v>
      </c>
      <c r="Y1037">
        <v>532.40800000000002</v>
      </c>
      <c r="AB1037" t="s">
        <v>41</v>
      </c>
      <c r="AC1037" t="s">
        <v>54</v>
      </c>
      <c r="AD1037" t="s">
        <v>54</v>
      </c>
      <c r="AE1037" t="s">
        <v>73</v>
      </c>
      <c r="AF1037" t="s">
        <v>4915</v>
      </c>
    </row>
    <row r="1038" spans="1:32" x14ac:dyDescent="0.3">
      <c r="A1038" t="s">
        <v>4916</v>
      </c>
      <c r="B1038" t="s">
        <v>4917</v>
      </c>
      <c r="C1038" t="s">
        <v>4918</v>
      </c>
      <c r="D1038" t="s">
        <v>4919</v>
      </c>
      <c r="E1038" t="s">
        <v>247</v>
      </c>
      <c r="F1038">
        <v>1</v>
      </c>
      <c r="G1038">
        <v>2022</v>
      </c>
      <c r="H1038" s="1">
        <v>44984.445880775464</v>
      </c>
      <c r="I1038" t="s">
        <v>3355</v>
      </c>
      <c r="J1038">
        <v>443.6</v>
      </c>
      <c r="K1038">
        <v>0</v>
      </c>
      <c r="L1038" t="s">
        <v>38</v>
      </c>
      <c r="M1038" t="s">
        <v>51</v>
      </c>
      <c r="N1038">
        <v>443.6</v>
      </c>
      <c r="R1038" t="s">
        <v>86</v>
      </c>
      <c r="S1038">
        <v>42.840133000000002</v>
      </c>
      <c r="T1038">
        <v>-70.926485999999997</v>
      </c>
      <c r="U1038">
        <v>1.5049999999999999</v>
      </c>
      <c r="V1038">
        <v>1</v>
      </c>
      <c r="W1038">
        <v>24</v>
      </c>
      <c r="X1038">
        <v>0</v>
      </c>
      <c r="Y1038">
        <v>547.49</v>
      </c>
      <c r="Z1038">
        <v>25000101001</v>
      </c>
      <c r="AA1038">
        <v>620.97709134670015</v>
      </c>
      <c r="AB1038" t="s">
        <v>54</v>
      </c>
      <c r="AC1038" t="s">
        <v>54</v>
      </c>
      <c r="AD1038" t="s">
        <v>215</v>
      </c>
      <c r="AE1038" t="s">
        <v>73</v>
      </c>
      <c r="AF1038" t="s">
        <v>4920</v>
      </c>
    </row>
    <row r="1039" spans="1:32" x14ac:dyDescent="0.3">
      <c r="A1039" t="s">
        <v>4921</v>
      </c>
      <c r="B1039" t="s">
        <v>4922</v>
      </c>
      <c r="C1039" t="s">
        <v>4923</v>
      </c>
      <c r="D1039" t="s">
        <v>4924</v>
      </c>
      <c r="E1039" t="s">
        <v>71</v>
      </c>
      <c r="F1039">
        <v>4</v>
      </c>
      <c r="G1039">
        <v>2022</v>
      </c>
      <c r="H1039" s="1">
        <v>45000.568180023147</v>
      </c>
      <c r="I1039" t="s">
        <v>3355</v>
      </c>
      <c r="J1039">
        <v>443</v>
      </c>
      <c r="K1039">
        <v>0</v>
      </c>
      <c r="L1039" t="s">
        <v>38</v>
      </c>
      <c r="M1039" t="s">
        <v>51</v>
      </c>
      <c r="N1039">
        <v>443</v>
      </c>
      <c r="R1039" t="s">
        <v>52</v>
      </c>
      <c r="S1039">
        <v>30.295210000000001</v>
      </c>
      <c r="T1039">
        <v>-89.382869999999997</v>
      </c>
      <c r="U1039">
        <v>2.7549999999999999</v>
      </c>
      <c r="V1039">
        <v>1</v>
      </c>
      <c r="W1039">
        <v>4.9000000000000004</v>
      </c>
      <c r="X1039">
        <v>0</v>
      </c>
      <c r="Y1039">
        <v>1005.62</v>
      </c>
      <c r="Z1039">
        <v>28001415001</v>
      </c>
      <c r="AA1039">
        <v>1384.7242822874798</v>
      </c>
      <c r="AB1039" t="s">
        <v>41</v>
      </c>
      <c r="AC1039" t="s">
        <v>54</v>
      </c>
      <c r="AD1039" t="s">
        <v>54</v>
      </c>
      <c r="AE1039" t="s">
        <v>73</v>
      </c>
      <c r="AF1039" t="s">
        <v>4925</v>
      </c>
    </row>
    <row r="1040" spans="1:32" x14ac:dyDescent="0.3">
      <c r="A1040" t="s">
        <v>4926</v>
      </c>
      <c r="B1040" t="s">
        <v>4927</v>
      </c>
      <c r="C1040" t="s">
        <v>4928</v>
      </c>
      <c r="D1040" t="s">
        <v>4929</v>
      </c>
      <c r="E1040" t="s">
        <v>1064</v>
      </c>
      <c r="F1040">
        <v>3</v>
      </c>
      <c r="G1040">
        <v>2022</v>
      </c>
      <c r="H1040" s="1">
        <v>44973.621934456016</v>
      </c>
      <c r="I1040" t="s">
        <v>3355</v>
      </c>
      <c r="J1040">
        <v>442.83</v>
      </c>
      <c r="K1040">
        <v>0</v>
      </c>
      <c r="L1040" t="s">
        <v>38</v>
      </c>
      <c r="M1040" t="s">
        <v>51</v>
      </c>
      <c r="N1040">
        <v>442.83</v>
      </c>
      <c r="R1040" t="s">
        <v>52</v>
      </c>
      <c r="S1040">
        <v>38.812055999999998</v>
      </c>
      <c r="T1040">
        <v>-76.524028000000001</v>
      </c>
      <c r="U1040">
        <v>1.0869166669999999</v>
      </c>
      <c r="V1040">
        <v>1</v>
      </c>
      <c r="W1040">
        <v>2</v>
      </c>
      <c r="X1040">
        <v>0</v>
      </c>
      <c r="Y1040">
        <v>396.916</v>
      </c>
      <c r="Z1040">
        <v>24000003008</v>
      </c>
      <c r="AA1040">
        <v>550.86677458174995</v>
      </c>
      <c r="AB1040" t="s">
        <v>54</v>
      </c>
      <c r="AC1040" t="s">
        <v>54</v>
      </c>
      <c r="AD1040" t="s">
        <v>54</v>
      </c>
      <c r="AE1040" t="s">
        <v>73</v>
      </c>
      <c r="AF1040" t="s">
        <v>4930</v>
      </c>
    </row>
    <row r="1041" spans="1:32" x14ac:dyDescent="0.3">
      <c r="A1041" t="s">
        <v>4931</v>
      </c>
      <c r="B1041" t="s">
        <v>4932</v>
      </c>
      <c r="C1041" t="s">
        <v>4933</v>
      </c>
      <c r="D1041" t="s">
        <v>1000</v>
      </c>
      <c r="E1041" t="s">
        <v>286</v>
      </c>
      <c r="F1041">
        <v>1</v>
      </c>
      <c r="G1041">
        <v>2022</v>
      </c>
      <c r="H1041" s="1">
        <v>44950.395012881942</v>
      </c>
      <c r="I1041" t="s">
        <v>3355</v>
      </c>
      <c r="J1041">
        <v>440</v>
      </c>
      <c r="K1041">
        <v>0</v>
      </c>
      <c r="L1041" t="s">
        <v>38</v>
      </c>
      <c r="M1041" t="s">
        <v>79</v>
      </c>
      <c r="Q1041">
        <v>440</v>
      </c>
      <c r="R1041" t="s">
        <v>52</v>
      </c>
      <c r="S1041">
        <v>44.163119999999999</v>
      </c>
      <c r="T1041">
        <v>-72.657190999999997</v>
      </c>
      <c r="U1041">
        <v>0.45310833299999997</v>
      </c>
      <c r="V1041">
        <v>1</v>
      </c>
      <c r="W1041">
        <v>0</v>
      </c>
      <c r="X1041">
        <v>0</v>
      </c>
      <c r="Y1041">
        <v>165.26730000000001</v>
      </c>
      <c r="Z1041">
        <v>50000047001</v>
      </c>
      <c r="AA1041">
        <v>291.36755019200001</v>
      </c>
      <c r="AB1041" t="s">
        <v>41</v>
      </c>
      <c r="AC1041" t="s">
        <v>64</v>
      </c>
      <c r="AD1041" t="s">
        <v>54</v>
      </c>
      <c r="AE1041" t="s">
        <v>44</v>
      </c>
      <c r="AF1041" t="s">
        <v>4934</v>
      </c>
    </row>
    <row r="1042" spans="1:32" x14ac:dyDescent="0.3">
      <c r="A1042" t="s">
        <v>4935</v>
      </c>
      <c r="B1042" t="s">
        <v>4936</v>
      </c>
      <c r="C1042" t="s">
        <v>4937</v>
      </c>
      <c r="D1042" t="s">
        <v>4938</v>
      </c>
      <c r="E1042" t="s">
        <v>1948</v>
      </c>
      <c r="F1042">
        <v>6</v>
      </c>
      <c r="G1042">
        <v>2022</v>
      </c>
      <c r="H1042" s="1">
        <v>44973.539221608793</v>
      </c>
      <c r="I1042" t="s">
        <v>3355</v>
      </c>
      <c r="J1042">
        <v>440</v>
      </c>
      <c r="K1042">
        <v>0</v>
      </c>
      <c r="L1042" t="s">
        <v>38</v>
      </c>
      <c r="M1042" t="s">
        <v>51</v>
      </c>
      <c r="N1042">
        <v>440</v>
      </c>
      <c r="R1042" t="s">
        <v>52</v>
      </c>
      <c r="S1042">
        <v>30.266079999999999</v>
      </c>
      <c r="T1042">
        <v>-89.77055</v>
      </c>
      <c r="U1042">
        <v>3.8591666670000002</v>
      </c>
      <c r="V1042">
        <v>1</v>
      </c>
      <c r="W1042">
        <v>6</v>
      </c>
      <c r="X1042">
        <v>0</v>
      </c>
      <c r="Y1042">
        <v>1408.54</v>
      </c>
      <c r="Z1042">
        <v>22001280001</v>
      </c>
      <c r="AA1042">
        <v>3663.9469436643999</v>
      </c>
      <c r="AB1042" t="s">
        <v>53</v>
      </c>
      <c r="AC1042" t="s">
        <v>54</v>
      </c>
      <c r="AD1042" t="s">
        <v>54</v>
      </c>
      <c r="AE1042" t="s">
        <v>73</v>
      </c>
      <c r="AF1042" t="s">
        <v>4939</v>
      </c>
    </row>
    <row r="1043" spans="1:32" x14ac:dyDescent="0.3">
      <c r="A1043" t="s">
        <v>4940</v>
      </c>
      <c r="B1043" t="s">
        <v>4941</v>
      </c>
      <c r="C1043" t="s">
        <v>4942</v>
      </c>
      <c r="D1043" t="s">
        <v>4943</v>
      </c>
      <c r="E1043" t="s">
        <v>93</v>
      </c>
      <c r="F1043">
        <v>4</v>
      </c>
      <c r="G1043">
        <v>2022</v>
      </c>
      <c r="H1043" s="1">
        <v>44950.411870694443</v>
      </c>
      <c r="I1043" t="s">
        <v>3355</v>
      </c>
      <c r="J1043">
        <v>439.67</v>
      </c>
      <c r="K1043">
        <v>0</v>
      </c>
      <c r="L1043" t="s">
        <v>38</v>
      </c>
      <c r="M1043" t="s">
        <v>679</v>
      </c>
      <c r="O1043">
        <v>440</v>
      </c>
      <c r="R1043" t="s">
        <v>52</v>
      </c>
      <c r="S1043">
        <v>37.608496000000002</v>
      </c>
      <c r="T1043">
        <v>-84.287074000000004</v>
      </c>
      <c r="U1043">
        <v>2.779833333</v>
      </c>
      <c r="V1043">
        <v>1</v>
      </c>
      <c r="W1043">
        <v>4.3</v>
      </c>
      <c r="X1043">
        <v>3.4870000000000001</v>
      </c>
      <c r="Y1043">
        <v>1010.944</v>
      </c>
      <c r="Z1043">
        <v>21000168003</v>
      </c>
      <c r="AA1043">
        <v>1383.9958634119998</v>
      </c>
      <c r="AB1043" t="s">
        <v>54</v>
      </c>
      <c r="AC1043" t="s">
        <v>54</v>
      </c>
      <c r="AD1043" t="s">
        <v>54</v>
      </c>
      <c r="AE1043" t="s">
        <v>73</v>
      </c>
      <c r="AF1043" t="s">
        <v>4944</v>
      </c>
    </row>
    <row r="1044" spans="1:32" x14ac:dyDescent="0.3">
      <c r="A1044" t="s">
        <v>4945</v>
      </c>
      <c r="B1044" t="s">
        <v>4946</v>
      </c>
      <c r="C1044" t="s">
        <v>4947</v>
      </c>
      <c r="D1044" t="s">
        <v>4948</v>
      </c>
      <c r="E1044" t="s">
        <v>192</v>
      </c>
      <c r="F1044">
        <v>4</v>
      </c>
      <c r="G1044">
        <v>2022</v>
      </c>
      <c r="H1044" s="1">
        <v>44951.445091932874</v>
      </c>
      <c r="I1044" t="s">
        <v>3355</v>
      </c>
      <c r="J1044">
        <v>439.09</v>
      </c>
      <c r="K1044">
        <v>0</v>
      </c>
      <c r="L1044" t="s">
        <v>38</v>
      </c>
      <c r="M1044" t="s">
        <v>51</v>
      </c>
      <c r="N1044">
        <v>439.09</v>
      </c>
      <c r="R1044" t="s">
        <v>52</v>
      </c>
      <c r="S1044">
        <v>33.190263000000002</v>
      </c>
      <c r="T1044">
        <v>-86.271529999999998</v>
      </c>
      <c r="U1044">
        <v>2.1356666670000002</v>
      </c>
      <c r="V1044">
        <v>1</v>
      </c>
      <c r="W1044">
        <v>4.8</v>
      </c>
      <c r="X1044">
        <v>2.93</v>
      </c>
      <c r="Y1044">
        <v>258.72766669999999</v>
      </c>
      <c r="Z1044">
        <v>1200100015</v>
      </c>
      <c r="AA1044">
        <v>1748.2053011519995</v>
      </c>
      <c r="AB1044" t="s">
        <v>41</v>
      </c>
      <c r="AC1044" t="s">
        <v>54</v>
      </c>
      <c r="AD1044" t="s">
        <v>54</v>
      </c>
      <c r="AE1044" t="s">
        <v>73</v>
      </c>
      <c r="AF1044" t="s">
        <v>4949</v>
      </c>
    </row>
    <row r="1045" spans="1:32" x14ac:dyDescent="0.3">
      <c r="A1045" t="s">
        <v>4950</v>
      </c>
      <c r="B1045" t="s">
        <v>4951</v>
      </c>
      <c r="C1045" t="s">
        <v>4952</v>
      </c>
      <c r="D1045" t="s">
        <v>4953</v>
      </c>
      <c r="E1045" t="s">
        <v>600</v>
      </c>
      <c r="F1045">
        <v>4</v>
      </c>
      <c r="G1045">
        <v>2022</v>
      </c>
      <c r="H1045" s="1">
        <v>44974.4225012963</v>
      </c>
      <c r="I1045" t="s">
        <v>3355</v>
      </c>
      <c r="J1045">
        <v>436</v>
      </c>
      <c r="K1045">
        <v>0</v>
      </c>
      <c r="L1045" t="s">
        <v>38</v>
      </c>
      <c r="M1045" t="s">
        <v>79</v>
      </c>
      <c r="Q1045">
        <v>436</v>
      </c>
      <c r="R1045" t="s">
        <v>94</v>
      </c>
      <c r="S1045">
        <v>28.316082999999999</v>
      </c>
      <c r="T1045">
        <v>-80.633916999999997</v>
      </c>
      <c r="U1045">
        <v>0.120083333</v>
      </c>
      <c r="V1045">
        <v>2</v>
      </c>
      <c r="W1045">
        <v>6</v>
      </c>
      <c r="X1045">
        <v>0</v>
      </c>
      <c r="Y1045">
        <v>43.744999999999997</v>
      </c>
      <c r="Z1045">
        <v>12000092002</v>
      </c>
      <c r="AA1045">
        <v>1547.8901103949995</v>
      </c>
      <c r="AB1045" t="s">
        <v>54</v>
      </c>
      <c r="AC1045" t="s">
        <v>54</v>
      </c>
      <c r="AD1045" t="s">
        <v>54</v>
      </c>
      <c r="AE1045" t="s">
        <v>73</v>
      </c>
      <c r="AF1045" t="s">
        <v>4954</v>
      </c>
    </row>
    <row r="1046" spans="1:32" x14ac:dyDescent="0.3">
      <c r="A1046" t="s">
        <v>4955</v>
      </c>
      <c r="B1046" t="s">
        <v>4956</v>
      </c>
      <c r="C1046" t="s">
        <v>4957</v>
      </c>
      <c r="D1046" t="s">
        <v>4958</v>
      </c>
      <c r="E1046" t="s">
        <v>286</v>
      </c>
      <c r="F1046">
        <v>1</v>
      </c>
      <c r="G1046">
        <v>2022</v>
      </c>
      <c r="H1046" s="1">
        <v>44973.606822928239</v>
      </c>
      <c r="I1046" t="s">
        <v>3355</v>
      </c>
      <c r="J1046">
        <v>433</v>
      </c>
      <c r="K1046">
        <v>0</v>
      </c>
      <c r="L1046" t="s">
        <v>38</v>
      </c>
      <c r="M1046" t="s">
        <v>39</v>
      </c>
      <c r="N1046">
        <v>166.11</v>
      </c>
      <c r="Q1046">
        <v>267.02</v>
      </c>
      <c r="R1046" t="s">
        <v>52</v>
      </c>
      <c r="S1046">
        <v>44.481051999999998</v>
      </c>
      <c r="T1046">
        <v>-73.121668999999997</v>
      </c>
      <c r="U1046">
        <v>1.944</v>
      </c>
      <c r="V1046">
        <v>1</v>
      </c>
      <c r="W1046">
        <v>0</v>
      </c>
      <c r="X1046">
        <v>0</v>
      </c>
      <c r="Y1046">
        <v>709.51800000000003</v>
      </c>
      <c r="Z1046">
        <v>50000025001</v>
      </c>
      <c r="AA1046">
        <v>936.01825499179984</v>
      </c>
      <c r="AB1046" t="s">
        <v>53</v>
      </c>
      <c r="AC1046" t="s">
        <v>42</v>
      </c>
      <c r="AD1046" t="s">
        <v>54</v>
      </c>
      <c r="AE1046" t="s">
        <v>73</v>
      </c>
      <c r="AF1046" t="s">
        <v>4959</v>
      </c>
    </row>
    <row r="1047" spans="1:32" x14ac:dyDescent="0.3">
      <c r="A1047" t="s">
        <v>4960</v>
      </c>
      <c r="B1047" t="s">
        <v>4961</v>
      </c>
      <c r="C1047" t="s">
        <v>4962</v>
      </c>
      <c r="D1047" t="s">
        <v>1902</v>
      </c>
      <c r="E1047" t="s">
        <v>93</v>
      </c>
      <c r="F1047">
        <v>4</v>
      </c>
      <c r="G1047">
        <v>2022</v>
      </c>
      <c r="H1047" s="1">
        <v>44953.430816608794</v>
      </c>
      <c r="I1047" t="s">
        <v>3355</v>
      </c>
      <c r="J1047">
        <v>428.77179999999998</v>
      </c>
      <c r="K1047">
        <v>0</v>
      </c>
      <c r="L1047" t="s">
        <v>38</v>
      </c>
      <c r="M1047" t="s">
        <v>79</v>
      </c>
      <c r="Q1047">
        <v>428.77179999999998</v>
      </c>
      <c r="R1047" t="s">
        <v>94</v>
      </c>
      <c r="S1047">
        <v>36.856732000000001</v>
      </c>
      <c r="T1047">
        <v>-86.889048000000003</v>
      </c>
      <c r="U1047">
        <v>1.0416666670000001</v>
      </c>
      <c r="V1047">
        <v>1</v>
      </c>
      <c r="W1047">
        <v>2.4</v>
      </c>
      <c r="X1047">
        <v>1.23</v>
      </c>
      <c r="Y1047">
        <v>378.23399999999998</v>
      </c>
      <c r="Z1047">
        <v>21000330001</v>
      </c>
      <c r="AA1047">
        <v>537.20892066650003</v>
      </c>
      <c r="AB1047" t="s">
        <v>41</v>
      </c>
      <c r="AC1047" t="s">
        <v>54</v>
      </c>
      <c r="AD1047" t="s">
        <v>54</v>
      </c>
      <c r="AE1047" t="s">
        <v>73</v>
      </c>
      <c r="AF1047" t="s">
        <v>4963</v>
      </c>
    </row>
    <row r="1048" spans="1:32" x14ac:dyDescent="0.3">
      <c r="A1048" t="s">
        <v>4964</v>
      </c>
      <c r="B1048" t="s">
        <v>4965</v>
      </c>
      <c r="C1048" t="s">
        <v>4966</v>
      </c>
      <c r="D1048" t="s">
        <v>4967</v>
      </c>
      <c r="E1048" t="s">
        <v>951</v>
      </c>
      <c r="F1048">
        <v>1</v>
      </c>
      <c r="G1048">
        <v>2022</v>
      </c>
      <c r="H1048" s="1">
        <v>44935.581253865741</v>
      </c>
      <c r="I1048" t="s">
        <v>3355</v>
      </c>
      <c r="J1048">
        <v>428.63099999999997</v>
      </c>
      <c r="K1048">
        <v>0</v>
      </c>
      <c r="L1048" t="s">
        <v>38</v>
      </c>
      <c r="M1048" t="s">
        <v>79</v>
      </c>
      <c r="Q1048">
        <v>428.63099999999997</v>
      </c>
      <c r="R1048" t="s">
        <v>94</v>
      </c>
      <c r="S1048">
        <v>44.460020999999998</v>
      </c>
      <c r="T1048">
        <v>-71.184218000000001</v>
      </c>
      <c r="U1048">
        <v>1.812666667</v>
      </c>
      <c r="V1048">
        <v>1</v>
      </c>
      <c r="W1048">
        <v>0</v>
      </c>
      <c r="X1048">
        <v>2.64</v>
      </c>
      <c r="Y1048">
        <v>661.62300000000005</v>
      </c>
      <c r="Z1048">
        <v>33000020001</v>
      </c>
      <c r="AA1048">
        <v>906.88149997260041</v>
      </c>
      <c r="AB1048" t="s">
        <v>54</v>
      </c>
      <c r="AC1048" t="s">
        <v>54</v>
      </c>
      <c r="AD1048" t="s">
        <v>54</v>
      </c>
      <c r="AE1048" t="s">
        <v>65</v>
      </c>
      <c r="AF1048" t="s">
        <v>4968</v>
      </c>
    </row>
    <row r="1049" spans="1:32" x14ac:dyDescent="0.3">
      <c r="A1049" t="s">
        <v>4969</v>
      </c>
      <c r="B1049" t="s">
        <v>4970</v>
      </c>
      <c r="C1049" t="s">
        <v>4971</v>
      </c>
      <c r="D1049" t="s">
        <v>4972</v>
      </c>
      <c r="E1049" t="s">
        <v>117</v>
      </c>
      <c r="F1049">
        <v>5</v>
      </c>
      <c r="G1049">
        <v>2022</v>
      </c>
      <c r="H1049" s="1">
        <v>44960.468499432871</v>
      </c>
      <c r="I1049" t="s">
        <v>3355</v>
      </c>
      <c r="J1049">
        <v>427.87799999999999</v>
      </c>
      <c r="K1049">
        <v>0</v>
      </c>
      <c r="L1049" t="s">
        <v>38</v>
      </c>
      <c r="M1049" t="s">
        <v>51</v>
      </c>
      <c r="N1049">
        <v>427.87799999999999</v>
      </c>
      <c r="R1049" t="s">
        <v>52</v>
      </c>
      <c r="S1049">
        <v>41.941209999999998</v>
      </c>
      <c r="T1049">
        <v>-88.063689999999994</v>
      </c>
      <c r="U1049">
        <v>2.426583333</v>
      </c>
      <c r="V1049">
        <v>3</v>
      </c>
      <c r="W1049">
        <v>8.625</v>
      </c>
      <c r="X1049">
        <v>3.45</v>
      </c>
      <c r="Y1049">
        <v>885.65099999999995</v>
      </c>
      <c r="Z1049">
        <v>17000165001</v>
      </c>
      <c r="AA1049">
        <v>1116.3019266730998</v>
      </c>
      <c r="AB1049" t="s">
        <v>41</v>
      </c>
      <c r="AC1049" t="s">
        <v>54</v>
      </c>
      <c r="AD1049" t="s">
        <v>54</v>
      </c>
      <c r="AE1049" t="s">
        <v>73</v>
      </c>
      <c r="AF1049" t="s">
        <v>4973</v>
      </c>
    </row>
    <row r="1050" spans="1:32" x14ac:dyDescent="0.3">
      <c r="A1050" t="s">
        <v>4974</v>
      </c>
      <c r="B1050" t="s">
        <v>4975</v>
      </c>
      <c r="C1050" t="s">
        <v>4976</v>
      </c>
      <c r="D1050" t="s">
        <v>4977</v>
      </c>
      <c r="E1050" t="s">
        <v>543</v>
      </c>
      <c r="F1050">
        <v>7</v>
      </c>
      <c r="G1050">
        <v>2022</v>
      </c>
      <c r="H1050" s="1">
        <v>44945.68110021991</v>
      </c>
      <c r="I1050" t="s">
        <v>3355</v>
      </c>
      <c r="J1050">
        <v>427</v>
      </c>
      <c r="K1050">
        <v>0</v>
      </c>
      <c r="L1050" t="s">
        <v>38</v>
      </c>
      <c r="M1050" t="s">
        <v>51</v>
      </c>
      <c r="N1050">
        <v>427</v>
      </c>
      <c r="R1050" t="s">
        <v>52</v>
      </c>
      <c r="S1050">
        <v>37.185693999999998</v>
      </c>
      <c r="T1050">
        <v>-94.332138999999998</v>
      </c>
      <c r="U1050">
        <v>4.0441666669999998</v>
      </c>
      <c r="V1050">
        <v>1</v>
      </c>
      <c r="W1050">
        <v>0</v>
      </c>
      <c r="X1050">
        <v>0</v>
      </c>
      <c r="Y1050">
        <v>1475.49</v>
      </c>
      <c r="Z1050">
        <v>29001002001</v>
      </c>
      <c r="AA1050">
        <v>2057.7833232309999</v>
      </c>
      <c r="AB1050" t="s">
        <v>41</v>
      </c>
      <c r="AC1050" t="s">
        <v>54</v>
      </c>
      <c r="AD1050" t="s">
        <v>54</v>
      </c>
      <c r="AE1050" t="s">
        <v>73</v>
      </c>
      <c r="AF1050" t="s">
        <v>4978</v>
      </c>
    </row>
    <row r="1051" spans="1:32" x14ac:dyDescent="0.3">
      <c r="A1051" t="s">
        <v>4979</v>
      </c>
      <c r="B1051" t="s">
        <v>4980</v>
      </c>
      <c r="C1051" t="s">
        <v>4981</v>
      </c>
      <c r="D1051" t="s">
        <v>4982</v>
      </c>
      <c r="E1051" t="s">
        <v>1023</v>
      </c>
      <c r="F1051">
        <v>8</v>
      </c>
      <c r="G1051">
        <v>2022</v>
      </c>
      <c r="H1051" s="1">
        <v>45021.642786203702</v>
      </c>
      <c r="I1051" t="s">
        <v>3355</v>
      </c>
      <c r="J1051">
        <v>424.6</v>
      </c>
      <c r="K1051">
        <v>0</v>
      </c>
      <c r="L1051" t="s">
        <v>38</v>
      </c>
      <c r="M1051" t="s">
        <v>79</v>
      </c>
      <c r="Q1051">
        <v>424.6</v>
      </c>
      <c r="R1051" t="s">
        <v>52</v>
      </c>
      <c r="S1051">
        <v>38.511383000000002</v>
      </c>
      <c r="T1051">
        <v>-107.921763</v>
      </c>
      <c r="U1051">
        <v>2.170833333</v>
      </c>
      <c r="V1051">
        <v>1</v>
      </c>
      <c r="W1051">
        <v>4.32</v>
      </c>
      <c r="X1051">
        <v>0</v>
      </c>
      <c r="Y1051">
        <v>793.21</v>
      </c>
      <c r="Z1051">
        <v>8000197001</v>
      </c>
      <c r="AA1051">
        <v>1766.4157730390002</v>
      </c>
      <c r="AB1051" t="s">
        <v>41</v>
      </c>
      <c r="AC1051" t="s">
        <v>64</v>
      </c>
      <c r="AD1051" t="s">
        <v>54</v>
      </c>
      <c r="AE1051" t="s">
        <v>73</v>
      </c>
      <c r="AF1051" t="s">
        <v>4983</v>
      </c>
    </row>
    <row r="1052" spans="1:32" x14ac:dyDescent="0.3">
      <c r="A1052" t="s">
        <v>4984</v>
      </c>
      <c r="B1052" t="s">
        <v>4985</v>
      </c>
      <c r="C1052" t="s">
        <v>4986</v>
      </c>
      <c r="D1052" t="s">
        <v>4987</v>
      </c>
      <c r="E1052" t="s">
        <v>629</v>
      </c>
      <c r="F1052">
        <v>6</v>
      </c>
      <c r="G1052">
        <v>2022</v>
      </c>
      <c r="H1052" s="1">
        <v>44970.657730046296</v>
      </c>
      <c r="I1052" t="s">
        <v>3355</v>
      </c>
      <c r="J1052">
        <v>422.32</v>
      </c>
      <c r="K1052">
        <v>0</v>
      </c>
      <c r="L1052" t="s">
        <v>38</v>
      </c>
      <c r="M1052" t="s">
        <v>679</v>
      </c>
      <c r="O1052">
        <v>422</v>
      </c>
      <c r="R1052" t="s">
        <v>52</v>
      </c>
      <c r="S1052">
        <v>32.845745999999998</v>
      </c>
      <c r="T1052">
        <v>-105.99784</v>
      </c>
      <c r="Z1052">
        <v>35000000015</v>
      </c>
      <c r="AA1052">
        <v>364.20943773999994</v>
      </c>
      <c r="AB1052" t="s">
        <v>41</v>
      </c>
      <c r="AC1052" t="s">
        <v>54</v>
      </c>
      <c r="AD1052" t="s">
        <v>54</v>
      </c>
      <c r="AE1052" t="s">
        <v>73</v>
      </c>
      <c r="AF1052" t="s">
        <v>4988</v>
      </c>
    </row>
    <row r="1053" spans="1:32" x14ac:dyDescent="0.3">
      <c r="A1053" t="s">
        <v>4989</v>
      </c>
      <c r="B1053" t="s">
        <v>4990</v>
      </c>
      <c r="C1053" t="s">
        <v>4990</v>
      </c>
      <c r="D1053" t="s">
        <v>4991</v>
      </c>
      <c r="E1053" t="s">
        <v>99</v>
      </c>
      <c r="F1053">
        <v>6</v>
      </c>
      <c r="G1053">
        <v>2022</v>
      </c>
      <c r="H1053" s="1">
        <v>44831.559469502317</v>
      </c>
      <c r="I1053" t="s">
        <v>3355</v>
      </c>
      <c r="J1053">
        <v>420.23</v>
      </c>
      <c r="K1053">
        <v>0</v>
      </c>
      <c r="L1053" t="s">
        <v>38</v>
      </c>
      <c r="M1053" t="s">
        <v>79</v>
      </c>
      <c r="Q1053">
        <v>420.23</v>
      </c>
      <c r="R1053" t="s">
        <v>94</v>
      </c>
      <c r="S1053">
        <v>30.056861000000001</v>
      </c>
      <c r="T1053">
        <v>-97.835832999999994</v>
      </c>
      <c r="U1053">
        <v>1.2542500000000001</v>
      </c>
      <c r="V1053">
        <v>1</v>
      </c>
      <c r="W1053">
        <v>2</v>
      </c>
      <c r="X1053">
        <v>1.5</v>
      </c>
      <c r="Y1053">
        <v>457.39299999999997</v>
      </c>
      <c r="Z1053">
        <v>48008052001</v>
      </c>
      <c r="AA1053">
        <v>463.27440480528003</v>
      </c>
      <c r="AB1053" t="s">
        <v>41</v>
      </c>
      <c r="AC1053" t="s">
        <v>54</v>
      </c>
      <c r="AD1053" t="s">
        <v>54</v>
      </c>
      <c r="AE1053" t="s">
        <v>73</v>
      </c>
      <c r="AF1053" t="s">
        <v>4992</v>
      </c>
    </row>
    <row r="1054" spans="1:32" x14ac:dyDescent="0.3">
      <c r="A1054" t="s">
        <v>4993</v>
      </c>
      <c r="B1054" t="s">
        <v>4994</v>
      </c>
      <c r="C1054" t="s">
        <v>4995</v>
      </c>
      <c r="D1054" t="s">
        <v>4996</v>
      </c>
      <c r="E1054" t="s">
        <v>525</v>
      </c>
      <c r="F1054">
        <v>2</v>
      </c>
      <c r="G1054">
        <v>2022</v>
      </c>
      <c r="H1054" s="1">
        <v>44938.455800289354</v>
      </c>
      <c r="I1054" t="s">
        <v>3355</v>
      </c>
      <c r="J1054">
        <v>414.88</v>
      </c>
      <c r="K1054">
        <v>0</v>
      </c>
      <c r="L1054" t="s">
        <v>38</v>
      </c>
      <c r="M1054" t="s">
        <v>79</v>
      </c>
      <c r="Q1054">
        <v>414.88</v>
      </c>
      <c r="R1054" t="s">
        <v>52</v>
      </c>
      <c r="S1054">
        <v>40.16883</v>
      </c>
      <c r="T1054">
        <v>-74.044920000000005</v>
      </c>
      <c r="U1054">
        <v>5.9691666669999996</v>
      </c>
      <c r="V1054">
        <v>1</v>
      </c>
      <c r="W1054">
        <v>9.1</v>
      </c>
      <c r="X1054">
        <v>0</v>
      </c>
      <c r="Y1054">
        <v>2180</v>
      </c>
      <c r="Z1054">
        <v>34003099001</v>
      </c>
      <c r="AA1054">
        <v>3095.4160113522603</v>
      </c>
      <c r="AB1054" t="s">
        <v>41</v>
      </c>
      <c r="AC1054" t="s">
        <v>42</v>
      </c>
      <c r="AD1054" t="s">
        <v>54</v>
      </c>
      <c r="AE1054" t="s">
        <v>44</v>
      </c>
      <c r="AF1054" t="s">
        <v>4997</v>
      </c>
    </row>
    <row r="1055" spans="1:32" x14ac:dyDescent="0.3">
      <c r="A1055" t="s">
        <v>4998</v>
      </c>
      <c r="B1055" t="s">
        <v>4999</v>
      </c>
      <c r="C1055" t="s">
        <v>5000</v>
      </c>
      <c r="D1055" t="s">
        <v>5001</v>
      </c>
      <c r="E1055" t="s">
        <v>253</v>
      </c>
      <c r="F1055">
        <v>5</v>
      </c>
      <c r="G1055">
        <v>2022</v>
      </c>
      <c r="H1055" s="1">
        <v>44972.675684710652</v>
      </c>
      <c r="I1055" t="s">
        <v>3355</v>
      </c>
      <c r="J1055">
        <v>413.18</v>
      </c>
      <c r="K1055">
        <v>0</v>
      </c>
      <c r="L1055" t="s">
        <v>38</v>
      </c>
      <c r="M1055" t="s">
        <v>51</v>
      </c>
      <c r="N1055">
        <v>413.18</v>
      </c>
      <c r="R1055" t="s">
        <v>52</v>
      </c>
      <c r="S1055">
        <v>39.84225</v>
      </c>
      <c r="T1055">
        <v>-86.408249999999995</v>
      </c>
      <c r="U1055">
        <v>2.7167858329999999</v>
      </c>
      <c r="V1055">
        <v>1</v>
      </c>
      <c r="W1055">
        <v>10</v>
      </c>
      <c r="X1055">
        <v>5.25</v>
      </c>
      <c r="Y1055">
        <v>989.33745999999996</v>
      </c>
      <c r="Z1055">
        <v>18000039001</v>
      </c>
      <c r="AA1055">
        <v>1274.7330320900001</v>
      </c>
      <c r="AB1055" t="s">
        <v>41</v>
      </c>
      <c r="AC1055" t="s">
        <v>54</v>
      </c>
      <c r="AD1055" t="s">
        <v>54</v>
      </c>
      <c r="AE1055" t="s">
        <v>73</v>
      </c>
      <c r="AF1055" t="s">
        <v>5002</v>
      </c>
    </row>
    <row r="1056" spans="1:32" x14ac:dyDescent="0.3">
      <c r="A1056" t="s">
        <v>5003</v>
      </c>
      <c r="B1056" t="s">
        <v>5004</v>
      </c>
      <c r="C1056" t="s">
        <v>5005</v>
      </c>
      <c r="D1056" t="s">
        <v>5006</v>
      </c>
      <c r="E1056" t="s">
        <v>1064</v>
      </c>
      <c r="F1056">
        <v>3</v>
      </c>
      <c r="G1056">
        <v>2022</v>
      </c>
      <c r="H1056" s="1">
        <v>44938.588488310183</v>
      </c>
      <c r="I1056" t="s">
        <v>3355</v>
      </c>
      <c r="J1056">
        <v>412.81</v>
      </c>
      <c r="K1056">
        <v>0</v>
      </c>
      <c r="L1056" t="s">
        <v>38</v>
      </c>
      <c r="M1056" t="s">
        <v>79</v>
      </c>
      <c r="Q1056">
        <v>412.81</v>
      </c>
      <c r="R1056" t="s">
        <v>94</v>
      </c>
      <c r="S1056">
        <v>38.564166999999998</v>
      </c>
      <c r="T1056">
        <v>-76.057221999999996</v>
      </c>
      <c r="U1056">
        <v>3.0800833330000001</v>
      </c>
      <c r="V1056">
        <v>1</v>
      </c>
      <c r="W1056">
        <v>8.1</v>
      </c>
      <c r="X1056">
        <v>4.32</v>
      </c>
      <c r="Y1056">
        <v>1124.4659999999999</v>
      </c>
      <c r="Z1056">
        <v>24000046001</v>
      </c>
      <c r="AA1056">
        <v>2021.3623794570001</v>
      </c>
      <c r="AB1056" t="s">
        <v>54</v>
      </c>
      <c r="AC1056" t="s">
        <v>54</v>
      </c>
      <c r="AD1056" t="s">
        <v>54</v>
      </c>
      <c r="AE1056" t="s">
        <v>73</v>
      </c>
      <c r="AF1056" t="s">
        <v>5007</v>
      </c>
    </row>
    <row r="1057" spans="1:32" x14ac:dyDescent="0.3">
      <c r="A1057" t="s">
        <v>5008</v>
      </c>
      <c r="B1057" t="s">
        <v>5009</v>
      </c>
      <c r="C1057" t="s">
        <v>5010</v>
      </c>
      <c r="D1057" t="s">
        <v>496</v>
      </c>
      <c r="E1057" t="s">
        <v>213</v>
      </c>
      <c r="F1057">
        <v>3</v>
      </c>
      <c r="G1057">
        <v>2022</v>
      </c>
      <c r="H1057" s="1">
        <v>44960.477185312498</v>
      </c>
      <c r="I1057" t="s">
        <v>3355</v>
      </c>
      <c r="J1057">
        <v>411.5</v>
      </c>
      <c r="K1057">
        <v>0</v>
      </c>
      <c r="L1057" t="s">
        <v>38</v>
      </c>
      <c r="M1057" t="s">
        <v>79</v>
      </c>
      <c r="Q1057">
        <v>411.5</v>
      </c>
      <c r="R1057" t="s">
        <v>94</v>
      </c>
      <c r="S1057">
        <v>40.596730000000001</v>
      </c>
      <c r="T1057">
        <v>-79.983130000000003</v>
      </c>
      <c r="U1057">
        <v>3.4340666670000002</v>
      </c>
      <c r="V1057">
        <v>1</v>
      </c>
      <c r="W1057">
        <v>3.9830000000000001</v>
      </c>
      <c r="X1057">
        <v>0</v>
      </c>
      <c r="Y1057">
        <v>1249.9007999999999</v>
      </c>
      <c r="AB1057" t="s">
        <v>87</v>
      </c>
      <c r="AC1057" t="s">
        <v>54</v>
      </c>
      <c r="AD1057" t="s">
        <v>54</v>
      </c>
      <c r="AE1057" t="s">
        <v>73</v>
      </c>
      <c r="AF1057" t="s">
        <v>5011</v>
      </c>
    </row>
    <row r="1058" spans="1:32" x14ac:dyDescent="0.3">
      <c r="A1058" t="s">
        <v>5012</v>
      </c>
      <c r="B1058" t="s">
        <v>5013</v>
      </c>
      <c r="C1058" t="s">
        <v>5014</v>
      </c>
      <c r="D1058" t="s">
        <v>5015</v>
      </c>
      <c r="E1058" t="s">
        <v>247</v>
      </c>
      <c r="F1058">
        <v>1</v>
      </c>
      <c r="G1058">
        <v>2022</v>
      </c>
      <c r="H1058" s="1">
        <v>44963.555728761574</v>
      </c>
      <c r="I1058" t="s">
        <v>3355</v>
      </c>
      <c r="J1058">
        <v>410</v>
      </c>
      <c r="K1058">
        <v>0</v>
      </c>
      <c r="L1058" t="s">
        <v>38</v>
      </c>
      <c r="M1058" t="s">
        <v>79</v>
      </c>
      <c r="Q1058">
        <v>410</v>
      </c>
      <c r="R1058" t="s">
        <v>94</v>
      </c>
      <c r="S1058">
        <v>42.185310999999999</v>
      </c>
      <c r="T1058">
        <v>-72.362228000000002</v>
      </c>
      <c r="U1058">
        <v>1.4750000000000001</v>
      </c>
      <c r="V1058">
        <v>1</v>
      </c>
      <c r="W1058">
        <v>5.6</v>
      </c>
      <c r="X1058">
        <v>0</v>
      </c>
      <c r="Y1058">
        <v>537.20000000000005</v>
      </c>
      <c r="Z1058">
        <v>25000066001</v>
      </c>
      <c r="AA1058">
        <v>801.26076302800004</v>
      </c>
      <c r="AB1058" t="s">
        <v>54</v>
      </c>
      <c r="AC1058" t="s">
        <v>54</v>
      </c>
      <c r="AD1058" t="s">
        <v>54</v>
      </c>
      <c r="AE1058" t="s">
        <v>55</v>
      </c>
      <c r="AF1058" t="s">
        <v>5016</v>
      </c>
    </row>
    <row r="1059" spans="1:32" x14ac:dyDescent="0.3">
      <c r="A1059" t="s">
        <v>5017</v>
      </c>
      <c r="B1059" t="s">
        <v>5018</v>
      </c>
      <c r="C1059" t="s">
        <v>5019</v>
      </c>
      <c r="D1059" t="s">
        <v>5020</v>
      </c>
      <c r="E1059" t="s">
        <v>117</v>
      </c>
      <c r="F1059">
        <v>5</v>
      </c>
      <c r="G1059">
        <v>2022</v>
      </c>
      <c r="H1059" s="1">
        <v>44944.623643553241</v>
      </c>
      <c r="I1059" t="s">
        <v>3355</v>
      </c>
      <c r="J1059">
        <v>409.31</v>
      </c>
      <c r="K1059">
        <v>0</v>
      </c>
      <c r="L1059" t="s">
        <v>38</v>
      </c>
      <c r="M1059" t="s">
        <v>79</v>
      </c>
      <c r="Q1059">
        <v>409.31</v>
      </c>
      <c r="R1059" t="s">
        <v>94</v>
      </c>
      <c r="S1059">
        <v>41.835900000000002</v>
      </c>
      <c r="T1059">
        <v>-89.510300000000001</v>
      </c>
      <c r="U1059">
        <v>3.5357500000000002</v>
      </c>
      <c r="V1059">
        <v>1</v>
      </c>
      <c r="W1059">
        <v>15.7</v>
      </c>
      <c r="X1059">
        <v>4.5</v>
      </c>
      <c r="Y1059">
        <v>1291.047</v>
      </c>
      <c r="Z1059">
        <v>17000080001</v>
      </c>
      <c r="AA1059">
        <v>1274.7330320900001</v>
      </c>
      <c r="AB1059" t="s">
        <v>41</v>
      </c>
      <c r="AC1059" t="s">
        <v>54</v>
      </c>
      <c r="AD1059" t="s">
        <v>54</v>
      </c>
      <c r="AE1059" t="s">
        <v>73</v>
      </c>
      <c r="AF1059" t="s">
        <v>5021</v>
      </c>
    </row>
    <row r="1060" spans="1:32" x14ac:dyDescent="0.3">
      <c r="A1060" t="s">
        <v>5022</v>
      </c>
      <c r="B1060" t="s">
        <v>5023</v>
      </c>
      <c r="C1060" t="s">
        <v>5024</v>
      </c>
      <c r="D1060" t="s">
        <v>5025</v>
      </c>
      <c r="E1060" t="s">
        <v>36</v>
      </c>
      <c r="F1060">
        <v>9</v>
      </c>
      <c r="G1060">
        <v>2022</v>
      </c>
      <c r="H1060" s="1">
        <v>44978.519036180558</v>
      </c>
      <c r="I1060" t="s">
        <v>3355</v>
      </c>
      <c r="J1060">
        <v>407.7</v>
      </c>
      <c r="K1060">
        <v>0</v>
      </c>
      <c r="L1060" t="s">
        <v>38</v>
      </c>
      <c r="M1060" t="s">
        <v>51</v>
      </c>
      <c r="N1060">
        <v>407.7</v>
      </c>
      <c r="R1060" t="s">
        <v>86</v>
      </c>
      <c r="S1060">
        <v>34.3933923694632</v>
      </c>
      <c r="T1060">
        <v>-118.931731884718</v>
      </c>
      <c r="Z1060">
        <v>6004017001</v>
      </c>
      <c r="AA1060">
        <v>406.09352308009994</v>
      </c>
      <c r="AB1060" t="s">
        <v>41</v>
      </c>
      <c r="AC1060" t="s">
        <v>64</v>
      </c>
      <c r="AD1060" t="s">
        <v>54</v>
      </c>
      <c r="AE1060" t="s">
        <v>73</v>
      </c>
      <c r="AF1060" t="s">
        <v>5026</v>
      </c>
    </row>
    <row r="1061" spans="1:32" x14ac:dyDescent="0.3">
      <c r="A1061" t="s">
        <v>5027</v>
      </c>
      <c r="B1061" t="s">
        <v>5028</v>
      </c>
      <c r="C1061" t="s">
        <v>5029</v>
      </c>
      <c r="D1061" t="s">
        <v>5030</v>
      </c>
      <c r="E1061" t="s">
        <v>159</v>
      </c>
      <c r="F1061">
        <v>10</v>
      </c>
      <c r="G1061">
        <v>2022</v>
      </c>
      <c r="H1061" s="1">
        <v>44938.460424317127</v>
      </c>
      <c r="I1061" t="s">
        <v>3355</v>
      </c>
      <c r="J1061">
        <v>407</v>
      </c>
      <c r="K1061">
        <v>0</v>
      </c>
      <c r="L1061" t="s">
        <v>38</v>
      </c>
      <c r="M1061" t="s">
        <v>79</v>
      </c>
      <c r="Q1061">
        <v>407</v>
      </c>
      <c r="R1061" t="s">
        <v>52</v>
      </c>
      <c r="S1061">
        <v>45.570576000000003</v>
      </c>
      <c r="T1061">
        <v>-122.32446</v>
      </c>
      <c r="Z1061">
        <v>53001385001</v>
      </c>
      <c r="AA1061">
        <v>815.8291405376001</v>
      </c>
      <c r="AB1061" t="s">
        <v>53</v>
      </c>
      <c r="AC1061" t="s">
        <v>54</v>
      </c>
      <c r="AD1061" t="s">
        <v>54</v>
      </c>
      <c r="AE1061" t="s">
        <v>438</v>
      </c>
      <c r="AF1061" t="s">
        <v>5031</v>
      </c>
    </row>
    <row r="1062" spans="1:32" x14ac:dyDescent="0.3">
      <c r="A1062" t="s">
        <v>5032</v>
      </c>
      <c r="B1062" t="s">
        <v>5033</v>
      </c>
      <c r="C1062" t="s">
        <v>5034</v>
      </c>
      <c r="D1062" t="s">
        <v>1558</v>
      </c>
      <c r="E1062" t="s">
        <v>36</v>
      </c>
      <c r="F1062">
        <v>9</v>
      </c>
      <c r="G1062">
        <v>2022</v>
      </c>
      <c r="H1062" s="1">
        <v>44974.558197662038</v>
      </c>
      <c r="I1062" t="s">
        <v>3355</v>
      </c>
      <c r="J1062">
        <v>407</v>
      </c>
      <c r="K1062">
        <v>0</v>
      </c>
      <c r="L1062" t="s">
        <v>38</v>
      </c>
      <c r="M1062" t="s">
        <v>679</v>
      </c>
      <c r="O1062">
        <v>187</v>
      </c>
      <c r="R1062" t="s">
        <v>52</v>
      </c>
      <c r="S1062">
        <v>38.025278</v>
      </c>
      <c r="T1062">
        <v>-122.52</v>
      </c>
      <c r="U1062">
        <v>2.343333334</v>
      </c>
      <c r="V1062">
        <v>3</v>
      </c>
      <c r="W1062">
        <v>2.92</v>
      </c>
      <c r="X1062">
        <v>0</v>
      </c>
      <c r="Y1062">
        <v>426.25</v>
      </c>
      <c r="Z1062">
        <v>6002108001</v>
      </c>
      <c r="AA1062">
        <v>1056.2073694459998</v>
      </c>
      <c r="AB1062" t="s">
        <v>53</v>
      </c>
      <c r="AC1062" t="s">
        <v>72</v>
      </c>
      <c r="AD1062" t="s">
        <v>54</v>
      </c>
      <c r="AE1062" t="s">
        <v>54</v>
      </c>
      <c r="AF1062" t="s">
        <v>5035</v>
      </c>
    </row>
    <row r="1063" spans="1:32" x14ac:dyDescent="0.3">
      <c r="A1063" t="s">
        <v>5036</v>
      </c>
      <c r="B1063" t="s">
        <v>5037</v>
      </c>
      <c r="C1063" t="s">
        <v>5038</v>
      </c>
      <c r="D1063" t="s">
        <v>5039</v>
      </c>
      <c r="E1063" t="s">
        <v>213</v>
      </c>
      <c r="F1063">
        <v>3</v>
      </c>
      <c r="G1063">
        <v>2022</v>
      </c>
      <c r="H1063" s="1">
        <v>44974.621185763892</v>
      </c>
      <c r="I1063" t="s">
        <v>3355</v>
      </c>
      <c r="J1063">
        <v>406</v>
      </c>
      <c r="K1063">
        <v>0</v>
      </c>
      <c r="L1063" t="s">
        <v>38</v>
      </c>
      <c r="M1063" t="s">
        <v>51</v>
      </c>
      <c r="N1063">
        <v>406</v>
      </c>
      <c r="R1063" t="s">
        <v>86</v>
      </c>
      <c r="S1063">
        <v>40.290129999999998</v>
      </c>
      <c r="T1063">
        <v>-75.177970000000002</v>
      </c>
      <c r="U1063">
        <v>4.0441666669999998</v>
      </c>
      <c r="V1063">
        <v>2</v>
      </c>
      <c r="W1063">
        <v>4.625</v>
      </c>
      <c r="X1063">
        <v>0</v>
      </c>
      <c r="Y1063">
        <v>1473.08</v>
      </c>
      <c r="Z1063">
        <v>42000011001</v>
      </c>
      <c r="AA1063">
        <v>1939.4152559654999</v>
      </c>
      <c r="AB1063" t="s">
        <v>54</v>
      </c>
      <c r="AC1063" t="s">
        <v>54</v>
      </c>
      <c r="AD1063" t="s">
        <v>537</v>
      </c>
      <c r="AE1063" t="s">
        <v>44</v>
      </c>
      <c r="AF1063" t="s">
        <v>5040</v>
      </c>
    </row>
    <row r="1064" spans="1:32" x14ac:dyDescent="0.3">
      <c r="A1064" t="s">
        <v>5041</v>
      </c>
      <c r="B1064" t="s">
        <v>5042</v>
      </c>
      <c r="C1064" t="s">
        <v>5043</v>
      </c>
      <c r="D1064" t="s">
        <v>5044</v>
      </c>
      <c r="E1064" t="s">
        <v>253</v>
      </c>
      <c r="F1064">
        <v>5</v>
      </c>
      <c r="G1064">
        <v>2022</v>
      </c>
      <c r="H1064" s="1">
        <v>44957.543913680558</v>
      </c>
      <c r="I1064" t="s">
        <v>3355</v>
      </c>
      <c r="J1064">
        <v>403</v>
      </c>
      <c r="K1064">
        <v>0</v>
      </c>
      <c r="L1064" t="s">
        <v>38</v>
      </c>
      <c r="M1064" t="s">
        <v>79</v>
      </c>
      <c r="Q1064">
        <v>266</v>
      </c>
      <c r="R1064" t="s">
        <v>52</v>
      </c>
      <c r="S1064">
        <v>39.770693999999999</v>
      </c>
      <c r="T1064">
        <v>-86.232305999999994</v>
      </c>
      <c r="U1064">
        <v>3.6701666670000002</v>
      </c>
      <c r="V1064">
        <v>1</v>
      </c>
      <c r="W1064">
        <v>7.5</v>
      </c>
      <c r="X1064">
        <v>0</v>
      </c>
      <c r="Y1064">
        <v>1339.2439999999999</v>
      </c>
      <c r="Z1064">
        <v>18000063001</v>
      </c>
      <c r="AA1064">
        <v>728.41887547999988</v>
      </c>
      <c r="AB1064" t="s">
        <v>53</v>
      </c>
      <c r="AC1064" t="s">
        <v>64</v>
      </c>
      <c r="AD1064" t="s">
        <v>54</v>
      </c>
      <c r="AE1064" t="s">
        <v>73</v>
      </c>
      <c r="AF1064" t="s">
        <v>5045</v>
      </c>
    </row>
    <row r="1065" spans="1:32" x14ac:dyDescent="0.3">
      <c r="A1065" t="s">
        <v>5046</v>
      </c>
      <c r="B1065" t="s">
        <v>5047</v>
      </c>
      <c r="C1065" t="s">
        <v>5048</v>
      </c>
      <c r="D1065" t="s">
        <v>5049</v>
      </c>
      <c r="E1065" t="s">
        <v>50</v>
      </c>
      <c r="F1065">
        <v>10</v>
      </c>
      <c r="G1065">
        <v>2022</v>
      </c>
      <c r="H1065" s="1">
        <v>44974.676260775464</v>
      </c>
      <c r="I1065" t="s">
        <v>3355</v>
      </c>
      <c r="J1065">
        <v>403</v>
      </c>
      <c r="K1065">
        <v>0</v>
      </c>
      <c r="L1065" t="s">
        <v>38</v>
      </c>
      <c r="M1065" t="s">
        <v>51</v>
      </c>
      <c r="N1065">
        <v>328</v>
      </c>
      <c r="R1065" t="s">
        <v>52</v>
      </c>
      <c r="S1065">
        <v>45.714008</v>
      </c>
      <c r="T1065">
        <v>-121.520296</v>
      </c>
      <c r="U1065">
        <v>1.1645833329999999</v>
      </c>
      <c r="V1065">
        <v>1</v>
      </c>
      <c r="W1065">
        <v>2</v>
      </c>
      <c r="X1065">
        <v>0</v>
      </c>
      <c r="Y1065">
        <v>425.38799999999998</v>
      </c>
      <c r="Z1065">
        <v>41000167001</v>
      </c>
      <c r="AA1065">
        <v>682.16427688702015</v>
      </c>
      <c r="AB1065" t="s">
        <v>53</v>
      </c>
      <c r="AC1065" t="s">
        <v>42</v>
      </c>
      <c r="AD1065" t="s">
        <v>54</v>
      </c>
      <c r="AE1065" t="s">
        <v>73</v>
      </c>
      <c r="AF1065" t="s">
        <v>5050</v>
      </c>
    </row>
    <row r="1066" spans="1:32" x14ac:dyDescent="0.3">
      <c r="A1066" t="s">
        <v>5051</v>
      </c>
      <c r="B1066" t="s">
        <v>5052</v>
      </c>
      <c r="C1066" t="s">
        <v>5053</v>
      </c>
      <c r="D1066" t="s">
        <v>2992</v>
      </c>
      <c r="E1066" t="s">
        <v>117</v>
      </c>
      <c r="F1066">
        <v>5</v>
      </c>
      <c r="G1066">
        <v>2022</v>
      </c>
      <c r="H1066" s="1">
        <v>44986.61182928241</v>
      </c>
      <c r="I1066" t="s">
        <v>3355</v>
      </c>
      <c r="J1066">
        <v>400</v>
      </c>
      <c r="K1066">
        <v>0</v>
      </c>
      <c r="L1066" t="s">
        <v>38</v>
      </c>
      <c r="M1066" t="s">
        <v>51</v>
      </c>
      <c r="N1066">
        <v>379.85</v>
      </c>
      <c r="R1066" t="s">
        <v>52</v>
      </c>
      <c r="S1066">
        <v>42.257649999999998</v>
      </c>
      <c r="T1066">
        <v>-87.945610000000002</v>
      </c>
      <c r="U1066">
        <v>2.7291666669999999</v>
      </c>
      <c r="V1066">
        <v>3</v>
      </c>
      <c r="W1066">
        <v>8</v>
      </c>
      <c r="X1066">
        <v>4</v>
      </c>
      <c r="Y1066">
        <v>996.29</v>
      </c>
      <c r="Z1066">
        <v>17000529001</v>
      </c>
      <c r="AA1066">
        <v>1092.6283132200001</v>
      </c>
      <c r="AB1066" t="s">
        <v>53</v>
      </c>
      <c r="AC1066" t="s">
        <v>72</v>
      </c>
      <c r="AD1066" t="s">
        <v>54</v>
      </c>
      <c r="AE1066" t="s">
        <v>73</v>
      </c>
      <c r="AF1066" t="s">
        <v>5054</v>
      </c>
    </row>
    <row r="1067" spans="1:32" x14ac:dyDescent="0.3">
      <c r="A1067" t="s">
        <v>5055</v>
      </c>
      <c r="B1067" t="s">
        <v>5056</v>
      </c>
      <c r="C1067" t="s">
        <v>5057</v>
      </c>
      <c r="D1067" t="s">
        <v>5058</v>
      </c>
      <c r="E1067" t="s">
        <v>726</v>
      </c>
      <c r="F1067">
        <v>6</v>
      </c>
      <c r="G1067">
        <v>2022</v>
      </c>
      <c r="H1067" s="1">
        <v>44949.67777765046</v>
      </c>
      <c r="I1067" t="s">
        <v>3355</v>
      </c>
      <c r="J1067">
        <v>400</v>
      </c>
      <c r="K1067">
        <v>0</v>
      </c>
      <c r="L1067" t="s">
        <v>38</v>
      </c>
      <c r="M1067" t="s">
        <v>51</v>
      </c>
      <c r="R1067" t="s">
        <v>52</v>
      </c>
      <c r="S1067">
        <v>35.417499999999997</v>
      </c>
      <c r="T1067">
        <v>-94.337778</v>
      </c>
      <c r="U1067">
        <v>2.770666667</v>
      </c>
      <c r="V1067">
        <v>1</v>
      </c>
      <c r="W1067">
        <v>4</v>
      </c>
      <c r="X1067">
        <v>3.84</v>
      </c>
      <c r="Y1067">
        <v>1009.453</v>
      </c>
      <c r="Z1067">
        <v>5000195001</v>
      </c>
      <c r="AA1067">
        <v>961.51291563359996</v>
      </c>
      <c r="AB1067" t="s">
        <v>54</v>
      </c>
      <c r="AC1067" t="s">
        <v>54</v>
      </c>
      <c r="AD1067" t="s">
        <v>54</v>
      </c>
      <c r="AE1067" t="s">
        <v>438</v>
      </c>
      <c r="AF1067" t="s">
        <v>5059</v>
      </c>
    </row>
    <row r="1068" spans="1:32" x14ac:dyDescent="0.3">
      <c r="A1068" t="s">
        <v>5060</v>
      </c>
      <c r="B1068" t="s">
        <v>5061</v>
      </c>
      <c r="C1068" t="s">
        <v>5061</v>
      </c>
      <c r="D1068" t="s">
        <v>4331</v>
      </c>
      <c r="E1068" t="s">
        <v>99</v>
      </c>
      <c r="F1068">
        <v>6</v>
      </c>
      <c r="G1068">
        <v>2022</v>
      </c>
      <c r="H1068" s="1">
        <v>44874.700499965278</v>
      </c>
      <c r="I1068" t="s">
        <v>3355</v>
      </c>
      <c r="J1068">
        <v>398.88</v>
      </c>
      <c r="K1068">
        <v>0</v>
      </c>
      <c r="L1068" t="s">
        <v>38</v>
      </c>
      <c r="M1068" t="s">
        <v>51</v>
      </c>
      <c r="N1068">
        <v>398.88</v>
      </c>
      <c r="R1068" t="s">
        <v>52</v>
      </c>
      <c r="S1068">
        <v>31.445415000000001</v>
      </c>
      <c r="T1068">
        <v>-97.750189000000006</v>
      </c>
      <c r="U1068">
        <v>1.3159833329999999</v>
      </c>
      <c r="V1068">
        <v>1</v>
      </c>
      <c r="W1068">
        <v>2.7</v>
      </c>
      <c r="X1068">
        <v>2.2000000000000002</v>
      </c>
      <c r="Y1068">
        <v>480.56380000000001</v>
      </c>
      <c r="Z1068">
        <v>48003013002</v>
      </c>
      <c r="AA1068">
        <v>801.26076302800004</v>
      </c>
      <c r="AB1068" t="s">
        <v>1420</v>
      </c>
      <c r="AC1068" t="s">
        <v>72</v>
      </c>
      <c r="AD1068" t="s">
        <v>54</v>
      </c>
      <c r="AE1068" t="s">
        <v>73</v>
      </c>
      <c r="AF1068" t="s">
        <v>5062</v>
      </c>
    </row>
    <row r="1069" spans="1:32" x14ac:dyDescent="0.3">
      <c r="A1069" t="s">
        <v>5063</v>
      </c>
      <c r="B1069" t="s">
        <v>5064</v>
      </c>
      <c r="C1069" t="s">
        <v>5065</v>
      </c>
      <c r="D1069" t="s">
        <v>5066</v>
      </c>
      <c r="E1069" t="s">
        <v>600</v>
      </c>
      <c r="F1069">
        <v>4</v>
      </c>
      <c r="G1069">
        <v>2022</v>
      </c>
      <c r="H1069" s="1">
        <v>44950.44128284722</v>
      </c>
      <c r="I1069" t="s">
        <v>3355</v>
      </c>
      <c r="J1069">
        <v>398.77</v>
      </c>
      <c r="K1069">
        <v>0</v>
      </c>
      <c r="L1069" t="s">
        <v>38</v>
      </c>
      <c r="M1069" t="s">
        <v>51</v>
      </c>
      <c r="N1069">
        <v>398.77</v>
      </c>
      <c r="R1069" t="s">
        <v>52</v>
      </c>
      <c r="S1069">
        <v>30.37886</v>
      </c>
      <c r="T1069">
        <v>-87.085730999999996</v>
      </c>
      <c r="Z1069">
        <v>12000048003</v>
      </c>
      <c r="AA1069">
        <v>983.36548189799998</v>
      </c>
      <c r="AB1069" t="s">
        <v>41</v>
      </c>
      <c r="AC1069" t="s">
        <v>54</v>
      </c>
      <c r="AD1069" t="s">
        <v>54</v>
      </c>
      <c r="AE1069" t="s">
        <v>73</v>
      </c>
      <c r="AF1069" t="s">
        <v>5067</v>
      </c>
    </row>
    <row r="1070" spans="1:32" x14ac:dyDescent="0.3">
      <c r="A1070" t="s">
        <v>5068</v>
      </c>
      <c r="B1070" t="s">
        <v>5069</v>
      </c>
      <c r="C1070" t="s">
        <v>5070</v>
      </c>
      <c r="D1070" t="s">
        <v>2505</v>
      </c>
      <c r="E1070" t="s">
        <v>172</v>
      </c>
      <c r="F1070">
        <v>4</v>
      </c>
      <c r="G1070">
        <v>2022</v>
      </c>
      <c r="H1070" s="1">
        <v>44976.510733090276</v>
      </c>
      <c r="I1070" t="s">
        <v>3355</v>
      </c>
      <c r="J1070">
        <v>398.14</v>
      </c>
      <c r="K1070">
        <v>0</v>
      </c>
      <c r="L1070" t="s">
        <v>38</v>
      </c>
      <c r="M1070" t="s">
        <v>51</v>
      </c>
      <c r="N1070">
        <v>614.4</v>
      </c>
      <c r="R1070" t="s">
        <v>52</v>
      </c>
      <c r="S1070">
        <v>34.472499999999997</v>
      </c>
      <c r="T1070">
        <v>-82.723611000000005</v>
      </c>
      <c r="U1070">
        <v>3.7936666670000001</v>
      </c>
      <c r="V1070">
        <v>1</v>
      </c>
      <c r="W1070">
        <v>0</v>
      </c>
      <c r="X1070">
        <v>0</v>
      </c>
      <c r="Y1070">
        <v>1384.713</v>
      </c>
      <c r="Z1070">
        <v>45000237001</v>
      </c>
      <c r="AA1070">
        <v>2258.0985139879999</v>
      </c>
      <c r="AB1070" t="s">
        <v>407</v>
      </c>
      <c r="AC1070" t="s">
        <v>42</v>
      </c>
      <c r="AD1070" t="s">
        <v>54</v>
      </c>
      <c r="AE1070" t="s">
        <v>55</v>
      </c>
      <c r="AF1070" t="s">
        <v>5071</v>
      </c>
    </row>
    <row r="1071" spans="1:32" x14ac:dyDescent="0.3">
      <c r="A1071" t="s">
        <v>5072</v>
      </c>
      <c r="B1071" t="s">
        <v>5073</v>
      </c>
      <c r="C1071" t="s">
        <v>5074</v>
      </c>
      <c r="D1071" t="s">
        <v>5075</v>
      </c>
      <c r="E1071" t="s">
        <v>525</v>
      </c>
      <c r="F1071">
        <v>2</v>
      </c>
      <c r="G1071">
        <v>2022</v>
      </c>
      <c r="H1071" s="1">
        <v>44985.511906215281</v>
      </c>
      <c r="I1071" t="s">
        <v>3355</v>
      </c>
      <c r="J1071">
        <v>396.32</v>
      </c>
      <c r="K1071">
        <v>0</v>
      </c>
      <c r="L1071" t="s">
        <v>38</v>
      </c>
      <c r="M1071" t="s">
        <v>607</v>
      </c>
      <c r="N1071">
        <v>364.81</v>
      </c>
      <c r="P1071">
        <v>31.5</v>
      </c>
      <c r="R1071" t="s">
        <v>86</v>
      </c>
      <c r="S1071">
        <v>40.014530000000001</v>
      </c>
      <c r="T1071">
        <v>-75.006219999999999</v>
      </c>
      <c r="U1071">
        <v>1.4165000000000001</v>
      </c>
      <c r="V1071">
        <v>1</v>
      </c>
      <c r="W1071">
        <v>0</v>
      </c>
      <c r="X1071">
        <v>0</v>
      </c>
      <c r="Y1071">
        <v>516.79999999999995</v>
      </c>
      <c r="Z1071">
        <v>34007015001</v>
      </c>
      <c r="AA1071">
        <v>580.36773903869005</v>
      </c>
      <c r="AB1071" t="s">
        <v>54</v>
      </c>
      <c r="AC1071" t="s">
        <v>54</v>
      </c>
      <c r="AD1071" t="s">
        <v>54</v>
      </c>
      <c r="AE1071" t="s">
        <v>55</v>
      </c>
      <c r="AF1071" t="s">
        <v>5076</v>
      </c>
    </row>
    <row r="1072" spans="1:32" x14ac:dyDescent="0.3">
      <c r="A1072" t="s">
        <v>5077</v>
      </c>
      <c r="B1072" t="s">
        <v>5078</v>
      </c>
      <c r="C1072" t="s">
        <v>5079</v>
      </c>
      <c r="D1072" t="s">
        <v>5080</v>
      </c>
      <c r="E1072" t="s">
        <v>111</v>
      </c>
      <c r="F1072">
        <v>4</v>
      </c>
      <c r="G1072">
        <v>2022</v>
      </c>
      <c r="H1072" s="1">
        <v>44950.42435976852</v>
      </c>
      <c r="I1072" t="s">
        <v>3355</v>
      </c>
      <c r="J1072">
        <v>395</v>
      </c>
      <c r="K1072">
        <v>0</v>
      </c>
      <c r="L1072" t="s">
        <v>38</v>
      </c>
      <c r="M1072" t="s">
        <v>79</v>
      </c>
      <c r="Q1072">
        <v>395</v>
      </c>
      <c r="R1072" t="s">
        <v>94</v>
      </c>
      <c r="S1072">
        <v>34.758606999999998</v>
      </c>
      <c r="T1072">
        <v>-84.764205000000004</v>
      </c>
      <c r="U1072">
        <v>1.6698333329999999</v>
      </c>
      <c r="V1072">
        <v>1</v>
      </c>
      <c r="W1072">
        <v>3</v>
      </c>
      <c r="X1072">
        <v>1.518</v>
      </c>
      <c r="Y1072">
        <v>607.32799999999997</v>
      </c>
      <c r="Z1072">
        <v>13000563001</v>
      </c>
      <c r="AA1072">
        <v>848.60798993420019</v>
      </c>
      <c r="AB1072" t="s">
        <v>41</v>
      </c>
      <c r="AC1072" t="s">
        <v>54</v>
      </c>
      <c r="AD1072" t="s">
        <v>54</v>
      </c>
      <c r="AE1072" t="s">
        <v>55</v>
      </c>
      <c r="AF1072" t="s">
        <v>5081</v>
      </c>
    </row>
    <row r="1073" spans="1:32" x14ac:dyDescent="0.3">
      <c r="A1073" t="s">
        <v>5082</v>
      </c>
      <c r="B1073" t="s">
        <v>5083</v>
      </c>
      <c r="C1073" t="s">
        <v>5084</v>
      </c>
      <c r="D1073" t="s">
        <v>5085</v>
      </c>
      <c r="E1073" t="s">
        <v>117</v>
      </c>
      <c r="F1073">
        <v>5</v>
      </c>
      <c r="G1073">
        <v>2022</v>
      </c>
      <c r="H1073" s="1">
        <v>44959.618058391206</v>
      </c>
      <c r="I1073" t="s">
        <v>3355</v>
      </c>
      <c r="J1073">
        <v>395</v>
      </c>
      <c r="K1073">
        <v>0</v>
      </c>
      <c r="L1073" t="s">
        <v>38</v>
      </c>
      <c r="M1073" t="s">
        <v>51</v>
      </c>
      <c r="N1073">
        <v>431.9</v>
      </c>
      <c r="R1073" t="s">
        <v>52</v>
      </c>
      <c r="S1073">
        <v>38.72307</v>
      </c>
      <c r="T1073">
        <v>-89.652540000000002</v>
      </c>
      <c r="U1073">
        <v>1.350116667</v>
      </c>
      <c r="V1073">
        <v>3</v>
      </c>
      <c r="W1073">
        <v>4</v>
      </c>
      <c r="X1073">
        <v>1.6</v>
      </c>
      <c r="Y1073">
        <v>491.39400000000001</v>
      </c>
      <c r="Z1073">
        <v>17000287002</v>
      </c>
      <c r="AA1073">
        <v>796.16183089964011</v>
      </c>
      <c r="AB1073" t="s">
        <v>41</v>
      </c>
      <c r="AC1073" t="s">
        <v>64</v>
      </c>
      <c r="AD1073" t="s">
        <v>54</v>
      </c>
      <c r="AE1073" t="s">
        <v>73</v>
      </c>
      <c r="AF1073" t="s">
        <v>5086</v>
      </c>
    </row>
    <row r="1074" spans="1:32" x14ac:dyDescent="0.3">
      <c r="A1074" t="s">
        <v>5087</v>
      </c>
      <c r="B1074" t="s">
        <v>5088</v>
      </c>
      <c r="C1074" t="s">
        <v>5089</v>
      </c>
      <c r="D1074" t="s">
        <v>5090</v>
      </c>
      <c r="E1074" t="s">
        <v>437</v>
      </c>
      <c r="F1074">
        <v>5</v>
      </c>
      <c r="G1074">
        <v>2022</v>
      </c>
      <c r="H1074" s="1">
        <v>44971.642760104165</v>
      </c>
      <c r="I1074" t="s">
        <v>3355</v>
      </c>
      <c r="J1074">
        <v>395</v>
      </c>
      <c r="K1074">
        <v>0</v>
      </c>
      <c r="L1074" t="s">
        <v>38</v>
      </c>
      <c r="M1074" t="s">
        <v>51</v>
      </c>
      <c r="N1074">
        <v>395</v>
      </c>
      <c r="R1074" t="s">
        <v>52</v>
      </c>
      <c r="S1074">
        <v>46.339869999999998</v>
      </c>
      <c r="T1074">
        <v>-94.22739</v>
      </c>
      <c r="U1074">
        <v>3.8038750000000001</v>
      </c>
      <c r="V1074">
        <v>2</v>
      </c>
      <c r="W1074">
        <v>6</v>
      </c>
      <c r="X1074">
        <v>6</v>
      </c>
      <c r="Y1074">
        <v>742.90049999999997</v>
      </c>
      <c r="Z1074">
        <v>27000009002</v>
      </c>
      <c r="AA1074">
        <v>861.3553202551002</v>
      </c>
      <c r="AB1074" t="s">
        <v>53</v>
      </c>
      <c r="AC1074" t="s">
        <v>42</v>
      </c>
      <c r="AD1074" t="s">
        <v>54</v>
      </c>
      <c r="AE1074" t="s">
        <v>73</v>
      </c>
      <c r="AF1074" t="s">
        <v>5091</v>
      </c>
    </row>
    <row r="1075" spans="1:32" x14ac:dyDescent="0.3">
      <c r="A1075" t="s">
        <v>5092</v>
      </c>
      <c r="B1075" t="s">
        <v>5093</v>
      </c>
      <c r="C1075" t="s">
        <v>5094</v>
      </c>
      <c r="D1075" t="s">
        <v>5095</v>
      </c>
      <c r="E1075" t="s">
        <v>247</v>
      </c>
      <c r="F1075">
        <v>1</v>
      </c>
      <c r="G1075">
        <v>2022</v>
      </c>
      <c r="H1075" s="1">
        <v>44944.479323865744</v>
      </c>
      <c r="I1075" t="s">
        <v>3355</v>
      </c>
      <c r="J1075">
        <v>392.36</v>
      </c>
      <c r="K1075">
        <v>0</v>
      </c>
      <c r="L1075" t="s">
        <v>38</v>
      </c>
      <c r="M1075" t="s">
        <v>79</v>
      </c>
      <c r="Q1075">
        <v>392.36</v>
      </c>
      <c r="R1075" t="s">
        <v>52</v>
      </c>
      <c r="S1075">
        <v>41.908425000000001</v>
      </c>
      <c r="T1075">
        <v>-70.917488000000006</v>
      </c>
      <c r="U1075">
        <v>1.3125</v>
      </c>
      <c r="V1075">
        <v>1</v>
      </c>
      <c r="W1075">
        <v>2.16</v>
      </c>
      <c r="X1075">
        <v>1.4</v>
      </c>
      <c r="Y1075">
        <v>478.97</v>
      </c>
      <c r="Z1075">
        <v>25000080001</v>
      </c>
      <c r="AA1075">
        <v>781.22924395229995</v>
      </c>
      <c r="AB1075" t="s">
        <v>54</v>
      </c>
      <c r="AC1075" t="s">
        <v>54</v>
      </c>
      <c r="AD1075" t="s">
        <v>54</v>
      </c>
      <c r="AE1075" t="s">
        <v>65</v>
      </c>
      <c r="AF1075" t="s">
        <v>5096</v>
      </c>
    </row>
    <row r="1076" spans="1:32" x14ac:dyDescent="0.3">
      <c r="A1076" t="s">
        <v>5097</v>
      </c>
      <c r="B1076" t="s">
        <v>5098</v>
      </c>
      <c r="C1076" t="s">
        <v>5099</v>
      </c>
      <c r="D1076" t="s">
        <v>5100</v>
      </c>
      <c r="E1076" t="s">
        <v>117</v>
      </c>
      <c r="F1076">
        <v>5</v>
      </c>
      <c r="G1076">
        <v>2022</v>
      </c>
      <c r="H1076" s="1">
        <v>44956.503466909722</v>
      </c>
      <c r="I1076" t="s">
        <v>3355</v>
      </c>
      <c r="J1076">
        <v>391.87200000000001</v>
      </c>
      <c r="K1076">
        <v>0</v>
      </c>
      <c r="L1076" t="s">
        <v>38</v>
      </c>
      <c r="M1076" t="s">
        <v>51</v>
      </c>
      <c r="N1076">
        <v>391.87200000000001</v>
      </c>
      <c r="R1076" t="s">
        <v>52</v>
      </c>
      <c r="S1076">
        <v>42.154898000000003</v>
      </c>
      <c r="T1076">
        <v>-88.294291999999999</v>
      </c>
      <c r="U1076">
        <v>2.8364166669999999</v>
      </c>
      <c r="V1076">
        <v>1</v>
      </c>
      <c r="W1076">
        <v>11.3</v>
      </c>
      <c r="X1076">
        <v>5</v>
      </c>
      <c r="Y1076">
        <v>1035.5309999999999</v>
      </c>
      <c r="Z1076">
        <v>17000665001</v>
      </c>
      <c r="AA1076">
        <v>1001.575953785</v>
      </c>
      <c r="AB1076" t="s">
        <v>177</v>
      </c>
      <c r="AC1076" t="s">
        <v>42</v>
      </c>
      <c r="AD1076" t="s">
        <v>54</v>
      </c>
      <c r="AE1076" t="s">
        <v>73</v>
      </c>
      <c r="AF1076" t="s">
        <v>5101</v>
      </c>
    </row>
    <row r="1077" spans="1:32" x14ac:dyDescent="0.3">
      <c r="A1077" t="s">
        <v>5102</v>
      </c>
      <c r="B1077" t="s">
        <v>5103</v>
      </c>
      <c r="C1077" t="s">
        <v>5104</v>
      </c>
      <c r="D1077" t="s">
        <v>5105</v>
      </c>
      <c r="E1077" t="s">
        <v>61</v>
      </c>
      <c r="F1077">
        <v>1</v>
      </c>
      <c r="G1077">
        <v>2022</v>
      </c>
      <c r="H1077" s="1">
        <v>45015.412501296298</v>
      </c>
      <c r="I1077" t="s">
        <v>3355</v>
      </c>
      <c r="J1077">
        <v>391.50299999999999</v>
      </c>
      <c r="K1077">
        <v>0</v>
      </c>
      <c r="L1077" t="s">
        <v>38</v>
      </c>
      <c r="M1077" t="s">
        <v>79</v>
      </c>
      <c r="Q1077">
        <v>391.50299999999999</v>
      </c>
      <c r="R1077" t="s">
        <v>94</v>
      </c>
      <c r="S1077">
        <v>41.331139999999998</v>
      </c>
      <c r="T1077">
        <v>-73.080290000000005</v>
      </c>
      <c r="U1077">
        <v>1.6583333330000001</v>
      </c>
      <c r="V1077">
        <v>1</v>
      </c>
      <c r="W1077">
        <v>3.5</v>
      </c>
      <c r="X1077">
        <v>0</v>
      </c>
      <c r="Y1077">
        <v>604.20000000000005</v>
      </c>
      <c r="Z1077">
        <v>9000020001</v>
      </c>
      <c r="AA1077">
        <v>1036.7221645269101</v>
      </c>
      <c r="AB1077" t="s">
        <v>54</v>
      </c>
      <c r="AC1077" t="s">
        <v>54</v>
      </c>
      <c r="AD1077" t="s">
        <v>54</v>
      </c>
      <c r="AE1077" t="s">
        <v>73</v>
      </c>
      <c r="AF1077" t="s">
        <v>5106</v>
      </c>
    </row>
    <row r="1078" spans="1:32" x14ac:dyDescent="0.3">
      <c r="A1078" t="s">
        <v>5107</v>
      </c>
      <c r="B1078" t="s">
        <v>5108</v>
      </c>
      <c r="C1078" t="s">
        <v>5108</v>
      </c>
      <c r="D1078" t="s">
        <v>4977</v>
      </c>
      <c r="E1078" t="s">
        <v>99</v>
      </c>
      <c r="F1078">
        <v>6</v>
      </c>
      <c r="G1078">
        <v>2022</v>
      </c>
      <c r="H1078" s="1">
        <v>44841.539248773151</v>
      </c>
      <c r="I1078" t="s">
        <v>3355</v>
      </c>
      <c r="J1078">
        <v>389.74200000000002</v>
      </c>
      <c r="K1078">
        <v>0</v>
      </c>
      <c r="L1078" t="s">
        <v>38</v>
      </c>
      <c r="M1078" t="s">
        <v>51</v>
      </c>
      <c r="N1078">
        <v>389.74200000000002</v>
      </c>
      <c r="R1078" t="s">
        <v>52</v>
      </c>
      <c r="S1078">
        <v>32.158786999999997</v>
      </c>
      <c r="T1078">
        <v>-94.293073000000007</v>
      </c>
      <c r="U1078">
        <v>1.848833333</v>
      </c>
      <c r="V1078">
        <v>1</v>
      </c>
      <c r="W1078">
        <v>3.6</v>
      </c>
      <c r="X1078">
        <v>3.6</v>
      </c>
      <c r="Y1078">
        <v>675.17600000000004</v>
      </c>
      <c r="Z1078">
        <v>48005053001</v>
      </c>
      <c r="AA1078">
        <v>1311.1539758639999</v>
      </c>
      <c r="AB1078" t="s">
        <v>41</v>
      </c>
      <c r="AC1078" t="s">
        <v>64</v>
      </c>
      <c r="AD1078" t="s">
        <v>54</v>
      </c>
      <c r="AE1078" t="s">
        <v>73</v>
      </c>
      <c r="AF1078" t="s">
        <v>5109</v>
      </c>
    </row>
    <row r="1079" spans="1:32" x14ac:dyDescent="0.3">
      <c r="A1079" t="s">
        <v>5110</v>
      </c>
      <c r="B1079" t="s">
        <v>5111</v>
      </c>
      <c r="C1079" t="s">
        <v>5112</v>
      </c>
      <c r="D1079" t="s">
        <v>5113</v>
      </c>
      <c r="E1079" t="s">
        <v>1023</v>
      </c>
      <c r="F1079">
        <v>8</v>
      </c>
      <c r="G1079">
        <v>2022</v>
      </c>
      <c r="H1079" s="1">
        <v>44959.670622812497</v>
      </c>
      <c r="I1079" t="s">
        <v>3355</v>
      </c>
      <c r="J1079">
        <v>388</v>
      </c>
      <c r="K1079">
        <v>0</v>
      </c>
      <c r="L1079" t="s">
        <v>38</v>
      </c>
      <c r="M1079" t="s">
        <v>51</v>
      </c>
      <c r="N1079">
        <v>388</v>
      </c>
      <c r="R1079" t="s">
        <v>52</v>
      </c>
      <c r="S1079">
        <v>40.439149999999998</v>
      </c>
      <c r="T1079">
        <v>-104.87335299999999</v>
      </c>
      <c r="U1079">
        <v>1.819166667</v>
      </c>
      <c r="V1079">
        <v>1</v>
      </c>
      <c r="W1079">
        <v>2.8</v>
      </c>
      <c r="X1079">
        <v>0</v>
      </c>
      <c r="Y1079">
        <v>664.01</v>
      </c>
      <c r="Z1079">
        <v>8000114001</v>
      </c>
      <c r="AA1079">
        <v>418.840853401</v>
      </c>
      <c r="AB1079" t="s">
        <v>41</v>
      </c>
      <c r="AC1079" t="s">
        <v>64</v>
      </c>
      <c r="AD1079" t="s">
        <v>54</v>
      </c>
      <c r="AE1079" t="s">
        <v>73</v>
      </c>
      <c r="AF1079" t="s">
        <v>5114</v>
      </c>
    </row>
    <row r="1080" spans="1:32" x14ac:dyDescent="0.3">
      <c r="A1080" t="s">
        <v>5115</v>
      </c>
      <c r="B1080" t="s">
        <v>5116</v>
      </c>
      <c r="C1080" t="s">
        <v>5117</v>
      </c>
      <c r="D1080" t="s">
        <v>5118</v>
      </c>
      <c r="E1080" t="s">
        <v>854</v>
      </c>
      <c r="F1080">
        <v>8</v>
      </c>
      <c r="G1080">
        <v>2022</v>
      </c>
      <c r="H1080" s="1">
        <v>44991.758684050925</v>
      </c>
      <c r="I1080" t="s">
        <v>3355</v>
      </c>
      <c r="J1080">
        <v>387.56</v>
      </c>
      <c r="K1080">
        <v>0</v>
      </c>
      <c r="L1080" t="s">
        <v>38</v>
      </c>
      <c r="M1080" t="s">
        <v>79</v>
      </c>
      <c r="Q1080">
        <v>387.56</v>
      </c>
      <c r="R1080" t="s">
        <v>94</v>
      </c>
      <c r="S1080">
        <v>38.579427000000003</v>
      </c>
      <c r="T1080">
        <v>-109.581535</v>
      </c>
      <c r="U1080">
        <v>0</v>
      </c>
      <c r="V1080">
        <v>1</v>
      </c>
      <c r="W1080">
        <v>1.5</v>
      </c>
      <c r="X1080">
        <v>0</v>
      </c>
      <c r="Y1080">
        <v>0</v>
      </c>
      <c r="AB1080" t="s">
        <v>54</v>
      </c>
      <c r="AC1080" t="s">
        <v>54</v>
      </c>
      <c r="AD1080" t="s">
        <v>54</v>
      </c>
      <c r="AE1080" t="s">
        <v>73</v>
      </c>
      <c r="AF1080" t="s">
        <v>5119</v>
      </c>
    </row>
    <row r="1081" spans="1:32" x14ac:dyDescent="0.3">
      <c r="A1081" t="s">
        <v>5120</v>
      </c>
      <c r="B1081" t="s">
        <v>5121</v>
      </c>
      <c r="C1081" t="s">
        <v>5122</v>
      </c>
      <c r="D1081" t="s">
        <v>2589</v>
      </c>
      <c r="E1081" t="s">
        <v>117</v>
      </c>
      <c r="F1081">
        <v>5</v>
      </c>
      <c r="G1081">
        <v>2022</v>
      </c>
      <c r="H1081" s="1">
        <v>44972.434664583336</v>
      </c>
      <c r="I1081" t="s">
        <v>3355</v>
      </c>
      <c r="J1081">
        <v>386.5</v>
      </c>
      <c r="K1081">
        <v>0</v>
      </c>
      <c r="L1081" t="s">
        <v>38</v>
      </c>
      <c r="M1081" t="s">
        <v>51</v>
      </c>
      <c r="N1081">
        <v>386.5</v>
      </c>
      <c r="R1081" t="s">
        <v>52</v>
      </c>
      <c r="S1081">
        <v>41.686667</v>
      </c>
      <c r="T1081">
        <v>-88.021666999999994</v>
      </c>
      <c r="AB1081" t="s">
        <v>41</v>
      </c>
      <c r="AC1081" t="s">
        <v>72</v>
      </c>
      <c r="AD1081" t="s">
        <v>54</v>
      </c>
      <c r="AE1081" t="s">
        <v>73</v>
      </c>
      <c r="AF1081" t="s">
        <v>5123</v>
      </c>
    </row>
    <row r="1082" spans="1:32" x14ac:dyDescent="0.3">
      <c r="A1082" t="s">
        <v>5124</v>
      </c>
      <c r="B1082" t="s">
        <v>5125</v>
      </c>
      <c r="C1082" t="s">
        <v>5126</v>
      </c>
      <c r="D1082" t="s">
        <v>5127</v>
      </c>
      <c r="E1082" t="s">
        <v>600</v>
      </c>
      <c r="F1082">
        <v>4</v>
      </c>
      <c r="G1082">
        <v>2022</v>
      </c>
      <c r="H1082" s="1">
        <v>44973.624115879633</v>
      </c>
      <c r="I1082" t="s">
        <v>3355</v>
      </c>
      <c r="J1082">
        <v>385.59</v>
      </c>
      <c r="K1082">
        <v>0</v>
      </c>
      <c r="L1082" t="s">
        <v>38</v>
      </c>
      <c r="M1082" t="s">
        <v>51</v>
      </c>
      <c r="N1082">
        <v>385.59</v>
      </c>
      <c r="R1082" t="s">
        <v>568</v>
      </c>
      <c r="S1082">
        <v>30.096729</v>
      </c>
      <c r="T1082">
        <v>-81.791589000000002</v>
      </c>
      <c r="U1082">
        <v>0</v>
      </c>
      <c r="V1082">
        <v>1</v>
      </c>
      <c r="W1082">
        <v>2.37</v>
      </c>
      <c r="X1082">
        <v>1.2</v>
      </c>
      <c r="Y1082">
        <v>0</v>
      </c>
      <c r="Z1082">
        <v>12000102012</v>
      </c>
      <c r="AA1082">
        <v>505.34059486425002</v>
      </c>
      <c r="AB1082" t="s">
        <v>54</v>
      </c>
      <c r="AC1082" t="s">
        <v>64</v>
      </c>
      <c r="AD1082" t="s">
        <v>54</v>
      </c>
      <c r="AE1082" t="s">
        <v>73</v>
      </c>
      <c r="AF1082" t="s">
        <v>5128</v>
      </c>
    </row>
    <row r="1083" spans="1:32" x14ac:dyDescent="0.3">
      <c r="A1083" t="s">
        <v>5129</v>
      </c>
      <c r="B1083" t="s">
        <v>5130</v>
      </c>
      <c r="C1083" t="s">
        <v>5130</v>
      </c>
      <c r="D1083" t="s">
        <v>5131</v>
      </c>
      <c r="E1083" t="s">
        <v>99</v>
      </c>
      <c r="F1083">
        <v>6</v>
      </c>
      <c r="G1083">
        <v>2022</v>
      </c>
      <c r="H1083" s="1">
        <v>44834.288170868058</v>
      </c>
      <c r="I1083" t="s">
        <v>3355</v>
      </c>
      <c r="J1083">
        <v>384.99</v>
      </c>
      <c r="K1083">
        <v>0</v>
      </c>
      <c r="L1083" t="s">
        <v>38</v>
      </c>
      <c r="M1083" t="s">
        <v>79</v>
      </c>
      <c r="Q1083">
        <v>384.99</v>
      </c>
      <c r="R1083" t="s">
        <v>94</v>
      </c>
      <c r="S1083">
        <v>32.560389000000001</v>
      </c>
      <c r="T1083">
        <v>-96.297194000000005</v>
      </c>
      <c r="U1083">
        <v>0.6885</v>
      </c>
      <c r="V1083">
        <v>1</v>
      </c>
      <c r="W1083">
        <v>1.2</v>
      </c>
      <c r="X1083">
        <v>1.2</v>
      </c>
      <c r="Y1083">
        <v>250.80199999999999</v>
      </c>
      <c r="Z1083">
        <v>48004101001</v>
      </c>
      <c r="AA1083">
        <v>333.43374025097</v>
      </c>
      <c r="AB1083" t="s">
        <v>41</v>
      </c>
      <c r="AC1083" t="s">
        <v>54</v>
      </c>
      <c r="AD1083" t="s">
        <v>54</v>
      </c>
      <c r="AE1083" t="s">
        <v>55</v>
      </c>
      <c r="AF1083" t="s">
        <v>5132</v>
      </c>
    </row>
    <row r="1084" spans="1:32" x14ac:dyDescent="0.3">
      <c r="A1084" t="s">
        <v>5133</v>
      </c>
      <c r="B1084" t="s">
        <v>5134</v>
      </c>
      <c r="C1084" t="s">
        <v>5135</v>
      </c>
      <c r="D1084" t="s">
        <v>5136</v>
      </c>
      <c r="E1084" t="s">
        <v>85</v>
      </c>
      <c r="F1084">
        <v>2</v>
      </c>
      <c r="G1084">
        <v>2022</v>
      </c>
      <c r="H1084" s="1">
        <v>44974.549296747682</v>
      </c>
      <c r="I1084" t="s">
        <v>3355</v>
      </c>
      <c r="J1084">
        <v>384</v>
      </c>
      <c r="K1084">
        <v>0</v>
      </c>
      <c r="L1084" t="s">
        <v>38</v>
      </c>
      <c r="M1084" t="s">
        <v>79</v>
      </c>
      <c r="Q1084">
        <v>384</v>
      </c>
      <c r="R1084" t="s">
        <v>52</v>
      </c>
      <c r="S1084">
        <v>41.361899999999999</v>
      </c>
      <c r="T1084">
        <v>-74.681730000000002</v>
      </c>
      <c r="U1084">
        <v>0</v>
      </c>
      <c r="V1084">
        <v>1</v>
      </c>
      <c r="W1084">
        <v>2.5</v>
      </c>
      <c r="X1084">
        <v>0</v>
      </c>
      <c r="Y1084">
        <v>0</v>
      </c>
      <c r="Z1084">
        <v>36003062003</v>
      </c>
      <c r="AA1084">
        <v>746.62934736700004</v>
      </c>
      <c r="AB1084" t="s">
        <v>41</v>
      </c>
      <c r="AC1084" t="s">
        <v>54</v>
      </c>
      <c r="AD1084" t="s">
        <v>54</v>
      </c>
      <c r="AE1084" t="s">
        <v>55</v>
      </c>
      <c r="AF1084" t="s">
        <v>5137</v>
      </c>
    </row>
    <row r="1085" spans="1:32" x14ac:dyDescent="0.3">
      <c r="A1085" t="s">
        <v>5138</v>
      </c>
      <c r="B1085" t="s">
        <v>5139</v>
      </c>
      <c r="C1085" t="s">
        <v>5140</v>
      </c>
      <c r="D1085" t="s">
        <v>3956</v>
      </c>
      <c r="E1085" t="s">
        <v>192</v>
      </c>
      <c r="F1085">
        <v>4</v>
      </c>
      <c r="G1085">
        <v>2022</v>
      </c>
      <c r="H1085" s="1">
        <v>44979.685075717593</v>
      </c>
      <c r="I1085" t="s">
        <v>3355</v>
      </c>
      <c r="J1085">
        <v>383.77</v>
      </c>
      <c r="K1085">
        <v>0</v>
      </c>
      <c r="L1085" t="s">
        <v>38</v>
      </c>
      <c r="M1085" t="s">
        <v>51</v>
      </c>
      <c r="N1085">
        <v>383.77</v>
      </c>
      <c r="R1085" t="s">
        <v>52</v>
      </c>
      <c r="S1085">
        <v>30.72</v>
      </c>
      <c r="T1085">
        <v>-88.070099999999996</v>
      </c>
      <c r="U1085">
        <v>40.815833333</v>
      </c>
      <c r="V1085">
        <v>4</v>
      </c>
      <c r="W1085">
        <v>12.8</v>
      </c>
      <c r="X1085">
        <v>9.59</v>
      </c>
      <c r="Y1085">
        <v>5767</v>
      </c>
      <c r="Z1085">
        <v>1000108002</v>
      </c>
      <c r="AA1085">
        <v>3492.7685079266003</v>
      </c>
      <c r="AB1085" t="s">
        <v>53</v>
      </c>
      <c r="AC1085" t="s">
        <v>54</v>
      </c>
      <c r="AD1085" t="s">
        <v>54</v>
      </c>
      <c r="AE1085" t="s">
        <v>73</v>
      </c>
      <c r="AF1085" t="s">
        <v>5141</v>
      </c>
    </row>
    <row r="1086" spans="1:32" x14ac:dyDescent="0.3">
      <c r="A1086" t="s">
        <v>5142</v>
      </c>
      <c r="B1086" t="s">
        <v>5143</v>
      </c>
      <c r="C1086" t="s">
        <v>5144</v>
      </c>
      <c r="D1086" t="s">
        <v>5145</v>
      </c>
      <c r="E1086" t="s">
        <v>514</v>
      </c>
      <c r="F1086">
        <v>1</v>
      </c>
      <c r="G1086">
        <v>2022</v>
      </c>
      <c r="H1086" s="1">
        <v>44958.616892337966</v>
      </c>
      <c r="I1086" t="s">
        <v>3355</v>
      </c>
      <c r="J1086">
        <v>380.21</v>
      </c>
      <c r="K1086">
        <v>0</v>
      </c>
      <c r="L1086" t="s">
        <v>38</v>
      </c>
      <c r="M1086" t="s">
        <v>79</v>
      </c>
      <c r="Q1086">
        <v>380.21</v>
      </c>
      <c r="R1086" t="s">
        <v>94</v>
      </c>
      <c r="S1086">
        <v>41.960818000000003</v>
      </c>
      <c r="T1086">
        <v>-71.655041999999995</v>
      </c>
      <c r="U1086">
        <v>0.98323333300000004</v>
      </c>
      <c r="V1086">
        <v>1</v>
      </c>
      <c r="W1086">
        <v>1.5</v>
      </c>
      <c r="X1086">
        <v>0.85</v>
      </c>
      <c r="Y1086">
        <v>358.42669999999998</v>
      </c>
      <c r="Z1086">
        <v>44000003001</v>
      </c>
      <c r="AA1086">
        <v>418.840853401</v>
      </c>
      <c r="AB1086" t="s">
        <v>54</v>
      </c>
      <c r="AC1086" t="s">
        <v>54</v>
      </c>
      <c r="AD1086" t="s">
        <v>54</v>
      </c>
      <c r="AE1086" t="s">
        <v>44</v>
      </c>
      <c r="AF1086" t="s">
        <v>5146</v>
      </c>
    </row>
    <row r="1087" spans="1:32" x14ac:dyDescent="0.3">
      <c r="A1087" t="s">
        <v>5147</v>
      </c>
      <c r="B1087" t="s">
        <v>5148</v>
      </c>
      <c r="C1087" t="s">
        <v>5148</v>
      </c>
      <c r="D1087" t="s">
        <v>5149</v>
      </c>
      <c r="E1087" t="s">
        <v>99</v>
      </c>
      <c r="F1087">
        <v>6</v>
      </c>
      <c r="G1087">
        <v>2022</v>
      </c>
      <c r="H1087" s="1">
        <v>44832.706787974537</v>
      </c>
      <c r="I1087" t="s">
        <v>3355</v>
      </c>
      <c r="J1087">
        <v>379.08</v>
      </c>
      <c r="K1087">
        <v>0</v>
      </c>
      <c r="L1087" t="s">
        <v>38</v>
      </c>
      <c r="M1087" t="s">
        <v>51</v>
      </c>
      <c r="N1087">
        <v>379.08</v>
      </c>
      <c r="R1087" t="s">
        <v>52</v>
      </c>
      <c r="S1087">
        <v>28.970222</v>
      </c>
      <c r="T1087">
        <v>-95.309083000000001</v>
      </c>
      <c r="U1087">
        <v>0.270354333</v>
      </c>
      <c r="V1087">
        <v>1</v>
      </c>
      <c r="W1087">
        <v>0.5</v>
      </c>
      <c r="X1087">
        <v>0.5</v>
      </c>
      <c r="Y1087">
        <v>98.410020000000003</v>
      </c>
      <c r="Z1087">
        <v>48007304001</v>
      </c>
      <c r="AB1087" t="s">
        <v>118</v>
      </c>
      <c r="AC1087" t="s">
        <v>54</v>
      </c>
      <c r="AD1087" t="s">
        <v>54</v>
      </c>
      <c r="AE1087" t="s">
        <v>65</v>
      </c>
      <c r="AF1087" t="s">
        <v>5150</v>
      </c>
    </row>
    <row r="1088" spans="1:32" x14ac:dyDescent="0.3">
      <c r="A1088" t="s">
        <v>5151</v>
      </c>
      <c r="B1088" t="s">
        <v>5152</v>
      </c>
      <c r="C1088" t="s">
        <v>5153</v>
      </c>
      <c r="D1088" t="s">
        <v>3659</v>
      </c>
      <c r="E1088" t="s">
        <v>117</v>
      </c>
      <c r="F1088">
        <v>5</v>
      </c>
      <c r="G1088">
        <v>2022</v>
      </c>
      <c r="H1088" s="1">
        <v>44967.514874768516</v>
      </c>
      <c r="I1088" t="s">
        <v>3355</v>
      </c>
      <c r="J1088">
        <v>378.34</v>
      </c>
      <c r="K1088">
        <v>0</v>
      </c>
      <c r="L1088" t="s">
        <v>38</v>
      </c>
      <c r="M1088" t="s">
        <v>51</v>
      </c>
      <c r="N1088">
        <v>378.34</v>
      </c>
      <c r="R1088" t="s">
        <v>52</v>
      </c>
      <c r="S1088">
        <v>41.535229999999999</v>
      </c>
      <c r="T1088">
        <v>-88.268550000000005</v>
      </c>
      <c r="U1088">
        <v>4.483333333</v>
      </c>
      <c r="V1088">
        <v>3</v>
      </c>
      <c r="W1088">
        <v>17.3</v>
      </c>
      <c r="X1088">
        <v>7.7</v>
      </c>
      <c r="Y1088">
        <v>1635.68</v>
      </c>
      <c r="Z1088">
        <v>17000149002</v>
      </c>
      <c r="AA1088">
        <v>755.73458331050006</v>
      </c>
      <c r="AB1088" t="s">
        <v>41</v>
      </c>
      <c r="AC1088" t="s">
        <v>54</v>
      </c>
      <c r="AD1088" t="s">
        <v>54</v>
      </c>
      <c r="AE1088" t="s">
        <v>73</v>
      </c>
      <c r="AF1088" t="s">
        <v>5154</v>
      </c>
    </row>
    <row r="1089" spans="1:32" x14ac:dyDescent="0.3">
      <c r="A1089" t="s">
        <v>5155</v>
      </c>
      <c r="B1089" t="s">
        <v>5156</v>
      </c>
      <c r="C1089" t="s">
        <v>5157</v>
      </c>
      <c r="D1089" t="s">
        <v>4840</v>
      </c>
      <c r="E1089" t="s">
        <v>641</v>
      </c>
      <c r="F1089">
        <v>3</v>
      </c>
      <c r="G1089">
        <v>2022</v>
      </c>
      <c r="H1089" s="1">
        <v>44979.481299652776</v>
      </c>
      <c r="I1089" t="s">
        <v>3355</v>
      </c>
      <c r="J1089">
        <v>376</v>
      </c>
      <c r="K1089">
        <v>0</v>
      </c>
      <c r="L1089" t="s">
        <v>38</v>
      </c>
      <c r="M1089" t="s">
        <v>51</v>
      </c>
      <c r="N1089">
        <v>408</v>
      </c>
      <c r="R1089" t="s">
        <v>52</v>
      </c>
      <c r="S1089">
        <v>38.71584</v>
      </c>
      <c r="T1089">
        <v>-77.816119999999998</v>
      </c>
      <c r="U1089">
        <v>1.6333333329999999</v>
      </c>
      <c r="V1089">
        <v>1</v>
      </c>
      <c r="W1089">
        <v>2.5</v>
      </c>
      <c r="X1089">
        <v>0</v>
      </c>
      <c r="Y1089">
        <v>595.9</v>
      </c>
      <c r="Z1089">
        <v>51000106001</v>
      </c>
      <c r="AA1089">
        <v>293.18859738069995</v>
      </c>
      <c r="AB1089" t="s">
        <v>407</v>
      </c>
      <c r="AC1089" t="s">
        <v>42</v>
      </c>
      <c r="AD1089" t="s">
        <v>647</v>
      </c>
      <c r="AE1089" t="s">
        <v>65</v>
      </c>
      <c r="AF1089" t="s">
        <v>5158</v>
      </c>
    </row>
    <row r="1090" spans="1:32" x14ac:dyDescent="0.3">
      <c r="A1090" t="s">
        <v>5159</v>
      </c>
      <c r="B1090" t="s">
        <v>5160</v>
      </c>
      <c r="C1090" t="s">
        <v>5161</v>
      </c>
      <c r="D1090" t="s">
        <v>5162</v>
      </c>
      <c r="E1090" t="s">
        <v>213</v>
      </c>
      <c r="F1090">
        <v>3</v>
      </c>
      <c r="G1090">
        <v>2022</v>
      </c>
      <c r="H1090" s="1">
        <v>44944.499038506947</v>
      </c>
      <c r="I1090" t="s">
        <v>3355</v>
      </c>
      <c r="J1090">
        <v>374.52199999999999</v>
      </c>
      <c r="K1090">
        <v>0</v>
      </c>
      <c r="L1090" t="s">
        <v>38</v>
      </c>
      <c r="M1090" t="s">
        <v>79</v>
      </c>
      <c r="Q1090">
        <v>374.52199999999999</v>
      </c>
      <c r="R1090" t="s">
        <v>94</v>
      </c>
      <c r="S1090">
        <v>40.236190000000001</v>
      </c>
      <c r="T1090">
        <v>-75.192899999999995</v>
      </c>
      <c r="U1090">
        <v>1.116833333</v>
      </c>
      <c r="V1090">
        <v>3</v>
      </c>
      <c r="W1090">
        <v>2.4</v>
      </c>
      <c r="X1090">
        <v>0</v>
      </c>
      <c r="Y1090">
        <v>407.46600000000001</v>
      </c>
      <c r="Z1090">
        <v>42000042004</v>
      </c>
      <c r="AA1090">
        <v>483.48802859984994</v>
      </c>
      <c r="AB1090" t="s">
        <v>41</v>
      </c>
      <c r="AC1090" t="s">
        <v>54</v>
      </c>
      <c r="AD1090" t="s">
        <v>54</v>
      </c>
      <c r="AE1090" t="s">
        <v>73</v>
      </c>
      <c r="AF1090" t="s">
        <v>5163</v>
      </c>
    </row>
    <row r="1091" spans="1:32" x14ac:dyDescent="0.3">
      <c r="A1091" t="s">
        <v>5164</v>
      </c>
      <c r="B1091" t="s">
        <v>5165</v>
      </c>
      <c r="C1091" t="s">
        <v>5166</v>
      </c>
      <c r="D1091" t="s">
        <v>5167</v>
      </c>
      <c r="E1091" t="s">
        <v>159</v>
      </c>
      <c r="F1091">
        <v>10</v>
      </c>
      <c r="G1091">
        <v>2022</v>
      </c>
      <c r="H1091" s="1">
        <v>44937.513307743058</v>
      </c>
      <c r="I1091" t="s">
        <v>3355</v>
      </c>
      <c r="J1091">
        <v>374.5</v>
      </c>
      <c r="K1091">
        <v>0</v>
      </c>
      <c r="L1091" t="s">
        <v>38</v>
      </c>
      <c r="M1091" t="s">
        <v>51</v>
      </c>
      <c r="N1091">
        <v>374.5</v>
      </c>
      <c r="R1091" t="s">
        <v>86</v>
      </c>
      <c r="S1091">
        <v>46.649444000000003</v>
      </c>
      <c r="T1091">
        <v>-120.523657</v>
      </c>
      <c r="Z1091">
        <v>53002295001</v>
      </c>
      <c r="AA1091">
        <v>145.68377509600001</v>
      </c>
      <c r="AB1091" t="s">
        <v>41</v>
      </c>
      <c r="AC1091" t="s">
        <v>72</v>
      </c>
      <c r="AD1091" t="s">
        <v>537</v>
      </c>
      <c r="AE1091" t="s">
        <v>55</v>
      </c>
      <c r="AF1091" t="s">
        <v>5168</v>
      </c>
    </row>
    <row r="1092" spans="1:32" x14ac:dyDescent="0.3">
      <c r="A1092" t="s">
        <v>5169</v>
      </c>
      <c r="B1092" t="s">
        <v>5170</v>
      </c>
      <c r="C1092" t="s">
        <v>5171</v>
      </c>
      <c r="D1092" t="s">
        <v>5172</v>
      </c>
      <c r="E1092" t="s">
        <v>85</v>
      </c>
      <c r="F1092">
        <v>2</v>
      </c>
      <c r="G1092">
        <v>2022</v>
      </c>
      <c r="H1092" s="1">
        <v>44985.410420601853</v>
      </c>
      <c r="I1092" t="s">
        <v>3355</v>
      </c>
      <c r="J1092">
        <v>373</v>
      </c>
      <c r="K1092">
        <v>0</v>
      </c>
      <c r="L1092" t="s">
        <v>38</v>
      </c>
      <c r="M1092" t="s">
        <v>79</v>
      </c>
      <c r="Q1092">
        <v>373</v>
      </c>
      <c r="R1092" t="s">
        <v>52</v>
      </c>
      <c r="S1092">
        <v>41.920270000000002</v>
      </c>
      <c r="T1092">
        <v>-73.978960000000001</v>
      </c>
      <c r="U1092">
        <v>5.0793916670000003</v>
      </c>
      <c r="V1092">
        <v>2</v>
      </c>
      <c r="W1092">
        <v>6.8</v>
      </c>
      <c r="X1092">
        <v>0</v>
      </c>
      <c r="Y1092">
        <v>1842.954</v>
      </c>
      <c r="Z1092">
        <v>36003129001</v>
      </c>
      <c r="AA1092">
        <v>2098.7568849767495</v>
      </c>
      <c r="AB1092" t="s">
        <v>53</v>
      </c>
      <c r="AC1092" t="s">
        <v>42</v>
      </c>
      <c r="AD1092" t="s">
        <v>54</v>
      </c>
      <c r="AE1092" t="s">
        <v>73</v>
      </c>
      <c r="AF1092" t="s">
        <v>5173</v>
      </c>
    </row>
    <row r="1093" spans="1:32" x14ac:dyDescent="0.3">
      <c r="A1093" t="s">
        <v>5174</v>
      </c>
      <c r="B1093" t="s">
        <v>5175</v>
      </c>
      <c r="C1093" t="s">
        <v>5175</v>
      </c>
      <c r="D1093" t="s">
        <v>98</v>
      </c>
      <c r="E1093" t="s">
        <v>99</v>
      </c>
      <c r="F1093">
        <v>6</v>
      </c>
      <c r="G1093">
        <v>2022</v>
      </c>
      <c r="H1093" s="1">
        <v>44833.610877407409</v>
      </c>
      <c r="I1093" t="s">
        <v>3355</v>
      </c>
      <c r="J1093">
        <v>371.35</v>
      </c>
      <c r="K1093">
        <v>0</v>
      </c>
      <c r="L1093" t="s">
        <v>38</v>
      </c>
      <c r="M1093" t="s">
        <v>51</v>
      </c>
      <c r="N1093">
        <v>371.35</v>
      </c>
      <c r="R1093" t="s">
        <v>52</v>
      </c>
      <c r="S1093">
        <v>29.728000000000002</v>
      </c>
      <c r="T1093">
        <v>-95.761611000000002</v>
      </c>
      <c r="U1093">
        <v>1.195666667</v>
      </c>
      <c r="V1093">
        <v>1</v>
      </c>
      <c r="W1093">
        <v>3.3</v>
      </c>
      <c r="X1093">
        <v>0</v>
      </c>
      <c r="Y1093">
        <v>435.55500000000001</v>
      </c>
      <c r="AB1093" t="s">
        <v>544</v>
      </c>
      <c r="AC1093" t="s">
        <v>54</v>
      </c>
      <c r="AD1093" t="s">
        <v>54</v>
      </c>
      <c r="AE1093" t="s">
        <v>73</v>
      </c>
      <c r="AF1093" t="s">
        <v>5176</v>
      </c>
    </row>
    <row r="1094" spans="1:32" x14ac:dyDescent="0.3">
      <c r="A1094" t="s">
        <v>5177</v>
      </c>
      <c r="B1094" t="s">
        <v>5178</v>
      </c>
      <c r="C1094" t="s">
        <v>5179</v>
      </c>
      <c r="D1094" t="s">
        <v>5180</v>
      </c>
      <c r="E1094" t="s">
        <v>5181</v>
      </c>
      <c r="F1094">
        <v>9</v>
      </c>
      <c r="G1094">
        <v>2022</v>
      </c>
      <c r="H1094" s="1">
        <v>44977.868961921296</v>
      </c>
      <c r="I1094" t="s">
        <v>3355</v>
      </c>
      <c r="J1094">
        <v>367</v>
      </c>
      <c r="K1094">
        <v>0</v>
      </c>
      <c r="L1094" t="s">
        <v>38</v>
      </c>
      <c r="M1094" t="s">
        <v>79</v>
      </c>
      <c r="Q1094">
        <v>367</v>
      </c>
      <c r="R1094" t="s">
        <v>94</v>
      </c>
      <c r="S1094">
        <v>13.5403</v>
      </c>
      <c r="T1094">
        <v>144.8158</v>
      </c>
      <c r="U1094">
        <v>4.5374999999999996</v>
      </c>
      <c r="V1094">
        <v>2</v>
      </c>
      <c r="W1094">
        <v>6</v>
      </c>
      <c r="X1094">
        <v>6.04</v>
      </c>
      <c r="Y1094">
        <v>1656.77</v>
      </c>
      <c r="Z1094">
        <v>66000001003</v>
      </c>
      <c r="AB1094" t="s">
        <v>54</v>
      </c>
      <c r="AC1094" t="s">
        <v>54</v>
      </c>
      <c r="AD1094" t="s">
        <v>54</v>
      </c>
      <c r="AE1094" t="s">
        <v>73</v>
      </c>
      <c r="AF1094" t="s">
        <v>5182</v>
      </c>
    </row>
    <row r="1095" spans="1:32" x14ac:dyDescent="0.3">
      <c r="A1095" t="s">
        <v>5183</v>
      </c>
      <c r="B1095" t="s">
        <v>5184</v>
      </c>
      <c r="C1095" t="s">
        <v>5184</v>
      </c>
      <c r="D1095" t="s">
        <v>5185</v>
      </c>
      <c r="E1095" t="s">
        <v>99</v>
      </c>
      <c r="F1095">
        <v>6</v>
      </c>
      <c r="G1095">
        <v>2022</v>
      </c>
      <c r="H1095" s="1">
        <v>44858.415137384261</v>
      </c>
      <c r="I1095" t="s">
        <v>3355</v>
      </c>
      <c r="J1095">
        <v>362.12</v>
      </c>
      <c r="K1095">
        <v>0</v>
      </c>
      <c r="L1095" t="s">
        <v>38</v>
      </c>
      <c r="M1095" t="s">
        <v>79</v>
      </c>
      <c r="Q1095">
        <v>362.12</v>
      </c>
      <c r="R1095" t="s">
        <v>52</v>
      </c>
      <c r="S1095">
        <v>33.086252999999999</v>
      </c>
      <c r="T1095">
        <v>-98.593395999999998</v>
      </c>
      <c r="U1095">
        <v>0.60707500000000003</v>
      </c>
      <c r="V1095">
        <v>1</v>
      </c>
      <c r="W1095">
        <v>2.1</v>
      </c>
      <c r="X1095">
        <v>0</v>
      </c>
      <c r="Y1095">
        <v>221.48009999999999</v>
      </c>
      <c r="Z1095">
        <v>48004214001</v>
      </c>
      <c r="AA1095">
        <v>579.09300600660015</v>
      </c>
      <c r="AB1095" t="s">
        <v>1420</v>
      </c>
      <c r="AC1095" t="s">
        <v>64</v>
      </c>
      <c r="AD1095" t="s">
        <v>54</v>
      </c>
      <c r="AE1095" t="s">
        <v>73</v>
      </c>
      <c r="AF1095" t="s">
        <v>5186</v>
      </c>
    </row>
    <row r="1096" spans="1:32" x14ac:dyDescent="0.3">
      <c r="A1096" t="s">
        <v>5187</v>
      </c>
      <c r="B1096" t="s">
        <v>5188</v>
      </c>
      <c r="C1096" t="s">
        <v>5189</v>
      </c>
      <c r="D1096" t="s">
        <v>2080</v>
      </c>
      <c r="E1096" t="s">
        <v>111</v>
      </c>
      <c r="F1096">
        <v>4</v>
      </c>
      <c r="G1096">
        <v>2022</v>
      </c>
      <c r="H1096" s="1">
        <v>44967.57334052083</v>
      </c>
      <c r="I1096" t="s">
        <v>3355</v>
      </c>
      <c r="J1096">
        <v>362.03</v>
      </c>
      <c r="K1096">
        <v>0</v>
      </c>
      <c r="L1096" t="s">
        <v>38</v>
      </c>
      <c r="M1096" t="s">
        <v>51</v>
      </c>
      <c r="N1096">
        <v>362.03</v>
      </c>
      <c r="R1096" t="s">
        <v>86</v>
      </c>
      <c r="S1096">
        <v>33.872317000000002</v>
      </c>
      <c r="T1096">
        <v>-83.336139000000003</v>
      </c>
      <c r="U1096">
        <v>1.7283333329999999</v>
      </c>
      <c r="V1096">
        <v>1</v>
      </c>
      <c r="W1096">
        <v>4</v>
      </c>
      <c r="X1096">
        <v>1.73</v>
      </c>
      <c r="Y1096">
        <v>630.33000000000004</v>
      </c>
      <c r="Z1096">
        <v>13000195009</v>
      </c>
      <c r="AA1096">
        <v>613.69290259190007</v>
      </c>
      <c r="AB1096" t="s">
        <v>41</v>
      </c>
      <c r="AC1096" t="s">
        <v>54</v>
      </c>
      <c r="AD1096" t="s">
        <v>43</v>
      </c>
      <c r="AE1096" t="s">
        <v>73</v>
      </c>
      <c r="AF1096" t="s">
        <v>5190</v>
      </c>
    </row>
    <row r="1097" spans="1:32" x14ac:dyDescent="0.3">
      <c r="A1097" t="s">
        <v>5191</v>
      </c>
      <c r="B1097" t="s">
        <v>5192</v>
      </c>
      <c r="C1097" t="s">
        <v>5193</v>
      </c>
      <c r="D1097" t="s">
        <v>5191</v>
      </c>
      <c r="E1097" t="s">
        <v>213</v>
      </c>
      <c r="F1097">
        <v>3</v>
      </c>
      <c r="G1097">
        <v>2022</v>
      </c>
      <c r="H1097" s="1">
        <v>44972.598312997688</v>
      </c>
      <c r="I1097" t="s">
        <v>3355</v>
      </c>
      <c r="J1097">
        <v>362</v>
      </c>
      <c r="K1097">
        <v>0</v>
      </c>
      <c r="L1097" t="s">
        <v>38</v>
      </c>
      <c r="M1097" t="s">
        <v>679</v>
      </c>
      <c r="O1097">
        <v>362</v>
      </c>
      <c r="R1097" t="s">
        <v>52</v>
      </c>
      <c r="S1097">
        <v>41.625841999999999</v>
      </c>
      <c r="T1097">
        <v>-80.157544000000001</v>
      </c>
      <c r="U1097">
        <v>3.8650000000000002</v>
      </c>
      <c r="V1097">
        <v>1</v>
      </c>
      <c r="W1097">
        <v>7.5010000000000003</v>
      </c>
      <c r="X1097">
        <v>0</v>
      </c>
      <c r="Y1097">
        <v>1402.31</v>
      </c>
      <c r="Z1097">
        <v>42006102001</v>
      </c>
      <c r="AA1097">
        <v>2677.1214721078704</v>
      </c>
      <c r="AB1097" t="s">
        <v>41</v>
      </c>
      <c r="AC1097" t="s">
        <v>54</v>
      </c>
      <c r="AD1097" t="s">
        <v>54</v>
      </c>
      <c r="AE1097" t="s">
        <v>73</v>
      </c>
      <c r="AF1097" t="s">
        <v>5194</v>
      </c>
    </row>
    <row r="1098" spans="1:32" x14ac:dyDescent="0.3">
      <c r="A1098" t="s">
        <v>5195</v>
      </c>
      <c r="B1098" t="s">
        <v>5196</v>
      </c>
      <c r="C1098" t="s">
        <v>5197</v>
      </c>
      <c r="D1098" t="s">
        <v>5198</v>
      </c>
      <c r="E1098" t="s">
        <v>5199</v>
      </c>
      <c r="F1098">
        <v>9</v>
      </c>
      <c r="G1098">
        <v>2022</v>
      </c>
      <c r="H1098" s="1">
        <v>44936.661635879631</v>
      </c>
      <c r="I1098" t="s">
        <v>3355</v>
      </c>
      <c r="J1098">
        <v>361.12</v>
      </c>
      <c r="K1098">
        <v>0</v>
      </c>
      <c r="L1098" t="s">
        <v>38</v>
      </c>
      <c r="M1098" t="s">
        <v>79</v>
      </c>
      <c r="Q1098">
        <v>361.12</v>
      </c>
      <c r="R1098" t="s">
        <v>94</v>
      </c>
      <c r="S1098">
        <v>21.287333</v>
      </c>
      <c r="T1098">
        <v>-157.67183299999999</v>
      </c>
      <c r="AB1098" t="s">
        <v>53</v>
      </c>
      <c r="AC1098" t="s">
        <v>54</v>
      </c>
      <c r="AD1098" t="s">
        <v>54</v>
      </c>
      <c r="AE1098" t="s">
        <v>65</v>
      </c>
      <c r="AF1098" t="s">
        <v>5200</v>
      </c>
    </row>
    <row r="1099" spans="1:32" x14ac:dyDescent="0.3">
      <c r="A1099" t="s">
        <v>5201</v>
      </c>
      <c r="B1099" t="s">
        <v>5202</v>
      </c>
      <c r="C1099" t="s">
        <v>5203</v>
      </c>
      <c r="D1099" t="s">
        <v>5204</v>
      </c>
      <c r="E1099" t="s">
        <v>1449</v>
      </c>
      <c r="F1099">
        <v>3</v>
      </c>
      <c r="G1099">
        <v>2022</v>
      </c>
      <c r="H1099" s="1">
        <v>44970.282792928243</v>
      </c>
      <c r="I1099" t="s">
        <v>3355</v>
      </c>
      <c r="J1099">
        <v>359.19</v>
      </c>
      <c r="K1099">
        <v>0</v>
      </c>
      <c r="L1099" t="s">
        <v>38</v>
      </c>
      <c r="M1099" t="s">
        <v>679</v>
      </c>
      <c r="O1099">
        <v>359</v>
      </c>
      <c r="R1099" t="s">
        <v>52</v>
      </c>
      <c r="S1099">
        <v>37.771158999999997</v>
      </c>
      <c r="T1099">
        <v>-81.154210000000006</v>
      </c>
      <c r="U1099">
        <v>6.7509166670000003</v>
      </c>
      <c r="V1099">
        <v>5</v>
      </c>
      <c r="W1099">
        <v>8</v>
      </c>
      <c r="X1099">
        <v>0</v>
      </c>
      <c r="Y1099">
        <v>2143.3000000000002</v>
      </c>
      <c r="Z1099">
        <v>54004101001</v>
      </c>
      <c r="AA1099">
        <v>2294.519457762</v>
      </c>
      <c r="AB1099" t="s">
        <v>53</v>
      </c>
      <c r="AC1099" t="s">
        <v>42</v>
      </c>
      <c r="AD1099" t="s">
        <v>54</v>
      </c>
      <c r="AE1099" t="s">
        <v>65</v>
      </c>
      <c r="AF1099" t="s">
        <v>5205</v>
      </c>
    </row>
    <row r="1100" spans="1:32" x14ac:dyDescent="0.3">
      <c r="A1100" t="s">
        <v>5206</v>
      </c>
      <c r="B1100" t="s">
        <v>5207</v>
      </c>
      <c r="C1100" t="s">
        <v>5208</v>
      </c>
      <c r="D1100" t="s">
        <v>5209</v>
      </c>
      <c r="E1100" t="s">
        <v>117</v>
      </c>
      <c r="F1100">
        <v>5</v>
      </c>
      <c r="G1100">
        <v>2022</v>
      </c>
      <c r="H1100" s="1">
        <v>44967.553693252317</v>
      </c>
      <c r="I1100" t="s">
        <v>3355</v>
      </c>
      <c r="J1100">
        <v>356</v>
      </c>
      <c r="K1100">
        <v>0</v>
      </c>
      <c r="L1100" t="s">
        <v>38</v>
      </c>
      <c r="M1100" t="s">
        <v>51</v>
      </c>
      <c r="N1100">
        <v>683</v>
      </c>
      <c r="R1100" t="s">
        <v>52</v>
      </c>
      <c r="S1100">
        <v>42.337710000000001</v>
      </c>
      <c r="T1100">
        <v>-88.44802</v>
      </c>
      <c r="U1100">
        <v>1.971416667</v>
      </c>
      <c r="V1100">
        <v>1</v>
      </c>
      <c r="W1100">
        <v>10.5</v>
      </c>
      <c r="X1100">
        <v>3.5</v>
      </c>
      <c r="Y1100">
        <v>720.42700000000002</v>
      </c>
      <c r="Z1100">
        <v>17000657001</v>
      </c>
      <c r="AA1100">
        <v>819.47123491499997</v>
      </c>
      <c r="AB1100" t="s">
        <v>41</v>
      </c>
      <c r="AC1100" t="s">
        <v>72</v>
      </c>
      <c r="AD1100" t="s">
        <v>54</v>
      </c>
      <c r="AE1100" t="s">
        <v>73</v>
      </c>
      <c r="AF1100" t="s">
        <v>5210</v>
      </c>
    </row>
    <row r="1101" spans="1:32" x14ac:dyDescent="0.3">
      <c r="A1101" t="s">
        <v>5211</v>
      </c>
      <c r="B1101" t="s">
        <v>5212</v>
      </c>
      <c r="C1101" t="s">
        <v>5213</v>
      </c>
      <c r="D1101" t="s">
        <v>5214</v>
      </c>
      <c r="E1101" t="s">
        <v>111</v>
      </c>
      <c r="F1101">
        <v>4</v>
      </c>
      <c r="G1101">
        <v>2022</v>
      </c>
      <c r="H1101" s="1">
        <v>44943.468350833333</v>
      </c>
      <c r="I1101" t="s">
        <v>3355</v>
      </c>
      <c r="J1101">
        <v>355.61</v>
      </c>
      <c r="K1101">
        <v>0</v>
      </c>
      <c r="L1101" t="s">
        <v>38</v>
      </c>
      <c r="M1101" t="s">
        <v>79</v>
      </c>
      <c r="Q1101">
        <v>237.828</v>
      </c>
      <c r="R1101" t="s">
        <v>52</v>
      </c>
      <c r="S1101">
        <v>34.012199000000003</v>
      </c>
      <c r="T1101">
        <v>-85.049932999999996</v>
      </c>
      <c r="U1101">
        <v>1.5345</v>
      </c>
      <c r="V1101">
        <v>1</v>
      </c>
      <c r="W1101">
        <v>3</v>
      </c>
      <c r="X1101">
        <v>1.4419999999999999</v>
      </c>
      <c r="Y1101">
        <v>558.74</v>
      </c>
      <c r="Z1101">
        <v>13000785001</v>
      </c>
      <c r="AA1101">
        <v>741.1662058009</v>
      </c>
      <c r="AB1101" t="s">
        <v>41</v>
      </c>
      <c r="AC1101" t="s">
        <v>54</v>
      </c>
      <c r="AD1101" t="s">
        <v>54</v>
      </c>
      <c r="AE1101" t="s">
        <v>55</v>
      </c>
      <c r="AF1101" t="s">
        <v>5215</v>
      </c>
    </row>
    <row r="1102" spans="1:32" x14ac:dyDescent="0.3">
      <c r="A1102" t="s">
        <v>5216</v>
      </c>
      <c r="B1102" t="s">
        <v>5217</v>
      </c>
      <c r="C1102" t="s">
        <v>5218</v>
      </c>
      <c r="D1102" t="s">
        <v>1391</v>
      </c>
      <c r="E1102" t="s">
        <v>253</v>
      </c>
      <c r="F1102">
        <v>5</v>
      </c>
      <c r="G1102">
        <v>2022</v>
      </c>
      <c r="H1102" s="1">
        <v>45013.729263634261</v>
      </c>
      <c r="I1102" t="s">
        <v>3355</v>
      </c>
      <c r="J1102">
        <v>355.24</v>
      </c>
      <c r="K1102">
        <v>0</v>
      </c>
      <c r="L1102" t="s">
        <v>38</v>
      </c>
      <c r="M1102" t="s">
        <v>79</v>
      </c>
      <c r="Q1102">
        <v>355.24</v>
      </c>
      <c r="R1102" t="s">
        <v>52</v>
      </c>
      <c r="S1102">
        <v>41.078944</v>
      </c>
      <c r="T1102">
        <v>-86.222027999999995</v>
      </c>
      <c r="U1102">
        <v>0.66742666699999997</v>
      </c>
      <c r="V1102">
        <v>1</v>
      </c>
      <c r="W1102">
        <v>1.65</v>
      </c>
      <c r="X1102">
        <v>0.7</v>
      </c>
      <c r="Y1102">
        <v>243.34242</v>
      </c>
      <c r="Z1102">
        <v>18004492001</v>
      </c>
      <c r="AA1102">
        <v>518.99844877949999</v>
      </c>
      <c r="AB1102" t="s">
        <v>407</v>
      </c>
      <c r="AC1102" t="s">
        <v>42</v>
      </c>
      <c r="AD1102" t="s">
        <v>54</v>
      </c>
      <c r="AE1102" t="s">
        <v>55</v>
      </c>
      <c r="AF1102" t="s">
        <v>5219</v>
      </c>
    </row>
    <row r="1103" spans="1:32" x14ac:dyDescent="0.3">
      <c r="A1103" t="s">
        <v>5220</v>
      </c>
      <c r="B1103" t="s">
        <v>5221</v>
      </c>
      <c r="C1103" t="s">
        <v>5222</v>
      </c>
      <c r="D1103" t="s">
        <v>5223</v>
      </c>
      <c r="E1103" t="s">
        <v>253</v>
      </c>
      <c r="F1103">
        <v>5</v>
      </c>
      <c r="G1103">
        <v>2022</v>
      </c>
      <c r="H1103" s="1">
        <v>44949.707895821761</v>
      </c>
      <c r="I1103" t="s">
        <v>3355</v>
      </c>
      <c r="J1103">
        <v>353</v>
      </c>
      <c r="K1103">
        <v>0</v>
      </c>
      <c r="L1103" t="s">
        <v>38</v>
      </c>
      <c r="M1103" t="s">
        <v>51</v>
      </c>
      <c r="N1103">
        <v>353</v>
      </c>
      <c r="R1103" t="s">
        <v>52</v>
      </c>
      <c r="S1103">
        <v>40.735999999999997</v>
      </c>
      <c r="T1103">
        <v>-86.755916999999997</v>
      </c>
      <c r="U1103">
        <v>1.236166667</v>
      </c>
      <c r="V1103">
        <v>2</v>
      </c>
      <c r="W1103">
        <v>3.6</v>
      </c>
      <c r="X1103">
        <v>1.6</v>
      </c>
      <c r="Y1103">
        <v>449.89400000000001</v>
      </c>
      <c r="Z1103">
        <v>18005813001</v>
      </c>
      <c r="AA1103">
        <v>400.63038151400002</v>
      </c>
      <c r="AB1103" t="s">
        <v>118</v>
      </c>
      <c r="AC1103" t="s">
        <v>54</v>
      </c>
      <c r="AD1103" t="s">
        <v>54</v>
      </c>
      <c r="AE1103" t="s">
        <v>73</v>
      </c>
      <c r="AF1103" t="s">
        <v>5224</v>
      </c>
    </row>
    <row r="1104" spans="1:32" x14ac:dyDescent="0.3">
      <c r="A1104" t="s">
        <v>5225</v>
      </c>
      <c r="B1104" t="s">
        <v>5226</v>
      </c>
      <c r="C1104" t="s">
        <v>5227</v>
      </c>
      <c r="D1104" t="s">
        <v>5228</v>
      </c>
      <c r="E1104" t="s">
        <v>213</v>
      </c>
      <c r="F1104">
        <v>3</v>
      </c>
      <c r="G1104">
        <v>2022</v>
      </c>
      <c r="H1104" s="1">
        <v>44950.395260972226</v>
      </c>
      <c r="I1104" t="s">
        <v>3355</v>
      </c>
      <c r="J1104">
        <v>352.9</v>
      </c>
      <c r="K1104">
        <v>0</v>
      </c>
      <c r="L1104" t="s">
        <v>38</v>
      </c>
      <c r="M1104" t="s">
        <v>679</v>
      </c>
      <c r="O1104">
        <v>353</v>
      </c>
      <c r="R1104" t="s">
        <v>86</v>
      </c>
      <c r="S1104">
        <v>40.491500000000002</v>
      </c>
      <c r="T1104">
        <v>-80.150880000000001</v>
      </c>
      <c r="U1104">
        <v>4.0599999999999996</v>
      </c>
      <c r="V1104">
        <v>1</v>
      </c>
      <c r="W1104">
        <v>6.2</v>
      </c>
      <c r="X1104">
        <v>0</v>
      </c>
      <c r="Y1104">
        <v>1477.11</v>
      </c>
      <c r="Z1104">
        <v>42005242002</v>
      </c>
      <c r="AA1104">
        <v>801.26076302800004</v>
      </c>
      <c r="AB1104" t="s">
        <v>53</v>
      </c>
      <c r="AC1104" t="s">
        <v>42</v>
      </c>
      <c r="AD1104" t="s">
        <v>54</v>
      </c>
      <c r="AE1104" t="s">
        <v>65</v>
      </c>
      <c r="AF1104" t="s">
        <v>5229</v>
      </c>
    </row>
    <row r="1105" spans="1:32" x14ac:dyDescent="0.3">
      <c r="A1105" t="s">
        <v>5230</v>
      </c>
      <c r="B1105" t="s">
        <v>5231</v>
      </c>
      <c r="C1105" t="s">
        <v>5232</v>
      </c>
      <c r="D1105" t="s">
        <v>5233</v>
      </c>
      <c r="E1105" t="s">
        <v>1948</v>
      </c>
      <c r="F1105">
        <v>6</v>
      </c>
      <c r="G1105">
        <v>2022</v>
      </c>
      <c r="H1105" s="1">
        <v>44978.424025300927</v>
      </c>
      <c r="I1105" t="s">
        <v>3355</v>
      </c>
      <c r="J1105">
        <v>351.6</v>
      </c>
      <c r="K1105">
        <v>1</v>
      </c>
      <c r="L1105" t="s">
        <v>51</v>
      </c>
      <c r="M1105" t="s">
        <v>51</v>
      </c>
      <c r="N1105">
        <v>351.6</v>
      </c>
      <c r="R1105" t="s">
        <v>214</v>
      </c>
      <c r="S1105">
        <v>30.480782000000001</v>
      </c>
      <c r="T1105">
        <v>-90.871775999999997</v>
      </c>
      <c r="U1105">
        <v>0.82416666699999996</v>
      </c>
      <c r="V1105">
        <v>1</v>
      </c>
      <c r="W1105">
        <v>0.5</v>
      </c>
      <c r="X1105">
        <v>0</v>
      </c>
      <c r="Y1105">
        <v>300.86</v>
      </c>
      <c r="Z1105">
        <v>22001390001</v>
      </c>
      <c r="AA1105">
        <v>409.73561745749998</v>
      </c>
      <c r="AB1105" t="s">
        <v>87</v>
      </c>
      <c r="AC1105" t="s">
        <v>64</v>
      </c>
      <c r="AD1105" t="s">
        <v>54</v>
      </c>
      <c r="AE1105" t="s">
        <v>73</v>
      </c>
      <c r="AF1105" t="s">
        <v>5234</v>
      </c>
    </row>
    <row r="1106" spans="1:32" x14ac:dyDescent="0.3">
      <c r="A1106" t="s">
        <v>5235</v>
      </c>
      <c r="B1106" t="s">
        <v>5236</v>
      </c>
      <c r="C1106" t="s">
        <v>5237</v>
      </c>
      <c r="D1106" t="s">
        <v>2702</v>
      </c>
      <c r="E1106" t="s">
        <v>117</v>
      </c>
      <c r="F1106">
        <v>5</v>
      </c>
      <c r="G1106">
        <v>2022</v>
      </c>
      <c r="H1106" s="1">
        <v>44944.632732824073</v>
      </c>
      <c r="I1106" t="s">
        <v>3355</v>
      </c>
      <c r="J1106">
        <v>351.4</v>
      </c>
      <c r="K1106">
        <v>0</v>
      </c>
      <c r="L1106" t="s">
        <v>38</v>
      </c>
      <c r="M1106" t="s">
        <v>51</v>
      </c>
      <c r="N1106">
        <v>593.86</v>
      </c>
      <c r="R1106" t="s">
        <v>52</v>
      </c>
      <c r="S1106">
        <v>41.882469999999998</v>
      </c>
      <c r="T1106">
        <v>-88.299255000000002</v>
      </c>
      <c r="U1106">
        <v>0</v>
      </c>
      <c r="V1106">
        <v>3</v>
      </c>
      <c r="W1106">
        <v>12.5</v>
      </c>
      <c r="X1106">
        <v>5</v>
      </c>
      <c r="Y1106">
        <v>0</v>
      </c>
      <c r="Z1106">
        <v>17000631001</v>
      </c>
      <c r="AA1106">
        <v>1511.4691666210001</v>
      </c>
      <c r="AB1106" t="s">
        <v>53</v>
      </c>
      <c r="AC1106" t="s">
        <v>42</v>
      </c>
      <c r="AD1106" t="s">
        <v>54</v>
      </c>
      <c r="AE1106" t="s">
        <v>65</v>
      </c>
      <c r="AF1106" t="s">
        <v>5238</v>
      </c>
    </row>
    <row r="1107" spans="1:32" x14ac:dyDescent="0.3">
      <c r="A1107" t="s">
        <v>5239</v>
      </c>
      <c r="B1107" t="s">
        <v>5240</v>
      </c>
      <c r="C1107" t="s">
        <v>5241</v>
      </c>
      <c r="D1107" t="s">
        <v>5242</v>
      </c>
      <c r="E1107" t="s">
        <v>629</v>
      </c>
      <c r="F1107">
        <v>6</v>
      </c>
      <c r="G1107">
        <v>2022</v>
      </c>
      <c r="H1107" s="1">
        <v>44985.586421979169</v>
      </c>
      <c r="I1107" t="s">
        <v>3355</v>
      </c>
      <c r="J1107">
        <v>351.13</v>
      </c>
      <c r="K1107">
        <v>0</v>
      </c>
      <c r="L1107" t="s">
        <v>38</v>
      </c>
      <c r="M1107" t="s">
        <v>79</v>
      </c>
      <c r="Q1107">
        <v>351.13</v>
      </c>
      <c r="R1107" t="s">
        <v>52</v>
      </c>
      <c r="S1107">
        <v>36.387222000000001</v>
      </c>
      <c r="T1107">
        <v>-105.63555599999999</v>
      </c>
      <c r="U1107">
        <v>0.93441666700000003</v>
      </c>
      <c r="V1107">
        <v>1</v>
      </c>
      <c r="W1107">
        <v>1.25</v>
      </c>
      <c r="X1107">
        <v>0</v>
      </c>
      <c r="Y1107">
        <v>341.20400000000001</v>
      </c>
      <c r="Z1107">
        <v>35000118001</v>
      </c>
      <c r="AA1107">
        <v>375.13572087220001</v>
      </c>
      <c r="AB1107" t="s">
        <v>41</v>
      </c>
      <c r="AC1107" t="s">
        <v>54</v>
      </c>
      <c r="AD1107" t="s">
        <v>54</v>
      </c>
      <c r="AE1107" t="s">
        <v>73</v>
      </c>
      <c r="AF1107" t="s">
        <v>5243</v>
      </c>
    </row>
    <row r="1108" spans="1:32" x14ac:dyDescent="0.3">
      <c r="A1108" t="s">
        <v>5244</v>
      </c>
      <c r="B1108" t="s">
        <v>5245</v>
      </c>
      <c r="C1108" t="s">
        <v>5245</v>
      </c>
      <c r="D1108" t="s">
        <v>98</v>
      </c>
      <c r="E1108" t="s">
        <v>99</v>
      </c>
      <c r="F1108">
        <v>6</v>
      </c>
      <c r="G1108">
        <v>2022</v>
      </c>
      <c r="H1108" s="1">
        <v>44833.47388626157</v>
      </c>
      <c r="I1108" t="s">
        <v>3355</v>
      </c>
      <c r="J1108">
        <v>350.68</v>
      </c>
      <c r="K1108">
        <v>0</v>
      </c>
      <c r="L1108" t="s">
        <v>38</v>
      </c>
      <c r="M1108" t="s">
        <v>79</v>
      </c>
      <c r="Q1108">
        <v>350.68</v>
      </c>
      <c r="R1108" t="s">
        <v>94</v>
      </c>
      <c r="S1108">
        <v>30.139749999999999</v>
      </c>
      <c r="T1108">
        <v>-95.499167</v>
      </c>
      <c r="U1108">
        <v>0.94725000000000004</v>
      </c>
      <c r="V1108">
        <v>1</v>
      </c>
      <c r="W1108">
        <v>3</v>
      </c>
      <c r="X1108">
        <v>1.8</v>
      </c>
      <c r="Y1108">
        <v>345.714</v>
      </c>
      <c r="AB1108" t="s">
        <v>41</v>
      </c>
      <c r="AC1108" t="s">
        <v>54</v>
      </c>
      <c r="AD1108" t="s">
        <v>54</v>
      </c>
      <c r="AE1108" t="s">
        <v>54</v>
      </c>
      <c r="AF1108" t="s">
        <v>5246</v>
      </c>
    </row>
    <row r="1109" spans="1:32" x14ac:dyDescent="0.3">
      <c r="A1109" t="s">
        <v>5247</v>
      </c>
      <c r="B1109" t="s">
        <v>5248</v>
      </c>
      <c r="C1109" t="s">
        <v>5249</v>
      </c>
      <c r="D1109" t="s">
        <v>5058</v>
      </c>
      <c r="E1109" t="s">
        <v>726</v>
      </c>
      <c r="F1109">
        <v>6</v>
      </c>
      <c r="G1109">
        <v>2022</v>
      </c>
      <c r="H1109" s="1">
        <v>44949.678284050926</v>
      </c>
      <c r="I1109" t="s">
        <v>3355</v>
      </c>
      <c r="J1109">
        <v>350</v>
      </c>
      <c r="K1109">
        <v>0</v>
      </c>
      <c r="L1109" t="s">
        <v>38</v>
      </c>
      <c r="M1109" t="s">
        <v>51</v>
      </c>
      <c r="R1109" t="s">
        <v>52</v>
      </c>
      <c r="S1109">
        <v>35.469932</v>
      </c>
      <c r="T1109">
        <v>-94.396529000000001</v>
      </c>
      <c r="U1109">
        <v>1.4666666669999999</v>
      </c>
      <c r="V1109">
        <v>1</v>
      </c>
      <c r="W1109">
        <v>2</v>
      </c>
      <c r="X1109">
        <v>1.25</v>
      </c>
      <c r="Y1109">
        <v>533.91399999999999</v>
      </c>
      <c r="Z1109">
        <v>5000195002</v>
      </c>
      <c r="AA1109">
        <v>558.69727749315996</v>
      </c>
      <c r="AB1109" t="s">
        <v>54</v>
      </c>
      <c r="AC1109" t="s">
        <v>54</v>
      </c>
      <c r="AD1109" t="s">
        <v>54</v>
      </c>
      <c r="AE1109" t="s">
        <v>438</v>
      </c>
      <c r="AF1109" t="s">
        <v>5250</v>
      </c>
    </row>
    <row r="1110" spans="1:32" x14ac:dyDescent="0.3">
      <c r="A1110" t="s">
        <v>5251</v>
      </c>
      <c r="B1110" t="s">
        <v>5252</v>
      </c>
      <c r="C1110" t="s">
        <v>5253</v>
      </c>
      <c r="D1110" t="s">
        <v>3039</v>
      </c>
      <c r="E1110" t="s">
        <v>61</v>
      </c>
      <c r="F1110">
        <v>1</v>
      </c>
      <c r="G1110">
        <v>2022</v>
      </c>
      <c r="H1110" s="1">
        <v>44938.732214675925</v>
      </c>
      <c r="I1110" t="s">
        <v>3355</v>
      </c>
      <c r="J1110">
        <v>349.64</v>
      </c>
      <c r="K1110">
        <v>0</v>
      </c>
      <c r="L1110" t="s">
        <v>38</v>
      </c>
      <c r="M1110" t="s">
        <v>79</v>
      </c>
      <c r="Q1110">
        <v>349.64</v>
      </c>
      <c r="R1110" t="s">
        <v>94</v>
      </c>
      <c r="S1110">
        <v>41.366379000000002</v>
      </c>
      <c r="T1110">
        <v>-73.087312999999995</v>
      </c>
      <c r="U1110">
        <v>1.1858333329999999</v>
      </c>
      <c r="V1110">
        <v>1</v>
      </c>
      <c r="W1110">
        <v>2.93</v>
      </c>
      <c r="X1110">
        <v>0</v>
      </c>
      <c r="Y1110">
        <v>432.15</v>
      </c>
      <c r="Z1110">
        <v>9001240001</v>
      </c>
      <c r="AA1110">
        <v>723.8662575082501</v>
      </c>
      <c r="AB1110" t="s">
        <v>54</v>
      </c>
      <c r="AC1110" t="s">
        <v>54</v>
      </c>
      <c r="AD1110" t="s">
        <v>54</v>
      </c>
      <c r="AE1110" t="s">
        <v>73</v>
      </c>
      <c r="AF1110" t="s">
        <v>5254</v>
      </c>
    </row>
    <row r="1111" spans="1:32" x14ac:dyDescent="0.3">
      <c r="A1111" t="s">
        <v>5255</v>
      </c>
      <c r="B1111" t="s">
        <v>5256</v>
      </c>
      <c r="C1111" t="s">
        <v>5257</v>
      </c>
      <c r="D1111" t="s">
        <v>5258</v>
      </c>
      <c r="E1111" t="s">
        <v>1023</v>
      </c>
      <c r="F1111">
        <v>8</v>
      </c>
      <c r="G1111">
        <v>2022</v>
      </c>
      <c r="H1111" s="1">
        <v>44959.445960335652</v>
      </c>
      <c r="I1111" t="s">
        <v>3355</v>
      </c>
      <c r="J1111">
        <v>349.45</v>
      </c>
      <c r="K1111">
        <v>0</v>
      </c>
      <c r="L1111" t="s">
        <v>38</v>
      </c>
      <c r="M1111" t="s">
        <v>79</v>
      </c>
      <c r="Q1111">
        <v>349.45</v>
      </c>
      <c r="R1111" t="s">
        <v>52</v>
      </c>
      <c r="S1111">
        <v>38.621186000000002</v>
      </c>
      <c r="T1111">
        <v>-104.66439099999999</v>
      </c>
      <c r="U1111">
        <v>0.92749999999999999</v>
      </c>
      <c r="V1111">
        <v>1</v>
      </c>
      <c r="W1111">
        <v>2.5</v>
      </c>
      <c r="X1111">
        <v>0</v>
      </c>
      <c r="Y1111">
        <v>338.45800000000003</v>
      </c>
      <c r="AB1111" t="s">
        <v>41</v>
      </c>
      <c r="AC1111" t="s">
        <v>54</v>
      </c>
      <c r="AD1111" t="s">
        <v>54</v>
      </c>
      <c r="AE1111" t="s">
        <v>73</v>
      </c>
      <c r="AF1111" t="s">
        <v>5259</v>
      </c>
    </row>
    <row r="1112" spans="1:32" x14ac:dyDescent="0.3">
      <c r="A1112" t="s">
        <v>5260</v>
      </c>
      <c r="B1112" t="s">
        <v>5261</v>
      </c>
      <c r="C1112" t="s">
        <v>5262</v>
      </c>
      <c r="D1112" t="s">
        <v>5263</v>
      </c>
      <c r="E1112" t="s">
        <v>61</v>
      </c>
      <c r="F1112">
        <v>1</v>
      </c>
      <c r="G1112">
        <v>2022</v>
      </c>
      <c r="H1112" s="1">
        <v>44964.379782731485</v>
      </c>
      <c r="I1112" t="s">
        <v>3355</v>
      </c>
      <c r="J1112">
        <v>348</v>
      </c>
      <c r="K1112">
        <v>0</v>
      </c>
      <c r="L1112" t="s">
        <v>38</v>
      </c>
      <c r="M1112" t="s">
        <v>79</v>
      </c>
      <c r="Q1112">
        <v>348</v>
      </c>
      <c r="R1112" t="s">
        <v>94</v>
      </c>
      <c r="S1112">
        <v>41.140659999999997</v>
      </c>
      <c r="T1112">
        <v>-73.483680000000007</v>
      </c>
      <c r="U1112">
        <v>0.72291666700000001</v>
      </c>
      <c r="V1112">
        <v>1</v>
      </c>
      <c r="W1112">
        <v>1.7</v>
      </c>
      <c r="X1112">
        <v>0</v>
      </c>
      <c r="Y1112">
        <v>263.35300000000001</v>
      </c>
      <c r="AB1112" t="s">
        <v>54</v>
      </c>
      <c r="AC1112" t="s">
        <v>54</v>
      </c>
      <c r="AD1112" t="s">
        <v>54</v>
      </c>
      <c r="AE1112" t="s">
        <v>73</v>
      </c>
      <c r="AF1112" t="s">
        <v>5264</v>
      </c>
    </row>
    <row r="1113" spans="1:32" x14ac:dyDescent="0.3">
      <c r="A1113" t="s">
        <v>5265</v>
      </c>
      <c r="B1113" t="s">
        <v>5266</v>
      </c>
      <c r="C1113" t="s">
        <v>5267</v>
      </c>
      <c r="D1113" t="s">
        <v>5268</v>
      </c>
      <c r="E1113" t="s">
        <v>247</v>
      </c>
      <c r="F1113">
        <v>1</v>
      </c>
      <c r="G1113">
        <v>2022</v>
      </c>
      <c r="H1113" s="1">
        <v>44943.527458425924</v>
      </c>
      <c r="I1113" t="s">
        <v>3355</v>
      </c>
      <c r="J1113">
        <v>347.7</v>
      </c>
      <c r="K1113">
        <v>0</v>
      </c>
      <c r="L1113" t="s">
        <v>38</v>
      </c>
      <c r="M1113" t="s">
        <v>79</v>
      </c>
      <c r="Q1113">
        <v>347.7</v>
      </c>
      <c r="R1113" t="s">
        <v>94</v>
      </c>
      <c r="S1113">
        <v>42.277698000000001</v>
      </c>
      <c r="T1113">
        <v>-72.648897000000005</v>
      </c>
      <c r="U1113">
        <v>2.7283333340000002</v>
      </c>
      <c r="V1113">
        <v>3</v>
      </c>
      <c r="W1113">
        <v>3.8</v>
      </c>
      <c r="X1113">
        <v>0</v>
      </c>
      <c r="Y1113">
        <v>497.14</v>
      </c>
      <c r="Z1113">
        <v>25000063001</v>
      </c>
      <c r="AA1113">
        <v>1098.0914547861</v>
      </c>
      <c r="AB1113" t="s">
        <v>54</v>
      </c>
      <c r="AC1113" t="s">
        <v>54</v>
      </c>
      <c r="AD1113" t="s">
        <v>54</v>
      </c>
      <c r="AE1113" t="s">
        <v>73</v>
      </c>
      <c r="AF1113" t="s">
        <v>5269</v>
      </c>
    </row>
    <row r="1114" spans="1:32" x14ac:dyDescent="0.3">
      <c r="A1114" t="s">
        <v>5270</v>
      </c>
      <c r="B1114" t="s">
        <v>5271</v>
      </c>
      <c r="C1114" t="s">
        <v>5271</v>
      </c>
      <c r="D1114" t="s">
        <v>5272</v>
      </c>
      <c r="E1114" t="s">
        <v>99</v>
      </c>
      <c r="F1114">
        <v>6</v>
      </c>
      <c r="G1114">
        <v>2022</v>
      </c>
      <c r="H1114" s="1">
        <v>44830.664845543979</v>
      </c>
      <c r="I1114" t="s">
        <v>3355</v>
      </c>
      <c r="J1114">
        <v>346.73</v>
      </c>
      <c r="K1114">
        <v>0</v>
      </c>
      <c r="L1114" t="s">
        <v>38</v>
      </c>
      <c r="M1114" t="s">
        <v>79</v>
      </c>
      <c r="Q1114">
        <v>346.73</v>
      </c>
      <c r="R1114" t="s">
        <v>94</v>
      </c>
      <c r="S1114">
        <v>31.507580999999998</v>
      </c>
      <c r="T1114">
        <v>-106.163121</v>
      </c>
      <c r="U1114">
        <v>0.55691666699999998</v>
      </c>
      <c r="V1114">
        <v>1</v>
      </c>
      <c r="W1114">
        <v>1.2</v>
      </c>
      <c r="X1114">
        <v>1.2</v>
      </c>
      <c r="Y1114">
        <v>203.27699999999999</v>
      </c>
      <c r="Z1114">
        <v>48001012001</v>
      </c>
      <c r="AA1114">
        <v>198.49414356829999</v>
      </c>
      <c r="AB1114" t="s">
        <v>41</v>
      </c>
      <c r="AC1114" t="s">
        <v>64</v>
      </c>
      <c r="AD1114" t="s">
        <v>54</v>
      </c>
      <c r="AE1114" t="s">
        <v>73</v>
      </c>
      <c r="AF1114" t="s">
        <v>5273</v>
      </c>
    </row>
    <row r="1115" spans="1:32" x14ac:dyDescent="0.3">
      <c r="A1115" t="s">
        <v>5274</v>
      </c>
      <c r="B1115" t="s">
        <v>5275</v>
      </c>
      <c r="C1115" t="s">
        <v>5276</v>
      </c>
      <c r="D1115" t="s">
        <v>5277</v>
      </c>
      <c r="E1115" t="s">
        <v>777</v>
      </c>
      <c r="F1115">
        <v>9</v>
      </c>
      <c r="G1115">
        <v>2022</v>
      </c>
      <c r="H1115" s="1">
        <v>44957.56454353009</v>
      </c>
      <c r="I1115" t="s">
        <v>3355</v>
      </c>
      <c r="J1115">
        <v>345.58</v>
      </c>
      <c r="K1115">
        <v>0</v>
      </c>
      <c r="L1115" t="s">
        <v>38</v>
      </c>
      <c r="M1115" t="s">
        <v>79</v>
      </c>
      <c r="Q1115">
        <v>345.58</v>
      </c>
      <c r="R1115" t="s">
        <v>94</v>
      </c>
      <c r="S1115">
        <v>39.238782999999998</v>
      </c>
      <c r="T1115">
        <v>-119.927834</v>
      </c>
      <c r="Z1115">
        <v>32000009001</v>
      </c>
      <c r="AA1115">
        <v>606.40871383709998</v>
      </c>
      <c r="AB1115" t="s">
        <v>54</v>
      </c>
      <c r="AC1115" t="s">
        <v>64</v>
      </c>
      <c r="AD1115" t="s">
        <v>54</v>
      </c>
      <c r="AE1115" t="s">
        <v>73</v>
      </c>
      <c r="AF1115" t="s">
        <v>5278</v>
      </c>
    </row>
    <row r="1116" spans="1:32" x14ac:dyDescent="0.3">
      <c r="A1116" t="s">
        <v>5279</v>
      </c>
      <c r="B1116" t="s">
        <v>5280</v>
      </c>
      <c r="C1116" t="s">
        <v>5281</v>
      </c>
      <c r="D1116" t="s">
        <v>5282</v>
      </c>
      <c r="E1116" t="s">
        <v>525</v>
      </c>
      <c r="F1116">
        <v>2</v>
      </c>
      <c r="G1116">
        <v>2022</v>
      </c>
      <c r="H1116" s="1">
        <v>44963.525777627314</v>
      </c>
      <c r="I1116" t="s">
        <v>3355</v>
      </c>
      <c r="J1116">
        <v>345.4</v>
      </c>
      <c r="K1116">
        <v>0</v>
      </c>
      <c r="L1116" t="s">
        <v>38</v>
      </c>
      <c r="M1116" t="s">
        <v>51</v>
      </c>
      <c r="N1116">
        <v>345.4</v>
      </c>
      <c r="R1116" t="s">
        <v>86</v>
      </c>
      <c r="S1116">
        <v>40.136420000000001</v>
      </c>
      <c r="T1116">
        <v>-74.704239999999999</v>
      </c>
      <c r="U1116">
        <v>1.580016667</v>
      </c>
      <c r="V1116">
        <v>1</v>
      </c>
      <c r="W1116">
        <v>0</v>
      </c>
      <c r="X1116">
        <v>0</v>
      </c>
      <c r="Y1116">
        <v>576.07809999999995</v>
      </c>
      <c r="Z1116">
        <v>34007146001</v>
      </c>
      <c r="AA1116">
        <v>847.15115218324001</v>
      </c>
      <c r="AB1116" t="s">
        <v>54</v>
      </c>
      <c r="AC1116" t="s">
        <v>54</v>
      </c>
      <c r="AD1116" t="s">
        <v>54</v>
      </c>
      <c r="AE1116" t="s">
        <v>73</v>
      </c>
      <c r="AF1116" t="s">
        <v>5283</v>
      </c>
    </row>
    <row r="1117" spans="1:32" x14ac:dyDescent="0.3">
      <c r="A1117" t="s">
        <v>5284</v>
      </c>
      <c r="B1117" t="s">
        <v>5285</v>
      </c>
      <c r="C1117" t="s">
        <v>5286</v>
      </c>
      <c r="D1117" t="s">
        <v>1953</v>
      </c>
      <c r="E1117" t="s">
        <v>117</v>
      </c>
      <c r="F1117">
        <v>5</v>
      </c>
      <c r="G1117">
        <v>2022</v>
      </c>
      <c r="H1117" s="1">
        <v>44943.60393355324</v>
      </c>
      <c r="I1117" t="s">
        <v>3355</v>
      </c>
      <c r="J1117">
        <v>342.76600000000002</v>
      </c>
      <c r="K1117">
        <v>0</v>
      </c>
      <c r="L1117" t="s">
        <v>38</v>
      </c>
      <c r="M1117" t="s">
        <v>51</v>
      </c>
      <c r="N1117">
        <v>342.76600000000002</v>
      </c>
      <c r="R1117" t="s">
        <v>52</v>
      </c>
      <c r="S1117">
        <v>41.972200000000001</v>
      </c>
      <c r="T1117">
        <v>-88.138599999999997</v>
      </c>
      <c r="U1117">
        <v>1.2508333330000001</v>
      </c>
      <c r="V1117">
        <v>3</v>
      </c>
      <c r="W1117">
        <v>8.68</v>
      </c>
      <c r="X1117">
        <v>2.42</v>
      </c>
      <c r="Y1117">
        <v>456.40100000000001</v>
      </c>
      <c r="Z1117">
        <v>17000710001</v>
      </c>
      <c r="AA1117">
        <v>513.53530721339996</v>
      </c>
      <c r="AB1117" t="s">
        <v>41</v>
      </c>
      <c r="AC1117" t="s">
        <v>54</v>
      </c>
      <c r="AD1117" t="s">
        <v>54</v>
      </c>
      <c r="AE1117" t="s">
        <v>54</v>
      </c>
      <c r="AF1117" t="s">
        <v>5287</v>
      </c>
    </row>
    <row r="1118" spans="1:32" x14ac:dyDescent="0.3">
      <c r="A1118" t="s">
        <v>5288</v>
      </c>
      <c r="B1118" t="s">
        <v>5289</v>
      </c>
      <c r="C1118" t="s">
        <v>5290</v>
      </c>
      <c r="D1118" t="s">
        <v>5291</v>
      </c>
      <c r="E1118" t="s">
        <v>726</v>
      </c>
      <c r="F1118">
        <v>6</v>
      </c>
      <c r="G1118">
        <v>2022</v>
      </c>
      <c r="H1118" s="1">
        <v>44972.630870694447</v>
      </c>
      <c r="I1118" t="s">
        <v>3355</v>
      </c>
      <c r="J1118">
        <v>342.33</v>
      </c>
      <c r="K1118">
        <v>0</v>
      </c>
      <c r="L1118" t="s">
        <v>38</v>
      </c>
      <c r="M1118" t="s">
        <v>79</v>
      </c>
      <c r="Q1118">
        <v>342.33</v>
      </c>
      <c r="R1118" t="s">
        <v>94</v>
      </c>
      <c r="S1118">
        <v>36.316400000000002</v>
      </c>
      <c r="T1118">
        <v>-93.42</v>
      </c>
      <c r="U1118">
        <v>2.6606666670000001</v>
      </c>
      <c r="V1118">
        <v>1</v>
      </c>
      <c r="W1118">
        <v>4</v>
      </c>
      <c r="X1118">
        <v>2.4700000000000002</v>
      </c>
      <c r="Y1118">
        <v>191.15199999999999</v>
      </c>
      <c r="Z1118">
        <v>5000124001</v>
      </c>
      <c r="AA1118">
        <v>804.35654324878988</v>
      </c>
      <c r="AB1118" t="s">
        <v>54</v>
      </c>
      <c r="AC1118" t="s">
        <v>54</v>
      </c>
      <c r="AD1118" t="s">
        <v>54</v>
      </c>
      <c r="AE1118" t="s">
        <v>73</v>
      </c>
      <c r="AF1118" t="s">
        <v>5292</v>
      </c>
    </row>
    <row r="1119" spans="1:32" x14ac:dyDescent="0.3">
      <c r="A1119" t="s">
        <v>5293</v>
      </c>
      <c r="B1119" t="s">
        <v>5294</v>
      </c>
      <c r="C1119" t="s">
        <v>5295</v>
      </c>
      <c r="D1119" t="s">
        <v>5296</v>
      </c>
      <c r="E1119" t="s">
        <v>213</v>
      </c>
      <c r="F1119">
        <v>3</v>
      </c>
      <c r="G1119">
        <v>2022</v>
      </c>
      <c r="H1119" s="1">
        <v>44967.580774259259</v>
      </c>
      <c r="I1119" t="s">
        <v>3355</v>
      </c>
      <c r="J1119">
        <v>342</v>
      </c>
      <c r="K1119">
        <v>0</v>
      </c>
      <c r="L1119" t="s">
        <v>38</v>
      </c>
      <c r="M1119" t="s">
        <v>679</v>
      </c>
      <c r="O1119">
        <v>270</v>
      </c>
      <c r="R1119" t="s">
        <v>52</v>
      </c>
      <c r="S1119">
        <v>39.913600000000002</v>
      </c>
      <c r="T1119">
        <v>-75.400049999999993</v>
      </c>
      <c r="Z1119">
        <v>42000018001</v>
      </c>
      <c r="AA1119">
        <v>630.62864144680998</v>
      </c>
      <c r="AB1119" t="s">
        <v>41</v>
      </c>
      <c r="AC1119" t="s">
        <v>54</v>
      </c>
      <c r="AD1119" t="s">
        <v>54</v>
      </c>
      <c r="AE1119" t="s">
        <v>73</v>
      </c>
      <c r="AF1119" t="s">
        <v>5297</v>
      </c>
    </row>
    <row r="1120" spans="1:32" x14ac:dyDescent="0.3">
      <c r="A1120" t="s">
        <v>5298</v>
      </c>
      <c r="B1120" t="s">
        <v>5299</v>
      </c>
      <c r="C1120" t="s">
        <v>5300</v>
      </c>
      <c r="D1120" t="s">
        <v>5301</v>
      </c>
      <c r="E1120" t="s">
        <v>117</v>
      </c>
      <c r="F1120">
        <v>5</v>
      </c>
      <c r="G1120">
        <v>2022</v>
      </c>
      <c r="H1120" s="1">
        <v>44986.406865439814</v>
      </c>
      <c r="I1120" t="s">
        <v>3355</v>
      </c>
      <c r="J1120">
        <v>341.87799999999999</v>
      </c>
      <c r="K1120">
        <v>0</v>
      </c>
      <c r="L1120" t="s">
        <v>38</v>
      </c>
      <c r="M1120" t="s">
        <v>51</v>
      </c>
      <c r="N1120">
        <v>246.14699999999999</v>
      </c>
      <c r="R1120" t="s">
        <v>52</v>
      </c>
      <c r="S1120">
        <v>41.884999999999998</v>
      </c>
      <c r="T1120">
        <v>-87.965299999999999</v>
      </c>
      <c r="U1120">
        <v>3.1928333329999998</v>
      </c>
      <c r="V1120">
        <v>2</v>
      </c>
      <c r="W1120">
        <v>8</v>
      </c>
      <c r="X1120">
        <v>3.3</v>
      </c>
      <c r="Y1120">
        <v>1162.8240000000001</v>
      </c>
      <c r="Z1120">
        <v>17000158001</v>
      </c>
      <c r="AA1120">
        <v>1147.259728881</v>
      </c>
      <c r="AB1120" t="s">
        <v>53</v>
      </c>
      <c r="AC1120" t="s">
        <v>72</v>
      </c>
      <c r="AD1120" t="s">
        <v>54</v>
      </c>
      <c r="AE1120" t="s">
        <v>55</v>
      </c>
      <c r="AF1120" t="s">
        <v>5302</v>
      </c>
    </row>
    <row r="1121" spans="1:32" x14ac:dyDescent="0.3">
      <c r="A1121" t="s">
        <v>5303</v>
      </c>
      <c r="B1121" t="s">
        <v>5304</v>
      </c>
      <c r="C1121" t="s">
        <v>5305</v>
      </c>
      <c r="D1121" t="s">
        <v>5306</v>
      </c>
      <c r="E1121" t="s">
        <v>247</v>
      </c>
      <c r="F1121">
        <v>1</v>
      </c>
      <c r="G1121">
        <v>2022</v>
      </c>
      <c r="H1121" s="1">
        <v>44944.549117754628</v>
      </c>
      <c r="I1121" t="s">
        <v>3355</v>
      </c>
      <c r="J1121">
        <v>341.74799999999999</v>
      </c>
      <c r="K1121">
        <v>0</v>
      </c>
      <c r="L1121" t="s">
        <v>38</v>
      </c>
      <c r="M1121" t="s">
        <v>79</v>
      </c>
      <c r="Q1121">
        <v>341.74799999999999</v>
      </c>
      <c r="R1121" t="s">
        <v>94</v>
      </c>
      <c r="S1121">
        <v>42.036920000000002</v>
      </c>
      <c r="T1121">
        <v>-71.613780000000006</v>
      </c>
      <c r="U1121">
        <v>0.94108333300000002</v>
      </c>
      <c r="V1121">
        <v>1</v>
      </c>
      <c r="W1121">
        <v>2.48</v>
      </c>
      <c r="X1121">
        <v>0</v>
      </c>
      <c r="Y1121">
        <v>171.67500000000001</v>
      </c>
      <c r="Z1121">
        <v>25000192001</v>
      </c>
      <c r="AA1121">
        <v>619.15604415799999</v>
      </c>
      <c r="AB1121" t="s">
        <v>54</v>
      </c>
      <c r="AC1121" t="s">
        <v>54</v>
      </c>
      <c r="AD1121" t="s">
        <v>54</v>
      </c>
      <c r="AE1121" t="s">
        <v>55</v>
      </c>
      <c r="AF1121" t="s">
        <v>5307</v>
      </c>
    </row>
    <row r="1122" spans="1:32" x14ac:dyDescent="0.3">
      <c r="A1122" t="s">
        <v>5308</v>
      </c>
      <c r="B1122" t="s">
        <v>5309</v>
      </c>
      <c r="C1122" t="s">
        <v>5310</v>
      </c>
      <c r="D1122" t="s">
        <v>5311</v>
      </c>
      <c r="E1122" t="s">
        <v>71</v>
      </c>
      <c r="F1122">
        <v>4</v>
      </c>
      <c r="G1122">
        <v>2022</v>
      </c>
      <c r="H1122" s="1">
        <v>44969.976341319445</v>
      </c>
      <c r="I1122" t="s">
        <v>3355</v>
      </c>
      <c r="J1122">
        <v>341</v>
      </c>
      <c r="K1122">
        <v>0</v>
      </c>
      <c r="L1122" t="s">
        <v>38</v>
      </c>
      <c r="M1122" t="s">
        <v>51</v>
      </c>
      <c r="N1122">
        <v>341</v>
      </c>
      <c r="R1122" t="s">
        <v>52</v>
      </c>
      <c r="S1122">
        <v>30.332246000000001</v>
      </c>
      <c r="T1122">
        <v>-89.245298000000005</v>
      </c>
      <c r="U1122">
        <v>2.391666667</v>
      </c>
      <c r="V1122">
        <v>1</v>
      </c>
      <c r="W1122">
        <v>7</v>
      </c>
      <c r="X1122">
        <v>0</v>
      </c>
      <c r="Y1122">
        <v>872.6</v>
      </c>
      <c r="Z1122">
        <v>28000980001</v>
      </c>
      <c r="AA1122">
        <v>1910.2785009463</v>
      </c>
      <c r="AB1122" t="s">
        <v>41</v>
      </c>
      <c r="AC1122" t="s">
        <v>54</v>
      </c>
      <c r="AD1122" t="s">
        <v>54</v>
      </c>
      <c r="AE1122" t="s">
        <v>73</v>
      </c>
      <c r="AF1122" t="s">
        <v>5312</v>
      </c>
    </row>
    <row r="1123" spans="1:32" x14ac:dyDescent="0.3">
      <c r="A1123" t="s">
        <v>5313</v>
      </c>
      <c r="B1123" t="s">
        <v>5314</v>
      </c>
      <c r="C1123" t="s">
        <v>5315</v>
      </c>
      <c r="D1123" t="s">
        <v>5316</v>
      </c>
      <c r="E1123" t="s">
        <v>85</v>
      </c>
      <c r="F1123">
        <v>2</v>
      </c>
      <c r="G1123">
        <v>2022</v>
      </c>
      <c r="H1123" s="1">
        <v>44952.467006712963</v>
      </c>
      <c r="I1123" t="s">
        <v>3355</v>
      </c>
      <c r="J1123">
        <v>339.5</v>
      </c>
      <c r="K1123">
        <v>0</v>
      </c>
      <c r="L1123" t="s">
        <v>38</v>
      </c>
      <c r="M1123" t="s">
        <v>79</v>
      </c>
      <c r="Q1123">
        <v>385.7</v>
      </c>
      <c r="R1123" t="s">
        <v>94</v>
      </c>
      <c r="S1123">
        <v>42.160249999999998</v>
      </c>
      <c r="T1123">
        <v>-75.140472000000003</v>
      </c>
      <c r="U1123">
        <v>0</v>
      </c>
      <c r="V1123">
        <v>1</v>
      </c>
      <c r="W1123">
        <v>1.55</v>
      </c>
      <c r="X1123">
        <v>0</v>
      </c>
      <c r="Y1123">
        <v>0</v>
      </c>
      <c r="Z1123">
        <v>36004016001</v>
      </c>
      <c r="AA1123">
        <v>472.74385018651998</v>
      </c>
      <c r="AB1123" t="s">
        <v>41</v>
      </c>
      <c r="AC1123" t="s">
        <v>64</v>
      </c>
      <c r="AD1123" t="s">
        <v>54</v>
      </c>
      <c r="AE1123" t="s">
        <v>73</v>
      </c>
      <c r="AF1123" t="s">
        <v>5317</v>
      </c>
    </row>
    <row r="1124" spans="1:32" x14ac:dyDescent="0.3">
      <c r="A1124" t="s">
        <v>5318</v>
      </c>
      <c r="B1124" t="s">
        <v>5319</v>
      </c>
      <c r="C1124" t="s">
        <v>5319</v>
      </c>
      <c r="D1124" t="s">
        <v>98</v>
      </c>
      <c r="E1124" t="s">
        <v>99</v>
      </c>
      <c r="F1124">
        <v>6</v>
      </c>
      <c r="G1124">
        <v>2022</v>
      </c>
      <c r="H1124" s="1">
        <v>44832.57045939815</v>
      </c>
      <c r="I1124" t="s">
        <v>3355</v>
      </c>
      <c r="J1124">
        <v>337.19</v>
      </c>
      <c r="K1124">
        <v>0</v>
      </c>
      <c r="L1124" t="s">
        <v>38</v>
      </c>
      <c r="M1124" t="s">
        <v>79</v>
      </c>
      <c r="Q1124">
        <v>337.19</v>
      </c>
      <c r="R1124" t="s">
        <v>94</v>
      </c>
      <c r="S1124">
        <v>30.000209000000002</v>
      </c>
      <c r="T1124">
        <v>-95.402806999999996</v>
      </c>
      <c r="U1124">
        <v>0.96608333300000004</v>
      </c>
      <c r="V1124">
        <v>1</v>
      </c>
      <c r="W1124">
        <v>1.8</v>
      </c>
      <c r="X1124">
        <v>1.8</v>
      </c>
      <c r="Y1124">
        <v>352.96600000000001</v>
      </c>
      <c r="Z1124">
        <v>48007185001</v>
      </c>
      <c r="AB1124" t="s">
        <v>41</v>
      </c>
      <c r="AC1124" t="s">
        <v>54</v>
      </c>
      <c r="AD1124" t="s">
        <v>54</v>
      </c>
      <c r="AE1124" t="s">
        <v>73</v>
      </c>
      <c r="AF1124" t="s">
        <v>5320</v>
      </c>
    </row>
    <row r="1125" spans="1:32" x14ac:dyDescent="0.3">
      <c r="A1125" t="s">
        <v>5321</v>
      </c>
      <c r="B1125" t="s">
        <v>5322</v>
      </c>
      <c r="C1125" t="s">
        <v>5322</v>
      </c>
      <c r="D1125" t="s">
        <v>3533</v>
      </c>
      <c r="E1125" t="s">
        <v>99</v>
      </c>
      <c r="F1125">
        <v>6</v>
      </c>
      <c r="G1125">
        <v>2022</v>
      </c>
      <c r="H1125" s="1">
        <v>44819.352297384263</v>
      </c>
      <c r="I1125" t="s">
        <v>3355</v>
      </c>
      <c r="J1125">
        <v>335.01</v>
      </c>
      <c r="K1125">
        <v>0</v>
      </c>
      <c r="L1125" t="s">
        <v>38</v>
      </c>
      <c r="M1125" t="s">
        <v>79</v>
      </c>
      <c r="Q1125">
        <v>335.01</v>
      </c>
      <c r="R1125" t="s">
        <v>94</v>
      </c>
      <c r="S1125">
        <v>33.378528000000003</v>
      </c>
      <c r="T1125">
        <v>-94.046484000000007</v>
      </c>
      <c r="U1125">
        <v>1.4166666670000001</v>
      </c>
      <c r="V1125">
        <v>1</v>
      </c>
      <c r="W1125">
        <v>2</v>
      </c>
      <c r="X1125">
        <v>2</v>
      </c>
      <c r="Y1125">
        <v>516.20000000000005</v>
      </c>
      <c r="Z1125">
        <v>48005006006</v>
      </c>
      <c r="AB1125" t="s">
        <v>41</v>
      </c>
      <c r="AC1125" t="s">
        <v>64</v>
      </c>
      <c r="AD1125" t="s">
        <v>54</v>
      </c>
      <c r="AE1125" t="s">
        <v>54</v>
      </c>
      <c r="AF1125" t="s">
        <v>5323</v>
      </c>
    </row>
    <row r="1126" spans="1:32" x14ac:dyDescent="0.3">
      <c r="A1126" t="s">
        <v>5324</v>
      </c>
      <c r="B1126" t="s">
        <v>5325</v>
      </c>
      <c r="C1126" t="s">
        <v>5326</v>
      </c>
      <c r="D1126" t="s">
        <v>5327</v>
      </c>
      <c r="E1126" t="s">
        <v>61</v>
      </c>
      <c r="F1126">
        <v>1</v>
      </c>
      <c r="G1126">
        <v>2022</v>
      </c>
      <c r="H1126" s="1">
        <v>44972.648235879627</v>
      </c>
      <c r="I1126" t="s">
        <v>3355</v>
      </c>
      <c r="J1126">
        <v>335</v>
      </c>
      <c r="K1126">
        <v>0</v>
      </c>
      <c r="L1126" t="s">
        <v>38</v>
      </c>
      <c r="M1126" t="s">
        <v>79</v>
      </c>
      <c r="Q1126">
        <v>335</v>
      </c>
      <c r="R1126" t="s">
        <v>94</v>
      </c>
      <c r="S1126">
        <v>41.569310000000002</v>
      </c>
      <c r="T1126">
        <v>-73.409149999999997</v>
      </c>
      <c r="U1126">
        <v>0.58416666699999997</v>
      </c>
      <c r="V1126">
        <v>1</v>
      </c>
      <c r="W1126">
        <v>1</v>
      </c>
      <c r="X1126">
        <v>0</v>
      </c>
      <c r="Y1126">
        <v>213.14</v>
      </c>
      <c r="Z1126">
        <v>9000960001</v>
      </c>
      <c r="AA1126">
        <v>458.35757739578997</v>
      </c>
      <c r="AB1126" t="s">
        <v>54</v>
      </c>
      <c r="AC1126" t="s">
        <v>64</v>
      </c>
      <c r="AD1126" t="s">
        <v>54</v>
      </c>
      <c r="AE1126" t="s">
        <v>55</v>
      </c>
      <c r="AF1126" t="s">
        <v>5328</v>
      </c>
    </row>
    <row r="1127" spans="1:32" x14ac:dyDescent="0.3">
      <c r="A1127" t="s">
        <v>5329</v>
      </c>
      <c r="B1127" t="s">
        <v>5330</v>
      </c>
      <c r="C1127" t="s">
        <v>5330</v>
      </c>
      <c r="D1127" t="s">
        <v>5331</v>
      </c>
      <c r="E1127" t="s">
        <v>136</v>
      </c>
      <c r="F1127">
        <v>4</v>
      </c>
      <c r="G1127">
        <v>2022</v>
      </c>
      <c r="H1127" s="1">
        <v>44971.47373416667</v>
      </c>
      <c r="I1127" t="s">
        <v>3355</v>
      </c>
      <c r="J1127">
        <v>335</v>
      </c>
      <c r="K1127">
        <v>0</v>
      </c>
      <c r="L1127" t="s">
        <v>38</v>
      </c>
      <c r="M1127" t="s">
        <v>51</v>
      </c>
      <c r="N1127">
        <v>335</v>
      </c>
      <c r="R1127" t="s">
        <v>52</v>
      </c>
      <c r="S1127">
        <v>36.277023999999997</v>
      </c>
      <c r="T1127">
        <v>-78.590845999999999</v>
      </c>
      <c r="U1127">
        <v>0.91652500000000003</v>
      </c>
      <c r="V1127">
        <v>1</v>
      </c>
      <c r="W1127">
        <v>3.5</v>
      </c>
      <c r="X1127">
        <v>0</v>
      </c>
      <c r="Y1127">
        <v>334.77460000000002</v>
      </c>
      <c r="Z1127">
        <v>37003901003</v>
      </c>
      <c r="AA1127">
        <v>1003.3970009737</v>
      </c>
      <c r="AB1127" t="s">
        <v>87</v>
      </c>
      <c r="AC1127" t="s">
        <v>54</v>
      </c>
      <c r="AD1127" t="s">
        <v>54</v>
      </c>
      <c r="AE1127" t="s">
        <v>44</v>
      </c>
      <c r="AF1127" t="s">
        <v>5332</v>
      </c>
    </row>
    <row r="1128" spans="1:32" x14ac:dyDescent="0.3">
      <c r="A1128" t="s">
        <v>5333</v>
      </c>
      <c r="B1128" t="s">
        <v>5334</v>
      </c>
      <c r="C1128" t="s">
        <v>5335</v>
      </c>
      <c r="D1128" t="s">
        <v>1240</v>
      </c>
      <c r="E1128" t="s">
        <v>525</v>
      </c>
      <c r="F1128">
        <v>2</v>
      </c>
      <c r="G1128">
        <v>2022</v>
      </c>
      <c r="H1128" s="1">
        <v>44978.810154386571</v>
      </c>
      <c r="I1128" t="s">
        <v>3355</v>
      </c>
      <c r="J1128">
        <v>334.55</v>
      </c>
      <c r="K1128">
        <v>0</v>
      </c>
      <c r="L1128" t="s">
        <v>38</v>
      </c>
      <c r="M1128" t="s">
        <v>51</v>
      </c>
      <c r="N1128">
        <v>334.55</v>
      </c>
      <c r="R1128" t="s">
        <v>86</v>
      </c>
      <c r="S1128">
        <v>40.079611</v>
      </c>
      <c r="T1128">
        <v>-74.871943000000002</v>
      </c>
      <c r="U1128">
        <v>1.598333333</v>
      </c>
      <c r="V1128">
        <v>1</v>
      </c>
      <c r="W1128">
        <v>0</v>
      </c>
      <c r="X1128">
        <v>0</v>
      </c>
      <c r="Y1128">
        <v>583.26</v>
      </c>
      <c r="Z1128">
        <v>34007153001</v>
      </c>
      <c r="AA1128">
        <v>941.48139655789987</v>
      </c>
      <c r="AB1128" t="s">
        <v>54</v>
      </c>
      <c r="AC1128" t="s">
        <v>54</v>
      </c>
      <c r="AD1128" t="s">
        <v>54</v>
      </c>
      <c r="AE1128" t="s">
        <v>73</v>
      </c>
      <c r="AF1128" t="s">
        <v>5336</v>
      </c>
    </row>
    <row r="1129" spans="1:32" x14ac:dyDescent="0.3">
      <c r="A1129" t="s">
        <v>5337</v>
      </c>
      <c r="B1129" t="s">
        <v>5338</v>
      </c>
      <c r="C1129" t="s">
        <v>5339</v>
      </c>
      <c r="D1129" t="s">
        <v>5340</v>
      </c>
      <c r="E1129" t="s">
        <v>247</v>
      </c>
      <c r="F1129">
        <v>1</v>
      </c>
      <c r="G1129">
        <v>2022</v>
      </c>
      <c r="H1129" s="1">
        <v>44973.707498495372</v>
      </c>
      <c r="I1129" t="s">
        <v>3355</v>
      </c>
      <c r="J1129">
        <v>334.32</v>
      </c>
      <c r="K1129">
        <v>0</v>
      </c>
      <c r="L1129" t="s">
        <v>38</v>
      </c>
      <c r="M1129" t="s">
        <v>79</v>
      </c>
      <c r="Q1129">
        <v>334.32</v>
      </c>
      <c r="R1129" t="s">
        <v>86</v>
      </c>
      <c r="S1129">
        <v>42.440807</v>
      </c>
      <c r="T1129">
        <v>-71.440861999999996</v>
      </c>
      <c r="U1129">
        <v>0.97250000000000003</v>
      </c>
      <c r="V1129">
        <v>1</v>
      </c>
      <c r="W1129">
        <v>1.45</v>
      </c>
      <c r="X1129">
        <v>0</v>
      </c>
      <c r="Y1129">
        <v>354.84</v>
      </c>
      <c r="Z1129">
        <v>25000205001</v>
      </c>
      <c r="AA1129">
        <v>352.00842157571003</v>
      </c>
      <c r="AB1129" t="s">
        <v>54</v>
      </c>
      <c r="AC1129" t="s">
        <v>54</v>
      </c>
      <c r="AD1129" t="s">
        <v>54</v>
      </c>
      <c r="AE1129" t="s">
        <v>65</v>
      </c>
      <c r="AF1129" t="s">
        <v>5341</v>
      </c>
    </row>
    <row r="1130" spans="1:32" x14ac:dyDescent="0.3">
      <c r="A1130" t="s">
        <v>5342</v>
      </c>
      <c r="B1130" t="s">
        <v>5343</v>
      </c>
      <c r="C1130" t="s">
        <v>5344</v>
      </c>
      <c r="D1130" t="s">
        <v>5345</v>
      </c>
      <c r="E1130" t="s">
        <v>247</v>
      </c>
      <c r="F1130">
        <v>1</v>
      </c>
      <c r="G1130">
        <v>2022</v>
      </c>
      <c r="H1130" s="1">
        <v>44973.46435195602</v>
      </c>
      <c r="I1130" t="s">
        <v>3355</v>
      </c>
      <c r="J1130">
        <v>334.23</v>
      </c>
      <c r="K1130">
        <v>0</v>
      </c>
      <c r="L1130" t="s">
        <v>38</v>
      </c>
      <c r="M1130" t="s">
        <v>79</v>
      </c>
      <c r="Q1130">
        <v>334.23</v>
      </c>
      <c r="R1130" t="s">
        <v>94</v>
      </c>
      <c r="S1130">
        <v>42.586233999999997</v>
      </c>
      <c r="T1130">
        <v>-72.242981999999998</v>
      </c>
      <c r="U1130">
        <v>0.80491666699999997</v>
      </c>
      <c r="V1130">
        <v>1</v>
      </c>
      <c r="W1130">
        <v>1.75</v>
      </c>
      <c r="X1130">
        <v>1.7949999999999999</v>
      </c>
      <c r="Y1130">
        <v>292.58</v>
      </c>
      <c r="Z1130">
        <v>25000062001</v>
      </c>
      <c r="AA1130">
        <v>797.61866865059994</v>
      </c>
      <c r="AB1130" t="s">
        <v>54</v>
      </c>
      <c r="AC1130" t="s">
        <v>54</v>
      </c>
      <c r="AD1130" t="s">
        <v>54</v>
      </c>
      <c r="AE1130" t="s">
        <v>73</v>
      </c>
      <c r="AF1130" t="s">
        <v>5346</v>
      </c>
    </row>
    <row r="1131" spans="1:32" x14ac:dyDescent="0.3">
      <c r="A1131" t="s">
        <v>5347</v>
      </c>
      <c r="B1131" t="s">
        <v>5348</v>
      </c>
      <c r="C1131" t="s">
        <v>5349</v>
      </c>
      <c r="D1131" t="s">
        <v>5350</v>
      </c>
      <c r="E1131" t="s">
        <v>159</v>
      </c>
      <c r="F1131">
        <v>10</v>
      </c>
      <c r="G1131">
        <v>2022</v>
      </c>
      <c r="H1131" s="1">
        <v>44956.766961168978</v>
      </c>
      <c r="I1131" t="s">
        <v>3355</v>
      </c>
      <c r="J1131">
        <v>333.05</v>
      </c>
      <c r="K1131">
        <v>0</v>
      </c>
      <c r="L1131" t="s">
        <v>38</v>
      </c>
      <c r="M1131" t="s">
        <v>51</v>
      </c>
      <c r="N1131">
        <v>226.12569999999999</v>
      </c>
      <c r="R1131" t="s">
        <v>52</v>
      </c>
      <c r="S1131">
        <v>47.090330000000002</v>
      </c>
      <c r="T1131">
        <v>-122.6088</v>
      </c>
      <c r="AB1131" t="s">
        <v>53</v>
      </c>
      <c r="AC1131" t="s">
        <v>54</v>
      </c>
      <c r="AD1131" t="s">
        <v>54</v>
      </c>
      <c r="AE1131" t="s">
        <v>73</v>
      </c>
      <c r="AF1131" t="s">
        <v>5351</v>
      </c>
    </row>
    <row r="1132" spans="1:32" x14ac:dyDescent="0.3">
      <c r="A1132" t="s">
        <v>5352</v>
      </c>
      <c r="B1132" t="s">
        <v>5353</v>
      </c>
      <c r="C1132" t="s">
        <v>5353</v>
      </c>
      <c r="D1132" t="s">
        <v>4061</v>
      </c>
      <c r="E1132" t="s">
        <v>99</v>
      </c>
      <c r="F1132">
        <v>6</v>
      </c>
      <c r="G1132">
        <v>2022</v>
      </c>
      <c r="H1132" s="1">
        <v>44834.900040983797</v>
      </c>
      <c r="I1132" t="s">
        <v>3355</v>
      </c>
      <c r="J1132">
        <v>332.79</v>
      </c>
      <c r="K1132">
        <v>0</v>
      </c>
      <c r="L1132" t="s">
        <v>38</v>
      </c>
      <c r="M1132" t="s">
        <v>51</v>
      </c>
      <c r="N1132">
        <v>332.79</v>
      </c>
      <c r="R1132" t="s">
        <v>52</v>
      </c>
      <c r="S1132">
        <v>29.915444000000001</v>
      </c>
      <c r="T1132">
        <v>-95.501499999999993</v>
      </c>
      <c r="U1132">
        <v>1.87691725</v>
      </c>
      <c r="V1132">
        <v>1</v>
      </c>
      <c r="W1132">
        <v>3</v>
      </c>
      <c r="X1132">
        <v>0</v>
      </c>
      <c r="Y1132">
        <v>685.11564599999997</v>
      </c>
      <c r="Z1132">
        <v>48007146001</v>
      </c>
      <c r="AB1132" t="s">
        <v>41</v>
      </c>
      <c r="AC1132" t="s">
        <v>54</v>
      </c>
      <c r="AD1132" t="s">
        <v>54</v>
      </c>
      <c r="AE1132" t="s">
        <v>54</v>
      </c>
      <c r="AF1132" t="s">
        <v>5354</v>
      </c>
    </row>
    <row r="1133" spans="1:32" x14ac:dyDescent="0.3">
      <c r="A1133" t="s">
        <v>5355</v>
      </c>
      <c r="B1133" t="s">
        <v>5356</v>
      </c>
      <c r="C1133" t="s">
        <v>5357</v>
      </c>
      <c r="D1133" t="s">
        <v>5358</v>
      </c>
      <c r="E1133" t="s">
        <v>543</v>
      </c>
      <c r="F1133">
        <v>7</v>
      </c>
      <c r="G1133">
        <v>2022</v>
      </c>
      <c r="H1133" s="1">
        <v>44957.643153761572</v>
      </c>
      <c r="I1133" t="s">
        <v>3355</v>
      </c>
      <c r="J1133">
        <v>332.1</v>
      </c>
      <c r="K1133">
        <v>0</v>
      </c>
      <c r="L1133" t="s">
        <v>38</v>
      </c>
      <c r="M1133" t="s">
        <v>51</v>
      </c>
      <c r="N1133">
        <v>318.2</v>
      </c>
      <c r="R1133" t="s">
        <v>490</v>
      </c>
      <c r="S1133">
        <v>37.015422000000001</v>
      </c>
      <c r="T1133">
        <v>-93.272959999999998</v>
      </c>
      <c r="U1133">
        <v>1.7377499999999999</v>
      </c>
      <c r="V1133">
        <v>1</v>
      </c>
      <c r="W1133">
        <v>0</v>
      </c>
      <c r="X1133">
        <v>0</v>
      </c>
      <c r="Y1133">
        <v>634.72400000000005</v>
      </c>
      <c r="Z1133">
        <v>29003508001</v>
      </c>
      <c r="AA1133">
        <v>1037.996897559</v>
      </c>
      <c r="AB1133" t="s">
        <v>41</v>
      </c>
      <c r="AC1133" t="s">
        <v>54</v>
      </c>
      <c r="AD1133" t="s">
        <v>43</v>
      </c>
      <c r="AE1133" t="s">
        <v>73</v>
      </c>
      <c r="AF1133" t="s">
        <v>5359</v>
      </c>
    </row>
    <row r="1134" spans="1:32" x14ac:dyDescent="0.3">
      <c r="A1134" t="s">
        <v>5360</v>
      </c>
      <c r="B1134" t="s">
        <v>5361</v>
      </c>
      <c r="C1134" t="s">
        <v>5362</v>
      </c>
      <c r="D1134" t="s">
        <v>980</v>
      </c>
      <c r="E1134" t="s">
        <v>247</v>
      </c>
      <c r="F1134">
        <v>1</v>
      </c>
      <c r="G1134">
        <v>2022</v>
      </c>
      <c r="H1134" s="1">
        <v>44953.548471851849</v>
      </c>
      <c r="I1134" t="s">
        <v>3355</v>
      </c>
      <c r="J1134">
        <v>330</v>
      </c>
      <c r="K1134">
        <v>0</v>
      </c>
      <c r="L1134" t="s">
        <v>38</v>
      </c>
      <c r="M1134" t="s">
        <v>51</v>
      </c>
      <c r="N1134">
        <v>330</v>
      </c>
      <c r="R1134" t="s">
        <v>86</v>
      </c>
      <c r="S1134">
        <v>41.994886999999999</v>
      </c>
      <c r="T1134">
        <v>-70.966427999999993</v>
      </c>
      <c r="U1134">
        <v>1.0804166669999999</v>
      </c>
      <c r="V1134">
        <v>1</v>
      </c>
      <c r="W1134">
        <v>1.44</v>
      </c>
      <c r="X1134">
        <v>0</v>
      </c>
      <c r="Y1134">
        <v>394.30599999999998</v>
      </c>
      <c r="Z1134">
        <v>25000230001</v>
      </c>
      <c r="AA1134">
        <v>493.50378813769998</v>
      </c>
      <c r="AB1134" t="s">
        <v>952</v>
      </c>
      <c r="AC1134" t="s">
        <v>72</v>
      </c>
      <c r="AD1134" t="s">
        <v>43</v>
      </c>
      <c r="AE1134" t="s">
        <v>65</v>
      </c>
      <c r="AF1134" t="s">
        <v>5363</v>
      </c>
    </row>
    <row r="1135" spans="1:32" x14ac:dyDescent="0.3">
      <c r="A1135" t="s">
        <v>5364</v>
      </c>
      <c r="B1135" t="s">
        <v>5365</v>
      </c>
      <c r="C1135" t="s">
        <v>5365</v>
      </c>
      <c r="D1135" t="s">
        <v>5366</v>
      </c>
      <c r="E1135" t="s">
        <v>99</v>
      </c>
      <c r="F1135">
        <v>6</v>
      </c>
      <c r="G1135">
        <v>2022</v>
      </c>
      <c r="H1135" s="1">
        <v>44834.525124930558</v>
      </c>
      <c r="I1135" t="s">
        <v>3355</v>
      </c>
      <c r="J1135">
        <v>327.8</v>
      </c>
      <c r="K1135">
        <v>0</v>
      </c>
      <c r="L1135" t="s">
        <v>38</v>
      </c>
      <c r="M1135" t="s">
        <v>79</v>
      </c>
      <c r="Q1135">
        <v>327.8</v>
      </c>
      <c r="R1135" t="s">
        <v>86</v>
      </c>
      <c r="S1135">
        <v>31.078267</v>
      </c>
      <c r="T1135">
        <v>-97.318673000000004</v>
      </c>
      <c r="U1135">
        <v>2.1832500000000001</v>
      </c>
      <c r="V1135">
        <v>1</v>
      </c>
      <c r="W1135">
        <v>7.5</v>
      </c>
      <c r="X1135">
        <v>7.5</v>
      </c>
      <c r="Y1135">
        <v>795.23</v>
      </c>
      <c r="Z1135">
        <v>48003008002</v>
      </c>
      <c r="AA1135">
        <v>2014.0781907021999</v>
      </c>
      <c r="AB1135" t="s">
        <v>53</v>
      </c>
      <c r="AC1135" t="s">
        <v>54</v>
      </c>
      <c r="AD1135" t="s">
        <v>54</v>
      </c>
      <c r="AE1135" t="s">
        <v>73</v>
      </c>
      <c r="AF1135" t="s">
        <v>5367</v>
      </c>
    </row>
    <row r="1136" spans="1:32" x14ac:dyDescent="0.3">
      <c r="A1136" t="s">
        <v>5368</v>
      </c>
      <c r="B1136" t="s">
        <v>5369</v>
      </c>
      <c r="C1136" t="s">
        <v>5370</v>
      </c>
      <c r="D1136" t="s">
        <v>1650</v>
      </c>
      <c r="E1136" t="s">
        <v>600</v>
      </c>
      <c r="F1136">
        <v>4</v>
      </c>
      <c r="G1136">
        <v>2022</v>
      </c>
      <c r="H1136" s="1">
        <v>44972.458739791669</v>
      </c>
      <c r="I1136" t="s">
        <v>3355</v>
      </c>
      <c r="J1136">
        <v>327.55</v>
      </c>
      <c r="K1136">
        <v>0</v>
      </c>
      <c r="L1136" t="s">
        <v>38</v>
      </c>
      <c r="M1136" t="s">
        <v>39</v>
      </c>
      <c r="N1136">
        <v>318.98</v>
      </c>
      <c r="Q1136">
        <v>9.4499999999999993</v>
      </c>
      <c r="R1136" t="s">
        <v>561</v>
      </c>
      <c r="S1136">
        <v>28.985493000000002</v>
      </c>
      <c r="T1136">
        <v>-80.911928000000003</v>
      </c>
      <c r="U1136">
        <v>0.35525000000000001</v>
      </c>
      <c r="V1136">
        <v>1</v>
      </c>
      <c r="W1136">
        <v>2.75</v>
      </c>
      <c r="X1136">
        <v>0</v>
      </c>
      <c r="Y1136">
        <v>129.25299999999999</v>
      </c>
      <c r="Z1136">
        <v>12000185003</v>
      </c>
      <c r="AA1136">
        <v>910.52359435000005</v>
      </c>
      <c r="AB1136" t="s">
        <v>41</v>
      </c>
      <c r="AC1136" t="s">
        <v>54</v>
      </c>
      <c r="AD1136" t="s">
        <v>54</v>
      </c>
      <c r="AE1136" t="s">
        <v>73</v>
      </c>
      <c r="AF1136" t="s">
        <v>5371</v>
      </c>
    </row>
    <row r="1137" spans="1:32" x14ac:dyDescent="0.3">
      <c r="A1137" t="s">
        <v>5372</v>
      </c>
      <c r="B1137" t="s">
        <v>5373</v>
      </c>
      <c r="C1137" t="s">
        <v>5374</v>
      </c>
      <c r="D1137" t="s">
        <v>5375</v>
      </c>
      <c r="E1137" t="s">
        <v>172</v>
      </c>
      <c r="F1137">
        <v>4</v>
      </c>
      <c r="G1137">
        <v>2022</v>
      </c>
      <c r="H1137" s="1">
        <v>44965.551962997684</v>
      </c>
      <c r="I1137" t="s">
        <v>3355</v>
      </c>
      <c r="J1137">
        <v>326</v>
      </c>
      <c r="K1137">
        <v>0</v>
      </c>
      <c r="L1137" t="s">
        <v>38</v>
      </c>
      <c r="M1137" t="s">
        <v>51</v>
      </c>
      <c r="N1137">
        <v>326</v>
      </c>
      <c r="R1137" t="s">
        <v>52</v>
      </c>
      <c r="S1137">
        <v>35.066099999999999</v>
      </c>
      <c r="T1137">
        <v>-81.553899999999999</v>
      </c>
      <c r="U1137">
        <v>1.441666667</v>
      </c>
      <c r="V1137">
        <v>1</v>
      </c>
      <c r="W1137">
        <v>0</v>
      </c>
      <c r="X1137">
        <v>0</v>
      </c>
      <c r="Y1137">
        <v>526.25</v>
      </c>
      <c r="Z1137">
        <v>45000272006</v>
      </c>
      <c r="AA1137">
        <v>910.52359435000005</v>
      </c>
      <c r="AB1137" t="s">
        <v>41</v>
      </c>
      <c r="AC1137" t="s">
        <v>54</v>
      </c>
      <c r="AD1137" t="s">
        <v>54</v>
      </c>
      <c r="AE1137" t="s">
        <v>73</v>
      </c>
      <c r="AF1137" t="s">
        <v>5376</v>
      </c>
    </row>
    <row r="1138" spans="1:32" x14ac:dyDescent="0.3">
      <c r="A1138" t="s">
        <v>5377</v>
      </c>
      <c r="B1138" t="s">
        <v>5378</v>
      </c>
      <c r="C1138" t="s">
        <v>5379</v>
      </c>
      <c r="D1138" t="s">
        <v>5380</v>
      </c>
      <c r="E1138" t="s">
        <v>71</v>
      </c>
      <c r="F1138">
        <v>4</v>
      </c>
      <c r="G1138">
        <v>2022</v>
      </c>
      <c r="H1138" s="1">
        <v>44970.005850821763</v>
      </c>
      <c r="I1138" t="s">
        <v>3355</v>
      </c>
      <c r="J1138">
        <v>326</v>
      </c>
      <c r="K1138">
        <v>0</v>
      </c>
      <c r="L1138" t="s">
        <v>38</v>
      </c>
      <c r="M1138" t="s">
        <v>51</v>
      </c>
      <c r="N1138">
        <v>326</v>
      </c>
      <c r="R1138" t="s">
        <v>52</v>
      </c>
      <c r="S1138">
        <v>30.448204</v>
      </c>
      <c r="T1138">
        <v>-88.901570000000007</v>
      </c>
      <c r="U1138">
        <v>1.264166667</v>
      </c>
      <c r="V1138">
        <v>1</v>
      </c>
      <c r="W1138">
        <v>1.5</v>
      </c>
      <c r="X1138">
        <v>0</v>
      </c>
      <c r="Y1138">
        <v>461.72</v>
      </c>
      <c r="Z1138">
        <v>28000111001</v>
      </c>
      <c r="AA1138">
        <v>938.93193049371985</v>
      </c>
      <c r="AB1138" t="s">
        <v>41</v>
      </c>
      <c r="AC1138" t="s">
        <v>54</v>
      </c>
      <c r="AD1138" t="s">
        <v>54</v>
      </c>
      <c r="AE1138" t="s">
        <v>73</v>
      </c>
      <c r="AF1138" t="s">
        <v>5381</v>
      </c>
    </row>
    <row r="1139" spans="1:32" x14ac:dyDescent="0.3">
      <c r="A1139" t="s">
        <v>5382</v>
      </c>
      <c r="B1139" t="s">
        <v>5383</v>
      </c>
      <c r="C1139" t="s">
        <v>5384</v>
      </c>
      <c r="D1139" t="s">
        <v>5385</v>
      </c>
      <c r="E1139" t="s">
        <v>3411</v>
      </c>
      <c r="F1139">
        <v>3</v>
      </c>
      <c r="G1139">
        <v>2022</v>
      </c>
      <c r="H1139" s="1">
        <v>44987.360153576388</v>
      </c>
      <c r="I1139" t="s">
        <v>3355</v>
      </c>
      <c r="J1139">
        <v>325.89999999999998</v>
      </c>
      <c r="K1139">
        <v>0</v>
      </c>
      <c r="L1139" t="s">
        <v>38</v>
      </c>
      <c r="M1139" t="s">
        <v>51</v>
      </c>
      <c r="N1139">
        <v>54.96</v>
      </c>
      <c r="R1139" t="s">
        <v>52</v>
      </c>
      <c r="S1139">
        <v>38.700111</v>
      </c>
      <c r="T1139">
        <v>-75.093277999999998</v>
      </c>
      <c r="U1139">
        <v>1.3122499999999999</v>
      </c>
      <c r="V1139">
        <v>1</v>
      </c>
      <c r="W1139">
        <v>0</v>
      </c>
      <c r="X1139">
        <v>0</v>
      </c>
      <c r="Y1139">
        <v>480.10700000000003</v>
      </c>
      <c r="Z1139">
        <v>10000019001</v>
      </c>
      <c r="AA1139">
        <v>815.8291405376001</v>
      </c>
      <c r="AB1139" t="s">
        <v>41</v>
      </c>
      <c r="AC1139" t="s">
        <v>54</v>
      </c>
      <c r="AD1139" t="s">
        <v>54</v>
      </c>
      <c r="AE1139" t="s">
        <v>65</v>
      </c>
      <c r="AF1139" t="s">
        <v>5386</v>
      </c>
    </row>
    <row r="1140" spans="1:32" x14ac:dyDescent="0.3">
      <c r="A1140" t="s">
        <v>5387</v>
      </c>
      <c r="B1140" t="s">
        <v>5388</v>
      </c>
      <c r="C1140" t="s">
        <v>5389</v>
      </c>
      <c r="D1140" t="s">
        <v>5390</v>
      </c>
      <c r="E1140" t="s">
        <v>159</v>
      </c>
      <c r="F1140">
        <v>10</v>
      </c>
      <c r="G1140">
        <v>2022</v>
      </c>
      <c r="H1140" s="1">
        <v>44980.538345891204</v>
      </c>
      <c r="I1140" t="s">
        <v>3355</v>
      </c>
      <c r="J1140">
        <v>325.04399999999998</v>
      </c>
      <c r="K1140">
        <v>0</v>
      </c>
      <c r="L1140" t="s">
        <v>38</v>
      </c>
      <c r="M1140" t="s">
        <v>51</v>
      </c>
      <c r="N1140">
        <v>325.04399999999998</v>
      </c>
      <c r="R1140" t="s">
        <v>214</v>
      </c>
      <c r="S1140">
        <v>48.084851999999998</v>
      </c>
      <c r="T1140">
        <v>-123.063322</v>
      </c>
      <c r="Z1140">
        <v>53001160001</v>
      </c>
      <c r="AA1140">
        <v>199.04045772491003</v>
      </c>
      <c r="AB1140" t="s">
        <v>544</v>
      </c>
      <c r="AC1140" t="s">
        <v>64</v>
      </c>
      <c r="AD1140" t="s">
        <v>54</v>
      </c>
      <c r="AE1140" t="s">
        <v>65</v>
      </c>
      <c r="AF1140" t="s">
        <v>5391</v>
      </c>
    </row>
    <row r="1141" spans="1:32" x14ac:dyDescent="0.3">
      <c r="A1141" t="s">
        <v>5392</v>
      </c>
      <c r="B1141" t="s">
        <v>5393</v>
      </c>
      <c r="C1141" t="s">
        <v>5394</v>
      </c>
      <c r="D1141" t="s">
        <v>5395</v>
      </c>
      <c r="E1141" t="s">
        <v>641</v>
      </c>
      <c r="F1141">
        <v>3</v>
      </c>
      <c r="G1141">
        <v>2022</v>
      </c>
      <c r="H1141" s="1">
        <v>44974.473864918982</v>
      </c>
      <c r="I1141" t="s">
        <v>3355</v>
      </c>
      <c r="J1141">
        <v>324</v>
      </c>
      <c r="K1141">
        <v>0</v>
      </c>
      <c r="L1141" t="s">
        <v>38</v>
      </c>
      <c r="M1141" t="s">
        <v>51</v>
      </c>
      <c r="N1141">
        <v>144</v>
      </c>
      <c r="R1141" t="s">
        <v>52</v>
      </c>
      <c r="S1141">
        <v>38.372064999999999</v>
      </c>
      <c r="T1141">
        <v>-77.749207999999996</v>
      </c>
      <c r="U1141">
        <v>0.81041666700000003</v>
      </c>
      <c r="V1141">
        <v>1</v>
      </c>
      <c r="W1141">
        <v>2</v>
      </c>
      <c r="X1141">
        <v>0</v>
      </c>
      <c r="Y1141">
        <v>295.92099999999999</v>
      </c>
      <c r="Z1141">
        <v>51001400069</v>
      </c>
      <c r="AA1141">
        <v>455.26179717500003</v>
      </c>
      <c r="AB1141" t="s">
        <v>41</v>
      </c>
      <c r="AC1141" t="s">
        <v>54</v>
      </c>
      <c r="AD1141" t="s">
        <v>54</v>
      </c>
      <c r="AE1141" t="s">
        <v>73</v>
      </c>
      <c r="AF1141" t="s">
        <v>5396</v>
      </c>
    </row>
    <row r="1142" spans="1:32" x14ac:dyDescent="0.3">
      <c r="A1142" t="s">
        <v>5397</v>
      </c>
      <c r="B1142" t="s">
        <v>5398</v>
      </c>
      <c r="C1142" t="s">
        <v>5399</v>
      </c>
      <c r="D1142" t="s">
        <v>672</v>
      </c>
      <c r="E1142" t="s">
        <v>111</v>
      </c>
      <c r="F1142">
        <v>4</v>
      </c>
      <c r="G1142">
        <v>2022</v>
      </c>
      <c r="H1142" s="1">
        <v>44943.479012812502</v>
      </c>
      <c r="I1142" t="s">
        <v>3355</v>
      </c>
      <c r="J1142">
        <v>323</v>
      </c>
      <c r="K1142">
        <v>0</v>
      </c>
      <c r="L1142" t="s">
        <v>38</v>
      </c>
      <c r="M1142" t="s">
        <v>79</v>
      </c>
      <c r="Q1142">
        <v>323</v>
      </c>
      <c r="R1142" t="s">
        <v>94</v>
      </c>
      <c r="S1142">
        <v>33.003754999999998</v>
      </c>
      <c r="T1142">
        <v>-82.461841000000007</v>
      </c>
      <c r="U1142">
        <v>0.96733333300000002</v>
      </c>
      <c r="V1142">
        <v>1</v>
      </c>
      <c r="W1142">
        <v>2</v>
      </c>
      <c r="X1142">
        <v>1.1399999999999999</v>
      </c>
      <c r="Y1142">
        <v>353.29500000000002</v>
      </c>
      <c r="Z1142">
        <v>13000687001</v>
      </c>
      <c r="AA1142">
        <v>151.14691666210001</v>
      </c>
      <c r="AB1142" t="s">
        <v>41</v>
      </c>
      <c r="AC1142" t="s">
        <v>54</v>
      </c>
      <c r="AD1142" t="s">
        <v>54</v>
      </c>
      <c r="AE1142" t="s">
        <v>73</v>
      </c>
      <c r="AF1142" t="s">
        <v>5400</v>
      </c>
    </row>
    <row r="1143" spans="1:32" x14ac:dyDescent="0.3">
      <c r="A1143" t="s">
        <v>5401</v>
      </c>
      <c r="B1143" t="s">
        <v>5402</v>
      </c>
      <c r="C1143" t="s">
        <v>5403</v>
      </c>
      <c r="D1143" t="s">
        <v>5404</v>
      </c>
      <c r="E1143" t="s">
        <v>36</v>
      </c>
      <c r="F1143">
        <v>9</v>
      </c>
      <c r="G1143">
        <v>2022</v>
      </c>
      <c r="H1143" s="1">
        <v>44970.691234467595</v>
      </c>
      <c r="I1143" t="s">
        <v>3355</v>
      </c>
      <c r="J1143">
        <v>319.85000000000002</v>
      </c>
      <c r="K1143">
        <v>0</v>
      </c>
      <c r="L1143" t="s">
        <v>38</v>
      </c>
      <c r="M1143" t="s">
        <v>79</v>
      </c>
      <c r="Q1143">
        <v>319.85000000000002</v>
      </c>
      <c r="R1143" t="s">
        <v>94</v>
      </c>
      <c r="S1143">
        <v>38.045309000000003</v>
      </c>
      <c r="T1143">
        <v>-122.15088299999999</v>
      </c>
      <c r="U1143">
        <v>2.3791666669999998</v>
      </c>
      <c r="V1143">
        <v>2</v>
      </c>
      <c r="W1143">
        <v>18</v>
      </c>
      <c r="X1143">
        <v>4.5</v>
      </c>
      <c r="Y1143">
        <v>871.72</v>
      </c>
      <c r="Z1143">
        <v>6002082001</v>
      </c>
      <c r="AA1143">
        <v>728.41887547999988</v>
      </c>
      <c r="AB1143" t="s">
        <v>53</v>
      </c>
      <c r="AC1143" t="s">
        <v>54</v>
      </c>
      <c r="AD1143" t="s">
        <v>54</v>
      </c>
      <c r="AE1143" t="s">
        <v>73</v>
      </c>
      <c r="AF1143" t="s">
        <v>5405</v>
      </c>
    </row>
    <row r="1144" spans="1:32" x14ac:dyDescent="0.3">
      <c r="A1144" t="s">
        <v>5406</v>
      </c>
      <c r="B1144" t="s">
        <v>5407</v>
      </c>
      <c r="C1144" t="s">
        <v>5408</v>
      </c>
      <c r="D1144" t="s">
        <v>3543</v>
      </c>
      <c r="E1144" t="s">
        <v>85</v>
      </c>
      <c r="F1144">
        <v>2</v>
      </c>
      <c r="G1144">
        <v>2022</v>
      </c>
      <c r="H1144" s="1">
        <v>44967.746431377316</v>
      </c>
      <c r="I1144" t="s">
        <v>3355</v>
      </c>
      <c r="J1144">
        <v>319</v>
      </c>
      <c r="K1144">
        <v>0</v>
      </c>
      <c r="L1144" t="s">
        <v>38</v>
      </c>
      <c r="M1144" t="s">
        <v>79</v>
      </c>
      <c r="Q1144">
        <v>319</v>
      </c>
      <c r="R1144" t="s">
        <v>94</v>
      </c>
      <c r="S1144">
        <v>43.469444000000003</v>
      </c>
      <c r="T1144">
        <v>-76.498056000000005</v>
      </c>
      <c r="U1144">
        <v>2.5666666669999998</v>
      </c>
      <c r="V1144">
        <v>2</v>
      </c>
      <c r="W1144">
        <v>5.35</v>
      </c>
      <c r="X1144">
        <v>0</v>
      </c>
      <c r="Y1144">
        <v>855.83</v>
      </c>
      <c r="Z1144">
        <v>36007189002</v>
      </c>
      <c r="AA1144">
        <v>1381.99271150443</v>
      </c>
      <c r="AB1144" t="s">
        <v>54</v>
      </c>
      <c r="AC1144" t="s">
        <v>54</v>
      </c>
      <c r="AD1144" t="s">
        <v>54</v>
      </c>
      <c r="AE1144" t="s">
        <v>65</v>
      </c>
      <c r="AF1144" t="s">
        <v>5409</v>
      </c>
    </row>
    <row r="1145" spans="1:32" x14ac:dyDescent="0.3">
      <c r="A1145" t="s">
        <v>5410</v>
      </c>
      <c r="B1145" t="s">
        <v>5411</v>
      </c>
      <c r="C1145" t="s">
        <v>5412</v>
      </c>
      <c r="D1145" t="s">
        <v>5413</v>
      </c>
      <c r="E1145" t="s">
        <v>117</v>
      </c>
      <c r="F1145">
        <v>5</v>
      </c>
      <c r="G1145">
        <v>2022</v>
      </c>
      <c r="H1145" s="1">
        <v>45139.533460868057</v>
      </c>
      <c r="I1145" t="s">
        <v>3355</v>
      </c>
      <c r="J1145">
        <v>318.56</v>
      </c>
      <c r="K1145">
        <v>0</v>
      </c>
      <c r="L1145" t="s">
        <v>38</v>
      </c>
      <c r="M1145" t="s">
        <v>79</v>
      </c>
      <c r="Q1145">
        <v>318.56</v>
      </c>
      <c r="R1145" t="s">
        <v>94</v>
      </c>
      <c r="S1145">
        <v>41.451372999999997</v>
      </c>
      <c r="T1145">
        <v>-90.581746999999993</v>
      </c>
      <c r="U1145">
        <v>0.66583333300000003</v>
      </c>
      <c r="V1145">
        <v>3</v>
      </c>
      <c r="W1145">
        <v>3.5</v>
      </c>
      <c r="X1145">
        <v>1.7</v>
      </c>
      <c r="Y1145">
        <v>242.95</v>
      </c>
      <c r="Z1145">
        <v>17000337001</v>
      </c>
      <c r="AA1145">
        <v>491.68274094899999</v>
      </c>
      <c r="AB1145" t="s">
        <v>54</v>
      </c>
      <c r="AC1145" t="s">
        <v>54</v>
      </c>
      <c r="AD1145" t="s">
        <v>54</v>
      </c>
      <c r="AE1145" t="s">
        <v>44</v>
      </c>
      <c r="AF1145" t="s">
        <v>5414</v>
      </c>
    </row>
    <row r="1146" spans="1:32" x14ac:dyDescent="0.3">
      <c r="A1146" t="s">
        <v>5415</v>
      </c>
      <c r="B1146" t="s">
        <v>5416</v>
      </c>
      <c r="C1146" t="s">
        <v>5416</v>
      </c>
      <c r="D1146" t="s">
        <v>98</v>
      </c>
      <c r="E1146" t="s">
        <v>99</v>
      </c>
      <c r="F1146">
        <v>6</v>
      </c>
      <c r="G1146">
        <v>2022</v>
      </c>
      <c r="H1146" s="1">
        <v>44834.933920729163</v>
      </c>
      <c r="I1146" t="s">
        <v>3355</v>
      </c>
      <c r="J1146">
        <v>316.54000000000002</v>
      </c>
      <c r="K1146">
        <v>0</v>
      </c>
      <c r="L1146" t="s">
        <v>38</v>
      </c>
      <c r="M1146" t="s">
        <v>79</v>
      </c>
      <c r="Q1146">
        <v>316.54000000000002</v>
      </c>
      <c r="R1146" t="s">
        <v>94</v>
      </c>
      <c r="S1146">
        <v>30.02589</v>
      </c>
      <c r="T1146">
        <v>-95.617130000000003</v>
      </c>
      <c r="U1146">
        <v>1.1100833329999999</v>
      </c>
      <c r="V1146">
        <v>1</v>
      </c>
      <c r="W1146">
        <v>3.12</v>
      </c>
      <c r="X1146">
        <v>0</v>
      </c>
      <c r="Y1146">
        <v>405.01</v>
      </c>
      <c r="AB1146" t="s">
        <v>41</v>
      </c>
      <c r="AC1146" t="s">
        <v>54</v>
      </c>
      <c r="AD1146" t="s">
        <v>43</v>
      </c>
      <c r="AE1146" t="s">
        <v>73</v>
      </c>
      <c r="AF1146" t="s">
        <v>5417</v>
      </c>
    </row>
    <row r="1147" spans="1:32" x14ac:dyDescent="0.3">
      <c r="A1147" t="s">
        <v>5418</v>
      </c>
      <c r="B1147" t="s">
        <v>5419</v>
      </c>
      <c r="C1147" t="s">
        <v>5420</v>
      </c>
      <c r="D1147" t="s">
        <v>5421</v>
      </c>
      <c r="E1147" t="s">
        <v>36</v>
      </c>
      <c r="F1147">
        <v>9</v>
      </c>
      <c r="G1147">
        <v>2022</v>
      </c>
      <c r="H1147" s="1">
        <v>44976.730383020833</v>
      </c>
      <c r="I1147" t="s">
        <v>3355</v>
      </c>
      <c r="J1147">
        <v>316.3</v>
      </c>
      <c r="K1147">
        <v>0</v>
      </c>
      <c r="L1147" t="s">
        <v>38</v>
      </c>
      <c r="M1147" t="s">
        <v>473</v>
      </c>
      <c r="N1147">
        <v>178.8</v>
      </c>
      <c r="Q1147">
        <v>137.5</v>
      </c>
      <c r="R1147" t="s">
        <v>40</v>
      </c>
      <c r="S1147">
        <v>33.367899999999999</v>
      </c>
      <c r="T1147">
        <v>-117.25796</v>
      </c>
      <c r="U1147">
        <v>1.4657500000000001</v>
      </c>
      <c r="V1147">
        <v>1</v>
      </c>
      <c r="W1147">
        <v>3.6</v>
      </c>
      <c r="X1147">
        <v>1.5</v>
      </c>
      <c r="Y1147">
        <v>534.74199999999996</v>
      </c>
      <c r="Z1147">
        <v>6009004001</v>
      </c>
      <c r="AA1147">
        <v>819.47123491499997</v>
      </c>
      <c r="AB1147" t="s">
        <v>41</v>
      </c>
      <c r="AC1147" t="s">
        <v>72</v>
      </c>
      <c r="AD1147" t="s">
        <v>43</v>
      </c>
      <c r="AE1147" t="s">
        <v>55</v>
      </c>
      <c r="AF1147" t="s">
        <v>5422</v>
      </c>
    </row>
    <row r="1148" spans="1:32" x14ac:dyDescent="0.3">
      <c r="A1148" t="s">
        <v>5423</v>
      </c>
      <c r="B1148" t="s">
        <v>5424</v>
      </c>
      <c r="C1148" t="s">
        <v>5425</v>
      </c>
      <c r="D1148" t="s">
        <v>1813</v>
      </c>
      <c r="E1148" t="s">
        <v>213</v>
      </c>
      <c r="F1148">
        <v>3</v>
      </c>
      <c r="G1148">
        <v>2022</v>
      </c>
      <c r="H1148" s="1">
        <v>44952.416715752312</v>
      </c>
      <c r="I1148" t="s">
        <v>3355</v>
      </c>
      <c r="J1148">
        <v>316</v>
      </c>
      <c r="K1148">
        <v>0</v>
      </c>
      <c r="L1148" t="s">
        <v>38</v>
      </c>
      <c r="M1148" t="s">
        <v>51</v>
      </c>
      <c r="N1148">
        <v>316</v>
      </c>
      <c r="R1148" t="s">
        <v>52</v>
      </c>
      <c r="S1148">
        <v>40.962505999999998</v>
      </c>
      <c r="T1148">
        <v>-76.624931000000004</v>
      </c>
      <c r="U1148">
        <v>1.854833333</v>
      </c>
      <c r="V1148">
        <v>2</v>
      </c>
      <c r="W1148">
        <v>3.62</v>
      </c>
      <c r="X1148">
        <v>0</v>
      </c>
      <c r="Y1148">
        <v>675.52300000000002</v>
      </c>
      <c r="Z1148">
        <v>42004031001</v>
      </c>
      <c r="AA1148">
        <v>1074.4178413330001</v>
      </c>
      <c r="AB1148" t="s">
        <v>1121</v>
      </c>
      <c r="AC1148" t="s">
        <v>562</v>
      </c>
      <c r="AD1148" t="s">
        <v>54</v>
      </c>
      <c r="AE1148" t="s">
        <v>73</v>
      </c>
      <c r="AF1148" t="s">
        <v>5426</v>
      </c>
    </row>
    <row r="1149" spans="1:32" x14ac:dyDescent="0.3">
      <c r="A1149" t="s">
        <v>5427</v>
      </c>
      <c r="B1149" t="s">
        <v>5428</v>
      </c>
      <c r="C1149" t="s">
        <v>5429</v>
      </c>
      <c r="D1149" t="s">
        <v>3640</v>
      </c>
      <c r="E1149" t="s">
        <v>85</v>
      </c>
      <c r="F1149">
        <v>2</v>
      </c>
      <c r="G1149">
        <v>2022</v>
      </c>
      <c r="H1149" s="1">
        <v>44972.506209421299</v>
      </c>
      <c r="I1149" t="s">
        <v>3355</v>
      </c>
      <c r="J1149">
        <v>313.31</v>
      </c>
      <c r="K1149">
        <v>0</v>
      </c>
      <c r="L1149" t="s">
        <v>38</v>
      </c>
      <c r="M1149" t="s">
        <v>79</v>
      </c>
      <c r="Q1149">
        <v>313.31</v>
      </c>
      <c r="R1149" t="s">
        <v>94</v>
      </c>
      <c r="S1149">
        <v>42.81926</v>
      </c>
      <c r="T1149">
        <v>-78.839579999999998</v>
      </c>
      <c r="U1149">
        <v>7.3629166660000003</v>
      </c>
      <c r="V1149">
        <v>2</v>
      </c>
      <c r="W1149">
        <v>4.5</v>
      </c>
      <c r="X1149">
        <v>0</v>
      </c>
      <c r="Y1149">
        <v>1489.85</v>
      </c>
      <c r="Z1149">
        <v>36009082011</v>
      </c>
      <c r="AA1149">
        <v>1253.4267799822098</v>
      </c>
      <c r="AB1149" t="s">
        <v>53</v>
      </c>
      <c r="AC1149" t="s">
        <v>64</v>
      </c>
      <c r="AD1149" t="s">
        <v>54</v>
      </c>
      <c r="AE1149" t="s">
        <v>73</v>
      </c>
      <c r="AF1149" t="s">
        <v>5430</v>
      </c>
    </row>
    <row r="1150" spans="1:32" x14ac:dyDescent="0.3">
      <c r="A1150" t="s">
        <v>5431</v>
      </c>
      <c r="B1150" t="s">
        <v>5432</v>
      </c>
      <c r="C1150" t="s">
        <v>5433</v>
      </c>
      <c r="D1150" t="s">
        <v>5434</v>
      </c>
      <c r="E1150" t="s">
        <v>951</v>
      </c>
      <c r="F1150">
        <v>1</v>
      </c>
      <c r="G1150">
        <v>2022</v>
      </c>
      <c r="H1150" s="1">
        <v>44936.501727847222</v>
      </c>
      <c r="I1150" t="s">
        <v>3355</v>
      </c>
      <c r="J1150">
        <v>312</v>
      </c>
      <c r="K1150">
        <v>0</v>
      </c>
      <c r="L1150" t="s">
        <v>38</v>
      </c>
      <c r="M1150" t="s">
        <v>51</v>
      </c>
      <c r="N1150">
        <v>312</v>
      </c>
      <c r="R1150" t="s">
        <v>86</v>
      </c>
      <c r="S1150">
        <v>42.823540000000001</v>
      </c>
      <c r="T1150">
        <v>-71.625240000000005</v>
      </c>
      <c r="U1150">
        <v>1.1866666669999999</v>
      </c>
      <c r="V1150">
        <v>1</v>
      </c>
      <c r="W1150">
        <v>2.15</v>
      </c>
      <c r="X1150">
        <v>0</v>
      </c>
      <c r="Y1150">
        <v>432.4</v>
      </c>
      <c r="Z1150">
        <v>33000053001</v>
      </c>
      <c r="AA1150">
        <v>685.62426654554997</v>
      </c>
      <c r="AB1150" t="s">
        <v>54</v>
      </c>
      <c r="AC1150" t="s">
        <v>54</v>
      </c>
      <c r="AD1150" t="s">
        <v>54</v>
      </c>
      <c r="AE1150" t="s">
        <v>73</v>
      </c>
      <c r="AF1150" t="s">
        <v>5435</v>
      </c>
    </row>
    <row r="1151" spans="1:32" x14ac:dyDescent="0.3">
      <c r="A1151" t="s">
        <v>5006</v>
      </c>
      <c r="B1151" t="s">
        <v>5436</v>
      </c>
      <c r="C1151" t="s">
        <v>5437</v>
      </c>
      <c r="D1151" t="s">
        <v>5006</v>
      </c>
      <c r="E1151" t="s">
        <v>437</v>
      </c>
      <c r="F1151">
        <v>5</v>
      </c>
      <c r="G1151">
        <v>2022</v>
      </c>
      <c r="H1151" s="1">
        <v>44944.383174444447</v>
      </c>
      <c r="I1151" t="s">
        <v>3355</v>
      </c>
      <c r="J1151">
        <v>311.60000000000002</v>
      </c>
      <c r="K1151">
        <v>36</v>
      </c>
      <c r="L1151" t="s">
        <v>51</v>
      </c>
      <c r="M1151" t="s">
        <v>51</v>
      </c>
      <c r="N1151">
        <v>311.60000000000002</v>
      </c>
      <c r="R1151" t="s">
        <v>52</v>
      </c>
      <c r="S1151">
        <v>45.566479000000001</v>
      </c>
      <c r="T1151">
        <v>-93.233120999999997</v>
      </c>
      <c r="U1151">
        <v>0.66666666699999999</v>
      </c>
      <c r="V1151">
        <v>1</v>
      </c>
      <c r="W1151">
        <v>1.92</v>
      </c>
      <c r="X1151">
        <v>1.92</v>
      </c>
      <c r="Y1151">
        <v>243.303</v>
      </c>
      <c r="Z1151">
        <v>27009501001</v>
      </c>
      <c r="AA1151">
        <v>655.94119736973983</v>
      </c>
      <c r="AB1151" t="s">
        <v>53</v>
      </c>
      <c r="AC1151" t="s">
        <v>42</v>
      </c>
      <c r="AD1151" t="s">
        <v>54</v>
      </c>
      <c r="AE1151" t="s">
        <v>73</v>
      </c>
      <c r="AF1151" t="s">
        <v>5438</v>
      </c>
    </row>
    <row r="1152" spans="1:32" x14ac:dyDescent="0.3">
      <c r="A1152" t="s">
        <v>5439</v>
      </c>
      <c r="B1152" t="s">
        <v>5440</v>
      </c>
      <c r="C1152" t="s">
        <v>5441</v>
      </c>
      <c r="D1152" t="s">
        <v>5442</v>
      </c>
      <c r="E1152" t="s">
        <v>543</v>
      </c>
      <c r="F1152">
        <v>7</v>
      </c>
      <c r="G1152">
        <v>2022</v>
      </c>
      <c r="H1152" s="1">
        <v>44954.484889201391</v>
      </c>
      <c r="I1152" t="s">
        <v>3355</v>
      </c>
      <c r="J1152">
        <v>311.32</v>
      </c>
      <c r="K1152">
        <v>0</v>
      </c>
      <c r="L1152" t="s">
        <v>38</v>
      </c>
      <c r="M1152" t="s">
        <v>79</v>
      </c>
      <c r="Q1152">
        <v>311.32</v>
      </c>
      <c r="R1152" t="s">
        <v>214</v>
      </c>
      <c r="S1152">
        <v>39.699060000000003</v>
      </c>
      <c r="T1152">
        <v>-91.369219000000001</v>
      </c>
      <c r="U1152">
        <v>3.9859166670000001</v>
      </c>
      <c r="V1152">
        <v>2</v>
      </c>
      <c r="W1152">
        <v>0</v>
      </c>
      <c r="X1152">
        <v>0</v>
      </c>
      <c r="Y1152">
        <v>1451.8430000000001</v>
      </c>
      <c r="Z1152">
        <v>29001007001</v>
      </c>
      <c r="AA1152">
        <v>1720.8895933214999</v>
      </c>
      <c r="AB1152" t="s">
        <v>41</v>
      </c>
      <c r="AC1152" t="s">
        <v>54</v>
      </c>
      <c r="AD1152" t="s">
        <v>215</v>
      </c>
      <c r="AE1152" t="s">
        <v>73</v>
      </c>
      <c r="AF1152" t="s">
        <v>5443</v>
      </c>
    </row>
    <row r="1153" spans="1:32" x14ac:dyDescent="0.3">
      <c r="A1153" t="s">
        <v>5406</v>
      </c>
      <c r="B1153" t="s">
        <v>5444</v>
      </c>
      <c r="C1153" t="s">
        <v>5445</v>
      </c>
      <c r="D1153" t="s">
        <v>3543</v>
      </c>
      <c r="E1153" t="s">
        <v>85</v>
      </c>
      <c r="F1153">
        <v>2</v>
      </c>
      <c r="G1153">
        <v>2022</v>
      </c>
      <c r="H1153" s="1">
        <v>44978.430405439816</v>
      </c>
      <c r="I1153" t="s">
        <v>3355</v>
      </c>
      <c r="J1153">
        <v>310</v>
      </c>
      <c r="K1153">
        <v>0</v>
      </c>
      <c r="L1153" t="s">
        <v>38</v>
      </c>
      <c r="M1153" t="s">
        <v>79</v>
      </c>
      <c r="Q1153">
        <v>310</v>
      </c>
      <c r="R1153" t="s">
        <v>94</v>
      </c>
      <c r="S1153">
        <v>43.460583</v>
      </c>
      <c r="T1153">
        <v>-76.531278</v>
      </c>
      <c r="U1153">
        <v>1.419166667</v>
      </c>
      <c r="V1153">
        <v>2</v>
      </c>
      <c r="W1153">
        <v>4</v>
      </c>
      <c r="X1153">
        <v>0</v>
      </c>
      <c r="Y1153">
        <v>497.25</v>
      </c>
      <c r="Z1153">
        <v>36007189001</v>
      </c>
      <c r="AA1153">
        <v>1257.6151885162201</v>
      </c>
      <c r="AB1153" t="s">
        <v>54</v>
      </c>
      <c r="AC1153" t="s">
        <v>54</v>
      </c>
      <c r="AD1153" t="s">
        <v>54</v>
      </c>
      <c r="AE1153" t="s">
        <v>55</v>
      </c>
      <c r="AF1153" t="s">
        <v>5446</v>
      </c>
    </row>
    <row r="1154" spans="1:32" x14ac:dyDescent="0.3">
      <c r="A1154" t="s">
        <v>5447</v>
      </c>
      <c r="B1154" t="s">
        <v>5448</v>
      </c>
      <c r="C1154" t="s">
        <v>5448</v>
      </c>
      <c r="D1154" t="s">
        <v>98</v>
      </c>
      <c r="E1154" t="s">
        <v>99</v>
      </c>
      <c r="F1154">
        <v>6</v>
      </c>
      <c r="G1154">
        <v>2022</v>
      </c>
      <c r="H1154" s="1">
        <v>44833.426199131944</v>
      </c>
      <c r="I1154" t="s">
        <v>3355</v>
      </c>
      <c r="J1154">
        <v>308.77</v>
      </c>
      <c r="K1154">
        <v>0</v>
      </c>
      <c r="L1154" t="s">
        <v>38</v>
      </c>
      <c r="M1154" t="s">
        <v>79</v>
      </c>
      <c r="Q1154">
        <v>308.77</v>
      </c>
      <c r="R1154" t="s">
        <v>94</v>
      </c>
      <c r="S1154">
        <v>29.711950999999999</v>
      </c>
      <c r="T1154">
        <v>-95.483448999999993</v>
      </c>
      <c r="U1154">
        <v>1.7555000000000001</v>
      </c>
      <c r="V1154">
        <v>1</v>
      </c>
      <c r="W1154">
        <v>2.2999999999999998</v>
      </c>
      <c r="X1154">
        <v>0</v>
      </c>
      <c r="Y1154">
        <v>640.69299999999998</v>
      </c>
      <c r="AB1154" t="s">
        <v>41</v>
      </c>
      <c r="AC1154" t="s">
        <v>54</v>
      </c>
      <c r="AD1154" t="s">
        <v>54</v>
      </c>
      <c r="AE1154" t="s">
        <v>54</v>
      </c>
      <c r="AF1154" t="s">
        <v>5449</v>
      </c>
    </row>
    <row r="1155" spans="1:32" x14ac:dyDescent="0.3">
      <c r="A1155" t="s">
        <v>5450</v>
      </c>
      <c r="B1155" t="s">
        <v>5451</v>
      </c>
      <c r="C1155" t="s">
        <v>5452</v>
      </c>
      <c r="D1155" t="s">
        <v>5453</v>
      </c>
      <c r="E1155" t="s">
        <v>525</v>
      </c>
      <c r="F1155">
        <v>2</v>
      </c>
      <c r="G1155">
        <v>2022</v>
      </c>
      <c r="H1155" s="1">
        <v>44984.558767118055</v>
      </c>
      <c r="I1155" t="s">
        <v>3355</v>
      </c>
      <c r="J1155">
        <v>308.67</v>
      </c>
      <c r="K1155">
        <v>0</v>
      </c>
      <c r="L1155" t="s">
        <v>38</v>
      </c>
      <c r="M1155" t="s">
        <v>79</v>
      </c>
      <c r="Q1155">
        <v>308.67</v>
      </c>
      <c r="R1155" t="s">
        <v>86</v>
      </c>
      <c r="S1155">
        <v>40.791687000000003</v>
      </c>
      <c r="T1155">
        <v>-73.998566999999994</v>
      </c>
      <c r="U1155">
        <v>2.8602500000000002</v>
      </c>
      <c r="V1155">
        <v>1</v>
      </c>
      <c r="W1155">
        <v>3.46</v>
      </c>
      <c r="X1155">
        <v>3.01</v>
      </c>
      <c r="Y1155">
        <v>1043.9059999999999</v>
      </c>
      <c r="Z1155">
        <v>34001324003</v>
      </c>
      <c r="AA1155">
        <v>1108.1072143239501</v>
      </c>
      <c r="AB1155" t="s">
        <v>54</v>
      </c>
      <c r="AC1155" t="s">
        <v>54</v>
      </c>
      <c r="AD1155" t="s">
        <v>647</v>
      </c>
      <c r="AE1155" t="s">
        <v>55</v>
      </c>
      <c r="AF1155" t="s">
        <v>5454</v>
      </c>
    </row>
    <row r="1156" spans="1:32" x14ac:dyDescent="0.3">
      <c r="A1156" t="s">
        <v>5455</v>
      </c>
      <c r="B1156" t="s">
        <v>5456</v>
      </c>
      <c r="C1156" t="s">
        <v>5457</v>
      </c>
      <c r="D1156" t="s">
        <v>5458</v>
      </c>
      <c r="E1156" t="s">
        <v>525</v>
      </c>
      <c r="F1156">
        <v>2</v>
      </c>
      <c r="G1156">
        <v>2022</v>
      </c>
      <c r="H1156" s="1">
        <v>44973.582657743056</v>
      </c>
      <c r="I1156" t="s">
        <v>3355</v>
      </c>
      <c r="J1156">
        <v>306.91000000000003</v>
      </c>
      <c r="K1156">
        <v>0</v>
      </c>
      <c r="L1156" t="s">
        <v>38</v>
      </c>
      <c r="M1156" t="s">
        <v>5459</v>
      </c>
      <c r="N1156">
        <v>215</v>
      </c>
      <c r="P1156">
        <v>89.9</v>
      </c>
      <c r="Q1156">
        <v>1.87</v>
      </c>
      <c r="R1156" t="s">
        <v>52</v>
      </c>
      <c r="S1156">
        <v>39.976399999999998</v>
      </c>
      <c r="T1156">
        <v>-74.707700000000003</v>
      </c>
      <c r="U1156">
        <v>1.26325</v>
      </c>
      <c r="V1156">
        <v>1</v>
      </c>
      <c r="W1156">
        <v>2.5</v>
      </c>
      <c r="X1156">
        <v>0</v>
      </c>
      <c r="Y1156">
        <v>460.89400000000001</v>
      </c>
      <c r="AB1156" t="s">
        <v>177</v>
      </c>
      <c r="AC1156" t="s">
        <v>54</v>
      </c>
      <c r="AD1156" t="s">
        <v>54</v>
      </c>
      <c r="AE1156" t="s">
        <v>73</v>
      </c>
      <c r="AF1156" t="s">
        <v>5460</v>
      </c>
    </row>
    <row r="1157" spans="1:32" x14ac:dyDescent="0.3">
      <c r="A1157" t="s">
        <v>5461</v>
      </c>
      <c r="B1157" t="s">
        <v>5462</v>
      </c>
      <c r="C1157" t="s">
        <v>5463</v>
      </c>
      <c r="D1157" t="s">
        <v>135</v>
      </c>
      <c r="E1157" t="s">
        <v>525</v>
      </c>
      <c r="F1157">
        <v>2</v>
      </c>
      <c r="G1157">
        <v>2022</v>
      </c>
      <c r="H1157" s="1">
        <v>44937.567083437498</v>
      </c>
      <c r="I1157" t="s">
        <v>3355</v>
      </c>
      <c r="J1157">
        <v>306.82</v>
      </c>
      <c r="K1157">
        <v>0</v>
      </c>
      <c r="L1157" t="s">
        <v>38</v>
      </c>
      <c r="M1157" t="s">
        <v>79</v>
      </c>
      <c r="Q1157">
        <v>306.82</v>
      </c>
      <c r="R1157" t="s">
        <v>94</v>
      </c>
      <c r="S1157">
        <v>40.636110000000002</v>
      </c>
      <c r="T1157">
        <v>-74.90943</v>
      </c>
      <c r="Z1157">
        <v>34002512001</v>
      </c>
      <c r="AA1157">
        <v>591.47612688976005</v>
      </c>
      <c r="AB1157" t="s">
        <v>54</v>
      </c>
      <c r="AC1157" t="s">
        <v>54</v>
      </c>
      <c r="AD1157" t="s">
        <v>54</v>
      </c>
      <c r="AE1157" t="s">
        <v>73</v>
      </c>
      <c r="AF1157" t="s">
        <v>5464</v>
      </c>
    </row>
    <row r="1158" spans="1:32" x14ac:dyDescent="0.3">
      <c r="A1158" t="s">
        <v>5465</v>
      </c>
      <c r="B1158" t="s">
        <v>5466</v>
      </c>
      <c r="C1158" t="s">
        <v>5467</v>
      </c>
      <c r="D1158" t="s">
        <v>5468</v>
      </c>
      <c r="E1158" t="s">
        <v>36</v>
      </c>
      <c r="F1158">
        <v>9</v>
      </c>
      <c r="G1158">
        <v>2022</v>
      </c>
      <c r="H1158" s="1">
        <v>44999.418880567129</v>
      </c>
      <c r="I1158" t="s">
        <v>3355</v>
      </c>
      <c r="J1158">
        <v>304.05</v>
      </c>
      <c r="K1158">
        <v>0</v>
      </c>
      <c r="L1158" t="s">
        <v>38</v>
      </c>
      <c r="M1158" t="s">
        <v>51</v>
      </c>
      <c r="N1158">
        <v>304.05</v>
      </c>
      <c r="R1158" t="s">
        <v>52</v>
      </c>
      <c r="S1158">
        <v>39.205278</v>
      </c>
      <c r="T1158">
        <v>-121.068056</v>
      </c>
      <c r="U1158">
        <v>1.68</v>
      </c>
      <c r="V1158">
        <v>1</v>
      </c>
      <c r="W1158">
        <v>2.78</v>
      </c>
      <c r="X1158">
        <v>0</v>
      </c>
      <c r="Y1158">
        <v>624.96</v>
      </c>
      <c r="Z1158">
        <v>6005198001</v>
      </c>
      <c r="AA1158">
        <v>888.67102808560003</v>
      </c>
      <c r="AB1158" t="s">
        <v>53</v>
      </c>
      <c r="AC1158" t="s">
        <v>54</v>
      </c>
      <c r="AD1158" t="s">
        <v>54</v>
      </c>
      <c r="AE1158" t="s">
        <v>2290</v>
      </c>
      <c r="AF1158" t="s">
        <v>5469</v>
      </c>
    </row>
    <row r="1159" spans="1:32" x14ac:dyDescent="0.3">
      <c r="A1159" t="s">
        <v>5470</v>
      </c>
      <c r="B1159" t="s">
        <v>5471</v>
      </c>
      <c r="C1159" t="s">
        <v>5472</v>
      </c>
      <c r="D1159" t="s">
        <v>5473</v>
      </c>
      <c r="E1159" t="s">
        <v>600</v>
      </c>
      <c r="F1159">
        <v>4</v>
      </c>
      <c r="G1159">
        <v>2022</v>
      </c>
      <c r="H1159" s="1">
        <v>44930.486551724534</v>
      </c>
      <c r="I1159" t="s">
        <v>3355</v>
      </c>
      <c r="J1159">
        <v>303.93</v>
      </c>
      <c r="K1159">
        <v>0</v>
      </c>
      <c r="L1159" t="s">
        <v>38</v>
      </c>
      <c r="M1159" t="s">
        <v>79</v>
      </c>
      <c r="Q1159">
        <v>303.93</v>
      </c>
      <c r="R1159" t="s">
        <v>52</v>
      </c>
      <c r="S1159">
        <v>27.047464000000002</v>
      </c>
      <c r="T1159">
        <v>-82.245221999999998</v>
      </c>
      <c r="AB1159" t="s">
        <v>41</v>
      </c>
      <c r="AC1159" t="s">
        <v>54</v>
      </c>
      <c r="AD1159" t="s">
        <v>54</v>
      </c>
      <c r="AE1159" t="s">
        <v>44</v>
      </c>
      <c r="AF1159" t="s">
        <v>5474</v>
      </c>
    </row>
    <row r="1160" spans="1:32" x14ac:dyDescent="0.3">
      <c r="A1160" t="s">
        <v>5475</v>
      </c>
      <c r="B1160" t="s">
        <v>5476</v>
      </c>
      <c r="C1160" t="s">
        <v>5477</v>
      </c>
      <c r="D1160" t="s">
        <v>5478</v>
      </c>
      <c r="E1160" t="s">
        <v>543</v>
      </c>
      <c r="F1160">
        <v>7</v>
      </c>
      <c r="G1160">
        <v>2022</v>
      </c>
      <c r="H1160" s="1">
        <v>44950.612407291665</v>
      </c>
      <c r="I1160" t="s">
        <v>3355</v>
      </c>
      <c r="J1160">
        <v>303.85000000000002</v>
      </c>
      <c r="K1160">
        <v>0</v>
      </c>
      <c r="L1160" t="s">
        <v>38</v>
      </c>
      <c r="M1160" t="s">
        <v>51</v>
      </c>
      <c r="N1160">
        <v>297.17</v>
      </c>
      <c r="R1160" t="s">
        <v>52</v>
      </c>
      <c r="S1160">
        <v>37.019111000000002</v>
      </c>
      <c r="T1160">
        <v>-93.234388999999993</v>
      </c>
      <c r="U1160">
        <v>1.411666667</v>
      </c>
      <c r="V1160">
        <v>1</v>
      </c>
      <c r="W1160">
        <v>0</v>
      </c>
      <c r="X1160">
        <v>0</v>
      </c>
      <c r="Y1160">
        <v>515.75599999999997</v>
      </c>
      <c r="Z1160">
        <v>29003548001</v>
      </c>
      <c r="AA1160">
        <v>608.22976102580003</v>
      </c>
      <c r="AB1160" t="s">
        <v>54</v>
      </c>
      <c r="AC1160" t="s">
        <v>54</v>
      </c>
      <c r="AD1160" t="s">
        <v>54</v>
      </c>
      <c r="AE1160" t="s">
        <v>73</v>
      </c>
      <c r="AF1160" t="s">
        <v>5479</v>
      </c>
    </row>
    <row r="1161" spans="1:32" x14ac:dyDescent="0.3">
      <c r="A1161" t="s">
        <v>5480</v>
      </c>
      <c r="B1161" t="s">
        <v>5481</v>
      </c>
      <c r="C1161" t="s">
        <v>5481</v>
      </c>
      <c r="D1161" t="s">
        <v>5482</v>
      </c>
      <c r="E1161" t="s">
        <v>99</v>
      </c>
      <c r="F1161">
        <v>6</v>
      </c>
      <c r="G1161">
        <v>2022</v>
      </c>
      <c r="H1161" s="1">
        <v>44833.65481388889</v>
      </c>
      <c r="I1161" t="s">
        <v>3355</v>
      </c>
      <c r="J1161">
        <v>303.66000000000003</v>
      </c>
      <c r="K1161">
        <v>0</v>
      </c>
      <c r="L1161" t="s">
        <v>38</v>
      </c>
      <c r="M1161" t="s">
        <v>79</v>
      </c>
      <c r="Q1161">
        <v>303.66000000000003</v>
      </c>
      <c r="R1161" t="s">
        <v>52</v>
      </c>
      <c r="S1161">
        <v>30.502669999999998</v>
      </c>
      <c r="T1161">
        <v>-97.523719999999997</v>
      </c>
      <c r="U1161">
        <v>1.319166667</v>
      </c>
      <c r="V1161">
        <v>1</v>
      </c>
      <c r="W1161">
        <v>6</v>
      </c>
      <c r="X1161">
        <v>2.5</v>
      </c>
      <c r="Y1161">
        <v>481.19</v>
      </c>
      <c r="AB1161" t="s">
        <v>41</v>
      </c>
      <c r="AC1161" t="s">
        <v>54</v>
      </c>
      <c r="AD1161" t="s">
        <v>54</v>
      </c>
      <c r="AE1161" t="s">
        <v>73</v>
      </c>
      <c r="AF1161" t="s">
        <v>5483</v>
      </c>
    </row>
    <row r="1162" spans="1:32" x14ac:dyDescent="0.3">
      <c r="A1162" t="s">
        <v>5484</v>
      </c>
      <c r="B1162" t="s">
        <v>5485</v>
      </c>
      <c r="C1162" t="s">
        <v>5486</v>
      </c>
      <c r="D1162" t="s">
        <v>5487</v>
      </c>
      <c r="E1162" t="s">
        <v>543</v>
      </c>
      <c r="F1162">
        <v>7</v>
      </c>
      <c r="G1162">
        <v>2022</v>
      </c>
      <c r="H1162" s="1">
        <v>44957.652870266204</v>
      </c>
      <c r="I1162" t="s">
        <v>3355</v>
      </c>
      <c r="J1162">
        <v>303</v>
      </c>
      <c r="K1162">
        <v>0</v>
      </c>
      <c r="L1162" t="s">
        <v>38</v>
      </c>
      <c r="M1162" t="s">
        <v>51</v>
      </c>
      <c r="N1162">
        <v>303</v>
      </c>
      <c r="R1162" t="s">
        <v>52</v>
      </c>
      <c r="S1162">
        <v>39.405861000000002</v>
      </c>
      <c r="T1162">
        <v>-92.458917</v>
      </c>
      <c r="U1162">
        <v>1.6826666669999999</v>
      </c>
      <c r="V1162">
        <v>1</v>
      </c>
      <c r="W1162">
        <v>0</v>
      </c>
      <c r="X1162">
        <v>0</v>
      </c>
      <c r="Y1162">
        <v>612.41</v>
      </c>
      <c r="Z1162">
        <v>29001017005</v>
      </c>
      <c r="AA1162">
        <v>1019.786425672</v>
      </c>
      <c r="AB1162" t="s">
        <v>41</v>
      </c>
      <c r="AC1162" t="s">
        <v>54</v>
      </c>
      <c r="AD1162" t="s">
        <v>54</v>
      </c>
      <c r="AE1162" t="s">
        <v>73</v>
      </c>
      <c r="AF1162" t="s">
        <v>5488</v>
      </c>
    </row>
    <row r="1163" spans="1:32" x14ac:dyDescent="0.3">
      <c r="A1163" t="s">
        <v>5489</v>
      </c>
      <c r="B1163" t="s">
        <v>5490</v>
      </c>
      <c r="C1163" t="s">
        <v>5491</v>
      </c>
      <c r="D1163" t="s">
        <v>5492</v>
      </c>
      <c r="E1163" t="s">
        <v>85</v>
      </c>
      <c r="F1163">
        <v>2</v>
      </c>
      <c r="G1163">
        <v>2022</v>
      </c>
      <c r="H1163" s="1">
        <v>44949.407421550924</v>
      </c>
      <c r="I1163" t="s">
        <v>3355</v>
      </c>
      <c r="J1163">
        <v>301.89999999999998</v>
      </c>
      <c r="K1163">
        <v>0</v>
      </c>
      <c r="L1163" t="s">
        <v>38</v>
      </c>
      <c r="M1163" t="s">
        <v>679</v>
      </c>
      <c r="O1163">
        <v>302</v>
      </c>
      <c r="R1163" t="s">
        <v>52</v>
      </c>
      <c r="S1163">
        <v>42.074291000000002</v>
      </c>
      <c r="T1163">
        <v>-78.452271999999994</v>
      </c>
      <c r="U1163">
        <v>3.3833333329999999</v>
      </c>
      <c r="V1163">
        <v>1</v>
      </c>
      <c r="W1163">
        <v>7</v>
      </c>
      <c r="X1163">
        <v>0</v>
      </c>
      <c r="Y1163">
        <v>1228.8</v>
      </c>
      <c r="Z1163">
        <v>36009031001</v>
      </c>
      <c r="AA1163">
        <v>1459.9335311807902</v>
      </c>
      <c r="AB1163" t="s">
        <v>53</v>
      </c>
      <c r="AC1163" t="s">
        <v>54</v>
      </c>
      <c r="AD1163" t="s">
        <v>54</v>
      </c>
      <c r="AE1163" t="s">
        <v>73</v>
      </c>
      <c r="AF1163" t="s">
        <v>5493</v>
      </c>
    </row>
    <row r="1164" spans="1:32" x14ac:dyDescent="0.3">
      <c r="A1164" t="s">
        <v>5494</v>
      </c>
      <c r="B1164" t="s">
        <v>5495</v>
      </c>
      <c r="C1164" t="s">
        <v>5496</v>
      </c>
      <c r="D1164" t="s">
        <v>5494</v>
      </c>
      <c r="E1164" t="s">
        <v>437</v>
      </c>
      <c r="F1164">
        <v>5</v>
      </c>
      <c r="G1164">
        <v>2022</v>
      </c>
      <c r="H1164" s="1">
        <v>44938.41982771991</v>
      </c>
      <c r="I1164" t="s">
        <v>3355</v>
      </c>
      <c r="J1164">
        <v>301</v>
      </c>
      <c r="K1164">
        <v>0</v>
      </c>
      <c r="L1164" t="s">
        <v>38</v>
      </c>
      <c r="M1164" t="s">
        <v>51</v>
      </c>
      <c r="N1164">
        <v>301</v>
      </c>
      <c r="R1164" t="s">
        <v>52</v>
      </c>
      <c r="S1164">
        <v>45.675060000000002</v>
      </c>
      <c r="T1164">
        <v>-94.802449999999993</v>
      </c>
      <c r="U1164">
        <v>2.154833333</v>
      </c>
      <c r="V1164">
        <v>1</v>
      </c>
      <c r="W1164">
        <v>3</v>
      </c>
      <c r="X1164">
        <v>3</v>
      </c>
      <c r="Y1164">
        <v>785.92399999999998</v>
      </c>
      <c r="Z1164">
        <v>27000296001</v>
      </c>
      <c r="AA1164">
        <v>1092.6283132200001</v>
      </c>
      <c r="AB1164" t="s">
        <v>53</v>
      </c>
      <c r="AC1164" t="s">
        <v>54</v>
      </c>
      <c r="AD1164" t="s">
        <v>54</v>
      </c>
      <c r="AE1164" t="s">
        <v>73</v>
      </c>
      <c r="AF1164" t="s">
        <v>5497</v>
      </c>
    </row>
    <row r="1165" spans="1:32" x14ac:dyDescent="0.3">
      <c r="A1165" t="s">
        <v>5498</v>
      </c>
      <c r="B1165" t="s">
        <v>5499</v>
      </c>
      <c r="C1165" t="s">
        <v>5500</v>
      </c>
      <c r="D1165" t="s">
        <v>5501</v>
      </c>
      <c r="E1165" t="s">
        <v>259</v>
      </c>
      <c r="F1165">
        <v>7</v>
      </c>
      <c r="G1165">
        <v>2022</v>
      </c>
      <c r="H1165" s="1">
        <v>44931.425943275462</v>
      </c>
      <c r="I1165" t="s">
        <v>3355</v>
      </c>
      <c r="J1165">
        <v>299.08</v>
      </c>
      <c r="K1165">
        <v>0</v>
      </c>
      <c r="L1165" t="s">
        <v>38</v>
      </c>
      <c r="M1165" t="s">
        <v>51</v>
      </c>
      <c r="N1165">
        <v>299.08</v>
      </c>
      <c r="R1165" t="s">
        <v>52</v>
      </c>
      <c r="S1165">
        <v>42.056399999999996</v>
      </c>
      <c r="T1165">
        <v>-94.843599999999995</v>
      </c>
      <c r="U1165">
        <v>0</v>
      </c>
      <c r="V1165">
        <v>1</v>
      </c>
      <c r="W1165">
        <v>6.3</v>
      </c>
      <c r="X1165">
        <v>4.2</v>
      </c>
      <c r="Y1165">
        <v>0</v>
      </c>
      <c r="Z1165">
        <v>19000125001</v>
      </c>
      <c r="AA1165">
        <v>992.4707178415</v>
      </c>
      <c r="AB1165" t="s">
        <v>53</v>
      </c>
      <c r="AC1165" t="s">
        <v>42</v>
      </c>
      <c r="AD1165" t="s">
        <v>54</v>
      </c>
      <c r="AE1165" t="s">
        <v>183</v>
      </c>
      <c r="AF1165" t="s">
        <v>5502</v>
      </c>
    </row>
    <row r="1166" spans="1:32" x14ac:dyDescent="0.3">
      <c r="A1166" t="s">
        <v>5503</v>
      </c>
      <c r="B1166" t="s">
        <v>5504</v>
      </c>
      <c r="C1166" t="s">
        <v>5505</v>
      </c>
      <c r="D1166" t="s">
        <v>5506</v>
      </c>
      <c r="E1166" t="s">
        <v>136</v>
      </c>
      <c r="F1166">
        <v>4</v>
      </c>
      <c r="G1166">
        <v>2022</v>
      </c>
      <c r="H1166" s="1">
        <v>44978.523672118055</v>
      </c>
      <c r="I1166" t="s">
        <v>3355</v>
      </c>
      <c r="J1166">
        <v>299</v>
      </c>
      <c r="K1166">
        <v>0</v>
      </c>
      <c r="L1166" t="s">
        <v>38</v>
      </c>
      <c r="M1166" t="s">
        <v>51</v>
      </c>
      <c r="N1166">
        <v>299</v>
      </c>
      <c r="R1166" t="s">
        <v>52</v>
      </c>
      <c r="S1166">
        <v>36.444474999999997</v>
      </c>
      <c r="T1166">
        <v>-78.977889000000005</v>
      </c>
      <c r="U1166">
        <v>0</v>
      </c>
      <c r="V1166">
        <v>1</v>
      </c>
      <c r="W1166">
        <v>5</v>
      </c>
      <c r="X1166">
        <v>0</v>
      </c>
      <c r="Y1166">
        <v>0</v>
      </c>
      <c r="Z1166">
        <v>37007301001</v>
      </c>
      <c r="AA1166">
        <v>1520.5744025644999</v>
      </c>
      <c r="AB1166" t="s">
        <v>41</v>
      </c>
      <c r="AC1166" t="s">
        <v>54</v>
      </c>
      <c r="AD1166" t="s">
        <v>54</v>
      </c>
      <c r="AE1166" t="s">
        <v>54</v>
      </c>
      <c r="AF1166" t="s">
        <v>5507</v>
      </c>
    </row>
    <row r="1167" spans="1:32" x14ac:dyDescent="0.3">
      <c r="A1167" t="s">
        <v>5508</v>
      </c>
      <c r="B1167" t="s">
        <v>5509</v>
      </c>
      <c r="C1167" t="s">
        <v>5510</v>
      </c>
      <c r="D1167" t="s">
        <v>1235</v>
      </c>
      <c r="E1167" t="s">
        <v>259</v>
      </c>
      <c r="F1167">
        <v>7</v>
      </c>
      <c r="G1167">
        <v>2022</v>
      </c>
      <c r="H1167" s="1">
        <v>44946.610735775466</v>
      </c>
      <c r="I1167" t="s">
        <v>3355</v>
      </c>
      <c r="J1167">
        <v>298.25</v>
      </c>
      <c r="K1167">
        <v>0</v>
      </c>
      <c r="L1167" t="s">
        <v>38</v>
      </c>
      <c r="M1167" t="s">
        <v>51</v>
      </c>
      <c r="N1167">
        <v>298.25</v>
      </c>
      <c r="R1167" t="s">
        <v>52</v>
      </c>
      <c r="S1167">
        <v>42.012860000000003</v>
      </c>
      <c r="T1167">
        <v>-95.379339999999999</v>
      </c>
      <c r="U1167">
        <v>0</v>
      </c>
      <c r="V1167">
        <v>1</v>
      </c>
      <c r="W1167">
        <v>5.1920000000000002</v>
      </c>
      <c r="X1167">
        <v>4.17</v>
      </c>
      <c r="Y1167">
        <v>0</v>
      </c>
      <c r="Z1167">
        <v>19000223001</v>
      </c>
      <c r="AA1167">
        <v>413.01350239715993</v>
      </c>
      <c r="AB1167" t="s">
        <v>177</v>
      </c>
      <c r="AC1167" t="s">
        <v>42</v>
      </c>
      <c r="AD1167" t="s">
        <v>54</v>
      </c>
      <c r="AE1167" t="s">
        <v>73</v>
      </c>
      <c r="AF1167" t="s">
        <v>5511</v>
      </c>
    </row>
    <row r="1168" spans="1:32" x14ac:dyDescent="0.3">
      <c r="A1168" t="s">
        <v>5512</v>
      </c>
      <c r="B1168" t="s">
        <v>5513</v>
      </c>
      <c r="C1168" t="s">
        <v>5514</v>
      </c>
      <c r="D1168" t="s">
        <v>5515</v>
      </c>
      <c r="E1168" t="s">
        <v>247</v>
      </c>
      <c r="F1168">
        <v>1</v>
      </c>
      <c r="G1168">
        <v>2022</v>
      </c>
      <c r="H1168" s="1">
        <v>44973.474141550927</v>
      </c>
      <c r="I1168" t="s">
        <v>3355</v>
      </c>
      <c r="J1168">
        <v>298.16000000000003</v>
      </c>
      <c r="K1168">
        <v>0</v>
      </c>
      <c r="L1168" t="s">
        <v>38</v>
      </c>
      <c r="M1168" t="s">
        <v>79</v>
      </c>
      <c r="Q1168">
        <v>298.16000000000003</v>
      </c>
      <c r="R1168" t="s">
        <v>86</v>
      </c>
      <c r="S1168">
        <v>42.089824</v>
      </c>
      <c r="T1168">
        <v>-70.643647999999999</v>
      </c>
      <c r="U1168">
        <v>1.2733333330000001</v>
      </c>
      <c r="V1168">
        <v>1</v>
      </c>
      <c r="W1168">
        <v>2.1</v>
      </c>
      <c r="X1168">
        <v>0</v>
      </c>
      <c r="Y1168">
        <v>464.21</v>
      </c>
      <c r="Z1168">
        <v>25000097001</v>
      </c>
      <c r="AA1168">
        <v>619.15604415799999</v>
      </c>
      <c r="AB1168" t="s">
        <v>41</v>
      </c>
      <c r="AC1168" t="s">
        <v>54</v>
      </c>
      <c r="AD1168" t="s">
        <v>54</v>
      </c>
      <c r="AE1168" t="s">
        <v>73</v>
      </c>
      <c r="AF1168" t="s">
        <v>5516</v>
      </c>
    </row>
    <row r="1169" spans="1:32" x14ac:dyDescent="0.3">
      <c r="A1169" t="s">
        <v>5517</v>
      </c>
      <c r="B1169" t="s">
        <v>5518</v>
      </c>
      <c r="C1169" t="s">
        <v>5519</v>
      </c>
      <c r="D1169" t="s">
        <v>5520</v>
      </c>
      <c r="E1169" t="s">
        <v>543</v>
      </c>
      <c r="F1169">
        <v>7</v>
      </c>
      <c r="G1169">
        <v>2022</v>
      </c>
      <c r="H1169" s="1">
        <v>44952.50744400463</v>
      </c>
      <c r="I1169" t="s">
        <v>3355</v>
      </c>
      <c r="J1169">
        <v>296</v>
      </c>
      <c r="K1169">
        <v>0</v>
      </c>
      <c r="L1169" t="s">
        <v>38</v>
      </c>
      <c r="M1169" t="s">
        <v>51</v>
      </c>
      <c r="N1169">
        <v>250</v>
      </c>
      <c r="R1169" t="s">
        <v>52</v>
      </c>
      <c r="S1169">
        <v>38.182839999999999</v>
      </c>
      <c r="T1169">
        <v>-92.597149999999999</v>
      </c>
      <c r="U1169">
        <v>1.695666667</v>
      </c>
      <c r="V1169">
        <v>1</v>
      </c>
      <c r="W1169">
        <v>0</v>
      </c>
      <c r="X1169">
        <v>0</v>
      </c>
      <c r="Y1169">
        <v>619.45799999999997</v>
      </c>
      <c r="Z1169">
        <v>29004026001</v>
      </c>
      <c r="AA1169">
        <v>819.47123491499997</v>
      </c>
      <c r="AB1169" t="s">
        <v>53</v>
      </c>
      <c r="AC1169" t="s">
        <v>64</v>
      </c>
      <c r="AD1169" t="s">
        <v>54</v>
      </c>
      <c r="AE1169" t="s">
        <v>44</v>
      </c>
      <c r="AF1169" t="s">
        <v>5521</v>
      </c>
    </row>
    <row r="1170" spans="1:32" x14ac:dyDescent="0.3">
      <c r="A1170" t="s">
        <v>5522</v>
      </c>
      <c r="B1170" t="s">
        <v>5523</v>
      </c>
      <c r="C1170" t="s">
        <v>5524</v>
      </c>
      <c r="D1170" t="s">
        <v>5525</v>
      </c>
      <c r="E1170" t="s">
        <v>61</v>
      </c>
      <c r="F1170">
        <v>1</v>
      </c>
      <c r="G1170">
        <v>2022</v>
      </c>
      <c r="H1170" s="1">
        <v>44985.395036886577</v>
      </c>
      <c r="I1170" t="s">
        <v>3355</v>
      </c>
      <c r="J1170">
        <v>295</v>
      </c>
      <c r="K1170">
        <v>0</v>
      </c>
      <c r="L1170" t="s">
        <v>38</v>
      </c>
      <c r="M1170" t="s">
        <v>79</v>
      </c>
      <c r="Q1170">
        <v>295</v>
      </c>
      <c r="R1170" t="s">
        <v>94</v>
      </c>
      <c r="S1170">
        <v>41.526190999999997</v>
      </c>
      <c r="T1170">
        <v>-72.084582999999995</v>
      </c>
      <c r="U1170">
        <v>3.483333333</v>
      </c>
      <c r="V1170">
        <v>2</v>
      </c>
      <c r="W1170">
        <v>8.5</v>
      </c>
      <c r="X1170">
        <v>0</v>
      </c>
      <c r="Y1170">
        <v>1265.8</v>
      </c>
      <c r="Z1170">
        <v>9001040001</v>
      </c>
      <c r="AA1170">
        <v>2308.1773116772501</v>
      </c>
      <c r="AB1170" t="s">
        <v>41</v>
      </c>
      <c r="AC1170" t="s">
        <v>42</v>
      </c>
      <c r="AD1170" t="s">
        <v>54</v>
      </c>
      <c r="AE1170" t="s">
        <v>65</v>
      </c>
      <c r="AF1170" t="s">
        <v>5526</v>
      </c>
    </row>
    <row r="1171" spans="1:32" x14ac:dyDescent="0.3">
      <c r="A1171" t="s">
        <v>2348</v>
      </c>
      <c r="B1171" t="s">
        <v>5527</v>
      </c>
      <c r="C1171" t="s">
        <v>5528</v>
      </c>
      <c r="D1171" t="s">
        <v>2348</v>
      </c>
      <c r="E1171" t="s">
        <v>437</v>
      </c>
      <c r="F1171">
        <v>5</v>
      </c>
      <c r="G1171">
        <v>2022</v>
      </c>
      <c r="H1171" s="1">
        <v>44967.403952418979</v>
      </c>
      <c r="I1171" t="s">
        <v>3355</v>
      </c>
      <c r="J1171">
        <v>293</v>
      </c>
      <c r="K1171">
        <v>1</v>
      </c>
      <c r="L1171" t="s">
        <v>51</v>
      </c>
      <c r="M1171" t="s">
        <v>39</v>
      </c>
      <c r="N1171">
        <v>280</v>
      </c>
      <c r="Q1171">
        <v>162.5</v>
      </c>
      <c r="R1171" t="s">
        <v>568</v>
      </c>
      <c r="S1171">
        <v>43.670209999999997</v>
      </c>
      <c r="T1171">
        <v>-94.458460000000002</v>
      </c>
      <c r="U1171">
        <v>1.2537499999999999</v>
      </c>
      <c r="V1171">
        <v>1</v>
      </c>
      <c r="W1171">
        <v>3.9</v>
      </c>
      <c r="X1171">
        <v>3.9</v>
      </c>
      <c r="Y1171">
        <v>457.80200000000002</v>
      </c>
      <c r="Z1171">
        <v>27000019001</v>
      </c>
      <c r="AA1171">
        <v>1420.4168071859999</v>
      </c>
      <c r="AB1171" t="s">
        <v>53</v>
      </c>
      <c r="AC1171" t="s">
        <v>42</v>
      </c>
      <c r="AD1171" t="s">
        <v>537</v>
      </c>
      <c r="AE1171" t="s">
        <v>73</v>
      </c>
      <c r="AF1171" t="s">
        <v>5529</v>
      </c>
    </row>
    <row r="1172" spans="1:32" x14ac:dyDescent="0.3">
      <c r="A1172" t="s">
        <v>5530</v>
      </c>
      <c r="B1172" t="s">
        <v>5531</v>
      </c>
      <c r="C1172" t="s">
        <v>5532</v>
      </c>
      <c r="D1172" t="s">
        <v>5533</v>
      </c>
      <c r="E1172" t="s">
        <v>192</v>
      </c>
      <c r="F1172">
        <v>4</v>
      </c>
      <c r="G1172">
        <v>2022</v>
      </c>
      <c r="H1172" s="1">
        <v>44984.450946689816</v>
      </c>
      <c r="I1172" t="s">
        <v>3355</v>
      </c>
      <c r="J1172">
        <v>292.72000000000003</v>
      </c>
      <c r="K1172">
        <v>0</v>
      </c>
      <c r="L1172" t="s">
        <v>38</v>
      </c>
      <c r="M1172" t="s">
        <v>51</v>
      </c>
      <c r="N1172">
        <v>292.72000000000003</v>
      </c>
      <c r="R1172" t="s">
        <v>52</v>
      </c>
      <c r="S1172">
        <v>30.401399999999999</v>
      </c>
      <c r="T1172">
        <v>-87.661699999999996</v>
      </c>
      <c r="U1172">
        <v>1.8689166669999999</v>
      </c>
      <c r="V1172">
        <v>1</v>
      </c>
      <c r="W1172">
        <v>3.5</v>
      </c>
      <c r="X1172">
        <v>1.5169999999999999</v>
      </c>
      <c r="Y1172">
        <v>372.29018180000003</v>
      </c>
      <c r="Z1172">
        <v>1000062001</v>
      </c>
      <c r="AA1172">
        <v>637.36651604500003</v>
      </c>
      <c r="AB1172" t="s">
        <v>54</v>
      </c>
      <c r="AC1172" t="s">
        <v>72</v>
      </c>
      <c r="AD1172" t="s">
        <v>54</v>
      </c>
      <c r="AE1172" t="s">
        <v>73</v>
      </c>
      <c r="AF1172" t="s">
        <v>5534</v>
      </c>
    </row>
    <row r="1173" spans="1:32" x14ac:dyDescent="0.3">
      <c r="A1173" t="s">
        <v>5535</v>
      </c>
      <c r="B1173" t="s">
        <v>5536</v>
      </c>
      <c r="C1173" t="s">
        <v>5537</v>
      </c>
      <c r="D1173" t="s">
        <v>5538</v>
      </c>
      <c r="E1173" t="s">
        <v>600</v>
      </c>
      <c r="F1173">
        <v>4</v>
      </c>
      <c r="G1173">
        <v>2022</v>
      </c>
      <c r="H1173" s="1">
        <v>44951.495356157408</v>
      </c>
      <c r="I1173" t="s">
        <v>3355</v>
      </c>
      <c r="J1173">
        <v>292.35000000000002</v>
      </c>
      <c r="K1173">
        <v>0</v>
      </c>
      <c r="L1173" t="s">
        <v>38</v>
      </c>
      <c r="M1173" t="s">
        <v>51</v>
      </c>
      <c r="N1173">
        <v>292.35000000000002</v>
      </c>
      <c r="R1173" t="s">
        <v>52</v>
      </c>
      <c r="S1173">
        <v>30.770890000000001</v>
      </c>
      <c r="T1173">
        <v>-85.219719999999995</v>
      </c>
      <c r="Z1173">
        <v>12000256001</v>
      </c>
      <c r="AA1173">
        <v>914.16568872740004</v>
      </c>
      <c r="AB1173" t="s">
        <v>41</v>
      </c>
      <c r="AC1173" t="s">
        <v>54</v>
      </c>
      <c r="AD1173" t="s">
        <v>54</v>
      </c>
      <c r="AE1173" t="s">
        <v>73</v>
      </c>
      <c r="AF1173" t="s">
        <v>5539</v>
      </c>
    </row>
    <row r="1174" spans="1:32" x14ac:dyDescent="0.3">
      <c r="A1174" t="s">
        <v>5540</v>
      </c>
      <c r="B1174" t="s">
        <v>5541</v>
      </c>
      <c r="C1174" t="s">
        <v>5542</v>
      </c>
      <c r="D1174" t="s">
        <v>5543</v>
      </c>
      <c r="E1174" t="s">
        <v>85</v>
      </c>
      <c r="F1174">
        <v>2</v>
      </c>
      <c r="G1174">
        <v>2022</v>
      </c>
      <c r="H1174" s="1">
        <v>44980.434660405095</v>
      </c>
      <c r="I1174" t="s">
        <v>3355</v>
      </c>
      <c r="J1174">
        <v>291.10000000000002</v>
      </c>
      <c r="K1174">
        <v>0</v>
      </c>
      <c r="L1174" t="s">
        <v>38</v>
      </c>
      <c r="M1174" t="s">
        <v>51</v>
      </c>
      <c r="N1174">
        <v>291.10000000000002</v>
      </c>
      <c r="R1174" t="s">
        <v>52</v>
      </c>
      <c r="S1174">
        <v>42.312269999999998</v>
      </c>
      <c r="T1174">
        <v>-77.651840000000007</v>
      </c>
      <c r="U1174">
        <v>1.941666667</v>
      </c>
      <c r="V1174">
        <v>1</v>
      </c>
      <c r="W1174">
        <v>4</v>
      </c>
      <c r="X1174">
        <v>0</v>
      </c>
      <c r="Y1174">
        <v>705.9</v>
      </c>
      <c r="Z1174">
        <v>36008081001</v>
      </c>
      <c r="AA1174">
        <v>1214.4563701440295</v>
      </c>
      <c r="AB1174" t="s">
        <v>53</v>
      </c>
      <c r="AC1174" t="s">
        <v>536</v>
      </c>
      <c r="AD1174" t="s">
        <v>54</v>
      </c>
      <c r="AE1174" t="s">
        <v>55</v>
      </c>
      <c r="AF1174" t="s">
        <v>5544</v>
      </c>
    </row>
    <row r="1175" spans="1:32" x14ac:dyDescent="0.3">
      <c r="A1175" t="s">
        <v>5545</v>
      </c>
      <c r="B1175" t="s">
        <v>5546</v>
      </c>
      <c r="C1175" t="s">
        <v>5547</v>
      </c>
      <c r="D1175" t="s">
        <v>5548</v>
      </c>
      <c r="E1175" t="s">
        <v>1064</v>
      </c>
      <c r="F1175">
        <v>3</v>
      </c>
      <c r="G1175">
        <v>2022</v>
      </c>
      <c r="H1175" s="1">
        <v>44970.586992962963</v>
      </c>
      <c r="I1175" t="s">
        <v>3355</v>
      </c>
      <c r="J1175">
        <v>288.87</v>
      </c>
      <c r="K1175">
        <v>0</v>
      </c>
      <c r="L1175" t="s">
        <v>38</v>
      </c>
      <c r="M1175" t="s">
        <v>39</v>
      </c>
      <c r="N1175">
        <v>288.41000000000003</v>
      </c>
      <c r="Q1175">
        <v>0.45</v>
      </c>
      <c r="R1175" t="s">
        <v>561</v>
      </c>
      <c r="S1175">
        <v>39.555833</v>
      </c>
      <c r="T1175">
        <v>-77.708888999999999</v>
      </c>
      <c r="Z1175">
        <v>24000090013</v>
      </c>
      <c r="AA1175">
        <v>491.68274094899999</v>
      </c>
      <c r="AB1175" t="s">
        <v>87</v>
      </c>
      <c r="AC1175" t="s">
        <v>54</v>
      </c>
      <c r="AD1175" t="s">
        <v>54</v>
      </c>
      <c r="AE1175" t="s">
        <v>73</v>
      </c>
      <c r="AF1175" t="s">
        <v>5549</v>
      </c>
    </row>
    <row r="1176" spans="1:32" x14ac:dyDescent="0.3">
      <c r="A1176" t="s">
        <v>5550</v>
      </c>
      <c r="B1176" t="s">
        <v>5551</v>
      </c>
      <c r="C1176" t="s">
        <v>5552</v>
      </c>
      <c r="D1176" t="s">
        <v>5553</v>
      </c>
      <c r="E1176" t="s">
        <v>213</v>
      </c>
      <c r="F1176">
        <v>3</v>
      </c>
      <c r="G1176">
        <v>2022</v>
      </c>
      <c r="H1176" s="1">
        <v>44943.399049548614</v>
      </c>
      <c r="I1176" t="s">
        <v>3355</v>
      </c>
      <c r="J1176">
        <v>288.50599999999997</v>
      </c>
      <c r="K1176">
        <v>0</v>
      </c>
      <c r="L1176" t="s">
        <v>38</v>
      </c>
      <c r="M1176" t="s">
        <v>51</v>
      </c>
      <c r="N1176">
        <v>288.50599999999997</v>
      </c>
      <c r="R1176" t="s">
        <v>52</v>
      </c>
      <c r="S1176">
        <v>39.870019999999997</v>
      </c>
      <c r="T1176">
        <v>-77.069672999999995</v>
      </c>
      <c r="U1176">
        <v>1.3076666669999999</v>
      </c>
      <c r="V1176">
        <v>1</v>
      </c>
      <c r="W1176">
        <v>1.788</v>
      </c>
      <c r="X1176">
        <v>0</v>
      </c>
      <c r="Y1176">
        <v>476.92700000000002</v>
      </c>
      <c r="Z1176">
        <v>42003091001</v>
      </c>
      <c r="AA1176">
        <v>91.052359434999985</v>
      </c>
      <c r="AB1176" t="s">
        <v>41</v>
      </c>
      <c r="AC1176" t="s">
        <v>54</v>
      </c>
      <c r="AD1176" t="s">
        <v>54</v>
      </c>
      <c r="AE1176" t="s">
        <v>65</v>
      </c>
      <c r="AF1176" t="s">
        <v>5554</v>
      </c>
    </row>
    <row r="1177" spans="1:32" x14ac:dyDescent="0.3">
      <c r="A1177" t="s">
        <v>5555</v>
      </c>
      <c r="B1177" t="s">
        <v>5556</v>
      </c>
      <c r="C1177" t="s">
        <v>5557</v>
      </c>
      <c r="D1177" t="s">
        <v>5558</v>
      </c>
      <c r="E1177" t="s">
        <v>543</v>
      </c>
      <c r="F1177">
        <v>7</v>
      </c>
      <c r="G1177">
        <v>2022</v>
      </c>
      <c r="H1177" s="1">
        <v>44984.495744826389</v>
      </c>
      <c r="I1177" t="s">
        <v>3355</v>
      </c>
      <c r="J1177">
        <v>287</v>
      </c>
      <c r="K1177">
        <v>0</v>
      </c>
      <c r="L1177" t="s">
        <v>38</v>
      </c>
      <c r="M1177" t="s">
        <v>51</v>
      </c>
      <c r="N1177">
        <v>574</v>
      </c>
      <c r="R1177" t="s">
        <v>52</v>
      </c>
      <c r="S1177">
        <v>36.916741000000002</v>
      </c>
      <c r="T1177">
        <v>-93.940094999999999</v>
      </c>
      <c r="U1177">
        <v>2.766666667</v>
      </c>
      <c r="V1177">
        <v>1</v>
      </c>
      <c r="W1177">
        <v>0</v>
      </c>
      <c r="X1177">
        <v>0</v>
      </c>
      <c r="Y1177">
        <v>1010.6</v>
      </c>
      <c r="Z1177">
        <v>29003471001</v>
      </c>
      <c r="AA1177">
        <v>1729.9948292649999</v>
      </c>
      <c r="AB1177" t="s">
        <v>41</v>
      </c>
      <c r="AC1177" t="s">
        <v>54</v>
      </c>
      <c r="AD1177" t="s">
        <v>54</v>
      </c>
      <c r="AE1177" t="s">
        <v>73</v>
      </c>
      <c r="AF1177" t="s">
        <v>5559</v>
      </c>
    </row>
    <row r="1178" spans="1:32" x14ac:dyDescent="0.3">
      <c r="A1178" t="s">
        <v>5560</v>
      </c>
      <c r="B1178" t="s">
        <v>5561</v>
      </c>
      <c r="C1178" t="s">
        <v>5561</v>
      </c>
      <c r="D1178" t="s">
        <v>5562</v>
      </c>
      <c r="E1178" t="s">
        <v>99</v>
      </c>
      <c r="F1178">
        <v>6</v>
      </c>
      <c r="G1178">
        <v>2022</v>
      </c>
      <c r="H1178" s="1">
        <v>44840.433334803238</v>
      </c>
      <c r="I1178" t="s">
        <v>3355</v>
      </c>
      <c r="J1178">
        <v>285.72000000000003</v>
      </c>
      <c r="K1178">
        <v>0</v>
      </c>
      <c r="L1178" t="s">
        <v>38</v>
      </c>
      <c r="M1178" t="s">
        <v>79</v>
      </c>
      <c r="Q1178">
        <v>285.72000000000003</v>
      </c>
      <c r="R1178" t="s">
        <v>94</v>
      </c>
      <c r="S1178">
        <v>31.682462999999998</v>
      </c>
      <c r="T1178">
        <v>-106.22771299999999</v>
      </c>
      <c r="U1178">
        <v>1.0115833329999999</v>
      </c>
      <c r="V1178">
        <v>1</v>
      </c>
      <c r="W1178">
        <v>5</v>
      </c>
      <c r="X1178">
        <v>3</v>
      </c>
      <c r="Y1178">
        <v>369.27100000000002</v>
      </c>
      <c r="Z1178">
        <v>48001011001</v>
      </c>
      <c r="AA1178">
        <v>327.78849396600003</v>
      </c>
      <c r="AB1178" t="s">
        <v>41</v>
      </c>
      <c r="AC1178" t="s">
        <v>54</v>
      </c>
      <c r="AD1178" t="s">
        <v>54</v>
      </c>
      <c r="AE1178" t="s">
        <v>73</v>
      </c>
      <c r="AF1178" t="s">
        <v>5563</v>
      </c>
    </row>
    <row r="1179" spans="1:32" x14ac:dyDescent="0.3">
      <c r="A1179" t="s">
        <v>5564</v>
      </c>
      <c r="B1179" t="s">
        <v>5565</v>
      </c>
      <c r="C1179" t="s">
        <v>5566</v>
      </c>
      <c r="D1179" t="s">
        <v>4313</v>
      </c>
      <c r="E1179" t="s">
        <v>85</v>
      </c>
      <c r="F1179">
        <v>2</v>
      </c>
      <c r="G1179">
        <v>2022</v>
      </c>
      <c r="H1179" s="1">
        <v>44974.386207777781</v>
      </c>
      <c r="I1179" t="s">
        <v>3355</v>
      </c>
      <c r="J1179">
        <v>285</v>
      </c>
      <c r="K1179">
        <v>0</v>
      </c>
      <c r="L1179" t="s">
        <v>38</v>
      </c>
      <c r="M1179" t="s">
        <v>679</v>
      </c>
      <c r="O1179">
        <v>285</v>
      </c>
      <c r="R1179" t="s">
        <v>52</v>
      </c>
      <c r="S1179">
        <v>42.922980000000003</v>
      </c>
      <c r="T1179">
        <v>-77.756780000000006</v>
      </c>
      <c r="U1179">
        <v>0</v>
      </c>
      <c r="V1179">
        <v>1</v>
      </c>
      <c r="W1179">
        <v>2.75</v>
      </c>
      <c r="X1179">
        <v>0</v>
      </c>
      <c r="Y1179">
        <v>0</v>
      </c>
      <c r="Z1179">
        <v>36008014001</v>
      </c>
      <c r="AA1179">
        <v>284.44757087494003</v>
      </c>
      <c r="AB1179" t="s">
        <v>407</v>
      </c>
      <c r="AC1179" t="s">
        <v>562</v>
      </c>
      <c r="AD1179" t="s">
        <v>54</v>
      </c>
      <c r="AE1179" t="s">
        <v>73</v>
      </c>
      <c r="AF1179" t="s">
        <v>5567</v>
      </c>
    </row>
    <row r="1180" spans="1:32" x14ac:dyDescent="0.3">
      <c r="A1180" t="s">
        <v>5568</v>
      </c>
      <c r="B1180" t="s">
        <v>5569</v>
      </c>
      <c r="C1180" t="s">
        <v>5569</v>
      </c>
      <c r="D1180" t="s">
        <v>98</v>
      </c>
      <c r="E1180" t="s">
        <v>99</v>
      </c>
      <c r="F1180">
        <v>6</v>
      </c>
      <c r="G1180">
        <v>2022</v>
      </c>
      <c r="H1180" s="1">
        <v>44834.532896365738</v>
      </c>
      <c r="I1180" t="s">
        <v>3355</v>
      </c>
      <c r="J1180">
        <v>283.04000000000002</v>
      </c>
      <c r="K1180">
        <v>0</v>
      </c>
      <c r="L1180" t="s">
        <v>38</v>
      </c>
      <c r="M1180" t="s">
        <v>39</v>
      </c>
      <c r="N1180">
        <v>161.66</v>
      </c>
      <c r="Q1180">
        <v>121.38</v>
      </c>
      <c r="R1180" t="s">
        <v>52</v>
      </c>
      <c r="S1180">
        <v>30.00338</v>
      </c>
      <c r="T1180">
        <v>-95.524308000000005</v>
      </c>
      <c r="U1180">
        <v>1.7602583329999999</v>
      </c>
      <c r="V1180">
        <v>1</v>
      </c>
      <c r="W1180">
        <v>5</v>
      </c>
      <c r="X1180">
        <v>0</v>
      </c>
      <c r="Y1180">
        <v>641.35479999999995</v>
      </c>
      <c r="AB1180" t="s">
        <v>41</v>
      </c>
      <c r="AC1180" t="s">
        <v>54</v>
      </c>
      <c r="AD1180" t="s">
        <v>54</v>
      </c>
      <c r="AE1180" t="s">
        <v>73</v>
      </c>
      <c r="AF1180" t="s">
        <v>5570</v>
      </c>
    </row>
    <row r="1181" spans="1:32" x14ac:dyDescent="0.3">
      <c r="A1181" t="s">
        <v>5571</v>
      </c>
      <c r="B1181" t="s">
        <v>5572</v>
      </c>
      <c r="C1181" t="s">
        <v>5572</v>
      </c>
      <c r="D1181" t="s">
        <v>98</v>
      </c>
      <c r="E1181" t="s">
        <v>99</v>
      </c>
      <c r="F1181">
        <v>6</v>
      </c>
      <c r="G1181">
        <v>2022</v>
      </c>
      <c r="H1181" s="1">
        <v>44832.64083931713</v>
      </c>
      <c r="I1181" t="s">
        <v>3355</v>
      </c>
      <c r="J1181">
        <v>282.77</v>
      </c>
      <c r="K1181">
        <v>0</v>
      </c>
      <c r="L1181" t="s">
        <v>38</v>
      </c>
      <c r="M1181" t="s">
        <v>79</v>
      </c>
      <c r="Q1181">
        <v>282.77</v>
      </c>
      <c r="R1181" t="s">
        <v>94</v>
      </c>
      <c r="S1181">
        <v>29.526306000000002</v>
      </c>
      <c r="T1181">
        <v>-95.478082999999998</v>
      </c>
      <c r="U1181">
        <v>1.1114166670000001</v>
      </c>
      <c r="V1181">
        <v>1</v>
      </c>
      <c r="W1181">
        <v>1.8</v>
      </c>
      <c r="X1181">
        <v>1.8</v>
      </c>
      <c r="Y1181">
        <v>405.589</v>
      </c>
      <c r="AB1181" t="s">
        <v>41</v>
      </c>
      <c r="AC1181" t="s">
        <v>54</v>
      </c>
      <c r="AD1181" t="s">
        <v>54</v>
      </c>
      <c r="AE1181" t="s">
        <v>54</v>
      </c>
      <c r="AF1181" t="s">
        <v>5573</v>
      </c>
    </row>
    <row r="1182" spans="1:32" x14ac:dyDescent="0.3">
      <c r="A1182" t="s">
        <v>5574</v>
      </c>
      <c r="B1182" t="s">
        <v>5575</v>
      </c>
      <c r="C1182" t="s">
        <v>5576</v>
      </c>
      <c r="D1182" t="s">
        <v>5577</v>
      </c>
      <c r="E1182" t="s">
        <v>525</v>
      </c>
      <c r="F1182">
        <v>2</v>
      </c>
      <c r="G1182">
        <v>2022</v>
      </c>
      <c r="H1182" s="1">
        <v>44978.441013703705</v>
      </c>
      <c r="I1182" t="s">
        <v>3355</v>
      </c>
      <c r="J1182">
        <v>282.7</v>
      </c>
      <c r="K1182">
        <v>0</v>
      </c>
      <c r="L1182" t="s">
        <v>38</v>
      </c>
      <c r="M1182" t="s">
        <v>63</v>
      </c>
      <c r="P1182">
        <v>282.7</v>
      </c>
      <c r="R1182" t="s">
        <v>38</v>
      </c>
      <c r="S1182">
        <v>39.633172999999999</v>
      </c>
      <c r="T1182">
        <v>-74.767189999999999</v>
      </c>
      <c r="U1182">
        <v>0</v>
      </c>
      <c r="V1182">
        <v>1</v>
      </c>
      <c r="W1182">
        <v>1.6</v>
      </c>
      <c r="X1182">
        <v>0</v>
      </c>
      <c r="Y1182">
        <v>0</v>
      </c>
      <c r="Z1182">
        <v>34004230001</v>
      </c>
      <c r="AA1182">
        <v>388.97567950631998</v>
      </c>
      <c r="AB1182" t="s">
        <v>54</v>
      </c>
      <c r="AC1182" t="s">
        <v>54</v>
      </c>
      <c r="AD1182" t="s">
        <v>54</v>
      </c>
      <c r="AE1182" t="s">
        <v>55</v>
      </c>
      <c r="AF1182" t="s">
        <v>5578</v>
      </c>
    </row>
    <row r="1183" spans="1:32" x14ac:dyDescent="0.3">
      <c r="A1183" t="s">
        <v>5579</v>
      </c>
      <c r="B1183" t="s">
        <v>5580</v>
      </c>
      <c r="C1183" t="s">
        <v>5581</v>
      </c>
      <c r="D1183" t="s">
        <v>5582</v>
      </c>
      <c r="E1183" t="s">
        <v>136</v>
      </c>
      <c r="F1183">
        <v>4</v>
      </c>
      <c r="G1183">
        <v>2022</v>
      </c>
      <c r="H1183" s="1">
        <v>44971.372671319441</v>
      </c>
      <c r="I1183" t="s">
        <v>3355</v>
      </c>
      <c r="J1183">
        <v>282</v>
      </c>
      <c r="K1183">
        <v>0</v>
      </c>
      <c r="L1183" t="s">
        <v>38</v>
      </c>
      <c r="M1183" t="s">
        <v>51</v>
      </c>
      <c r="N1183">
        <v>282</v>
      </c>
      <c r="R1183" t="s">
        <v>52</v>
      </c>
      <c r="S1183">
        <v>35.289239999999999</v>
      </c>
      <c r="T1183">
        <v>-77.515280000000004</v>
      </c>
      <c r="U1183">
        <v>3.4013249999999999</v>
      </c>
      <c r="V1183">
        <v>1</v>
      </c>
      <c r="W1183">
        <v>11.85</v>
      </c>
      <c r="X1183">
        <v>0</v>
      </c>
      <c r="Y1183">
        <v>1240.5289</v>
      </c>
      <c r="Z1183">
        <v>37005401002</v>
      </c>
      <c r="AA1183">
        <v>3004.7278613550002</v>
      </c>
      <c r="AB1183" t="s">
        <v>41</v>
      </c>
      <c r="AC1183" t="s">
        <v>54</v>
      </c>
      <c r="AD1183" t="s">
        <v>54</v>
      </c>
      <c r="AE1183" t="s">
        <v>54</v>
      </c>
      <c r="AF1183" t="s">
        <v>5583</v>
      </c>
    </row>
    <row r="1184" spans="1:32" x14ac:dyDescent="0.3">
      <c r="A1184" t="s">
        <v>5584</v>
      </c>
      <c r="B1184" t="s">
        <v>5585</v>
      </c>
      <c r="C1184" t="s">
        <v>5586</v>
      </c>
      <c r="D1184" t="s">
        <v>5587</v>
      </c>
      <c r="E1184" t="s">
        <v>136</v>
      </c>
      <c r="F1184">
        <v>4</v>
      </c>
      <c r="G1184">
        <v>2022</v>
      </c>
      <c r="H1184" s="1">
        <v>44972.451574479164</v>
      </c>
      <c r="I1184" t="s">
        <v>3355</v>
      </c>
      <c r="J1184">
        <v>282</v>
      </c>
      <c r="K1184">
        <v>0</v>
      </c>
      <c r="L1184" t="s">
        <v>38</v>
      </c>
      <c r="M1184" t="s">
        <v>51</v>
      </c>
      <c r="N1184">
        <v>282</v>
      </c>
      <c r="R1184" t="s">
        <v>52</v>
      </c>
      <c r="S1184">
        <v>35.741810000000001</v>
      </c>
      <c r="T1184">
        <v>-80.841123999999994</v>
      </c>
      <c r="U1184">
        <v>0.73661666699999995</v>
      </c>
      <c r="V1184">
        <v>1</v>
      </c>
      <c r="W1184">
        <v>6</v>
      </c>
      <c r="X1184">
        <v>0</v>
      </c>
      <c r="Y1184">
        <v>268.68490000000003</v>
      </c>
      <c r="Z1184">
        <v>37004901002</v>
      </c>
      <c r="AA1184">
        <v>1631.6582810752002</v>
      </c>
      <c r="AB1184" t="s">
        <v>41</v>
      </c>
      <c r="AC1184" t="s">
        <v>54</v>
      </c>
      <c r="AD1184" t="s">
        <v>54</v>
      </c>
      <c r="AE1184" t="s">
        <v>73</v>
      </c>
      <c r="AF1184" t="s">
        <v>5588</v>
      </c>
    </row>
    <row r="1185" spans="1:32" x14ac:dyDescent="0.3">
      <c r="A1185" t="s">
        <v>5589</v>
      </c>
      <c r="B1185" t="s">
        <v>5590</v>
      </c>
      <c r="C1185" t="s">
        <v>5591</v>
      </c>
      <c r="D1185" t="s">
        <v>5592</v>
      </c>
      <c r="E1185" t="s">
        <v>247</v>
      </c>
      <c r="F1185">
        <v>1</v>
      </c>
      <c r="G1185">
        <v>2022</v>
      </c>
      <c r="H1185" s="1">
        <v>44974.558020613425</v>
      </c>
      <c r="I1185" t="s">
        <v>3355</v>
      </c>
      <c r="J1185">
        <v>279.77600000000001</v>
      </c>
      <c r="K1185">
        <v>0</v>
      </c>
      <c r="L1185" t="s">
        <v>38</v>
      </c>
      <c r="M1185" t="s">
        <v>79</v>
      </c>
      <c r="Q1185">
        <v>279.77600000000001</v>
      </c>
      <c r="R1185" t="s">
        <v>94</v>
      </c>
      <c r="S1185">
        <v>42.176229999999997</v>
      </c>
      <c r="T1185">
        <v>-70.726866000000001</v>
      </c>
      <c r="U1185">
        <v>1.42625</v>
      </c>
      <c r="V1185">
        <v>1</v>
      </c>
      <c r="W1185">
        <v>1.6</v>
      </c>
      <c r="X1185">
        <v>0</v>
      </c>
      <c r="Y1185">
        <v>520.26300000000003</v>
      </c>
      <c r="Z1185">
        <v>25000019001</v>
      </c>
      <c r="AA1185">
        <v>335.07268272080006</v>
      </c>
      <c r="AB1185" t="s">
        <v>41</v>
      </c>
      <c r="AC1185" t="s">
        <v>54</v>
      </c>
      <c r="AD1185" t="s">
        <v>54</v>
      </c>
      <c r="AE1185" t="s">
        <v>55</v>
      </c>
      <c r="AF1185" t="s">
        <v>5593</v>
      </c>
    </row>
    <row r="1186" spans="1:32" x14ac:dyDescent="0.3">
      <c r="A1186" t="s">
        <v>5594</v>
      </c>
      <c r="B1186" t="s">
        <v>5595</v>
      </c>
      <c r="C1186" t="s">
        <v>5596</v>
      </c>
      <c r="D1186" t="s">
        <v>5597</v>
      </c>
      <c r="E1186" t="s">
        <v>136</v>
      </c>
      <c r="F1186">
        <v>4</v>
      </c>
      <c r="G1186">
        <v>2022</v>
      </c>
      <c r="H1186" s="1">
        <v>44973.712144317127</v>
      </c>
      <c r="I1186" t="s">
        <v>3355</v>
      </c>
      <c r="J1186">
        <v>279</v>
      </c>
      <c r="K1186">
        <v>0</v>
      </c>
      <c r="L1186" t="s">
        <v>38</v>
      </c>
      <c r="M1186" t="s">
        <v>51</v>
      </c>
      <c r="N1186">
        <v>279</v>
      </c>
      <c r="R1186" t="s">
        <v>52</v>
      </c>
      <c r="S1186">
        <v>35.588194000000001</v>
      </c>
      <c r="T1186">
        <v>-77.546097000000003</v>
      </c>
      <c r="U1186">
        <v>0.80600833299999997</v>
      </c>
      <c r="V1186">
        <v>1</v>
      </c>
      <c r="W1186">
        <v>3.5</v>
      </c>
      <c r="X1186">
        <v>0</v>
      </c>
      <c r="Y1186">
        <v>293.5582</v>
      </c>
      <c r="Z1186">
        <v>37007408003</v>
      </c>
      <c r="AA1186">
        <v>976.08129314320001</v>
      </c>
      <c r="AB1186" t="s">
        <v>41</v>
      </c>
      <c r="AC1186" t="s">
        <v>54</v>
      </c>
      <c r="AD1186" t="s">
        <v>54</v>
      </c>
      <c r="AE1186" t="s">
        <v>54</v>
      </c>
      <c r="AF1186" t="s">
        <v>5598</v>
      </c>
    </row>
    <row r="1187" spans="1:32" x14ac:dyDescent="0.3">
      <c r="A1187" t="s">
        <v>5599</v>
      </c>
      <c r="B1187" t="s">
        <v>5600</v>
      </c>
      <c r="C1187" t="s">
        <v>5600</v>
      </c>
      <c r="D1187" t="s">
        <v>1887</v>
      </c>
      <c r="E1187" t="s">
        <v>99</v>
      </c>
      <c r="F1187">
        <v>6</v>
      </c>
      <c r="G1187">
        <v>2022</v>
      </c>
      <c r="H1187" s="1">
        <v>44834.610232187501</v>
      </c>
      <c r="I1187" t="s">
        <v>3355</v>
      </c>
      <c r="J1187">
        <v>278.91000000000003</v>
      </c>
      <c r="K1187">
        <v>0</v>
      </c>
      <c r="L1187" t="s">
        <v>38</v>
      </c>
      <c r="M1187" t="s">
        <v>51</v>
      </c>
      <c r="N1187">
        <v>278.91000000000003</v>
      </c>
      <c r="R1187" t="s">
        <v>52</v>
      </c>
      <c r="S1187">
        <v>29.774609999999999</v>
      </c>
      <c r="T1187">
        <v>-95.754099999999994</v>
      </c>
      <c r="U1187">
        <v>2.0858333330000001</v>
      </c>
      <c r="V1187">
        <v>1</v>
      </c>
      <c r="W1187">
        <v>6.48</v>
      </c>
      <c r="X1187">
        <v>0</v>
      </c>
      <c r="Y1187">
        <v>761.69</v>
      </c>
      <c r="AB1187" t="s">
        <v>544</v>
      </c>
      <c r="AC1187" t="s">
        <v>54</v>
      </c>
      <c r="AD1187" t="s">
        <v>54</v>
      </c>
      <c r="AE1187" t="s">
        <v>73</v>
      </c>
      <c r="AF1187" t="s">
        <v>5601</v>
      </c>
    </row>
    <row r="1188" spans="1:32" x14ac:dyDescent="0.3">
      <c r="A1188" t="s">
        <v>5602</v>
      </c>
      <c r="B1188" t="s">
        <v>5603</v>
      </c>
      <c r="C1188" t="s">
        <v>5604</v>
      </c>
      <c r="D1188" t="s">
        <v>5434</v>
      </c>
      <c r="E1188" t="s">
        <v>259</v>
      </c>
      <c r="F1188">
        <v>7</v>
      </c>
      <c r="G1188">
        <v>2022</v>
      </c>
      <c r="H1188" s="1">
        <v>44950.707902453702</v>
      </c>
      <c r="I1188" t="s">
        <v>3355</v>
      </c>
      <c r="J1188">
        <v>278.2</v>
      </c>
      <c r="K1188">
        <v>0</v>
      </c>
      <c r="L1188" t="s">
        <v>38</v>
      </c>
      <c r="M1188" t="s">
        <v>51</v>
      </c>
      <c r="N1188">
        <v>278.2</v>
      </c>
      <c r="R1188" t="s">
        <v>52</v>
      </c>
      <c r="S1188">
        <v>43.314722000000003</v>
      </c>
      <c r="T1188">
        <v>-95.150555999999995</v>
      </c>
      <c r="U1188">
        <v>0</v>
      </c>
      <c r="V1188">
        <v>1</v>
      </c>
      <c r="W1188">
        <v>10.26</v>
      </c>
      <c r="X1188">
        <v>5.17</v>
      </c>
      <c r="Y1188">
        <v>0</v>
      </c>
      <c r="Z1188">
        <v>19001083001</v>
      </c>
      <c r="AA1188">
        <v>1001.575953785</v>
      </c>
      <c r="AB1188" t="s">
        <v>53</v>
      </c>
      <c r="AC1188" t="s">
        <v>72</v>
      </c>
      <c r="AD1188" t="s">
        <v>54</v>
      </c>
      <c r="AE1188" t="s">
        <v>73</v>
      </c>
      <c r="AF1188" t="s">
        <v>5605</v>
      </c>
    </row>
    <row r="1189" spans="1:32" x14ac:dyDescent="0.3">
      <c r="A1189" t="s">
        <v>5606</v>
      </c>
      <c r="B1189" t="s">
        <v>5607</v>
      </c>
      <c r="C1189" t="s">
        <v>5608</v>
      </c>
      <c r="D1189" t="s">
        <v>5609</v>
      </c>
      <c r="E1189" t="s">
        <v>247</v>
      </c>
      <c r="F1189">
        <v>1</v>
      </c>
      <c r="G1189">
        <v>2022</v>
      </c>
      <c r="H1189" s="1">
        <v>44974.402170636575</v>
      </c>
      <c r="I1189" t="s">
        <v>3355</v>
      </c>
      <c r="J1189">
        <v>277.93</v>
      </c>
      <c r="K1189">
        <v>0</v>
      </c>
      <c r="L1189" t="s">
        <v>38</v>
      </c>
      <c r="M1189" t="s">
        <v>79</v>
      </c>
      <c r="Q1189">
        <v>277.93</v>
      </c>
      <c r="R1189" t="s">
        <v>94</v>
      </c>
      <c r="S1189">
        <v>42.231774000000001</v>
      </c>
      <c r="T1189">
        <v>-72.013347999999993</v>
      </c>
      <c r="U1189">
        <v>0.431666667</v>
      </c>
      <c r="V1189">
        <v>1</v>
      </c>
      <c r="W1189">
        <v>1.08</v>
      </c>
      <c r="X1189">
        <v>0</v>
      </c>
      <c r="Y1189">
        <v>156.66</v>
      </c>
      <c r="Z1189">
        <v>25000223001</v>
      </c>
      <c r="AA1189">
        <v>295.00964456940005</v>
      </c>
      <c r="AB1189" t="s">
        <v>41</v>
      </c>
      <c r="AC1189" t="s">
        <v>72</v>
      </c>
      <c r="AD1189" t="s">
        <v>54</v>
      </c>
      <c r="AE1189" t="s">
        <v>73</v>
      </c>
      <c r="AF1189" t="s">
        <v>5610</v>
      </c>
    </row>
    <row r="1190" spans="1:32" x14ac:dyDescent="0.3">
      <c r="A1190" t="s">
        <v>5611</v>
      </c>
      <c r="B1190" t="s">
        <v>5612</v>
      </c>
      <c r="C1190" t="s">
        <v>5613</v>
      </c>
      <c r="D1190" t="s">
        <v>5614</v>
      </c>
      <c r="E1190" t="s">
        <v>247</v>
      </c>
      <c r="F1190">
        <v>1</v>
      </c>
      <c r="G1190">
        <v>2022</v>
      </c>
      <c r="H1190" s="1">
        <v>44972.353802893522</v>
      </c>
      <c r="I1190" t="s">
        <v>3355</v>
      </c>
      <c r="J1190">
        <v>277.39999999999998</v>
      </c>
      <c r="K1190">
        <v>0</v>
      </c>
      <c r="L1190" t="s">
        <v>38</v>
      </c>
      <c r="M1190" t="s">
        <v>79</v>
      </c>
      <c r="Q1190">
        <v>277.39999999999998</v>
      </c>
      <c r="R1190" t="s">
        <v>94</v>
      </c>
      <c r="S1190">
        <v>42.104697000000002</v>
      </c>
      <c r="T1190">
        <v>-72.088065999999998</v>
      </c>
      <c r="U1190">
        <v>0.43616666700000001</v>
      </c>
      <c r="V1190">
        <v>1</v>
      </c>
      <c r="W1190">
        <v>0.65800000000000003</v>
      </c>
      <c r="X1190">
        <v>0</v>
      </c>
      <c r="Y1190">
        <v>159.15899999999999</v>
      </c>
      <c r="Z1190">
        <v>25000151001</v>
      </c>
      <c r="AA1190">
        <v>160.2521526056</v>
      </c>
      <c r="AB1190" t="s">
        <v>54</v>
      </c>
      <c r="AC1190" t="s">
        <v>54</v>
      </c>
      <c r="AD1190" t="s">
        <v>54</v>
      </c>
      <c r="AE1190" t="s">
        <v>73</v>
      </c>
      <c r="AF1190" t="s">
        <v>5615</v>
      </c>
    </row>
    <row r="1191" spans="1:32" x14ac:dyDescent="0.3">
      <c r="A1191" t="s">
        <v>5616</v>
      </c>
      <c r="B1191" t="s">
        <v>5617</v>
      </c>
      <c r="C1191" t="s">
        <v>5617</v>
      </c>
      <c r="D1191" t="s">
        <v>3520</v>
      </c>
      <c r="E1191" t="s">
        <v>99</v>
      </c>
      <c r="F1191">
        <v>6</v>
      </c>
      <c r="G1191">
        <v>2022</v>
      </c>
      <c r="H1191" s="1">
        <v>44805.424865682871</v>
      </c>
      <c r="I1191" t="s">
        <v>3355</v>
      </c>
      <c r="J1191">
        <v>275</v>
      </c>
      <c r="K1191">
        <v>0</v>
      </c>
      <c r="L1191" t="s">
        <v>38</v>
      </c>
      <c r="M1191" t="s">
        <v>79</v>
      </c>
      <c r="Q1191">
        <v>275</v>
      </c>
      <c r="R1191" t="s">
        <v>94</v>
      </c>
      <c r="S1191">
        <v>31.40494</v>
      </c>
      <c r="T1191">
        <v>-97.180049999999994</v>
      </c>
      <c r="U1191">
        <v>0.97008333300000005</v>
      </c>
      <c r="V1191">
        <v>1</v>
      </c>
      <c r="W1191">
        <v>4</v>
      </c>
      <c r="X1191">
        <v>0</v>
      </c>
      <c r="Y1191">
        <v>354.2</v>
      </c>
      <c r="Z1191">
        <v>48003030003</v>
      </c>
      <c r="AA1191">
        <v>347.82001304170001</v>
      </c>
      <c r="AB1191" t="s">
        <v>54</v>
      </c>
      <c r="AC1191" t="s">
        <v>64</v>
      </c>
      <c r="AD1191" t="s">
        <v>54</v>
      </c>
      <c r="AE1191" t="s">
        <v>55</v>
      </c>
      <c r="AF1191" t="s">
        <v>5618</v>
      </c>
    </row>
    <row r="1192" spans="1:32" x14ac:dyDescent="0.3">
      <c r="A1192" t="s">
        <v>5619</v>
      </c>
      <c r="B1192" t="s">
        <v>5620</v>
      </c>
      <c r="C1192" t="s">
        <v>5621</v>
      </c>
      <c r="D1192" t="s">
        <v>5622</v>
      </c>
      <c r="E1192" t="s">
        <v>117</v>
      </c>
      <c r="F1192">
        <v>5</v>
      </c>
      <c r="G1192">
        <v>2022</v>
      </c>
      <c r="H1192" s="1">
        <v>44945.479884375003</v>
      </c>
      <c r="I1192" t="s">
        <v>3355</v>
      </c>
      <c r="J1192">
        <v>274.60000000000002</v>
      </c>
      <c r="K1192">
        <v>0</v>
      </c>
      <c r="L1192" t="s">
        <v>38</v>
      </c>
      <c r="M1192" t="s">
        <v>51</v>
      </c>
      <c r="N1192">
        <v>269.60000000000002</v>
      </c>
      <c r="R1192" t="s">
        <v>52</v>
      </c>
      <c r="S1192">
        <v>39.109380000000002</v>
      </c>
      <c r="T1192">
        <v>-88.532759999999996</v>
      </c>
      <c r="U1192">
        <v>2.2897500000000002</v>
      </c>
      <c r="V1192">
        <v>3</v>
      </c>
      <c r="W1192">
        <v>9</v>
      </c>
      <c r="X1192">
        <v>3.75</v>
      </c>
      <c r="Y1192">
        <v>835.22400000000005</v>
      </c>
      <c r="Z1192">
        <v>17000597001</v>
      </c>
      <c r="AA1192">
        <v>892.31312246300001</v>
      </c>
      <c r="AB1192" t="s">
        <v>53</v>
      </c>
      <c r="AC1192" t="s">
        <v>72</v>
      </c>
      <c r="AD1192" t="s">
        <v>54</v>
      </c>
      <c r="AE1192" t="s">
        <v>73</v>
      </c>
      <c r="AF1192" t="s">
        <v>5623</v>
      </c>
    </row>
    <row r="1193" spans="1:32" x14ac:dyDescent="0.3">
      <c r="A1193" t="s">
        <v>5624</v>
      </c>
      <c r="B1193" t="s">
        <v>5625</v>
      </c>
      <c r="C1193" t="s">
        <v>5626</v>
      </c>
      <c r="D1193" t="s">
        <v>5627</v>
      </c>
      <c r="E1193" t="s">
        <v>61</v>
      </c>
      <c r="F1193">
        <v>1</v>
      </c>
      <c r="G1193">
        <v>2022</v>
      </c>
      <c r="H1193" s="1">
        <v>44985.465926307872</v>
      </c>
      <c r="I1193" t="s">
        <v>3355</v>
      </c>
      <c r="J1193">
        <v>273.76299999999998</v>
      </c>
      <c r="K1193">
        <v>0</v>
      </c>
      <c r="L1193" t="s">
        <v>38</v>
      </c>
      <c r="M1193" t="s">
        <v>79</v>
      </c>
      <c r="Q1193">
        <v>273.76299999999998</v>
      </c>
      <c r="R1193" t="s">
        <v>94</v>
      </c>
      <c r="S1193">
        <v>41.564191000000001</v>
      </c>
      <c r="T1193">
        <v>-72.546420999999995</v>
      </c>
      <c r="U1193">
        <v>1.330833333</v>
      </c>
      <c r="V1193">
        <v>1</v>
      </c>
      <c r="W1193">
        <v>3.9</v>
      </c>
      <c r="X1193">
        <v>0</v>
      </c>
      <c r="Y1193">
        <v>484.76</v>
      </c>
      <c r="Z1193">
        <v>9000420001</v>
      </c>
      <c r="AA1193">
        <v>985.18652908670003</v>
      </c>
      <c r="AB1193" t="s">
        <v>54</v>
      </c>
      <c r="AC1193" t="s">
        <v>54</v>
      </c>
      <c r="AD1193" t="s">
        <v>54</v>
      </c>
      <c r="AE1193" t="s">
        <v>73</v>
      </c>
      <c r="AF1193" t="s">
        <v>5628</v>
      </c>
    </row>
    <row r="1194" spans="1:32" x14ac:dyDescent="0.3">
      <c r="A1194" t="s">
        <v>5629</v>
      </c>
      <c r="B1194" t="s">
        <v>5630</v>
      </c>
      <c r="C1194" t="s">
        <v>5631</v>
      </c>
      <c r="D1194" t="s">
        <v>5632</v>
      </c>
      <c r="E1194" t="s">
        <v>85</v>
      </c>
      <c r="F1194">
        <v>2</v>
      </c>
      <c r="G1194">
        <v>2022</v>
      </c>
      <c r="H1194" s="1">
        <v>44963.424186840275</v>
      </c>
      <c r="I1194" t="s">
        <v>3355</v>
      </c>
      <c r="J1194">
        <v>273.69</v>
      </c>
      <c r="K1194">
        <v>0</v>
      </c>
      <c r="L1194" t="s">
        <v>38</v>
      </c>
      <c r="M1194" t="s">
        <v>51</v>
      </c>
      <c r="N1194">
        <v>273.69</v>
      </c>
      <c r="R1194" t="s">
        <v>86</v>
      </c>
      <c r="S1194">
        <v>42.093778</v>
      </c>
      <c r="T1194">
        <v>-76.268000000000001</v>
      </c>
      <c r="U1194">
        <v>0</v>
      </c>
      <c r="V1194">
        <v>2</v>
      </c>
      <c r="W1194">
        <v>1</v>
      </c>
      <c r="X1194">
        <v>0</v>
      </c>
      <c r="Y1194">
        <v>0</v>
      </c>
      <c r="Z1194">
        <v>36007216001</v>
      </c>
      <c r="AA1194">
        <v>291.91386434860999</v>
      </c>
      <c r="AB1194" t="s">
        <v>54</v>
      </c>
      <c r="AC1194" t="s">
        <v>72</v>
      </c>
      <c r="AD1194" t="s">
        <v>43</v>
      </c>
      <c r="AE1194" t="s">
        <v>73</v>
      </c>
      <c r="AF1194" t="s">
        <v>5633</v>
      </c>
    </row>
    <row r="1195" spans="1:32" x14ac:dyDescent="0.3">
      <c r="A1195" t="s">
        <v>5634</v>
      </c>
      <c r="B1195" t="s">
        <v>5635</v>
      </c>
      <c r="C1195" t="s">
        <v>5636</v>
      </c>
      <c r="D1195" t="s">
        <v>5637</v>
      </c>
      <c r="E1195" t="s">
        <v>777</v>
      </c>
      <c r="F1195">
        <v>9</v>
      </c>
      <c r="G1195">
        <v>2022</v>
      </c>
      <c r="H1195" s="1">
        <v>44986.526602916667</v>
      </c>
      <c r="I1195" t="s">
        <v>3355</v>
      </c>
      <c r="J1195">
        <v>273</v>
      </c>
      <c r="K1195">
        <v>0</v>
      </c>
      <c r="L1195" t="s">
        <v>38</v>
      </c>
      <c r="M1195" t="s">
        <v>51</v>
      </c>
      <c r="N1195">
        <v>273</v>
      </c>
      <c r="R1195" t="s">
        <v>86</v>
      </c>
      <c r="S1195">
        <v>39.035407734780101</v>
      </c>
      <c r="T1195">
        <v>-119.948886576654</v>
      </c>
      <c r="Z1195">
        <v>32000013001</v>
      </c>
      <c r="AA1195">
        <v>1083.5230772765001</v>
      </c>
      <c r="AB1195" t="s">
        <v>54</v>
      </c>
      <c r="AC1195" t="s">
        <v>54</v>
      </c>
      <c r="AD1195" t="s">
        <v>54</v>
      </c>
      <c r="AE1195" t="s">
        <v>73</v>
      </c>
      <c r="AF1195" t="s">
        <v>5638</v>
      </c>
    </row>
    <row r="1196" spans="1:32" x14ac:dyDescent="0.3">
      <c r="A1196" t="s">
        <v>5639</v>
      </c>
      <c r="B1196" t="s">
        <v>5640</v>
      </c>
      <c r="C1196" t="s">
        <v>5641</v>
      </c>
      <c r="D1196" t="s">
        <v>5642</v>
      </c>
      <c r="E1196" t="s">
        <v>514</v>
      </c>
      <c r="F1196">
        <v>1</v>
      </c>
      <c r="G1196">
        <v>2022</v>
      </c>
      <c r="H1196" s="1">
        <v>44988.401443564813</v>
      </c>
      <c r="I1196" t="s">
        <v>3355</v>
      </c>
      <c r="J1196">
        <v>271.24599999999998</v>
      </c>
      <c r="K1196">
        <v>0</v>
      </c>
      <c r="L1196" t="s">
        <v>38</v>
      </c>
      <c r="M1196" t="s">
        <v>79</v>
      </c>
      <c r="Q1196">
        <v>271.24599999999998</v>
      </c>
      <c r="R1196" t="s">
        <v>94</v>
      </c>
      <c r="S1196">
        <v>41.725200000000001</v>
      </c>
      <c r="T1196">
        <v>-71.284729999999996</v>
      </c>
      <c r="U1196">
        <v>1.7024999999999999</v>
      </c>
      <c r="V1196">
        <v>1</v>
      </c>
      <c r="W1196">
        <v>2.0099999999999998</v>
      </c>
      <c r="X1196">
        <v>1.97</v>
      </c>
      <c r="Y1196">
        <v>618.66999999999996</v>
      </c>
      <c r="Z1196">
        <v>44000260011</v>
      </c>
      <c r="AA1196">
        <v>657.3980351207</v>
      </c>
      <c r="AB1196" t="s">
        <v>54</v>
      </c>
      <c r="AC1196" t="s">
        <v>54</v>
      </c>
      <c r="AD1196" t="s">
        <v>54</v>
      </c>
      <c r="AE1196" t="s">
        <v>73</v>
      </c>
      <c r="AF1196" t="s">
        <v>5643</v>
      </c>
    </row>
    <row r="1197" spans="1:32" x14ac:dyDescent="0.3">
      <c r="A1197" t="s">
        <v>5644</v>
      </c>
      <c r="B1197" t="s">
        <v>5645</v>
      </c>
      <c r="C1197" t="s">
        <v>5646</v>
      </c>
      <c r="D1197" t="s">
        <v>5647</v>
      </c>
      <c r="E1197" t="s">
        <v>600</v>
      </c>
      <c r="F1197">
        <v>4</v>
      </c>
      <c r="G1197">
        <v>2022</v>
      </c>
      <c r="H1197" s="1">
        <v>44956.628650960651</v>
      </c>
      <c r="I1197" t="s">
        <v>3355</v>
      </c>
      <c r="J1197">
        <v>269.52</v>
      </c>
      <c r="K1197">
        <v>0</v>
      </c>
      <c r="L1197" t="s">
        <v>38</v>
      </c>
      <c r="M1197" t="s">
        <v>51</v>
      </c>
      <c r="N1197">
        <v>255.46</v>
      </c>
      <c r="R1197" t="s">
        <v>52</v>
      </c>
      <c r="S1197">
        <v>30.186781</v>
      </c>
      <c r="T1197">
        <v>-81.393682999999996</v>
      </c>
      <c r="U1197">
        <v>0</v>
      </c>
      <c r="V1197">
        <v>2</v>
      </c>
      <c r="W1197">
        <v>2.4</v>
      </c>
      <c r="X1197">
        <v>1.63</v>
      </c>
      <c r="Y1197">
        <v>0</v>
      </c>
      <c r="Z1197">
        <v>12000172023</v>
      </c>
      <c r="AA1197">
        <v>209.4204267005</v>
      </c>
      <c r="AB1197" t="s">
        <v>41</v>
      </c>
      <c r="AC1197" t="s">
        <v>54</v>
      </c>
      <c r="AD1197" t="s">
        <v>54</v>
      </c>
      <c r="AE1197" t="s">
        <v>55</v>
      </c>
      <c r="AF1197" t="s">
        <v>5648</v>
      </c>
    </row>
    <row r="1198" spans="1:32" x14ac:dyDescent="0.3">
      <c r="A1198" t="s">
        <v>5649</v>
      </c>
      <c r="B1198" t="s">
        <v>5650</v>
      </c>
      <c r="C1198" t="s">
        <v>5651</v>
      </c>
      <c r="D1198" t="s">
        <v>5652</v>
      </c>
      <c r="E1198" t="s">
        <v>192</v>
      </c>
      <c r="F1198">
        <v>4</v>
      </c>
      <c r="G1198">
        <v>2022</v>
      </c>
      <c r="H1198" s="1">
        <v>44974.589798333334</v>
      </c>
      <c r="I1198" t="s">
        <v>3355</v>
      </c>
      <c r="J1198">
        <v>268</v>
      </c>
      <c r="K1198">
        <v>0</v>
      </c>
      <c r="L1198" t="s">
        <v>38</v>
      </c>
      <c r="M1198" t="s">
        <v>51</v>
      </c>
      <c r="N1198">
        <v>268</v>
      </c>
      <c r="R1198" t="s">
        <v>52</v>
      </c>
      <c r="S1198">
        <v>34.758200000000002</v>
      </c>
      <c r="T1198">
        <v>-87.641000000000005</v>
      </c>
      <c r="U1198">
        <v>1.301833333</v>
      </c>
      <c r="V1198">
        <v>1</v>
      </c>
      <c r="W1198">
        <v>4</v>
      </c>
      <c r="X1198">
        <v>1.4470000000000001</v>
      </c>
      <c r="Y1198">
        <v>474.803</v>
      </c>
      <c r="Z1198">
        <v>1000350001</v>
      </c>
      <c r="AA1198">
        <v>917.80778310480002</v>
      </c>
      <c r="AB1198" t="s">
        <v>41</v>
      </c>
      <c r="AC1198" t="s">
        <v>54</v>
      </c>
      <c r="AD1198" t="s">
        <v>54</v>
      </c>
      <c r="AE1198" t="s">
        <v>73</v>
      </c>
      <c r="AF1198" t="s">
        <v>5653</v>
      </c>
    </row>
    <row r="1199" spans="1:32" x14ac:dyDescent="0.3">
      <c r="A1199" t="s">
        <v>5654</v>
      </c>
      <c r="B1199" t="s">
        <v>5655</v>
      </c>
      <c r="C1199" t="s">
        <v>5656</v>
      </c>
      <c r="D1199" t="s">
        <v>5657</v>
      </c>
      <c r="E1199" t="s">
        <v>1064</v>
      </c>
      <c r="F1199">
        <v>3</v>
      </c>
      <c r="G1199">
        <v>2022</v>
      </c>
      <c r="H1199" s="1">
        <v>44945.392841365741</v>
      </c>
      <c r="I1199" t="s">
        <v>3355</v>
      </c>
      <c r="J1199">
        <v>266.57</v>
      </c>
      <c r="K1199">
        <v>0</v>
      </c>
      <c r="L1199" t="s">
        <v>38</v>
      </c>
      <c r="M1199" t="s">
        <v>51</v>
      </c>
      <c r="N1199">
        <v>266.57</v>
      </c>
      <c r="R1199" t="s">
        <v>52</v>
      </c>
      <c r="S1199">
        <v>39.246060999999997</v>
      </c>
      <c r="T1199">
        <v>-77.204640999999995</v>
      </c>
      <c r="U1199">
        <v>0.78075000000000006</v>
      </c>
      <c r="V1199">
        <v>1</v>
      </c>
      <c r="W1199">
        <v>1.5</v>
      </c>
      <c r="X1199">
        <v>0</v>
      </c>
      <c r="Y1199">
        <v>284.99299999999999</v>
      </c>
      <c r="Z1199">
        <v>24000300032</v>
      </c>
      <c r="AA1199">
        <v>419.56927227647998</v>
      </c>
      <c r="AB1199" t="s">
        <v>87</v>
      </c>
      <c r="AC1199" t="s">
        <v>54</v>
      </c>
      <c r="AD1199" t="s">
        <v>54</v>
      </c>
      <c r="AE1199" t="s">
        <v>73</v>
      </c>
      <c r="AF1199" t="s">
        <v>5658</v>
      </c>
    </row>
    <row r="1200" spans="1:32" x14ac:dyDescent="0.3">
      <c r="A1200" t="s">
        <v>5659</v>
      </c>
      <c r="B1200" t="s">
        <v>5660</v>
      </c>
      <c r="C1200" t="s">
        <v>5661</v>
      </c>
      <c r="D1200" t="s">
        <v>5662</v>
      </c>
      <c r="E1200" t="s">
        <v>213</v>
      </c>
      <c r="F1200">
        <v>3</v>
      </c>
      <c r="G1200">
        <v>2022</v>
      </c>
      <c r="H1200" s="1">
        <v>44978.580844780096</v>
      </c>
      <c r="I1200" t="s">
        <v>3355</v>
      </c>
      <c r="J1200">
        <v>266.51</v>
      </c>
      <c r="K1200">
        <v>0</v>
      </c>
      <c r="L1200" t="s">
        <v>38</v>
      </c>
      <c r="M1200" t="s">
        <v>51</v>
      </c>
      <c r="N1200">
        <v>266.51</v>
      </c>
      <c r="R1200" t="s">
        <v>52</v>
      </c>
      <c r="S1200">
        <v>40.164760000000001</v>
      </c>
      <c r="T1200">
        <v>-79.864930000000001</v>
      </c>
      <c r="U1200">
        <v>3.4740000000000002</v>
      </c>
      <c r="V1200">
        <v>1</v>
      </c>
      <c r="W1200">
        <v>3.66</v>
      </c>
      <c r="X1200">
        <v>0</v>
      </c>
      <c r="Y1200">
        <v>1262.1790000000001</v>
      </c>
      <c r="Z1200">
        <v>42005097001</v>
      </c>
      <c r="AA1200">
        <v>1034.3548031815999</v>
      </c>
      <c r="AB1200" t="s">
        <v>41</v>
      </c>
      <c r="AC1200" t="s">
        <v>72</v>
      </c>
      <c r="AD1200" t="s">
        <v>54</v>
      </c>
      <c r="AE1200" t="s">
        <v>73</v>
      </c>
      <c r="AF1200" t="s">
        <v>5663</v>
      </c>
    </row>
    <row r="1201" spans="1:32" x14ac:dyDescent="0.3">
      <c r="A1201" t="s">
        <v>5664</v>
      </c>
      <c r="B1201" t="s">
        <v>5665</v>
      </c>
      <c r="C1201" t="s">
        <v>5666</v>
      </c>
      <c r="D1201" t="s">
        <v>5667</v>
      </c>
      <c r="E1201" t="s">
        <v>259</v>
      </c>
      <c r="F1201">
        <v>7</v>
      </c>
      <c r="G1201">
        <v>2022</v>
      </c>
      <c r="H1201" s="1">
        <v>44973.544650370372</v>
      </c>
      <c r="I1201" t="s">
        <v>3355</v>
      </c>
      <c r="J1201">
        <v>264.3</v>
      </c>
      <c r="K1201">
        <v>0</v>
      </c>
      <c r="L1201" t="s">
        <v>38</v>
      </c>
      <c r="M1201" t="s">
        <v>51</v>
      </c>
      <c r="N1201">
        <v>264.3</v>
      </c>
      <c r="R1201" t="s">
        <v>52</v>
      </c>
      <c r="S1201">
        <v>43.374160000000003</v>
      </c>
      <c r="T1201">
        <v>-94.815690000000004</v>
      </c>
      <c r="U1201">
        <v>0</v>
      </c>
      <c r="V1201">
        <v>1</v>
      </c>
      <c r="W1201">
        <v>8</v>
      </c>
      <c r="X1201">
        <v>3.5</v>
      </c>
      <c r="Y1201">
        <v>0</v>
      </c>
      <c r="Z1201">
        <v>19000280001</v>
      </c>
      <c r="AA1201">
        <v>1970.7372676111399</v>
      </c>
      <c r="AB1201" t="s">
        <v>53</v>
      </c>
      <c r="AC1201" t="s">
        <v>42</v>
      </c>
      <c r="AD1201" t="s">
        <v>54</v>
      </c>
      <c r="AE1201" t="s">
        <v>467</v>
      </c>
      <c r="AF1201" t="s">
        <v>5668</v>
      </c>
    </row>
    <row r="1202" spans="1:32" x14ac:dyDescent="0.3">
      <c r="A1202" t="s">
        <v>5669</v>
      </c>
      <c r="B1202" t="s">
        <v>5670</v>
      </c>
      <c r="C1202" t="s">
        <v>5671</v>
      </c>
      <c r="D1202" t="s">
        <v>5672</v>
      </c>
      <c r="E1202" t="s">
        <v>136</v>
      </c>
      <c r="F1202">
        <v>4</v>
      </c>
      <c r="G1202">
        <v>2022</v>
      </c>
      <c r="H1202" s="1">
        <v>44977.436466747684</v>
      </c>
      <c r="I1202" t="s">
        <v>3355</v>
      </c>
      <c r="J1202">
        <v>262</v>
      </c>
      <c r="K1202">
        <v>0</v>
      </c>
      <c r="L1202" t="s">
        <v>38</v>
      </c>
      <c r="M1202" t="s">
        <v>51</v>
      </c>
      <c r="N1202">
        <v>262</v>
      </c>
      <c r="R1202" t="s">
        <v>52</v>
      </c>
      <c r="S1202">
        <v>35.281680999999999</v>
      </c>
      <c r="T1202">
        <v>-81.016193000000001</v>
      </c>
      <c r="U1202">
        <v>2.1880583329999999</v>
      </c>
      <c r="V1202">
        <v>1</v>
      </c>
      <c r="W1202">
        <v>4</v>
      </c>
      <c r="X1202">
        <v>0</v>
      </c>
      <c r="Y1202">
        <v>797.98940000000005</v>
      </c>
      <c r="Z1202">
        <v>37003608001</v>
      </c>
      <c r="AA1202">
        <v>1220.1016164289999</v>
      </c>
      <c r="AB1202" t="s">
        <v>41</v>
      </c>
      <c r="AC1202" t="s">
        <v>54</v>
      </c>
      <c r="AD1202" t="s">
        <v>54</v>
      </c>
      <c r="AE1202" t="s">
        <v>54</v>
      </c>
      <c r="AF1202" t="s">
        <v>5673</v>
      </c>
    </row>
    <row r="1203" spans="1:32" x14ac:dyDescent="0.3">
      <c r="A1203" t="s">
        <v>5674</v>
      </c>
      <c r="B1203" t="s">
        <v>5675</v>
      </c>
      <c r="C1203" t="s">
        <v>5676</v>
      </c>
      <c r="D1203" t="s">
        <v>1213</v>
      </c>
      <c r="E1203" t="s">
        <v>1913</v>
      </c>
      <c r="F1203">
        <v>8</v>
      </c>
      <c r="G1203">
        <v>2022</v>
      </c>
      <c r="H1203" s="1">
        <v>44964.54918800926</v>
      </c>
      <c r="I1203" t="s">
        <v>3355</v>
      </c>
      <c r="J1203">
        <v>261</v>
      </c>
      <c r="K1203">
        <v>0</v>
      </c>
      <c r="L1203" t="s">
        <v>38</v>
      </c>
      <c r="M1203" t="s">
        <v>679</v>
      </c>
      <c r="O1203">
        <v>261</v>
      </c>
      <c r="R1203" t="s">
        <v>52</v>
      </c>
      <c r="S1203">
        <v>45.658479999999997</v>
      </c>
      <c r="T1203">
        <v>-108.75218</v>
      </c>
      <c r="U1203">
        <v>1.002</v>
      </c>
      <c r="V1203">
        <v>1</v>
      </c>
      <c r="W1203">
        <v>0</v>
      </c>
      <c r="X1203">
        <v>0</v>
      </c>
      <c r="Y1203">
        <v>365.97</v>
      </c>
      <c r="Z1203">
        <v>30000062001</v>
      </c>
      <c r="AA1203">
        <v>396.98828713659998</v>
      </c>
      <c r="AB1203" t="s">
        <v>407</v>
      </c>
      <c r="AC1203" t="s">
        <v>42</v>
      </c>
      <c r="AD1203" t="s">
        <v>54</v>
      </c>
      <c r="AE1203" t="s">
        <v>65</v>
      </c>
      <c r="AF1203" t="s">
        <v>5677</v>
      </c>
    </row>
    <row r="1204" spans="1:32" x14ac:dyDescent="0.3">
      <c r="A1204" t="s">
        <v>5678</v>
      </c>
      <c r="B1204" t="s">
        <v>5679</v>
      </c>
      <c r="C1204" t="s">
        <v>5679</v>
      </c>
      <c r="D1204" t="s">
        <v>98</v>
      </c>
      <c r="E1204" t="s">
        <v>99</v>
      </c>
      <c r="F1204">
        <v>6</v>
      </c>
      <c r="G1204">
        <v>2022</v>
      </c>
      <c r="H1204" s="1">
        <v>44832.4273009838</v>
      </c>
      <c r="I1204" t="s">
        <v>3355</v>
      </c>
      <c r="J1204">
        <v>260.79000000000002</v>
      </c>
      <c r="K1204">
        <v>0</v>
      </c>
      <c r="L1204" t="s">
        <v>38</v>
      </c>
      <c r="M1204" t="s">
        <v>79</v>
      </c>
      <c r="Q1204">
        <v>260.79000000000002</v>
      </c>
      <c r="R1204" t="s">
        <v>94</v>
      </c>
      <c r="S1204">
        <v>29.695799999999998</v>
      </c>
      <c r="T1204">
        <v>-95.877600000000001</v>
      </c>
      <c r="AB1204" t="s">
        <v>41</v>
      </c>
      <c r="AC1204" t="s">
        <v>54</v>
      </c>
      <c r="AD1204" t="s">
        <v>54</v>
      </c>
      <c r="AE1204" t="s">
        <v>73</v>
      </c>
      <c r="AF1204" t="s">
        <v>5680</v>
      </c>
    </row>
    <row r="1205" spans="1:32" x14ac:dyDescent="0.3">
      <c r="A1205" t="s">
        <v>5681</v>
      </c>
      <c r="B1205" t="s">
        <v>5682</v>
      </c>
      <c r="C1205" t="s">
        <v>5683</v>
      </c>
      <c r="D1205" t="s">
        <v>5684</v>
      </c>
      <c r="E1205" t="s">
        <v>36</v>
      </c>
      <c r="F1205">
        <v>9</v>
      </c>
      <c r="G1205">
        <v>2022</v>
      </c>
      <c r="H1205" s="1">
        <v>44973.600910428242</v>
      </c>
      <c r="I1205" t="s">
        <v>3355</v>
      </c>
      <c r="J1205">
        <v>260.41000000000003</v>
      </c>
      <c r="K1205">
        <v>0</v>
      </c>
      <c r="L1205" t="s">
        <v>38</v>
      </c>
      <c r="M1205" t="s">
        <v>79</v>
      </c>
      <c r="Q1205">
        <v>258.22000000000003</v>
      </c>
      <c r="R1205" t="s">
        <v>94</v>
      </c>
      <c r="S1205">
        <v>33.287859999640098</v>
      </c>
      <c r="T1205">
        <v>-117.437310000156</v>
      </c>
      <c r="AB1205" t="s">
        <v>118</v>
      </c>
      <c r="AC1205" t="s">
        <v>72</v>
      </c>
      <c r="AD1205" t="s">
        <v>54</v>
      </c>
      <c r="AE1205" t="s">
        <v>44</v>
      </c>
      <c r="AF1205" t="s">
        <v>5685</v>
      </c>
    </row>
    <row r="1206" spans="1:32" x14ac:dyDescent="0.3">
      <c r="A1206" t="s">
        <v>5686</v>
      </c>
      <c r="B1206" t="s">
        <v>5687</v>
      </c>
      <c r="C1206" t="s">
        <v>5688</v>
      </c>
      <c r="D1206" t="s">
        <v>5689</v>
      </c>
      <c r="E1206" t="s">
        <v>247</v>
      </c>
      <c r="F1206">
        <v>1</v>
      </c>
      <c r="G1206">
        <v>2022</v>
      </c>
      <c r="H1206" s="1">
        <v>44963.493141921295</v>
      </c>
      <c r="I1206" t="s">
        <v>3355</v>
      </c>
      <c r="J1206">
        <v>260.10000000000002</v>
      </c>
      <c r="K1206">
        <v>0</v>
      </c>
      <c r="L1206" t="s">
        <v>38</v>
      </c>
      <c r="M1206" t="s">
        <v>79</v>
      </c>
      <c r="Q1206">
        <v>260.10000000000002</v>
      </c>
      <c r="R1206" t="s">
        <v>52</v>
      </c>
      <c r="S1206">
        <v>42.107813999999998</v>
      </c>
      <c r="T1206">
        <v>-70.899721</v>
      </c>
      <c r="U1206">
        <v>2.5499999999999998</v>
      </c>
      <c r="V1206">
        <v>1</v>
      </c>
      <c r="W1206">
        <v>2.5</v>
      </c>
      <c r="X1206">
        <v>0</v>
      </c>
      <c r="Y1206">
        <v>927.4</v>
      </c>
      <c r="Z1206">
        <v>25000018001</v>
      </c>
      <c r="AA1206">
        <v>695.64002608340002</v>
      </c>
      <c r="AB1206" t="s">
        <v>53</v>
      </c>
      <c r="AC1206" t="s">
        <v>42</v>
      </c>
      <c r="AD1206" t="s">
        <v>54</v>
      </c>
      <c r="AE1206" t="s">
        <v>65</v>
      </c>
      <c r="AF1206" t="s">
        <v>5690</v>
      </c>
    </row>
    <row r="1207" spans="1:32" x14ac:dyDescent="0.3">
      <c r="A1207" t="s">
        <v>5691</v>
      </c>
      <c r="B1207" t="s">
        <v>5692</v>
      </c>
      <c r="C1207" t="s">
        <v>5693</v>
      </c>
      <c r="D1207" t="s">
        <v>5694</v>
      </c>
      <c r="E1207" t="s">
        <v>1064</v>
      </c>
      <c r="F1207">
        <v>3</v>
      </c>
      <c r="G1207">
        <v>2022</v>
      </c>
      <c r="H1207" s="1">
        <v>44999.408679004628</v>
      </c>
      <c r="I1207" t="s">
        <v>3355</v>
      </c>
      <c r="J1207">
        <v>259.97000000000003</v>
      </c>
      <c r="K1207">
        <v>0</v>
      </c>
      <c r="L1207" t="s">
        <v>38</v>
      </c>
      <c r="M1207" t="s">
        <v>79</v>
      </c>
      <c r="Q1207">
        <v>259.97000000000003</v>
      </c>
      <c r="R1207" t="s">
        <v>94</v>
      </c>
      <c r="S1207">
        <v>38.529482000000002</v>
      </c>
      <c r="T1207">
        <v>-76.985787000000002</v>
      </c>
      <c r="U1207">
        <v>1.093583333</v>
      </c>
      <c r="V1207">
        <v>1</v>
      </c>
      <c r="W1207">
        <v>1.5</v>
      </c>
      <c r="X1207">
        <v>0</v>
      </c>
      <c r="Y1207">
        <v>399.23899999999998</v>
      </c>
      <c r="Z1207">
        <v>24000044001</v>
      </c>
      <c r="AA1207">
        <v>400.63038151400002</v>
      </c>
      <c r="AB1207" t="s">
        <v>54</v>
      </c>
      <c r="AC1207" t="s">
        <v>54</v>
      </c>
      <c r="AD1207" t="s">
        <v>54</v>
      </c>
      <c r="AE1207" t="s">
        <v>73</v>
      </c>
      <c r="AF1207" t="s">
        <v>5695</v>
      </c>
    </row>
    <row r="1208" spans="1:32" x14ac:dyDescent="0.3">
      <c r="A1208" t="s">
        <v>5696</v>
      </c>
      <c r="B1208" t="s">
        <v>5697</v>
      </c>
      <c r="C1208" t="s">
        <v>5698</v>
      </c>
      <c r="D1208" t="s">
        <v>5699</v>
      </c>
      <c r="E1208" t="s">
        <v>854</v>
      </c>
      <c r="F1208">
        <v>8</v>
      </c>
      <c r="G1208">
        <v>2022</v>
      </c>
      <c r="H1208" s="1">
        <v>44964.626049652776</v>
      </c>
      <c r="I1208" t="s">
        <v>3355</v>
      </c>
      <c r="J1208">
        <v>257.34100000000001</v>
      </c>
      <c r="K1208">
        <v>0</v>
      </c>
      <c r="L1208" t="s">
        <v>38</v>
      </c>
      <c r="M1208" t="s">
        <v>79</v>
      </c>
      <c r="Q1208">
        <v>257.34100000000001</v>
      </c>
      <c r="R1208" t="s">
        <v>94</v>
      </c>
      <c r="S1208">
        <v>40.061337000000002</v>
      </c>
      <c r="T1208">
        <v>-111.731059</v>
      </c>
      <c r="U1208">
        <v>1.701666667</v>
      </c>
      <c r="V1208">
        <v>1</v>
      </c>
      <c r="W1208">
        <v>3</v>
      </c>
      <c r="X1208">
        <v>4.5</v>
      </c>
      <c r="Y1208">
        <v>621.1</v>
      </c>
      <c r="Z1208">
        <v>49000129001</v>
      </c>
      <c r="AB1208" t="s">
        <v>53</v>
      </c>
      <c r="AC1208" t="s">
        <v>54</v>
      </c>
      <c r="AD1208" t="s">
        <v>54</v>
      </c>
      <c r="AE1208" t="s">
        <v>73</v>
      </c>
      <c r="AF1208" t="s">
        <v>5700</v>
      </c>
    </row>
    <row r="1209" spans="1:32" x14ac:dyDescent="0.3">
      <c r="A1209" t="s">
        <v>5701</v>
      </c>
      <c r="B1209" t="s">
        <v>5702</v>
      </c>
      <c r="C1209" t="s">
        <v>5703</v>
      </c>
      <c r="D1209" t="s">
        <v>5704</v>
      </c>
      <c r="E1209" t="s">
        <v>213</v>
      </c>
      <c r="F1209">
        <v>3</v>
      </c>
      <c r="G1209">
        <v>2022</v>
      </c>
      <c r="H1209" s="1">
        <v>44985.460881932871</v>
      </c>
      <c r="I1209" t="s">
        <v>3355</v>
      </c>
      <c r="J1209">
        <v>257.08999999999997</v>
      </c>
      <c r="K1209">
        <v>0</v>
      </c>
      <c r="L1209" t="s">
        <v>38</v>
      </c>
      <c r="M1209" t="s">
        <v>79</v>
      </c>
      <c r="Q1209">
        <v>257.08999999999997</v>
      </c>
      <c r="R1209" t="s">
        <v>94</v>
      </c>
      <c r="S1209">
        <v>40.582188000000002</v>
      </c>
      <c r="T1209">
        <v>-79.161479</v>
      </c>
      <c r="U1209">
        <v>4.9966666670000004</v>
      </c>
      <c r="V1209">
        <v>1</v>
      </c>
      <c r="W1209">
        <v>8.1999999999999993</v>
      </c>
      <c r="X1209">
        <v>0</v>
      </c>
      <c r="Y1209">
        <v>1812</v>
      </c>
      <c r="Z1209">
        <v>42005033001</v>
      </c>
      <c r="AA1209">
        <v>2731.57078305</v>
      </c>
      <c r="AB1209" t="s">
        <v>53</v>
      </c>
      <c r="AC1209" t="s">
        <v>54</v>
      </c>
      <c r="AD1209" t="s">
        <v>54</v>
      </c>
      <c r="AE1209" t="s">
        <v>65</v>
      </c>
      <c r="AF1209" t="s">
        <v>5705</v>
      </c>
    </row>
    <row r="1210" spans="1:32" x14ac:dyDescent="0.3">
      <c r="A1210" t="s">
        <v>5706</v>
      </c>
      <c r="B1210" t="s">
        <v>5707</v>
      </c>
      <c r="C1210" t="s">
        <v>5707</v>
      </c>
      <c r="D1210" t="s">
        <v>2080</v>
      </c>
      <c r="E1210" t="s">
        <v>99</v>
      </c>
      <c r="F1210">
        <v>6</v>
      </c>
      <c r="G1210">
        <v>2022</v>
      </c>
      <c r="H1210" s="1">
        <v>44832.416899652781</v>
      </c>
      <c r="I1210" t="s">
        <v>3355</v>
      </c>
      <c r="J1210">
        <v>255.27</v>
      </c>
      <c r="K1210">
        <v>0</v>
      </c>
      <c r="L1210" t="s">
        <v>38</v>
      </c>
      <c r="M1210" t="s">
        <v>79</v>
      </c>
      <c r="Q1210">
        <v>255.27</v>
      </c>
      <c r="R1210" t="s">
        <v>94</v>
      </c>
      <c r="S1210">
        <v>32.224513999999999</v>
      </c>
      <c r="T1210">
        <v>-95.862696999999997</v>
      </c>
      <c r="U1210">
        <v>0.41720833299999999</v>
      </c>
      <c r="V1210">
        <v>1</v>
      </c>
      <c r="W1210">
        <v>1.0269999999999999</v>
      </c>
      <c r="X1210">
        <v>0</v>
      </c>
      <c r="Y1210">
        <v>152.22710000000001</v>
      </c>
      <c r="AB1210" t="s">
        <v>1420</v>
      </c>
      <c r="AC1210" t="s">
        <v>54</v>
      </c>
      <c r="AD1210" t="s">
        <v>54</v>
      </c>
      <c r="AE1210" t="s">
        <v>73</v>
      </c>
      <c r="AF1210" t="s">
        <v>5708</v>
      </c>
    </row>
    <row r="1211" spans="1:32" x14ac:dyDescent="0.3">
      <c r="A1211" t="s">
        <v>5709</v>
      </c>
      <c r="B1211" t="s">
        <v>5710</v>
      </c>
      <c r="C1211" t="s">
        <v>5711</v>
      </c>
      <c r="D1211" t="s">
        <v>5712</v>
      </c>
      <c r="E1211" t="s">
        <v>117</v>
      </c>
      <c r="F1211">
        <v>5</v>
      </c>
      <c r="G1211">
        <v>2022</v>
      </c>
      <c r="H1211" s="1">
        <v>44937.792007731485</v>
      </c>
      <c r="I1211" t="s">
        <v>3355</v>
      </c>
      <c r="J1211">
        <v>255</v>
      </c>
      <c r="K1211">
        <v>0</v>
      </c>
      <c r="L1211" t="s">
        <v>38</v>
      </c>
      <c r="M1211" t="s">
        <v>51</v>
      </c>
      <c r="N1211">
        <v>255</v>
      </c>
      <c r="R1211" t="s">
        <v>52</v>
      </c>
      <c r="S1211">
        <v>38.510689999999997</v>
      </c>
      <c r="T1211">
        <v>-89.150459999999995</v>
      </c>
      <c r="U1211">
        <v>2.1745833330000002</v>
      </c>
      <c r="V1211">
        <v>3</v>
      </c>
      <c r="W1211">
        <v>4.5</v>
      </c>
      <c r="X1211">
        <v>3.15</v>
      </c>
      <c r="Y1211">
        <v>790.77700000000004</v>
      </c>
      <c r="Z1211">
        <v>17000004001</v>
      </c>
      <c r="AA1211">
        <v>949.85821362592003</v>
      </c>
      <c r="AB1211" t="s">
        <v>41</v>
      </c>
      <c r="AC1211" t="s">
        <v>54</v>
      </c>
      <c r="AD1211" t="s">
        <v>54</v>
      </c>
      <c r="AE1211" t="s">
        <v>73</v>
      </c>
      <c r="AF1211" t="s">
        <v>5713</v>
      </c>
    </row>
    <row r="1212" spans="1:32" x14ac:dyDescent="0.3">
      <c r="A1212" t="s">
        <v>5714</v>
      </c>
      <c r="B1212" t="s">
        <v>5715</v>
      </c>
      <c r="C1212" t="s">
        <v>5715</v>
      </c>
      <c r="D1212" t="s">
        <v>5716</v>
      </c>
      <c r="E1212" t="s">
        <v>99</v>
      </c>
      <c r="F1212">
        <v>6</v>
      </c>
      <c r="G1212">
        <v>2022</v>
      </c>
      <c r="H1212" s="1">
        <v>44834.461045960648</v>
      </c>
      <c r="I1212" t="s">
        <v>3355</v>
      </c>
      <c r="J1212">
        <v>255</v>
      </c>
      <c r="K1212">
        <v>0</v>
      </c>
      <c r="L1212" t="s">
        <v>38</v>
      </c>
      <c r="M1212" t="s">
        <v>79</v>
      </c>
      <c r="Q1212">
        <v>255</v>
      </c>
      <c r="R1212" t="s">
        <v>52</v>
      </c>
      <c r="S1212">
        <v>27.801670000000001</v>
      </c>
      <c r="T1212">
        <v>-97.651129999999995</v>
      </c>
      <c r="U1212">
        <v>0.93333333299999999</v>
      </c>
      <c r="V1212">
        <v>1</v>
      </c>
      <c r="W1212">
        <v>3</v>
      </c>
      <c r="X1212">
        <v>2.4</v>
      </c>
      <c r="Y1212">
        <v>340.9</v>
      </c>
      <c r="Z1212">
        <v>48001206001</v>
      </c>
      <c r="AB1212" t="s">
        <v>118</v>
      </c>
      <c r="AC1212" t="s">
        <v>54</v>
      </c>
      <c r="AD1212" t="s">
        <v>54</v>
      </c>
      <c r="AE1212" t="s">
        <v>54</v>
      </c>
      <c r="AF1212" t="s">
        <v>5717</v>
      </c>
    </row>
    <row r="1213" spans="1:32" x14ac:dyDescent="0.3">
      <c r="A1213" t="s">
        <v>5718</v>
      </c>
      <c r="B1213" t="s">
        <v>5719</v>
      </c>
      <c r="C1213" t="s">
        <v>5720</v>
      </c>
      <c r="D1213" t="s">
        <v>5721</v>
      </c>
      <c r="E1213" t="s">
        <v>629</v>
      </c>
      <c r="F1213">
        <v>6</v>
      </c>
      <c r="G1213">
        <v>2022</v>
      </c>
      <c r="H1213" s="1">
        <v>44985.532883402775</v>
      </c>
      <c r="I1213" t="s">
        <v>3355</v>
      </c>
      <c r="J1213">
        <v>255</v>
      </c>
      <c r="K1213">
        <v>0</v>
      </c>
      <c r="L1213" t="s">
        <v>38</v>
      </c>
      <c r="M1213" t="s">
        <v>51</v>
      </c>
      <c r="N1213">
        <v>207</v>
      </c>
      <c r="R1213" t="s">
        <v>52</v>
      </c>
      <c r="S1213">
        <v>33.349440000000001</v>
      </c>
      <c r="T1213">
        <v>-105.66195999999999</v>
      </c>
      <c r="U1213">
        <v>1.5433333330000001</v>
      </c>
      <c r="V1213">
        <v>1</v>
      </c>
      <c r="W1213">
        <v>2.64</v>
      </c>
      <c r="X1213">
        <v>0</v>
      </c>
      <c r="Y1213">
        <v>563.76</v>
      </c>
      <c r="Z1213">
        <v>35200900505</v>
      </c>
      <c r="AA1213">
        <v>983.36548189799998</v>
      </c>
      <c r="AB1213" t="s">
        <v>118</v>
      </c>
      <c r="AC1213" t="s">
        <v>5722</v>
      </c>
      <c r="AD1213" t="s">
        <v>54</v>
      </c>
      <c r="AE1213" t="s">
        <v>73</v>
      </c>
      <c r="AF1213" t="s">
        <v>5723</v>
      </c>
    </row>
    <row r="1214" spans="1:32" x14ac:dyDescent="0.3">
      <c r="A1214" t="s">
        <v>5724</v>
      </c>
      <c r="B1214" t="s">
        <v>5725</v>
      </c>
      <c r="C1214" t="s">
        <v>5726</v>
      </c>
      <c r="D1214" t="s">
        <v>5727</v>
      </c>
      <c r="E1214" t="s">
        <v>36</v>
      </c>
      <c r="F1214">
        <v>9</v>
      </c>
      <c r="G1214">
        <v>2022</v>
      </c>
      <c r="H1214" s="1">
        <v>44946.671153726849</v>
      </c>
      <c r="I1214" t="s">
        <v>3355</v>
      </c>
      <c r="J1214">
        <v>254.5</v>
      </c>
      <c r="K1214">
        <v>0</v>
      </c>
      <c r="L1214" t="s">
        <v>38</v>
      </c>
      <c r="M1214" t="s">
        <v>51</v>
      </c>
      <c r="N1214">
        <v>190.1</v>
      </c>
      <c r="R1214" t="s">
        <v>52</v>
      </c>
      <c r="S1214">
        <v>34.145388835227401</v>
      </c>
      <c r="T1214">
        <v>-116.412344904893</v>
      </c>
      <c r="AB1214" t="s">
        <v>54</v>
      </c>
      <c r="AC1214" t="s">
        <v>54</v>
      </c>
      <c r="AD1214" t="s">
        <v>54</v>
      </c>
      <c r="AE1214" t="s">
        <v>73</v>
      </c>
      <c r="AF1214" t="s">
        <v>5728</v>
      </c>
    </row>
    <row r="1215" spans="1:32" x14ac:dyDescent="0.3">
      <c r="A1215" t="s">
        <v>5729</v>
      </c>
      <c r="B1215" t="s">
        <v>5730</v>
      </c>
      <c r="C1215" t="s">
        <v>5731</v>
      </c>
      <c r="D1215" t="s">
        <v>5732</v>
      </c>
      <c r="E1215" t="s">
        <v>259</v>
      </c>
      <c r="F1215">
        <v>7</v>
      </c>
      <c r="G1215">
        <v>2022</v>
      </c>
      <c r="H1215" s="1">
        <v>44965.508653773148</v>
      </c>
      <c r="I1215" t="s">
        <v>3355</v>
      </c>
      <c r="J1215">
        <v>254</v>
      </c>
      <c r="K1215">
        <v>0</v>
      </c>
      <c r="L1215" t="s">
        <v>38</v>
      </c>
      <c r="M1215" t="s">
        <v>51</v>
      </c>
      <c r="N1215">
        <v>254</v>
      </c>
      <c r="R1215" t="s">
        <v>52</v>
      </c>
      <c r="S1215">
        <v>41.566389000000001</v>
      </c>
      <c r="T1215">
        <v>-91.248889000000005</v>
      </c>
      <c r="U1215">
        <v>0</v>
      </c>
      <c r="V1215">
        <v>1</v>
      </c>
      <c r="W1215">
        <v>4.6100000000000003</v>
      </c>
      <c r="X1215">
        <v>2.21</v>
      </c>
      <c r="Y1215">
        <v>0</v>
      </c>
      <c r="Z1215">
        <v>19000916001</v>
      </c>
      <c r="AA1215">
        <v>650.11384636590003</v>
      </c>
      <c r="AB1215" t="s">
        <v>41</v>
      </c>
      <c r="AC1215" t="s">
        <v>72</v>
      </c>
      <c r="AD1215" t="s">
        <v>54</v>
      </c>
      <c r="AE1215" t="s">
        <v>65</v>
      </c>
      <c r="AF1215" t="s">
        <v>5733</v>
      </c>
    </row>
    <row r="1216" spans="1:32" x14ac:dyDescent="0.3">
      <c r="A1216" t="s">
        <v>5734</v>
      </c>
      <c r="B1216" t="s">
        <v>5735</v>
      </c>
      <c r="C1216" t="s">
        <v>5736</v>
      </c>
      <c r="D1216" t="s">
        <v>5737</v>
      </c>
      <c r="E1216" t="s">
        <v>1719</v>
      </c>
      <c r="F1216">
        <v>7</v>
      </c>
      <c r="G1216">
        <v>2022</v>
      </c>
      <c r="H1216" s="1">
        <v>44971.639101122688</v>
      </c>
      <c r="I1216" t="s">
        <v>3355</v>
      </c>
      <c r="J1216">
        <v>253.91</v>
      </c>
      <c r="K1216">
        <v>0</v>
      </c>
      <c r="L1216" t="s">
        <v>38</v>
      </c>
      <c r="M1216" t="s">
        <v>51</v>
      </c>
      <c r="N1216">
        <v>253.91</v>
      </c>
      <c r="R1216" t="s">
        <v>52</v>
      </c>
      <c r="S1216">
        <v>37.38597</v>
      </c>
      <c r="T1216">
        <v>-94.710800000000006</v>
      </c>
      <c r="U1216">
        <v>3.1816666659999999</v>
      </c>
      <c r="V1216">
        <v>2</v>
      </c>
      <c r="W1216">
        <v>3</v>
      </c>
      <c r="X1216">
        <v>0</v>
      </c>
      <c r="Y1216">
        <v>955.50350000000003</v>
      </c>
      <c r="Z1216">
        <v>20000456001</v>
      </c>
      <c r="AA1216">
        <v>2080.1822036520098</v>
      </c>
      <c r="AB1216" t="s">
        <v>177</v>
      </c>
      <c r="AC1216" t="s">
        <v>72</v>
      </c>
      <c r="AD1216" t="s">
        <v>54</v>
      </c>
      <c r="AE1216" t="s">
        <v>73</v>
      </c>
      <c r="AF1216" t="s">
        <v>5738</v>
      </c>
    </row>
    <row r="1217" spans="1:32" x14ac:dyDescent="0.3">
      <c r="A1217" t="s">
        <v>5739</v>
      </c>
      <c r="B1217" t="s">
        <v>5740</v>
      </c>
      <c r="C1217" t="s">
        <v>5741</v>
      </c>
      <c r="D1217" t="s">
        <v>5742</v>
      </c>
      <c r="E1217" t="s">
        <v>514</v>
      </c>
      <c r="F1217">
        <v>1</v>
      </c>
      <c r="G1217">
        <v>2022</v>
      </c>
      <c r="H1217" s="1">
        <v>44939.583159872687</v>
      </c>
      <c r="I1217" t="s">
        <v>3355</v>
      </c>
      <c r="J1217">
        <v>253.9</v>
      </c>
      <c r="K1217">
        <v>0</v>
      </c>
      <c r="L1217" t="s">
        <v>38</v>
      </c>
      <c r="M1217" t="s">
        <v>79</v>
      </c>
      <c r="Q1217">
        <v>253.9</v>
      </c>
      <c r="R1217" t="s">
        <v>94</v>
      </c>
      <c r="S1217">
        <v>41.658470999999999</v>
      </c>
      <c r="T1217">
        <v>-71.448077999999995</v>
      </c>
      <c r="U1217">
        <v>0.82039308300000002</v>
      </c>
      <c r="V1217">
        <v>1</v>
      </c>
      <c r="W1217">
        <v>1.7</v>
      </c>
      <c r="X1217">
        <v>0.85699999999999998</v>
      </c>
      <c r="Y1217">
        <v>298.80990400000002</v>
      </c>
      <c r="Z1217">
        <v>44000008001</v>
      </c>
      <c r="AA1217">
        <v>373.31467368350002</v>
      </c>
      <c r="AB1217" t="s">
        <v>54</v>
      </c>
      <c r="AC1217" t="s">
        <v>54</v>
      </c>
      <c r="AD1217" t="s">
        <v>54</v>
      </c>
      <c r="AE1217" t="s">
        <v>73</v>
      </c>
      <c r="AF1217" t="s">
        <v>5743</v>
      </c>
    </row>
    <row r="1218" spans="1:32" x14ac:dyDescent="0.3">
      <c r="A1218" t="s">
        <v>5744</v>
      </c>
      <c r="B1218" t="s">
        <v>5745</v>
      </c>
      <c r="C1218" t="s">
        <v>5746</v>
      </c>
      <c r="D1218" t="s">
        <v>5747</v>
      </c>
      <c r="E1218" t="s">
        <v>85</v>
      </c>
      <c r="F1218">
        <v>2</v>
      </c>
      <c r="G1218">
        <v>2022</v>
      </c>
      <c r="H1218" s="1">
        <v>44980.461934988423</v>
      </c>
      <c r="I1218" t="s">
        <v>3355</v>
      </c>
      <c r="J1218">
        <v>252</v>
      </c>
      <c r="K1218">
        <v>0</v>
      </c>
      <c r="L1218" t="s">
        <v>38</v>
      </c>
      <c r="M1218" t="s">
        <v>39</v>
      </c>
      <c r="N1218">
        <v>104</v>
      </c>
      <c r="Q1218">
        <v>953</v>
      </c>
      <c r="R1218" t="s">
        <v>673</v>
      </c>
      <c r="S1218">
        <v>42.660350000000001</v>
      </c>
      <c r="T1218">
        <v>-77.041330000000002</v>
      </c>
      <c r="U1218">
        <v>1.3499019999999999</v>
      </c>
      <c r="V1218">
        <v>2</v>
      </c>
      <c r="W1218">
        <v>1.8</v>
      </c>
      <c r="X1218">
        <v>0</v>
      </c>
      <c r="Y1218">
        <v>489.69</v>
      </c>
      <c r="Z1218">
        <v>36008097001</v>
      </c>
      <c r="AA1218">
        <v>524.46159034560003</v>
      </c>
      <c r="AB1218" t="s">
        <v>53</v>
      </c>
      <c r="AC1218" t="s">
        <v>42</v>
      </c>
      <c r="AD1218" t="s">
        <v>54</v>
      </c>
      <c r="AE1218" t="s">
        <v>73</v>
      </c>
      <c r="AF1218" t="s">
        <v>5748</v>
      </c>
    </row>
    <row r="1219" spans="1:32" x14ac:dyDescent="0.3">
      <c r="A1219" t="s">
        <v>5749</v>
      </c>
      <c r="B1219" t="s">
        <v>5750</v>
      </c>
      <c r="C1219" t="s">
        <v>5751</v>
      </c>
      <c r="D1219" t="s">
        <v>5752</v>
      </c>
      <c r="E1219" t="s">
        <v>36</v>
      </c>
      <c r="F1219">
        <v>9</v>
      </c>
      <c r="G1219">
        <v>2022</v>
      </c>
      <c r="H1219" s="1">
        <v>44950.725038750003</v>
      </c>
      <c r="I1219" t="s">
        <v>3355</v>
      </c>
      <c r="J1219">
        <v>252</v>
      </c>
      <c r="K1219">
        <v>0</v>
      </c>
      <c r="L1219" t="s">
        <v>38</v>
      </c>
      <c r="M1219" t="s">
        <v>79</v>
      </c>
      <c r="Q1219">
        <v>251</v>
      </c>
      <c r="R1219" t="s">
        <v>86</v>
      </c>
      <c r="S1219">
        <v>35.141714</v>
      </c>
      <c r="T1219">
        <v>-120.63287</v>
      </c>
      <c r="U1219">
        <v>0.92925000000000002</v>
      </c>
      <c r="V1219">
        <v>1</v>
      </c>
      <c r="W1219">
        <v>1.9</v>
      </c>
      <c r="X1219">
        <v>0</v>
      </c>
      <c r="Y1219">
        <v>339.30900000000003</v>
      </c>
      <c r="Z1219">
        <v>6003028001</v>
      </c>
      <c r="AA1219">
        <v>497.14588251510003</v>
      </c>
      <c r="AB1219" t="s">
        <v>53</v>
      </c>
      <c r="AC1219" t="s">
        <v>72</v>
      </c>
      <c r="AD1219" t="s">
        <v>54</v>
      </c>
      <c r="AE1219" t="s">
        <v>73</v>
      </c>
      <c r="AF1219" t="s">
        <v>5753</v>
      </c>
    </row>
    <row r="1220" spans="1:32" x14ac:dyDescent="0.3">
      <c r="A1220" t="s">
        <v>5754</v>
      </c>
      <c r="B1220" t="s">
        <v>5755</v>
      </c>
      <c r="C1220" t="s">
        <v>5756</v>
      </c>
      <c r="D1220" t="s">
        <v>5757</v>
      </c>
      <c r="E1220" t="s">
        <v>36</v>
      </c>
      <c r="F1220">
        <v>9</v>
      </c>
      <c r="G1220">
        <v>2022</v>
      </c>
      <c r="H1220" s="1">
        <v>44985.642741412034</v>
      </c>
      <c r="I1220" t="s">
        <v>3355</v>
      </c>
      <c r="J1220">
        <v>251.65</v>
      </c>
      <c r="K1220">
        <v>0</v>
      </c>
      <c r="L1220" t="s">
        <v>38</v>
      </c>
      <c r="M1220" t="s">
        <v>79</v>
      </c>
      <c r="Q1220">
        <v>251.65</v>
      </c>
      <c r="R1220" t="s">
        <v>94</v>
      </c>
      <c r="S1220">
        <v>37.780340000000002</v>
      </c>
      <c r="T1220">
        <v>-121.51779000000001</v>
      </c>
      <c r="U1220">
        <v>1.2603333329999999</v>
      </c>
      <c r="V1220">
        <v>1</v>
      </c>
      <c r="W1220">
        <v>3</v>
      </c>
      <c r="X1220">
        <v>0.91</v>
      </c>
      <c r="Y1220">
        <v>460.12299999999999</v>
      </c>
      <c r="AB1220" t="s">
        <v>4408</v>
      </c>
      <c r="AC1220" t="s">
        <v>54</v>
      </c>
      <c r="AD1220" t="s">
        <v>54</v>
      </c>
      <c r="AE1220" t="s">
        <v>73</v>
      </c>
      <c r="AF1220" t="s">
        <v>5758</v>
      </c>
    </row>
    <row r="1221" spans="1:32" x14ac:dyDescent="0.3">
      <c r="A1221" t="s">
        <v>5759</v>
      </c>
      <c r="B1221" t="s">
        <v>5760</v>
      </c>
      <c r="C1221" t="s">
        <v>5761</v>
      </c>
      <c r="D1221" t="s">
        <v>5762</v>
      </c>
      <c r="E1221" t="s">
        <v>213</v>
      </c>
      <c r="F1221">
        <v>3</v>
      </c>
      <c r="G1221">
        <v>2022</v>
      </c>
      <c r="H1221" s="1">
        <v>44973.472590879632</v>
      </c>
      <c r="I1221" t="s">
        <v>3355</v>
      </c>
      <c r="J1221">
        <v>251.3</v>
      </c>
      <c r="K1221">
        <v>0</v>
      </c>
      <c r="L1221" t="s">
        <v>38</v>
      </c>
      <c r="M1221" t="s">
        <v>51</v>
      </c>
      <c r="N1221">
        <v>240</v>
      </c>
      <c r="R1221" t="s">
        <v>52</v>
      </c>
      <c r="S1221">
        <v>39.827520999999997</v>
      </c>
      <c r="T1221">
        <v>-77.155787000000004</v>
      </c>
      <c r="U1221">
        <v>1.4125000000000001</v>
      </c>
      <c r="V1221">
        <v>1</v>
      </c>
      <c r="W1221">
        <v>3</v>
      </c>
      <c r="X1221">
        <v>0</v>
      </c>
      <c r="Y1221">
        <v>514.88</v>
      </c>
      <c r="Z1221">
        <v>42003019001</v>
      </c>
      <c r="AA1221">
        <v>979.72338752059989</v>
      </c>
      <c r="AB1221" t="s">
        <v>41</v>
      </c>
      <c r="AC1221" t="s">
        <v>54</v>
      </c>
      <c r="AD1221" t="s">
        <v>54</v>
      </c>
      <c r="AE1221" t="s">
        <v>65</v>
      </c>
      <c r="AF1221" t="s">
        <v>5763</v>
      </c>
    </row>
    <row r="1222" spans="1:32" x14ac:dyDescent="0.3">
      <c r="A1222" t="s">
        <v>5764</v>
      </c>
      <c r="B1222" t="s">
        <v>5765</v>
      </c>
      <c r="C1222" t="s">
        <v>5766</v>
      </c>
      <c r="D1222" t="s">
        <v>5767</v>
      </c>
      <c r="E1222" t="s">
        <v>136</v>
      </c>
      <c r="F1222">
        <v>4</v>
      </c>
      <c r="G1222">
        <v>2022</v>
      </c>
      <c r="H1222" s="1">
        <v>44973.42427116898</v>
      </c>
      <c r="I1222" t="s">
        <v>3355</v>
      </c>
      <c r="J1222">
        <v>251.19900000000001</v>
      </c>
      <c r="K1222">
        <v>0</v>
      </c>
      <c r="L1222" t="s">
        <v>38</v>
      </c>
      <c r="M1222" t="s">
        <v>51</v>
      </c>
      <c r="N1222">
        <v>251.19900000000001</v>
      </c>
      <c r="R1222" t="s">
        <v>52</v>
      </c>
      <c r="S1222">
        <v>35.358949000000003</v>
      </c>
      <c r="T1222">
        <v>-77.416505999999998</v>
      </c>
      <c r="U1222">
        <v>1.4772666670000001</v>
      </c>
      <c r="V1222">
        <v>1</v>
      </c>
      <c r="W1222">
        <v>3.5</v>
      </c>
      <c r="X1222">
        <v>0</v>
      </c>
      <c r="Y1222">
        <v>538.60590000000002</v>
      </c>
      <c r="Z1222">
        <v>37007405001</v>
      </c>
      <c r="AA1222">
        <v>987.00757627539997</v>
      </c>
      <c r="AB1222" t="s">
        <v>41</v>
      </c>
      <c r="AC1222" t="s">
        <v>54</v>
      </c>
      <c r="AD1222" t="s">
        <v>54</v>
      </c>
      <c r="AE1222" t="s">
        <v>73</v>
      </c>
      <c r="AF1222" t="s">
        <v>5768</v>
      </c>
    </row>
    <row r="1223" spans="1:32" x14ac:dyDescent="0.3">
      <c r="A1223" t="s">
        <v>5769</v>
      </c>
      <c r="B1223" t="s">
        <v>5770</v>
      </c>
      <c r="C1223" t="s">
        <v>5771</v>
      </c>
      <c r="D1223" t="s">
        <v>5772</v>
      </c>
      <c r="E1223" t="s">
        <v>525</v>
      </c>
      <c r="F1223">
        <v>2</v>
      </c>
      <c r="G1223">
        <v>2022</v>
      </c>
      <c r="H1223" s="1">
        <v>44956.476203622682</v>
      </c>
      <c r="I1223" t="s">
        <v>3355</v>
      </c>
      <c r="J1223">
        <v>249.1</v>
      </c>
      <c r="K1223">
        <v>0</v>
      </c>
      <c r="L1223" t="s">
        <v>38</v>
      </c>
      <c r="M1223" t="s">
        <v>79</v>
      </c>
      <c r="Q1223">
        <v>249.1</v>
      </c>
      <c r="R1223" t="s">
        <v>94</v>
      </c>
      <c r="S1223">
        <v>39.639085000000001</v>
      </c>
      <c r="T1223">
        <v>-75.541673000000003</v>
      </c>
      <c r="U1223">
        <v>1.1447833329999999</v>
      </c>
      <c r="V1223">
        <v>1</v>
      </c>
      <c r="W1223">
        <v>1.875</v>
      </c>
      <c r="X1223">
        <v>0</v>
      </c>
      <c r="Y1223">
        <v>417.75040000000001</v>
      </c>
      <c r="Z1223">
        <v>34005086001</v>
      </c>
      <c r="AA1223">
        <v>629.53601313359002</v>
      </c>
      <c r="AB1223" t="s">
        <v>54</v>
      </c>
      <c r="AC1223" t="s">
        <v>64</v>
      </c>
      <c r="AD1223" t="s">
        <v>54</v>
      </c>
      <c r="AE1223" t="s">
        <v>65</v>
      </c>
      <c r="AF1223" t="s">
        <v>5773</v>
      </c>
    </row>
    <row r="1224" spans="1:32" x14ac:dyDescent="0.3">
      <c r="A1224" t="s">
        <v>5774</v>
      </c>
      <c r="B1224" t="s">
        <v>5775</v>
      </c>
      <c r="C1224" t="s">
        <v>5776</v>
      </c>
      <c r="D1224" t="s">
        <v>5777</v>
      </c>
      <c r="E1224" t="s">
        <v>207</v>
      </c>
      <c r="F1224">
        <v>4</v>
      </c>
      <c r="G1224">
        <v>2022</v>
      </c>
      <c r="H1224" s="1">
        <v>44959.316765682874</v>
      </c>
      <c r="I1224" t="s">
        <v>3355</v>
      </c>
      <c r="J1224">
        <v>247.3</v>
      </c>
      <c r="K1224">
        <v>0</v>
      </c>
      <c r="L1224" t="s">
        <v>38</v>
      </c>
      <c r="M1224" t="s">
        <v>79</v>
      </c>
      <c r="Q1224">
        <v>247.3</v>
      </c>
      <c r="R1224" t="s">
        <v>94</v>
      </c>
      <c r="S1224">
        <v>36.352885000000001</v>
      </c>
      <c r="T1224">
        <v>-82.248467000000005</v>
      </c>
      <c r="U1224">
        <v>2.120333333</v>
      </c>
      <c r="V1224">
        <v>1</v>
      </c>
      <c r="W1224">
        <v>3.5</v>
      </c>
      <c r="X1224">
        <v>2.77</v>
      </c>
      <c r="Y1224">
        <v>772.61900000000003</v>
      </c>
      <c r="Z1224">
        <v>47000445001</v>
      </c>
      <c r="AA1224">
        <v>1087.1651716538995</v>
      </c>
      <c r="AB1224" t="s">
        <v>38</v>
      </c>
      <c r="AC1224" t="s">
        <v>38</v>
      </c>
      <c r="AD1224" t="s">
        <v>38</v>
      </c>
      <c r="AE1224" t="s">
        <v>38</v>
      </c>
      <c r="AF1224" t="s">
        <v>5778</v>
      </c>
    </row>
    <row r="1225" spans="1:32" x14ac:dyDescent="0.3">
      <c r="A1225" t="s">
        <v>1395</v>
      </c>
      <c r="B1225" t="s">
        <v>5779</v>
      </c>
      <c r="C1225" t="s">
        <v>5779</v>
      </c>
      <c r="D1225" t="s">
        <v>5780</v>
      </c>
      <c r="E1225" t="s">
        <v>99</v>
      </c>
      <c r="F1225">
        <v>6</v>
      </c>
      <c r="G1225">
        <v>2022</v>
      </c>
      <c r="H1225" s="1">
        <v>44839.474905243056</v>
      </c>
      <c r="I1225" t="s">
        <v>3355</v>
      </c>
      <c r="J1225">
        <v>245.18</v>
      </c>
      <c r="K1225">
        <v>0</v>
      </c>
      <c r="L1225" t="s">
        <v>38</v>
      </c>
      <c r="M1225" t="s">
        <v>79</v>
      </c>
      <c r="Q1225">
        <v>212.05</v>
      </c>
      <c r="R1225" t="s">
        <v>52</v>
      </c>
      <c r="S1225">
        <v>29.791518</v>
      </c>
      <c r="T1225">
        <v>-95.043481</v>
      </c>
      <c r="U1225">
        <v>2.9876083329999998</v>
      </c>
      <c r="V1225">
        <v>1</v>
      </c>
      <c r="W1225">
        <v>8</v>
      </c>
      <c r="X1225">
        <v>0</v>
      </c>
      <c r="Y1225">
        <v>1090.7603999999999</v>
      </c>
      <c r="Z1225">
        <v>48007033006</v>
      </c>
      <c r="AA1225">
        <v>2913.6755019199995</v>
      </c>
      <c r="AB1225" t="s">
        <v>41</v>
      </c>
      <c r="AC1225" t="s">
        <v>54</v>
      </c>
      <c r="AD1225" t="s">
        <v>54</v>
      </c>
      <c r="AE1225" t="s">
        <v>73</v>
      </c>
      <c r="AF1225" t="s">
        <v>5781</v>
      </c>
    </row>
    <row r="1226" spans="1:32" x14ac:dyDescent="0.3">
      <c r="A1226" t="s">
        <v>5782</v>
      </c>
      <c r="B1226" t="s">
        <v>5783</v>
      </c>
      <c r="C1226" t="s">
        <v>5784</v>
      </c>
      <c r="D1226" t="s">
        <v>5785</v>
      </c>
      <c r="E1226" t="s">
        <v>259</v>
      </c>
      <c r="F1226">
        <v>7</v>
      </c>
      <c r="G1226">
        <v>2022</v>
      </c>
      <c r="H1226" s="1">
        <v>44958.638064918981</v>
      </c>
      <c r="I1226" t="s">
        <v>3355</v>
      </c>
      <c r="J1226">
        <v>245.15700000000001</v>
      </c>
      <c r="K1226">
        <v>0</v>
      </c>
      <c r="L1226" t="s">
        <v>38</v>
      </c>
      <c r="M1226" t="s">
        <v>51</v>
      </c>
      <c r="N1226">
        <v>245.15700000000001</v>
      </c>
      <c r="R1226" t="s">
        <v>52</v>
      </c>
      <c r="S1226">
        <v>41.826943999999997</v>
      </c>
      <c r="T1226">
        <v>-94.116639000000006</v>
      </c>
      <c r="U1226">
        <v>0</v>
      </c>
      <c r="V1226">
        <v>1</v>
      </c>
      <c r="W1226">
        <v>4.3499999999999996</v>
      </c>
      <c r="X1226">
        <v>2.9</v>
      </c>
      <c r="Y1226">
        <v>0</v>
      </c>
      <c r="Z1226">
        <v>19000674001</v>
      </c>
      <c r="AA1226">
        <v>1065.3126053895</v>
      </c>
      <c r="AB1226" t="s">
        <v>41</v>
      </c>
      <c r="AC1226" t="s">
        <v>54</v>
      </c>
      <c r="AD1226" t="s">
        <v>54</v>
      </c>
      <c r="AE1226" t="s">
        <v>54</v>
      </c>
      <c r="AF1226" t="s">
        <v>5786</v>
      </c>
    </row>
    <row r="1227" spans="1:32" x14ac:dyDescent="0.3">
      <c r="A1227" t="s">
        <v>5787</v>
      </c>
      <c r="B1227" t="s">
        <v>5788</v>
      </c>
      <c r="C1227" t="s">
        <v>5789</v>
      </c>
      <c r="D1227" t="s">
        <v>5790</v>
      </c>
      <c r="E1227" t="s">
        <v>715</v>
      </c>
      <c r="F1227">
        <v>7</v>
      </c>
      <c r="G1227">
        <v>2022</v>
      </c>
      <c r="H1227" s="1">
        <v>44943.450958784721</v>
      </c>
      <c r="I1227" t="s">
        <v>3355</v>
      </c>
      <c r="J1227">
        <v>244.9</v>
      </c>
      <c r="K1227">
        <v>0</v>
      </c>
      <c r="L1227" t="s">
        <v>38</v>
      </c>
      <c r="M1227" t="s">
        <v>51</v>
      </c>
      <c r="N1227">
        <v>244.9</v>
      </c>
      <c r="R1227" t="s">
        <v>52</v>
      </c>
      <c r="S1227">
        <v>41.551974000000001</v>
      </c>
      <c r="T1227">
        <v>-96.101399999999998</v>
      </c>
      <c r="U1227">
        <v>0.91941666700000002</v>
      </c>
      <c r="V1227">
        <v>1</v>
      </c>
      <c r="W1227">
        <v>2</v>
      </c>
      <c r="X1227">
        <v>1.1000000000000001</v>
      </c>
      <c r="Y1227">
        <v>335.61</v>
      </c>
      <c r="Z1227">
        <v>31000285001</v>
      </c>
      <c r="AA1227">
        <v>502.60902408119995</v>
      </c>
      <c r="AB1227" t="s">
        <v>87</v>
      </c>
      <c r="AC1227" t="s">
        <v>54</v>
      </c>
      <c r="AD1227" t="s">
        <v>54</v>
      </c>
      <c r="AE1227" t="s">
        <v>73</v>
      </c>
      <c r="AF1227" t="s">
        <v>5791</v>
      </c>
    </row>
    <row r="1228" spans="1:32" x14ac:dyDescent="0.3">
      <c r="A1228" t="s">
        <v>5792</v>
      </c>
      <c r="B1228" t="s">
        <v>5793</v>
      </c>
      <c r="C1228" t="s">
        <v>5794</v>
      </c>
      <c r="D1228" t="s">
        <v>1729</v>
      </c>
      <c r="E1228" t="s">
        <v>543</v>
      </c>
      <c r="F1228">
        <v>7</v>
      </c>
      <c r="G1228">
        <v>2022</v>
      </c>
      <c r="H1228" s="1">
        <v>44945.428127939813</v>
      </c>
      <c r="I1228" t="s">
        <v>3355</v>
      </c>
      <c r="J1228">
        <v>243.2</v>
      </c>
      <c r="K1228">
        <v>0</v>
      </c>
      <c r="L1228" t="s">
        <v>38</v>
      </c>
      <c r="M1228" t="s">
        <v>51</v>
      </c>
      <c r="N1228">
        <v>243.2</v>
      </c>
      <c r="R1228" t="s">
        <v>52</v>
      </c>
      <c r="S1228">
        <v>37.754610999999997</v>
      </c>
      <c r="T1228">
        <v>-90.444889000000003</v>
      </c>
      <c r="U1228">
        <v>1.4483333329999999</v>
      </c>
      <c r="V1228">
        <v>1</v>
      </c>
      <c r="W1228">
        <v>0</v>
      </c>
      <c r="X1228">
        <v>0</v>
      </c>
      <c r="Y1228">
        <v>527.53</v>
      </c>
      <c r="Z1228">
        <v>29003198002</v>
      </c>
      <c r="AA1228">
        <v>732.06096985739998</v>
      </c>
      <c r="AB1228" t="s">
        <v>118</v>
      </c>
      <c r="AC1228" t="s">
        <v>54</v>
      </c>
      <c r="AD1228" t="s">
        <v>54</v>
      </c>
      <c r="AE1228" t="s">
        <v>73</v>
      </c>
      <c r="AF1228" t="s">
        <v>5795</v>
      </c>
    </row>
    <row r="1229" spans="1:32" x14ac:dyDescent="0.3">
      <c r="A1229" t="s">
        <v>5796</v>
      </c>
      <c r="B1229" t="s">
        <v>5797</v>
      </c>
      <c r="C1229" t="s">
        <v>5797</v>
      </c>
      <c r="D1229" t="s">
        <v>5780</v>
      </c>
      <c r="E1229" t="s">
        <v>99</v>
      </c>
      <c r="F1229">
        <v>6</v>
      </c>
      <c r="G1229">
        <v>2022</v>
      </c>
      <c r="H1229" s="1">
        <v>44834.893599340277</v>
      </c>
      <c r="I1229" t="s">
        <v>3355</v>
      </c>
      <c r="J1229">
        <v>242.93</v>
      </c>
      <c r="K1229">
        <v>0</v>
      </c>
      <c r="L1229" t="s">
        <v>38</v>
      </c>
      <c r="M1229" t="s">
        <v>79</v>
      </c>
      <c r="Q1229">
        <v>242.63</v>
      </c>
      <c r="R1229" t="s">
        <v>52</v>
      </c>
      <c r="S1229">
        <v>29.721579999999999</v>
      </c>
      <c r="T1229">
        <v>-94.986767999999998</v>
      </c>
      <c r="U1229">
        <v>2.8640249999999998</v>
      </c>
      <c r="V1229">
        <v>1</v>
      </c>
      <c r="W1229">
        <v>6.2</v>
      </c>
      <c r="X1229">
        <v>0</v>
      </c>
      <c r="Y1229">
        <v>1045.2865999999999</v>
      </c>
      <c r="Z1229">
        <v>48007033001</v>
      </c>
      <c r="AA1229">
        <v>1893.889076248</v>
      </c>
      <c r="AB1229" t="s">
        <v>41</v>
      </c>
      <c r="AC1229" t="s">
        <v>54</v>
      </c>
      <c r="AD1229" t="s">
        <v>54</v>
      </c>
      <c r="AE1229" t="s">
        <v>73</v>
      </c>
      <c r="AF1229" t="s">
        <v>5798</v>
      </c>
    </row>
    <row r="1230" spans="1:32" x14ac:dyDescent="0.3">
      <c r="A1230" t="s">
        <v>5799</v>
      </c>
      <c r="B1230" t="s">
        <v>5800</v>
      </c>
      <c r="C1230" t="s">
        <v>5801</v>
      </c>
      <c r="D1230" t="s">
        <v>5802</v>
      </c>
      <c r="E1230" t="s">
        <v>543</v>
      </c>
      <c r="F1230">
        <v>7</v>
      </c>
      <c r="G1230">
        <v>2022</v>
      </c>
      <c r="H1230" s="1">
        <v>44957.614334155092</v>
      </c>
      <c r="I1230" t="s">
        <v>3355</v>
      </c>
      <c r="J1230">
        <v>242.92</v>
      </c>
      <c r="K1230">
        <v>0</v>
      </c>
      <c r="L1230" t="s">
        <v>38</v>
      </c>
      <c r="M1230" t="s">
        <v>39</v>
      </c>
      <c r="N1230">
        <v>45.576000000000001</v>
      </c>
      <c r="Q1230">
        <v>91.606999999999999</v>
      </c>
      <c r="R1230" t="s">
        <v>52</v>
      </c>
      <c r="S1230">
        <v>37.131086000000003</v>
      </c>
      <c r="T1230">
        <v>-93.488587999999993</v>
      </c>
      <c r="U1230">
        <v>16.063997499999999</v>
      </c>
      <c r="V1230">
        <v>1</v>
      </c>
      <c r="W1230">
        <v>0</v>
      </c>
      <c r="X1230">
        <v>0</v>
      </c>
      <c r="Y1230">
        <v>5864.4580999999998</v>
      </c>
      <c r="Z1230">
        <v>29001130001</v>
      </c>
      <c r="AA1230">
        <v>855.89217868900005</v>
      </c>
      <c r="AB1230" t="s">
        <v>41</v>
      </c>
      <c r="AC1230" t="s">
        <v>54</v>
      </c>
      <c r="AD1230" t="s">
        <v>54</v>
      </c>
      <c r="AE1230" t="s">
        <v>54</v>
      </c>
      <c r="AF1230" t="s">
        <v>5803</v>
      </c>
    </row>
    <row r="1231" spans="1:32" x14ac:dyDescent="0.3">
      <c r="A1231" t="s">
        <v>5804</v>
      </c>
      <c r="B1231" t="s">
        <v>5805</v>
      </c>
      <c r="C1231" t="s">
        <v>5806</v>
      </c>
      <c r="D1231" t="s">
        <v>1548</v>
      </c>
      <c r="E1231" t="s">
        <v>1064</v>
      </c>
      <c r="F1231">
        <v>3</v>
      </c>
      <c r="G1231">
        <v>2022</v>
      </c>
      <c r="H1231" s="1">
        <v>44951.467341111114</v>
      </c>
      <c r="I1231" t="s">
        <v>3355</v>
      </c>
      <c r="J1231">
        <v>242.5</v>
      </c>
      <c r="K1231">
        <v>0</v>
      </c>
      <c r="L1231" t="s">
        <v>38</v>
      </c>
      <c r="M1231" t="s">
        <v>79</v>
      </c>
      <c r="Q1231">
        <v>242.5</v>
      </c>
      <c r="R1231" t="s">
        <v>94</v>
      </c>
      <c r="S1231">
        <v>39.600267000000002</v>
      </c>
      <c r="T1231">
        <v>-78.817457000000005</v>
      </c>
      <c r="U1231">
        <v>1.3674999999999999</v>
      </c>
      <c r="V1231">
        <v>1</v>
      </c>
      <c r="W1231">
        <v>1.25</v>
      </c>
      <c r="X1231">
        <v>0</v>
      </c>
      <c r="Y1231">
        <v>497.7</v>
      </c>
      <c r="Z1231">
        <v>24000030002</v>
      </c>
      <c r="AA1231">
        <v>419.02295811986994</v>
      </c>
      <c r="AB1231" t="s">
        <v>41</v>
      </c>
      <c r="AC1231" t="s">
        <v>54</v>
      </c>
      <c r="AD1231" t="s">
        <v>54</v>
      </c>
      <c r="AE1231" t="s">
        <v>73</v>
      </c>
      <c r="AF1231" t="s">
        <v>5807</v>
      </c>
    </row>
    <row r="1232" spans="1:32" x14ac:dyDescent="0.3">
      <c r="A1232" t="s">
        <v>5808</v>
      </c>
      <c r="B1232" t="s">
        <v>5809</v>
      </c>
      <c r="C1232" t="s">
        <v>5810</v>
      </c>
      <c r="D1232" t="s">
        <v>5811</v>
      </c>
      <c r="E1232" t="s">
        <v>253</v>
      </c>
      <c r="F1232">
        <v>5</v>
      </c>
      <c r="G1232">
        <v>2022</v>
      </c>
      <c r="H1232" s="1">
        <v>44965.576149525463</v>
      </c>
      <c r="I1232" t="s">
        <v>3355</v>
      </c>
      <c r="J1232">
        <v>242</v>
      </c>
      <c r="K1232">
        <v>0</v>
      </c>
      <c r="L1232" t="s">
        <v>38</v>
      </c>
      <c r="M1232" t="s">
        <v>79</v>
      </c>
      <c r="Q1232">
        <v>242</v>
      </c>
      <c r="R1232" t="s">
        <v>52</v>
      </c>
      <c r="S1232">
        <v>41.144888999999999</v>
      </c>
      <c r="T1232">
        <v>-85.490194000000002</v>
      </c>
      <c r="U1232">
        <v>3.5943833329999997</v>
      </c>
      <c r="V1232">
        <v>2</v>
      </c>
      <c r="W1232">
        <v>3.5</v>
      </c>
      <c r="X1232">
        <v>11.5</v>
      </c>
      <c r="Y1232">
        <v>672.33699999999999</v>
      </c>
      <c r="Z1232">
        <v>18001833001</v>
      </c>
      <c r="AA1232">
        <v>655.57698793200007</v>
      </c>
      <c r="AB1232" t="s">
        <v>41</v>
      </c>
      <c r="AC1232" t="s">
        <v>54</v>
      </c>
      <c r="AD1232" t="s">
        <v>54</v>
      </c>
      <c r="AE1232" t="s">
        <v>73</v>
      </c>
      <c r="AF1232" t="s">
        <v>5812</v>
      </c>
    </row>
    <row r="1233" spans="1:32" x14ac:dyDescent="0.3">
      <c r="A1233" t="s">
        <v>5813</v>
      </c>
      <c r="B1233" t="s">
        <v>5814</v>
      </c>
      <c r="C1233" t="s">
        <v>5815</v>
      </c>
      <c r="D1233" t="s">
        <v>5816</v>
      </c>
      <c r="E1233" t="s">
        <v>36</v>
      </c>
      <c r="F1233">
        <v>9</v>
      </c>
      <c r="G1233">
        <v>2022</v>
      </c>
      <c r="H1233" s="1">
        <v>44985.645455694445</v>
      </c>
      <c r="I1233" t="s">
        <v>3355</v>
      </c>
      <c r="J1233">
        <v>241</v>
      </c>
      <c r="K1233">
        <v>0</v>
      </c>
      <c r="L1233" t="s">
        <v>38</v>
      </c>
      <c r="M1233" t="s">
        <v>51</v>
      </c>
      <c r="N1233">
        <v>241</v>
      </c>
      <c r="R1233" t="s">
        <v>86</v>
      </c>
      <c r="S1233">
        <v>33.604073999999997</v>
      </c>
      <c r="T1233">
        <v>-114.59937600000001</v>
      </c>
      <c r="Z1233">
        <v>6007010001</v>
      </c>
      <c r="AA1233">
        <v>710.20840359300007</v>
      </c>
      <c r="AB1233" t="s">
        <v>118</v>
      </c>
      <c r="AC1233" t="s">
        <v>72</v>
      </c>
      <c r="AD1233" t="s">
        <v>54</v>
      </c>
      <c r="AE1233" t="s">
        <v>54</v>
      </c>
      <c r="AF1233" t="s">
        <v>5817</v>
      </c>
    </row>
    <row r="1234" spans="1:32" x14ac:dyDescent="0.3">
      <c r="A1234" t="s">
        <v>5818</v>
      </c>
      <c r="B1234" t="s">
        <v>5819</v>
      </c>
      <c r="C1234" t="s">
        <v>5820</v>
      </c>
      <c r="D1234" t="s">
        <v>3166</v>
      </c>
      <c r="E1234" t="s">
        <v>1023</v>
      </c>
      <c r="F1234">
        <v>8</v>
      </c>
      <c r="G1234">
        <v>2022</v>
      </c>
      <c r="H1234" s="1">
        <v>44964.612126597225</v>
      </c>
      <c r="I1234" t="s">
        <v>3355</v>
      </c>
      <c r="J1234">
        <v>240.47</v>
      </c>
      <c r="K1234">
        <v>0</v>
      </c>
      <c r="L1234" t="s">
        <v>38</v>
      </c>
      <c r="M1234" t="s">
        <v>79</v>
      </c>
      <c r="Q1234">
        <v>240.47</v>
      </c>
      <c r="R1234" t="s">
        <v>94</v>
      </c>
      <c r="S1234">
        <v>39.461500000000001</v>
      </c>
      <c r="T1234">
        <v>-104.76519399999999</v>
      </c>
      <c r="U1234">
        <v>0.88249166700000004</v>
      </c>
      <c r="V1234">
        <v>2</v>
      </c>
      <c r="W1234">
        <v>2</v>
      </c>
      <c r="X1234">
        <v>0</v>
      </c>
      <c r="Y1234">
        <v>322.14210000000003</v>
      </c>
      <c r="AB1234" t="s">
        <v>41</v>
      </c>
      <c r="AC1234" t="s">
        <v>54</v>
      </c>
      <c r="AD1234" t="s">
        <v>54</v>
      </c>
      <c r="AE1234" t="s">
        <v>73</v>
      </c>
      <c r="AF1234" t="s">
        <v>5821</v>
      </c>
    </row>
    <row r="1235" spans="1:32" x14ac:dyDescent="0.3">
      <c r="A1235" t="s">
        <v>5822</v>
      </c>
      <c r="B1235" t="s">
        <v>5823</v>
      </c>
      <c r="C1235" t="s">
        <v>5823</v>
      </c>
      <c r="D1235" t="s">
        <v>98</v>
      </c>
      <c r="E1235" t="s">
        <v>99</v>
      </c>
      <c r="F1235">
        <v>6</v>
      </c>
      <c r="G1235">
        <v>2022</v>
      </c>
      <c r="H1235" s="1">
        <v>44834.61461300926</v>
      </c>
      <c r="I1235" t="s">
        <v>3355</v>
      </c>
      <c r="J1235">
        <v>238.69</v>
      </c>
      <c r="K1235">
        <v>0</v>
      </c>
      <c r="L1235" t="s">
        <v>38</v>
      </c>
      <c r="M1235" t="s">
        <v>51</v>
      </c>
      <c r="N1235">
        <v>238.69</v>
      </c>
      <c r="R1235" t="s">
        <v>52</v>
      </c>
      <c r="S1235">
        <v>29.831904999999999</v>
      </c>
      <c r="T1235">
        <v>-95.656912000000005</v>
      </c>
      <c r="U1235">
        <v>1.91</v>
      </c>
      <c r="V1235">
        <v>1</v>
      </c>
      <c r="W1235">
        <v>5.0999999999999996</v>
      </c>
      <c r="X1235">
        <v>5.0999999999999996</v>
      </c>
      <c r="Y1235">
        <v>697.51</v>
      </c>
      <c r="AB1235" t="s">
        <v>544</v>
      </c>
      <c r="AC1235" t="s">
        <v>54</v>
      </c>
      <c r="AD1235" t="s">
        <v>54</v>
      </c>
      <c r="AE1235" t="s">
        <v>73</v>
      </c>
      <c r="AF1235" t="s">
        <v>5824</v>
      </c>
    </row>
    <row r="1236" spans="1:32" x14ac:dyDescent="0.3">
      <c r="A1236" t="s">
        <v>5825</v>
      </c>
      <c r="B1236" t="s">
        <v>5826</v>
      </c>
      <c r="C1236" t="s">
        <v>5826</v>
      </c>
      <c r="D1236" t="s">
        <v>5827</v>
      </c>
      <c r="E1236" t="s">
        <v>99</v>
      </c>
      <c r="F1236">
        <v>6</v>
      </c>
      <c r="G1236">
        <v>2022</v>
      </c>
      <c r="H1236" s="1">
        <v>44823.510707754627</v>
      </c>
      <c r="I1236" t="s">
        <v>3355</v>
      </c>
      <c r="J1236">
        <v>238.68</v>
      </c>
      <c r="K1236">
        <v>0</v>
      </c>
      <c r="L1236" t="s">
        <v>38</v>
      </c>
      <c r="M1236" t="s">
        <v>79</v>
      </c>
      <c r="Q1236">
        <v>238.68</v>
      </c>
      <c r="R1236" t="s">
        <v>94</v>
      </c>
      <c r="S1236">
        <v>32.583167000000003</v>
      </c>
      <c r="T1236">
        <v>-95.845500000000001</v>
      </c>
      <c r="U1236">
        <v>0.992166667</v>
      </c>
      <c r="V1236">
        <v>1</v>
      </c>
      <c r="W1236">
        <v>1.3</v>
      </c>
      <c r="X1236">
        <v>1.3</v>
      </c>
      <c r="Y1236">
        <v>362.27100000000002</v>
      </c>
      <c r="Z1236">
        <v>48005052001</v>
      </c>
      <c r="AB1236" t="s">
        <v>118</v>
      </c>
      <c r="AC1236" t="s">
        <v>54</v>
      </c>
      <c r="AD1236" t="s">
        <v>54</v>
      </c>
      <c r="AE1236" t="s">
        <v>73</v>
      </c>
      <c r="AF1236" t="s">
        <v>5828</v>
      </c>
    </row>
    <row r="1237" spans="1:32" x14ac:dyDescent="0.3">
      <c r="A1237" t="s">
        <v>5829</v>
      </c>
      <c r="B1237" t="s">
        <v>5830</v>
      </c>
      <c r="C1237" t="s">
        <v>5831</v>
      </c>
      <c r="D1237" t="s">
        <v>5832</v>
      </c>
      <c r="E1237" t="s">
        <v>726</v>
      </c>
      <c r="F1237">
        <v>6</v>
      </c>
      <c r="G1237">
        <v>2022</v>
      </c>
      <c r="H1237" s="1">
        <v>44964.45003847222</v>
      </c>
      <c r="I1237" t="s">
        <v>3355</v>
      </c>
      <c r="J1237">
        <v>237.02</v>
      </c>
      <c r="K1237">
        <v>0</v>
      </c>
      <c r="L1237" t="s">
        <v>38</v>
      </c>
      <c r="M1237" t="s">
        <v>79</v>
      </c>
      <c r="Q1237">
        <v>237.02</v>
      </c>
      <c r="R1237" t="s">
        <v>214</v>
      </c>
      <c r="S1237">
        <v>36.111400000000003</v>
      </c>
      <c r="T1237">
        <v>-93.733599999999996</v>
      </c>
      <c r="U1237">
        <v>1.418306917</v>
      </c>
      <c r="V1237">
        <v>1</v>
      </c>
      <c r="W1237">
        <v>2</v>
      </c>
      <c r="X1237">
        <v>2.79</v>
      </c>
      <c r="Y1237">
        <v>517.98171100000002</v>
      </c>
      <c r="Z1237">
        <v>5000322001</v>
      </c>
      <c r="AA1237">
        <v>741.34831051977005</v>
      </c>
      <c r="AB1237" t="s">
        <v>1420</v>
      </c>
      <c r="AC1237" t="s">
        <v>72</v>
      </c>
      <c r="AD1237" t="s">
        <v>537</v>
      </c>
      <c r="AE1237" t="s">
        <v>73</v>
      </c>
      <c r="AF1237" t="s">
        <v>5833</v>
      </c>
    </row>
    <row r="1238" spans="1:32" x14ac:dyDescent="0.3">
      <c r="A1238" t="s">
        <v>5834</v>
      </c>
      <c r="B1238" t="s">
        <v>5835</v>
      </c>
      <c r="C1238" t="s">
        <v>5836</v>
      </c>
      <c r="D1238" t="s">
        <v>5837</v>
      </c>
      <c r="E1238" t="s">
        <v>1064</v>
      </c>
      <c r="F1238">
        <v>3</v>
      </c>
      <c r="G1238">
        <v>2022</v>
      </c>
      <c r="H1238" s="1">
        <v>44978.507395983797</v>
      </c>
      <c r="I1238" t="s">
        <v>3355</v>
      </c>
      <c r="J1238">
        <v>235.4</v>
      </c>
      <c r="K1238">
        <v>0</v>
      </c>
      <c r="L1238" t="s">
        <v>38</v>
      </c>
      <c r="M1238" t="s">
        <v>79</v>
      </c>
      <c r="Q1238">
        <v>235.4</v>
      </c>
      <c r="R1238" t="s">
        <v>52</v>
      </c>
      <c r="S1238">
        <v>38.196705999999999</v>
      </c>
      <c r="T1238">
        <v>-75.696580999999995</v>
      </c>
      <c r="U1238">
        <v>0.53024166699999997</v>
      </c>
      <c r="V1238">
        <v>1</v>
      </c>
      <c r="W1238">
        <v>1.1000000000000001</v>
      </c>
      <c r="X1238">
        <v>0</v>
      </c>
      <c r="Y1238">
        <v>193.50069999999999</v>
      </c>
      <c r="Z1238">
        <v>24000065001</v>
      </c>
      <c r="AA1238">
        <v>322.14324768103</v>
      </c>
      <c r="AB1238" t="s">
        <v>118</v>
      </c>
      <c r="AC1238" t="s">
        <v>54</v>
      </c>
      <c r="AD1238" t="s">
        <v>54</v>
      </c>
      <c r="AE1238" t="s">
        <v>55</v>
      </c>
      <c r="AF1238" t="s">
        <v>5838</v>
      </c>
    </row>
    <row r="1239" spans="1:32" x14ac:dyDescent="0.3">
      <c r="A1239" t="s">
        <v>5839</v>
      </c>
      <c r="B1239" t="s">
        <v>5840</v>
      </c>
      <c r="C1239" t="s">
        <v>5841</v>
      </c>
      <c r="D1239" t="s">
        <v>4303</v>
      </c>
      <c r="E1239" t="s">
        <v>71</v>
      </c>
      <c r="F1239">
        <v>4</v>
      </c>
      <c r="G1239">
        <v>2022</v>
      </c>
      <c r="H1239" s="1">
        <v>44969.628235868055</v>
      </c>
      <c r="I1239" t="s">
        <v>3355</v>
      </c>
      <c r="J1239">
        <v>235</v>
      </c>
      <c r="K1239">
        <v>0</v>
      </c>
      <c r="L1239" t="s">
        <v>38</v>
      </c>
      <c r="M1239" t="s">
        <v>51</v>
      </c>
      <c r="N1239">
        <v>235</v>
      </c>
      <c r="R1239" t="s">
        <v>52</v>
      </c>
      <c r="S1239">
        <v>30.418537000000001</v>
      </c>
      <c r="T1239">
        <v>-89.061823000000004</v>
      </c>
      <c r="Z1239">
        <v>28000515001</v>
      </c>
      <c r="AA1239">
        <v>3004.7278613550002</v>
      </c>
      <c r="AB1239" t="s">
        <v>53</v>
      </c>
      <c r="AC1239" t="s">
        <v>54</v>
      </c>
      <c r="AD1239" t="s">
        <v>54</v>
      </c>
      <c r="AE1239" t="s">
        <v>73</v>
      </c>
      <c r="AF1239" t="s">
        <v>5842</v>
      </c>
    </row>
    <row r="1240" spans="1:32" x14ac:dyDescent="0.3">
      <c r="A1240" t="s">
        <v>5843</v>
      </c>
      <c r="B1240" t="s">
        <v>5844</v>
      </c>
      <c r="C1240" t="s">
        <v>5845</v>
      </c>
      <c r="D1240" t="s">
        <v>3553</v>
      </c>
      <c r="E1240" t="s">
        <v>1064</v>
      </c>
      <c r="F1240">
        <v>3</v>
      </c>
      <c r="G1240">
        <v>2022</v>
      </c>
      <c r="H1240" s="1">
        <v>44970.570273726851</v>
      </c>
      <c r="I1240" t="s">
        <v>3355</v>
      </c>
      <c r="J1240">
        <v>233.07</v>
      </c>
      <c r="K1240">
        <v>0</v>
      </c>
      <c r="L1240" t="s">
        <v>38</v>
      </c>
      <c r="M1240" t="s">
        <v>39</v>
      </c>
      <c r="N1240">
        <v>228.17</v>
      </c>
      <c r="Q1240">
        <v>4.9000000000000004</v>
      </c>
      <c r="R1240" t="s">
        <v>561</v>
      </c>
      <c r="S1240">
        <v>39.133085000000001</v>
      </c>
      <c r="T1240">
        <v>-76.781056000000007</v>
      </c>
      <c r="U1240">
        <v>0.975583333</v>
      </c>
      <c r="V1240">
        <v>1</v>
      </c>
      <c r="W1240">
        <v>2</v>
      </c>
      <c r="X1240">
        <v>0</v>
      </c>
      <c r="Y1240">
        <v>356.18599999999998</v>
      </c>
      <c r="AB1240" t="s">
        <v>87</v>
      </c>
      <c r="AC1240" t="s">
        <v>54</v>
      </c>
      <c r="AD1240" t="s">
        <v>54</v>
      </c>
      <c r="AE1240" t="s">
        <v>73</v>
      </c>
      <c r="AF1240" t="s">
        <v>5846</v>
      </c>
    </row>
    <row r="1241" spans="1:32" x14ac:dyDescent="0.3">
      <c r="A1241" t="s">
        <v>5847</v>
      </c>
      <c r="B1241" t="s">
        <v>5848</v>
      </c>
      <c r="C1241" t="s">
        <v>5849</v>
      </c>
      <c r="D1241" t="s">
        <v>5223</v>
      </c>
      <c r="E1241" t="s">
        <v>85</v>
      </c>
      <c r="F1241">
        <v>2</v>
      </c>
      <c r="G1241">
        <v>2022</v>
      </c>
      <c r="H1241" s="1">
        <v>44986.59305408565</v>
      </c>
      <c r="I1241" t="s">
        <v>3355</v>
      </c>
      <c r="J1241">
        <v>233</v>
      </c>
      <c r="K1241">
        <v>0</v>
      </c>
      <c r="L1241" t="s">
        <v>38</v>
      </c>
      <c r="M1241" t="s">
        <v>79</v>
      </c>
      <c r="Q1241">
        <v>233</v>
      </c>
      <c r="R1241" t="s">
        <v>94</v>
      </c>
      <c r="S1241">
        <v>41.642333000000001</v>
      </c>
      <c r="T1241">
        <v>-74.666416999999996</v>
      </c>
      <c r="U1241">
        <v>9.8000000000000004E-2</v>
      </c>
      <c r="V1241">
        <v>3</v>
      </c>
      <c r="W1241">
        <v>3.1</v>
      </c>
      <c r="X1241">
        <v>0</v>
      </c>
      <c r="Y1241">
        <v>18.614999999999998</v>
      </c>
      <c r="Z1241">
        <v>36003194001</v>
      </c>
      <c r="AA1241">
        <v>795.25130730529008</v>
      </c>
      <c r="AB1241" t="s">
        <v>41</v>
      </c>
      <c r="AC1241" t="s">
        <v>64</v>
      </c>
      <c r="AD1241" t="s">
        <v>54</v>
      </c>
      <c r="AE1241" t="s">
        <v>65</v>
      </c>
      <c r="AF1241" t="s">
        <v>5850</v>
      </c>
    </row>
    <row r="1242" spans="1:32" x14ac:dyDescent="0.3">
      <c r="A1242" t="s">
        <v>5851</v>
      </c>
      <c r="B1242" t="s">
        <v>5852</v>
      </c>
      <c r="C1242" t="s">
        <v>5852</v>
      </c>
      <c r="D1242" t="s">
        <v>98</v>
      </c>
      <c r="E1242" t="s">
        <v>99</v>
      </c>
      <c r="F1242">
        <v>6</v>
      </c>
      <c r="G1242">
        <v>2022</v>
      </c>
      <c r="H1242" s="1">
        <v>44832.66062959491</v>
      </c>
      <c r="I1242" t="s">
        <v>3355</v>
      </c>
      <c r="J1242">
        <v>231.66499999999999</v>
      </c>
      <c r="K1242">
        <v>0</v>
      </c>
      <c r="L1242" t="s">
        <v>38</v>
      </c>
      <c r="M1242" t="s">
        <v>79</v>
      </c>
      <c r="Q1242">
        <v>231.66499999999999</v>
      </c>
      <c r="R1242" t="s">
        <v>94</v>
      </c>
      <c r="S1242">
        <v>29.689388999999998</v>
      </c>
      <c r="T1242">
        <v>-95.679666999999995</v>
      </c>
      <c r="U1242">
        <v>1.0551666669999999</v>
      </c>
      <c r="V1242">
        <v>1</v>
      </c>
      <c r="W1242">
        <v>1.5</v>
      </c>
      <c r="X1242">
        <v>0</v>
      </c>
      <c r="Y1242">
        <v>384.98700000000002</v>
      </c>
      <c r="AB1242" t="s">
        <v>544</v>
      </c>
      <c r="AC1242" t="s">
        <v>54</v>
      </c>
      <c r="AD1242" t="s">
        <v>54</v>
      </c>
      <c r="AE1242" t="s">
        <v>73</v>
      </c>
      <c r="AF1242" t="s">
        <v>5853</v>
      </c>
    </row>
    <row r="1243" spans="1:32" x14ac:dyDescent="0.3">
      <c r="A1243" t="s">
        <v>5854</v>
      </c>
      <c r="B1243" t="s">
        <v>5855</v>
      </c>
      <c r="C1243" t="s">
        <v>5856</v>
      </c>
      <c r="D1243" t="s">
        <v>5857</v>
      </c>
      <c r="E1243" t="s">
        <v>951</v>
      </c>
      <c r="F1243">
        <v>1</v>
      </c>
      <c r="G1243">
        <v>2022</v>
      </c>
      <c r="H1243" s="1">
        <v>44951.321830439818</v>
      </c>
      <c r="I1243" t="s">
        <v>3355</v>
      </c>
      <c r="J1243">
        <v>231</v>
      </c>
      <c r="K1243">
        <v>0</v>
      </c>
      <c r="L1243" t="s">
        <v>38</v>
      </c>
      <c r="M1243" t="s">
        <v>79</v>
      </c>
      <c r="Q1243">
        <v>231</v>
      </c>
      <c r="R1243" t="s">
        <v>86</v>
      </c>
      <c r="S1243">
        <v>43.071168</v>
      </c>
      <c r="T1243">
        <v>-71.462755999999999</v>
      </c>
      <c r="U1243">
        <v>0.72799999999999998</v>
      </c>
      <c r="V1243">
        <v>1</v>
      </c>
      <c r="W1243">
        <v>2.2000000000000002</v>
      </c>
      <c r="X1243">
        <v>0</v>
      </c>
      <c r="Y1243">
        <v>265.25099999999998</v>
      </c>
      <c r="Z1243">
        <v>33000065001</v>
      </c>
      <c r="AA1243">
        <v>334.34426384531997</v>
      </c>
      <c r="AB1243" t="s">
        <v>54</v>
      </c>
      <c r="AC1243" t="s">
        <v>64</v>
      </c>
      <c r="AD1243" t="s">
        <v>54</v>
      </c>
      <c r="AE1243" t="s">
        <v>73</v>
      </c>
      <c r="AF1243" t="s">
        <v>5858</v>
      </c>
    </row>
    <row r="1244" spans="1:32" x14ac:dyDescent="0.3">
      <c r="A1244" t="s">
        <v>5859</v>
      </c>
      <c r="B1244" t="s">
        <v>5860</v>
      </c>
      <c r="C1244" t="s">
        <v>5860</v>
      </c>
      <c r="D1244" t="s">
        <v>5861</v>
      </c>
      <c r="E1244" t="s">
        <v>99</v>
      </c>
      <c r="F1244">
        <v>6</v>
      </c>
      <c r="G1244">
        <v>2022</v>
      </c>
      <c r="H1244" s="1">
        <v>44796.555322071756</v>
      </c>
      <c r="I1244" t="s">
        <v>3355</v>
      </c>
      <c r="J1244">
        <v>231</v>
      </c>
      <c r="K1244">
        <v>0</v>
      </c>
      <c r="L1244" t="s">
        <v>38</v>
      </c>
      <c r="M1244" t="s">
        <v>51</v>
      </c>
      <c r="N1244">
        <v>231</v>
      </c>
      <c r="R1244" t="s">
        <v>52</v>
      </c>
      <c r="S1244">
        <v>31.003254999999999</v>
      </c>
      <c r="T1244">
        <v>-98.269212999999993</v>
      </c>
      <c r="U1244">
        <v>0.44558333300000003</v>
      </c>
      <c r="V1244">
        <v>1</v>
      </c>
      <c r="W1244">
        <v>1.5</v>
      </c>
      <c r="X1244">
        <v>1.5</v>
      </c>
      <c r="Y1244">
        <v>162.59800000000001</v>
      </c>
      <c r="Z1244">
        <v>48003095001</v>
      </c>
      <c r="AB1244" t="s">
        <v>41</v>
      </c>
      <c r="AC1244" t="s">
        <v>54</v>
      </c>
      <c r="AD1244" t="s">
        <v>54</v>
      </c>
      <c r="AE1244" t="s">
        <v>73</v>
      </c>
      <c r="AF1244" t="s">
        <v>5862</v>
      </c>
    </row>
    <row r="1245" spans="1:32" x14ac:dyDescent="0.3">
      <c r="A1245" t="s">
        <v>5863</v>
      </c>
      <c r="B1245" t="s">
        <v>5864</v>
      </c>
      <c r="C1245" t="s">
        <v>5865</v>
      </c>
      <c r="D1245" t="s">
        <v>5866</v>
      </c>
      <c r="E1245" t="s">
        <v>525</v>
      </c>
      <c r="F1245">
        <v>2</v>
      </c>
      <c r="G1245">
        <v>2022</v>
      </c>
      <c r="H1245" s="1">
        <v>44985.565318067129</v>
      </c>
      <c r="I1245" t="s">
        <v>3355</v>
      </c>
      <c r="J1245">
        <v>229.51</v>
      </c>
      <c r="K1245">
        <v>0</v>
      </c>
      <c r="L1245" t="s">
        <v>38</v>
      </c>
      <c r="M1245" t="s">
        <v>51</v>
      </c>
      <c r="N1245">
        <v>229.51</v>
      </c>
      <c r="R1245" t="s">
        <v>86</v>
      </c>
      <c r="S1245">
        <v>40.038871999999998</v>
      </c>
      <c r="T1245">
        <v>-74.975640999999996</v>
      </c>
      <c r="U1245">
        <v>2.1025</v>
      </c>
      <c r="V1245">
        <v>1</v>
      </c>
      <c r="W1245">
        <v>2.5</v>
      </c>
      <c r="X1245">
        <v>2.1</v>
      </c>
      <c r="Y1245">
        <v>767.45</v>
      </c>
      <c r="Z1245">
        <v>34007021001</v>
      </c>
      <c r="AA1245">
        <v>908.7025471613</v>
      </c>
      <c r="AB1245" t="s">
        <v>41</v>
      </c>
      <c r="AC1245" t="s">
        <v>54</v>
      </c>
      <c r="AD1245" t="s">
        <v>54</v>
      </c>
      <c r="AE1245" t="s">
        <v>55</v>
      </c>
      <c r="AF1245" t="s">
        <v>5867</v>
      </c>
    </row>
    <row r="1246" spans="1:32" x14ac:dyDescent="0.3">
      <c r="A1246" t="s">
        <v>5868</v>
      </c>
      <c r="B1246" t="s">
        <v>5869</v>
      </c>
      <c r="C1246" t="s">
        <v>5869</v>
      </c>
      <c r="D1246" t="s">
        <v>98</v>
      </c>
      <c r="E1246" t="s">
        <v>99</v>
      </c>
      <c r="F1246">
        <v>6</v>
      </c>
      <c r="G1246">
        <v>2022</v>
      </c>
      <c r="H1246" s="1">
        <v>44834.535000659722</v>
      </c>
      <c r="I1246" t="s">
        <v>3355</v>
      </c>
      <c r="J1246">
        <v>229.36293599999999</v>
      </c>
      <c r="K1246">
        <v>0</v>
      </c>
      <c r="L1246" t="s">
        <v>38</v>
      </c>
      <c r="M1246" t="s">
        <v>51</v>
      </c>
      <c r="N1246">
        <v>229.3629358</v>
      </c>
      <c r="R1246" t="s">
        <v>52</v>
      </c>
      <c r="S1246">
        <v>29.617820999999999</v>
      </c>
      <c r="T1246">
        <v>-95.607229000000004</v>
      </c>
      <c r="U1246">
        <v>0.90058333300000004</v>
      </c>
      <c r="V1246">
        <v>1</v>
      </c>
      <c r="W1246">
        <v>1.9</v>
      </c>
      <c r="X1246">
        <v>1.9</v>
      </c>
      <c r="Y1246">
        <v>328.80799999999999</v>
      </c>
      <c r="Z1246">
        <v>48007473001</v>
      </c>
      <c r="AB1246" t="s">
        <v>41</v>
      </c>
      <c r="AC1246" t="s">
        <v>54</v>
      </c>
      <c r="AD1246" t="s">
        <v>54</v>
      </c>
      <c r="AE1246" t="s">
        <v>73</v>
      </c>
      <c r="AF1246" t="s">
        <v>5870</v>
      </c>
    </row>
    <row r="1247" spans="1:32" x14ac:dyDescent="0.3">
      <c r="A1247" t="s">
        <v>5871</v>
      </c>
      <c r="B1247" t="s">
        <v>5872</v>
      </c>
      <c r="C1247" t="s">
        <v>5873</v>
      </c>
      <c r="D1247" t="s">
        <v>3458</v>
      </c>
      <c r="E1247" t="s">
        <v>172</v>
      </c>
      <c r="F1247">
        <v>4</v>
      </c>
      <c r="G1247">
        <v>2022</v>
      </c>
      <c r="H1247" s="1">
        <v>44974.347599629633</v>
      </c>
      <c r="I1247" t="s">
        <v>3355</v>
      </c>
      <c r="J1247">
        <v>229</v>
      </c>
      <c r="K1247">
        <v>0</v>
      </c>
      <c r="L1247" t="s">
        <v>38</v>
      </c>
      <c r="M1247" t="s">
        <v>39</v>
      </c>
      <c r="N1247">
        <v>217</v>
      </c>
      <c r="Q1247">
        <v>12</v>
      </c>
      <c r="R1247" t="s">
        <v>52</v>
      </c>
      <c r="S1247">
        <v>34.700836000000002</v>
      </c>
      <c r="T1247">
        <v>-80.753820000000005</v>
      </c>
      <c r="U1247">
        <v>2.1040000000000001</v>
      </c>
      <c r="V1247">
        <v>1</v>
      </c>
      <c r="W1247">
        <v>0</v>
      </c>
      <c r="X1247">
        <v>0</v>
      </c>
      <c r="Y1247">
        <v>768.27200000000005</v>
      </c>
      <c r="AB1247" t="s">
        <v>41</v>
      </c>
      <c r="AC1247" t="s">
        <v>54</v>
      </c>
      <c r="AD1247" t="s">
        <v>54</v>
      </c>
      <c r="AE1247" t="s">
        <v>73</v>
      </c>
      <c r="AF1247" t="s">
        <v>5874</v>
      </c>
    </row>
    <row r="1248" spans="1:32" x14ac:dyDescent="0.3">
      <c r="A1248" t="s">
        <v>5875</v>
      </c>
      <c r="B1248" t="s">
        <v>5876</v>
      </c>
      <c r="C1248" t="s">
        <v>5877</v>
      </c>
      <c r="D1248" t="s">
        <v>5878</v>
      </c>
      <c r="E1248" t="s">
        <v>85</v>
      </c>
      <c r="F1248">
        <v>2</v>
      </c>
      <c r="G1248">
        <v>2022</v>
      </c>
      <c r="H1248" s="1">
        <v>44951.601582870368</v>
      </c>
      <c r="I1248" t="s">
        <v>3355</v>
      </c>
      <c r="J1248">
        <v>228</v>
      </c>
      <c r="K1248">
        <v>0</v>
      </c>
      <c r="L1248" t="s">
        <v>38</v>
      </c>
      <c r="M1248" t="s">
        <v>51</v>
      </c>
      <c r="N1248">
        <v>263</v>
      </c>
      <c r="R1248" t="s">
        <v>214</v>
      </c>
      <c r="S1248">
        <v>43.341670000000001</v>
      </c>
      <c r="T1248">
        <v>-78.685940000000002</v>
      </c>
      <c r="U1248">
        <v>0</v>
      </c>
      <c r="V1248">
        <v>2</v>
      </c>
      <c r="W1248">
        <v>1.6</v>
      </c>
      <c r="X1248">
        <v>0</v>
      </c>
      <c r="Y1248">
        <v>0</v>
      </c>
      <c r="Z1248">
        <v>36009112001</v>
      </c>
      <c r="AA1248">
        <v>485.67328522628998</v>
      </c>
      <c r="AB1248" t="s">
        <v>952</v>
      </c>
      <c r="AC1248" t="s">
        <v>54</v>
      </c>
      <c r="AD1248" t="s">
        <v>43</v>
      </c>
      <c r="AE1248" t="s">
        <v>73</v>
      </c>
      <c r="AF1248" t="s">
        <v>5879</v>
      </c>
    </row>
    <row r="1249" spans="1:32" x14ac:dyDescent="0.3">
      <c r="A1249" t="s">
        <v>5880</v>
      </c>
      <c r="B1249" t="s">
        <v>5881</v>
      </c>
      <c r="C1249" t="s">
        <v>5882</v>
      </c>
      <c r="D1249" t="s">
        <v>2915</v>
      </c>
      <c r="E1249" t="s">
        <v>61</v>
      </c>
      <c r="F1249">
        <v>1</v>
      </c>
      <c r="G1249">
        <v>2022</v>
      </c>
      <c r="H1249" s="1">
        <v>44965.512597384259</v>
      </c>
      <c r="I1249" t="s">
        <v>3355</v>
      </c>
      <c r="J1249">
        <v>226.21100000000001</v>
      </c>
      <c r="K1249">
        <v>0</v>
      </c>
      <c r="L1249" t="s">
        <v>38</v>
      </c>
      <c r="M1249" t="s">
        <v>79</v>
      </c>
      <c r="Q1249">
        <v>226.21100000000001</v>
      </c>
      <c r="R1249" t="s">
        <v>94</v>
      </c>
      <c r="S1249">
        <v>41.719369999999998</v>
      </c>
      <c r="T1249">
        <v>-71.917209999999997</v>
      </c>
      <c r="U1249">
        <v>0.61366666700000005</v>
      </c>
      <c r="V1249">
        <v>1</v>
      </c>
      <c r="W1249">
        <v>1.08</v>
      </c>
      <c r="X1249">
        <v>0</v>
      </c>
      <c r="Y1249">
        <v>223.14500000000001</v>
      </c>
      <c r="Z1249">
        <v>9001090002</v>
      </c>
      <c r="AA1249">
        <v>222.34986174027009</v>
      </c>
      <c r="AB1249" t="s">
        <v>54</v>
      </c>
      <c r="AC1249" t="s">
        <v>54</v>
      </c>
      <c r="AD1249" t="s">
        <v>54</v>
      </c>
      <c r="AE1249" t="s">
        <v>73</v>
      </c>
      <c r="AF1249" t="s">
        <v>5883</v>
      </c>
    </row>
    <row r="1250" spans="1:32" x14ac:dyDescent="0.3">
      <c r="A1250" t="s">
        <v>1753</v>
      </c>
      <c r="B1250" t="s">
        <v>5884</v>
      </c>
      <c r="C1250" t="s">
        <v>5885</v>
      </c>
      <c r="D1250" t="s">
        <v>1753</v>
      </c>
      <c r="E1250" t="s">
        <v>437</v>
      </c>
      <c r="F1250">
        <v>5</v>
      </c>
      <c r="G1250">
        <v>2022</v>
      </c>
      <c r="H1250" s="1">
        <v>44924.605016921298</v>
      </c>
      <c r="I1250" t="s">
        <v>3355</v>
      </c>
      <c r="J1250">
        <v>226.07</v>
      </c>
      <c r="K1250">
        <v>0</v>
      </c>
      <c r="L1250" t="s">
        <v>38</v>
      </c>
      <c r="M1250" t="s">
        <v>630</v>
      </c>
      <c r="N1250">
        <v>226.07</v>
      </c>
      <c r="O1250">
        <v>32</v>
      </c>
      <c r="R1250" t="s">
        <v>52</v>
      </c>
      <c r="S1250">
        <v>44.874870000000001</v>
      </c>
      <c r="T1250">
        <v>-94.353629999999995</v>
      </c>
      <c r="Z1250">
        <v>27005802001</v>
      </c>
      <c r="AA1250">
        <v>3955.3144938563992</v>
      </c>
      <c r="AB1250" t="s">
        <v>41</v>
      </c>
      <c r="AC1250" t="s">
        <v>54</v>
      </c>
      <c r="AD1250" t="s">
        <v>54</v>
      </c>
      <c r="AE1250" t="s">
        <v>73</v>
      </c>
      <c r="AF1250" t="s">
        <v>5886</v>
      </c>
    </row>
    <row r="1251" spans="1:32" x14ac:dyDescent="0.3">
      <c r="A1251" t="s">
        <v>5887</v>
      </c>
      <c r="B1251" t="s">
        <v>5888</v>
      </c>
      <c r="C1251" t="s">
        <v>5889</v>
      </c>
      <c r="D1251" t="s">
        <v>5890</v>
      </c>
      <c r="E1251" t="s">
        <v>36</v>
      </c>
      <c r="F1251">
        <v>9</v>
      </c>
      <c r="G1251">
        <v>2022</v>
      </c>
      <c r="H1251" s="1">
        <v>44957.495696678241</v>
      </c>
      <c r="I1251" t="s">
        <v>3355</v>
      </c>
      <c r="J1251">
        <v>225.7</v>
      </c>
      <c r="K1251">
        <v>0</v>
      </c>
      <c r="L1251" t="s">
        <v>38</v>
      </c>
      <c r="M1251" t="s">
        <v>79</v>
      </c>
      <c r="Q1251">
        <v>225.7</v>
      </c>
      <c r="R1251" t="s">
        <v>86</v>
      </c>
      <c r="S1251">
        <v>34.393168000000003</v>
      </c>
      <c r="T1251">
        <v>-119.51585</v>
      </c>
      <c r="U1251">
        <v>1.1469467520000001</v>
      </c>
      <c r="V1251">
        <v>1</v>
      </c>
      <c r="W1251">
        <v>2.5</v>
      </c>
      <c r="X1251">
        <v>0</v>
      </c>
      <c r="Y1251">
        <v>418.85500000000002</v>
      </c>
      <c r="Z1251">
        <v>6003061001</v>
      </c>
      <c r="AA1251">
        <v>648.29279917719998</v>
      </c>
      <c r="AB1251" t="s">
        <v>41</v>
      </c>
      <c r="AC1251" t="s">
        <v>54</v>
      </c>
      <c r="AD1251" t="s">
        <v>43</v>
      </c>
      <c r="AE1251" t="s">
        <v>65</v>
      </c>
      <c r="AF1251" t="s">
        <v>5891</v>
      </c>
    </row>
    <row r="1252" spans="1:32" x14ac:dyDescent="0.3">
      <c r="A1252" t="s">
        <v>5892</v>
      </c>
      <c r="B1252" t="s">
        <v>5893</v>
      </c>
      <c r="C1252" t="s">
        <v>5894</v>
      </c>
      <c r="D1252" t="s">
        <v>4506</v>
      </c>
      <c r="E1252" t="s">
        <v>71</v>
      </c>
      <c r="F1252">
        <v>4</v>
      </c>
      <c r="G1252">
        <v>2022</v>
      </c>
      <c r="H1252" s="1">
        <v>44968.744279606479</v>
      </c>
      <c r="I1252" t="s">
        <v>3355</v>
      </c>
      <c r="J1252">
        <v>225</v>
      </c>
      <c r="K1252">
        <v>0</v>
      </c>
      <c r="L1252" t="s">
        <v>38</v>
      </c>
      <c r="M1252" t="s">
        <v>51</v>
      </c>
      <c r="N1252">
        <v>225</v>
      </c>
      <c r="R1252" t="s">
        <v>52</v>
      </c>
      <c r="S1252">
        <v>30.405833000000001</v>
      </c>
      <c r="T1252">
        <v>-88.897138999999996</v>
      </c>
      <c r="U1252">
        <v>2.8333333330000001</v>
      </c>
      <c r="V1252">
        <v>1</v>
      </c>
      <c r="W1252">
        <v>10</v>
      </c>
      <c r="X1252">
        <v>0</v>
      </c>
      <c r="Y1252">
        <v>1033.95</v>
      </c>
      <c r="Z1252">
        <v>28000110001</v>
      </c>
      <c r="AA1252">
        <v>2521.2398327551505</v>
      </c>
      <c r="AB1252" t="s">
        <v>41</v>
      </c>
      <c r="AC1252" t="s">
        <v>54</v>
      </c>
      <c r="AD1252" t="s">
        <v>54</v>
      </c>
      <c r="AE1252" t="s">
        <v>73</v>
      </c>
      <c r="AF1252" t="s">
        <v>5895</v>
      </c>
    </row>
    <row r="1253" spans="1:32" x14ac:dyDescent="0.3">
      <c r="A1253" t="s">
        <v>5896</v>
      </c>
      <c r="B1253" t="s">
        <v>5897</v>
      </c>
      <c r="C1253" t="s">
        <v>5898</v>
      </c>
      <c r="D1253" t="s">
        <v>4413</v>
      </c>
      <c r="E1253" t="s">
        <v>1948</v>
      </c>
      <c r="F1253">
        <v>6</v>
      </c>
      <c r="G1253">
        <v>2022</v>
      </c>
      <c r="H1253" s="1">
        <v>44974.623320856481</v>
      </c>
      <c r="I1253" t="s">
        <v>3355</v>
      </c>
      <c r="J1253">
        <v>224.25</v>
      </c>
      <c r="K1253">
        <v>0</v>
      </c>
      <c r="L1253" t="s">
        <v>38</v>
      </c>
      <c r="M1253" t="s">
        <v>51</v>
      </c>
      <c r="N1253">
        <v>735.13</v>
      </c>
      <c r="R1253" t="s">
        <v>52</v>
      </c>
      <c r="S1253">
        <v>29.995795999999999</v>
      </c>
      <c r="T1253">
        <v>-91.755690000000001</v>
      </c>
      <c r="U1253">
        <v>1.493333333</v>
      </c>
      <c r="V1253">
        <v>1</v>
      </c>
      <c r="W1253">
        <v>2.5</v>
      </c>
      <c r="X1253">
        <v>0</v>
      </c>
      <c r="Y1253">
        <v>546.02</v>
      </c>
      <c r="Z1253">
        <v>22000950003</v>
      </c>
      <c r="AA1253">
        <v>1072.5967941442998</v>
      </c>
      <c r="AB1253" t="s">
        <v>87</v>
      </c>
      <c r="AC1253" t="s">
        <v>72</v>
      </c>
      <c r="AD1253" t="s">
        <v>54</v>
      </c>
      <c r="AE1253" t="s">
        <v>73</v>
      </c>
      <c r="AF1253" t="s">
        <v>5899</v>
      </c>
    </row>
    <row r="1254" spans="1:32" x14ac:dyDescent="0.3">
      <c r="A1254" t="s">
        <v>5900</v>
      </c>
      <c r="B1254" t="s">
        <v>5901</v>
      </c>
      <c r="C1254" t="s">
        <v>5902</v>
      </c>
      <c r="D1254" t="s">
        <v>5903</v>
      </c>
      <c r="E1254" t="s">
        <v>213</v>
      </c>
      <c r="F1254">
        <v>3</v>
      </c>
      <c r="G1254">
        <v>2022</v>
      </c>
      <c r="H1254" s="1">
        <v>44930.475161585651</v>
      </c>
      <c r="I1254" t="s">
        <v>3355</v>
      </c>
      <c r="J1254">
        <v>224</v>
      </c>
      <c r="K1254">
        <v>0</v>
      </c>
      <c r="L1254" t="s">
        <v>38</v>
      </c>
      <c r="M1254" t="s">
        <v>51</v>
      </c>
      <c r="N1254">
        <v>88.28</v>
      </c>
      <c r="R1254" t="s">
        <v>52</v>
      </c>
      <c r="S1254">
        <v>41.025058000000001</v>
      </c>
      <c r="T1254">
        <v>-78.400019999999998</v>
      </c>
      <c r="U1254">
        <v>1.7074166669999999</v>
      </c>
      <c r="V1254">
        <v>1</v>
      </c>
      <c r="W1254">
        <v>4.5</v>
      </c>
      <c r="X1254">
        <v>0</v>
      </c>
      <c r="Y1254">
        <v>620.09299999999996</v>
      </c>
      <c r="Z1254">
        <v>42006150001</v>
      </c>
      <c r="AA1254">
        <v>1511.4691666210001</v>
      </c>
      <c r="AB1254" t="s">
        <v>41</v>
      </c>
      <c r="AC1254" t="s">
        <v>72</v>
      </c>
      <c r="AD1254" t="s">
        <v>54</v>
      </c>
      <c r="AE1254" t="s">
        <v>55</v>
      </c>
      <c r="AF1254" t="s">
        <v>5904</v>
      </c>
    </row>
    <row r="1255" spans="1:32" x14ac:dyDescent="0.3">
      <c r="A1255" t="s">
        <v>5905</v>
      </c>
      <c r="B1255" t="s">
        <v>5906</v>
      </c>
      <c r="C1255" t="s">
        <v>5907</v>
      </c>
      <c r="D1255" t="s">
        <v>5908</v>
      </c>
      <c r="E1255" t="s">
        <v>50</v>
      </c>
      <c r="F1255">
        <v>10</v>
      </c>
      <c r="G1255">
        <v>2022</v>
      </c>
      <c r="H1255" s="1">
        <v>44953.632548796297</v>
      </c>
      <c r="I1255" t="s">
        <v>3355</v>
      </c>
      <c r="J1255">
        <v>221.11</v>
      </c>
      <c r="K1255">
        <v>0</v>
      </c>
      <c r="L1255" t="s">
        <v>38</v>
      </c>
      <c r="M1255" t="s">
        <v>79</v>
      </c>
      <c r="Q1255">
        <v>222.11</v>
      </c>
      <c r="R1255" t="s">
        <v>94</v>
      </c>
      <c r="S1255">
        <v>44.400019</v>
      </c>
      <c r="T1255">
        <v>-122.73797</v>
      </c>
      <c r="U1255">
        <v>1.87775</v>
      </c>
      <c r="V1255">
        <v>1</v>
      </c>
      <c r="W1255">
        <v>1.38</v>
      </c>
      <c r="X1255">
        <v>0</v>
      </c>
      <c r="Y1255">
        <v>686.55200000000002</v>
      </c>
      <c r="Z1255">
        <v>41000270001</v>
      </c>
      <c r="AA1255">
        <v>832.21856523589997</v>
      </c>
      <c r="AB1255" t="s">
        <v>54</v>
      </c>
      <c r="AC1255" t="s">
        <v>54</v>
      </c>
      <c r="AD1255" t="s">
        <v>54</v>
      </c>
      <c r="AE1255" t="s">
        <v>55</v>
      </c>
      <c r="AF1255" t="s">
        <v>5909</v>
      </c>
    </row>
    <row r="1256" spans="1:32" x14ac:dyDescent="0.3">
      <c r="A1256" t="s">
        <v>5910</v>
      </c>
      <c r="B1256" t="s">
        <v>5911</v>
      </c>
      <c r="C1256" t="s">
        <v>5911</v>
      </c>
      <c r="D1256" t="s">
        <v>98</v>
      </c>
      <c r="E1256" t="s">
        <v>99</v>
      </c>
      <c r="F1256">
        <v>6</v>
      </c>
      <c r="G1256">
        <v>2022</v>
      </c>
      <c r="H1256" s="1">
        <v>44832.608867060182</v>
      </c>
      <c r="I1256" t="s">
        <v>3355</v>
      </c>
      <c r="J1256">
        <v>219.92</v>
      </c>
      <c r="K1256">
        <v>0</v>
      </c>
      <c r="L1256" t="s">
        <v>38</v>
      </c>
      <c r="M1256" t="s">
        <v>79</v>
      </c>
      <c r="Q1256">
        <v>219.92</v>
      </c>
      <c r="R1256" t="s">
        <v>94</v>
      </c>
      <c r="S1256">
        <v>29.67755</v>
      </c>
      <c r="T1256">
        <v>-95.634169999999997</v>
      </c>
      <c r="U1256">
        <v>1.245833333</v>
      </c>
      <c r="V1256">
        <v>1</v>
      </c>
      <c r="W1256">
        <v>2.5</v>
      </c>
      <c r="X1256">
        <v>2.5</v>
      </c>
      <c r="Y1256">
        <v>454.72</v>
      </c>
      <c r="Z1256">
        <v>48007725001</v>
      </c>
      <c r="AB1256" t="s">
        <v>41</v>
      </c>
      <c r="AC1256" t="s">
        <v>54</v>
      </c>
      <c r="AD1256" t="s">
        <v>54</v>
      </c>
      <c r="AE1256" t="s">
        <v>73</v>
      </c>
      <c r="AF1256" t="s">
        <v>5912</v>
      </c>
    </row>
    <row r="1257" spans="1:32" x14ac:dyDescent="0.3">
      <c r="A1257" t="s">
        <v>5913</v>
      </c>
      <c r="B1257" t="s">
        <v>5914</v>
      </c>
      <c r="C1257" t="s">
        <v>5915</v>
      </c>
      <c r="D1257" t="s">
        <v>5916</v>
      </c>
      <c r="E1257" t="s">
        <v>1023</v>
      </c>
      <c r="F1257">
        <v>8</v>
      </c>
      <c r="G1257">
        <v>2022</v>
      </c>
      <c r="H1257" s="1">
        <v>44963.648640011575</v>
      </c>
      <c r="I1257" t="s">
        <v>3355</v>
      </c>
      <c r="J1257">
        <v>218.2</v>
      </c>
      <c r="K1257">
        <v>0</v>
      </c>
      <c r="L1257" t="s">
        <v>38</v>
      </c>
      <c r="M1257" t="s">
        <v>79</v>
      </c>
      <c r="Q1257">
        <v>218.2</v>
      </c>
      <c r="R1257" t="s">
        <v>94</v>
      </c>
      <c r="S1257">
        <v>37.321944000000002</v>
      </c>
      <c r="T1257">
        <v>-108.606111</v>
      </c>
      <c r="U1257">
        <v>0.72642499999999999</v>
      </c>
      <c r="V1257">
        <v>1</v>
      </c>
      <c r="W1257">
        <v>1.57</v>
      </c>
      <c r="X1257">
        <v>0</v>
      </c>
      <c r="Y1257">
        <v>265.22969999999998</v>
      </c>
      <c r="Z1257">
        <v>8000214002</v>
      </c>
      <c r="AA1257">
        <v>449.79865560889999</v>
      </c>
      <c r="AB1257" t="s">
        <v>54</v>
      </c>
      <c r="AC1257" t="s">
        <v>54</v>
      </c>
      <c r="AD1257" t="s">
        <v>54</v>
      </c>
      <c r="AE1257" t="s">
        <v>73</v>
      </c>
      <c r="AF1257" t="s">
        <v>5917</v>
      </c>
    </row>
    <row r="1258" spans="1:32" x14ac:dyDescent="0.3">
      <c r="A1258" t="s">
        <v>5918</v>
      </c>
      <c r="B1258" t="s">
        <v>5919</v>
      </c>
      <c r="C1258" t="s">
        <v>5920</v>
      </c>
      <c r="D1258" t="s">
        <v>3264</v>
      </c>
      <c r="E1258" t="s">
        <v>172</v>
      </c>
      <c r="F1258">
        <v>4</v>
      </c>
      <c r="G1258">
        <v>2022</v>
      </c>
      <c r="H1258" s="1">
        <v>44967.563994108794</v>
      </c>
      <c r="I1258" t="s">
        <v>3355</v>
      </c>
      <c r="J1258">
        <v>218</v>
      </c>
      <c r="K1258">
        <v>0</v>
      </c>
      <c r="L1258" t="s">
        <v>38</v>
      </c>
      <c r="M1258" t="s">
        <v>51</v>
      </c>
      <c r="N1258">
        <v>218</v>
      </c>
      <c r="R1258" t="s">
        <v>52</v>
      </c>
      <c r="S1258">
        <v>34.783611000000001</v>
      </c>
      <c r="T1258">
        <v>-82.534443999999993</v>
      </c>
      <c r="U1258">
        <v>2.4250833329999999</v>
      </c>
      <c r="V1258">
        <v>1</v>
      </c>
      <c r="W1258">
        <v>0</v>
      </c>
      <c r="X1258">
        <v>0</v>
      </c>
      <c r="Y1258">
        <v>884.96209999999996</v>
      </c>
      <c r="Z1258">
        <v>45000261005</v>
      </c>
      <c r="AA1258">
        <v>901.96467256310996</v>
      </c>
      <c r="AB1258" t="s">
        <v>41</v>
      </c>
      <c r="AC1258" t="s">
        <v>54</v>
      </c>
      <c r="AD1258" t="s">
        <v>54</v>
      </c>
      <c r="AE1258" t="s">
        <v>54</v>
      </c>
      <c r="AF1258" t="s">
        <v>5921</v>
      </c>
    </row>
    <row r="1259" spans="1:32" x14ac:dyDescent="0.3">
      <c r="A1259" t="s">
        <v>5922</v>
      </c>
      <c r="B1259" t="s">
        <v>5923</v>
      </c>
      <c r="C1259" t="s">
        <v>5924</v>
      </c>
      <c r="D1259" t="s">
        <v>5925</v>
      </c>
      <c r="E1259" t="s">
        <v>85</v>
      </c>
      <c r="F1259">
        <v>2</v>
      </c>
      <c r="G1259">
        <v>2022</v>
      </c>
      <c r="H1259" s="1">
        <v>44970.401583425926</v>
      </c>
      <c r="I1259" t="s">
        <v>3355</v>
      </c>
      <c r="J1259">
        <v>217.88</v>
      </c>
      <c r="K1259">
        <v>0</v>
      </c>
      <c r="L1259" t="s">
        <v>38</v>
      </c>
      <c r="M1259" t="s">
        <v>79</v>
      </c>
      <c r="Q1259">
        <v>217.88</v>
      </c>
      <c r="R1259" t="s">
        <v>94</v>
      </c>
      <c r="S1259">
        <v>42.258833000000003</v>
      </c>
      <c r="T1259">
        <v>-73.792889000000002</v>
      </c>
      <c r="U1259">
        <v>0</v>
      </c>
      <c r="V1259">
        <v>1</v>
      </c>
      <c r="W1259">
        <v>2.8</v>
      </c>
      <c r="X1259">
        <v>0</v>
      </c>
      <c r="Y1259">
        <v>0</v>
      </c>
      <c r="Z1259">
        <v>36004009001</v>
      </c>
      <c r="AA1259">
        <v>846.96904746437008</v>
      </c>
      <c r="AB1259" t="s">
        <v>41</v>
      </c>
      <c r="AC1259" t="s">
        <v>64</v>
      </c>
      <c r="AD1259" t="s">
        <v>54</v>
      </c>
      <c r="AE1259" t="s">
        <v>73</v>
      </c>
      <c r="AF1259" t="s">
        <v>5926</v>
      </c>
    </row>
    <row r="1260" spans="1:32" x14ac:dyDescent="0.3">
      <c r="A1260" t="s">
        <v>5927</v>
      </c>
      <c r="B1260" t="s">
        <v>5928</v>
      </c>
      <c r="C1260" t="s">
        <v>5929</v>
      </c>
      <c r="D1260" t="s">
        <v>5930</v>
      </c>
      <c r="E1260" t="s">
        <v>159</v>
      </c>
      <c r="F1260">
        <v>10</v>
      </c>
      <c r="G1260">
        <v>2022</v>
      </c>
      <c r="H1260" s="1">
        <v>44960.571661689813</v>
      </c>
      <c r="I1260" t="s">
        <v>3355</v>
      </c>
      <c r="J1260">
        <v>217.6</v>
      </c>
      <c r="K1260">
        <v>0</v>
      </c>
      <c r="L1260" t="s">
        <v>38</v>
      </c>
      <c r="M1260" t="s">
        <v>79</v>
      </c>
      <c r="R1260" t="s">
        <v>52</v>
      </c>
      <c r="S1260">
        <v>46.368668</v>
      </c>
      <c r="T1260">
        <v>-120.284227</v>
      </c>
      <c r="U1260">
        <v>0.65366666699999998</v>
      </c>
      <c r="V1260">
        <v>1</v>
      </c>
      <c r="W1260">
        <v>1.67</v>
      </c>
      <c r="X1260">
        <v>0</v>
      </c>
      <c r="Y1260">
        <v>238.6131</v>
      </c>
      <c r="Z1260">
        <v>53001310001</v>
      </c>
      <c r="AA1260">
        <v>427.94608934450002</v>
      </c>
      <c r="AB1260" t="s">
        <v>407</v>
      </c>
      <c r="AC1260" t="s">
        <v>757</v>
      </c>
      <c r="AD1260" t="s">
        <v>54</v>
      </c>
      <c r="AE1260" t="s">
        <v>55</v>
      </c>
      <c r="AF1260" t="s">
        <v>5931</v>
      </c>
    </row>
    <row r="1261" spans="1:32" x14ac:dyDescent="0.3">
      <c r="A1261" t="s">
        <v>5932</v>
      </c>
      <c r="B1261" t="s">
        <v>5933</v>
      </c>
      <c r="C1261" t="s">
        <v>5933</v>
      </c>
      <c r="D1261" t="s">
        <v>98</v>
      </c>
      <c r="E1261" t="s">
        <v>99</v>
      </c>
      <c r="F1261">
        <v>6</v>
      </c>
      <c r="G1261">
        <v>2022</v>
      </c>
      <c r="H1261" s="1">
        <v>44834.533880266201</v>
      </c>
      <c r="I1261" t="s">
        <v>3355</v>
      </c>
      <c r="J1261">
        <v>216.11</v>
      </c>
      <c r="K1261">
        <v>0</v>
      </c>
      <c r="L1261" t="s">
        <v>38</v>
      </c>
      <c r="M1261" t="s">
        <v>39</v>
      </c>
      <c r="N1261">
        <v>64.12</v>
      </c>
      <c r="Q1261">
        <v>151.99</v>
      </c>
      <c r="R1261" t="s">
        <v>52</v>
      </c>
      <c r="S1261">
        <v>29.986068</v>
      </c>
      <c r="T1261">
        <v>-95.578855000000004</v>
      </c>
      <c r="U1261">
        <v>1.2415833329999999</v>
      </c>
      <c r="V1261">
        <v>1</v>
      </c>
      <c r="W1261">
        <v>2.76</v>
      </c>
      <c r="X1261">
        <v>2.76</v>
      </c>
      <c r="Y1261">
        <v>453.36900000000003</v>
      </c>
      <c r="AB1261" t="s">
        <v>41</v>
      </c>
      <c r="AC1261" t="s">
        <v>54</v>
      </c>
      <c r="AD1261" t="s">
        <v>54</v>
      </c>
      <c r="AE1261" t="s">
        <v>73</v>
      </c>
      <c r="AF1261" t="s">
        <v>5934</v>
      </c>
    </row>
    <row r="1262" spans="1:32" x14ac:dyDescent="0.3">
      <c r="A1262" t="s">
        <v>5935</v>
      </c>
      <c r="B1262" t="s">
        <v>5936</v>
      </c>
      <c r="C1262" t="s">
        <v>5937</v>
      </c>
      <c r="D1262" t="s">
        <v>5938</v>
      </c>
      <c r="E1262" t="s">
        <v>213</v>
      </c>
      <c r="F1262">
        <v>3</v>
      </c>
      <c r="G1262">
        <v>2022</v>
      </c>
      <c r="H1262" s="1">
        <v>44987.389784328705</v>
      </c>
      <c r="I1262" t="s">
        <v>3355</v>
      </c>
      <c r="J1262">
        <v>216</v>
      </c>
      <c r="K1262">
        <v>0</v>
      </c>
      <c r="L1262" t="s">
        <v>38</v>
      </c>
      <c r="M1262" t="s">
        <v>679</v>
      </c>
      <c r="O1262">
        <v>216</v>
      </c>
      <c r="R1262" t="s">
        <v>52</v>
      </c>
      <c r="S1262">
        <v>40.286689000000003</v>
      </c>
      <c r="T1262">
        <v>-79.990876999999998</v>
      </c>
      <c r="U1262">
        <v>4.6660000000000004</v>
      </c>
      <c r="V1262">
        <v>1</v>
      </c>
      <c r="W1262">
        <v>4.92</v>
      </c>
      <c r="X1262">
        <v>0</v>
      </c>
      <c r="Y1262">
        <v>1692.797</v>
      </c>
      <c r="Z1262">
        <v>42005091001</v>
      </c>
      <c r="AA1262">
        <v>1110.8387851069999</v>
      </c>
      <c r="AB1262" t="s">
        <v>53</v>
      </c>
      <c r="AC1262" t="s">
        <v>54</v>
      </c>
      <c r="AD1262" t="s">
        <v>54</v>
      </c>
      <c r="AE1262" t="s">
        <v>44</v>
      </c>
      <c r="AF1262" t="s">
        <v>5939</v>
      </c>
    </row>
    <row r="1263" spans="1:32" x14ac:dyDescent="0.3">
      <c r="A1263" t="s">
        <v>5940</v>
      </c>
      <c r="B1263" t="s">
        <v>5941</v>
      </c>
      <c r="C1263" t="s">
        <v>5942</v>
      </c>
      <c r="D1263" t="s">
        <v>5943</v>
      </c>
      <c r="E1263" t="s">
        <v>117</v>
      </c>
      <c r="F1263">
        <v>5</v>
      </c>
      <c r="G1263">
        <v>2022</v>
      </c>
      <c r="H1263" s="1">
        <v>44937.633931226854</v>
      </c>
      <c r="I1263" t="s">
        <v>3355</v>
      </c>
      <c r="J1263">
        <v>215.22</v>
      </c>
      <c r="K1263">
        <v>0</v>
      </c>
      <c r="L1263" t="s">
        <v>38</v>
      </c>
      <c r="M1263" t="s">
        <v>51</v>
      </c>
      <c r="N1263">
        <v>215.22</v>
      </c>
      <c r="R1263" t="s">
        <v>52</v>
      </c>
      <c r="S1263">
        <v>41.653829999999999</v>
      </c>
      <c r="T1263">
        <v>-88.531599999999997</v>
      </c>
      <c r="U1263">
        <v>0.72116666699999998</v>
      </c>
      <c r="V1263">
        <v>1</v>
      </c>
      <c r="W1263">
        <v>5.66</v>
      </c>
      <c r="X1263">
        <v>2.44</v>
      </c>
      <c r="Y1263">
        <v>263.16500000000002</v>
      </c>
      <c r="Z1263">
        <v>17003903001</v>
      </c>
      <c r="AA1263">
        <v>1061.6705110121002</v>
      </c>
      <c r="AB1263" t="s">
        <v>41</v>
      </c>
      <c r="AC1263" t="s">
        <v>72</v>
      </c>
      <c r="AD1263" t="s">
        <v>54</v>
      </c>
      <c r="AE1263" t="s">
        <v>73</v>
      </c>
      <c r="AF1263" t="s">
        <v>5944</v>
      </c>
    </row>
    <row r="1264" spans="1:32" x14ac:dyDescent="0.3">
      <c r="A1264" t="s">
        <v>5945</v>
      </c>
      <c r="B1264" t="s">
        <v>5946</v>
      </c>
      <c r="C1264" t="s">
        <v>5946</v>
      </c>
      <c r="D1264" t="s">
        <v>98</v>
      </c>
      <c r="E1264" t="s">
        <v>99</v>
      </c>
      <c r="F1264">
        <v>6</v>
      </c>
      <c r="G1264">
        <v>2022</v>
      </c>
      <c r="H1264" s="1">
        <v>44834.515982685189</v>
      </c>
      <c r="I1264" t="s">
        <v>3355</v>
      </c>
      <c r="J1264">
        <v>214.74283349999999</v>
      </c>
      <c r="K1264">
        <v>0</v>
      </c>
      <c r="L1264" t="s">
        <v>38</v>
      </c>
      <c r="M1264" t="s">
        <v>39</v>
      </c>
      <c r="N1264">
        <v>111.83283350000001</v>
      </c>
      <c r="Q1264">
        <v>102.91</v>
      </c>
      <c r="R1264" t="s">
        <v>52</v>
      </c>
      <c r="S1264">
        <v>29.971699999999998</v>
      </c>
      <c r="T1264">
        <v>-95.494901999999996</v>
      </c>
      <c r="U1264">
        <v>1.105166667</v>
      </c>
      <c r="V1264">
        <v>1</v>
      </c>
      <c r="W1264">
        <v>3</v>
      </c>
      <c r="X1264">
        <v>0</v>
      </c>
      <c r="Y1264">
        <v>403.21100000000001</v>
      </c>
      <c r="AB1264" t="s">
        <v>41</v>
      </c>
      <c r="AC1264" t="s">
        <v>64</v>
      </c>
      <c r="AD1264" t="s">
        <v>54</v>
      </c>
      <c r="AE1264" t="s">
        <v>55</v>
      </c>
      <c r="AF1264" t="s">
        <v>5947</v>
      </c>
    </row>
    <row r="1265" spans="1:32" x14ac:dyDescent="0.3">
      <c r="A1265" t="s">
        <v>5948</v>
      </c>
      <c r="B1265" t="s">
        <v>5949</v>
      </c>
      <c r="C1265" t="s">
        <v>5950</v>
      </c>
      <c r="D1265" t="s">
        <v>5180</v>
      </c>
      <c r="E1265" t="s">
        <v>5181</v>
      </c>
      <c r="F1265">
        <v>9</v>
      </c>
      <c r="G1265">
        <v>2022</v>
      </c>
      <c r="H1265" s="1">
        <v>44977.864757824071</v>
      </c>
      <c r="I1265" t="s">
        <v>3355</v>
      </c>
      <c r="J1265">
        <v>214</v>
      </c>
      <c r="K1265">
        <v>0</v>
      </c>
      <c r="L1265" t="s">
        <v>38</v>
      </c>
      <c r="M1265" t="s">
        <v>79</v>
      </c>
      <c r="Q1265">
        <v>214</v>
      </c>
      <c r="R1265" t="s">
        <v>94</v>
      </c>
      <c r="S1265">
        <v>13.4809</v>
      </c>
      <c r="T1265">
        <v>144.7475</v>
      </c>
      <c r="U1265">
        <v>4.4749999999999996</v>
      </c>
      <c r="V1265">
        <v>2</v>
      </c>
      <c r="W1265">
        <v>12</v>
      </c>
      <c r="X1265">
        <v>6.11</v>
      </c>
      <c r="Y1265">
        <v>1633.95</v>
      </c>
      <c r="Z1265">
        <v>66000001002</v>
      </c>
      <c r="AB1265" t="s">
        <v>54</v>
      </c>
      <c r="AC1265" t="s">
        <v>54</v>
      </c>
      <c r="AD1265" t="s">
        <v>54</v>
      </c>
      <c r="AE1265" t="s">
        <v>55</v>
      </c>
      <c r="AF1265" t="s">
        <v>5951</v>
      </c>
    </row>
    <row r="1266" spans="1:32" x14ac:dyDescent="0.3">
      <c r="A1266" t="s">
        <v>5952</v>
      </c>
      <c r="B1266" t="s">
        <v>5953</v>
      </c>
      <c r="C1266" t="s">
        <v>5954</v>
      </c>
      <c r="D1266" t="s">
        <v>5952</v>
      </c>
      <c r="E1266" t="s">
        <v>437</v>
      </c>
      <c r="F1266">
        <v>5</v>
      </c>
      <c r="G1266">
        <v>2022</v>
      </c>
      <c r="H1266" s="1">
        <v>44978.409078877317</v>
      </c>
      <c r="I1266" t="s">
        <v>3355</v>
      </c>
      <c r="J1266">
        <v>214</v>
      </c>
      <c r="K1266">
        <v>0</v>
      </c>
      <c r="L1266" t="s">
        <v>38</v>
      </c>
      <c r="M1266" t="s">
        <v>51</v>
      </c>
      <c r="N1266">
        <v>214</v>
      </c>
      <c r="R1266" t="s">
        <v>52</v>
      </c>
      <c r="S1266">
        <v>47.501069999999999</v>
      </c>
      <c r="T1266">
        <v>-92.552940000000007</v>
      </c>
      <c r="U1266">
        <v>1.3983333330000001</v>
      </c>
      <c r="V1266">
        <v>1</v>
      </c>
      <c r="W1266">
        <v>4.3</v>
      </c>
      <c r="X1266">
        <v>4.3</v>
      </c>
      <c r="Y1266">
        <v>510.69200000000001</v>
      </c>
      <c r="Z1266">
        <v>27000051001</v>
      </c>
      <c r="AA1266">
        <v>1566.100582282</v>
      </c>
      <c r="AB1266" t="s">
        <v>41</v>
      </c>
      <c r="AC1266" t="s">
        <v>562</v>
      </c>
      <c r="AD1266" t="s">
        <v>54</v>
      </c>
      <c r="AE1266" t="s">
        <v>55</v>
      </c>
      <c r="AF1266" t="s">
        <v>5955</v>
      </c>
    </row>
    <row r="1267" spans="1:32" x14ac:dyDescent="0.3">
      <c r="A1267" t="s">
        <v>5956</v>
      </c>
      <c r="B1267" t="s">
        <v>5957</v>
      </c>
      <c r="C1267" t="s">
        <v>5958</v>
      </c>
      <c r="D1267" t="s">
        <v>5959</v>
      </c>
      <c r="E1267" t="s">
        <v>117</v>
      </c>
      <c r="F1267">
        <v>5</v>
      </c>
      <c r="G1267">
        <v>2022</v>
      </c>
      <c r="H1267" s="1">
        <v>44957.45480634259</v>
      </c>
      <c r="I1267" t="s">
        <v>3355</v>
      </c>
      <c r="J1267">
        <v>213.21</v>
      </c>
      <c r="K1267">
        <v>0</v>
      </c>
      <c r="L1267" t="s">
        <v>38</v>
      </c>
      <c r="M1267" t="s">
        <v>51</v>
      </c>
      <c r="N1267">
        <v>213.21</v>
      </c>
      <c r="R1267" t="s">
        <v>52</v>
      </c>
      <c r="S1267">
        <v>41.964677999999999</v>
      </c>
      <c r="T1267">
        <v>-87.986618000000007</v>
      </c>
      <c r="U1267">
        <v>0</v>
      </c>
      <c r="V1267">
        <v>4</v>
      </c>
      <c r="W1267">
        <v>3.93</v>
      </c>
      <c r="X1267">
        <v>1.97</v>
      </c>
      <c r="Y1267">
        <v>0</v>
      </c>
      <c r="Z1267">
        <v>17000489001</v>
      </c>
      <c r="AA1267">
        <v>702.92421483819999</v>
      </c>
      <c r="AB1267" t="s">
        <v>118</v>
      </c>
      <c r="AC1267" t="s">
        <v>54</v>
      </c>
      <c r="AD1267" t="s">
        <v>54</v>
      </c>
      <c r="AE1267" t="s">
        <v>73</v>
      </c>
      <c r="AF1267" t="s">
        <v>5960</v>
      </c>
    </row>
    <row r="1268" spans="1:32" x14ac:dyDescent="0.3">
      <c r="A1268" t="s">
        <v>5961</v>
      </c>
      <c r="B1268" t="s">
        <v>5962</v>
      </c>
      <c r="C1268" t="s">
        <v>5963</v>
      </c>
      <c r="D1268" t="s">
        <v>5964</v>
      </c>
      <c r="E1268" t="s">
        <v>207</v>
      </c>
      <c r="F1268">
        <v>4</v>
      </c>
      <c r="G1268">
        <v>2022</v>
      </c>
      <c r="H1268" s="1">
        <v>44963.453088125003</v>
      </c>
      <c r="I1268" t="s">
        <v>3355</v>
      </c>
      <c r="J1268">
        <v>213</v>
      </c>
      <c r="K1268">
        <v>0</v>
      </c>
      <c r="L1268" t="s">
        <v>38</v>
      </c>
      <c r="M1268" t="s">
        <v>79</v>
      </c>
      <c r="Q1268">
        <v>213</v>
      </c>
      <c r="R1268" t="s">
        <v>94</v>
      </c>
      <c r="S1268">
        <v>35.611742</v>
      </c>
      <c r="T1268">
        <v>-84.458539000000002</v>
      </c>
      <c r="U1268">
        <v>0.99758333300000002</v>
      </c>
      <c r="V1268">
        <v>1</v>
      </c>
      <c r="W1268">
        <v>1.5</v>
      </c>
      <c r="X1268">
        <v>0.98299999999999998</v>
      </c>
      <c r="Y1268">
        <v>363.05599999999998</v>
      </c>
      <c r="Z1268">
        <v>47001405001</v>
      </c>
      <c r="AA1268">
        <v>410.09982689524003</v>
      </c>
      <c r="AB1268" t="s">
        <v>38</v>
      </c>
      <c r="AC1268" t="s">
        <v>38</v>
      </c>
      <c r="AD1268" t="s">
        <v>38</v>
      </c>
      <c r="AE1268" t="s">
        <v>38</v>
      </c>
      <c r="AF1268" t="s">
        <v>5965</v>
      </c>
    </row>
    <row r="1269" spans="1:32" x14ac:dyDescent="0.3">
      <c r="A1269" t="s">
        <v>5966</v>
      </c>
      <c r="B1269" t="s">
        <v>5967</v>
      </c>
      <c r="C1269" t="s">
        <v>5968</v>
      </c>
      <c r="D1269" t="s">
        <v>5969</v>
      </c>
      <c r="E1269" t="s">
        <v>111</v>
      </c>
      <c r="F1269">
        <v>4</v>
      </c>
      <c r="G1269">
        <v>2022</v>
      </c>
      <c r="H1269" s="1">
        <v>44972.540474074071</v>
      </c>
      <c r="I1269" t="s">
        <v>3355</v>
      </c>
      <c r="J1269">
        <v>212.7</v>
      </c>
      <c r="K1269">
        <v>0</v>
      </c>
      <c r="L1269" t="s">
        <v>38</v>
      </c>
      <c r="M1269" t="s">
        <v>51</v>
      </c>
      <c r="N1269">
        <v>212.7</v>
      </c>
      <c r="R1269" t="s">
        <v>52</v>
      </c>
      <c r="S1269">
        <v>33.480274999999999</v>
      </c>
      <c r="T1269">
        <v>-84.130223000000001</v>
      </c>
      <c r="U1269">
        <v>1.207158333</v>
      </c>
      <c r="V1269">
        <v>1</v>
      </c>
      <c r="W1269">
        <v>2</v>
      </c>
      <c r="X1269">
        <v>1.1499999999999999</v>
      </c>
      <c r="Y1269">
        <v>440.15429999999998</v>
      </c>
      <c r="Z1269">
        <v>13000138001</v>
      </c>
      <c r="AA1269">
        <v>305.93592770160001</v>
      </c>
      <c r="AB1269" t="s">
        <v>41</v>
      </c>
      <c r="AC1269" t="s">
        <v>54</v>
      </c>
      <c r="AD1269" t="s">
        <v>54</v>
      </c>
      <c r="AE1269" t="s">
        <v>73</v>
      </c>
      <c r="AF1269" t="s">
        <v>5970</v>
      </c>
    </row>
    <row r="1270" spans="1:32" x14ac:dyDescent="0.3">
      <c r="A1270" t="s">
        <v>5971</v>
      </c>
      <c r="B1270" t="s">
        <v>5972</v>
      </c>
      <c r="C1270" t="s">
        <v>5972</v>
      </c>
      <c r="D1270" t="s">
        <v>5780</v>
      </c>
      <c r="E1270" t="s">
        <v>99</v>
      </c>
      <c r="F1270">
        <v>6</v>
      </c>
      <c r="G1270">
        <v>2022</v>
      </c>
      <c r="H1270" s="1">
        <v>44839.476793159723</v>
      </c>
      <c r="I1270" t="s">
        <v>3355</v>
      </c>
      <c r="J1270">
        <v>212.05</v>
      </c>
      <c r="K1270">
        <v>0</v>
      </c>
      <c r="L1270" t="s">
        <v>38</v>
      </c>
      <c r="M1270" t="s">
        <v>79</v>
      </c>
      <c r="Q1270">
        <v>245.18</v>
      </c>
      <c r="R1270" t="s">
        <v>52</v>
      </c>
      <c r="S1270">
        <v>29.758168999999999</v>
      </c>
      <c r="T1270">
        <v>-94.926222999999993</v>
      </c>
      <c r="U1270">
        <v>2.7231833330000002</v>
      </c>
      <c r="V1270">
        <v>1</v>
      </c>
      <c r="W1270">
        <v>6</v>
      </c>
      <c r="X1270">
        <v>0</v>
      </c>
      <c r="Y1270">
        <v>993.38710000000003</v>
      </c>
      <c r="Z1270">
        <v>48007033003</v>
      </c>
      <c r="AA1270">
        <v>1912.0995481350003</v>
      </c>
      <c r="AB1270" t="s">
        <v>41</v>
      </c>
      <c r="AC1270" t="s">
        <v>54</v>
      </c>
      <c r="AD1270" t="s">
        <v>54</v>
      </c>
      <c r="AE1270" t="s">
        <v>73</v>
      </c>
      <c r="AF1270" t="s">
        <v>5973</v>
      </c>
    </row>
    <row r="1271" spans="1:32" x14ac:dyDescent="0.3">
      <c r="A1271" t="s">
        <v>5974</v>
      </c>
      <c r="B1271" t="s">
        <v>5975</v>
      </c>
      <c r="C1271" t="s">
        <v>5976</v>
      </c>
      <c r="D1271" t="s">
        <v>5977</v>
      </c>
      <c r="E1271" t="s">
        <v>247</v>
      </c>
      <c r="F1271">
        <v>1</v>
      </c>
      <c r="G1271">
        <v>2022</v>
      </c>
      <c r="H1271" s="1">
        <v>44967.4026409375</v>
      </c>
      <c r="I1271" t="s">
        <v>3355</v>
      </c>
      <c r="J1271">
        <v>211.96</v>
      </c>
      <c r="K1271">
        <v>0</v>
      </c>
      <c r="L1271" t="s">
        <v>38</v>
      </c>
      <c r="M1271" t="s">
        <v>79</v>
      </c>
      <c r="Q1271">
        <v>211.96</v>
      </c>
      <c r="R1271" t="s">
        <v>94</v>
      </c>
      <c r="S1271">
        <v>42.189427999999999</v>
      </c>
      <c r="T1271">
        <v>-73.358981999999997</v>
      </c>
      <c r="U1271">
        <v>0.79616666700000005</v>
      </c>
      <c r="V1271">
        <v>1</v>
      </c>
      <c r="W1271">
        <v>3.65</v>
      </c>
      <c r="X1271">
        <v>0</v>
      </c>
      <c r="Y1271">
        <v>290.06099999999998</v>
      </c>
      <c r="Z1271">
        <v>25000160001</v>
      </c>
      <c r="AA1271">
        <v>395.16723994789993</v>
      </c>
      <c r="AB1271" t="s">
        <v>41</v>
      </c>
      <c r="AC1271" t="s">
        <v>54</v>
      </c>
      <c r="AD1271" t="s">
        <v>54</v>
      </c>
      <c r="AE1271" t="s">
        <v>55</v>
      </c>
      <c r="AF1271" t="s">
        <v>5978</v>
      </c>
    </row>
    <row r="1272" spans="1:32" x14ac:dyDescent="0.3">
      <c r="A1272" t="s">
        <v>5979</v>
      </c>
      <c r="B1272" t="s">
        <v>5980</v>
      </c>
      <c r="C1272" t="s">
        <v>5981</v>
      </c>
      <c r="D1272" t="s">
        <v>5982</v>
      </c>
      <c r="E1272" t="s">
        <v>213</v>
      </c>
      <c r="F1272">
        <v>3</v>
      </c>
      <c r="G1272">
        <v>2022</v>
      </c>
      <c r="H1272" s="1">
        <v>44966.406674039354</v>
      </c>
      <c r="I1272" t="s">
        <v>3355</v>
      </c>
      <c r="J1272">
        <v>211</v>
      </c>
      <c r="K1272">
        <v>0</v>
      </c>
      <c r="L1272" t="s">
        <v>38</v>
      </c>
      <c r="M1272" t="s">
        <v>51</v>
      </c>
      <c r="N1272">
        <v>2.8</v>
      </c>
      <c r="R1272" t="s">
        <v>52</v>
      </c>
      <c r="S1272">
        <v>40.387129999999999</v>
      </c>
      <c r="T1272">
        <v>-75.501729999999995</v>
      </c>
      <c r="U1272">
        <v>1.185666667</v>
      </c>
      <c r="V1272">
        <v>2</v>
      </c>
      <c r="W1272">
        <v>2</v>
      </c>
      <c r="X1272">
        <v>0</v>
      </c>
      <c r="Y1272">
        <v>432.14</v>
      </c>
      <c r="Z1272">
        <v>42000065001</v>
      </c>
      <c r="AA1272">
        <v>599.1245250822999</v>
      </c>
      <c r="AB1272" t="s">
        <v>41</v>
      </c>
      <c r="AC1272" t="s">
        <v>54</v>
      </c>
      <c r="AD1272" t="s">
        <v>54</v>
      </c>
      <c r="AE1272" t="s">
        <v>55</v>
      </c>
      <c r="AF1272" t="s">
        <v>5983</v>
      </c>
    </row>
    <row r="1273" spans="1:32" x14ac:dyDescent="0.3">
      <c r="A1273" t="s">
        <v>5984</v>
      </c>
      <c r="B1273" t="s">
        <v>5985</v>
      </c>
      <c r="C1273" t="s">
        <v>5986</v>
      </c>
      <c r="D1273" t="s">
        <v>5375</v>
      </c>
      <c r="E1273" t="s">
        <v>172</v>
      </c>
      <c r="F1273">
        <v>4</v>
      </c>
      <c r="G1273">
        <v>2022</v>
      </c>
      <c r="H1273" s="1">
        <v>44965.550701180553</v>
      </c>
      <c r="I1273" t="s">
        <v>3355</v>
      </c>
      <c r="J1273">
        <v>210</v>
      </c>
      <c r="K1273">
        <v>0</v>
      </c>
      <c r="L1273" t="s">
        <v>38</v>
      </c>
      <c r="M1273" t="s">
        <v>51</v>
      </c>
      <c r="N1273">
        <v>210</v>
      </c>
      <c r="R1273" t="s">
        <v>52</v>
      </c>
      <c r="S1273">
        <v>35.049999999999997</v>
      </c>
      <c r="T1273">
        <v>-81.616665999999995</v>
      </c>
      <c r="U1273">
        <v>1.639166667</v>
      </c>
      <c r="V1273">
        <v>1</v>
      </c>
      <c r="W1273">
        <v>0</v>
      </c>
      <c r="X1273">
        <v>0</v>
      </c>
      <c r="Y1273">
        <v>598.12</v>
      </c>
      <c r="Z1273">
        <v>45000238001</v>
      </c>
      <c r="AA1273">
        <v>1221.9226636177</v>
      </c>
      <c r="AB1273" t="s">
        <v>41</v>
      </c>
      <c r="AC1273" t="s">
        <v>54</v>
      </c>
      <c r="AD1273" t="s">
        <v>54</v>
      </c>
      <c r="AE1273" t="s">
        <v>73</v>
      </c>
      <c r="AF1273" t="s">
        <v>5987</v>
      </c>
    </row>
    <row r="1274" spans="1:32" x14ac:dyDescent="0.3">
      <c r="A1274" t="s">
        <v>5988</v>
      </c>
      <c r="B1274" t="s">
        <v>5989</v>
      </c>
      <c r="C1274" t="s">
        <v>5990</v>
      </c>
      <c r="D1274" t="s">
        <v>5991</v>
      </c>
      <c r="E1274" t="s">
        <v>159</v>
      </c>
      <c r="F1274">
        <v>10</v>
      </c>
      <c r="G1274">
        <v>2022</v>
      </c>
      <c r="H1274" s="1">
        <v>44931.708116585651</v>
      </c>
      <c r="I1274" t="s">
        <v>3355</v>
      </c>
      <c r="J1274">
        <v>209.5</v>
      </c>
      <c r="K1274">
        <v>0</v>
      </c>
      <c r="L1274" t="s">
        <v>38</v>
      </c>
      <c r="M1274" t="s">
        <v>51</v>
      </c>
      <c r="N1274">
        <v>120.47</v>
      </c>
      <c r="R1274" t="s">
        <v>52</v>
      </c>
      <c r="S1274">
        <v>46.931927000000002</v>
      </c>
      <c r="T1274">
        <v>-124.15660099999999</v>
      </c>
      <c r="Z1274">
        <v>53002120001</v>
      </c>
      <c r="AA1274">
        <v>713.85049797039994</v>
      </c>
      <c r="AB1274" t="s">
        <v>41</v>
      </c>
      <c r="AC1274" t="s">
        <v>54</v>
      </c>
      <c r="AD1274" t="s">
        <v>54</v>
      </c>
      <c r="AE1274" t="s">
        <v>1814</v>
      </c>
      <c r="AF1274" t="s">
        <v>5992</v>
      </c>
    </row>
    <row r="1275" spans="1:32" x14ac:dyDescent="0.3">
      <c r="A1275" t="s">
        <v>2682</v>
      </c>
      <c r="B1275" t="s">
        <v>5993</v>
      </c>
      <c r="C1275" t="s">
        <v>5994</v>
      </c>
      <c r="D1275" t="s">
        <v>2682</v>
      </c>
      <c r="E1275" t="s">
        <v>951</v>
      </c>
      <c r="F1275">
        <v>1</v>
      </c>
      <c r="G1275">
        <v>2022</v>
      </c>
      <c r="H1275" s="1">
        <v>44974.385836365742</v>
      </c>
      <c r="I1275" t="s">
        <v>3355</v>
      </c>
      <c r="J1275">
        <v>208</v>
      </c>
      <c r="K1275">
        <v>0</v>
      </c>
      <c r="L1275" t="s">
        <v>38</v>
      </c>
      <c r="M1275" t="s">
        <v>79</v>
      </c>
      <c r="Q1275">
        <v>208</v>
      </c>
      <c r="R1275" t="s">
        <v>94</v>
      </c>
      <c r="S1275">
        <v>42.867322999999999</v>
      </c>
      <c r="T1275">
        <v>-70.833770999999999</v>
      </c>
      <c r="U1275">
        <v>0.70625000000000004</v>
      </c>
      <c r="V1275">
        <v>1</v>
      </c>
      <c r="W1275">
        <v>1.8</v>
      </c>
      <c r="X1275">
        <v>0</v>
      </c>
      <c r="Y1275">
        <v>257.62299999999999</v>
      </c>
      <c r="Z1275">
        <v>33000087001</v>
      </c>
      <c r="AA1275">
        <v>452.89443582968994</v>
      </c>
      <c r="AB1275" t="s">
        <v>54</v>
      </c>
      <c r="AC1275" t="s">
        <v>54</v>
      </c>
      <c r="AD1275" t="s">
        <v>54</v>
      </c>
      <c r="AE1275" t="s">
        <v>65</v>
      </c>
      <c r="AF1275" t="s">
        <v>5995</v>
      </c>
    </row>
    <row r="1276" spans="1:32" x14ac:dyDescent="0.3">
      <c r="A1276" t="s">
        <v>5996</v>
      </c>
      <c r="B1276" t="s">
        <v>5997</v>
      </c>
      <c r="C1276" t="s">
        <v>5998</v>
      </c>
      <c r="D1276" t="s">
        <v>5999</v>
      </c>
      <c r="E1276" t="s">
        <v>213</v>
      </c>
      <c r="F1276">
        <v>3</v>
      </c>
      <c r="G1276">
        <v>2022</v>
      </c>
      <c r="H1276" s="1">
        <v>44985.36048048611</v>
      </c>
      <c r="I1276" t="s">
        <v>3355</v>
      </c>
      <c r="J1276">
        <v>207.67</v>
      </c>
      <c r="K1276">
        <v>0</v>
      </c>
      <c r="L1276" t="s">
        <v>38</v>
      </c>
      <c r="M1276" t="s">
        <v>63</v>
      </c>
      <c r="P1276">
        <v>207.67</v>
      </c>
      <c r="R1276" t="s">
        <v>38</v>
      </c>
      <c r="S1276">
        <v>40.550840000000001</v>
      </c>
      <c r="T1276">
        <v>-75.394058999999999</v>
      </c>
      <c r="U1276">
        <v>1.5527500000000001</v>
      </c>
      <c r="V1276">
        <v>2</v>
      </c>
      <c r="W1276">
        <v>2.5</v>
      </c>
      <c r="X1276">
        <v>0</v>
      </c>
      <c r="Y1276">
        <v>566.33100000000002</v>
      </c>
      <c r="Z1276">
        <v>42001229001</v>
      </c>
      <c r="AA1276">
        <v>620.97709134670015</v>
      </c>
      <c r="AB1276" t="s">
        <v>41</v>
      </c>
      <c r="AC1276" t="s">
        <v>72</v>
      </c>
      <c r="AD1276" t="s">
        <v>54</v>
      </c>
      <c r="AE1276" t="s">
        <v>73</v>
      </c>
      <c r="AF1276" t="s">
        <v>6000</v>
      </c>
    </row>
    <row r="1277" spans="1:32" x14ac:dyDescent="0.3">
      <c r="A1277" t="s">
        <v>6001</v>
      </c>
      <c r="B1277" t="s">
        <v>6002</v>
      </c>
      <c r="C1277" t="s">
        <v>6003</v>
      </c>
      <c r="D1277" t="s">
        <v>4249</v>
      </c>
      <c r="E1277" t="s">
        <v>253</v>
      </c>
      <c r="F1277">
        <v>5</v>
      </c>
      <c r="G1277">
        <v>2022</v>
      </c>
      <c r="H1277" s="1">
        <v>44986.581349293985</v>
      </c>
      <c r="I1277" t="s">
        <v>3355</v>
      </c>
      <c r="J1277">
        <v>207.44</v>
      </c>
      <c r="K1277">
        <v>0</v>
      </c>
      <c r="L1277" t="s">
        <v>38</v>
      </c>
      <c r="M1277" t="s">
        <v>79</v>
      </c>
      <c r="Q1277">
        <v>207.44</v>
      </c>
      <c r="R1277" t="s">
        <v>52</v>
      </c>
      <c r="S1277">
        <v>41.332500000000003</v>
      </c>
      <c r="T1277">
        <v>-86.322221999999996</v>
      </c>
      <c r="U1277">
        <v>1.9275</v>
      </c>
      <c r="V1277">
        <v>1</v>
      </c>
      <c r="W1277">
        <v>6.6</v>
      </c>
      <c r="X1277">
        <v>1.5</v>
      </c>
      <c r="Y1277">
        <v>701.19</v>
      </c>
      <c r="Z1277">
        <v>18000454001</v>
      </c>
      <c r="AA1277">
        <v>874.10265057599986</v>
      </c>
      <c r="AB1277" t="s">
        <v>41</v>
      </c>
      <c r="AC1277" t="s">
        <v>54</v>
      </c>
      <c r="AD1277" t="s">
        <v>54</v>
      </c>
      <c r="AE1277" t="s">
        <v>54</v>
      </c>
      <c r="AF1277" t="s">
        <v>6004</v>
      </c>
    </row>
    <row r="1278" spans="1:32" x14ac:dyDescent="0.3">
      <c r="A1278" t="s">
        <v>6005</v>
      </c>
      <c r="B1278" t="s">
        <v>6006</v>
      </c>
      <c r="C1278" t="s">
        <v>6007</v>
      </c>
      <c r="D1278" t="s">
        <v>6008</v>
      </c>
      <c r="E1278" t="s">
        <v>117</v>
      </c>
      <c r="F1278">
        <v>5</v>
      </c>
      <c r="G1278">
        <v>2022</v>
      </c>
      <c r="H1278" s="1">
        <v>44931.527093657409</v>
      </c>
      <c r="I1278" t="s">
        <v>3355</v>
      </c>
      <c r="J1278">
        <v>207.4</v>
      </c>
      <c r="K1278">
        <v>0</v>
      </c>
      <c r="L1278" t="s">
        <v>38</v>
      </c>
      <c r="M1278" t="s">
        <v>79</v>
      </c>
      <c r="Q1278">
        <v>222.5</v>
      </c>
      <c r="R1278" t="s">
        <v>52</v>
      </c>
      <c r="S1278">
        <v>40.877222000000003</v>
      </c>
      <c r="T1278">
        <v>-88.646111000000005</v>
      </c>
      <c r="U1278">
        <v>2.3083333330000002</v>
      </c>
      <c r="V1278">
        <v>1</v>
      </c>
      <c r="W1278">
        <v>8.5</v>
      </c>
      <c r="X1278">
        <v>3.5</v>
      </c>
      <c r="Y1278">
        <v>841.2</v>
      </c>
      <c r="Z1278">
        <v>17000626001</v>
      </c>
      <c r="AB1278" t="s">
        <v>53</v>
      </c>
      <c r="AC1278" t="s">
        <v>54</v>
      </c>
      <c r="AD1278" t="s">
        <v>54</v>
      </c>
      <c r="AE1278" t="s">
        <v>55</v>
      </c>
      <c r="AF1278" t="s">
        <v>6009</v>
      </c>
    </row>
    <row r="1279" spans="1:32" x14ac:dyDescent="0.3">
      <c r="A1279" t="s">
        <v>6010</v>
      </c>
      <c r="B1279" t="s">
        <v>6011</v>
      </c>
      <c r="C1279" t="s">
        <v>6012</v>
      </c>
      <c r="D1279" t="s">
        <v>6013</v>
      </c>
      <c r="E1279" t="s">
        <v>85</v>
      </c>
      <c r="F1279">
        <v>2</v>
      </c>
      <c r="G1279">
        <v>2022</v>
      </c>
      <c r="H1279" s="1">
        <v>44964.392432083332</v>
      </c>
      <c r="I1279" t="s">
        <v>3355</v>
      </c>
      <c r="J1279">
        <v>207.13</v>
      </c>
      <c r="K1279">
        <v>0</v>
      </c>
      <c r="L1279" t="s">
        <v>38</v>
      </c>
      <c r="M1279" t="s">
        <v>79</v>
      </c>
      <c r="Q1279">
        <v>207.13</v>
      </c>
      <c r="R1279" t="s">
        <v>94</v>
      </c>
      <c r="S1279">
        <v>42.468693999999999</v>
      </c>
      <c r="T1279">
        <v>-78.942610999999999</v>
      </c>
      <c r="U1279">
        <v>0</v>
      </c>
      <c r="V1279">
        <v>1</v>
      </c>
      <c r="W1279">
        <v>2.2000000000000002</v>
      </c>
      <c r="X1279">
        <v>0</v>
      </c>
      <c r="Y1279">
        <v>0</v>
      </c>
      <c r="Z1279">
        <v>36009089001</v>
      </c>
      <c r="AA1279">
        <v>634.81704998082</v>
      </c>
      <c r="AB1279" t="s">
        <v>53</v>
      </c>
      <c r="AC1279" t="s">
        <v>54</v>
      </c>
      <c r="AD1279" t="s">
        <v>54</v>
      </c>
      <c r="AE1279" t="s">
        <v>73</v>
      </c>
      <c r="AF1279" t="s">
        <v>6014</v>
      </c>
    </row>
    <row r="1280" spans="1:32" x14ac:dyDescent="0.3">
      <c r="A1280" t="s">
        <v>6015</v>
      </c>
      <c r="B1280" t="s">
        <v>6016</v>
      </c>
      <c r="C1280" t="s">
        <v>6017</v>
      </c>
      <c r="D1280" t="s">
        <v>6018</v>
      </c>
      <c r="E1280" t="s">
        <v>543</v>
      </c>
      <c r="F1280">
        <v>7</v>
      </c>
      <c r="G1280">
        <v>2022</v>
      </c>
      <c r="H1280" s="1">
        <v>44956.586736956022</v>
      </c>
      <c r="I1280" t="s">
        <v>3355</v>
      </c>
      <c r="J1280">
        <v>207.11</v>
      </c>
      <c r="K1280">
        <v>0</v>
      </c>
      <c r="L1280" t="s">
        <v>38</v>
      </c>
      <c r="M1280" t="s">
        <v>79</v>
      </c>
      <c r="Q1280">
        <v>207.11</v>
      </c>
      <c r="R1280" t="s">
        <v>94</v>
      </c>
      <c r="S1280">
        <v>38.978467999999999</v>
      </c>
      <c r="T1280">
        <v>-92.721789999999999</v>
      </c>
      <c r="U1280">
        <v>0.90674999999999994</v>
      </c>
      <c r="V1280">
        <v>1</v>
      </c>
      <c r="W1280">
        <v>0</v>
      </c>
      <c r="X1280">
        <v>0</v>
      </c>
      <c r="Y1280">
        <v>330.50700000000001</v>
      </c>
      <c r="AB1280" t="s">
        <v>41</v>
      </c>
      <c r="AC1280" t="s">
        <v>54</v>
      </c>
      <c r="AD1280" t="s">
        <v>54</v>
      </c>
      <c r="AE1280" t="s">
        <v>73</v>
      </c>
      <c r="AF1280" t="s">
        <v>6019</v>
      </c>
    </row>
    <row r="1281" spans="1:32" x14ac:dyDescent="0.3">
      <c r="A1281" t="s">
        <v>6020</v>
      </c>
      <c r="B1281" t="s">
        <v>6021</v>
      </c>
      <c r="C1281" t="s">
        <v>6022</v>
      </c>
      <c r="D1281" t="s">
        <v>6023</v>
      </c>
      <c r="E1281" t="s">
        <v>543</v>
      </c>
      <c r="F1281">
        <v>7</v>
      </c>
      <c r="G1281">
        <v>2022</v>
      </c>
      <c r="H1281" s="1">
        <v>44953.57964974537</v>
      </c>
      <c r="I1281" t="s">
        <v>3355</v>
      </c>
      <c r="J1281">
        <v>205.8</v>
      </c>
      <c r="K1281">
        <v>0</v>
      </c>
      <c r="L1281" t="s">
        <v>38</v>
      </c>
      <c r="M1281" t="s">
        <v>51</v>
      </c>
      <c r="N1281">
        <v>205.8</v>
      </c>
      <c r="R1281" t="s">
        <v>52</v>
      </c>
      <c r="S1281">
        <v>39.756331000000003</v>
      </c>
      <c r="T1281">
        <v>-93.556556</v>
      </c>
      <c r="U1281">
        <v>1.33</v>
      </c>
      <c r="V1281">
        <v>1</v>
      </c>
      <c r="W1281">
        <v>0</v>
      </c>
      <c r="X1281">
        <v>0</v>
      </c>
      <c r="Y1281">
        <v>486.34</v>
      </c>
      <c r="Z1281">
        <v>29001032001</v>
      </c>
      <c r="AA1281">
        <v>810.36599897149995</v>
      </c>
      <c r="AB1281" t="s">
        <v>407</v>
      </c>
      <c r="AC1281" t="s">
        <v>64</v>
      </c>
      <c r="AD1281" t="s">
        <v>54</v>
      </c>
      <c r="AE1281" t="s">
        <v>73</v>
      </c>
      <c r="AF1281" t="s">
        <v>6024</v>
      </c>
    </row>
    <row r="1282" spans="1:32" x14ac:dyDescent="0.3">
      <c r="A1282" t="s">
        <v>6025</v>
      </c>
      <c r="B1282" t="s">
        <v>6026</v>
      </c>
      <c r="C1282" t="s">
        <v>6026</v>
      </c>
      <c r="D1282" t="s">
        <v>98</v>
      </c>
      <c r="E1282" t="s">
        <v>99</v>
      </c>
      <c r="F1282">
        <v>6</v>
      </c>
      <c r="G1282">
        <v>2022</v>
      </c>
      <c r="H1282" s="1">
        <v>44833.489393171294</v>
      </c>
      <c r="I1282" t="s">
        <v>3355</v>
      </c>
      <c r="J1282">
        <v>205.27</v>
      </c>
      <c r="K1282">
        <v>0</v>
      </c>
      <c r="L1282" t="s">
        <v>38</v>
      </c>
      <c r="M1282" t="s">
        <v>51</v>
      </c>
      <c r="N1282">
        <v>205.27</v>
      </c>
      <c r="R1282" t="s">
        <v>52</v>
      </c>
      <c r="S1282">
        <v>30.072454</v>
      </c>
      <c r="T1282">
        <v>-95.377182000000005</v>
      </c>
      <c r="U1282">
        <v>0.82474999999999998</v>
      </c>
      <c r="V1282">
        <v>1</v>
      </c>
      <c r="W1282">
        <v>2.2000000000000002</v>
      </c>
      <c r="X1282">
        <v>1.1000000000000001</v>
      </c>
      <c r="Y1282">
        <v>301.17200000000003</v>
      </c>
      <c r="Z1282">
        <v>48007847001</v>
      </c>
      <c r="AA1282">
        <v>400.63038151400002</v>
      </c>
      <c r="AB1282" t="s">
        <v>41</v>
      </c>
      <c r="AC1282" t="s">
        <v>54</v>
      </c>
      <c r="AD1282" t="s">
        <v>54</v>
      </c>
      <c r="AE1282" t="s">
        <v>73</v>
      </c>
      <c r="AF1282" t="s">
        <v>6027</v>
      </c>
    </row>
    <row r="1283" spans="1:32" x14ac:dyDescent="0.3">
      <c r="A1283" t="s">
        <v>6028</v>
      </c>
      <c r="B1283" t="s">
        <v>6029</v>
      </c>
      <c r="C1283" t="s">
        <v>6030</v>
      </c>
      <c r="D1283" t="s">
        <v>4475</v>
      </c>
      <c r="E1283" t="s">
        <v>136</v>
      </c>
      <c r="F1283">
        <v>4</v>
      </c>
      <c r="G1283">
        <v>2022</v>
      </c>
      <c r="H1283" s="1">
        <v>44973.59107998843</v>
      </c>
      <c r="I1283" t="s">
        <v>3355</v>
      </c>
      <c r="J1283">
        <v>205</v>
      </c>
      <c r="K1283">
        <v>0</v>
      </c>
      <c r="L1283" t="s">
        <v>38</v>
      </c>
      <c r="M1283" t="s">
        <v>39</v>
      </c>
      <c r="N1283">
        <v>205</v>
      </c>
      <c r="Q1283">
        <v>200.9</v>
      </c>
      <c r="R1283" t="s">
        <v>561</v>
      </c>
      <c r="S1283">
        <v>35.662649999598699</v>
      </c>
      <c r="T1283">
        <v>-80.463892525618903</v>
      </c>
      <c r="AB1283" t="s">
        <v>41</v>
      </c>
      <c r="AC1283" t="s">
        <v>54</v>
      </c>
      <c r="AD1283" t="s">
        <v>54</v>
      </c>
      <c r="AE1283" t="s">
        <v>73</v>
      </c>
      <c r="AF1283" t="s">
        <v>6031</v>
      </c>
    </row>
    <row r="1284" spans="1:32" x14ac:dyDescent="0.3">
      <c r="A1284" t="s">
        <v>6032</v>
      </c>
      <c r="B1284" t="s">
        <v>6033</v>
      </c>
      <c r="C1284" t="s">
        <v>6034</v>
      </c>
      <c r="D1284" t="s">
        <v>6035</v>
      </c>
      <c r="E1284" t="s">
        <v>159</v>
      </c>
      <c r="F1284">
        <v>10</v>
      </c>
      <c r="G1284">
        <v>2022</v>
      </c>
      <c r="H1284" s="1">
        <v>44978.597335231483</v>
      </c>
      <c r="I1284" t="s">
        <v>3355</v>
      </c>
      <c r="J1284">
        <v>205</v>
      </c>
      <c r="K1284">
        <v>0</v>
      </c>
      <c r="L1284" t="s">
        <v>38</v>
      </c>
      <c r="M1284" t="s">
        <v>51</v>
      </c>
      <c r="N1284">
        <v>205</v>
      </c>
      <c r="R1284" t="s">
        <v>52</v>
      </c>
      <c r="S1284">
        <v>46.313889000000003</v>
      </c>
      <c r="T1284">
        <v>-120.0175</v>
      </c>
      <c r="Z1284">
        <v>53002380001</v>
      </c>
      <c r="AA1284">
        <v>739.34515861219984</v>
      </c>
      <c r="AB1284" t="s">
        <v>53</v>
      </c>
      <c r="AC1284" t="s">
        <v>562</v>
      </c>
      <c r="AD1284" t="s">
        <v>54</v>
      </c>
      <c r="AE1284" t="s">
        <v>73</v>
      </c>
      <c r="AF1284" t="s">
        <v>6036</v>
      </c>
    </row>
    <row r="1285" spans="1:32" x14ac:dyDescent="0.3">
      <c r="A1285" t="s">
        <v>132</v>
      </c>
      <c r="B1285" t="s">
        <v>6037</v>
      </c>
      <c r="C1285" t="s">
        <v>6038</v>
      </c>
      <c r="D1285" t="s">
        <v>135</v>
      </c>
      <c r="E1285" t="s">
        <v>543</v>
      </c>
      <c r="F1285">
        <v>7</v>
      </c>
      <c r="G1285">
        <v>2022</v>
      </c>
      <c r="H1285" s="1">
        <v>44966.550089988428</v>
      </c>
      <c r="I1285" t="s">
        <v>3355</v>
      </c>
      <c r="J1285">
        <v>204.88</v>
      </c>
      <c r="K1285">
        <v>0</v>
      </c>
      <c r="L1285" t="s">
        <v>38</v>
      </c>
      <c r="M1285" t="s">
        <v>51</v>
      </c>
      <c r="N1285">
        <v>204.88</v>
      </c>
      <c r="R1285" t="s">
        <v>52</v>
      </c>
      <c r="S1285">
        <v>38.352687000000003</v>
      </c>
      <c r="T1285">
        <v>-93.753184000000005</v>
      </c>
      <c r="U1285">
        <v>1.335</v>
      </c>
      <c r="V1285">
        <v>1</v>
      </c>
      <c r="W1285">
        <v>0</v>
      </c>
      <c r="X1285">
        <v>0</v>
      </c>
      <c r="Y1285">
        <v>487.78</v>
      </c>
      <c r="Z1285">
        <v>29003083001</v>
      </c>
      <c r="AA1285">
        <v>682.89269576250001</v>
      </c>
      <c r="AB1285" t="s">
        <v>41</v>
      </c>
      <c r="AC1285" t="s">
        <v>54</v>
      </c>
      <c r="AD1285" t="s">
        <v>54</v>
      </c>
      <c r="AE1285" t="s">
        <v>1814</v>
      </c>
      <c r="AF1285" t="s">
        <v>6039</v>
      </c>
    </row>
    <row r="1286" spans="1:32" x14ac:dyDescent="0.3">
      <c r="A1286" t="s">
        <v>6040</v>
      </c>
      <c r="B1286" t="s">
        <v>6041</v>
      </c>
      <c r="C1286" t="s">
        <v>6041</v>
      </c>
      <c r="D1286" t="s">
        <v>98</v>
      </c>
      <c r="E1286" t="s">
        <v>99</v>
      </c>
      <c r="F1286">
        <v>6</v>
      </c>
      <c r="G1286">
        <v>2022</v>
      </c>
      <c r="H1286" s="1">
        <v>44834.538451238426</v>
      </c>
      <c r="I1286" t="s">
        <v>3355</v>
      </c>
      <c r="J1286">
        <v>204.76</v>
      </c>
      <c r="K1286">
        <v>0</v>
      </c>
      <c r="L1286" t="s">
        <v>38</v>
      </c>
      <c r="M1286" t="s">
        <v>39</v>
      </c>
      <c r="N1286">
        <v>180.02</v>
      </c>
      <c r="Q1286">
        <v>24.74</v>
      </c>
      <c r="R1286" t="s">
        <v>52</v>
      </c>
      <c r="S1286">
        <v>29.815079000000001</v>
      </c>
      <c r="T1286">
        <v>-95.704059999999998</v>
      </c>
      <c r="U1286">
        <v>0.78744999999999998</v>
      </c>
      <c r="V1286">
        <v>1</v>
      </c>
      <c r="W1286">
        <v>2</v>
      </c>
      <c r="X1286">
        <v>0</v>
      </c>
      <c r="Y1286">
        <v>287.41090000000003</v>
      </c>
      <c r="AB1286" t="s">
        <v>41</v>
      </c>
      <c r="AC1286" t="s">
        <v>64</v>
      </c>
      <c r="AD1286" t="s">
        <v>54</v>
      </c>
      <c r="AE1286" t="s">
        <v>73</v>
      </c>
      <c r="AF1286" t="s">
        <v>6042</v>
      </c>
    </row>
    <row r="1287" spans="1:32" x14ac:dyDescent="0.3">
      <c r="A1287" t="s">
        <v>6043</v>
      </c>
      <c r="B1287" t="s">
        <v>6044</v>
      </c>
      <c r="C1287" t="s">
        <v>6045</v>
      </c>
      <c r="D1287" t="s">
        <v>1943</v>
      </c>
      <c r="E1287" t="s">
        <v>50</v>
      </c>
      <c r="F1287">
        <v>10</v>
      </c>
      <c r="G1287">
        <v>2022</v>
      </c>
      <c r="H1287" s="1">
        <v>44945.807394351854</v>
      </c>
      <c r="I1287" t="s">
        <v>3355</v>
      </c>
      <c r="J1287">
        <v>204.62</v>
      </c>
      <c r="K1287">
        <v>0</v>
      </c>
      <c r="L1287" t="s">
        <v>38</v>
      </c>
      <c r="M1287" t="s">
        <v>39</v>
      </c>
      <c r="N1287">
        <v>204.62</v>
      </c>
      <c r="Q1287">
        <v>17.95</v>
      </c>
      <c r="R1287" t="s">
        <v>561</v>
      </c>
      <c r="S1287">
        <v>45.423633000000002</v>
      </c>
      <c r="T1287">
        <v>-122.652298</v>
      </c>
      <c r="U1287">
        <v>3.2808333329999999</v>
      </c>
      <c r="V1287">
        <v>1</v>
      </c>
      <c r="W1287">
        <v>4</v>
      </c>
      <c r="X1287">
        <v>0</v>
      </c>
      <c r="Y1287">
        <v>1199.9100000000001</v>
      </c>
      <c r="AB1287" t="s">
        <v>41</v>
      </c>
      <c r="AC1287" t="s">
        <v>72</v>
      </c>
      <c r="AD1287" t="s">
        <v>54</v>
      </c>
      <c r="AE1287" t="s">
        <v>73</v>
      </c>
      <c r="AF1287" t="s">
        <v>6046</v>
      </c>
    </row>
    <row r="1288" spans="1:32" x14ac:dyDescent="0.3">
      <c r="A1288" t="s">
        <v>6047</v>
      </c>
      <c r="B1288" t="s">
        <v>6048</v>
      </c>
      <c r="C1288" t="s">
        <v>6049</v>
      </c>
      <c r="D1288" t="s">
        <v>6050</v>
      </c>
      <c r="E1288" t="s">
        <v>111</v>
      </c>
      <c r="F1288">
        <v>4</v>
      </c>
      <c r="G1288">
        <v>2022</v>
      </c>
      <c r="H1288" s="1">
        <v>44986.422069490742</v>
      </c>
      <c r="I1288" t="s">
        <v>3355</v>
      </c>
      <c r="J1288">
        <v>204.4</v>
      </c>
      <c r="K1288">
        <v>0</v>
      </c>
      <c r="L1288" t="s">
        <v>38</v>
      </c>
      <c r="M1288" t="s">
        <v>51</v>
      </c>
      <c r="N1288">
        <v>204.4</v>
      </c>
      <c r="R1288" t="s">
        <v>52</v>
      </c>
      <c r="S1288">
        <v>32.990611000000001</v>
      </c>
      <c r="T1288">
        <v>-82.842167000000003</v>
      </c>
      <c r="U1288">
        <v>0.93100833299999997</v>
      </c>
      <c r="V1288">
        <v>1</v>
      </c>
      <c r="W1288">
        <v>1.75</v>
      </c>
      <c r="X1288">
        <v>0.95199999999999996</v>
      </c>
      <c r="Y1288">
        <v>339.19200000000001</v>
      </c>
      <c r="Z1288">
        <v>13000791001</v>
      </c>
      <c r="AA1288">
        <v>475.2933162507</v>
      </c>
      <c r="AB1288" t="s">
        <v>41</v>
      </c>
      <c r="AC1288" t="s">
        <v>54</v>
      </c>
      <c r="AD1288" t="s">
        <v>54</v>
      </c>
      <c r="AE1288" t="s">
        <v>73</v>
      </c>
      <c r="AF1288" t="s">
        <v>6051</v>
      </c>
    </row>
    <row r="1289" spans="1:32" x14ac:dyDescent="0.3">
      <c r="A1289" t="s">
        <v>6052</v>
      </c>
      <c r="B1289" t="s">
        <v>6053</v>
      </c>
      <c r="C1289" t="s">
        <v>6054</v>
      </c>
      <c r="D1289" t="s">
        <v>2882</v>
      </c>
      <c r="E1289" t="s">
        <v>777</v>
      </c>
      <c r="F1289">
        <v>9</v>
      </c>
      <c r="G1289">
        <v>2022</v>
      </c>
      <c r="H1289" s="1">
        <v>44976.801606898145</v>
      </c>
      <c r="I1289" t="s">
        <v>3355</v>
      </c>
      <c r="J1289">
        <v>203</v>
      </c>
      <c r="K1289">
        <v>0</v>
      </c>
      <c r="L1289" t="s">
        <v>38</v>
      </c>
      <c r="M1289" t="s">
        <v>51</v>
      </c>
      <c r="N1289">
        <v>203</v>
      </c>
      <c r="R1289" t="s">
        <v>52</v>
      </c>
      <c r="S1289">
        <v>38.957067565616597</v>
      </c>
      <c r="T1289">
        <v>-119.77123283412701</v>
      </c>
      <c r="AB1289" t="s">
        <v>53</v>
      </c>
      <c r="AC1289" t="s">
        <v>42</v>
      </c>
      <c r="AD1289" t="s">
        <v>54</v>
      </c>
      <c r="AE1289" t="s">
        <v>73</v>
      </c>
      <c r="AF1289" t="s">
        <v>6055</v>
      </c>
    </row>
    <row r="1290" spans="1:32" x14ac:dyDescent="0.3">
      <c r="A1290" t="s">
        <v>6056</v>
      </c>
      <c r="B1290" t="s">
        <v>6057</v>
      </c>
      <c r="C1290" t="s">
        <v>6058</v>
      </c>
      <c r="D1290" t="s">
        <v>6059</v>
      </c>
      <c r="E1290" t="s">
        <v>136</v>
      </c>
      <c r="F1290">
        <v>4</v>
      </c>
      <c r="G1290">
        <v>2022</v>
      </c>
      <c r="H1290" s="1">
        <v>44974.464519189816</v>
      </c>
      <c r="I1290" t="s">
        <v>3355</v>
      </c>
      <c r="J1290">
        <v>202.56</v>
      </c>
      <c r="K1290">
        <v>0</v>
      </c>
      <c r="L1290" t="s">
        <v>38</v>
      </c>
      <c r="M1290" t="s">
        <v>51</v>
      </c>
      <c r="N1290">
        <v>202.56</v>
      </c>
      <c r="R1290" t="s">
        <v>52</v>
      </c>
      <c r="S1290">
        <v>34.734036000000003</v>
      </c>
      <c r="T1290">
        <v>-76.736873000000003</v>
      </c>
      <c r="U1290">
        <v>1.2214416669999999</v>
      </c>
      <c r="V1290">
        <v>1</v>
      </c>
      <c r="W1290">
        <v>2.5</v>
      </c>
      <c r="X1290">
        <v>0</v>
      </c>
      <c r="Y1290">
        <v>446.29950000000002</v>
      </c>
      <c r="Z1290">
        <v>37001601001</v>
      </c>
      <c r="AA1290">
        <v>728.41887547999988</v>
      </c>
      <c r="AB1290" t="s">
        <v>41</v>
      </c>
      <c r="AC1290" t="s">
        <v>54</v>
      </c>
      <c r="AD1290" t="s">
        <v>54</v>
      </c>
      <c r="AE1290" t="s">
        <v>55</v>
      </c>
      <c r="AF1290" t="s">
        <v>6060</v>
      </c>
    </row>
    <row r="1291" spans="1:32" x14ac:dyDescent="0.3">
      <c r="A1291" t="s">
        <v>6061</v>
      </c>
      <c r="B1291" t="s">
        <v>6062</v>
      </c>
      <c r="C1291" t="s">
        <v>6063</v>
      </c>
      <c r="D1291" t="s">
        <v>6064</v>
      </c>
      <c r="E1291" t="s">
        <v>117</v>
      </c>
      <c r="F1291">
        <v>5</v>
      </c>
      <c r="G1291">
        <v>2022</v>
      </c>
      <c r="H1291" s="1">
        <v>44966.387352569443</v>
      </c>
      <c r="I1291" t="s">
        <v>3355</v>
      </c>
      <c r="J1291">
        <v>202</v>
      </c>
      <c r="K1291">
        <v>0</v>
      </c>
      <c r="L1291" t="s">
        <v>38</v>
      </c>
      <c r="M1291" t="s">
        <v>51</v>
      </c>
      <c r="N1291">
        <v>202</v>
      </c>
      <c r="R1291" t="s">
        <v>52</v>
      </c>
      <c r="S1291">
        <v>41.718470000000003</v>
      </c>
      <c r="T1291">
        <v>-88.071809999999999</v>
      </c>
      <c r="U1291">
        <v>0</v>
      </c>
      <c r="V1291">
        <v>3</v>
      </c>
      <c r="W1291">
        <v>4.51</v>
      </c>
      <c r="X1291">
        <v>2.04</v>
      </c>
      <c r="Y1291">
        <v>0</v>
      </c>
      <c r="Z1291">
        <v>17000418001</v>
      </c>
      <c r="AA1291">
        <v>742.98725298960005</v>
      </c>
      <c r="AB1291" t="s">
        <v>41</v>
      </c>
      <c r="AC1291" t="s">
        <v>64</v>
      </c>
      <c r="AD1291" t="s">
        <v>54</v>
      </c>
      <c r="AE1291" t="s">
        <v>73</v>
      </c>
      <c r="AF1291" t="s">
        <v>6065</v>
      </c>
    </row>
    <row r="1292" spans="1:32" x14ac:dyDescent="0.3">
      <c r="A1292" t="s">
        <v>6066</v>
      </c>
      <c r="B1292" t="s">
        <v>6067</v>
      </c>
      <c r="C1292" t="s">
        <v>6068</v>
      </c>
      <c r="D1292" t="s">
        <v>6069</v>
      </c>
      <c r="E1292" t="s">
        <v>213</v>
      </c>
      <c r="F1292">
        <v>3</v>
      </c>
      <c r="G1292">
        <v>2022</v>
      </c>
      <c r="H1292" s="1">
        <v>44963.413262361108</v>
      </c>
      <c r="I1292" t="s">
        <v>3355</v>
      </c>
      <c r="J1292">
        <v>200</v>
      </c>
      <c r="K1292">
        <v>0</v>
      </c>
      <c r="L1292" t="s">
        <v>38</v>
      </c>
      <c r="M1292" t="s">
        <v>79</v>
      </c>
      <c r="Q1292">
        <v>200</v>
      </c>
      <c r="R1292" t="s">
        <v>52</v>
      </c>
      <c r="S1292">
        <v>40.21931</v>
      </c>
      <c r="T1292">
        <v>-75.159509999999997</v>
      </c>
      <c r="U1292">
        <v>1.221416667</v>
      </c>
      <c r="V1292">
        <v>2</v>
      </c>
      <c r="W1292">
        <v>2.25</v>
      </c>
      <c r="X1292">
        <v>0</v>
      </c>
      <c r="Y1292">
        <v>445.42399999999998</v>
      </c>
      <c r="Z1292">
        <v>42000101001</v>
      </c>
      <c r="AA1292">
        <v>514.08162137001</v>
      </c>
      <c r="AB1292" t="s">
        <v>41</v>
      </c>
      <c r="AC1292" t="s">
        <v>54</v>
      </c>
      <c r="AD1292" t="s">
        <v>54</v>
      </c>
      <c r="AE1292" t="s">
        <v>73</v>
      </c>
      <c r="AF1292" t="s">
        <v>6070</v>
      </c>
    </row>
    <row r="1293" spans="1:32" x14ac:dyDescent="0.3">
      <c r="A1293" t="s">
        <v>5584</v>
      </c>
      <c r="B1293" t="s">
        <v>6071</v>
      </c>
      <c r="C1293" t="s">
        <v>6072</v>
      </c>
      <c r="D1293" t="s">
        <v>5587</v>
      </c>
      <c r="E1293" t="s">
        <v>136</v>
      </c>
      <c r="F1293">
        <v>4</v>
      </c>
      <c r="G1293">
        <v>2022</v>
      </c>
      <c r="H1293" s="1">
        <v>44972.450336747686</v>
      </c>
      <c r="I1293" t="s">
        <v>3355</v>
      </c>
      <c r="J1293">
        <v>200</v>
      </c>
      <c r="K1293">
        <v>0</v>
      </c>
      <c r="L1293" t="s">
        <v>38</v>
      </c>
      <c r="M1293" t="s">
        <v>51</v>
      </c>
      <c r="N1293">
        <v>200</v>
      </c>
      <c r="R1293" t="s">
        <v>52</v>
      </c>
      <c r="S1293">
        <v>35.773060999999998</v>
      </c>
      <c r="T1293">
        <v>-80.788606999999999</v>
      </c>
      <c r="U1293">
        <v>3.2254749999999999</v>
      </c>
      <c r="V1293">
        <v>1</v>
      </c>
      <c r="W1293">
        <v>6</v>
      </c>
      <c r="X1293">
        <v>0</v>
      </c>
      <c r="Y1293">
        <v>1176.1039000000001</v>
      </c>
      <c r="Z1293">
        <v>37004901001</v>
      </c>
      <c r="AA1293">
        <v>1638.9424698300002</v>
      </c>
      <c r="AB1293" t="s">
        <v>41</v>
      </c>
      <c r="AC1293" t="s">
        <v>54</v>
      </c>
      <c r="AD1293" t="s">
        <v>54</v>
      </c>
      <c r="AE1293" t="s">
        <v>73</v>
      </c>
      <c r="AF1293" t="s">
        <v>6073</v>
      </c>
    </row>
    <row r="1294" spans="1:32" x14ac:dyDescent="0.3">
      <c r="A1294" t="s">
        <v>6074</v>
      </c>
      <c r="B1294" t="s">
        <v>6075</v>
      </c>
      <c r="C1294" t="s">
        <v>6076</v>
      </c>
      <c r="D1294" t="s">
        <v>6077</v>
      </c>
      <c r="E1294" t="s">
        <v>1023</v>
      </c>
      <c r="F1294">
        <v>8</v>
      </c>
      <c r="G1294">
        <v>2022</v>
      </c>
      <c r="H1294" s="1">
        <v>44967.549181689814</v>
      </c>
      <c r="I1294" t="s">
        <v>3355</v>
      </c>
      <c r="J1294">
        <v>199</v>
      </c>
      <c r="K1294">
        <v>0</v>
      </c>
      <c r="L1294" t="s">
        <v>38</v>
      </c>
      <c r="M1294" t="s">
        <v>51</v>
      </c>
      <c r="N1294">
        <v>140.9</v>
      </c>
      <c r="R1294" t="s">
        <v>52</v>
      </c>
      <c r="S1294">
        <v>38.762790000000003</v>
      </c>
      <c r="T1294">
        <v>-108.10172</v>
      </c>
      <c r="U1294">
        <v>0.88166666699999996</v>
      </c>
      <c r="V1294">
        <v>1</v>
      </c>
      <c r="W1294">
        <v>2.4500000000000002</v>
      </c>
      <c r="X1294">
        <v>0</v>
      </c>
      <c r="Y1294">
        <v>322.17</v>
      </c>
      <c r="Z1294">
        <v>8194000000</v>
      </c>
      <c r="AA1294">
        <v>604.58766664840005</v>
      </c>
      <c r="AB1294" t="s">
        <v>41</v>
      </c>
      <c r="AC1294" t="s">
        <v>72</v>
      </c>
      <c r="AD1294" t="s">
        <v>43</v>
      </c>
      <c r="AE1294" t="s">
        <v>73</v>
      </c>
      <c r="AF1294" t="s">
        <v>6078</v>
      </c>
    </row>
    <row r="1295" spans="1:32" x14ac:dyDescent="0.3">
      <c r="A1295" t="s">
        <v>6079</v>
      </c>
      <c r="B1295" t="s">
        <v>6080</v>
      </c>
      <c r="C1295" t="s">
        <v>6080</v>
      </c>
      <c r="D1295" t="s">
        <v>6081</v>
      </c>
      <c r="E1295" t="s">
        <v>99</v>
      </c>
      <c r="F1295">
        <v>6</v>
      </c>
      <c r="G1295">
        <v>2022</v>
      </c>
      <c r="H1295" s="1">
        <v>44833.63516233796</v>
      </c>
      <c r="I1295" t="s">
        <v>3355</v>
      </c>
      <c r="J1295">
        <v>197.42</v>
      </c>
      <c r="K1295">
        <v>0</v>
      </c>
      <c r="L1295" t="s">
        <v>38</v>
      </c>
      <c r="M1295" t="s">
        <v>79</v>
      </c>
      <c r="Q1295">
        <v>197.42</v>
      </c>
      <c r="R1295" t="s">
        <v>94</v>
      </c>
      <c r="S1295">
        <v>31.412417000000001</v>
      </c>
      <c r="T1295">
        <v>-97.395694000000006</v>
      </c>
      <c r="AB1295" t="s">
        <v>118</v>
      </c>
      <c r="AC1295" t="s">
        <v>54</v>
      </c>
      <c r="AD1295" t="s">
        <v>54</v>
      </c>
      <c r="AE1295" t="s">
        <v>438</v>
      </c>
      <c r="AF1295" t="s">
        <v>6082</v>
      </c>
    </row>
    <row r="1296" spans="1:32" x14ac:dyDescent="0.3">
      <c r="A1296" t="s">
        <v>6083</v>
      </c>
      <c r="B1296" t="s">
        <v>6084</v>
      </c>
      <c r="C1296" t="s">
        <v>6085</v>
      </c>
      <c r="D1296" t="s">
        <v>6086</v>
      </c>
      <c r="E1296" t="s">
        <v>1064</v>
      </c>
      <c r="F1296">
        <v>3</v>
      </c>
      <c r="G1296">
        <v>2022</v>
      </c>
      <c r="H1296" s="1">
        <v>44985.572992673609</v>
      </c>
      <c r="I1296" t="s">
        <v>3355</v>
      </c>
      <c r="J1296">
        <v>195</v>
      </c>
      <c r="K1296">
        <v>0</v>
      </c>
      <c r="L1296" t="s">
        <v>38</v>
      </c>
      <c r="M1296" t="s">
        <v>79</v>
      </c>
      <c r="Q1296">
        <v>195</v>
      </c>
      <c r="R1296" t="s">
        <v>52</v>
      </c>
      <c r="S1296">
        <v>39.061259999999997</v>
      </c>
      <c r="T1296">
        <v>-76.728039999999993</v>
      </c>
      <c r="U1296">
        <v>0.56191666699999998</v>
      </c>
      <c r="V1296">
        <v>1</v>
      </c>
      <c r="W1296">
        <v>1.2</v>
      </c>
      <c r="X1296">
        <v>0.7</v>
      </c>
      <c r="Y1296">
        <v>205.17099999999999</v>
      </c>
      <c r="AB1296" t="s">
        <v>54</v>
      </c>
      <c r="AC1296" t="s">
        <v>64</v>
      </c>
      <c r="AD1296" t="s">
        <v>54</v>
      </c>
      <c r="AE1296" t="s">
        <v>54</v>
      </c>
      <c r="AF1296" t="s">
        <v>6087</v>
      </c>
    </row>
    <row r="1297" spans="1:32" x14ac:dyDescent="0.3">
      <c r="A1297" t="s">
        <v>6088</v>
      </c>
      <c r="B1297" t="s">
        <v>6089</v>
      </c>
      <c r="C1297" t="s">
        <v>6089</v>
      </c>
      <c r="D1297" t="s">
        <v>98</v>
      </c>
      <c r="E1297" t="s">
        <v>99</v>
      </c>
      <c r="F1297">
        <v>6</v>
      </c>
      <c r="G1297">
        <v>2022</v>
      </c>
      <c r="H1297" s="1">
        <v>44834.973917870368</v>
      </c>
      <c r="I1297" t="s">
        <v>3355</v>
      </c>
      <c r="J1297">
        <v>194.7</v>
      </c>
      <c r="K1297">
        <v>0</v>
      </c>
      <c r="L1297" t="s">
        <v>38</v>
      </c>
      <c r="M1297" t="s">
        <v>79</v>
      </c>
      <c r="Q1297">
        <v>194.7</v>
      </c>
      <c r="R1297" t="s">
        <v>94</v>
      </c>
      <c r="S1297">
        <v>30.009512999999998</v>
      </c>
      <c r="T1297">
        <v>-95.499568999999994</v>
      </c>
      <c r="U1297">
        <v>1.0562499999999999</v>
      </c>
      <c r="V1297">
        <v>1</v>
      </c>
      <c r="W1297">
        <v>2</v>
      </c>
      <c r="X1297">
        <v>1.5</v>
      </c>
      <c r="Y1297">
        <v>385.762</v>
      </c>
      <c r="AB1297" t="s">
        <v>41</v>
      </c>
      <c r="AC1297" t="s">
        <v>54</v>
      </c>
      <c r="AD1297" t="s">
        <v>54</v>
      </c>
      <c r="AE1297" t="s">
        <v>73</v>
      </c>
      <c r="AF1297" t="s">
        <v>6090</v>
      </c>
    </row>
    <row r="1298" spans="1:32" x14ac:dyDescent="0.3">
      <c r="A1298" t="s">
        <v>6091</v>
      </c>
      <c r="B1298" t="s">
        <v>6092</v>
      </c>
      <c r="C1298" t="s">
        <v>6093</v>
      </c>
      <c r="D1298" t="s">
        <v>689</v>
      </c>
      <c r="E1298" t="s">
        <v>253</v>
      </c>
      <c r="F1298">
        <v>5</v>
      </c>
      <c r="G1298">
        <v>2022</v>
      </c>
      <c r="H1298" s="1">
        <v>44939.443881331019</v>
      </c>
      <c r="I1298" t="s">
        <v>3355</v>
      </c>
      <c r="J1298">
        <v>194.09100000000001</v>
      </c>
      <c r="K1298">
        <v>0</v>
      </c>
      <c r="L1298" t="s">
        <v>38</v>
      </c>
      <c r="M1298" t="s">
        <v>79</v>
      </c>
      <c r="Q1298">
        <v>194.09100000000001</v>
      </c>
      <c r="R1298" t="s">
        <v>52</v>
      </c>
      <c r="S1298">
        <v>40.417110999999998</v>
      </c>
      <c r="T1298">
        <v>-84.992889000000005</v>
      </c>
      <c r="U1298">
        <v>1.3488150000000001</v>
      </c>
      <c r="V1298">
        <v>1</v>
      </c>
      <c r="W1298">
        <v>2.35</v>
      </c>
      <c r="X1298">
        <v>1.45</v>
      </c>
      <c r="Y1298">
        <v>490.37151</v>
      </c>
      <c r="AB1298" t="s">
        <v>41</v>
      </c>
      <c r="AC1298" t="s">
        <v>54</v>
      </c>
      <c r="AD1298" t="s">
        <v>54</v>
      </c>
      <c r="AE1298" t="s">
        <v>55</v>
      </c>
      <c r="AF1298" t="s">
        <v>6094</v>
      </c>
    </row>
    <row r="1299" spans="1:32" x14ac:dyDescent="0.3">
      <c r="A1299" t="s">
        <v>6095</v>
      </c>
      <c r="B1299" t="s">
        <v>6096</v>
      </c>
      <c r="C1299" t="s">
        <v>6097</v>
      </c>
      <c r="D1299" t="s">
        <v>5597</v>
      </c>
      <c r="E1299" t="s">
        <v>641</v>
      </c>
      <c r="F1299">
        <v>3</v>
      </c>
      <c r="G1299">
        <v>2022</v>
      </c>
      <c r="H1299" s="1">
        <v>44967.547451539351</v>
      </c>
      <c r="I1299" t="s">
        <v>3355</v>
      </c>
      <c r="J1299">
        <v>192.5</v>
      </c>
      <c r="K1299">
        <v>0</v>
      </c>
      <c r="L1299" t="s">
        <v>38</v>
      </c>
      <c r="M1299" t="s">
        <v>51</v>
      </c>
      <c r="N1299">
        <v>386.57</v>
      </c>
      <c r="R1299" t="s">
        <v>52</v>
      </c>
      <c r="S1299">
        <v>37.3247</v>
      </c>
      <c r="T1299">
        <v>-78.436999999999998</v>
      </c>
      <c r="U1299">
        <v>1.0117499999999999</v>
      </c>
      <c r="V1299">
        <v>1</v>
      </c>
      <c r="W1299">
        <v>2.4</v>
      </c>
      <c r="X1299">
        <v>0</v>
      </c>
      <c r="Y1299">
        <v>368.93200000000002</v>
      </c>
      <c r="Z1299">
        <v>51000296003</v>
      </c>
      <c r="AA1299">
        <v>701.10316764950005</v>
      </c>
      <c r="AB1299" t="s">
        <v>177</v>
      </c>
      <c r="AC1299" t="s">
        <v>54</v>
      </c>
      <c r="AD1299" t="s">
        <v>54</v>
      </c>
      <c r="AE1299" t="s">
        <v>467</v>
      </c>
      <c r="AF1299" t="s">
        <v>6098</v>
      </c>
    </row>
    <row r="1300" spans="1:32" x14ac:dyDescent="0.3">
      <c r="A1300" t="s">
        <v>6099</v>
      </c>
      <c r="B1300" t="s">
        <v>6100</v>
      </c>
      <c r="C1300" t="s">
        <v>6101</v>
      </c>
      <c r="D1300" t="s">
        <v>6102</v>
      </c>
      <c r="E1300" t="s">
        <v>36</v>
      </c>
      <c r="F1300">
        <v>9</v>
      </c>
      <c r="G1300">
        <v>2022</v>
      </c>
      <c r="H1300" s="1">
        <v>44965.372161261577</v>
      </c>
      <c r="I1300" t="s">
        <v>3355</v>
      </c>
      <c r="J1300">
        <v>191.9</v>
      </c>
      <c r="K1300">
        <v>0</v>
      </c>
      <c r="L1300" t="s">
        <v>38</v>
      </c>
      <c r="M1300" t="s">
        <v>51</v>
      </c>
      <c r="N1300">
        <v>191.9</v>
      </c>
      <c r="R1300" t="s">
        <v>52</v>
      </c>
      <c r="S1300">
        <v>38.7203710500848</v>
      </c>
      <c r="T1300">
        <v>-120.819203059473</v>
      </c>
      <c r="Z1300">
        <v>6005329001</v>
      </c>
      <c r="AA1300">
        <v>513.53530721339996</v>
      </c>
      <c r="AB1300" t="s">
        <v>53</v>
      </c>
      <c r="AC1300" t="s">
        <v>54</v>
      </c>
      <c r="AD1300" t="s">
        <v>54</v>
      </c>
      <c r="AE1300" t="s">
        <v>65</v>
      </c>
      <c r="AF1300" t="s">
        <v>6103</v>
      </c>
    </row>
    <row r="1301" spans="1:32" x14ac:dyDescent="0.3">
      <c r="A1301" t="s">
        <v>6104</v>
      </c>
      <c r="B1301" t="s">
        <v>6105</v>
      </c>
      <c r="C1301" t="s">
        <v>6106</v>
      </c>
      <c r="D1301" t="s">
        <v>6107</v>
      </c>
      <c r="E1301" t="s">
        <v>777</v>
      </c>
      <c r="F1301">
        <v>9</v>
      </c>
      <c r="G1301">
        <v>2022</v>
      </c>
      <c r="H1301" s="1">
        <v>44952.482306504629</v>
      </c>
      <c r="I1301" t="s">
        <v>3355</v>
      </c>
      <c r="J1301">
        <v>191.36</v>
      </c>
      <c r="K1301">
        <v>0</v>
      </c>
      <c r="L1301" t="s">
        <v>38</v>
      </c>
      <c r="M1301" t="s">
        <v>79</v>
      </c>
      <c r="Q1301">
        <v>191.36</v>
      </c>
      <c r="R1301" t="s">
        <v>94</v>
      </c>
      <c r="S1301">
        <v>35.15663</v>
      </c>
      <c r="T1301">
        <v>-114.58884999999999</v>
      </c>
      <c r="U1301">
        <v>1.4775</v>
      </c>
      <c r="V1301">
        <v>1</v>
      </c>
      <c r="W1301">
        <v>8</v>
      </c>
      <c r="X1301">
        <v>8</v>
      </c>
      <c r="Y1301">
        <v>539.55999999999995</v>
      </c>
      <c r="Z1301">
        <v>32000201201</v>
      </c>
      <c r="AA1301">
        <v>316.86221083380002</v>
      </c>
      <c r="AB1301" t="s">
        <v>54</v>
      </c>
      <c r="AC1301" t="s">
        <v>54</v>
      </c>
      <c r="AD1301" t="s">
        <v>54</v>
      </c>
      <c r="AE1301" t="s">
        <v>73</v>
      </c>
      <c r="AF1301" t="s">
        <v>6108</v>
      </c>
    </row>
    <row r="1302" spans="1:32" x14ac:dyDescent="0.3">
      <c r="A1302" t="s">
        <v>6109</v>
      </c>
      <c r="B1302" t="s">
        <v>6110</v>
      </c>
      <c r="C1302" t="s">
        <v>6111</v>
      </c>
      <c r="D1302" t="s">
        <v>6112</v>
      </c>
      <c r="E1302" t="s">
        <v>61</v>
      </c>
      <c r="F1302">
        <v>1</v>
      </c>
      <c r="G1302">
        <v>2022</v>
      </c>
      <c r="H1302" s="1">
        <v>44965.445396365743</v>
      </c>
      <c r="I1302" t="s">
        <v>3355</v>
      </c>
      <c r="J1302">
        <v>191</v>
      </c>
      <c r="K1302">
        <v>0</v>
      </c>
      <c r="L1302" t="s">
        <v>38</v>
      </c>
      <c r="M1302" t="s">
        <v>63</v>
      </c>
      <c r="P1302">
        <v>191</v>
      </c>
      <c r="R1302" t="s">
        <v>38</v>
      </c>
      <c r="S1302">
        <v>41.668987000000001</v>
      </c>
      <c r="T1302">
        <v>-72.991771</v>
      </c>
      <c r="U1302">
        <v>0.95725000000000005</v>
      </c>
      <c r="V1302">
        <v>1</v>
      </c>
      <c r="W1302">
        <v>1.75</v>
      </c>
      <c r="X1302">
        <v>0</v>
      </c>
      <c r="Y1302">
        <v>348.93400000000003</v>
      </c>
      <c r="Z1302">
        <v>9001110001</v>
      </c>
      <c r="AA1302">
        <v>442.87867629183989</v>
      </c>
      <c r="AB1302" t="s">
        <v>54</v>
      </c>
      <c r="AC1302" t="s">
        <v>64</v>
      </c>
      <c r="AD1302" t="s">
        <v>54</v>
      </c>
      <c r="AE1302" t="s">
        <v>73</v>
      </c>
      <c r="AF1302" t="s">
        <v>6113</v>
      </c>
    </row>
    <row r="1303" spans="1:32" x14ac:dyDescent="0.3">
      <c r="A1303" t="s">
        <v>6114</v>
      </c>
      <c r="B1303" t="s">
        <v>6115</v>
      </c>
      <c r="C1303" t="s">
        <v>6115</v>
      </c>
      <c r="D1303" t="s">
        <v>6116</v>
      </c>
      <c r="E1303" t="s">
        <v>99</v>
      </c>
      <c r="F1303">
        <v>6</v>
      </c>
      <c r="G1303">
        <v>2022</v>
      </c>
      <c r="H1303" s="1">
        <v>44823.630219733794</v>
      </c>
      <c r="I1303" t="s">
        <v>3355</v>
      </c>
      <c r="J1303">
        <v>190.73</v>
      </c>
      <c r="K1303">
        <v>0</v>
      </c>
      <c r="L1303" t="s">
        <v>38</v>
      </c>
      <c r="M1303" t="s">
        <v>79</v>
      </c>
      <c r="Q1303">
        <v>190.73</v>
      </c>
      <c r="R1303" t="s">
        <v>86</v>
      </c>
      <c r="S1303">
        <v>31.127185000000001</v>
      </c>
      <c r="T1303">
        <v>-97.887619999999998</v>
      </c>
      <c r="U1303">
        <v>0.61041666699999997</v>
      </c>
      <c r="V1303">
        <v>1</v>
      </c>
      <c r="W1303">
        <v>2.5</v>
      </c>
      <c r="X1303">
        <v>2.5</v>
      </c>
      <c r="Y1303">
        <v>222.423</v>
      </c>
      <c r="Z1303">
        <v>48003011001</v>
      </c>
      <c r="AA1303">
        <v>910.52359435000005</v>
      </c>
      <c r="AB1303" t="s">
        <v>41</v>
      </c>
      <c r="AC1303" t="s">
        <v>64</v>
      </c>
      <c r="AD1303" t="s">
        <v>43</v>
      </c>
      <c r="AE1303" t="s">
        <v>73</v>
      </c>
      <c r="AF1303" t="s">
        <v>6117</v>
      </c>
    </row>
    <row r="1304" spans="1:32" x14ac:dyDescent="0.3">
      <c r="A1304" t="s">
        <v>6118</v>
      </c>
      <c r="B1304" t="s">
        <v>6119</v>
      </c>
      <c r="C1304" t="s">
        <v>6120</v>
      </c>
      <c r="D1304" t="s">
        <v>4493</v>
      </c>
      <c r="E1304" t="s">
        <v>854</v>
      </c>
      <c r="F1304">
        <v>8</v>
      </c>
      <c r="G1304">
        <v>2022</v>
      </c>
      <c r="H1304" s="1">
        <v>44974.479141354168</v>
      </c>
      <c r="I1304" t="s">
        <v>3355</v>
      </c>
      <c r="J1304">
        <v>190</v>
      </c>
      <c r="K1304">
        <v>0</v>
      </c>
      <c r="L1304" t="s">
        <v>38</v>
      </c>
      <c r="M1304" t="s">
        <v>51</v>
      </c>
      <c r="N1304">
        <v>190</v>
      </c>
      <c r="R1304" t="s">
        <v>52</v>
      </c>
      <c r="S1304">
        <v>39.596269999999997</v>
      </c>
      <c r="T1304">
        <v>-110.83351999999999</v>
      </c>
      <c r="U1304">
        <v>1.3541666670000001</v>
      </c>
      <c r="V1304">
        <v>1</v>
      </c>
      <c r="W1304">
        <v>4</v>
      </c>
      <c r="X1304">
        <v>1.5</v>
      </c>
      <c r="Y1304">
        <v>494.13</v>
      </c>
      <c r="Z1304">
        <v>49000132001</v>
      </c>
      <c r="AA1304">
        <v>1056.2073694459998</v>
      </c>
      <c r="AB1304" t="s">
        <v>407</v>
      </c>
      <c r="AC1304" t="s">
        <v>72</v>
      </c>
      <c r="AD1304" t="s">
        <v>54</v>
      </c>
      <c r="AE1304" t="s">
        <v>438</v>
      </c>
      <c r="AF1304" t="s">
        <v>6121</v>
      </c>
    </row>
    <row r="1305" spans="1:32" x14ac:dyDescent="0.3">
      <c r="A1305" t="s">
        <v>6122</v>
      </c>
      <c r="B1305" t="s">
        <v>6123</v>
      </c>
      <c r="C1305" t="s">
        <v>6124</v>
      </c>
      <c r="D1305" t="s">
        <v>6125</v>
      </c>
      <c r="E1305" t="s">
        <v>5199</v>
      </c>
      <c r="F1305">
        <v>9</v>
      </c>
      <c r="G1305">
        <v>2022</v>
      </c>
      <c r="H1305" s="1">
        <v>44946.591285601855</v>
      </c>
      <c r="I1305" t="s">
        <v>3355</v>
      </c>
      <c r="J1305">
        <v>189.16</v>
      </c>
      <c r="K1305">
        <v>0</v>
      </c>
      <c r="L1305" t="s">
        <v>38</v>
      </c>
      <c r="M1305" t="s">
        <v>79</v>
      </c>
      <c r="Q1305">
        <v>189.16</v>
      </c>
      <c r="R1305" t="s">
        <v>86</v>
      </c>
      <c r="S1305">
        <v>21.4987321099998</v>
      </c>
      <c r="T1305">
        <v>-158.03367267485399</v>
      </c>
      <c r="AB1305" t="s">
        <v>53</v>
      </c>
      <c r="AC1305" t="s">
        <v>64</v>
      </c>
      <c r="AD1305" t="s">
        <v>54</v>
      </c>
      <c r="AE1305" t="s">
        <v>73</v>
      </c>
      <c r="AF1305" t="s">
        <v>6126</v>
      </c>
    </row>
    <row r="1306" spans="1:32" x14ac:dyDescent="0.3">
      <c r="A1306" t="s">
        <v>6127</v>
      </c>
      <c r="B1306" t="s">
        <v>6128</v>
      </c>
      <c r="C1306" t="s">
        <v>6128</v>
      </c>
      <c r="D1306" t="s">
        <v>98</v>
      </c>
      <c r="E1306" t="s">
        <v>99</v>
      </c>
      <c r="F1306">
        <v>6</v>
      </c>
      <c r="G1306">
        <v>2022</v>
      </c>
      <c r="H1306" s="1">
        <v>44834.688213703703</v>
      </c>
      <c r="I1306" t="s">
        <v>3355</v>
      </c>
      <c r="J1306">
        <v>188.8</v>
      </c>
      <c r="K1306">
        <v>0</v>
      </c>
      <c r="L1306" t="s">
        <v>38</v>
      </c>
      <c r="M1306" t="s">
        <v>473</v>
      </c>
      <c r="N1306">
        <v>38.49</v>
      </c>
      <c r="Q1306">
        <v>150.31</v>
      </c>
      <c r="R1306" t="s">
        <v>52</v>
      </c>
      <c r="S1306">
        <v>29.542833000000002</v>
      </c>
      <c r="T1306">
        <v>-95.344583</v>
      </c>
      <c r="U1306">
        <v>1.0082500000000001</v>
      </c>
      <c r="V1306">
        <v>1</v>
      </c>
      <c r="W1306">
        <v>2.4</v>
      </c>
      <c r="X1306">
        <v>0</v>
      </c>
      <c r="Y1306">
        <v>368.15100000000001</v>
      </c>
      <c r="Z1306">
        <v>48007242001</v>
      </c>
      <c r="AA1306">
        <v>655.39488321313002</v>
      </c>
      <c r="AB1306" t="s">
        <v>41</v>
      </c>
      <c r="AC1306" t="s">
        <v>54</v>
      </c>
      <c r="AD1306" t="s">
        <v>54</v>
      </c>
      <c r="AE1306" t="s">
        <v>73</v>
      </c>
      <c r="AF1306" t="s">
        <v>6129</v>
      </c>
    </row>
    <row r="1307" spans="1:32" x14ac:dyDescent="0.3">
      <c r="A1307" t="s">
        <v>6130</v>
      </c>
      <c r="B1307" t="s">
        <v>6131</v>
      </c>
      <c r="C1307" t="s">
        <v>6132</v>
      </c>
      <c r="D1307" t="s">
        <v>799</v>
      </c>
      <c r="E1307" t="s">
        <v>253</v>
      </c>
      <c r="F1307">
        <v>5</v>
      </c>
      <c r="G1307">
        <v>2022</v>
      </c>
      <c r="H1307" s="1">
        <v>44932.469140740737</v>
      </c>
      <c r="I1307" t="s">
        <v>3355</v>
      </c>
      <c r="J1307">
        <v>188.6</v>
      </c>
      <c r="K1307">
        <v>0</v>
      </c>
      <c r="L1307" t="s">
        <v>38</v>
      </c>
      <c r="M1307" t="s">
        <v>51</v>
      </c>
      <c r="N1307">
        <v>102.2</v>
      </c>
      <c r="R1307" t="s">
        <v>86</v>
      </c>
      <c r="S1307">
        <v>40.848056</v>
      </c>
      <c r="T1307">
        <v>-84.929638999999995</v>
      </c>
      <c r="U1307">
        <v>1.745833333</v>
      </c>
      <c r="V1307">
        <v>1</v>
      </c>
      <c r="W1307">
        <v>7.1</v>
      </c>
      <c r="X1307">
        <v>1.8</v>
      </c>
      <c r="Y1307">
        <v>635.37</v>
      </c>
      <c r="Z1307">
        <v>18000201001</v>
      </c>
      <c r="AA1307">
        <v>1183.6806726550001</v>
      </c>
      <c r="AB1307" t="s">
        <v>41</v>
      </c>
      <c r="AC1307" t="s">
        <v>54</v>
      </c>
      <c r="AD1307" t="s">
        <v>215</v>
      </c>
      <c r="AE1307" t="s">
        <v>73</v>
      </c>
      <c r="AF1307" t="s">
        <v>6133</v>
      </c>
    </row>
    <row r="1308" spans="1:32" x14ac:dyDescent="0.3">
      <c r="A1308" t="s">
        <v>6134</v>
      </c>
      <c r="B1308" t="s">
        <v>6135</v>
      </c>
      <c r="C1308" t="s">
        <v>6136</v>
      </c>
      <c r="D1308" t="s">
        <v>6137</v>
      </c>
      <c r="E1308" t="s">
        <v>117</v>
      </c>
      <c r="F1308">
        <v>5</v>
      </c>
      <c r="G1308">
        <v>2022</v>
      </c>
      <c r="H1308" s="1">
        <v>44981.552579456016</v>
      </c>
      <c r="I1308" t="s">
        <v>3355</v>
      </c>
      <c r="J1308">
        <v>188</v>
      </c>
      <c r="K1308">
        <v>0</v>
      </c>
      <c r="L1308" t="s">
        <v>38</v>
      </c>
      <c r="M1308" t="s">
        <v>51</v>
      </c>
      <c r="N1308">
        <v>188</v>
      </c>
      <c r="R1308" t="s">
        <v>52</v>
      </c>
      <c r="S1308">
        <v>40.010672999999997</v>
      </c>
      <c r="T1308">
        <v>-90.440742999999998</v>
      </c>
      <c r="U1308">
        <v>1.0125</v>
      </c>
      <c r="V1308">
        <v>3</v>
      </c>
      <c r="W1308">
        <v>2.82</v>
      </c>
      <c r="X1308">
        <v>1.1299999999999999</v>
      </c>
      <c r="Y1308">
        <v>369.2</v>
      </c>
      <c r="Z1308">
        <v>17007103001</v>
      </c>
      <c r="AA1308">
        <v>549.95625098740004</v>
      </c>
      <c r="AB1308" t="s">
        <v>87</v>
      </c>
      <c r="AC1308" t="s">
        <v>54</v>
      </c>
      <c r="AD1308" t="s">
        <v>54</v>
      </c>
      <c r="AE1308" t="s">
        <v>73</v>
      </c>
      <c r="AF1308" t="s">
        <v>6138</v>
      </c>
    </row>
    <row r="1309" spans="1:32" x14ac:dyDescent="0.3">
      <c r="A1309" t="s">
        <v>6139</v>
      </c>
      <c r="B1309" t="s">
        <v>6140</v>
      </c>
      <c r="C1309" t="s">
        <v>6141</v>
      </c>
      <c r="D1309" t="s">
        <v>6142</v>
      </c>
      <c r="E1309" t="s">
        <v>1023</v>
      </c>
      <c r="F1309">
        <v>8</v>
      </c>
      <c r="G1309">
        <v>2022</v>
      </c>
      <c r="H1309" s="1">
        <v>44993.713649895835</v>
      </c>
      <c r="I1309" t="s">
        <v>3355</v>
      </c>
      <c r="J1309">
        <v>187.1</v>
      </c>
      <c r="K1309">
        <v>0</v>
      </c>
      <c r="L1309" t="s">
        <v>38</v>
      </c>
      <c r="M1309" t="s">
        <v>79</v>
      </c>
      <c r="Q1309">
        <v>187.1</v>
      </c>
      <c r="R1309" t="s">
        <v>94</v>
      </c>
      <c r="S1309">
        <v>37.948611</v>
      </c>
      <c r="T1309">
        <v>-107.873333</v>
      </c>
      <c r="U1309">
        <v>0.75724999999999998</v>
      </c>
      <c r="V1309">
        <v>1</v>
      </c>
      <c r="W1309">
        <v>2.1</v>
      </c>
      <c r="X1309">
        <v>0</v>
      </c>
      <c r="Y1309">
        <v>276.45100000000002</v>
      </c>
      <c r="Z1309">
        <v>8209000090</v>
      </c>
      <c r="AA1309">
        <v>254.94660641799999</v>
      </c>
      <c r="AB1309" t="s">
        <v>41</v>
      </c>
      <c r="AC1309" t="s">
        <v>54</v>
      </c>
      <c r="AD1309" t="s">
        <v>54</v>
      </c>
      <c r="AE1309" t="s">
        <v>73</v>
      </c>
      <c r="AF1309" t="s">
        <v>6143</v>
      </c>
    </row>
    <row r="1310" spans="1:32" x14ac:dyDescent="0.3">
      <c r="A1310" t="s">
        <v>6144</v>
      </c>
      <c r="B1310" t="s">
        <v>6145</v>
      </c>
      <c r="C1310" t="s">
        <v>6146</v>
      </c>
      <c r="D1310" t="s">
        <v>6147</v>
      </c>
      <c r="E1310" t="s">
        <v>192</v>
      </c>
      <c r="F1310">
        <v>4</v>
      </c>
      <c r="G1310">
        <v>2022</v>
      </c>
      <c r="H1310" s="1">
        <v>44960.615068692132</v>
      </c>
      <c r="I1310" t="s">
        <v>3355</v>
      </c>
      <c r="J1310">
        <v>186.64</v>
      </c>
      <c r="K1310">
        <v>0</v>
      </c>
      <c r="L1310" t="s">
        <v>38</v>
      </c>
      <c r="M1310" t="s">
        <v>51</v>
      </c>
      <c r="N1310">
        <v>186.64</v>
      </c>
      <c r="R1310" t="s">
        <v>52</v>
      </c>
      <c r="S1310">
        <v>31.339700000000001</v>
      </c>
      <c r="T1310">
        <v>-85.811099999999996</v>
      </c>
      <c r="U1310">
        <v>1.7451666669999999</v>
      </c>
      <c r="V1310">
        <v>1</v>
      </c>
      <c r="W1310">
        <v>4</v>
      </c>
      <c r="X1310">
        <v>1.7470000000000001</v>
      </c>
      <c r="Y1310">
        <v>637.65499999999997</v>
      </c>
      <c r="Z1310">
        <v>1000054004</v>
      </c>
      <c r="AA1310">
        <v>582.73510038400002</v>
      </c>
      <c r="AB1310" t="s">
        <v>1420</v>
      </c>
      <c r="AC1310" t="s">
        <v>54</v>
      </c>
      <c r="AD1310" t="s">
        <v>54</v>
      </c>
      <c r="AE1310" t="s">
        <v>73</v>
      </c>
      <c r="AF1310" t="s">
        <v>6148</v>
      </c>
    </row>
    <row r="1311" spans="1:32" x14ac:dyDescent="0.3">
      <c r="A1311" t="s">
        <v>6149</v>
      </c>
      <c r="B1311" t="s">
        <v>6150</v>
      </c>
      <c r="C1311" t="s">
        <v>6151</v>
      </c>
      <c r="D1311" t="s">
        <v>4209</v>
      </c>
      <c r="E1311" t="s">
        <v>159</v>
      </c>
      <c r="F1311">
        <v>10</v>
      </c>
      <c r="G1311">
        <v>2022</v>
      </c>
      <c r="H1311" s="1">
        <v>44986.53314146991</v>
      </c>
      <c r="I1311" t="s">
        <v>3355</v>
      </c>
      <c r="J1311">
        <v>185.86</v>
      </c>
      <c r="K1311">
        <v>0</v>
      </c>
      <c r="L1311" t="s">
        <v>38</v>
      </c>
      <c r="M1311" t="s">
        <v>51</v>
      </c>
      <c r="N1311">
        <v>185.86</v>
      </c>
      <c r="R1311" t="s">
        <v>52</v>
      </c>
      <c r="S1311">
        <v>47.341287000000001</v>
      </c>
      <c r="T1311">
        <v>-122.33028299999999</v>
      </c>
      <c r="U1311">
        <v>0</v>
      </c>
      <c r="V1311">
        <v>1</v>
      </c>
      <c r="W1311">
        <v>11.2</v>
      </c>
      <c r="X1311">
        <v>0</v>
      </c>
      <c r="Y1311">
        <v>0</v>
      </c>
      <c r="Z1311">
        <v>53000658002</v>
      </c>
      <c r="AA1311">
        <v>1686.2896967362001</v>
      </c>
      <c r="AB1311" t="s">
        <v>53</v>
      </c>
      <c r="AC1311" t="s">
        <v>42</v>
      </c>
      <c r="AD1311" t="s">
        <v>54</v>
      </c>
      <c r="AE1311" t="s">
        <v>65</v>
      </c>
      <c r="AF1311" t="s">
        <v>6152</v>
      </c>
    </row>
    <row r="1312" spans="1:32" x14ac:dyDescent="0.3">
      <c r="A1312" t="s">
        <v>6153</v>
      </c>
      <c r="B1312" t="s">
        <v>6154</v>
      </c>
      <c r="C1312" t="s">
        <v>6154</v>
      </c>
      <c r="D1312" t="s">
        <v>6155</v>
      </c>
      <c r="E1312" t="s">
        <v>99</v>
      </c>
      <c r="F1312">
        <v>6</v>
      </c>
      <c r="G1312">
        <v>2022</v>
      </c>
      <c r="H1312" s="1">
        <v>44832.642629131944</v>
      </c>
      <c r="I1312" t="s">
        <v>3355</v>
      </c>
      <c r="J1312">
        <v>185.04</v>
      </c>
      <c r="K1312">
        <v>0</v>
      </c>
      <c r="L1312" t="s">
        <v>38</v>
      </c>
      <c r="M1312" t="s">
        <v>79</v>
      </c>
      <c r="Q1312">
        <v>185.04</v>
      </c>
      <c r="R1312" t="s">
        <v>94</v>
      </c>
      <c r="S1312">
        <v>30.767416999999998</v>
      </c>
      <c r="T1312">
        <v>-94.410194000000004</v>
      </c>
      <c r="U1312">
        <v>1.0091666669999999</v>
      </c>
      <c r="V1312">
        <v>1</v>
      </c>
      <c r="W1312">
        <v>1.6</v>
      </c>
      <c r="X1312">
        <v>0</v>
      </c>
      <c r="Y1312">
        <v>369.8</v>
      </c>
      <c r="AB1312" t="s">
        <v>41</v>
      </c>
      <c r="AC1312" t="s">
        <v>54</v>
      </c>
      <c r="AD1312" t="s">
        <v>54</v>
      </c>
      <c r="AE1312" t="s">
        <v>65</v>
      </c>
      <c r="AF1312" t="s">
        <v>6156</v>
      </c>
    </row>
    <row r="1313" spans="1:32" x14ac:dyDescent="0.3">
      <c r="A1313" t="s">
        <v>6157</v>
      </c>
      <c r="B1313" t="s">
        <v>6158</v>
      </c>
      <c r="C1313" t="s">
        <v>6159</v>
      </c>
      <c r="D1313" t="s">
        <v>6157</v>
      </c>
      <c r="E1313" t="s">
        <v>437</v>
      </c>
      <c r="F1313">
        <v>5</v>
      </c>
      <c r="G1313">
        <v>2022</v>
      </c>
      <c r="H1313" s="1">
        <v>44833.48421130787</v>
      </c>
      <c r="I1313" t="s">
        <v>3355</v>
      </c>
      <c r="J1313">
        <v>184</v>
      </c>
      <c r="K1313">
        <v>0</v>
      </c>
      <c r="L1313" t="s">
        <v>38</v>
      </c>
      <c r="M1313" t="s">
        <v>51</v>
      </c>
      <c r="N1313">
        <v>184</v>
      </c>
      <c r="R1313" t="s">
        <v>52</v>
      </c>
      <c r="S1313">
        <v>43.86074</v>
      </c>
      <c r="T1313">
        <v>-95.108969999999999</v>
      </c>
      <c r="U1313">
        <v>1.1572499999999999</v>
      </c>
      <c r="V1313">
        <v>1</v>
      </c>
      <c r="W1313">
        <v>1.83</v>
      </c>
      <c r="X1313">
        <v>1.83</v>
      </c>
      <c r="Y1313">
        <v>422.447</v>
      </c>
      <c r="Z1313">
        <v>27003305001</v>
      </c>
      <c r="AB1313" t="s">
        <v>41</v>
      </c>
      <c r="AC1313" t="s">
        <v>54</v>
      </c>
      <c r="AD1313" t="s">
        <v>54</v>
      </c>
      <c r="AE1313" t="s">
        <v>54</v>
      </c>
      <c r="AF1313" t="s">
        <v>6160</v>
      </c>
    </row>
    <row r="1314" spans="1:32" x14ac:dyDescent="0.3">
      <c r="A1314" t="s">
        <v>6161</v>
      </c>
      <c r="B1314" t="s">
        <v>6162</v>
      </c>
      <c r="C1314" t="s">
        <v>6163</v>
      </c>
      <c r="D1314" t="s">
        <v>6164</v>
      </c>
      <c r="E1314" t="s">
        <v>36</v>
      </c>
      <c r="F1314">
        <v>9</v>
      </c>
      <c r="G1314">
        <v>2022</v>
      </c>
      <c r="H1314" s="1">
        <v>44974.496467164354</v>
      </c>
      <c r="I1314" t="s">
        <v>3355</v>
      </c>
      <c r="J1314">
        <v>183.24</v>
      </c>
      <c r="K1314">
        <v>0</v>
      </c>
      <c r="L1314" t="s">
        <v>38</v>
      </c>
      <c r="M1314" t="s">
        <v>79</v>
      </c>
      <c r="Q1314">
        <v>183.24</v>
      </c>
      <c r="R1314" t="s">
        <v>214</v>
      </c>
      <c r="S1314">
        <v>33.885675171073203</v>
      </c>
      <c r="T1314">
        <v>-117.26789163828801</v>
      </c>
      <c r="AB1314" t="s">
        <v>1420</v>
      </c>
      <c r="AC1314" t="s">
        <v>562</v>
      </c>
      <c r="AD1314" t="s">
        <v>54</v>
      </c>
      <c r="AE1314" t="s">
        <v>54</v>
      </c>
      <c r="AF1314" t="s">
        <v>6165</v>
      </c>
    </row>
    <row r="1315" spans="1:32" x14ac:dyDescent="0.3">
      <c r="A1315" t="s">
        <v>6166</v>
      </c>
      <c r="B1315" t="s">
        <v>6167</v>
      </c>
      <c r="C1315" t="s">
        <v>6167</v>
      </c>
      <c r="D1315" t="s">
        <v>98</v>
      </c>
      <c r="E1315" t="s">
        <v>99</v>
      </c>
      <c r="F1315">
        <v>6</v>
      </c>
      <c r="G1315">
        <v>2022</v>
      </c>
      <c r="H1315" s="1">
        <v>44841.388241527777</v>
      </c>
      <c r="I1315" t="s">
        <v>3355</v>
      </c>
      <c r="J1315">
        <v>183.08</v>
      </c>
      <c r="K1315">
        <v>0</v>
      </c>
      <c r="L1315" t="s">
        <v>38</v>
      </c>
      <c r="M1315" t="s">
        <v>79</v>
      </c>
      <c r="Q1315">
        <v>194.82</v>
      </c>
      <c r="R1315" t="s">
        <v>52</v>
      </c>
      <c r="S1315">
        <v>29.746805999999999</v>
      </c>
      <c r="T1315">
        <v>-95.507166999999995</v>
      </c>
      <c r="U1315">
        <v>2.14975</v>
      </c>
      <c r="V1315">
        <v>1</v>
      </c>
      <c r="W1315">
        <v>3.05</v>
      </c>
      <c r="X1315">
        <v>3.05</v>
      </c>
      <c r="Y1315">
        <v>791.03800000000001</v>
      </c>
      <c r="Z1315">
        <v>48007046001</v>
      </c>
      <c r="AB1315" t="s">
        <v>41</v>
      </c>
      <c r="AC1315" t="s">
        <v>54</v>
      </c>
      <c r="AD1315" t="s">
        <v>54</v>
      </c>
      <c r="AE1315" t="s">
        <v>65</v>
      </c>
      <c r="AF1315" t="s">
        <v>6168</v>
      </c>
    </row>
    <row r="1316" spans="1:32" x14ac:dyDescent="0.3">
      <c r="A1316" t="s">
        <v>6169</v>
      </c>
      <c r="B1316" t="s">
        <v>6170</v>
      </c>
      <c r="C1316" t="s">
        <v>6171</v>
      </c>
      <c r="D1316" t="s">
        <v>6169</v>
      </c>
      <c r="E1316" t="s">
        <v>437</v>
      </c>
      <c r="F1316">
        <v>5</v>
      </c>
      <c r="G1316">
        <v>2022</v>
      </c>
      <c r="H1316" s="1">
        <v>44976.330272696759</v>
      </c>
      <c r="I1316" t="s">
        <v>3355</v>
      </c>
      <c r="J1316">
        <v>183</v>
      </c>
      <c r="K1316">
        <v>0</v>
      </c>
      <c r="L1316" t="s">
        <v>38</v>
      </c>
      <c r="M1316" t="s">
        <v>51</v>
      </c>
      <c r="N1316">
        <v>183</v>
      </c>
      <c r="R1316" t="s">
        <v>52</v>
      </c>
      <c r="S1316">
        <v>45.458939999999998</v>
      </c>
      <c r="T1316">
        <v>-94.418109999999999</v>
      </c>
      <c r="U1316">
        <v>1.0551250000000001</v>
      </c>
      <c r="V1316">
        <v>1</v>
      </c>
      <c r="W1316">
        <v>1.79</v>
      </c>
      <c r="X1316">
        <v>1.79</v>
      </c>
      <c r="Y1316">
        <v>385.43849999999998</v>
      </c>
      <c r="Z1316">
        <v>27000286001</v>
      </c>
      <c r="AA1316">
        <v>451.25549335986005</v>
      </c>
      <c r="AB1316" t="s">
        <v>53</v>
      </c>
      <c r="AC1316" t="s">
        <v>54</v>
      </c>
      <c r="AD1316" t="s">
        <v>54</v>
      </c>
      <c r="AE1316" t="s">
        <v>44</v>
      </c>
      <c r="AF1316" t="s">
        <v>6172</v>
      </c>
    </row>
    <row r="1317" spans="1:32" x14ac:dyDescent="0.3">
      <c r="A1317" t="s">
        <v>6173</v>
      </c>
      <c r="B1317" t="s">
        <v>6174</v>
      </c>
      <c r="C1317" t="s">
        <v>6175</v>
      </c>
      <c r="D1317" t="s">
        <v>6176</v>
      </c>
      <c r="E1317" t="s">
        <v>1719</v>
      </c>
      <c r="F1317">
        <v>7</v>
      </c>
      <c r="G1317">
        <v>2022</v>
      </c>
      <c r="H1317" s="1">
        <v>44966.433547152781</v>
      </c>
      <c r="I1317" t="s">
        <v>3355</v>
      </c>
      <c r="J1317">
        <v>182.61</v>
      </c>
      <c r="K1317">
        <v>0</v>
      </c>
      <c r="L1317" t="s">
        <v>38</v>
      </c>
      <c r="M1317" t="s">
        <v>51</v>
      </c>
      <c r="N1317">
        <v>182.61</v>
      </c>
      <c r="R1317" t="s">
        <v>52</v>
      </c>
      <c r="S1317">
        <v>37.340380000000003</v>
      </c>
      <c r="T1317">
        <v>-95.260791999999995</v>
      </c>
      <c r="U1317">
        <v>1.4168750000000001</v>
      </c>
      <c r="V1317">
        <v>1</v>
      </c>
      <c r="W1317">
        <v>2.5</v>
      </c>
      <c r="X1317">
        <v>0</v>
      </c>
      <c r="Y1317">
        <v>516.88239999999996</v>
      </c>
      <c r="Z1317">
        <v>20000954001</v>
      </c>
      <c r="AA1317">
        <v>711.11892718734987</v>
      </c>
      <c r="AB1317" t="s">
        <v>41</v>
      </c>
      <c r="AC1317" t="s">
        <v>72</v>
      </c>
      <c r="AD1317" t="s">
        <v>54</v>
      </c>
      <c r="AE1317" t="s">
        <v>73</v>
      </c>
      <c r="AF1317" t="s">
        <v>6177</v>
      </c>
    </row>
    <row r="1318" spans="1:32" x14ac:dyDescent="0.3">
      <c r="A1318" t="s">
        <v>6178</v>
      </c>
      <c r="B1318" t="s">
        <v>6179</v>
      </c>
      <c r="C1318" t="s">
        <v>6180</v>
      </c>
      <c r="D1318" t="s">
        <v>6181</v>
      </c>
      <c r="E1318" t="s">
        <v>525</v>
      </c>
      <c r="F1318">
        <v>2</v>
      </c>
      <c r="G1318">
        <v>2022</v>
      </c>
      <c r="H1318" s="1">
        <v>44966.626996446757</v>
      </c>
      <c r="I1318" t="s">
        <v>3355</v>
      </c>
      <c r="J1318">
        <v>180.947</v>
      </c>
      <c r="K1318">
        <v>0</v>
      </c>
      <c r="L1318" t="s">
        <v>38</v>
      </c>
      <c r="M1318" t="s">
        <v>51</v>
      </c>
      <c r="N1318">
        <v>180.947</v>
      </c>
      <c r="R1318" t="s">
        <v>86</v>
      </c>
      <c r="S1318">
        <v>39.962609999999998</v>
      </c>
      <c r="T1318">
        <v>-74.987425000000002</v>
      </c>
      <c r="U1318">
        <v>1.8047500000000001</v>
      </c>
      <c r="V1318">
        <v>1</v>
      </c>
      <c r="W1318">
        <v>3.88</v>
      </c>
      <c r="X1318">
        <v>0</v>
      </c>
      <c r="Y1318">
        <v>658.52</v>
      </c>
      <c r="Z1318">
        <v>34007304001</v>
      </c>
      <c r="AA1318">
        <v>1080.4272970557099</v>
      </c>
      <c r="AB1318" t="s">
        <v>41</v>
      </c>
      <c r="AC1318" t="s">
        <v>42</v>
      </c>
      <c r="AD1318" t="s">
        <v>43</v>
      </c>
      <c r="AE1318" t="s">
        <v>73</v>
      </c>
      <c r="AF1318" t="s">
        <v>6182</v>
      </c>
    </row>
    <row r="1319" spans="1:32" x14ac:dyDescent="0.3">
      <c r="A1319" t="s">
        <v>6183</v>
      </c>
      <c r="B1319" t="s">
        <v>6184</v>
      </c>
      <c r="C1319" t="s">
        <v>6185</v>
      </c>
      <c r="D1319" t="s">
        <v>6186</v>
      </c>
      <c r="E1319" t="s">
        <v>1719</v>
      </c>
      <c r="F1319">
        <v>7</v>
      </c>
      <c r="G1319">
        <v>2022</v>
      </c>
      <c r="H1319" s="1">
        <v>44967.418230162039</v>
      </c>
      <c r="I1319" t="s">
        <v>3355</v>
      </c>
      <c r="J1319">
        <v>180.49</v>
      </c>
      <c r="K1319">
        <v>0</v>
      </c>
      <c r="L1319" t="s">
        <v>38</v>
      </c>
      <c r="M1319" t="s">
        <v>51</v>
      </c>
      <c r="N1319">
        <v>179.28</v>
      </c>
      <c r="R1319" t="s">
        <v>52</v>
      </c>
      <c r="S1319">
        <v>37.006500000000003</v>
      </c>
      <c r="T1319">
        <v>-95.609700000000004</v>
      </c>
      <c r="U1319">
        <v>2.1354508330000002</v>
      </c>
      <c r="V1319">
        <v>1</v>
      </c>
      <c r="W1319">
        <v>4</v>
      </c>
      <c r="X1319">
        <v>0</v>
      </c>
      <c r="Y1319">
        <v>778.95934</v>
      </c>
      <c r="Z1319">
        <v>20001509001</v>
      </c>
      <c r="AA1319">
        <v>1478.6903172243997</v>
      </c>
      <c r="AB1319" t="s">
        <v>177</v>
      </c>
      <c r="AC1319" t="s">
        <v>54</v>
      </c>
      <c r="AD1319" t="s">
        <v>54</v>
      </c>
      <c r="AE1319" t="s">
        <v>73</v>
      </c>
      <c r="AF1319" t="s">
        <v>6187</v>
      </c>
    </row>
    <row r="1320" spans="1:32" x14ac:dyDescent="0.3">
      <c r="A1320" t="s">
        <v>150</v>
      </c>
      <c r="B1320" t="s">
        <v>6188</v>
      </c>
      <c r="C1320" t="s">
        <v>6189</v>
      </c>
      <c r="D1320" t="s">
        <v>153</v>
      </c>
      <c r="E1320" t="s">
        <v>207</v>
      </c>
      <c r="F1320">
        <v>4</v>
      </c>
      <c r="G1320">
        <v>2022</v>
      </c>
      <c r="H1320" s="1">
        <v>44966.645564259263</v>
      </c>
      <c r="I1320" t="s">
        <v>3355</v>
      </c>
      <c r="J1320">
        <v>179.93</v>
      </c>
      <c r="K1320">
        <v>0</v>
      </c>
      <c r="L1320" t="s">
        <v>38</v>
      </c>
      <c r="M1320" t="s">
        <v>51</v>
      </c>
      <c r="N1320">
        <v>138.6</v>
      </c>
      <c r="R1320" t="s">
        <v>52</v>
      </c>
      <c r="S1320">
        <v>35.241667</v>
      </c>
      <c r="T1320">
        <v>-87.353055999999995</v>
      </c>
      <c r="U1320">
        <v>1.7757499999999999</v>
      </c>
      <c r="V1320">
        <v>1</v>
      </c>
      <c r="W1320">
        <v>4.5</v>
      </c>
      <c r="X1320">
        <v>1.63</v>
      </c>
      <c r="Y1320">
        <v>646.93799999999999</v>
      </c>
      <c r="Z1320">
        <v>47000785001</v>
      </c>
      <c r="AA1320">
        <v>1081.7020300878</v>
      </c>
      <c r="AB1320" t="s">
        <v>38</v>
      </c>
      <c r="AC1320" t="s">
        <v>38</v>
      </c>
      <c r="AD1320" t="s">
        <v>38</v>
      </c>
      <c r="AE1320" t="s">
        <v>38</v>
      </c>
      <c r="AF1320" t="s">
        <v>6190</v>
      </c>
    </row>
    <row r="1321" spans="1:32" x14ac:dyDescent="0.3">
      <c r="A1321" t="s">
        <v>6191</v>
      </c>
      <c r="B1321" t="s">
        <v>6192</v>
      </c>
      <c r="C1321" t="s">
        <v>6193</v>
      </c>
      <c r="D1321" t="s">
        <v>6194</v>
      </c>
      <c r="E1321" t="s">
        <v>543</v>
      </c>
      <c r="F1321">
        <v>7</v>
      </c>
      <c r="G1321">
        <v>2022</v>
      </c>
      <c r="H1321" s="1">
        <v>44938.69622701389</v>
      </c>
      <c r="I1321" t="s">
        <v>3355</v>
      </c>
      <c r="J1321">
        <v>179.5</v>
      </c>
      <c r="K1321">
        <v>0</v>
      </c>
      <c r="L1321" t="s">
        <v>38</v>
      </c>
      <c r="M1321" t="s">
        <v>51</v>
      </c>
      <c r="N1321">
        <v>179.5</v>
      </c>
      <c r="R1321" t="s">
        <v>52</v>
      </c>
      <c r="S1321">
        <v>37.725296</v>
      </c>
      <c r="T1321">
        <v>-89.821511000000001</v>
      </c>
      <c r="U1321">
        <v>1.2247083329999999</v>
      </c>
      <c r="V1321">
        <v>2</v>
      </c>
      <c r="W1321">
        <v>0</v>
      </c>
      <c r="X1321">
        <v>0</v>
      </c>
      <c r="Y1321">
        <v>446.11149999999998</v>
      </c>
      <c r="Z1321">
        <v>29003592001</v>
      </c>
      <c r="AA1321">
        <v>509.89321283599998</v>
      </c>
      <c r="AB1321" t="s">
        <v>87</v>
      </c>
      <c r="AC1321" t="s">
        <v>54</v>
      </c>
      <c r="AD1321" t="s">
        <v>54</v>
      </c>
      <c r="AE1321" t="s">
        <v>73</v>
      </c>
      <c r="AF1321" t="s">
        <v>6195</v>
      </c>
    </row>
    <row r="1322" spans="1:32" x14ac:dyDescent="0.3">
      <c r="A1322" t="s">
        <v>6196</v>
      </c>
      <c r="B1322" t="s">
        <v>6197</v>
      </c>
      <c r="C1322" t="s">
        <v>6198</v>
      </c>
      <c r="D1322" t="s">
        <v>6199</v>
      </c>
      <c r="E1322" t="s">
        <v>543</v>
      </c>
      <c r="F1322">
        <v>7</v>
      </c>
      <c r="G1322">
        <v>2022</v>
      </c>
      <c r="H1322" s="1">
        <v>44952.558926874997</v>
      </c>
      <c r="I1322" t="s">
        <v>3355</v>
      </c>
      <c r="J1322">
        <v>178.8</v>
      </c>
      <c r="K1322">
        <v>0</v>
      </c>
      <c r="L1322" t="s">
        <v>38</v>
      </c>
      <c r="M1322" t="s">
        <v>79</v>
      </c>
      <c r="Q1322">
        <v>178.8</v>
      </c>
      <c r="R1322" t="s">
        <v>52</v>
      </c>
      <c r="S1322">
        <v>39.786459999999998</v>
      </c>
      <c r="T1322">
        <v>-93.075419999999994</v>
      </c>
      <c r="U1322">
        <v>0.66700349999999997</v>
      </c>
      <c r="V1322">
        <v>3</v>
      </c>
      <c r="W1322">
        <v>0</v>
      </c>
      <c r="X1322">
        <v>0</v>
      </c>
      <c r="Y1322">
        <v>243.77077399999999</v>
      </c>
      <c r="AB1322" t="s">
        <v>41</v>
      </c>
      <c r="AC1322" t="s">
        <v>54</v>
      </c>
      <c r="AD1322" t="s">
        <v>54</v>
      </c>
      <c r="AE1322" t="s">
        <v>55</v>
      </c>
      <c r="AF1322" t="s">
        <v>6200</v>
      </c>
    </row>
    <row r="1323" spans="1:32" x14ac:dyDescent="0.3">
      <c r="A1323" t="s">
        <v>6201</v>
      </c>
      <c r="B1323" t="s">
        <v>6202</v>
      </c>
      <c r="C1323" t="s">
        <v>6202</v>
      </c>
      <c r="D1323" t="s">
        <v>6203</v>
      </c>
      <c r="E1323" t="s">
        <v>99</v>
      </c>
      <c r="F1323">
        <v>6</v>
      </c>
      <c r="G1323">
        <v>2022</v>
      </c>
      <c r="H1323" s="1">
        <v>44817.569778090277</v>
      </c>
      <c r="I1323" t="s">
        <v>3355</v>
      </c>
      <c r="J1323">
        <v>178</v>
      </c>
      <c r="K1323">
        <v>0</v>
      </c>
      <c r="L1323" t="s">
        <v>38</v>
      </c>
      <c r="M1323" t="s">
        <v>51</v>
      </c>
      <c r="N1323">
        <v>178</v>
      </c>
      <c r="R1323" t="s">
        <v>52</v>
      </c>
      <c r="S1323">
        <v>30.756679999999999</v>
      </c>
      <c r="T1323">
        <v>-98.226569999999995</v>
      </c>
      <c r="U1323">
        <v>0</v>
      </c>
      <c r="V1323">
        <v>1</v>
      </c>
      <c r="W1323">
        <v>1.7</v>
      </c>
      <c r="X1323">
        <v>1.7</v>
      </c>
      <c r="Y1323">
        <v>0</v>
      </c>
      <c r="Z1323">
        <v>48003059001</v>
      </c>
      <c r="AA1323">
        <v>290.63913131652004</v>
      </c>
      <c r="AB1323" t="s">
        <v>41</v>
      </c>
      <c r="AC1323" t="s">
        <v>72</v>
      </c>
      <c r="AD1323" t="s">
        <v>54</v>
      </c>
      <c r="AE1323" t="s">
        <v>73</v>
      </c>
      <c r="AF1323" t="s">
        <v>6204</v>
      </c>
    </row>
    <row r="1324" spans="1:32" x14ac:dyDescent="0.3">
      <c r="A1324" t="s">
        <v>6205</v>
      </c>
      <c r="B1324" t="s">
        <v>6206</v>
      </c>
      <c r="C1324" t="s">
        <v>6207</v>
      </c>
      <c r="D1324" t="s">
        <v>6208</v>
      </c>
      <c r="E1324" t="s">
        <v>213</v>
      </c>
      <c r="F1324">
        <v>3</v>
      </c>
      <c r="G1324">
        <v>2022</v>
      </c>
      <c r="H1324" s="1">
        <v>44956.602477465276</v>
      </c>
      <c r="I1324" t="s">
        <v>3355</v>
      </c>
      <c r="J1324">
        <v>178</v>
      </c>
      <c r="K1324">
        <v>0</v>
      </c>
      <c r="L1324" t="s">
        <v>38</v>
      </c>
      <c r="M1324" t="s">
        <v>79</v>
      </c>
      <c r="Q1324">
        <v>178</v>
      </c>
      <c r="R1324" t="s">
        <v>52</v>
      </c>
      <c r="S1324">
        <v>40.941401999999997</v>
      </c>
      <c r="T1324">
        <v>-79.001564000000002</v>
      </c>
      <c r="U1324">
        <v>1.454916667</v>
      </c>
      <c r="V1324">
        <v>1</v>
      </c>
      <c r="W1324">
        <v>2.4</v>
      </c>
      <c r="X1324">
        <v>0</v>
      </c>
      <c r="Y1324">
        <v>527.82899999999995</v>
      </c>
      <c r="Z1324">
        <v>42006166001</v>
      </c>
      <c r="AA1324">
        <v>560.88253411960011</v>
      </c>
      <c r="AB1324" t="s">
        <v>41</v>
      </c>
      <c r="AC1324" t="s">
        <v>54</v>
      </c>
      <c r="AD1324" t="s">
        <v>54</v>
      </c>
      <c r="AE1324" t="s">
        <v>73</v>
      </c>
      <c r="AF1324" t="s">
        <v>6209</v>
      </c>
    </row>
    <row r="1325" spans="1:32" x14ac:dyDescent="0.3">
      <c r="A1325" t="s">
        <v>6210</v>
      </c>
      <c r="B1325" t="s">
        <v>6211</v>
      </c>
      <c r="C1325" t="s">
        <v>6211</v>
      </c>
      <c r="D1325" t="s">
        <v>98</v>
      </c>
      <c r="E1325" t="s">
        <v>99</v>
      </c>
      <c r="F1325">
        <v>6</v>
      </c>
      <c r="G1325">
        <v>2022</v>
      </c>
      <c r="H1325" s="1">
        <v>44832.476000902781</v>
      </c>
      <c r="I1325" t="s">
        <v>3355</v>
      </c>
      <c r="J1325">
        <v>177.19</v>
      </c>
      <c r="K1325">
        <v>0</v>
      </c>
      <c r="L1325" t="s">
        <v>38</v>
      </c>
      <c r="M1325" t="s">
        <v>51</v>
      </c>
      <c r="N1325">
        <v>177.19</v>
      </c>
      <c r="R1325" t="s">
        <v>52</v>
      </c>
      <c r="S1325">
        <v>30.071361</v>
      </c>
      <c r="T1325">
        <v>-95.471722</v>
      </c>
      <c r="U1325">
        <v>0.72384166699999997</v>
      </c>
      <c r="V1325">
        <v>1</v>
      </c>
      <c r="W1325">
        <v>2.4</v>
      </c>
      <c r="X1325">
        <v>0</v>
      </c>
      <c r="Y1325">
        <v>264.04109999999997</v>
      </c>
      <c r="AB1325" t="s">
        <v>41</v>
      </c>
      <c r="AC1325" t="s">
        <v>54</v>
      </c>
      <c r="AD1325" t="s">
        <v>54</v>
      </c>
      <c r="AE1325" t="s">
        <v>73</v>
      </c>
      <c r="AF1325" t="s">
        <v>6212</v>
      </c>
    </row>
    <row r="1326" spans="1:32" x14ac:dyDescent="0.3">
      <c r="A1326" t="s">
        <v>6213</v>
      </c>
      <c r="B1326" t="s">
        <v>6214</v>
      </c>
      <c r="C1326" t="s">
        <v>6214</v>
      </c>
      <c r="D1326" t="s">
        <v>98</v>
      </c>
      <c r="E1326" t="s">
        <v>99</v>
      </c>
      <c r="F1326">
        <v>6</v>
      </c>
      <c r="G1326">
        <v>2022</v>
      </c>
      <c r="H1326" s="1">
        <v>44834.703045416667</v>
      </c>
      <c r="I1326" t="s">
        <v>3355</v>
      </c>
      <c r="J1326">
        <v>176.83</v>
      </c>
      <c r="K1326">
        <v>0</v>
      </c>
      <c r="L1326" t="s">
        <v>38</v>
      </c>
      <c r="M1326" t="s">
        <v>79</v>
      </c>
      <c r="Q1326">
        <v>176.83</v>
      </c>
      <c r="R1326" t="s">
        <v>94</v>
      </c>
      <c r="S1326">
        <v>29.918009999999999</v>
      </c>
      <c r="T1326">
        <v>-95.668499999999995</v>
      </c>
      <c r="U1326">
        <v>0.31466666700000001</v>
      </c>
      <c r="V1326">
        <v>1</v>
      </c>
      <c r="W1326">
        <v>1.1000000000000001</v>
      </c>
      <c r="X1326">
        <v>1.1000000000000001</v>
      </c>
      <c r="Y1326">
        <v>114.717</v>
      </c>
      <c r="AB1326" t="s">
        <v>41</v>
      </c>
      <c r="AC1326" t="s">
        <v>54</v>
      </c>
      <c r="AD1326" t="s">
        <v>54</v>
      </c>
      <c r="AE1326" t="s">
        <v>73</v>
      </c>
      <c r="AF1326" t="s">
        <v>6215</v>
      </c>
    </row>
    <row r="1327" spans="1:32" x14ac:dyDescent="0.3">
      <c r="A1327" t="s">
        <v>6216</v>
      </c>
      <c r="B1327" t="s">
        <v>6217</v>
      </c>
      <c r="C1327" t="s">
        <v>6218</v>
      </c>
      <c r="D1327" t="s">
        <v>6219</v>
      </c>
      <c r="E1327" t="s">
        <v>61</v>
      </c>
      <c r="F1327">
        <v>1</v>
      </c>
      <c r="G1327">
        <v>2022</v>
      </c>
      <c r="H1327" s="1">
        <v>44978.498621365739</v>
      </c>
      <c r="I1327" t="s">
        <v>3355</v>
      </c>
      <c r="J1327">
        <v>176.5</v>
      </c>
      <c r="K1327">
        <v>0</v>
      </c>
      <c r="L1327" t="s">
        <v>38</v>
      </c>
      <c r="M1327" t="s">
        <v>51</v>
      </c>
      <c r="N1327">
        <v>176.5</v>
      </c>
      <c r="R1327" t="s">
        <v>52</v>
      </c>
      <c r="S1327">
        <v>41.919038999999998</v>
      </c>
      <c r="T1327">
        <v>-72.619763000000006</v>
      </c>
      <c r="U1327">
        <v>0.734166667</v>
      </c>
      <c r="V1327">
        <v>1</v>
      </c>
      <c r="W1327">
        <v>2.5</v>
      </c>
      <c r="X1327">
        <v>0</v>
      </c>
      <c r="Y1327">
        <v>267.19</v>
      </c>
      <c r="Z1327">
        <v>9000470001</v>
      </c>
      <c r="AA1327">
        <v>622.79813853540008</v>
      </c>
      <c r="AB1327" t="s">
        <v>41</v>
      </c>
      <c r="AC1327" t="s">
        <v>54</v>
      </c>
      <c r="AD1327" t="s">
        <v>54</v>
      </c>
      <c r="AE1327" t="s">
        <v>73</v>
      </c>
      <c r="AF1327" t="s">
        <v>6220</v>
      </c>
    </row>
    <row r="1328" spans="1:32" x14ac:dyDescent="0.3">
      <c r="A1328" t="s">
        <v>6221</v>
      </c>
      <c r="B1328" t="s">
        <v>6222</v>
      </c>
      <c r="C1328" t="s">
        <v>6223</v>
      </c>
      <c r="D1328" t="s">
        <v>6224</v>
      </c>
      <c r="E1328" t="s">
        <v>93</v>
      </c>
      <c r="F1328">
        <v>4</v>
      </c>
      <c r="G1328">
        <v>2022</v>
      </c>
      <c r="H1328" s="1">
        <v>44935.657085833336</v>
      </c>
      <c r="I1328" t="s">
        <v>3355</v>
      </c>
      <c r="J1328">
        <v>176.45</v>
      </c>
      <c r="K1328">
        <v>0</v>
      </c>
      <c r="L1328" t="s">
        <v>38</v>
      </c>
      <c r="M1328" t="s">
        <v>51</v>
      </c>
      <c r="N1328">
        <v>176.45</v>
      </c>
      <c r="R1328" t="s">
        <v>52</v>
      </c>
      <c r="S1328">
        <v>37.491857000000003</v>
      </c>
      <c r="T1328">
        <v>-82.539703000000003</v>
      </c>
      <c r="U1328">
        <v>1.841175</v>
      </c>
      <c r="V1328">
        <v>1</v>
      </c>
      <c r="W1328">
        <v>4</v>
      </c>
      <c r="X1328">
        <v>1.3</v>
      </c>
      <c r="Y1328">
        <v>671.15</v>
      </c>
      <c r="Z1328">
        <v>21000067001</v>
      </c>
      <c r="AA1328">
        <v>1074.4178413330001</v>
      </c>
      <c r="AB1328" t="s">
        <v>41</v>
      </c>
      <c r="AC1328" t="s">
        <v>54</v>
      </c>
      <c r="AD1328" t="s">
        <v>54</v>
      </c>
      <c r="AE1328" t="s">
        <v>55</v>
      </c>
      <c r="AF1328" t="s">
        <v>6225</v>
      </c>
    </row>
    <row r="1329" spans="1:32" x14ac:dyDescent="0.3">
      <c r="A1329" t="s">
        <v>6226</v>
      </c>
      <c r="B1329" t="s">
        <v>6227</v>
      </c>
      <c r="C1329" t="s">
        <v>6228</v>
      </c>
      <c r="D1329" t="s">
        <v>6229</v>
      </c>
      <c r="E1329" t="s">
        <v>117</v>
      </c>
      <c r="F1329">
        <v>5</v>
      </c>
      <c r="G1329">
        <v>2022</v>
      </c>
      <c r="H1329" s="1">
        <v>44942.517810833335</v>
      </c>
      <c r="I1329" t="s">
        <v>3355</v>
      </c>
      <c r="J1329">
        <v>176.4</v>
      </c>
      <c r="K1329">
        <v>0</v>
      </c>
      <c r="L1329" t="s">
        <v>38</v>
      </c>
      <c r="M1329" t="s">
        <v>79</v>
      </c>
      <c r="Q1329">
        <v>176.4</v>
      </c>
      <c r="R1329" t="s">
        <v>52</v>
      </c>
      <c r="S1329">
        <v>41.780332999999999</v>
      </c>
      <c r="T1329">
        <v>-89.706138999999993</v>
      </c>
      <c r="U1329">
        <v>1.292</v>
      </c>
      <c r="V1329">
        <v>1</v>
      </c>
      <c r="W1329">
        <v>7.5</v>
      </c>
      <c r="X1329">
        <v>3</v>
      </c>
      <c r="Y1329">
        <v>472.23</v>
      </c>
      <c r="Z1329">
        <v>17000082001</v>
      </c>
      <c r="AA1329">
        <v>763.92929565965028</v>
      </c>
      <c r="AB1329" t="s">
        <v>41</v>
      </c>
      <c r="AC1329" t="s">
        <v>54</v>
      </c>
      <c r="AD1329" t="s">
        <v>54</v>
      </c>
      <c r="AE1329" t="s">
        <v>55</v>
      </c>
      <c r="AF1329" t="s">
        <v>6230</v>
      </c>
    </row>
    <row r="1330" spans="1:32" x14ac:dyDescent="0.3">
      <c r="A1330" t="s">
        <v>6231</v>
      </c>
      <c r="B1330" t="s">
        <v>6232</v>
      </c>
      <c r="C1330" t="s">
        <v>6233</v>
      </c>
      <c r="D1330" t="s">
        <v>6234</v>
      </c>
      <c r="E1330" t="s">
        <v>253</v>
      </c>
      <c r="F1330">
        <v>5</v>
      </c>
      <c r="G1330">
        <v>2022</v>
      </c>
      <c r="H1330" s="1">
        <v>44939.520771944444</v>
      </c>
      <c r="I1330" t="s">
        <v>3355</v>
      </c>
      <c r="J1330">
        <v>176.12100000000001</v>
      </c>
      <c r="K1330">
        <v>0</v>
      </c>
      <c r="L1330" t="s">
        <v>38</v>
      </c>
      <c r="M1330" t="s">
        <v>79</v>
      </c>
      <c r="Q1330">
        <v>176.12100000000001</v>
      </c>
      <c r="R1330" t="s">
        <v>52</v>
      </c>
      <c r="S1330">
        <v>37.957278000000002</v>
      </c>
      <c r="T1330">
        <v>-86.774666999999994</v>
      </c>
      <c r="U1330">
        <v>1.659766667</v>
      </c>
      <c r="V1330">
        <v>1</v>
      </c>
      <c r="W1330">
        <v>7.5</v>
      </c>
      <c r="X1330">
        <v>1.9</v>
      </c>
      <c r="Y1330">
        <v>603.17370000000005</v>
      </c>
      <c r="Z1330">
        <v>18005232001</v>
      </c>
      <c r="AA1330">
        <v>546.31415660999994</v>
      </c>
      <c r="AB1330" t="s">
        <v>41</v>
      </c>
      <c r="AC1330" t="s">
        <v>54</v>
      </c>
      <c r="AD1330" t="s">
        <v>54</v>
      </c>
      <c r="AE1330" t="s">
        <v>73</v>
      </c>
      <c r="AF1330" t="s">
        <v>6235</v>
      </c>
    </row>
    <row r="1331" spans="1:32" x14ac:dyDescent="0.3">
      <c r="A1331" t="s">
        <v>6236</v>
      </c>
      <c r="B1331" t="s">
        <v>6237</v>
      </c>
      <c r="C1331" t="s">
        <v>6237</v>
      </c>
      <c r="D1331" t="s">
        <v>6238</v>
      </c>
      <c r="E1331" t="s">
        <v>99</v>
      </c>
      <c r="F1331">
        <v>6</v>
      </c>
      <c r="G1331">
        <v>2022</v>
      </c>
      <c r="H1331" s="1">
        <v>44819.568785844909</v>
      </c>
      <c r="I1331" t="s">
        <v>3355</v>
      </c>
      <c r="J1331">
        <v>175.82</v>
      </c>
      <c r="K1331">
        <v>0</v>
      </c>
      <c r="L1331" t="s">
        <v>38</v>
      </c>
      <c r="M1331" t="s">
        <v>79</v>
      </c>
      <c r="Q1331">
        <v>175.82</v>
      </c>
      <c r="R1331" t="s">
        <v>52</v>
      </c>
      <c r="S1331">
        <v>29.337716</v>
      </c>
      <c r="T1331">
        <v>-99.128837000000004</v>
      </c>
      <c r="U1331">
        <v>1.165333333</v>
      </c>
      <c r="V1331">
        <v>1</v>
      </c>
      <c r="W1331">
        <v>1.8</v>
      </c>
      <c r="X1331">
        <v>0</v>
      </c>
      <c r="Y1331">
        <v>425.65300000000002</v>
      </c>
      <c r="Z1331">
        <v>48008066001</v>
      </c>
      <c r="AA1331">
        <v>539.02996785520008</v>
      </c>
      <c r="AB1331" t="s">
        <v>118</v>
      </c>
      <c r="AC1331" t="s">
        <v>54</v>
      </c>
      <c r="AD1331" t="s">
        <v>54</v>
      </c>
      <c r="AE1331" t="s">
        <v>73</v>
      </c>
      <c r="AF1331" t="s">
        <v>6239</v>
      </c>
    </row>
    <row r="1332" spans="1:32" x14ac:dyDescent="0.3">
      <c r="A1332" t="s">
        <v>6240</v>
      </c>
      <c r="B1332" t="s">
        <v>6241</v>
      </c>
      <c r="C1332" t="s">
        <v>6242</v>
      </c>
      <c r="D1332" t="s">
        <v>6243</v>
      </c>
      <c r="E1332" t="s">
        <v>1023</v>
      </c>
      <c r="F1332">
        <v>8</v>
      </c>
      <c r="G1332">
        <v>2022</v>
      </c>
      <c r="H1332" s="1">
        <v>44964.409538113425</v>
      </c>
      <c r="I1332" t="s">
        <v>3355</v>
      </c>
      <c r="J1332">
        <v>175.81</v>
      </c>
      <c r="K1332">
        <v>0</v>
      </c>
      <c r="L1332" t="s">
        <v>38</v>
      </c>
      <c r="M1332" t="s">
        <v>79</v>
      </c>
      <c r="Q1332">
        <v>175.81</v>
      </c>
      <c r="R1332" t="s">
        <v>94</v>
      </c>
      <c r="S1332">
        <v>40.3733</v>
      </c>
      <c r="T1332">
        <v>-105.48397</v>
      </c>
      <c r="U1332">
        <v>0.57691666699999999</v>
      </c>
      <c r="V1332">
        <v>1</v>
      </c>
      <c r="W1332">
        <v>2</v>
      </c>
      <c r="X1332">
        <v>0</v>
      </c>
      <c r="Y1332">
        <v>105.37350000000001</v>
      </c>
      <c r="Z1332">
        <v>8000291001</v>
      </c>
      <c r="AA1332">
        <v>455.26179717500003</v>
      </c>
      <c r="AB1332" t="s">
        <v>41</v>
      </c>
      <c r="AC1332" t="s">
        <v>54</v>
      </c>
      <c r="AD1332" t="s">
        <v>54</v>
      </c>
      <c r="AE1332" t="s">
        <v>73</v>
      </c>
      <c r="AF1332" t="s">
        <v>6244</v>
      </c>
    </row>
    <row r="1333" spans="1:32" x14ac:dyDescent="0.3">
      <c r="A1333" t="s">
        <v>6245</v>
      </c>
      <c r="B1333" t="s">
        <v>6246</v>
      </c>
      <c r="C1333" t="s">
        <v>6247</v>
      </c>
      <c r="D1333" t="s">
        <v>6248</v>
      </c>
      <c r="E1333" t="s">
        <v>600</v>
      </c>
      <c r="F1333">
        <v>4</v>
      </c>
      <c r="G1333">
        <v>2022</v>
      </c>
      <c r="H1333" s="1">
        <v>44964.542526759258</v>
      </c>
      <c r="I1333" t="s">
        <v>3355</v>
      </c>
      <c r="J1333">
        <v>175.77</v>
      </c>
      <c r="K1333">
        <v>0</v>
      </c>
      <c r="L1333" t="s">
        <v>38</v>
      </c>
      <c r="M1333" t="s">
        <v>51</v>
      </c>
      <c r="N1333">
        <v>175.77</v>
      </c>
      <c r="R1333" t="s">
        <v>52</v>
      </c>
      <c r="S1333">
        <v>29.7990799997431</v>
      </c>
      <c r="T1333">
        <v>-82.494260000198196</v>
      </c>
      <c r="Z1333">
        <v>12000511001</v>
      </c>
      <c r="AA1333">
        <v>279.89495290318996</v>
      </c>
      <c r="AB1333" t="s">
        <v>54</v>
      </c>
      <c r="AC1333" t="s">
        <v>64</v>
      </c>
      <c r="AD1333" t="s">
        <v>54</v>
      </c>
      <c r="AE1333" t="s">
        <v>73</v>
      </c>
      <c r="AF1333" t="s">
        <v>6249</v>
      </c>
    </row>
    <row r="1334" spans="1:32" x14ac:dyDescent="0.3">
      <c r="A1334" t="s">
        <v>6250</v>
      </c>
      <c r="B1334" t="s">
        <v>6251</v>
      </c>
      <c r="C1334" t="s">
        <v>6252</v>
      </c>
      <c r="D1334" t="s">
        <v>6253</v>
      </c>
      <c r="E1334" t="s">
        <v>259</v>
      </c>
      <c r="F1334">
        <v>7</v>
      </c>
      <c r="G1334">
        <v>2022</v>
      </c>
      <c r="H1334" s="1">
        <v>44974.746161539355</v>
      </c>
      <c r="I1334" t="s">
        <v>3355</v>
      </c>
      <c r="J1334">
        <v>175.58</v>
      </c>
      <c r="K1334">
        <v>0</v>
      </c>
      <c r="L1334" t="s">
        <v>38</v>
      </c>
      <c r="M1334" t="s">
        <v>51</v>
      </c>
      <c r="N1334">
        <v>175.58</v>
      </c>
      <c r="R1334" t="s">
        <v>52</v>
      </c>
      <c r="S1334">
        <v>41.0169</v>
      </c>
      <c r="T1334">
        <v>-93.748500000000007</v>
      </c>
      <c r="U1334">
        <v>0</v>
      </c>
      <c r="V1334">
        <v>1</v>
      </c>
      <c r="W1334">
        <v>6.8419999999999996</v>
      </c>
      <c r="X1334">
        <v>2.6480000000000001</v>
      </c>
      <c r="Y1334">
        <v>0</v>
      </c>
      <c r="Z1334">
        <v>19000648001</v>
      </c>
      <c r="AA1334">
        <v>676.15482116430996</v>
      </c>
      <c r="AB1334" t="s">
        <v>53</v>
      </c>
      <c r="AC1334" t="s">
        <v>42</v>
      </c>
      <c r="AD1334" t="s">
        <v>54</v>
      </c>
      <c r="AE1334" t="s">
        <v>44</v>
      </c>
      <c r="AF1334" t="s">
        <v>6254</v>
      </c>
    </row>
    <row r="1335" spans="1:32" x14ac:dyDescent="0.3">
      <c r="A1335" t="s">
        <v>6255</v>
      </c>
      <c r="B1335" t="s">
        <v>6256</v>
      </c>
      <c r="C1335" t="s">
        <v>6257</v>
      </c>
      <c r="D1335" t="s">
        <v>6258</v>
      </c>
      <c r="E1335" t="s">
        <v>253</v>
      </c>
      <c r="F1335">
        <v>5</v>
      </c>
      <c r="G1335">
        <v>2022</v>
      </c>
      <c r="H1335" s="1">
        <v>44985.361473622688</v>
      </c>
      <c r="I1335" t="s">
        <v>3355</v>
      </c>
      <c r="J1335">
        <v>175</v>
      </c>
      <c r="K1335">
        <v>0</v>
      </c>
      <c r="L1335" t="s">
        <v>38</v>
      </c>
      <c r="M1335" t="s">
        <v>79</v>
      </c>
      <c r="Q1335">
        <v>175</v>
      </c>
      <c r="R1335" t="s">
        <v>94</v>
      </c>
      <c r="S1335">
        <v>40.435471999999997</v>
      </c>
      <c r="T1335">
        <v>-85.385499999999993</v>
      </c>
      <c r="U1335">
        <v>1.1347416669999999</v>
      </c>
      <c r="V1335">
        <v>1</v>
      </c>
      <c r="W1335">
        <v>2.2000000000000002</v>
      </c>
      <c r="X1335">
        <v>3.5</v>
      </c>
      <c r="Y1335">
        <v>412.9151</v>
      </c>
      <c r="Z1335">
        <v>18004092002</v>
      </c>
      <c r="AA1335">
        <v>892.31312246300001</v>
      </c>
      <c r="AB1335" t="s">
        <v>54</v>
      </c>
      <c r="AC1335" t="s">
        <v>54</v>
      </c>
      <c r="AD1335" t="s">
        <v>54</v>
      </c>
      <c r="AE1335" t="s">
        <v>73</v>
      </c>
      <c r="AF1335" t="s">
        <v>6259</v>
      </c>
    </row>
    <row r="1336" spans="1:32" x14ac:dyDescent="0.3">
      <c r="A1336" t="s">
        <v>6260</v>
      </c>
      <c r="B1336" t="s">
        <v>6261</v>
      </c>
      <c r="C1336" t="s">
        <v>6262</v>
      </c>
      <c r="D1336" t="s">
        <v>6263</v>
      </c>
      <c r="E1336" t="s">
        <v>286</v>
      </c>
      <c r="F1336">
        <v>1</v>
      </c>
      <c r="G1336">
        <v>2022</v>
      </c>
      <c r="H1336" s="1">
        <v>44971.621375833332</v>
      </c>
      <c r="I1336" t="s">
        <v>3355</v>
      </c>
      <c r="J1336">
        <v>174.4</v>
      </c>
      <c r="K1336">
        <v>0</v>
      </c>
      <c r="L1336" t="s">
        <v>38</v>
      </c>
      <c r="M1336" t="s">
        <v>51</v>
      </c>
      <c r="N1336">
        <v>174.4</v>
      </c>
      <c r="R1336" t="s">
        <v>214</v>
      </c>
      <c r="S1336">
        <v>42.914957000000001</v>
      </c>
      <c r="T1336">
        <v>-73.256878999999998</v>
      </c>
      <c r="U1336">
        <v>3.858333333</v>
      </c>
      <c r="V1336">
        <v>1</v>
      </c>
      <c r="W1336">
        <v>0</v>
      </c>
      <c r="X1336">
        <v>0</v>
      </c>
      <c r="Y1336">
        <v>1406.73</v>
      </c>
      <c r="Z1336">
        <v>50000008001</v>
      </c>
      <c r="AA1336">
        <v>1560.6374407159001</v>
      </c>
      <c r="AB1336" t="s">
        <v>53</v>
      </c>
      <c r="AC1336" t="s">
        <v>42</v>
      </c>
      <c r="AD1336" t="s">
        <v>43</v>
      </c>
      <c r="AE1336" t="s">
        <v>65</v>
      </c>
      <c r="AF1336" t="s">
        <v>6264</v>
      </c>
    </row>
    <row r="1337" spans="1:32" x14ac:dyDescent="0.3">
      <c r="A1337" t="s">
        <v>6265</v>
      </c>
      <c r="B1337" t="s">
        <v>6266</v>
      </c>
      <c r="C1337" t="s">
        <v>6267</v>
      </c>
      <c r="D1337" t="s">
        <v>6268</v>
      </c>
      <c r="E1337" t="s">
        <v>1023</v>
      </c>
      <c r="F1337">
        <v>8</v>
      </c>
      <c r="G1337">
        <v>2022</v>
      </c>
      <c r="H1337" s="1">
        <v>44974.616039456021</v>
      </c>
      <c r="I1337" t="s">
        <v>3355</v>
      </c>
      <c r="J1337">
        <v>174</v>
      </c>
      <c r="K1337">
        <v>0</v>
      </c>
      <c r="L1337" t="s">
        <v>38</v>
      </c>
      <c r="M1337" t="s">
        <v>51</v>
      </c>
      <c r="N1337">
        <v>174</v>
      </c>
      <c r="R1337" t="s">
        <v>86</v>
      </c>
      <c r="S1337">
        <v>39.574860000000001</v>
      </c>
      <c r="T1337">
        <v>-106.09134</v>
      </c>
      <c r="U1337">
        <v>0.569766667</v>
      </c>
      <c r="V1337">
        <v>1</v>
      </c>
      <c r="W1337">
        <v>2</v>
      </c>
      <c r="X1337">
        <v>0</v>
      </c>
      <c r="Y1337">
        <v>208.10210000000001</v>
      </c>
      <c r="Z1337">
        <v>8000196001</v>
      </c>
      <c r="AA1337">
        <v>418.840853401</v>
      </c>
      <c r="AB1337" t="s">
        <v>41</v>
      </c>
      <c r="AC1337" t="s">
        <v>54</v>
      </c>
      <c r="AD1337" t="s">
        <v>54</v>
      </c>
      <c r="AE1337" t="s">
        <v>73</v>
      </c>
      <c r="AF1337" t="s">
        <v>6269</v>
      </c>
    </row>
    <row r="1338" spans="1:32" x14ac:dyDescent="0.3">
      <c r="A1338" t="s">
        <v>6270</v>
      </c>
      <c r="B1338" t="s">
        <v>6271</v>
      </c>
      <c r="C1338" t="s">
        <v>6272</v>
      </c>
      <c r="D1338" t="s">
        <v>2153</v>
      </c>
      <c r="E1338" t="s">
        <v>36</v>
      </c>
      <c r="F1338">
        <v>9</v>
      </c>
      <c r="G1338">
        <v>2022</v>
      </c>
      <c r="H1338" s="1">
        <v>44964.719993310187</v>
      </c>
      <c r="I1338" t="s">
        <v>3355</v>
      </c>
      <c r="J1338">
        <v>172.76</v>
      </c>
      <c r="K1338">
        <v>0</v>
      </c>
      <c r="L1338" t="s">
        <v>38</v>
      </c>
      <c r="M1338" t="s">
        <v>79</v>
      </c>
      <c r="Q1338">
        <v>172.76</v>
      </c>
      <c r="R1338" t="s">
        <v>52</v>
      </c>
      <c r="S1338">
        <v>34.171610999999999</v>
      </c>
      <c r="T1338">
        <v>-119.053056</v>
      </c>
      <c r="U1338">
        <v>0</v>
      </c>
      <c r="V1338">
        <v>1</v>
      </c>
      <c r="W1338">
        <v>2.25</v>
      </c>
      <c r="X1338">
        <v>0</v>
      </c>
      <c r="Y1338">
        <v>0</v>
      </c>
      <c r="AB1338" t="s">
        <v>1420</v>
      </c>
      <c r="AC1338" t="s">
        <v>54</v>
      </c>
      <c r="AD1338" t="s">
        <v>43</v>
      </c>
      <c r="AE1338" t="s">
        <v>54</v>
      </c>
      <c r="AF1338" t="s">
        <v>6273</v>
      </c>
    </row>
    <row r="1339" spans="1:32" x14ac:dyDescent="0.3">
      <c r="A1339" t="s">
        <v>6274</v>
      </c>
      <c r="B1339" t="s">
        <v>6275</v>
      </c>
      <c r="C1339" t="s">
        <v>6275</v>
      </c>
      <c r="D1339" t="s">
        <v>3268</v>
      </c>
      <c r="E1339" t="s">
        <v>99</v>
      </c>
      <c r="F1339">
        <v>6</v>
      </c>
      <c r="G1339">
        <v>2022</v>
      </c>
      <c r="H1339" s="1">
        <v>44811.346601793979</v>
      </c>
      <c r="I1339" t="s">
        <v>3355</v>
      </c>
      <c r="J1339">
        <v>172</v>
      </c>
      <c r="K1339">
        <v>0</v>
      </c>
      <c r="L1339" t="s">
        <v>38</v>
      </c>
      <c r="M1339" t="s">
        <v>79</v>
      </c>
      <c r="Q1339">
        <v>172</v>
      </c>
      <c r="R1339" t="s">
        <v>94</v>
      </c>
      <c r="S1339">
        <v>29.270882</v>
      </c>
      <c r="T1339">
        <v>-94.848427999999998</v>
      </c>
      <c r="U1339">
        <v>1.975666667</v>
      </c>
      <c r="V1339">
        <v>1</v>
      </c>
      <c r="W1339">
        <v>4.76</v>
      </c>
      <c r="X1339">
        <v>3.75</v>
      </c>
      <c r="Y1339">
        <v>721.40599999999995</v>
      </c>
      <c r="Z1339">
        <v>48007027002</v>
      </c>
      <c r="AA1339">
        <v>1156.7291742622399</v>
      </c>
      <c r="AB1339" t="s">
        <v>41</v>
      </c>
      <c r="AC1339" t="s">
        <v>54</v>
      </c>
      <c r="AD1339" t="s">
        <v>54</v>
      </c>
      <c r="AE1339" t="s">
        <v>73</v>
      </c>
      <c r="AF1339" t="s">
        <v>6276</v>
      </c>
    </row>
    <row r="1340" spans="1:32" x14ac:dyDescent="0.3">
      <c r="A1340" t="s">
        <v>6277</v>
      </c>
      <c r="B1340" t="s">
        <v>6278</v>
      </c>
      <c r="C1340" t="s">
        <v>6279</v>
      </c>
      <c r="D1340" t="s">
        <v>6280</v>
      </c>
      <c r="E1340" t="s">
        <v>111</v>
      </c>
      <c r="F1340">
        <v>4</v>
      </c>
      <c r="G1340">
        <v>2022</v>
      </c>
      <c r="H1340" s="1">
        <v>44951.579592210648</v>
      </c>
      <c r="I1340" t="s">
        <v>3355</v>
      </c>
      <c r="J1340">
        <v>171.9</v>
      </c>
      <c r="K1340">
        <v>1</v>
      </c>
      <c r="L1340" t="s">
        <v>51</v>
      </c>
      <c r="M1340" t="s">
        <v>39</v>
      </c>
      <c r="N1340">
        <v>127.7</v>
      </c>
      <c r="Q1340">
        <v>44.2</v>
      </c>
      <c r="R1340" t="s">
        <v>561</v>
      </c>
      <c r="S1340">
        <v>33.550770999999997</v>
      </c>
      <c r="T1340">
        <v>-84.226581999999993</v>
      </c>
      <c r="U1340">
        <v>0.65016666700000003</v>
      </c>
      <c r="V1340">
        <v>1</v>
      </c>
      <c r="W1340">
        <v>1.5</v>
      </c>
      <c r="X1340">
        <v>0.65</v>
      </c>
      <c r="Y1340">
        <v>236.99700000000001</v>
      </c>
      <c r="Z1340">
        <v>13000811001</v>
      </c>
      <c r="AA1340">
        <v>511.71426002470002</v>
      </c>
      <c r="AB1340" t="s">
        <v>41</v>
      </c>
      <c r="AC1340" t="s">
        <v>54</v>
      </c>
      <c r="AD1340" t="s">
        <v>54</v>
      </c>
      <c r="AE1340" t="s">
        <v>73</v>
      </c>
      <c r="AF1340" t="s">
        <v>6281</v>
      </c>
    </row>
    <row r="1341" spans="1:32" x14ac:dyDescent="0.3">
      <c r="A1341" t="s">
        <v>6282</v>
      </c>
      <c r="B1341" t="s">
        <v>6283</v>
      </c>
      <c r="C1341" t="s">
        <v>6283</v>
      </c>
      <c r="D1341" t="s">
        <v>4061</v>
      </c>
      <c r="E1341" t="s">
        <v>99</v>
      </c>
      <c r="F1341">
        <v>6</v>
      </c>
      <c r="G1341">
        <v>2022</v>
      </c>
      <c r="H1341" s="1">
        <v>44833.436759062497</v>
      </c>
      <c r="I1341" t="s">
        <v>3355</v>
      </c>
      <c r="J1341">
        <v>171.66</v>
      </c>
      <c r="K1341">
        <v>0</v>
      </c>
      <c r="L1341" t="s">
        <v>38</v>
      </c>
      <c r="M1341" t="s">
        <v>473</v>
      </c>
      <c r="N1341">
        <v>57.61</v>
      </c>
      <c r="Q1341">
        <v>114.05</v>
      </c>
      <c r="R1341" t="s">
        <v>52</v>
      </c>
      <c r="S1341">
        <v>29.755844</v>
      </c>
      <c r="T1341">
        <v>-95.366590000000002</v>
      </c>
      <c r="U1341">
        <v>0.71258333299999999</v>
      </c>
      <c r="V1341">
        <v>1</v>
      </c>
      <c r="W1341">
        <v>1.1499999999999999</v>
      </c>
      <c r="X1341">
        <v>1.1499999999999999</v>
      </c>
      <c r="Y1341">
        <v>260.11599999999999</v>
      </c>
      <c r="AB1341" t="s">
        <v>41</v>
      </c>
      <c r="AC1341" t="s">
        <v>54</v>
      </c>
      <c r="AD1341" t="s">
        <v>54</v>
      </c>
      <c r="AE1341" t="s">
        <v>73</v>
      </c>
      <c r="AF1341" t="s">
        <v>6284</v>
      </c>
    </row>
    <row r="1342" spans="1:32" x14ac:dyDescent="0.3">
      <c r="A1342" t="s">
        <v>6285</v>
      </c>
      <c r="B1342" t="s">
        <v>6286</v>
      </c>
      <c r="C1342" t="s">
        <v>6286</v>
      </c>
      <c r="D1342" t="s">
        <v>98</v>
      </c>
      <c r="E1342" t="s">
        <v>99</v>
      </c>
      <c r="F1342">
        <v>6</v>
      </c>
      <c r="G1342">
        <v>2022</v>
      </c>
      <c r="H1342" s="1">
        <v>44832.655519594904</v>
      </c>
      <c r="I1342" t="s">
        <v>3355</v>
      </c>
      <c r="J1342">
        <v>171.31</v>
      </c>
      <c r="K1342">
        <v>0</v>
      </c>
      <c r="L1342" t="s">
        <v>38</v>
      </c>
      <c r="M1342" t="s">
        <v>79</v>
      </c>
      <c r="Q1342">
        <v>171.31</v>
      </c>
      <c r="R1342" t="s">
        <v>52</v>
      </c>
      <c r="S1342">
        <v>29.941624999999998</v>
      </c>
      <c r="T1342">
        <v>-95.466628999999998</v>
      </c>
      <c r="U1342">
        <v>0.71116666699999997</v>
      </c>
      <c r="V1342">
        <v>1</v>
      </c>
      <c r="W1342">
        <v>3</v>
      </c>
      <c r="X1342">
        <v>0</v>
      </c>
      <c r="Y1342">
        <v>259.67599999999999</v>
      </c>
      <c r="AB1342" t="s">
        <v>41</v>
      </c>
      <c r="AC1342" t="s">
        <v>54</v>
      </c>
      <c r="AD1342" t="s">
        <v>54</v>
      </c>
      <c r="AE1342" t="s">
        <v>73</v>
      </c>
      <c r="AF1342" t="s">
        <v>6287</v>
      </c>
    </row>
    <row r="1343" spans="1:32" x14ac:dyDescent="0.3">
      <c r="A1343" t="s">
        <v>6288</v>
      </c>
      <c r="B1343" t="s">
        <v>6289</v>
      </c>
      <c r="C1343" t="s">
        <v>6290</v>
      </c>
      <c r="D1343" t="s">
        <v>1630</v>
      </c>
      <c r="E1343" t="s">
        <v>951</v>
      </c>
      <c r="F1343">
        <v>1</v>
      </c>
      <c r="G1343">
        <v>2022</v>
      </c>
      <c r="H1343" s="1">
        <v>44943.476631342593</v>
      </c>
      <c r="I1343" t="s">
        <v>3355</v>
      </c>
      <c r="J1343">
        <v>171</v>
      </c>
      <c r="K1343">
        <v>0</v>
      </c>
      <c r="L1343" t="s">
        <v>38</v>
      </c>
      <c r="M1343" t="s">
        <v>679</v>
      </c>
      <c r="O1343">
        <v>171</v>
      </c>
      <c r="R1343" t="s">
        <v>52</v>
      </c>
      <c r="S1343">
        <v>43.691940000000002</v>
      </c>
      <c r="T1343">
        <v>-72.290760000000006</v>
      </c>
      <c r="Z1343">
        <v>33000033001</v>
      </c>
      <c r="AA1343">
        <v>677.42955419640009</v>
      </c>
      <c r="AB1343" t="s">
        <v>53</v>
      </c>
      <c r="AC1343" t="s">
        <v>54</v>
      </c>
      <c r="AD1343" t="s">
        <v>54</v>
      </c>
      <c r="AE1343" t="s">
        <v>55</v>
      </c>
      <c r="AF1343" t="s">
        <v>6291</v>
      </c>
    </row>
    <row r="1344" spans="1:32" x14ac:dyDescent="0.3">
      <c r="A1344" t="s">
        <v>6292</v>
      </c>
      <c r="B1344" t="s">
        <v>6293</v>
      </c>
      <c r="C1344" t="s">
        <v>6294</v>
      </c>
      <c r="D1344" t="s">
        <v>6295</v>
      </c>
      <c r="E1344" t="s">
        <v>726</v>
      </c>
      <c r="F1344">
        <v>6</v>
      </c>
      <c r="G1344">
        <v>2022</v>
      </c>
      <c r="H1344" s="1">
        <v>44964.73599108796</v>
      </c>
      <c r="I1344" t="s">
        <v>3355</v>
      </c>
      <c r="J1344">
        <v>171</v>
      </c>
      <c r="K1344">
        <v>0</v>
      </c>
      <c r="L1344" t="s">
        <v>38</v>
      </c>
      <c r="M1344" t="s">
        <v>79</v>
      </c>
      <c r="Q1344">
        <v>171</v>
      </c>
      <c r="R1344" t="s">
        <v>94</v>
      </c>
      <c r="S1344">
        <v>36.357199999999999</v>
      </c>
      <c r="T1344">
        <v>-93.578800000000001</v>
      </c>
      <c r="U1344">
        <v>0</v>
      </c>
      <c r="V1344">
        <v>1</v>
      </c>
      <c r="W1344">
        <v>2.4</v>
      </c>
      <c r="X1344">
        <v>2.46</v>
      </c>
      <c r="Y1344">
        <v>0</v>
      </c>
      <c r="Z1344">
        <v>5000121001</v>
      </c>
      <c r="AA1344">
        <v>713.85049797039994</v>
      </c>
      <c r="AB1344" t="s">
        <v>54</v>
      </c>
      <c r="AC1344" t="s">
        <v>54</v>
      </c>
      <c r="AD1344" t="s">
        <v>54</v>
      </c>
      <c r="AE1344" t="s">
        <v>65</v>
      </c>
      <c r="AF1344" t="s">
        <v>6296</v>
      </c>
    </row>
    <row r="1345" spans="1:32" x14ac:dyDescent="0.3">
      <c r="A1345" t="s">
        <v>6297</v>
      </c>
      <c r="B1345" t="s">
        <v>6298</v>
      </c>
      <c r="C1345" t="s">
        <v>6299</v>
      </c>
      <c r="D1345" t="s">
        <v>6300</v>
      </c>
      <c r="E1345" t="s">
        <v>207</v>
      </c>
      <c r="F1345">
        <v>4</v>
      </c>
      <c r="G1345">
        <v>2022</v>
      </c>
      <c r="H1345" s="1">
        <v>44973.545313252318</v>
      </c>
      <c r="I1345" t="s">
        <v>3355</v>
      </c>
      <c r="J1345">
        <v>170.95</v>
      </c>
      <c r="K1345">
        <v>0</v>
      </c>
      <c r="L1345" t="s">
        <v>38</v>
      </c>
      <c r="M1345" t="s">
        <v>630</v>
      </c>
      <c r="N1345">
        <v>170.95</v>
      </c>
      <c r="O1345">
        <v>171</v>
      </c>
      <c r="R1345" t="s">
        <v>52</v>
      </c>
      <c r="S1345">
        <v>36.108409999999999</v>
      </c>
      <c r="T1345">
        <v>-82.837050000000005</v>
      </c>
      <c r="U1345">
        <v>3.4114166670000001</v>
      </c>
      <c r="V1345">
        <v>1</v>
      </c>
      <c r="W1345">
        <v>7</v>
      </c>
      <c r="X1345">
        <v>3.55</v>
      </c>
      <c r="Y1345">
        <v>1241.021</v>
      </c>
      <c r="Z1345">
        <v>47000605001</v>
      </c>
      <c r="AA1345">
        <v>1832.88399542655</v>
      </c>
      <c r="AB1345" t="s">
        <v>38</v>
      </c>
      <c r="AC1345" t="s">
        <v>38</v>
      </c>
      <c r="AD1345" t="s">
        <v>38</v>
      </c>
      <c r="AE1345" t="s">
        <v>38</v>
      </c>
      <c r="AF1345" t="s">
        <v>6301</v>
      </c>
    </row>
    <row r="1346" spans="1:32" x14ac:dyDescent="0.3">
      <c r="A1346" t="s">
        <v>6302</v>
      </c>
      <c r="B1346" t="s">
        <v>6303</v>
      </c>
      <c r="C1346" t="s">
        <v>6304</v>
      </c>
      <c r="D1346" t="s">
        <v>6305</v>
      </c>
      <c r="E1346" t="s">
        <v>136</v>
      </c>
      <c r="F1346">
        <v>4</v>
      </c>
      <c r="G1346">
        <v>2022</v>
      </c>
      <c r="H1346" s="1">
        <v>44952.714533599537</v>
      </c>
      <c r="I1346" t="s">
        <v>3355</v>
      </c>
      <c r="J1346">
        <v>170.66</v>
      </c>
      <c r="K1346">
        <v>0</v>
      </c>
      <c r="L1346" t="s">
        <v>38</v>
      </c>
      <c r="M1346" t="s">
        <v>51</v>
      </c>
      <c r="N1346">
        <v>170.66</v>
      </c>
      <c r="R1346" t="s">
        <v>52</v>
      </c>
      <c r="S1346">
        <v>34.887658000000002</v>
      </c>
      <c r="T1346">
        <v>-76.909441000000001</v>
      </c>
      <c r="U1346">
        <v>1.1761333329999999</v>
      </c>
      <c r="V1346">
        <v>1</v>
      </c>
      <c r="W1346">
        <v>2.25</v>
      </c>
      <c r="X1346">
        <v>0</v>
      </c>
      <c r="Y1346">
        <v>429.4169</v>
      </c>
      <c r="Z1346">
        <v>37002506001</v>
      </c>
      <c r="AA1346">
        <v>861.3553202551002</v>
      </c>
      <c r="AB1346" t="s">
        <v>41</v>
      </c>
      <c r="AC1346" t="s">
        <v>54</v>
      </c>
      <c r="AD1346" t="s">
        <v>54</v>
      </c>
      <c r="AE1346" t="s">
        <v>73</v>
      </c>
      <c r="AF1346" t="s">
        <v>6306</v>
      </c>
    </row>
    <row r="1347" spans="1:32" x14ac:dyDescent="0.3">
      <c r="A1347" t="s">
        <v>6307</v>
      </c>
      <c r="B1347" t="s">
        <v>6308</v>
      </c>
      <c r="C1347" t="s">
        <v>6309</v>
      </c>
      <c r="D1347" t="s">
        <v>6310</v>
      </c>
      <c r="E1347" t="s">
        <v>641</v>
      </c>
      <c r="F1347">
        <v>3</v>
      </c>
      <c r="G1347">
        <v>2022</v>
      </c>
      <c r="H1347" s="1">
        <v>44945.613591990739</v>
      </c>
      <c r="I1347" t="s">
        <v>3355</v>
      </c>
      <c r="J1347">
        <v>170.6</v>
      </c>
      <c r="K1347">
        <v>0</v>
      </c>
      <c r="L1347" t="s">
        <v>38</v>
      </c>
      <c r="M1347" t="s">
        <v>39</v>
      </c>
      <c r="N1347">
        <v>53.5</v>
      </c>
      <c r="Q1347">
        <v>117.1</v>
      </c>
      <c r="R1347" t="s">
        <v>52</v>
      </c>
      <c r="S1347">
        <v>39.134639999999997</v>
      </c>
      <c r="T1347">
        <v>-77.71611</v>
      </c>
      <c r="Z1347">
        <v>51000168001</v>
      </c>
      <c r="AA1347">
        <v>131.11539758640001</v>
      </c>
      <c r="AB1347" t="s">
        <v>41</v>
      </c>
      <c r="AC1347" t="s">
        <v>54</v>
      </c>
      <c r="AD1347" t="s">
        <v>54</v>
      </c>
      <c r="AE1347" t="s">
        <v>65</v>
      </c>
      <c r="AF1347" t="s">
        <v>6311</v>
      </c>
    </row>
    <row r="1348" spans="1:32" x14ac:dyDescent="0.3">
      <c r="A1348" t="s">
        <v>6312</v>
      </c>
      <c r="B1348" t="s">
        <v>6313</v>
      </c>
      <c r="C1348" t="s">
        <v>6314</v>
      </c>
      <c r="D1348" t="s">
        <v>1842</v>
      </c>
      <c r="E1348" t="s">
        <v>543</v>
      </c>
      <c r="F1348">
        <v>7</v>
      </c>
      <c r="G1348">
        <v>2022</v>
      </c>
      <c r="H1348" s="1">
        <v>44966.734332777778</v>
      </c>
      <c r="I1348" t="s">
        <v>3355</v>
      </c>
      <c r="J1348">
        <v>170.39</v>
      </c>
      <c r="K1348">
        <v>0</v>
      </c>
      <c r="L1348" t="s">
        <v>38</v>
      </c>
      <c r="M1348" t="s">
        <v>51</v>
      </c>
      <c r="N1348">
        <v>170.39</v>
      </c>
      <c r="R1348" t="s">
        <v>52</v>
      </c>
      <c r="S1348">
        <v>38.965746000000003</v>
      </c>
      <c r="T1348">
        <v>-90.934115000000006</v>
      </c>
      <c r="U1348">
        <v>1.588333333</v>
      </c>
      <c r="V1348">
        <v>1</v>
      </c>
      <c r="W1348">
        <v>0</v>
      </c>
      <c r="X1348">
        <v>0</v>
      </c>
      <c r="Y1348">
        <v>579.08000000000004</v>
      </c>
      <c r="Z1348">
        <v>29003742002</v>
      </c>
      <c r="AA1348">
        <v>236.736134531</v>
      </c>
      <c r="AB1348" t="s">
        <v>41</v>
      </c>
      <c r="AC1348" t="s">
        <v>54</v>
      </c>
      <c r="AD1348" t="s">
        <v>54</v>
      </c>
      <c r="AE1348" t="s">
        <v>73</v>
      </c>
      <c r="AF1348" t="s">
        <v>6315</v>
      </c>
    </row>
    <row r="1349" spans="1:32" x14ac:dyDescent="0.3">
      <c r="A1349" t="s">
        <v>6316</v>
      </c>
      <c r="B1349" t="s">
        <v>6317</v>
      </c>
      <c r="C1349" t="s">
        <v>6318</v>
      </c>
      <c r="D1349" t="s">
        <v>6319</v>
      </c>
      <c r="E1349" t="s">
        <v>136</v>
      </c>
      <c r="F1349">
        <v>4</v>
      </c>
      <c r="G1349">
        <v>2022</v>
      </c>
      <c r="H1349" s="1">
        <v>44974.598658043979</v>
      </c>
      <c r="I1349" t="s">
        <v>3355</v>
      </c>
      <c r="J1349">
        <v>170</v>
      </c>
      <c r="K1349">
        <v>0</v>
      </c>
      <c r="L1349" t="s">
        <v>38</v>
      </c>
      <c r="M1349" t="s">
        <v>39</v>
      </c>
      <c r="N1349">
        <v>37.57</v>
      </c>
      <c r="Q1349">
        <v>132.43</v>
      </c>
      <c r="R1349" t="s">
        <v>561</v>
      </c>
      <c r="S1349">
        <v>34.032138000000003</v>
      </c>
      <c r="T1349">
        <v>-77.912471999999994</v>
      </c>
      <c r="U1349">
        <v>0.92837499999999995</v>
      </c>
      <c r="V1349">
        <v>1</v>
      </c>
      <c r="W1349">
        <v>3</v>
      </c>
      <c r="X1349">
        <v>0</v>
      </c>
      <c r="Y1349">
        <v>339.71420000000001</v>
      </c>
      <c r="Z1349">
        <v>37006503001</v>
      </c>
      <c r="AA1349">
        <v>1059.8494638233999</v>
      </c>
      <c r="AB1349" t="s">
        <v>41</v>
      </c>
      <c r="AC1349" t="s">
        <v>54</v>
      </c>
      <c r="AD1349" t="s">
        <v>54</v>
      </c>
      <c r="AE1349" t="s">
        <v>438</v>
      </c>
      <c r="AF1349" t="s">
        <v>6320</v>
      </c>
    </row>
    <row r="1350" spans="1:32" x14ac:dyDescent="0.3">
      <c r="A1350" t="s">
        <v>6321</v>
      </c>
      <c r="B1350" t="s">
        <v>6322</v>
      </c>
      <c r="C1350" t="s">
        <v>6322</v>
      </c>
      <c r="D1350" t="s">
        <v>6323</v>
      </c>
      <c r="E1350" t="s">
        <v>99</v>
      </c>
      <c r="F1350">
        <v>6</v>
      </c>
      <c r="G1350">
        <v>2022</v>
      </c>
      <c r="H1350" s="1">
        <v>44830.665539201385</v>
      </c>
      <c r="I1350" t="s">
        <v>3355</v>
      </c>
      <c r="J1350">
        <v>169.14</v>
      </c>
      <c r="K1350">
        <v>0</v>
      </c>
      <c r="L1350" t="s">
        <v>38</v>
      </c>
      <c r="M1350" t="s">
        <v>79</v>
      </c>
      <c r="Q1350">
        <v>169.14</v>
      </c>
      <c r="R1350" t="s">
        <v>52</v>
      </c>
      <c r="S1350">
        <v>29.015528</v>
      </c>
      <c r="T1350">
        <v>-95.390666999999993</v>
      </c>
      <c r="U1350">
        <v>2.0940833329999999</v>
      </c>
      <c r="V1350">
        <v>1</v>
      </c>
      <c r="W1350">
        <v>4</v>
      </c>
      <c r="X1350">
        <v>4</v>
      </c>
      <c r="Y1350">
        <v>762.99199999999996</v>
      </c>
      <c r="Z1350">
        <v>48007006001</v>
      </c>
      <c r="AA1350">
        <v>1456.8377509599998</v>
      </c>
      <c r="AB1350" t="s">
        <v>41</v>
      </c>
      <c r="AC1350" t="s">
        <v>54</v>
      </c>
      <c r="AD1350" t="s">
        <v>54</v>
      </c>
      <c r="AE1350" t="s">
        <v>73</v>
      </c>
      <c r="AF1350" t="s">
        <v>6324</v>
      </c>
    </row>
    <row r="1351" spans="1:32" x14ac:dyDescent="0.3">
      <c r="A1351" t="s">
        <v>6325</v>
      </c>
      <c r="B1351" t="s">
        <v>6326</v>
      </c>
      <c r="C1351" t="s">
        <v>6327</v>
      </c>
      <c r="D1351" t="s">
        <v>6328</v>
      </c>
      <c r="E1351" t="s">
        <v>1023</v>
      </c>
      <c r="F1351">
        <v>8</v>
      </c>
      <c r="G1351">
        <v>2022</v>
      </c>
      <c r="H1351" s="1">
        <v>44987.492839930557</v>
      </c>
      <c r="I1351" t="s">
        <v>3355</v>
      </c>
      <c r="J1351">
        <v>169</v>
      </c>
      <c r="K1351">
        <v>0</v>
      </c>
      <c r="L1351" t="s">
        <v>38</v>
      </c>
      <c r="M1351" t="s">
        <v>679</v>
      </c>
      <c r="O1351">
        <v>169</v>
      </c>
      <c r="R1351" t="s">
        <v>52</v>
      </c>
      <c r="S1351">
        <v>39.524279999999997</v>
      </c>
      <c r="T1351">
        <v>-107.81247999999999</v>
      </c>
      <c r="U1351">
        <v>0.71458333299999999</v>
      </c>
      <c r="V1351">
        <v>1</v>
      </c>
      <c r="W1351">
        <v>2</v>
      </c>
      <c r="X1351">
        <v>0</v>
      </c>
      <c r="Y1351">
        <v>260.86399999999998</v>
      </c>
      <c r="Z1351">
        <v>8000500048</v>
      </c>
      <c r="AA1351">
        <v>548.13520379869999</v>
      </c>
      <c r="AB1351" t="s">
        <v>41</v>
      </c>
      <c r="AC1351" t="s">
        <v>54</v>
      </c>
      <c r="AD1351" t="s">
        <v>54</v>
      </c>
      <c r="AE1351" t="s">
        <v>73</v>
      </c>
      <c r="AF1351" t="s">
        <v>6329</v>
      </c>
    </row>
    <row r="1352" spans="1:32" x14ac:dyDescent="0.3">
      <c r="A1352" t="s">
        <v>6330</v>
      </c>
      <c r="B1352" t="s">
        <v>6331</v>
      </c>
      <c r="C1352" t="s">
        <v>6332</v>
      </c>
      <c r="D1352" t="s">
        <v>6333</v>
      </c>
      <c r="E1352" t="s">
        <v>207</v>
      </c>
      <c r="F1352">
        <v>4</v>
      </c>
      <c r="G1352">
        <v>2022</v>
      </c>
      <c r="H1352" s="1">
        <v>44972.373261365741</v>
      </c>
      <c r="I1352" t="s">
        <v>3355</v>
      </c>
      <c r="J1352">
        <v>167.7</v>
      </c>
      <c r="K1352">
        <v>0</v>
      </c>
      <c r="L1352" t="s">
        <v>38</v>
      </c>
      <c r="M1352" t="s">
        <v>51</v>
      </c>
      <c r="N1352">
        <v>167.7</v>
      </c>
      <c r="R1352" t="s">
        <v>52</v>
      </c>
      <c r="S1352">
        <v>35.892752000000002</v>
      </c>
      <c r="T1352">
        <v>-84.531959000000001</v>
      </c>
      <c r="U1352">
        <v>0.931666667</v>
      </c>
      <c r="V1352">
        <v>2</v>
      </c>
      <c r="W1352">
        <v>1.5</v>
      </c>
      <c r="X1352">
        <v>1.07</v>
      </c>
      <c r="Y1352">
        <v>253.61</v>
      </c>
      <c r="Z1352">
        <v>47000625001</v>
      </c>
      <c r="AA1352">
        <v>491.68274094899999</v>
      </c>
      <c r="AB1352" t="s">
        <v>41</v>
      </c>
      <c r="AC1352" t="s">
        <v>54</v>
      </c>
      <c r="AD1352" t="s">
        <v>54</v>
      </c>
      <c r="AE1352" t="s">
        <v>73</v>
      </c>
      <c r="AF1352" t="s">
        <v>6334</v>
      </c>
    </row>
    <row r="1353" spans="1:32" x14ac:dyDescent="0.3">
      <c r="A1353" t="s">
        <v>3958</v>
      </c>
      <c r="B1353" t="s">
        <v>6335</v>
      </c>
      <c r="C1353" t="s">
        <v>6336</v>
      </c>
      <c r="D1353" t="s">
        <v>3961</v>
      </c>
      <c r="E1353" t="s">
        <v>641</v>
      </c>
      <c r="F1353">
        <v>3</v>
      </c>
      <c r="G1353">
        <v>2022</v>
      </c>
      <c r="H1353" s="1">
        <v>44945.301822743058</v>
      </c>
      <c r="I1353" t="s">
        <v>3355</v>
      </c>
      <c r="J1353">
        <v>167.29</v>
      </c>
      <c r="K1353">
        <v>0</v>
      </c>
      <c r="L1353" t="s">
        <v>38</v>
      </c>
      <c r="M1353" t="s">
        <v>79</v>
      </c>
      <c r="Q1353">
        <v>167.29</v>
      </c>
      <c r="R1353" t="s">
        <v>52</v>
      </c>
      <c r="S1353">
        <v>36.680480000000003</v>
      </c>
      <c r="T1353">
        <v>-77.541619999999995</v>
      </c>
      <c r="U1353">
        <v>0.85466666700000005</v>
      </c>
      <c r="V1353">
        <v>1</v>
      </c>
      <c r="W1353">
        <v>1.5</v>
      </c>
      <c r="X1353">
        <v>0</v>
      </c>
      <c r="Y1353">
        <v>311.87700000000001</v>
      </c>
      <c r="Z1353">
        <v>51000165001</v>
      </c>
      <c r="AA1353">
        <v>386.06200400440002</v>
      </c>
      <c r="AB1353" t="s">
        <v>41</v>
      </c>
      <c r="AC1353" t="s">
        <v>54</v>
      </c>
      <c r="AD1353" t="s">
        <v>54</v>
      </c>
      <c r="AE1353" t="s">
        <v>73</v>
      </c>
      <c r="AF1353" t="s">
        <v>6337</v>
      </c>
    </row>
    <row r="1354" spans="1:32" x14ac:dyDescent="0.3">
      <c r="A1354" t="s">
        <v>6338</v>
      </c>
      <c r="B1354" t="s">
        <v>6339</v>
      </c>
      <c r="C1354" t="s">
        <v>6340</v>
      </c>
      <c r="D1354" t="s">
        <v>4651</v>
      </c>
      <c r="E1354" t="s">
        <v>543</v>
      </c>
      <c r="F1354">
        <v>7</v>
      </c>
      <c r="G1354">
        <v>2022</v>
      </c>
      <c r="H1354" s="1">
        <v>44950.48812008102</v>
      </c>
      <c r="I1354" t="s">
        <v>3355</v>
      </c>
      <c r="J1354">
        <v>167</v>
      </c>
      <c r="K1354">
        <v>0</v>
      </c>
      <c r="L1354" t="s">
        <v>38</v>
      </c>
      <c r="M1354" t="s">
        <v>79</v>
      </c>
      <c r="Q1354">
        <v>167</v>
      </c>
      <c r="R1354" t="s">
        <v>52</v>
      </c>
      <c r="S1354">
        <v>40.060440999999997</v>
      </c>
      <c r="T1354">
        <v>-93.592861999999997</v>
      </c>
      <c r="U1354">
        <v>0.97416666699999999</v>
      </c>
      <c r="V1354">
        <v>1</v>
      </c>
      <c r="W1354">
        <v>0</v>
      </c>
      <c r="X1354">
        <v>0</v>
      </c>
      <c r="Y1354">
        <v>356.59</v>
      </c>
      <c r="Z1354">
        <v>29003744001</v>
      </c>
      <c r="AA1354">
        <v>600.94557227099995</v>
      </c>
      <c r="AB1354" t="s">
        <v>87</v>
      </c>
      <c r="AC1354" t="s">
        <v>72</v>
      </c>
      <c r="AD1354" t="s">
        <v>54</v>
      </c>
      <c r="AE1354" t="s">
        <v>73</v>
      </c>
      <c r="AF1354" t="s">
        <v>6341</v>
      </c>
    </row>
    <row r="1355" spans="1:32" x14ac:dyDescent="0.3">
      <c r="A1355" t="s">
        <v>6342</v>
      </c>
      <c r="B1355" t="s">
        <v>6343</v>
      </c>
      <c r="C1355" t="s">
        <v>6344</v>
      </c>
      <c r="D1355" t="s">
        <v>6345</v>
      </c>
      <c r="E1355" t="s">
        <v>259</v>
      </c>
      <c r="F1355">
        <v>7</v>
      </c>
      <c r="G1355">
        <v>2022</v>
      </c>
      <c r="H1355" s="1">
        <v>44973.533354004627</v>
      </c>
      <c r="I1355" t="s">
        <v>3355</v>
      </c>
      <c r="J1355">
        <v>166.8</v>
      </c>
      <c r="K1355">
        <v>0</v>
      </c>
      <c r="L1355" t="s">
        <v>38</v>
      </c>
      <c r="M1355" t="s">
        <v>51</v>
      </c>
      <c r="N1355">
        <v>166.8</v>
      </c>
      <c r="R1355" t="s">
        <v>52</v>
      </c>
      <c r="S1355">
        <v>43.056699999999999</v>
      </c>
      <c r="T1355">
        <v>-96.150300000000001</v>
      </c>
      <c r="U1355">
        <v>0</v>
      </c>
      <c r="V1355">
        <v>1</v>
      </c>
      <c r="W1355">
        <v>3.99</v>
      </c>
      <c r="X1355">
        <v>2.21</v>
      </c>
      <c r="Y1355">
        <v>0</v>
      </c>
      <c r="Z1355">
        <v>19000797001</v>
      </c>
      <c r="AA1355">
        <v>529.92473191169995</v>
      </c>
      <c r="AB1355" t="s">
        <v>41</v>
      </c>
      <c r="AC1355" t="s">
        <v>54</v>
      </c>
      <c r="AD1355" t="s">
        <v>54</v>
      </c>
      <c r="AE1355" t="s">
        <v>55</v>
      </c>
      <c r="AF1355" t="s">
        <v>6346</v>
      </c>
    </row>
    <row r="1356" spans="1:32" x14ac:dyDescent="0.3">
      <c r="A1356" t="s">
        <v>6347</v>
      </c>
      <c r="B1356" t="s">
        <v>6348</v>
      </c>
      <c r="C1356" t="s">
        <v>6349</v>
      </c>
      <c r="D1356" t="s">
        <v>6350</v>
      </c>
      <c r="E1356" t="s">
        <v>117</v>
      </c>
      <c r="F1356">
        <v>5</v>
      </c>
      <c r="G1356">
        <v>2022</v>
      </c>
      <c r="H1356" s="1">
        <v>44973.925444108798</v>
      </c>
      <c r="I1356" t="s">
        <v>3355</v>
      </c>
      <c r="J1356">
        <v>166.74</v>
      </c>
      <c r="K1356">
        <v>0</v>
      </c>
      <c r="L1356" t="s">
        <v>38</v>
      </c>
      <c r="M1356" t="s">
        <v>51</v>
      </c>
      <c r="N1356">
        <v>166.73599999999999</v>
      </c>
      <c r="R1356" t="s">
        <v>52</v>
      </c>
      <c r="S1356">
        <v>42.089829999999999</v>
      </c>
      <c r="T1356">
        <v>-88.273229999999998</v>
      </c>
      <c r="U1356">
        <v>1.1273333329999999</v>
      </c>
      <c r="V1356">
        <v>1</v>
      </c>
      <c r="W1356">
        <v>5.96</v>
      </c>
      <c r="X1356">
        <v>2.2999999999999998</v>
      </c>
      <c r="Y1356">
        <v>411.68599999999998</v>
      </c>
      <c r="Z1356">
        <v>17000653001</v>
      </c>
      <c r="AA1356">
        <v>495.32483532639998</v>
      </c>
      <c r="AB1356" t="s">
        <v>41</v>
      </c>
      <c r="AC1356" t="s">
        <v>54</v>
      </c>
      <c r="AD1356" t="s">
        <v>54</v>
      </c>
      <c r="AE1356" t="s">
        <v>54</v>
      </c>
      <c r="AF1356" t="s">
        <v>6351</v>
      </c>
    </row>
    <row r="1357" spans="1:32" x14ac:dyDescent="0.3">
      <c r="A1357" t="s">
        <v>6352</v>
      </c>
      <c r="B1357" t="s">
        <v>6353</v>
      </c>
      <c r="C1357" t="s">
        <v>6353</v>
      </c>
      <c r="D1357" t="s">
        <v>6354</v>
      </c>
      <c r="E1357" t="s">
        <v>99</v>
      </c>
      <c r="F1357">
        <v>6</v>
      </c>
      <c r="G1357">
        <v>2022</v>
      </c>
      <c r="H1357" s="1">
        <v>44813.558378240741</v>
      </c>
      <c r="I1357" t="s">
        <v>3355</v>
      </c>
      <c r="J1357">
        <v>166.47</v>
      </c>
      <c r="K1357">
        <v>0</v>
      </c>
      <c r="L1357" t="s">
        <v>38</v>
      </c>
      <c r="M1357" t="s">
        <v>51</v>
      </c>
      <c r="N1357">
        <v>166.47</v>
      </c>
      <c r="R1357" t="s">
        <v>52</v>
      </c>
      <c r="S1357">
        <v>26.182831</v>
      </c>
      <c r="T1357">
        <v>-97.996643000000006</v>
      </c>
      <c r="U1357">
        <v>0.94858333299999997</v>
      </c>
      <c r="V1357">
        <v>1</v>
      </c>
      <c r="W1357">
        <v>1.9</v>
      </c>
      <c r="X1357">
        <v>1.9</v>
      </c>
      <c r="Y1357">
        <v>346.14</v>
      </c>
      <c r="Z1357">
        <v>48001116001</v>
      </c>
      <c r="AA1357">
        <v>399.9019626385201</v>
      </c>
      <c r="AB1357" t="s">
        <v>41</v>
      </c>
      <c r="AC1357" t="s">
        <v>54</v>
      </c>
      <c r="AD1357" t="s">
        <v>54</v>
      </c>
      <c r="AE1357" t="s">
        <v>73</v>
      </c>
      <c r="AF1357" t="s">
        <v>6355</v>
      </c>
    </row>
    <row r="1358" spans="1:32" x14ac:dyDescent="0.3">
      <c r="A1358" t="s">
        <v>6356</v>
      </c>
      <c r="B1358" t="s">
        <v>6357</v>
      </c>
      <c r="C1358" t="s">
        <v>6358</v>
      </c>
      <c r="D1358" t="s">
        <v>6359</v>
      </c>
      <c r="E1358" t="s">
        <v>159</v>
      </c>
      <c r="F1358">
        <v>10</v>
      </c>
      <c r="G1358">
        <v>2022</v>
      </c>
      <c r="H1358" s="1">
        <v>44971.808217152779</v>
      </c>
      <c r="I1358" t="s">
        <v>3355</v>
      </c>
      <c r="J1358">
        <v>165.67</v>
      </c>
      <c r="K1358">
        <v>0</v>
      </c>
      <c r="L1358" t="s">
        <v>38</v>
      </c>
      <c r="M1358" t="s">
        <v>51</v>
      </c>
      <c r="N1358">
        <v>165.67</v>
      </c>
      <c r="R1358" t="s">
        <v>52</v>
      </c>
      <c r="S1358">
        <v>48.495550000000001</v>
      </c>
      <c r="T1358">
        <v>-122.23531699999999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53001150001</v>
      </c>
      <c r="AA1358">
        <v>438.69026775782993</v>
      </c>
      <c r="AB1358" t="s">
        <v>41</v>
      </c>
      <c r="AC1358" t="s">
        <v>54</v>
      </c>
      <c r="AD1358" t="s">
        <v>54</v>
      </c>
      <c r="AE1358" t="s">
        <v>73</v>
      </c>
      <c r="AF1358" t="s">
        <v>6360</v>
      </c>
    </row>
    <row r="1359" spans="1:32" x14ac:dyDescent="0.3">
      <c r="A1359" t="s">
        <v>6361</v>
      </c>
      <c r="B1359" t="s">
        <v>6362</v>
      </c>
      <c r="C1359" t="s">
        <v>6363</v>
      </c>
      <c r="D1359" t="s">
        <v>6364</v>
      </c>
      <c r="E1359" t="s">
        <v>136</v>
      </c>
      <c r="F1359">
        <v>4</v>
      </c>
      <c r="G1359">
        <v>2022</v>
      </c>
      <c r="H1359" s="1">
        <v>44958.293261053244</v>
      </c>
      <c r="I1359" t="s">
        <v>3355</v>
      </c>
      <c r="J1359">
        <v>164.9</v>
      </c>
      <c r="K1359">
        <v>0</v>
      </c>
      <c r="L1359" t="s">
        <v>38</v>
      </c>
      <c r="M1359" t="s">
        <v>51</v>
      </c>
      <c r="N1359">
        <v>164.9</v>
      </c>
      <c r="R1359" t="s">
        <v>52</v>
      </c>
      <c r="S1359">
        <v>36.070540000000001</v>
      </c>
      <c r="T1359">
        <v>-78.426609999999997</v>
      </c>
      <c r="U1359">
        <v>1.2427166670000001</v>
      </c>
      <c r="V1359">
        <v>1</v>
      </c>
      <c r="W1359">
        <v>3</v>
      </c>
      <c r="X1359">
        <v>0</v>
      </c>
      <c r="Y1359">
        <v>453.4579</v>
      </c>
      <c r="Z1359">
        <v>37003507001</v>
      </c>
      <c r="AA1359">
        <v>608.22976102580003</v>
      </c>
      <c r="AB1359" t="s">
        <v>41</v>
      </c>
      <c r="AC1359" t="s">
        <v>54</v>
      </c>
      <c r="AD1359" t="s">
        <v>54</v>
      </c>
      <c r="AE1359" t="s">
        <v>73</v>
      </c>
      <c r="AF1359" t="s">
        <v>6365</v>
      </c>
    </row>
    <row r="1360" spans="1:32" x14ac:dyDescent="0.3">
      <c r="A1360" t="s">
        <v>6366</v>
      </c>
      <c r="B1360" t="s">
        <v>6367</v>
      </c>
      <c r="C1360" t="s">
        <v>6368</v>
      </c>
      <c r="D1360" t="s">
        <v>6369</v>
      </c>
      <c r="E1360" t="s">
        <v>259</v>
      </c>
      <c r="F1360">
        <v>7</v>
      </c>
      <c r="G1360">
        <v>2022</v>
      </c>
      <c r="H1360" s="1">
        <v>44971.617083912039</v>
      </c>
      <c r="I1360" t="s">
        <v>3355</v>
      </c>
      <c r="J1360">
        <v>164.9</v>
      </c>
      <c r="K1360">
        <v>0</v>
      </c>
      <c r="L1360" t="s">
        <v>38</v>
      </c>
      <c r="M1360" t="s">
        <v>51</v>
      </c>
      <c r="N1360">
        <v>164.9</v>
      </c>
      <c r="R1360" t="s">
        <v>52</v>
      </c>
      <c r="S1360">
        <v>40.979039999999998</v>
      </c>
      <c r="T1360">
        <v>-91.944940000000003</v>
      </c>
      <c r="U1360">
        <v>0</v>
      </c>
      <c r="V1360">
        <v>1</v>
      </c>
      <c r="W1360">
        <v>16.100000000000001</v>
      </c>
      <c r="X1360">
        <v>4.2</v>
      </c>
      <c r="Y1360">
        <v>0</v>
      </c>
      <c r="Z1360">
        <v>19000287001</v>
      </c>
      <c r="AA1360">
        <v>606.40871383709998</v>
      </c>
      <c r="AB1360" t="s">
        <v>41</v>
      </c>
      <c r="AC1360" t="s">
        <v>54</v>
      </c>
      <c r="AD1360" t="s">
        <v>54</v>
      </c>
      <c r="AE1360" t="s">
        <v>73</v>
      </c>
      <c r="AF1360" t="s">
        <v>6370</v>
      </c>
    </row>
    <row r="1361" spans="1:32" x14ac:dyDescent="0.3">
      <c r="A1361" t="s">
        <v>6371</v>
      </c>
      <c r="B1361" t="s">
        <v>6372</v>
      </c>
      <c r="C1361" t="s">
        <v>6373</v>
      </c>
      <c r="D1361" t="s">
        <v>6364</v>
      </c>
      <c r="E1361" t="s">
        <v>136</v>
      </c>
      <c r="F1361">
        <v>4</v>
      </c>
      <c r="G1361">
        <v>2022</v>
      </c>
      <c r="H1361" s="1">
        <v>44970.441159745373</v>
      </c>
      <c r="I1361" t="s">
        <v>3355</v>
      </c>
      <c r="J1361">
        <v>164.34</v>
      </c>
      <c r="K1361">
        <v>0</v>
      </c>
      <c r="L1361" t="s">
        <v>38</v>
      </c>
      <c r="M1361" t="s">
        <v>51</v>
      </c>
      <c r="N1361">
        <v>164.34</v>
      </c>
      <c r="R1361" t="s">
        <v>52</v>
      </c>
      <c r="S1361">
        <v>36.087400000000002</v>
      </c>
      <c r="T1361">
        <v>-78.292199999999994</v>
      </c>
      <c r="U1361">
        <v>0.54339166699999997</v>
      </c>
      <c r="V1361">
        <v>1</v>
      </c>
      <c r="W1361">
        <v>1.37</v>
      </c>
      <c r="X1361">
        <v>0</v>
      </c>
      <c r="Y1361">
        <v>198.47389999999999</v>
      </c>
      <c r="Z1361">
        <v>37003505001</v>
      </c>
      <c r="AA1361">
        <v>315.04116364510003</v>
      </c>
      <c r="AB1361" t="s">
        <v>41</v>
      </c>
      <c r="AC1361" t="s">
        <v>54</v>
      </c>
      <c r="AD1361" t="s">
        <v>54</v>
      </c>
      <c r="AE1361" t="s">
        <v>73</v>
      </c>
      <c r="AF1361" t="s">
        <v>6374</v>
      </c>
    </row>
    <row r="1362" spans="1:32" x14ac:dyDescent="0.3">
      <c r="A1362" t="s">
        <v>6375</v>
      </c>
      <c r="B1362" t="s">
        <v>6376</v>
      </c>
      <c r="C1362" t="s">
        <v>6377</v>
      </c>
      <c r="D1362" t="s">
        <v>6378</v>
      </c>
      <c r="E1362" t="s">
        <v>259</v>
      </c>
      <c r="F1362">
        <v>7</v>
      </c>
      <c r="G1362">
        <v>2022</v>
      </c>
      <c r="H1362" s="1">
        <v>44937.646668819441</v>
      </c>
      <c r="I1362" t="s">
        <v>3355</v>
      </c>
      <c r="J1362">
        <v>164</v>
      </c>
      <c r="K1362">
        <v>0</v>
      </c>
      <c r="L1362" t="s">
        <v>38</v>
      </c>
      <c r="M1362" t="s">
        <v>51</v>
      </c>
      <c r="N1362">
        <v>151</v>
      </c>
      <c r="R1362" t="s">
        <v>52</v>
      </c>
      <c r="S1362">
        <v>43.182369999999999</v>
      </c>
      <c r="T1362">
        <v>-95.865489999999994</v>
      </c>
      <c r="U1362">
        <v>0</v>
      </c>
      <c r="V1362">
        <v>1</v>
      </c>
      <c r="W1362">
        <v>3.83</v>
      </c>
      <c r="X1362">
        <v>3.0249999999999999</v>
      </c>
      <c r="Y1362">
        <v>0</v>
      </c>
      <c r="Z1362">
        <v>19000788001</v>
      </c>
      <c r="AA1362">
        <v>504.97638542650998</v>
      </c>
      <c r="AB1362" t="s">
        <v>118</v>
      </c>
      <c r="AC1362" t="s">
        <v>54</v>
      </c>
      <c r="AD1362" t="s">
        <v>54</v>
      </c>
      <c r="AE1362" t="s">
        <v>73</v>
      </c>
      <c r="AF1362" t="s">
        <v>6379</v>
      </c>
    </row>
    <row r="1363" spans="1:32" x14ac:dyDescent="0.3">
      <c r="A1363" t="s">
        <v>6380</v>
      </c>
      <c r="B1363" t="s">
        <v>6381</v>
      </c>
      <c r="C1363" t="s">
        <v>6382</v>
      </c>
      <c r="D1363" t="s">
        <v>6383</v>
      </c>
      <c r="E1363" t="s">
        <v>641</v>
      </c>
      <c r="F1363">
        <v>3</v>
      </c>
      <c r="G1363">
        <v>2022</v>
      </c>
      <c r="H1363" s="1">
        <v>44957.634518564817</v>
      </c>
      <c r="I1363" t="s">
        <v>3355</v>
      </c>
      <c r="J1363">
        <v>163.69</v>
      </c>
      <c r="K1363">
        <v>0</v>
      </c>
      <c r="L1363" t="s">
        <v>38</v>
      </c>
      <c r="M1363" t="s">
        <v>79</v>
      </c>
      <c r="Q1363">
        <v>163.69</v>
      </c>
      <c r="R1363" t="s">
        <v>52</v>
      </c>
      <c r="S1363">
        <v>36.687060000000002</v>
      </c>
      <c r="T1363">
        <v>-81.982190000000003</v>
      </c>
      <c r="U1363">
        <v>2.1258333330000001</v>
      </c>
      <c r="V1363">
        <v>1</v>
      </c>
      <c r="W1363">
        <v>4.95</v>
      </c>
      <c r="X1363">
        <v>0</v>
      </c>
      <c r="Y1363">
        <v>774.62</v>
      </c>
      <c r="Z1363">
        <v>51000123001</v>
      </c>
      <c r="AA1363">
        <v>1229.2068523725002</v>
      </c>
      <c r="AB1363" t="s">
        <v>53</v>
      </c>
      <c r="AC1363" t="s">
        <v>54</v>
      </c>
      <c r="AD1363" t="s">
        <v>54</v>
      </c>
      <c r="AE1363" t="s">
        <v>55</v>
      </c>
      <c r="AF1363" t="s">
        <v>6384</v>
      </c>
    </row>
    <row r="1364" spans="1:32" x14ac:dyDescent="0.3">
      <c r="A1364" t="s">
        <v>6385</v>
      </c>
      <c r="B1364" t="s">
        <v>6386</v>
      </c>
      <c r="C1364" t="s">
        <v>6386</v>
      </c>
      <c r="D1364" t="s">
        <v>6387</v>
      </c>
      <c r="E1364" t="s">
        <v>99</v>
      </c>
      <c r="F1364">
        <v>6</v>
      </c>
      <c r="G1364">
        <v>2022</v>
      </c>
      <c r="H1364" s="1">
        <v>44805.436857731482</v>
      </c>
      <c r="I1364" t="s">
        <v>3355</v>
      </c>
      <c r="J1364">
        <v>163.36000000000001</v>
      </c>
      <c r="K1364">
        <v>0</v>
      </c>
      <c r="L1364" t="s">
        <v>38</v>
      </c>
      <c r="M1364" t="s">
        <v>79</v>
      </c>
      <c r="Q1364">
        <v>163.36000000000001</v>
      </c>
      <c r="R1364" t="s">
        <v>52</v>
      </c>
      <c r="S1364">
        <v>30.040236</v>
      </c>
      <c r="T1364">
        <v>-93.817693000000006</v>
      </c>
      <c r="U1364">
        <v>0.77734999999999999</v>
      </c>
      <c r="V1364">
        <v>1</v>
      </c>
      <c r="W1364">
        <v>1.6</v>
      </c>
      <c r="X1364">
        <v>1.6</v>
      </c>
      <c r="Y1364">
        <v>284.19880000000001</v>
      </c>
      <c r="Z1364">
        <v>48006013001</v>
      </c>
      <c r="AA1364">
        <v>582.73510038400002</v>
      </c>
      <c r="AB1364" t="s">
        <v>41</v>
      </c>
      <c r="AC1364" t="s">
        <v>54</v>
      </c>
      <c r="AD1364" t="s">
        <v>54</v>
      </c>
      <c r="AE1364" t="s">
        <v>65</v>
      </c>
      <c r="AF1364" t="s">
        <v>6388</v>
      </c>
    </row>
    <row r="1365" spans="1:32" x14ac:dyDescent="0.3">
      <c r="A1365" t="s">
        <v>6389</v>
      </c>
      <c r="B1365" t="s">
        <v>6390</v>
      </c>
      <c r="C1365" t="s">
        <v>6391</v>
      </c>
      <c r="D1365" t="s">
        <v>6392</v>
      </c>
      <c r="E1365" t="s">
        <v>117</v>
      </c>
      <c r="F1365">
        <v>5</v>
      </c>
      <c r="G1365">
        <v>2022</v>
      </c>
      <c r="H1365" s="1">
        <v>44964.475246643517</v>
      </c>
      <c r="I1365" t="s">
        <v>3355</v>
      </c>
      <c r="J1365">
        <v>163.3176</v>
      </c>
      <c r="K1365">
        <v>0</v>
      </c>
      <c r="L1365" t="s">
        <v>38</v>
      </c>
      <c r="M1365" t="s">
        <v>51</v>
      </c>
      <c r="N1365">
        <v>163.13759999999999</v>
      </c>
      <c r="R1365" t="s">
        <v>52</v>
      </c>
      <c r="S1365">
        <v>42.099730000000001</v>
      </c>
      <c r="T1365">
        <v>-88.535049999999998</v>
      </c>
      <c r="U1365">
        <v>1.004166667</v>
      </c>
      <c r="V1365">
        <v>1</v>
      </c>
      <c r="W1365">
        <v>6.9</v>
      </c>
      <c r="X1365">
        <v>2.76</v>
      </c>
      <c r="Y1365">
        <v>366.26</v>
      </c>
      <c r="Z1365">
        <v>17000651001</v>
      </c>
      <c r="AA1365">
        <v>180.28367168130001</v>
      </c>
      <c r="AB1365" t="s">
        <v>41</v>
      </c>
      <c r="AC1365" t="s">
        <v>72</v>
      </c>
      <c r="AD1365" t="s">
        <v>54</v>
      </c>
      <c r="AE1365" t="s">
        <v>73</v>
      </c>
      <c r="AF1365" t="s">
        <v>6393</v>
      </c>
    </row>
    <row r="1366" spans="1:32" x14ac:dyDescent="0.3">
      <c r="A1366" t="s">
        <v>6394</v>
      </c>
      <c r="B1366" t="s">
        <v>6395</v>
      </c>
      <c r="C1366" t="s">
        <v>6396</v>
      </c>
      <c r="D1366" t="s">
        <v>6397</v>
      </c>
      <c r="E1366" t="s">
        <v>159</v>
      </c>
      <c r="F1366">
        <v>10</v>
      </c>
      <c r="G1366">
        <v>2022</v>
      </c>
      <c r="H1366" s="1">
        <v>44985.386983912038</v>
      </c>
      <c r="I1366" t="s">
        <v>3355</v>
      </c>
      <c r="J1366">
        <v>163.30000000000001</v>
      </c>
      <c r="K1366">
        <v>0</v>
      </c>
      <c r="L1366" t="s">
        <v>38</v>
      </c>
      <c r="M1366" t="s">
        <v>51</v>
      </c>
      <c r="N1366">
        <v>163.30000000000001</v>
      </c>
      <c r="R1366" t="s">
        <v>52</v>
      </c>
      <c r="S1366">
        <v>46.213994999999997</v>
      </c>
      <c r="T1366">
        <v>-119.76342200000001</v>
      </c>
      <c r="Z1366">
        <v>53002185001</v>
      </c>
      <c r="AA1366">
        <v>509.89321283599998</v>
      </c>
      <c r="AB1366" t="s">
        <v>407</v>
      </c>
      <c r="AC1366" t="s">
        <v>72</v>
      </c>
      <c r="AD1366" t="s">
        <v>54</v>
      </c>
      <c r="AE1366" t="s">
        <v>73</v>
      </c>
      <c r="AF1366" t="s">
        <v>6398</v>
      </c>
    </row>
    <row r="1367" spans="1:32" x14ac:dyDescent="0.3">
      <c r="A1367" t="s">
        <v>6399</v>
      </c>
      <c r="B1367" t="s">
        <v>6400</v>
      </c>
      <c r="C1367" t="s">
        <v>6400</v>
      </c>
      <c r="D1367" t="s">
        <v>98</v>
      </c>
      <c r="E1367" t="s">
        <v>99</v>
      </c>
      <c r="F1367">
        <v>6</v>
      </c>
      <c r="G1367">
        <v>2022</v>
      </c>
      <c r="H1367" s="1">
        <v>44830.702711064812</v>
      </c>
      <c r="I1367" t="s">
        <v>3355</v>
      </c>
      <c r="J1367">
        <v>162.88</v>
      </c>
      <c r="K1367">
        <v>0</v>
      </c>
      <c r="L1367" t="s">
        <v>38</v>
      </c>
      <c r="M1367" t="s">
        <v>79</v>
      </c>
      <c r="Q1367">
        <v>162.88</v>
      </c>
      <c r="R1367" t="s">
        <v>94</v>
      </c>
      <c r="S1367">
        <v>29.689944000000001</v>
      </c>
      <c r="T1367">
        <v>-95.723832999999999</v>
      </c>
      <c r="U1367">
        <v>1.0387500000000001</v>
      </c>
      <c r="V1367">
        <v>1</v>
      </c>
      <c r="W1367">
        <v>2.11</v>
      </c>
      <c r="X1367">
        <v>1.6</v>
      </c>
      <c r="Y1367">
        <v>379.22</v>
      </c>
      <c r="AB1367" t="s">
        <v>41</v>
      </c>
      <c r="AC1367" t="s">
        <v>54</v>
      </c>
      <c r="AD1367" t="s">
        <v>54</v>
      </c>
      <c r="AE1367" t="s">
        <v>54</v>
      </c>
      <c r="AF1367" t="s">
        <v>6401</v>
      </c>
    </row>
    <row r="1368" spans="1:32" x14ac:dyDescent="0.3">
      <c r="A1368" t="s">
        <v>6402</v>
      </c>
      <c r="B1368" t="s">
        <v>6403</v>
      </c>
      <c r="C1368" t="s">
        <v>6404</v>
      </c>
      <c r="D1368" t="s">
        <v>6405</v>
      </c>
      <c r="E1368" t="s">
        <v>159</v>
      </c>
      <c r="F1368">
        <v>10</v>
      </c>
      <c r="G1368">
        <v>2022</v>
      </c>
      <c r="H1368" s="1">
        <v>44936.615190682867</v>
      </c>
      <c r="I1368" t="s">
        <v>3355</v>
      </c>
      <c r="J1368">
        <v>162.69999999999999</v>
      </c>
      <c r="K1368">
        <v>0</v>
      </c>
      <c r="L1368" t="s">
        <v>38</v>
      </c>
      <c r="M1368" t="s">
        <v>79</v>
      </c>
      <c r="Q1368">
        <v>162.69999999999999</v>
      </c>
      <c r="R1368" t="s">
        <v>94</v>
      </c>
      <c r="S1368">
        <v>47.499118000000003</v>
      </c>
      <c r="T1368">
        <v>-121.78581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53000875001</v>
      </c>
      <c r="AA1368">
        <v>650.11384636590003</v>
      </c>
      <c r="AB1368" t="s">
        <v>41</v>
      </c>
      <c r="AC1368" t="s">
        <v>64</v>
      </c>
      <c r="AD1368" t="s">
        <v>54</v>
      </c>
      <c r="AE1368" t="s">
        <v>73</v>
      </c>
      <c r="AF1368" t="s">
        <v>6406</v>
      </c>
    </row>
    <row r="1369" spans="1:32" x14ac:dyDescent="0.3">
      <c r="A1369" t="s">
        <v>6407</v>
      </c>
      <c r="B1369" t="s">
        <v>6408</v>
      </c>
      <c r="C1369" t="s">
        <v>6409</v>
      </c>
      <c r="D1369" t="s">
        <v>731</v>
      </c>
      <c r="E1369" t="s">
        <v>1719</v>
      </c>
      <c r="F1369">
        <v>7</v>
      </c>
      <c r="G1369">
        <v>2022</v>
      </c>
      <c r="H1369" s="1">
        <v>44984.484911898151</v>
      </c>
      <c r="I1369" t="s">
        <v>3355</v>
      </c>
      <c r="J1369">
        <v>162.32</v>
      </c>
      <c r="K1369">
        <v>0</v>
      </c>
      <c r="L1369" t="s">
        <v>38</v>
      </c>
      <c r="M1369" t="s">
        <v>51</v>
      </c>
      <c r="N1369">
        <v>162.31</v>
      </c>
      <c r="R1369" t="s">
        <v>52</v>
      </c>
      <c r="S1369">
        <v>37.679360000000003</v>
      </c>
      <c r="T1369">
        <v>-96.978920000000002</v>
      </c>
      <c r="U1369">
        <v>0.81171000000000004</v>
      </c>
      <c r="V1369">
        <v>1</v>
      </c>
      <c r="W1369">
        <v>1.5</v>
      </c>
      <c r="X1369">
        <v>0</v>
      </c>
      <c r="Y1369">
        <v>296.49011999999999</v>
      </c>
      <c r="Z1369">
        <v>20001603001</v>
      </c>
      <c r="AA1369">
        <v>486.21959938290001</v>
      </c>
      <c r="AB1369" t="s">
        <v>54</v>
      </c>
      <c r="AC1369" t="s">
        <v>64</v>
      </c>
      <c r="AD1369" t="s">
        <v>54</v>
      </c>
      <c r="AE1369" t="s">
        <v>73</v>
      </c>
      <c r="AF1369" t="s">
        <v>6410</v>
      </c>
    </row>
    <row r="1370" spans="1:32" x14ac:dyDescent="0.3">
      <c r="A1370" t="s">
        <v>6411</v>
      </c>
      <c r="B1370" t="s">
        <v>6412</v>
      </c>
      <c r="C1370" t="s">
        <v>6413</v>
      </c>
      <c r="D1370" t="s">
        <v>6414</v>
      </c>
      <c r="E1370" t="s">
        <v>726</v>
      </c>
      <c r="F1370">
        <v>6</v>
      </c>
      <c r="G1370">
        <v>2022</v>
      </c>
      <c r="H1370" s="1">
        <v>44959.562615590279</v>
      </c>
      <c r="I1370" t="s">
        <v>3355</v>
      </c>
      <c r="J1370">
        <v>162</v>
      </c>
      <c r="K1370">
        <v>0</v>
      </c>
      <c r="L1370" t="s">
        <v>38</v>
      </c>
      <c r="M1370" t="s">
        <v>79</v>
      </c>
      <c r="Q1370">
        <v>162</v>
      </c>
      <c r="R1370" t="s">
        <v>94</v>
      </c>
      <c r="S1370">
        <v>34.031571999999997</v>
      </c>
      <c r="T1370">
        <v>-94.347329999999999</v>
      </c>
      <c r="U1370">
        <v>8.0220833329999994</v>
      </c>
      <c r="V1370">
        <v>1</v>
      </c>
      <c r="W1370">
        <v>4</v>
      </c>
      <c r="X1370">
        <v>2.0699999999999998</v>
      </c>
      <c r="Y1370">
        <v>2967.3530000000001</v>
      </c>
      <c r="Z1370">
        <v>5000701001</v>
      </c>
      <c r="AA1370">
        <v>1086.43675277842</v>
      </c>
      <c r="AB1370" t="s">
        <v>54</v>
      </c>
      <c r="AC1370" t="s">
        <v>54</v>
      </c>
      <c r="AD1370" t="s">
        <v>54</v>
      </c>
      <c r="AE1370" t="s">
        <v>438</v>
      </c>
      <c r="AF1370" t="s">
        <v>6415</v>
      </c>
    </row>
    <row r="1371" spans="1:32" x14ac:dyDescent="0.3">
      <c r="A1371" t="s">
        <v>6416</v>
      </c>
      <c r="B1371" t="s">
        <v>6417</v>
      </c>
      <c r="C1371" t="s">
        <v>6418</v>
      </c>
      <c r="D1371" t="s">
        <v>6416</v>
      </c>
      <c r="E1371" t="s">
        <v>437</v>
      </c>
      <c r="F1371">
        <v>5</v>
      </c>
      <c r="G1371">
        <v>2022</v>
      </c>
      <c r="H1371" s="1">
        <v>44958.644168217594</v>
      </c>
      <c r="I1371" t="s">
        <v>3355</v>
      </c>
      <c r="J1371">
        <v>161.91</v>
      </c>
      <c r="K1371">
        <v>0</v>
      </c>
      <c r="L1371" t="s">
        <v>38</v>
      </c>
      <c r="M1371" t="s">
        <v>51</v>
      </c>
      <c r="N1371">
        <v>161.91</v>
      </c>
      <c r="R1371" t="s">
        <v>86</v>
      </c>
      <c r="S1371">
        <v>44.437939999999998</v>
      </c>
      <c r="T1371">
        <v>-92.26285</v>
      </c>
      <c r="U1371">
        <v>0.54591666699999997</v>
      </c>
      <c r="V1371">
        <v>1</v>
      </c>
      <c r="W1371">
        <v>1.52</v>
      </c>
      <c r="X1371">
        <v>1.52</v>
      </c>
      <c r="Y1371">
        <v>199.26900000000001</v>
      </c>
      <c r="Z1371">
        <v>27000189001</v>
      </c>
      <c r="AB1371" t="s">
        <v>41</v>
      </c>
      <c r="AC1371" t="s">
        <v>64</v>
      </c>
      <c r="AD1371" t="s">
        <v>54</v>
      </c>
      <c r="AE1371" t="s">
        <v>73</v>
      </c>
      <c r="AF1371" t="s">
        <v>6419</v>
      </c>
    </row>
    <row r="1372" spans="1:32" x14ac:dyDescent="0.3">
      <c r="A1372" t="s">
        <v>6420</v>
      </c>
      <c r="B1372" t="s">
        <v>6421</v>
      </c>
      <c r="C1372" t="s">
        <v>6422</v>
      </c>
      <c r="D1372" t="s">
        <v>3208</v>
      </c>
      <c r="E1372" t="s">
        <v>437</v>
      </c>
      <c r="F1372">
        <v>5</v>
      </c>
      <c r="G1372">
        <v>2022</v>
      </c>
      <c r="H1372" s="1">
        <v>45001.509161851849</v>
      </c>
      <c r="I1372" t="s">
        <v>3355</v>
      </c>
      <c r="J1372">
        <v>161.15</v>
      </c>
      <c r="K1372">
        <v>0</v>
      </c>
      <c r="L1372" t="s">
        <v>38</v>
      </c>
      <c r="M1372" t="s">
        <v>51</v>
      </c>
      <c r="N1372">
        <v>161.15</v>
      </c>
      <c r="R1372" t="s">
        <v>52</v>
      </c>
      <c r="S1372">
        <v>45.223880000000001</v>
      </c>
      <c r="T1372">
        <v>-93.992590000000007</v>
      </c>
      <c r="U1372">
        <v>0.615166667</v>
      </c>
      <c r="V1372">
        <v>1</v>
      </c>
      <c r="W1372">
        <v>1.1839999999999999</v>
      </c>
      <c r="X1372">
        <v>1.1839999999999999</v>
      </c>
      <c r="Y1372">
        <v>224.77</v>
      </c>
      <c r="Z1372">
        <v>27000351001</v>
      </c>
      <c r="AB1372" t="s">
        <v>41</v>
      </c>
      <c r="AC1372" t="s">
        <v>54</v>
      </c>
      <c r="AD1372" t="s">
        <v>54</v>
      </c>
      <c r="AE1372" t="s">
        <v>73</v>
      </c>
      <c r="AF1372" t="s">
        <v>6423</v>
      </c>
    </row>
    <row r="1373" spans="1:32" x14ac:dyDescent="0.3">
      <c r="A1373" t="s">
        <v>6424</v>
      </c>
      <c r="B1373" t="s">
        <v>6425</v>
      </c>
      <c r="C1373" t="s">
        <v>6425</v>
      </c>
      <c r="D1373" t="s">
        <v>4222</v>
      </c>
      <c r="E1373" t="s">
        <v>99</v>
      </c>
      <c r="F1373">
        <v>6</v>
      </c>
      <c r="G1373">
        <v>2022</v>
      </c>
      <c r="H1373" s="1">
        <v>44833.594220613428</v>
      </c>
      <c r="I1373" t="s">
        <v>3355</v>
      </c>
      <c r="J1373">
        <v>161.13</v>
      </c>
      <c r="K1373">
        <v>0</v>
      </c>
      <c r="L1373" t="s">
        <v>38</v>
      </c>
      <c r="M1373" t="s">
        <v>79</v>
      </c>
      <c r="Q1373">
        <v>161.13</v>
      </c>
      <c r="R1373" t="s">
        <v>52</v>
      </c>
      <c r="S1373">
        <v>29.578278000000001</v>
      </c>
      <c r="T1373">
        <v>-95.696055999999999</v>
      </c>
      <c r="U1373">
        <v>1.0475000000000001</v>
      </c>
      <c r="V1373">
        <v>1</v>
      </c>
      <c r="W1373">
        <v>6</v>
      </c>
      <c r="X1373">
        <v>2.5</v>
      </c>
      <c r="Y1373">
        <v>382.47</v>
      </c>
      <c r="Z1373">
        <v>48009516001</v>
      </c>
      <c r="AA1373">
        <v>1065.8589195461102</v>
      </c>
      <c r="AB1373" t="s">
        <v>41</v>
      </c>
      <c r="AC1373" t="s">
        <v>54</v>
      </c>
      <c r="AD1373" t="s">
        <v>54</v>
      </c>
      <c r="AE1373" t="s">
        <v>73</v>
      </c>
      <c r="AF1373" t="s">
        <v>6426</v>
      </c>
    </row>
    <row r="1374" spans="1:32" x14ac:dyDescent="0.3">
      <c r="A1374" t="s">
        <v>6427</v>
      </c>
      <c r="B1374" t="s">
        <v>6428</v>
      </c>
      <c r="C1374" t="s">
        <v>6428</v>
      </c>
      <c r="D1374" t="s">
        <v>6429</v>
      </c>
      <c r="E1374" t="s">
        <v>99</v>
      </c>
      <c r="F1374">
        <v>6</v>
      </c>
      <c r="G1374">
        <v>2022</v>
      </c>
      <c r="H1374" s="1">
        <v>44855.490241701387</v>
      </c>
      <c r="I1374" t="s">
        <v>3355</v>
      </c>
      <c r="J1374">
        <v>161</v>
      </c>
      <c r="K1374">
        <v>0</v>
      </c>
      <c r="L1374" t="s">
        <v>38</v>
      </c>
      <c r="M1374" t="s">
        <v>51</v>
      </c>
      <c r="N1374">
        <v>161</v>
      </c>
      <c r="R1374" t="s">
        <v>52</v>
      </c>
      <c r="S1374">
        <v>29.913129999999999</v>
      </c>
      <c r="T1374">
        <v>-93.894850000000005</v>
      </c>
      <c r="U1374">
        <v>2.2916666669999999</v>
      </c>
      <c r="V1374">
        <v>1</v>
      </c>
      <c r="W1374">
        <v>3.8</v>
      </c>
      <c r="X1374">
        <v>3.8</v>
      </c>
      <c r="Y1374">
        <v>837</v>
      </c>
      <c r="Z1374">
        <v>48006009003</v>
      </c>
      <c r="AB1374" t="s">
        <v>41</v>
      </c>
      <c r="AC1374" t="s">
        <v>54</v>
      </c>
      <c r="AD1374" t="s">
        <v>54</v>
      </c>
      <c r="AE1374" t="s">
        <v>65</v>
      </c>
      <c r="AF1374" t="s">
        <v>6430</v>
      </c>
    </row>
    <row r="1375" spans="1:32" x14ac:dyDescent="0.3">
      <c r="A1375" t="s">
        <v>6431</v>
      </c>
      <c r="B1375" t="s">
        <v>6432</v>
      </c>
      <c r="C1375" t="s">
        <v>6432</v>
      </c>
      <c r="D1375" t="s">
        <v>6433</v>
      </c>
      <c r="E1375" t="s">
        <v>99</v>
      </c>
      <c r="F1375">
        <v>6</v>
      </c>
      <c r="G1375">
        <v>2022</v>
      </c>
      <c r="H1375" s="1">
        <v>44823.593498842594</v>
      </c>
      <c r="I1375" t="s">
        <v>3355</v>
      </c>
      <c r="J1375">
        <v>160.74</v>
      </c>
      <c r="K1375">
        <v>0</v>
      </c>
      <c r="L1375" t="s">
        <v>38</v>
      </c>
      <c r="M1375" t="s">
        <v>79</v>
      </c>
      <c r="Q1375">
        <v>160.74</v>
      </c>
      <c r="R1375" t="s">
        <v>52</v>
      </c>
      <c r="S1375">
        <v>30.0669</v>
      </c>
      <c r="T1375">
        <v>-95.614699999999999</v>
      </c>
      <c r="U1375">
        <v>0.83945000000000003</v>
      </c>
      <c r="V1375">
        <v>1</v>
      </c>
      <c r="W1375">
        <v>0</v>
      </c>
      <c r="X1375">
        <v>1.5</v>
      </c>
      <c r="Y1375">
        <v>306.5369</v>
      </c>
      <c r="AB1375" t="s">
        <v>41</v>
      </c>
      <c r="AC1375" t="s">
        <v>54</v>
      </c>
      <c r="AD1375" t="s">
        <v>54</v>
      </c>
      <c r="AE1375" t="s">
        <v>73</v>
      </c>
      <c r="AF1375" t="s">
        <v>6434</v>
      </c>
    </row>
    <row r="1376" spans="1:32" x14ac:dyDescent="0.3">
      <c r="A1376" t="s">
        <v>6435</v>
      </c>
      <c r="B1376" t="s">
        <v>6436</v>
      </c>
      <c r="C1376" t="s">
        <v>6437</v>
      </c>
      <c r="D1376" t="s">
        <v>3799</v>
      </c>
      <c r="E1376" t="s">
        <v>85</v>
      </c>
      <c r="F1376">
        <v>2</v>
      </c>
      <c r="G1376">
        <v>2022</v>
      </c>
      <c r="H1376" s="1">
        <v>44935.339811331018</v>
      </c>
      <c r="I1376" t="s">
        <v>3355</v>
      </c>
      <c r="J1376">
        <v>160.44999999999999</v>
      </c>
      <c r="K1376">
        <v>0</v>
      </c>
      <c r="L1376" t="s">
        <v>38</v>
      </c>
      <c r="M1376" t="s">
        <v>79</v>
      </c>
      <c r="Q1376">
        <v>160.44999999999999</v>
      </c>
      <c r="R1376" t="s">
        <v>94</v>
      </c>
      <c r="S1376">
        <v>42.803899999999999</v>
      </c>
      <c r="T1376">
        <v>-73.988939999999999</v>
      </c>
      <c r="U1376">
        <v>0.87816666700000001</v>
      </c>
      <c r="V1376">
        <v>1</v>
      </c>
      <c r="W1376">
        <v>1.5</v>
      </c>
      <c r="X1376">
        <v>0</v>
      </c>
      <c r="Y1376">
        <v>320.34199999999998</v>
      </c>
      <c r="Z1376">
        <v>36004038002</v>
      </c>
      <c r="AA1376">
        <v>395.16723994789993</v>
      </c>
      <c r="AB1376" t="s">
        <v>54</v>
      </c>
      <c r="AC1376" t="s">
        <v>54</v>
      </c>
      <c r="AD1376" t="s">
        <v>54</v>
      </c>
      <c r="AE1376" t="s">
        <v>65</v>
      </c>
      <c r="AF1376" t="s">
        <v>6438</v>
      </c>
    </row>
    <row r="1377" spans="1:32" x14ac:dyDescent="0.3">
      <c r="A1377" t="s">
        <v>6439</v>
      </c>
      <c r="B1377" t="s">
        <v>6440</v>
      </c>
      <c r="C1377" t="s">
        <v>6441</v>
      </c>
      <c r="D1377" t="s">
        <v>6442</v>
      </c>
      <c r="E1377" t="s">
        <v>437</v>
      </c>
      <c r="F1377">
        <v>5</v>
      </c>
      <c r="G1377">
        <v>2022</v>
      </c>
      <c r="H1377" s="1">
        <v>44935.363792025462</v>
      </c>
      <c r="I1377" t="s">
        <v>3355</v>
      </c>
      <c r="J1377">
        <v>160</v>
      </c>
      <c r="K1377">
        <v>0</v>
      </c>
      <c r="L1377" t="s">
        <v>38</v>
      </c>
      <c r="M1377" t="s">
        <v>79</v>
      </c>
      <c r="Q1377">
        <v>160</v>
      </c>
      <c r="R1377" t="s">
        <v>52</v>
      </c>
      <c r="S1377">
        <v>47.486859000000003</v>
      </c>
      <c r="T1377">
        <v>-92.868300000000005</v>
      </c>
      <c r="U1377">
        <v>1.4130909089999999</v>
      </c>
      <c r="V1377">
        <v>2</v>
      </c>
      <c r="W1377">
        <v>5</v>
      </c>
      <c r="X1377">
        <v>5</v>
      </c>
      <c r="Y1377">
        <v>357.34800000000001</v>
      </c>
      <c r="AB1377" t="s">
        <v>1292</v>
      </c>
      <c r="AC1377" t="s">
        <v>72</v>
      </c>
      <c r="AD1377" t="s">
        <v>54</v>
      </c>
      <c r="AE1377" t="s">
        <v>65</v>
      </c>
      <c r="AF1377" t="s">
        <v>6443</v>
      </c>
    </row>
    <row r="1378" spans="1:32" x14ac:dyDescent="0.3">
      <c r="A1378" t="s">
        <v>6444</v>
      </c>
      <c r="B1378" t="s">
        <v>6445</v>
      </c>
      <c r="C1378" t="s">
        <v>6446</v>
      </c>
      <c r="D1378" t="s">
        <v>6447</v>
      </c>
      <c r="E1378" t="s">
        <v>111</v>
      </c>
      <c r="F1378">
        <v>4</v>
      </c>
      <c r="G1378">
        <v>2022</v>
      </c>
      <c r="H1378" s="1">
        <v>44950.445702696758</v>
      </c>
      <c r="I1378" t="s">
        <v>3355</v>
      </c>
      <c r="J1378">
        <v>159.80000000000001</v>
      </c>
      <c r="K1378">
        <v>0</v>
      </c>
      <c r="L1378" t="s">
        <v>38</v>
      </c>
      <c r="M1378" t="s">
        <v>51</v>
      </c>
      <c r="N1378">
        <v>159.80000000000001</v>
      </c>
      <c r="R1378" t="s">
        <v>52</v>
      </c>
      <c r="S1378">
        <v>34.023111</v>
      </c>
      <c r="T1378">
        <v>-85.272361000000004</v>
      </c>
      <c r="U1378">
        <v>1.84</v>
      </c>
      <c r="V1378">
        <v>1</v>
      </c>
      <c r="W1378">
        <v>3.5</v>
      </c>
      <c r="X1378">
        <v>1.89</v>
      </c>
      <c r="Y1378">
        <v>670.08</v>
      </c>
      <c r="Z1378">
        <v>13000558002</v>
      </c>
      <c r="AA1378">
        <v>1074.4178413330001</v>
      </c>
      <c r="AB1378" t="s">
        <v>41</v>
      </c>
      <c r="AC1378" t="s">
        <v>54</v>
      </c>
      <c r="AD1378" t="s">
        <v>54</v>
      </c>
      <c r="AE1378" t="s">
        <v>44</v>
      </c>
      <c r="AF1378" t="s">
        <v>6448</v>
      </c>
    </row>
    <row r="1379" spans="1:32" x14ac:dyDescent="0.3">
      <c r="A1379" t="s">
        <v>6449</v>
      </c>
      <c r="B1379" t="s">
        <v>6450</v>
      </c>
      <c r="C1379" t="s">
        <v>6451</v>
      </c>
      <c r="D1379" t="s">
        <v>6452</v>
      </c>
      <c r="E1379" t="s">
        <v>117</v>
      </c>
      <c r="F1379">
        <v>5</v>
      </c>
      <c r="G1379">
        <v>2022</v>
      </c>
      <c r="H1379" s="1">
        <v>44950.376778773149</v>
      </c>
      <c r="I1379" t="s">
        <v>3355</v>
      </c>
      <c r="J1379">
        <v>159.78</v>
      </c>
      <c r="K1379">
        <v>0</v>
      </c>
      <c r="L1379" t="s">
        <v>38</v>
      </c>
      <c r="M1379" t="s">
        <v>51</v>
      </c>
      <c r="N1379">
        <v>162.55000000000001</v>
      </c>
      <c r="R1379" t="s">
        <v>52</v>
      </c>
      <c r="S1379">
        <v>41.996043</v>
      </c>
      <c r="T1379">
        <v>-88.693241</v>
      </c>
      <c r="U1379">
        <v>3.4012500000000001</v>
      </c>
      <c r="V1379">
        <v>3</v>
      </c>
      <c r="W1379">
        <v>12.42</v>
      </c>
      <c r="X1379">
        <v>4.9000000000000004</v>
      </c>
      <c r="Y1379">
        <v>1241.8330000000001</v>
      </c>
      <c r="Z1379">
        <v>17007307001</v>
      </c>
      <c r="AA1379">
        <v>1305.6908342979</v>
      </c>
      <c r="AB1379" t="s">
        <v>41</v>
      </c>
      <c r="AC1379" t="s">
        <v>54</v>
      </c>
      <c r="AD1379" t="s">
        <v>215</v>
      </c>
      <c r="AE1379" t="s">
        <v>73</v>
      </c>
      <c r="AF1379" t="s">
        <v>6453</v>
      </c>
    </row>
    <row r="1380" spans="1:32" x14ac:dyDescent="0.3">
      <c r="A1380" t="s">
        <v>6454</v>
      </c>
      <c r="B1380" t="s">
        <v>6455</v>
      </c>
      <c r="C1380" t="s">
        <v>6456</v>
      </c>
      <c r="D1380" t="s">
        <v>6457</v>
      </c>
      <c r="E1380" t="s">
        <v>111</v>
      </c>
      <c r="F1380">
        <v>4</v>
      </c>
      <c r="G1380">
        <v>2022</v>
      </c>
      <c r="H1380" s="1">
        <v>44974.389725682871</v>
      </c>
      <c r="I1380" t="s">
        <v>3355</v>
      </c>
      <c r="J1380">
        <v>159</v>
      </c>
      <c r="K1380">
        <v>0</v>
      </c>
      <c r="L1380" t="s">
        <v>38</v>
      </c>
      <c r="M1380" t="s">
        <v>79</v>
      </c>
      <c r="Q1380">
        <v>159</v>
      </c>
      <c r="R1380" t="s">
        <v>94</v>
      </c>
      <c r="S1380">
        <v>34.221730000000001</v>
      </c>
      <c r="T1380">
        <v>-85.307569000000001</v>
      </c>
      <c r="U1380">
        <v>1.05</v>
      </c>
      <c r="V1380">
        <v>1</v>
      </c>
      <c r="W1380">
        <v>2</v>
      </c>
      <c r="X1380">
        <v>1.097</v>
      </c>
      <c r="Y1380">
        <v>381.6</v>
      </c>
      <c r="Z1380">
        <v>13000216007</v>
      </c>
      <c r="AA1380">
        <v>511.71426002470002</v>
      </c>
      <c r="AB1380" t="s">
        <v>54</v>
      </c>
      <c r="AC1380" t="s">
        <v>64</v>
      </c>
      <c r="AD1380" t="s">
        <v>54</v>
      </c>
      <c r="AE1380" t="s">
        <v>73</v>
      </c>
      <c r="AF1380" t="s">
        <v>6458</v>
      </c>
    </row>
    <row r="1381" spans="1:32" x14ac:dyDescent="0.3">
      <c r="A1381" t="s">
        <v>6459</v>
      </c>
      <c r="B1381" t="s">
        <v>6460</v>
      </c>
      <c r="C1381" t="s">
        <v>6461</v>
      </c>
      <c r="D1381" t="s">
        <v>6462</v>
      </c>
      <c r="E1381" t="s">
        <v>1023</v>
      </c>
      <c r="F1381">
        <v>8</v>
      </c>
      <c r="G1381">
        <v>2022</v>
      </c>
      <c r="H1381" s="1">
        <v>44978.379953275464</v>
      </c>
      <c r="I1381" t="s">
        <v>3355</v>
      </c>
      <c r="J1381">
        <v>158.84</v>
      </c>
      <c r="K1381">
        <v>0</v>
      </c>
      <c r="L1381" t="s">
        <v>38</v>
      </c>
      <c r="M1381" t="s">
        <v>630</v>
      </c>
      <c r="N1381">
        <v>143.04</v>
      </c>
      <c r="O1381">
        <v>20</v>
      </c>
      <c r="R1381" t="s">
        <v>52</v>
      </c>
      <c r="S1381">
        <v>39.557271</v>
      </c>
      <c r="T1381">
        <v>-107.353458</v>
      </c>
      <c r="U1381">
        <v>0.88337716700000002</v>
      </c>
      <c r="V1381">
        <v>1</v>
      </c>
      <c r="W1381">
        <v>2.34</v>
      </c>
      <c r="X1381">
        <v>0</v>
      </c>
      <c r="Y1381">
        <v>322.360026</v>
      </c>
      <c r="Z1381">
        <v>8181000000</v>
      </c>
      <c r="AA1381">
        <v>600.94557227099995</v>
      </c>
      <c r="AB1381" t="s">
        <v>41</v>
      </c>
      <c r="AC1381" t="s">
        <v>72</v>
      </c>
      <c r="AD1381" t="s">
        <v>54</v>
      </c>
      <c r="AE1381" t="s">
        <v>73</v>
      </c>
      <c r="AF1381" t="s">
        <v>6463</v>
      </c>
    </row>
    <row r="1382" spans="1:32" x14ac:dyDescent="0.3">
      <c r="A1382" t="s">
        <v>6464</v>
      </c>
      <c r="B1382" t="s">
        <v>6465</v>
      </c>
      <c r="C1382" t="s">
        <v>6466</v>
      </c>
      <c r="D1382" t="s">
        <v>6467</v>
      </c>
      <c r="E1382" t="s">
        <v>71</v>
      </c>
      <c r="F1382">
        <v>4</v>
      </c>
      <c r="G1382">
        <v>2022</v>
      </c>
      <c r="H1382" s="1">
        <v>44957.658218622688</v>
      </c>
      <c r="I1382" t="s">
        <v>3355</v>
      </c>
      <c r="J1382">
        <v>158.80000000000001</v>
      </c>
      <c r="K1382">
        <v>0</v>
      </c>
      <c r="L1382" t="s">
        <v>38</v>
      </c>
      <c r="M1382" t="s">
        <v>51</v>
      </c>
      <c r="N1382">
        <v>158.80000000000001</v>
      </c>
      <c r="R1382" t="s">
        <v>52</v>
      </c>
      <c r="S1382">
        <v>30.535806000000001</v>
      </c>
      <c r="T1382">
        <v>-89.705805999999995</v>
      </c>
      <c r="U1382">
        <v>1.002583333</v>
      </c>
      <c r="V1382">
        <v>1</v>
      </c>
      <c r="W1382">
        <v>2.4</v>
      </c>
      <c r="X1382">
        <v>0</v>
      </c>
      <c r="Y1382">
        <v>365.69799999999998</v>
      </c>
      <c r="AB1382" t="s">
        <v>41</v>
      </c>
      <c r="AC1382" t="s">
        <v>54</v>
      </c>
      <c r="AD1382" t="s">
        <v>54</v>
      </c>
      <c r="AE1382" t="s">
        <v>73</v>
      </c>
      <c r="AF1382" t="s">
        <v>6468</v>
      </c>
    </row>
    <row r="1383" spans="1:32" x14ac:dyDescent="0.3">
      <c r="A1383" t="s">
        <v>6469</v>
      </c>
      <c r="B1383" t="s">
        <v>6470</v>
      </c>
      <c r="C1383" t="s">
        <v>6471</v>
      </c>
      <c r="D1383" t="s">
        <v>6472</v>
      </c>
      <c r="E1383" t="s">
        <v>213</v>
      </c>
      <c r="F1383">
        <v>3</v>
      </c>
      <c r="G1383">
        <v>2022</v>
      </c>
      <c r="H1383" s="1">
        <v>44952.453153530092</v>
      </c>
      <c r="I1383" t="s">
        <v>3355</v>
      </c>
      <c r="J1383">
        <v>158.19999999999999</v>
      </c>
      <c r="K1383">
        <v>0</v>
      </c>
      <c r="L1383" t="s">
        <v>38</v>
      </c>
      <c r="M1383" t="s">
        <v>79</v>
      </c>
      <c r="Q1383">
        <v>158.19999999999999</v>
      </c>
      <c r="R1383" t="s">
        <v>94</v>
      </c>
      <c r="S1383">
        <v>40.349443999999998</v>
      </c>
      <c r="T1383">
        <v>-76.084444000000005</v>
      </c>
      <c r="U1383">
        <v>0.64901041699999995</v>
      </c>
      <c r="V1383">
        <v>1</v>
      </c>
      <c r="W1383">
        <v>1.4</v>
      </c>
      <c r="X1383">
        <v>0</v>
      </c>
      <c r="Y1383">
        <v>236.42969199999999</v>
      </c>
      <c r="Z1383">
        <v>42001076001</v>
      </c>
      <c r="AA1383">
        <v>442.51446685410008</v>
      </c>
      <c r="AB1383" t="s">
        <v>41</v>
      </c>
      <c r="AC1383" t="s">
        <v>144</v>
      </c>
      <c r="AD1383" t="s">
        <v>54</v>
      </c>
      <c r="AE1383" t="s">
        <v>54</v>
      </c>
      <c r="AF1383" t="s">
        <v>6473</v>
      </c>
    </row>
    <row r="1384" spans="1:32" x14ac:dyDescent="0.3">
      <c r="A1384" t="s">
        <v>6474</v>
      </c>
      <c r="B1384" t="s">
        <v>6475</v>
      </c>
      <c r="C1384" t="s">
        <v>6476</v>
      </c>
      <c r="D1384" t="s">
        <v>6477</v>
      </c>
      <c r="E1384" t="s">
        <v>61</v>
      </c>
      <c r="F1384">
        <v>1</v>
      </c>
      <c r="G1384">
        <v>2022</v>
      </c>
      <c r="H1384" s="1">
        <v>44970.552624328702</v>
      </c>
      <c r="I1384" t="s">
        <v>3355</v>
      </c>
      <c r="J1384">
        <v>158</v>
      </c>
      <c r="K1384">
        <v>0</v>
      </c>
      <c r="L1384" t="s">
        <v>38</v>
      </c>
      <c r="M1384" t="s">
        <v>79</v>
      </c>
      <c r="Q1384">
        <v>158</v>
      </c>
      <c r="R1384" t="s">
        <v>86</v>
      </c>
      <c r="S1384">
        <v>41.290159000000003</v>
      </c>
      <c r="T1384">
        <v>-73.490437999999997</v>
      </c>
      <c r="U1384">
        <v>0.76333333299999995</v>
      </c>
      <c r="V1384">
        <v>1</v>
      </c>
      <c r="W1384">
        <v>1</v>
      </c>
      <c r="X1384">
        <v>0</v>
      </c>
      <c r="Y1384">
        <v>277.94</v>
      </c>
      <c r="Z1384">
        <v>9001180001</v>
      </c>
      <c r="AA1384">
        <v>291.36755019200001</v>
      </c>
      <c r="AB1384" t="s">
        <v>54</v>
      </c>
      <c r="AC1384" t="s">
        <v>54</v>
      </c>
      <c r="AD1384" t="s">
        <v>54</v>
      </c>
      <c r="AE1384" t="s">
        <v>73</v>
      </c>
      <c r="AF1384" t="s">
        <v>6478</v>
      </c>
    </row>
    <row r="1385" spans="1:32" x14ac:dyDescent="0.3">
      <c r="A1385" t="s">
        <v>6479</v>
      </c>
      <c r="B1385" t="s">
        <v>6480</v>
      </c>
      <c r="C1385" t="s">
        <v>6481</v>
      </c>
      <c r="D1385" t="s">
        <v>6482</v>
      </c>
      <c r="E1385" t="s">
        <v>253</v>
      </c>
      <c r="F1385">
        <v>5</v>
      </c>
      <c r="G1385">
        <v>2022</v>
      </c>
      <c r="H1385" s="1">
        <v>44935.564548206021</v>
      </c>
      <c r="I1385" t="s">
        <v>3355</v>
      </c>
      <c r="J1385">
        <v>158</v>
      </c>
      <c r="K1385">
        <v>0</v>
      </c>
      <c r="L1385" t="s">
        <v>38</v>
      </c>
      <c r="M1385" t="s">
        <v>51</v>
      </c>
      <c r="N1385">
        <v>177</v>
      </c>
      <c r="R1385" t="s">
        <v>86</v>
      </c>
      <c r="S1385">
        <v>39.031999999999996</v>
      </c>
      <c r="T1385">
        <v>-87.146528000000004</v>
      </c>
      <c r="U1385">
        <v>1.097941667</v>
      </c>
      <c r="V1385">
        <v>1</v>
      </c>
      <c r="W1385">
        <v>6</v>
      </c>
      <c r="X1385">
        <v>0.5</v>
      </c>
      <c r="Y1385">
        <v>398.91699999999997</v>
      </c>
      <c r="Z1385">
        <v>18003030001</v>
      </c>
      <c r="AA1385">
        <v>473.4722690619999</v>
      </c>
      <c r="AB1385" t="s">
        <v>41</v>
      </c>
      <c r="AC1385" t="s">
        <v>72</v>
      </c>
      <c r="AD1385" t="s">
        <v>54</v>
      </c>
      <c r="AE1385" t="s">
        <v>73</v>
      </c>
      <c r="AF1385" t="s">
        <v>6483</v>
      </c>
    </row>
    <row r="1386" spans="1:32" x14ac:dyDescent="0.3">
      <c r="A1386" t="s">
        <v>6484</v>
      </c>
      <c r="B1386" t="s">
        <v>6485</v>
      </c>
      <c r="C1386" t="s">
        <v>6486</v>
      </c>
      <c r="D1386" t="s">
        <v>6487</v>
      </c>
      <c r="E1386" t="s">
        <v>136</v>
      </c>
      <c r="F1386">
        <v>4</v>
      </c>
      <c r="G1386">
        <v>2022</v>
      </c>
      <c r="H1386" s="1">
        <v>44957.485443449077</v>
      </c>
      <c r="I1386" t="s">
        <v>3355</v>
      </c>
      <c r="J1386">
        <v>157.91</v>
      </c>
      <c r="K1386">
        <v>1</v>
      </c>
      <c r="L1386" t="s">
        <v>51</v>
      </c>
      <c r="M1386" t="s">
        <v>51</v>
      </c>
      <c r="N1386">
        <v>157.91</v>
      </c>
      <c r="R1386" t="s">
        <v>52</v>
      </c>
      <c r="S1386">
        <v>34.855387999999998</v>
      </c>
      <c r="T1386">
        <v>-79.724997999999999</v>
      </c>
      <c r="U1386">
        <v>0.64396666700000005</v>
      </c>
      <c r="V1386">
        <v>1</v>
      </c>
      <c r="W1386">
        <v>1</v>
      </c>
      <c r="X1386">
        <v>0</v>
      </c>
      <c r="Y1386">
        <v>234.89840000000001</v>
      </c>
      <c r="Z1386">
        <v>37007701002</v>
      </c>
      <c r="AA1386">
        <v>311.58117398656998</v>
      </c>
      <c r="AB1386" t="s">
        <v>41</v>
      </c>
      <c r="AC1386" t="s">
        <v>54</v>
      </c>
      <c r="AD1386" t="s">
        <v>54</v>
      </c>
      <c r="AE1386" t="s">
        <v>54</v>
      </c>
      <c r="AF1386" t="s">
        <v>6488</v>
      </c>
    </row>
    <row r="1387" spans="1:32" x14ac:dyDescent="0.3">
      <c r="A1387" t="s">
        <v>6489</v>
      </c>
      <c r="B1387" t="s">
        <v>6490</v>
      </c>
      <c r="C1387" t="s">
        <v>6491</v>
      </c>
      <c r="D1387" t="s">
        <v>6492</v>
      </c>
      <c r="E1387" t="s">
        <v>253</v>
      </c>
      <c r="F1387">
        <v>5</v>
      </c>
      <c r="G1387">
        <v>2022</v>
      </c>
      <c r="H1387" s="1">
        <v>44985.358527453704</v>
      </c>
      <c r="I1387" t="s">
        <v>3355</v>
      </c>
      <c r="J1387">
        <v>155.6</v>
      </c>
      <c r="K1387">
        <v>0</v>
      </c>
      <c r="L1387" t="s">
        <v>38</v>
      </c>
      <c r="M1387" t="s">
        <v>79</v>
      </c>
      <c r="Q1387">
        <v>155.6</v>
      </c>
      <c r="R1387" t="s">
        <v>52</v>
      </c>
      <c r="S1387">
        <v>41.651806000000001</v>
      </c>
      <c r="T1387">
        <v>-85.413694000000007</v>
      </c>
      <c r="U1387">
        <v>0.42317500000000002</v>
      </c>
      <c r="V1387">
        <v>1</v>
      </c>
      <c r="W1387">
        <v>1.8</v>
      </c>
      <c r="X1387">
        <v>0.35</v>
      </c>
      <c r="Y1387">
        <v>154.3203</v>
      </c>
      <c r="Z1387">
        <v>18004874001</v>
      </c>
      <c r="AA1387">
        <v>655.57698793200007</v>
      </c>
      <c r="AB1387" t="s">
        <v>41</v>
      </c>
      <c r="AC1387" t="s">
        <v>54</v>
      </c>
      <c r="AD1387" t="s">
        <v>54</v>
      </c>
      <c r="AE1387" t="s">
        <v>73</v>
      </c>
      <c r="AF1387" t="s">
        <v>6493</v>
      </c>
    </row>
    <row r="1388" spans="1:32" x14ac:dyDescent="0.3">
      <c r="A1388" t="s">
        <v>6494</v>
      </c>
      <c r="B1388" t="s">
        <v>6495</v>
      </c>
      <c r="C1388" t="s">
        <v>6496</v>
      </c>
      <c r="D1388" t="s">
        <v>6497</v>
      </c>
      <c r="E1388" t="s">
        <v>85</v>
      </c>
      <c r="F1388">
        <v>2</v>
      </c>
      <c r="G1388">
        <v>2022</v>
      </c>
      <c r="H1388" s="1">
        <v>44985.460239131942</v>
      </c>
      <c r="I1388" t="s">
        <v>3355</v>
      </c>
      <c r="J1388">
        <v>155.44999999999999</v>
      </c>
      <c r="K1388">
        <v>0</v>
      </c>
      <c r="L1388" t="s">
        <v>38</v>
      </c>
      <c r="M1388" t="s">
        <v>51</v>
      </c>
      <c r="N1388">
        <v>155.44999999999999</v>
      </c>
      <c r="R1388" t="s">
        <v>86</v>
      </c>
      <c r="S1388">
        <v>42.788611000000003</v>
      </c>
      <c r="T1388">
        <v>-73.685028000000003</v>
      </c>
      <c r="U1388">
        <v>0.97833333300000003</v>
      </c>
      <c r="V1388">
        <v>1</v>
      </c>
      <c r="W1388">
        <v>1.5</v>
      </c>
      <c r="X1388">
        <v>0</v>
      </c>
      <c r="Y1388">
        <v>357.02499999999998</v>
      </c>
      <c r="Z1388">
        <v>36005043001</v>
      </c>
      <c r="AA1388">
        <v>293.73491153730998</v>
      </c>
      <c r="AB1388" t="s">
        <v>41</v>
      </c>
      <c r="AC1388" t="s">
        <v>54</v>
      </c>
      <c r="AD1388" t="s">
        <v>54</v>
      </c>
      <c r="AE1388" t="s">
        <v>73</v>
      </c>
      <c r="AF1388" t="s">
        <v>6498</v>
      </c>
    </row>
    <row r="1389" spans="1:32" x14ac:dyDescent="0.3">
      <c r="A1389" t="s">
        <v>6499</v>
      </c>
      <c r="B1389" t="s">
        <v>6500</v>
      </c>
      <c r="C1389" t="s">
        <v>6500</v>
      </c>
      <c r="D1389" t="s">
        <v>6501</v>
      </c>
      <c r="E1389" t="s">
        <v>99</v>
      </c>
      <c r="F1389">
        <v>6</v>
      </c>
      <c r="G1389">
        <v>2022</v>
      </c>
      <c r="H1389" s="1">
        <v>44826.457089641204</v>
      </c>
      <c r="I1389" t="s">
        <v>3355</v>
      </c>
      <c r="J1389">
        <v>154.53</v>
      </c>
      <c r="K1389">
        <v>0</v>
      </c>
      <c r="L1389" t="s">
        <v>38</v>
      </c>
      <c r="M1389" t="s">
        <v>79</v>
      </c>
      <c r="Q1389">
        <v>154.53</v>
      </c>
      <c r="R1389" t="s">
        <v>52</v>
      </c>
      <c r="S1389">
        <v>29.800194000000001</v>
      </c>
      <c r="T1389">
        <v>-95.050250000000005</v>
      </c>
      <c r="U1389">
        <v>0.82096775</v>
      </c>
      <c r="V1389">
        <v>1</v>
      </c>
      <c r="W1389">
        <v>2.35</v>
      </c>
      <c r="X1389">
        <v>0</v>
      </c>
      <c r="Y1389">
        <v>299.065046</v>
      </c>
      <c r="Z1389">
        <v>48007038001</v>
      </c>
      <c r="AB1389" t="s">
        <v>41</v>
      </c>
      <c r="AC1389" t="s">
        <v>54</v>
      </c>
      <c r="AD1389" t="s">
        <v>54</v>
      </c>
      <c r="AE1389" t="s">
        <v>73</v>
      </c>
      <c r="AF1389" t="s">
        <v>6502</v>
      </c>
    </row>
    <row r="1390" spans="1:32" x14ac:dyDescent="0.3">
      <c r="A1390" t="s">
        <v>6503</v>
      </c>
      <c r="B1390" t="s">
        <v>6504</v>
      </c>
      <c r="C1390" t="s">
        <v>6505</v>
      </c>
      <c r="D1390" t="s">
        <v>6506</v>
      </c>
      <c r="E1390" t="s">
        <v>1023</v>
      </c>
      <c r="F1390">
        <v>8</v>
      </c>
      <c r="G1390">
        <v>2022</v>
      </c>
      <c r="H1390" s="1">
        <v>44974.477333657407</v>
      </c>
      <c r="I1390" t="s">
        <v>3355</v>
      </c>
      <c r="J1390">
        <v>154.06</v>
      </c>
      <c r="K1390">
        <v>0</v>
      </c>
      <c r="L1390" t="s">
        <v>38</v>
      </c>
      <c r="M1390" t="s">
        <v>79</v>
      </c>
      <c r="Q1390">
        <v>154.06</v>
      </c>
      <c r="R1390" t="s">
        <v>94</v>
      </c>
      <c r="S1390">
        <v>39.962221999999997</v>
      </c>
      <c r="T1390">
        <v>-105.815556</v>
      </c>
      <c r="U1390">
        <v>0.64858333300000004</v>
      </c>
      <c r="V1390">
        <v>1</v>
      </c>
      <c r="W1390">
        <v>2.4990000000000001</v>
      </c>
      <c r="X1390">
        <v>0</v>
      </c>
      <c r="Y1390">
        <v>236.85</v>
      </c>
      <c r="Z1390">
        <v>8000204001</v>
      </c>
      <c r="AA1390">
        <v>260.40974798410002</v>
      </c>
      <c r="AB1390" t="s">
        <v>41</v>
      </c>
      <c r="AC1390" t="s">
        <v>54</v>
      </c>
      <c r="AD1390" t="s">
        <v>54</v>
      </c>
      <c r="AE1390" t="s">
        <v>73</v>
      </c>
      <c r="AF1390" t="s">
        <v>6507</v>
      </c>
    </row>
    <row r="1391" spans="1:32" x14ac:dyDescent="0.3">
      <c r="A1391" t="s">
        <v>6508</v>
      </c>
      <c r="B1391" t="s">
        <v>6509</v>
      </c>
      <c r="C1391" t="s">
        <v>6510</v>
      </c>
      <c r="D1391" t="s">
        <v>6511</v>
      </c>
      <c r="E1391" t="s">
        <v>172</v>
      </c>
      <c r="F1391">
        <v>4</v>
      </c>
      <c r="G1391">
        <v>2022</v>
      </c>
      <c r="H1391" s="1">
        <v>44978.651715324071</v>
      </c>
      <c r="I1391" t="s">
        <v>3355</v>
      </c>
      <c r="J1391">
        <v>154</v>
      </c>
      <c r="K1391">
        <v>0</v>
      </c>
      <c r="L1391" t="s">
        <v>38</v>
      </c>
      <c r="M1391" t="s">
        <v>51</v>
      </c>
      <c r="N1391">
        <v>154</v>
      </c>
      <c r="R1391" t="s">
        <v>52</v>
      </c>
      <c r="S1391">
        <v>34.685000000000002</v>
      </c>
      <c r="T1391">
        <v>-82.833332999999996</v>
      </c>
      <c r="U1391">
        <v>0.78516666700000004</v>
      </c>
      <c r="V1391">
        <v>1</v>
      </c>
      <c r="W1391">
        <v>0</v>
      </c>
      <c r="X1391">
        <v>0</v>
      </c>
      <c r="Y1391">
        <v>286.27</v>
      </c>
      <c r="Z1391">
        <v>45000217001</v>
      </c>
      <c r="AA1391">
        <v>386.24410872327002</v>
      </c>
      <c r="AB1391" t="s">
        <v>41</v>
      </c>
      <c r="AC1391" t="s">
        <v>54</v>
      </c>
      <c r="AD1391" t="s">
        <v>54</v>
      </c>
      <c r="AE1391" t="s">
        <v>73</v>
      </c>
      <c r="AF1391" t="s">
        <v>6512</v>
      </c>
    </row>
    <row r="1392" spans="1:32" x14ac:dyDescent="0.3">
      <c r="A1392" t="s">
        <v>6513</v>
      </c>
      <c r="B1392" t="s">
        <v>6514</v>
      </c>
      <c r="C1392" t="s">
        <v>6514</v>
      </c>
      <c r="D1392" t="s">
        <v>98</v>
      </c>
      <c r="E1392" t="s">
        <v>99</v>
      </c>
      <c r="F1392">
        <v>6</v>
      </c>
      <c r="G1392">
        <v>2022</v>
      </c>
      <c r="H1392" s="1">
        <v>44834.940255300928</v>
      </c>
      <c r="I1392" t="s">
        <v>3355</v>
      </c>
      <c r="J1392">
        <v>153.72</v>
      </c>
      <c r="K1392">
        <v>0</v>
      </c>
      <c r="L1392" t="s">
        <v>38</v>
      </c>
      <c r="M1392" t="s">
        <v>51</v>
      </c>
      <c r="N1392">
        <v>153.72</v>
      </c>
      <c r="R1392" t="s">
        <v>52</v>
      </c>
      <c r="S1392">
        <v>29.799199999999999</v>
      </c>
      <c r="T1392">
        <v>-95.769420999999994</v>
      </c>
      <c r="U1392">
        <v>1.60703675</v>
      </c>
      <c r="V1392">
        <v>1</v>
      </c>
      <c r="W1392">
        <v>3</v>
      </c>
      <c r="X1392">
        <v>0</v>
      </c>
      <c r="Y1392">
        <v>196.10002299999999</v>
      </c>
      <c r="AB1392" t="s">
        <v>87</v>
      </c>
      <c r="AC1392" t="s">
        <v>54</v>
      </c>
      <c r="AD1392" t="s">
        <v>54</v>
      </c>
      <c r="AE1392" t="s">
        <v>54</v>
      </c>
      <c r="AF1392" t="s">
        <v>6515</v>
      </c>
    </row>
    <row r="1393" spans="1:32" x14ac:dyDescent="0.3">
      <c r="A1393" t="s">
        <v>6516</v>
      </c>
      <c r="B1393" t="s">
        <v>6517</v>
      </c>
      <c r="C1393" t="s">
        <v>6518</v>
      </c>
      <c r="D1393" t="s">
        <v>3640</v>
      </c>
      <c r="E1393" t="s">
        <v>85</v>
      </c>
      <c r="F1393">
        <v>2</v>
      </c>
      <c r="G1393">
        <v>2022</v>
      </c>
      <c r="H1393" s="1">
        <v>44972.511367141204</v>
      </c>
      <c r="I1393" t="s">
        <v>3355</v>
      </c>
      <c r="J1393">
        <v>152.1</v>
      </c>
      <c r="K1393">
        <v>0</v>
      </c>
      <c r="L1393" t="s">
        <v>38</v>
      </c>
      <c r="M1393" t="s">
        <v>79</v>
      </c>
      <c r="Q1393">
        <v>152.1</v>
      </c>
      <c r="R1393" t="s">
        <v>94</v>
      </c>
      <c r="S1393">
        <v>42.762549999999997</v>
      </c>
      <c r="T1393">
        <v>-78.632940000000005</v>
      </c>
      <c r="U1393">
        <v>0</v>
      </c>
      <c r="V1393">
        <v>1</v>
      </c>
      <c r="W1393">
        <v>3.14</v>
      </c>
      <c r="X1393">
        <v>0</v>
      </c>
      <c r="Y1393">
        <v>0</v>
      </c>
      <c r="Z1393">
        <v>36009084001</v>
      </c>
      <c r="AA1393">
        <v>825.29858591883999</v>
      </c>
      <c r="AB1393" t="s">
        <v>41</v>
      </c>
      <c r="AC1393" t="s">
        <v>64</v>
      </c>
      <c r="AD1393" t="s">
        <v>54</v>
      </c>
      <c r="AE1393" t="s">
        <v>73</v>
      </c>
      <c r="AF1393" t="s">
        <v>6519</v>
      </c>
    </row>
    <row r="1394" spans="1:32" x14ac:dyDescent="0.3">
      <c r="A1394" t="s">
        <v>6520</v>
      </c>
      <c r="B1394" t="s">
        <v>6521</v>
      </c>
      <c r="C1394" t="s">
        <v>6521</v>
      </c>
      <c r="D1394" t="s">
        <v>3368</v>
      </c>
      <c r="E1394" t="s">
        <v>99</v>
      </c>
      <c r="F1394">
        <v>6</v>
      </c>
      <c r="G1394">
        <v>2022</v>
      </c>
      <c r="H1394" s="1">
        <v>44831.536142164354</v>
      </c>
      <c r="I1394" t="s">
        <v>3355</v>
      </c>
      <c r="J1394">
        <v>150.18799999999999</v>
      </c>
      <c r="K1394">
        <v>0</v>
      </c>
      <c r="L1394" t="s">
        <v>38</v>
      </c>
      <c r="M1394" t="s">
        <v>79</v>
      </c>
      <c r="Q1394">
        <v>150.18799999999999</v>
      </c>
      <c r="R1394" t="s">
        <v>94</v>
      </c>
      <c r="S1394">
        <v>30.082194000000001</v>
      </c>
      <c r="T1394">
        <v>-97.796666999999999</v>
      </c>
      <c r="U1394">
        <v>0.43575000000000003</v>
      </c>
      <c r="V1394">
        <v>3</v>
      </c>
      <c r="W1394">
        <v>2.7</v>
      </c>
      <c r="X1394">
        <v>0.99</v>
      </c>
      <c r="Y1394">
        <v>158.60599999999999</v>
      </c>
      <c r="AB1394" t="s">
        <v>41</v>
      </c>
      <c r="AC1394" t="s">
        <v>54</v>
      </c>
      <c r="AD1394" t="s">
        <v>54</v>
      </c>
      <c r="AE1394" t="s">
        <v>73</v>
      </c>
      <c r="AF1394" t="s">
        <v>6522</v>
      </c>
    </row>
    <row r="1395" spans="1:32" x14ac:dyDescent="0.3">
      <c r="A1395" t="s">
        <v>6523</v>
      </c>
      <c r="B1395" t="s">
        <v>6524</v>
      </c>
      <c r="C1395" t="s">
        <v>6525</v>
      </c>
      <c r="D1395" t="s">
        <v>6526</v>
      </c>
      <c r="E1395" t="s">
        <v>136</v>
      </c>
      <c r="F1395">
        <v>4</v>
      </c>
      <c r="G1395">
        <v>2022</v>
      </c>
      <c r="H1395" s="1">
        <v>44973.532415590278</v>
      </c>
      <c r="I1395" t="s">
        <v>3355</v>
      </c>
      <c r="J1395">
        <v>150</v>
      </c>
      <c r="K1395">
        <v>0</v>
      </c>
      <c r="L1395" t="s">
        <v>38</v>
      </c>
      <c r="M1395" t="s">
        <v>51</v>
      </c>
      <c r="N1395">
        <v>150</v>
      </c>
      <c r="R1395" t="s">
        <v>86</v>
      </c>
      <c r="S1395">
        <v>35.517809999999997</v>
      </c>
      <c r="T1395">
        <v>-83.094809999999995</v>
      </c>
      <c r="U1395">
        <v>0.34679166700000003</v>
      </c>
      <c r="V1395">
        <v>1</v>
      </c>
      <c r="W1395">
        <v>1</v>
      </c>
      <c r="X1395">
        <v>0</v>
      </c>
      <c r="Y1395">
        <v>126.1361</v>
      </c>
      <c r="Z1395">
        <v>37004404001</v>
      </c>
      <c r="AA1395">
        <v>240.37822890839999</v>
      </c>
      <c r="AB1395" t="s">
        <v>87</v>
      </c>
      <c r="AC1395" t="s">
        <v>54</v>
      </c>
      <c r="AD1395" t="s">
        <v>54</v>
      </c>
      <c r="AE1395" t="s">
        <v>73</v>
      </c>
      <c r="AF1395" t="s">
        <v>6527</v>
      </c>
    </row>
    <row r="1396" spans="1:32" x14ac:dyDescent="0.3">
      <c r="A1396" t="s">
        <v>6528</v>
      </c>
      <c r="B1396" t="s">
        <v>6529</v>
      </c>
      <c r="C1396" t="s">
        <v>6530</v>
      </c>
      <c r="D1396" t="s">
        <v>6528</v>
      </c>
      <c r="E1396" t="s">
        <v>437</v>
      </c>
      <c r="F1396">
        <v>5</v>
      </c>
      <c r="G1396">
        <v>2022</v>
      </c>
      <c r="H1396" s="1">
        <v>44917.681867233798</v>
      </c>
      <c r="I1396" t="s">
        <v>3355</v>
      </c>
      <c r="J1396">
        <v>150</v>
      </c>
      <c r="K1396">
        <v>0</v>
      </c>
      <c r="L1396" t="s">
        <v>38</v>
      </c>
      <c r="M1396" t="s">
        <v>51</v>
      </c>
      <c r="N1396">
        <v>150</v>
      </c>
      <c r="R1396" t="s">
        <v>52</v>
      </c>
      <c r="S1396">
        <v>44.559699999999999</v>
      </c>
      <c r="T1396">
        <v>-93.566995000000006</v>
      </c>
      <c r="U1396">
        <v>0.69883333299999995</v>
      </c>
      <c r="V1396">
        <v>1</v>
      </c>
      <c r="W1396">
        <v>1.3779999999999999</v>
      </c>
      <c r="X1396">
        <v>0</v>
      </c>
      <c r="Y1396">
        <v>255.23400000000001</v>
      </c>
      <c r="AB1396" t="s">
        <v>54</v>
      </c>
      <c r="AC1396" t="s">
        <v>72</v>
      </c>
      <c r="AD1396" t="s">
        <v>537</v>
      </c>
      <c r="AE1396" t="s">
        <v>73</v>
      </c>
      <c r="AF1396" t="s">
        <v>6531</v>
      </c>
    </row>
    <row r="1397" spans="1:32" x14ac:dyDescent="0.3">
      <c r="A1397" t="s">
        <v>6532</v>
      </c>
      <c r="B1397" t="s">
        <v>6533</v>
      </c>
      <c r="C1397" t="s">
        <v>6534</v>
      </c>
      <c r="D1397" t="s">
        <v>6535</v>
      </c>
      <c r="E1397" t="s">
        <v>213</v>
      </c>
      <c r="F1397">
        <v>3</v>
      </c>
      <c r="G1397">
        <v>2022</v>
      </c>
      <c r="H1397" s="1">
        <v>44952.469463090281</v>
      </c>
      <c r="I1397" t="s">
        <v>3355</v>
      </c>
      <c r="J1397">
        <v>149.88999999999999</v>
      </c>
      <c r="K1397">
        <v>0</v>
      </c>
      <c r="L1397" t="s">
        <v>38</v>
      </c>
      <c r="M1397" t="s">
        <v>679</v>
      </c>
      <c r="O1397">
        <v>150</v>
      </c>
      <c r="R1397" t="s">
        <v>52</v>
      </c>
      <c r="S1397">
        <v>40.321179999999998</v>
      </c>
      <c r="T1397">
        <v>-75.339020000000005</v>
      </c>
      <c r="U1397">
        <v>0.68808333300000002</v>
      </c>
      <c r="V1397">
        <v>2</v>
      </c>
      <c r="W1397">
        <v>1.23</v>
      </c>
      <c r="X1397">
        <v>0</v>
      </c>
      <c r="Y1397">
        <v>250.989</v>
      </c>
      <c r="Z1397">
        <v>42000010001</v>
      </c>
      <c r="AA1397">
        <v>307.7569748903</v>
      </c>
      <c r="AB1397" t="s">
        <v>41</v>
      </c>
      <c r="AC1397" t="s">
        <v>54</v>
      </c>
      <c r="AD1397" t="s">
        <v>54</v>
      </c>
      <c r="AE1397" t="s">
        <v>55</v>
      </c>
      <c r="AF1397" t="s">
        <v>6536</v>
      </c>
    </row>
    <row r="1398" spans="1:32" x14ac:dyDescent="0.3">
      <c r="A1398" t="s">
        <v>6537</v>
      </c>
      <c r="B1398" t="s">
        <v>6538</v>
      </c>
      <c r="C1398" t="s">
        <v>6539</v>
      </c>
      <c r="D1398" t="s">
        <v>6540</v>
      </c>
      <c r="E1398" t="s">
        <v>136</v>
      </c>
      <c r="F1398">
        <v>4</v>
      </c>
      <c r="G1398">
        <v>2022</v>
      </c>
      <c r="H1398" s="1">
        <v>44953.41420806713</v>
      </c>
      <c r="I1398" t="s">
        <v>3355</v>
      </c>
      <c r="J1398">
        <v>149.32</v>
      </c>
      <c r="K1398">
        <v>0</v>
      </c>
      <c r="L1398" t="s">
        <v>38</v>
      </c>
      <c r="M1398" t="s">
        <v>51</v>
      </c>
      <c r="N1398">
        <v>149.32</v>
      </c>
      <c r="R1398" t="s">
        <v>52</v>
      </c>
      <c r="S1398">
        <v>34.480350000000001</v>
      </c>
      <c r="T1398">
        <v>-77.552859999999995</v>
      </c>
      <c r="Z1398">
        <v>37007105001</v>
      </c>
      <c r="AA1398">
        <v>628.26128010150001</v>
      </c>
      <c r="AB1398" t="s">
        <v>41</v>
      </c>
      <c r="AC1398" t="s">
        <v>54</v>
      </c>
      <c r="AD1398" t="s">
        <v>54</v>
      </c>
      <c r="AE1398" t="s">
        <v>73</v>
      </c>
      <c r="AF1398" t="s">
        <v>6541</v>
      </c>
    </row>
    <row r="1399" spans="1:32" x14ac:dyDescent="0.3">
      <c r="A1399" t="s">
        <v>6542</v>
      </c>
      <c r="B1399" t="s">
        <v>6543</v>
      </c>
      <c r="C1399" t="s">
        <v>6543</v>
      </c>
      <c r="D1399" t="s">
        <v>98</v>
      </c>
      <c r="E1399" t="s">
        <v>99</v>
      </c>
      <c r="F1399">
        <v>6</v>
      </c>
      <c r="G1399">
        <v>2022</v>
      </c>
      <c r="H1399" s="1">
        <v>44830.431582407407</v>
      </c>
      <c r="I1399" t="s">
        <v>3355</v>
      </c>
      <c r="J1399">
        <v>148.87</v>
      </c>
      <c r="K1399">
        <v>0</v>
      </c>
      <c r="L1399" t="s">
        <v>38</v>
      </c>
      <c r="M1399" t="s">
        <v>79</v>
      </c>
      <c r="Q1399">
        <v>137.85</v>
      </c>
      <c r="R1399" t="s">
        <v>94</v>
      </c>
      <c r="S1399">
        <v>30.001415000000001</v>
      </c>
      <c r="T1399">
        <v>-95.572052999999997</v>
      </c>
      <c r="U1399">
        <v>0.84399999999999997</v>
      </c>
      <c r="V1399">
        <v>1</v>
      </c>
      <c r="W1399">
        <v>1.65</v>
      </c>
      <c r="X1399">
        <v>0</v>
      </c>
      <c r="Y1399">
        <v>308.12700000000001</v>
      </c>
      <c r="AB1399" t="s">
        <v>41</v>
      </c>
      <c r="AC1399" t="s">
        <v>54</v>
      </c>
      <c r="AD1399" t="s">
        <v>54</v>
      </c>
      <c r="AE1399" t="s">
        <v>54</v>
      </c>
      <c r="AF1399" t="s">
        <v>6544</v>
      </c>
    </row>
    <row r="1400" spans="1:32" x14ac:dyDescent="0.3">
      <c r="A1400" t="s">
        <v>6545</v>
      </c>
      <c r="B1400" t="s">
        <v>6546</v>
      </c>
      <c r="C1400" t="s">
        <v>6546</v>
      </c>
      <c r="D1400" t="s">
        <v>6547</v>
      </c>
      <c r="E1400" t="s">
        <v>99</v>
      </c>
      <c r="F1400">
        <v>6</v>
      </c>
      <c r="G1400">
        <v>2022</v>
      </c>
      <c r="H1400" s="1">
        <v>44819.330531018517</v>
      </c>
      <c r="I1400" t="s">
        <v>3355</v>
      </c>
      <c r="J1400">
        <v>148.80000000000001</v>
      </c>
      <c r="K1400">
        <v>0</v>
      </c>
      <c r="L1400" t="s">
        <v>38</v>
      </c>
      <c r="M1400" t="s">
        <v>79</v>
      </c>
      <c r="Q1400">
        <v>148.80000000000001</v>
      </c>
      <c r="R1400" t="s">
        <v>94</v>
      </c>
      <c r="S1400">
        <v>28.882999999999999</v>
      </c>
      <c r="T1400">
        <v>-99.112166999999999</v>
      </c>
      <c r="U1400">
        <v>2.8915166669999999</v>
      </c>
      <c r="V1400">
        <v>1</v>
      </c>
      <c r="W1400">
        <v>1.95</v>
      </c>
      <c r="X1400">
        <v>1.95</v>
      </c>
      <c r="Y1400">
        <v>1070.059</v>
      </c>
      <c r="Z1400">
        <v>48001151001</v>
      </c>
      <c r="AB1400" t="s">
        <v>1420</v>
      </c>
      <c r="AC1400" t="s">
        <v>54</v>
      </c>
      <c r="AD1400" t="s">
        <v>54</v>
      </c>
      <c r="AE1400" t="s">
        <v>54</v>
      </c>
      <c r="AF1400" t="s">
        <v>6548</v>
      </c>
    </row>
    <row r="1401" spans="1:32" x14ac:dyDescent="0.3">
      <c r="A1401" t="s">
        <v>6549</v>
      </c>
      <c r="B1401" t="s">
        <v>6550</v>
      </c>
      <c r="C1401" t="s">
        <v>6551</v>
      </c>
      <c r="D1401" t="s">
        <v>6552</v>
      </c>
      <c r="E1401" t="s">
        <v>136</v>
      </c>
      <c r="F1401">
        <v>4</v>
      </c>
      <c r="G1401">
        <v>2022</v>
      </c>
      <c r="H1401" s="1">
        <v>44963.468030335651</v>
      </c>
      <c r="I1401" t="s">
        <v>3355</v>
      </c>
      <c r="J1401">
        <v>147.88</v>
      </c>
      <c r="K1401">
        <v>0</v>
      </c>
      <c r="L1401" t="s">
        <v>38</v>
      </c>
      <c r="M1401" t="s">
        <v>51</v>
      </c>
      <c r="N1401">
        <v>147.88</v>
      </c>
      <c r="R1401" t="s">
        <v>52</v>
      </c>
      <c r="S1401">
        <v>34.730915000000003</v>
      </c>
      <c r="T1401">
        <v>-77.983317999999997</v>
      </c>
      <c r="U1401">
        <v>1.3042</v>
      </c>
      <c r="V1401">
        <v>1</v>
      </c>
      <c r="W1401">
        <v>5.42</v>
      </c>
      <c r="X1401">
        <v>0</v>
      </c>
      <c r="Y1401">
        <v>476.00569999999999</v>
      </c>
      <c r="Z1401">
        <v>37003110001</v>
      </c>
      <c r="AA1401">
        <v>1205.5332389194</v>
      </c>
      <c r="AB1401" t="s">
        <v>87</v>
      </c>
      <c r="AC1401" t="s">
        <v>54</v>
      </c>
      <c r="AD1401" t="s">
        <v>54</v>
      </c>
      <c r="AE1401" t="s">
        <v>65</v>
      </c>
      <c r="AF1401" t="s">
        <v>6553</v>
      </c>
    </row>
    <row r="1402" spans="1:32" x14ac:dyDescent="0.3">
      <c r="A1402" t="s">
        <v>6554</v>
      </c>
      <c r="B1402" t="s">
        <v>6555</v>
      </c>
      <c r="C1402" t="s">
        <v>6556</v>
      </c>
      <c r="D1402" t="s">
        <v>4840</v>
      </c>
      <c r="E1402" t="s">
        <v>136</v>
      </c>
      <c r="F1402">
        <v>4</v>
      </c>
      <c r="G1402">
        <v>2022</v>
      </c>
      <c r="H1402" s="1">
        <v>44970.372457465281</v>
      </c>
      <c r="I1402" t="s">
        <v>3355</v>
      </c>
      <c r="J1402">
        <v>147.85</v>
      </c>
      <c r="K1402">
        <v>0</v>
      </c>
      <c r="L1402" t="s">
        <v>38</v>
      </c>
      <c r="M1402" t="s">
        <v>51</v>
      </c>
      <c r="N1402">
        <v>147.85</v>
      </c>
      <c r="R1402" t="s">
        <v>52</v>
      </c>
      <c r="S1402">
        <v>36.379798999999998</v>
      </c>
      <c r="T1402">
        <v>-78.168333000000004</v>
      </c>
      <c r="U1402">
        <v>0.48954166700000001</v>
      </c>
      <c r="V1402">
        <v>1</v>
      </c>
      <c r="W1402">
        <v>2</v>
      </c>
      <c r="X1402">
        <v>0</v>
      </c>
      <c r="Y1402">
        <v>178.7278</v>
      </c>
      <c r="Z1402">
        <v>37009303001</v>
      </c>
      <c r="AA1402">
        <v>274.43181133708998</v>
      </c>
      <c r="AB1402" t="s">
        <v>41</v>
      </c>
      <c r="AC1402" t="s">
        <v>54</v>
      </c>
      <c r="AD1402" t="s">
        <v>54</v>
      </c>
      <c r="AE1402" t="s">
        <v>73</v>
      </c>
      <c r="AF1402" t="s">
        <v>6557</v>
      </c>
    </row>
    <row r="1403" spans="1:32" x14ac:dyDescent="0.3">
      <c r="A1403" t="s">
        <v>6558</v>
      </c>
      <c r="B1403" t="s">
        <v>6559</v>
      </c>
      <c r="C1403" t="s">
        <v>6560</v>
      </c>
      <c r="D1403" t="s">
        <v>6561</v>
      </c>
      <c r="E1403" t="s">
        <v>1023</v>
      </c>
      <c r="F1403">
        <v>8</v>
      </c>
      <c r="G1403">
        <v>2022</v>
      </c>
      <c r="H1403" s="1">
        <v>44958.748283680558</v>
      </c>
      <c r="I1403" t="s">
        <v>3355</v>
      </c>
      <c r="J1403">
        <v>147.76</v>
      </c>
      <c r="K1403">
        <v>0</v>
      </c>
      <c r="L1403" t="s">
        <v>38</v>
      </c>
      <c r="M1403" t="s">
        <v>51</v>
      </c>
      <c r="N1403">
        <v>147.76</v>
      </c>
      <c r="R1403" t="s">
        <v>86</v>
      </c>
      <c r="S1403">
        <v>38.515810999999999</v>
      </c>
      <c r="T1403">
        <v>-106.995525</v>
      </c>
      <c r="U1403">
        <v>1.171</v>
      </c>
      <c r="V1403">
        <v>1</v>
      </c>
      <c r="W1403">
        <v>4.2</v>
      </c>
      <c r="X1403">
        <v>0</v>
      </c>
      <c r="Y1403">
        <v>428.68400000000003</v>
      </c>
      <c r="Z1403">
        <v>8000035001</v>
      </c>
      <c r="AA1403">
        <v>946.94453812399979</v>
      </c>
      <c r="AB1403" t="s">
        <v>41</v>
      </c>
      <c r="AC1403" t="s">
        <v>72</v>
      </c>
      <c r="AD1403" t="s">
        <v>43</v>
      </c>
      <c r="AE1403" t="s">
        <v>73</v>
      </c>
      <c r="AF1403" t="s">
        <v>6562</v>
      </c>
    </row>
    <row r="1404" spans="1:32" x14ac:dyDescent="0.3">
      <c r="A1404" t="s">
        <v>6563</v>
      </c>
      <c r="B1404" t="s">
        <v>6564</v>
      </c>
      <c r="C1404" t="s">
        <v>6565</v>
      </c>
      <c r="D1404" t="s">
        <v>6566</v>
      </c>
      <c r="E1404" t="s">
        <v>259</v>
      </c>
      <c r="F1404">
        <v>7</v>
      </c>
      <c r="G1404">
        <v>2022</v>
      </c>
      <c r="H1404" s="1">
        <v>44931.51764697917</v>
      </c>
      <c r="I1404" t="s">
        <v>3355</v>
      </c>
      <c r="J1404">
        <v>147.6</v>
      </c>
      <c r="K1404">
        <v>0</v>
      </c>
      <c r="L1404" t="s">
        <v>38</v>
      </c>
      <c r="M1404" t="s">
        <v>51</v>
      </c>
      <c r="N1404">
        <v>147.6</v>
      </c>
      <c r="R1404" t="s">
        <v>52</v>
      </c>
      <c r="S1404">
        <v>40.978332999999999</v>
      </c>
      <c r="T1404">
        <v>-91.553888999999998</v>
      </c>
      <c r="U1404">
        <v>0</v>
      </c>
      <c r="V1404">
        <v>1</v>
      </c>
      <c r="W1404">
        <v>4</v>
      </c>
      <c r="X1404">
        <v>2.75</v>
      </c>
      <c r="Y1404">
        <v>0</v>
      </c>
      <c r="Z1404">
        <v>19000592001</v>
      </c>
      <c r="AA1404">
        <v>486.21959938290001</v>
      </c>
      <c r="AB1404" t="s">
        <v>544</v>
      </c>
      <c r="AC1404" t="s">
        <v>54</v>
      </c>
      <c r="AD1404" t="s">
        <v>54</v>
      </c>
      <c r="AE1404" t="s">
        <v>65</v>
      </c>
      <c r="AF1404" t="s">
        <v>6567</v>
      </c>
    </row>
    <row r="1405" spans="1:32" x14ac:dyDescent="0.3">
      <c r="A1405" t="s">
        <v>6568</v>
      </c>
      <c r="B1405" t="s">
        <v>6569</v>
      </c>
      <c r="C1405" t="s">
        <v>6570</v>
      </c>
      <c r="D1405" t="s">
        <v>6571</v>
      </c>
      <c r="E1405" t="s">
        <v>36</v>
      </c>
      <c r="F1405">
        <v>9</v>
      </c>
      <c r="G1405">
        <v>2022</v>
      </c>
      <c r="H1405" s="1">
        <v>44958.676652511575</v>
      </c>
      <c r="I1405" t="s">
        <v>3355</v>
      </c>
      <c r="J1405">
        <v>147</v>
      </c>
      <c r="K1405">
        <v>0</v>
      </c>
      <c r="L1405" t="s">
        <v>38</v>
      </c>
      <c r="M1405" t="s">
        <v>51</v>
      </c>
      <c r="N1405">
        <v>147</v>
      </c>
      <c r="R1405" t="s">
        <v>52</v>
      </c>
      <c r="S1405">
        <v>38.795833000000002</v>
      </c>
      <c r="T1405">
        <v>-123.009444</v>
      </c>
      <c r="U1405">
        <v>0</v>
      </c>
      <c r="V1405">
        <v>1</v>
      </c>
      <c r="W1405">
        <v>1</v>
      </c>
      <c r="X1405">
        <v>0</v>
      </c>
      <c r="Y1405">
        <v>0</v>
      </c>
      <c r="Z1405">
        <v>6001035001</v>
      </c>
      <c r="AA1405">
        <v>274.97812549370002</v>
      </c>
      <c r="AB1405" t="s">
        <v>54</v>
      </c>
      <c r="AC1405" t="s">
        <v>64</v>
      </c>
      <c r="AD1405" t="s">
        <v>54</v>
      </c>
      <c r="AE1405" t="s">
        <v>73</v>
      </c>
      <c r="AF1405" t="s">
        <v>6572</v>
      </c>
    </row>
    <row r="1406" spans="1:32" x14ac:dyDescent="0.3">
      <c r="A1406" t="s">
        <v>6573</v>
      </c>
      <c r="B1406" t="s">
        <v>6574</v>
      </c>
      <c r="C1406" t="s">
        <v>6575</v>
      </c>
      <c r="D1406" t="s">
        <v>6576</v>
      </c>
      <c r="E1406" t="s">
        <v>213</v>
      </c>
      <c r="F1406">
        <v>3</v>
      </c>
      <c r="G1406">
        <v>2022</v>
      </c>
      <c r="H1406" s="1">
        <v>44965.605022523145</v>
      </c>
      <c r="I1406" t="s">
        <v>3355</v>
      </c>
      <c r="J1406">
        <v>146.869</v>
      </c>
      <c r="K1406">
        <v>0</v>
      </c>
      <c r="L1406" t="s">
        <v>38</v>
      </c>
      <c r="M1406" t="s">
        <v>79</v>
      </c>
      <c r="Q1406">
        <v>146.869</v>
      </c>
      <c r="R1406" t="s">
        <v>52</v>
      </c>
      <c r="S1406">
        <v>40.781111000000003</v>
      </c>
      <c r="T1406">
        <v>-76.863332999999997</v>
      </c>
      <c r="U1406">
        <v>1.2574083330000001</v>
      </c>
      <c r="V1406">
        <v>1</v>
      </c>
      <c r="W1406">
        <v>2</v>
      </c>
      <c r="X1406">
        <v>0</v>
      </c>
      <c r="Y1406">
        <v>457.83589999999998</v>
      </c>
      <c r="Z1406">
        <v>42004083001</v>
      </c>
      <c r="AA1406">
        <v>737.5241114234999</v>
      </c>
      <c r="AB1406" t="s">
        <v>53</v>
      </c>
      <c r="AC1406" t="s">
        <v>42</v>
      </c>
      <c r="AD1406" t="s">
        <v>54</v>
      </c>
      <c r="AE1406" t="s">
        <v>73</v>
      </c>
      <c r="AF1406" t="s">
        <v>6577</v>
      </c>
    </row>
    <row r="1407" spans="1:32" x14ac:dyDescent="0.3">
      <c r="A1407" t="s">
        <v>6578</v>
      </c>
      <c r="B1407" t="s">
        <v>6579</v>
      </c>
      <c r="C1407" t="s">
        <v>6579</v>
      </c>
      <c r="D1407" t="s">
        <v>6580</v>
      </c>
      <c r="E1407" t="s">
        <v>99</v>
      </c>
      <c r="F1407">
        <v>6</v>
      </c>
      <c r="G1407">
        <v>2022</v>
      </c>
      <c r="H1407" s="1">
        <v>44825.635368043979</v>
      </c>
      <c r="I1407" t="s">
        <v>3355</v>
      </c>
      <c r="J1407">
        <v>146.4</v>
      </c>
      <c r="K1407">
        <v>0</v>
      </c>
      <c r="L1407" t="s">
        <v>38</v>
      </c>
      <c r="M1407" t="s">
        <v>79</v>
      </c>
      <c r="Q1407">
        <v>163.47999999999999</v>
      </c>
      <c r="R1407" t="s">
        <v>52</v>
      </c>
      <c r="S1407">
        <v>30.34937</v>
      </c>
      <c r="T1407">
        <v>-97.540030000000002</v>
      </c>
      <c r="U1407">
        <v>1.4166666670000001</v>
      </c>
      <c r="V1407">
        <v>1</v>
      </c>
      <c r="W1407">
        <v>2</v>
      </c>
      <c r="X1407">
        <v>0.5</v>
      </c>
      <c r="Y1407">
        <v>516.57000000000005</v>
      </c>
      <c r="AB1407" t="s">
        <v>41</v>
      </c>
      <c r="AC1407" t="s">
        <v>54</v>
      </c>
      <c r="AD1407" t="s">
        <v>54</v>
      </c>
      <c r="AE1407" t="s">
        <v>73</v>
      </c>
      <c r="AF1407" t="s">
        <v>6581</v>
      </c>
    </row>
    <row r="1408" spans="1:32" x14ac:dyDescent="0.3">
      <c r="A1408" t="s">
        <v>6582</v>
      </c>
      <c r="B1408" t="s">
        <v>6583</v>
      </c>
      <c r="C1408" t="s">
        <v>6584</v>
      </c>
      <c r="D1408" t="s">
        <v>3841</v>
      </c>
      <c r="E1408" t="s">
        <v>253</v>
      </c>
      <c r="F1408">
        <v>5</v>
      </c>
      <c r="G1408">
        <v>2022</v>
      </c>
      <c r="H1408" s="1">
        <v>45070.209882418982</v>
      </c>
      <c r="I1408" t="s">
        <v>3355</v>
      </c>
      <c r="J1408">
        <v>146.19999999999999</v>
      </c>
      <c r="K1408">
        <v>0</v>
      </c>
      <c r="L1408" t="s">
        <v>38</v>
      </c>
      <c r="M1408" t="s">
        <v>51</v>
      </c>
      <c r="N1408">
        <v>185.4</v>
      </c>
      <c r="R1408" t="s">
        <v>568</v>
      </c>
      <c r="S1408">
        <v>41.627389000000001</v>
      </c>
      <c r="T1408">
        <v>-84.982360999999997</v>
      </c>
      <c r="U1408">
        <v>1.148803333</v>
      </c>
      <c r="V1408">
        <v>1</v>
      </c>
      <c r="W1408">
        <v>3.3</v>
      </c>
      <c r="X1408">
        <v>1.1000000000000001</v>
      </c>
      <c r="Y1408">
        <v>418.71593999999999</v>
      </c>
      <c r="Z1408">
        <v>18003050001</v>
      </c>
      <c r="AA1408">
        <v>1201.8911445419999</v>
      </c>
      <c r="AB1408" t="s">
        <v>41</v>
      </c>
      <c r="AC1408" t="s">
        <v>72</v>
      </c>
      <c r="AD1408" t="s">
        <v>43</v>
      </c>
      <c r="AE1408" t="s">
        <v>65</v>
      </c>
      <c r="AF1408" t="s">
        <v>6585</v>
      </c>
    </row>
    <row r="1409" spans="1:32" x14ac:dyDescent="0.3">
      <c r="A1409" t="s">
        <v>6586</v>
      </c>
      <c r="B1409" t="s">
        <v>6587</v>
      </c>
      <c r="C1409" t="s">
        <v>6588</v>
      </c>
      <c r="D1409" t="s">
        <v>6589</v>
      </c>
      <c r="E1409" t="s">
        <v>213</v>
      </c>
      <c r="F1409">
        <v>3</v>
      </c>
      <c r="G1409">
        <v>2022</v>
      </c>
      <c r="H1409" s="1">
        <v>44939.564193217593</v>
      </c>
      <c r="I1409" t="s">
        <v>3355</v>
      </c>
      <c r="J1409">
        <v>145.61000000000001</v>
      </c>
      <c r="K1409">
        <v>0</v>
      </c>
      <c r="L1409" t="s">
        <v>38</v>
      </c>
      <c r="M1409" t="s">
        <v>51</v>
      </c>
      <c r="N1409">
        <v>145.63999999999999</v>
      </c>
      <c r="R1409" t="s">
        <v>52</v>
      </c>
      <c r="S1409">
        <v>40.736330000000002</v>
      </c>
      <c r="T1409">
        <v>-75.285700000000006</v>
      </c>
      <c r="U1409">
        <v>1.226583333</v>
      </c>
      <c r="V1409">
        <v>1</v>
      </c>
      <c r="W1409">
        <v>1.6</v>
      </c>
      <c r="X1409">
        <v>0</v>
      </c>
      <c r="Y1409">
        <v>446.98399999999998</v>
      </c>
      <c r="Z1409">
        <v>42001246001</v>
      </c>
      <c r="AA1409">
        <v>414.83454958585997</v>
      </c>
      <c r="AB1409" t="s">
        <v>41</v>
      </c>
      <c r="AC1409" t="s">
        <v>144</v>
      </c>
      <c r="AD1409" t="s">
        <v>54</v>
      </c>
      <c r="AE1409" t="s">
        <v>55</v>
      </c>
      <c r="AF1409" t="s">
        <v>6590</v>
      </c>
    </row>
    <row r="1410" spans="1:32" x14ac:dyDescent="0.3">
      <c r="A1410" t="s">
        <v>6591</v>
      </c>
      <c r="B1410" t="s">
        <v>6592</v>
      </c>
      <c r="C1410" t="s">
        <v>6593</v>
      </c>
      <c r="D1410" t="s">
        <v>6594</v>
      </c>
      <c r="E1410" t="s">
        <v>117</v>
      </c>
      <c r="F1410">
        <v>5</v>
      </c>
      <c r="G1410">
        <v>2022</v>
      </c>
      <c r="H1410" s="1">
        <v>44973.574660034719</v>
      </c>
      <c r="I1410" t="s">
        <v>3355</v>
      </c>
      <c r="J1410">
        <v>145</v>
      </c>
      <c r="K1410">
        <v>0</v>
      </c>
      <c r="L1410" t="s">
        <v>38</v>
      </c>
      <c r="M1410" t="s">
        <v>51</v>
      </c>
      <c r="N1410">
        <v>145</v>
      </c>
      <c r="R1410" t="s">
        <v>52</v>
      </c>
      <c r="S1410">
        <v>41.656750000000002</v>
      </c>
      <c r="T1410">
        <v>-88.637389999999996</v>
      </c>
      <c r="U1410">
        <v>0.46641666700000001</v>
      </c>
      <c r="V1410">
        <v>2</v>
      </c>
      <c r="W1410">
        <v>3.75</v>
      </c>
      <c r="X1410">
        <v>1.5</v>
      </c>
      <c r="Y1410">
        <v>170.06899999999999</v>
      </c>
      <c r="Z1410">
        <v>17000009001</v>
      </c>
      <c r="AA1410">
        <v>446.15656123150001</v>
      </c>
      <c r="AB1410" t="s">
        <v>118</v>
      </c>
      <c r="AC1410" t="s">
        <v>54</v>
      </c>
      <c r="AD1410" t="s">
        <v>54</v>
      </c>
      <c r="AE1410" t="s">
        <v>73</v>
      </c>
      <c r="AF1410" t="s">
        <v>6595</v>
      </c>
    </row>
    <row r="1411" spans="1:32" x14ac:dyDescent="0.3">
      <c r="A1411" t="s">
        <v>6596</v>
      </c>
      <c r="B1411" t="s">
        <v>6597</v>
      </c>
      <c r="C1411" t="s">
        <v>6597</v>
      </c>
      <c r="D1411" t="s">
        <v>5482</v>
      </c>
      <c r="E1411" t="s">
        <v>99</v>
      </c>
      <c r="F1411">
        <v>6</v>
      </c>
      <c r="G1411">
        <v>2022</v>
      </c>
      <c r="H1411" s="1">
        <v>44833.64892954861</v>
      </c>
      <c r="I1411" t="s">
        <v>3355</v>
      </c>
      <c r="J1411">
        <v>144.43</v>
      </c>
      <c r="K1411">
        <v>0</v>
      </c>
      <c r="L1411" t="s">
        <v>38</v>
      </c>
      <c r="M1411" t="s">
        <v>79</v>
      </c>
      <c r="Q1411">
        <v>144.43</v>
      </c>
      <c r="R1411" t="s">
        <v>52</v>
      </c>
      <c r="S1411">
        <v>30.54025</v>
      </c>
      <c r="T1411">
        <v>-97.539582999999993</v>
      </c>
      <c r="U1411">
        <v>0.62666666699999996</v>
      </c>
      <c r="V1411">
        <v>1</v>
      </c>
      <c r="W1411">
        <v>3.25</v>
      </c>
      <c r="X1411">
        <v>0</v>
      </c>
      <c r="Y1411">
        <v>228.02</v>
      </c>
      <c r="Z1411">
        <v>48000017008</v>
      </c>
      <c r="AA1411">
        <v>555.41939255349996</v>
      </c>
      <c r="AB1411" t="s">
        <v>41</v>
      </c>
      <c r="AC1411" t="s">
        <v>54</v>
      </c>
      <c r="AD1411" t="s">
        <v>54</v>
      </c>
      <c r="AE1411" t="s">
        <v>73</v>
      </c>
      <c r="AF1411" t="s">
        <v>6598</v>
      </c>
    </row>
    <row r="1412" spans="1:32" x14ac:dyDescent="0.3">
      <c r="A1412" t="s">
        <v>6599</v>
      </c>
      <c r="B1412" t="s">
        <v>6600</v>
      </c>
      <c r="C1412" t="s">
        <v>6601</v>
      </c>
      <c r="D1412" t="s">
        <v>1170</v>
      </c>
      <c r="E1412" t="s">
        <v>61</v>
      </c>
      <c r="F1412">
        <v>1</v>
      </c>
      <c r="G1412">
        <v>2022</v>
      </c>
      <c r="H1412" s="1">
        <v>44973.459897673609</v>
      </c>
      <c r="I1412" t="s">
        <v>3355</v>
      </c>
      <c r="J1412">
        <v>144</v>
      </c>
      <c r="K1412">
        <v>0</v>
      </c>
      <c r="L1412" t="s">
        <v>38</v>
      </c>
      <c r="M1412" t="s">
        <v>79</v>
      </c>
      <c r="Q1412">
        <v>144</v>
      </c>
      <c r="R1412" t="s">
        <v>94</v>
      </c>
      <c r="S1412">
        <v>41.941792</v>
      </c>
      <c r="T1412">
        <v>-73.053825000000003</v>
      </c>
      <c r="U1412">
        <v>1.4475</v>
      </c>
      <c r="V1412">
        <v>1</v>
      </c>
      <c r="W1412">
        <v>3.5</v>
      </c>
      <c r="X1412">
        <v>0</v>
      </c>
      <c r="Y1412">
        <v>527.55999999999995</v>
      </c>
      <c r="Z1412">
        <v>9001620001</v>
      </c>
      <c r="AA1412">
        <v>886.12156202142</v>
      </c>
      <c r="AB1412" t="s">
        <v>53</v>
      </c>
      <c r="AC1412" t="s">
        <v>42</v>
      </c>
      <c r="AD1412" t="s">
        <v>54</v>
      </c>
      <c r="AE1412" t="s">
        <v>73</v>
      </c>
      <c r="AF1412" t="s">
        <v>6602</v>
      </c>
    </row>
    <row r="1413" spans="1:32" x14ac:dyDescent="0.3">
      <c r="A1413" t="s">
        <v>6603</v>
      </c>
      <c r="B1413" t="s">
        <v>6604</v>
      </c>
      <c r="C1413" t="s">
        <v>6604</v>
      </c>
      <c r="D1413" t="s">
        <v>98</v>
      </c>
      <c r="E1413" t="s">
        <v>99</v>
      </c>
      <c r="F1413">
        <v>6</v>
      </c>
      <c r="G1413">
        <v>2022</v>
      </c>
      <c r="H1413" s="1">
        <v>44830.693122314813</v>
      </c>
      <c r="I1413" t="s">
        <v>3355</v>
      </c>
      <c r="J1413">
        <v>143.27000000000001</v>
      </c>
      <c r="K1413">
        <v>0</v>
      </c>
      <c r="L1413" t="s">
        <v>38</v>
      </c>
      <c r="M1413" t="s">
        <v>79</v>
      </c>
      <c r="Q1413">
        <v>143.27000000000001</v>
      </c>
      <c r="R1413" t="s">
        <v>94</v>
      </c>
      <c r="S1413">
        <v>30.033010000000001</v>
      </c>
      <c r="T1413">
        <v>-95.438294999999997</v>
      </c>
      <c r="U1413">
        <v>1.3761666669999999</v>
      </c>
      <c r="V1413">
        <v>1</v>
      </c>
      <c r="W1413">
        <v>2.5</v>
      </c>
      <c r="X1413">
        <v>2.5</v>
      </c>
      <c r="Y1413">
        <v>502.38400000000001</v>
      </c>
      <c r="Z1413">
        <v>48007871001</v>
      </c>
      <c r="AB1413" t="s">
        <v>41</v>
      </c>
      <c r="AC1413" t="s">
        <v>54</v>
      </c>
      <c r="AD1413" t="s">
        <v>54</v>
      </c>
      <c r="AE1413" t="s">
        <v>73</v>
      </c>
      <c r="AF1413" t="s">
        <v>6605</v>
      </c>
    </row>
    <row r="1414" spans="1:32" x14ac:dyDescent="0.3">
      <c r="A1414" t="s">
        <v>6606</v>
      </c>
      <c r="B1414" t="s">
        <v>6607</v>
      </c>
      <c r="C1414" t="s">
        <v>6608</v>
      </c>
      <c r="D1414" t="s">
        <v>6609</v>
      </c>
      <c r="E1414" t="s">
        <v>117</v>
      </c>
      <c r="F1414">
        <v>5</v>
      </c>
      <c r="G1414">
        <v>2022</v>
      </c>
      <c r="H1414" s="1">
        <v>44953.638156493056</v>
      </c>
      <c r="I1414" t="s">
        <v>3355</v>
      </c>
      <c r="J1414">
        <v>142.88999999999999</v>
      </c>
      <c r="K1414">
        <v>0</v>
      </c>
      <c r="L1414" t="s">
        <v>38</v>
      </c>
      <c r="M1414" t="s">
        <v>51</v>
      </c>
      <c r="N1414">
        <v>142.88999999999999</v>
      </c>
      <c r="R1414" t="s">
        <v>52</v>
      </c>
      <c r="S1414">
        <v>41.971553</v>
      </c>
      <c r="T1414">
        <v>-88.075107000000003</v>
      </c>
      <c r="U1414">
        <v>1.5642727270000001</v>
      </c>
      <c r="V1414">
        <v>3</v>
      </c>
      <c r="W1414">
        <v>4</v>
      </c>
      <c r="X1414">
        <v>2</v>
      </c>
      <c r="Y1414">
        <v>570.02181819999998</v>
      </c>
      <c r="Z1414">
        <v>17000711005</v>
      </c>
      <c r="AA1414">
        <v>664.68222387550009</v>
      </c>
      <c r="AB1414" t="s">
        <v>41</v>
      </c>
      <c r="AC1414" t="s">
        <v>54</v>
      </c>
      <c r="AD1414" t="s">
        <v>54</v>
      </c>
      <c r="AE1414" t="s">
        <v>65</v>
      </c>
      <c r="AF1414" t="s">
        <v>6610</v>
      </c>
    </row>
    <row r="1415" spans="1:32" x14ac:dyDescent="0.3">
      <c r="A1415" t="s">
        <v>6611</v>
      </c>
      <c r="B1415" t="s">
        <v>6612</v>
      </c>
      <c r="C1415" t="s">
        <v>6613</v>
      </c>
      <c r="D1415" t="s">
        <v>6614</v>
      </c>
      <c r="E1415" t="s">
        <v>286</v>
      </c>
      <c r="F1415">
        <v>1</v>
      </c>
      <c r="G1415">
        <v>2022</v>
      </c>
      <c r="H1415" s="1">
        <v>44953.476368298609</v>
      </c>
      <c r="I1415" t="s">
        <v>3355</v>
      </c>
      <c r="J1415">
        <v>142</v>
      </c>
      <c r="K1415">
        <v>0</v>
      </c>
      <c r="L1415" t="s">
        <v>38</v>
      </c>
      <c r="M1415" t="s">
        <v>51</v>
      </c>
      <c r="N1415">
        <v>142</v>
      </c>
      <c r="R1415" t="s">
        <v>86</v>
      </c>
      <c r="S1415">
        <v>44.490788000000002</v>
      </c>
      <c r="T1415">
        <v>-73.197732999999999</v>
      </c>
      <c r="U1415">
        <v>0.644416667</v>
      </c>
      <c r="V1415">
        <v>1</v>
      </c>
      <c r="W1415">
        <v>0</v>
      </c>
      <c r="X1415">
        <v>0</v>
      </c>
      <c r="Y1415">
        <v>235.167</v>
      </c>
      <c r="Z1415">
        <v>50000089001</v>
      </c>
      <c r="AA1415">
        <v>400.63038151400002</v>
      </c>
      <c r="AB1415" t="s">
        <v>41</v>
      </c>
      <c r="AC1415" t="s">
        <v>54</v>
      </c>
      <c r="AD1415" t="s">
        <v>54</v>
      </c>
      <c r="AE1415" t="s">
        <v>73</v>
      </c>
      <c r="AF1415" t="s">
        <v>6615</v>
      </c>
    </row>
    <row r="1416" spans="1:32" x14ac:dyDescent="0.3">
      <c r="A1416" t="s">
        <v>6616</v>
      </c>
      <c r="B1416" t="s">
        <v>6617</v>
      </c>
      <c r="C1416" t="s">
        <v>6617</v>
      </c>
      <c r="D1416" t="s">
        <v>6618</v>
      </c>
      <c r="E1416" t="s">
        <v>99</v>
      </c>
      <c r="F1416">
        <v>6</v>
      </c>
      <c r="G1416">
        <v>2022</v>
      </c>
      <c r="H1416" s="1">
        <v>44819.411087986111</v>
      </c>
      <c r="I1416" t="s">
        <v>3355</v>
      </c>
      <c r="J1416">
        <v>142</v>
      </c>
      <c r="K1416">
        <v>0</v>
      </c>
      <c r="L1416" t="s">
        <v>38</v>
      </c>
      <c r="M1416" t="s">
        <v>79</v>
      </c>
      <c r="Q1416">
        <v>142</v>
      </c>
      <c r="R1416" t="s">
        <v>94</v>
      </c>
      <c r="S1416">
        <v>29.7361</v>
      </c>
      <c r="T1416">
        <v>-95.230478000000005</v>
      </c>
      <c r="U1416">
        <v>0.502636364</v>
      </c>
      <c r="V1416">
        <v>1</v>
      </c>
      <c r="W1416">
        <v>1.25</v>
      </c>
      <c r="X1416">
        <v>1.25</v>
      </c>
      <c r="Y1416">
        <v>184.80327270000001</v>
      </c>
      <c r="Z1416">
        <v>48007528001</v>
      </c>
      <c r="AA1416">
        <v>455.26179717500003</v>
      </c>
      <c r="AB1416" t="s">
        <v>41</v>
      </c>
      <c r="AC1416" t="s">
        <v>54</v>
      </c>
      <c r="AD1416" t="s">
        <v>54</v>
      </c>
      <c r="AE1416" t="s">
        <v>73</v>
      </c>
      <c r="AF1416" t="s">
        <v>6619</v>
      </c>
    </row>
    <row r="1417" spans="1:32" x14ac:dyDescent="0.3">
      <c r="A1417" t="s">
        <v>6620</v>
      </c>
      <c r="B1417" t="s">
        <v>6621</v>
      </c>
      <c r="C1417" t="s">
        <v>6622</v>
      </c>
      <c r="D1417" t="s">
        <v>6623</v>
      </c>
      <c r="E1417" t="s">
        <v>111</v>
      </c>
      <c r="F1417">
        <v>4</v>
      </c>
      <c r="G1417">
        <v>2022</v>
      </c>
      <c r="H1417" s="1">
        <v>44974.773744050923</v>
      </c>
      <c r="I1417" t="s">
        <v>3355</v>
      </c>
      <c r="J1417">
        <v>141.38999999999999</v>
      </c>
      <c r="K1417">
        <v>0</v>
      </c>
      <c r="L1417" t="s">
        <v>38</v>
      </c>
      <c r="M1417" t="s">
        <v>39</v>
      </c>
      <c r="N1417">
        <v>100.25</v>
      </c>
      <c r="Q1417">
        <v>41.14</v>
      </c>
      <c r="R1417" t="s">
        <v>52</v>
      </c>
      <c r="S1417">
        <v>32.098649999999999</v>
      </c>
      <c r="T1417">
        <v>-83.77713</v>
      </c>
      <c r="Z1417">
        <v>13000185001</v>
      </c>
      <c r="AA1417">
        <v>377.86729165525003</v>
      </c>
      <c r="AB1417" t="s">
        <v>41</v>
      </c>
      <c r="AC1417" t="s">
        <v>54</v>
      </c>
      <c r="AD1417" t="s">
        <v>54</v>
      </c>
      <c r="AE1417" t="s">
        <v>54</v>
      </c>
      <c r="AF1417" t="s">
        <v>6624</v>
      </c>
    </row>
    <row r="1418" spans="1:32" x14ac:dyDescent="0.3">
      <c r="A1418" t="s">
        <v>6625</v>
      </c>
      <c r="B1418" t="s">
        <v>6626</v>
      </c>
      <c r="C1418" t="s">
        <v>6627</v>
      </c>
      <c r="D1418" t="s">
        <v>3203</v>
      </c>
      <c r="E1418" t="s">
        <v>600</v>
      </c>
      <c r="F1418">
        <v>4</v>
      </c>
      <c r="G1418">
        <v>2022</v>
      </c>
      <c r="H1418" s="1">
        <v>44973.368350381941</v>
      </c>
      <c r="I1418" t="s">
        <v>3355</v>
      </c>
      <c r="J1418">
        <v>141</v>
      </c>
      <c r="K1418">
        <v>0</v>
      </c>
      <c r="L1418" t="s">
        <v>38</v>
      </c>
      <c r="M1418" t="s">
        <v>79</v>
      </c>
      <c r="Q1418">
        <v>141</v>
      </c>
      <c r="R1418" t="s">
        <v>214</v>
      </c>
      <c r="S1418">
        <v>28.062977</v>
      </c>
      <c r="T1418">
        <v>-81.507829999999998</v>
      </c>
      <c r="AB1418" t="s">
        <v>54</v>
      </c>
      <c r="AC1418" t="s">
        <v>54</v>
      </c>
      <c r="AD1418" t="s">
        <v>54</v>
      </c>
      <c r="AE1418" t="s">
        <v>73</v>
      </c>
      <c r="AF1418" t="s">
        <v>6628</v>
      </c>
    </row>
    <row r="1419" spans="1:32" x14ac:dyDescent="0.3">
      <c r="A1419" t="s">
        <v>6629</v>
      </c>
      <c r="B1419" t="s">
        <v>6630</v>
      </c>
      <c r="C1419" t="s">
        <v>6631</v>
      </c>
      <c r="D1419" t="s">
        <v>6632</v>
      </c>
      <c r="E1419" t="s">
        <v>213</v>
      </c>
      <c r="F1419">
        <v>3</v>
      </c>
      <c r="G1419">
        <v>2022</v>
      </c>
      <c r="H1419" s="1">
        <v>44930.598120775459</v>
      </c>
      <c r="I1419" t="s">
        <v>3355</v>
      </c>
      <c r="J1419">
        <v>140.72</v>
      </c>
      <c r="K1419">
        <v>0</v>
      </c>
      <c r="L1419" t="s">
        <v>38</v>
      </c>
      <c r="M1419" t="s">
        <v>79</v>
      </c>
      <c r="Q1419">
        <v>140.72</v>
      </c>
      <c r="R1419" t="s">
        <v>94</v>
      </c>
      <c r="S1419">
        <v>40.292243999999997</v>
      </c>
      <c r="T1419">
        <v>-80.108379999999997</v>
      </c>
      <c r="U1419">
        <v>1.3533333329999999</v>
      </c>
      <c r="V1419">
        <v>1</v>
      </c>
      <c r="W1419">
        <v>2.2999999999999998</v>
      </c>
      <c r="X1419">
        <v>0</v>
      </c>
      <c r="Y1419">
        <v>490.54700000000003</v>
      </c>
      <c r="Z1419">
        <v>42005041002</v>
      </c>
      <c r="AA1419">
        <v>273.15707830499997</v>
      </c>
      <c r="AB1419" t="s">
        <v>41</v>
      </c>
      <c r="AC1419" t="s">
        <v>54</v>
      </c>
      <c r="AD1419" t="s">
        <v>54</v>
      </c>
      <c r="AE1419" t="s">
        <v>73</v>
      </c>
      <c r="AF1419" t="s">
        <v>6633</v>
      </c>
    </row>
    <row r="1420" spans="1:32" x14ac:dyDescent="0.3">
      <c r="A1420" t="s">
        <v>6634</v>
      </c>
      <c r="B1420" t="s">
        <v>6635</v>
      </c>
      <c r="C1420" t="s">
        <v>6636</v>
      </c>
      <c r="D1420" t="s">
        <v>4470</v>
      </c>
      <c r="E1420" t="s">
        <v>213</v>
      </c>
      <c r="F1420">
        <v>3</v>
      </c>
      <c r="G1420">
        <v>2022</v>
      </c>
      <c r="H1420" s="1">
        <v>44971.747734131946</v>
      </c>
      <c r="I1420" t="s">
        <v>3355</v>
      </c>
      <c r="J1420">
        <v>140.32</v>
      </c>
      <c r="K1420">
        <v>0</v>
      </c>
      <c r="L1420" t="s">
        <v>38</v>
      </c>
      <c r="M1420" t="s">
        <v>51</v>
      </c>
      <c r="N1420">
        <v>137.44</v>
      </c>
      <c r="R1420" t="s">
        <v>214</v>
      </c>
      <c r="S1420">
        <v>40.191291</v>
      </c>
      <c r="T1420">
        <v>-76.738591</v>
      </c>
      <c r="Z1420">
        <v>42001077001</v>
      </c>
      <c r="AA1420">
        <v>615.5139497806</v>
      </c>
      <c r="AB1420" t="s">
        <v>41</v>
      </c>
      <c r="AC1420" t="s">
        <v>54</v>
      </c>
      <c r="AD1420" t="s">
        <v>215</v>
      </c>
      <c r="AE1420" t="s">
        <v>65</v>
      </c>
      <c r="AF1420" t="s">
        <v>6637</v>
      </c>
    </row>
    <row r="1421" spans="1:32" x14ac:dyDescent="0.3">
      <c r="A1421" t="s">
        <v>6638</v>
      </c>
      <c r="B1421" t="s">
        <v>6639</v>
      </c>
      <c r="C1421" t="s">
        <v>6640</v>
      </c>
      <c r="D1421" t="s">
        <v>6641</v>
      </c>
      <c r="E1421" t="s">
        <v>61</v>
      </c>
      <c r="F1421">
        <v>1</v>
      </c>
      <c r="G1421">
        <v>2022</v>
      </c>
      <c r="H1421" s="1">
        <v>44971.626943310184</v>
      </c>
      <c r="I1421" t="s">
        <v>3355</v>
      </c>
      <c r="J1421">
        <v>140</v>
      </c>
      <c r="K1421">
        <v>0</v>
      </c>
      <c r="L1421" t="s">
        <v>38</v>
      </c>
      <c r="M1421" t="s">
        <v>63</v>
      </c>
      <c r="P1421">
        <v>140</v>
      </c>
      <c r="R1421" t="s">
        <v>38</v>
      </c>
      <c r="S1421">
        <v>41.646386</v>
      </c>
      <c r="T1421">
        <v>-73.078757999999993</v>
      </c>
      <c r="U1421">
        <v>0.92741666700000003</v>
      </c>
      <c r="V1421">
        <v>1</v>
      </c>
      <c r="W1421">
        <v>1.38</v>
      </c>
      <c r="X1421">
        <v>0</v>
      </c>
      <c r="Y1421">
        <v>337.74599999999998</v>
      </c>
      <c r="Z1421">
        <v>9001400001</v>
      </c>
      <c r="AA1421">
        <v>414.47034014811993</v>
      </c>
      <c r="AB1421" t="s">
        <v>54</v>
      </c>
      <c r="AC1421" t="s">
        <v>54</v>
      </c>
      <c r="AD1421" t="s">
        <v>54</v>
      </c>
      <c r="AE1421" t="s">
        <v>73</v>
      </c>
      <c r="AF1421" t="s">
        <v>6642</v>
      </c>
    </row>
    <row r="1422" spans="1:32" x14ac:dyDescent="0.3">
      <c r="A1422" t="s">
        <v>6643</v>
      </c>
      <c r="B1422" t="s">
        <v>6644</v>
      </c>
      <c r="C1422" t="s">
        <v>6644</v>
      </c>
      <c r="D1422" t="s">
        <v>6645</v>
      </c>
      <c r="E1422" t="s">
        <v>99</v>
      </c>
      <c r="F1422">
        <v>6</v>
      </c>
      <c r="G1422">
        <v>2022</v>
      </c>
      <c r="H1422" s="1">
        <v>44830.681849444445</v>
      </c>
      <c r="I1422" t="s">
        <v>3355</v>
      </c>
      <c r="J1422">
        <v>139.84</v>
      </c>
      <c r="K1422">
        <v>0</v>
      </c>
      <c r="L1422" t="s">
        <v>38</v>
      </c>
      <c r="M1422" t="s">
        <v>79</v>
      </c>
      <c r="Q1422">
        <v>139.84</v>
      </c>
      <c r="R1422" t="s">
        <v>94</v>
      </c>
      <c r="S1422">
        <v>29.143415999999998</v>
      </c>
      <c r="T1422">
        <v>-95.642166000000003</v>
      </c>
      <c r="U1422">
        <v>0.51058333300000003</v>
      </c>
      <c r="V1422">
        <v>1</v>
      </c>
      <c r="W1422">
        <v>1.6</v>
      </c>
      <c r="X1422">
        <v>1.6</v>
      </c>
      <c r="Y1422">
        <v>185.32499999999999</v>
      </c>
      <c r="Z1422">
        <v>48007015001</v>
      </c>
      <c r="AB1422" t="s">
        <v>41</v>
      </c>
      <c r="AC1422" t="s">
        <v>54</v>
      </c>
      <c r="AD1422" t="s">
        <v>54</v>
      </c>
      <c r="AE1422" t="s">
        <v>54</v>
      </c>
      <c r="AF1422" t="s">
        <v>6646</v>
      </c>
    </row>
    <row r="1423" spans="1:32" x14ac:dyDescent="0.3">
      <c r="A1423" t="s">
        <v>6647</v>
      </c>
      <c r="B1423" t="s">
        <v>6648</v>
      </c>
      <c r="C1423" t="s">
        <v>6649</v>
      </c>
      <c r="D1423" t="s">
        <v>3410</v>
      </c>
      <c r="E1423" t="s">
        <v>117</v>
      </c>
      <c r="F1423">
        <v>5</v>
      </c>
      <c r="G1423">
        <v>2022</v>
      </c>
      <c r="H1423" s="1">
        <v>44970.52668703704</v>
      </c>
      <c r="I1423" t="s">
        <v>3355</v>
      </c>
      <c r="J1423">
        <v>139.19999999999999</v>
      </c>
      <c r="K1423">
        <v>0</v>
      </c>
      <c r="L1423" t="s">
        <v>38</v>
      </c>
      <c r="M1423" t="s">
        <v>79</v>
      </c>
      <c r="Q1423">
        <v>139.19999999999999</v>
      </c>
      <c r="R1423" t="s">
        <v>94</v>
      </c>
      <c r="S1423">
        <v>41.320010000000003</v>
      </c>
      <c r="T1423">
        <v>-88.142179999999996</v>
      </c>
      <c r="U1423">
        <v>0.97641666699999996</v>
      </c>
      <c r="V1423">
        <v>1</v>
      </c>
      <c r="W1423">
        <v>3.3</v>
      </c>
      <c r="X1423">
        <v>1.25</v>
      </c>
      <c r="Y1423">
        <v>356.13600000000002</v>
      </c>
      <c r="Z1423">
        <v>17000067001</v>
      </c>
      <c r="AA1423">
        <v>355.10420179650004</v>
      </c>
      <c r="AB1423" t="s">
        <v>41</v>
      </c>
      <c r="AC1423" t="s">
        <v>54</v>
      </c>
      <c r="AD1423" t="s">
        <v>54</v>
      </c>
      <c r="AE1423" t="s">
        <v>73</v>
      </c>
      <c r="AF1423" t="s">
        <v>6650</v>
      </c>
    </row>
    <row r="1424" spans="1:32" x14ac:dyDescent="0.3">
      <c r="A1424" t="s">
        <v>6651</v>
      </c>
      <c r="B1424" t="s">
        <v>6652</v>
      </c>
      <c r="C1424" t="s">
        <v>6653</v>
      </c>
      <c r="D1424" t="s">
        <v>496</v>
      </c>
      <c r="E1424" t="s">
        <v>213</v>
      </c>
      <c r="F1424">
        <v>3</v>
      </c>
      <c r="G1424">
        <v>2022</v>
      </c>
      <c r="H1424" s="1">
        <v>44956.560976863424</v>
      </c>
      <c r="I1424" t="s">
        <v>3355</v>
      </c>
      <c r="J1424">
        <v>139.01300000000001</v>
      </c>
      <c r="K1424">
        <v>0</v>
      </c>
      <c r="L1424" t="s">
        <v>38</v>
      </c>
      <c r="M1424" t="s">
        <v>79</v>
      </c>
      <c r="Q1424">
        <v>139.01300000000001</v>
      </c>
      <c r="R1424" t="s">
        <v>52</v>
      </c>
      <c r="S1424">
        <v>40.425623999999999</v>
      </c>
      <c r="T1424">
        <v>-80.111722</v>
      </c>
      <c r="U1424">
        <v>0.66664999999999996</v>
      </c>
      <c r="V1424">
        <v>1</v>
      </c>
      <c r="W1424">
        <v>1</v>
      </c>
      <c r="X1424">
        <v>0</v>
      </c>
      <c r="Y1424">
        <v>242.67169999999999</v>
      </c>
      <c r="Z1424">
        <v>42005286001</v>
      </c>
      <c r="AA1424">
        <v>293.18859738069995</v>
      </c>
      <c r="AB1424" t="s">
        <v>41</v>
      </c>
      <c r="AC1424" t="s">
        <v>64</v>
      </c>
      <c r="AD1424" t="s">
        <v>54</v>
      </c>
      <c r="AE1424" t="s">
        <v>73</v>
      </c>
      <c r="AF1424" t="s">
        <v>6654</v>
      </c>
    </row>
    <row r="1425" spans="1:32" x14ac:dyDescent="0.3">
      <c r="A1425" t="s">
        <v>6655</v>
      </c>
      <c r="B1425" t="s">
        <v>6656</v>
      </c>
      <c r="C1425" t="s">
        <v>6657</v>
      </c>
      <c r="D1425" t="s">
        <v>6658</v>
      </c>
      <c r="E1425" t="s">
        <v>437</v>
      </c>
      <c r="F1425">
        <v>5</v>
      </c>
      <c r="G1425">
        <v>2022</v>
      </c>
      <c r="H1425" s="1">
        <v>44846.391959583336</v>
      </c>
      <c r="I1425" t="s">
        <v>3355</v>
      </c>
      <c r="J1425">
        <v>139</v>
      </c>
      <c r="K1425">
        <v>0</v>
      </c>
      <c r="L1425" t="s">
        <v>38</v>
      </c>
      <c r="M1425" t="s">
        <v>51</v>
      </c>
      <c r="N1425">
        <v>139</v>
      </c>
      <c r="R1425" t="s">
        <v>52</v>
      </c>
      <c r="S1425">
        <v>44.14425</v>
      </c>
      <c r="T1425">
        <v>-92.139360999999994</v>
      </c>
      <c r="U1425">
        <v>1.2862727270000001</v>
      </c>
      <c r="V1425">
        <v>2</v>
      </c>
      <c r="W1425">
        <v>2.67</v>
      </c>
      <c r="X1425">
        <v>2.67</v>
      </c>
      <c r="Y1425">
        <v>255.82036360000001</v>
      </c>
      <c r="AB1425" t="s">
        <v>41</v>
      </c>
      <c r="AC1425" t="s">
        <v>54</v>
      </c>
      <c r="AD1425" t="s">
        <v>54</v>
      </c>
      <c r="AE1425" t="s">
        <v>73</v>
      </c>
      <c r="AF1425" t="s">
        <v>6659</v>
      </c>
    </row>
    <row r="1426" spans="1:32" x14ac:dyDescent="0.3">
      <c r="A1426" t="s">
        <v>6660</v>
      </c>
      <c r="B1426" t="s">
        <v>6661</v>
      </c>
      <c r="C1426" t="s">
        <v>6662</v>
      </c>
      <c r="D1426" t="s">
        <v>6663</v>
      </c>
      <c r="E1426" t="s">
        <v>61</v>
      </c>
      <c r="F1426">
        <v>1</v>
      </c>
      <c r="G1426">
        <v>2022</v>
      </c>
      <c r="H1426" s="1">
        <v>44967.340088726851</v>
      </c>
      <c r="I1426" t="s">
        <v>3355</v>
      </c>
      <c r="J1426">
        <v>138.34567000000001</v>
      </c>
      <c r="K1426">
        <v>0</v>
      </c>
      <c r="L1426" t="s">
        <v>38</v>
      </c>
      <c r="M1426" t="s">
        <v>79</v>
      </c>
      <c r="Q1426">
        <v>138.34567000000001</v>
      </c>
      <c r="R1426" t="s">
        <v>86</v>
      </c>
      <c r="S1426">
        <v>41.351928999999998</v>
      </c>
      <c r="T1426">
        <v>-71.835051000000007</v>
      </c>
      <c r="U1426">
        <v>0.51024999999999998</v>
      </c>
      <c r="V1426">
        <v>1</v>
      </c>
      <c r="W1426">
        <v>1.3</v>
      </c>
      <c r="X1426">
        <v>0</v>
      </c>
      <c r="Y1426">
        <v>186.05500000000001</v>
      </c>
      <c r="Z1426">
        <v>9001370002</v>
      </c>
      <c r="AA1426">
        <v>323.23587599425008</v>
      </c>
      <c r="AB1426" t="s">
        <v>53</v>
      </c>
      <c r="AC1426" t="s">
        <v>64</v>
      </c>
      <c r="AD1426" t="s">
        <v>54</v>
      </c>
      <c r="AE1426" t="s">
        <v>73</v>
      </c>
      <c r="AF1426" t="s">
        <v>6664</v>
      </c>
    </row>
    <row r="1427" spans="1:32" x14ac:dyDescent="0.3">
      <c r="A1427" t="s">
        <v>6665</v>
      </c>
      <c r="B1427" t="s">
        <v>6666</v>
      </c>
      <c r="C1427" t="s">
        <v>6667</v>
      </c>
      <c r="D1427" t="s">
        <v>6668</v>
      </c>
      <c r="E1427" t="s">
        <v>213</v>
      </c>
      <c r="F1427">
        <v>3</v>
      </c>
      <c r="G1427">
        <v>2022</v>
      </c>
      <c r="H1427" s="1">
        <v>44951.484809201385</v>
      </c>
      <c r="I1427" t="s">
        <v>3355</v>
      </c>
      <c r="J1427">
        <v>138</v>
      </c>
      <c r="K1427">
        <v>0</v>
      </c>
      <c r="L1427" t="s">
        <v>38</v>
      </c>
      <c r="M1427" t="s">
        <v>79</v>
      </c>
      <c r="Q1427">
        <v>214</v>
      </c>
      <c r="R1427" t="s">
        <v>94</v>
      </c>
      <c r="S1427">
        <v>40.430073</v>
      </c>
      <c r="T1427">
        <v>-78.361124000000004</v>
      </c>
      <c r="U1427">
        <v>2.78775</v>
      </c>
      <c r="V1427">
        <v>1</v>
      </c>
      <c r="W1427">
        <v>6</v>
      </c>
      <c r="X1427">
        <v>0</v>
      </c>
      <c r="Y1427">
        <v>1014.434</v>
      </c>
      <c r="Z1427">
        <v>42004065001</v>
      </c>
      <c r="AA1427">
        <v>1622.5530451316999</v>
      </c>
      <c r="AB1427" t="s">
        <v>41</v>
      </c>
      <c r="AC1427" t="s">
        <v>54</v>
      </c>
      <c r="AD1427" t="s">
        <v>54</v>
      </c>
      <c r="AE1427" t="s">
        <v>73</v>
      </c>
      <c r="AF1427" t="s">
        <v>6669</v>
      </c>
    </row>
    <row r="1428" spans="1:32" x14ac:dyDescent="0.3">
      <c r="A1428" t="s">
        <v>6670</v>
      </c>
      <c r="B1428" t="s">
        <v>6671</v>
      </c>
      <c r="C1428" t="s">
        <v>6672</v>
      </c>
      <c r="D1428" t="s">
        <v>5228</v>
      </c>
      <c r="E1428" t="s">
        <v>213</v>
      </c>
      <c r="F1428">
        <v>3</v>
      </c>
      <c r="G1428">
        <v>2022</v>
      </c>
      <c r="H1428" s="1">
        <v>44950.425143101849</v>
      </c>
      <c r="I1428" t="s">
        <v>3355</v>
      </c>
      <c r="J1428">
        <v>137.47999999999999</v>
      </c>
      <c r="K1428">
        <v>0</v>
      </c>
      <c r="L1428" t="s">
        <v>38</v>
      </c>
      <c r="M1428" t="s">
        <v>679</v>
      </c>
      <c r="O1428">
        <v>137</v>
      </c>
      <c r="R1428" t="s">
        <v>86</v>
      </c>
      <c r="S1428">
        <v>40.543089999999999</v>
      </c>
      <c r="T1428">
        <v>-80.217410000000001</v>
      </c>
      <c r="U1428">
        <v>0.82708333300000003</v>
      </c>
      <c r="V1428">
        <v>1</v>
      </c>
      <c r="W1428">
        <v>2</v>
      </c>
      <c r="X1428">
        <v>0</v>
      </c>
      <c r="Y1428">
        <v>300.428</v>
      </c>
      <c r="Z1428">
        <v>42005242003</v>
      </c>
      <c r="AA1428">
        <v>819.47123491499997</v>
      </c>
      <c r="AB1428" t="s">
        <v>41</v>
      </c>
      <c r="AC1428" t="s">
        <v>54</v>
      </c>
      <c r="AD1428" t="s">
        <v>54</v>
      </c>
      <c r="AE1428" t="s">
        <v>55</v>
      </c>
      <c r="AF1428" t="s">
        <v>6673</v>
      </c>
    </row>
    <row r="1429" spans="1:32" x14ac:dyDescent="0.3">
      <c r="A1429" t="s">
        <v>6674</v>
      </c>
      <c r="B1429" t="s">
        <v>6675</v>
      </c>
      <c r="C1429" t="s">
        <v>6676</v>
      </c>
      <c r="D1429" t="s">
        <v>4333</v>
      </c>
      <c r="E1429" t="s">
        <v>117</v>
      </c>
      <c r="F1429">
        <v>5</v>
      </c>
      <c r="G1429">
        <v>2022</v>
      </c>
      <c r="H1429" s="1">
        <v>44939.401868391207</v>
      </c>
      <c r="I1429" t="s">
        <v>3355</v>
      </c>
      <c r="J1429">
        <v>137</v>
      </c>
      <c r="K1429">
        <v>0</v>
      </c>
      <c r="L1429" t="s">
        <v>38</v>
      </c>
      <c r="M1429" t="s">
        <v>79</v>
      </c>
      <c r="Q1429">
        <v>137</v>
      </c>
      <c r="R1429" t="s">
        <v>52</v>
      </c>
      <c r="S1429">
        <v>39.174242</v>
      </c>
      <c r="T1429">
        <v>-89.637479999999996</v>
      </c>
      <c r="U1429">
        <v>2.6298333330000001</v>
      </c>
      <c r="V1429">
        <v>4</v>
      </c>
      <c r="W1429">
        <v>5.35</v>
      </c>
      <c r="X1429">
        <v>2.14</v>
      </c>
      <c r="Y1429">
        <v>957.99</v>
      </c>
      <c r="Z1429">
        <v>17005310001</v>
      </c>
      <c r="AA1429">
        <v>750.27144174440002</v>
      </c>
      <c r="AB1429" t="s">
        <v>54</v>
      </c>
      <c r="AC1429" t="s">
        <v>54</v>
      </c>
      <c r="AD1429" t="s">
        <v>54</v>
      </c>
      <c r="AE1429" t="s">
        <v>73</v>
      </c>
      <c r="AF1429" t="s">
        <v>6677</v>
      </c>
    </row>
    <row r="1430" spans="1:32" x14ac:dyDescent="0.3">
      <c r="A1430" t="s">
        <v>4691</v>
      </c>
      <c r="B1430" t="s">
        <v>6678</v>
      </c>
      <c r="C1430" t="s">
        <v>6679</v>
      </c>
      <c r="D1430" t="s">
        <v>4691</v>
      </c>
      <c r="E1430" t="s">
        <v>437</v>
      </c>
      <c r="F1430">
        <v>5</v>
      </c>
      <c r="G1430">
        <v>2022</v>
      </c>
      <c r="H1430" s="1">
        <v>44946.660389837962</v>
      </c>
      <c r="I1430" t="s">
        <v>3355</v>
      </c>
      <c r="J1430">
        <v>136.6</v>
      </c>
      <c r="K1430">
        <v>0</v>
      </c>
      <c r="L1430" t="s">
        <v>38</v>
      </c>
      <c r="M1430" t="s">
        <v>51</v>
      </c>
      <c r="N1430">
        <v>136.6</v>
      </c>
      <c r="R1430" t="s">
        <v>52</v>
      </c>
      <c r="S1430">
        <v>45.966079999999998</v>
      </c>
      <c r="T1430">
        <v>-94.367810000000006</v>
      </c>
      <c r="U1430">
        <v>1.1771166669999999</v>
      </c>
      <c r="V1430">
        <v>1</v>
      </c>
      <c r="W1430">
        <v>2.4</v>
      </c>
      <c r="X1430">
        <v>2.4</v>
      </c>
      <c r="Y1430">
        <v>430.37830000000002</v>
      </c>
      <c r="AB1430" t="s">
        <v>41</v>
      </c>
      <c r="AC1430" t="s">
        <v>54</v>
      </c>
      <c r="AD1430" t="s">
        <v>54</v>
      </c>
      <c r="AE1430" t="s">
        <v>65</v>
      </c>
      <c r="AF1430" t="s">
        <v>6680</v>
      </c>
    </row>
    <row r="1431" spans="1:32" x14ac:dyDescent="0.3">
      <c r="A1431" t="s">
        <v>6681</v>
      </c>
      <c r="B1431" t="s">
        <v>6682</v>
      </c>
      <c r="C1431" t="s">
        <v>6682</v>
      </c>
      <c r="D1431" t="s">
        <v>98</v>
      </c>
      <c r="E1431" t="s">
        <v>99</v>
      </c>
      <c r="F1431">
        <v>6</v>
      </c>
      <c r="G1431">
        <v>2022</v>
      </c>
      <c r="H1431" s="1">
        <v>44834.536191134262</v>
      </c>
      <c r="I1431" t="s">
        <v>3355</v>
      </c>
      <c r="J1431">
        <v>135.61000000000001</v>
      </c>
      <c r="K1431">
        <v>0</v>
      </c>
      <c r="L1431" t="s">
        <v>38</v>
      </c>
      <c r="M1431" t="s">
        <v>51</v>
      </c>
      <c r="N1431">
        <v>135.61000000000001</v>
      </c>
      <c r="R1431" t="s">
        <v>52</v>
      </c>
      <c r="S1431">
        <v>29.838282</v>
      </c>
      <c r="T1431">
        <v>-95.666777999999994</v>
      </c>
      <c r="U1431">
        <v>0.199108333</v>
      </c>
      <c r="V1431">
        <v>1</v>
      </c>
      <c r="W1431">
        <v>1.2</v>
      </c>
      <c r="X1431">
        <v>0</v>
      </c>
      <c r="Y1431">
        <v>72.121600000000001</v>
      </c>
      <c r="AB1431" t="s">
        <v>41</v>
      </c>
      <c r="AC1431" t="s">
        <v>54</v>
      </c>
      <c r="AD1431" t="s">
        <v>54</v>
      </c>
      <c r="AE1431" t="s">
        <v>54</v>
      </c>
      <c r="AF1431" t="s">
        <v>6683</v>
      </c>
    </row>
    <row r="1432" spans="1:32" x14ac:dyDescent="0.3">
      <c r="A1432" t="s">
        <v>6684</v>
      </c>
      <c r="B1432" t="s">
        <v>6685</v>
      </c>
      <c r="C1432" t="s">
        <v>6685</v>
      </c>
      <c r="D1432" t="s">
        <v>6369</v>
      </c>
      <c r="E1432" t="s">
        <v>99</v>
      </c>
      <c r="F1432">
        <v>6</v>
      </c>
      <c r="G1432">
        <v>2022</v>
      </c>
      <c r="H1432" s="1">
        <v>44812.387443136577</v>
      </c>
      <c r="I1432" t="s">
        <v>3355</v>
      </c>
      <c r="J1432">
        <v>135</v>
      </c>
      <c r="K1432">
        <v>0</v>
      </c>
      <c r="L1432" t="s">
        <v>38</v>
      </c>
      <c r="M1432" t="s">
        <v>79</v>
      </c>
      <c r="Q1432">
        <v>135</v>
      </c>
      <c r="R1432" t="s">
        <v>86</v>
      </c>
      <c r="S1432">
        <v>31.694889</v>
      </c>
      <c r="T1432">
        <v>-96.142167000000001</v>
      </c>
      <c r="U1432">
        <v>0.29233333299999997</v>
      </c>
      <c r="V1432">
        <v>1</v>
      </c>
      <c r="W1432">
        <v>0.8</v>
      </c>
      <c r="X1432">
        <v>0</v>
      </c>
      <c r="Y1432">
        <v>106.655</v>
      </c>
      <c r="AB1432" t="s">
        <v>118</v>
      </c>
      <c r="AC1432" t="s">
        <v>54</v>
      </c>
      <c r="AD1432" t="s">
        <v>54</v>
      </c>
      <c r="AE1432" t="s">
        <v>54</v>
      </c>
      <c r="AF1432" t="s">
        <v>6686</v>
      </c>
    </row>
    <row r="1433" spans="1:32" x14ac:dyDescent="0.3">
      <c r="A1433" t="s">
        <v>6687</v>
      </c>
      <c r="B1433" t="s">
        <v>6688</v>
      </c>
      <c r="C1433" t="s">
        <v>6689</v>
      </c>
      <c r="D1433" t="s">
        <v>6690</v>
      </c>
      <c r="E1433" t="s">
        <v>543</v>
      </c>
      <c r="F1433">
        <v>7</v>
      </c>
      <c r="G1433">
        <v>2022</v>
      </c>
      <c r="H1433" s="1">
        <v>44935.569766157409</v>
      </c>
      <c r="I1433" t="s">
        <v>3355</v>
      </c>
      <c r="J1433">
        <v>134.53</v>
      </c>
      <c r="K1433">
        <v>0</v>
      </c>
      <c r="L1433" t="s">
        <v>38</v>
      </c>
      <c r="M1433" t="s">
        <v>51</v>
      </c>
      <c r="N1433">
        <v>134.53</v>
      </c>
      <c r="R1433" t="s">
        <v>52</v>
      </c>
      <c r="S1433">
        <v>38.210833000000001</v>
      </c>
      <c r="T1433">
        <v>-90.381621999999993</v>
      </c>
      <c r="U1433">
        <v>1.9375</v>
      </c>
      <c r="V1433">
        <v>1</v>
      </c>
      <c r="W1433">
        <v>0</v>
      </c>
      <c r="X1433">
        <v>0</v>
      </c>
      <c r="Y1433">
        <v>706.08</v>
      </c>
      <c r="Z1433">
        <v>29001186001</v>
      </c>
      <c r="AA1433">
        <v>874.10265057599986</v>
      </c>
      <c r="AB1433" t="s">
        <v>41</v>
      </c>
      <c r="AC1433" t="s">
        <v>72</v>
      </c>
      <c r="AD1433" t="s">
        <v>54</v>
      </c>
      <c r="AE1433" t="s">
        <v>54</v>
      </c>
      <c r="AF1433" t="s">
        <v>6691</v>
      </c>
    </row>
    <row r="1434" spans="1:32" x14ac:dyDescent="0.3">
      <c r="A1434" t="s">
        <v>6692</v>
      </c>
      <c r="B1434" t="s">
        <v>6693</v>
      </c>
      <c r="C1434" t="s">
        <v>6694</v>
      </c>
      <c r="D1434" t="s">
        <v>6695</v>
      </c>
      <c r="E1434" t="s">
        <v>1449</v>
      </c>
      <c r="F1434">
        <v>3</v>
      </c>
      <c r="G1434">
        <v>2022</v>
      </c>
      <c r="H1434" s="1">
        <v>44972.604498449073</v>
      </c>
      <c r="I1434" t="s">
        <v>3355</v>
      </c>
      <c r="J1434">
        <v>134.30000000000001</v>
      </c>
      <c r="K1434">
        <v>0</v>
      </c>
      <c r="L1434" t="s">
        <v>38</v>
      </c>
      <c r="M1434" t="s">
        <v>79</v>
      </c>
      <c r="Q1434">
        <v>134.30000000000001</v>
      </c>
      <c r="R1434" t="s">
        <v>52</v>
      </c>
      <c r="S1434">
        <v>38.436950000000003</v>
      </c>
      <c r="T1434">
        <v>-81.834029999999998</v>
      </c>
      <c r="U1434">
        <v>1.4582499999999999E-3</v>
      </c>
      <c r="V1434">
        <v>2</v>
      </c>
      <c r="W1434">
        <v>1.875</v>
      </c>
      <c r="X1434">
        <v>0</v>
      </c>
      <c r="Y1434">
        <v>0.40280127300000002</v>
      </c>
      <c r="Z1434">
        <v>54004008001</v>
      </c>
      <c r="AA1434">
        <v>540.3047008872901</v>
      </c>
      <c r="AB1434" t="s">
        <v>544</v>
      </c>
      <c r="AC1434" t="s">
        <v>54</v>
      </c>
      <c r="AD1434" t="s">
        <v>54</v>
      </c>
      <c r="AE1434" t="s">
        <v>73</v>
      </c>
      <c r="AF1434" t="s">
        <v>6696</v>
      </c>
    </row>
    <row r="1435" spans="1:32" x14ac:dyDescent="0.3">
      <c r="A1435" t="s">
        <v>6697</v>
      </c>
      <c r="B1435" t="s">
        <v>6698</v>
      </c>
      <c r="C1435" t="s">
        <v>6699</v>
      </c>
      <c r="D1435" t="s">
        <v>6697</v>
      </c>
      <c r="E1435" t="s">
        <v>437</v>
      </c>
      <c r="F1435">
        <v>5</v>
      </c>
      <c r="G1435">
        <v>2022</v>
      </c>
      <c r="H1435" s="1">
        <v>44949.511407847225</v>
      </c>
      <c r="I1435" t="s">
        <v>3355</v>
      </c>
      <c r="J1435">
        <v>133.85</v>
      </c>
      <c r="K1435">
        <v>0</v>
      </c>
      <c r="L1435" t="s">
        <v>38</v>
      </c>
      <c r="M1435" t="s">
        <v>51</v>
      </c>
      <c r="N1435">
        <v>133.85</v>
      </c>
      <c r="R1435" t="s">
        <v>52</v>
      </c>
      <c r="S1435">
        <v>44.933300000000003</v>
      </c>
      <c r="T1435">
        <v>-95.716700000000003</v>
      </c>
      <c r="U1435">
        <v>0.95316666699999997</v>
      </c>
      <c r="V1435">
        <v>1</v>
      </c>
      <c r="W1435">
        <v>3</v>
      </c>
      <c r="X1435">
        <v>0</v>
      </c>
      <c r="Y1435">
        <v>348.32499999999999</v>
      </c>
      <c r="AB1435" t="s">
        <v>41</v>
      </c>
      <c r="AC1435" t="s">
        <v>54</v>
      </c>
      <c r="AD1435" t="s">
        <v>54</v>
      </c>
      <c r="AE1435" t="s">
        <v>73</v>
      </c>
      <c r="AF1435" t="s">
        <v>6700</v>
      </c>
    </row>
    <row r="1436" spans="1:32" x14ac:dyDescent="0.3">
      <c r="A1436" t="s">
        <v>6701</v>
      </c>
      <c r="B1436" t="s">
        <v>6702</v>
      </c>
      <c r="C1436" t="s">
        <v>6702</v>
      </c>
      <c r="D1436" t="s">
        <v>98</v>
      </c>
      <c r="E1436" t="s">
        <v>99</v>
      </c>
      <c r="F1436">
        <v>6</v>
      </c>
      <c r="G1436">
        <v>2022</v>
      </c>
      <c r="H1436" s="1">
        <v>44834.537564212966</v>
      </c>
      <c r="I1436" t="s">
        <v>3355</v>
      </c>
      <c r="J1436">
        <v>133.44</v>
      </c>
      <c r="K1436">
        <v>0</v>
      </c>
      <c r="L1436" t="s">
        <v>38</v>
      </c>
      <c r="M1436" t="s">
        <v>79</v>
      </c>
      <c r="Q1436">
        <v>133.44</v>
      </c>
      <c r="R1436" t="s">
        <v>52</v>
      </c>
      <c r="S1436">
        <v>30.039313</v>
      </c>
      <c r="T1436">
        <v>-95.434684000000004</v>
      </c>
      <c r="U1436">
        <v>0.53541666700000001</v>
      </c>
      <c r="V1436">
        <v>1</v>
      </c>
      <c r="W1436">
        <v>1</v>
      </c>
      <c r="X1436">
        <v>0</v>
      </c>
      <c r="Y1436">
        <v>195.48599999999999</v>
      </c>
      <c r="AB1436" t="s">
        <v>41</v>
      </c>
      <c r="AC1436" t="s">
        <v>54</v>
      </c>
      <c r="AD1436" t="s">
        <v>54</v>
      </c>
      <c r="AE1436" t="s">
        <v>54</v>
      </c>
      <c r="AF1436" t="s">
        <v>6703</v>
      </c>
    </row>
    <row r="1437" spans="1:32" x14ac:dyDescent="0.3">
      <c r="A1437" t="s">
        <v>6704</v>
      </c>
      <c r="B1437" t="s">
        <v>6705</v>
      </c>
      <c r="C1437" t="s">
        <v>6705</v>
      </c>
      <c r="D1437" t="s">
        <v>6706</v>
      </c>
      <c r="E1437" t="s">
        <v>99</v>
      </c>
      <c r="F1437">
        <v>6</v>
      </c>
      <c r="G1437">
        <v>2022</v>
      </c>
      <c r="H1437" s="1">
        <v>44825.355148680559</v>
      </c>
      <c r="I1437" t="s">
        <v>3355</v>
      </c>
      <c r="J1437">
        <v>133.22</v>
      </c>
      <c r="K1437">
        <v>0</v>
      </c>
      <c r="L1437" t="s">
        <v>38</v>
      </c>
      <c r="M1437" t="s">
        <v>79</v>
      </c>
      <c r="Q1437">
        <v>133.22</v>
      </c>
      <c r="R1437" t="s">
        <v>94</v>
      </c>
      <c r="S1437">
        <v>32.465221999999997</v>
      </c>
      <c r="T1437">
        <v>-95.403278</v>
      </c>
      <c r="U1437">
        <v>0.77233333299999996</v>
      </c>
      <c r="V1437">
        <v>1</v>
      </c>
      <c r="W1437">
        <v>1.3</v>
      </c>
      <c r="X1437">
        <v>1.3</v>
      </c>
      <c r="Y1437">
        <v>281.90100000000001</v>
      </c>
      <c r="Z1437">
        <v>48005010001</v>
      </c>
      <c r="AA1437">
        <v>473.4722690619999</v>
      </c>
      <c r="AB1437" t="s">
        <v>41</v>
      </c>
      <c r="AC1437" t="s">
        <v>54</v>
      </c>
      <c r="AD1437" t="s">
        <v>54</v>
      </c>
      <c r="AE1437" t="s">
        <v>73</v>
      </c>
      <c r="AF1437" t="s">
        <v>6707</v>
      </c>
    </row>
    <row r="1438" spans="1:32" x14ac:dyDescent="0.3">
      <c r="A1438" t="s">
        <v>6708</v>
      </c>
      <c r="B1438" t="s">
        <v>6709</v>
      </c>
      <c r="C1438" t="s">
        <v>6710</v>
      </c>
      <c r="D1438" t="s">
        <v>6711</v>
      </c>
      <c r="E1438" t="s">
        <v>259</v>
      </c>
      <c r="F1438">
        <v>7</v>
      </c>
      <c r="G1438">
        <v>2022</v>
      </c>
      <c r="H1438" s="1">
        <v>44963.541731620367</v>
      </c>
      <c r="I1438" t="s">
        <v>3355</v>
      </c>
      <c r="J1438">
        <v>133</v>
      </c>
      <c r="K1438">
        <v>0</v>
      </c>
      <c r="L1438" t="s">
        <v>38</v>
      </c>
      <c r="M1438" t="s">
        <v>51</v>
      </c>
      <c r="N1438">
        <v>133</v>
      </c>
      <c r="R1438" t="s">
        <v>52</v>
      </c>
      <c r="S1438">
        <v>42.105187000000001</v>
      </c>
      <c r="T1438">
        <v>-91.287251999999995</v>
      </c>
      <c r="U1438">
        <v>0</v>
      </c>
      <c r="V1438">
        <v>1</v>
      </c>
      <c r="W1438">
        <v>2.25</v>
      </c>
      <c r="X1438">
        <v>1.25</v>
      </c>
      <c r="Y1438">
        <v>0</v>
      </c>
      <c r="Z1438">
        <v>19000024001</v>
      </c>
      <c r="AA1438">
        <v>271.33603111629998</v>
      </c>
      <c r="AB1438" t="s">
        <v>41</v>
      </c>
      <c r="AC1438" t="s">
        <v>72</v>
      </c>
      <c r="AD1438" t="s">
        <v>54</v>
      </c>
      <c r="AE1438" t="s">
        <v>73</v>
      </c>
      <c r="AF1438" t="s">
        <v>6712</v>
      </c>
    </row>
    <row r="1439" spans="1:32" x14ac:dyDescent="0.3">
      <c r="A1439" t="s">
        <v>6713</v>
      </c>
      <c r="B1439" t="s">
        <v>6714</v>
      </c>
      <c r="C1439" t="s">
        <v>6715</v>
      </c>
      <c r="D1439" t="s">
        <v>6713</v>
      </c>
      <c r="E1439" t="s">
        <v>437</v>
      </c>
      <c r="F1439">
        <v>5</v>
      </c>
      <c r="G1439">
        <v>2022</v>
      </c>
      <c r="H1439" s="1">
        <v>44847.443878032405</v>
      </c>
      <c r="I1439" t="s">
        <v>3355</v>
      </c>
      <c r="J1439">
        <v>133</v>
      </c>
      <c r="K1439">
        <v>0</v>
      </c>
      <c r="L1439" t="s">
        <v>38</v>
      </c>
      <c r="M1439" t="s">
        <v>51</v>
      </c>
      <c r="N1439">
        <v>133</v>
      </c>
      <c r="R1439" t="s">
        <v>52</v>
      </c>
      <c r="S1439">
        <v>47.016455999999998</v>
      </c>
      <c r="T1439">
        <v>-91.665121999999997</v>
      </c>
      <c r="U1439">
        <v>0.8</v>
      </c>
      <c r="V1439">
        <v>1</v>
      </c>
      <c r="W1439">
        <v>1.6</v>
      </c>
      <c r="X1439">
        <v>1.6</v>
      </c>
      <c r="Y1439">
        <v>292.26</v>
      </c>
      <c r="Z1439">
        <v>27000185001</v>
      </c>
      <c r="AA1439">
        <v>200.31519075700001</v>
      </c>
      <c r="AB1439" t="s">
        <v>87</v>
      </c>
      <c r="AC1439" t="s">
        <v>72</v>
      </c>
      <c r="AD1439" t="s">
        <v>54</v>
      </c>
      <c r="AE1439" t="s">
        <v>65</v>
      </c>
      <c r="AF1439" t="s">
        <v>6716</v>
      </c>
    </row>
    <row r="1440" spans="1:32" x14ac:dyDescent="0.3">
      <c r="A1440" t="s">
        <v>6717</v>
      </c>
      <c r="B1440" t="s">
        <v>6718</v>
      </c>
      <c r="C1440" t="s">
        <v>6718</v>
      </c>
      <c r="D1440" t="s">
        <v>98</v>
      </c>
      <c r="E1440" t="s">
        <v>99</v>
      </c>
      <c r="F1440">
        <v>6</v>
      </c>
      <c r="G1440">
        <v>2022</v>
      </c>
      <c r="H1440" s="1">
        <v>44834.708147986108</v>
      </c>
      <c r="I1440" t="s">
        <v>3355</v>
      </c>
      <c r="J1440">
        <v>132.88</v>
      </c>
      <c r="K1440">
        <v>0</v>
      </c>
      <c r="L1440" t="s">
        <v>38</v>
      </c>
      <c r="M1440" t="s">
        <v>51</v>
      </c>
      <c r="N1440">
        <v>132.88</v>
      </c>
      <c r="R1440" t="s">
        <v>52</v>
      </c>
      <c r="S1440">
        <v>30.027044</v>
      </c>
      <c r="T1440">
        <v>-95.302245999999997</v>
      </c>
      <c r="U1440">
        <v>0.89969975000000002</v>
      </c>
      <c r="V1440">
        <v>1</v>
      </c>
      <c r="W1440">
        <v>1.5</v>
      </c>
      <c r="X1440">
        <v>0</v>
      </c>
      <c r="Y1440">
        <v>328.61263600000001</v>
      </c>
      <c r="AB1440" t="s">
        <v>41</v>
      </c>
      <c r="AC1440" t="s">
        <v>54</v>
      </c>
      <c r="AD1440" t="s">
        <v>54</v>
      </c>
      <c r="AE1440" t="s">
        <v>54</v>
      </c>
      <c r="AF1440" t="s">
        <v>6719</v>
      </c>
    </row>
    <row r="1441" spans="1:32" x14ac:dyDescent="0.3">
      <c r="A1441" t="s">
        <v>6720</v>
      </c>
      <c r="B1441" t="s">
        <v>6721</v>
      </c>
      <c r="C1441" t="s">
        <v>6722</v>
      </c>
      <c r="D1441" t="s">
        <v>6723</v>
      </c>
      <c r="E1441" t="s">
        <v>85</v>
      </c>
      <c r="F1441">
        <v>2</v>
      </c>
      <c r="G1441">
        <v>2022</v>
      </c>
      <c r="H1441" s="1">
        <v>44971.585087916668</v>
      </c>
      <c r="I1441" t="s">
        <v>3355</v>
      </c>
      <c r="J1441">
        <v>132.69999999999999</v>
      </c>
      <c r="K1441">
        <v>0</v>
      </c>
      <c r="L1441" t="s">
        <v>38</v>
      </c>
      <c r="M1441" t="s">
        <v>51</v>
      </c>
      <c r="N1441">
        <v>132.69999999999999</v>
      </c>
      <c r="R1441" t="s">
        <v>86</v>
      </c>
      <c r="S1441">
        <v>44.679471999999997</v>
      </c>
      <c r="T1441">
        <v>-74.993667000000002</v>
      </c>
      <c r="U1441">
        <v>0</v>
      </c>
      <c r="V1441">
        <v>1</v>
      </c>
      <c r="W1441">
        <v>3.5</v>
      </c>
      <c r="X1441">
        <v>0</v>
      </c>
      <c r="Y1441">
        <v>0</v>
      </c>
      <c r="Z1441">
        <v>36006117001</v>
      </c>
      <c r="AA1441">
        <v>901.78256784424002</v>
      </c>
      <c r="AB1441" t="s">
        <v>53</v>
      </c>
      <c r="AC1441" t="s">
        <v>42</v>
      </c>
      <c r="AD1441" t="s">
        <v>54</v>
      </c>
      <c r="AE1441" t="s">
        <v>54</v>
      </c>
      <c r="AF1441" t="s">
        <v>6724</v>
      </c>
    </row>
    <row r="1442" spans="1:32" x14ac:dyDescent="0.3">
      <c r="A1442" t="s">
        <v>6725</v>
      </c>
      <c r="B1442" t="s">
        <v>6726</v>
      </c>
      <c r="C1442" t="s">
        <v>6727</v>
      </c>
      <c r="D1442" t="s">
        <v>6728</v>
      </c>
      <c r="E1442" t="s">
        <v>1083</v>
      </c>
      <c r="F1442">
        <v>8</v>
      </c>
      <c r="G1442">
        <v>2022</v>
      </c>
      <c r="H1442" s="1">
        <v>44959.436912881945</v>
      </c>
      <c r="I1442" t="s">
        <v>3355</v>
      </c>
      <c r="J1442">
        <v>132</v>
      </c>
      <c r="K1442">
        <v>0</v>
      </c>
      <c r="L1442" t="s">
        <v>38</v>
      </c>
      <c r="M1442" t="s">
        <v>473</v>
      </c>
      <c r="N1442">
        <v>109</v>
      </c>
      <c r="Q1442">
        <v>23</v>
      </c>
      <c r="R1442" t="s">
        <v>52</v>
      </c>
      <c r="S1442">
        <v>44.386625000000002</v>
      </c>
      <c r="T1442">
        <v>-103.71223999999999</v>
      </c>
      <c r="U1442">
        <v>1.283658333</v>
      </c>
      <c r="V1442">
        <v>2</v>
      </c>
      <c r="W1442">
        <v>2</v>
      </c>
      <c r="X1442">
        <v>2</v>
      </c>
      <c r="Y1442">
        <v>468.7</v>
      </c>
      <c r="Z1442">
        <v>46000032001</v>
      </c>
      <c r="AA1442">
        <v>36.420943774000001</v>
      </c>
      <c r="AB1442" t="s">
        <v>41</v>
      </c>
      <c r="AC1442" t="s">
        <v>72</v>
      </c>
      <c r="AD1442" t="s">
        <v>54</v>
      </c>
      <c r="AE1442" t="s">
        <v>73</v>
      </c>
      <c r="AF1442" t="s">
        <v>6729</v>
      </c>
    </row>
    <row r="1443" spans="1:32" x14ac:dyDescent="0.3">
      <c r="A1443" t="s">
        <v>6730</v>
      </c>
      <c r="B1443" t="s">
        <v>6731</v>
      </c>
      <c r="C1443" t="s">
        <v>6731</v>
      </c>
      <c r="D1443" t="s">
        <v>98</v>
      </c>
      <c r="E1443" t="s">
        <v>99</v>
      </c>
      <c r="F1443">
        <v>6</v>
      </c>
      <c r="G1443">
        <v>2022</v>
      </c>
      <c r="H1443" s="1">
        <v>44834.539341875003</v>
      </c>
      <c r="I1443" t="s">
        <v>3355</v>
      </c>
      <c r="J1443">
        <v>131.69999999999999</v>
      </c>
      <c r="K1443">
        <v>0</v>
      </c>
      <c r="L1443" t="s">
        <v>38</v>
      </c>
      <c r="M1443" t="s">
        <v>51</v>
      </c>
      <c r="N1443">
        <v>131.69999999999999</v>
      </c>
      <c r="R1443" t="s">
        <v>52</v>
      </c>
      <c r="S1443">
        <v>29.917694000000001</v>
      </c>
      <c r="T1443">
        <v>-95.587110999999993</v>
      </c>
      <c r="U1443">
        <v>0.74908333299999996</v>
      </c>
      <c r="V1443">
        <v>1</v>
      </c>
      <c r="W1443">
        <v>0</v>
      </c>
      <c r="X1443">
        <v>2.5</v>
      </c>
      <c r="Y1443">
        <v>273.44499999999999</v>
      </c>
      <c r="Z1443">
        <v>48007156001</v>
      </c>
      <c r="AA1443">
        <v>910.52359435000005</v>
      </c>
      <c r="AB1443" t="s">
        <v>41</v>
      </c>
      <c r="AC1443" t="s">
        <v>64</v>
      </c>
      <c r="AD1443" t="s">
        <v>54</v>
      </c>
      <c r="AE1443" t="s">
        <v>73</v>
      </c>
      <c r="AF1443" t="s">
        <v>6732</v>
      </c>
    </row>
    <row r="1444" spans="1:32" x14ac:dyDescent="0.3">
      <c r="A1444" t="s">
        <v>6733</v>
      </c>
      <c r="B1444" t="s">
        <v>6734</v>
      </c>
      <c r="C1444" t="s">
        <v>6735</v>
      </c>
      <c r="D1444" t="s">
        <v>6736</v>
      </c>
      <c r="E1444" t="s">
        <v>1023</v>
      </c>
      <c r="F1444">
        <v>8</v>
      </c>
      <c r="G1444">
        <v>2022</v>
      </c>
      <c r="H1444" s="1">
        <v>44936.624898518516</v>
      </c>
      <c r="I1444" t="s">
        <v>3355</v>
      </c>
      <c r="J1444">
        <v>131.5</v>
      </c>
      <c r="K1444">
        <v>0</v>
      </c>
      <c r="L1444" t="s">
        <v>38</v>
      </c>
      <c r="M1444" t="s">
        <v>79</v>
      </c>
      <c r="Q1444">
        <v>131.5</v>
      </c>
      <c r="R1444" t="s">
        <v>94</v>
      </c>
      <c r="S1444">
        <v>38.799999999999997</v>
      </c>
      <c r="T1444">
        <v>-106.104444</v>
      </c>
      <c r="U1444">
        <v>0.50608333299999997</v>
      </c>
      <c r="V1444">
        <v>1</v>
      </c>
      <c r="W1444">
        <v>1.5</v>
      </c>
      <c r="X1444">
        <v>0</v>
      </c>
      <c r="Y1444">
        <v>184.95500000000001</v>
      </c>
      <c r="Z1444">
        <v>8000274001</v>
      </c>
      <c r="AA1444">
        <v>364.20943773999994</v>
      </c>
      <c r="AB1444" t="s">
        <v>54</v>
      </c>
      <c r="AC1444" t="s">
        <v>72</v>
      </c>
      <c r="AD1444" t="s">
        <v>54</v>
      </c>
      <c r="AE1444" t="s">
        <v>65</v>
      </c>
      <c r="AF1444" t="s">
        <v>6737</v>
      </c>
    </row>
    <row r="1445" spans="1:32" x14ac:dyDescent="0.3">
      <c r="A1445" t="s">
        <v>6738</v>
      </c>
      <c r="B1445" t="s">
        <v>6739</v>
      </c>
      <c r="C1445" t="s">
        <v>6740</v>
      </c>
      <c r="D1445" t="s">
        <v>6741</v>
      </c>
      <c r="E1445" t="s">
        <v>192</v>
      </c>
      <c r="F1445">
        <v>4</v>
      </c>
      <c r="G1445">
        <v>2022</v>
      </c>
      <c r="H1445" s="1">
        <v>44985.444067893521</v>
      </c>
      <c r="I1445" t="s">
        <v>3355</v>
      </c>
      <c r="J1445">
        <v>131</v>
      </c>
      <c r="K1445">
        <v>0</v>
      </c>
      <c r="L1445" t="s">
        <v>38</v>
      </c>
      <c r="M1445" t="s">
        <v>51</v>
      </c>
      <c r="N1445">
        <v>131</v>
      </c>
      <c r="R1445" t="s">
        <v>52</v>
      </c>
      <c r="S1445">
        <v>32.901400000000002</v>
      </c>
      <c r="T1445">
        <v>-85.951400000000007</v>
      </c>
      <c r="U1445">
        <v>11.318333333</v>
      </c>
      <c r="V1445">
        <v>4</v>
      </c>
      <c r="W1445">
        <v>8.5</v>
      </c>
      <c r="X1445">
        <v>0.1</v>
      </c>
      <c r="Y1445">
        <v>1825</v>
      </c>
      <c r="Z1445">
        <v>1000004001</v>
      </c>
      <c r="AA1445">
        <v>2403.7822890839998</v>
      </c>
      <c r="AB1445" t="s">
        <v>41</v>
      </c>
      <c r="AC1445" t="s">
        <v>72</v>
      </c>
      <c r="AD1445" t="s">
        <v>54</v>
      </c>
      <c r="AE1445" t="s">
        <v>73</v>
      </c>
      <c r="AF1445" t="s">
        <v>6742</v>
      </c>
    </row>
    <row r="1446" spans="1:32" x14ac:dyDescent="0.3">
      <c r="A1446" t="s">
        <v>6743</v>
      </c>
      <c r="B1446" t="s">
        <v>6744</v>
      </c>
      <c r="C1446" t="s">
        <v>6745</v>
      </c>
      <c r="D1446" t="s">
        <v>3208</v>
      </c>
      <c r="E1446" t="s">
        <v>437</v>
      </c>
      <c r="F1446">
        <v>5</v>
      </c>
      <c r="G1446">
        <v>2022</v>
      </c>
      <c r="H1446" s="1">
        <v>44952.449663634259</v>
      </c>
      <c r="I1446" t="s">
        <v>3355</v>
      </c>
      <c r="J1446">
        <v>130.5</v>
      </c>
      <c r="K1446">
        <v>0</v>
      </c>
      <c r="L1446" t="s">
        <v>38</v>
      </c>
      <c r="M1446" t="s">
        <v>51</v>
      </c>
      <c r="N1446">
        <v>130.5</v>
      </c>
      <c r="R1446" t="s">
        <v>52</v>
      </c>
      <c r="S1446">
        <v>45.974980000000002</v>
      </c>
      <c r="T1446">
        <v>-94.860519999999994</v>
      </c>
      <c r="U1446">
        <v>1.39175</v>
      </c>
      <c r="V1446">
        <v>1</v>
      </c>
      <c r="W1446">
        <v>3.64</v>
      </c>
      <c r="X1446">
        <v>3.64</v>
      </c>
      <c r="Y1446">
        <v>508.44799999999998</v>
      </c>
      <c r="Z1446">
        <v>27000194001</v>
      </c>
      <c r="AA1446">
        <v>143.86272790729998</v>
      </c>
      <c r="AB1446" t="s">
        <v>41</v>
      </c>
      <c r="AC1446" t="s">
        <v>64</v>
      </c>
      <c r="AD1446" t="s">
        <v>54</v>
      </c>
      <c r="AE1446" t="s">
        <v>73</v>
      </c>
      <c r="AF1446" t="s">
        <v>6746</v>
      </c>
    </row>
    <row r="1447" spans="1:32" x14ac:dyDescent="0.3">
      <c r="A1447" t="s">
        <v>6747</v>
      </c>
      <c r="B1447" t="s">
        <v>6748</v>
      </c>
      <c r="C1447" t="s">
        <v>6749</v>
      </c>
      <c r="D1447" t="s">
        <v>6750</v>
      </c>
      <c r="E1447" t="s">
        <v>36</v>
      </c>
      <c r="F1447">
        <v>9</v>
      </c>
      <c r="G1447">
        <v>2022</v>
      </c>
      <c r="H1447" s="1">
        <v>44932.486009849534</v>
      </c>
      <c r="I1447" t="s">
        <v>3355</v>
      </c>
      <c r="J1447">
        <v>129.91</v>
      </c>
      <c r="K1447">
        <v>0</v>
      </c>
      <c r="L1447" t="s">
        <v>38</v>
      </c>
      <c r="M1447" t="s">
        <v>79</v>
      </c>
      <c r="Q1447">
        <v>129.91</v>
      </c>
      <c r="R1447" t="s">
        <v>52</v>
      </c>
      <c r="S1447">
        <v>39.916111000000001</v>
      </c>
      <c r="T1447">
        <v>-122.104444</v>
      </c>
      <c r="U1447">
        <v>0.66016666700000004</v>
      </c>
      <c r="V1447">
        <v>1</v>
      </c>
      <c r="W1447">
        <v>1.4</v>
      </c>
      <c r="X1447">
        <v>0.65</v>
      </c>
      <c r="Y1447">
        <v>241.024</v>
      </c>
      <c r="Z1447">
        <v>6005245002</v>
      </c>
      <c r="AA1447">
        <v>462.54598592979994</v>
      </c>
      <c r="AB1447" t="s">
        <v>1420</v>
      </c>
      <c r="AC1447" t="s">
        <v>54</v>
      </c>
      <c r="AD1447" t="s">
        <v>54</v>
      </c>
      <c r="AE1447" t="s">
        <v>438</v>
      </c>
      <c r="AF1447" t="s">
        <v>6751</v>
      </c>
    </row>
    <row r="1448" spans="1:32" x14ac:dyDescent="0.3">
      <c r="A1448" t="s">
        <v>6752</v>
      </c>
      <c r="B1448" t="s">
        <v>6753</v>
      </c>
      <c r="C1448" t="s">
        <v>6754</v>
      </c>
      <c r="D1448" t="s">
        <v>6755</v>
      </c>
      <c r="E1448" t="s">
        <v>85</v>
      </c>
      <c r="F1448">
        <v>2</v>
      </c>
      <c r="G1448">
        <v>2022</v>
      </c>
      <c r="H1448" s="1">
        <v>44939.540425613428</v>
      </c>
      <c r="I1448" t="s">
        <v>3355</v>
      </c>
      <c r="J1448">
        <v>129.54</v>
      </c>
      <c r="K1448">
        <v>0</v>
      </c>
      <c r="L1448" t="s">
        <v>38</v>
      </c>
      <c r="M1448" t="s">
        <v>79</v>
      </c>
      <c r="Q1448">
        <v>129.54</v>
      </c>
      <c r="R1448" t="s">
        <v>94</v>
      </c>
      <c r="S1448">
        <v>42.854559999999999</v>
      </c>
      <c r="T1448">
        <v>-74.593869999999995</v>
      </c>
      <c r="U1448">
        <v>0</v>
      </c>
      <c r="V1448">
        <v>1</v>
      </c>
      <c r="W1448">
        <v>2.8</v>
      </c>
      <c r="X1448">
        <v>0</v>
      </c>
      <c r="Y1448">
        <v>0</v>
      </c>
      <c r="Z1448">
        <v>36004024001</v>
      </c>
      <c r="AA1448">
        <v>721.68100088180995</v>
      </c>
      <c r="AB1448" t="s">
        <v>41</v>
      </c>
      <c r="AC1448" t="s">
        <v>54</v>
      </c>
      <c r="AD1448" t="s">
        <v>54</v>
      </c>
      <c r="AE1448" t="s">
        <v>73</v>
      </c>
      <c r="AF1448" t="s">
        <v>6756</v>
      </c>
    </row>
    <row r="1449" spans="1:32" x14ac:dyDescent="0.3">
      <c r="A1449" t="s">
        <v>6757</v>
      </c>
      <c r="B1449" t="s">
        <v>6758</v>
      </c>
      <c r="C1449" t="s">
        <v>6759</v>
      </c>
      <c r="D1449" t="s">
        <v>3789</v>
      </c>
      <c r="E1449" t="s">
        <v>136</v>
      </c>
      <c r="F1449">
        <v>4</v>
      </c>
      <c r="G1449">
        <v>2022</v>
      </c>
      <c r="H1449" s="1">
        <v>44973.519577997686</v>
      </c>
      <c r="I1449" t="s">
        <v>3355</v>
      </c>
      <c r="J1449">
        <v>129</v>
      </c>
      <c r="K1449">
        <v>0</v>
      </c>
      <c r="L1449" t="s">
        <v>38</v>
      </c>
      <c r="M1449" t="s">
        <v>79</v>
      </c>
      <c r="Q1449">
        <v>129</v>
      </c>
      <c r="R1449" t="s">
        <v>94</v>
      </c>
      <c r="S1449">
        <v>35.99597</v>
      </c>
      <c r="T1449">
        <v>-78.899600000000007</v>
      </c>
      <c r="U1449">
        <v>8.5637833329999999</v>
      </c>
      <c r="V1449">
        <v>1</v>
      </c>
      <c r="W1449">
        <v>20</v>
      </c>
      <c r="X1449">
        <v>0</v>
      </c>
      <c r="Y1449">
        <v>3127.6691000000001</v>
      </c>
      <c r="Z1449">
        <v>37003201001</v>
      </c>
      <c r="AA1449">
        <v>5082.9069130994394</v>
      </c>
      <c r="AB1449" t="s">
        <v>53</v>
      </c>
      <c r="AC1449" t="s">
        <v>54</v>
      </c>
      <c r="AD1449" t="s">
        <v>54</v>
      </c>
      <c r="AE1449" t="s">
        <v>73</v>
      </c>
      <c r="AF1449" t="s">
        <v>6760</v>
      </c>
    </row>
    <row r="1450" spans="1:32" x14ac:dyDescent="0.3">
      <c r="A1450" t="s">
        <v>6761</v>
      </c>
      <c r="B1450" t="s">
        <v>6762</v>
      </c>
      <c r="C1450" t="s">
        <v>6763</v>
      </c>
      <c r="D1450" t="s">
        <v>5209</v>
      </c>
      <c r="E1450" t="s">
        <v>117</v>
      </c>
      <c r="F1450">
        <v>5</v>
      </c>
      <c r="G1450">
        <v>2022</v>
      </c>
      <c r="H1450" s="1">
        <v>44967.645183020832</v>
      </c>
      <c r="I1450" t="s">
        <v>3355</v>
      </c>
      <c r="J1450">
        <v>129</v>
      </c>
      <c r="K1450">
        <v>0</v>
      </c>
      <c r="L1450" t="s">
        <v>38</v>
      </c>
      <c r="M1450" t="s">
        <v>39</v>
      </c>
      <c r="Q1450">
        <v>97.12</v>
      </c>
      <c r="R1450" t="s">
        <v>52</v>
      </c>
      <c r="S1450">
        <v>42.289340000000003</v>
      </c>
      <c r="T1450">
        <v>-88.438109999999995</v>
      </c>
      <c r="U1450">
        <v>1.137666667</v>
      </c>
      <c r="V1450">
        <v>2</v>
      </c>
      <c r="W1450">
        <v>5.4</v>
      </c>
      <c r="X1450">
        <v>1.75</v>
      </c>
      <c r="Y1450">
        <v>415.47500000000002</v>
      </c>
      <c r="Z1450">
        <v>17000657002</v>
      </c>
      <c r="AA1450">
        <v>903.23940559519986</v>
      </c>
      <c r="AB1450" t="s">
        <v>41</v>
      </c>
      <c r="AC1450" t="s">
        <v>54</v>
      </c>
      <c r="AD1450" t="s">
        <v>54</v>
      </c>
      <c r="AE1450" t="s">
        <v>73</v>
      </c>
      <c r="AF1450" t="s">
        <v>6764</v>
      </c>
    </row>
    <row r="1451" spans="1:32" x14ac:dyDescent="0.3">
      <c r="A1451" t="s">
        <v>6765</v>
      </c>
      <c r="B1451" t="s">
        <v>6766</v>
      </c>
      <c r="C1451" t="s">
        <v>6767</v>
      </c>
      <c r="D1451" t="s">
        <v>6768</v>
      </c>
      <c r="E1451" t="s">
        <v>629</v>
      </c>
      <c r="F1451">
        <v>6</v>
      </c>
      <c r="G1451">
        <v>2022</v>
      </c>
      <c r="H1451" s="1">
        <v>44936.503936226851</v>
      </c>
      <c r="I1451" t="s">
        <v>3355</v>
      </c>
      <c r="J1451">
        <v>129</v>
      </c>
      <c r="K1451">
        <v>0</v>
      </c>
      <c r="L1451" t="s">
        <v>38</v>
      </c>
      <c r="M1451" t="s">
        <v>79</v>
      </c>
      <c r="Q1451">
        <v>129</v>
      </c>
      <c r="R1451" t="s">
        <v>52</v>
      </c>
      <c r="S1451">
        <v>34.053426999999999</v>
      </c>
      <c r="T1451">
        <v>-106.888943</v>
      </c>
      <c r="U1451">
        <v>0.61499999999999999</v>
      </c>
      <c r="V1451">
        <v>1</v>
      </c>
      <c r="W1451">
        <v>1</v>
      </c>
      <c r="X1451">
        <v>0</v>
      </c>
      <c r="Y1451">
        <v>224.6</v>
      </c>
      <c r="Z1451">
        <v>35000018001</v>
      </c>
      <c r="AA1451">
        <v>198.49414356829999</v>
      </c>
      <c r="AB1451" t="s">
        <v>41</v>
      </c>
      <c r="AC1451" t="s">
        <v>144</v>
      </c>
      <c r="AD1451" t="s">
        <v>54</v>
      </c>
      <c r="AE1451" t="s">
        <v>73</v>
      </c>
      <c r="AF1451" t="s">
        <v>6769</v>
      </c>
    </row>
    <row r="1452" spans="1:32" x14ac:dyDescent="0.3">
      <c r="A1452" t="s">
        <v>6770</v>
      </c>
      <c r="B1452" t="s">
        <v>6771</v>
      </c>
      <c r="C1452" t="s">
        <v>6772</v>
      </c>
      <c r="D1452" t="s">
        <v>6773</v>
      </c>
      <c r="E1452" t="s">
        <v>117</v>
      </c>
      <c r="F1452">
        <v>5</v>
      </c>
      <c r="G1452">
        <v>2022</v>
      </c>
      <c r="H1452" s="1">
        <v>44966.633488912033</v>
      </c>
      <c r="I1452" t="s">
        <v>3355</v>
      </c>
      <c r="J1452">
        <v>128.77000000000001</v>
      </c>
      <c r="K1452">
        <v>0</v>
      </c>
      <c r="L1452" t="s">
        <v>38</v>
      </c>
      <c r="M1452" t="s">
        <v>39</v>
      </c>
      <c r="N1452">
        <v>89.15</v>
      </c>
      <c r="Q1452">
        <v>39.619999999999997</v>
      </c>
      <c r="R1452" t="s">
        <v>561</v>
      </c>
      <c r="S1452">
        <v>42.191555000000001</v>
      </c>
      <c r="T1452">
        <v>-88.233818999999997</v>
      </c>
      <c r="U1452">
        <v>0.87941666699999999</v>
      </c>
      <c r="V1452">
        <v>1</v>
      </c>
      <c r="W1452">
        <v>3.5</v>
      </c>
      <c r="X1452">
        <v>1.25</v>
      </c>
      <c r="Y1452">
        <v>320.91899999999998</v>
      </c>
      <c r="Z1452">
        <v>17000661001</v>
      </c>
      <c r="AA1452">
        <v>342.35687147559997</v>
      </c>
      <c r="AB1452" t="s">
        <v>41</v>
      </c>
      <c r="AC1452" t="s">
        <v>54</v>
      </c>
      <c r="AD1452" t="s">
        <v>54</v>
      </c>
      <c r="AE1452" t="s">
        <v>73</v>
      </c>
      <c r="AF1452" t="s">
        <v>6774</v>
      </c>
    </row>
    <row r="1453" spans="1:32" x14ac:dyDescent="0.3">
      <c r="A1453" t="s">
        <v>6775</v>
      </c>
      <c r="B1453" t="s">
        <v>6776</v>
      </c>
      <c r="C1453" t="s">
        <v>6777</v>
      </c>
      <c r="D1453" t="s">
        <v>6778</v>
      </c>
      <c r="E1453" t="s">
        <v>36</v>
      </c>
      <c r="F1453">
        <v>9</v>
      </c>
      <c r="G1453">
        <v>2022</v>
      </c>
      <c r="H1453" s="1">
        <v>44977.544341724541</v>
      </c>
      <c r="I1453" t="s">
        <v>3355</v>
      </c>
      <c r="J1453">
        <v>128.47999999999999</v>
      </c>
      <c r="K1453">
        <v>0</v>
      </c>
      <c r="L1453" t="s">
        <v>38</v>
      </c>
      <c r="M1453" t="s">
        <v>79</v>
      </c>
      <c r="Q1453">
        <v>128.47999999999999</v>
      </c>
      <c r="R1453" t="s">
        <v>52</v>
      </c>
      <c r="S1453">
        <v>41.743333</v>
      </c>
      <c r="T1453">
        <v>-122.630944</v>
      </c>
      <c r="Z1453">
        <v>6001042001</v>
      </c>
      <c r="AA1453">
        <v>418.840853401</v>
      </c>
      <c r="AB1453" t="s">
        <v>41</v>
      </c>
      <c r="AC1453" t="s">
        <v>64</v>
      </c>
      <c r="AD1453" t="s">
        <v>54</v>
      </c>
      <c r="AE1453" t="s">
        <v>73</v>
      </c>
      <c r="AF1453" t="s">
        <v>6779</v>
      </c>
    </row>
    <row r="1454" spans="1:32" x14ac:dyDescent="0.3">
      <c r="A1454" t="s">
        <v>6780</v>
      </c>
      <c r="B1454" t="s">
        <v>6781</v>
      </c>
      <c r="C1454" t="s">
        <v>6782</v>
      </c>
      <c r="D1454" t="s">
        <v>6783</v>
      </c>
      <c r="E1454" t="s">
        <v>951</v>
      </c>
      <c r="F1454">
        <v>1</v>
      </c>
      <c r="G1454">
        <v>2022</v>
      </c>
      <c r="H1454" s="1">
        <v>44945.556081099538</v>
      </c>
      <c r="I1454" t="s">
        <v>3355</v>
      </c>
      <c r="J1454">
        <v>125.7</v>
      </c>
      <c r="K1454">
        <v>0</v>
      </c>
      <c r="L1454" t="s">
        <v>38</v>
      </c>
      <c r="M1454" t="s">
        <v>51</v>
      </c>
      <c r="N1454">
        <v>125.7</v>
      </c>
      <c r="R1454" t="s">
        <v>86</v>
      </c>
      <c r="S1454">
        <v>42.820041000000003</v>
      </c>
      <c r="T1454">
        <v>-71.99306</v>
      </c>
      <c r="U1454">
        <v>0.46558333299999999</v>
      </c>
      <c r="V1454">
        <v>1</v>
      </c>
      <c r="W1454">
        <v>1.258</v>
      </c>
      <c r="X1454">
        <v>0</v>
      </c>
      <c r="Y1454">
        <v>169.48699999999999</v>
      </c>
      <c r="Z1454">
        <v>33000016001</v>
      </c>
      <c r="AA1454">
        <v>327.42428452825999</v>
      </c>
      <c r="AB1454" t="s">
        <v>41</v>
      </c>
      <c r="AC1454" t="s">
        <v>54</v>
      </c>
      <c r="AD1454" t="s">
        <v>54</v>
      </c>
      <c r="AE1454" t="s">
        <v>73</v>
      </c>
      <c r="AF1454" t="s">
        <v>6784</v>
      </c>
    </row>
    <row r="1455" spans="1:32" x14ac:dyDescent="0.3">
      <c r="A1455" t="s">
        <v>6785</v>
      </c>
      <c r="B1455" t="s">
        <v>6786</v>
      </c>
      <c r="C1455" t="s">
        <v>6787</v>
      </c>
      <c r="D1455" t="s">
        <v>6788</v>
      </c>
      <c r="E1455" t="s">
        <v>1064</v>
      </c>
      <c r="F1455">
        <v>3</v>
      </c>
      <c r="G1455">
        <v>2022</v>
      </c>
      <c r="H1455" s="1">
        <v>44951.427554398149</v>
      </c>
      <c r="I1455" t="s">
        <v>3355</v>
      </c>
      <c r="J1455">
        <v>125</v>
      </c>
      <c r="K1455">
        <v>0</v>
      </c>
      <c r="L1455" t="s">
        <v>38</v>
      </c>
      <c r="M1455" t="s">
        <v>79</v>
      </c>
      <c r="Q1455">
        <v>125</v>
      </c>
      <c r="R1455" t="s">
        <v>52</v>
      </c>
      <c r="S1455">
        <v>39.610024000000003</v>
      </c>
      <c r="T1455">
        <v>-77.411351999999994</v>
      </c>
      <c r="U1455">
        <v>0.56008333300000002</v>
      </c>
      <c r="V1455">
        <v>1</v>
      </c>
      <c r="W1455">
        <v>1.1299999999999999</v>
      </c>
      <c r="X1455">
        <v>0</v>
      </c>
      <c r="Y1455">
        <v>204.428</v>
      </c>
      <c r="Z1455">
        <v>24000053001</v>
      </c>
      <c r="AA1455">
        <v>347.82001304170001</v>
      </c>
      <c r="AB1455" t="s">
        <v>177</v>
      </c>
      <c r="AC1455" t="s">
        <v>64</v>
      </c>
      <c r="AD1455" t="s">
        <v>54</v>
      </c>
      <c r="AE1455" t="s">
        <v>73</v>
      </c>
      <c r="AF1455" t="s">
        <v>6789</v>
      </c>
    </row>
    <row r="1456" spans="1:32" x14ac:dyDescent="0.3">
      <c r="A1456" t="s">
        <v>6790</v>
      </c>
      <c r="B1456" t="s">
        <v>6791</v>
      </c>
      <c r="C1456" t="s">
        <v>6791</v>
      </c>
      <c r="D1456" t="s">
        <v>98</v>
      </c>
      <c r="E1456" t="s">
        <v>99</v>
      </c>
      <c r="F1456">
        <v>6</v>
      </c>
      <c r="G1456">
        <v>2022</v>
      </c>
      <c r="H1456" s="1">
        <v>44833.579466296294</v>
      </c>
      <c r="I1456" t="s">
        <v>3355</v>
      </c>
      <c r="J1456">
        <v>124.8</v>
      </c>
      <c r="K1456">
        <v>0</v>
      </c>
      <c r="L1456" t="s">
        <v>38</v>
      </c>
      <c r="M1456" t="s">
        <v>473</v>
      </c>
      <c r="N1456">
        <v>105.22</v>
      </c>
      <c r="Q1456">
        <v>19.579999999999998</v>
      </c>
      <c r="R1456" t="s">
        <v>52</v>
      </c>
      <c r="S1456">
        <v>29.740310999999998</v>
      </c>
      <c r="T1456">
        <v>-95.447597999999999</v>
      </c>
      <c r="U1456">
        <v>0.66974999999999996</v>
      </c>
      <c r="V1456">
        <v>1</v>
      </c>
      <c r="W1456">
        <v>1</v>
      </c>
      <c r="X1456">
        <v>2</v>
      </c>
      <c r="Y1456">
        <v>244.65899999999999</v>
      </c>
      <c r="AB1456" t="s">
        <v>41</v>
      </c>
      <c r="AC1456" t="s">
        <v>54</v>
      </c>
      <c r="AD1456" t="s">
        <v>54</v>
      </c>
      <c r="AE1456" t="s">
        <v>73</v>
      </c>
      <c r="AF1456" t="s">
        <v>6792</v>
      </c>
    </row>
    <row r="1457" spans="1:32" x14ac:dyDescent="0.3">
      <c r="A1457" t="s">
        <v>6793</v>
      </c>
      <c r="B1457" t="s">
        <v>6794</v>
      </c>
      <c r="C1457" t="s">
        <v>6795</v>
      </c>
      <c r="D1457" t="s">
        <v>6796</v>
      </c>
      <c r="E1457" t="s">
        <v>213</v>
      </c>
      <c r="F1457">
        <v>3</v>
      </c>
      <c r="G1457">
        <v>2022</v>
      </c>
      <c r="H1457" s="1">
        <v>44946.462852835648</v>
      </c>
      <c r="I1457" t="s">
        <v>3355</v>
      </c>
      <c r="J1457">
        <v>124.58</v>
      </c>
      <c r="K1457">
        <v>0</v>
      </c>
      <c r="L1457" t="s">
        <v>38</v>
      </c>
      <c r="M1457" t="s">
        <v>79</v>
      </c>
      <c r="Q1457">
        <v>124.58</v>
      </c>
      <c r="R1457" t="s">
        <v>94</v>
      </c>
      <c r="S1457">
        <v>40.373539999999998</v>
      </c>
      <c r="T1457">
        <v>-76.289230000000003</v>
      </c>
      <c r="U1457">
        <v>1.082091667</v>
      </c>
      <c r="V1457">
        <v>1</v>
      </c>
      <c r="W1457">
        <v>2</v>
      </c>
      <c r="X1457">
        <v>0</v>
      </c>
      <c r="Y1457">
        <v>394.23410000000001</v>
      </c>
      <c r="Z1457">
        <v>42001296001</v>
      </c>
      <c r="AA1457">
        <v>400.63038151400002</v>
      </c>
      <c r="AB1457" t="s">
        <v>41</v>
      </c>
      <c r="AC1457" t="s">
        <v>64</v>
      </c>
      <c r="AD1457" t="s">
        <v>54</v>
      </c>
      <c r="AE1457" t="s">
        <v>65</v>
      </c>
      <c r="AF1457" t="s">
        <v>6797</v>
      </c>
    </row>
    <row r="1458" spans="1:32" x14ac:dyDescent="0.3">
      <c r="A1458" t="s">
        <v>6798</v>
      </c>
      <c r="B1458" t="s">
        <v>6799</v>
      </c>
      <c r="C1458" t="s">
        <v>6800</v>
      </c>
      <c r="D1458" t="s">
        <v>6801</v>
      </c>
      <c r="E1458" t="s">
        <v>726</v>
      </c>
      <c r="F1458">
        <v>6</v>
      </c>
      <c r="G1458">
        <v>2022</v>
      </c>
      <c r="H1458" s="1">
        <v>44943.575784872686</v>
      </c>
      <c r="I1458" t="s">
        <v>3355</v>
      </c>
      <c r="J1458">
        <v>124.038</v>
      </c>
      <c r="K1458">
        <v>0</v>
      </c>
      <c r="L1458" t="s">
        <v>38</v>
      </c>
      <c r="M1458" t="s">
        <v>79</v>
      </c>
      <c r="Q1458">
        <v>124.038</v>
      </c>
      <c r="R1458" t="s">
        <v>52</v>
      </c>
      <c r="S1458">
        <v>36.300634000000002</v>
      </c>
      <c r="T1458">
        <v>-92.381545000000003</v>
      </c>
      <c r="U1458">
        <v>2.5903333329999998</v>
      </c>
      <c r="V1458">
        <v>1</v>
      </c>
      <c r="W1458">
        <v>5</v>
      </c>
      <c r="X1458">
        <v>4.96</v>
      </c>
      <c r="Y1458">
        <v>944.84100000000001</v>
      </c>
      <c r="Z1458">
        <v>5000086001</v>
      </c>
      <c r="AA1458">
        <v>1315.8886985546201</v>
      </c>
      <c r="AB1458" t="s">
        <v>41</v>
      </c>
      <c r="AC1458" t="s">
        <v>54</v>
      </c>
      <c r="AD1458" t="s">
        <v>54</v>
      </c>
      <c r="AE1458" t="s">
        <v>73</v>
      </c>
      <c r="AF1458" t="s">
        <v>6802</v>
      </c>
    </row>
    <row r="1459" spans="1:32" x14ac:dyDescent="0.3">
      <c r="A1459" t="s">
        <v>6803</v>
      </c>
      <c r="B1459" t="s">
        <v>6804</v>
      </c>
      <c r="C1459" t="s">
        <v>6805</v>
      </c>
      <c r="D1459" t="s">
        <v>4098</v>
      </c>
      <c r="E1459" t="s">
        <v>213</v>
      </c>
      <c r="F1459">
        <v>3</v>
      </c>
      <c r="G1459">
        <v>2022</v>
      </c>
      <c r="H1459" s="1">
        <v>44944.628890486114</v>
      </c>
      <c r="I1459" t="s">
        <v>3355</v>
      </c>
      <c r="J1459">
        <v>124</v>
      </c>
      <c r="K1459">
        <v>0</v>
      </c>
      <c r="L1459" t="s">
        <v>38</v>
      </c>
      <c r="M1459" t="s">
        <v>51</v>
      </c>
      <c r="N1459">
        <v>124</v>
      </c>
      <c r="R1459" t="s">
        <v>52</v>
      </c>
      <c r="S1459">
        <v>39.984999999999999</v>
      </c>
      <c r="T1459">
        <v>-76.348332999999997</v>
      </c>
      <c r="U1459">
        <v>0.578916667</v>
      </c>
      <c r="V1459">
        <v>1</v>
      </c>
      <c r="W1459">
        <v>1.85</v>
      </c>
      <c r="X1459">
        <v>0</v>
      </c>
      <c r="Y1459">
        <v>211.19200000000001</v>
      </c>
      <c r="Z1459">
        <v>42001199001</v>
      </c>
      <c r="AA1459">
        <v>309.57802207899999</v>
      </c>
      <c r="AB1459" t="s">
        <v>87</v>
      </c>
      <c r="AC1459" t="s">
        <v>72</v>
      </c>
      <c r="AD1459" t="s">
        <v>54</v>
      </c>
      <c r="AE1459" t="s">
        <v>55</v>
      </c>
      <c r="AF1459" t="s">
        <v>6806</v>
      </c>
    </row>
    <row r="1460" spans="1:32" x14ac:dyDescent="0.3">
      <c r="A1460" t="s">
        <v>6807</v>
      </c>
      <c r="B1460" t="s">
        <v>6808</v>
      </c>
      <c r="C1460" t="s">
        <v>6809</v>
      </c>
      <c r="D1460" t="s">
        <v>6810</v>
      </c>
      <c r="E1460" t="s">
        <v>543</v>
      </c>
      <c r="F1460">
        <v>7</v>
      </c>
      <c r="G1460">
        <v>2022</v>
      </c>
      <c r="H1460" s="1">
        <v>44944.511534201389</v>
      </c>
      <c r="I1460" t="s">
        <v>3355</v>
      </c>
      <c r="J1460">
        <v>122.1</v>
      </c>
      <c r="K1460">
        <v>0</v>
      </c>
      <c r="L1460" t="s">
        <v>38</v>
      </c>
      <c r="M1460" t="s">
        <v>51</v>
      </c>
      <c r="N1460">
        <v>122.1</v>
      </c>
      <c r="R1460" t="s">
        <v>52</v>
      </c>
      <c r="S1460">
        <v>40.155583</v>
      </c>
      <c r="T1460">
        <v>-92.561222000000001</v>
      </c>
      <c r="U1460">
        <v>7.4942500000000001</v>
      </c>
      <c r="V1460">
        <v>2</v>
      </c>
      <c r="W1460">
        <v>0</v>
      </c>
      <c r="X1460">
        <v>0</v>
      </c>
      <c r="Y1460">
        <v>2723.712</v>
      </c>
      <c r="Z1460">
        <v>29001012001</v>
      </c>
      <c r="AA1460">
        <v>1003.3970009737</v>
      </c>
      <c r="AB1460" t="s">
        <v>41</v>
      </c>
      <c r="AC1460" t="s">
        <v>54</v>
      </c>
      <c r="AD1460" t="s">
        <v>54</v>
      </c>
      <c r="AE1460" t="s">
        <v>54</v>
      </c>
      <c r="AF1460" t="s">
        <v>6811</v>
      </c>
    </row>
    <row r="1461" spans="1:32" x14ac:dyDescent="0.3">
      <c r="A1461" t="s">
        <v>6812</v>
      </c>
      <c r="B1461" t="s">
        <v>6813</v>
      </c>
      <c r="C1461" t="s">
        <v>6814</v>
      </c>
      <c r="D1461" t="s">
        <v>6815</v>
      </c>
      <c r="E1461" t="s">
        <v>85</v>
      </c>
      <c r="F1461">
        <v>2</v>
      </c>
      <c r="G1461">
        <v>2022</v>
      </c>
      <c r="H1461" s="1">
        <v>44973.198541550926</v>
      </c>
      <c r="I1461" t="s">
        <v>3355</v>
      </c>
      <c r="J1461">
        <v>122</v>
      </c>
      <c r="K1461">
        <v>0</v>
      </c>
      <c r="L1461" t="s">
        <v>38</v>
      </c>
      <c r="M1461" t="s">
        <v>679</v>
      </c>
      <c r="O1461">
        <v>122</v>
      </c>
      <c r="R1461" t="s">
        <v>86</v>
      </c>
      <c r="S1461">
        <v>43.430900000000001</v>
      </c>
      <c r="T1461">
        <v>-73.716206</v>
      </c>
      <c r="Z1461">
        <v>36005046001</v>
      </c>
      <c r="AA1461">
        <v>428.12819406337002</v>
      </c>
      <c r="AB1461" t="s">
        <v>41</v>
      </c>
      <c r="AC1461" t="s">
        <v>54</v>
      </c>
      <c r="AD1461" t="s">
        <v>43</v>
      </c>
      <c r="AE1461" t="s">
        <v>73</v>
      </c>
      <c r="AF1461" t="s">
        <v>6816</v>
      </c>
    </row>
    <row r="1462" spans="1:32" x14ac:dyDescent="0.3">
      <c r="A1462" t="s">
        <v>6817</v>
      </c>
      <c r="B1462" t="s">
        <v>6818</v>
      </c>
      <c r="C1462" t="s">
        <v>6819</v>
      </c>
      <c r="D1462" t="s">
        <v>6817</v>
      </c>
      <c r="E1462" t="s">
        <v>437</v>
      </c>
      <c r="F1462">
        <v>5</v>
      </c>
      <c r="G1462">
        <v>2022</v>
      </c>
      <c r="H1462" s="1">
        <v>44847.366562129631</v>
      </c>
      <c r="I1462" t="s">
        <v>3355</v>
      </c>
      <c r="J1462">
        <v>121.49</v>
      </c>
      <c r="K1462">
        <v>0</v>
      </c>
      <c r="L1462" t="s">
        <v>38</v>
      </c>
      <c r="M1462" t="s">
        <v>51</v>
      </c>
      <c r="N1462">
        <v>121.49</v>
      </c>
      <c r="R1462" t="s">
        <v>52</v>
      </c>
      <c r="S1462">
        <v>46.811520000000002</v>
      </c>
      <c r="T1462">
        <v>-95.864680000000007</v>
      </c>
      <c r="Z1462">
        <v>27005004001</v>
      </c>
      <c r="AA1462">
        <v>807.08811403183995</v>
      </c>
      <c r="AB1462" t="s">
        <v>118</v>
      </c>
      <c r="AC1462" t="s">
        <v>54</v>
      </c>
      <c r="AD1462" t="s">
        <v>54</v>
      </c>
      <c r="AE1462" t="s">
        <v>55</v>
      </c>
      <c r="AF1462" t="s">
        <v>6820</v>
      </c>
    </row>
    <row r="1463" spans="1:32" x14ac:dyDescent="0.3">
      <c r="A1463" t="s">
        <v>6821</v>
      </c>
      <c r="B1463" t="s">
        <v>6822</v>
      </c>
      <c r="C1463" t="s">
        <v>6823</v>
      </c>
      <c r="D1463" t="s">
        <v>6824</v>
      </c>
      <c r="E1463" t="s">
        <v>36</v>
      </c>
      <c r="F1463">
        <v>9</v>
      </c>
      <c r="G1463">
        <v>2022</v>
      </c>
      <c r="H1463" s="1">
        <v>44960.689701585645</v>
      </c>
      <c r="I1463" t="s">
        <v>3355</v>
      </c>
      <c r="J1463">
        <v>121</v>
      </c>
      <c r="K1463">
        <v>0</v>
      </c>
      <c r="L1463" t="s">
        <v>38</v>
      </c>
      <c r="M1463" t="s">
        <v>79</v>
      </c>
      <c r="Q1463">
        <v>133</v>
      </c>
      <c r="R1463" t="s">
        <v>52</v>
      </c>
      <c r="S1463">
        <v>33.917513999999997</v>
      </c>
      <c r="T1463">
        <v>-116.843677</v>
      </c>
      <c r="Z1463">
        <v>6007032001</v>
      </c>
      <c r="AA1463">
        <v>1320.2592118075002</v>
      </c>
      <c r="AB1463" t="s">
        <v>407</v>
      </c>
      <c r="AC1463" t="s">
        <v>72</v>
      </c>
      <c r="AD1463" t="s">
        <v>54</v>
      </c>
      <c r="AE1463" t="s">
        <v>54</v>
      </c>
      <c r="AF1463" t="s">
        <v>6825</v>
      </c>
    </row>
    <row r="1464" spans="1:32" x14ac:dyDescent="0.3">
      <c r="A1464" t="s">
        <v>6826</v>
      </c>
      <c r="B1464" t="s">
        <v>6827</v>
      </c>
      <c r="C1464" t="s">
        <v>6828</v>
      </c>
      <c r="D1464" t="s">
        <v>6829</v>
      </c>
      <c r="E1464" t="s">
        <v>1023</v>
      </c>
      <c r="F1464">
        <v>8</v>
      </c>
      <c r="G1464">
        <v>2022</v>
      </c>
      <c r="H1464" s="1">
        <v>44967.529896759261</v>
      </c>
      <c r="I1464" t="s">
        <v>3355</v>
      </c>
      <c r="J1464">
        <v>120.28</v>
      </c>
      <c r="K1464">
        <v>0</v>
      </c>
      <c r="L1464" t="s">
        <v>38</v>
      </c>
      <c r="M1464" t="s">
        <v>79</v>
      </c>
      <c r="Q1464">
        <v>120.28</v>
      </c>
      <c r="R1464" t="s">
        <v>86</v>
      </c>
      <c r="S1464">
        <v>39.601959999999998</v>
      </c>
      <c r="T1464">
        <v>-106.01152999999999</v>
      </c>
      <c r="U1464">
        <v>0.59969166699999998</v>
      </c>
      <c r="V1464">
        <v>1</v>
      </c>
      <c r="W1464">
        <v>2.6</v>
      </c>
      <c r="X1464">
        <v>0</v>
      </c>
      <c r="Y1464">
        <v>218.75229999999999</v>
      </c>
      <c r="AB1464" t="s">
        <v>41</v>
      </c>
      <c r="AC1464" t="s">
        <v>54</v>
      </c>
      <c r="AD1464" t="s">
        <v>54</v>
      </c>
      <c r="AE1464" t="s">
        <v>54</v>
      </c>
      <c r="AF1464" t="s">
        <v>6830</v>
      </c>
    </row>
    <row r="1465" spans="1:32" x14ac:dyDescent="0.3">
      <c r="A1465" t="s">
        <v>6831</v>
      </c>
      <c r="B1465" t="s">
        <v>6832</v>
      </c>
      <c r="C1465" t="s">
        <v>6832</v>
      </c>
      <c r="D1465" t="s">
        <v>6833</v>
      </c>
      <c r="E1465" t="s">
        <v>99</v>
      </c>
      <c r="F1465">
        <v>6</v>
      </c>
      <c r="G1465">
        <v>2022</v>
      </c>
      <c r="H1465" s="1">
        <v>44817.462711782406</v>
      </c>
      <c r="I1465" t="s">
        <v>3355</v>
      </c>
      <c r="J1465">
        <v>119.83</v>
      </c>
      <c r="K1465">
        <v>0</v>
      </c>
      <c r="L1465" t="s">
        <v>38</v>
      </c>
      <c r="M1465" t="s">
        <v>79</v>
      </c>
      <c r="Q1465">
        <v>119.83</v>
      </c>
      <c r="R1465" t="s">
        <v>94</v>
      </c>
      <c r="S1465">
        <v>30.398944</v>
      </c>
      <c r="T1465">
        <v>-103.644694</v>
      </c>
      <c r="U1465">
        <v>1.3340833329999999</v>
      </c>
      <c r="V1465">
        <v>1</v>
      </c>
      <c r="W1465">
        <v>0.9</v>
      </c>
      <c r="X1465">
        <v>0</v>
      </c>
      <c r="Y1465">
        <v>472.35300000000001</v>
      </c>
      <c r="Z1465">
        <v>48001027001</v>
      </c>
      <c r="AA1465">
        <v>359.11050561164006</v>
      </c>
      <c r="AB1465" t="s">
        <v>1420</v>
      </c>
      <c r="AC1465" t="s">
        <v>54</v>
      </c>
      <c r="AD1465" t="s">
        <v>54</v>
      </c>
      <c r="AE1465" t="s">
        <v>73</v>
      </c>
      <c r="AF1465" t="s">
        <v>6834</v>
      </c>
    </row>
    <row r="1466" spans="1:32" x14ac:dyDescent="0.3">
      <c r="A1466" t="s">
        <v>6835</v>
      </c>
      <c r="B1466" t="s">
        <v>6836</v>
      </c>
      <c r="C1466" t="s">
        <v>6836</v>
      </c>
      <c r="D1466" t="s">
        <v>6837</v>
      </c>
      <c r="E1466" t="s">
        <v>99</v>
      </c>
      <c r="F1466">
        <v>6</v>
      </c>
      <c r="G1466">
        <v>2022</v>
      </c>
      <c r="H1466" s="1">
        <v>44824.590092025464</v>
      </c>
      <c r="I1466" t="s">
        <v>3355</v>
      </c>
      <c r="J1466">
        <v>119.73</v>
      </c>
      <c r="K1466">
        <v>0</v>
      </c>
      <c r="L1466" t="s">
        <v>38</v>
      </c>
      <c r="M1466" t="s">
        <v>79</v>
      </c>
      <c r="Q1466">
        <v>119.73</v>
      </c>
      <c r="R1466" t="s">
        <v>52</v>
      </c>
      <c r="S1466">
        <v>32.507387999999999</v>
      </c>
      <c r="T1466">
        <v>-94.848005999999998</v>
      </c>
      <c r="U1466">
        <v>0.54249999999999998</v>
      </c>
      <c r="V1466">
        <v>1</v>
      </c>
      <c r="W1466">
        <v>2</v>
      </c>
      <c r="X1466">
        <v>2</v>
      </c>
      <c r="Y1466">
        <v>198.07</v>
      </c>
      <c r="Z1466">
        <v>48005106001</v>
      </c>
      <c r="AA1466">
        <v>469.83017468460002</v>
      </c>
      <c r="AB1466" t="s">
        <v>41</v>
      </c>
      <c r="AC1466" t="s">
        <v>54</v>
      </c>
      <c r="AD1466" t="s">
        <v>54</v>
      </c>
      <c r="AE1466" t="s">
        <v>73</v>
      </c>
      <c r="AF1466" t="s">
        <v>6838</v>
      </c>
    </row>
    <row r="1467" spans="1:32" x14ac:dyDescent="0.3">
      <c r="A1467" t="s">
        <v>6839</v>
      </c>
      <c r="B1467" t="s">
        <v>6840</v>
      </c>
      <c r="C1467" t="s">
        <v>6841</v>
      </c>
      <c r="D1467" t="s">
        <v>6842</v>
      </c>
      <c r="E1467" t="s">
        <v>525</v>
      </c>
      <c r="F1467">
        <v>2</v>
      </c>
      <c r="G1467">
        <v>2022</v>
      </c>
      <c r="H1467" s="1">
        <v>44972.48829552083</v>
      </c>
      <c r="I1467" t="s">
        <v>3355</v>
      </c>
      <c r="J1467">
        <v>119.71</v>
      </c>
      <c r="K1467">
        <v>0</v>
      </c>
      <c r="L1467" t="s">
        <v>38</v>
      </c>
      <c r="M1467" t="s">
        <v>679</v>
      </c>
      <c r="O1467">
        <v>120</v>
      </c>
      <c r="R1467" t="s">
        <v>52</v>
      </c>
      <c r="S1467">
        <v>40.274929999999998</v>
      </c>
      <c r="T1467">
        <v>-74.533050000000003</v>
      </c>
      <c r="U1467">
        <v>0.59066666700000003</v>
      </c>
      <c r="V1467">
        <v>1</v>
      </c>
      <c r="W1467">
        <v>0</v>
      </c>
      <c r="X1467">
        <v>0</v>
      </c>
      <c r="Y1467">
        <v>215.23699999999999</v>
      </c>
      <c r="Z1467">
        <v>34002241001</v>
      </c>
      <c r="AA1467">
        <v>310.85275511108995</v>
      </c>
      <c r="AB1467" t="s">
        <v>53</v>
      </c>
      <c r="AC1467" t="s">
        <v>42</v>
      </c>
      <c r="AD1467" t="s">
        <v>54</v>
      </c>
      <c r="AE1467" t="s">
        <v>55</v>
      </c>
      <c r="AF1467" t="s">
        <v>6843</v>
      </c>
    </row>
    <row r="1468" spans="1:32" x14ac:dyDescent="0.3">
      <c r="A1468" t="s">
        <v>6844</v>
      </c>
      <c r="B1468" t="s">
        <v>6845</v>
      </c>
      <c r="C1468" t="s">
        <v>6846</v>
      </c>
      <c r="D1468" t="s">
        <v>6847</v>
      </c>
      <c r="E1468" t="s">
        <v>117</v>
      </c>
      <c r="F1468">
        <v>5</v>
      </c>
      <c r="G1468">
        <v>2022</v>
      </c>
      <c r="H1468" s="1">
        <v>44935.39383011574</v>
      </c>
      <c r="I1468" t="s">
        <v>3355</v>
      </c>
      <c r="J1468">
        <v>119.7</v>
      </c>
      <c r="K1468">
        <v>0</v>
      </c>
      <c r="L1468" t="s">
        <v>38</v>
      </c>
      <c r="M1468" t="s">
        <v>79</v>
      </c>
      <c r="Q1468">
        <v>85.6</v>
      </c>
      <c r="R1468" t="s">
        <v>94</v>
      </c>
      <c r="S1468">
        <v>40.632235999999999</v>
      </c>
      <c r="T1468">
        <v>-89.620283000000001</v>
      </c>
      <c r="U1468">
        <v>0.93925000000000003</v>
      </c>
      <c r="V1468">
        <v>3</v>
      </c>
      <c r="W1468">
        <v>4.8499999999999996</v>
      </c>
      <c r="X1468">
        <v>1.55</v>
      </c>
      <c r="Y1468">
        <v>342.02</v>
      </c>
      <c r="Z1468">
        <v>17000691001</v>
      </c>
      <c r="AA1468">
        <v>400.63038151400002</v>
      </c>
      <c r="AB1468" t="s">
        <v>41</v>
      </c>
      <c r="AC1468" t="s">
        <v>54</v>
      </c>
      <c r="AD1468" t="s">
        <v>54</v>
      </c>
      <c r="AE1468" t="s">
        <v>73</v>
      </c>
      <c r="AF1468" t="s">
        <v>6848</v>
      </c>
    </row>
    <row r="1469" spans="1:32" x14ac:dyDescent="0.3">
      <c r="A1469" t="s">
        <v>6849</v>
      </c>
      <c r="B1469" t="s">
        <v>6850</v>
      </c>
      <c r="C1469" t="s">
        <v>6851</v>
      </c>
      <c r="D1469" t="s">
        <v>6852</v>
      </c>
      <c r="E1469" t="s">
        <v>36</v>
      </c>
      <c r="F1469">
        <v>9</v>
      </c>
      <c r="G1469">
        <v>2022</v>
      </c>
      <c r="H1469" s="1">
        <v>44929.53897303241</v>
      </c>
      <c r="I1469" t="s">
        <v>3355</v>
      </c>
      <c r="J1469">
        <v>119.24</v>
      </c>
      <c r="K1469">
        <v>0</v>
      </c>
      <c r="L1469" t="s">
        <v>38</v>
      </c>
      <c r="M1469" t="s">
        <v>79</v>
      </c>
      <c r="Q1469">
        <v>119.24</v>
      </c>
      <c r="R1469" t="s">
        <v>52</v>
      </c>
      <c r="S1469">
        <v>40.662999999999997</v>
      </c>
      <c r="T1469">
        <v>-122.383347</v>
      </c>
      <c r="U1469">
        <v>0.64833333299999996</v>
      </c>
      <c r="V1469">
        <v>2</v>
      </c>
      <c r="W1469">
        <v>1.3</v>
      </c>
      <c r="X1469">
        <v>0</v>
      </c>
      <c r="Y1469">
        <v>236.63</v>
      </c>
      <c r="Z1469">
        <v>6005232001</v>
      </c>
      <c r="AA1469">
        <v>382.41990962699998</v>
      </c>
      <c r="AB1469" t="s">
        <v>41</v>
      </c>
      <c r="AC1469" t="s">
        <v>54</v>
      </c>
      <c r="AD1469" t="s">
        <v>54</v>
      </c>
      <c r="AE1469" t="s">
        <v>438</v>
      </c>
      <c r="AF1469" t="s">
        <v>6853</v>
      </c>
    </row>
    <row r="1470" spans="1:32" x14ac:dyDescent="0.3">
      <c r="A1470" t="s">
        <v>6854</v>
      </c>
      <c r="B1470" t="s">
        <v>6855</v>
      </c>
      <c r="C1470" t="s">
        <v>6856</v>
      </c>
      <c r="D1470" t="s">
        <v>6857</v>
      </c>
      <c r="E1470" t="s">
        <v>437</v>
      </c>
      <c r="F1470">
        <v>5</v>
      </c>
      <c r="G1470">
        <v>2022</v>
      </c>
      <c r="H1470" s="1">
        <v>44946.493821261574</v>
      </c>
      <c r="I1470" t="s">
        <v>3355</v>
      </c>
      <c r="J1470">
        <v>118.6</v>
      </c>
      <c r="K1470">
        <v>0</v>
      </c>
      <c r="L1470" t="s">
        <v>38</v>
      </c>
      <c r="M1470" t="s">
        <v>51</v>
      </c>
      <c r="N1470">
        <v>118.6</v>
      </c>
      <c r="R1470" t="s">
        <v>52</v>
      </c>
      <c r="S1470">
        <v>47.371659999999999</v>
      </c>
      <c r="T1470">
        <v>-92.915580000000006</v>
      </c>
      <c r="U1470">
        <v>2.7105833330000002</v>
      </c>
      <c r="V1470">
        <v>1</v>
      </c>
      <c r="W1470">
        <v>4.5</v>
      </c>
      <c r="X1470">
        <v>4.5</v>
      </c>
      <c r="Y1470">
        <v>990.61599999999999</v>
      </c>
      <c r="Z1470">
        <v>27000025001</v>
      </c>
      <c r="AA1470">
        <v>1638.9424698300002</v>
      </c>
      <c r="AB1470" t="s">
        <v>41</v>
      </c>
      <c r="AC1470" t="s">
        <v>54</v>
      </c>
      <c r="AD1470" t="s">
        <v>54</v>
      </c>
      <c r="AE1470" t="s">
        <v>827</v>
      </c>
      <c r="AF1470" t="s">
        <v>6858</v>
      </c>
    </row>
    <row r="1471" spans="1:32" x14ac:dyDescent="0.3">
      <c r="A1471" t="s">
        <v>6859</v>
      </c>
      <c r="B1471" t="s">
        <v>6860</v>
      </c>
      <c r="C1471" t="s">
        <v>6861</v>
      </c>
      <c r="D1471" t="s">
        <v>6862</v>
      </c>
      <c r="E1471" t="s">
        <v>854</v>
      </c>
      <c r="F1471">
        <v>8</v>
      </c>
      <c r="G1471">
        <v>2022</v>
      </c>
      <c r="H1471" s="1">
        <v>44960.447261006942</v>
      </c>
      <c r="I1471" t="s">
        <v>3355</v>
      </c>
      <c r="J1471">
        <v>118</v>
      </c>
      <c r="K1471">
        <v>0</v>
      </c>
      <c r="L1471" t="s">
        <v>38</v>
      </c>
      <c r="M1471" t="s">
        <v>51</v>
      </c>
      <c r="N1471">
        <v>118</v>
      </c>
      <c r="R1471" t="s">
        <v>52</v>
      </c>
      <c r="S1471">
        <v>41.634079999999997</v>
      </c>
      <c r="T1471">
        <v>-111.85656</v>
      </c>
      <c r="U1471">
        <v>0.53279166700000002</v>
      </c>
      <c r="V1471">
        <v>1</v>
      </c>
      <c r="W1471">
        <v>2</v>
      </c>
      <c r="X1471">
        <v>2</v>
      </c>
      <c r="Y1471">
        <v>194.08850000000001</v>
      </c>
      <c r="Z1471">
        <v>49000010001</v>
      </c>
      <c r="AA1471">
        <v>377.68518693637998</v>
      </c>
      <c r="AB1471" t="s">
        <v>1420</v>
      </c>
      <c r="AC1471" t="s">
        <v>72</v>
      </c>
      <c r="AD1471" t="s">
        <v>54</v>
      </c>
      <c r="AE1471" t="s">
        <v>73</v>
      </c>
      <c r="AF1471" t="s">
        <v>6863</v>
      </c>
    </row>
    <row r="1472" spans="1:32" x14ac:dyDescent="0.3">
      <c r="A1472" t="s">
        <v>6864</v>
      </c>
      <c r="B1472" t="s">
        <v>6865</v>
      </c>
      <c r="C1472" t="s">
        <v>6866</v>
      </c>
      <c r="D1472" t="s">
        <v>6867</v>
      </c>
      <c r="E1472" t="s">
        <v>85</v>
      </c>
      <c r="F1472">
        <v>2</v>
      </c>
      <c r="G1472">
        <v>2022</v>
      </c>
      <c r="H1472" s="1">
        <v>44946.580056458333</v>
      </c>
      <c r="I1472" t="s">
        <v>3355</v>
      </c>
      <c r="J1472">
        <v>117.85</v>
      </c>
      <c r="K1472">
        <v>0</v>
      </c>
      <c r="L1472" t="s">
        <v>38</v>
      </c>
      <c r="M1472" t="s">
        <v>51</v>
      </c>
      <c r="N1472">
        <v>93.44</v>
      </c>
      <c r="R1472" t="s">
        <v>52</v>
      </c>
      <c r="S1472">
        <v>42.063417000000001</v>
      </c>
      <c r="T1472">
        <v>-76.142471999999998</v>
      </c>
      <c r="U1472">
        <v>0.93333333299999999</v>
      </c>
      <c r="V1472">
        <v>2</v>
      </c>
      <c r="W1472">
        <v>2</v>
      </c>
      <c r="X1472">
        <v>0</v>
      </c>
      <c r="Y1472">
        <v>339.54</v>
      </c>
      <c r="Z1472">
        <v>36007215002</v>
      </c>
      <c r="AA1472">
        <v>519.36265821723998</v>
      </c>
      <c r="AB1472" t="s">
        <v>53</v>
      </c>
      <c r="AC1472" t="s">
        <v>72</v>
      </c>
      <c r="AD1472" t="s">
        <v>54</v>
      </c>
      <c r="AE1472" t="s">
        <v>55</v>
      </c>
      <c r="AF1472" t="s">
        <v>6868</v>
      </c>
    </row>
    <row r="1473" spans="1:32" x14ac:dyDescent="0.3">
      <c r="A1473" t="s">
        <v>6869</v>
      </c>
      <c r="B1473" t="s">
        <v>6870</v>
      </c>
      <c r="C1473" t="s">
        <v>6870</v>
      </c>
      <c r="D1473" t="s">
        <v>5780</v>
      </c>
      <c r="E1473" t="s">
        <v>99</v>
      </c>
      <c r="F1473">
        <v>6</v>
      </c>
      <c r="G1473">
        <v>2022</v>
      </c>
      <c r="H1473" s="1">
        <v>44834.951064768517</v>
      </c>
      <c r="I1473" t="s">
        <v>3355</v>
      </c>
      <c r="J1473">
        <v>117.74</v>
      </c>
      <c r="K1473">
        <v>0</v>
      </c>
      <c r="L1473" t="s">
        <v>38</v>
      </c>
      <c r="M1473" t="s">
        <v>79</v>
      </c>
      <c r="Q1473">
        <v>117.74</v>
      </c>
      <c r="R1473" t="s">
        <v>52</v>
      </c>
      <c r="S1473">
        <v>29.802610999999999</v>
      </c>
      <c r="T1473">
        <v>-94.920417</v>
      </c>
      <c r="U1473">
        <v>1.680816667</v>
      </c>
      <c r="V1473">
        <v>1</v>
      </c>
      <c r="W1473">
        <v>4</v>
      </c>
      <c r="X1473">
        <v>4</v>
      </c>
      <c r="Y1473">
        <v>613.13499999999999</v>
      </c>
      <c r="Z1473">
        <v>48007033008</v>
      </c>
      <c r="AA1473">
        <v>1456.8377509599998</v>
      </c>
      <c r="AB1473" t="s">
        <v>41</v>
      </c>
      <c r="AC1473" t="s">
        <v>54</v>
      </c>
      <c r="AD1473" t="s">
        <v>54</v>
      </c>
      <c r="AE1473" t="s">
        <v>73</v>
      </c>
      <c r="AF1473" t="s">
        <v>6871</v>
      </c>
    </row>
    <row r="1474" spans="1:32" x14ac:dyDescent="0.3">
      <c r="A1474" t="s">
        <v>6872</v>
      </c>
      <c r="B1474" t="s">
        <v>6873</v>
      </c>
      <c r="C1474" t="s">
        <v>6873</v>
      </c>
      <c r="D1474" t="s">
        <v>98</v>
      </c>
      <c r="E1474" t="s">
        <v>99</v>
      </c>
      <c r="F1474">
        <v>6</v>
      </c>
      <c r="G1474">
        <v>2022</v>
      </c>
      <c r="H1474" s="1">
        <v>44834.413858518521</v>
      </c>
      <c r="I1474" t="s">
        <v>3355</v>
      </c>
      <c r="J1474">
        <v>117.73</v>
      </c>
      <c r="K1474">
        <v>0</v>
      </c>
      <c r="L1474" t="s">
        <v>38</v>
      </c>
      <c r="M1474" t="s">
        <v>79</v>
      </c>
      <c r="Q1474">
        <v>117.73</v>
      </c>
      <c r="R1474" t="s">
        <v>94</v>
      </c>
      <c r="S1474">
        <v>30.058333000000001</v>
      </c>
      <c r="T1474">
        <v>-95.486943999999994</v>
      </c>
      <c r="U1474">
        <v>1.3545833329999999</v>
      </c>
      <c r="V1474">
        <v>1</v>
      </c>
      <c r="W1474">
        <v>2.5</v>
      </c>
      <c r="X1474">
        <v>0</v>
      </c>
      <c r="Y1474">
        <v>494.30099999999999</v>
      </c>
      <c r="AB1474" t="s">
        <v>41</v>
      </c>
      <c r="AC1474" t="s">
        <v>54</v>
      </c>
      <c r="AD1474" t="s">
        <v>54</v>
      </c>
      <c r="AE1474" t="s">
        <v>73</v>
      </c>
      <c r="AF1474" t="s">
        <v>6874</v>
      </c>
    </row>
    <row r="1475" spans="1:32" x14ac:dyDescent="0.3">
      <c r="A1475" t="s">
        <v>6875</v>
      </c>
      <c r="B1475" t="s">
        <v>6876</v>
      </c>
      <c r="C1475" t="s">
        <v>6877</v>
      </c>
      <c r="D1475" t="s">
        <v>6878</v>
      </c>
      <c r="E1475" t="s">
        <v>1023</v>
      </c>
      <c r="F1475">
        <v>8</v>
      </c>
      <c r="G1475">
        <v>2022</v>
      </c>
      <c r="H1475" s="1">
        <v>44977.632272824078</v>
      </c>
      <c r="I1475" t="s">
        <v>3355</v>
      </c>
      <c r="J1475">
        <v>117.68</v>
      </c>
      <c r="K1475">
        <v>0</v>
      </c>
      <c r="L1475" t="s">
        <v>38</v>
      </c>
      <c r="M1475" t="s">
        <v>79</v>
      </c>
      <c r="Q1475">
        <v>117.68</v>
      </c>
      <c r="R1475" t="s">
        <v>94</v>
      </c>
      <c r="S1475">
        <v>39.660006993828603</v>
      </c>
      <c r="T1475">
        <v>-106.824227965747</v>
      </c>
      <c r="U1475">
        <v>0.48378674999999999</v>
      </c>
      <c r="V1475">
        <v>1</v>
      </c>
      <c r="W1475">
        <v>1.65</v>
      </c>
      <c r="X1475">
        <v>0</v>
      </c>
      <c r="Y1475">
        <v>176.59932699999999</v>
      </c>
      <c r="AB1475" t="s">
        <v>41</v>
      </c>
      <c r="AC1475" t="s">
        <v>54</v>
      </c>
      <c r="AD1475" t="s">
        <v>54</v>
      </c>
      <c r="AE1475" t="s">
        <v>73</v>
      </c>
      <c r="AF1475" t="s">
        <v>6879</v>
      </c>
    </row>
    <row r="1476" spans="1:32" x14ac:dyDescent="0.3">
      <c r="A1476" t="s">
        <v>6880</v>
      </c>
      <c r="B1476" t="s">
        <v>6881</v>
      </c>
      <c r="C1476" t="s">
        <v>6882</v>
      </c>
      <c r="D1476" t="s">
        <v>2080</v>
      </c>
      <c r="E1476" t="s">
        <v>213</v>
      </c>
      <c r="F1476">
        <v>3</v>
      </c>
      <c r="G1476">
        <v>2022</v>
      </c>
      <c r="H1476" s="1">
        <v>44945.378771967589</v>
      </c>
      <c r="I1476" t="s">
        <v>3355</v>
      </c>
      <c r="J1476">
        <v>116.95</v>
      </c>
      <c r="K1476">
        <v>0</v>
      </c>
      <c r="L1476" t="s">
        <v>38</v>
      </c>
      <c r="M1476" t="s">
        <v>79</v>
      </c>
      <c r="Q1476">
        <v>116.95</v>
      </c>
      <c r="R1476" t="s">
        <v>94</v>
      </c>
      <c r="S1476">
        <v>41.966230000000003</v>
      </c>
      <c r="T1476">
        <v>-76.516589999999994</v>
      </c>
      <c r="U1476">
        <v>1.2496666670000001</v>
      </c>
      <c r="V1476">
        <v>1</v>
      </c>
      <c r="W1476">
        <v>2.25</v>
      </c>
      <c r="X1476">
        <v>0</v>
      </c>
      <c r="Y1476">
        <v>455.71899999999999</v>
      </c>
      <c r="Z1476">
        <v>42002008001</v>
      </c>
      <c r="AA1476">
        <v>582.73510038400002</v>
      </c>
      <c r="AB1476" t="s">
        <v>54</v>
      </c>
      <c r="AC1476" t="s">
        <v>54</v>
      </c>
      <c r="AD1476" t="s">
        <v>215</v>
      </c>
      <c r="AE1476" t="s">
        <v>73</v>
      </c>
      <c r="AF1476" t="s">
        <v>6883</v>
      </c>
    </row>
    <row r="1477" spans="1:32" x14ac:dyDescent="0.3">
      <c r="A1477" t="s">
        <v>6884</v>
      </c>
      <c r="B1477" t="s">
        <v>6885</v>
      </c>
      <c r="C1477" t="s">
        <v>6885</v>
      </c>
      <c r="D1477" t="s">
        <v>98</v>
      </c>
      <c r="E1477" t="s">
        <v>99</v>
      </c>
      <c r="F1477">
        <v>6</v>
      </c>
      <c r="G1477">
        <v>2022</v>
      </c>
      <c r="H1477" s="1">
        <v>44834.557610254633</v>
      </c>
      <c r="I1477" t="s">
        <v>3355</v>
      </c>
      <c r="J1477">
        <v>116.38345940000001</v>
      </c>
      <c r="K1477">
        <v>0</v>
      </c>
      <c r="L1477" t="s">
        <v>38</v>
      </c>
      <c r="M1477" t="s">
        <v>473</v>
      </c>
      <c r="N1477">
        <v>65.467792840000001</v>
      </c>
      <c r="Q1477">
        <v>50.31</v>
      </c>
      <c r="R1477" t="s">
        <v>52</v>
      </c>
      <c r="S1477">
        <v>30.114916999999998</v>
      </c>
      <c r="T1477">
        <v>-95.511027999999996</v>
      </c>
      <c r="U1477">
        <v>0.89258333300000003</v>
      </c>
      <c r="V1477">
        <v>1</v>
      </c>
      <c r="W1477">
        <v>1.85</v>
      </c>
      <c r="X1477">
        <v>0</v>
      </c>
      <c r="Y1477">
        <v>325.60199999999998</v>
      </c>
      <c r="AB1477" t="s">
        <v>544</v>
      </c>
      <c r="AC1477" t="s">
        <v>54</v>
      </c>
      <c r="AD1477" t="s">
        <v>54</v>
      </c>
      <c r="AE1477" t="s">
        <v>54</v>
      </c>
      <c r="AF1477" t="s">
        <v>6886</v>
      </c>
    </row>
    <row r="1478" spans="1:32" x14ac:dyDescent="0.3">
      <c r="A1478" t="s">
        <v>6887</v>
      </c>
      <c r="B1478" t="s">
        <v>6888</v>
      </c>
      <c r="C1478" t="s">
        <v>6888</v>
      </c>
      <c r="D1478" t="s">
        <v>6889</v>
      </c>
      <c r="E1478" t="s">
        <v>99</v>
      </c>
      <c r="F1478">
        <v>6</v>
      </c>
      <c r="G1478">
        <v>2022</v>
      </c>
      <c r="H1478" s="1">
        <v>44826.564743877316</v>
      </c>
      <c r="I1478" t="s">
        <v>3355</v>
      </c>
      <c r="J1478">
        <v>116.11</v>
      </c>
      <c r="K1478">
        <v>0</v>
      </c>
      <c r="L1478" t="s">
        <v>38</v>
      </c>
      <c r="M1478" t="s">
        <v>51</v>
      </c>
      <c r="N1478">
        <v>109.7</v>
      </c>
      <c r="R1478" t="s">
        <v>52</v>
      </c>
      <c r="S1478">
        <v>27.887585999999999</v>
      </c>
      <c r="T1478">
        <v>-97.148809999999997</v>
      </c>
      <c r="U1478">
        <v>0.43108333300000001</v>
      </c>
      <c r="V1478">
        <v>1</v>
      </c>
      <c r="W1478">
        <v>1.6</v>
      </c>
      <c r="X1478">
        <v>0</v>
      </c>
      <c r="Y1478">
        <v>155.95400000000001</v>
      </c>
      <c r="AB1478" t="s">
        <v>1420</v>
      </c>
      <c r="AC1478" t="s">
        <v>54</v>
      </c>
      <c r="AD1478" t="s">
        <v>54</v>
      </c>
      <c r="AE1478" t="s">
        <v>54</v>
      </c>
      <c r="AF1478" t="s">
        <v>6890</v>
      </c>
    </row>
    <row r="1479" spans="1:32" x14ac:dyDescent="0.3">
      <c r="A1479" t="s">
        <v>6891</v>
      </c>
      <c r="B1479" t="s">
        <v>6892</v>
      </c>
      <c r="C1479" t="s">
        <v>6893</v>
      </c>
      <c r="D1479" t="s">
        <v>6894</v>
      </c>
      <c r="E1479" t="s">
        <v>85</v>
      </c>
      <c r="F1479">
        <v>2</v>
      </c>
      <c r="G1479">
        <v>2022</v>
      </c>
      <c r="H1479" s="1">
        <v>44950.481554756945</v>
      </c>
      <c r="I1479" t="s">
        <v>3355</v>
      </c>
      <c r="J1479">
        <v>116.01</v>
      </c>
      <c r="K1479">
        <v>0</v>
      </c>
      <c r="L1479" t="s">
        <v>38</v>
      </c>
      <c r="M1479" t="s">
        <v>79</v>
      </c>
      <c r="Q1479">
        <v>116.01</v>
      </c>
      <c r="R1479" t="s">
        <v>52</v>
      </c>
      <c r="S1479">
        <v>43.40831</v>
      </c>
      <c r="T1479">
        <v>-73.259460000000004</v>
      </c>
      <c r="U1479">
        <v>0</v>
      </c>
      <c r="V1479">
        <v>1</v>
      </c>
      <c r="W1479">
        <v>1.3</v>
      </c>
      <c r="X1479">
        <v>0</v>
      </c>
      <c r="Y1479">
        <v>0</v>
      </c>
      <c r="Z1479">
        <v>36005054001</v>
      </c>
      <c r="AA1479">
        <v>366.94100852305002</v>
      </c>
      <c r="AB1479" t="s">
        <v>53</v>
      </c>
      <c r="AC1479" t="s">
        <v>54</v>
      </c>
      <c r="AD1479" t="s">
        <v>54</v>
      </c>
      <c r="AE1479" t="s">
        <v>44</v>
      </c>
      <c r="AF1479" t="s">
        <v>6895</v>
      </c>
    </row>
    <row r="1480" spans="1:32" x14ac:dyDescent="0.3">
      <c r="A1480" t="s">
        <v>6896</v>
      </c>
      <c r="B1480" t="s">
        <v>6897</v>
      </c>
      <c r="C1480" t="s">
        <v>6897</v>
      </c>
      <c r="D1480" t="s">
        <v>98</v>
      </c>
      <c r="E1480" t="s">
        <v>99</v>
      </c>
      <c r="F1480">
        <v>6</v>
      </c>
      <c r="G1480">
        <v>2022</v>
      </c>
      <c r="H1480" s="1">
        <v>44833.576381122686</v>
      </c>
      <c r="I1480" t="s">
        <v>3355</v>
      </c>
      <c r="J1480">
        <v>115.6</v>
      </c>
      <c r="K1480">
        <v>0</v>
      </c>
      <c r="L1480" t="s">
        <v>38</v>
      </c>
      <c r="M1480" t="s">
        <v>51</v>
      </c>
      <c r="N1480">
        <v>115.6</v>
      </c>
      <c r="R1480" t="s">
        <v>52</v>
      </c>
      <c r="S1480">
        <v>29.705138999999999</v>
      </c>
      <c r="T1480">
        <v>-95.811306000000002</v>
      </c>
      <c r="AB1480" t="s">
        <v>544</v>
      </c>
      <c r="AC1480" t="s">
        <v>54</v>
      </c>
      <c r="AD1480" t="s">
        <v>54</v>
      </c>
      <c r="AE1480" t="s">
        <v>73</v>
      </c>
      <c r="AF1480" t="s">
        <v>6898</v>
      </c>
    </row>
    <row r="1481" spans="1:32" x14ac:dyDescent="0.3">
      <c r="A1481" t="s">
        <v>6899</v>
      </c>
      <c r="B1481" t="s">
        <v>6900</v>
      </c>
      <c r="C1481" t="s">
        <v>6901</v>
      </c>
      <c r="D1481" t="s">
        <v>6899</v>
      </c>
      <c r="E1481" t="s">
        <v>437</v>
      </c>
      <c r="F1481">
        <v>5</v>
      </c>
      <c r="G1481">
        <v>2022</v>
      </c>
      <c r="H1481" s="1">
        <v>44939.637194722221</v>
      </c>
      <c r="I1481" t="s">
        <v>3355</v>
      </c>
      <c r="J1481">
        <v>115.38</v>
      </c>
      <c r="K1481">
        <v>0</v>
      </c>
      <c r="L1481" t="s">
        <v>38</v>
      </c>
      <c r="M1481" t="s">
        <v>630</v>
      </c>
      <c r="N1481">
        <v>84.73</v>
      </c>
      <c r="O1481">
        <v>31</v>
      </c>
      <c r="R1481" t="s">
        <v>52</v>
      </c>
      <c r="S1481">
        <v>44.765709999999999</v>
      </c>
      <c r="T1481">
        <v>-94.134259999999998</v>
      </c>
      <c r="U1481">
        <v>0.54541666700000002</v>
      </c>
      <c r="V1481">
        <v>1</v>
      </c>
      <c r="W1481">
        <v>2.6</v>
      </c>
      <c r="X1481">
        <v>2.6</v>
      </c>
      <c r="Y1481">
        <v>199.36600000000001</v>
      </c>
      <c r="Z1481">
        <v>27000190001</v>
      </c>
      <c r="AB1481" t="s">
        <v>53</v>
      </c>
      <c r="AC1481" t="s">
        <v>54</v>
      </c>
      <c r="AD1481" t="s">
        <v>54</v>
      </c>
      <c r="AE1481" t="s">
        <v>73</v>
      </c>
      <c r="AF1481" t="s">
        <v>6902</v>
      </c>
    </row>
    <row r="1482" spans="1:32" x14ac:dyDescent="0.3">
      <c r="A1482" t="s">
        <v>6903</v>
      </c>
      <c r="B1482" t="s">
        <v>6904</v>
      </c>
      <c r="C1482" t="s">
        <v>6905</v>
      </c>
      <c r="D1482" t="s">
        <v>6906</v>
      </c>
      <c r="E1482" t="s">
        <v>1719</v>
      </c>
      <c r="F1482">
        <v>7</v>
      </c>
      <c r="G1482">
        <v>2022</v>
      </c>
      <c r="H1482" s="1">
        <v>44952.539974525462</v>
      </c>
      <c r="I1482" t="s">
        <v>3355</v>
      </c>
      <c r="J1482">
        <v>115.2</v>
      </c>
      <c r="K1482">
        <v>0</v>
      </c>
      <c r="L1482" t="s">
        <v>38</v>
      </c>
      <c r="M1482" t="s">
        <v>51</v>
      </c>
      <c r="N1482">
        <v>115.2</v>
      </c>
      <c r="R1482" t="s">
        <v>52</v>
      </c>
      <c r="S1482">
        <v>39.398594000000003</v>
      </c>
      <c r="T1482">
        <v>-101.01768</v>
      </c>
      <c r="U1482">
        <v>0.56892583299999999</v>
      </c>
      <c r="V1482">
        <v>1</v>
      </c>
      <c r="W1482">
        <v>1</v>
      </c>
      <c r="X1482">
        <v>0</v>
      </c>
      <c r="Y1482">
        <v>207.79357999999999</v>
      </c>
      <c r="Z1482">
        <v>20001405001</v>
      </c>
      <c r="AA1482">
        <v>264.96236595584998</v>
      </c>
      <c r="AB1482" t="s">
        <v>41</v>
      </c>
      <c r="AC1482" t="s">
        <v>54</v>
      </c>
      <c r="AD1482" t="s">
        <v>54</v>
      </c>
      <c r="AE1482" t="s">
        <v>73</v>
      </c>
      <c r="AF1482" t="s">
        <v>6907</v>
      </c>
    </row>
    <row r="1483" spans="1:32" x14ac:dyDescent="0.3">
      <c r="A1483" t="s">
        <v>6908</v>
      </c>
      <c r="B1483" t="s">
        <v>6909</v>
      </c>
      <c r="C1483" t="s">
        <v>6910</v>
      </c>
      <c r="D1483" t="s">
        <v>3865</v>
      </c>
      <c r="E1483" t="s">
        <v>50</v>
      </c>
      <c r="F1483">
        <v>10</v>
      </c>
      <c r="G1483">
        <v>2022</v>
      </c>
      <c r="H1483" s="1">
        <v>44965.546406423608</v>
      </c>
      <c r="I1483" t="s">
        <v>3355</v>
      </c>
      <c r="J1483">
        <v>115</v>
      </c>
      <c r="K1483">
        <v>0</v>
      </c>
      <c r="L1483" t="s">
        <v>38</v>
      </c>
      <c r="M1483" t="s">
        <v>39</v>
      </c>
      <c r="N1483">
        <v>16</v>
      </c>
      <c r="Q1483">
        <v>99</v>
      </c>
      <c r="R1483" t="s">
        <v>568</v>
      </c>
      <c r="S1483">
        <v>43.970109999999998</v>
      </c>
      <c r="T1483">
        <v>-124.114751</v>
      </c>
      <c r="U1483">
        <v>0.72541666699999996</v>
      </c>
      <c r="V1483">
        <v>1</v>
      </c>
      <c r="W1483">
        <v>0.9</v>
      </c>
      <c r="X1483">
        <v>0</v>
      </c>
      <c r="Y1483">
        <v>264.79899999999998</v>
      </c>
      <c r="Z1483">
        <v>41000046001</v>
      </c>
      <c r="AA1483">
        <v>300.47278613549997</v>
      </c>
      <c r="AB1483" t="s">
        <v>53</v>
      </c>
      <c r="AC1483" t="s">
        <v>54</v>
      </c>
      <c r="AD1483" t="s">
        <v>43</v>
      </c>
      <c r="AE1483" t="s">
        <v>55</v>
      </c>
      <c r="AF1483" t="s">
        <v>6911</v>
      </c>
    </row>
    <row r="1484" spans="1:32" x14ac:dyDescent="0.3">
      <c r="A1484" t="s">
        <v>6912</v>
      </c>
      <c r="B1484" t="s">
        <v>6913</v>
      </c>
      <c r="C1484" t="s">
        <v>6913</v>
      </c>
      <c r="D1484" t="s">
        <v>799</v>
      </c>
      <c r="E1484" t="s">
        <v>99</v>
      </c>
      <c r="F1484">
        <v>6</v>
      </c>
      <c r="G1484">
        <v>2022</v>
      </c>
      <c r="H1484" s="1">
        <v>45175.423747905093</v>
      </c>
      <c r="I1484" t="s">
        <v>3355</v>
      </c>
      <c r="J1484">
        <v>115</v>
      </c>
      <c r="K1484">
        <v>0</v>
      </c>
      <c r="L1484" t="s">
        <v>38</v>
      </c>
      <c r="M1484" t="s">
        <v>79</v>
      </c>
      <c r="Q1484">
        <v>115</v>
      </c>
      <c r="R1484" t="s">
        <v>94</v>
      </c>
      <c r="S1484">
        <v>33.246400000000001</v>
      </c>
      <c r="T1484">
        <v>-97.561999999999998</v>
      </c>
      <c r="U1484">
        <v>0.72766666700000004</v>
      </c>
      <c r="V1484">
        <v>1</v>
      </c>
      <c r="W1484">
        <v>1.2</v>
      </c>
      <c r="X1484">
        <v>1.2</v>
      </c>
      <c r="Y1484">
        <v>265.55</v>
      </c>
      <c r="Z1484">
        <v>48004234001</v>
      </c>
      <c r="AA1484">
        <v>416.47349205568997</v>
      </c>
      <c r="AB1484" t="s">
        <v>41</v>
      </c>
      <c r="AC1484" t="s">
        <v>72</v>
      </c>
      <c r="AD1484" t="s">
        <v>54</v>
      </c>
      <c r="AE1484" t="s">
        <v>73</v>
      </c>
      <c r="AF1484" t="s">
        <v>6914</v>
      </c>
    </row>
    <row r="1485" spans="1:32" x14ac:dyDescent="0.3">
      <c r="A1485" t="s">
        <v>6915</v>
      </c>
      <c r="B1485" t="s">
        <v>6916</v>
      </c>
      <c r="C1485" t="s">
        <v>6917</v>
      </c>
      <c r="D1485" t="s">
        <v>6918</v>
      </c>
      <c r="E1485" t="s">
        <v>213</v>
      </c>
      <c r="F1485">
        <v>3</v>
      </c>
      <c r="G1485">
        <v>2022</v>
      </c>
      <c r="H1485" s="1">
        <v>44984.524501805558</v>
      </c>
      <c r="I1485" t="s">
        <v>3355</v>
      </c>
      <c r="J1485">
        <v>114.53</v>
      </c>
      <c r="K1485">
        <v>0</v>
      </c>
      <c r="L1485" t="s">
        <v>38</v>
      </c>
      <c r="M1485" t="s">
        <v>679</v>
      </c>
      <c r="O1485">
        <v>115</v>
      </c>
      <c r="R1485" t="s">
        <v>52</v>
      </c>
      <c r="S1485">
        <v>40.296280000000003</v>
      </c>
      <c r="T1485">
        <v>-75.330789999999993</v>
      </c>
      <c r="U1485">
        <v>1.4239166670000001</v>
      </c>
      <c r="V1485">
        <v>2</v>
      </c>
      <c r="W1485">
        <v>2</v>
      </c>
      <c r="X1485">
        <v>0</v>
      </c>
      <c r="Y1485">
        <v>519.15499999999997</v>
      </c>
      <c r="Z1485">
        <v>42000034001</v>
      </c>
      <c r="AA1485">
        <v>578.54669184998988</v>
      </c>
      <c r="AB1485" t="s">
        <v>41</v>
      </c>
      <c r="AC1485" t="s">
        <v>54</v>
      </c>
      <c r="AD1485" t="s">
        <v>54</v>
      </c>
      <c r="AE1485" t="s">
        <v>55</v>
      </c>
      <c r="AF1485" t="s">
        <v>6919</v>
      </c>
    </row>
    <row r="1486" spans="1:32" x14ac:dyDescent="0.3">
      <c r="A1486" t="s">
        <v>6920</v>
      </c>
      <c r="B1486" t="s">
        <v>6921</v>
      </c>
      <c r="C1486" t="s">
        <v>6922</v>
      </c>
      <c r="D1486" t="s">
        <v>6923</v>
      </c>
      <c r="E1486" t="s">
        <v>1449</v>
      </c>
      <c r="F1486">
        <v>3</v>
      </c>
      <c r="G1486">
        <v>2022</v>
      </c>
      <c r="H1486" s="1">
        <v>44945.420575335651</v>
      </c>
      <c r="I1486" t="s">
        <v>3355</v>
      </c>
      <c r="J1486">
        <v>114.53</v>
      </c>
      <c r="K1486">
        <v>0</v>
      </c>
      <c r="L1486" t="s">
        <v>38</v>
      </c>
      <c r="M1486" t="s">
        <v>51</v>
      </c>
      <c r="N1486">
        <v>114.53</v>
      </c>
      <c r="R1486" t="s">
        <v>52</v>
      </c>
      <c r="S1486">
        <v>38.403588999999997</v>
      </c>
      <c r="T1486">
        <v>-81.523713000000001</v>
      </c>
      <c r="U1486">
        <v>2.8600000000000001E-4</v>
      </c>
      <c r="V1486">
        <v>2</v>
      </c>
      <c r="W1486">
        <v>2.25</v>
      </c>
      <c r="X1486">
        <v>0</v>
      </c>
      <c r="Y1486">
        <v>0.104104</v>
      </c>
      <c r="Z1486">
        <v>54002025001</v>
      </c>
      <c r="AA1486">
        <v>591.84033632749993</v>
      </c>
      <c r="AB1486" t="s">
        <v>41</v>
      </c>
      <c r="AC1486" t="s">
        <v>54</v>
      </c>
      <c r="AD1486" t="s">
        <v>54</v>
      </c>
      <c r="AE1486" t="s">
        <v>73</v>
      </c>
      <c r="AF1486" t="s">
        <v>6924</v>
      </c>
    </row>
    <row r="1487" spans="1:32" x14ac:dyDescent="0.3">
      <c r="A1487" t="s">
        <v>6925</v>
      </c>
      <c r="B1487" t="s">
        <v>6926</v>
      </c>
      <c r="C1487" t="s">
        <v>6927</v>
      </c>
      <c r="D1487" t="s">
        <v>4602</v>
      </c>
      <c r="E1487" t="s">
        <v>600</v>
      </c>
      <c r="F1487">
        <v>4</v>
      </c>
      <c r="G1487">
        <v>2022</v>
      </c>
      <c r="H1487" s="1">
        <v>44964.560459583336</v>
      </c>
      <c r="I1487" t="s">
        <v>3355</v>
      </c>
      <c r="J1487">
        <v>114.46</v>
      </c>
      <c r="K1487">
        <v>0</v>
      </c>
      <c r="L1487" t="s">
        <v>38</v>
      </c>
      <c r="M1487" t="s">
        <v>51</v>
      </c>
      <c r="N1487">
        <v>114.46</v>
      </c>
      <c r="R1487" t="s">
        <v>52</v>
      </c>
      <c r="S1487">
        <v>30.182829999999999</v>
      </c>
      <c r="T1487">
        <v>-81.708740000000006</v>
      </c>
      <c r="U1487">
        <v>0.87266666699999995</v>
      </c>
      <c r="V1487">
        <v>1</v>
      </c>
      <c r="W1487">
        <v>2.5</v>
      </c>
      <c r="X1487">
        <v>0.89</v>
      </c>
      <c r="Y1487">
        <v>318.56</v>
      </c>
      <c r="Z1487">
        <v>12000214001</v>
      </c>
      <c r="AA1487">
        <v>641.00861042240001</v>
      </c>
      <c r="AB1487" t="s">
        <v>54</v>
      </c>
      <c r="AC1487" t="s">
        <v>64</v>
      </c>
      <c r="AD1487" t="s">
        <v>54</v>
      </c>
      <c r="AE1487" t="s">
        <v>54</v>
      </c>
      <c r="AF1487" t="s">
        <v>6928</v>
      </c>
    </row>
    <row r="1488" spans="1:32" x14ac:dyDescent="0.3">
      <c r="A1488" t="s">
        <v>6929</v>
      </c>
      <c r="B1488" t="s">
        <v>6930</v>
      </c>
      <c r="C1488" t="s">
        <v>6931</v>
      </c>
      <c r="D1488" t="s">
        <v>6609</v>
      </c>
      <c r="E1488" t="s">
        <v>117</v>
      </c>
      <c r="F1488">
        <v>5</v>
      </c>
      <c r="G1488">
        <v>2022</v>
      </c>
      <c r="H1488" s="1">
        <v>44953.614742187499</v>
      </c>
      <c r="I1488" t="s">
        <v>3355</v>
      </c>
      <c r="J1488">
        <v>114.23</v>
      </c>
      <c r="K1488">
        <v>0</v>
      </c>
      <c r="L1488" t="s">
        <v>38</v>
      </c>
      <c r="M1488" t="s">
        <v>51</v>
      </c>
      <c r="N1488">
        <v>114.23</v>
      </c>
      <c r="R1488" t="s">
        <v>52</v>
      </c>
      <c r="S1488">
        <v>41.982567000000003</v>
      </c>
      <c r="T1488">
        <v>-88.113572000000005</v>
      </c>
      <c r="U1488">
        <v>0.74650000000000005</v>
      </c>
      <c r="V1488">
        <v>1</v>
      </c>
      <c r="W1488">
        <v>4.5999999999999996</v>
      </c>
      <c r="X1488">
        <v>1.22</v>
      </c>
      <c r="Y1488">
        <v>272.37200000000001</v>
      </c>
      <c r="Z1488">
        <v>17000711002</v>
      </c>
      <c r="AA1488">
        <v>437.05132528799993</v>
      </c>
      <c r="AB1488" t="s">
        <v>41</v>
      </c>
      <c r="AC1488" t="s">
        <v>54</v>
      </c>
      <c r="AD1488" t="s">
        <v>54</v>
      </c>
      <c r="AE1488" t="s">
        <v>73</v>
      </c>
      <c r="AF1488" t="s">
        <v>6932</v>
      </c>
    </row>
    <row r="1489" spans="1:32" x14ac:dyDescent="0.3">
      <c r="A1489" t="s">
        <v>6933</v>
      </c>
      <c r="B1489" t="s">
        <v>6934</v>
      </c>
      <c r="C1489" t="s">
        <v>6934</v>
      </c>
      <c r="D1489" t="s">
        <v>6935</v>
      </c>
      <c r="E1489" t="s">
        <v>99</v>
      </c>
      <c r="F1489">
        <v>6</v>
      </c>
      <c r="G1489">
        <v>2022</v>
      </c>
      <c r="H1489" s="1">
        <v>44824.356313611112</v>
      </c>
      <c r="I1489" t="s">
        <v>3355</v>
      </c>
      <c r="J1489">
        <v>114.18</v>
      </c>
      <c r="K1489">
        <v>0</v>
      </c>
      <c r="L1489" t="s">
        <v>38</v>
      </c>
      <c r="M1489" t="s">
        <v>79</v>
      </c>
      <c r="Q1489">
        <v>114.18</v>
      </c>
      <c r="R1489" t="s">
        <v>94</v>
      </c>
      <c r="S1489">
        <v>29.068166999999999</v>
      </c>
      <c r="T1489">
        <v>-97.290750000000003</v>
      </c>
      <c r="U1489">
        <v>1.13825</v>
      </c>
      <c r="V1489">
        <v>1</v>
      </c>
      <c r="W1489">
        <v>2</v>
      </c>
      <c r="X1489">
        <v>2</v>
      </c>
      <c r="Y1489">
        <v>415.09</v>
      </c>
      <c r="Z1489">
        <v>48008056001</v>
      </c>
      <c r="AB1489" t="s">
        <v>41</v>
      </c>
      <c r="AC1489" t="s">
        <v>54</v>
      </c>
      <c r="AD1489" t="s">
        <v>54</v>
      </c>
      <c r="AE1489" t="s">
        <v>73</v>
      </c>
      <c r="AF1489" t="s">
        <v>6936</v>
      </c>
    </row>
    <row r="1490" spans="1:32" x14ac:dyDescent="0.3">
      <c r="A1490" t="s">
        <v>6937</v>
      </c>
      <c r="B1490" t="s">
        <v>6938</v>
      </c>
      <c r="C1490" t="s">
        <v>6939</v>
      </c>
      <c r="D1490" t="s">
        <v>6937</v>
      </c>
      <c r="E1490" t="s">
        <v>437</v>
      </c>
      <c r="F1490">
        <v>5</v>
      </c>
      <c r="G1490">
        <v>2022</v>
      </c>
      <c r="H1490" s="1">
        <v>44956.616464756946</v>
      </c>
      <c r="I1490" t="s">
        <v>3355</v>
      </c>
      <c r="J1490">
        <v>114.1</v>
      </c>
      <c r="K1490">
        <v>0</v>
      </c>
      <c r="L1490" t="s">
        <v>38</v>
      </c>
      <c r="M1490" t="s">
        <v>51</v>
      </c>
      <c r="N1490">
        <v>114.1</v>
      </c>
      <c r="R1490" t="s">
        <v>214</v>
      </c>
      <c r="S1490">
        <v>44.071759</v>
      </c>
      <c r="T1490">
        <v>-93.547038000000001</v>
      </c>
      <c r="U1490">
        <v>1.02</v>
      </c>
      <c r="V1490">
        <v>1</v>
      </c>
      <c r="W1490">
        <v>3.5</v>
      </c>
      <c r="X1490">
        <v>3.5</v>
      </c>
      <c r="Y1490">
        <v>372.84</v>
      </c>
      <c r="AB1490" t="s">
        <v>41</v>
      </c>
      <c r="AC1490" t="s">
        <v>54</v>
      </c>
      <c r="AD1490" t="s">
        <v>215</v>
      </c>
      <c r="AE1490" t="s">
        <v>55</v>
      </c>
      <c r="AF1490" t="s">
        <v>6940</v>
      </c>
    </row>
    <row r="1491" spans="1:32" x14ac:dyDescent="0.3">
      <c r="A1491" t="s">
        <v>6941</v>
      </c>
      <c r="B1491" t="s">
        <v>6942</v>
      </c>
      <c r="C1491" t="s">
        <v>6943</v>
      </c>
      <c r="D1491" t="s">
        <v>6944</v>
      </c>
      <c r="E1491" t="s">
        <v>85</v>
      </c>
      <c r="F1491">
        <v>2</v>
      </c>
      <c r="G1491">
        <v>2022</v>
      </c>
      <c r="H1491" s="1">
        <v>44988.344203483794</v>
      </c>
      <c r="I1491" t="s">
        <v>3355</v>
      </c>
      <c r="J1491">
        <v>113.9</v>
      </c>
      <c r="K1491">
        <v>0</v>
      </c>
      <c r="L1491" t="s">
        <v>38</v>
      </c>
      <c r="M1491" t="s">
        <v>51</v>
      </c>
      <c r="N1491">
        <v>113.9</v>
      </c>
      <c r="R1491" t="s">
        <v>52</v>
      </c>
      <c r="S1491">
        <v>43.254389000000003</v>
      </c>
      <c r="T1491">
        <v>-78.168778000000003</v>
      </c>
      <c r="U1491">
        <v>0</v>
      </c>
      <c r="V1491">
        <v>1</v>
      </c>
      <c r="W1491">
        <v>2.2999999999999998</v>
      </c>
      <c r="X1491">
        <v>0</v>
      </c>
      <c r="Y1491">
        <v>0</v>
      </c>
      <c r="Z1491">
        <v>36008063001</v>
      </c>
      <c r="AA1491">
        <v>744.99040489717004</v>
      </c>
      <c r="AB1491" t="s">
        <v>41</v>
      </c>
      <c r="AC1491" t="s">
        <v>64</v>
      </c>
      <c r="AD1491" t="s">
        <v>54</v>
      </c>
      <c r="AE1491" t="s">
        <v>73</v>
      </c>
      <c r="AF1491" t="s">
        <v>6945</v>
      </c>
    </row>
    <row r="1492" spans="1:32" x14ac:dyDescent="0.3">
      <c r="A1492" t="s">
        <v>6946</v>
      </c>
      <c r="B1492" t="s">
        <v>6947</v>
      </c>
      <c r="C1492" t="s">
        <v>6948</v>
      </c>
      <c r="D1492" t="s">
        <v>6949</v>
      </c>
      <c r="E1492" t="s">
        <v>543</v>
      </c>
      <c r="F1492">
        <v>7</v>
      </c>
      <c r="G1492">
        <v>2022</v>
      </c>
      <c r="H1492" s="1">
        <v>44956.479602314816</v>
      </c>
      <c r="I1492" t="s">
        <v>3355</v>
      </c>
      <c r="J1492">
        <v>113.3</v>
      </c>
      <c r="K1492">
        <v>0</v>
      </c>
      <c r="L1492" t="s">
        <v>38</v>
      </c>
      <c r="M1492" t="s">
        <v>51</v>
      </c>
      <c r="N1492">
        <v>113.3</v>
      </c>
      <c r="R1492" t="s">
        <v>52</v>
      </c>
      <c r="S1492">
        <v>38.084860999999997</v>
      </c>
      <c r="T1492">
        <v>-91.414162000000005</v>
      </c>
      <c r="U1492">
        <v>1.2084166670000001</v>
      </c>
      <c r="V1492">
        <v>1</v>
      </c>
      <c r="W1492">
        <v>0</v>
      </c>
      <c r="X1492">
        <v>0</v>
      </c>
      <c r="Y1492">
        <v>440.00400000000002</v>
      </c>
      <c r="Z1492">
        <v>29004999001</v>
      </c>
      <c r="AA1492">
        <v>544.49310942130001</v>
      </c>
      <c r="AB1492" t="s">
        <v>41</v>
      </c>
      <c r="AC1492" t="s">
        <v>64</v>
      </c>
      <c r="AD1492" t="s">
        <v>54</v>
      </c>
      <c r="AE1492" t="s">
        <v>73</v>
      </c>
      <c r="AF1492" t="s">
        <v>6950</v>
      </c>
    </row>
    <row r="1493" spans="1:32" x14ac:dyDescent="0.3">
      <c r="A1493" t="s">
        <v>6951</v>
      </c>
      <c r="B1493" t="s">
        <v>6952</v>
      </c>
      <c r="C1493" t="s">
        <v>6953</v>
      </c>
      <c r="D1493" t="s">
        <v>6954</v>
      </c>
      <c r="E1493" t="s">
        <v>136</v>
      </c>
      <c r="F1493">
        <v>4</v>
      </c>
      <c r="G1493">
        <v>2022</v>
      </c>
      <c r="H1493" s="1">
        <v>44966.353629618054</v>
      </c>
      <c r="I1493" t="s">
        <v>3355</v>
      </c>
      <c r="J1493">
        <v>113.24</v>
      </c>
      <c r="K1493">
        <v>0</v>
      </c>
      <c r="L1493" t="s">
        <v>38</v>
      </c>
      <c r="M1493" t="s">
        <v>51</v>
      </c>
      <c r="N1493">
        <v>113.24</v>
      </c>
      <c r="R1493" t="s">
        <v>52</v>
      </c>
      <c r="S1493">
        <v>35.292000000000002</v>
      </c>
      <c r="T1493">
        <v>-78.685541000000001</v>
      </c>
      <c r="U1493">
        <v>1.9450750000000001</v>
      </c>
      <c r="V1493">
        <v>1</v>
      </c>
      <c r="W1493">
        <v>3.75</v>
      </c>
      <c r="X1493">
        <v>0</v>
      </c>
      <c r="Y1493">
        <v>710.0018</v>
      </c>
      <c r="Z1493">
        <v>37004304001</v>
      </c>
      <c r="AA1493">
        <v>1252.1520469501199</v>
      </c>
      <c r="AB1493" t="s">
        <v>41</v>
      </c>
      <c r="AC1493" t="s">
        <v>54</v>
      </c>
      <c r="AD1493" t="s">
        <v>54</v>
      </c>
      <c r="AE1493" t="s">
        <v>73</v>
      </c>
      <c r="AF1493" t="s">
        <v>6955</v>
      </c>
    </row>
    <row r="1494" spans="1:32" x14ac:dyDescent="0.3">
      <c r="A1494" t="s">
        <v>6956</v>
      </c>
      <c r="B1494" t="s">
        <v>6957</v>
      </c>
      <c r="C1494" t="s">
        <v>6958</v>
      </c>
      <c r="D1494" t="s">
        <v>6959</v>
      </c>
      <c r="E1494" t="s">
        <v>715</v>
      </c>
      <c r="F1494">
        <v>7</v>
      </c>
      <c r="G1494">
        <v>2022</v>
      </c>
      <c r="H1494" s="1">
        <v>44951.517756030094</v>
      </c>
      <c r="I1494" t="s">
        <v>3355</v>
      </c>
      <c r="J1494">
        <v>113</v>
      </c>
      <c r="K1494">
        <v>0</v>
      </c>
      <c r="L1494" t="s">
        <v>38</v>
      </c>
      <c r="M1494" t="s">
        <v>51</v>
      </c>
      <c r="N1494">
        <v>113</v>
      </c>
      <c r="R1494" t="s">
        <v>52</v>
      </c>
      <c r="S1494">
        <v>41.134459999999997</v>
      </c>
      <c r="T1494">
        <v>-102.94671</v>
      </c>
      <c r="U1494">
        <v>0.54800000000000004</v>
      </c>
      <c r="V1494">
        <v>1</v>
      </c>
      <c r="W1494">
        <v>2.5299999999999998</v>
      </c>
      <c r="X1494">
        <v>0.55000000000000004</v>
      </c>
      <c r="Y1494">
        <v>200.08799999999999</v>
      </c>
      <c r="Z1494">
        <v>31002230001</v>
      </c>
      <c r="AA1494">
        <v>311.39906926770004</v>
      </c>
      <c r="AB1494" t="s">
        <v>41</v>
      </c>
      <c r="AC1494" t="s">
        <v>72</v>
      </c>
      <c r="AD1494" t="s">
        <v>54</v>
      </c>
      <c r="AE1494" t="s">
        <v>73</v>
      </c>
      <c r="AF1494" t="s">
        <v>6960</v>
      </c>
    </row>
    <row r="1495" spans="1:32" x14ac:dyDescent="0.3">
      <c r="A1495" t="s">
        <v>6961</v>
      </c>
      <c r="B1495" t="s">
        <v>6962</v>
      </c>
      <c r="C1495" t="s">
        <v>6962</v>
      </c>
      <c r="D1495" t="s">
        <v>6116</v>
      </c>
      <c r="E1495" t="s">
        <v>99</v>
      </c>
      <c r="F1495">
        <v>6</v>
      </c>
      <c r="G1495">
        <v>2022</v>
      </c>
      <c r="H1495" s="1">
        <v>44823.598152025465</v>
      </c>
      <c r="I1495" t="s">
        <v>3355</v>
      </c>
      <c r="J1495">
        <v>112.8</v>
      </c>
      <c r="K1495">
        <v>0</v>
      </c>
      <c r="L1495" t="s">
        <v>38</v>
      </c>
      <c r="M1495" t="s">
        <v>79</v>
      </c>
      <c r="Q1495">
        <v>511.65</v>
      </c>
      <c r="R1495" t="s">
        <v>86</v>
      </c>
      <c r="S1495">
        <v>31.150473000000002</v>
      </c>
      <c r="T1495">
        <v>-97.906980000000004</v>
      </c>
      <c r="U1495">
        <v>1.5393333330000001</v>
      </c>
      <c r="V1495">
        <v>1</v>
      </c>
      <c r="W1495">
        <v>4</v>
      </c>
      <c r="X1495">
        <v>4</v>
      </c>
      <c r="Y1495">
        <v>561.4</v>
      </c>
      <c r="Z1495">
        <v>48003011002</v>
      </c>
      <c r="AA1495">
        <v>1456.8377509599998</v>
      </c>
      <c r="AB1495" t="s">
        <v>41</v>
      </c>
      <c r="AC1495" t="s">
        <v>64</v>
      </c>
      <c r="AD1495" t="s">
        <v>43</v>
      </c>
      <c r="AE1495" t="s">
        <v>73</v>
      </c>
      <c r="AF1495" t="s">
        <v>6963</v>
      </c>
    </row>
    <row r="1496" spans="1:32" x14ac:dyDescent="0.3">
      <c r="A1496" t="s">
        <v>6964</v>
      </c>
      <c r="B1496" t="s">
        <v>6965</v>
      </c>
      <c r="C1496" t="s">
        <v>6965</v>
      </c>
      <c r="D1496" t="s">
        <v>6966</v>
      </c>
      <c r="E1496" t="s">
        <v>99</v>
      </c>
      <c r="F1496">
        <v>6</v>
      </c>
      <c r="G1496">
        <v>2022</v>
      </c>
      <c r="H1496" s="1">
        <v>44824.453264293981</v>
      </c>
      <c r="I1496" t="s">
        <v>3355</v>
      </c>
      <c r="J1496">
        <v>112.64</v>
      </c>
      <c r="K1496">
        <v>0</v>
      </c>
      <c r="L1496" t="s">
        <v>38</v>
      </c>
      <c r="M1496" t="s">
        <v>79</v>
      </c>
      <c r="Q1496">
        <v>112.64</v>
      </c>
      <c r="R1496" t="s">
        <v>52</v>
      </c>
      <c r="S1496">
        <v>31.12932</v>
      </c>
      <c r="T1496">
        <v>-99.319500000000005</v>
      </c>
      <c r="U1496">
        <v>0.29025000000000001</v>
      </c>
      <c r="V1496">
        <v>1</v>
      </c>
      <c r="W1496">
        <v>0.99</v>
      </c>
      <c r="X1496">
        <v>1.103</v>
      </c>
      <c r="Y1496">
        <v>105.929</v>
      </c>
      <c r="Z1496">
        <v>48009008001</v>
      </c>
      <c r="AA1496">
        <v>340.53582428689998</v>
      </c>
      <c r="AB1496" t="s">
        <v>118</v>
      </c>
      <c r="AC1496" t="s">
        <v>54</v>
      </c>
      <c r="AD1496" t="s">
        <v>54</v>
      </c>
      <c r="AE1496" t="s">
        <v>73</v>
      </c>
      <c r="AF1496" t="s">
        <v>6967</v>
      </c>
    </row>
    <row r="1497" spans="1:32" x14ac:dyDescent="0.3">
      <c r="A1497" t="s">
        <v>6968</v>
      </c>
      <c r="B1497" t="s">
        <v>6969</v>
      </c>
      <c r="C1497" t="s">
        <v>6969</v>
      </c>
      <c r="D1497" t="s">
        <v>98</v>
      </c>
      <c r="E1497" t="s">
        <v>99</v>
      </c>
      <c r="F1497">
        <v>6</v>
      </c>
      <c r="G1497">
        <v>2022</v>
      </c>
      <c r="H1497" s="1">
        <v>44832.725280520834</v>
      </c>
      <c r="I1497" t="s">
        <v>3355</v>
      </c>
      <c r="J1497">
        <v>112.31</v>
      </c>
      <c r="K1497">
        <v>0</v>
      </c>
      <c r="L1497" t="s">
        <v>38</v>
      </c>
      <c r="M1497" t="s">
        <v>79</v>
      </c>
      <c r="Q1497">
        <v>112.31</v>
      </c>
      <c r="R1497" t="s">
        <v>94</v>
      </c>
      <c r="S1497">
        <v>29.86364</v>
      </c>
      <c r="T1497">
        <v>-95.639120000000005</v>
      </c>
      <c r="U1497">
        <v>0.73666666700000005</v>
      </c>
      <c r="V1497">
        <v>1</v>
      </c>
      <c r="W1497">
        <v>1.3</v>
      </c>
      <c r="X1497">
        <v>0</v>
      </c>
      <c r="Y1497">
        <v>269.113</v>
      </c>
      <c r="AB1497" t="s">
        <v>41</v>
      </c>
      <c r="AC1497" t="s">
        <v>54</v>
      </c>
      <c r="AD1497" t="s">
        <v>54</v>
      </c>
      <c r="AE1497" t="s">
        <v>73</v>
      </c>
      <c r="AF1497" t="s">
        <v>6970</v>
      </c>
    </row>
    <row r="1498" spans="1:32" x14ac:dyDescent="0.3">
      <c r="A1498" t="s">
        <v>6971</v>
      </c>
      <c r="B1498" t="s">
        <v>6972</v>
      </c>
      <c r="C1498" t="s">
        <v>6973</v>
      </c>
      <c r="D1498" t="s">
        <v>6974</v>
      </c>
      <c r="E1498" t="s">
        <v>159</v>
      </c>
      <c r="F1498">
        <v>10</v>
      </c>
      <c r="G1498">
        <v>2022</v>
      </c>
      <c r="H1498" s="1">
        <v>44937.758637268518</v>
      </c>
      <c r="I1498" t="s">
        <v>3355</v>
      </c>
      <c r="J1498">
        <v>112</v>
      </c>
      <c r="K1498">
        <v>0</v>
      </c>
      <c r="L1498" t="s">
        <v>38</v>
      </c>
      <c r="M1498" t="s">
        <v>79</v>
      </c>
      <c r="Q1498">
        <v>112</v>
      </c>
      <c r="R1498" t="s">
        <v>94</v>
      </c>
      <c r="S1498">
        <v>47.187707000000003</v>
      </c>
      <c r="T1498">
        <v>-120.91027</v>
      </c>
      <c r="Z1498">
        <v>53001620001</v>
      </c>
      <c r="AA1498">
        <v>773.94505519749987</v>
      </c>
      <c r="AB1498" t="s">
        <v>54</v>
      </c>
      <c r="AC1498" t="s">
        <v>144</v>
      </c>
      <c r="AD1498" t="s">
        <v>54</v>
      </c>
      <c r="AE1498" t="s">
        <v>1307</v>
      </c>
      <c r="AF1498" t="s">
        <v>6975</v>
      </c>
    </row>
    <row r="1499" spans="1:32" x14ac:dyDescent="0.3">
      <c r="A1499" t="s">
        <v>6976</v>
      </c>
      <c r="B1499" t="s">
        <v>6977</v>
      </c>
      <c r="C1499" t="s">
        <v>6977</v>
      </c>
      <c r="D1499" t="s">
        <v>98</v>
      </c>
      <c r="E1499" t="s">
        <v>99</v>
      </c>
      <c r="F1499">
        <v>6</v>
      </c>
      <c r="G1499">
        <v>2022</v>
      </c>
      <c r="H1499" s="1">
        <v>44833.469821828701</v>
      </c>
      <c r="I1499" t="s">
        <v>3355</v>
      </c>
      <c r="J1499">
        <v>111.93</v>
      </c>
      <c r="K1499">
        <v>0</v>
      </c>
      <c r="L1499" t="s">
        <v>38</v>
      </c>
      <c r="M1499" t="s">
        <v>51</v>
      </c>
      <c r="N1499">
        <v>111.93</v>
      </c>
      <c r="R1499" t="s">
        <v>52</v>
      </c>
      <c r="S1499">
        <v>29.959240000000001</v>
      </c>
      <c r="T1499">
        <v>-95.717799999999997</v>
      </c>
      <c r="U1499">
        <v>0</v>
      </c>
      <c r="V1499">
        <v>1</v>
      </c>
      <c r="W1499">
        <v>3</v>
      </c>
      <c r="X1499">
        <v>2.1</v>
      </c>
      <c r="Y1499">
        <v>0</v>
      </c>
      <c r="AB1499" t="s">
        <v>544</v>
      </c>
      <c r="AC1499" t="s">
        <v>54</v>
      </c>
      <c r="AD1499" t="s">
        <v>54</v>
      </c>
      <c r="AE1499" t="s">
        <v>73</v>
      </c>
      <c r="AF1499" t="s">
        <v>6978</v>
      </c>
    </row>
    <row r="1500" spans="1:32" x14ac:dyDescent="0.3">
      <c r="A1500" t="s">
        <v>6979</v>
      </c>
      <c r="B1500" t="s">
        <v>6980</v>
      </c>
      <c r="C1500" t="s">
        <v>6981</v>
      </c>
      <c r="D1500" t="s">
        <v>1718</v>
      </c>
      <c r="E1500" t="s">
        <v>117</v>
      </c>
      <c r="F1500">
        <v>5</v>
      </c>
      <c r="G1500">
        <v>2022</v>
      </c>
      <c r="H1500" s="1">
        <v>44973.34370179398</v>
      </c>
      <c r="I1500" t="s">
        <v>3355</v>
      </c>
      <c r="J1500">
        <v>111.77</v>
      </c>
      <c r="K1500">
        <v>0</v>
      </c>
      <c r="L1500" t="s">
        <v>38</v>
      </c>
      <c r="M1500" t="s">
        <v>51</v>
      </c>
      <c r="N1500">
        <v>111.77</v>
      </c>
      <c r="R1500" t="s">
        <v>52</v>
      </c>
      <c r="S1500">
        <v>41.426969999999997</v>
      </c>
      <c r="T1500">
        <v>-87.993290000000002</v>
      </c>
      <c r="U1500">
        <v>1.1080833329999999</v>
      </c>
      <c r="V1500">
        <v>2</v>
      </c>
      <c r="W1500">
        <v>3.8</v>
      </c>
      <c r="X1500">
        <v>1.35</v>
      </c>
      <c r="Y1500">
        <v>403.85899999999998</v>
      </c>
      <c r="Z1500">
        <v>17000444001</v>
      </c>
      <c r="AA1500">
        <v>382.41990962699998</v>
      </c>
      <c r="AB1500" t="s">
        <v>41</v>
      </c>
      <c r="AC1500" t="s">
        <v>54</v>
      </c>
      <c r="AD1500" t="s">
        <v>54</v>
      </c>
      <c r="AE1500" t="s">
        <v>54</v>
      </c>
      <c r="AF1500" t="s">
        <v>6982</v>
      </c>
    </row>
    <row r="1501" spans="1:32" x14ac:dyDescent="0.3">
      <c r="A1501" t="s">
        <v>6983</v>
      </c>
      <c r="B1501" t="s">
        <v>6984</v>
      </c>
      <c r="C1501" t="s">
        <v>6985</v>
      </c>
      <c r="D1501" t="s">
        <v>5185</v>
      </c>
      <c r="E1501" t="s">
        <v>136</v>
      </c>
      <c r="F1501">
        <v>4</v>
      </c>
      <c r="G1501">
        <v>2022</v>
      </c>
      <c r="H1501" s="1">
        <v>44974.330155972224</v>
      </c>
      <c r="I1501" t="s">
        <v>3355</v>
      </c>
      <c r="J1501">
        <v>111.64</v>
      </c>
      <c r="K1501">
        <v>0</v>
      </c>
      <c r="L1501" t="s">
        <v>38</v>
      </c>
      <c r="M1501" t="s">
        <v>51</v>
      </c>
      <c r="N1501">
        <v>111.64</v>
      </c>
      <c r="R1501" t="s">
        <v>52</v>
      </c>
      <c r="S1501">
        <v>36.049554000000001</v>
      </c>
      <c r="T1501">
        <v>-79.372941999999995</v>
      </c>
      <c r="U1501">
        <v>0</v>
      </c>
      <c r="V1501">
        <v>1</v>
      </c>
      <c r="W1501">
        <v>3.5</v>
      </c>
      <c r="X1501">
        <v>0</v>
      </c>
      <c r="Y1501">
        <v>0</v>
      </c>
      <c r="Z1501">
        <v>37000102001</v>
      </c>
      <c r="AA1501">
        <v>1058.0284166347001</v>
      </c>
      <c r="AB1501" t="s">
        <v>41</v>
      </c>
      <c r="AC1501" t="s">
        <v>54</v>
      </c>
      <c r="AD1501" t="s">
        <v>54</v>
      </c>
      <c r="AE1501" t="s">
        <v>54</v>
      </c>
      <c r="AF1501" t="s">
        <v>6986</v>
      </c>
    </row>
    <row r="1502" spans="1:32" x14ac:dyDescent="0.3">
      <c r="A1502" t="s">
        <v>6987</v>
      </c>
      <c r="B1502" t="s">
        <v>6988</v>
      </c>
      <c r="C1502" t="s">
        <v>6989</v>
      </c>
      <c r="D1502" t="s">
        <v>6990</v>
      </c>
      <c r="E1502" t="s">
        <v>36</v>
      </c>
      <c r="F1502">
        <v>9</v>
      </c>
      <c r="G1502">
        <v>2022</v>
      </c>
      <c r="H1502" s="1">
        <v>44966.524388865742</v>
      </c>
      <c r="I1502" t="s">
        <v>3355</v>
      </c>
      <c r="J1502">
        <v>111.5</v>
      </c>
      <c r="K1502">
        <v>0</v>
      </c>
      <c r="L1502" t="s">
        <v>38</v>
      </c>
      <c r="M1502" t="s">
        <v>51</v>
      </c>
      <c r="N1502">
        <v>200</v>
      </c>
      <c r="R1502" t="s">
        <v>52</v>
      </c>
      <c r="S1502">
        <v>39.420555999999998</v>
      </c>
      <c r="T1502">
        <v>-123.34</v>
      </c>
      <c r="U1502">
        <v>0.24408333300000001</v>
      </c>
      <c r="V1502">
        <v>1</v>
      </c>
      <c r="W1502">
        <v>7</v>
      </c>
      <c r="X1502">
        <v>4</v>
      </c>
      <c r="Y1502">
        <v>89.468000000000004</v>
      </c>
      <c r="Z1502">
        <v>6001027001</v>
      </c>
      <c r="AA1502">
        <v>364.20943773999994</v>
      </c>
      <c r="AB1502" t="s">
        <v>118</v>
      </c>
      <c r="AC1502" t="s">
        <v>72</v>
      </c>
      <c r="AD1502" t="s">
        <v>54</v>
      </c>
      <c r="AE1502" t="s">
        <v>73</v>
      </c>
      <c r="AF1502" t="s">
        <v>6991</v>
      </c>
    </row>
    <row r="1503" spans="1:32" x14ac:dyDescent="0.3">
      <c r="A1503" t="s">
        <v>6992</v>
      </c>
      <c r="B1503" t="s">
        <v>6993</v>
      </c>
      <c r="C1503" t="s">
        <v>6994</v>
      </c>
      <c r="D1503" t="s">
        <v>3567</v>
      </c>
      <c r="E1503" t="s">
        <v>1719</v>
      </c>
      <c r="F1503">
        <v>7</v>
      </c>
      <c r="G1503">
        <v>2022</v>
      </c>
      <c r="H1503" s="1">
        <v>44960.642896365738</v>
      </c>
      <c r="I1503" t="s">
        <v>3355</v>
      </c>
      <c r="J1503">
        <v>111.3</v>
      </c>
      <c r="K1503">
        <v>0</v>
      </c>
      <c r="L1503" t="s">
        <v>38</v>
      </c>
      <c r="M1503" t="s">
        <v>39</v>
      </c>
      <c r="N1503">
        <v>21.6</v>
      </c>
      <c r="Q1503">
        <v>23.8</v>
      </c>
      <c r="R1503" t="s">
        <v>52</v>
      </c>
      <c r="S1503">
        <v>39.003230000000002</v>
      </c>
      <c r="T1503">
        <v>-95.774609999999996</v>
      </c>
      <c r="U1503">
        <v>1.0025250000000001</v>
      </c>
      <c r="V1503">
        <v>1</v>
      </c>
      <c r="W1503">
        <v>2.4</v>
      </c>
      <c r="X1503">
        <v>0</v>
      </c>
      <c r="Y1503">
        <v>366.10199999999998</v>
      </c>
      <c r="Z1503">
        <v>20000499014</v>
      </c>
      <c r="AA1503">
        <v>874.10265057599986</v>
      </c>
      <c r="AB1503" t="s">
        <v>41</v>
      </c>
      <c r="AC1503" t="s">
        <v>72</v>
      </c>
      <c r="AD1503" t="s">
        <v>54</v>
      </c>
      <c r="AE1503" t="s">
        <v>65</v>
      </c>
      <c r="AF1503" t="s">
        <v>6995</v>
      </c>
    </row>
    <row r="1504" spans="1:32" x14ac:dyDescent="0.3">
      <c r="A1504" t="s">
        <v>6996</v>
      </c>
      <c r="B1504" t="s">
        <v>6997</v>
      </c>
      <c r="C1504" t="s">
        <v>6998</v>
      </c>
      <c r="D1504" t="s">
        <v>6999</v>
      </c>
      <c r="E1504" t="s">
        <v>854</v>
      </c>
      <c r="F1504">
        <v>8</v>
      </c>
      <c r="G1504">
        <v>2022</v>
      </c>
      <c r="H1504" s="1">
        <v>44938.70096253472</v>
      </c>
      <c r="I1504" t="s">
        <v>3355</v>
      </c>
      <c r="J1504">
        <v>111</v>
      </c>
      <c r="K1504">
        <v>0</v>
      </c>
      <c r="L1504" t="s">
        <v>38</v>
      </c>
      <c r="M1504" t="s">
        <v>679</v>
      </c>
      <c r="O1504">
        <v>111</v>
      </c>
      <c r="R1504" t="s">
        <v>52</v>
      </c>
      <c r="S1504">
        <v>40.57741</v>
      </c>
      <c r="T1504">
        <v>-111.42786</v>
      </c>
      <c r="U1504">
        <v>0</v>
      </c>
      <c r="V1504">
        <v>4</v>
      </c>
      <c r="W1504">
        <v>1</v>
      </c>
      <c r="X1504">
        <v>1</v>
      </c>
      <c r="Y1504">
        <v>0</v>
      </c>
      <c r="Z1504">
        <v>49000337001</v>
      </c>
      <c r="AA1504">
        <v>207.59937951180001</v>
      </c>
      <c r="AB1504" t="s">
        <v>54</v>
      </c>
      <c r="AC1504" t="s">
        <v>54</v>
      </c>
      <c r="AD1504" t="s">
        <v>54</v>
      </c>
      <c r="AE1504" t="s">
        <v>73</v>
      </c>
      <c r="AF1504" t="s">
        <v>7000</v>
      </c>
    </row>
    <row r="1505" spans="1:32" x14ac:dyDescent="0.3">
      <c r="A1505" t="s">
        <v>7001</v>
      </c>
      <c r="B1505" t="s">
        <v>7002</v>
      </c>
      <c r="C1505" t="s">
        <v>7003</v>
      </c>
      <c r="D1505" t="s">
        <v>7001</v>
      </c>
      <c r="E1505" t="s">
        <v>437</v>
      </c>
      <c r="F1505">
        <v>5</v>
      </c>
      <c r="G1505">
        <v>2022</v>
      </c>
      <c r="H1505" s="1">
        <v>45004.502096932869</v>
      </c>
      <c r="I1505" t="s">
        <v>3355</v>
      </c>
      <c r="J1505">
        <v>110.87</v>
      </c>
      <c r="K1505">
        <v>0</v>
      </c>
      <c r="L1505" t="s">
        <v>38</v>
      </c>
      <c r="M1505" t="s">
        <v>679</v>
      </c>
      <c r="O1505">
        <v>111</v>
      </c>
      <c r="R1505" t="s">
        <v>52</v>
      </c>
      <c r="S1505">
        <v>45.393692000000001</v>
      </c>
      <c r="T1505">
        <v>-93.862647999999993</v>
      </c>
      <c r="U1505">
        <v>0.83216666699999997</v>
      </c>
      <c r="V1505">
        <v>1</v>
      </c>
      <c r="W1505">
        <v>2.15</v>
      </c>
      <c r="X1505">
        <v>2.15</v>
      </c>
      <c r="Y1505">
        <v>303.77300000000002</v>
      </c>
      <c r="Z1505">
        <v>27000317001</v>
      </c>
      <c r="AA1505">
        <v>536.84471122875993</v>
      </c>
      <c r="AB1505" t="s">
        <v>41</v>
      </c>
      <c r="AC1505" t="s">
        <v>64</v>
      </c>
      <c r="AD1505" t="s">
        <v>54</v>
      </c>
      <c r="AE1505" t="s">
        <v>54</v>
      </c>
      <c r="AF1505" t="s">
        <v>7004</v>
      </c>
    </row>
    <row r="1506" spans="1:32" x14ac:dyDescent="0.3">
      <c r="A1506" t="s">
        <v>7005</v>
      </c>
      <c r="B1506" t="s">
        <v>7006</v>
      </c>
      <c r="C1506" t="s">
        <v>7007</v>
      </c>
      <c r="D1506" t="s">
        <v>7008</v>
      </c>
      <c r="E1506" t="s">
        <v>117</v>
      </c>
      <c r="F1506">
        <v>5</v>
      </c>
      <c r="G1506">
        <v>2022</v>
      </c>
      <c r="H1506" s="1">
        <v>44980.849822986114</v>
      </c>
      <c r="I1506" t="s">
        <v>3355</v>
      </c>
      <c r="J1506">
        <v>110.66</v>
      </c>
      <c r="K1506">
        <v>0</v>
      </c>
      <c r="L1506" t="s">
        <v>38</v>
      </c>
      <c r="M1506" t="s">
        <v>51</v>
      </c>
      <c r="N1506">
        <v>93.58</v>
      </c>
      <c r="R1506" t="s">
        <v>52</v>
      </c>
      <c r="S1506">
        <v>41.539099999999998</v>
      </c>
      <c r="T1506">
        <v>-89.117699999999999</v>
      </c>
      <c r="U1506">
        <v>1.5827500000000001</v>
      </c>
      <c r="V1506">
        <v>5</v>
      </c>
      <c r="W1506">
        <v>4.8</v>
      </c>
      <c r="X1506">
        <v>2.4</v>
      </c>
      <c r="Y1506">
        <v>577.66200000000003</v>
      </c>
      <c r="Z1506">
        <v>17009931001</v>
      </c>
      <c r="AA1506">
        <v>655.57698793200007</v>
      </c>
      <c r="AB1506" t="s">
        <v>118</v>
      </c>
      <c r="AC1506" t="s">
        <v>72</v>
      </c>
      <c r="AD1506" t="s">
        <v>54</v>
      </c>
      <c r="AE1506" t="s">
        <v>65</v>
      </c>
      <c r="AF1506" t="s">
        <v>7009</v>
      </c>
    </row>
    <row r="1507" spans="1:32" x14ac:dyDescent="0.3">
      <c r="A1507" t="s">
        <v>7010</v>
      </c>
      <c r="B1507" t="s">
        <v>7011</v>
      </c>
      <c r="C1507" t="s">
        <v>7012</v>
      </c>
      <c r="D1507" t="s">
        <v>7013</v>
      </c>
      <c r="E1507" t="s">
        <v>1449</v>
      </c>
      <c r="F1507">
        <v>3</v>
      </c>
      <c r="G1507">
        <v>2022</v>
      </c>
      <c r="H1507" s="1">
        <v>44978.357062592593</v>
      </c>
      <c r="I1507" t="s">
        <v>3355</v>
      </c>
      <c r="J1507">
        <v>110.6</v>
      </c>
      <c r="K1507">
        <v>1</v>
      </c>
      <c r="L1507" t="s">
        <v>51</v>
      </c>
      <c r="M1507" t="s">
        <v>51</v>
      </c>
      <c r="N1507">
        <v>120.9</v>
      </c>
      <c r="R1507" t="s">
        <v>52</v>
      </c>
      <c r="S1507">
        <v>39.007838999999997</v>
      </c>
      <c r="T1507">
        <v>-80.217577000000006</v>
      </c>
      <c r="U1507">
        <v>2.1600000000000001E-2</v>
      </c>
      <c r="V1507">
        <v>2</v>
      </c>
      <c r="W1507">
        <v>2.5</v>
      </c>
      <c r="X1507">
        <v>0</v>
      </c>
      <c r="Y1507">
        <v>7.8192000000000004</v>
      </c>
      <c r="Z1507">
        <v>54004901001</v>
      </c>
      <c r="AA1507">
        <v>691.99793170599992</v>
      </c>
      <c r="AB1507" t="s">
        <v>118</v>
      </c>
      <c r="AC1507" t="s">
        <v>72</v>
      </c>
      <c r="AD1507" t="s">
        <v>54</v>
      </c>
      <c r="AE1507" t="s">
        <v>73</v>
      </c>
      <c r="AF1507" t="s">
        <v>7014</v>
      </c>
    </row>
    <row r="1508" spans="1:32" x14ac:dyDescent="0.3">
      <c r="A1508" t="s">
        <v>7015</v>
      </c>
      <c r="B1508" t="s">
        <v>7016</v>
      </c>
      <c r="C1508" t="s">
        <v>7017</v>
      </c>
      <c r="D1508" t="s">
        <v>6243</v>
      </c>
      <c r="E1508" t="s">
        <v>1023</v>
      </c>
      <c r="F1508">
        <v>8</v>
      </c>
      <c r="G1508">
        <v>2022</v>
      </c>
      <c r="H1508" s="1">
        <v>44966.523201597221</v>
      </c>
      <c r="I1508" t="s">
        <v>3355</v>
      </c>
      <c r="J1508">
        <v>110.37</v>
      </c>
      <c r="K1508">
        <v>0</v>
      </c>
      <c r="L1508" t="s">
        <v>38</v>
      </c>
      <c r="M1508" t="s">
        <v>79</v>
      </c>
      <c r="Q1508">
        <v>110.37</v>
      </c>
      <c r="R1508" t="s">
        <v>52</v>
      </c>
      <c r="S1508">
        <v>40.379669999999997</v>
      </c>
      <c r="T1508">
        <v>-105.51383</v>
      </c>
      <c r="U1508">
        <v>0.4985</v>
      </c>
      <c r="V1508">
        <v>1</v>
      </c>
      <c r="W1508">
        <v>1.5</v>
      </c>
      <c r="X1508">
        <v>0</v>
      </c>
      <c r="Y1508">
        <v>182.172</v>
      </c>
      <c r="AB1508" t="s">
        <v>41</v>
      </c>
      <c r="AC1508" t="s">
        <v>54</v>
      </c>
      <c r="AD1508" t="s">
        <v>54</v>
      </c>
      <c r="AE1508" t="s">
        <v>73</v>
      </c>
      <c r="AF1508" t="s">
        <v>7018</v>
      </c>
    </row>
    <row r="1509" spans="1:32" x14ac:dyDescent="0.3">
      <c r="A1509" t="s">
        <v>7019</v>
      </c>
      <c r="B1509" t="s">
        <v>7020</v>
      </c>
      <c r="C1509" t="s">
        <v>7021</v>
      </c>
      <c r="D1509" t="s">
        <v>7022</v>
      </c>
      <c r="E1509" t="s">
        <v>1023</v>
      </c>
      <c r="F1509">
        <v>8</v>
      </c>
      <c r="G1509">
        <v>2022</v>
      </c>
      <c r="H1509" s="1">
        <v>44966.527495844908</v>
      </c>
      <c r="I1509" t="s">
        <v>3355</v>
      </c>
      <c r="J1509">
        <v>109.67</v>
      </c>
      <c r="K1509">
        <v>0</v>
      </c>
      <c r="L1509" t="s">
        <v>38</v>
      </c>
      <c r="M1509" t="s">
        <v>51</v>
      </c>
      <c r="N1509">
        <v>109.67</v>
      </c>
      <c r="R1509" t="s">
        <v>52</v>
      </c>
      <c r="S1509">
        <v>37.985959999999999</v>
      </c>
      <c r="T1509">
        <v>-103.53113999999999</v>
      </c>
      <c r="U1509">
        <v>2.6446641669999997</v>
      </c>
      <c r="V1509">
        <v>2</v>
      </c>
      <c r="W1509">
        <v>1.65</v>
      </c>
      <c r="X1509">
        <v>0</v>
      </c>
      <c r="Y1509">
        <v>659.52634</v>
      </c>
      <c r="AB1509" t="s">
        <v>41</v>
      </c>
      <c r="AC1509" t="s">
        <v>54</v>
      </c>
      <c r="AD1509" t="s">
        <v>54</v>
      </c>
      <c r="AE1509" t="s">
        <v>55</v>
      </c>
      <c r="AF1509" t="s">
        <v>7023</v>
      </c>
    </row>
    <row r="1510" spans="1:32" x14ac:dyDescent="0.3">
      <c r="A1510" t="s">
        <v>7024</v>
      </c>
      <c r="B1510" t="s">
        <v>7025</v>
      </c>
      <c r="C1510" t="s">
        <v>7025</v>
      </c>
      <c r="D1510" t="s">
        <v>98</v>
      </c>
      <c r="E1510" t="s">
        <v>99</v>
      </c>
      <c r="F1510">
        <v>6</v>
      </c>
      <c r="G1510">
        <v>2022</v>
      </c>
      <c r="H1510" s="1">
        <v>44833.415815023145</v>
      </c>
      <c r="I1510" t="s">
        <v>3355</v>
      </c>
      <c r="J1510">
        <v>109.52</v>
      </c>
      <c r="K1510">
        <v>0</v>
      </c>
      <c r="L1510" t="s">
        <v>38</v>
      </c>
      <c r="M1510" t="s">
        <v>79</v>
      </c>
      <c r="Q1510">
        <v>109.52</v>
      </c>
      <c r="R1510" t="s">
        <v>94</v>
      </c>
      <c r="S1510">
        <v>29.689693999999999</v>
      </c>
      <c r="T1510">
        <v>-95.780139000000005</v>
      </c>
      <c r="U1510">
        <v>0.493666667</v>
      </c>
      <c r="V1510">
        <v>1</v>
      </c>
      <c r="W1510">
        <v>1.36</v>
      </c>
      <c r="X1510">
        <v>0</v>
      </c>
      <c r="Y1510">
        <v>180.21299999999999</v>
      </c>
      <c r="AB1510" t="s">
        <v>41</v>
      </c>
      <c r="AC1510" t="s">
        <v>54</v>
      </c>
      <c r="AD1510" t="s">
        <v>54</v>
      </c>
      <c r="AE1510" t="s">
        <v>54</v>
      </c>
      <c r="AF1510" t="s">
        <v>7026</v>
      </c>
    </row>
    <row r="1511" spans="1:32" x14ac:dyDescent="0.3">
      <c r="A1511" t="s">
        <v>7027</v>
      </c>
      <c r="B1511" t="s">
        <v>7028</v>
      </c>
      <c r="C1511" t="s">
        <v>7029</v>
      </c>
      <c r="D1511" t="s">
        <v>7030</v>
      </c>
      <c r="E1511" t="s">
        <v>159</v>
      </c>
      <c r="F1511">
        <v>10</v>
      </c>
      <c r="G1511">
        <v>2022</v>
      </c>
      <c r="H1511" s="1">
        <v>44978.685050162036</v>
      </c>
      <c r="I1511" t="s">
        <v>3355</v>
      </c>
      <c r="J1511">
        <v>108.9</v>
      </c>
      <c r="K1511">
        <v>0</v>
      </c>
      <c r="L1511" t="s">
        <v>38</v>
      </c>
      <c r="M1511" t="s">
        <v>51</v>
      </c>
      <c r="N1511">
        <v>108.9</v>
      </c>
      <c r="R1511" t="s">
        <v>52</v>
      </c>
      <c r="S1511">
        <v>47.732947000000003</v>
      </c>
      <c r="T1511">
        <v>-121.988203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53000335001</v>
      </c>
      <c r="AA1511">
        <v>500.78797689250007</v>
      </c>
      <c r="AB1511" t="s">
        <v>41</v>
      </c>
      <c r="AC1511" t="s">
        <v>54</v>
      </c>
      <c r="AD1511" t="s">
        <v>54</v>
      </c>
      <c r="AE1511" t="s">
        <v>73</v>
      </c>
      <c r="AF1511" t="s">
        <v>7031</v>
      </c>
    </row>
    <row r="1512" spans="1:32" x14ac:dyDescent="0.3">
      <c r="A1512" t="s">
        <v>7032</v>
      </c>
      <c r="B1512" t="s">
        <v>7033</v>
      </c>
      <c r="C1512" t="s">
        <v>7034</v>
      </c>
      <c r="D1512" t="s">
        <v>7035</v>
      </c>
      <c r="E1512" t="s">
        <v>543</v>
      </c>
      <c r="F1512">
        <v>7</v>
      </c>
      <c r="G1512">
        <v>2022</v>
      </c>
      <c r="H1512" s="1">
        <v>44951.378586874998</v>
      </c>
      <c r="I1512" t="s">
        <v>3355</v>
      </c>
      <c r="J1512">
        <v>108.8</v>
      </c>
      <c r="K1512">
        <v>0</v>
      </c>
      <c r="L1512" t="s">
        <v>38</v>
      </c>
      <c r="M1512" t="s">
        <v>679</v>
      </c>
      <c r="O1512">
        <v>109</v>
      </c>
      <c r="R1512" t="s">
        <v>52</v>
      </c>
      <c r="S1512">
        <v>39.193893000000003</v>
      </c>
      <c r="T1512">
        <v>-94.758882</v>
      </c>
      <c r="U1512">
        <v>0.72833274999999997</v>
      </c>
      <c r="V1512">
        <v>1</v>
      </c>
      <c r="W1512">
        <v>0</v>
      </c>
      <c r="X1512">
        <v>0</v>
      </c>
      <c r="Y1512">
        <v>266.041177</v>
      </c>
      <c r="Z1512">
        <v>29001148006</v>
      </c>
      <c r="AA1512">
        <v>537.20892066650003</v>
      </c>
      <c r="AB1512" t="s">
        <v>41</v>
      </c>
      <c r="AC1512" t="s">
        <v>54</v>
      </c>
      <c r="AD1512" t="s">
        <v>54</v>
      </c>
      <c r="AE1512" t="s">
        <v>73</v>
      </c>
      <c r="AF1512" t="s">
        <v>7036</v>
      </c>
    </row>
    <row r="1513" spans="1:32" x14ac:dyDescent="0.3">
      <c r="A1513" t="s">
        <v>7037</v>
      </c>
      <c r="B1513" t="s">
        <v>7038</v>
      </c>
      <c r="C1513" t="s">
        <v>7039</v>
      </c>
      <c r="D1513" t="s">
        <v>4766</v>
      </c>
      <c r="E1513" t="s">
        <v>207</v>
      </c>
      <c r="F1513">
        <v>4</v>
      </c>
      <c r="G1513">
        <v>2022</v>
      </c>
      <c r="H1513" s="1">
        <v>44959.646351319447</v>
      </c>
      <c r="I1513" t="s">
        <v>3355</v>
      </c>
      <c r="J1513">
        <v>108.6</v>
      </c>
      <c r="K1513">
        <v>0</v>
      </c>
      <c r="L1513" t="s">
        <v>38</v>
      </c>
      <c r="M1513" t="s">
        <v>51</v>
      </c>
      <c r="N1513">
        <v>108.6</v>
      </c>
      <c r="R1513" t="s">
        <v>52</v>
      </c>
      <c r="S1513">
        <v>36.359228999999999</v>
      </c>
      <c r="T1513">
        <v>-85.344133999999997</v>
      </c>
      <c r="U1513">
        <v>1.3333333329999999</v>
      </c>
      <c r="V1513">
        <v>1</v>
      </c>
      <c r="W1513">
        <v>1.62</v>
      </c>
      <c r="X1513">
        <v>1.48</v>
      </c>
      <c r="Y1513">
        <v>485.6</v>
      </c>
      <c r="Z1513">
        <v>47000820001</v>
      </c>
      <c r="AA1513">
        <v>469.28386052798999</v>
      </c>
      <c r="AB1513" t="s">
        <v>38</v>
      </c>
      <c r="AC1513" t="s">
        <v>38</v>
      </c>
      <c r="AD1513" t="s">
        <v>38</v>
      </c>
      <c r="AE1513" t="s">
        <v>38</v>
      </c>
      <c r="AF1513" t="s">
        <v>7040</v>
      </c>
    </row>
    <row r="1514" spans="1:32" x14ac:dyDescent="0.3">
      <c r="A1514" t="s">
        <v>7041</v>
      </c>
      <c r="B1514" t="s">
        <v>7042</v>
      </c>
      <c r="C1514" t="s">
        <v>7043</v>
      </c>
      <c r="D1514" t="s">
        <v>7044</v>
      </c>
      <c r="E1514" t="s">
        <v>213</v>
      </c>
      <c r="F1514">
        <v>3</v>
      </c>
      <c r="G1514">
        <v>2022</v>
      </c>
      <c r="H1514" s="1">
        <v>44972.586178344907</v>
      </c>
      <c r="I1514" t="s">
        <v>3355</v>
      </c>
      <c r="J1514">
        <v>108.5</v>
      </c>
      <c r="K1514">
        <v>0</v>
      </c>
      <c r="L1514" t="s">
        <v>38</v>
      </c>
      <c r="M1514" t="s">
        <v>679</v>
      </c>
      <c r="O1514">
        <v>18</v>
      </c>
      <c r="R1514" t="s">
        <v>52</v>
      </c>
      <c r="S1514">
        <v>40.296911999999999</v>
      </c>
      <c r="T1514">
        <v>-79.780017000000001</v>
      </c>
      <c r="U1514">
        <v>1.99</v>
      </c>
      <c r="V1514">
        <v>1</v>
      </c>
      <c r="W1514">
        <v>3.3130000000000002</v>
      </c>
      <c r="X1514">
        <v>0</v>
      </c>
      <c r="Y1514">
        <v>721.19</v>
      </c>
      <c r="Z1514">
        <v>42005058001</v>
      </c>
      <c r="AA1514">
        <v>364.20943773999994</v>
      </c>
      <c r="AB1514" t="s">
        <v>53</v>
      </c>
      <c r="AC1514" t="s">
        <v>54</v>
      </c>
      <c r="AD1514" t="s">
        <v>54</v>
      </c>
      <c r="AE1514" t="s">
        <v>73</v>
      </c>
      <c r="AF1514" t="s">
        <v>7045</v>
      </c>
    </row>
    <row r="1515" spans="1:32" x14ac:dyDescent="0.3">
      <c r="A1515" t="s">
        <v>2755</v>
      </c>
      <c r="B1515" t="s">
        <v>7046</v>
      </c>
      <c r="C1515" t="s">
        <v>7047</v>
      </c>
      <c r="D1515" t="s">
        <v>2758</v>
      </c>
      <c r="E1515" t="s">
        <v>259</v>
      </c>
      <c r="F1515">
        <v>7</v>
      </c>
      <c r="G1515">
        <v>2022</v>
      </c>
      <c r="H1515" s="1">
        <v>44960.597729027781</v>
      </c>
      <c r="I1515" t="s">
        <v>3355</v>
      </c>
      <c r="J1515">
        <v>108.5</v>
      </c>
      <c r="K1515">
        <v>0</v>
      </c>
      <c r="L1515" t="s">
        <v>38</v>
      </c>
      <c r="M1515" t="s">
        <v>51</v>
      </c>
      <c r="N1515">
        <v>108.5</v>
      </c>
      <c r="R1515" t="s">
        <v>52</v>
      </c>
      <c r="S1515">
        <v>41.284381000000003</v>
      </c>
      <c r="T1515">
        <v>-91.701673999999997</v>
      </c>
      <c r="U1515">
        <v>0</v>
      </c>
      <c r="V1515">
        <v>1</v>
      </c>
      <c r="W1515">
        <v>4.08</v>
      </c>
      <c r="X1515">
        <v>2</v>
      </c>
      <c r="Y1515">
        <v>0</v>
      </c>
      <c r="Z1515">
        <v>19000892001</v>
      </c>
      <c r="AA1515">
        <v>438.87237247669998</v>
      </c>
      <c r="AB1515" t="s">
        <v>41</v>
      </c>
      <c r="AC1515" t="s">
        <v>54</v>
      </c>
      <c r="AD1515" t="s">
        <v>54</v>
      </c>
      <c r="AE1515" t="s">
        <v>54</v>
      </c>
      <c r="AF1515" t="s">
        <v>7048</v>
      </c>
    </row>
    <row r="1516" spans="1:32" x14ac:dyDescent="0.3">
      <c r="A1516" t="s">
        <v>7049</v>
      </c>
      <c r="B1516" t="s">
        <v>7050</v>
      </c>
      <c r="C1516" t="s">
        <v>7051</v>
      </c>
      <c r="D1516" t="s">
        <v>5258</v>
      </c>
      <c r="E1516" t="s">
        <v>1023</v>
      </c>
      <c r="F1516">
        <v>8</v>
      </c>
      <c r="G1516">
        <v>2022</v>
      </c>
      <c r="H1516" s="1">
        <v>44959.4517322338</v>
      </c>
      <c r="I1516" t="s">
        <v>3355</v>
      </c>
      <c r="J1516">
        <v>108.43</v>
      </c>
      <c r="K1516">
        <v>0</v>
      </c>
      <c r="L1516" t="s">
        <v>38</v>
      </c>
      <c r="M1516" t="s">
        <v>79</v>
      </c>
      <c r="Q1516">
        <v>108.43</v>
      </c>
      <c r="R1516" t="s">
        <v>52</v>
      </c>
      <c r="S1516">
        <v>38.666016999999997</v>
      </c>
      <c r="T1516">
        <v>-104.702528</v>
      </c>
      <c r="U1516">
        <v>0.50558333300000002</v>
      </c>
      <c r="V1516">
        <v>1</v>
      </c>
      <c r="W1516">
        <v>1.9079999999999999</v>
      </c>
      <c r="X1516">
        <v>0</v>
      </c>
      <c r="Y1516">
        <v>184.57300000000001</v>
      </c>
      <c r="AB1516" t="s">
        <v>41</v>
      </c>
      <c r="AC1516" t="s">
        <v>54</v>
      </c>
      <c r="AD1516" t="s">
        <v>54</v>
      </c>
      <c r="AE1516" t="s">
        <v>73</v>
      </c>
      <c r="AF1516" t="s">
        <v>7052</v>
      </c>
    </row>
    <row r="1517" spans="1:32" x14ac:dyDescent="0.3">
      <c r="A1517" t="s">
        <v>7053</v>
      </c>
      <c r="B1517" t="s">
        <v>7054</v>
      </c>
      <c r="C1517" t="s">
        <v>7055</v>
      </c>
      <c r="D1517" t="s">
        <v>7056</v>
      </c>
      <c r="E1517" t="s">
        <v>85</v>
      </c>
      <c r="F1517">
        <v>2</v>
      </c>
      <c r="G1517">
        <v>2022</v>
      </c>
      <c r="H1517" s="1">
        <v>44946.486244039355</v>
      </c>
      <c r="I1517" t="s">
        <v>3355</v>
      </c>
      <c r="J1517">
        <v>108.29</v>
      </c>
      <c r="K1517">
        <v>0</v>
      </c>
      <c r="L1517" t="s">
        <v>38</v>
      </c>
      <c r="M1517" t="s">
        <v>51</v>
      </c>
      <c r="N1517">
        <v>108.29</v>
      </c>
      <c r="R1517" t="s">
        <v>52</v>
      </c>
      <c r="S1517">
        <v>43.849890000000002</v>
      </c>
      <c r="T1517">
        <v>-73.414929999999998</v>
      </c>
      <c r="U1517">
        <v>1.524333333</v>
      </c>
      <c r="V1517">
        <v>1</v>
      </c>
      <c r="W1517">
        <v>1.7</v>
      </c>
      <c r="X1517">
        <v>0</v>
      </c>
      <c r="Y1517">
        <v>555.28200000000004</v>
      </c>
      <c r="Z1517">
        <v>36005020001</v>
      </c>
      <c r="AA1517">
        <v>506.06901373972994</v>
      </c>
      <c r="AB1517" t="s">
        <v>54</v>
      </c>
      <c r="AC1517" t="s">
        <v>72</v>
      </c>
      <c r="AD1517" t="s">
        <v>54</v>
      </c>
      <c r="AE1517" t="s">
        <v>73</v>
      </c>
      <c r="AF1517" t="s">
        <v>7057</v>
      </c>
    </row>
    <row r="1518" spans="1:32" x14ac:dyDescent="0.3">
      <c r="A1518" t="s">
        <v>7058</v>
      </c>
      <c r="B1518" t="s">
        <v>7059</v>
      </c>
      <c r="C1518" t="s">
        <v>7060</v>
      </c>
      <c r="D1518" t="s">
        <v>496</v>
      </c>
      <c r="E1518" t="s">
        <v>213</v>
      </c>
      <c r="F1518">
        <v>3</v>
      </c>
      <c r="G1518">
        <v>2022</v>
      </c>
      <c r="H1518" s="1">
        <v>44978.506320219909</v>
      </c>
      <c r="I1518" t="s">
        <v>3355</v>
      </c>
      <c r="J1518">
        <v>108.18</v>
      </c>
      <c r="K1518">
        <v>0</v>
      </c>
      <c r="L1518" t="s">
        <v>38</v>
      </c>
      <c r="M1518" t="s">
        <v>79</v>
      </c>
      <c r="Q1518">
        <v>108.18</v>
      </c>
      <c r="R1518" t="s">
        <v>52</v>
      </c>
      <c r="S1518">
        <v>40.449187000000002</v>
      </c>
      <c r="T1518">
        <v>-79.713367000000005</v>
      </c>
      <c r="U1518">
        <v>1.6658333329999999</v>
      </c>
      <c r="V1518">
        <v>1</v>
      </c>
      <c r="W1518">
        <v>1.8</v>
      </c>
      <c r="X1518">
        <v>0</v>
      </c>
      <c r="Y1518">
        <v>606.13</v>
      </c>
      <c r="Z1518">
        <v>42005387003</v>
      </c>
      <c r="AA1518">
        <v>528.1036847229999</v>
      </c>
      <c r="AB1518" t="s">
        <v>41</v>
      </c>
      <c r="AC1518" t="s">
        <v>54</v>
      </c>
      <c r="AD1518" t="s">
        <v>54</v>
      </c>
      <c r="AE1518" t="s">
        <v>73</v>
      </c>
      <c r="AF1518" t="s">
        <v>7061</v>
      </c>
    </row>
    <row r="1519" spans="1:32" x14ac:dyDescent="0.3">
      <c r="A1519" t="s">
        <v>7062</v>
      </c>
      <c r="B1519" t="s">
        <v>7063</v>
      </c>
      <c r="C1519" t="s">
        <v>7063</v>
      </c>
      <c r="D1519" t="s">
        <v>6116</v>
      </c>
      <c r="E1519" t="s">
        <v>99</v>
      </c>
      <c r="F1519">
        <v>6</v>
      </c>
      <c r="G1519">
        <v>2022</v>
      </c>
      <c r="H1519" s="1">
        <v>44823.614142708335</v>
      </c>
      <c r="I1519" t="s">
        <v>3355</v>
      </c>
      <c r="J1519">
        <v>107.78</v>
      </c>
      <c r="K1519">
        <v>0</v>
      </c>
      <c r="L1519" t="s">
        <v>38</v>
      </c>
      <c r="M1519" t="s">
        <v>79</v>
      </c>
      <c r="Q1519">
        <v>107.78</v>
      </c>
      <c r="R1519" t="s">
        <v>86</v>
      </c>
      <c r="S1519">
        <v>31.091028999999999</v>
      </c>
      <c r="T1519">
        <v>-97.909063000000003</v>
      </c>
      <c r="U1519">
        <v>0.47141666700000001</v>
      </c>
      <c r="V1519">
        <v>1</v>
      </c>
      <c r="W1519">
        <v>2.5</v>
      </c>
      <c r="X1519">
        <v>2.5</v>
      </c>
      <c r="Y1519">
        <v>171.92599999999999</v>
      </c>
      <c r="Z1519">
        <v>48003011003</v>
      </c>
      <c r="AB1519" t="s">
        <v>41</v>
      </c>
      <c r="AC1519" t="s">
        <v>64</v>
      </c>
      <c r="AD1519" t="s">
        <v>43</v>
      </c>
      <c r="AE1519" t="s">
        <v>73</v>
      </c>
      <c r="AF1519" t="s">
        <v>7064</v>
      </c>
    </row>
    <row r="1520" spans="1:32" x14ac:dyDescent="0.3">
      <c r="A1520" t="s">
        <v>7065</v>
      </c>
      <c r="B1520" t="s">
        <v>7066</v>
      </c>
      <c r="C1520" t="s">
        <v>7067</v>
      </c>
      <c r="D1520" t="s">
        <v>7068</v>
      </c>
      <c r="E1520" t="s">
        <v>213</v>
      </c>
      <c r="F1520">
        <v>3</v>
      </c>
      <c r="G1520">
        <v>2022</v>
      </c>
      <c r="H1520" s="1">
        <v>45139.388639247685</v>
      </c>
      <c r="I1520" t="s">
        <v>3355</v>
      </c>
      <c r="J1520">
        <v>107.57</v>
      </c>
      <c r="K1520">
        <v>0</v>
      </c>
      <c r="L1520" t="s">
        <v>38</v>
      </c>
      <c r="M1520" t="s">
        <v>79</v>
      </c>
      <c r="Q1520">
        <v>107.57</v>
      </c>
      <c r="R1520" t="s">
        <v>94</v>
      </c>
      <c r="S1520">
        <v>40.551943999999999</v>
      </c>
      <c r="T1520">
        <v>-75.991944000000004</v>
      </c>
      <c r="U1520">
        <v>0.74533333300000004</v>
      </c>
      <c r="V1520">
        <v>1</v>
      </c>
      <c r="W1520">
        <v>1.5</v>
      </c>
      <c r="X1520">
        <v>0</v>
      </c>
      <c r="Y1520">
        <v>271.57900000000001</v>
      </c>
      <c r="Z1520">
        <v>42001012001</v>
      </c>
      <c r="AA1520">
        <v>289.54650300330002</v>
      </c>
      <c r="AB1520" t="s">
        <v>41</v>
      </c>
      <c r="AC1520" t="s">
        <v>54</v>
      </c>
      <c r="AD1520" t="s">
        <v>54</v>
      </c>
      <c r="AE1520" t="s">
        <v>73</v>
      </c>
      <c r="AF1520" t="s">
        <v>7069</v>
      </c>
    </row>
    <row r="1521" spans="1:32" x14ac:dyDescent="0.3">
      <c r="A1521" t="s">
        <v>7070</v>
      </c>
      <c r="B1521" t="s">
        <v>7071</v>
      </c>
      <c r="C1521" t="s">
        <v>7071</v>
      </c>
      <c r="D1521" t="s">
        <v>98</v>
      </c>
      <c r="E1521" t="s">
        <v>99</v>
      </c>
      <c r="F1521">
        <v>6</v>
      </c>
      <c r="G1521">
        <v>2022</v>
      </c>
      <c r="H1521" s="1">
        <v>44833.404334050923</v>
      </c>
      <c r="I1521" t="s">
        <v>3355</v>
      </c>
      <c r="J1521">
        <v>107.55</v>
      </c>
      <c r="K1521">
        <v>0</v>
      </c>
      <c r="L1521" t="s">
        <v>38</v>
      </c>
      <c r="M1521" t="s">
        <v>39</v>
      </c>
      <c r="N1521">
        <v>21.25</v>
      </c>
      <c r="Q1521">
        <v>86.3</v>
      </c>
      <c r="R1521" t="s">
        <v>52</v>
      </c>
      <c r="S1521">
        <v>29.910630000000001</v>
      </c>
      <c r="T1521">
        <v>-95.092119999999994</v>
      </c>
      <c r="U1521">
        <v>0.90516666700000004</v>
      </c>
      <c r="V1521">
        <v>1</v>
      </c>
      <c r="W1521">
        <v>2</v>
      </c>
      <c r="X1521">
        <v>1.3</v>
      </c>
      <c r="Y1521">
        <v>330.43</v>
      </c>
      <c r="AB1521" t="s">
        <v>41</v>
      </c>
      <c r="AC1521" t="s">
        <v>54</v>
      </c>
      <c r="AD1521" t="s">
        <v>54</v>
      </c>
      <c r="AE1521" t="s">
        <v>73</v>
      </c>
      <c r="AF1521" t="s">
        <v>7072</v>
      </c>
    </row>
    <row r="1522" spans="1:32" x14ac:dyDescent="0.3">
      <c r="A1522" t="s">
        <v>7073</v>
      </c>
      <c r="B1522" t="s">
        <v>7074</v>
      </c>
      <c r="C1522" t="s">
        <v>7075</v>
      </c>
      <c r="D1522" t="s">
        <v>7076</v>
      </c>
      <c r="E1522" t="s">
        <v>854</v>
      </c>
      <c r="F1522">
        <v>8</v>
      </c>
      <c r="G1522">
        <v>2022</v>
      </c>
      <c r="H1522" s="1">
        <v>44991.479116388888</v>
      </c>
      <c r="I1522" t="s">
        <v>3355</v>
      </c>
      <c r="J1522">
        <v>107.3</v>
      </c>
      <c r="K1522">
        <v>0</v>
      </c>
      <c r="L1522" t="s">
        <v>38</v>
      </c>
      <c r="M1522" t="s">
        <v>51</v>
      </c>
      <c r="N1522">
        <v>543.1</v>
      </c>
      <c r="R1522" t="s">
        <v>86</v>
      </c>
      <c r="S1522">
        <v>41.699092999999998</v>
      </c>
      <c r="T1522">
        <v>-112.160814</v>
      </c>
      <c r="U1522">
        <v>1.425</v>
      </c>
      <c r="V1522">
        <v>1</v>
      </c>
      <c r="W1522">
        <v>2</v>
      </c>
      <c r="X1522">
        <v>0</v>
      </c>
      <c r="Y1522">
        <v>520.70000000000005</v>
      </c>
      <c r="Z1522">
        <v>49000107001</v>
      </c>
      <c r="AA1522">
        <v>792.15552708449979</v>
      </c>
      <c r="AB1522" t="s">
        <v>4408</v>
      </c>
      <c r="AC1522" t="s">
        <v>54</v>
      </c>
      <c r="AD1522" t="s">
        <v>54</v>
      </c>
      <c r="AE1522" t="s">
        <v>55</v>
      </c>
      <c r="AF1522" t="s">
        <v>7077</v>
      </c>
    </row>
    <row r="1523" spans="1:32" x14ac:dyDescent="0.3">
      <c r="A1523" t="s">
        <v>7078</v>
      </c>
      <c r="B1523" t="s">
        <v>7079</v>
      </c>
      <c r="C1523" t="s">
        <v>7080</v>
      </c>
      <c r="D1523" t="s">
        <v>7081</v>
      </c>
      <c r="E1523" t="s">
        <v>85</v>
      </c>
      <c r="F1523">
        <v>2</v>
      </c>
      <c r="G1523">
        <v>2022</v>
      </c>
      <c r="H1523" s="1">
        <v>44956.302113819445</v>
      </c>
      <c r="I1523" t="s">
        <v>3355</v>
      </c>
      <c r="J1523">
        <v>106.99</v>
      </c>
      <c r="K1523">
        <v>0</v>
      </c>
      <c r="L1523" t="s">
        <v>38</v>
      </c>
      <c r="M1523" t="s">
        <v>79</v>
      </c>
      <c r="Q1523">
        <v>93.15</v>
      </c>
      <c r="R1523" t="s">
        <v>52</v>
      </c>
      <c r="S1523">
        <v>44.348666999999999</v>
      </c>
      <c r="T1523">
        <v>-74.114582999999996</v>
      </c>
      <c r="U1523">
        <v>1.3325</v>
      </c>
      <c r="V1523">
        <v>1</v>
      </c>
      <c r="W1523">
        <v>2.62</v>
      </c>
      <c r="X1523">
        <v>0</v>
      </c>
      <c r="Y1523">
        <v>486.17</v>
      </c>
      <c r="Z1523">
        <v>36005029001</v>
      </c>
      <c r="AA1523">
        <v>748.08618511795999</v>
      </c>
      <c r="AB1523" t="s">
        <v>41</v>
      </c>
      <c r="AC1523" t="s">
        <v>72</v>
      </c>
      <c r="AD1523" t="s">
        <v>54</v>
      </c>
      <c r="AE1523" t="s">
        <v>73</v>
      </c>
      <c r="AF1523" t="s">
        <v>7082</v>
      </c>
    </row>
    <row r="1524" spans="1:32" x14ac:dyDescent="0.3">
      <c r="A1524" t="s">
        <v>7083</v>
      </c>
      <c r="B1524" t="s">
        <v>7084</v>
      </c>
      <c r="C1524" t="s">
        <v>7085</v>
      </c>
      <c r="D1524" t="s">
        <v>7086</v>
      </c>
      <c r="E1524" t="s">
        <v>259</v>
      </c>
      <c r="F1524">
        <v>7</v>
      </c>
      <c r="G1524">
        <v>2022</v>
      </c>
      <c r="H1524" s="1">
        <v>44972.649632650464</v>
      </c>
      <c r="I1524" t="s">
        <v>3355</v>
      </c>
      <c r="J1524">
        <v>106.75</v>
      </c>
      <c r="K1524">
        <v>0</v>
      </c>
      <c r="L1524" t="s">
        <v>38</v>
      </c>
      <c r="M1524" t="s">
        <v>51</v>
      </c>
      <c r="N1524">
        <v>106.75</v>
      </c>
      <c r="R1524" t="s">
        <v>52</v>
      </c>
      <c r="S1524">
        <v>43.295475000000003</v>
      </c>
      <c r="T1524">
        <v>-91.745035000000001</v>
      </c>
      <c r="U1524">
        <v>0</v>
      </c>
      <c r="V1524">
        <v>1</v>
      </c>
      <c r="W1524">
        <v>4.83</v>
      </c>
      <c r="X1524">
        <v>4.32</v>
      </c>
      <c r="Y1524">
        <v>0</v>
      </c>
      <c r="Z1524">
        <v>19001023002</v>
      </c>
      <c r="AA1524">
        <v>559.06148693090006</v>
      </c>
      <c r="AB1524" t="s">
        <v>53</v>
      </c>
      <c r="AC1524" t="s">
        <v>42</v>
      </c>
      <c r="AD1524" t="s">
        <v>54</v>
      </c>
      <c r="AE1524" t="s">
        <v>73</v>
      </c>
      <c r="AF1524" t="s">
        <v>7087</v>
      </c>
    </row>
    <row r="1525" spans="1:32" x14ac:dyDescent="0.3">
      <c r="A1525" t="s">
        <v>7088</v>
      </c>
      <c r="B1525" t="s">
        <v>7089</v>
      </c>
      <c r="C1525" t="s">
        <v>7090</v>
      </c>
      <c r="D1525" t="s">
        <v>7091</v>
      </c>
      <c r="E1525" t="s">
        <v>213</v>
      </c>
      <c r="F1525">
        <v>3</v>
      </c>
      <c r="G1525">
        <v>2022</v>
      </c>
      <c r="H1525" s="1">
        <v>44945.591103391205</v>
      </c>
      <c r="I1525" t="s">
        <v>3355</v>
      </c>
      <c r="J1525">
        <v>106.27</v>
      </c>
      <c r="K1525">
        <v>0</v>
      </c>
      <c r="L1525" t="s">
        <v>38</v>
      </c>
      <c r="M1525" t="s">
        <v>51</v>
      </c>
      <c r="N1525">
        <v>36.659999999999997</v>
      </c>
      <c r="R1525" t="s">
        <v>52</v>
      </c>
      <c r="S1525">
        <v>40.908900000000003</v>
      </c>
      <c r="T1525">
        <v>-78.224148999999997</v>
      </c>
      <c r="U1525">
        <v>1.0064166670000001</v>
      </c>
      <c r="V1525">
        <v>1</v>
      </c>
      <c r="W1525">
        <v>2.0369999999999999</v>
      </c>
      <c r="X1525">
        <v>0</v>
      </c>
      <c r="Y1525">
        <v>366.29899999999998</v>
      </c>
      <c r="Z1525">
        <v>42004072001</v>
      </c>
      <c r="AA1525">
        <v>502.60902408119995</v>
      </c>
      <c r="AB1525" t="s">
        <v>41</v>
      </c>
      <c r="AC1525" t="s">
        <v>54</v>
      </c>
      <c r="AD1525" t="s">
        <v>54</v>
      </c>
      <c r="AE1525" t="s">
        <v>44</v>
      </c>
      <c r="AF1525" t="s">
        <v>7092</v>
      </c>
    </row>
    <row r="1526" spans="1:32" x14ac:dyDescent="0.3">
      <c r="A1526" t="s">
        <v>7093</v>
      </c>
      <c r="B1526" t="s">
        <v>7094</v>
      </c>
      <c r="C1526" t="s">
        <v>7095</v>
      </c>
      <c r="D1526" t="s">
        <v>7096</v>
      </c>
      <c r="E1526" t="s">
        <v>213</v>
      </c>
      <c r="F1526">
        <v>3</v>
      </c>
      <c r="G1526">
        <v>2022</v>
      </c>
      <c r="H1526" s="1">
        <v>44953.480574965281</v>
      </c>
      <c r="I1526" t="s">
        <v>3355</v>
      </c>
      <c r="J1526">
        <v>105.71</v>
      </c>
      <c r="K1526">
        <v>0</v>
      </c>
      <c r="L1526" t="s">
        <v>38</v>
      </c>
      <c r="M1526" t="s">
        <v>79</v>
      </c>
      <c r="Q1526">
        <v>105.71</v>
      </c>
      <c r="R1526" t="s">
        <v>94</v>
      </c>
      <c r="S1526">
        <v>41.747239999999998</v>
      </c>
      <c r="T1526">
        <v>-77.300030000000007</v>
      </c>
      <c r="U1526">
        <v>0.94683333300000005</v>
      </c>
      <c r="V1526">
        <v>1</v>
      </c>
      <c r="W1526">
        <v>2</v>
      </c>
      <c r="X1526">
        <v>0</v>
      </c>
      <c r="Y1526">
        <v>344.84100000000001</v>
      </c>
      <c r="Z1526">
        <v>42002219001</v>
      </c>
      <c r="AA1526">
        <v>216.70461545529997</v>
      </c>
      <c r="AB1526" t="s">
        <v>41</v>
      </c>
      <c r="AC1526" t="s">
        <v>64</v>
      </c>
      <c r="AD1526" t="s">
        <v>54</v>
      </c>
      <c r="AE1526" t="s">
        <v>438</v>
      </c>
      <c r="AF1526" t="s">
        <v>7097</v>
      </c>
    </row>
    <row r="1527" spans="1:32" x14ac:dyDescent="0.3">
      <c r="A1527" t="s">
        <v>7098</v>
      </c>
      <c r="B1527" t="s">
        <v>7099</v>
      </c>
      <c r="C1527" t="s">
        <v>7100</v>
      </c>
      <c r="D1527" t="s">
        <v>7101</v>
      </c>
      <c r="E1527" t="s">
        <v>715</v>
      </c>
      <c r="F1527">
        <v>7</v>
      </c>
      <c r="G1527">
        <v>2022</v>
      </c>
      <c r="H1527" s="1">
        <v>44968.626104027775</v>
      </c>
      <c r="I1527" t="s">
        <v>3355</v>
      </c>
      <c r="J1527">
        <v>105.7</v>
      </c>
      <c r="K1527">
        <v>0</v>
      </c>
      <c r="L1527" t="s">
        <v>38</v>
      </c>
      <c r="M1527" t="s">
        <v>51</v>
      </c>
      <c r="N1527">
        <v>105.7</v>
      </c>
      <c r="R1527" t="s">
        <v>52</v>
      </c>
      <c r="S1527">
        <v>40.1922</v>
      </c>
      <c r="T1527">
        <v>-100.61369999999999</v>
      </c>
      <c r="U1527">
        <v>0.61583333299999998</v>
      </c>
      <c r="V1527">
        <v>1</v>
      </c>
      <c r="W1527">
        <v>2.63</v>
      </c>
      <c r="X1527">
        <v>0.66</v>
      </c>
      <c r="Y1527">
        <v>224.696</v>
      </c>
      <c r="Z1527">
        <v>31001495001</v>
      </c>
      <c r="AA1527">
        <v>324.14639958859999</v>
      </c>
      <c r="AB1527" t="s">
        <v>53</v>
      </c>
      <c r="AC1527" t="s">
        <v>54</v>
      </c>
      <c r="AD1527" t="s">
        <v>54</v>
      </c>
      <c r="AE1527" t="s">
        <v>54</v>
      </c>
      <c r="AF1527" t="s">
        <v>7102</v>
      </c>
    </row>
    <row r="1528" spans="1:32" x14ac:dyDescent="0.3">
      <c r="A1528" t="s">
        <v>7103</v>
      </c>
      <c r="B1528" t="s">
        <v>7104</v>
      </c>
      <c r="C1528" t="s">
        <v>7105</v>
      </c>
      <c r="D1528" t="s">
        <v>7106</v>
      </c>
      <c r="E1528" t="s">
        <v>50</v>
      </c>
      <c r="F1528">
        <v>10</v>
      </c>
      <c r="G1528">
        <v>2022</v>
      </c>
      <c r="H1528" s="1">
        <v>44930.732505613429</v>
      </c>
      <c r="I1528" t="s">
        <v>3355</v>
      </c>
      <c r="J1528">
        <v>105.6</v>
      </c>
      <c r="K1528">
        <v>0</v>
      </c>
      <c r="L1528" t="s">
        <v>38</v>
      </c>
      <c r="M1528" t="s">
        <v>51</v>
      </c>
      <c r="N1528">
        <v>105.6</v>
      </c>
      <c r="R1528" t="s">
        <v>214</v>
      </c>
      <c r="S1528">
        <v>43.021079999999998</v>
      </c>
      <c r="T1528">
        <v>-123.296857</v>
      </c>
      <c r="U1528">
        <v>0.65375000000000005</v>
      </c>
      <c r="V1528">
        <v>1</v>
      </c>
      <c r="W1528">
        <v>0.999</v>
      </c>
      <c r="X1528">
        <v>0</v>
      </c>
      <c r="Y1528">
        <v>238.71</v>
      </c>
      <c r="Z1528">
        <v>41000215001</v>
      </c>
      <c r="AA1528">
        <v>334.16215912645004</v>
      </c>
      <c r="AB1528" t="s">
        <v>41</v>
      </c>
      <c r="AC1528" t="s">
        <v>54</v>
      </c>
      <c r="AD1528" t="s">
        <v>537</v>
      </c>
      <c r="AE1528" t="s">
        <v>55</v>
      </c>
      <c r="AF1528" t="s">
        <v>7107</v>
      </c>
    </row>
    <row r="1529" spans="1:32" x14ac:dyDescent="0.3">
      <c r="A1529" t="s">
        <v>7108</v>
      </c>
      <c r="B1529" t="s">
        <v>7109</v>
      </c>
      <c r="C1529" t="s">
        <v>7110</v>
      </c>
      <c r="D1529" t="s">
        <v>7111</v>
      </c>
      <c r="E1529" t="s">
        <v>159</v>
      </c>
      <c r="F1529">
        <v>10</v>
      </c>
      <c r="G1529">
        <v>2022</v>
      </c>
      <c r="H1529" s="1">
        <v>44932.629814004627</v>
      </c>
      <c r="I1529" t="s">
        <v>3355</v>
      </c>
      <c r="J1529">
        <v>105.4282</v>
      </c>
      <c r="K1529">
        <v>0</v>
      </c>
      <c r="L1529" t="s">
        <v>38</v>
      </c>
      <c r="M1529" t="s">
        <v>51</v>
      </c>
      <c r="R1529" t="s">
        <v>52</v>
      </c>
      <c r="S1529">
        <v>48.400078999999998</v>
      </c>
      <c r="T1529">
        <v>-119.535764</v>
      </c>
      <c r="Z1529">
        <v>53000925001</v>
      </c>
      <c r="AA1529">
        <v>528.1036847229999</v>
      </c>
      <c r="AB1529" t="s">
        <v>41</v>
      </c>
      <c r="AC1529" t="s">
        <v>72</v>
      </c>
      <c r="AD1529" t="s">
        <v>54</v>
      </c>
      <c r="AE1529" t="s">
        <v>73</v>
      </c>
      <c r="AF1529" t="s">
        <v>7112</v>
      </c>
    </row>
    <row r="1530" spans="1:32" x14ac:dyDescent="0.3">
      <c r="A1530" t="s">
        <v>7113</v>
      </c>
      <c r="B1530" t="s">
        <v>7114</v>
      </c>
      <c r="C1530" t="s">
        <v>7115</v>
      </c>
      <c r="D1530" t="s">
        <v>751</v>
      </c>
      <c r="E1530" t="s">
        <v>259</v>
      </c>
      <c r="F1530">
        <v>7</v>
      </c>
      <c r="G1530">
        <v>2022</v>
      </c>
      <c r="H1530" s="1">
        <v>44974.633420034719</v>
      </c>
      <c r="I1530" t="s">
        <v>3355</v>
      </c>
      <c r="J1530">
        <v>104.8</v>
      </c>
      <c r="K1530">
        <v>0</v>
      </c>
      <c r="L1530" t="s">
        <v>38</v>
      </c>
      <c r="M1530" t="s">
        <v>51</v>
      </c>
      <c r="N1530">
        <v>104.8</v>
      </c>
      <c r="R1530" t="s">
        <v>86</v>
      </c>
      <c r="S1530">
        <v>42.456409999999998</v>
      </c>
      <c r="T1530">
        <v>-91.880179999999996</v>
      </c>
      <c r="U1530">
        <v>0</v>
      </c>
      <c r="V1530">
        <v>1</v>
      </c>
      <c r="W1530">
        <v>7.8</v>
      </c>
      <c r="X1530">
        <v>4</v>
      </c>
      <c r="Y1530">
        <v>0</v>
      </c>
      <c r="Z1530">
        <v>19000405001</v>
      </c>
      <c r="AA1530">
        <v>619.15604415799999</v>
      </c>
      <c r="AB1530" t="s">
        <v>53</v>
      </c>
      <c r="AC1530" t="s">
        <v>64</v>
      </c>
      <c r="AD1530" t="s">
        <v>54</v>
      </c>
      <c r="AE1530" t="s">
        <v>44</v>
      </c>
      <c r="AF1530" t="s">
        <v>7116</v>
      </c>
    </row>
    <row r="1531" spans="1:32" x14ac:dyDescent="0.3">
      <c r="A1531" t="s">
        <v>7117</v>
      </c>
      <c r="B1531" t="s">
        <v>7118</v>
      </c>
      <c r="C1531" t="s">
        <v>7119</v>
      </c>
      <c r="D1531" t="s">
        <v>7120</v>
      </c>
      <c r="E1531" t="s">
        <v>213</v>
      </c>
      <c r="F1531">
        <v>3</v>
      </c>
      <c r="G1531">
        <v>2022</v>
      </c>
      <c r="H1531" s="1">
        <v>45008.328610798613</v>
      </c>
      <c r="I1531" t="s">
        <v>3355</v>
      </c>
      <c r="J1531">
        <v>103.76</v>
      </c>
      <c r="K1531">
        <v>0</v>
      </c>
      <c r="L1531" t="s">
        <v>38</v>
      </c>
      <c r="M1531" t="s">
        <v>51</v>
      </c>
      <c r="N1531">
        <v>103.76</v>
      </c>
      <c r="R1531" t="s">
        <v>52</v>
      </c>
      <c r="S1531">
        <v>40.147579</v>
      </c>
      <c r="T1531">
        <v>-77.095433999999997</v>
      </c>
      <c r="U1531">
        <v>0.75749999999999995</v>
      </c>
      <c r="V1531">
        <v>1</v>
      </c>
      <c r="W1531">
        <v>1.5</v>
      </c>
      <c r="X1531">
        <v>0</v>
      </c>
      <c r="Y1531">
        <v>276.34199999999998</v>
      </c>
      <c r="Z1531">
        <v>42003116001</v>
      </c>
      <c r="AA1531">
        <v>183.92576605869999</v>
      </c>
      <c r="AB1531" t="s">
        <v>41</v>
      </c>
      <c r="AC1531" t="s">
        <v>54</v>
      </c>
      <c r="AD1531" t="s">
        <v>54</v>
      </c>
      <c r="AE1531" t="s">
        <v>65</v>
      </c>
      <c r="AF1531" t="s">
        <v>7121</v>
      </c>
    </row>
    <row r="1532" spans="1:32" x14ac:dyDescent="0.3">
      <c r="A1532" t="s">
        <v>7122</v>
      </c>
      <c r="B1532" t="s">
        <v>7123</v>
      </c>
      <c r="C1532" t="s">
        <v>7123</v>
      </c>
      <c r="D1532" t="s">
        <v>98</v>
      </c>
      <c r="E1532" t="s">
        <v>99</v>
      </c>
      <c r="F1532">
        <v>6</v>
      </c>
      <c r="G1532">
        <v>2022</v>
      </c>
      <c r="H1532" s="1">
        <v>44833.44379164352</v>
      </c>
      <c r="I1532" t="s">
        <v>3355</v>
      </c>
      <c r="J1532">
        <v>103.14700000000001</v>
      </c>
      <c r="K1532">
        <v>0</v>
      </c>
      <c r="L1532" t="s">
        <v>38</v>
      </c>
      <c r="M1532" t="s">
        <v>79</v>
      </c>
      <c r="Q1532">
        <v>103.14400000000001</v>
      </c>
      <c r="R1532" t="s">
        <v>52</v>
      </c>
      <c r="S1532">
        <v>29.75253</v>
      </c>
      <c r="T1532">
        <v>-95.460089999999994</v>
      </c>
      <c r="U1532">
        <v>0.66058333300000005</v>
      </c>
      <c r="V1532">
        <v>1</v>
      </c>
      <c r="W1532">
        <v>2</v>
      </c>
      <c r="X1532">
        <v>2</v>
      </c>
      <c r="Y1532">
        <v>241.08600000000001</v>
      </c>
      <c r="Z1532">
        <v>48007676001</v>
      </c>
      <c r="AB1532" t="s">
        <v>544</v>
      </c>
      <c r="AC1532" t="s">
        <v>54</v>
      </c>
      <c r="AD1532" t="s">
        <v>54</v>
      </c>
      <c r="AE1532" t="s">
        <v>54</v>
      </c>
      <c r="AF1532" t="s">
        <v>7124</v>
      </c>
    </row>
    <row r="1533" spans="1:32" x14ac:dyDescent="0.3">
      <c r="A1533" t="s">
        <v>7125</v>
      </c>
      <c r="B1533" t="s">
        <v>7126</v>
      </c>
      <c r="C1533" t="s">
        <v>7126</v>
      </c>
      <c r="D1533" t="s">
        <v>4276</v>
      </c>
      <c r="E1533" t="s">
        <v>99</v>
      </c>
      <c r="F1533">
        <v>6</v>
      </c>
      <c r="G1533">
        <v>2022</v>
      </c>
      <c r="H1533" s="1">
        <v>44830.683380393515</v>
      </c>
      <c r="I1533" t="s">
        <v>3355</v>
      </c>
      <c r="J1533">
        <v>103.02</v>
      </c>
      <c r="K1533">
        <v>0</v>
      </c>
      <c r="L1533" t="s">
        <v>38</v>
      </c>
      <c r="M1533" t="s">
        <v>79</v>
      </c>
      <c r="Q1533">
        <v>103.02</v>
      </c>
      <c r="R1533" t="s">
        <v>94</v>
      </c>
      <c r="S1533">
        <v>29.827480000000001</v>
      </c>
      <c r="T1533">
        <v>-95.216759999999994</v>
      </c>
      <c r="U1533">
        <v>0.38981666700000001</v>
      </c>
      <c r="V1533">
        <v>1</v>
      </c>
      <c r="W1533">
        <v>1.1000000000000001</v>
      </c>
      <c r="X1533">
        <v>1.1000000000000001</v>
      </c>
      <c r="Y1533">
        <v>142.28</v>
      </c>
      <c r="Z1533">
        <v>48008071001</v>
      </c>
      <c r="AB1533" t="s">
        <v>41</v>
      </c>
      <c r="AC1533" t="s">
        <v>54</v>
      </c>
      <c r="AD1533" t="s">
        <v>54</v>
      </c>
      <c r="AE1533" t="s">
        <v>54</v>
      </c>
      <c r="AF1533" t="s">
        <v>7127</v>
      </c>
    </row>
    <row r="1534" spans="1:32" x14ac:dyDescent="0.3">
      <c r="A1534" t="s">
        <v>7128</v>
      </c>
      <c r="B1534" t="s">
        <v>7129</v>
      </c>
      <c r="C1534" t="s">
        <v>7130</v>
      </c>
      <c r="D1534" t="s">
        <v>7131</v>
      </c>
      <c r="E1534" t="s">
        <v>111</v>
      </c>
      <c r="F1534">
        <v>4</v>
      </c>
      <c r="G1534">
        <v>2022</v>
      </c>
      <c r="H1534" s="1">
        <v>44974.701043009256</v>
      </c>
      <c r="I1534" t="s">
        <v>3355</v>
      </c>
      <c r="J1534">
        <v>103</v>
      </c>
      <c r="K1534">
        <v>0</v>
      </c>
      <c r="L1534" t="s">
        <v>38</v>
      </c>
      <c r="M1534" t="s">
        <v>51</v>
      </c>
      <c r="N1534">
        <v>98.25</v>
      </c>
      <c r="R1534" t="s">
        <v>52</v>
      </c>
      <c r="S1534">
        <v>34.373874000000001</v>
      </c>
      <c r="T1534">
        <v>-84.942255000000003</v>
      </c>
      <c r="U1534">
        <v>0.76241666699999999</v>
      </c>
      <c r="V1534">
        <v>1</v>
      </c>
      <c r="W1534">
        <v>1</v>
      </c>
      <c r="X1534">
        <v>0.82</v>
      </c>
      <c r="Y1534">
        <v>277.471</v>
      </c>
      <c r="Z1534">
        <v>13000999007</v>
      </c>
      <c r="AA1534">
        <v>274.97812549370002</v>
      </c>
      <c r="AB1534" t="s">
        <v>41</v>
      </c>
      <c r="AC1534" t="s">
        <v>54</v>
      </c>
      <c r="AD1534" t="s">
        <v>54</v>
      </c>
      <c r="AE1534" t="s">
        <v>73</v>
      </c>
      <c r="AF1534" t="s">
        <v>7132</v>
      </c>
    </row>
    <row r="1535" spans="1:32" x14ac:dyDescent="0.3">
      <c r="A1535" t="s">
        <v>7133</v>
      </c>
      <c r="B1535" t="s">
        <v>7134</v>
      </c>
      <c r="C1535" t="s">
        <v>7135</v>
      </c>
      <c r="D1535" t="s">
        <v>7136</v>
      </c>
      <c r="E1535" t="s">
        <v>1719</v>
      </c>
      <c r="F1535">
        <v>7</v>
      </c>
      <c r="G1535">
        <v>2022</v>
      </c>
      <c r="H1535" s="1">
        <v>45007.601935439816</v>
      </c>
      <c r="I1535" t="s">
        <v>3355</v>
      </c>
      <c r="J1535">
        <v>101</v>
      </c>
      <c r="K1535">
        <v>0</v>
      </c>
      <c r="L1535" t="s">
        <v>38</v>
      </c>
      <c r="M1535" t="s">
        <v>51</v>
      </c>
      <c r="N1535">
        <v>101</v>
      </c>
      <c r="R1535" t="s">
        <v>52</v>
      </c>
      <c r="S1535">
        <v>37.84704</v>
      </c>
      <c r="T1535">
        <v>-94.697109999999995</v>
      </c>
      <c r="U1535">
        <v>2.376966667</v>
      </c>
      <c r="V1535">
        <v>1</v>
      </c>
      <c r="W1535">
        <v>3</v>
      </c>
      <c r="X1535">
        <v>0</v>
      </c>
      <c r="Y1535">
        <v>289.28846670000001</v>
      </c>
      <c r="Z1535">
        <v>20000711001</v>
      </c>
      <c r="AA1535">
        <v>8165.5755941307998</v>
      </c>
      <c r="AB1535" t="s">
        <v>41</v>
      </c>
      <c r="AC1535" t="s">
        <v>54</v>
      </c>
      <c r="AD1535" t="s">
        <v>54</v>
      </c>
      <c r="AE1535" t="s">
        <v>183</v>
      </c>
      <c r="AF1535" t="s">
        <v>7137</v>
      </c>
    </row>
    <row r="1536" spans="1:32" x14ac:dyDescent="0.3">
      <c r="A1536" t="s">
        <v>7138</v>
      </c>
      <c r="B1536" t="s">
        <v>7139</v>
      </c>
      <c r="C1536" t="s">
        <v>7140</v>
      </c>
      <c r="D1536" t="s">
        <v>847</v>
      </c>
      <c r="E1536" t="s">
        <v>172</v>
      </c>
      <c r="F1536">
        <v>4</v>
      </c>
      <c r="G1536">
        <v>2022</v>
      </c>
      <c r="H1536" s="1">
        <v>44939.430679884259</v>
      </c>
      <c r="I1536" t="s">
        <v>3355</v>
      </c>
      <c r="J1536">
        <v>100.73</v>
      </c>
      <c r="K1536">
        <v>0</v>
      </c>
      <c r="L1536" t="s">
        <v>38</v>
      </c>
      <c r="M1536" t="s">
        <v>51</v>
      </c>
      <c r="N1536">
        <v>100.73</v>
      </c>
      <c r="R1536" t="s">
        <v>52</v>
      </c>
      <c r="S1536">
        <v>34.235278000000001</v>
      </c>
      <c r="T1536">
        <v>-80.628332999999998</v>
      </c>
      <c r="U1536">
        <v>1.279916667</v>
      </c>
      <c r="V1536">
        <v>1</v>
      </c>
      <c r="W1536">
        <v>0</v>
      </c>
      <c r="X1536">
        <v>0</v>
      </c>
      <c r="Y1536">
        <v>466.99400000000003</v>
      </c>
      <c r="Z1536">
        <v>45000214002</v>
      </c>
      <c r="AA1536">
        <v>639.18756323369985</v>
      </c>
      <c r="AB1536" t="s">
        <v>41</v>
      </c>
      <c r="AC1536" t="s">
        <v>54</v>
      </c>
      <c r="AD1536" t="s">
        <v>54</v>
      </c>
      <c r="AE1536" t="s">
        <v>55</v>
      </c>
      <c r="AF1536" t="s">
        <v>7141</v>
      </c>
    </row>
    <row r="1537" spans="1:32" x14ac:dyDescent="0.3">
      <c r="A1537" t="s">
        <v>7142</v>
      </c>
      <c r="B1537" t="s">
        <v>7143</v>
      </c>
      <c r="C1537" t="s">
        <v>7144</v>
      </c>
      <c r="D1537" t="s">
        <v>7145</v>
      </c>
      <c r="E1537" t="s">
        <v>543</v>
      </c>
      <c r="F1537">
        <v>7</v>
      </c>
      <c r="G1537">
        <v>2022</v>
      </c>
      <c r="H1537" s="1">
        <v>44939.645511446761</v>
      </c>
      <c r="I1537" t="s">
        <v>3355</v>
      </c>
      <c r="J1537">
        <v>100.37</v>
      </c>
      <c r="K1537">
        <v>0</v>
      </c>
      <c r="L1537" t="s">
        <v>38</v>
      </c>
      <c r="M1537" t="s">
        <v>51</v>
      </c>
      <c r="N1537">
        <v>100.37</v>
      </c>
      <c r="R1537" t="s">
        <v>52</v>
      </c>
      <c r="S1537">
        <v>38.586500999999998</v>
      </c>
      <c r="T1537">
        <v>-92.573459</v>
      </c>
      <c r="U1537">
        <v>1.704</v>
      </c>
      <c r="V1537">
        <v>1</v>
      </c>
      <c r="W1537">
        <v>0</v>
      </c>
      <c r="X1537">
        <v>0</v>
      </c>
      <c r="Y1537">
        <v>621.50300000000004</v>
      </c>
      <c r="Z1537">
        <v>29003087001</v>
      </c>
      <c r="AA1537">
        <v>564.52462849699998</v>
      </c>
      <c r="AB1537" t="s">
        <v>177</v>
      </c>
      <c r="AC1537" t="s">
        <v>54</v>
      </c>
      <c r="AD1537" t="s">
        <v>54</v>
      </c>
      <c r="AE1537" t="s">
        <v>438</v>
      </c>
      <c r="AF1537" t="s">
        <v>7146</v>
      </c>
    </row>
    <row r="1538" spans="1:32" x14ac:dyDescent="0.3">
      <c r="A1538" t="s">
        <v>7147</v>
      </c>
      <c r="B1538" t="s">
        <v>7148</v>
      </c>
      <c r="C1538" t="s">
        <v>7148</v>
      </c>
      <c r="D1538" t="s">
        <v>98</v>
      </c>
      <c r="E1538" t="s">
        <v>99</v>
      </c>
      <c r="F1538">
        <v>6</v>
      </c>
      <c r="G1538">
        <v>2022</v>
      </c>
      <c r="H1538" s="1">
        <v>44831.426931608796</v>
      </c>
      <c r="I1538" t="s">
        <v>3355</v>
      </c>
      <c r="J1538">
        <v>100.06</v>
      </c>
      <c r="K1538">
        <v>0</v>
      </c>
      <c r="L1538" t="s">
        <v>38</v>
      </c>
      <c r="M1538" t="s">
        <v>79</v>
      </c>
      <c r="Q1538">
        <v>100.6</v>
      </c>
      <c r="R1538" t="s">
        <v>52</v>
      </c>
      <c r="S1538">
        <v>29.910972999999998</v>
      </c>
      <c r="T1538">
        <v>-95.573549999999997</v>
      </c>
      <c r="U1538">
        <v>0.63366666699999996</v>
      </c>
      <c r="V1538">
        <v>1</v>
      </c>
      <c r="W1538">
        <v>1.5</v>
      </c>
      <c r="X1538">
        <v>1.5</v>
      </c>
      <c r="Y1538">
        <v>231.291</v>
      </c>
      <c r="AB1538" t="s">
        <v>41</v>
      </c>
      <c r="AC1538" t="s">
        <v>54</v>
      </c>
      <c r="AD1538" t="s">
        <v>54</v>
      </c>
      <c r="AE1538" t="s">
        <v>54</v>
      </c>
      <c r="AF1538" t="s">
        <v>7149</v>
      </c>
    </row>
    <row r="1539" spans="1:32" x14ac:dyDescent="0.3">
      <c r="A1539" t="s">
        <v>7150</v>
      </c>
      <c r="B1539" t="s">
        <v>7151</v>
      </c>
      <c r="C1539" t="s">
        <v>7152</v>
      </c>
      <c r="D1539" t="s">
        <v>7153</v>
      </c>
      <c r="E1539" t="s">
        <v>172</v>
      </c>
      <c r="F1539">
        <v>4</v>
      </c>
      <c r="G1539">
        <v>2022</v>
      </c>
      <c r="H1539" s="1">
        <v>44977.446405636576</v>
      </c>
      <c r="I1539" t="s">
        <v>3355</v>
      </c>
      <c r="J1539">
        <v>100</v>
      </c>
      <c r="K1539">
        <v>0</v>
      </c>
      <c r="L1539" t="s">
        <v>38</v>
      </c>
      <c r="M1539" t="s">
        <v>51</v>
      </c>
      <c r="N1539">
        <v>100</v>
      </c>
      <c r="R1539" t="s">
        <v>52</v>
      </c>
      <c r="S1539">
        <v>34.391111000000002</v>
      </c>
      <c r="T1539">
        <v>-81.810833000000002</v>
      </c>
      <c r="U1539">
        <v>1.240475</v>
      </c>
      <c r="V1539">
        <v>1</v>
      </c>
      <c r="W1539">
        <v>0</v>
      </c>
      <c r="X1539">
        <v>0</v>
      </c>
      <c r="Y1539">
        <v>452.68380000000002</v>
      </c>
      <c r="Z1539">
        <v>45000609002</v>
      </c>
      <c r="AA1539">
        <v>1365.785391525</v>
      </c>
      <c r="AB1539" t="s">
        <v>41</v>
      </c>
      <c r="AC1539" t="s">
        <v>54</v>
      </c>
      <c r="AD1539" t="s">
        <v>54</v>
      </c>
      <c r="AE1539" t="s">
        <v>54</v>
      </c>
      <c r="AF1539" t="s">
        <v>7154</v>
      </c>
    </row>
    <row r="1540" spans="1:32" x14ac:dyDescent="0.3">
      <c r="A1540" t="s">
        <v>7155</v>
      </c>
      <c r="B1540" t="s">
        <v>7156</v>
      </c>
      <c r="C1540" t="s">
        <v>7157</v>
      </c>
      <c r="D1540" t="s">
        <v>1907</v>
      </c>
      <c r="E1540" t="s">
        <v>172</v>
      </c>
      <c r="F1540">
        <v>4</v>
      </c>
      <c r="G1540">
        <v>2022</v>
      </c>
      <c r="H1540" s="1">
        <v>44971.648177696756</v>
      </c>
      <c r="I1540" t="s">
        <v>3355</v>
      </c>
      <c r="J1540">
        <v>100</v>
      </c>
      <c r="K1540">
        <v>0</v>
      </c>
      <c r="L1540" t="s">
        <v>38</v>
      </c>
      <c r="M1540" t="s">
        <v>51</v>
      </c>
      <c r="N1540">
        <v>110.02</v>
      </c>
      <c r="R1540" t="s">
        <v>52</v>
      </c>
      <c r="S1540">
        <v>34.760829999999999</v>
      </c>
      <c r="T1540">
        <v>-82.685789999999997</v>
      </c>
      <c r="U1540">
        <v>0.209751083</v>
      </c>
      <c r="V1540">
        <v>1</v>
      </c>
      <c r="W1540">
        <v>0</v>
      </c>
      <c r="X1540">
        <v>0</v>
      </c>
      <c r="Y1540">
        <v>76.598117999999999</v>
      </c>
      <c r="Z1540">
        <v>45000244007</v>
      </c>
      <c r="AA1540">
        <v>213.06252107789999</v>
      </c>
      <c r="AB1540" t="s">
        <v>41</v>
      </c>
      <c r="AC1540" t="s">
        <v>54</v>
      </c>
      <c r="AD1540" t="s">
        <v>54</v>
      </c>
      <c r="AE1540" t="s">
        <v>54</v>
      </c>
      <c r="AF1540" t="s">
        <v>7158</v>
      </c>
    </row>
    <row r="1541" spans="1:32" x14ac:dyDescent="0.3">
      <c r="A1541" t="s">
        <v>7159</v>
      </c>
      <c r="B1541" t="s">
        <v>7160</v>
      </c>
      <c r="C1541" t="s">
        <v>7161</v>
      </c>
      <c r="D1541" t="s">
        <v>7162</v>
      </c>
      <c r="E1541" t="s">
        <v>715</v>
      </c>
      <c r="F1541">
        <v>7</v>
      </c>
      <c r="G1541">
        <v>2022</v>
      </c>
      <c r="H1541" s="1">
        <v>44995.64333327546</v>
      </c>
      <c r="I1541" t="s">
        <v>3355</v>
      </c>
      <c r="J1541">
        <v>100</v>
      </c>
      <c r="K1541">
        <v>0</v>
      </c>
      <c r="L1541" t="s">
        <v>38</v>
      </c>
      <c r="M1541" t="s">
        <v>79</v>
      </c>
      <c r="R1541" t="s">
        <v>94</v>
      </c>
      <c r="S1541">
        <v>41.386099999999999</v>
      </c>
      <c r="T1541">
        <v>-99.594399999999993</v>
      </c>
      <c r="U1541">
        <v>0.453333333</v>
      </c>
      <c r="V1541">
        <v>1</v>
      </c>
      <c r="W1541">
        <v>0.65700000000000003</v>
      </c>
      <c r="X1541">
        <v>0</v>
      </c>
      <c r="Y1541">
        <v>165.54300000000001</v>
      </c>
      <c r="Z1541">
        <v>31000355001</v>
      </c>
      <c r="AA1541">
        <v>191.20995481349999</v>
      </c>
      <c r="AB1541" t="s">
        <v>54</v>
      </c>
      <c r="AC1541" t="s">
        <v>72</v>
      </c>
      <c r="AD1541" t="s">
        <v>54</v>
      </c>
      <c r="AE1541" t="s">
        <v>54</v>
      </c>
      <c r="AF1541" t="s">
        <v>7163</v>
      </c>
    </row>
    <row r="1542" spans="1:32" x14ac:dyDescent="0.3">
      <c r="A1542" t="s">
        <v>7164</v>
      </c>
      <c r="B1542" t="s">
        <v>7165</v>
      </c>
      <c r="C1542" t="s">
        <v>7166</v>
      </c>
      <c r="D1542" t="s">
        <v>7167</v>
      </c>
      <c r="E1542" t="s">
        <v>117</v>
      </c>
      <c r="F1542">
        <v>5</v>
      </c>
      <c r="G1542">
        <v>2022</v>
      </c>
      <c r="H1542" s="1">
        <v>44937.609058310183</v>
      </c>
      <c r="I1542" t="s">
        <v>3355</v>
      </c>
      <c r="J1542">
        <v>99.82</v>
      </c>
      <c r="K1542">
        <v>0</v>
      </c>
      <c r="L1542" t="s">
        <v>38</v>
      </c>
      <c r="M1542" t="s">
        <v>51</v>
      </c>
      <c r="N1542">
        <v>85.37</v>
      </c>
      <c r="R1542" t="s">
        <v>52</v>
      </c>
      <c r="S1542">
        <v>42.395538000000002</v>
      </c>
      <c r="T1542">
        <v>-90.441029999999998</v>
      </c>
      <c r="U1542">
        <v>0.60124999999999995</v>
      </c>
      <c r="V1542">
        <v>1</v>
      </c>
      <c r="W1542">
        <v>4.2409999999999997</v>
      </c>
      <c r="X1542">
        <v>1.171</v>
      </c>
      <c r="Y1542">
        <v>219.721</v>
      </c>
      <c r="Z1542">
        <v>17005805001</v>
      </c>
      <c r="AA1542">
        <v>367.85153211739998</v>
      </c>
      <c r="AB1542" t="s">
        <v>41</v>
      </c>
      <c r="AC1542" t="s">
        <v>54</v>
      </c>
      <c r="AD1542" t="s">
        <v>54</v>
      </c>
      <c r="AE1542" t="s">
        <v>73</v>
      </c>
      <c r="AF1542" t="s">
        <v>7168</v>
      </c>
    </row>
    <row r="1543" spans="1:32" x14ac:dyDescent="0.3">
      <c r="A1543" t="s">
        <v>7169</v>
      </c>
      <c r="B1543" t="s">
        <v>7170</v>
      </c>
      <c r="C1543" t="s">
        <v>7170</v>
      </c>
      <c r="D1543" t="s">
        <v>98</v>
      </c>
      <c r="E1543" t="s">
        <v>99</v>
      </c>
      <c r="F1543">
        <v>6</v>
      </c>
      <c r="G1543">
        <v>2022</v>
      </c>
      <c r="H1543" s="1">
        <v>44833.466417905096</v>
      </c>
      <c r="I1543" t="s">
        <v>3355</v>
      </c>
      <c r="J1543">
        <v>99.79</v>
      </c>
      <c r="K1543">
        <v>0</v>
      </c>
      <c r="L1543" t="s">
        <v>38</v>
      </c>
      <c r="M1543" t="s">
        <v>51</v>
      </c>
      <c r="N1543">
        <v>99.79</v>
      </c>
      <c r="R1543" t="s">
        <v>52</v>
      </c>
      <c r="S1543">
        <v>29.985778</v>
      </c>
      <c r="T1543">
        <v>-95.726611000000005</v>
      </c>
      <c r="U1543">
        <v>1.2775000000000001</v>
      </c>
      <c r="V1543">
        <v>1</v>
      </c>
      <c r="W1543">
        <v>2</v>
      </c>
      <c r="X1543">
        <v>0</v>
      </c>
      <c r="Y1543">
        <v>466.35</v>
      </c>
      <c r="AB1543" t="s">
        <v>544</v>
      </c>
      <c r="AC1543" t="s">
        <v>54</v>
      </c>
      <c r="AD1543" t="s">
        <v>54</v>
      </c>
      <c r="AE1543" t="s">
        <v>73</v>
      </c>
      <c r="AF1543" t="s">
        <v>7171</v>
      </c>
    </row>
    <row r="1544" spans="1:32" x14ac:dyDescent="0.3">
      <c r="A1544" t="s">
        <v>7172</v>
      </c>
      <c r="B1544" t="s">
        <v>7173</v>
      </c>
      <c r="C1544" t="s">
        <v>7174</v>
      </c>
      <c r="D1544" t="s">
        <v>7175</v>
      </c>
      <c r="E1544" t="s">
        <v>213</v>
      </c>
      <c r="F1544">
        <v>3</v>
      </c>
      <c r="G1544">
        <v>2022</v>
      </c>
      <c r="H1544" s="1">
        <v>44986.328224212964</v>
      </c>
      <c r="I1544" t="s">
        <v>3355</v>
      </c>
      <c r="J1544">
        <v>99.7</v>
      </c>
      <c r="K1544">
        <v>0</v>
      </c>
      <c r="L1544" t="s">
        <v>38</v>
      </c>
      <c r="M1544" t="s">
        <v>79</v>
      </c>
      <c r="Q1544">
        <v>99.7</v>
      </c>
      <c r="R1544" t="s">
        <v>94</v>
      </c>
      <c r="S1544">
        <v>40.343055999999997</v>
      </c>
      <c r="T1544">
        <v>-76.927333000000004</v>
      </c>
      <c r="U1544">
        <v>0.34158333299999999</v>
      </c>
      <c r="V1544">
        <v>1</v>
      </c>
      <c r="W1544">
        <v>0.97499999999999998</v>
      </c>
      <c r="X1544">
        <v>0</v>
      </c>
      <c r="Y1544">
        <v>124.14700000000001</v>
      </c>
      <c r="Z1544">
        <v>42003129001</v>
      </c>
      <c r="AA1544">
        <v>120.18911445419997</v>
      </c>
      <c r="AB1544" t="s">
        <v>177</v>
      </c>
      <c r="AC1544" t="s">
        <v>54</v>
      </c>
      <c r="AD1544" t="s">
        <v>54</v>
      </c>
      <c r="AE1544" t="s">
        <v>73</v>
      </c>
      <c r="AF1544" t="s">
        <v>7176</v>
      </c>
    </row>
    <row r="1545" spans="1:32" x14ac:dyDescent="0.3">
      <c r="A1545" t="s">
        <v>7177</v>
      </c>
      <c r="B1545" t="s">
        <v>7178</v>
      </c>
      <c r="C1545" t="s">
        <v>7179</v>
      </c>
      <c r="D1545" t="s">
        <v>7180</v>
      </c>
      <c r="E1545" t="s">
        <v>36</v>
      </c>
      <c r="F1545">
        <v>9</v>
      </c>
      <c r="G1545">
        <v>2022</v>
      </c>
      <c r="H1545" s="1">
        <v>44936.588383344904</v>
      </c>
      <c r="I1545" t="s">
        <v>3355</v>
      </c>
      <c r="J1545">
        <v>99</v>
      </c>
      <c r="K1545">
        <v>0</v>
      </c>
      <c r="L1545" t="s">
        <v>38</v>
      </c>
      <c r="M1545" t="s">
        <v>79</v>
      </c>
      <c r="Q1545">
        <v>99</v>
      </c>
      <c r="R1545" t="s">
        <v>94</v>
      </c>
      <c r="S1545">
        <v>39.500705000000004</v>
      </c>
      <c r="T1545">
        <v>-122.19218100000001</v>
      </c>
      <c r="U1545">
        <v>0.52149999999999996</v>
      </c>
      <c r="V1545">
        <v>1</v>
      </c>
      <c r="W1545">
        <v>1.2</v>
      </c>
      <c r="X1545">
        <v>0</v>
      </c>
      <c r="Y1545">
        <v>188.05500000000001</v>
      </c>
      <c r="Z1545">
        <v>6005035001</v>
      </c>
      <c r="AA1545">
        <v>389.70409838180001</v>
      </c>
      <c r="AB1545" t="s">
        <v>1420</v>
      </c>
      <c r="AC1545" t="s">
        <v>72</v>
      </c>
      <c r="AD1545" t="s">
        <v>54</v>
      </c>
      <c r="AE1545" t="s">
        <v>438</v>
      </c>
      <c r="AF1545" t="s">
        <v>7181</v>
      </c>
    </row>
    <row r="1546" spans="1:32" x14ac:dyDescent="0.3">
      <c r="A1546" t="s">
        <v>7182</v>
      </c>
      <c r="B1546" t="s">
        <v>7183</v>
      </c>
      <c r="C1546" t="s">
        <v>7184</v>
      </c>
      <c r="D1546" t="s">
        <v>7185</v>
      </c>
      <c r="E1546" t="s">
        <v>259</v>
      </c>
      <c r="F1546">
        <v>7</v>
      </c>
      <c r="G1546">
        <v>2022</v>
      </c>
      <c r="H1546" s="1">
        <v>44930.531253078705</v>
      </c>
      <c r="I1546" t="s">
        <v>3355</v>
      </c>
      <c r="J1546">
        <v>98.9</v>
      </c>
      <c r="K1546">
        <v>0</v>
      </c>
      <c r="L1546" t="s">
        <v>38</v>
      </c>
      <c r="M1546" t="s">
        <v>51</v>
      </c>
      <c r="N1546">
        <v>98.9</v>
      </c>
      <c r="R1546" t="s">
        <v>52</v>
      </c>
      <c r="S1546">
        <v>41.407800000000002</v>
      </c>
      <c r="T1546">
        <v>-95.046400000000006</v>
      </c>
      <c r="U1546">
        <v>0</v>
      </c>
      <c r="V1546">
        <v>1</v>
      </c>
      <c r="W1546">
        <v>8.1</v>
      </c>
      <c r="X1546">
        <v>2.65</v>
      </c>
      <c r="Y1546">
        <v>0</v>
      </c>
      <c r="Z1546">
        <v>19000046001</v>
      </c>
      <c r="AA1546">
        <v>897.77626402910005</v>
      </c>
      <c r="AB1546" t="s">
        <v>41</v>
      </c>
      <c r="AC1546" t="s">
        <v>64</v>
      </c>
      <c r="AD1546" t="s">
        <v>54</v>
      </c>
      <c r="AE1546" t="s">
        <v>65</v>
      </c>
      <c r="AF1546" t="s">
        <v>7186</v>
      </c>
    </row>
    <row r="1547" spans="1:32" x14ac:dyDescent="0.3">
      <c r="A1547" t="s">
        <v>7187</v>
      </c>
      <c r="B1547" t="s">
        <v>7188</v>
      </c>
      <c r="C1547" t="s">
        <v>7189</v>
      </c>
      <c r="D1547" t="s">
        <v>7190</v>
      </c>
      <c r="E1547" t="s">
        <v>253</v>
      </c>
      <c r="F1547">
        <v>5</v>
      </c>
      <c r="G1547">
        <v>2022</v>
      </c>
      <c r="H1547" s="1">
        <v>45215.44286880787</v>
      </c>
      <c r="I1547" t="s">
        <v>3355</v>
      </c>
      <c r="J1547">
        <v>98.08</v>
      </c>
      <c r="K1547">
        <v>0</v>
      </c>
      <c r="L1547" t="s">
        <v>38</v>
      </c>
      <c r="M1547" t="s">
        <v>51</v>
      </c>
      <c r="N1547">
        <v>98.08</v>
      </c>
      <c r="R1547" t="s">
        <v>52</v>
      </c>
      <c r="S1547">
        <v>39.604500000000002</v>
      </c>
      <c r="T1547">
        <v>-85.453193999999996</v>
      </c>
      <c r="U1547">
        <v>1.502566667</v>
      </c>
      <c r="V1547">
        <v>1</v>
      </c>
      <c r="W1547">
        <v>4</v>
      </c>
      <c r="X1547">
        <v>1.3</v>
      </c>
      <c r="Y1547">
        <v>546.08669999999995</v>
      </c>
      <c r="Z1547">
        <v>18003020001</v>
      </c>
      <c r="AA1547">
        <v>584.55614757269996</v>
      </c>
      <c r="AB1547" t="s">
        <v>53</v>
      </c>
      <c r="AC1547" t="s">
        <v>72</v>
      </c>
      <c r="AD1547" t="s">
        <v>54</v>
      </c>
      <c r="AE1547" t="s">
        <v>44</v>
      </c>
      <c r="AF1547" t="s">
        <v>7191</v>
      </c>
    </row>
    <row r="1548" spans="1:32" x14ac:dyDescent="0.3">
      <c r="A1548" t="s">
        <v>7192</v>
      </c>
      <c r="B1548" t="s">
        <v>7193</v>
      </c>
      <c r="C1548" t="s">
        <v>7194</v>
      </c>
      <c r="D1548" t="s">
        <v>7195</v>
      </c>
      <c r="E1548" t="s">
        <v>213</v>
      </c>
      <c r="F1548">
        <v>3</v>
      </c>
      <c r="G1548">
        <v>2022</v>
      </c>
      <c r="H1548" s="1">
        <v>44974.481772650463</v>
      </c>
      <c r="I1548" t="s">
        <v>3355</v>
      </c>
      <c r="J1548">
        <v>98</v>
      </c>
      <c r="K1548">
        <v>0</v>
      </c>
      <c r="L1548" t="s">
        <v>38</v>
      </c>
      <c r="M1548" t="s">
        <v>79</v>
      </c>
      <c r="Q1548">
        <v>98</v>
      </c>
      <c r="R1548" t="s">
        <v>52</v>
      </c>
      <c r="S1548">
        <v>40.808421000000003</v>
      </c>
      <c r="T1548">
        <v>-76.156327000000005</v>
      </c>
      <c r="U1548">
        <v>0.78029166699999997</v>
      </c>
      <c r="V1548">
        <v>1</v>
      </c>
      <c r="W1548">
        <v>1.38</v>
      </c>
      <c r="X1548">
        <v>0</v>
      </c>
      <c r="Y1548">
        <v>284.38069999999999</v>
      </c>
      <c r="Z1548">
        <v>42007560001</v>
      </c>
      <c r="AA1548">
        <v>356.92524898519997</v>
      </c>
      <c r="AB1548" t="s">
        <v>7196</v>
      </c>
      <c r="AC1548" t="s">
        <v>64</v>
      </c>
      <c r="AD1548" t="s">
        <v>215</v>
      </c>
      <c r="AE1548" t="s">
        <v>55</v>
      </c>
      <c r="AF1548" t="s">
        <v>7197</v>
      </c>
    </row>
    <row r="1549" spans="1:32" x14ac:dyDescent="0.3">
      <c r="A1549" t="s">
        <v>7198</v>
      </c>
      <c r="B1549" t="s">
        <v>7199</v>
      </c>
      <c r="C1549" t="s">
        <v>7200</v>
      </c>
      <c r="D1549" t="s">
        <v>7201</v>
      </c>
      <c r="E1549" t="s">
        <v>1023</v>
      </c>
      <c r="F1549">
        <v>8</v>
      </c>
      <c r="G1549">
        <v>2022</v>
      </c>
      <c r="H1549" s="1">
        <v>44972.549372638889</v>
      </c>
      <c r="I1549" t="s">
        <v>3355</v>
      </c>
      <c r="J1549">
        <v>98</v>
      </c>
      <c r="K1549">
        <v>0</v>
      </c>
      <c r="L1549" t="s">
        <v>38</v>
      </c>
      <c r="M1549" t="s">
        <v>79</v>
      </c>
      <c r="Q1549">
        <v>98</v>
      </c>
      <c r="R1549" t="s">
        <v>52</v>
      </c>
      <c r="S1549">
        <v>40.506950000000003</v>
      </c>
      <c r="T1549">
        <v>-107.574141</v>
      </c>
      <c r="U1549">
        <v>0.85250000000000004</v>
      </c>
      <c r="V1549">
        <v>1</v>
      </c>
      <c r="W1549">
        <v>2.4500000000000002</v>
      </c>
      <c r="X1549">
        <v>0</v>
      </c>
      <c r="Y1549">
        <v>311.36799999999999</v>
      </c>
      <c r="Z1549">
        <v>8209000117</v>
      </c>
      <c r="AA1549">
        <v>327.78849396600003</v>
      </c>
      <c r="AB1549" t="s">
        <v>2028</v>
      </c>
      <c r="AC1549" t="s">
        <v>72</v>
      </c>
      <c r="AD1549" t="s">
        <v>54</v>
      </c>
      <c r="AE1549" t="s">
        <v>438</v>
      </c>
      <c r="AF1549" t="s">
        <v>7202</v>
      </c>
    </row>
    <row r="1550" spans="1:32" x14ac:dyDescent="0.3">
      <c r="A1550" t="s">
        <v>7203</v>
      </c>
      <c r="B1550" t="s">
        <v>7204</v>
      </c>
      <c r="C1550" t="s">
        <v>7205</v>
      </c>
      <c r="D1550" t="s">
        <v>7206</v>
      </c>
      <c r="E1550" t="s">
        <v>192</v>
      </c>
      <c r="F1550">
        <v>4</v>
      </c>
      <c r="G1550">
        <v>2022</v>
      </c>
      <c r="H1550" s="1">
        <v>44965.359045324076</v>
      </c>
      <c r="I1550" t="s">
        <v>3355</v>
      </c>
      <c r="J1550">
        <v>97.91</v>
      </c>
      <c r="K1550">
        <v>0</v>
      </c>
      <c r="L1550" t="s">
        <v>38</v>
      </c>
      <c r="M1550" t="s">
        <v>51</v>
      </c>
      <c r="N1550">
        <v>97.91</v>
      </c>
      <c r="R1550" t="s">
        <v>52</v>
      </c>
      <c r="S1550">
        <v>30.384944999999998</v>
      </c>
      <c r="T1550">
        <v>-88.253264000000001</v>
      </c>
      <c r="U1550">
        <v>0.78391666699999996</v>
      </c>
      <c r="V1550">
        <v>1</v>
      </c>
      <c r="W1550">
        <v>3</v>
      </c>
      <c r="X1550">
        <v>0.94099999999999995</v>
      </c>
      <c r="Y1550">
        <v>346.3032</v>
      </c>
      <c r="Z1550">
        <v>1000017001</v>
      </c>
      <c r="AA1550">
        <v>710.20840359300007</v>
      </c>
      <c r="AB1550" t="s">
        <v>41</v>
      </c>
      <c r="AC1550" t="s">
        <v>54</v>
      </c>
      <c r="AD1550" t="s">
        <v>54</v>
      </c>
      <c r="AE1550" t="s">
        <v>73</v>
      </c>
      <c r="AF1550" t="s">
        <v>7207</v>
      </c>
    </row>
    <row r="1551" spans="1:32" x14ac:dyDescent="0.3">
      <c r="A1551" t="s">
        <v>7208</v>
      </c>
      <c r="B1551" t="s">
        <v>7209</v>
      </c>
      <c r="C1551" t="s">
        <v>7210</v>
      </c>
      <c r="D1551" t="s">
        <v>7211</v>
      </c>
      <c r="E1551" t="s">
        <v>85</v>
      </c>
      <c r="F1551">
        <v>2</v>
      </c>
      <c r="G1551">
        <v>2022</v>
      </c>
      <c r="H1551" s="1">
        <v>44950.445434166664</v>
      </c>
      <c r="I1551" t="s">
        <v>3355</v>
      </c>
      <c r="J1551">
        <v>97.61</v>
      </c>
      <c r="K1551">
        <v>0</v>
      </c>
      <c r="L1551" t="s">
        <v>38</v>
      </c>
      <c r="M1551" t="s">
        <v>79</v>
      </c>
      <c r="Q1551">
        <v>97.61</v>
      </c>
      <c r="R1551" t="s">
        <v>94</v>
      </c>
      <c r="S1551">
        <v>44.862949999999998</v>
      </c>
      <c r="T1551">
        <v>-74.296350000000004</v>
      </c>
      <c r="U1551">
        <v>2.2749999999999999</v>
      </c>
      <c r="V1551">
        <v>1</v>
      </c>
      <c r="W1551">
        <v>3.3</v>
      </c>
      <c r="X1551">
        <v>0</v>
      </c>
      <c r="Y1551">
        <v>829.9</v>
      </c>
      <c r="Z1551">
        <v>36005027001</v>
      </c>
      <c r="AA1551">
        <v>1037.996897559</v>
      </c>
      <c r="AB1551" t="s">
        <v>53</v>
      </c>
      <c r="AC1551" t="s">
        <v>42</v>
      </c>
      <c r="AD1551" t="s">
        <v>54</v>
      </c>
      <c r="AE1551" t="s">
        <v>55</v>
      </c>
      <c r="AF1551" t="s">
        <v>7212</v>
      </c>
    </row>
    <row r="1552" spans="1:32" x14ac:dyDescent="0.3">
      <c r="A1552" t="s">
        <v>7213</v>
      </c>
      <c r="B1552" t="s">
        <v>7214</v>
      </c>
      <c r="C1552" t="s">
        <v>7214</v>
      </c>
      <c r="D1552" t="s">
        <v>98</v>
      </c>
      <c r="E1552" t="s">
        <v>99</v>
      </c>
      <c r="F1552">
        <v>6</v>
      </c>
      <c r="G1552">
        <v>2022</v>
      </c>
      <c r="H1552" s="1">
        <v>44834.478568483799</v>
      </c>
      <c r="I1552" t="s">
        <v>3355</v>
      </c>
      <c r="J1552">
        <v>97.46</v>
      </c>
      <c r="K1552">
        <v>0</v>
      </c>
      <c r="L1552" t="s">
        <v>38</v>
      </c>
      <c r="M1552" t="s">
        <v>79</v>
      </c>
      <c r="Q1552">
        <v>97.46</v>
      </c>
      <c r="R1552" t="s">
        <v>52</v>
      </c>
      <c r="S1552">
        <v>29.951301999999998</v>
      </c>
      <c r="T1552">
        <v>-95.340699999999998</v>
      </c>
      <c r="U1552">
        <v>0.35683333299999997</v>
      </c>
      <c r="V1552">
        <v>1</v>
      </c>
      <c r="W1552">
        <v>1.5</v>
      </c>
      <c r="X1552">
        <v>1</v>
      </c>
      <c r="Y1552">
        <v>130.25700000000001</v>
      </c>
      <c r="AB1552" t="s">
        <v>41</v>
      </c>
      <c r="AC1552" t="s">
        <v>54</v>
      </c>
      <c r="AD1552" t="s">
        <v>54</v>
      </c>
      <c r="AE1552" t="s">
        <v>73</v>
      </c>
      <c r="AF1552" t="s">
        <v>7215</v>
      </c>
    </row>
    <row r="1553" spans="1:32" x14ac:dyDescent="0.3">
      <c r="A1553" t="s">
        <v>7216</v>
      </c>
      <c r="B1553" t="s">
        <v>7217</v>
      </c>
      <c r="C1553" t="s">
        <v>7217</v>
      </c>
      <c r="D1553" t="s">
        <v>7218</v>
      </c>
      <c r="E1553" t="s">
        <v>99</v>
      </c>
      <c r="F1553">
        <v>6</v>
      </c>
      <c r="G1553">
        <v>2022</v>
      </c>
      <c r="H1553" s="1">
        <v>44832.543344155092</v>
      </c>
      <c r="I1553" t="s">
        <v>3355</v>
      </c>
      <c r="J1553">
        <v>97.15</v>
      </c>
      <c r="K1553">
        <v>0</v>
      </c>
      <c r="L1553" t="s">
        <v>38</v>
      </c>
      <c r="M1553" t="s">
        <v>79</v>
      </c>
      <c r="Q1553">
        <v>97.15</v>
      </c>
      <c r="R1553" t="s">
        <v>94</v>
      </c>
      <c r="S1553">
        <v>32.634556000000003</v>
      </c>
      <c r="T1553">
        <v>-95.482444000000001</v>
      </c>
      <c r="U1553">
        <v>0.53841666700000002</v>
      </c>
      <c r="V1553">
        <v>1</v>
      </c>
      <c r="W1553">
        <v>2</v>
      </c>
      <c r="X1553">
        <v>2</v>
      </c>
      <c r="Y1553">
        <v>196.4</v>
      </c>
      <c r="Z1553">
        <v>48005026001</v>
      </c>
      <c r="AA1553">
        <v>489.86169376029994</v>
      </c>
      <c r="AB1553" t="s">
        <v>54</v>
      </c>
      <c r="AC1553" t="s">
        <v>54</v>
      </c>
      <c r="AD1553" t="s">
        <v>54</v>
      </c>
      <c r="AE1553" t="s">
        <v>73</v>
      </c>
      <c r="AF1553" t="s">
        <v>7219</v>
      </c>
    </row>
    <row r="1554" spans="1:32" x14ac:dyDescent="0.3">
      <c r="A1554" t="s">
        <v>7220</v>
      </c>
      <c r="B1554" t="s">
        <v>7221</v>
      </c>
      <c r="C1554" t="s">
        <v>7222</v>
      </c>
      <c r="D1554" t="s">
        <v>7223</v>
      </c>
      <c r="E1554" t="s">
        <v>172</v>
      </c>
      <c r="F1554">
        <v>4</v>
      </c>
      <c r="G1554">
        <v>2022</v>
      </c>
      <c r="H1554" s="1">
        <v>44974.793142037037</v>
      </c>
      <c r="I1554" t="s">
        <v>3355</v>
      </c>
      <c r="J1554">
        <v>97</v>
      </c>
      <c r="K1554">
        <v>0</v>
      </c>
      <c r="L1554" t="s">
        <v>38</v>
      </c>
      <c r="M1554" t="s">
        <v>51</v>
      </c>
      <c r="N1554">
        <v>97</v>
      </c>
      <c r="R1554" t="s">
        <v>52</v>
      </c>
      <c r="S1554">
        <v>34.635599999999997</v>
      </c>
      <c r="T1554">
        <v>-82.801400000000001</v>
      </c>
      <c r="U1554">
        <v>1.086666667</v>
      </c>
      <c r="V1554">
        <v>1</v>
      </c>
      <c r="W1554">
        <v>0</v>
      </c>
      <c r="X1554">
        <v>0</v>
      </c>
      <c r="Y1554">
        <v>396.17</v>
      </c>
      <c r="Z1554">
        <v>45000192004</v>
      </c>
      <c r="AA1554">
        <v>910.52359435000005</v>
      </c>
      <c r="AB1554" t="s">
        <v>41</v>
      </c>
      <c r="AC1554" t="s">
        <v>54</v>
      </c>
      <c r="AD1554" t="s">
        <v>54</v>
      </c>
      <c r="AE1554" t="s">
        <v>54</v>
      </c>
      <c r="AF1554" t="s">
        <v>7224</v>
      </c>
    </row>
    <row r="1555" spans="1:32" x14ac:dyDescent="0.3">
      <c r="A1555" t="s">
        <v>7225</v>
      </c>
      <c r="B1555" t="s">
        <v>7226</v>
      </c>
      <c r="C1555" t="s">
        <v>7227</v>
      </c>
      <c r="D1555" t="s">
        <v>7228</v>
      </c>
      <c r="E1555" t="s">
        <v>259</v>
      </c>
      <c r="F1555">
        <v>7</v>
      </c>
      <c r="G1555">
        <v>2022</v>
      </c>
      <c r="H1555" s="1">
        <v>44963.484368344907</v>
      </c>
      <c r="I1555" t="s">
        <v>3355</v>
      </c>
      <c r="J1555">
        <v>96.41</v>
      </c>
      <c r="K1555">
        <v>0</v>
      </c>
      <c r="L1555" t="s">
        <v>38</v>
      </c>
      <c r="M1555" t="s">
        <v>51</v>
      </c>
      <c r="N1555">
        <v>96.41</v>
      </c>
      <c r="R1555" t="s">
        <v>52</v>
      </c>
      <c r="S1555">
        <v>42.461120000000001</v>
      </c>
      <c r="T1555">
        <v>-92.297790000000006</v>
      </c>
      <c r="U1555">
        <v>0</v>
      </c>
      <c r="V1555">
        <v>1</v>
      </c>
      <c r="W1555">
        <v>1.8149999999999999</v>
      </c>
      <c r="X1555">
        <v>1.5169999999999999</v>
      </c>
      <c r="Y1555">
        <v>0</v>
      </c>
      <c r="Z1555">
        <v>19000281001</v>
      </c>
      <c r="AA1555">
        <v>376.04624446655009</v>
      </c>
      <c r="AB1555" t="s">
        <v>41</v>
      </c>
      <c r="AC1555" t="s">
        <v>54</v>
      </c>
      <c r="AD1555" t="s">
        <v>54</v>
      </c>
      <c r="AE1555" t="s">
        <v>44</v>
      </c>
      <c r="AF1555" t="s">
        <v>7229</v>
      </c>
    </row>
    <row r="1556" spans="1:32" x14ac:dyDescent="0.3">
      <c r="A1556" t="s">
        <v>7230</v>
      </c>
      <c r="B1556" t="s">
        <v>7231</v>
      </c>
      <c r="C1556" t="s">
        <v>7232</v>
      </c>
      <c r="D1556" t="s">
        <v>7233</v>
      </c>
      <c r="E1556" t="s">
        <v>213</v>
      </c>
      <c r="F1556">
        <v>3</v>
      </c>
      <c r="G1556">
        <v>2022</v>
      </c>
      <c r="H1556" s="1">
        <v>44985.479754675929</v>
      </c>
      <c r="I1556" t="s">
        <v>3355</v>
      </c>
      <c r="J1556">
        <v>95.64</v>
      </c>
      <c r="K1556">
        <v>0</v>
      </c>
      <c r="L1556" t="s">
        <v>38</v>
      </c>
      <c r="M1556" t="s">
        <v>79</v>
      </c>
      <c r="Q1556">
        <v>95.64</v>
      </c>
      <c r="R1556" t="s">
        <v>94</v>
      </c>
      <c r="S1556">
        <v>41.231495320653401</v>
      </c>
      <c r="T1556">
        <v>-77.240099238788204</v>
      </c>
      <c r="Z1556">
        <v>42008012026</v>
      </c>
      <c r="AB1556" t="s">
        <v>53</v>
      </c>
      <c r="AC1556" t="s">
        <v>64</v>
      </c>
      <c r="AD1556" t="s">
        <v>54</v>
      </c>
      <c r="AE1556" t="s">
        <v>55</v>
      </c>
      <c r="AF1556" t="s">
        <v>7234</v>
      </c>
    </row>
    <row r="1557" spans="1:32" x14ac:dyDescent="0.3">
      <c r="A1557" t="s">
        <v>7235</v>
      </c>
      <c r="B1557" t="s">
        <v>7236</v>
      </c>
      <c r="C1557" t="s">
        <v>7237</v>
      </c>
      <c r="D1557" t="s">
        <v>496</v>
      </c>
      <c r="E1557" t="s">
        <v>213</v>
      </c>
      <c r="F1557">
        <v>3</v>
      </c>
      <c r="G1557">
        <v>2022</v>
      </c>
      <c r="H1557" s="1">
        <v>44960.478392835648</v>
      </c>
      <c r="I1557" t="s">
        <v>3355</v>
      </c>
      <c r="J1557">
        <v>95.1</v>
      </c>
      <c r="K1557">
        <v>0</v>
      </c>
      <c r="L1557" t="s">
        <v>38</v>
      </c>
      <c r="M1557" t="s">
        <v>79</v>
      </c>
      <c r="Q1557">
        <v>95.1</v>
      </c>
      <c r="R1557" t="s">
        <v>94</v>
      </c>
      <c r="S1557">
        <v>40.560851999999997</v>
      </c>
      <c r="T1557">
        <v>-80.010598000000002</v>
      </c>
      <c r="U1557">
        <v>0.94777500000000003</v>
      </c>
      <c r="V1557">
        <v>1</v>
      </c>
      <c r="W1557">
        <v>1.9</v>
      </c>
      <c r="X1557">
        <v>0</v>
      </c>
      <c r="Y1557">
        <v>343.32960000000003</v>
      </c>
      <c r="Z1557">
        <v>42005008002</v>
      </c>
      <c r="AA1557">
        <v>395.16723994789993</v>
      </c>
      <c r="AB1557" t="s">
        <v>87</v>
      </c>
      <c r="AC1557" t="s">
        <v>54</v>
      </c>
      <c r="AD1557" t="s">
        <v>54</v>
      </c>
      <c r="AE1557" t="s">
        <v>73</v>
      </c>
      <c r="AF1557" t="s">
        <v>7238</v>
      </c>
    </row>
    <row r="1558" spans="1:32" x14ac:dyDescent="0.3">
      <c r="A1558" t="s">
        <v>7239</v>
      </c>
      <c r="B1558" t="s">
        <v>7240</v>
      </c>
      <c r="C1558" t="s">
        <v>7240</v>
      </c>
      <c r="D1558" t="s">
        <v>2080</v>
      </c>
      <c r="E1558" t="s">
        <v>99</v>
      </c>
      <c r="F1558">
        <v>6</v>
      </c>
      <c r="G1558">
        <v>2022</v>
      </c>
      <c r="H1558" s="1">
        <v>44831.389056736109</v>
      </c>
      <c r="I1558" t="s">
        <v>3355</v>
      </c>
      <c r="J1558">
        <v>95.06</v>
      </c>
      <c r="K1558">
        <v>0</v>
      </c>
      <c r="L1558" t="s">
        <v>38</v>
      </c>
      <c r="M1558" t="s">
        <v>79</v>
      </c>
      <c r="Q1558">
        <v>95.06</v>
      </c>
      <c r="R1558" t="s">
        <v>94</v>
      </c>
      <c r="S1558">
        <v>32.193640000000002</v>
      </c>
      <c r="T1558">
        <v>-95.890379999999993</v>
      </c>
      <c r="U1558">
        <v>0.62950833299999998</v>
      </c>
      <c r="V1558">
        <v>1</v>
      </c>
      <c r="W1558">
        <v>1.367</v>
      </c>
      <c r="X1558">
        <v>0</v>
      </c>
      <c r="Y1558">
        <v>229.85390000000001</v>
      </c>
      <c r="AB1558" t="s">
        <v>54</v>
      </c>
      <c r="AC1558" t="s">
        <v>54</v>
      </c>
      <c r="AD1558" t="s">
        <v>43</v>
      </c>
      <c r="AE1558" t="s">
        <v>73</v>
      </c>
      <c r="AF1558" t="s">
        <v>7241</v>
      </c>
    </row>
    <row r="1559" spans="1:32" x14ac:dyDescent="0.3">
      <c r="A1559" t="s">
        <v>7242</v>
      </c>
      <c r="B1559" t="s">
        <v>7243</v>
      </c>
      <c r="C1559" t="s">
        <v>7243</v>
      </c>
      <c r="D1559" t="s">
        <v>6492</v>
      </c>
      <c r="E1559" t="s">
        <v>99</v>
      </c>
      <c r="F1559">
        <v>6</v>
      </c>
      <c r="G1559">
        <v>2022</v>
      </c>
      <c r="H1559" s="1">
        <v>44833.470919872685</v>
      </c>
      <c r="I1559" t="s">
        <v>3355</v>
      </c>
      <c r="J1559">
        <v>94.8</v>
      </c>
      <c r="K1559">
        <v>0</v>
      </c>
      <c r="L1559" t="s">
        <v>38</v>
      </c>
      <c r="M1559" t="s">
        <v>79</v>
      </c>
      <c r="Q1559">
        <v>94.8</v>
      </c>
      <c r="R1559" t="s">
        <v>94</v>
      </c>
      <c r="S1559">
        <v>29.897220000000001</v>
      </c>
      <c r="T1559">
        <v>-96.881739999999994</v>
      </c>
      <c r="U1559">
        <v>0.37091666699999998</v>
      </c>
      <c r="V1559">
        <v>1</v>
      </c>
      <c r="W1559">
        <v>0.9</v>
      </c>
      <c r="X1559">
        <v>0.9</v>
      </c>
      <c r="Y1559">
        <v>135.31800000000001</v>
      </c>
      <c r="Z1559">
        <v>48008070001</v>
      </c>
      <c r="AA1559">
        <v>327.78849396600003</v>
      </c>
      <c r="AB1559" t="s">
        <v>118</v>
      </c>
      <c r="AC1559" t="s">
        <v>64</v>
      </c>
      <c r="AD1559" t="s">
        <v>54</v>
      </c>
      <c r="AE1559" t="s">
        <v>73</v>
      </c>
      <c r="AF1559" t="s">
        <v>7244</v>
      </c>
    </row>
    <row r="1560" spans="1:32" x14ac:dyDescent="0.3">
      <c r="A1560" t="s">
        <v>7245</v>
      </c>
      <c r="B1560" t="s">
        <v>7246</v>
      </c>
      <c r="C1560" t="s">
        <v>7247</v>
      </c>
      <c r="D1560" t="s">
        <v>7248</v>
      </c>
      <c r="E1560" t="s">
        <v>159</v>
      </c>
      <c r="F1560">
        <v>10</v>
      </c>
      <c r="G1560">
        <v>2022</v>
      </c>
      <c r="H1560" s="1">
        <v>44949.565422546293</v>
      </c>
      <c r="I1560" t="s">
        <v>3355</v>
      </c>
      <c r="J1560">
        <v>94.67</v>
      </c>
      <c r="K1560">
        <v>0</v>
      </c>
      <c r="L1560" t="s">
        <v>38</v>
      </c>
      <c r="M1560" t="s">
        <v>51</v>
      </c>
      <c r="N1560">
        <v>94.67</v>
      </c>
      <c r="R1560" t="s">
        <v>52</v>
      </c>
      <c r="S1560">
        <v>45.903840000000002</v>
      </c>
      <c r="T1560">
        <v>-122.74039</v>
      </c>
      <c r="Z1560">
        <v>53001470001</v>
      </c>
      <c r="AA1560">
        <v>462.1817764920599</v>
      </c>
      <c r="AB1560" t="s">
        <v>41</v>
      </c>
      <c r="AC1560" t="s">
        <v>54</v>
      </c>
      <c r="AD1560" t="s">
        <v>54</v>
      </c>
      <c r="AE1560" t="s">
        <v>73</v>
      </c>
      <c r="AF1560" t="s">
        <v>7249</v>
      </c>
    </row>
    <row r="1561" spans="1:32" x14ac:dyDescent="0.3">
      <c r="A1561" t="s">
        <v>7250</v>
      </c>
      <c r="B1561" t="s">
        <v>7251</v>
      </c>
      <c r="C1561" t="s">
        <v>7251</v>
      </c>
      <c r="D1561" t="s">
        <v>7252</v>
      </c>
      <c r="E1561" t="s">
        <v>99</v>
      </c>
      <c r="F1561">
        <v>6</v>
      </c>
      <c r="G1561">
        <v>2022</v>
      </c>
      <c r="H1561" s="1">
        <v>44819.604169537037</v>
      </c>
      <c r="I1561" t="s">
        <v>3355</v>
      </c>
      <c r="J1561">
        <v>94.6</v>
      </c>
      <c r="K1561">
        <v>0</v>
      </c>
      <c r="L1561" t="s">
        <v>38</v>
      </c>
      <c r="M1561" t="s">
        <v>79</v>
      </c>
      <c r="Q1561">
        <v>94.6</v>
      </c>
      <c r="R1561" t="s">
        <v>94</v>
      </c>
      <c r="S1561">
        <v>28.821916999999999</v>
      </c>
      <c r="T1561">
        <v>-97.841389000000007</v>
      </c>
      <c r="U1561">
        <v>1.011083333</v>
      </c>
      <c r="V1561">
        <v>1</v>
      </c>
      <c r="W1561">
        <v>2</v>
      </c>
      <c r="X1561">
        <v>1.5</v>
      </c>
      <c r="Y1561">
        <v>369.22800000000001</v>
      </c>
      <c r="Z1561">
        <v>48008034001</v>
      </c>
      <c r="AA1561">
        <v>546.31415660999994</v>
      </c>
      <c r="AB1561" t="s">
        <v>1420</v>
      </c>
      <c r="AC1561" t="s">
        <v>64</v>
      </c>
      <c r="AD1561" t="s">
        <v>54</v>
      </c>
      <c r="AE1561" t="s">
        <v>44</v>
      </c>
      <c r="AF1561" t="s">
        <v>7253</v>
      </c>
    </row>
    <row r="1562" spans="1:32" x14ac:dyDescent="0.3">
      <c r="A1562" t="s">
        <v>7254</v>
      </c>
      <c r="B1562" t="s">
        <v>7255</v>
      </c>
      <c r="C1562" t="s">
        <v>7256</v>
      </c>
      <c r="D1562" t="s">
        <v>7257</v>
      </c>
      <c r="E1562" t="s">
        <v>85</v>
      </c>
      <c r="F1562">
        <v>2</v>
      </c>
      <c r="G1562">
        <v>2022</v>
      </c>
      <c r="H1562" s="1">
        <v>44963.411835763887</v>
      </c>
      <c r="I1562" t="s">
        <v>3355</v>
      </c>
      <c r="J1562">
        <v>94.36</v>
      </c>
      <c r="K1562">
        <v>0</v>
      </c>
      <c r="L1562" t="s">
        <v>38</v>
      </c>
      <c r="M1562" t="s">
        <v>79</v>
      </c>
      <c r="Q1562">
        <v>94.36</v>
      </c>
      <c r="R1562" t="s">
        <v>94</v>
      </c>
      <c r="S1562">
        <v>42.212277999999998</v>
      </c>
      <c r="T1562">
        <v>-73.855361000000002</v>
      </c>
      <c r="U1562">
        <v>0.93100000000000005</v>
      </c>
      <c r="V1562">
        <v>1</v>
      </c>
      <c r="W1562">
        <v>1.55</v>
      </c>
      <c r="X1562">
        <v>0</v>
      </c>
      <c r="Y1562">
        <v>338.80799999999999</v>
      </c>
      <c r="Z1562">
        <v>36004069001</v>
      </c>
      <c r="AA1562">
        <v>436.14080169364991</v>
      </c>
      <c r="AB1562" t="s">
        <v>53</v>
      </c>
      <c r="AC1562" t="s">
        <v>54</v>
      </c>
      <c r="AD1562" t="s">
        <v>54</v>
      </c>
      <c r="AE1562" t="s">
        <v>73</v>
      </c>
      <c r="AF1562" t="s">
        <v>7258</v>
      </c>
    </row>
    <row r="1563" spans="1:32" x14ac:dyDescent="0.3">
      <c r="A1563" t="s">
        <v>7259</v>
      </c>
      <c r="B1563" t="s">
        <v>7260</v>
      </c>
      <c r="C1563" t="s">
        <v>7261</v>
      </c>
      <c r="D1563" t="s">
        <v>7262</v>
      </c>
      <c r="E1563" t="s">
        <v>192</v>
      </c>
      <c r="F1563">
        <v>4</v>
      </c>
      <c r="G1563">
        <v>2022</v>
      </c>
      <c r="H1563" s="1">
        <v>44967.626193530094</v>
      </c>
      <c r="I1563" t="s">
        <v>3355</v>
      </c>
      <c r="J1563">
        <v>93.97</v>
      </c>
      <c r="K1563">
        <v>0</v>
      </c>
      <c r="L1563" t="s">
        <v>38</v>
      </c>
      <c r="M1563" t="s">
        <v>79</v>
      </c>
      <c r="Q1563">
        <v>307.14</v>
      </c>
      <c r="R1563" t="s">
        <v>94</v>
      </c>
      <c r="S1563">
        <v>30.957591000000001</v>
      </c>
      <c r="T1563">
        <v>-88.012074999999996</v>
      </c>
      <c r="AB1563" t="s">
        <v>407</v>
      </c>
      <c r="AC1563" t="s">
        <v>144</v>
      </c>
      <c r="AD1563" t="s">
        <v>54</v>
      </c>
      <c r="AE1563" t="s">
        <v>44</v>
      </c>
      <c r="AF1563" t="s">
        <v>7263</v>
      </c>
    </row>
    <row r="1564" spans="1:32" x14ac:dyDescent="0.3">
      <c r="A1564" t="s">
        <v>7264</v>
      </c>
      <c r="B1564" t="s">
        <v>7265</v>
      </c>
      <c r="C1564" t="s">
        <v>7265</v>
      </c>
      <c r="D1564" t="s">
        <v>98</v>
      </c>
      <c r="E1564" t="s">
        <v>99</v>
      </c>
      <c r="F1564">
        <v>6</v>
      </c>
      <c r="G1564">
        <v>2022</v>
      </c>
      <c r="H1564" s="1">
        <v>44833.495230034721</v>
      </c>
      <c r="I1564" t="s">
        <v>3355</v>
      </c>
      <c r="J1564">
        <v>93.73</v>
      </c>
      <c r="K1564">
        <v>0</v>
      </c>
      <c r="L1564" t="s">
        <v>38</v>
      </c>
      <c r="M1564" t="s">
        <v>79</v>
      </c>
      <c r="Q1564">
        <v>93.73</v>
      </c>
      <c r="R1564" t="s">
        <v>52</v>
      </c>
      <c r="S1564">
        <v>29.895778</v>
      </c>
      <c r="T1564">
        <v>-95.550471999999999</v>
      </c>
      <c r="U1564">
        <v>0.73826666699999999</v>
      </c>
      <c r="V1564">
        <v>1</v>
      </c>
      <c r="W1564">
        <v>1.5</v>
      </c>
      <c r="X1564">
        <v>0</v>
      </c>
      <c r="Y1564">
        <v>269.67020000000002</v>
      </c>
      <c r="AB1564" t="s">
        <v>41</v>
      </c>
      <c r="AC1564" t="s">
        <v>54</v>
      </c>
      <c r="AD1564" t="s">
        <v>54</v>
      </c>
      <c r="AE1564" t="s">
        <v>54</v>
      </c>
      <c r="AF1564" t="s">
        <v>7266</v>
      </c>
    </row>
    <row r="1565" spans="1:32" x14ac:dyDescent="0.3">
      <c r="A1565" t="s">
        <v>7267</v>
      </c>
      <c r="B1565" t="s">
        <v>7268</v>
      </c>
      <c r="C1565" t="s">
        <v>7269</v>
      </c>
      <c r="D1565" t="s">
        <v>7270</v>
      </c>
      <c r="E1565" t="s">
        <v>192</v>
      </c>
      <c r="F1565">
        <v>4</v>
      </c>
      <c r="G1565">
        <v>2022</v>
      </c>
      <c r="H1565" s="1">
        <v>44974.6687490162</v>
      </c>
      <c r="I1565" t="s">
        <v>3355</v>
      </c>
      <c r="J1565">
        <v>93.43</v>
      </c>
      <c r="K1565">
        <v>0</v>
      </c>
      <c r="L1565" t="s">
        <v>38</v>
      </c>
      <c r="M1565" t="s">
        <v>51</v>
      </c>
      <c r="N1565">
        <v>93.43</v>
      </c>
      <c r="R1565" t="s">
        <v>52</v>
      </c>
      <c r="S1565">
        <v>30.813800000000001</v>
      </c>
      <c r="T1565">
        <v>-88.068100000000001</v>
      </c>
      <c r="U1565">
        <v>9.6808333329999989</v>
      </c>
      <c r="V1565">
        <v>4</v>
      </c>
      <c r="W1565">
        <v>2.6</v>
      </c>
      <c r="X1565">
        <v>1.69</v>
      </c>
      <c r="Y1565">
        <v>883.3</v>
      </c>
      <c r="Z1565">
        <v>1000150001</v>
      </c>
      <c r="AA1565">
        <v>972.43919876580003</v>
      </c>
      <c r="AB1565" t="s">
        <v>177</v>
      </c>
      <c r="AC1565" t="s">
        <v>54</v>
      </c>
      <c r="AD1565" t="s">
        <v>54</v>
      </c>
      <c r="AE1565" t="s">
        <v>73</v>
      </c>
      <c r="AF1565" t="s">
        <v>7271</v>
      </c>
    </row>
    <row r="1566" spans="1:32" x14ac:dyDescent="0.3">
      <c r="A1566" t="s">
        <v>7272</v>
      </c>
      <c r="B1566" t="s">
        <v>7273</v>
      </c>
      <c r="C1566" t="s">
        <v>7274</v>
      </c>
      <c r="D1566" t="s">
        <v>7275</v>
      </c>
      <c r="E1566" t="s">
        <v>259</v>
      </c>
      <c r="F1566">
        <v>7</v>
      </c>
      <c r="G1566">
        <v>2022</v>
      </c>
      <c r="H1566" s="1">
        <v>44957.545888900466</v>
      </c>
      <c r="I1566" t="s">
        <v>3355</v>
      </c>
      <c r="J1566">
        <v>93.2</v>
      </c>
      <c r="K1566">
        <v>0</v>
      </c>
      <c r="L1566" t="s">
        <v>38</v>
      </c>
      <c r="M1566" t="s">
        <v>51</v>
      </c>
      <c r="N1566">
        <v>93.2</v>
      </c>
      <c r="R1566" t="s">
        <v>52</v>
      </c>
      <c r="S1566">
        <v>41.630833000000003</v>
      </c>
      <c r="T1566">
        <v>-95.314722000000003</v>
      </c>
      <c r="U1566">
        <v>0</v>
      </c>
      <c r="V1566">
        <v>1</v>
      </c>
      <c r="W1566">
        <v>1.9910000000000001</v>
      </c>
      <c r="X1566">
        <v>1.7769999999999999</v>
      </c>
      <c r="Y1566">
        <v>0</v>
      </c>
      <c r="Z1566">
        <v>19000368001</v>
      </c>
      <c r="AA1566">
        <v>249.48346485190004</v>
      </c>
      <c r="AB1566" t="s">
        <v>407</v>
      </c>
      <c r="AC1566" t="s">
        <v>72</v>
      </c>
      <c r="AD1566" t="s">
        <v>54</v>
      </c>
      <c r="AE1566" t="s">
        <v>44</v>
      </c>
      <c r="AF1566" t="s">
        <v>7276</v>
      </c>
    </row>
    <row r="1567" spans="1:32" x14ac:dyDescent="0.3">
      <c r="A1567" t="s">
        <v>7277</v>
      </c>
      <c r="B1567" t="s">
        <v>7278</v>
      </c>
      <c r="C1567" t="s">
        <v>7278</v>
      </c>
      <c r="D1567" t="s">
        <v>98</v>
      </c>
      <c r="E1567" t="s">
        <v>99</v>
      </c>
      <c r="F1567">
        <v>6</v>
      </c>
      <c r="G1567">
        <v>2022</v>
      </c>
      <c r="H1567" s="1">
        <v>44834.824183842589</v>
      </c>
      <c r="I1567" t="s">
        <v>3355</v>
      </c>
      <c r="J1567">
        <v>92.805000000000007</v>
      </c>
      <c r="K1567">
        <v>0</v>
      </c>
      <c r="L1567" t="s">
        <v>38</v>
      </c>
      <c r="M1567" t="s">
        <v>51</v>
      </c>
      <c r="N1567">
        <v>92.805000000000007</v>
      </c>
      <c r="R1567" t="s">
        <v>52</v>
      </c>
      <c r="S1567">
        <v>30.029961</v>
      </c>
      <c r="T1567">
        <v>-95.421408999999997</v>
      </c>
      <c r="U1567">
        <v>0.45655741700000002</v>
      </c>
      <c r="V1567">
        <v>1</v>
      </c>
      <c r="W1567">
        <v>1.31</v>
      </c>
      <c r="X1567">
        <v>0.98</v>
      </c>
      <c r="Y1567">
        <v>166.51026300000001</v>
      </c>
      <c r="Z1567">
        <v>48007700001</v>
      </c>
      <c r="AA1567">
        <v>356.92524898519997</v>
      </c>
      <c r="AB1567" t="s">
        <v>41</v>
      </c>
      <c r="AC1567" t="s">
        <v>54</v>
      </c>
      <c r="AD1567" t="s">
        <v>54</v>
      </c>
      <c r="AE1567" t="s">
        <v>54</v>
      </c>
      <c r="AF1567" t="s">
        <v>7279</v>
      </c>
    </row>
    <row r="1568" spans="1:32" x14ac:dyDescent="0.3">
      <c r="A1568" t="s">
        <v>7280</v>
      </c>
      <c r="B1568" t="s">
        <v>7281</v>
      </c>
      <c r="C1568" t="s">
        <v>7282</v>
      </c>
      <c r="D1568" t="s">
        <v>1789</v>
      </c>
      <c r="E1568" t="s">
        <v>641</v>
      </c>
      <c r="F1568">
        <v>3</v>
      </c>
      <c r="G1568">
        <v>2022</v>
      </c>
      <c r="H1568" s="1">
        <v>44950.623714745372</v>
      </c>
      <c r="I1568" t="s">
        <v>3355</v>
      </c>
      <c r="J1568">
        <v>92.63</v>
      </c>
      <c r="K1568">
        <v>0</v>
      </c>
      <c r="L1568" t="s">
        <v>38</v>
      </c>
      <c r="M1568" t="s">
        <v>79</v>
      </c>
      <c r="Q1568">
        <v>92.63</v>
      </c>
      <c r="R1568" t="s">
        <v>94</v>
      </c>
      <c r="S1568">
        <v>36.996899999999997</v>
      </c>
      <c r="T1568">
        <v>-79.853300000000004</v>
      </c>
      <c r="U1568">
        <v>0.79625000000000001</v>
      </c>
      <c r="V1568">
        <v>2</v>
      </c>
      <c r="W1568">
        <v>2</v>
      </c>
      <c r="X1568">
        <v>0</v>
      </c>
      <c r="Y1568">
        <v>290.42899999999997</v>
      </c>
      <c r="Z1568">
        <v>51000053001</v>
      </c>
      <c r="AA1568">
        <v>493.50378813769998</v>
      </c>
      <c r="AB1568" t="s">
        <v>41</v>
      </c>
      <c r="AC1568" t="s">
        <v>54</v>
      </c>
      <c r="AD1568" t="s">
        <v>54</v>
      </c>
      <c r="AE1568" t="s">
        <v>73</v>
      </c>
      <c r="AF1568" t="s">
        <v>7283</v>
      </c>
    </row>
    <row r="1569" spans="1:32" x14ac:dyDescent="0.3">
      <c r="A1569" t="s">
        <v>7284</v>
      </c>
      <c r="B1569" t="s">
        <v>7285</v>
      </c>
      <c r="C1569" t="s">
        <v>7286</v>
      </c>
      <c r="D1569" t="s">
        <v>7287</v>
      </c>
      <c r="E1569" t="s">
        <v>259</v>
      </c>
      <c r="F1569">
        <v>7</v>
      </c>
      <c r="G1569">
        <v>2022</v>
      </c>
      <c r="H1569" s="1">
        <v>44970.487029745367</v>
      </c>
      <c r="I1569" t="s">
        <v>3355</v>
      </c>
      <c r="J1569">
        <v>92.4</v>
      </c>
      <c r="K1569">
        <v>0</v>
      </c>
      <c r="L1569" t="s">
        <v>38</v>
      </c>
      <c r="M1569" t="s">
        <v>51</v>
      </c>
      <c r="N1569">
        <v>92.4</v>
      </c>
      <c r="R1569" t="s">
        <v>52</v>
      </c>
      <c r="S1569">
        <v>42.458379999999998</v>
      </c>
      <c r="T1569">
        <v>-93.808310000000006</v>
      </c>
      <c r="U1569">
        <v>0</v>
      </c>
      <c r="V1569">
        <v>2</v>
      </c>
      <c r="W1569">
        <v>6</v>
      </c>
      <c r="X1569">
        <v>3.3</v>
      </c>
      <c r="Y1569">
        <v>0</v>
      </c>
      <c r="Z1569">
        <v>19000902001</v>
      </c>
      <c r="AA1569">
        <v>895.95521684040011</v>
      </c>
      <c r="AB1569" t="s">
        <v>53</v>
      </c>
      <c r="AC1569" t="s">
        <v>42</v>
      </c>
      <c r="AD1569" t="s">
        <v>54</v>
      </c>
      <c r="AE1569" t="s">
        <v>44</v>
      </c>
      <c r="AF1569" t="s">
        <v>7288</v>
      </c>
    </row>
    <row r="1570" spans="1:32" x14ac:dyDescent="0.3">
      <c r="A1570" t="s">
        <v>7289</v>
      </c>
      <c r="B1570" t="s">
        <v>7290</v>
      </c>
      <c r="C1570" t="s">
        <v>7291</v>
      </c>
      <c r="D1570" t="s">
        <v>7292</v>
      </c>
      <c r="E1570" t="s">
        <v>36</v>
      </c>
      <c r="F1570">
        <v>9</v>
      </c>
      <c r="G1570">
        <v>2022</v>
      </c>
      <c r="H1570" s="1">
        <v>44960.480545879633</v>
      </c>
      <c r="I1570" t="s">
        <v>3355</v>
      </c>
      <c r="J1570">
        <v>92.3</v>
      </c>
      <c r="K1570">
        <v>0</v>
      </c>
      <c r="L1570" t="s">
        <v>38</v>
      </c>
      <c r="M1570" t="s">
        <v>79</v>
      </c>
      <c r="Q1570">
        <v>92.3</v>
      </c>
      <c r="R1570" t="s">
        <v>52</v>
      </c>
      <c r="S1570">
        <v>37.709247837718401</v>
      </c>
      <c r="T1570">
        <v>-121.08799913255299</v>
      </c>
      <c r="Z1570">
        <v>6005186001</v>
      </c>
      <c r="AA1570">
        <v>132.93644477509997</v>
      </c>
      <c r="AB1570" t="s">
        <v>118</v>
      </c>
      <c r="AC1570" t="s">
        <v>7293</v>
      </c>
      <c r="AD1570" t="s">
        <v>54</v>
      </c>
      <c r="AE1570" t="s">
        <v>65</v>
      </c>
      <c r="AF1570" t="s">
        <v>7294</v>
      </c>
    </row>
    <row r="1571" spans="1:32" x14ac:dyDescent="0.3">
      <c r="A1571" t="s">
        <v>7295</v>
      </c>
      <c r="B1571" t="s">
        <v>7296</v>
      </c>
      <c r="C1571" t="s">
        <v>7297</v>
      </c>
      <c r="D1571" t="s">
        <v>7298</v>
      </c>
      <c r="E1571" t="s">
        <v>213</v>
      </c>
      <c r="F1571">
        <v>3</v>
      </c>
      <c r="G1571">
        <v>2022</v>
      </c>
      <c r="H1571" s="1">
        <v>44971.493034247687</v>
      </c>
      <c r="I1571" t="s">
        <v>3355</v>
      </c>
      <c r="J1571">
        <v>92.01</v>
      </c>
      <c r="K1571">
        <v>0</v>
      </c>
      <c r="L1571" t="s">
        <v>38</v>
      </c>
      <c r="M1571" t="s">
        <v>630</v>
      </c>
      <c r="N1571">
        <v>85.4</v>
      </c>
      <c r="O1571">
        <v>6</v>
      </c>
      <c r="R1571" t="s">
        <v>52</v>
      </c>
      <c r="S1571">
        <v>40.017800000000001</v>
      </c>
      <c r="T1571">
        <v>-78.486107000000004</v>
      </c>
      <c r="U1571">
        <v>0.708916667</v>
      </c>
      <c r="V1571">
        <v>1</v>
      </c>
      <c r="W1571">
        <v>1.5</v>
      </c>
      <c r="X1571">
        <v>0</v>
      </c>
      <c r="Y1571">
        <v>258.226</v>
      </c>
      <c r="Z1571">
        <v>42003020001</v>
      </c>
      <c r="AA1571">
        <v>216.70461545529997</v>
      </c>
      <c r="AB1571" t="s">
        <v>53</v>
      </c>
      <c r="AC1571" t="s">
        <v>42</v>
      </c>
      <c r="AD1571" t="s">
        <v>54</v>
      </c>
      <c r="AE1571" t="s">
        <v>55</v>
      </c>
      <c r="AF1571" t="s">
        <v>7299</v>
      </c>
    </row>
    <row r="1572" spans="1:32" x14ac:dyDescent="0.3">
      <c r="A1572" t="s">
        <v>7300</v>
      </c>
      <c r="B1572" t="s">
        <v>7301</v>
      </c>
      <c r="C1572" t="s">
        <v>7301</v>
      </c>
      <c r="D1572" t="s">
        <v>7302</v>
      </c>
      <c r="E1572" t="s">
        <v>99</v>
      </c>
      <c r="F1572">
        <v>6</v>
      </c>
      <c r="G1572">
        <v>2022</v>
      </c>
      <c r="H1572" s="1">
        <v>44831.479203171293</v>
      </c>
      <c r="I1572" t="s">
        <v>3355</v>
      </c>
      <c r="J1572">
        <v>91.96</v>
      </c>
      <c r="K1572">
        <v>0</v>
      </c>
      <c r="L1572" t="s">
        <v>38</v>
      </c>
      <c r="M1572" t="s">
        <v>51</v>
      </c>
      <c r="N1572">
        <v>91.96</v>
      </c>
      <c r="R1572" t="s">
        <v>52</v>
      </c>
      <c r="S1572">
        <v>30.856583000000001</v>
      </c>
      <c r="T1572">
        <v>-96.602277999999998</v>
      </c>
      <c r="U1572">
        <v>0.48549999999999999</v>
      </c>
      <c r="V1572">
        <v>1</v>
      </c>
      <c r="W1572">
        <v>1.2</v>
      </c>
      <c r="X1572">
        <v>1.2</v>
      </c>
      <c r="Y1572">
        <v>177.221</v>
      </c>
      <c r="Z1572">
        <v>48003088002</v>
      </c>
      <c r="AB1572" t="s">
        <v>41</v>
      </c>
      <c r="AC1572" t="s">
        <v>54</v>
      </c>
      <c r="AD1572" t="s">
        <v>54</v>
      </c>
      <c r="AE1572" t="s">
        <v>54</v>
      </c>
      <c r="AF1572" t="s">
        <v>7303</v>
      </c>
    </row>
    <row r="1573" spans="1:32" x14ac:dyDescent="0.3">
      <c r="A1573" t="s">
        <v>7304</v>
      </c>
      <c r="B1573" t="s">
        <v>7305</v>
      </c>
      <c r="C1573" t="s">
        <v>7306</v>
      </c>
      <c r="D1573" t="s">
        <v>7307</v>
      </c>
      <c r="E1573" t="s">
        <v>1449</v>
      </c>
      <c r="F1573">
        <v>3</v>
      </c>
      <c r="G1573">
        <v>2022</v>
      </c>
      <c r="H1573" s="1">
        <v>44951.398642210646</v>
      </c>
      <c r="I1573" t="s">
        <v>3355</v>
      </c>
      <c r="J1573">
        <v>91.9</v>
      </c>
      <c r="K1573">
        <v>0</v>
      </c>
      <c r="L1573" t="s">
        <v>38</v>
      </c>
      <c r="M1573" t="s">
        <v>51</v>
      </c>
      <c r="N1573">
        <v>91.9</v>
      </c>
      <c r="R1573" t="s">
        <v>52</v>
      </c>
      <c r="S1573">
        <v>38.926969999999997</v>
      </c>
      <c r="T1573">
        <v>-79.849450000000004</v>
      </c>
      <c r="U1573">
        <v>4.8999999999999998E-4</v>
      </c>
      <c r="V1573">
        <v>2</v>
      </c>
      <c r="W1573">
        <v>4.99</v>
      </c>
      <c r="X1573">
        <v>0</v>
      </c>
      <c r="Y1573">
        <v>0.17835999999999999</v>
      </c>
      <c r="Z1573">
        <v>54004202001</v>
      </c>
      <c r="AA1573">
        <v>1485.9745059792001</v>
      </c>
      <c r="AB1573" t="s">
        <v>544</v>
      </c>
      <c r="AC1573" t="s">
        <v>54</v>
      </c>
      <c r="AD1573" t="s">
        <v>54</v>
      </c>
      <c r="AE1573" t="s">
        <v>73</v>
      </c>
      <c r="AF1573" t="s">
        <v>7308</v>
      </c>
    </row>
    <row r="1574" spans="1:32" x14ac:dyDescent="0.3">
      <c r="A1574" t="s">
        <v>7309</v>
      </c>
      <c r="B1574" t="s">
        <v>7310</v>
      </c>
      <c r="C1574" t="s">
        <v>7311</v>
      </c>
      <c r="D1574" t="s">
        <v>7312</v>
      </c>
      <c r="E1574" t="s">
        <v>543</v>
      </c>
      <c r="F1574">
        <v>7</v>
      </c>
      <c r="G1574">
        <v>2022</v>
      </c>
      <c r="H1574" s="1">
        <v>44967.630583796294</v>
      </c>
      <c r="I1574" t="s">
        <v>3355</v>
      </c>
      <c r="J1574">
        <v>91.63</v>
      </c>
      <c r="K1574">
        <v>0</v>
      </c>
      <c r="L1574" t="s">
        <v>38</v>
      </c>
      <c r="M1574" t="s">
        <v>79</v>
      </c>
      <c r="Q1574">
        <v>244</v>
      </c>
      <c r="R1574" t="s">
        <v>52</v>
      </c>
      <c r="S1574">
        <v>38.255667000000003</v>
      </c>
      <c r="T1574">
        <v>-90.376388000000006</v>
      </c>
      <c r="U1574">
        <v>0.5595</v>
      </c>
      <c r="V1574">
        <v>1</v>
      </c>
      <c r="W1574">
        <v>0</v>
      </c>
      <c r="X1574">
        <v>0</v>
      </c>
      <c r="Y1574">
        <v>32.921999999999997</v>
      </c>
      <c r="Z1574">
        <v>29001187001</v>
      </c>
      <c r="AA1574">
        <v>317.77273442814999</v>
      </c>
      <c r="AB1574" t="s">
        <v>118</v>
      </c>
      <c r="AC1574" t="s">
        <v>54</v>
      </c>
      <c r="AD1574" t="s">
        <v>54</v>
      </c>
      <c r="AE1574" t="s">
        <v>73</v>
      </c>
      <c r="AF1574" t="s">
        <v>7313</v>
      </c>
    </row>
    <row r="1575" spans="1:32" x14ac:dyDescent="0.3">
      <c r="A1575" t="s">
        <v>7314</v>
      </c>
      <c r="B1575" t="s">
        <v>7315</v>
      </c>
      <c r="C1575" t="s">
        <v>7316</v>
      </c>
      <c r="D1575" t="s">
        <v>7317</v>
      </c>
      <c r="E1575" t="s">
        <v>213</v>
      </c>
      <c r="F1575">
        <v>3</v>
      </c>
      <c r="G1575">
        <v>2022</v>
      </c>
      <c r="H1575" s="1">
        <v>44981.681987615739</v>
      </c>
      <c r="I1575" t="s">
        <v>3355</v>
      </c>
      <c r="J1575">
        <v>91.12</v>
      </c>
      <c r="K1575">
        <v>0</v>
      </c>
      <c r="L1575" t="s">
        <v>38</v>
      </c>
      <c r="M1575" t="s">
        <v>51</v>
      </c>
      <c r="N1575">
        <v>91.12</v>
      </c>
      <c r="R1575" t="s">
        <v>52</v>
      </c>
      <c r="S1575">
        <v>40.78604</v>
      </c>
      <c r="T1575">
        <v>-76.231470000000002</v>
      </c>
      <c r="U1575">
        <v>0.958916667</v>
      </c>
      <c r="V1575">
        <v>4</v>
      </c>
      <c r="W1575">
        <v>1.4</v>
      </c>
      <c r="X1575">
        <v>0</v>
      </c>
      <c r="Y1575">
        <v>348.97</v>
      </c>
      <c r="Z1575">
        <v>42007555001</v>
      </c>
      <c r="AA1575">
        <v>438.87237247669998</v>
      </c>
      <c r="AB1575" t="s">
        <v>544</v>
      </c>
      <c r="AC1575" t="s">
        <v>54</v>
      </c>
      <c r="AD1575" t="s">
        <v>54</v>
      </c>
      <c r="AE1575" t="s">
        <v>73</v>
      </c>
      <c r="AF1575" t="s">
        <v>7318</v>
      </c>
    </row>
    <row r="1576" spans="1:32" x14ac:dyDescent="0.3">
      <c r="A1576" t="s">
        <v>7319</v>
      </c>
      <c r="B1576" t="s">
        <v>7320</v>
      </c>
      <c r="C1576" t="s">
        <v>7321</v>
      </c>
      <c r="D1576" t="s">
        <v>7322</v>
      </c>
      <c r="E1576" t="s">
        <v>85</v>
      </c>
      <c r="F1576">
        <v>2</v>
      </c>
      <c r="G1576">
        <v>2022</v>
      </c>
      <c r="H1576" s="1">
        <v>44985.503865960651</v>
      </c>
      <c r="I1576" t="s">
        <v>3355</v>
      </c>
      <c r="J1576">
        <v>91</v>
      </c>
      <c r="K1576">
        <v>0</v>
      </c>
      <c r="L1576" t="s">
        <v>38</v>
      </c>
      <c r="M1576" t="s">
        <v>79</v>
      </c>
      <c r="Q1576">
        <v>91</v>
      </c>
      <c r="R1576" t="s">
        <v>94</v>
      </c>
      <c r="S1576">
        <v>42.074750000000002</v>
      </c>
      <c r="T1576">
        <v>-73.944972000000007</v>
      </c>
      <c r="U1576">
        <v>0</v>
      </c>
      <c r="V1576">
        <v>1</v>
      </c>
      <c r="W1576">
        <v>1.36</v>
      </c>
      <c r="X1576">
        <v>0</v>
      </c>
      <c r="Y1576">
        <v>0</v>
      </c>
      <c r="Z1576">
        <v>36003144001</v>
      </c>
      <c r="AA1576">
        <v>365.48417077209007</v>
      </c>
      <c r="AB1576" t="s">
        <v>53</v>
      </c>
      <c r="AC1576" t="s">
        <v>42</v>
      </c>
      <c r="AD1576" t="s">
        <v>54</v>
      </c>
      <c r="AE1576" t="s">
        <v>73</v>
      </c>
      <c r="AF1576" t="s">
        <v>7323</v>
      </c>
    </row>
    <row r="1577" spans="1:32" x14ac:dyDescent="0.3">
      <c r="A1577" t="s">
        <v>7324</v>
      </c>
      <c r="B1577" t="s">
        <v>7325</v>
      </c>
      <c r="C1577" t="s">
        <v>7326</v>
      </c>
      <c r="D1577" t="s">
        <v>7327</v>
      </c>
      <c r="E1577" t="s">
        <v>1713</v>
      </c>
      <c r="F1577">
        <v>1</v>
      </c>
      <c r="G1577">
        <v>2022</v>
      </c>
      <c r="H1577" s="1">
        <v>44953.422254745368</v>
      </c>
      <c r="I1577" t="s">
        <v>3355</v>
      </c>
      <c r="J1577">
        <v>90.3</v>
      </c>
      <c r="K1577">
        <v>0</v>
      </c>
      <c r="L1577" t="s">
        <v>38</v>
      </c>
      <c r="M1577" t="s">
        <v>39</v>
      </c>
      <c r="N1577">
        <v>26.38</v>
      </c>
      <c r="Q1577">
        <v>66.31</v>
      </c>
      <c r="R1577" t="s">
        <v>214</v>
      </c>
      <c r="S1577">
        <v>45.374858000000003</v>
      </c>
      <c r="T1577">
        <v>-68.507208000000006</v>
      </c>
      <c r="U1577">
        <v>0.60683333299999997</v>
      </c>
      <c r="V1577">
        <v>1</v>
      </c>
      <c r="W1577">
        <v>1.07</v>
      </c>
      <c r="X1577">
        <v>0</v>
      </c>
      <c r="Y1577">
        <v>220.672</v>
      </c>
      <c r="Z1577">
        <v>23000048001</v>
      </c>
      <c r="AA1577">
        <v>834.0396124245998</v>
      </c>
      <c r="AB1577" t="s">
        <v>54</v>
      </c>
      <c r="AC1577" t="s">
        <v>54</v>
      </c>
      <c r="AD1577" t="s">
        <v>43</v>
      </c>
      <c r="AE1577" t="s">
        <v>73</v>
      </c>
      <c r="AF1577" t="s">
        <v>7328</v>
      </c>
    </row>
    <row r="1578" spans="1:32" x14ac:dyDescent="0.3">
      <c r="A1578" t="s">
        <v>7329</v>
      </c>
      <c r="B1578" t="s">
        <v>7330</v>
      </c>
      <c r="C1578" t="s">
        <v>7331</v>
      </c>
      <c r="D1578" t="s">
        <v>7332</v>
      </c>
      <c r="E1578" t="s">
        <v>136</v>
      </c>
      <c r="F1578">
        <v>4</v>
      </c>
      <c r="G1578">
        <v>2022</v>
      </c>
      <c r="H1578" s="1">
        <v>44966.487203645833</v>
      </c>
      <c r="I1578" t="s">
        <v>3355</v>
      </c>
      <c r="J1578">
        <v>90.29</v>
      </c>
      <c r="K1578">
        <v>0</v>
      </c>
      <c r="L1578" t="s">
        <v>38</v>
      </c>
      <c r="M1578" t="s">
        <v>51</v>
      </c>
      <c r="N1578">
        <v>90.29</v>
      </c>
      <c r="R1578" t="s">
        <v>52</v>
      </c>
      <c r="S1578">
        <v>36.273099999999999</v>
      </c>
      <c r="T1578">
        <v>-76.993099999999998</v>
      </c>
      <c r="Z1578">
        <v>37004603001</v>
      </c>
      <c r="AA1578">
        <v>448.52392257680998</v>
      </c>
      <c r="AB1578" t="s">
        <v>41</v>
      </c>
      <c r="AC1578" t="s">
        <v>54</v>
      </c>
      <c r="AD1578" t="s">
        <v>54</v>
      </c>
      <c r="AE1578" t="s">
        <v>73</v>
      </c>
      <c r="AF1578" t="s">
        <v>7333</v>
      </c>
    </row>
    <row r="1579" spans="1:32" x14ac:dyDescent="0.3">
      <c r="A1579" t="s">
        <v>7334</v>
      </c>
      <c r="B1579" t="s">
        <v>7335</v>
      </c>
      <c r="C1579" t="s">
        <v>7335</v>
      </c>
      <c r="D1579" t="s">
        <v>98</v>
      </c>
      <c r="E1579" t="s">
        <v>99</v>
      </c>
      <c r="F1579">
        <v>6</v>
      </c>
      <c r="G1579">
        <v>2022</v>
      </c>
      <c r="H1579" s="1">
        <v>44834.727617800927</v>
      </c>
      <c r="I1579" t="s">
        <v>3355</v>
      </c>
      <c r="J1579">
        <v>89.8</v>
      </c>
      <c r="K1579">
        <v>0</v>
      </c>
      <c r="L1579" t="s">
        <v>38</v>
      </c>
      <c r="M1579" t="s">
        <v>79</v>
      </c>
      <c r="Q1579">
        <v>89.8</v>
      </c>
      <c r="R1579" t="s">
        <v>52</v>
      </c>
      <c r="S1579">
        <v>29.679165999999999</v>
      </c>
      <c r="T1579">
        <v>-95.663611000000003</v>
      </c>
      <c r="U1579">
        <v>0.61099999999999999</v>
      </c>
      <c r="V1579">
        <v>1</v>
      </c>
      <c r="W1579">
        <v>1.18</v>
      </c>
      <c r="X1579">
        <v>0</v>
      </c>
      <c r="Y1579">
        <v>223.12899999999999</v>
      </c>
      <c r="AB1579" t="s">
        <v>41</v>
      </c>
      <c r="AC1579" t="s">
        <v>54</v>
      </c>
      <c r="AD1579" t="s">
        <v>54</v>
      </c>
      <c r="AE1579" t="s">
        <v>73</v>
      </c>
      <c r="AF1579" t="s">
        <v>7336</v>
      </c>
    </row>
    <row r="1580" spans="1:32" x14ac:dyDescent="0.3">
      <c r="A1580" t="s">
        <v>7337</v>
      </c>
      <c r="B1580" t="s">
        <v>7338</v>
      </c>
      <c r="C1580" t="s">
        <v>7339</v>
      </c>
      <c r="D1580" t="s">
        <v>7340</v>
      </c>
      <c r="E1580" t="s">
        <v>159</v>
      </c>
      <c r="F1580">
        <v>10</v>
      </c>
      <c r="G1580">
        <v>2022</v>
      </c>
      <c r="H1580" s="1">
        <v>44979.513433229164</v>
      </c>
      <c r="I1580" t="s">
        <v>3355</v>
      </c>
      <c r="J1580">
        <v>89.4</v>
      </c>
      <c r="K1580">
        <v>0</v>
      </c>
      <c r="L1580" t="s">
        <v>38</v>
      </c>
      <c r="M1580" t="s">
        <v>51</v>
      </c>
      <c r="N1580">
        <v>89.4</v>
      </c>
      <c r="R1580" t="s">
        <v>52</v>
      </c>
      <c r="S1580">
        <v>47.168534999999999</v>
      </c>
      <c r="T1580">
        <v>-122.033917</v>
      </c>
      <c r="Z1580">
        <v>53000130001</v>
      </c>
      <c r="AA1580">
        <v>264.05184236149995</v>
      </c>
      <c r="AB1580" t="s">
        <v>41</v>
      </c>
      <c r="AC1580" t="s">
        <v>54</v>
      </c>
      <c r="AD1580" t="s">
        <v>54</v>
      </c>
      <c r="AE1580" t="s">
        <v>73</v>
      </c>
      <c r="AF1580" t="s">
        <v>7341</v>
      </c>
    </row>
    <row r="1581" spans="1:32" x14ac:dyDescent="0.3">
      <c r="A1581" t="s">
        <v>7342</v>
      </c>
      <c r="B1581" t="s">
        <v>7343</v>
      </c>
      <c r="C1581" t="s">
        <v>7344</v>
      </c>
      <c r="D1581" t="s">
        <v>7345</v>
      </c>
      <c r="E1581" t="s">
        <v>85</v>
      </c>
      <c r="F1581">
        <v>2</v>
      </c>
      <c r="G1581">
        <v>2022</v>
      </c>
      <c r="H1581" s="1">
        <v>44984.53250645833</v>
      </c>
      <c r="I1581" t="s">
        <v>3355</v>
      </c>
      <c r="J1581">
        <v>89.36</v>
      </c>
      <c r="K1581">
        <v>0</v>
      </c>
      <c r="L1581" t="s">
        <v>38</v>
      </c>
      <c r="M1581" t="s">
        <v>79</v>
      </c>
      <c r="Q1581">
        <v>129.21</v>
      </c>
      <c r="R1581" t="s">
        <v>94</v>
      </c>
      <c r="S1581">
        <v>42.990417000000001</v>
      </c>
      <c r="T1581">
        <v>-77.985472000000001</v>
      </c>
      <c r="U1581">
        <v>0.45158333299999998</v>
      </c>
      <c r="V1581">
        <v>1</v>
      </c>
      <c r="W1581">
        <v>1</v>
      </c>
      <c r="X1581">
        <v>0</v>
      </c>
      <c r="Y1581">
        <v>163.887</v>
      </c>
      <c r="Z1581">
        <v>36008006001</v>
      </c>
      <c r="AA1581">
        <v>269.69708864646998</v>
      </c>
      <c r="AB1581" t="s">
        <v>54</v>
      </c>
      <c r="AC1581" t="s">
        <v>64</v>
      </c>
      <c r="AD1581" t="s">
        <v>54</v>
      </c>
      <c r="AE1581" t="s">
        <v>65</v>
      </c>
      <c r="AF1581" t="s">
        <v>7346</v>
      </c>
    </row>
    <row r="1582" spans="1:32" x14ac:dyDescent="0.3">
      <c r="A1582" t="s">
        <v>7347</v>
      </c>
      <c r="B1582" t="s">
        <v>7348</v>
      </c>
      <c r="C1582" t="s">
        <v>7349</v>
      </c>
      <c r="D1582" t="s">
        <v>7350</v>
      </c>
      <c r="E1582" t="s">
        <v>111</v>
      </c>
      <c r="F1582">
        <v>4</v>
      </c>
      <c r="G1582">
        <v>2022</v>
      </c>
      <c r="H1582" s="1">
        <v>44974.701878807871</v>
      </c>
      <c r="I1582" t="s">
        <v>3355</v>
      </c>
      <c r="J1582">
        <v>88.9</v>
      </c>
      <c r="K1582">
        <v>0</v>
      </c>
      <c r="L1582" t="s">
        <v>38</v>
      </c>
      <c r="M1582" t="s">
        <v>79</v>
      </c>
      <c r="Q1582">
        <v>88.9</v>
      </c>
      <c r="R1582" t="s">
        <v>94</v>
      </c>
      <c r="S1582">
        <v>32.857125000000003</v>
      </c>
      <c r="T1582">
        <v>-85.177496000000005</v>
      </c>
      <c r="U1582">
        <v>1.218083333</v>
      </c>
      <c r="V1582">
        <v>1</v>
      </c>
      <c r="W1582">
        <v>2</v>
      </c>
      <c r="X1582">
        <v>1.42</v>
      </c>
      <c r="Y1582">
        <v>443.61799999999999</v>
      </c>
      <c r="Z1582">
        <v>13000851001</v>
      </c>
      <c r="AA1582">
        <v>280.44126705980005</v>
      </c>
      <c r="AB1582" t="s">
        <v>41</v>
      </c>
      <c r="AC1582" t="s">
        <v>54</v>
      </c>
      <c r="AD1582" t="s">
        <v>54</v>
      </c>
      <c r="AE1582" t="s">
        <v>73</v>
      </c>
      <c r="AF1582" t="s">
        <v>7351</v>
      </c>
    </row>
    <row r="1583" spans="1:32" x14ac:dyDescent="0.3">
      <c r="A1583" t="s">
        <v>7352</v>
      </c>
      <c r="B1583" t="s">
        <v>7353</v>
      </c>
      <c r="C1583" t="s">
        <v>7354</v>
      </c>
      <c r="D1583" t="s">
        <v>7355</v>
      </c>
      <c r="E1583" t="s">
        <v>192</v>
      </c>
      <c r="F1583">
        <v>4</v>
      </c>
      <c r="G1583">
        <v>2022</v>
      </c>
      <c r="H1583" s="1">
        <v>44935.504212951389</v>
      </c>
      <c r="I1583" t="s">
        <v>3355</v>
      </c>
      <c r="J1583">
        <v>88.34</v>
      </c>
      <c r="K1583">
        <v>0</v>
      </c>
      <c r="L1583" t="s">
        <v>38</v>
      </c>
      <c r="M1583" t="s">
        <v>51</v>
      </c>
      <c r="N1583">
        <v>88.37</v>
      </c>
      <c r="R1583" t="s">
        <v>52</v>
      </c>
      <c r="S1583">
        <v>32.399186</v>
      </c>
      <c r="T1583">
        <v>-87.040836999999996</v>
      </c>
      <c r="U1583">
        <v>3.733333333</v>
      </c>
      <c r="V1583">
        <v>1</v>
      </c>
      <c r="W1583">
        <v>6</v>
      </c>
      <c r="X1583">
        <v>3.7</v>
      </c>
      <c r="Y1583">
        <v>1360</v>
      </c>
      <c r="Z1583">
        <v>1000153001</v>
      </c>
      <c r="AA1583">
        <v>1742.7421595859</v>
      </c>
      <c r="AB1583" t="s">
        <v>53</v>
      </c>
      <c r="AC1583" t="s">
        <v>72</v>
      </c>
      <c r="AD1583" t="s">
        <v>54</v>
      </c>
      <c r="AE1583" t="s">
        <v>65</v>
      </c>
      <c r="AF1583" t="s">
        <v>7356</v>
      </c>
    </row>
    <row r="1584" spans="1:32" x14ac:dyDescent="0.3">
      <c r="A1584" t="s">
        <v>7357</v>
      </c>
      <c r="B1584" t="s">
        <v>7358</v>
      </c>
      <c r="C1584" t="s">
        <v>7359</v>
      </c>
      <c r="D1584" t="s">
        <v>7360</v>
      </c>
      <c r="E1584" t="s">
        <v>85</v>
      </c>
      <c r="F1584">
        <v>2</v>
      </c>
      <c r="G1584">
        <v>2022</v>
      </c>
      <c r="H1584" s="1">
        <v>44944.566333437499</v>
      </c>
      <c r="I1584" t="s">
        <v>3355</v>
      </c>
      <c r="J1584">
        <v>88.26</v>
      </c>
      <c r="K1584">
        <v>0</v>
      </c>
      <c r="L1584" t="s">
        <v>38</v>
      </c>
      <c r="M1584" t="s">
        <v>79</v>
      </c>
      <c r="Q1584">
        <v>49.95</v>
      </c>
      <c r="R1584" t="s">
        <v>86</v>
      </c>
      <c r="S1584">
        <v>44.999583000000001</v>
      </c>
      <c r="T1584">
        <v>-73.352444000000006</v>
      </c>
      <c r="U1584">
        <v>0.664083333</v>
      </c>
      <c r="V1584">
        <v>1</v>
      </c>
      <c r="W1584">
        <v>2</v>
      </c>
      <c r="X1584">
        <v>0</v>
      </c>
      <c r="Y1584">
        <v>242.36799999999999</v>
      </c>
      <c r="Z1584">
        <v>36005011001</v>
      </c>
      <c r="AA1584">
        <v>479.48172478471002</v>
      </c>
      <c r="AB1584" t="s">
        <v>1420</v>
      </c>
      <c r="AC1584" t="s">
        <v>54</v>
      </c>
      <c r="AD1584" t="s">
        <v>54</v>
      </c>
      <c r="AE1584" t="s">
        <v>73</v>
      </c>
      <c r="AF1584" t="s">
        <v>7361</v>
      </c>
    </row>
    <row r="1585" spans="1:32" x14ac:dyDescent="0.3">
      <c r="A1585" t="s">
        <v>7362</v>
      </c>
      <c r="B1585" t="s">
        <v>7363</v>
      </c>
      <c r="C1585" t="s">
        <v>7364</v>
      </c>
      <c r="D1585" t="s">
        <v>7365</v>
      </c>
      <c r="E1585" t="s">
        <v>259</v>
      </c>
      <c r="F1585">
        <v>7</v>
      </c>
      <c r="G1585">
        <v>2022</v>
      </c>
      <c r="H1585" s="1">
        <v>44950.411734918984</v>
      </c>
      <c r="I1585" t="s">
        <v>3355</v>
      </c>
      <c r="J1585">
        <v>88</v>
      </c>
      <c r="K1585">
        <v>0</v>
      </c>
      <c r="L1585" t="s">
        <v>38</v>
      </c>
      <c r="M1585" t="s">
        <v>51</v>
      </c>
      <c r="N1585">
        <v>88</v>
      </c>
      <c r="R1585" t="s">
        <v>52</v>
      </c>
      <c r="S1585">
        <v>41.324120999999998</v>
      </c>
      <c r="T1585">
        <v>-93.984182000000004</v>
      </c>
      <c r="U1585">
        <v>0</v>
      </c>
      <c r="V1585">
        <v>1</v>
      </c>
      <c r="W1585">
        <v>2.5</v>
      </c>
      <c r="X1585">
        <v>1.75</v>
      </c>
      <c r="Y1585">
        <v>0</v>
      </c>
      <c r="Z1585">
        <v>19000934001</v>
      </c>
      <c r="AA1585">
        <v>389.70409838180001</v>
      </c>
      <c r="AB1585" t="s">
        <v>41</v>
      </c>
      <c r="AC1585" t="s">
        <v>54</v>
      </c>
      <c r="AD1585" t="s">
        <v>215</v>
      </c>
      <c r="AE1585" t="s">
        <v>44</v>
      </c>
      <c r="AF1585" t="s">
        <v>7366</v>
      </c>
    </row>
    <row r="1586" spans="1:32" x14ac:dyDescent="0.3">
      <c r="A1586" t="s">
        <v>7367</v>
      </c>
      <c r="B1586" t="s">
        <v>7368</v>
      </c>
      <c r="C1586" t="s">
        <v>7368</v>
      </c>
      <c r="D1586" t="s">
        <v>98</v>
      </c>
      <c r="E1586" t="s">
        <v>99</v>
      </c>
      <c r="F1586">
        <v>6</v>
      </c>
      <c r="G1586">
        <v>2022</v>
      </c>
      <c r="H1586" s="1">
        <v>44833.451434432871</v>
      </c>
      <c r="I1586" t="s">
        <v>3355</v>
      </c>
      <c r="J1586">
        <v>87.07</v>
      </c>
      <c r="K1586">
        <v>0</v>
      </c>
      <c r="L1586" t="s">
        <v>38</v>
      </c>
      <c r="M1586" t="s">
        <v>79</v>
      </c>
      <c r="Q1586">
        <v>87.07</v>
      </c>
      <c r="R1586" t="s">
        <v>94</v>
      </c>
      <c r="S1586">
        <v>29.817001000000001</v>
      </c>
      <c r="T1586">
        <v>-95.164479999999998</v>
      </c>
      <c r="AB1586" t="s">
        <v>41</v>
      </c>
      <c r="AC1586" t="s">
        <v>54</v>
      </c>
      <c r="AD1586" t="s">
        <v>54</v>
      </c>
      <c r="AE1586" t="s">
        <v>54</v>
      </c>
      <c r="AF1586" t="s">
        <v>7369</v>
      </c>
    </row>
    <row r="1587" spans="1:32" x14ac:dyDescent="0.3">
      <c r="A1587" t="s">
        <v>7370</v>
      </c>
      <c r="B1587" t="s">
        <v>7371</v>
      </c>
      <c r="C1587" t="s">
        <v>7371</v>
      </c>
      <c r="D1587" t="s">
        <v>98</v>
      </c>
      <c r="E1587" t="s">
        <v>99</v>
      </c>
      <c r="F1587">
        <v>6</v>
      </c>
      <c r="G1587">
        <v>2022</v>
      </c>
      <c r="H1587" s="1">
        <v>44834.619775150466</v>
      </c>
      <c r="I1587" t="s">
        <v>3355</v>
      </c>
      <c r="J1587">
        <v>86.69</v>
      </c>
      <c r="K1587">
        <v>0</v>
      </c>
      <c r="L1587" t="s">
        <v>38</v>
      </c>
      <c r="M1587" t="s">
        <v>79</v>
      </c>
      <c r="Q1587">
        <v>86.69</v>
      </c>
      <c r="R1587" t="s">
        <v>52</v>
      </c>
      <c r="S1587">
        <v>29.928833000000001</v>
      </c>
      <c r="T1587">
        <v>-95.672721999999993</v>
      </c>
      <c r="U1587">
        <v>0.53100000000000003</v>
      </c>
      <c r="V1587">
        <v>1</v>
      </c>
      <c r="W1587">
        <v>1.4</v>
      </c>
      <c r="X1587">
        <v>0</v>
      </c>
      <c r="Y1587">
        <v>193.88399999999999</v>
      </c>
      <c r="AB1587" t="s">
        <v>41</v>
      </c>
      <c r="AC1587" t="s">
        <v>54</v>
      </c>
      <c r="AD1587" t="s">
        <v>54</v>
      </c>
      <c r="AE1587" t="s">
        <v>73</v>
      </c>
      <c r="AF1587" t="s">
        <v>7372</v>
      </c>
    </row>
    <row r="1588" spans="1:32" x14ac:dyDescent="0.3">
      <c r="A1588" t="s">
        <v>7373</v>
      </c>
      <c r="B1588" t="s">
        <v>7374</v>
      </c>
      <c r="C1588" t="s">
        <v>7375</v>
      </c>
      <c r="D1588" t="s">
        <v>7376</v>
      </c>
      <c r="E1588" t="s">
        <v>36</v>
      </c>
      <c r="F1588">
        <v>9</v>
      </c>
      <c r="G1588">
        <v>2022</v>
      </c>
      <c r="H1588" s="1">
        <v>44964.560885219908</v>
      </c>
      <c r="I1588" t="s">
        <v>3355</v>
      </c>
      <c r="J1588">
        <v>85.75</v>
      </c>
      <c r="K1588">
        <v>0</v>
      </c>
      <c r="L1588" t="s">
        <v>38</v>
      </c>
      <c r="M1588" t="s">
        <v>51</v>
      </c>
      <c r="N1588">
        <v>85.75</v>
      </c>
      <c r="R1588" t="s">
        <v>52</v>
      </c>
      <c r="S1588">
        <v>37.586975171467898</v>
      </c>
      <c r="T1588">
        <v>-120.859008041587</v>
      </c>
      <c r="Z1588">
        <v>6005108001</v>
      </c>
      <c r="AA1588">
        <v>466.1880803072001</v>
      </c>
      <c r="AB1588" t="s">
        <v>41</v>
      </c>
      <c r="AC1588" t="s">
        <v>64</v>
      </c>
      <c r="AD1588" t="s">
        <v>54</v>
      </c>
      <c r="AE1588" t="s">
        <v>73</v>
      </c>
      <c r="AF1588" t="s">
        <v>7377</v>
      </c>
    </row>
    <row r="1589" spans="1:32" x14ac:dyDescent="0.3">
      <c r="A1589" t="s">
        <v>7378</v>
      </c>
      <c r="B1589" t="s">
        <v>7379</v>
      </c>
      <c r="C1589" t="s">
        <v>7380</v>
      </c>
      <c r="D1589" t="s">
        <v>7381</v>
      </c>
      <c r="E1589" t="s">
        <v>136</v>
      </c>
      <c r="F1589">
        <v>4</v>
      </c>
      <c r="G1589">
        <v>2022</v>
      </c>
      <c r="H1589" s="1">
        <v>44971.564694097222</v>
      </c>
      <c r="I1589" t="s">
        <v>3355</v>
      </c>
      <c r="J1589">
        <v>85.67</v>
      </c>
      <c r="K1589">
        <v>0</v>
      </c>
      <c r="L1589" t="s">
        <v>38</v>
      </c>
      <c r="M1589" t="s">
        <v>51</v>
      </c>
      <c r="N1589">
        <v>85.67</v>
      </c>
      <c r="R1589" t="s">
        <v>52</v>
      </c>
      <c r="S1589">
        <v>35.236761000000001</v>
      </c>
      <c r="T1589">
        <v>-81.061509000000001</v>
      </c>
      <c r="U1589">
        <v>0.67297499999999999</v>
      </c>
      <c r="V1589">
        <v>1</v>
      </c>
      <c r="W1589">
        <v>4</v>
      </c>
      <c r="X1589">
        <v>0</v>
      </c>
      <c r="Y1589">
        <v>245.81870000000001</v>
      </c>
      <c r="Z1589">
        <v>37003610001</v>
      </c>
      <c r="AA1589">
        <v>881.38683933079983</v>
      </c>
      <c r="AB1589" t="s">
        <v>41</v>
      </c>
      <c r="AC1589" t="s">
        <v>72</v>
      </c>
      <c r="AD1589" t="s">
        <v>54</v>
      </c>
      <c r="AE1589" t="s">
        <v>1814</v>
      </c>
      <c r="AF1589" t="s">
        <v>7382</v>
      </c>
    </row>
    <row r="1590" spans="1:32" x14ac:dyDescent="0.3">
      <c r="A1590" t="s">
        <v>7383</v>
      </c>
      <c r="B1590" t="s">
        <v>7384</v>
      </c>
      <c r="C1590" t="s">
        <v>7384</v>
      </c>
      <c r="D1590" t="s">
        <v>2578</v>
      </c>
      <c r="E1590" t="s">
        <v>99</v>
      </c>
      <c r="F1590">
        <v>6</v>
      </c>
      <c r="G1590">
        <v>2022</v>
      </c>
      <c r="H1590" s="1">
        <v>44834.505718518521</v>
      </c>
      <c r="I1590" t="s">
        <v>3355</v>
      </c>
      <c r="J1590">
        <v>85.572000000000003</v>
      </c>
      <c r="K1590">
        <v>0</v>
      </c>
      <c r="L1590" t="s">
        <v>38</v>
      </c>
      <c r="M1590" t="s">
        <v>473</v>
      </c>
      <c r="N1590">
        <v>9.8420000000000005</v>
      </c>
      <c r="Q1590">
        <v>75.73</v>
      </c>
      <c r="R1590" t="s">
        <v>936</v>
      </c>
      <c r="S1590">
        <v>29.375809</v>
      </c>
      <c r="T1590">
        <v>-95.074950000000001</v>
      </c>
      <c r="U1590">
        <v>0.76191666700000005</v>
      </c>
      <c r="V1590">
        <v>1</v>
      </c>
      <c r="W1590">
        <v>1.5</v>
      </c>
      <c r="X1590">
        <v>1.5</v>
      </c>
      <c r="Y1590">
        <v>277.37799999999999</v>
      </c>
      <c r="Z1590">
        <v>48007023002</v>
      </c>
      <c r="AA1590">
        <v>546.31415660999994</v>
      </c>
      <c r="AB1590" t="s">
        <v>118</v>
      </c>
      <c r="AC1590" t="s">
        <v>54</v>
      </c>
      <c r="AD1590" t="s">
        <v>54</v>
      </c>
      <c r="AE1590" t="s">
        <v>73</v>
      </c>
      <c r="AF1590" t="s">
        <v>7385</v>
      </c>
    </row>
    <row r="1591" spans="1:32" x14ac:dyDescent="0.3">
      <c r="A1591" t="s">
        <v>7386</v>
      </c>
      <c r="B1591" t="s">
        <v>7387</v>
      </c>
      <c r="C1591" t="s">
        <v>7388</v>
      </c>
      <c r="D1591" t="s">
        <v>7389</v>
      </c>
      <c r="E1591" t="s">
        <v>543</v>
      </c>
      <c r="F1591">
        <v>7</v>
      </c>
      <c r="G1591">
        <v>2022</v>
      </c>
      <c r="H1591" s="1">
        <v>44978.480427627313</v>
      </c>
      <c r="I1591" t="s">
        <v>3355</v>
      </c>
      <c r="J1591">
        <v>85.56</v>
      </c>
      <c r="K1591">
        <v>0</v>
      </c>
      <c r="L1591" t="s">
        <v>38</v>
      </c>
      <c r="M1591" t="s">
        <v>51</v>
      </c>
      <c r="N1591">
        <v>104.12</v>
      </c>
      <c r="R1591" t="s">
        <v>52</v>
      </c>
      <c r="S1591">
        <v>36.978917000000003</v>
      </c>
      <c r="T1591">
        <v>-93.741721999999996</v>
      </c>
      <c r="U1591">
        <v>1.7536666670000001</v>
      </c>
      <c r="V1591">
        <v>1</v>
      </c>
      <c r="W1591">
        <v>0</v>
      </c>
      <c r="X1591">
        <v>0</v>
      </c>
      <c r="Y1591">
        <v>639.72670000000005</v>
      </c>
      <c r="Z1591">
        <v>29001033001</v>
      </c>
      <c r="AA1591">
        <v>642.82965761109995</v>
      </c>
      <c r="AB1591" t="s">
        <v>53</v>
      </c>
      <c r="AC1591" t="s">
        <v>54</v>
      </c>
      <c r="AD1591" t="s">
        <v>54</v>
      </c>
      <c r="AE1591" t="s">
        <v>73</v>
      </c>
      <c r="AF1591" t="s">
        <v>7390</v>
      </c>
    </row>
    <row r="1592" spans="1:32" x14ac:dyDescent="0.3">
      <c r="A1592" t="s">
        <v>7391</v>
      </c>
      <c r="B1592" t="s">
        <v>7392</v>
      </c>
      <c r="C1592" t="s">
        <v>7393</v>
      </c>
      <c r="D1592" t="s">
        <v>7394</v>
      </c>
      <c r="E1592" t="s">
        <v>213</v>
      </c>
      <c r="F1592">
        <v>3</v>
      </c>
      <c r="G1592">
        <v>2022</v>
      </c>
      <c r="H1592" s="1">
        <v>44960.40463297454</v>
      </c>
      <c r="I1592" t="s">
        <v>3355</v>
      </c>
      <c r="J1592">
        <v>85.37</v>
      </c>
      <c r="K1592">
        <v>0</v>
      </c>
      <c r="L1592" t="s">
        <v>38</v>
      </c>
      <c r="M1592" t="s">
        <v>39</v>
      </c>
      <c r="N1592">
        <v>70.48</v>
      </c>
      <c r="Q1592">
        <v>14.89</v>
      </c>
      <c r="R1592" t="s">
        <v>561</v>
      </c>
      <c r="S1592">
        <v>40.341203</v>
      </c>
      <c r="T1592">
        <v>-76.022160999999997</v>
      </c>
      <c r="U1592">
        <v>0.53591666699999996</v>
      </c>
      <c r="V1592">
        <v>1</v>
      </c>
      <c r="W1592">
        <v>1.25</v>
      </c>
      <c r="X1592">
        <v>0</v>
      </c>
      <c r="Y1592">
        <v>195.46600000000001</v>
      </c>
      <c r="Z1592">
        <v>42001047001</v>
      </c>
      <c r="AA1592">
        <v>282.26231424849999</v>
      </c>
      <c r="AB1592" t="s">
        <v>118</v>
      </c>
      <c r="AC1592" t="s">
        <v>54</v>
      </c>
      <c r="AD1592" t="s">
        <v>54</v>
      </c>
      <c r="AE1592" t="s">
        <v>44</v>
      </c>
      <c r="AF1592" t="s">
        <v>7395</v>
      </c>
    </row>
    <row r="1593" spans="1:32" x14ac:dyDescent="0.3">
      <c r="A1593" t="s">
        <v>7396</v>
      </c>
      <c r="B1593" t="s">
        <v>7397</v>
      </c>
      <c r="C1593" t="s">
        <v>7398</v>
      </c>
      <c r="D1593" t="s">
        <v>7399</v>
      </c>
      <c r="E1593" t="s">
        <v>259</v>
      </c>
      <c r="F1593">
        <v>7</v>
      </c>
      <c r="G1593">
        <v>2022</v>
      </c>
      <c r="H1593" s="1">
        <v>44973.53241925926</v>
      </c>
      <c r="I1593" t="s">
        <v>3355</v>
      </c>
      <c r="J1593">
        <v>85.22</v>
      </c>
      <c r="K1593">
        <v>0</v>
      </c>
      <c r="L1593" t="s">
        <v>38</v>
      </c>
      <c r="M1593" t="s">
        <v>51</v>
      </c>
      <c r="N1593">
        <v>85.22</v>
      </c>
      <c r="R1593" t="s">
        <v>52</v>
      </c>
      <c r="S1593">
        <v>42.725777999999998</v>
      </c>
      <c r="T1593">
        <v>-95.566638999999995</v>
      </c>
      <c r="U1593">
        <v>0</v>
      </c>
      <c r="V1593">
        <v>2</v>
      </c>
      <c r="W1593">
        <v>3.87</v>
      </c>
      <c r="X1593">
        <v>2.387</v>
      </c>
      <c r="Y1593">
        <v>0</v>
      </c>
      <c r="Z1593">
        <v>19000146001</v>
      </c>
      <c r="AA1593">
        <v>659.21908230939994</v>
      </c>
      <c r="AB1593" t="s">
        <v>41</v>
      </c>
      <c r="AC1593" t="s">
        <v>64</v>
      </c>
      <c r="AD1593" t="s">
        <v>54</v>
      </c>
      <c r="AE1593" t="s">
        <v>73</v>
      </c>
      <c r="AF1593" t="s">
        <v>7400</v>
      </c>
    </row>
    <row r="1594" spans="1:32" x14ac:dyDescent="0.3">
      <c r="A1594" t="s">
        <v>7401</v>
      </c>
      <c r="B1594" t="s">
        <v>7402</v>
      </c>
      <c r="C1594" t="s">
        <v>7403</v>
      </c>
      <c r="D1594" t="s">
        <v>7404</v>
      </c>
      <c r="E1594" t="s">
        <v>192</v>
      </c>
      <c r="F1594">
        <v>4</v>
      </c>
      <c r="G1594">
        <v>2022</v>
      </c>
      <c r="H1594" s="1">
        <v>44936.619792800928</v>
      </c>
      <c r="I1594" t="s">
        <v>3355</v>
      </c>
      <c r="J1594">
        <v>85.2</v>
      </c>
      <c r="K1594">
        <v>0</v>
      </c>
      <c r="L1594" t="s">
        <v>38</v>
      </c>
      <c r="M1594" t="s">
        <v>51</v>
      </c>
      <c r="N1594">
        <v>85.2</v>
      </c>
      <c r="R1594" t="s">
        <v>52</v>
      </c>
      <c r="S1594">
        <v>34.731699999999996</v>
      </c>
      <c r="T1594">
        <v>-87.7136</v>
      </c>
      <c r="U1594">
        <v>1.1138333330000001</v>
      </c>
      <c r="V1594">
        <v>1</v>
      </c>
      <c r="W1594">
        <v>1.62</v>
      </c>
      <c r="X1594">
        <v>1.4982</v>
      </c>
      <c r="Y1594">
        <v>406.25299999999999</v>
      </c>
      <c r="Z1594">
        <v>1000177001</v>
      </c>
      <c r="AA1594">
        <v>717.49259234780004</v>
      </c>
      <c r="AB1594" t="s">
        <v>53</v>
      </c>
      <c r="AC1594" t="s">
        <v>54</v>
      </c>
      <c r="AD1594" t="s">
        <v>54</v>
      </c>
      <c r="AE1594" t="s">
        <v>44</v>
      </c>
      <c r="AF1594" t="s">
        <v>7405</v>
      </c>
    </row>
    <row r="1595" spans="1:32" x14ac:dyDescent="0.3">
      <c r="A1595" t="s">
        <v>7406</v>
      </c>
      <c r="B1595" t="s">
        <v>7407</v>
      </c>
      <c r="C1595" t="s">
        <v>7408</v>
      </c>
      <c r="D1595" t="s">
        <v>7409</v>
      </c>
      <c r="E1595" t="s">
        <v>259</v>
      </c>
      <c r="F1595">
        <v>7</v>
      </c>
      <c r="G1595">
        <v>2022</v>
      </c>
      <c r="H1595" s="1">
        <v>44963.450620555559</v>
      </c>
      <c r="I1595" t="s">
        <v>3355</v>
      </c>
      <c r="J1595">
        <v>85</v>
      </c>
      <c r="K1595">
        <v>0</v>
      </c>
      <c r="L1595" t="s">
        <v>38</v>
      </c>
      <c r="M1595" t="s">
        <v>79</v>
      </c>
      <c r="Q1595">
        <v>85</v>
      </c>
      <c r="R1595" t="s">
        <v>52</v>
      </c>
      <c r="S1595">
        <v>42.079082999999997</v>
      </c>
      <c r="T1595">
        <v>-90.665417000000005</v>
      </c>
      <c r="U1595">
        <v>0</v>
      </c>
      <c r="V1595">
        <v>1</v>
      </c>
      <c r="W1595">
        <v>2.4</v>
      </c>
      <c r="X1595">
        <v>1.3</v>
      </c>
      <c r="Y1595">
        <v>0</v>
      </c>
      <c r="Z1595">
        <v>19000529001</v>
      </c>
      <c r="AA1595">
        <v>300.10857669775999</v>
      </c>
      <c r="AB1595" t="s">
        <v>41</v>
      </c>
      <c r="AC1595" t="s">
        <v>72</v>
      </c>
      <c r="AD1595" t="s">
        <v>215</v>
      </c>
      <c r="AE1595" t="s">
        <v>73</v>
      </c>
      <c r="AF1595" t="s">
        <v>7410</v>
      </c>
    </row>
    <row r="1596" spans="1:32" x14ac:dyDescent="0.3">
      <c r="A1596" t="s">
        <v>7411</v>
      </c>
      <c r="B1596" t="s">
        <v>7412</v>
      </c>
      <c r="C1596" t="s">
        <v>7413</v>
      </c>
      <c r="D1596" t="s">
        <v>7414</v>
      </c>
      <c r="E1596" t="s">
        <v>1719</v>
      </c>
      <c r="F1596">
        <v>7</v>
      </c>
      <c r="G1596">
        <v>2022</v>
      </c>
      <c r="H1596" s="1">
        <v>44960.38975884259</v>
      </c>
      <c r="I1596" t="s">
        <v>3355</v>
      </c>
      <c r="J1596">
        <v>85</v>
      </c>
      <c r="K1596">
        <v>0</v>
      </c>
      <c r="L1596" t="s">
        <v>38</v>
      </c>
      <c r="M1596" t="s">
        <v>51</v>
      </c>
      <c r="N1596">
        <v>85</v>
      </c>
      <c r="R1596" t="s">
        <v>52</v>
      </c>
      <c r="S1596">
        <v>37.952911999999998</v>
      </c>
      <c r="T1596">
        <v>-100.83076</v>
      </c>
      <c r="U1596">
        <v>0.53020833300000003</v>
      </c>
      <c r="V1596">
        <v>1</v>
      </c>
      <c r="W1596">
        <v>1.3</v>
      </c>
      <c r="X1596">
        <v>0.57499999999999996</v>
      </c>
      <c r="Y1596">
        <v>193.66249999999999</v>
      </c>
      <c r="Z1596">
        <v>20001102001</v>
      </c>
      <c r="AA1596">
        <v>473.4722690619999</v>
      </c>
      <c r="AB1596" t="s">
        <v>41</v>
      </c>
      <c r="AC1596" t="s">
        <v>54</v>
      </c>
      <c r="AD1596" t="s">
        <v>54</v>
      </c>
      <c r="AE1596" t="s">
        <v>73</v>
      </c>
      <c r="AF1596" t="s">
        <v>7415</v>
      </c>
    </row>
    <row r="1597" spans="1:32" x14ac:dyDescent="0.3">
      <c r="A1597" t="s">
        <v>7416</v>
      </c>
      <c r="B1597" t="s">
        <v>7417</v>
      </c>
      <c r="C1597" t="s">
        <v>7417</v>
      </c>
      <c r="D1597" t="s">
        <v>98</v>
      </c>
      <c r="E1597" t="s">
        <v>99</v>
      </c>
      <c r="F1597">
        <v>6</v>
      </c>
      <c r="G1597">
        <v>2022</v>
      </c>
      <c r="H1597" s="1">
        <v>44831.382293171293</v>
      </c>
      <c r="I1597" t="s">
        <v>3355</v>
      </c>
      <c r="J1597">
        <v>84.76</v>
      </c>
      <c r="K1597">
        <v>0</v>
      </c>
      <c r="L1597" t="s">
        <v>38</v>
      </c>
      <c r="M1597" t="s">
        <v>79</v>
      </c>
      <c r="Q1597">
        <v>84.76</v>
      </c>
      <c r="R1597" t="s">
        <v>52</v>
      </c>
      <c r="S1597">
        <v>29.996662000000001</v>
      </c>
      <c r="T1597">
        <v>-95.521876000000006</v>
      </c>
      <c r="U1597">
        <v>0.631833333</v>
      </c>
      <c r="V1597">
        <v>1</v>
      </c>
      <c r="W1597">
        <v>1.3</v>
      </c>
      <c r="X1597">
        <v>1.3</v>
      </c>
      <c r="Y1597">
        <v>230.74299999999999</v>
      </c>
      <c r="AB1597" t="s">
        <v>41</v>
      </c>
      <c r="AC1597" t="s">
        <v>54</v>
      </c>
      <c r="AD1597" t="s">
        <v>54</v>
      </c>
      <c r="AE1597" t="s">
        <v>54</v>
      </c>
      <c r="AF1597" t="s">
        <v>7418</v>
      </c>
    </row>
    <row r="1598" spans="1:32" x14ac:dyDescent="0.3">
      <c r="A1598" t="s">
        <v>7419</v>
      </c>
      <c r="B1598" t="s">
        <v>7420</v>
      </c>
      <c r="C1598" t="s">
        <v>7421</v>
      </c>
      <c r="D1598" t="s">
        <v>7422</v>
      </c>
      <c r="E1598" t="s">
        <v>253</v>
      </c>
      <c r="F1598">
        <v>5</v>
      </c>
      <c r="G1598">
        <v>2022</v>
      </c>
      <c r="H1598" s="1">
        <v>44957.427954999999</v>
      </c>
      <c r="I1598" t="s">
        <v>3355</v>
      </c>
      <c r="J1598">
        <v>84.7</v>
      </c>
      <c r="K1598">
        <v>0</v>
      </c>
      <c r="L1598" t="s">
        <v>38</v>
      </c>
      <c r="M1598" t="s">
        <v>51</v>
      </c>
      <c r="N1598">
        <v>45.2</v>
      </c>
      <c r="R1598" t="s">
        <v>52</v>
      </c>
      <c r="S1598">
        <v>39.758611000000002</v>
      </c>
      <c r="T1598">
        <v>-87.222860999999995</v>
      </c>
      <c r="U1598">
        <v>0.68786666699999999</v>
      </c>
      <c r="V1598">
        <v>1</v>
      </c>
      <c r="W1598">
        <v>1.1000000000000001</v>
      </c>
      <c r="X1598">
        <v>0.88</v>
      </c>
      <c r="Y1598">
        <v>249.2527</v>
      </c>
      <c r="Z1598">
        <v>18005214001</v>
      </c>
      <c r="AA1598">
        <v>273.15707830499997</v>
      </c>
      <c r="AB1598" t="s">
        <v>41</v>
      </c>
      <c r="AC1598" t="s">
        <v>54</v>
      </c>
      <c r="AD1598" t="s">
        <v>54</v>
      </c>
      <c r="AE1598" t="s">
        <v>54</v>
      </c>
      <c r="AF1598" t="s">
        <v>7423</v>
      </c>
    </row>
    <row r="1599" spans="1:32" x14ac:dyDescent="0.3">
      <c r="A1599" t="s">
        <v>7424</v>
      </c>
      <c r="B1599" t="s">
        <v>7425</v>
      </c>
      <c r="C1599" t="s">
        <v>7426</v>
      </c>
      <c r="D1599" t="s">
        <v>7427</v>
      </c>
      <c r="E1599" t="s">
        <v>213</v>
      </c>
      <c r="F1599">
        <v>3</v>
      </c>
      <c r="G1599">
        <v>2022</v>
      </c>
      <c r="H1599" s="1">
        <v>44971.332096608799</v>
      </c>
      <c r="I1599" t="s">
        <v>3355</v>
      </c>
      <c r="J1599">
        <v>83.6</v>
      </c>
      <c r="K1599">
        <v>0</v>
      </c>
      <c r="L1599" t="s">
        <v>38</v>
      </c>
      <c r="M1599" t="s">
        <v>51</v>
      </c>
      <c r="N1599">
        <v>46.6</v>
      </c>
      <c r="R1599" t="s">
        <v>52</v>
      </c>
      <c r="S1599">
        <v>40.533099999999997</v>
      </c>
      <c r="T1599">
        <v>-76.968000000000004</v>
      </c>
      <c r="U1599">
        <v>0.42391666700000002</v>
      </c>
      <c r="V1599">
        <v>1</v>
      </c>
      <c r="W1599">
        <v>1</v>
      </c>
      <c r="X1599">
        <v>0</v>
      </c>
      <c r="Y1599">
        <v>154.44</v>
      </c>
      <c r="Z1599">
        <v>42001164001</v>
      </c>
      <c r="AA1599">
        <v>254.94660641799999</v>
      </c>
      <c r="AB1599" t="s">
        <v>41</v>
      </c>
      <c r="AC1599" t="s">
        <v>54</v>
      </c>
      <c r="AD1599" t="s">
        <v>54</v>
      </c>
      <c r="AE1599" t="s">
        <v>73</v>
      </c>
      <c r="AF1599" t="s">
        <v>7428</v>
      </c>
    </row>
    <row r="1600" spans="1:32" x14ac:dyDescent="0.3">
      <c r="A1600" t="s">
        <v>7429</v>
      </c>
      <c r="B1600" t="s">
        <v>7430</v>
      </c>
      <c r="C1600" t="s">
        <v>7431</v>
      </c>
      <c r="D1600" t="s">
        <v>7432</v>
      </c>
      <c r="E1600" t="s">
        <v>259</v>
      </c>
      <c r="F1600">
        <v>7</v>
      </c>
      <c r="G1600">
        <v>2022</v>
      </c>
      <c r="H1600" s="1">
        <v>44971.432766469909</v>
      </c>
      <c r="I1600" t="s">
        <v>3355</v>
      </c>
      <c r="J1600">
        <v>83.26</v>
      </c>
      <c r="K1600">
        <v>0</v>
      </c>
      <c r="L1600" t="s">
        <v>38</v>
      </c>
      <c r="M1600" t="s">
        <v>51</v>
      </c>
      <c r="N1600">
        <v>83.26</v>
      </c>
      <c r="R1600" t="s">
        <v>52</v>
      </c>
      <c r="S1600">
        <v>41.033917000000002</v>
      </c>
      <c r="T1600">
        <v>-95.749583000000001</v>
      </c>
      <c r="U1600">
        <v>0</v>
      </c>
      <c r="V1600">
        <v>1</v>
      </c>
      <c r="W1600">
        <v>1.5609999999999999</v>
      </c>
      <c r="X1600">
        <v>1.43</v>
      </c>
      <c r="Y1600">
        <v>0</v>
      </c>
      <c r="Z1600">
        <v>19000328001</v>
      </c>
      <c r="AA1600">
        <v>187.02154627949</v>
      </c>
      <c r="AB1600" t="s">
        <v>407</v>
      </c>
      <c r="AC1600" t="s">
        <v>72</v>
      </c>
      <c r="AD1600" t="s">
        <v>54</v>
      </c>
      <c r="AE1600" t="s">
        <v>65</v>
      </c>
      <c r="AF1600" t="s">
        <v>7433</v>
      </c>
    </row>
    <row r="1601" spans="1:32" x14ac:dyDescent="0.3">
      <c r="A1601" t="s">
        <v>7434</v>
      </c>
      <c r="B1601" t="s">
        <v>7435</v>
      </c>
      <c r="C1601" t="s">
        <v>7435</v>
      </c>
      <c r="D1601" t="s">
        <v>98</v>
      </c>
      <c r="E1601" t="s">
        <v>99</v>
      </c>
      <c r="F1601">
        <v>6</v>
      </c>
      <c r="G1601">
        <v>2022</v>
      </c>
      <c r="H1601" s="1">
        <v>44834.518656875</v>
      </c>
      <c r="I1601" t="s">
        <v>3355</v>
      </c>
      <c r="J1601">
        <v>83.07</v>
      </c>
      <c r="K1601">
        <v>0</v>
      </c>
      <c r="L1601" t="s">
        <v>38</v>
      </c>
      <c r="M1601" t="s">
        <v>79</v>
      </c>
      <c r="Q1601">
        <v>83.07</v>
      </c>
      <c r="R1601" t="s">
        <v>52</v>
      </c>
      <c r="S1601">
        <v>29.818097000000002</v>
      </c>
      <c r="T1601">
        <v>-95.743688000000006</v>
      </c>
      <c r="U1601">
        <v>0.66416666700000004</v>
      </c>
      <c r="V1601">
        <v>1</v>
      </c>
      <c r="W1601">
        <v>2.35</v>
      </c>
      <c r="X1601">
        <v>1.35</v>
      </c>
      <c r="Y1601">
        <v>242.39</v>
      </c>
      <c r="Z1601">
        <v>48007582001</v>
      </c>
      <c r="AB1601" t="s">
        <v>41</v>
      </c>
      <c r="AC1601" t="s">
        <v>54</v>
      </c>
      <c r="AD1601" t="s">
        <v>54</v>
      </c>
      <c r="AE1601" t="s">
        <v>73</v>
      </c>
      <c r="AF1601" t="s">
        <v>7436</v>
      </c>
    </row>
    <row r="1602" spans="1:32" x14ac:dyDescent="0.3">
      <c r="A1602" t="s">
        <v>7437</v>
      </c>
      <c r="B1602" t="s">
        <v>7438</v>
      </c>
      <c r="C1602" t="s">
        <v>7439</v>
      </c>
      <c r="D1602" t="s">
        <v>7440</v>
      </c>
      <c r="E1602" t="s">
        <v>192</v>
      </c>
      <c r="F1602">
        <v>4</v>
      </c>
      <c r="G1602">
        <v>2022</v>
      </c>
      <c r="H1602" s="1">
        <v>44959.665060486113</v>
      </c>
      <c r="I1602" t="s">
        <v>3355</v>
      </c>
      <c r="J1602">
        <v>82.77</v>
      </c>
      <c r="K1602">
        <v>1</v>
      </c>
      <c r="L1602" t="s">
        <v>679</v>
      </c>
      <c r="M1602" t="s">
        <v>679</v>
      </c>
      <c r="O1602">
        <v>87</v>
      </c>
      <c r="R1602" t="s">
        <v>52</v>
      </c>
      <c r="S1602">
        <v>32.847222000000002</v>
      </c>
      <c r="T1602">
        <v>-86.606943999999999</v>
      </c>
      <c r="U1602">
        <v>1.577916667</v>
      </c>
      <c r="V1602">
        <v>1</v>
      </c>
      <c r="W1602">
        <v>2.25</v>
      </c>
      <c r="X1602">
        <v>2.0299999999999998</v>
      </c>
      <c r="Y1602">
        <v>574.74900000000002</v>
      </c>
      <c r="Z1602">
        <v>1000241002</v>
      </c>
      <c r="AA1602">
        <v>708.38735640429979</v>
      </c>
      <c r="AB1602" t="s">
        <v>1420</v>
      </c>
      <c r="AC1602" t="s">
        <v>54</v>
      </c>
      <c r="AD1602" t="s">
        <v>54</v>
      </c>
      <c r="AE1602" t="s">
        <v>44</v>
      </c>
      <c r="AF1602" t="s">
        <v>7441</v>
      </c>
    </row>
    <row r="1603" spans="1:32" x14ac:dyDescent="0.3">
      <c r="A1603" t="s">
        <v>7442</v>
      </c>
      <c r="B1603" t="s">
        <v>7443</v>
      </c>
      <c r="C1603" t="s">
        <v>7444</v>
      </c>
      <c r="D1603" t="s">
        <v>7445</v>
      </c>
      <c r="E1603" t="s">
        <v>213</v>
      </c>
      <c r="F1603">
        <v>3</v>
      </c>
      <c r="G1603">
        <v>2022</v>
      </c>
      <c r="H1603" s="1">
        <v>44930.603747071757</v>
      </c>
      <c r="I1603" t="s">
        <v>3355</v>
      </c>
      <c r="J1603">
        <v>82.65</v>
      </c>
      <c r="K1603">
        <v>0</v>
      </c>
      <c r="L1603" t="s">
        <v>38</v>
      </c>
      <c r="M1603" t="s">
        <v>79</v>
      </c>
      <c r="Q1603">
        <v>82.65</v>
      </c>
      <c r="R1603" t="s">
        <v>94</v>
      </c>
      <c r="S1603">
        <v>40.276449999999997</v>
      </c>
      <c r="T1603">
        <v>-80.137964999999994</v>
      </c>
      <c r="U1603">
        <v>0.64024999999999999</v>
      </c>
      <c r="V1603">
        <v>1</v>
      </c>
      <c r="W1603">
        <v>1.2</v>
      </c>
      <c r="X1603">
        <v>0</v>
      </c>
      <c r="Y1603">
        <v>231.92500000000001</v>
      </c>
      <c r="Z1603">
        <v>42005041001</v>
      </c>
      <c r="AA1603">
        <v>182.10471886999997</v>
      </c>
      <c r="AB1603" t="s">
        <v>41</v>
      </c>
      <c r="AC1603" t="s">
        <v>54</v>
      </c>
      <c r="AD1603" t="s">
        <v>54</v>
      </c>
      <c r="AE1603" t="s">
        <v>73</v>
      </c>
      <c r="AF1603" t="s">
        <v>7446</v>
      </c>
    </row>
    <row r="1604" spans="1:32" x14ac:dyDescent="0.3">
      <c r="A1604" t="s">
        <v>7447</v>
      </c>
      <c r="B1604" t="s">
        <v>7448</v>
      </c>
      <c r="C1604" t="s">
        <v>7449</v>
      </c>
      <c r="D1604" t="s">
        <v>7450</v>
      </c>
      <c r="E1604" t="s">
        <v>1719</v>
      </c>
      <c r="F1604">
        <v>7</v>
      </c>
      <c r="G1604">
        <v>2022</v>
      </c>
      <c r="H1604" s="1">
        <v>44985.458603344909</v>
      </c>
      <c r="I1604" t="s">
        <v>3355</v>
      </c>
      <c r="J1604">
        <v>82.52</v>
      </c>
      <c r="K1604">
        <v>0</v>
      </c>
      <c r="L1604" t="s">
        <v>38</v>
      </c>
      <c r="M1604" t="s">
        <v>51</v>
      </c>
      <c r="N1604">
        <v>82.52</v>
      </c>
      <c r="R1604" t="s">
        <v>52</v>
      </c>
      <c r="S1604">
        <v>38.592514165896901</v>
      </c>
      <c r="T1604">
        <v>-94.851476784025706</v>
      </c>
      <c r="U1604">
        <v>0.74809166699999996</v>
      </c>
      <c r="V1604">
        <v>1</v>
      </c>
      <c r="W1604">
        <v>1.4</v>
      </c>
      <c r="X1604">
        <v>0</v>
      </c>
      <c r="Y1604">
        <v>273.39269999999999</v>
      </c>
      <c r="Z1604">
        <v>20000735001</v>
      </c>
      <c r="AA1604">
        <v>353.28315460779993</v>
      </c>
      <c r="AB1604" t="s">
        <v>41</v>
      </c>
      <c r="AC1604" t="s">
        <v>72</v>
      </c>
      <c r="AD1604" t="s">
        <v>54</v>
      </c>
      <c r="AE1604" t="s">
        <v>55</v>
      </c>
      <c r="AF1604" t="s">
        <v>7451</v>
      </c>
    </row>
    <row r="1605" spans="1:32" x14ac:dyDescent="0.3">
      <c r="A1605" t="s">
        <v>7452</v>
      </c>
      <c r="B1605" t="s">
        <v>7453</v>
      </c>
      <c r="C1605" t="s">
        <v>7454</v>
      </c>
      <c r="D1605" t="s">
        <v>7455</v>
      </c>
      <c r="E1605" t="s">
        <v>543</v>
      </c>
      <c r="F1605">
        <v>7</v>
      </c>
      <c r="G1605">
        <v>2022</v>
      </c>
      <c r="H1605" s="1">
        <v>44972.430833402781</v>
      </c>
      <c r="I1605" t="s">
        <v>3355</v>
      </c>
      <c r="J1605">
        <v>82.5</v>
      </c>
      <c r="K1605">
        <v>0</v>
      </c>
      <c r="L1605" t="s">
        <v>38</v>
      </c>
      <c r="M1605" t="s">
        <v>51</v>
      </c>
      <c r="N1605">
        <v>82.5</v>
      </c>
      <c r="R1605" t="s">
        <v>52</v>
      </c>
      <c r="S1605">
        <v>37.858809000000001</v>
      </c>
      <c r="T1605">
        <v>-92.166634000000002</v>
      </c>
      <c r="U1605">
        <v>6.8810758329999997</v>
      </c>
      <c r="V1605">
        <v>1</v>
      </c>
      <c r="W1605">
        <v>0</v>
      </c>
      <c r="X1605">
        <v>0</v>
      </c>
      <c r="Y1605">
        <v>2508.8782999999999</v>
      </c>
      <c r="Z1605">
        <v>29001053001</v>
      </c>
      <c r="AA1605">
        <v>296.83069175809993</v>
      </c>
      <c r="AB1605" t="s">
        <v>41</v>
      </c>
      <c r="AC1605" t="s">
        <v>64</v>
      </c>
      <c r="AD1605" t="s">
        <v>54</v>
      </c>
      <c r="AE1605" t="s">
        <v>73</v>
      </c>
      <c r="AF1605" t="s">
        <v>7456</v>
      </c>
    </row>
    <row r="1606" spans="1:32" x14ac:dyDescent="0.3">
      <c r="A1606" t="s">
        <v>7457</v>
      </c>
      <c r="B1606" t="s">
        <v>7458</v>
      </c>
      <c r="C1606" t="s">
        <v>7459</v>
      </c>
      <c r="D1606" t="s">
        <v>7460</v>
      </c>
      <c r="E1606" t="s">
        <v>715</v>
      </c>
      <c r="F1606">
        <v>7</v>
      </c>
      <c r="G1606">
        <v>2022</v>
      </c>
      <c r="H1606" s="1">
        <v>44932.403549872688</v>
      </c>
      <c r="I1606" t="s">
        <v>3355</v>
      </c>
      <c r="J1606">
        <v>82.28</v>
      </c>
      <c r="K1606">
        <v>0</v>
      </c>
      <c r="L1606" t="s">
        <v>38</v>
      </c>
      <c r="M1606" t="s">
        <v>51</v>
      </c>
      <c r="N1606">
        <v>82.28</v>
      </c>
      <c r="R1606" t="s">
        <v>52</v>
      </c>
      <c r="S1606">
        <v>40.123899999999999</v>
      </c>
      <c r="T1606">
        <v>-97.178600000000003</v>
      </c>
      <c r="U1606">
        <v>0.22951633299999999</v>
      </c>
      <c r="V1606">
        <v>1</v>
      </c>
      <c r="W1606">
        <v>1</v>
      </c>
      <c r="X1606">
        <v>0.32500000000000001</v>
      </c>
      <c r="Y1606">
        <v>83.836428999999995</v>
      </c>
      <c r="Z1606">
        <v>31000890001</v>
      </c>
      <c r="AA1606">
        <v>189.3889076248</v>
      </c>
      <c r="AB1606" t="s">
        <v>41</v>
      </c>
      <c r="AC1606" t="s">
        <v>64</v>
      </c>
      <c r="AD1606" t="s">
        <v>54</v>
      </c>
      <c r="AE1606" t="s">
        <v>54</v>
      </c>
      <c r="AF1606" t="s">
        <v>7461</v>
      </c>
    </row>
    <row r="1607" spans="1:32" x14ac:dyDescent="0.3">
      <c r="A1607" t="s">
        <v>7462</v>
      </c>
      <c r="B1607" t="s">
        <v>7463</v>
      </c>
      <c r="C1607" t="s">
        <v>7463</v>
      </c>
      <c r="D1607" t="s">
        <v>4222</v>
      </c>
      <c r="E1607" t="s">
        <v>99</v>
      </c>
      <c r="F1607">
        <v>6</v>
      </c>
      <c r="G1607">
        <v>2022</v>
      </c>
      <c r="H1607" s="1">
        <v>44833.628904953701</v>
      </c>
      <c r="I1607" t="s">
        <v>3355</v>
      </c>
      <c r="J1607">
        <v>82.03</v>
      </c>
      <c r="K1607">
        <v>0</v>
      </c>
      <c r="L1607" t="s">
        <v>38</v>
      </c>
      <c r="M1607" t="s">
        <v>79</v>
      </c>
      <c r="Q1607">
        <v>82.03</v>
      </c>
      <c r="R1607" t="s">
        <v>52</v>
      </c>
      <c r="S1607">
        <v>29.547222000000001</v>
      </c>
      <c r="T1607">
        <v>-95.687776999999997</v>
      </c>
      <c r="AB1607" t="s">
        <v>41</v>
      </c>
      <c r="AC1607" t="s">
        <v>54</v>
      </c>
      <c r="AD1607" t="s">
        <v>54</v>
      </c>
      <c r="AE1607" t="s">
        <v>73</v>
      </c>
      <c r="AF1607" t="s">
        <v>7464</v>
      </c>
    </row>
    <row r="1608" spans="1:32" x14ac:dyDescent="0.3">
      <c r="A1608" t="s">
        <v>7465</v>
      </c>
      <c r="B1608" t="s">
        <v>7466</v>
      </c>
      <c r="C1608" t="s">
        <v>7467</v>
      </c>
      <c r="D1608" t="s">
        <v>7468</v>
      </c>
      <c r="E1608" t="s">
        <v>136</v>
      </c>
      <c r="F1608">
        <v>4</v>
      </c>
      <c r="G1608">
        <v>2022</v>
      </c>
      <c r="H1608" s="1">
        <v>44974.449790115737</v>
      </c>
      <c r="I1608" t="s">
        <v>3355</v>
      </c>
      <c r="J1608">
        <v>82</v>
      </c>
      <c r="K1608">
        <v>0</v>
      </c>
      <c r="L1608" t="s">
        <v>38</v>
      </c>
      <c r="M1608" t="s">
        <v>51</v>
      </c>
      <c r="N1608">
        <v>82</v>
      </c>
      <c r="R1608" t="s">
        <v>52</v>
      </c>
      <c r="S1608">
        <v>35.235773000000002</v>
      </c>
      <c r="T1608">
        <v>-80.268946</v>
      </c>
      <c r="U1608">
        <v>0.54710833299999995</v>
      </c>
      <c r="V1608">
        <v>2</v>
      </c>
      <c r="W1608">
        <v>1.2</v>
      </c>
      <c r="X1608">
        <v>0</v>
      </c>
      <c r="Y1608">
        <v>199.7055</v>
      </c>
      <c r="Z1608">
        <v>37008405001</v>
      </c>
      <c r="AA1608">
        <v>152.9679638508</v>
      </c>
      <c r="AB1608" t="s">
        <v>41</v>
      </c>
      <c r="AC1608" t="s">
        <v>54</v>
      </c>
      <c r="AD1608" t="s">
        <v>54</v>
      </c>
      <c r="AE1608" t="s">
        <v>54</v>
      </c>
      <c r="AF1608" t="s">
        <v>7469</v>
      </c>
    </row>
    <row r="1609" spans="1:32" x14ac:dyDescent="0.3">
      <c r="A1609" t="s">
        <v>7470</v>
      </c>
      <c r="B1609" t="s">
        <v>7471</v>
      </c>
      <c r="C1609" t="s">
        <v>7472</v>
      </c>
      <c r="D1609" t="s">
        <v>7473</v>
      </c>
      <c r="E1609" t="s">
        <v>117</v>
      </c>
      <c r="F1609">
        <v>5</v>
      </c>
      <c r="G1609">
        <v>2022</v>
      </c>
      <c r="H1609" s="1">
        <v>44974.664142002315</v>
      </c>
      <c r="I1609" t="s">
        <v>3355</v>
      </c>
      <c r="J1609">
        <v>81.900000000000006</v>
      </c>
      <c r="K1609">
        <v>0</v>
      </c>
      <c r="L1609" t="s">
        <v>38</v>
      </c>
      <c r="M1609" t="s">
        <v>51</v>
      </c>
      <c r="N1609">
        <v>89.64</v>
      </c>
      <c r="R1609" t="s">
        <v>52</v>
      </c>
      <c r="S1609">
        <v>39.37621</v>
      </c>
      <c r="T1609">
        <v>-89.087729999999993</v>
      </c>
      <c r="U1609">
        <v>1.3833333329999999</v>
      </c>
      <c r="V1609">
        <v>3</v>
      </c>
      <c r="W1609">
        <v>3.13</v>
      </c>
      <c r="X1609">
        <v>1.17</v>
      </c>
      <c r="Y1609">
        <v>503.3</v>
      </c>
      <c r="Z1609">
        <v>17001204003</v>
      </c>
      <c r="AB1609" t="s">
        <v>41</v>
      </c>
      <c r="AC1609" t="s">
        <v>54</v>
      </c>
      <c r="AD1609" t="s">
        <v>54</v>
      </c>
      <c r="AE1609" t="s">
        <v>73</v>
      </c>
      <c r="AF1609" t="s">
        <v>7474</v>
      </c>
    </row>
    <row r="1610" spans="1:32" x14ac:dyDescent="0.3">
      <c r="A1610" t="s">
        <v>7475</v>
      </c>
      <c r="B1610" t="s">
        <v>7476</v>
      </c>
      <c r="C1610" t="s">
        <v>7477</v>
      </c>
      <c r="D1610" t="s">
        <v>7478</v>
      </c>
      <c r="E1610" t="s">
        <v>715</v>
      </c>
      <c r="F1610">
        <v>7</v>
      </c>
      <c r="G1610">
        <v>2022</v>
      </c>
      <c r="H1610" s="1">
        <v>44970.457904409719</v>
      </c>
      <c r="I1610" t="s">
        <v>3355</v>
      </c>
      <c r="J1610">
        <v>81.900000000000006</v>
      </c>
      <c r="K1610">
        <v>1</v>
      </c>
      <c r="L1610" t="s">
        <v>51</v>
      </c>
      <c r="M1610" t="s">
        <v>51</v>
      </c>
      <c r="N1610">
        <v>81.900000000000006</v>
      </c>
      <c r="R1610" t="s">
        <v>52</v>
      </c>
      <c r="S1610">
        <v>40.935205000000003</v>
      </c>
      <c r="T1610">
        <v>-96.521068</v>
      </c>
      <c r="U1610">
        <v>0.37774766700000001</v>
      </c>
      <c r="V1610">
        <v>1</v>
      </c>
      <c r="W1610">
        <v>1</v>
      </c>
      <c r="X1610">
        <v>0.52500000000000002</v>
      </c>
      <c r="Y1610">
        <v>137.82213200000001</v>
      </c>
      <c r="Z1610">
        <v>31002585001</v>
      </c>
      <c r="AA1610">
        <v>136.57853915250001</v>
      </c>
      <c r="AB1610" t="s">
        <v>41</v>
      </c>
      <c r="AC1610" t="s">
        <v>54</v>
      </c>
      <c r="AD1610" t="s">
        <v>54</v>
      </c>
      <c r="AE1610" t="s">
        <v>65</v>
      </c>
      <c r="AF1610" t="s">
        <v>7479</v>
      </c>
    </row>
    <row r="1611" spans="1:32" x14ac:dyDescent="0.3">
      <c r="A1611" t="s">
        <v>7480</v>
      </c>
      <c r="B1611" t="s">
        <v>7481</v>
      </c>
      <c r="C1611" t="s">
        <v>7482</v>
      </c>
      <c r="D1611" t="s">
        <v>7483</v>
      </c>
      <c r="E1611" t="s">
        <v>207</v>
      </c>
      <c r="F1611">
        <v>4</v>
      </c>
      <c r="G1611">
        <v>2022</v>
      </c>
      <c r="H1611" s="1">
        <v>44965.441916851851</v>
      </c>
      <c r="I1611" t="s">
        <v>3355</v>
      </c>
      <c r="J1611">
        <v>81.7</v>
      </c>
      <c r="K1611">
        <v>0</v>
      </c>
      <c r="L1611" t="s">
        <v>38</v>
      </c>
      <c r="M1611" t="s">
        <v>79</v>
      </c>
      <c r="Q1611">
        <v>81.7</v>
      </c>
      <c r="R1611" t="s">
        <v>94</v>
      </c>
      <c r="S1611">
        <v>36.430129999999998</v>
      </c>
      <c r="T1611">
        <v>-81.802520000000001</v>
      </c>
      <c r="U1611">
        <v>0.82758333299999998</v>
      </c>
      <c r="V1611">
        <v>1</v>
      </c>
      <c r="W1611">
        <v>1.2</v>
      </c>
      <c r="X1611">
        <v>0.89</v>
      </c>
      <c r="Y1611">
        <v>301.02100000000002</v>
      </c>
      <c r="Z1611">
        <v>47000995001</v>
      </c>
      <c r="AA1611">
        <v>340.53582428689998</v>
      </c>
      <c r="AB1611" t="s">
        <v>41</v>
      </c>
      <c r="AC1611" t="s">
        <v>54</v>
      </c>
      <c r="AD1611" t="s">
        <v>54</v>
      </c>
      <c r="AE1611" t="s">
        <v>54</v>
      </c>
      <c r="AF1611" t="s">
        <v>7484</v>
      </c>
    </row>
    <row r="1612" spans="1:32" x14ac:dyDescent="0.3">
      <c r="A1612" t="s">
        <v>7485</v>
      </c>
      <c r="B1612" t="s">
        <v>7486</v>
      </c>
      <c r="C1612" t="s">
        <v>7486</v>
      </c>
      <c r="D1612" t="s">
        <v>98</v>
      </c>
      <c r="E1612" t="s">
        <v>99</v>
      </c>
      <c r="F1612">
        <v>6</v>
      </c>
      <c r="G1612">
        <v>2022</v>
      </c>
      <c r="H1612" s="1">
        <v>44832.7001603588</v>
      </c>
      <c r="I1612" t="s">
        <v>3355</v>
      </c>
      <c r="J1612">
        <v>81.63</v>
      </c>
      <c r="K1612">
        <v>0</v>
      </c>
      <c r="L1612" t="s">
        <v>38</v>
      </c>
      <c r="M1612" t="s">
        <v>79</v>
      </c>
      <c r="Q1612">
        <v>69.03</v>
      </c>
      <c r="R1612" t="s">
        <v>94</v>
      </c>
      <c r="S1612">
        <v>29.738527999999999</v>
      </c>
      <c r="T1612">
        <v>-95.828833000000003</v>
      </c>
      <c r="U1612">
        <v>0.63841666699999999</v>
      </c>
      <c r="V1612">
        <v>1</v>
      </c>
      <c r="W1612">
        <v>1.2</v>
      </c>
      <c r="X1612">
        <v>1.05</v>
      </c>
      <c r="Y1612">
        <v>233.083</v>
      </c>
      <c r="AB1612" t="s">
        <v>41</v>
      </c>
      <c r="AC1612" t="s">
        <v>54</v>
      </c>
      <c r="AD1612" t="s">
        <v>54</v>
      </c>
      <c r="AE1612" t="s">
        <v>54</v>
      </c>
      <c r="AF1612" t="s">
        <v>7487</v>
      </c>
    </row>
    <row r="1613" spans="1:32" x14ac:dyDescent="0.3">
      <c r="A1613" t="s">
        <v>7488</v>
      </c>
      <c r="B1613" t="s">
        <v>7489</v>
      </c>
      <c r="C1613" t="s">
        <v>7489</v>
      </c>
      <c r="D1613" t="s">
        <v>98</v>
      </c>
      <c r="E1613" t="s">
        <v>99</v>
      </c>
      <c r="F1613">
        <v>6</v>
      </c>
      <c r="G1613">
        <v>2022</v>
      </c>
      <c r="H1613" s="1">
        <v>44832.714574108795</v>
      </c>
      <c r="I1613" t="s">
        <v>3355</v>
      </c>
      <c r="J1613">
        <v>81.430000000000007</v>
      </c>
      <c r="K1613">
        <v>0</v>
      </c>
      <c r="L1613" t="s">
        <v>38</v>
      </c>
      <c r="M1613" t="s">
        <v>79</v>
      </c>
      <c r="Q1613">
        <v>81.430000000000007</v>
      </c>
      <c r="R1613" t="s">
        <v>94</v>
      </c>
      <c r="S1613">
        <v>29.801500000000001</v>
      </c>
      <c r="T1613">
        <v>-95.115167</v>
      </c>
      <c r="U1613">
        <v>0.767416667</v>
      </c>
      <c r="V1613">
        <v>1</v>
      </c>
      <c r="W1613">
        <v>2</v>
      </c>
      <c r="X1613">
        <v>1</v>
      </c>
      <c r="Y1613">
        <v>279.92200000000003</v>
      </c>
      <c r="Z1613">
        <v>48007643001</v>
      </c>
      <c r="AA1613">
        <v>365.11996133434991</v>
      </c>
      <c r="AB1613" t="s">
        <v>41</v>
      </c>
      <c r="AC1613" t="s">
        <v>54</v>
      </c>
      <c r="AD1613" t="s">
        <v>54</v>
      </c>
      <c r="AE1613" t="s">
        <v>54</v>
      </c>
      <c r="AF1613" t="s">
        <v>7490</v>
      </c>
    </row>
    <row r="1614" spans="1:32" x14ac:dyDescent="0.3">
      <c r="A1614" t="s">
        <v>7491</v>
      </c>
      <c r="B1614" t="s">
        <v>7492</v>
      </c>
      <c r="C1614" t="s">
        <v>7493</v>
      </c>
      <c r="D1614" t="s">
        <v>7494</v>
      </c>
      <c r="E1614" t="s">
        <v>543</v>
      </c>
      <c r="F1614">
        <v>7</v>
      </c>
      <c r="G1614">
        <v>2022</v>
      </c>
      <c r="H1614" s="1">
        <v>44973.59727510417</v>
      </c>
      <c r="I1614" t="s">
        <v>3355</v>
      </c>
      <c r="J1614">
        <v>81.3</v>
      </c>
      <c r="K1614">
        <v>0</v>
      </c>
      <c r="L1614" t="s">
        <v>38</v>
      </c>
      <c r="M1614" t="s">
        <v>51</v>
      </c>
      <c r="N1614">
        <v>81.3</v>
      </c>
      <c r="R1614" t="s">
        <v>52</v>
      </c>
      <c r="S1614">
        <v>37.838079999999998</v>
      </c>
      <c r="T1614">
        <v>-94.359290000000001</v>
      </c>
      <c r="U1614">
        <v>1.505833333</v>
      </c>
      <c r="V1614">
        <v>1</v>
      </c>
      <c r="W1614">
        <v>2</v>
      </c>
      <c r="X1614">
        <v>1.4</v>
      </c>
      <c r="Y1614">
        <v>550.63</v>
      </c>
      <c r="Z1614">
        <v>29001029001</v>
      </c>
      <c r="AA1614">
        <v>617.33499696929994</v>
      </c>
      <c r="AB1614" t="s">
        <v>41</v>
      </c>
      <c r="AC1614" t="s">
        <v>54</v>
      </c>
      <c r="AD1614" t="s">
        <v>54</v>
      </c>
      <c r="AE1614" t="s">
        <v>73</v>
      </c>
      <c r="AF1614" t="s">
        <v>7495</v>
      </c>
    </row>
    <row r="1615" spans="1:32" x14ac:dyDescent="0.3">
      <c r="A1615" t="s">
        <v>7496</v>
      </c>
      <c r="B1615" t="s">
        <v>7497</v>
      </c>
      <c r="C1615" t="s">
        <v>7498</v>
      </c>
      <c r="D1615" t="s">
        <v>7499</v>
      </c>
      <c r="E1615" t="s">
        <v>1948</v>
      </c>
      <c r="F1615">
        <v>6</v>
      </c>
      <c r="G1615">
        <v>2022</v>
      </c>
      <c r="H1615" s="1">
        <v>44953.534765208336</v>
      </c>
      <c r="I1615" t="s">
        <v>3355</v>
      </c>
      <c r="J1615">
        <v>81.06</v>
      </c>
      <c r="K1615">
        <v>0</v>
      </c>
      <c r="L1615" t="s">
        <v>38</v>
      </c>
      <c r="M1615" t="s">
        <v>51</v>
      </c>
      <c r="N1615">
        <v>81.06</v>
      </c>
      <c r="R1615" t="s">
        <v>214</v>
      </c>
      <c r="S1615">
        <v>31.349989999999998</v>
      </c>
      <c r="T1615">
        <v>-92.576329999999999</v>
      </c>
      <c r="U1615">
        <v>2.5108333329999999</v>
      </c>
      <c r="V1615">
        <v>1</v>
      </c>
      <c r="W1615">
        <v>4.5</v>
      </c>
      <c r="X1615">
        <v>0</v>
      </c>
      <c r="Y1615">
        <v>917.3</v>
      </c>
      <c r="Z1615">
        <v>22000915001</v>
      </c>
      <c r="AA1615">
        <v>1303.8697871092002</v>
      </c>
      <c r="AB1615" t="s">
        <v>87</v>
      </c>
      <c r="AC1615" t="s">
        <v>64</v>
      </c>
      <c r="AD1615" t="s">
        <v>54</v>
      </c>
      <c r="AE1615" t="s">
        <v>73</v>
      </c>
      <c r="AF1615" t="s">
        <v>7500</v>
      </c>
    </row>
    <row r="1616" spans="1:32" x14ac:dyDescent="0.3">
      <c r="A1616" t="s">
        <v>7501</v>
      </c>
      <c r="B1616" t="s">
        <v>7502</v>
      </c>
      <c r="C1616" t="s">
        <v>7503</v>
      </c>
      <c r="D1616" t="s">
        <v>4214</v>
      </c>
      <c r="E1616" t="s">
        <v>172</v>
      </c>
      <c r="F1616">
        <v>4</v>
      </c>
      <c r="G1616">
        <v>2022</v>
      </c>
      <c r="H1616" s="1">
        <v>44943.326077303238</v>
      </c>
      <c r="I1616" t="s">
        <v>3355</v>
      </c>
      <c r="J1616">
        <v>80.61</v>
      </c>
      <c r="K1616">
        <v>0</v>
      </c>
      <c r="L1616" t="s">
        <v>38</v>
      </c>
      <c r="M1616" t="s">
        <v>79</v>
      </c>
      <c r="Q1616">
        <v>80.61</v>
      </c>
      <c r="R1616" t="s">
        <v>94</v>
      </c>
      <c r="S1616">
        <v>34.193333000000003</v>
      </c>
      <c r="T1616">
        <v>-82.158332999999999</v>
      </c>
      <c r="U1616">
        <v>0.86666666699999995</v>
      </c>
      <c r="V1616">
        <v>1</v>
      </c>
      <c r="W1616">
        <v>0</v>
      </c>
      <c r="X1616">
        <v>0</v>
      </c>
      <c r="Y1616">
        <v>316.12</v>
      </c>
      <c r="Z1616">
        <v>45000620004</v>
      </c>
      <c r="AA1616">
        <v>584.55614757269996</v>
      </c>
      <c r="AB1616" t="s">
        <v>54</v>
      </c>
      <c r="AC1616" t="s">
        <v>54</v>
      </c>
      <c r="AD1616" t="s">
        <v>54</v>
      </c>
      <c r="AE1616" t="s">
        <v>73</v>
      </c>
      <c r="AF1616" t="s">
        <v>7504</v>
      </c>
    </row>
    <row r="1617" spans="1:32" x14ac:dyDescent="0.3">
      <c r="A1617" t="s">
        <v>7505</v>
      </c>
      <c r="B1617" t="s">
        <v>7506</v>
      </c>
      <c r="C1617" t="s">
        <v>7507</v>
      </c>
      <c r="D1617" t="s">
        <v>7508</v>
      </c>
      <c r="E1617" t="s">
        <v>159</v>
      </c>
      <c r="F1617">
        <v>10</v>
      </c>
      <c r="G1617">
        <v>2022</v>
      </c>
      <c r="H1617" s="1">
        <v>44967.658640810187</v>
      </c>
      <c r="I1617" t="s">
        <v>3355</v>
      </c>
      <c r="J1617">
        <v>80.42</v>
      </c>
      <c r="K1617">
        <v>0</v>
      </c>
      <c r="L1617" t="s">
        <v>38</v>
      </c>
      <c r="M1617" t="s">
        <v>79</v>
      </c>
      <c r="Q1617">
        <v>80.42</v>
      </c>
      <c r="R1617" t="s">
        <v>52</v>
      </c>
      <c r="S1617">
        <v>46.031407000000002</v>
      </c>
      <c r="T1617">
        <v>-118.419926</v>
      </c>
      <c r="Z1617">
        <v>53000235001</v>
      </c>
      <c r="AA1617">
        <v>573.6298644405</v>
      </c>
      <c r="AB1617" t="s">
        <v>1420</v>
      </c>
      <c r="AC1617" t="s">
        <v>64</v>
      </c>
      <c r="AD1617" t="s">
        <v>54</v>
      </c>
      <c r="AE1617" t="s">
        <v>73</v>
      </c>
      <c r="AF1617" t="s">
        <v>7509</v>
      </c>
    </row>
    <row r="1618" spans="1:32" x14ac:dyDescent="0.3">
      <c r="A1618" t="s">
        <v>7510</v>
      </c>
      <c r="B1618" t="s">
        <v>7511</v>
      </c>
      <c r="C1618" t="s">
        <v>7512</v>
      </c>
      <c r="D1618" t="s">
        <v>7513</v>
      </c>
      <c r="E1618" t="s">
        <v>247</v>
      </c>
      <c r="F1618">
        <v>1</v>
      </c>
      <c r="G1618">
        <v>2022</v>
      </c>
      <c r="H1618" s="1">
        <v>44985.341568136573</v>
      </c>
      <c r="I1618" t="s">
        <v>3355</v>
      </c>
      <c r="J1618">
        <v>80.2</v>
      </c>
      <c r="K1618">
        <v>0</v>
      </c>
      <c r="L1618" t="s">
        <v>38</v>
      </c>
      <c r="M1618" t="s">
        <v>79</v>
      </c>
      <c r="Q1618">
        <v>80.2</v>
      </c>
      <c r="R1618" t="s">
        <v>94</v>
      </c>
      <c r="S1618">
        <v>42.281579000000001</v>
      </c>
      <c r="T1618">
        <v>-72.425629999999998</v>
      </c>
      <c r="U1618">
        <v>0.34925</v>
      </c>
      <c r="V1618">
        <v>1</v>
      </c>
      <c r="W1618">
        <v>0.5</v>
      </c>
      <c r="X1618">
        <v>0</v>
      </c>
      <c r="Y1618">
        <v>127.34</v>
      </c>
      <c r="Z1618">
        <v>25000261001</v>
      </c>
      <c r="AA1618">
        <v>109.26283132199998</v>
      </c>
      <c r="AB1618" t="s">
        <v>41</v>
      </c>
      <c r="AC1618" t="s">
        <v>54</v>
      </c>
      <c r="AD1618" t="s">
        <v>54</v>
      </c>
      <c r="AE1618" t="s">
        <v>73</v>
      </c>
      <c r="AF1618" t="s">
        <v>7514</v>
      </c>
    </row>
    <row r="1619" spans="1:32" x14ac:dyDescent="0.3">
      <c r="A1619" t="s">
        <v>7515</v>
      </c>
      <c r="B1619" t="s">
        <v>7516</v>
      </c>
      <c r="C1619" t="s">
        <v>7517</v>
      </c>
      <c r="D1619" t="s">
        <v>7518</v>
      </c>
      <c r="E1619" t="s">
        <v>715</v>
      </c>
      <c r="F1619">
        <v>7</v>
      </c>
      <c r="G1619">
        <v>2022</v>
      </c>
      <c r="H1619" s="1">
        <v>44937.51403875</v>
      </c>
      <c r="I1619" t="s">
        <v>3355</v>
      </c>
      <c r="J1619">
        <v>80.2</v>
      </c>
      <c r="K1619">
        <v>0</v>
      </c>
      <c r="L1619" t="s">
        <v>38</v>
      </c>
      <c r="M1619" t="s">
        <v>79</v>
      </c>
      <c r="Q1619">
        <v>80.2</v>
      </c>
      <c r="R1619" t="s">
        <v>94</v>
      </c>
      <c r="S1619">
        <v>40.039200000000001</v>
      </c>
      <c r="T1619">
        <v>-95.594800000000006</v>
      </c>
      <c r="U1619">
        <v>0.53516666700000004</v>
      </c>
      <c r="V1619">
        <v>1</v>
      </c>
      <c r="W1619">
        <v>1.4</v>
      </c>
      <c r="X1619">
        <v>0.68400000000000005</v>
      </c>
      <c r="Y1619">
        <v>195.381</v>
      </c>
      <c r="Z1619">
        <v>31000905001</v>
      </c>
      <c r="AA1619">
        <v>254.94660641799999</v>
      </c>
      <c r="AB1619" t="s">
        <v>1420</v>
      </c>
      <c r="AC1619" t="s">
        <v>64</v>
      </c>
      <c r="AD1619" t="s">
        <v>54</v>
      </c>
      <c r="AE1619" t="s">
        <v>54</v>
      </c>
      <c r="AF1619" t="s">
        <v>7519</v>
      </c>
    </row>
    <row r="1620" spans="1:32" x14ac:dyDescent="0.3">
      <c r="A1620" t="s">
        <v>7520</v>
      </c>
      <c r="B1620" t="s">
        <v>7521</v>
      </c>
      <c r="C1620" t="s">
        <v>7522</v>
      </c>
      <c r="D1620" t="s">
        <v>7523</v>
      </c>
      <c r="E1620" t="s">
        <v>629</v>
      </c>
      <c r="F1620">
        <v>9</v>
      </c>
      <c r="G1620">
        <v>2022</v>
      </c>
      <c r="H1620" s="1">
        <v>44973.604217291664</v>
      </c>
      <c r="I1620" t="s">
        <v>3355</v>
      </c>
      <c r="J1620">
        <v>80</v>
      </c>
      <c r="K1620">
        <v>0</v>
      </c>
      <c r="L1620" t="s">
        <v>38</v>
      </c>
      <c r="M1620" t="s">
        <v>79</v>
      </c>
      <c r="Q1620">
        <v>80</v>
      </c>
      <c r="R1620" t="s">
        <v>94</v>
      </c>
      <c r="S1620">
        <v>36.786963999999998</v>
      </c>
      <c r="T1620">
        <v>-108.711493</v>
      </c>
      <c r="U1620">
        <v>0.30833333299999999</v>
      </c>
      <c r="V1620">
        <v>1</v>
      </c>
      <c r="W1620">
        <v>1</v>
      </c>
      <c r="X1620">
        <v>0.63</v>
      </c>
      <c r="Y1620">
        <v>112.58</v>
      </c>
      <c r="Z1620">
        <v>35000070005</v>
      </c>
      <c r="AA1620">
        <v>269.51498392760004</v>
      </c>
      <c r="AB1620" t="s">
        <v>118</v>
      </c>
      <c r="AC1620" t="s">
        <v>144</v>
      </c>
      <c r="AD1620" t="s">
        <v>54</v>
      </c>
      <c r="AE1620" t="s">
        <v>438</v>
      </c>
      <c r="AF1620" t="s">
        <v>7524</v>
      </c>
    </row>
    <row r="1621" spans="1:32" x14ac:dyDescent="0.3">
      <c r="A1621" t="s">
        <v>7525</v>
      </c>
      <c r="B1621" t="s">
        <v>7526</v>
      </c>
      <c r="C1621" t="s">
        <v>7526</v>
      </c>
      <c r="D1621" t="s">
        <v>7527</v>
      </c>
      <c r="E1621" t="s">
        <v>99</v>
      </c>
      <c r="F1621">
        <v>6</v>
      </c>
      <c r="G1621">
        <v>2022</v>
      </c>
      <c r="H1621" s="1">
        <v>44834.427534548609</v>
      </c>
      <c r="I1621" t="s">
        <v>3355</v>
      </c>
      <c r="J1621">
        <v>79.22</v>
      </c>
      <c r="K1621">
        <v>0</v>
      </c>
      <c r="L1621" t="s">
        <v>38</v>
      </c>
      <c r="M1621" t="s">
        <v>79</v>
      </c>
      <c r="Q1621">
        <v>79.22</v>
      </c>
      <c r="R1621" t="s">
        <v>94</v>
      </c>
      <c r="S1621">
        <v>29.533581999999999</v>
      </c>
      <c r="T1621">
        <v>-95.090506000000005</v>
      </c>
      <c r="U1621">
        <v>0.61108333299999995</v>
      </c>
      <c r="V1621">
        <v>1</v>
      </c>
      <c r="W1621">
        <v>1.33</v>
      </c>
      <c r="X1621">
        <v>1.33</v>
      </c>
      <c r="Y1621">
        <v>222.97300000000001</v>
      </c>
      <c r="Z1621">
        <v>48007142001</v>
      </c>
      <c r="AA1621">
        <v>484.39855219420002</v>
      </c>
      <c r="AB1621" t="s">
        <v>41</v>
      </c>
      <c r="AC1621" t="s">
        <v>54</v>
      </c>
      <c r="AD1621" t="s">
        <v>54</v>
      </c>
      <c r="AE1621" t="s">
        <v>73</v>
      </c>
      <c r="AF1621" t="s">
        <v>7528</v>
      </c>
    </row>
    <row r="1622" spans="1:32" x14ac:dyDescent="0.3">
      <c r="A1622" t="s">
        <v>7529</v>
      </c>
      <c r="B1622" t="s">
        <v>7530</v>
      </c>
      <c r="C1622" t="s">
        <v>7531</v>
      </c>
      <c r="D1622" t="s">
        <v>751</v>
      </c>
      <c r="E1622" t="s">
        <v>1719</v>
      </c>
      <c r="F1622">
        <v>7</v>
      </c>
      <c r="G1622">
        <v>2022</v>
      </c>
      <c r="H1622" s="1">
        <v>44952.598291550923</v>
      </c>
      <c r="I1622" t="s">
        <v>3355</v>
      </c>
      <c r="J1622">
        <v>78</v>
      </c>
      <c r="K1622">
        <v>0</v>
      </c>
      <c r="L1622" t="s">
        <v>38</v>
      </c>
      <c r="M1622" t="s">
        <v>51</v>
      </c>
      <c r="N1622">
        <v>78</v>
      </c>
      <c r="R1622" t="s">
        <v>52</v>
      </c>
      <c r="S1622">
        <v>37.228839999999998</v>
      </c>
      <c r="T1622">
        <v>-95.692941000000005</v>
      </c>
      <c r="U1622">
        <v>1.4974475</v>
      </c>
      <c r="V1622">
        <v>1</v>
      </c>
      <c r="W1622">
        <v>3</v>
      </c>
      <c r="X1622">
        <v>0</v>
      </c>
      <c r="Y1622">
        <v>546.48927000000003</v>
      </c>
      <c r="Z1622">
        <v>20001523001</v>
      </c>
      <c r="AA1622">
        <v>768.48191363139995</v>
      </c>
      <c r="AB1622" t="s">
        <v>41</v>
      </c>
      <c r="AC1622" t="s">
        <v>54</v>
      </c>
      <c r="AD1622" t="s">
        <v>54</v>
      </c>
      <c r="AE1622" t="s">
        <v>73</v>
      </c>
      <c r="AF1622" t="s">
        <v>7532</v>
      </c>
    </row>
    <row r="1623" spans="1:32" x14ac:dyDescent="0.3">
      <c r="A1623" t="s">
        <v>7533</v>
      </c>
      <c r="B1623" t="s">
        <v>7534</v>
      </c>
      <c r="C1623" t="s">
        <v>7535</v>
      </c>
      <c r="D1623" t="s">
        <v>7536</v>
      </c>
      <c r="E1623" t="s">
        <v>50</v>
      </c>
      <c r="F1623">
        <v>10</v>
      </c>
      <c r="G1623">
        <v>2022</v>
      </c>
      <c r="H1623" s="1">
        <v>44967.495201192127</v>
      </c>
      <c r="I1623" t="s">
        <v>3355</v>
      </c>
      <c r="J1623">
        <v>77</v>
      </c>
      <c r="K1623">
        <v>0</v>
      </c>
      <c r="L1623" t="s">
        <v>38</v>
      </c>
      <c r="M1623" t="s">
        <v>51</v>
      </c>
      <c r="N1623">
        <v>77</v>
      </c>
      <c r="R1623" t="s">
        <v>52</v>
      </c>
      <c r="S1623">
        <v>45.752634999999998</v>
      </c>
      <c r="T1623">
        <v>-122.856076</v>
      </c>
      <c r="U1623">
        <v>0</v>
      </c>
      <c r="V1623">
        <v>1</v>
      </c>
      <c r="W1623">
        <v>0.5</v>
      </c>
      <c r="X1623">
        <v>0</v>
      </c>
      <c r="Y1623">
        <v>0</v>
      </c>
      <c r="AB1623" t="s">
        <v>41</v>
      </c>
      <c r="AC1623" t="s">
        <v>54</v>
      </c>
      <c r="AD1623" t="s">
        <v>54</v>
      </c>
      <c r="AE1623" t="s">
        <v>73</v>
      </c>
      <c r="AF1623" t="s">
        <v>7537</v>
      </c>
    </row>
    <row r="1624" spans="1:32" x14ac:dyDescent="0.3">
      <c r="A1624" t="s">
        <v>7538</v>
      </c>
      <c r="B1624" t="s">
        <v>7539</v>
      </c>
      <c r="C1624" t="s">
        <v>7540</v>
      </c>
      <c r="D1624" t="s">
        <v>7538</v>
      </c>
      <c r="E1624" t="s">
        <v>437</v>
      </c>
      <c r="F1624">
        <v>5</v>
      </c>
      <c r="G1624">
        <v>2022</v>
      </c>
      <c r="H1624" s="1">
        <v>44972.687317858799</v>
      </c>
      <c r="I1624" t="s">
        <v>3355</v>
      </c>
      <c r="J1624">
        <v>76.7</v>
      </c>
      <c r="K1624">
        <v>0</v>
      </c>
      <c r="L1624" t="s">
        <v>38</v>
      </c>
      <c r="M1624" t="s">
        <v>51</v>
      </c>
      <c r="N1624">
        <v>76.7</v>
      </c>
      <c r="R1624" t="s">
        <v>52</v>
      </c>
      <c r="S1624">
        <v>43.871029999999998</v>
      </c>
      <c r="T1624">
        <v>-92.478610000000003</v>
      </c>
      <c r="U1624">
        <v>0.52100000000000002</v>
      </c>
      <c r="V1624">
        <v>1</v>
      </c>
      <c r="W1624">
        <v>1.111</v>
      </c>
      <c r="X1624">
        <v>1.111</v>
      </c>
      <c r="Y1624">
        <v>190.47499999999999</v>
      </c>
      <c r="Z1624">
        <v>27000155001</v>
      </c>
      <c r="AA1624">
        <v>380.41675771943005</v>
      </c>
      <c r="AB1624" t="s">
        <v>118</v>
      </c>
      <c r="AC1624" t="s">
        <v>64</v>
      </c>
      <c r="AD1624" t="s">
        <v>54</v>
      </c>
      <c r="AE1624" t="s">
        <v>438</v>
      </c>
      <c r="AF1624" t="s">
        <v>7541</v>
      </c>
    </row>
    <row r="1625" spans="1:32" x14ac:dyDescent="0.3">
      <c r="A1625" t="s">
        <v>7542</v>
      </c>
      <c r="B1625" t="s">
        <v>7543</v>
      </c>
      <c r="C1625" t="s">
        <v>7544</v>
      </c>
      <c r="D1625" t="s">
        <v>7545</v>
      </c>
      <c r="E1625" t="s">
        <v>1449</v>
      </c>
      <c r="F1625">
        <v>3</v>
      </c>
      <c r="G1625">
        <v>2022</v>
      </c>
      <c r="H1625" s="1">
        <v>44964.428867685187</v>
      </c>
      <c r="I1625" t="s">
        <v>3355</v>
      </c>
      <c r="J1625">
        <v>76.11</v>
      </c>
      <c r="K1625">
        <v>0</v>
      </c>
      <c r="L1625" t="s">
        <v>38</v>
      </c>
      <c r="M1625" t="s">
        <v>79</v>
      </c>
      <c r="Q1625">
        <v>76.11</v>
      </c>
      <c r="R1625" t="s">
        <v>94</v>
      </c>
      <c r="S1625">
        <v>37.793084999999998</v>
      </c>
      <c r="T1625">
        <v>-80.301526999999993</v>
      </c>
      <c r="U1625">
        <v>1.5806166669999999</v>
      </c>
      <c r="V1625">
        <v>2</v>
      </c>
      <c r="W1625">
        <v>2.5</v>
      </c>
      <c r="X1625">
        <v>0</v>
      </c>
      <c r="Y1625">
        <v>553.76199999999994</v>
      </c>
      <c r="Z1625">
        <v>54001310001</v>
      </c>
      <c r="AA1625">
        <v>582.73510038400002</v>
      </c>
      <c r="AB1625" t="s">
        <v>41</v>
      </c>
      <c r="AC1625" t="s">
        <v>54</v>
      </c>
      <c r="AD1625" t="s">
        <v>54</v>
      </c>
      <c r="AE1625" t="s">
        <v>73</v>
      </c>
      <c r="AF1625" t="s">
        <v>7546</v>
      </c>
    </row>
    <row r="1626" spans="1:32" x14ac:dyDescent="0.3">
      <c r="A1626" t="s">
        <v>7547</v>
      </c>
      <c r="B1626" t="s">
        <v>7548</v>
      </c>
      <c r="C1626" t="s">
        <v>7549</v>
      </c>
      <c r="D1626" t="s">
        <v>7550</v>
      </c>
      <c r="E1626" t="s">
        <v>629</v>
      </c>
      <c r="F1626">
        <v>6</v>
      </c>
      <c r="G1626">
        <v>2022</v>
      </c>
      <c r="H1626" s="1">
        <v>44972.646668194444</v>
      </c>
      <c r="I1626" t="s">
        <v>3355</v>
      </c>
      <c r="J1626">
        <v>76</v>
      </c>
      <c r="K1626">
        <v>0</v>
      </c>
      <c r="L1626" t="s">
        <v>38</v>
      </c>
      <c r="M1626" t="s">
        <v>51</v>
      </c>
      <c r="N1626">
        <v>32</v>
      </c>
      <c r="R1626" t="s">
        <v>86</v>
      </c>
      <c r="S1626">
        <v>34.643436000000001</v>
      </c>
      <c r="T1626">
        <v>-106.777281</v>
      </c>
      <c r="U1626">
        <v>0.4</v>
      </c>
      <c r="V1626">
        <v>1</v>
      </c>
      <c r="W1626">
        <v>1.2</v>
      </c>
      <c r="X1626">
        <v>0</v>
      </c>
      <c r="Y1626">
        <v>146</v>
      </c>
      <c r="Z1626">
        <v>35000128001</v>
      </c>
      <c r="AA1626">
        <v>309.57802207899999</v>
      </c>
      <c r="AB1626" t="s">
        <v>118</v>
      </c>
      <c r="AC1626" t="s">
        <v>54</v>
      </c>
      <c r="AD1626" t="s">
        <v>43</v>
      </c>
      <c r="AE1626" t="s">
        <v>73</v>
      </c>
      <c r="AF1626" t="s">
        <v>7551</v>
      </c>
    </row>
    <row r="1627" spans="1:32" x14ac:dyDescent="0.3">
      <c r="A1627" t="s">
        <v>7552</v>
      </c>
      <c r="B1627" t="s">
        <v>7553</v>
      </c>
      <c r="C1627" t="s">
        <v>7554</v>
      </c>
      <c r="D1627" t="s">
        <v>6164</v>
      </c>
      <c r="E1627" t="s">
        <v>525</v>
      </c>
      <c r="F1627">
        <v>2</v>
      </c>
      <c r="G1627">
        <v>2022</v>
      </c>
      <c r="H1627" s="1">
        <v>45000.775293576386</v>
      </c>
      <c r="I1627" t="s">
        <v>3355</v>
      </c>
      <c r="J1627">
        <v>75.099999999999994</v>
      </c>
      <c r="K1627">
        <v>0</v>
      </c>
      <c r="L1627" t="s">
        <v>38</v>
      </c>
      <c r="M1627" t="s">
        <v>79</v>
      </c>
      <c r="Q1627">
        <v>75.099999999999994</v>
      </c>
      <c r="R1627" t="s">
        <v>52</v>
      </c>
      <c r="S1627">
        <v>40.039009999999998</v>
      </c>
      <c r="T1627">
        <v>-74.965479999999999</v>
      </c>
      <c r="U1627">
        <v>0.65666666699999998</v>
      </c>
      <c r="V1627">
        <v>1</v>
      </c>
      <c r="W1627">
        <v>0</v>
      </c>
      <c r="X1627">
        <v>0</v>
      </c>
      <c r="Y1627">
        <v>239.6</v>
      </c>
      <c r="Z1627">
        <v>34007092001</v>
      </c>
      <c r="AA1627">
        <v>310.85275511108995</v>
      </c>
      <c r="AB1627" t="s">
        <v>1135</v>
      </c>
      <c r="AC1627" t="s">
        <v>54</v>
      </c>
      <c r="AD1627" t="s">
        <v>54</v>
      </c>
      <c r="AE1627" t="s">
        <v>65</v>
      </c>
      <c r="AF1627" t="s">
        <v>7555</v>
      </c>
    </row>
    <row r="1628" spans="1:32" x14ac:dyDescent="0.3">
      <c r="A1628" t="s">
        <v>7556</v>
      </c>
      <c r="B1628" t="s">
        <v>7557</v>
      </c>
      <c r="C1628" t="s">
        <v>7558</v>
      </c>
      <c r="D1628" t="s">
        <v>7559</v>
      </c>
      <c r="E1628" t="s">
        <v>192</v>
      </c>
      <c r="F1628">
        <v>4</v>
      </c>
      <c r="G1628">
        <v>2022</v>
      </c>
      <c r="H1628" s="1">
        <v>44980.562143796298</v>
      </c>
      <c r="I1628" t="s">
        <v>3355</v>
      </c>
      <c r="J1628">
        <v>75.06</v>
      </c>
      <c r="K1628">
        <v>0</v>
      </c>
      <c r="L1628" t="s">
        <v>38</v>
      </c>
      <c r="M1628" t="s">
        <v>51</v>
      </c>
      <c r="N1628">
        <v>75.06</v>
      </c>
      <c r="R1628" t="s">
        <v>214</v>
      </c>
      <c r="S1628">
        <v>32.5259</v>
      </c>
      <c r="T1628">
        <v>-86.364800000000002</v>
      </c>
      <c r="U1628">
        <v>4.2526666669999997</v>
      </c>
      <c r="V1628">
        <v>2</v>
      </c>
      <c r="W1628">
        <v>2.2999999999999998</v>
      </c>
      <c r="X1628">
        <v>2.4300000000000002</v>
      </c>
      <c r="Y1628">
        <v>828.34900000000005</v>
      </c>
      <c r="Z1628">
        <v>1000421001</v>
      </c>
      <c r="AA1628">
        <v>691.99793170599992</v>
      </c>
      <c r="AB1628" t="s">
        <v>41</v>
      </c>
      <c r="AC1628" t="s">
        <v>54</v>
      </c>
      <c r="AD1628" t="s">
        <v>54</v>
      </c>
      <c r="AE1628" t="s">
        <v>73</v>
      </c>
      <c r="AF1628" t="s">
        <v>7560</v>
      </c>
    </row>
    <row r="1629" spans="1:32" x14ac:dyDescent="0.3">
      <c r="A1629" t="s">
        <v>7561</v>
      </c>
      <c r="B1629" t="s">
        <v>7562</v>
      </c>
      <c r="C1629" t="s">
        <v>7563</v>
      </c>
      <c r="D1629" t="s">
        <v>7564</v>
      </c>
      <c r="E1629" t="s">
        <v>213</v>
      </c>
      <c r="F1629">
        <v>3</v>
      </c>
      <c r="G1629">
        <v>2022</v>
      </c>
      <c r="H1629" s="1">
        <v>44943.581422685187</v>
      </c>
      <c r="I1629" t="s">
        <v>3355</v>
      </c>
      <c r="J1629">
        <v>75.02</v>
      </c>
      <c r="K1629">
        <v>0</v>
      </c>
      <c r="L1629" t="s">
        <v>38</v>
      </c>
      <c r="M1629" t="s">
        <v>51</v>
      </c>
      <c r="N1629">
        <v>75.02</v>
      </c>
      <c r="R1629" t="s">
        <v>52</v>
      </c>
      <c r="S1629">
        <v>40.239392000000002</v>
      </c>
      <c r="T1629">
        <v>-77.176248000000001</v>
      </c>
      <c r="U1629">
        <v>0.99990000000000001</v>
      </c>
      <c r="V1629">
        <v>1</v>
      </c>
      <c r="W1629">
        <v>1.3</v>
      </c>
      <c r="X1629">
        <v>0</v>
      </c>
      <c r="Y1629">
        <v>364.03269999999998</v>
      </c>
      <c r="Z1629">
        <v>42003095001</v>
      </c>
      <c r="AA1629">
        <v>315.04116364510003</v>
      </c>
      <c r="AB1629" t="s">
        <v>41</v>
      </c>
      <c r="AC1629" t="s">
        <v>54</v>
      </c>
      <c r="AD1629" t="s">
        <v>54</v>
      </c>
      <c r="AE1629" t="s">
        <v>73</v>
      </c>
      <c r="AF1629" t="s">
        <v>7565</v>
      </c>
    </row>
    <row r="1630" spans="1:32" x14ac:dyDescent="0.3">
      <c r="A1630" t="s">
        <v>7566</v>
      </c>
      <c r="B1630" t="s">
        <v>7567</v>
      </c>
      <c r="C1630" t="s">
        <v>7568</v>
      </c>
      <c r="D1630" t="s">
        <v>7569</v>
      </c>
      <c r="E1630" t="s">
        <v>1948</v>
      </c>
      <c r="F1630">
        <v>6</v>
      </c>
      <c r="G1630">
        <v>2022</v>
      </c>
      <c r="H1630" s="1">
        <v>44958.443851504628</v>
      </c>
      <c r="I1630" t="s">
        <v>3355</v>
      </c>
      <c r="J1630">
        <v>75</v>
      </c>
      <c r="K1630">
        <v>0</v>
      </c>
      <c r="L1630" t="s">
        <v>38</v>
      </c>
      <c r="M1630" t="s">
        <v>679</v>
      </c>
      <c r="O1630">
        <v>75</v>
      </c>
      <c r="R1630" t="s">
        <v>52</v>
      </c>
      <c r="S1630">
        <v>31.677692</v>
      </c>
      <c r="T1630">
        <v>-92.130425000000002</v>
      </c>
      <c r="U1630">
        <v>0.53200000000000003</v>
      </c>
      <c r="V1630">
        <v>1</v>
      </c>
      <c r="W1630">
        <v>1.4</v>
      </c>
      <c r="X1630">
        <v>0</v>
      </c>
      <c r="Y1630">
        <v>194.09399999999999</v>
      </c>
      <c r="Z1630">
        <v>22000640001</v>
      </c>
      <c r="AA1630">
        <v>382.41990962699998</v>
      </c>
      <c r="AB1630" t="s">
        <v>118</v>
      </c>
      <c r="AC1630" t="s">
        <v>64</v>
      </c>
      <c r="AD1630" t="s">
        <v>54</v>
      </c>
      <c r="AE1630" t="s">
        <v>55</v>
      </c>
      <c r="AF1630" t="s">
        <v>7570</v>
      </c>
    </row>
    <row r="1631" spans="1:32" x14ac:dyDescent="0.3">
      <c r="A1631" t="s">
        <v>7571</v>
      </c>
      <c r="B1631" t="s">
        <v>7572</v>
      </c>
      <c r="C1631" t="s">
        <v>7573</v>
      </c>
      <c r="D1631" t="s">
        <v>3176</v>
      </c>
      <c r="E1631" t="s">
        <v>213</v>
      </c>
      <c r="F1631">
        <v>3</v>
      </c>
      <c r="G1631">
        <v>2022</v>
      </c>
      <c r="H1631" s="1">
        <v>44966.464934571763</v>
      </c>
      <c r="I1631" t="s">
        <v>3355</v>
      </c>
      <c r="J1631">
        <v>74.930000000000007</v>
      </c>
      <c r="K1631">
        <v>0</v>
      </c>
      <c r="L1631" t="s">
        <v>38</v>
      </c>
      <c r="M1631" t="s">
        <v>51</v>
      </c>
      <c r="N1631">
        <v>74.930000000000007</v>
      </c>
      <c r="R1631" t="s">
        <v>52</v>
      </c>
      <c r="S1631">
        <v>40.948799999999999</v>
      </c>
      <c r="T1631">
        <v>-76.886499999999998</v>
      </c>
      <c r="U1631">
        <v>0.96341666699999995</v>
      </c>
      <c r="V1631">
        <v>1</v>
      </c>
      <c r="W1631">
        <v>2.42</v>
      </c>
      <c r="X1631">
        <v>0</v>
      </c>
      <c r="Y1631">
        <v>350.38299999999998</v>
      </c>
      <c r="Z1631">
        <v>42004030001</v>
      </c>
      <c r="AA1631">
        <v>713.85049797039994</v>
      </c>
      <c r="AB1631" t="s">
        <v>53</v>
      </c>
      <c r="AC1631" t="s">
        <v>42</v>
      </c>
      <c r="AD1631" t="s">
        <v>54</v>
      </c>
      <c r="AE1631" t="s">
        <v>54</v>
      </c>
      <c r="AF1631" t="s">
        <v>7574</v>
      </c>
    </row>
    <row r="1632" spans="1:32" x14ac:dyDescent="0.3">
      <c r="A1632" t="s">
        <v>7575</v>
      </c>
      <c r="B1632" t="s">
        <v>7576</v>
      </c>
      <c r="C1632" t="s">
        <v>7576</v>
      </c>
      <c r="D1632" t="s">
        <v>98</v>
      </c>
      <c r="E1632" t="s">
        <v>99</v>
      </c>
      <c r="F1632">
        <v>6</v>
      </c>
      <c r="G1632">
        <v>2022</v>
      </c>
      <c r="H1632" s="1">
        <v>44832.35944847222</v>
      </c>
      <c r="I1632" t="s">
        <v>3355</v>
      </c>
      <c r="J1632">
        <v>74.63</v>
      </c>
      <c r="K1632">
        <v>0</v>
      </c>
      <c r="L1632" t="s">
        <v>38</v>
      </c>
      <c r="M1632" t="s">
        <v>79</v>
      </c>
      <c r="Q1632">
        <v>74.63</v>
      </c>
      <c r="R1632" t="s">
        <v>52</v>
      </c>
      <c r="S1632">
        <v>29.961943999999999</v>
      </c>
      <c r="T1632">
        <v>-95.588887999999997</v>
      </c>
      <c r="U1632">
        <v>0.49030833299999999</v>
      </c>
      <c r="V1632">
        <v>1</v>
      </c>
      <c r="W1632">
        <v>0.95</v>
      </c>
      <c r="X1632">
        <v>1.5</v>
      </c>
      <c r="Y1632">
        <v>178.96250000000001</v>
      </c>
      <c r="AB1632" t="s">
        <v>41</v>
      </c>
      <c r="AC1632" t="s">
        <v>54</v>
      </c>
      <c r="AD1632" t="s">
        <v>54</v>
      </c>
      <c r="AE1632" t="s">
        <v>73</v>
      </c>
      <c r="AF1632" t="s">
        <v>7577</v>
      </c>
    </row>
    <row r="1633" spans="1:32" x14ac:dyDescent="0.3">
      <c r="A1633" t="s">
        <v>7578</v>
      </c>
      <c r="B1633" t="s">
        <v>7579</v>
      </c>
      <c r="C1633" t="s">
        <v>7579</v>
      </c>
      <c r="D1633" t="s">
        <v>6433</v>
      </c>
      <c r="E1633" t="s">
        <v>99</v>
      </c>
      <c r="F1633">
        <v>6</v>
      </c>
      <c r="G1633">
        <v>2022</v>
      </c>
      <c r="H1633" s="1">
        <v>44823.551358877317</v>
      </c>
      <c r="I1633" t="s">
        <v>3355</v>
      </c>
      <c r="J1633">
        <v>74.3</v>
      </c>
      <c r="K1633">
        <v>0</v>
      </c>
      <c r="L1633" t="s">
        <v>38</v>
      </c>
      <c r="M1633" t="s">
        <v>79</v>
      </c>
      <c r="Q1633">
        <v>74.3</v>
      </c>
      <c r="R1633" t="s">
        <v>52</v>
      </c>
      <c r="S1633">
        <v>30.109711000000001</v>
      </c>
      <c r="T1633">
        <v>-95.607494000000003</v>
      </c>
      <c r="U1633">
        <v>0.59884166699999997</v>
      </c>
      <c r="V1633">
        <v>1</v>
      </c>
      <c r="W1633">
        <v>1.5</v>
      </c>
      <c r="X1633">
        <v>1.5</v>
      </c>
      <c r="Y1633">
        <v>218.62639999999999</v>
      </c>
      <c r="AB1633" t="s">
        <v>41</v>
      </c>
      <c r="AC1633" t="s">
        <v>54</v>
      </c>
      <c r="AD1633" t="s">
        <v>54</v>
      </c>
      <c r="AE1633" t="s">
        <v>73</v>
      </c>
      <c r="AF1633" t="s">
        <v>7580</v>
      </c>
    </row>
    <row r="1634" spans="1:32" x14ac:dyDescent="0.3">
      <c r="A1634" t="s">
        <v>7581</v>
      </c>
      <c r="B1634" t="s">
        <v>7582</v>
      </c>
      <c r="C1634" t="s">
        <v>7583</v>
      </c>
      <c r="D1634" t="s">
        <v>7584</v>
      </c>
      <c r="E1634" t="s">
        <v>3411</v>
      </c>
      <c r="F1634">
        <v>3</v>
      </c>
      <c r="G1634">
        <v>2022</v>
      </c>
      <c r="H1634" s="1">
        <v>44935.431370034719</v>
      </c>
      <c r="I1634" t="s">
        <v>3355</v>
      </c>
      <c r="J1634">
        <v>74.19</v>
      </c>
      <c r="K1634">
        <v>0</v>
      </c>
      <c r="L1634" t="s">
        <v>38</v>
      </c>
      <c r="M1634" t="s">
        <v>51</v>
      </c>
      <c r="N1634">
        <v>74.19</v>
      </c>
      <c r="R1634" t="s">
        <v>52</v>
      </c>
      <c r="S1634">
        <v>38.471139999999998</v>
      </c>
      <c r="T1634">
        <v>-75.218199999999996</v>
      </c>
      <c r="U1634">
        <v>1.0215833329999999</v>
      </c>
      <c r="V1634">
        <v>1</v>
      </c>
      <c r="W1634">
        <v>0</v>
      </c>
      <c r="X1634">
        <v>0</v>
      </c>
      <c r="Y1634">
        <v>372.565</v>
      </c>
      <c r="Z1634">
        <v>10000008001</v>
      </c>
      <c r="AA1634">
        <v>427.94608934450002</v>
      </c>
      <c r="AB1634" t="s">
        <v>41</v>
      </c>
      <c r="AC1634" t="s">
        <v>54</v>
      </c>
      <c r="AD1634" t="s">
        <v>54</v>
      </c>
      <c r="AE1634" t="s">
        <v>438</v>
      </c>
      <c r="AF1634" t="s">
        <v>7585</v>
      </c>
    </row>
    <row r="1635" spans="1:32" x14ac:dyDescent="0.3">
      <c r="A1635" t="s">
        <v>7586</v>
      </c>
      <c r="B1635" t="s">
        <v>7587</v>
      </c>
      <c r="C1635" t="s">
        <v>7588</v>
      </c>
      <c r="D1635" t="s">
        <v>135</v>
      </c>
      <c r="E1635" t="s">
        <v>253</v>
      </c>
      <c r="F1635">
        <v>5</v>
      </c>
      <c r="G1635">
        <v>2022</v>
      </c>
      <c r="H1635" s="1">
        <v>44984.52092771991</v>
      </c>
      <c r="I1635" t="s">
        <v>3355</v>
      </c>
      <c r="J1635">
        <v>74.099999999999994</v>
      </c>
      <c r="K1635">
        <v>0</v>
      </c>
      <c r="L1635" t="s">
        <v>38</v>
      </c>
      <c r="M1635" t="s">
        <v>51</v>
      </c>
      <c r="N1635">
        <v>74.099999999999994</v>
      </c>
      <c r="R1635" t="s">
        <v>52</v>
      </c>
      <c r="S1635">
        <v>39.654000000000003</v>
      </c>
      <c r="T1635">
        <v>-87.397778000000002</v>
      </c>
      <c r="U1635">
        <v>0.472516667</v>
      </c>
      <c r="V1635">
        <v>1</v>
      </c>
      <c r="W1635">
        <v>2</v>
      </c>
      <c r="X1635">
        <v>0.4</v>
      </c>
      <c r="Y1635">
        <v>172.17869999999999</v>
      </c>
      <c r="Z1635">
        <v>18000302001</v>
      </c>
      <c r="AA1635">
        <v>284.08336143720004</v>
      </c>
      <c r="AB1635" t="s">
        <v>41</v>
      </c>
      <c r="AC1635" t="s">
        <v>72</v>
      </c>
      <c r="AD1635" t="s">
        <v>54</v>
      </c>
      <c r="AE1635" t="s">
        <v>44</v>
      </c>
      <c r="AF1635" t="s">
        <v>7589</v>
      </c>
    </row>
    <row r="1636" spans="1:32" x14ac:dyDescent="0.3">
      <c r="A1636" t="s">
        <v>7590</v>
      </c>
      <c r="B1636" t="s">
        <v>7591</v>
      </c>
      <c r="C1636" t="s">
        <v>7592</v>
      </c>
      <c r="D1636" t="s">
        <v>7593</v>
      </c>
      <c r="E1636" t="s">
        <v>629</v>
      </c>
      <c r="F1636">
        <v>6</v>
      </c>
      <c r="G1636">
        <v>2022</v>
      </c>
      <c r="H1636" s="1">
        <v>44976.567841053242</v>
      </c>
      <c r="I1636" t="s">
        <v>3355</v>
      </c>
      <c r="J1636">
        <v>74</v>
      </c>
      <c r="K1636">
        <v>0</v>
      </c>
      <c r="L1636" t="s">
        <v>38</v>
      </c>
      <c r="M1636" t="s">
        <v>79</v>
      </c>
      <c r="Q1636">
        <v>74</v>
      </c>
      <c r="R1636" t="s">
        <v>94</v>
      </c>
      <c r="S1636">
        <v>36.822749999999999</v>
      </c>
      <c r="T1636">
        <v>-107.99621999999999</v>
      </c>
      <c r="Z1636">
        <v>35000104001</v>
      </c>
      <c r="AA1636">
        <v>437.05132528799993</v>
      </c>
      <c r="AB1636" t="s">
        <v>41</v>
      </c>
      <c r="AC1636" t="s">
        <v>72</v>
      </c>
      <c r="AD1636" t="s">
        <v>54</v>
      </c>
      <c r="AE1636" t="s">
        <v>73</v>
      </c>
      <c r="AF1636" t="s">
        <v>7594</v>
      </c>
    </row>
    <row r="1637" spans="1:32" x14ac:dyDescent="0.3">
      <c r="A1637" t="s">
        <v>7595</v>
      </c>
      <c r="B1637" t="s">
        <v>7596</v>
      </c>
      <c r="C1637" t="s">
        <v>7597</v>
      </c>
      <c r="D1637" t="s">
        <v>6959</v>
      </c>
      <c r="E1637" t="s">
        <v>85</v>
      </c>
      <c r="F1637">
        <v>2</v>
      </c>
      <c r="G1637">
        <v>2022</v>
      </c>
      <c r="H1637" s="1">
        <v>44985.456365949074</v>
      </c>
      <c r="I1637" t="s">
        <v>3355</v>
      </c>
      <c r="J1637">
        <v>74</v>
      </c>
      <c r="K1637">
        <v>0</v>
      </c>
      <c r="L1637" t="s">
        <v>38</v>
      </c>
      <c r="M1637" t="s">
        <v>79</v>
      </c>
      <c r="Q1637">
        <v>74</v>
      </c>
      <c r="R1637" t="s">
        <v>52</v>
      </c>
      <c r="S1637">
        <v>42.312660000000001</v>
      </c>
      <c r="T1637">
        <v>-75.398579999999995</v>
      </c>
      <c r="U1637">
        <v>0</v>
      </c>
      <c r="V1637">
        <v>2</v>
      </c>
      <c r="W1637">
        <v>1.7</v>
      </c>
      <c r="X1637">
        <v>0</v>
      </c>
      <c r="Y1637">
        <v>0</v>
      </c>
      <c r="Z1637">
        <v>36004048001</v>
      </c>
      <c r="AA1637">
        <v>400.26617207625998</v>
      </c>
      <c r="AB1637" t="s">
        <v>118</v>
      </c>
      <c r="AC1637" t="s">
        <v>54</v>
      </c>
      <c r="AD1637" t="s">
        <v>54</v>
      </c>
      <c r="AE1637" t="s">
        <v>54</v>
      </c>
      <c r="AF1637" t="s">
        <v>7598</v>
      </c>
    </row>
    <row r="1638" spans="1:32" x14ac:dyDescent="0.3">
      <c r="A1638" t="s">
        <v>7599</v>
      </c>
      <c r="B1638" t="s">
        <v>7600</v>
      </c>
      <c r="C1638" t="s">
        <v>7601</v>
      </c>
      <c r="D1638" t="s">
        <v>7602</v>
      </c>
      <c r="E1638" t="s">
        <v>111</v>
      </c>
      <c r="F1638">
        <v>4</v>
      </c>
      <c r="G1638">
        <v>2022</v>
      </c>
      <c r="H1638" s="1">
        <v>44978.631471446759</v>
      </c>
      <c r="I1638" t="s">
        <v>3355</v>
      </c>
      <c r="J1638">
        <v>74</v>
      </c>
      <c r="K1638">
        <v>0</v>
      </c>
      <c r="L1638" t="s">
        <v>38</v>
      </c>
      <c r="M1638" t="s">
        <v>51</v>
      </c>
      <c r="N1638">
        <v>74</v>
      </c>
      <c r="R1638" t="s">
        <v>52</v>
      </c>
      <c r="S1638">
        <v>33.268194000000001</v>
      </c>
      <c r="T1638">
        <v>-84.256721999999996</v>
      </c>
      <c r="U1638">
        <v>0.51141666699999999</v>
      </c>
      <c r="V1638">
        <v>1</v>
      </c>
      <c r="W1638">
        <v>1.5</v>
      </c>
      <c r="X1638">
        <v>0.7</v>
      </c>
      <c r="Y1638">
        <v>186.23500000000001</v>
      </c>
      <c r="Z1638">
        <v>13000204003</v>
      </c>
      <c r="AA1638">
        <v>620.97709134670015</v>
      </c>
      <c r="AB1638" t="s">
        <v>41</v>
      </c>
      <c r="AC1638" t="s">
        <v>54</v>
      </c>
      <c r="AD1638" t="s">
        <v>54</v>
      </c>
      <c r="AE1638" t="s">
        <v>54</v>
      </c>
      <c r="AF1638" t="s">
        <v>7603</v>
      </c>
    </row>
    <row r="1639" spans="1:32" x14ac:dyDescent="0.3">
      <c r="A1639" t="s">
        <v>7604</v>
      </c>
      <c r="B1639" t="s">
        <v>7605</v>
      </c>
      <c r="C1639" t="s">
        <v>7605</v>
      </c>
      <c r="D1639" t="s">
        <v>98</v>
      </c>
      <c r="E1639" t="s">
        <v>99</v>
      </c>
      <c r="F1639">
        <v>6</v>
      </c>
      <c r="G1639">
        <v>2022</v>
      </c>
      <c r="H1639" s="1">
        <v>44834.781057384258</v>
      </c>
      <c r="I1639" t="s">
        <v>3355</v>
      </c>
      <c r="J1639">
        <v>73.89</v>
      </c>
      <c r="K1639">
        <v>0</v>
      </c>
      <c r="L1639" t="s">
        <v>38</v>
      </c>
      <c r="M1639" t="s">
        <v>51</v>
      </c>
      <c r="N1639">
        <v>73.89</v>
      </c>
      <c r="R1639" t="s">
        <v>52</v>
      </c>
      <c r="S1639">
        <v>29.746033000000001</v>
      </c>
      <c r="T1639">
        <v>-95.465400000000002</v>
      </c>
      <c r="U1639">
        <v>0.63404683299999998</v>
      </c>
      <c r="V1639">
        <v>1</v>
      </c>
      <c r="W1639">
        <v>1.5</v>
      </c>
      <c r="X1639">
        <v>0</v>
      </c>
      <c r="Y1639">
        <v>231.397491</v>
      </c>
      <c r="AB1639" t="s">
        <v>41</v>
      </c>
      <c r="AC1639" t="s">
        <v>54</v>
      </c>
      <c r="AD1639" t="s">
        <v>54</v>
      </c>
      <c r="AE1639" t="s">
        <v>54</v>
      </c>
      <c r="AF1639" t="s">
        <v>7606</v>
      </c>
    </row>
    <row r="1640" spans="1:32" x14ac:dyDescent="0.3">
      <c r="A1640" t="s">
        <v>7607</v>
      </c>
      <c r="B1640" t="s">
        <v>7608</v>
      </c>
      <c r="C1640" t="s">
        <v>7609</v>
      </c>
      <c r="D1640" t="s">
        <v>7610</v>
      </c>
      <c r="E1640" t="s">
        <v>259</v>
      </c>
      <c r="F1640">
        <v>7</v>
      </c>
      <c r="G1640">
        <v>2022</v>
      </c>
      <c r="H1640" s="1">
        <v>44959.591865856484</v>
      </c>
      <c r="I1640" t="s">
        <v>3355</v>
      </c>
      <c r="J1640">
        <v>73.5</v>
      </c>
      <c r="K1640">
        <v>0</v>
      </c>
      <c r="L1640" t="s">
        <v>38</v>
      </c>
      <c r="M1640" t="s">
        <v>51</v>
      </c>
      <c r="N1640">
        <v>73.5</v>
      </c>
      <c r="R1640" t="s">
        <v>52</v>
      </c>
      <c r="S1640">
        <v>41.005474</v>
      </c>
      <c r="T1640">
        <v>-95.238968999999997</v>
      </c>
      <c r="U1640">
        <v>0</v>
      </c>
      <c r="V1640">
        <v>1</v>
      </c>
      <c r="W1640">
        <v>3.6</v>
      </c>
      <c r="X1640">
        <v>2.7</v>
      </c>
      <c r="Y1640">
        <v>0</v>
      </c>
      <c r="Z1640">
        <v>19000719001</v>
      </c>
      <c r="AA1640">
        <v>826.39121423205995</v>
      </c>
      <c r="AB1640" t="s">
        <v>53</v>
      </c>
      <c r="AC1640" t="s">
        <v>42</v>
      </c>
      <c r="AD1640" t="s">
        <v>54</v>
      </c>
      <c r="AE1640" t="s">
        <v>73</v>
      </c>
      <c r="AF1640" t="s">
        <v>7611</v>
      </c>
    </row>
    <row r="1641" spans="1:32" x14ac:dyDescent="0.3">
      <c r="A1641" t="s">
        <v>7612</v>
      </c>
      <c r="B1641" t="s">
        <v>7613</v>
      </c>
      <c r="C1641" t="s">
        <v>7614</v>
      </c>
      <c r="D1641" t="s">
        <v>7615</v>
      </c>
      <c r="E1641" t="s">
        <v>111</v>
      </c>
      <c r="F1641">
        <v>4</v>
      </c>
      <c r="G1641">
        <v>2022</v>
      </c>
      <c r="H1641" s="1">
        <v>44907.431730821758</v>
      </c>
      <c r="I1641" t="s">
        <v>3355</v>
      </c>
      <c r="J1641">
        <v>72.78</v>
      </c>
      <c r="K1641">
        <v>0</v>
      </c>
      <c r="L1641" t="s">
        <v>38</v>
      </c>
      <c r="M1641" t="s">
        <v>679</v>
      </c>
      <c r="O1641">
        <v>73</v>
      </c>
      <c r="R1641" t="s">
        <v>52</v>
      </c>
      <c r="S1641">
        <v>33.154316000000001</v>
      </c>
      <c r="T1641">
        <v>-84.938434000000001</v>
      </c>
      <c r="U1641">
        <v>0.36641666699999997</v>
      </c>
      <c r="V1641">
        <v>1</v>
      </c>
      <c r="W1641">
        <v>1.5</v>
      </c>
      <c r="X1641">
        <v>0.46300000000000002</v>
      </c>
      <c r="Y1641">
        <v>133.47</v>
      </c>
      <c r="Z1641">
        <v>13000657001</v>
      </c>
      <c r="AA1641">
        <v>360.56734336260001</v>
      </c>
      <c r="AB1641" t="s">
        <v>41</v>
      </c>
      <c r="AC1641" t="s">
        <v>54</v>
      </c>
      <c r="AD1641" t="s">
        <v>54</v>
      </c>
      <c r="AE1641" t="s">
        <v>73</v>
      </c>
      <c r="AF1641" t="s">
        <v>7616</v>
      </c>
    </row>
    <row r="1642" spans="1:32" x14ac:dyDescent="0.3">
      <c r="A1642" t="s">
        <v>7617</v>
      </c>
      <c r="B1642" t="s">
        <v>7618</v>
      </c>
      <c r="C1642" t="s">
        <v>7619</v>
      </c>
      <c r="D1642" t="s">
        <v>7620</v>
      </c>
      <c r="E1642" t="s">
        <v>543</v>
      </c>
      <c r="F1642">
        <v>7</v>
      </c>
      <c r="G1642">
        <v>2022</v>
      </c>
      <c r="H1642" s="1">
        <v>44952.499192650466</v>
      </c>
      <c r="I1642" t="s">
        <v>3355</v>
      </c>
      <c r="J1642">
        <v>72.69</v>
      </c>
      <c r="K1642">
        <v>0</v>
      </c>
      <c r="L1642" t="s">
        <v>38</v>
      </c>
      <c r="M1642" t="s">
        <v>51</v>
      </c>
      <c r="N1642">
        <v>72.69</v>
      </c>
      <c r="R1642" t="s">
        <v>52</v>
      </c>
      <c r="S1642">
        <v>38.238972599999997</v>
      </c>
      <c r="T1642">
        <v>-91.129642000000004</v>
      </c>
      <c r="U1642">
        <v>1.064044083</v>
      </c>
      <c r="V1642">
        <v>1</v>
      </c>
      <c r="W1642">
        <v>0</v>
      </c>
      <c r="X1642">
        <v>0</v>
      </c>
      <c r="Y1642">
        <v>387.801964</v>
      </c>
      <c r="Z1642">
        <v>29001181003</v>
      </c>
      <c r="AA1642">
        <v>457.08284436370002</v>
      </c>
      <c r="AB1642" t="s">
        <v>41</v>
      </c>
      <c r="AC1642" t="s">
        <v>72</v>
      </c>
      <c r="AD1642" t="s">
        <v>54</v>
      </c>
      <c r="AE1642" t="s">
        <v>65</v>
      </c>
      <c r="AF1642" t="s">
        <v>7621</v>
      </c>
    </row>
    <row r="1643" spans="1:32" x14ac:dyDescent="0.3">
      <c r="A1643" t="s">
        <v>7622</v>
      </c>
      <c r="B1643" t="s">
        <v>7623</v>
      </c>
      <c r="C1643" t="s">
        <v>7624</v>
      </c>
      <c r="D1643" t="s">
        <v>7625</v>
      </c>
      <c r="E1643" t="s">
        <v>111</v>
      </c>
      <c r="F1643">
        <v>4</v>
      </c>
      <c r="G1643">
        <v>2022</v>
      </c>
      <c r="H1643" s="1">
        <v>44930.37946708333</v>
      </c>
      <c r="I1643" t="s">
        <v>3355</v>
      </c>
      <c r="J1643">
        <v>72.099999999999994</v>
      </c>
      <c r="K1643">
        <v>0</v>
      </c>
      <c r="L1643" t="s">
        <v>38</v>
      </c>
      <c r="M1643" t="s">
        <v>79</v>
      </c>
      <c r="Q1643">
        <v>72.099999999999994</v>
      </c>
      <c r="R1643" t="s">
        <v>94</v>
      </c>
      <c r="S1643">
        <v>34.874167</v>
      </c>
      <c r="T1643">
        <v>-83.969667000000001</v>
      </c>
      <c r="U1643">
        <v>0.31274999999999997</v>
      </c>
      <c r="V1643">
        <v>1</v>
      </c>
      <c r="W1643">
        <v>0.4</v>
      </c>
      <c r="X1643">
        <v>0.28999999999999998</v>
      </c>
      <c r="Y1643">
        <v>114.102</v>
      </c>
      <c r="Z1643">
        <v>13000530001</v>
      </c>
      <c r="AA1643">
        <v>49.168274094899999</v>
      </c>
      <c r="AB1643" t="s">
        <v>41</v>
      </c>
      <c r="AC1643" t="s">
        <v>54</v>
      </c>
      <c r="AD1643" t="s">
        <v>54</v>
      </c>
      <c r="AE1643" t="s">
        <v>73</v>
      </c>
      <c r="AF1643" t="s">
        <v>7626</v>
      </c>
    </row>
    <row r="1644" spans="1:32" x14ac:dyDescent="0.3">
      <c r="A1644" t="s">
        <v>7627</v>
      </c>
      <c r="B1644" t="s">
        <v>7628</v>
      </c>
      <c r="C1644" t="s">
        <v>7629</v>
      </c>
      <c r="D1644" t="s">
        <v>7630</v>
      </c>
      <c r="E1644" t="s">
        <v>213</v>
      </c>
      <c r="F1644">
        <v>3</v>
      </c>
      <c r="G1644">
        <v>2022</v>
      </c>
      <c r="H1644" s="1">
        <v>44963.609868518521</v>
      </c>
      <c r="I1644" t="s">
        <v>3355</v>
      </c>
      <c r="J1644">
        <v>70.745999999999995</v>
      </c>
      <c r="K1644">
        <v>0</v>
      </c>
      <c r="L1644" t="s">
        <v>38</v>
      </c>
      <c r="M1644" t="s">
        <v>630</v>
      </c>
      <c r="N1644">
        <v>29.2</v>
      </c>
      <c r="O1644">
        <v>42</v>
      </c>
      <c r="R1644" t="s">
        <v>52</v>
      </c>
      <c r="S1644">
        <v>40.685343000000003</v>
      </c>
      <c r="T1644">
        <v>-80.322697000000005</v>
      </c>
      <c r="U1644">
        <v>1.097</v>
      </c>
      <c r="V1644">
        <v>1</v>
      </c>
      <c r="W1644">
        <v>2</v>
      </c>
      <c r="X1644">
        <v>0</v>
      </c>
      <c r="Y1644">
        <v>398.66800000000001</v>
      </c>
      <c r="Z1644">
        <v>42005087001</v>
      </c>
      <c r="AA1644">
        <v>431.58818372190018</v>
      </c>
      <c r="AB1644" t="s">
        <v>544</v>
      </c>
      <c r="AC1644" t="s">
        <v>54</v>
      </c>
      <c r="AD1644" t="s">
        <v>54</v>
      </c>
      <c r="AE1644" t="s">
        <v>73</v>
      </c>
      <c r="AF1644" t="s">
        <v>7631</v>
      </c>
    </row>
    <row r="1645" spans="1:32" x14ac:dyDescent="0.3">
      <c r="A1645" t="s">
        <v>7632</v>
      </c>
      <c r="B1645" t="s">
        <v>7633</v>
      </c>
      <c r="C1645" t="s">
        <v>7634</v>
      </c>
      <c r="D1645" t="s">
        <v>5925</v>
      </c>
      <c r="E1645" t="s">
        <v>85</v>
      </c>
      <c r="F1645">
        <v>2</v>
      </c>
      <c r="G1645">
        <v>2022</v>
      </c>
      <c r="H1645" s="1">
        <v>44951.445702418983</v>
      </c>
      <c r="I1645" t="s">
        <v>3355</v>
      </c>
      <c r="J1645">
        <v>70.67</v>
      </c>
      <c r="K1645">
        <v>0</v>
      </c>
      <c r="L1645" t="s">
        <v>38</v>
      </c>
      <c r="M1645" t="s">
        <v>79</v>
      </c>
      <c r="Q1645">
        <v>70.67</v>
      </c>
      <c r="R1645" t="s">
        <v>94</v>
      </c>
      <c r="S1645">
        <v>42.257944000000002</v>
      </c>
      <c r="T1645">
        <v>-73.761250000000004</v>
      </c>
      <c r="U1645">
        <v>0</v>
      </c>
      <c r="V1645">
        <v>1</v>
      </c>
      <c r="W1645">
        <v>1.35</v>
      </c>
      <c r="X1645">
        <v>0</v>
      </c>
      <c r="Y1645">
        <v>0</v>
      </c>
      <c r="Z1645">
        <v>36004007001</v>
      </c>
      <c r="AA1645">
        <v>220.71091927044</v>
      </c>
      <c r="AB1645" t="s">
        <v>41</v>
      </c>
      <c r="AC1645" t="s">
        <v>54</v>
      </c>
      <c r="AD1645" t="s">
        <v>54</v>
      </c>
      <c r="AE1645" t="s">
        <v>55</v>
      </c>
      <c r="AF1645" t="s">
        <v>7635</v>
      </c>
    </row>
    <row r="1646" spans="1:32" x14ac:dyDescent="0.3">
      <c r="A1646" t="s">
        <v>7636</v>
      </c>
      <c r="B1646" t="s">
        <v>7637</v>
      </c>
      <c r="C1646" t="s">
        <v>7638</v>
      </c>
      <c r="D1646" t="s">
        <v>7639</v>
      </c>
      <c r="E1646" t="s">
        <v>259</v>
      </c>
      <c r="F1646">
        <v>7</v>
      </c>
      <c r="G1646">
        <v>2022</v>
      </c>
      <c r="H1646" s="1">
        <v>44949.657573101853</v>
      </c>
      <c r="I1646" t="s">
        <v>3355</v>
      </c>
      <c r="J1646">
        <v>70.099999999999994</v>
      </c>
      <c r="K1646">
        <v>0</v>
      </c>
      <c r="L1646" t="s">
        <v>38</v>
      </c>
      <c r="M1646" t="s">
        <v>51</v>
      </c>
      <c r="N1646">
        <v>70.099999999999994</v>
      </c>
      <c r="R1646" t="s">
        <v>52</v>
      </c>
      <c r="S1646">
        <v>42.469721999999997</v>
      </c>
      <c r="T1646">
        <v>-91.124167</v>
      </c>
      <c r="U1646">
        <v>0</v>
      </c>
      <c r="V1646">
        <v>1</v>
      </c>
      <c r="W1646">
        <v>3.46</v>
      </c>
      <c r="X1646">
        <v>1.179</v>
      </c>
      <c r="Y1646">
        <v>0</v>
      </c>
      <c r="Z1646">
        <v>19000251001</v>
      </c>
      <c r="AA1646">
        <v>344.17791866430002</v>
      </c>
      <c r="AB1646" t="s">
        <v>41</v>
      </c>
      <c r="AC1646" t="s">
        <v>72</v>
      </c>
      <c r="AD1646" t="s">
        <v>54</v>
      </c>
      <c r="AE1646" t="s">
        <v>73</v>
      </c>
      <c r="AF1646" t="s">
        <v>7640</v>
      </c>
    </row>
    <row r="1647" spans="1:32" x14ac:dyDescent="0.3">
      <c r="A1647" t="s">
        <v>7641</v>
      </c>
      <c r="B1647" t="s">
        <v>7642</v>
      </c>
      <c r="C1647" t="s">
        <v>7643</v>
      </c>
      <c r="D1647" t="s">
        <v>7644</v>
      </c>
      <c r="E1647" t="s">
        <v>259</v>
      </c>
      <c r="F1647">
        <v>7</v>
      </c>
      <c r="G1647">
        <v>2022</v>
      </c>
      <c r="H1647" s="1">
        <v>44958.473042372687</v>
      </c>
      <c r="I1647" t="s">
        <v>3355</v>
      </c>
      <c r="J1647">
        <v>70</v>
      </c>
      <c r="K1647">
        <v>0</v>
      </c>
      <c r="L1647" t="s">
        <v>38</v>
      </c>
      <c r="M1647" t="s">
        <v>51</v>
      </c>
      <c r="N1647">
        <v>70.099999999999994</v>
      </c>
      <c r="R1647" t="s">
        <v>52</v>
      </c>
      <c r="S1647">
        <v>42.172221999999998</v>
      </c>
      <c r="T1647">
        <v>-92.005555999999999</v>
      </c>
      <c r="U1647">
        <v>0</v>
      </c>
      <c r="V1647">
        <v>1</v>
      </c>
      <c r="W1647">
        <v>2.5299999999999998</v>
      </c>
      <c r="X1647">
        <v>1.79</v>
      </c>
      <c r="Y1647">
        <v>0</v>
      </c>
      <c r="Z1647">
        <v>19000881001</v>
      </c>
      <c r="AA1647">
        <v>597.30347789359985</v>
      </c>
      <c r="AB1647" t="s">
        <v>41</v>
      </c>
      <c r="AC1647" t="s">
        <v>64</v>
      </c>
      <c r="AD1647" t="s">
        <v>54</v>
      </c>
      <c r="AE1647" t="s">
        <v>44</v>
      </c>
      <c r="AF1647" t="s">
        <v>7645</v>
      </c>
    </row>
    <row r="1648" spans="1:32" x14ac:dyDescent="0.3">
      <c r="A1648" t="s">
        <v>7646</v>
      </c>
      <c r="B1648" t="s">
        <v>7647</v>
      </c>
      <c r="C1648" t="s">
        <v>7647</v>
      </c>
      <c r="D1648" t="s">
        <v>98</v>
      </c>
      <c r="E1648" t="s">
        <v>99</v>
      </c>
      <c r="F1648">
        <v>6</v>
      </c>
      <c r="G1648">
        <v>2022</v>
      </c>
      <c r="H1648" s="1">
        <v>44834.861744050926</v>
      </c>
      <c r="I1648" t="s">
        <v>3355</v>
      </c>
      <c r="J1648">
        <v>69.97</v>
      </c>
      <c r="K1648">
        <v>0</v>
      </c>
      <c r="L1648" t="s">
        <v>38</v>
      </c>
      <c r="M1648" t="s">
        <v>51</v>
      </c>
      <c r="N1648">
        <v>69.97</v>
      </c>
      <c r="R1648" t="s">
        <v>52</v>
      </c>
      <c r="S1648">
        <v>30.110365000000002</v>
      </c>
      <c r="T1648">
        <v>-95.405315999999999</v>
      </c>
      <c r="U1648">
        <v>0.61323450000000002</v>
      </c>
      <c r="V1648">
        <v>1</v>
      </c>
      <c r="W1648">
        <v>2.1</v>
      </c>
      <c r="X1648">
        <v>1.5</v>
      </c>
      <c r="Y1648">
        <v>223.846509</v>
      </c>
      <c r="Z1648">
        <v>48007830001</v>
      </c>
      <c r="AB1648" t="s">
        <v>41</v>
      </c>
      <c r="AC1648" t="s">
        <v>54</v>
      </c>
      <c r="AD1648" t="s">
        <v>54</v>
      </c>
      <c r="AE1648" t="s">
        <v>54</v>
      </c>
      <c r="AF1648" t="s">
        <v>7648</v>
      </c>
    </row>
    <row r="1649" spans="1:32" x14ac:dyDescent="0.3">
      <c r="A1649" t="s">
        <v>7649</v>
      </c>
      <c r="B1649" t="s">
        <v>7650</v>
      </c>
      <c r="C1649" t="s">
        <v>7650</v>
      </c>
      <c r="D1649" t="s">
        <v>98</v>
      </c>
      <c r="E1649" t="s">
        <v>99</v>
      </c>
      <c r="F1649">
        <v>6</v>
      </c>
      <c r="G1649">
        <v>2022</v>
      </c>
      <c r="H1649" s="1">
        <v>44834.597814305554</v>
      </c>
      <c r="I1649" t="s">
        <v>3355</v>
      </c>
      <c r="J1649">
        <v>69.64</v>
      </c>
      <c r="K1649">
        <v>0</v>
      </c>
      <c r="L1649" t="s">
        <v>38</v>
      </c>
      <c r="M1649" t="s">
        <v>79</v>
      </c>
      <c r="Q1649">
        <v>69.64</v>
      </c>
      <c r="R1649" t="s">
        <v>94</v>
      </c>
      <c r="S1649">
        <v>29.89141</v>
      </c>
      <c r="T1649">
        <v>-95.608459999999994</v>
      </c>
      <c r="U1649">
        <v>0.38366666700000002</v>
      </c>
      <c r="V1649">
        <v>1</v>
      </c>
      <c r="W1649">
        <v>1.2</v>
      </c>
      <c r="X1649">
        <v>0</v>
      </c>
      <c r="Y1649">
        <v>139.947</v>
      </c>
      <c r="AB1649" t="s">
        <v>41</v>
      </c>
      <c r="AC1649" t="s">
        <v>54</v>
      </c>
      <c r="AD1649" t="s">
        <v>43</v>
      </c>
      <c r="AE1649" t="s">
        <v>54</v>
      </c>
      <c r="AF1649" t="s">
        <v>7651</v>
      </c>
    </row>
    <row r="1650" spans="1:32" x14ac:dyDescent="0.3">
      <c r="A1650" t="s">
        <v>7652</v>
      </c>
      <c r="B1650" t="s">
        <v>7653</v>
      </c>
      <c r="C1650" t="s">
        <v>7654</v>
      </c>
      <c r="D1650" t="s">
        <v>7655</v>
      </c>
      <c r="E1650" t="s">
        <v>514</v>
      </c>
      <c r="F1650">
        <v>1</v>
      </c>
      <c r="G1650">
        <v>2022</v>
      </c>
      <c r="H1650" s="1">
        <v>44957.535923252311</v>
      </c>
      <c r="I1650" t="s">
        <v>3355</v>
      </c>
      <c r="J1650">
        <v>69.150000000000006</v>
      </c>
      <c r="K1650">
        <v>0</v>
      </c>
      <c r="L1650" t="s">
        <v>38</v>
      </c>
      <c r="M1650" t="s">
        <v>79</v>
      </c>
      <c r="Q1650">
        <v>69.150000000000006</v>
      </c>
      <c r="R1650" t="s">
        <v>94</v>
      </c>
      <c r="S1650">
        <v>41.384625</v>
      </c>
      <c r="T1650">
        <v>-71.478369999999998</v>
      </c>
      <c r="U1650">
        <v>0.72583333299999997</v>
      </c>
      <c r="V1650">
        <v>1</v>
      </c>
      <c r="W1650">
        <v>1.4</v>
      </c>
      <c r="X1650">
        <v>0.79</v>
      </c>
      <c r="Y1650">
        <v>264.56</v>
      </c>
      <c r="Z1650">
        <v>44000014001</v>
      </c>
      <c r="AA1650">
        <v>537.20892066650003</v>
      </c>
      <c r="AB1650" t="s">
        <v>54</v>
      </c>
      <c r="AC1650" t="s">
        <v>54</v>
      </c>
      <c r="AD1650" t="s">
        <v>54</v>
      </c>
      <c r="AE1650" t="s">
        <v>73</v>
      </c>
      <c r="AF1650" t="s">
        <v>7656</v>
      </c>
    </row>
    <row r="1651" spans="1:32" x14ac:dyDescent="0.3">
      <c r="A1651" t="s">
        <v>7657</v>
      </c>
      <c r="B1651" t="s">
        <v>7658</v>
      </c>
      <c r="C1651" t="s">
        <v>7659</v>
      </c>
      <c r="D1651" t="s">
        <v>7660</v>
      </c>
      <c r="E1651" t="s">
        <v>136</v>
      </c>
      <c r="F1651">
        <v>4</v>
      </c>
      <c r="G1651">
        <v>2022</v>
      </c>
      <c r="H1651" s="1">
        <v>44978.690574386572</v>
      </c>
      <c r="I1651" t="s">
        <v>3355</v>
      </c>
      <c r="J1651">
        <v>69</v>
      </c>
      <c r="K1651">
        <v>0</v>
      </c>
      <c r="L1651" t="s">
        <v>38</v>
      </c>
      <c r="M1651" t="s">
        <v>51</v>
      </c>
      <c r="N1651">
        <v>69</v>
      </c>
      <c r="R1651" t="s">
        <v>52</v>
      </c>
      <c r="S1651">
        <v>34.329051</v>
      </c>
      <c r="T1651">
        <v>-78.679360000000003</v>
      </c>
      <c r="U1651">
        <v>0.97476666700000003</v>
      </c>
      <c r="V1651">
        <v>1</v>
      </c>
      <c r="W1651">
        <v>3</v>
      </c>
      <c r="X1651">
        <v>0</v>
      </c>
      <c r="Y1651">
        <v>355.11259999999999</v>
      </c>
      <c r="Z1651">
        <v>37002408001</v>
      </c>
      <c r="AA1651">
        <v>793.97657427319996</v>
      </c>
      <c r="AB1651" t="s">
        <v>41</v>
      </c>
      <c r="AC1651" t="s">
        <v>54</v>
      </c>
      <c r="AD1651" t="s">
        <v>54</v>
      </c>
      <c r="AE1651" t="s">
        <v>73</v>
      </c>
      <c r="AF1651" t="s">
        <v>7661</v>
      </c>
    </row>
    <row r="1652" spans="1:32" x14ac:dyDescent="0.3">
      <c r="A1652" t="s">
        <v>7662</v>
      </c>
      <c r="B1652" t="s">
        <v>7663</v>
      </c>
      <c r="C1652" t="s">
        <v>7664</v>
      </c>
      <c r="D1652" t="s">
        <v>7665</v>
      </c>
      <c r="E1652" t="s">
        <v>111</v>
      </c>
      <c r="F1652">
        <v>4</v>
      </c>
      <c r="G1652">
        <v>2022</v>
      </c>
      <c r="H1652" s="1">
        <v>44980.905807754629</v>
      </c>
      <c r="I1652" t="s">
        <v>3355</v>
      </c>
      <c r="J1652">
        <v>68.780100000000004</v>
      </c>
      <c r="K1652">
        <v>0</v>
      </c>
      <c r="L1652" t="s">
        <v>38</v>
      </c>
      <c r="M1652" t="s">
        <v>79</v>
      </c>
      <c r="Q1652">
        <v>68.780100000000004</v>
      </c>
      <c r="R1652" t="s">
        <v>94</v>
      </c>
      <c r="S1652">
        <v>33.046222</v>
      </c>
      <c r="T1652">
        <v>-83.920472000000004</v>
      </c>
      <c r="U1652">
        <v>0.40416666699999998</v>
      </c>
      <c r="V1652">
        <v>1</v>
      </c>
      <c r="W1652">
        <v>1.4</v>
      </c>
      <c r="X1652">
        <v>1.4</v>
      </c>
      <c r="Y1652">
        <v>147.47</v>
      </c>
      <c r="Z1652">
        <v>13000623001</v>
      </c>
      <c r="AA1652">
        <v>329.60954115469997</v>
      </c>
      <c r="AB1652" t="s">
        <v>41</v>
      </c>
      <c r="AC1652" t="s">
        <v>54</v>
      </c>
      <c r="AD1652" t="s">
        <v>54</v>
      </c>
      <c r="AE1652" t="s">
        <v>73</v>
      </c>
      <c r="AF1652" t="s">
        <v>7666</v>
      </c>
    </row>
    <row r="1653" spans="1:32" x14ac:dyDescent="0.3">
      <c r="A1653" t="s">
        <v>7667</v>
      </c>
      <c r="B1653" t="s">
        <v>7668</v>
      </c>
      <c r="C1653" t="s">
        <v>7669</v>
      </c>
      <c r="D1653" t="s">
        <v>7670</v>
      </c>
      <c r="E1653" t="s">
        <v>85</v>
      </c>
      <c r="F1653">
        <v>2</v>
      </c>
      <c r="G1653">
        <v>2022</v>
      </c>
      <c r="H1653" s="1">
        <v>44981.549067731481</v>
      </c>
      <c r="I1653" t="s">
        <v>3355</v>
      </c>
      <c r="J1653">
        <v>68.3</v>
      </c>
      <c r="K1653">
        <v>0</v>
      </c>
      <c r="L1653" t="s">
        <v>38</v>
      </c>
      <c r="M1653" t="s">
        <v>79</v>
      </c>
      <c r="Q1653">
        <v>68.3</v>
      </c>
      <c r="R1653" t="s">
        <v>94</v>
      </c>
      <c r="S1653">
        <v>40.87527</v>
      </c>
      <c r="T1653">
        <v>-73.527900000000002</v>
      </c>
      <c r="U1653">
        <v>0</v>
      </c>
      <c r="V1653">
        <v>1</v>
      </c>
      <c r="W1653">
        <v>1.8</v>
      </c>
      <c r="X1653">
        <v>0</v>
      </c>
      <c r="Y1653">
        <v>0</v>
      </c>
      <c r="Z1653">
        <v>36001012001</v>
      </c>
      <c r="AA1653">
        <v>480.93856253566997</v>
      </c>
      <c r="AB1653" t="s">
        <v>41</v>
      </c>
      <c r="AC1653" t="s">
        <v>54</v>
      </c>
      <c r="AD1653" t="s">
        <v>54</v>
      </c>
      <c r="AE1653" t="s">
        <v>73</v>
      </c>
      <c r="AF1653" t="s">
        <v>7671</v>
      </c>
    </row>
    <row r="1654" spans="1:32" x14ac:dyDescent="0.3">
      <c r="A1654" t="s">
        <v>7672</v>
      </c>
      <c r="B1654" t="s">
        <v>7673</v>
      </c>
      <c r="C1654" t="s">
        <v>7674</v>
      </c>
      <c r="D1654" t="s">
        <v>7675</v>
      </c>
      <c r="E1654" t="s">
        <v>259</v>
      </c>
      <c r="F1654">
        <v>7</v>
      </c>
      <c r="G1654">
        <v>2022</v>
      </c>
      <c r="H1654" s="1">
        <v>44978.892616574078</v>
      </c>
      <c r="I1654" t="s">
        <v>3355</v>
      </c>
      <c r="J1654">
        <v>67.739999999999995</v>
      </c>
      <c r="K1654">
        <v>0</v>
      </c>
      <c r="L1654" t="s">
        <v>38</v>
      </c>
      <c r="M1654" t="s">
        <v>51</v>
      </c>
      <c r="N1654">
        <v>67.739999999999995</v>
      </c>
      <c r="R1654" t="s">
        <v>52</v>
      </c>
      <c r="S1654">
        <v>43.048299999999998</v>
      </c>
      <c r="T1654">
        <v>-92.314149999999998</v>
      </c>
      <c r="U1654">
        <v>0</v>
      </c>
      <c r="V1654">
        <v>1</v>
      </c>
      <c r="W1654">
        <v>3</v>
      </c>
      <c r="X1654">
        <v>2.2000000000000002</v>
      </c>
      <c r="Y1654">
        <v>0</v>
      </c>
      <c r="Z1654">
        <v>19000607001</v>
      </c>
      <c r="AA1654">
        <v>429.76713653320002</v>
      </c>
      <c r="AB1654" t="s">
        <v>53</v>
      </c>
      <c r="AC1654" t="s">
        <v>54</v>
      </c>
      <c r="AD1654" t="s">
        <v>54</v>
      </c>
      <c r="AE1654" t="s">
        <v>73</v>
      </c>
      <c r="AF1654" t="s">
        <v>7676</v>
      </c>
    </row>
    <row r="1655" spans="1:32" x14ac:dyDescent="0.3">
      <c r="A1655" t="s">
        <v>7677</v>
      </c>
      <c r="B1655" t="s">
        <v>7678</v>
      </c>
      <c r="C1655" t="s">
        <v>7679</v>
      </c>
      <c r="D1655" t="s">
        <v>7680</v>
      </c>
      <c r="E1655" t="s">
        <v>85</v>
      </c>
      <c r="F1655">
        <v>2</v>
      </c>
      <c r="G1655">
        <v>2022</v>
      </c>
      <c r="H1655" s="1">
        <v>44948.697034166667</v>
      </c>
      <c r="I1655" t="s">
        <v>3355</v>
      </c>
      <c r="J1655">
        <v>67.73</v>
      </c>
      <c r="K1655">
        <v>0</v>
      </c>
      <c r="L1655" t="s">
        <v>38</v>
      </c>
      <c r="M1655" t="s">
        <v>679</v>
      </c>
      <c r="O1655">
        <v>68</v>
      </c>
      <c r="R1655" t="s">
        <v>52</v>
      </c>
      <c r="S1655">
        <v>42.79522</v>
      </c>
      <c r="T1655">
        <v>-77.817019999999999</v>
      </c>
      <c r="U1655">
        <v>0</v>
      </c>
      <c r="V1655">
        <v>1</v>
      </c>
      <c r="W1655">
        <v>1.5</v>
      </c>
      <c r="X1655">
        <v>0</v>
      </c>
      <c r="Y1655">
        <v>0</v>
      </c>
      <c r="Z1655">
        <v>36008017001</v>
      </c>
      <c r="AA1655">
        <v>416.83770149343002</v>
      </c>
      <c r="AB1655" t="s">
        <v>407</v>
      </c>
      <c r="AC1655" t="s">
        <v>54</v>
      </c>
      <c r="AD1655" t="s">
        <v>54</v>
      </c>
      <c r="AE1655" t="s">
        <v>44</v>
      </c>
      <c r="AF1655" t="s">
        <v>7681</v>
      </c>
    </row>
    <row r="1656" spans="1:32" x14ac:dyDescent="0.3">
      <c r="A1656" t="s">
        <v>7682</v>
      </c>
      <c r="B1656" t="s">
        <v>7683</v>
      </c>
      <c r="C1656" t="s">
        <v>7684</v>
      </c>
      <c r="D1656" t="s">
        <v>7685</v>
      </c>
      <c r="E1656" t="s">
        <v>259</v>
      </c>
      <c r="F1656">
        <v>7</v>
      </c>
      <c r="G1656">
        <v>2022</v>
      </c>
      <c r="H1656" s="1">
        <v>44957.529777592594</v>
      </c>
      <c r="I1656" t="s">
        <v>3355</v>
      </c>
      <c r="J1656">
        <v>67.400000000000006</v>
      </c>
      <c r="K1656">
        <v>0</v>
      </c>
      <c r="L1656" t="s">
        <v>38</v>
      </c>
      <c r="M1656" t="s">
        <v>51</v>
      </c>
      <c r="N1656">
        <v>67.400000000000006</v>
      </c>
      <c r="R1656" t="s">
        <v>52</v>
      </c>
      <c r="S1656">
        <v>43.261408000000003</v>
      </c>
      <c r="T1656">
        <v>-91.473506999999998</v>
      </c>
      <c r="U1656">
        <v>0</v>
      </c>
      <c r="V1656">
        <v>1</v>
      </c>
      <c r="W1656">
        <v>3.4</v>
      </c>
      <c r="X1656">
        <v>1.8</v>
      </c>
      <c r="Y1656">
        <v>0</v>
      </c>
      <c r="Z1656">
        <v>19000898001</v>
      </c>
      <c r="AA1656">
        <v>477.11436343940011</v>
      </c>
      <c r="AB1656" t="s">
        <v>41</v>
      </c>
      <c r="AC1656" t="s">
        <v>54</v>
      </c>
      <c r="AD1656" t="s">
        <v>54</v>
      </c>
      <c r="AE1656" t="s">
        <v>73</v>
      </c>
      <c r="AF1656" t="s">
        <v>7686</v>
      </c>
    </row>
    <row r="1657" spans="1:32" x14ac:dyDescent="0.3">
      <c r="A1657" t="s">
        <v>6144</v>
      </c>
      <c r="B1657" t="s">
        <v>7687</v>
      </c>
      <c r="C1657" t="s">
        <v>7688</v>
      </c>
      <c r="D1657" t="s">
        <v>6147</v>
      </c>
      <c r="E1657" t="s">
        <v>192</v>
      </c>
      <c r="F1657">
        <v>4</v>
      </c>
      <c r="G1657">
        <v>2022</v>
      </c>
      <c r="H1657" s="1">
        <v>44960.613660289353</v>
      </c>
      <c r="I1657" t="s">
        <v>3355</v>
      </c>
      <c r="J1657">
        <v>67.03</v>
      </c>
      <c r="K1657">
        <v>0</v>
      </c>
      <c r="L1657" t="s">
        <v>38</v>
      </c>
      <c r="M1657" t="s">
        <v>51</v>
      </c>
      <c r="N1657">
        <v>67.03</v>
      </c>
      <c r="R1657" t="s">
        <v>52</v>
      </c>
      <c r="S1657">
        <v>31.300799999999999</v>
      </c>
      <c r="T1657">
        <v>-85.881100000000004</v>
      </c>
      <c r="U1657">
        <v>0.33358333299999998</v>
      </c>
      <c r="V1657">
        <v>1</v>
      </c>
      <c r="W1657">
        <v>1.5</v>
      </c>
      <c r="X1657">
        <v>0.5</v>
      </c>
      <c r="Y1657">
        <v>121.69799999999999</v>
      </c>
      <c r="Z1657">
        <v>1000054002</v>
      </c>
      <c r="AA1657">
        <v>387.88305119310002</v>
      </c>
      <c r="AB1657" t="s">
        <v>118</v>
      </c>
      <c r="AC1657" t="s">
        <v>54</v>
      </c>
      <c r="AD1657" t="s">
        <v>54</v>
      </c>
      <c r="AE1657" t="s">
        <v>73</v>
      </c>
      <c r="AF1657" t="s">
        <v>7689</v>
      </c>
    </row>
    <row r="1658" spans="1:32" x14ac:dyDescent="0.3">
      <c r="A1658" t="s">
        <v>3366</v>
      </c>
      <c r="B1658" t="s">
        <v>7690</v>
      </c>
      <c r="C1658" t="s">
        <v>7690</v>
      </c>
      <c r="D1658" t="s">
        <v>7691</v>
      </c>
      <c r="E1658" t="s">
        <v>99</v>
      </c>
      <c r="F1658">
        <v>6</v>
      </c>
      <c r="G1658">
        <v>2022</v>
      </c>
      <c r="H1658" s="1">
        <v>44818.438142581021</v>
      </c>
      <c r="I1658" t="s">
        <v>3355</v>
      </c>
      <c r="J1658">
        <v>66.73</v>
      </c>
      <c r="K1658">
        <v>0</v>
      </c>
      <c r="L1658" t="s">
        <v>38</v>
      </c>
      <c r="M1658" t="s">
        <v>79</v>
      </c>
      <c r="Q1658">
        <v>66.73</v>
      </c>
      <c r="R1658" t="s">
        <v>94</v>
      </c>
      <c r="S1658">
        <v>29.506029999999999</v>
      </c>
      <c r="T1658">
        <v>-94.990560000000002</v>
      </c>
      <c r="U1658">
        <v>0.68</v>
      </c>
      <c r="V1658">
        <v>1</v>
      </c>
      <c r="W1658">
        <v>1.03</v>
      </c>
      <c r="X1658">
        <v>1.24</v>
      </c>
      <c r="Y1658">
        <v>247.75899999999999</v>
      </c>
      <c r="Z1658">
        <v>48007024001</v>
      </c>
      <c r="AA1658">
        <v>451.61970279759993</v>
      </c>
      <c r="AB1658" t="s">
        <v>53</v>
      </c>
      <c r="AC1658" t="s">
        <v>54</v>
      </c>
      <c r="AD1658" t="s">
        <v>54</v>
      </c>
      <c r="AE1658" t="s">
        <v>73</v>
      </c>
      <c r="AF1658" t="s">
        <v>7692</v>
      </c>
    </row>
    <row r="1659" spans="1:32" x14ac:dyDescent="0.3">
      <c r="A1659" t="s">
        <v>7693</v>
      </c>
      <c r="B1659" t="s">
        <v>7694</v>
      </c>
      <c r="C1659" t="s">
        <v>7695</v>
      </c>
      <c r="D1659" t="s">
        <v>7696</v>
      </c>
      <c r="E1659" t="s">
        <v>253</v>
      </c>
      <c r="F1659">
        <v>5</v>
      </c>
      <c r="G1659">
        <v>2022</v>
      </c>
      <c r="H1659" s="1">
        <v>44974.813037118052</v>
      </c>
      <c r="I1659" t="s">
        <v>3355</v>
      </c>
      <c r="J1659">
        <v>66.47</v>
      </c>
      <c r="K1659">
        <v>0</v>
      </c>
      <c r="L1659" t="s">
        <v>38</v>
      </c>
      <c r="M1659" t="s">
        <v>51</v>
      </c>
      <c r="N1659">
        <v>66.47</v>
      </c>
      <c r="R1659" t="s">
        <v>52</v>
      </c>
      <c r="S1659">
        <v>40.483556</v>
      </c>
      <c r="T1659">
        <v>-85.621443999999997</v>
      </c>
      <c r="U1659">
        <v>0.889883333</v>
      </c>
      <c r="V1659">
        <v>1</v>
      </c>
      <c r="W1659">
        <v>3</v>
      </c>
      <c r="X1659">
        <v>0</v>
      </c>
      <c r="Y1659">
        <v>323.70530000000002</v>
      </c>
      <c r="Z1659">
        <v>18004533001</v>
      </c>
      <c r="AA1659">
        <v>728.41887547999988</v>
      </c>
      <c r="AB1659" t="s">
        <v>41</v>
      </c>
      <c r="AC1659" t="s">
        <v>54</v>
      </c>
      <c r="AD1659" t="s">
        <v>54</v>
      </c>
      <c r="AE1659" t="s">
        <v>54</v>
      </c>
      <c r="AF1659" t="s">
        <v>7697</v>
      </c>
    </row>
    <row r="1660" spans="1:32" x14ac:dyDescent="0.3">
      <c r="A1660" t="s">
        <v>7698</v>
      </c>
      <c r="B1660" t="s">
        <v>7699</v>
      </c>
      <c r="C1660" t="s">
        <v>7700</v>
      </c>
      <c r="D1660" t="s">
        <v>7701</v>
      </c>
      <c r="E1660" t="s">
        <v>213</v>
      </c>
      <c r="F1660">
        <v>3</v>
      </c>
      <c r="G1660">
        <v>2022</v>
      </c>
      <c r="H1660" s="1">
        <v>44935.401889664354</v>
      </c>
      <c r="I1660" t="s">
        <v>3355</v>
      </c>
      <c r="J1660">
        <v>66.39</v>
      </c>
      <c r="K1660">
        <v>0</v>
      </c>
      <c r="L1660" t="s">
        <v>38</v>
      </c>
      <c r="M1660" t="s">
        <v>79</v>
      </c>
      <c r="Q1660">
        <v>66.39</v>
      </c>
      <c r="R1660" t="s">
        <v>52</v>
      </c>
      <c r="S1660">
        <v>40.653669999999998</v>
      </c>
      <c r="T1660">
        <v>-75.474230000000006</v>
      </c>
      <c r="U1660">
        <v>1.1000000000000001</v>
      </c>
      <c r="V1660">
        <v>1</v>
      </c>
      <c r="W1660">
        <v>2.25</v>
      </c>
      <c r="X1660">
        <v>0</v>
      </c>
      <c r="Y1660">
        <v>401.41</v>
      </c>
      <c r="Z1660">
        <v>42001007001</v>
      </c>
      <c r="AA1660">
        <v>535.3878734778001</v>
      </c>
      <c r="AB1660" t="s">
        <v>1121</v>
      </c>
      <c r="AC1660" t="s">
        <v>54</v>
      </c>
      <c r="AD1660" t="s">
        <v>54</v>
      </c>
      <c r="AE1660" t="s">
        <v>54</v>
      </c>
      <c r="AF1660" t="s">
        <v>7702</v>
      </c>
    </row>
    <row r="1661" spans="1:32" x14ac:dyDescent="0.3">
      <c r="A1661" t="s">
        <v>7703</v>
      </c>
      <c r="B1661" t="s">
        <v>7704</v>
      </c>
      <c r="C1661" t="s">
        <v>7704</v>
      </c>
      <c r="D1661" t="s">
        <v>98</v>
      </c>
      <c r="E1661" t="s">
        <v>99</v>
      </c>
      <c r="F1661">
        <v>6</v>
      </c>
      <c r="G1661">
        <v>2022</v>
      </c>
      <c r="H1661" s="1">
        <v>44834.531305717595</v>
      </c>
      <c r="I1661" t="s">
        <v>3355</v>
      </c>
      <c r="J1661">
        <v>66.057605100000004</v>
      </c>
      <c r="K1661">
        <v>0</v>
      </c>
      <c r="L1661" t="s">
        <v>38</v>
      </c>
      <c r="M1661" t="s">
        <v>51</v>
      </c>
      <c r="N1661">
        <v>66.057605080000002</v>
      </c>
      <c r="R1661" t="s">
        <v>52</v>
      </c>
      <c r="S1661">
        <v>30.035114</v>
      </c>
      <c r="T1661">
        <v>-95.362508000000005</v>
      </c>
      <c r="U1661">
        <v>0.95458333299999998</v>
      </c>
      <c r="V1661">
        <v>1</v>
      </c>
      <c r="W1661">
        <v>2</v>
      </c>
      <c r="X1661">
        <v>0</v>
      </c>
      <c r="Y1661">
        <v>348.60199999999998</v>
      </c>
      <c r="AB1661" t="s">
        <v>41</v>
      </c>
      <c r="AC1661" t="s">
        <v>54</v>
      </c>
      <c r="AD1661" t="s">
        <v>54</v>
      </c>
      <c r="AE1661" t="s">
        <v>73</v>
      </c>
      <c r="AF1661" t="s">
        <v>7705</v>
      </c>
    </row>
    <row r="1662" spans="1:32" x14ac:dyDescent="0.3">
      <c r="A1662" t="s">
        <v>7706</v>
      </c>
      <c r="B1662" t="s">
        <v>7707</v>
      </c>
      <c r="C1662" t="s">
        <v>7708</v>
      </c>
      <c r="D1662" t="s">
        <v>7709</v>
      </c>
      <c r="E1662" t="s">
        <v>1083</v>
      </c>
      <c r="F1662">
        <v>8</v>
      </c>
      <c r="G1662">
        <v>2022</v>
      </c>
      <c r="H1662" s="1">
        <v>44964.634871122682</v>
      </c>
      <c r="I1662" t="s">
        <v>3355</v>
      </c>
      <c r="J1662">
        <v>65.34</v>
      </c>
      <c r="K1662">
        <v>0</v>
      </c>
      <c r="L1662" t="s">
        <v>38</v>
      </c>
      <c r="M1662" t="s">
        <v>79</v>
      </c>
      <c r="Q1662">
        <v>65.34</v>
      </c>
      <c r="R1662" t="s">
        <v>52</v>
      </c>
      <c r="S1662">
        <v>44.005068000000001</v>
      </c>
      <c r="T1662">
        <v>-97.114223999999993</v>
      </c>
      <c r="U1662">
        <v>0</v>
      </c>
      <c r="V1662">
        <v>1</v>
      </c>
      <c r="W1662">
        <v>1.6</v>
      </c>
      <c r="X1662">
        <v>0.7</v>
      </c>
      <c r="Y1662">
        <v>0</v>
      </c>
      <c r="Z1662">
        <v>46000087001</v>
      </c>
      <c r="AA1662">
        <v>254.94660641799999</v>
      </c>
      <c r="AB1662" t="s">
        <v>118</v>
      </c>
      <c r="AC1662" t="s">
        <v>54</v>
      </c>
      <c r="AD1662" t="s">
        <v>54</v>
      </c>
      <c r="AE1662" t="s">
        <v>54</v>
      </c>
      <c r="AF1662" t="s">
        <v>7710</v>
      </c>
    </row>
    <row r="1663" spans="1:32" x14ac:dyDescent="0.3">
      <c r="A1663" t="s">
        <v>7711</v>
      </c>
      <c r="B1663" t="s">
        <v>7712</v>
      </c>
      <c r="C1663" t="s">
        <v>7713</v>
      </c>
      <c r="D1663" t="s">
        <v>7714</v>
      </c>
      <c r="E1663" t="s">
        <v>259</v>
      </c>
      <c r="F1663">
        <v>7</v>
      </c>
      <c r="G1663">
        <v>2022</v>
      </c>
      <c r="H1663" s="1">
        <v>44928.792656770835</v>
      </c>
      <c r="I1663" t="s">
        <v>3355</v>
      </c>
      <c r="J1663">
        <v>65</v>
      </c>
      <c r="K1663">
        <v>0</v>
      </c>
      <c r="L1663" t="s">
        <v>38</v>
      </c>
      <c r="M1663" t="s">
        <v>51</v>
      </c>
      <c r="N1663">
        <v>65</v>
      </c>
      <c r="R1663" t="s">
        <v>52</v>
      </c>
      <c r="S1663">
        <v>41.660313400543899</v>
      </c>
      <c r="T1663">
        <v>-90.574798507444498</v>
      </c>
      <c r="Z1663">
        <v>19000264001</v>
      </c>
      <c r="AA1663">
        <v>164.07635170187001</v>
      </c>
      <c r="AB1663" t="s">
        <v>41</v>
      </c>
      <c r="AC1663" t="s">
        <v>54</v>
      </c>
      <c r="AD1663" t="s">
        <v>54</v>
      </c>
      <c r="AE1663" t="s">
        <v>73</v>
      </c>
      <c r="AF1663" t="s">
        <v>7715</v>
      </c>
    </row>
    <row r="1664" spans="1:32" x14ac:dyDescent="0.3">
      <c r="A1664" t="s">
        <v>7716</v>
      </c>
      <c r="B1664" t="s">
        <v>7717</v>
      </c>
      <c r="C1664" t="s">
        <v>7718</v>
      </c>
      <c r="D1664" t="s">
        <v>7719</v>
      </c>
      <c r="E1664" t="s">
        <v>172</v>
      </c>
      <c r="F1664">
        <v>4</v>
      </c>
      <c r="G1664">
        <v>2022</v>
      </c>
      <c r="H1664" s="1">
        <v>44971.678471493055</v>
      </c>
      <c r="I1664" t="s">
        <v>3355</v>
      </c>
      <c r="J1664">
        <v>65</v>
      </c>
      <c r="K1664">
        <v>0</v>
      </c>
      <c r="L1664" t="s">
        <v>38</v>
      </c>
      <c r="M1664" t="s">
        <v>51</v>
      </c>
      <c r="N1664">
        <v>64.849999999999994</v>
      </c>
      <c r="R1664" t="s">
        <v>52</v>
      </c>
      <c r="S1664">
        <v>34.692169999999997</v>
      </c>
      <c r="T1664">
        <v>-82.767060000000001</v>
      </c>
      <c r="U1664">
        <v>0.330969083</v>
      </c>
      <c r="V1664">
        <v>1</v>
      </c>
      <c r="W1664">
        <v>0</v>
      </c>
      <c r="X1664">
        <v>0</v>
      </c>
      <c r="Y1664">
        <v>120.700484</v>
      </c>
      <c r="Z1664">
        <v>45000244005</v>
      </c>
      <c r="AA1664">
        <v>364.20943773999994</v>
      </c>
      <c r="AB1664" t="s">
        <v>41</v>
      </c>
      <c r="AC1664" t="s">
        <v>54</v>
      </c>
      <c r="AD1664" t="s">
        <v>54</v>
      </c>
      <c r="AE1664" t="s">
        <v>54</v>
      </c>
      <c r="AF1664" t="s">
        <v>7720</v>
      </c>
    </row>
    <row r="1665" spans="1:32" x14ac:dyDescent="0.3">
      <c r="A1665" t="s">
        <v>7721</v>
      </c>
      <c r="B1665" t="s">
        <v>7722</v>
      </c>
      <c r="C1665" t="s">
        <v>7722</v>
      </c>
      <c r="D1665" t="s">
        <v>98</v>
      </c>
      <c r="E1665" t="s">
        <v>99</v>
      </c>
      <c r="F1665">
        <v>6</v>
      </c>
      <c r="G1665">
        <v>2022</v>
      </c>
      <c r="H1665" s="1">
        <v>44832.470263449075</v>
      </c>
      <c r="I1665" t="s">
        <v>3355</v>
      </c>
      <c r="J1665">
        <v>63.79</v>
      </c>
      <c r="K1665">
        <v>0</v>
      </c>
      <c r="L1665" t="s">
        <v>38</v>
      </c>
      <c r="M1665" t="s">
        <v>79</v>
      </c>
      <c r="Q1665">
        <v>63.79</v>
      </c>
      <c r="R1665" t="s">
        <v>52</v>
      </c>
      <c r="S1665">
        <v>29.939319999999999</v>
      </c>
      <c r="T1665">
        <v>-95.619789999999995</v>
      </c>
      <c r="U1665">
        <v>0.59708333300000005</v>
      </c>
      <c r="V1665">
        <v>1</v>
      </c>
      <c r="W1665">
        <v>1.6</v>
      </c>
      <c r="X1665">
        <v>0</v>
      </c>
      <c r="Y1665">
        <v>217.91</v>
      </c>
      <c r="AB1665" t="s">
        <v>41</v>
      </c>
      <c r="AC1665" t="s">
        <v>64</v>
      </c>
      <c r="AD1665" t="s">
        <v>54</v>
      </c>
      <c r="AE1665" t="s">
        <v>54</v>
      </c>
      <c r="AF1665" t="s">
        <v>7723</v>
      </c>
    </row>
    <row r="1666" spans="1:32" x14ac:dyDescent="0.3">
      <c r="A1666" t="s">
        <v>7724</v>
      </c>
      <c r="B1666" t="s">
        <v>7725</v>
      </c>
      <c r="C1666" t="s">
        <v>7726</v>
      </c>
      <c r="D1666" t="s">
        <v>4002</v>
      </c>
      <c r="E1666" t="s">
        <v>1913</v>
      </c>
      <c r="F1666">
        <v>8</v>
      </c>
      <c r="G1666">
        <v>2022</v>
      </c>
      <c r="H1666" s="1">
        <v>44936.479546168979</v>
      </c>
      <c r="I1666" t="s">
        <v>3355</v>
      </c>
      <c r="J1666">
        <v>63.55</v>
      </c>
      <c r="K1666">
        <v>0</v>
      </c>
      <c r="L1666" t="s">
        <v>38</v>
      </c>
      <c r="M1666" t="s">
        <v>51</v>
      </c>
      <c r="N1666">
        <v>238</v>
      </c>
      <c r="R1666" t="s">
        <v>86</v>
      </c>
      <c r="S1666">
        <v>46.245339999999999</v>
      </c>
      <c r="T1666">
        <v>-114.15689</v>
      </c>
      <c r="Z1666">
        <v>30000137001</v>
      </c>
      <c r="AA1666">
        <v>301.92962388645998</v>
      </c>
      <c r="AB1666" t="s">
        <v>952</v>
      </c>
      <c r="AC1666" t="s">
        <v>64</v>
      </c>
      <c r="AD1666" t="s">
        <v>54</v>
      </c>
      <c r="AE1666" t="s">
        <v>73</v>
      </c>
      <c r="AF1666" t="s">
        <v>7727</v>
      </c>
    </row>
    <row r="1667" spans="1:32" x14ac:dyDescent="0.3">
      <c r="A1667" t="s">
        <v>7728</v>
      </c>
      <c r="B1667" t="s">
        <v>7729</v>
      </c>
      <c r="C1667" t="s">
        <v>7730</v>
      </c>
      <c r="D1667" t="s">
        <v>7731</v>
      </c>
      <c r="E1667" t="s">
        <v>259</v>
      </c>
      <c r="F1667">
        <v>7</v>
      </c>
      <c r="G1667">
        <v>2022</v>
      </c>
      <c r="H1667" s="1">
        <v>44978.552265833336</v>
      </c>
      <c r="I1667" t="s">
        <v>3355</v>
      </c>
      <c r="J1667">
        <v>63.34</v>
      </c>
      <c r="K1667">
        <v>0</v>
      </c>
      <c r="L1667" t="s">
        <v>38</v>
      </c>
      <c r="M1667" t="s">
        <v>51</v>
      </c>
      <c r="N1667">
        <v>63.34</v>
      </c>
      <c r="R1667" t="s">
        <v>52</v>
      </c>
      <c r="S1667">
        <v>43.064444000000002</v>
      </c>
      <c r="T1667">
        <v>-94.248056000000005</v>
      </c>
      <c r="U1667">
        <v>0</v>
      </c>
      <c r="V1667">
        <v>1</v>
      </c>
      <c r="W1667">
        <v>2.76</v>
      </c>
      <c r="X1667">
        <v>1.976</v>
      </c>
      <c r="Y1667">
        <v>0</v>
      </c>
      <c r="Z1667">
        <v>19000015001</v>
      </c>
      <c r="AA1667">
        <v>834.0396124245998</v>
      </c>
      <c r="AB1667" t="s">
        <v>53</v>
      </c>
      <c r="AC1667" t="s">
        <v>54</v>
      </c>
      <c r="AD1667" t="s">
        <v>54</v>
      </c>
      <c r="AE1667" t="s">
        <v>44</v>
      </c>
      <c r="AF1667" t="s">
        <v>7732</v>
      </c>
    </row>
    <row r="1668" spans="1:32" x14ac:dyDescent="0.3">
      <c r="A1668" t="s">
        <v>7733</v>
      </c>
      <c r="B1668" t="s">
        <v>7734</v>
      </c>
      <c r="C1668" t="s">
        <v>7735</v>
      </c>
      <c r="D1668" t="s">
        <v>7736</v>
      </c>
      <c r="E1668" t="s">
        <v>629</v>
      </c>
      <c r="F1668">
        <v>6</v>
      </c>
      <c r="G1668">
        <v>2022</v>
      </c>
      <c r="H1668" s="1">
        <v>44946.576114062504</v>
      </c>
      <c r="I1668" t="s">
        <v>3355</v>
      </c>
      <c r="J1668">
        <v>63.11</v>
      </c>
      <c r="K1668">
        <v>1</v>
      </c>
      <c r="L1668" t="s">
        <v>679</v>
      </c>
      <c r="M1668" t="s">
        <v>7737</v>
      </c>
      <c r="O1668">
        <v>63</v>
      </c>
      <c r="R1668" t="s">
        <v>52</v>
      </c>
      <c r="S1668">
        <v>34.780084000000002</v>
      </c>
      <c r="T1668">
        <v>-106.731165</v>
      </c>
      <c r="U1668">
        <v>1.231666667</v>
      </c>
      <c r="V1668">
        <v>1</v>
      </c>
      <c r="W1668">
        <v>0.9</v>
      </c>
      <c r="X1668">
        <v>1</v>
      </c>
      <c r="Y1668">
        <v>449.9</v>
      </c>
      <c r="Z1668">
        <v>35200900304</v>
      </c>
      <c r="AA1668">
        <v>819.47123491499997</v>
      </c>
      <c r="AB1668" t="s">
        <v>41</v>
      </c>
      <c r="AC1668" t="s">
        <v>72</v>
      </c>
      <c r="AD1668" t="s">
        <v>43</v>
      </c>
      <c r="AE1668" t="s">
        <v>73</v>
      </c>
      <c r="AF1668" t="s">
        <v>7738</v>
      </c>
    </row>
    <row r="1669" spans="1:32" x14ac:dyDescent="0.3">
      <c r="A1669" t="s">
        <v>7739</v>
      </c>
      <c r="B1669" t="s">
        <v>7740</v>
      </c>
      <c r="C1669" t="s">
        <v>7741</v>
      </c>
      <c r="D1669" t="s">
        <v>2052</v>
      </c>
      <c r="E1669" t="s">
        <v>207</v>
      </c>
      <c r="F1669">
        <v>4</v>
      </c>
      <c r="G1669">
        <v>2022</v>
      </c>
      <c r="H1669" s="1">
        <v>44970.614218287039</v>
      </c>
      <c r="I1669" t="s">
        <v>3355</v>
      </c>
      <c r="J1669">
        <v>62.83</v>
      </c>
      <c r="K1669">
        <v>0</v>
      </c>
      <c r="L1669" t="s">
        <v>38</v>
      </c>
      <c r="M1669" t="s">
        <v>51</v>
      </c>
      <c r="N1669">
        <v>62.83</v>
      </c>
      <c r="R1669" t="s">
        <v>52</v>
      </c>
      <c r="S1669">
        <v>36.420780000000001</v>
      </c>
      <c r="T1669">
        <v>-84.945920000000001</v>
      </c>
      <c r="U1669">
        <v>0.38658333299999997</v>
      </c>
      <c r="V1669">
        <v>1</v>
      </c>
      <c r="W1669">
        <v>1</v>
      </c>
      <c r="X1669">
        <v>0.499</v>
      </c>
      <c r="Y1669">
        <v>140.69999999999999</v>
      </c>
      <c r="Z1669">
        <v>47000710001</v>
      </c>
      <c r="AA1669">
        <v>246.75189406884999</v>
      </c>
      <c r="AB1669" t="s">
        <v>41</v>
      </c>
      <c r="AC1669" t="s">
        <v>54</v>
      </c>
      <c r="AD1669" t="s">
        <v>54</v>
      </c>
      <c r="AE1669" t="s">
        <v>73</v>
      </c>
      <c r="AF1669" t="s">
        <v>7742</v>
      </c>
    </row>
    <row r="1670" spans="1:32" x14ac:dyDescent="0.3">
      <c r="A1670" t="s">
        <v>7743</v>
      </c>
      <c r="B1670" t="s">
        <v>7744</v>
      </c>
      <c r="C1670" t="s">
        <v>7745</v>
      </c>
      <c r="D1670" t="s">
        <v>7746</v>
      </c>
      <c r="E1670" t="s">
        <v>213</v>
      </c>
      <c r="F1670">
        <v>3</v>
      </c>
      <c r="G1670">
        <v>2022</v>
      </c>
      <c r="H1670" s="1">
        <v>44963.590020856478</v>
      </c>
      <c r="I1670" t="s">
        <v>3355</v>
      </c>
      <c r="J1670">
        <v>62.69</v>
      </c>
      <c r="K1670">
        <v>0</v>
      </c>
      <c r="L1670" t="s">
        <v>38</v>
      </c>
      <c r="M1670" t="s">
        <v>79</v>
      </c>
      <c r="Q1670">
        <v>62.69</v>
      </c>
      <c r="R1670" t="s">
        <v>94</v>
      </c>
      <c r="S1670">
        <v>40.617449999999998</v>
      </c>
      <c r="T1670">
        <v>-76.061139999999995</v>
      </c>
      <c r="U1670">
        <v>0.52583333300000001</v>
      </c>
      <c r="V1670">
        <v>2</v>
      </c>
      <c r="W1670">
        <v>1</v>
      </c>
      <c r="X1670">
        <v>0</v>
      </c>
      <c r="Y1670">
        <v>191.53</v>
      </c>
      <c r="AB1670" t="s">
        <v>41</v>
      </c>
      <c r="AC1670" t="s">
        <v>54</v>
      </c>
      <c r="AD1670" t="s">
        <v>54</v>
      </c>
      <c r="AE1670" t="s">
        <v>73</v>
      </c>
      <c r="AF1670" t="s">
        <v>7747</v>
      </c>
    </row>
    <row r="1671" spans="1:32" x14ac:dyDescent="0.3">
      <c r="A1671" t="s">
        <v>7748</v>
      </c>
      <c r="B1671" t="s">
        <v>7749</v>
      </c>
      <c r="C1671" t="s">
        <v>7750</v>
      </c>
      <c r="D1671" t="s">
        <v>7751</v>
      </c>
      <c r="E1671" t="s">
        <v>641</v>
      </c>
      <c r="F1671">
        <v>3</v>
      </c>
      <c r="G1671">
        <v>2022</v>
      </c>
      <c r="H1671" s="1">
        <v>44984.396829675927</v>
      </c>
      <c r="I1671" t="s">
        <v>3355</v>
      </c>
      <c r="J1671">
        <v>62.62</v>
      </c>
      <c r="K1671">
        <v>0</v>
      </c>
      <c r="L1671" t="s">
        <v>38</v>
      </c>
      <c r="M1671" t="s">
        <v>79</v>
      </c>
      <c r="Q1671">
        <v>62.62</v>
      </c>
      <c r="R1671" t="s">
        <v>94</v>
      </c>
      <c r="S1671">
        <v>37.333610999999998</v>
      </c>
      <c r="T1671">
        <v>-79.506666999999993</v>
      </c>
      <c r="U1671">
        <v>1.0249999999999999</v>
      </c>
      <c r="V1671">
        <v>1</v>
      </c>
      <c r="W1671">
        <v>2</v>
      </c>
      <c r="X1671">
        <v>0</v>
      </c>
      <c r="Y1671">
        <v>187.05</v>
      </c>
      <c r="Z1671">
        <v>51000143002</v>
      </c>
      <c r="AA1671">
        <v>560.88253411960011</v>
      </c>
      <c r="AB1671" t="s">
        <v>41</v>
      </c>
      <c r="AC1671" t="s">
        <v>64</v>
      </c>
      <c r="AD1671" t="s">
        <v>54</v>
      </c>
      <c r="AE1671" t="s">
        <v>73</v>
      </c>
      <c r="AF1671" t="s">
        <v>7752</v>
      </c>
    </row>
    <row r="1672" spans="1:32" x14ac:dyDescent="0.3">
      <c r="A1672" t="s">
        <v>7753</v>
      </c>
      <c r="B1672" t="s">
        <v>7754</v>
      </c>
      <c r="C1672" t="s">
        <v>7755</v>
      </c>
      <c r="D1672" t="s">
        <v>7756</v>
      </c>
      <c r="E1672" t="s">
        <v>136</v>
      </c>
      <c r="F1672">
        <v>4</v>
      </c>
      <c r="G1672">
        <v>2022</v>
      </c>
      <c r="H1672" s="1">
        <v>44974.512530208332</v>
      </c>
      <c r="I1672" t="s">
        <v>3355</v>
      </c>
      <c r="J1672">
        <v>62</v>
      </c>
      <c r="K1672">
        <v>0</v>
      </c>
      <c r="L1672" t="s">
        <v>38</v>
      </c>
      <c r="M1672" t="s">
        <v>51</v>
      </c>
      <c r="N1672">
        <v>62</v>
      </c>
      <c r="R1672" t="s">
        <v>52</v>
      </c>
      <c r="S1672">
        <v>34.718063000000001</v>
      </c>
      <c r="T1672">
        <v>-76.637962999999999</v>
      </c>
      <c r="U1672">
        <v>0.69604166700000003</v>
      </c>
      <c r="V1672">
        <v>1</v>
      </c>
      <c r="W1672">
        <v>1.5</v>
      </c>
      <c r="X1672">
        <v>0</v>
      </c>
      <c r="Y1672">
        <v>254.6601</v>
      </c>
      <c r="Z1672">
        <v>37001602001</v>
      </c>
      <c r="AA1672">
        <v>415.92717789907994</v>
      </c>
      <c r="AB1672" t="s">
        <v>41</v>
      </c>
      <c r="AC1672" t="s">
        <v>54</v>
      </c>
      <c r="AD1672" t="s">
        <v>54</v>
      </c>
      <c r="AE1672" t="s">
        <v>73</v>
      </c>
      <c r="AF1672" t="s">
        <v>7757</v>
      </c>
    </row>
    <row r="1673" spans="1:32" x14ac:dyDescent="0.3">
      <c r="A1673" t="s">
        <v>7758</v>
      </c>
      <c r="B1673" t="s">
        <v>7759</v>
      </c>
      <c r="C1673" t="s">
        <v>7760</v>
      </c>
      <c r="D1673" t="s">
        <v>7761</v>
      </c>
      <c r="E1673" t="s">
        <v>231</v>
      </c>
      <c r="F1673">
        <v>2</v>
      </c>
      <c r="G1673">
        <v>2022</v>
      </c>
      <c r="H1673" s="1">
        <v>44978.678227534721</v>
      </c>
      <c r="I1673" t="s">
        <v>3355</v>
      </c>
      <c r="J1673">
        <v>61.58</v>
      </c>
      <c r="K1673">
        <v>0</v>
      </c>
      <c r="L1673" t="s">
        <v>38</v>
      </c>
      <c r="M1673" t="s">
        <v>79</v>
      </c>
      <c r="Q1673">
        <v>61.58</v>
      </c>
      <c r="R1673" t="s">
        <v>52</v>
      </c>
      <c r="S1673">
        <v>18.300859999590202</v>
      </c>
      <c r="T1673">
        <v>-66.245543000108697</v>
      </c>
      <c r="U1673">
        <v>0.21433333299999999</v>
      </c>
      <c r="V1673">
        <v>1</v>
      </c>
      <c r="W1673">
        <v>0.8</v>
      </c>
      <c r="X1673">
        <v>0.8</v>
      </c>
      <c r="Y1673">
        <v>78.084999999999994</v>
      </c>
      <c r="Z1673">
        <v>72000003009</v>
      </c>
      <c r="AB1673" t="s">
        <v>118</v>
      </c>
      <c r="AC1673" t="s">
        <v>54</v>
      </c>
      <c r="AD1673" t="s">
        <v>215</v>
      </c>
      <c r="AE1673" t="s">
        <v>54</v>
      </c>
      <c r="AF1673" t="s">
        <v>7762</v>
      </c>
    </row>
    <row r="1674" spans="1:32" x14ac:dyDescent="0.3">
      <c r="A1674" t="s">
        <v>7763</v>
      </c>
      <c r="B1674" t="s">
        <v>7764</v>
      </c>
      <c r="C1674" t="s">
        <v>7765</v>
      </c>
      <c r="D1674" t="s">
        <v>7766</v>
      </c>
      <c r="E1674" t="s">
        <v>5181</v>
      </c>
      <c r="F1674">
        <v>9</v>
      </c>
      <c r="G1674">
        <v>2022</v>
      </c>
      <c r="H1674" s="1">
        <v>44965.970430462963</v>
      </c>
      <c r="I1674" t="s">
        <v>3355</v>
      </c>
      <c r="J1674">
        <v>61</v>
      </c>
      <c r="K1674">
        <v>0</v>
      </c>
      <c r="L1674" t="s">
        <v>38</v>
      </c>
      <c r="M1674" t="s">
        <v>79</v>
      </c>
      <c r="Q1674">
        <v>61</v>
      </c>
      <c r="R1674" t="s">
        <v>94</v>
      </c>
      <c r="S1674">
        <v>13.438299900000001</v>
      </c>
      <c r="T1674">
        <v>144.77292850000001</v>
      </c>
      <c r="AB1674" t="s">
        <v>2028</v>
      </c>
      <c r="AC1674" t="s">
        <v>54</v>
      </c>
      <c r="AD1674" t="s">
        <v>54</v>
      </c>
      <c r="AE1674" t="s">
        <v>73</v>
      </c>
      <c r="AF1674" t="s">
        <v>7767</v>
      </c>
    </row>
    <row r="1675" spans="1:32" x14ac:dyDescent="0.3">
      <c r="A1675" t="s">
        <v>7768</v>
      </c>
      <c r="B1675" t="s">
        <v>7769</v>
      </c>
      <c r="C1675" t="s">
        <v>7769</v>
      </c>
      <c r="D1675" t="s">
        <v>7770</v>
      </c>
      <c r="E1675" t="s">
        <v>99</v>
      </c>
      <c r="F1675">
        <v>6</v>
      </c>
      <c r="G1675">
        <v>2022</v>
      </c>
      <c r="H1675" s="1">
        <v>44832.630352569446</v>
      </c>
      <c r="I1675" t="s">
        <v>3355</v>
      </c>
      <c r="J1675">
        <v>60.93</v>
      </c>
      <c r="K1675">
        <v>0</v>
      </c>
      <c r="L1675" t="s">
        <v>38</v>
      </c>
      <c r="M1675" t="s">
        <v>79</v>
      </c>
      <c r="Q1675">
        <v>60.93</v>
      </c>
      <c r="R1675" t="s">
        <v>94</v>
      </c>
      <c r="S1675">
        <v>29.534611000000002</v>
      </c>
      <c r="T1675">
        <v>-95.008778000000007</v>
      </c>
      <c r="U1675">
        <v>0.73975000000000002</v>
      </c>
      <c r="V1675">
        <v>1</v>
      </c>
      <c r="W1675">
        <v>1.5</v>
      </c>
      <c r="X1675">
        <v>0</v>
      </c>
      <c r="Y1675">
        <v>270.09500000000003</v>
      </c>
      <c r="AB1675" t="s">
        <v>41</v>
      </c>
      <c r="AC1675" t="s">
        <v>54</v>
      </c>
      <c r="AD1675" t="s">
        <v>54</v>
      </c>
      <c r="AE1675" t="s">
        <v>73</v>
      </c>
      <c r="AF1675" t="s">
        <v>7771</v>
      </c>
    </row>
    <row r="1676" spans="1:32" x14ac:dyDescent="0.3">
      <c r="A1676" t="s">
        <v>7772</v>
      </c>
      <c r="B1676" t="s">
        <v>7773</v>
      </c>
      <c r="C1676" t="s">
        <v>7774</v>
      </c>
      <c r="D1676" t="s">
        <v>7775</v>
      </c>
      <c r="E1676" t="s">
        <v>1023</v>
      </c>
      <c r="F1676">
        <v>8</v>
      </c>
      <c r="G1676">
        <v>2022</v>
      </c>
      <c r="H1676" s="1">
        <v>44973.41966521991</v>
      </c>
      <c r="I1676" t="s">
        <v>3355</v>
      </c>
      <c r="J1676">
        <v>60.45</v>
      </c>
      <c r="K1676">
        <v>0</v>
      </c>
      <c r="L1676" t="s">
        <v>38</v>
      </c>
      <c r="M1676" t="s">
        <v>51</v>
      </c>
      <c r="N1676">
        <v>60.45</v>
      </c>
      <c r="R1676" t="s">
        <v>52</v>
      </c>
      <c r="S1676">
        <v>40.29889</v>
      </c>
      <c r="T1676">
        <v>-103.6219</v>
      </c>
      <c r="U1676">
        <v>0.53986149999999999</v>
      </c>
      <c r="V1676">
        <v>1</v>
      </c>
      <c r="W1676">
        <v>1.68</v>
      </c>
      <c r="X1676">
        <v>0</v>
      </c>
      <c r="Y1676">
        <v>197.104007</v>
      </c>
      <c r="Z1676">
        <v>8209000103</v>
      </c>
      <c r="AA1676">
        <v>393.34619275919999</v>
      </c>
      <c r="AB1676" t="s">
        <v>53</v>
      </c>
      <c r="AC1676" t="s">
        <v>54</v>
      </c>
      <c r="AD1676" t="s">
        <v>54</v>
      </c>
      <c r="AE1676" t="s">
        <v>54</v>
      </c>
      <c r="AF1676" t="s">
        <v>7776</v>
      </c>
    </row>
    <row r="1677" spans="1:32" x14ac:dyDescent="0.3">
      <c r="A1677" t="s">
        <v>7777</v>
      </c>
      <c r="B1677" t="s">
        <v>7778</v>
      </c>
      <c r="C1677" t="s">
        <v>7779</v>
      </c>
      <c r="D1677" t="s">
        <v>7780</v>
      </c>
      <c r="E1677" t="s">
        <v>437</v>
      </c>
      <c r="F1677">
        <v>5</v>
      </c>
      <c r="G1677">
        <v>2022</v>
      </c>
      <c r="H1677" s="1">
        <v>44991.384949421299</v>
      </c>
      <c r="I1677" t="s">
        <v>3355</v>
      </c>
      <c r="J1677">
        <v>60</v>
      </c>
      <c r="K1677">
        <v>0</v>
      </c>
      <c r="L1677" t="s">
        <v>38</v>
      </c>
      <c r="M1677" t="s">
        <v>51</v>
      </c>
      <c r="N1677">
        <v>60</v>
      </c>
      <c r="R1677" t="s">
        <v>52</v>
      </c>
      <c r="S1677">
        <v>43.9833</v>
      </c>
      <c r="T1677">
        <v>-92.055800000000005</v>
      </c>
      <c r="U1677">
        <v>1.0548999999999999</v>
      </c>
      <c r="V1677">
        <v>2</v>
      </c>
      <c r="W1677">
        <v>1.1200000000000001</v>
      </c>
      <c r="X1677">
        <v>1.1200000000000001</v>
      </c>
      <c r="Y1677">
        <v>214.9212</v>
      </c>
      <c r="Z1677">
        <v>27000152001</v>
      </c>
      <c r="AA1677">
        <v>236.736134531</v>
      </c>
      <c r="AB1677" t="s">
        <v>41</v>
      </c>
      <c r="AC1677" t="s">
        <v>54</v>
      </c>
      <c r="AD1677" t="s">
        <v>54</v>
      </c>
      <c r="AE1677" t="s">
        <v>438</v>
      </c>
      <c r="AF1677" t="s">
        <v>7781</v>
      </c>
    </row>
    <row r="1678" spans="1:32" x14ac:dyDescent="0.3">
      <c r="A1678" t="s">
        <v>7782</v>
      </c>
      <c r="B1678" t="s">
        <v>7783</v>
      </c>
      <c r="C1678" t="s">
        <v>7784</v>
      </c>
      <c r="D1678" t="s">
        <v>7785</v>
      </c>
      <c r="E1678" t="s">
        <v>36</v>
      </c>
      <c r="F1678">
        <v>9</v>
      </c>
      <c r="G1678">
        <v>2022</v>
      </c>
      <c r="H1678" s="1">
        <v>44971.751352384257</v>
      </c>
      <c r="I1678" t="s">
        <v>3355</v>
      </c>
      <c r="J1678">
        <v>59.89</v>
      </c>
      <c r="K1678">
        <v>0</v>
      </c>
      <c r="L1678" t="s">
        <v>38</v>
      </c>
      <c r="M1678" t="s">
        <v>79</v>
      </c>
      <c r="Q1678">
        <v>59.89</v>
      </c>
      <c r="R1678" t="s">
        <v>86</v>
      </c>
      <c r="S1678">
        <v>37.675026699999997</v>
      </c>
      <c r="T1678">
        <v>-119.79389089999999</v>
      </c>
      <c r="AB1678" t="s">
        <v>53</v>
      </c>
      <c r="AC1678" t="s">
        <v>54</v>
      </c>
      <c r="AD1678" t="s">
        <v>43</v>
      </c>
      <c r="AE1678" t="s">
        <v>55</v>
      </c>
      <c r="AF1678" t="s">
        <v>7786</v>
      </c>
    </row>
    <row r="1679" spans="1:32" x14ac:dyDescent="0.3">
      <c r="A1679" t="s">
        <v>7787</v>
      </c>
      <c r="B1679" t="s">
        <v>7788</v>
      </c>
      <c r="C1679" t="s">
        <v>7789</v>
      </c>
      <c r="D1679" t="s">
        <v>7790</v>
      </c>
      <c r="E1679" t="s">
        <v>259</v>
      </c>
      <c r="F1679">
        <v>7</v>
      </c>
      <c r="G1679">
        <v>2022</v>
      </c>
      <c r="H1679" s="1">
        <v>44960.52768752315</v>
      </c>
      <c r="I1679" t="s">
        <v>3355</v>
      </c>
      <c r="J1679">
        <v>59.25</v>
      </c>
      <c r="K1679">
        <v>0</v>
      </c>
      <c r="L1679" t="s">
        <v>38</v>
      </c>
      <c r="M1679" t="s">
        <v>51</v>
      </c>
      <c r="N1679">
        <v>59.25</v>
      </c>
      <c r="R1679" t="s">
        <v>52</v>
      </c>
      <c r="S1679">
        <v>42.365278000000004</v>
      </c>
      <c r="T1679">
        <v>-92.759167000000005</v>
      </c>
      <c r="U1679">
        <v>0</v>
      </c>
      <c r="V1679">
        <v>1</v>
      </c>
      <c r="W1679">
        <v>3</v>
      </c>
      <c r="X1679">
        <v>1.2</v>
      </c>
      <c r="Y1679">
        <v>0</v>
      </c>
      <c r="Z1679">
        <v>19000354001</v>
      </c>
      <c r="AA1679">
        <v>293.18859738069995</v>
      </c>
      <c r="AB1679" t="s">
        <v>41</v>
      </c>
      <c r="AC1679" t="s">
        <v>54</v>
      </c>
      <c r="AD1679" t="s">
        <v>54</v>
      </c>
      <c r="AE1679" t="s">
        <v>54</v>
      </c>
      <c r="AF1679" t="s">
        <v>7791</v>
      </c>
    </row>
    <row r="1680" spans="1:32" x14ac:dyDescent="0.3">
      <c r="A1680" t="s">
        <v>7792</v>
      </c>
      <c r="B1680" t="s">
        <v>7793</v>
      </c>
      <c r="C1680" t="s">
        <v>7794</v>
      </c>
      <c r="D1680" t="s">
        <v>7795</v>
      </c>
      <c r="E1680" t="s">
        <v>213</v>
      </c>
      <c r="F1680">
        <v>3</v>
      </c>
      <c r="G1680">
        <v>2022</v>
      </c>
      <c r="H1680" s="1">
        <v>44973.478755520831</v>
      </c>
      <c r="I1680" t="s">
        <v>3355</v>
      </c>
      <c r="J1680">
        <v>59.22</v>
      </c>
      <c r="K1680">
        <v>0</v>
      </c>
      <c r="L1680" t="s">
        <v>38</v>
      </c>
      <c r="M1680" t="s">
        <v>63</v>
      </c>
      <c r="P1680">
        <v>59.22</v>
      </c>
      <c r="R1680" t="s">
        <v>38</v>
      </c>
      <c r="S1680">
        <v>39.872700000000002</v>
      </c>
      <c r="T1680">
        <v>-75.290980000000005</v>
      </c>
      <c r="U1680">
        <v>0.77252500000000002</v>
      </c>
      <c r="V1680">
        <v>2</v>
      </c>
      <c r="W1680">
        <v>1.4</v>
      </c>
      <c r="X1680">
        <v>0</v>
      </c>
      <c r="Y1680">
        <v>281.36070000000001</v>
      </c>
      <c r="Z1680">
        <v>42000004001</v>
      </c>
      <c r="AA1680">
        <v>282.26231424849999</v>
      </c>
      <c r="AB1680" t="s">
        <v>53</v>
      </c>
      <c r="AC1680" t="s">
        <v>54</v>
      </c>
      <c r="AD1680" t="s">
        <v>54</v>
      </c>
      <c r="AE1680" t="s">
        <v>55</v>
      </c>
      <c r="AF1680" t="s">
        <v>7796</v>
      </c>
    </row>
    <row r="1681" spans="1:32" x14ac:dyDescent="0.3">
      <c r="A1681" t="s">
        <v>7797</v>
      </c>
      <c r="B1681" t="s">
        <v>7798</v>
      </c>
      <c r="C1681" t="s">
        <v>7799</v>
      </c>
      <c r="D1681" t="s">
        <v>7800</v>
      </c>
      <c r="E1681" t="s">
        <v>85</v>
      </c>
      <c r="F1681">
        <v>2</v>
      </c>
      <c r="G1681">
        <v>2022</v>
      </c>
      <c r="H1681" s="1">
        <v>44937.362677743055</v>
      </c>
      <c r="I1681" t="s">
        <v>3355</v>
      </c>
      <c r="J1681">
        <v>59</v>
      </c>
      <c r="K1681">
        <v>0</v>
      </c>
      <c r="L1681" t="s">
        <v>38</v>
      </c>
      <c r="M1681" t="s">
        <v>51</v>
      </c>
      <c r="N1681">
        <v>59</v>
      </c>
      <c r="R1681" t="s">
        <v>52</v>
      </c>
      <c r="S1681">
        <v>42.163989999999998</v>
      </c>
      <c r="T1681">
        <v>-78.744519999999994</v>
      </c>
      <c r="U1681">
        <v>1.1883333330000001</v>
      </c>
      <c r="V1681">
        <v>1</v>
      </c>
      <c r="W1681">
        <v>2</v>
      </c>
      <c r="X1681">
        <v>2</v>
      </c>
      <c r="Y1681">
        <v>432.39</v>
      </c>
      <c r="Z1681">
        <v>36009036001</v>
      </c>
      <c r="AA1681">
        <v>605.49819024274996</v>
      </c>
      <c r="AB1681" t="s">
        <v>41</v>
      </c>
      <c r="AC1681" t="s">
        <v>54</v>
      </c>
      <c r="AD1681" t="s">
        <v>54</v>
      </c>
      <c r="AE1681" t="s">
        <v>65</v>
      </c>
      <c r="AF1681" t="s">
        <v>7801</v>
      </c>
    </row>
    <row r="1682" spans="1:32" x14ac:dyDescent="0.3">
      <c r="A1682" t="s">
        <v>7802</v>
      </c>
      <c r="B1682" t="s">
        <v>7803</v>
      </c>
      <c r="C1682" t="s">
        <v>7804</v>
      </c>
      <c r="D1682" t="s">
        <v>7389</v>
      </c>
      <c r="E1682" t="s">
        <v>715</v>
      </c>
      <c r="F1682">
        <v>7</v>
      </c>
      <c r="G1682">
        <v>2022</v>
      </c>
      <c r="H1682" s="1">
        <v>44984.626742488428</v>
      </c>
      <c r="I1682" t="s">
        <v>3355</v>
      </c>
      <c r="J1682">
        <v>59</v>
      </c>
      <c r="K1682">
        <v>0</v>
      </c>
      <c r="L1682" t="s">
        <v>38</v>
      </c>
      <c r="M1682" t="s">
        <v>79</v>
      </c>
      <c r="Q1682">
        <v>59</v>
      </c>
      <c r="R1682" t="s">
        <v>52</v>
      </c>
      <c r="S1682">
        <v>40.866340000000001</v>
      </c>
      <c r="T1682">
        <v>-97.9786</v>
      </c>
      <c r="U1682">
        <v>0.52491666699999995</v>
      </c>
      <c r="V1682">
        <v>1</v>
      </c>
      <c r="W1682">
        <v>1.8</v>
      </c>
      <c r="X1682">
        <v>0.57999999999999996</v>
      </c>
      <c r="Y1682">
        <v>191.80099999999999</v>
      </c>
      <c r="Z1682">
        <v>31003001001</v>
      </c>
      <c r="AA1682">
        <v>509.89321283599998</v>
      </c>
      <c r="AB1682" t="s">
        <v>41</v>
      </c>
      <c r="AC1682" t="s">
        <v>54</v>
      </c>
      <c r="AD1682" t="s">
        <v>54</v>
      </c>
      <c r="AE1682" t="s">
        <v>73</v>
      </c>
      <c r="AF1682" t="s">
        <v>7805</v>
      </c>
    </row>
    <row r="1683" spans="1:32" x14ac:dyDescent="0.3">
      <c r="A1683" t="s">
        <v>7806</v>
      </c>
      <c r="B1683" t="s">
        <v>7807</v>
      </c>
      <c r="C1683" t="s">
        <v>7808</v>
      </c>
      <c r="D1683" t="s">
        <v>7809</v>
      </c>
      <c r="E1683" t="s">
        <v>259</v>
      </c>
      <c r="F1683">
        <v>7</v>
      </c>
      <c r="G1683">
        <v>2022</v>
      </c>
      <c r="H1683" s="1">
        <v>44964.627903599539</v>
      </c>
      <c r="I1683" t="s">
        <v>3355</v>
      </c>
      <c r="J1683">
        <v>58.71</v>
      </c>
      <c r="K1683">
        <v>0</v>
      </c>
      <c r="L1683" t="s">
        <v>38</v>
      </c>
      <c r="M1683" t="s">
        <v>51</v>
      </c>
      <c r="N1683">
        <v>53.26</v>
      </c>
      <c r="R1683" t="s">
        <v>52</v>
      </c>
      <c r="S1683">
        <v>43.278930000000003</v>
      </c>
      <c r="T1683">
        <v>-92.830770000000001</v>
      </c>
      <c r="Z1683">
        <v>19000647001</v>
      </c>
      <c r="AA1683">
        <v>180.28367168130001</v>
      </c>
      <c r="AB1683" t="s">
        <v>41</v>
      </c>
      <c r="AC1683" t="s">
        <v>54</v>
      </c>
      <c r="AD1683" t="s">
        <v>54</v>
      </c>
      <c r="AE1683" t="s">
        <v>44</v>
      </c>
      <c r="AF1683" t="s">
        <v>7810</v>
      </c>
    </row>
    <row r="1684" spans="1:32" x14ac:dyDescent="0.3">
      <c r="A1684" t="s">
        <v>7811</v>
      </c>
      <c r="B1684" t="s">
        <v>7812</v>
      </c>
      <c r="C1684" t="s">
        <v>7812</v>
      </c>
      <c r="D1684" t="s">
        <v>6429</v>
      </c>
      <c r="E1684" t="s">
        <v>99</v>
      </c>
      <c r="F1684">
        <v>6</v>
      </c>
      <c r="G1684">
        <v>2022</v>
      </c>
      <c r="H1684" s="1">
        <v>44936.46452115741</v>
      </c>
      <c r="I1684" t="s">
        <v>3355</v>
      </c>
      <c r="J1684">
        <v>58.3</v>
      </c>
      <c r="K1684">
        <v>0</v>
      </c>
      <c r="L1684" t="s">
        <v>38</v>
      </c>
      <c r="M1684" t="s">
        <v>79</v>
      </c>
      <c r="Q1684">
        <v>58.3</v>
      </c>
      <c r="R1684" t="s">
        <v>94</v>
      </c>
      <c r="S1684">
        <v>29.925242000000001</v>
      </c>
      <c r="T1684">
        <v>-93.883866999999995</v>
      </c>
      <c r="U1684">
        <v>5.0583333330000002</v>
      </c>
      <c r="V1684">
        <v>1</v>
      </c>
      <c r="W1684">
        <v>9.1999999999999993</v>
      </c>
      <c r="X1684">
        <v>0</v>
      </c>
      <c r="Y1684">
        <v>1849.1</v>
      </c>
      <c r="AB1684" t="s">
        <v>41</v>
      </c>
      <c r="AC1684" t="s">
        <v>64</v>
      </c>
      <c r="AD1684" t="s">
        <v>54</v>
      </c>
      <c r="AE1684" t="s">
        <v>73</v>
      </c>
      <c r="AF1684" t="s">
        <v>7813</v>
      </c>
    </row>
    <row r="1685" spans="1:32" x14ac:dyDescent="0.3">
      <c r="A1685" t="s">
        <v>7814</v>
      </c>
      <c r="B1685" t="s">
        <v>7815</v>
      </c>
      <c r="C1685" t="s">
        <v>7816</v>
      </c>
      <c r="D1685" t="s">
        <v>7817</v>
      </c>
      <c r="E1685" t="s">
        <v>111</v>
      </c>
      <c r="F1685">
        <v>4</v>
      </c>
      <c r="G1685">
        <v>2022</v>
      </c>
      <c r="H1685" s="1">
        <v>44950.312028657405</v>
      </c>
      <c r="I1685" t="s">
        <v>3355</v>
      </c>
      <c r="J1685">
        <v>57.84</v>
      </c>
      <c r="K1685">
        <v>0</v>
      </c>
      <c r="L1685" t="s">
        <v>38</v>
      </c>
      <c r="M1685" t="s">
        <v>79</v>
      </c>
      <c r="Q1685">
        <v>115.68</v>
      </c>
      <c r="R1685" t="s">
        <v>806</v>
      </c>
      <c r="S1685">
        <v>31.044177000000001</v>
      </c>
      <c r="T1685">
        <v>-81.421707999999995</v>
      </c>
      <c r="U1685">
        <v>0.3735</v>
      </c>
      <c r="V1685">
        <v>1</v>
      </c>
      <c r="W1685">
        <v>1</v>
      </c>
      <c r="X1685">
        <v>0.27900000000000003</v>
      </c>
      <c r="Y1685">
        <v>136.32599999999999</v>
      </c>
      <c r="AB1685" t="s">
        <v>407</v>
      </c>
      <c r="AC1685" t="s">
        <v>54</v>
      </c>
      <c r="AD1685" t="s">
        <v>54</v>
      </c>
      <c r="AE1685" t="s">
        <v>54</v>
      </c>
      <c r="AF1685" t="s">
        <v>7818</v>
      </c>
    </row>
    <row r="1686" spans="1:32" x14ac:dyDescent="0.3">
      <c r="A1686" t="s">
        <v>7819</v>
      </c>
      <c r="B1686" t="s">
        <v>7820</v>
      </c>
      <c r="C1686" t="s">
        <v>7821</v>
      </c>
      <c r="D1686" t="s">
        <v>7822</v>
      </c>
      <c r="E1686" t="s">
        <v>5181</v>
      </c>
      <c r="F1686">
        <v>9</v>
      </c>
      <c r="G1686">
        <v>2022</v>
      </c>
      <c r="H1686" s="1">
        <v>44977.872773634263</v>
      </c>
      <c r="I1686" t="s">
        <v>3355</v>
      </c>
      <c r="J1686">
        <v>57</v>
      </c>
      <c r="K1686">
        <v>0</v>
      </c>
      <c r="L1686" t="s">
        <v>38</v>
      </c>
      <c r="M1686" t="s">
        <v>79</v>
      </c>
      <c r="Q1686">
        <v>57</v>
      </c>
      <c r="R1686" t="s">
        <v>94</v>
      </c>
      <c r="S1686">
        <v>13.381500000000001</v>
      </c>
      <c r="T1686">
        <v>144.65440000000001</v>
      </c>
      <c r="U1686">
        <v>1.569166667</v>
      </c>
      <c r="V1686">
        <v>3</v>
      </c>
      <c r="W1686">
        <v>1.5</v>
      </c>
      <c r="X1686">
        <v>0.39</v>
      </c>
      <c r="Y1686">
        <v>574.41999999999996</v>
      </c>
      <c r="Z1686">
        <v>66000001001</v>
      </c>
      <c r="AB1686" t="s">
        <v>54</v>
      </c>
      <c r="AC1686" t="s">
        <v>54</v>
      </c>
      <c r="AD1686" t="s">
        <v>54</v>
      </c>
      <c r="AE1686" t="s">
        <v>73</v>
      </c>
      <c r="AF1686" t="s">
        <v>7823</v>
      </c>
    </row>
    <row r="1687" spans="1:32" x14ac:dyDescent="0.3">
      <c r="A1687" t="s">
        <v>7824</v>
      </c>
      <c r="B1687" t="s">
        <v>7825</v>
      </c>
      <c r="C1687" t="s">
        <v>7826</v>
      </c>
      <c r="D1687" t="s">
        <v>7827</v>
      </c>
      <c r="E1687" t="s">
        <v>36</v>
      </c>
      <c r="F1687">
        <v>9</v>
      </c>
      <c r="G1687">
        <v>2022</v>
      </c>
      <c r="H1687" s="1">
        <v>44974.769028657407</v>
      </c>
      <c r="I1687" t="s">
        <v>3355</v>
      </c>
      <c r="J1687">
        <v>56.938000000000002</v>
      </c>
      <c r="K1687">
        <v>0</v>
      </c>
      <c r="L1687" t="s">
        <v>38</v>
      </c>
      <c r="M1687" t="s">
        <v>79</v>
      </c>
      <c r="Q1687">
        <v>56.938000000000002</v>
      </c>
      <c r="R1687" t="s">
        <v>52</v>
      </c>
      <c r="S1687">
        <v>35.143305935921099</v>
      </c>
      <c r="T1687">
        <v>-118.451626445204</v>
      </c>
      <c r="AB1687" t="s">
        <v>1420</v>
      </c>
      <c r="AC1687" t="s">
        <v>72</v>
      </c>
      <c r="AD1687" t="s">
        <v>54</v>
      </c>
      <c r="AE1687" t="s">
        <v>73</v>
      </c>
      <c r="AF1687" t="s">
        <v>7828</v>
      </c>
    </row>
    <row r="1688" spans="1:32" x14ac:dyDescent="0.3">
      <c r="A1688" t="s">
        <v>7829</v>
      </c>
      <c r="B1688" t="s">
        <v>7830</v>
      </c>
      <c r="C1688" t="s">
        <v>7830</v>
      </c>
      <c r="D1688" t="s">
        <v>7831</v>
      </c>
      <c r="E1688" t="s">
        <v>99</v>
      </c>
      <c r="F1688">
        <v>6</v>
      </c>
      <c r="G1688">
        <v>2022</v>
      </c>
      <c r="H1688" s="1">
        <v>44831.470727615742</v>
      </c>
      <c r="I1688" t="s">
        <v>3355</v>
      </c>
      <c r="J1688">
        <v>56.25</v>
      </c>
      <c r="K1688">
        <v>0</v>
      </c>
      <c r="L1688" t="s">
        <v>38</v>
      </c>
      <c r="M1688" t="s">
        <v>51</v>
      </c>
      <c r="N1688">
        <v>56.25</v>
      </c>
      <c r="R1688" t="s">
        <v>52</v>
      </c>
      <c r="S1688">
        <v>26.394221999999999</v>
      </c>
      <c r="T1688">
        <v>-99.001971999999995</v>
      </c>
      <c r="U1688">
        <v>0.97362041700000002</v>
      </c>
      <c r="V1688">
        <v>1</v>
      </c>
      <c r="W1688">
        <v>2</v>
      </c>
      <c r="X1688">
        <v>2</v>
      </c>
      <c r="Y1688">
        <v>355.45982500000002</v>
      </c>
      <c r="AB1688" t="s">
        <v>41</v>
      </c>
      <c r="AC1688" t="s">
        <v>54</v>
      </c>
      <c r="AD1688" t="s">
        <v>54</v>
      </c>
      <c r="AE1688" t="s">
        <v>73</v>
      </c>
      <c r="AF1688" t="s">
        <v>7832</v>
      </c>
    </row>
    <row r="1689" spans="1:32" x14ac:dyDescent="0.3">
      <c r="A1689" t="s">
        <v>7833</v>
      </c>
      <c r="B1689" t="s">
        <v>7834</v>
      </c>
      <c r="C1689" t="s">
        <v>7835</v>
      </c>
      <c r="D1689" t="s">
        <v>7836</v>
      </c>
      <c r="E1689" t="s">
        <v>213</v>
      </c>
      <c r="F1689">
        <v>3</v>
      </c>
      <c r="G1689">
        <v>2022</v>
      </c>
      <c r="H1689" s="1">
        <v>44965.472608356482</v>
      </c>
      <c r="I1689" t="s">
        <v>3355</v>
      </c>
      <c r="J1689">
        <v>55.7</v>
      </c>
      <c r="K1689">
        <v>0</v>
      </c>
      <c r="L1689" t="s">
        <v>38</v>
      </c>
      <c r="M1689" t="s">
        <v>79</v>
      </c>
      <c r="Q1689">
        <v>55.7</v>
      </c>
      <c r="R1689" t="s">
        <v>94</v>
      </c>
      <c r="S1689">
        <v>41.760508000000002</v>
      </c>
      <c r="T1689">
        <v>-76.441764000000006</v>
      </c>
      <c r="U1689">
        <v>0.70166666700000002</v>
      </c>
      <c r="V1689">
        <v>1</v>
      </c>
      <c r="W1689">
        <v>1.1599999999999999</v>
      </c>
      <c r="X1689">
        <v>0</v>
      </c>
      <c r="Y1689">
        <v>255.18100000000001</v>
      </c>
      <c r="Z1689">
        <v>42002025001</v>
      </c>
      <c r="AA1689">
        <v>56.452462849699991</v>
      </c>
      <c r="AB1689" t="s">
        <v>54</v>
      </c>
      <c r="AC1689" t="s">
        <v>54</v>
      </c>
      <c r="AD1689" t="s">
        <v>215</v>
      </c>
      <c r="AE1689" t="s">
        <v>73</v>
      </c>
      <c r="AF1689" t="s">
        <v>7837</v>
      </c>
    </row>
    <row r="1690" spans="1:32" x14ac:dyDescent="0.3">
      <c r="A1690" t="s">
        <v>7838</v>
      </c>
      <c r="B1690" t="s">
        <v>7839</v>
      </c>
      <c r="C1690" t="s">
        <v>7840</v>
      </c>
      <c r="D1690" t="s">
        <v>7841</v>
      </c>
      <c r="E1690" t="s">
        <v>1719</v>
      </c>
      <c r="F1690">
        <v>7</v>
      </c>
      <c r="G1690">
        <v>2022</v>
      </c>
      <c r="H1690" s="1">
        <v>44957.481375995369</v>
      </c>
      <c r="I1690" t="s">
        <v>3355</v>
      </c>
      <c r="J1690">
        <v>55.6</v>
      </c>
      <c r="K1690">
        <v>0</v>
      </c>
      <c r="L1690" t="s">
        <v>38</v>
      </c>
      <c r="M1690" t="s">
        <v>51</v>
      </c>
      <c r="N1690">
        <v>46.03</v>
      </c>
      <c r="R1690" t="s">
        <v>52</v>
      </c>
      <c r="S1690">
        <v>37.652211999999999</v>
      </c>
      <c r="T1690">
        <v>-95.443511000000001</v>
      </c>
      <c r="U1690">
        <v>1.3466833330000001</v>
      </c>
      <c r="V1690">
        <v>1</v>
      </c>
      <c r="W1690">
        <v>2.2000000000000002</v>
      </c>
      <c r="X1690">
        <v>0</v>
      </c>
      <c r="Y1690">
        <v>491.26</v>
      </c>
      <c r="Z1690">
        <v>20000912001</v>
      </c>
      <c r="AA1690">
        <v>817.65018772630015</v>
      </c>
      <c r="AB1690" t="s">
        <v>407</v>
      </c>
      <c r="AC1690" t="s">
        <v>3356</v>
      </c>
      <c r="AD1690" t="s">
        <v>54</v>
      </c>
      <c r="AE1690" t="s">
        <v>54</v>
      </c>
      <c r="AF1690" t="s">
        <v>7842</v>
      </c>
    </row>
    <row r="1691" spans="1:32" x14ac:dyDescent="0.3">
      <c r="A1691" t="s">
        <v>7843</v>
      </c>
      <c r="B1691" t="s">
        <v>7844</v>
      </c>
      <c r="C1691" t="s">
        <v>7845</v>
      </c>
      <c r="D1691" t="s">
        <v>7846</v>
      </c>
      <c r="E1691" t="s">
        <v>36</v>
      </c>
      <c r="F1691">
        <v>9</v>
      </c>
      <c r="G1691">
        <v>2022</v>
      </c>
      <c r="H1691" s="1">
        <v>44939.547574606484</v>
      </c>
      <c r="I1691" t="s">
        <v>3355</v>
      </c>
      <c r="J1691">
        <v>55</v>
      </c>
      <c r="K1691">
        <v>0</v>
      </c>
      <c r="L1691" t="s">
        <v>38</v>
      </c>
      <c r="M1691" t="s">
        <v>79</v>
      </c>
      <c r="Q1691">
        <v>55</v>
      </c>
      <c r="R1691" t="s">
        <v>52</v>
      </c>
      <c r="S1691">
        <v>35.125999999999998</v>
      </c>
      <c r="T1691">
        <v>-117.9599</v>
      </c>
      <c r="AB1691" t="s">
        <v>1420</v>
      </c>
      <c r="AC1691" t="s">
        <v>72</v>
      </c>
      <c r="AD1691" t="s">
        <v>54</v>
      </c>
      <c r="AE1691" t="s">
        <v>54</v>
      </c>
      <c r="AF1691" t="s">
        <v>7847</v>
      </c>
    </row>
    <row r="1692" spans="1:32" x14ac:dyDescent="0.3">
      <c r="A1692" t="s">
        <v>7848</v>
      </c>
      <c r="B1692" t="s">
        <v>7849</v>
      </c>
      <c r="C1692" t="s">
        <v>7850</v>
      </c>
      <c r="D1692" t="s">
        <v>7602</v>
      </c>
      <c r="E1692" t="s">
        <v>111</v>
      </c>
      <c r="F1692">
        <v>4</v>
      </c>
      <c r="G1692">
        <v>2022</v>
      </c>
      <c r="H1692" s="1">
        <v>44978.617457627312</v>
      </c>
      <c r="I1692" t="s">
        <v>3355</v>
      </c>
      <c r="J1692">
        <v>55</v>
      </c>
      <c r="K1692">
        <v>0</v>
      </c>
      <c r="L1692" t="s">
        <v>38</v>
      </c>
      <c r="M1692" t="s">
        <v>51</v>
      </c>
      <c r="N1692">
        <v>55</v>
      </c>
      <c r="R1692" t="s">
        <v>52</v>
      </c>
      <c r="S1692">
        <v>33.188434999999998</v>
      </c>
      <c r="T1692">
        <v>-84.224333999999999</v>
      </c>
      <c r="U1692">
        <v>1.0569999999999999</v>
      </c>
      <c r="V1692">
        <v>1</v>
      </c>
      <c r="W1692">
        <v>3</v>
      </c>
      <c r="X1692">
        <v>1</v>
      </c>
      <c r="Y1692">
        <v>384.95100000000002</v>
      </c>
      <c r="Z1692">
        <v>13000204001</v>
      </c>
      <c r="AA1692">
        <v>855.89217868900005</v>
      </c>
      <c r="AB1692" t="s">
        <v>41</v>
      </c>
      <c r="AC1692" t="s">
        <v>54</v>
      </c>
      <c r="AD1692" t="s">
        <v>54</v>
      </c>
      <c r="AE1692" t="s">
        <v>54</v>
      </c>
      <c r="AF1692" t="s">
        <v>7851</v>
      </c>
    </row>
    <row r="1693" spans="1:32" x14ac:dyDescent="0.3">
      <c r="A1693" t="s">
        <v>7852</v>
      </c>
      <c r="B1693" t="s">
        <v>7853</v>
      </c>
      <c r="C1693" t="s">
        <v>7854</v>
      </c>
      <c r="D1693" t="s">
        <v>4686</v>
      </c>
      <c r="E1693" t="s">
        <v>117</v>
      </c>
      <c r="F1693">
        <v>5</v>
      </c>
      <c r="G1693">
        <v>2022</v>
      </c>
      <c r="H1693" s="1">
        <v>44972.420118703703</v>
      </c>
      <c r="I1693" t="s">
        <v>3355</v>
      </c>
      <c r="J1693">
        <v>54.8</v>
      </c>
      <c r="K1693">
        <v>0</v>
      </c>
      <c r="L1693" t="s">
        <v>38</v>
      </c>
      <c r="M1693" t="s">
        <v>51</v>
      </c>
      <c r="N1693">
        <v>54.8</v>
      </c>
      <c r="R1693" t="s">
        <v>52</v>
      </c>
      <c r="S1693">
        <v>41.637500000000003</v>
      </c>
      <c r="T1693">
        <v>-87.95</v>
      </c>
      <c r="AB1693" t="s">
        <v>41</v>
      </c>
      <c r="AC1693" t="s">
        <v>54</v>
      </c>
      <c r="AD1693" t="s">
        <v>54</v>
      </c>
      <c r="AE1693" t="s">
        <v>54</v>
      </c>
      <c r="AF1693" t="s">
        <v>7855</v>
      </c>
    </row>
    <row r="1694" spans="1:32" x14ac:dyDescent="0.3">
      <c r="A1694" t="s">
        <v>7856</v>
      </c>
      <c r="B1694" t="s">
        <v>7857</v>
      </c>
      <c r="C1694" t="s">
        <v>7858</v>
      </c>
      <c r="D1694" t="s">
        <v>7859</v>
      </c>
      <c r="E1694" t="s">
        <v>85</v>
      </c>
      <c r="F1694">
        <v>2</v>
      </c>
      <c r="G1694">
        <v>2022</v>
      </c>
      <c r="H1694" s="1">
        <v>45266.573027881946</v>
      </c>
      <c r="I1694" t="s">
        <v>3355</v>
      </c>
      <c r="J1694">
        <v>54.3</v>
      </c>
      <c r="K1694">
        <v>0</v>
      </c>
      <c r="L1694" t="s">
        <v>38</v>
      </c>
      <c r="M1694" t="s">
        <v>63</v>
      </c>
      <c r="P1694">
        <v>54.3</v>
      </c>
      <c r="R1694" t="s">
        <v>38</v>
      </c>
      <c r="S1694">
        <v>41.528241000000001</v>
      </c>
      <c r="T1694">
        <v>-74.242238</v>
      </c>
      <c r="U1694">
        <v>2.7833332999999998E-2</v>
      </c>
      <c r="V1694">
        <v>2</v>
      </c>
      <c r="W1694">
        <v>1.2</v>
      </c>
      <c r="X1694">
        <v>0</v>
      </c>
      <c r="Y1694">
        <v>10.154</v>
      </c>
      <c r="Z1694">
        <v>36003066001</v>
      </c>
      <c r="AA1694">
        <v>356.92524898519997</v>
      </c>
      <c r="AB1694" t="s">
        <v>41</v>
      </c>
      <c r="AC1694" t="s">
        <v>54</v>
      </c>
      <c r="AD1694" t="s">
        <v>54</v>
      </c>
      <c r="AE1694" t="s">
        <v>73</v>
      </c>
      <c r="AF1694" t="s">
        <v>7860</v>
      </c>
    </row>
    <row r="1695" spans="1:32" x14ac:dyDescent="0.3">
      <c r="A1695" t="s">
        <v>7861</v>
      </c>
      <c r="B1695" t="s">
        <v>7862</v>
      </c>
      <c r="C1695" t="s">
        <v>7862</v>
      </c>
      <c r="D1695" t="s">
        <v>7863</v>
      </c>
      <c r="E1695" t="s">
        <v>99</v>
      </c>
      <c r="F1695">
        <v>6</v>
      </c>
      <c r="G1695">
        <v>2022</v>
      </c>
      <c r="H1695" s="1">
        <v>44804.398893530095</v>
      </c>
      <c r="I1695" t="s">
        <v>3355</v>
      </c>
      <c r="J1695">
        <v>54.15</v>
      </c>
      <c r="K1695">
        <v>0</v>
      </c>
      <c r="L1695" t="s">
        <v>38</v>
      </c>
      <c r="M1695" t="s">
        <v>473</v>
      </c>
      <c r="N1695">
        <v>46.15</v>
      </c>
      <c r="Q1695">
        <v>8.15</v>
      </c>
      <c r="R1695" t="s">
        <v>52</v>
      </c>
      <c r="S1695">
        <v>32.930556000000003</v>
      </c>
      <c r="T1695">
        <v>-95.298805999999999</v>
      </c>
      <c r="U1695">
        <v>0.40566666699999998</v>
      </c>
      <c r="V1695">
        <v>1</v>
      </c>
      <c r="W1695">
        <v>1.5</v>
      </c>
      <c r="X1695">
        <v>1.5</v>
      </c>
      <c r="Y1695">
        <v>147.916</v>
      </c>
      <c r="Z1695">
        <v>48005105001</v>
      </c>
      <c r="AA1695">
        <v>306.66434657708004</v>
      </c>
      <c r="AB1695" t="s">
        <v>41</v>
      </c>
      <c r="AC1695" t="s">
        <v>54</v>
      </c>
      <c r="AD1695" t="s">
        <v>54</v>
      </c>
      <c r="AE1695" t="s">
        <v>73</v>
      </c>
      <c r="AF1695" t="s">
        <v>7864</v>
      </c>
    </row>
    <row r="1696" spans="1:32" x14ac:dyDescent="0.3">
      <c r="A1696" t="s">
        <v>7865</v>
      </c>
      <c r="B1696" t="s">
        <v>7866</v>
      </c>
      <c r="C1696" t="s">
        <v>7867</v>
      </c>
      <c r="D1696" t="s">
        <v>7868</v>
      </c>
      <c r="E1696" t="s">
        <v>259</v>
      </c>
      <c r="F1696">
        <v>7</v>
      </c>
      <c r="G1696">
        <v>2022</v>
      </c>
      <c r="H1696" s="1">
        <v>44957.492071458335</v>
      </c>
      <c r="I1696" t="s">
        <v>3355</v>
      </c>
      <c r="J1696">
        <v>53.4</v>
      </c>
      <c r="K1696">
        <v>0</v>
      </c>
      <c r="L1696" t="s">
        <v>38</v>
      </c>
      <c r="M1696" t="s">
        <v>51</v>
      </c>
      <c r="N1696">
        <v>53.4</v>
      </c>
      <c r="R1696" t="s">
        <v>52</v>
      </c>
      <c r="S1696">
        <v>41.824249999999999</v>
      </c>
      <c r="T1696">
        <v>-90.537620000000004</v>
      </c>
      <c r="Z1696">
        <v>19000228001</v>
      </c>
      <c r="AA1696">
        <v>754.27774555954011</v>
      </c>
      <c r="AB1696" t="s">
        <v>53</v>
      </c>
      <c r="AC1696" t="s">
        <v>42</v>
      </c>
      <c r="AD1696" t="s">
        <v>54</v>
      </c>
      <c r="AE1696" t="s">
        <v>73</v>
      </c>
      <c r="AF1696" t="s">
        <v>7869</v>
      </c>
    </row>
    <row r="1697" spans="1:32" x14ac:dyDescent="0.3">
      <c r="A1697" t="s">
        <v>7870</v>
      </c>
      <c r="B1697" t="s">
        <v>7871</v>
      </c>
      <c r="C1697" t="s">
        <v>7872</v>
      </c>
      <c r="D1697" t="s">
        <v>7873</v>
      </c>
      <c r="E1697" t="s">
        <v>207</v>
      </c>
      <c r="F1697">
        <v>4</v>
      </c>
      <c r="G1697">
        <v>2022</v>
      </c>
      <c r="H1697" s="1">
        <v>44973.416491192133</v>
      </c>
      <c r="I1697" t="s">
        <v>3355</v>
      </c>
      <c r="J1697">
        <v>53</v>
      </c>
      <c r="K1697">
        <v>0</v>
      </c>
      <c r="L1697" t="s">
        <v>38</v>
      </c>
      <c r="M1697" t="s">
        <v>51</v>
      </c>
      <c r="N1697">
        <v>53</v>
      </c>
      <c r="R1697" t="s">
        <v>52</v>
      </c>
      <c r="S1697">
        <v>35.222974999999998</v>
      </c>
      <c r="T1697">
        <v>-89.522953000000001</v>
      </c>
      <c r="U1697">
        <v>0.973583333</v>
      </c>
      <c r="V1697">
        <v>1</v>
      </c>
      <c r="W1697">
        <v>3</v>
      </c>
      <c r="X1697">
        <v>0.77</v>
      </c>
      <c r="Y1697">
        <v>354.83</v>
      </c>
      <c r="Z1697">
        <v>47001075001</v>
      </c>
      <c r="AA1697">
        <v>625.52970931845005</v>
      </c>
      <c r="AB1697" t="s">
        <v>41</v>
      </c>
      <c r="AC1697" t="s">
        <v>54</v>
      </c>
      <c r="AD1697" t="s">
        <v>54</v>
      </c>
      <c r="AE1697" t="s">
        <v>54</v>
      </c>
      <c r="AF1697" t="s">
        <v>7874</v>
      </c>
    </row>
    <row r="1698" spans="1:32" x14ac:dyDescent="0.3">
      <c r="A1698" t="s">
        <v>7724</v>
      </c>
      <c r="B1698" t="s">
        <v>7875</v>
      </c>
      <c r="C1698" t="s">
        <v>7876</v>
      </c>
      <c r="D1698" t="s">
        <v>4002</v>
      </c>
      <c r="E1698" t="s">
        <v>192</v>
      </c>
      <c r="F1698">
        <v>4</v>
      </c>
      <c r="G1698">
        <v>2022</v>
      </c>
      <c r="H1698" s="1">
        <v>44945.451881111112</v>
      </c>
      <c r="I1698" t="s">
        <v>3355</v>
      </c>
      <c r="J1698">
        <v>52.5</v>
      </c>
      <c r="K1698">
        <v>0</v>
      </c>
      <c r="L1698" t="s">
        <v>38</v>
      </c>
      <c r="M1698" t="s">
        <v>51</v>
      </c>
      <c r="N1698">
        <v>52.5</v>
      </c>
      <c r="R1698" t="s">
        <v>52</v>
      </c>
      <c r="S1698">
        <v>34.1083</v>
      </c>
      <c r="T1698">
        <v>-87.997200000000007</v>
      </c>
      <c r="U1698">
        <v>0.60116666699999999</v>
      </c>
      <c r="V1698">
        <v>1</v>
      </c>
      <c r="W1698">
        <v>1.5</v>
      </c>
      <c r="X1698">
        <v>0.61</v>
      </c>
      <c r="Y1698">
        <v>219.18899999999999</v>
      </c>
      <c r="Z1698">
        <v>1000304001</v>
      </c>
      <c r="AA1698">
        <v>668.32431825290007</v>
      </c>
      <c r="AB1698" t="s">
        <v>118</v>
      </c>
      <c r="AC1698" t="s">
        <v>54</v>
      </c>
      <c r="AD1698" t="s">
        <v>54</v>
      </c>
      <c r="AE1698" t="s">
        <v>73</v>
      </c>
      <c r="AF1698" t="s">
        <v>7877</v>
      </c>
    </row>
    <row r="1699" spans="1:32" x14ac:dyDescent="0.3">
      <c r="A1699" t="s">
        <v>7878</v>
      </c>
      <c r="B1699" t="s">
        <v>7879</v>
      </c>
      <c r="C1699" t="s">
        <v>7880</v>
      </c>
      <c r="D1699" t="s">
        <v>7881</v>
      </c>
      <c r="E1699" t="s">
        <v>117</v>
      </c>
      <c r="F1699">
        <v>5</v>
      </c>
      <c r="G1699">
        <v>2022</v>
      </c>
      <c r="H1699" s="1">
        <v>44930.428756770831</v>
      </c>
      <c r="I1699" t="s">
        <v>3355</v>
      </c>
      <c r="J1699">
        <v>52.3</v>
      </c>
      <c r="K1699">
        <v>0</v>
      </c>
      <c r="L1699" t="s">
        <v>38</v>
      </c>
      <c r="M1699" t="s">
        <v>51</v>
      </c>
      <c r="N1699">
        <v>52.3</v>
      </c>
      <c r="R1699" t="s">
        <v>52</v>
      </c>
      <c r="S1699">
        <v>38.655000000000001</v>
      </c>
      <c r="T1699">
        <v>-88.479167000000004</v>
      </c>
      <c r="U1699">
        <v>0.91091666699999996</v>
      </c>
      <c r="V1699">
        <v>2</v>
      </c>
      <c r="W1699">
        <v>1.8</v>
      </c>
      <c r="X1699">
        <v>1</v>
      </c>
      <c r="Y1699">
        <v>332.202</v>
      </c>
      <c r="Z1699">
        <v>17005201001</v>
      </c>
      <c r="AB1699" t="s">
        <v>41</v>
      </c>
      <c r="AC1699" t="s">
        <v>72</v>
      </c>
      <c r="AD1699" t="s">
        <v>54</v>
      </c>
      <c r="AE1699" t="s">
        <v>44</v>
      </c>
      <c r="AF1699" t="s">
        <v>7882</v>
      </c>
    </row>
    <row r="1700" spans="1:32" x14ac:dyDescent="0.3">
      <c r="A1700" t="s">
        <v>7883</v>
      </c>
      <c r="B1700" t="s">
        <v>7884</v>
      </c>
      <c r="C1700" t="s">
        <v>7885</v>
      </c>
      <c r="D1700" t="s">
        <v>7886</v>
      </c>
      <c r="E1700" t="s">
        <v>437</v>
      </c>
      <c r="F1700">
        <v>5</v>
      </c>
      <c r="G1700">
        <v>2022</v>
      </c>
      <c r="H1700" s="1">
        <v>44951.688874178239</v>
      </c>
      <c r="I1700" t="s">
        <v>3355</v>
      </c>
      <c r="J1700">
        <v>52</v>
      </c>
      <c r="K1700">
        <v>0</v>
      </c>
      <c r="L1700" t="s">
        <v>38</v>
      </c>
      <c r="M1700" t="s">
        <v>51</v>
      </c>
      <c r="N1700">
        <v>52</v>
      </c>
      <c r="R1700" t="s">
        <v>52</v>
      </c>
      <c r="S1700">
        <v>48.522362999999999</v>
      </c>
      <c r="T1700">
        <v>-93.575209000000001</v>
      </c>
      <c r="U1700">
        <v>1.316975</v>
      </c>
      <c r="V1700">
        <v>1</v>
      </c>
      <c r="W1700">
        <v>3</v>
      </c>
      <c r="X1700">
        <v>3</v>
      </c>
      <c r="Y1700">
        <v>481.24759999999998</v>
      </c>
      <c r="Z1700">
        <v>27001705001</v>
      </c>
      <c r="AA1700">
        <v>189.75311706254001</v>
      </c>
      <c r="AB1700" t="s">
        <v>53</v>
      </c>
      <c r="AC1700" t="s">
        <v>54</v>
      </c>
      <c r="AD1700" t="s">
        <v>54</v>
      </c>
      <c r="AE1700" t="s">
        <v>73</v>
      </c>
      <c r="AF1700" t="s">
        <v>7887</v>
      </c>
    </row>
    <row r="1701" spans="1:32" x14ac:dyDescent="0.3">
      <c r="A1701" t="s">
        <v>7888</v>
      </c>
      <c r="B1701" t="s">
        <v>7889</v>
      </c>
      <c r="C1701" t="s">
        <v>7890</v>
      </c>
      <c r="D1701" t="s">
        <v>7891</v>
      </c>
      <c r="E1701" t="s">
        <v>259</v>
      </c>
      <c r="F1701">
        <v>7</v>
      </c>
      <c r="G1701">
        <v>2022</v>
      </c>
      <c r="H1701" s="1">
        <v>44987.603693229168</v>
      </c>
      <c r="I1701" t="s">
        <v>3355</v>
      </c>
      <c r="J1701">
        <v>51.83</v>
      </c>
      <c r="K1701">
        <v>0</v>
      </c>
      <c r="L1701" t="s">
        <v>38</v>
      </c>
      <c r="M1701" t="s">
        <v>79</v>
      </c>
      <c r="Q1701">
        <v>51.83</v>
      </c>
      <c r="R1701" t="s">
        <v>52</v>
      </c>
      <c r="S1701">
        <v>43.053959999999996</v>
      </c>
      <c r="T1701">
        <v>-92.663359999999997</v>
      </c>
      <c r="U1701">
        <v>0</v>
      </c>
      <c r="V1701">
        <v>3</v>
      </c>
      <c r="W1701">
        <v>9.18</v>
      </c>
      <c r="X1701">
        <v>4.66</v>
      </c>
      <c r="Y1701">
        <v>0</v>
      </c>
      <c r="Z1701">
        <v>19000141001</v>
      </c>
      <c r="AA1701">
        <v>607.68344686919011</v>
      </c>
      <c r="AB1701" t="s">
        <v>41</v>
      </c>
      <c r="AC1701" t="s">
        <v>144</v>
      </c>
      <c r="AD1701" t="s">
        <v>54</v>
      </c>
      <c r="AE1701" t="s">
        <v>44</v>
      </c>
      <c r="AF1701" t="s">
        <v>7892</v>
      </c>
    </row>
    <row r="1702" spans="1:32" x14ac:dyDescent="0.3">
      <c r="A1702" t="s">
        <v>7893</v>
      </c>
      <c r="B1702" t="s">
        <v>7894</v>
      </c>
      <c r="C1702" t="s">
        <v>7895</v>
      </c>
      <c r="D1702" t="s">
        <v>6944</v>
      </c>
      <c r="E1702" t="s">
        <v>213</v>
      </c>
      <c r="F1702">
        <v>3</v>
      </c>
      <c r="G1702">
        <v>2022</v>
      </c>
      <c r="H1702" s="1">
        <v>44972.446501921295</v>
      </c>
      <c r="I1702" t="s">
        <v>3355</v>
      </c>
      <c r="J1702">
        <v>51.77</v>
      </c>
      <c r="K1702">
        <v>0</v>
      </c>
      <c r="L1702" t="s">
        <v>38</v>
      </c>
      <c r="M1702" t="s">
        <v>79</v>
      </c>
      <c r="Q1702">
        <v>51.77</v>
      </c>
      <c r="R1702" t="s">
        <v>94</v>
      </c>
      <c r="S1702">
        <v>41.892359999999996</v>
      </c>
      <c r="T1702">
        <v>-80.374390000000005</v>
      </c>
      <c r="U1702">
        <v>0.83783333299999996</v>
      </c>
      <c r="V1702">
        <v>2</v>
      </c>
      <c r="W1702">
        <v>2.8</v>
      </c>
      <c r="X1702">
        <v>0</v>
      </c>
      <c r="Y1702">
        <v>304.863</v>
      </c>
      <c r="Z1702">
        <v>42006023001</v>
      </c>
      <c r="AA1702">
        <v>100.15759537850001</v>
      </c>
      <c r="AB1702" t="s">
        <v>53</v>
      </c>
      <c r="AC1702" t="s">
        <v>54</v>
      </c>
      <c r="AD1702" t="s">
        <v>54</v>
      </c>
      <c r="AE1702" t="s">
        <v>73</v>
      </c>
      <c r="AF1702" t="s">
        <v>7896</v>
      </c>
    </row>
    <row r="1703" spans="1:32" x14ac:dyDescent="0.3">
      <c r="A1703" t="s">
        <v>7491</v>
      </c>
      <c r="B1703" t="s">
        <v>7897</v>
      </c>
      <c r="C1703" t="s">
        <v>7898</v>
      </c>
      <c r="D1703" t="s">
        <v>7494</v>
      </c>
      <c r="E1703" t="s">
        <v>259</v>
      </c>
      <c r="F1703">
        <v>7</v>
      </c>
      <c r="G1703">
        <v>2022</v>
      </c>
      <c r="H1703" s="1">
        <v>44957.540820578703</v>
      </c>
      <c r="I1703" t="s">
        <v>3355</v>
      </c>
      <c r="J1703">
        <v>51.69</v>
      </c>
      <c r="K1703">
        <v>0</v>
      </c>
      <c r="L1703" t="s">
        <v>38</v>
      </c>
      <c r="M1703" t="s">
        <v>51</v>
      </c>
      <c r="N1703">
        <v>51.69</v>
      </c>
      <c r="R1703" t="s">
        <v>52</v>
      </c>
      <c r="S1703">
        <v>42.006110999999997</v>
      </c>
      <c r="T1703">
        <v>-93.450277999999997</v>
      </c>
      <c r="U1703">
        <v>0</v>
      </c>
      <c r="V1703">
        <v>1</v>
      </c>
      <c r="W1703">
        <v>6.218</v>
      </c>
      <c r="X1703">
        <v>3.71</v>
      </c>
      <c r="Y1703">
        <v>0</v>
      </c>
      <c r="Z1703">
        <v>19000603001</v>
      </c>
      <c r="AA1703">
        <v>681.07164857379996</v>
      </c>
      <c r="AB1703" t="s">
        <v>53</v>
      </c>
      <c r="AC1703" t="s">
        <v>54</v>
      </c>
      <c r="AD1703" t="s">
        <v>54</v>
      </c>
      <c r="AE1703" t="s">
        <v>44</v>
      </c>
      <c r="AF1703" t="s">
        <v>7899</v>
      </c>
    </row>
    <row r="1704" spans="1:32" x14ac:dyDescent="0.3">
      <c r="A1704" t="s">
        <v>7900</v>
      </c>
      <c r="B1704" t="s">
        <v>7901</v>
      </c>
      <c r="C1704" t="s">
        <v>7902</v>
      </c>
      <c r="D1704" t="s">
        <v>7903</v>
      </c>
      <c r="E1704" t="s">
        <v>117</v>
      </c>
      <c r="F1704">
        <v>5</v>
      </c>
      <c r="G1704">
        <v>2022</v>
      </c>
      <c r="H1704" s="1">
        <v>44945.456683888886</v>
      </c>
      <c r="I1704" t="s">
        <v>3355</v>
      </c>
      <c r="J1704">
        <v>51.43</v>
      </c>
      <c r="K1704">
        <v>0</v>
      </c>
      <c r="L1704" t="s">
        <v>38</v>
      </c>
      <c r="M1704" t="s">
        <v>79</v>
      </c>
      <c r="Q1704">
        <v>36.51</v>
      </c>
      <c r="R1704" t="s">
        <v>52</v>
      </c>
      <c r="S1704">
        <v>37.153669999999998</v>
      </c>
      <c r="T1704">
        <v>-88.738889999999998</v>
      </c>
      <c r="U1704">
        <v>2.2658333329999998</v>
      </c>
      <c r="V1704">
        <v>1</v>
      </c>
      <c r="W1704">
        <v>4.25</v>
      </c>
      <c r="X1704">
        <v>2.0499999999999998</v>
      </c>
      <c r="Y1704">
        <v>825.98</v>
      </c>
      <c r="Z1704">
        <v>17007212001</v>
      </c>
      <c r="AA1704">
        <v>1119.9440210504999</v>
      </c>
      <c r="AB1704" t="s">
        <v>118</v>
      </c>
      <c r="AC1704" t="s">
        <v>64</v>
      </c>
      <c r="AD1704" t="s">
        <v>54</v>
      </c>
      <c r="AE1704" t="s">
        <v>44</v>
      </c>
      <c r="AF1704" t="s">
        <v>7904</v>
      </c>
    </row>
    <row r="1705" spans="1:32" x14ac:dyDescent="0.3">
      <c r="A1705" t="s">
        <v>7905</v>
      </c>
      <c r="B1705" t="s">
        <v>7906</v>
      </c>
      <c r="C1705" t="s">
        <v>7906</v>
      </c>
      <c r="D1705" t="s">
        <v>7907</v>
      </c>
      <c r="E1705" t="s">
        <v>99</v>
      </c>
      <c r="F1705">
        <v>6</v>
      </c>
      <c r="G1705">
        <v>2022</v>
      </c>
      <c r="H1705" s="1">
        <v>44817.680534050924</v>
      </c>
      <c r="I1705" t="s">
        <v>3355</v>
      </c>
      <c r="J1705">
        <v>51.2</v>
      </c>
      <c r="K1705">
        <v>0</v>
      </c>
      <c r="L1705" t="s">
        <v>38</v>
      </c>
      <c r="M1705" t="s">
        <v>79</v>
      </c>
      <c r="Q1705">
        <v>51.2</v>
      </c>
      <c r="R1705" t="s">
        <v>94</v>
      </c>
      <c r="S1705">
        <v>33.435644000000003</v>
      </c>
      <c r="T1705">
        <v>-94.409773999999999</v>
      </c>
      <c r="U1705">
        <v>0.79766333300000003</v>
      </c>
      <c r="V1705">
        <v>1</v>
      </c>
      <c r="W1705">
        <v>1.7</v>
      </c>
      <c r="X1705">
        <v>1.7</v>
      </c>
      <c r="Y1705">
        <v>290.3897</v>
      </c>
      <c r="Z1705">
        <v>48005005001</v>
      </c>
      <c r="AA1705">
        <v>311.21696454882999</v>
      </c>
      <c r="AB1705" t="s">
        <v>118</v>
      </c>
      <c r="AC1705" t="s">
        <v>54</v>
      </c>
      <c r="AD1705" t="s">
        <v>54</v>
      </c>
      <c r="AE1705" t="s">
        <v>54</v>
      </c>
      <c r="AF1705" t="s">
        <v>7908</v>
      </c>
    </row>
    <row r="1706" spans="1:32" x14ac:dyDescent="0.3">
      <c r="A1706" t="s">
        <v>5475</v>
      </c>
      <c r="B1706" t="s">
        <v>7909</v>
      </c>
      <c r="C1706" t="s">
        <v>7910</v>
      </c>
      <c r="D1706" t="s">
        <v>5478</v>
      </c>
      <c r="E1706" t="s">
        <v>543</v>
      </c>
      <c r="F1706">
        <v>7</v>
      </c>
      <c r="G1706">
        <v>2022</v>
      </c>
      <c r="H1706" s="1">
        <v>44950.625750497682</v>
      </c>
      <c r="I1706" t="s">
        <v>3355</v>
      </c>
      <c r="J1706">
        <v>50.86</v>
      </c>
      <c r="K1706">
        <v>0</v>
      </c>
      <c r="L1706" t="s">
        <v>38</v>
      </c>
      <c r="M1706" t="s">
        <v>51</v>
      </c>
      <c r="N1706">
        <v>48.8</v>
      </c>
      <c r="R1706" t="s">
        <v>52</v>
      </c>
      <c r="S1706">
        <v>37.008560000000003</v>
      </c>
      <c r="T1706">
        <v>-93.271889999999999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29003548002</v>
      </c>
      <c r="AA1706">
        <v>291.36755019200001</v>
      </c>
      <c r="AB1706" t="s">
        <v>54</v>
      </c>
      <c r="AC1706" t="s">
        <v>54</v>
      </c>
      <c r="AD1706" t="s">
        <v>54</v>
      </c>
      <c r="AE1706" t="s">
        <v>73</v>
      </c>
      <c r="AF1706" t="s">
        <v>7911</v>
      </c>
    </row>
    <row r="1707" spans="1:32" x14ac:dyDescent="0.3">
      <c r="A1707" t="s">
        <v>7912</v>
      </c>
      <c r="B1707" t="s">
        <v>7913</v>
      </c>
      <c r="C1707" t="s">
        <v>7914</v>
      </c>
      <c r="D1707" t="s">
        <v>3067</v>
      </c>
      <c r="E1707" t="s">
        <v>600</v>
      </c>
      <c r="F1707">
        <v>4</v>
      </c>
      <c r="G1707">
        <v>2022</v>
      </c>
      <c r="H1707" s="1">
        <v>44981.692349687502</v>
      </c>
      <c r="I1707" t="s">
        <v>3355</v>
      </c>
      <c r="J1707">
        <v>50.73</v>
      </c>
      <c r="K1707">
        <v>0</v>
      </c>
      <c r="L1707" t="s">
        <v>38</v>
      </c>
      <c r="M1707" t="s">
        <v>51</v>
      </c>
      <c r="N1707">
        <v>50.7</v>
      </c>
      <c r="R1707" t="s">
        <v>52</v>
      </c>
      <c r="S1707">
        <v>30.505711000000002</v>
      </c>
      <c r="T1707">
        <v>-82.949460999999999</v>
      </c>
      <c r="U1707">
        <v>0</v>
      </c>
      <c r="V1707">
        <v>1</v>
      </c>
      <c r="W1707">
        <v>1.2</v>
      </c>
      <c r="X1707">
        <v>0.55000000000000004</v>
      </c>
      <c r="Y1707">
        <v>0</v>
      </c>
      <c r="Z1707">
        <v>12000234001</v>
      </c>
      <c r="AA1707">
        <v>355.10420179650004</v>
      </c>
      <c r="AB1707" t="s">
        <v>41</v>
      </c>
      <c r="AC1707" t="s">
        <v>54</v>
      </c>
      <c r="AD1707" t="s">
        <v>54</v>
      </c>
      <c r="AE1707" t="s">
        <v>73</v>
      </c>
      <c r="AF1707" t="s">
        <v>7915</v>
      </c>
    </row>
    <row r="1708" spans="1:32" x14ac:dyDescent="0.3">
      <c r="A1708" t="s">
        <v>7916</v>
      </c>
      <c r="B1708" t="s">
        <v>7917</v>
      </c>
      <c r="C1708" t="s">
        <v>7918</v>
      </c>
      <c r="D1708" t="s">
        <v>2758</v>
      </c>
      <c r="E1708" t="s">
        <v>1449</v>
      </c>
      <c r="F1708">
        <v>3</v>
      </c>
      <c r="G1708">
        <v>2022</v>
      </c>
      <c r="H1708" s="1">
        <v>44931.418738206019</v>
      </c>
      <c r="I1708" t="s">
        <v>3355</v>
      </c>
      <c r="J1708">
        <v>49.67</v>
      </c>
      <c r="K1708">
        <v>0</v>
      </c>
      <c r="L1708" t="s">
        <v>38</v>
      </c>
      <c r="M1708" t="s">
        <v>79</v>
      </c>
      <c r="Q1708">
        <v>49.67</v>
      </c>
      <c r="R1708" t="s">
        <v>94</v>
      </c>
      <c r="S1708">
        <v>39.222276000000001</v>
      </c>
      <c r="T1708">
        <v>-81.688451000000001</v>
      </c>
      <c r="U1708">
        <v>0</v>
      </c>
      <c r="V1708">
        <v>1</v>
      </c>
      <c r="W1708">
        <v>1.5</v>
      </c>
      <c r="X1708">
        <v>0</v>
      </c>
      <c r="Y1708">
        <v>0</v>
      </c>
      <c r="Z1708">
        <v>54005403001</v>
      </c>
      <c r="AA1708">
        <v>127.47330320899999</v>
      </c>
      <c r="AB1708" t="s">
        <v>41</v>
      </c>
      <c r="AC1708" t="s">
        <v>54</v>
      </c>
      <c r="AD1708" t="s">
        <v>54</v>
      </c>
      <c r="AE1708" t="s">
        <v>73</v>
      </c>
      <c r="AF1708" t="s">
        <v>7919</v>
      </c>
    </row>
    <row r="1709" spans="1:32" x14ac:dyDescent="0.3">
      <c r="A1709" t="s">
        <v>7920</v>
      </c>
      <c r="B1709" t="s">
        <v>7921</v>
      </c>
      <c r="C1709" t="s">
        <v>7922</v>
      </c>
      <c r="D1709" t="s">
        <v>4686</v>
      </c>
      <c r="E1709" t="s">
        <v>117</v>
      </c>
      <c r="F1709">
        <v>5</v>
      </c>
      <c r="G1709">
        <v>2022</v>
      </c>
      <c r="H1709" s="1">
        <v>44972.440847395832</v>
      </c>
      <c r="I1709" t="s">
        <v>3355</v>
      </c>
      <c r="J1709">
        <v>49.5</v>
      </c>
      <c r="K1709">
        <v>0</v>
      </c>
      <c r="L1709" t="s">
        <v>38</v>
      </c>
      <c r="M1709" t="s">
        <v>51</v>
      </c>
      <c r="N1709">
        <v>49.5</v>
      </c>
      <c r="R1709" t="s">
        <v>52</v>
      </c>
      <c r="S1709">
        <v>41.588332999999999</v>
      </c>
      <c r="T1709">
        <v>-87.924999999999997</v>
      </c>
      <c r="AB1709" t="s">
        <v>41</v>
      </c>
      <c r="AC1709" t="s">
        <v>54</v>
      </c>
      <c r="AD1709" t="s">
        <v>54</v>
      </c>
      <c r="AE1709" t="s">
        <v>54</v>
      </c>
      <c r="AF1709" t="s">
        <v>7923</v>
      </c>
    </row>
    <row r="1710" spans="1:32" x14ac:dyDescent="0.3">
      <c r="A1710" t="s">
        <v>7924</v>
      </c>
      <c r="B1710" t="s">
        <v>7925</v>
      </c>
      <c r="C1710" t="s">
        <v>7926</v>
      </c>
      <c r="D1710" t="s">
        <v>7927</v>
      </c>
      <c r="E1710" t="s">
        <v>715</v>
      </c>
      <c r="F1710">
        <v>7</v>
      </c>
      <c r="G1710">
        <v>2022</v>
      </c>
      <c r="H1710" s="1">
        <v>44979.352081655095</v>
      </c>
      <c r="I1710" t="s">
        <v>3355</v>
      </c>
      <c r="J1710">
        <v>48.55</v>
      </c>
      <c r="K1710">
        <v>0</v>
      </c>
      <c r="L1710" t="s">
        <v>38</v>
      </c>
      <c r="M1710" t="s">
        <v>51</v>
      </c>
      <c r="N1710">
        <v>48.55</v>
      </c>
      <c r="R1710" t="s">
        <v>52</v>
      </c>
      <c r="S1710">
        <v>40.899889000000002</v>
      </c>
      <c r="T1710">
        <v>-97.091499999999996</v>
      </c>
      <c r="U1710">
        <v>0.64858333300000004</v>
      </c>
      <c r="V1710">
        <v>1</v>
      </c>
      <c r="W1710">
        <v>1.01</v>
      </c>
      <c r="X1710">
        <v>0.63</v>
      </c>
      <c r="Y1710">
        <v>236.804</v>
      </c>
      <c r="Z1710">
        <v>31002200001</v>
      </c>
      <c r="AA1710">
        <v>291.36755019200001</v>
      </c>
      <c r="AB1710" t="s">
        <v>407</v>
      </c>
      <c r="AC1710" t="s">
        <v>42</v>
      </c>
      <c r="AD1710" t="s">
        <v>54</v>
      </c>
      <c r="AE1710" t="s">
        <v>54</v>
      </c>
      <c r="AF1710" t="s">
        <v>7928</v>
      </c>
    </row>
    <row r="1711" spans="1:32" x14ac:dyDescent="0.3">
      <c r="A1711" t="s">
        <v>7929</v>
      </c>
      <c r="B1711" t="s">
        <v>7930</v>
      </c>
      <c r="C1711" t="s">
        <v>7931</v>
      </c>
      <c r="D1711" t="s">
        <v>7932</v>
      </c>
      <c r="E1711" t="s">
        <v>600</v>
      </c>
      <c r="F1711">
        <v>4</v>
      </c>
      <c r="G1711">
        <v>2022</v>
      </c>
      <c r="H1711" s="1">
        <v>44949.481994768517</v>
      </c>
      <c r="I1711" t="s">
        <v>3355</v>
      </c>
      <c r="J1711">
        <v>48.2</v>
      </c>
      <c r="K1711">
        <v>0</v>
      </c>
      <c r="L1711" t="s">
        <v>38</v>
      </c>
      <c r="M1711" t="s">
        <v>51</v>
      </c>
      <c r="N1711">
        <v>48.2</v>
      </c>
      <c r="R1711" t="s">
        <v>52</v>
      </c>
      <c r="S1711">
        <v>30.412320000000001</v>
      </c>
      <c r="T1711">
        <v>-86.663380000000004</v>
      </c>
      <c r="Z1711">
        <v>12000143001</v>
      </c>
      <c r="AA1711">
        <v>315.04116364510003</v>
      </c>
      <c r="AB1711" t="s">
        <v>118</v>
      </c>
      <c r="AC1711" t="s">
        <v>54</v>
      </c>
      <c r="AD1711" t="s">
        <v>54</v>
      </c>
      <c r="AE1711" t="s">
        <v>54</v>
      </c>
      <c r="AF1711" t="s">
        <v>7933</v>
      </c>
    </row>
    <row r="1712" spans="1:32" x14ac:dyDescent="0.3">
      <c r="A1712" t="s">
        <v>7934</v>
      </c>
      <c r="B1712" t="s">
        <v>7935</v>
      </c>
      <c r="C1712" t="s">
        <v>7936</v>
      </c>
      <c r="D1712" t="s">
        <v>4194</v>
      </c>
      <c r="E1712" t="s">
        <v>247</v>
      </c>
      <c r="F1712">
        <v>1</v>
      </c>
      <c r="G1712">
        <v>2022</v>
      </c>
      <c r="H1712" s="1">
        <v>44971.466991828704</v>
      </c>
      <c r="I1712" t="s">
        <v>3355</v>
      </c>
      <c r="J1712">
        <v>47.36</v>
      </c>
      <c r="K1712">
        <v>0</v>
      </c>
      <c r="L1712" t="s">
        <v>38</v>
      </c>
      <c r="M1712" t="s">
        <v>79</v>
      </c>
      <c r="Q1712">
        <v>47.36</v>
      </c>
      <c r="R1712" t="s">
        <v>94</v>
      </c>
      <c r="S1712">
        <v>42.596060000000001</v>
      </c>
      <c r="T1712">
        <v>-72.331460000000007</v>
      </c>
      <c r="U1712">
        <v>0.924666667</v>
      </c>
      <c r="V1712">
        <v>1</v>
      </c>
      <c r="W1712">
        <v>1.1000000000000001</v>
      </c>
      <c r="X1712">
        <v>0</v>
      </c>
      <c r="Y1712">
        <v>336.61700000000002</v>
      </c>
      <c r="Z1712">
        <v>25000179001</v>
      </c>
      <c r="AA1712">
        <v>349.6410602304</v>
      </c>
      <c r="AB1712" t="s">
        <v>54</v>
      </c>
      <c r="AC1712" t="s">
        <v>54</v>
      </c>
      <c r="AD1712" t="s">
        <v>54</v>
      </c>
      <c r="AE1712" t="s">
        <v>73</v>
      </c>
      <c r="AF1712" t="s">
        <v>7937</v>
      </c>
    </row>
    <row r="1713" spans="1:32" x14ac:dyDescent="0.3">
      <c r="A1713" t="s">
        <v>7938</v>
      </c>
      <c r="B1713" t="s">
        <v>7939</v>
      </c>
      <c r="C1713" t="s">
        <v>7940</v>
      </c>
      <c r="D1713" t="s">
        <v>3310</v>
      </c>
      <c r="E1713" t="s">
        <v>192</v>
      </c>
      <c r="F1713">
        <v>4</v>
      </c>
      <c r="G1713">
        <v>2022</v>
      </c>
      <c r="H1713" s="1">
        <v>44967.581214965277</v>
      </c>
      <c r="I1713" t="s">
        <v>3355</v>
      </c>
      <c r="J1713">
        <v>47.36</v>
      </c>
      <c r="K1713">
        <v>0</v>
      </c>
      <c r="L1713" t="s">
        <v>38</v>
      </c>
      <c r="M1713" t="s">
        <v>79</v>
      </c>
      <c r="Q1713">
        <v>47.36</v>
      </c>
      <c r="R1713" t="s">
        <v>52</v>
      </c>
      <c r="S1713">
        <v>33.4101</v>
      </c>
      <c r="T1713">
        <v>-86.1267</v>
      </c>
      <c r="U1713">
        <v>2.6521666669999999</v>
      </c>
      <c r="V1713">
        <v>1</v>
      </c>
      <c r="W1713">
        <v>4.5</v>
      </c>
      <c r="X1713">
        <v>3.86</v>
      </c>
      <c r="Y1713">
        <v>965.69420000000002</v>
      </c>
      <c r="Z1713">
        <v>1000168003</v>
      </c>
      <c r="AA1713">
        <v>1411.3115712424999</v>
      </c>
      <c r="AB1713" t="s">
        <v>53</v>
      </c>
      <c r="AC1713" t="s">
        <v>54</v>
      </c>
      <c r="AD1713" t="s">
        <v>54</v>
      </c>
      <c r="AE1713" t="s">
        <v>54</v>
      </c>
      <c r="AF1713" t="s">
        <v>7941</v>
      </c>
    </row>
    <row r="1714" spans="1:32" x14ac:dyDescent="0.3">
      <c r="A1714" t="s">
        <v>7942</v>
      </c>
      <c r="B1714" t="s">
        <v>7943</v>
      </c>
      <c r="C1714" t="s">
        <v>7944</v>
      </c>
      <c r="D1714" t="s">
        <v>7945</v>
      </c>
      <c r="E1714" t="s">
        <v>259</v>
      </c>
      <c r="F1714">
        <v>7</v>
      </c>
      <c r="G1714">
        <v>2022</v>
      </c>
      <c r="H1714" s="1">
        <v>44965.510734722222</v>
      </c>
      <c r="I1714" t="s">
        <v>3355</v>
      </c>
      <c r="J1714">
        <v>47.29</v>
      </c>
      <c r="K1714">
        <v>0</v>
      </c>
      <c r="L1714" t="s">
        <v>38</v>
      </c>
      <c r="M1714" t="s">
        <v>51</v>
      </c>
      <c r="N1714">
        <v>47.29</v>
      </c>
      <c r="R1714" t="s">
        <v>52</v>
      </c>
      <c r="S1714">
        <v>41.591500000000003</v>
      </c>
      <c r="T1714">
        <v>-90.788583000000003</v>
      </c>
      <c r="U1714">
        <v>0</v>
      </c>
      <c r="V1714">
        <v>1</v>
      </c>
      <c r="W1714">
        <v>3</v>
      </c>
      <c r="X1714">
        <v>1.3080000000000001</v>
      </c>
      <c r="Y1714">
        <v>0</v>
      </c>
      <c r="AB1714" t="s">
        <v>118</v>
      </c>
      <c r="AC1714" t="s">
        <v>72</v>
      </c>
      <c r="AD1714" t="s">
        <v>54</v>
      </c>
      <c r="AE1714" t="s">
        <v>73</v>
      </c>
      <c r="AF1714" t="s">
        <v>7946</v>
      </c>
    </row>
    <row r="1715" spans="1:32" x14ac:dyDescent="0.3">
      <c r="A1715" t="s">
        <v>7947</v>
      </c>
      <c r="B1715" t="s">
        <v>7948</v>
      </c>
      <c r="C1715" t="s">
        <v>7949</v>
      </c>
      <c r="D1715" t="s">
        <v>7950</v>
      </c>
      <c r="E1715" t="s">
        <v>1449</v>
      </c>
      <c r="F1715">
        <v>3</v>
      </c>
      <c r="G1715">
        <v>2022</v>
      </c>
      <c r="H1715" s="1">
        <v>44985.488952280095</v>
      </c>
      <c r="I1715" t="s">
        <v>3355</v>
      </c>
      <c r="J1715">
        <v>47.28</v>
      </c>
      <c r="K1715">
        <v>0</v>
      </c>
      <c r="L1715" t="s">
        <v>38</v>
      </c>
      <c r="M1715" t="s">
        <v>79</v>
      </c>
      <c r="Q1715">
        <v>47.28</v>
      </c>
      <c r="R1715" t="s">
        <v>52</v>
      </c>
      <c r="S1715">
        <v>37.442990000000002</v>
      </c>
      <c r="T1715">
        <v>-81.597459999999998</v>
      </c>
      <c r="U1715">
        <v>4.0000000000000001E-3</v>
      </c>
      <c r="V1715">
        <v>3</v>
      </c>
      <c r="W1715">
        <v>1.1200000000000001</v>
      </c>
      <c r="X1715">
        <v>0</v>
      </c>
      <c r="Y1715">
        <v>1.472</v>
      </c>
      <c r="Z1715">
        <v>54003332001</v>
      </c>
      <c r="AA1715">
        <v>407.91457026880011</v>
      </c>
      <c r="AB1715" t="s">
        <v>41</v>
      </c>
      <c r="AC1715" t="s">
        <v>64</v>
      </c>
      <c r="AD1715" t="s">
        <v>54</v>
      </c>
      <c r="AE1715" t="s">
        <v>73</v>
      </c>
      <c r="AF1715" t="s">
        <v>7951</v>
      </c>
    </row>
    <row r="1716" spans="1:32" x14ac:dyDescent="0.3">
      <c r="A1716" t="s">
        <v>3254</v>
      </c>
      <c r="B1716" t="s">
        <v>7952</v>
      </c>
      <c r="C1716" t="s">
        <v>7953</v>
      </c>
      <c r="D1716" t="s">
        <v>1259</v>
      </c>
      <c r="E1716" t="s">
        <v>111</v>
      </c>
      <c r="F1716">
        <v>4</v>
      </c>
      <c r="G1716">
        <v>2022</v>
      </c>
      <c r="H1716" s="1">
        <v>44957.677000254633</v>
      </c>
      <c r="I1716" t="s">
        <v>3355</v>
      </c>
      <c r="J1716">
        <v>46.95</v>
      </c>
      <c r="K1716">
        <v>0</v>
      </c>
      <c r="L1716" t="s">
        <v>38</v>
      </c>
      <c r="M1716" t="s">
        <v>51</v>
      </c>
      <c r="N1716">
        <v>46.95</v>
      </c>
      <c r="R1716" t="s">
        <v>52</v>
      </c>
      <c r="S1716">
        <v>34.696092999999998</v>
      </c>
      <c r="T1716">
        <v>-85.284966999999995</v>
      </c>
      <c r="U1716">
        <v>2.5385833330000001</v>
      </c>
      <c r="V1716">
        <v>1</v>
      </c>
      <c r="W1716">
        <v>5</v>
      </c>
      <c r="X1716">
        <v>2.5510000000000002</v>
      </c>
      <c r="Y1716">
        <v>923.33299999999997</v>
      </c>
      <c r="Z1716">
        <v>13000050001</v>
      </c>
      <c r="AA1716">
        <v>1200.0700973533001</v>
      </c>
      <c r="AB1716" t="s">
        <v>53</v>
      </c>
      <c r="AC1716" t="s">
        <v>54</v>
      </c>
      <c r="AD1716" t="s">
        <v>54</v>
      </c>
      <c r="AE1716" t="s">
        <v>55</v>
      </c>
      <c r="AF1716" t="s">
        <v>7954</v>
      </c>
    </row>
    <row r="1717" spans="1:32" x14ac:dyDescent="0.3">
      <c r="A1717" t="s">
        <v>7955</v>
      </c>
      <c r="B1717" t="s">
        <v>7956</v>
      </c>
      <c r="C1717" t="s">
        <v>7957</v>
      </c>
      <c r="D1717" t="s">
        <v>7958</v>
      </c>
      <c r="E1717" t="s">
        <v>207</v>
      </c>
      <c r="F1717">
        <v>4</v>
      </c>
      <c r="G1717">
        <v>2022</v>
      </c>
      <c r="H1717" s="1">
        <v>44958.580287037039</v>
      </c>
      <c r="I1717" t="s">
        <v>3355</v>
      </c>
      <c r="J1717">
        <v>46.31</v>
      </c>
      <c r="K1717">
        <v>0</v>
      </c>
      <c r="L1717" t="s">
        <v>38</v>
      </c>
      <c r="M1717" t="s">
        <v>51</v>
      </c>
      <c r="N1717">
        <v>46.31</v>
      </c>
      <c r="R1717" t="s">
        <v>52</v>
      </c>
      <c r="S1717">
        <v>36.380040000000001</v>
      </c>
      <c r="T1717">
        <v>-83.046239999999997</v>
      </c>
      <c r="U1717">
        <v>0.873</v>
      </c>
      <c r="V1717">
        <v>1</v>
      </c>
      <c r="W1717">
        <v>1.3</v>
      </c>
      <c r="X1717">
        <v>1.25</v>
      </c>
      <c r="Y1717">
        <v>317.71100000000001</v>
      </c>
      <c r="Z1717">
        <v>47001215001</v>
      </c>
      <c r="AA1717">
        <v>344.17791866430002</v>
      </c>
      <c r="AB1717" t="s">
        <v>38</v>
      </c>
      <c r="AC1717" t="s">
        <v>38</v>
      </c>
      <c r="AD1717" t="s">
        <v>38</v>
      </c>
      <c r="AE1717" t="s">
        <v>38</v>
      </c>
      <c r="AF1717" t="s">
        <v>7959</v>
      </c>
    </row>
    <row r="1718" spans="1:32" x14ac:dyDescent="0.3">
      <c r="A1718" t="s">
        <v>7960</v>
      </c>
      <c r="B1718" t="s">
        <v>7961</v>
      </c>
      <c r="C1718" t="s">
        <v>7962</v>
      </c>
      <c r="D1718" t="s">
        <v>7963</v>
      </c>
      <c r="E1718" t="s">
        <v>71</v>
      </c>
      <c r="F1718">
        <v>4</v>
      </c>
      <c r="G1718">
        <v>2022</v>
      </c>
      <c r="H1718" s="1">
        <v>44957.649977696761</v>
      </c>
      <c r="I1718" t="s">
        <v>3355</v>
      </c>
      <c r="J1718">
        <v>46.08</v>
      </c>
      <c r="K1718">
        <v>0</v>
      </c>
      <c r="L1718" t="s">
        <v>38</v>
      </c>
      <c r="M1718" t="s">
        <v>51</v>
      </c>
      <c r="N1718">
        <v>46.08</v>
      </c>
      <c r="R1718" t="s">
        <v>52</v>
      </c>
      <c r="S1718">
        <v>30.8325</v>
      </c>
      <c r="T1718">
        <v>-89.541111000000001</v>
      </c>
      <c r="U1718">
        <v>0.35141666700000002</v>
      </c>
      <c r="V1718">
        <v>1</v>
      </c>
      <c r="W1718">
        <v>1.1000000000000001</v>
      </c>
      <c r="X1718">
        <v>0</v>
      </c>
      <c r="Y1718">
        <v>128.25200000000001</v>
      </c>
      <c r="Z1718">
        <v>28001040001</v>
      </c>
      <c r="AA1718">
        <v>171.90685461327999</v>
      </c>
      <c r="AB1718" t="s">
        <v>41</v>
      </c>
      <c r="AC1718" t="s">
        <v>54</v>
      </c>
      <c r="AD1718" t="s">
        <v>54</v>
      </c>
      <c r="AE1718" t="s">
        <v>73</v>
      </c>
      <c r="AF1718" t="s">
        <v>7964</v>
      </c>
    </row>
    <row r="1719" spans="1:32" x14ac:dyDescent="0.3">
      <c r="A1719" t="s">
        <v>7965</v>
      </c>
      <c r="B1719" t="s">
        <v>7966</v>
      </c>
      <c r="C1719" t="s">
        <v>7967</v>
      </c>
      <c r="D1719" t="s">
        <v>7968</v>
      </c>
      <c r="E1719" t="s">
        <v>641</v>
      </c>
      <c r="F1719">
        <v>3</v>
      </c>
      <c r="G1719">
        <v>2022</v>
      </c>
      <c r="H1719" s="1">
        <v>44960.633017650463</v>
      </c>
      <c r="I1719" t="s">
        <v>3355</v>
      </c>
      <c r="J1719">
        <v>46</v>
      </c>
      <c r="K1719">
        <v>0</v>
      </c>
      <c r="L1719" t="s">
        <v>38</v>
      </c>
      <c r="M1719" t="s">
        <v>51</v>
      </c>
      <c r="N1719">
        <v>46</v>
      </c>
      <c r="R1719" t="s">
        <v>52</v>
      </c>
      <c r="S1719">
        <v>38.684558000000003</v>
      </c>
      <c r="T1719">
        <v>-78.458819000000005</v>
      </c>
      <c r="U1719">
        <v>1.157166667</v>
      </c>
      <c r="V1719">
        <v>1</v>
      </c>
      <c r="W1719">
        <v>1.6</v>
      </c>
      <c r="X1719">
        <v>0</v>
      </c>
      <c r="Y1719">
        <v>421.87799999999999</v>
      </c>
      <c r="Z1719">
        <v>51000059001</v>
      </c>
      <c r="AA1719">
        <v>509.89321283599998</v>
      </c>
      <c r="AB1719" t="s">
        <v>118</v>
      </c>
      <c r="AC1719" t="s">
        <v>54</v>
      </c>
      <c r="AD1719" t="s">
        <v>54</v>
      </c>
      <c r="AE1719" t="s">
        <v>73</v>
      </c>
      <c r="AF1719" t="s">
        <v>7969</v>
      </c>
    </row>
    <row r="1720" spans="1:32" x14ac:dyDescent="0.3">
      <c r="A1720" t="s">
        <v>7970</v>
      </c>
      <c r="B1720" t="s">
        <v>7971</v>
      </c>
      <c r="C1720" t="s">
        <v>7972</v>
      </c>
      <c r="D1720" t="s">
        <v>7973</v>
      </c>
      <c r="E1720" t="s">
        <v>259</v>
      </c>
      <c r="F1720">
        <v>7</v>
      </c>
      <c r="G1720">
        <v>2022</v>
      </c>
      <c r="H1720" s="1">
        <v>44973.503444780094</v>
      </c>
      <c r="I1720" t="s">
        <v>3355</v>
      </c>
      <c r="J1720">
        <v>45.7</v>
      </c>
      <c r="K1720">
        <v>1</v>
      </c>
      <c r="L1720" t="s">
        <v>51</v>
      </c>
      <c r="M1720" t="s">
        <v>51</v>
      </c>
      <c r="N1720">
        <v>45.7</v>
      </c>
      <c r="R1720" t="s">
        <v>52</v>
      </c>
      <c r="S1720">
        <v>40.737499999999997</v>
      </c>
      <c r="T1720">
        <v>-92.859166999999999</v>
      </c>
      <c r="U1720">
        <v>0</v>
      </c>
      <c r="V1720">
        <v>1</v>
      </c>
      <c r="W1720">
        <v>2.8</v>
      </c>
      <c r="X1720">
        <v>1.5</v>
      </c>
      <c r="Y1720">
        <v>0</v>
      </c>
      <c r="Z1720">
        <v>19000137001</v>
      </c>
      <c r="AA1720">
        <v>404.27247589140001</v>
      </c>
      <c r="AB1720" t="s">
        <v>41</v>
      </c>
      <c r="AC1720" t="s">
        <v>54</v>
      </c>
      <c r="AD1720" t="s">
        <v>54</v>
      </c>
      <c r="AE1720" t="s">
        <v>54</v>
      </c>
      <c r="AF1720" t="s">
        <v>7974</v>
      </c>
    </row>
    <row r="1721" spans="1:32" x14ac:dyDescent="0.3">
      <c r="A1721" t="s">
        <v>7975</v>
      </c>
      <c r="B1721" t="s">
        <v>7976</v>
      </c>
      <c r="C1721" t="s">
        <v>7976</v>
      </c>
      <c r="D1721" t="s">
        <v>4194</v>
      </c>
      <c r="E1721" t="s">
        <v>99</v>
      </c>
      <c r="F1721">
        <v>6</v>
      </c>
      <c r="G1721">
        <v>2022</v>
      </c>
      <c r="H1721" s="1">
        <v>44834.49502451389</v>
      </c>
      <c r="I1721" t="s">
        <v>3355</v>
      </c>
      <c r="J1721">
        <v>45.7</v>
      </c>
      <c r="K1721">
        <v>0</v>
      </c>
      <c r="L1721" t="s">
        <v>38</v>
      </c>
      <c r="M1721" t="s">
        <v>79</v>
      </c>
      <c r="Q1721">
        <v>45.7</v>
      </c>
      <c r="R1721" t="s">
        <v>52</v>
      </c>
      <c r="S1721">
        <v>30.084806</v>
      </c>
      <c r="T1721">
        <v>-93.745193999999998</v>
      </c>
      <c r="U1721">
        <v>0.68541666700000003</v>
      </c>
      <c r="V1721">
        <v>1</v>
      </c>
      <c r="W1721">
        <v>1.22</v>
      </c>
      <c r="X1721">
        <v>0</v>
      </c>
      <c r="Y1721">
        <v>250.77</v>
      </c>
      <c r="Z1721">
        <v>48006019001</v>
      </c>
      <c r="AA1721">
        <v>377.13887277977005</v>
      </c>
      <c r="AB1721" t="s">
        <v>41</v>
      </c>
      <c r="AC1721" t="s">
        <v>64</v>
      </c>
      <c r="AD1721" t="s">
        <v>54</v>
      </c>
      <c r="AE1721" t="s">
        <v>44</v>
      </c>
      <c r="AF1721" t="s">
        <v>7977</v>
      </c>
    </row>
    <row r="1722" spans="1:32" x14ac:dyDescent="0.3">
      <c r="A1722" t="s">
        <v>7978</v>
      </c>
      <c r="B1722" t="s">
        <v>7979</v>
      </c>
      <c r="C1722" t="s">
        <v>7980</v>
      </c>
      <c r="D1722" t="s">
        <v>7981</v>
      </c>
      <c r="E1722" t="s">
        <v>1913</v>
      </c>
      <c r="F1722">
        <v>8</v>
      </c>
      <c r="G1722">
        <v>2022</v>
      </c>
      <c r="H1722" s="1">
        <v>44970.577772303244</v>
      </c>
      <c r="I1722" t="s">
        <v>3355</v>
      </c>
      <c r="J1722">
        <v>45.537999999999997</v>
      </c>
      <c r="K1722">
        <v>0</v>
      </c>
      <c r="L1722" t="s">
        <v>38</v>
      </c>
      <c r="M1722" t="s">
        <v>79</v>
      </c>
      <c r="Q1722">
        <v>45.537999999999997</v>
      </c>
      <c r="R1722" t="s">
        <v>52</v>
      </c>
      <c r="S1722">
        <v>46.429220000000001</v>
      </c>
      <c r="T1722">
        <v>-112.73867</v>
      </c>
      <c r="U1722">
        <v>0.80416666699999995</v>
      </c>
      <c r="V1722">
        <v>1</v>
      </c>
      <c r="W1722">
        <v>0</v>
      </c>
      <c r="X1722">
        <v>0</v>
      </c>
      <c r="Y1722">
        <v>293.57</v>
      </c>
      <c r="Z1722">
        <v>30000134001</v>
      </c>
      <c r="AA1722">
        <v>397.89881073095</v>
      </c>
      <c r="AB1722" t="s">
        <v>41</v>
      </c>
      <c r="AC1722" t="s">
        <v>72</v>
      </c>
      <c r="AD1722" t="s">
        <v>54</v>
      </c>
      <c r="AE1722" t="s">
        <v>73</v>
      </c>
      <c r="AF1722" t="s">
        <v>7982</v>
      </c>
    </row>
    <row r="1723" spans="1:32" x14ac:dyDescent="0.3">
      <c r="A1723" t="s">
        <v>7983</v>
      </c>
      <c r="B1723" t="s">
        <v>7984</v>
      </c>
      <c r="C1723" t="s">
        <v>7985</v>
      </c>
      <c r="D1723" t="s">
        <v>7986</v>
      </c>
      <c r="E1723" t="s">
        <v>600</v>
      </c>
      <c r="F1723">
        <v>4</v>
      </c>
      <c r="G1723">
        <v>2022</v>
      </c>
      <c r="H1723" s="1">
        <v>44979.359423703703</v>
      </c>
      <c r="I1723" t="s">
        <v>3355</v>
      </c>
      <c r="J1723">
        <v>45.4</v>
      </c>
      <c r="K1723">
        <v>0</v>
      </c>
      <c r="L1723" t="s">
        <v>38</v>
      </c>
      <c r="M1723" t="s">
        <v>51</v>
      </c>
      <c r="N1723">
        <v>45.4</v>
      </c>
      <c r="R1723" t="s">
        <v>52</v>
      </c>
      <c r="S1723">
        <v>30.726980000000001</v>
      </c>
      <c r="T1723">
        <v>-86.108900000000006</v>
      </c>
      <c r="Z1723">
        <v>12000327001</v>
      </c>
      <c r="AA1723">
        <v>194.8520491909</v>
      </c>
      <c r="AB1723" t="s">
        <v>41</v>
      </c>
      <c r="AC1723" t="s">
        <v>54</v>
      </c>
      <c r="AD1723" t="s">
        <v>54</v>
      </c>
      <c r="AE1723" t="s">
        <v>73</v>
      </c>
      <c r="AF1723" t="s">
        <v>7987</v>
      </c>
    </row>
    <row r="1724" spans="1:32" x14ac:dyDescent="0.3">
      <c r="A1724" t="s">
        <v>7988</v>
      </c>
      <c r="B1724" t="s">
        <v>7989</v>
      </c>
      <c r="C1724" t="s">
        <v>7989</v>
      </c>
      <c r="D1724" t="s">
        <v>98</v>
      </c>
      <c r="E1724" t="s">
        <v>99</v>
      </c>
      <c r="F1724">
        <v>6</v>
      </c>
      <c r="G1724">
        <v>2022</v>
      </c>
      <c r="H1724" s="1">
        <v>44834.996179016205</v>
      </c>
      <c r="I1724" t="s">
        <v>3355</v>
      </c>
      <c r="J1724">
        <v>45.042665900000003</v>
      </c>
      <c r="K1724">
        <v>0</v>
      </c>
      <c r="L1724" t="s">
        <v>38</v>
      </c>
      <c r="M1724" t="s">
        <v>51</v>
      </c>
      <c r="N1724">
        <v>45.042665960000001</v>
      </c>
      <c r="R1724" t="s">
        <v>52</v>
      </c>
      <c r="S1724">
        <v>30.151028</v>
      </c>
      <c r="T1724">
        <v>-95.665778000000003</v>
      </c>
      <c r="AB1724" t="s">
        <v>544</v>
      </c>
      <c r="AC1724" t="s">
        <v>54</v>
      </c>
      <c r="AD1724" t="s">
        <v>54</v>
      </c>
      <c r="AE1724" t="s">
        <v>73</v>
      </c>
      <c r="AF1724" t="s">
        <v>7990</v>
      </c>
    </row>
    <row r="1725" spans="1:32" x14ac:dyDescent="0.3">
      <c r="A1725" t="s">
        <v>7991</v>
      </c>
      <c r="B1725" t="s">
        <v>7992</v>
      </c>
      <c r="C1725" t="s">
        <v>7993</v>
      </c>
      <c r="D1725" t="s">
        <v>7994</v>
      </c>
      <c r="E1725" t="s">
        <v>36</v>
      </c>
      <c r="F1725">
        <v>9</v>
      </c>
      <c r="G1725">
        <v>2022</v>
      </c>
      <c r="H1725" s="1">
        <v>44967.592410671299</v>
      </c>
      <c r="I1725" t="s">
        <v>3355</v>
      </c>
      <c r="J1725">
        <v>45.03</v>
      </c>
      <c r="K1725">
        <v>0</v>
      </c>
      <c r="L1725" t="s">
        <v>38</v>
      </c>
      <c r="M1725" t="s">
        <v>51</v>
      </c>
      <c r="N1725">
        <v>45.03</v>
      </c>
      <c r="R1725" t="s">
        <v>52</v>
      </c>
      <c r="S1725">
        <v>34.775370000000002</v>
      </c>
      <c r="T1725">
        <v>-117.32850000000001</v>
      </c>
      <c r="AB1725" t="s">
        <v>118</v>
      </c>
      <c r="AC1725" t="s">
        <v>54</v>
      </c>
      <c r="AD1725" t="s">
        <v>54</v>
      </c>
      <c r="AE1725" t="s">
        <v>54</v>
      </c>
      <c r="AF1725" t="s">
        <v>7995</v>
      </c>
    </row>
    <row r="1726" spans="1:32" x14ac:dyDescent="0.3">
      <c r="A1726" t="s">
        <v>7996</v>
      </c>
      <c r="B1726" t="s">
        <v>7997</v>
      </c>
      <c r="C1726" t="s">
        <v>7998</v>
      </c>
      <c r="D1726" t="s">
        <v>7999</v>
      </c>
      <c r="E1726" t="s">
        <v>259</v>
      </c>
      <c r="F1726">
        <v>7</v>
      </c>
      <c r="G1726">
        <v>2022</v>
      </c>
      <c r="H1726" s="1">
        <v>44953.620629733799</v>
      </c>
      <c r="I1726" t="s">
        <v>3355</v>
      </c>
      <c r="J1726">
        <v>44.8</v>
      </c>
      <c r="K1726">
        <v>0</v>
      </c>
      <c r="L1726" t="s">
        <v>38</v>
      </c>
      <c r="M1726" t="s">
        <v>51</v>
      </c>
      <c r="N1726">
        <v>44.8</v>
      </c>
      <c r="R1726" t="s">
        <v>52</v>
      </c>
      <c r="S1726">
        <v>43.39114</v>
      </c>
      <c r="T1726">
        <v>-92.095510000000004</v>
      </c>
      <c r="U1726">
        <v>0</v>
      </c>
      <c r="V1726">
        <v>1</v>
      </c>
      <c r="W1726">
        <v>4.1219999999999999</v>
      </c>
      <c r="X1726">
        <v>2.4359999999999999</v>
      </c>
      <c r="Y1726">
        <v>0</v>
      </c>
      <c r="Z1726">
        <v>19001016001</v>
      </c>
      <c r="AA1726">
        <v>208.69200782502</v>
      </c>
      <c r="AB1726" t="s">
        <v>544</v>
      </c>
      <c r="AC1726" t="s">
        <v>54</v>
      </c>
      <c r="AD1726" t="s">
        <v>54</v>
      </c>
      <c r="AE1726" t="s">
        <v>73</v>
      </c>
      <c r="AF1726" t="s">
        <v>8000</v>
      </c>
    </row>
    <row r="1727" spans="1:32" x14ac:dyDescent="0.3">
      <c r="A1727" t="s">
        <v>8001</v>
      </c>
      <c r="B1727" t="s">
        <v>8002</v>
      </c>
      <c r="C1727" t="s">
        <v>8003</v>
      </c>
      <c r="D1727" t="s">
        <v>6405</v>
      </c>
      <c r="E1727" t="s">
        <v>50</v>
      </c>
      <c r="F1727">
        <v>10</v>
      </c>
      <c r="G1727">
        <v>2022</v>
      </c>
      <c r="H1727" s="1">
        <v>44985.480026319441</v>
      </c>
      <c r="I1727" t="s">
        <v>3355</v>
      </c>
      <c r="J1727">
        <v>44.42</v>
      </c>
      <c r="K1727">
        <v>0</v>
      </c>
      <c r="L1727" t="s">
        <v>38</v>
      </c>
      <c r="M1727" t="s">
        <v>51</v>
      </c>
      <c r="N1727">
        <v>44.42</v>
      </c>
      <c r="R1727" t="s">
        <v>52</v>
      </c>
      <c r="S1727">
        <v>43.415362999999999</v>
      </c>
      <c r="T1727">
        <v>-124.254255</v>
      </c>
      <c r="U1727">
        <v>0</v>
      </c>
      <c r="V1727">
        <v>1</v>
      </c>
      <c r="W1727">
        <v>2.2000000000000002</v>
      </c>
      <c r="X1727">
        <v>0</v>
      </c>
      <c r="Y1727">
        <v>0</v>
      </c>
      <c r="AB1727" t="s">
        <v>41</v>
      </c>
      <c r="AC1727" t="s">
        <v>54</v>
      </c>
      <c r="AD1727" t="s">
        <v>54</v>
      </c>
      <c r="AE1727" t="s">
        <v>438</v>
      </c>
      <c r="AF1727" t="s">
        <v>8004</v>
      </c>
    </row>
    <row r="1728" spans="1:32" x14ac:dyDescent="0.3">
      <c r="A1728" t="s">
        <v>8005</v>
      </c>
      <c r="B1728" t="s">
        <v>8006</v>
      </c>
      <c r="C1728" t="s">
        <v>8007</v>
      </c>
      <c r="D1728" t="s">
        <v>8008</v>
      </c>
      <c r="E1728" t="s">
        <v>259</v>
      </c>
      <c r="F1728">
        <v>7</v>
      </c>
      <c r="G1728">
        <v>2022</v>
      </c>
      <c r="H1728" s="1">
        <v>44942.602790231482</v>
      </c>
      <c r="I1728" t="s">
        <v>3355</v>
      </c>
      <c r="J1728">
        <v>44.18</v>
      </c>
      <c r="K1728">
        <v>0</v>
      </c>
      <c r="L1728" t="s">
        <v>38</v>
      </c>
      <c r="M1728" t="s">
        <v>51</v>
      </c>
      <c r="N1728">
        <v>44.18</v>
      </c>
      <c r="R1728" t="s">
        <v>52</v>
      </c>
      <c r="S1728">
        <v>42.518611</v>
      </c>
      <c r="T1728">
        <v>-93.253056000000001</v>
      </c>
      <c r="U1728">
        <v>0</v>
      </c>
      <c r="V1728">
        <v>2</v>
      </c>
      <c r="W1728">
        <v>3.524</v>
      </c>
      <c r="X1728">
        <v>2.625</v>
      </c>
      <c r="Y1728">
        <v>0</v>
      </c>
      <c r="Z1728">
        <v>19000410001</v>
      </c>
      <c r="AA1728">
        <v>995.20228862454996</v>
      </c>
      <c r="AB1728" t="s">
        <v>53</v>
      </c>
      <c r="AC1728" t="s">
        <v>54</v>
      </c>
      <c r="AD1728" t="s">
        <v>54</v>
      </c>
      <c r="AE1728" t="s">
        <v>54</v>
      </c>
      <c r="AF1728" t="s">
        <v>8009</v>
      </c>
    </row>
    <row r="1729" spans="1:32" x14ac:dyDescent="0.3">
      <c r="A1729" t="s">
        <v>8010</v>
      </c>
      <c r="B1729" t="s">
        <v>8011</v>
      </c>
      <c r="C1729" t="s">
        <v>8011</v>
      </c>
      <c r="D1729" t="s">
        <v>8012</v>
      </c>
      <c r="E1729" t="s">
        <v>99</v>
      </c>
      <c r="F1729">
        <v>6</v>
      </c>
      <c r="G1729">
        <v>2022</v>
      </c>
      <c r="H1729" s="1">
        <v>44810.50211739583</v>
      </c>
      <c r="I1729" t="s">
        <v>3355</v>
      </c>
      <c r="J1729">
        <v>44.11</v>
      </c>
      <c r="K1729">
        <v>0</v>
      </c>
      <c r="L1729" t="s">
        <v>38</v>
      </c>
      <c r="M1729" t="s">
        <v>51</v>
      </c>
      <c r="N1729">
        <v>44.11</v>
      </c>
      <c r="R1729" t="s">
        <v>52</v>
      </c>
      <c r="S1729">
        <v>26.062583</v>
      </c>
      <c r="T1729">
        <v>-97.483917000000005</v>
      </c>
      <c r="U1729">
        <v>0.55025000000000002</v>
      </c>
      <c r="V1729">
        <v>1</v>
      </c>
      <c r="W1729">
        <v>2</v>
      </c>
      <c r="X1729">
        <v>1</v>
      </c>
      <c r="Y1729">
        <v>200.655</v>
      </c>
      <c r="Z1729">
        <v>48001106001</v>
      </c>
      <c r="AA1729">
        <v>260.40974798410002</v>
      </c>
      <c r="AB1729" t="s">
        <v>1420</v>
      </c>
      <c r="AC1729" t="s">
        <v>54</v>
      </c>
      <c r="AD1729" t="s">
        <v>54</v>
      </c>
      <c r="AE1729" t="s">
        <v>54</v>
      </c>
      <c r="AF1729" t="s">
        <v>8013</v>
      </c>
    </row>
    <row r="1730" spans="1:32" x14ac:dyDescent="0.3">
      <c r="A1730" t="s">
        <v>8014</v>
      </c>
      <c r="B1730" t="s">
        <v>8015</v>
      </c>
      <c r="C1730" t="s">
        <v>8015</v>
      </c>
      <c r="D1730" t="s">
        <v>5737</v>
      </c>
      <c r="E1730" t="s">
        <v>99</v>
      </c>
      <c r="F1730">
        <v>6</v>
      </c>
      <c r="G1730">
        <v>2022</v>
      </c>
      <c r="H1730" s="1">
        <v>44833.413543182869</v>
      </c>
      <c r="I1730" t="s">
        <v>3355</v>
      </c>
      <c r="J1730">
        <v>43.2</v>
      </c>
      <c r="K1730">
        <v>0</v>
      </c>
      <c r="L1730" t="s">
        <v>38</v>
      </c>
      <c r="M1730" t="s">
        <v>79</v>
      </c>
      <c r="Q1730">
        <v>43.2</v>
      </c>
      <c r="R1730" t="s">
        <v>94</v>
      </c>
      <c r="S1730">
        <v>32.995832999999998</v>
      </c>
      <c r="T1730">
        <v>-94.940555000000003</v>
      </c>
      <c r="U1730">
        <v>0.38724999999999998</v>
      </c>
      <c r="V1730">
        <v>1</v>
      </c>
      <c r="W1730">
        <v>2</v>
      </c>
      <c r="X1730">
        <v>2</v>
      </c>
      <c r="Y1730">
        <v>141.10499999999999</v>
      </c>
      <c r="Z1730">
        <v>48005090001</v>
      </c>
      <c r="AA1730">
        <v>728.41887547999988</v>
      </c>
      <c r="AB1730" t="s">
        <v>41</v>
      </c>
      <c r="AC1730" t="s">
        <v>54</v>
      </c>
      <c r="AD1730" t="s">
        <v>54</v>
      </c>
      <c r="AE1730" t="s">
        <v>54</v>
      </c>
      <c r="AF1730" t="s">
        <v>8016</v>
      </c>
    </row>
    <row r="1731" spans="1:32" x14ac:dyDescent="0.3">
      <c r="A1731" t="s">
        <v>8017</v>
      </c>
      <c r="B1731" t="s">
        <v>8018</v>
      </c>
      <c r="C1731" t="s">
        <v>8019</v>
      </c>
      <c r="D1731" t="s">
        <v>8020</v>
      </c>
      <c r="E1731" t="s">
        <v>600</v>
      </c>
      <c r="F1731">
        <v>4</v>
      </c>
      <c r="G1731">
        <v>2022</v>
      </c>
      <c r="H1731" s="1">
        <v>44957.590357361114</v>
      </c>
      <c r="I1731" t="s">
        <v>3355</v>
      </c>
      <c r="J1731">
        <v>42.9</v>
      </c>
      <c r="K1731">
        <v>0</v>
      </c>
      <c r="L1731" t="s">
        <v>38</v>
      </c>
      <c r="M1731" t="s">
        <v>51</v>
      </c>
      <c r="N1731">
        <v>42.9</v>
      </c>
      <c r="R1731" t="s">
        <v>52</v>
      </c>
      <c r="S1731">
        <v>27.547409999999999</v>
      </c>
      <c r="T1731">
        <v>-81.800030000000007</v>
      </c>
      <c r="Z1731">
        <v>12000239001</v>
      </c>
      <c r="AA1731">
        <v>655.57698793200007</v>
      </c>
      <c r="AB1731" t="s">
        <v>41</v>
      </c>
      <c r="AC1731" t="s">
        <v>54</v>
      </c>
      <c r="AD1731" t="s">
        <v>54</v>
      </c>
      <c r="AE1731" t="s">
        <v>54</v>
      </c>
      <c r="AF1731" t="s">
        <v>8021</v>
      </c>
    </row>
    <row r="1732" spans="1:32" x14ac:dyDescent="0.3">
      <c r="A1732" t="s">
        <v>8022</v>
      </c>
      <c r="B1732" t="s">
        <v>8023</v>
      </c>
      <c r="C1732" t="s">
        <v>8024</v>
      </c>
      <c r="D1732" t="s">
        <v>8025</v>
      </c>
      <c r="E1732" t="s">
        <v>259</v>
      </c>
      <c r="F1732">
        <v>7</v>
      </c>
      <c r="G1732">
        <v>2022</v>
      </c>
      <c r="H1732" s="1">
        <v>44943.507025729166</v>
      </c>
      <c r="I1732" t="s">
        <v>3355</v>
      </c>
      <c r="J1732">
        <v>42.84</v>
      </c>
      <c r="K1732">
        <v>0</v>
      </c>
      <c r="L1732" t="s">
        <v>38</v>
      </c>
      <c r="M1732" t="s">
        <v>51</v>
      </c>
      <c r="N1732">
        <v>42.84</v>
      </c>
      <c r="R1732" t="s">
        <v>52</v>
      </c>
      <c r="S1732">
        <v>42.298515000000002</v>
      </c>
      <c r="T1732">
        <v>-91.015071000000006</v>
      </c>
      <c r="U1732">
        <v>0</v>
      </c>
      <c r="V1732">
        <v>1</v>
      </c>
      <c r="W1732">
        <v>2.54</v>
      </c>
      <c r="X1732">
        <v>1.25</v>
      </c>
      <c r="Y1732">
        <v>0</v>
      </c>
      <c r="Z1732">
        <v>19000128001</v>
      </c>
      <c r="AA1732">
        <v>72.841887548000003</v>
      </c>
      <c r="AB1732" t="s">
        <v>1420</v>
      </c>
      <c r="AC1732" t="s">
        <v>54</v>
      </c>
      <c r="AD1732" t="s">
        <v>54</v>
      </c>
      <c r="AE1732" t="s">
        <v>73</v>
      </c>
      <c r="AF1732" t="s">
        <v>8026</v>
      </c>
    </row>
    <row r="1733" spans="1:32" x14ac:dyDescent="0.3">
      <c r="A1733" t="s">
        <v>8027</v>
      </c>
      <c r="B1733" t="s">
        <v>8028</v>
      </c>
      <c r="C1733" t="s">
        <v>8029</v>
      </c>
      <c r="D1733" t="s">
        <v>1134</v>
      </c>
      <c r="E1733" t="s">
        <v>259</v>
      </c>
      <c r="F1733">
        <v>7</v>
      </c>
      <c r="G1733">
        <v>2022</v>
      </c>
      <c r="H1733" s="1">
        <v>44971.632072442131</v>
      </c>
      <c r="I1733" t="s">
        <v>3355</v>
      </c>
      <c r="J1733">
        <v>42</v>
      </c>
      <c r="K1733">
        <v>0</v>
      </c>
      <c r="L1733" t="s">
        <v>38</v>
      </c>
      <c r="M1733" t="s">
        <v>79</v>
      </c>
      <c r="Q1733">
        <v>42</v>
      </c>
      <c r="R1733" t="s">
        <v>52</v>
      </c>
      <c r="S1733">
        <v>42.038879999999999</v>
      </c>
      <c r="T1733">
        <v>-94.047700000000006</v>
      </c>
      <c r="Z1733">
        <v>19001046001</v>
      </c>
      <c r="AA1733">
        <v>257.86028191992</v>
      </c>
      <c r="AB1733" t="s">
        <v>54</v>
      </c>
      <c r="AC1733" t="s">
        <v>64</v>
      </c>
      <c r="AD1733" t="s">
        <v>54</v>
      </c>
      <c r="AE1733" t="s">
        <v>54</v>
      </c>
      <c r="AF1733" t="s">
        <v>8030</v>
      </c>
    </row>
    <row r="1734" spans="1:32" x14ac:dyDescent="0.3">
      <c r="A1734" t="s">
        <v>8031</v>
      </c>
      <c r="B1734" t="s">
        <v>8032</v>
      </c>
      <c r="C1734" t="s">
        <v>8033</v>
      </c>
      <c r="D1734" t="s">
        <v>8034</v>
      </c>
      <c r="E1734" t="s">
        <v>543</v>
      </c>
      <c r="F1734">
        <v>7</v>
      </c>
      <c r="G1734">
        <v>2022</v>
      </c>
      <c r="H1734" s="1">
        <v>44973.675128495372</v>
      </c>
      <c r="I1734" t="s">
        <v>3355</v>
      </c>
      <c r="J1734">
        <v>41.88</v>
      </c>
      <c r="K1734">
        <v>0</v>
      </c>
      <c r="L1734" t="s">
        <v>38</v>
      </c>
      <c r="M1734" t="s">
        <v>51</v>
      </c>
      <c r="N1734">
        <v>41.88</v>
      </c>
      <c r="R1734" t="s">
        <v>52</v>
      </c>
      <c r="S1734">
        <v>38.363495</v>
      </c>
      <c r="T1734">
        <v>-90.998439000000005</v>
      </c>
      <c r="U1734">
        <v>0.75275000000000003</v>
      </c>
      <c r="V1734">
        <v>1</v>
      </c>
      <c r="W1734">
        <v>0</v>
      </c>
      <c r="X1734">
        <v>0</v>
      </c>
      <c r="Y1734">
        <v>274.06</v>
      </c>
      <c r="Z1734">
        <v>29001180008</v>
      </c>
      <c r="AA1734">
        <v>321.05061936780999</v>
      </c>
      <c r="AB1734" t="s">
        <v>41</v>
      </c>
      <c r="AC1734" t="s">
        <v>72</v>
      </c>
      <c r="AD1734" t="s">
        <v>54</v>
      </c>
      <c r="AE1734" t="s">
        <v>73</v>
      </c>
      <c r="AF1734" t="s">
        <v>8035</v>
      </c>
    </row>
    <row r="1735" spans="1:32" x14ac:dyDescent="0.3">
      <c r="A1735" t="s">
        <v>8036</v>
      </c>
      <c r="B1735" t="s">
        <v>8037</v>
      </c>
      <c r="C1735" t="s">
        <v>8038</v>
      </c>
      <c r="D1735" t="s">
        <v>8039</v>
      </c>
      <c r="E1735" t="s">
        <v>525</v>
      </c>
      <c r="F1735">
        <v>2</v>
      </c>
      <c r="G1735">
        <v>2022</v>
      </c>
      <c r="H1735" s="1">
        <v>44985.49027775463</v>
      </c>
      <c r="I1735" t="s">
        <v>3355</v>
      </c>
      <c r="J1735">
        <v>40.54</v>
      </c>
      <c r="K1735">
        <v>0</v>
      </c>
      <c r="L1735" t="s">
        <v>38</v>
      </c>
      <c r="M1735" t="s">
        <v>63</v>
      </c>
      <c r="P1735">
        <v>40.54</v>
      </c>
      <c r="R1735" t="s">
        <v>38</v>
      </c>
      <c r="S1735">
        <v>40.006740000000001</v>
      </c>
      <c r="T1735">
        <v>-75.028710000000004</v>
      </c>
      <c r="U1735">
        <v>0.45427499999999998</v>
      </c>
      <c r="V1735">
        <v>1</v>
      </c>
      <c r="W1735">
        <v>2.625</v>
      </c>
      <c r="X1735">
        <v>0.55000000000000004</v>
      </c>
      <c r="Y1735">
        <v>165.85</v>
      </c>
      <c r="Z1735">
        <v>34006344001</v>
      </c>
      <c r="AA1735">
        <v>318.31904858475997</v>
      </c>
      <c r="AB1735" t="s">
        <v>41</v>
      </c>
      <c r="AC1735" t="s">
        <v>54</v>
      </c>
      <c r="AD1735" t="s">
        <v>54</v>
      </c>
      <c r="AE1735" t="s">
        <v>73</v>
      </c>
      <c r="AF1735" t="s">
        <v>8040</v>
      </c>
    </row>
    <row r="1736" spans="1:32" x14ac:dyDescent="0.3">
      <c r="A1736" t="s">
        <v>8041</v>
      </c>
      <c r="B1736" t="s">
        <v>8042</v>
      </c>
      <c r="C1736" t="s">
        <v>8043</v>
      </c>
      <c r="D1736" t="s">
        <v>5959</v>
      </c>
      <c r="E1736" t="s">
        <v>117</v>
      </c>
      <c r="F1736">
        <v>5</v>
      </c>
      <c r="G1736">
        <v>2022</v>
      </c>
      <c r="H1736" s="1">
        <v>44957.435224710651</v>
      </c>
      <c r="I1736" t="s">
        <v>3355</v>
      </c>
      <c r="J1736">
        <v>40.17</v>
      </c>
      <c r="K1736">
        <v>0</v>
      </c>
      <c r="L1736" t="s">
        <v>38</v>
      </c>
      <c r="M1736" t="s">
        <v>51</v>
      </c>
      <c r="N1736">
        <v>40.17</v>
      </c>
      <c r="R1736" t="s">
        <v>52</v>
      </c>
      <c r="S1736">
        <v>41.949800000000003</v>
      </c>
      <c r="T1736">
        <v>-87.977699999999999</v>
      </c>
      <c r="U1736">
        <v>0.38779999999999998</v>
      </c>
      <c r="V1736">
        <v>4</v>
      </c>
      <c r="W1736">
        <v>2.33</v>
      </c>
      <c r="X1736">
        <v>1.1299999999999999</v>
      </c>
      <c r="Y1736">
        <v>142.47479999999999</v>
      </c>
      <c r="Z1736">
        <v>17000489002</v>
      </c>
      <c r="AA1736">
        <v>351.46210741909999</v>
      </c>
      <c r="AB1736" t="s">
        <v>118</v>
      </c>
      <c r="AC1736" t="s">
        <v>54</v>
      </c>
      <c r="AD1736" t="s">
        <v>54</v>
      </c>
      <c r="AE1736" t="s">
        <v>73</v>
      </c>
      <c r="AF1736" t="s">
        <v>8044</v>
      </c>
    </row>
    <row r="1737" spans="1:32" x14ac:dyDescent="0.3">
      <c r="A1737" t="s">
        <v>8045</v>
      </c>
      <c r="B1737" t="s">
        <v>8046</v>
      </c>
      <c r="C1737" t="s">
        <v>8047</v>
      </c>
      <c r="D1737" t="s">
        <v>8048</v>
      </c>
      <c r="E1737" t="s">
        <v>259</v>
      </c>
      <c r="F1737">
        <v>7</v>
      </c>
      <c r="G1737">
        <v>2022</v>
      </c>
      <c r="H1737" s="1">
        <v>44974.402110196759</v>
      </c>
      <c r="I1737" t="s">
        <v>3355</v>
      </c>
      <c r="J1737">
        <v>40.159999999999997</v>
      </c>
      <c r="K1737">
        <v>0</v>
      </c>
      <c r="L1737" t="s">
        <v>38</v>
      </c>
      <c r="M1737" t="s">
        <v>51</v>
      </c>
      <c r="N1737">
        <v>40.159999999999997</v>
      </c>
      <c r="R1737" t="s">
        <v>52</v>
      </c>
      <c r="S1737">
        <v>41.303870000000003</v>
      </c>
      <c r="T1737">
        <v>-94.46105</v>
      </c>
      <c r="Z1737">
        <v>19000348001</v>
      </c>
      <c r="AA1737">
        <v>258.58870079540003</v>
      </c>
      <c r="AB1737" t="s">
        <v>41</v>
      </c>
      <c r="AC1737" t="s">
        <v>54</v>
      </c>
      <c r="AD1737" t="s">
        <v>54</v>
      </c>
      <c r="AE1737" t="s">
        <v>54</v>
      </c>
      <c r="AF1737" t="s">
        <v>8049</v>
      </c>
    </row>
    <row r="1738" spans="1:32" x14ac:dyDescent="0.3">
      <c r="A1738" t="s">
        <v>8050</v>
      </c>
      <c r="B1738" t="s">
        <v>8051</v>
      </c>
      <c r="C1738" t="s">
        <v>8052</v>
      </c>
      <c r="D1738" t="s">
        <v>8050</v>
      </c>
      <c r="E1738" t="s">
        <v>437</v>
      </c>
      <c r="F1738">
        <v>5</v>
      </c>
      <c r="G1738">
        <v>2022</v>
      </c>
      <c r="H1738" s="1">
        <v>44972.527800509262</v>
      </c>
      <c r="I1738" t="s">
        <v>3355</v>
      </c>
      <c r="J1738">
        <v>40</v>
      </c>
      <c r="K1738">
        <v>0</v>
      </c>
      <c r="L1738" t="s">
        <v>38</v>
      </c>
      <c r="M1738" t="s">
        <v>51</v>
      </c>
      <c r="N1738">
        <v>40</v>
      </c>
      <c r="R1738" t="s">
        <v>52</v>
      </c>
      <c r="S1738">
        <v>43.769182000000001</v>
      </c>
      <c r="T1738">
        <v>-94.185182999999995</v>
      </c>
      <c r="U1738">
        <v>0.35641666700000002</v>
      </c>
      <c r="V1738">
        <v>1</v>
      </c>
      <c r="W1738">
        <v>1.7</v>
      </c>
      <c r="X1738">
        <v>1.7</v>
      </c>
      <c r="Y1738">
        <v>130.42500000000001</v>
      </c>
      <c r="AB1738" t="s">
        <v>41</v>
      </c>
      <c r="AC1738" t="s">
        <v>64</v>
      </c>
      <c r="AD1738" t="s">
        <v>54</v>
      </c>
      <c r="AE1738" t="s">
        <v>65</v>
      </c>
      <c r="AF1738" t="s">
        <v>8053</v>
      </c>
    </row>
    <row r="1739" spans="1:32" x14ac:dyDescent="0.3">
      <c r="A1739" t="s">
        <v>8054</v>
      </c>
      <c r="B1739" t="s">
        <v>8055</v>
      </c>
      <c r="C1739" t="s">
        <v>8056</v>
      </c>
      <c r="D1739" t="s">
        <v>8057</v>
      </c>
      <c r="E1739" t="s">
        <v>259</v>
      </c>
      <c r="F1739">
        <v>7</v>
      </c>
      <c r="G1739">
        <v>2022</v>
      </c>
      <c r="H1739" s="1">
        <v>44974.490185254632</v>
      </c>
      <c r="I1739" t="s">
        <v>3355</v>
      </c>
      <c r="J1739">
        <v>39.159999999999997</v>
      </c>
      <c r="K1739">
        <v>0</v>
      </c>
      <c r="L1739" t="s">
        <v>38</v>
      </c>
      <c r="M1739" t="s">
        <v>51</v>
      </c>
      <c r="N1739">
        <v>39.159999999999997</v>
      </c>
      <c r="R1739" t="s">
        <v>52</v>
      </c>
      <c r="S1739">
        <v>43.094999999999999</v>
      </c>
      <c r="T1739">
        <v>-94.688749999999999</v>
      </c>
      <c r="U1739">
        <v>0</v>
      </c>
      <c r="V1739">
        <v>1</v>
      </c>
      <c r="W1739">
        <v>2.25</v>
      </c>
      <c r="X1739">
        <v>1.5</v>
      </c>
      <c r="Y1739">
        <v>0</v>
      </c>
      <c r="Z1739">
        <v>19000277001</v>
      </c>
      <c r="AA1739">
        <v>398.80933432529997</v>
      </c>
      <c r="AB1739" t="s">
        <v>41</v>
      </c>
      <c r="AC1739" t="s">
        <v>54</v>
      </c>
      <c r="AD1739" t="s">
        <v>54</v>
      </c>
      <c r="AE1739" t="s">
        <v>54</v>
      </c>
      <c r="AF1739" t="s">
        <v>8058</v>
      </c>
    </row>
    <row r="1740" spans="1:32" x14ac:dyDescent="0.3">
      <c r="A1740" t="s">
        <v>8059</v>
      </c>
      <c r="B1740" t="s">
        <v>8060</v>
      </c>
      <c r="C1740" t="s">
        <v>8061</v>
      </c>
      <c r="D1740" t="s">
        <v>8062</v>
      </c>
      <c r="E1740" t="s">
        <v>213</v>
      </c>
      <c r="F1740">
        <v>3</v>
      </c>
      <c r="G1740">
        <v>2022</v>
      </c>
      <c r="H1740" s="1">
        <v>44974.439087199076</v>
      </c>
      <c r="I1740" t="s">
        <v>3355</v>
      </c>
      <c r="J1740">
        <v>38.478999999999999</v>
      </c>
      <c r="K1740">
        <v>0</v>
      </c>
      <c r="L1740" t="s">
        <v>38</v>
      </c>
      <c r="M1740" t="s">
        <v>79</v>
      </c>
      <c r="Q1740">
        <v>38.478999999999999</v>
      </c>
      <c r="R1740" t="s">
        <v>52</v>
      </c>
      <c r="S1740">
        <v>41.40175</v>
      </c>
      <c r="T1740">
        <v>-75.371600000000001</v>
      </c>
      <c r="Z1740">
        <v>42008001202</v>
      </c>
      <c r="AA1740">
        <v>465.27755671285007</v>
      </c>
      <c r="AB1740" t="s">
        <v>41</v>
      </c>
      <c r="AC1740" t="s">
        <v>54</v>
      </c>
      <c r="AD1740" t="s">
        <v>54</v>
      </c>
      <c r="AE1740" t="s">
        <v>73</v>
      </c>
      <c r="AF1740" t="s">
        <v>8063</v>
      </c>
    </row>
    <row r="1741" spans="1:32" x14ac:dyDescent="0.3">
      <c r="A1741" t="s">
        <v>8064</v>
      </c>
      <c r="B1741" t="s">
        <v>8065</v>
      </c>
      <c r="C1741" t="s">
        <v>8066</v>
      </c>
      <c r="D1741" t="s">
        <v>8067</v>
      </c>
      <c r="E1741" t="s">
        <v>253</v>
      </c>
      <c r="F1741">
        <v>5</v>
      </c>
      <c r="G1741">
        <v>2022</v>
      </c>
      <c r="H1741" s="1">
        <v>44971.493562476855</v>
      </c>
      <c r="I1741" t="s">
        <v>3355</v>
      </c>
      <c r="J1741">
        <v>38.200000000000003</v>
      </c>
      <c r="K1741">
        <v>0</v>
      </c>
      <c r="L1741" t="s">
        <v>38</v>
      </c>
      <c r="M1741" t="s">
        <v>51</v>
      </c>
      <c r="N1741">
        <v>38.200000000000003</v>
      </c>
      <c r="R1741" t="s">
        <v>52</v>
      </c>
      <c r="S1741">
        <v>40.674489999999999</v>
      </c>
      <c r="T1741">
        <v>-86.143010000000004</v>
      </c>
      <c r="U1741">
        <v>0.75754250000000001</v>
      </c>
      <c r="V1741">
        <v>1</v>
      </c>
      <c r="W1741">
        <v>2.6</v>
      </c>
      <c r="X1741">
        <v>0</v>
      </c>
      <c r="Y1741">
        <v>275.46780999999999</v>
      </c>
      <c r="Z1741">
        <v>18002170002</v>
      </c>
      <c r="AA1741">
        <v>291.36755019200001</v>
      </c>
      <c r="AB1741" t="s">
        <v>41</v>
      </c>
      <c r="AC1741" t="s">
        <v>54</v>
      </c>
      <c r="AD1741" t="s">
        <v>54</v>
      </c>
      <c r="AE1741" t="s">
        <v>44</v>
      </c>
      <c r="AF1741" t="s">
        <v>8068</v>
      </c>
    </row>
    <row r="1742" spans="1:32" x14ac:dyDescent="0.3">
      <c r="A1742" t="s">
        <v>8069</v>
      </c>
      <c r="B1742" t="s">
        <v>8070</v>
      </c>
      <c r="C1742" t="s">
        <v>8071</v>
      </c>
      <c r="D1742" t="s">
        <v>8072</v>
      </c>
      <c r="E1742" t="s">
        <v>85</v>
      </c>
      <c r="F1742">
        <v>2</v>
      </c>
      <c r="G1742">
        <v>2022</v>
      </c>
      <c r="H1742" s="1">
        <v>44971.508248275466</v>
      </c>
      <c r="I1742" t="s">
        <v>3355</v>
      </c>
      <c r="J1742">
        <v>37.5</v>
      </c>
      <c r="K1742">
        <v>0</v>
      </c>
      <c r="L1742" t="s">
        <v>38</v>
      </c>
      <c r="M1742" t="s">
        <v>51</v>
      </c>
      <c r="N1742">
        <v>87.11</v>
      </c>
      <c r="R1742" t="s">
        <v>214</v>
      </c>
      <c r="S1742">
        <v>42.871160000000003</v>
      </c>
      <c r="T1742">
        <v>-78.276759999999996</v>
      </c>
      <c r="U1742">
        <v>0.84491666700000001</v>
      </c>
      <c r="V1742">
        <v>1</v>
      </c>
      <c r="W1742">
        <v>1.4</v>
      </c>
      <c r="X1742">
        <v>0</v>
      </c>
      <c r="Y1742">
        <v>306.70999999999998</v>
      </c>
      <c r="Z1742">
        <v>36009127001</v>
      </c>
      <c r="AA1742">
        <v>492.41115982448008</v>
      </c>
      <c r="AB1742" t="s">
        <v>53</v>
      </c>
      <c r="AC1742" t="s">
        <v>42</v>
      </c>
      <c r="AD1742" t="s">
        <v>43</v>
      </c>
      <c r="AE1742" t="s">
        <v>65</v>
      </c>
      <c r="AF1742" t="s">
        <v>8073</v>
      </c>
    </row>
    <row r="1743" spans="1:32" x14ac:dyDescent="0.3">
      <c r="A1743" t="s">
        <v>8074</v>
      </c>
      <c r="B1743" t="s">
        <v>8075</v>
      </c>
      <c r="C1743" t="s">
        <v>8076</v>
      </c>
      <c r="D1743" t="s">
        <v>3011</v>
      </c>
      <c r="E1743" t="s">
        <v>543</v>
      </c>
      <c r="F1743">
        <v>7</v>
      </c>
      <c r="G1743">
        <v>2022</v>
      </c>
      <c r="H1743" s="1">
        <v>44973.553560347224</v>
      </c>
      <c r="I1743" t="s">
        <v>3355</v>
      </c>
      <c r="J1743">
        <v>37.340000000000003</v>
      </c>
      <c r="K1743">
        <v>0</v>
      </c>
      <c r="L1743" t="s">
        <v>38</v>
      </c>
      <c r="M1743" t="s">
        <v>51</v>
      </c>
      <c r="N1743">
        <v>37.340000000000003</v>
      </c>
      <c r="R1743" t="s">
        <v>52</v>
      </c>
      <c r="S1743">
        <v>38.991072000000003</v>
      </c>
      <c r="T1743">
        <v>-93.910449</v>
      </c>
      <c r="U1743">
        <v>0.39423333300000002</v>
      </c>
      <c r="V1743">
        <v>1</v>
      </c>
      <c r="W1743">
        <v>0</v>
      </c>
      <c r="X1743">
        <v>0</v>
      </c>
      <c r="Y1743">
        <v>143.81780000000001</v>
      </c>
      <c r="Z1743">
        <v>29001036001</v>
      </c>
      <c r="AA1743">
        <v>273.15707830499997</v>
      </c>
      <c r="AB1743" t="s">
        <v>41</v>
      </c>
      <c r="AC1743" t="s">
        <v>54</v>
      </c>
      <c r="AD1743" t="s">
        <v>54</v>
      </c>
      <c r="AE1743" t="s">
        <v>73</v>
      </c>
      <c r="AF1743" t="s">
        <v>8077</v>
      </c>
    </row>
    <row r="1744" spans="1:32" x14ac:dyDescent="0.3">
      <c r="A1744" t="s">
        <v>8078</v>
      </c>
      <c r="B1744" t="s">
        <v>8079</v>
      </c>
      <c r="C1744" t="s">
        <v>8080</v>
      </c>
      <c r="D1744" t="s">
        <v>8081</v>
      </c>
      <c r="E1744" t="s">
        <v>136</v>
      </c>
      <c r="F1744">
        <v>4</v>
      </c>
      <c r="G1744">
        <v>2022</v>
      </c>
      <c r="H1744" s="1">
        <v>44973.386221701388</v>
      </c>
      <c r="I1744" t="s">
        <v>3355</v>
      </c>
      <c r="J1744">
        <v>37</v>
      </c>
      <c r="K1744">
        <v>0</v>
      </c>
      <c r="L1744" t="s">
        <v>38</v>
      </c>
      <c r="M1744" t="s">
        <v>51</v>
      </c>
      <c r="N1744">
        <v>37</v>
      </c>
      <c r="R1744" t="s">
        <v>52</v>
      </c>
      <c r="S1744">
        <v>36.4069</v>
      </c>
      <c r="T1744">
        <v>-79.965599999999995</v>
      </c>
      <c r="U1744">
        <v>0.88268333300000001</v>
      </c>
      <c r="V1744">
        <v>1</v>
      </c>
      <c r="W1744">
        <v>4.5</v>
      </c>
      <c r="X1744">
        <v>0</v>
      </c>
      <c r="Y1744">
        <v>321.87</v>
      </c>
      <c r="Z1744">
        <v>37007904001</v>
      </c>
      <c r="AA1744">
        <v>1025.79588139471</v>
      </c>
      <c r="AB1744" t="s">
        <v>41</v>
      </c>
      <c r="AC1744" t="s">
        <v>54</v>
      </c>
      <c r="AD1744" t="s">
        <v>54</v>
      </c>
      <c r="AE1744" t="s">
        <v>73</v>
      </c>
      <c r="AF1744" t="s">
        <v>8082</v>
      </c>
    </row>
    <row r="1745" spans="1:32" x14ac:dyDescent="0.3">
      <c r="A1745" t="s">
        <v>6704</v>
      </c>
      <c r="B1745" t="s">
        <v>8083</v>
      </c>
      <c r="C1745" t="s">
        <v>8083</v>
      </c>
      <c r="D1745" t="s">
        <v>811</v>
      </c>
      <c r="E1745" t="s">
        <v>99</v>
      </c>
      <c r="F1745">
        <v>6</v>
      </c>
      <c r="G1745">
        <v>2022</v>
      </c>
      <c r="H1745" s="1">
        <v>44824.663866145835</v>
      </c>
      <c r="I1745" t="s">
        <v>3355</v>
      </c>
      <c r="J1745">
        <v>37</v>
      </c>
      <c r="K1745">
        <v>0</v>
      </c>
      <c r="L1745" t="s">
        <v>38</v>
      </c>
      <c r="M1745" t="s">
        <v>79</v>
      </c>
      <c r="Q1745">
        <v>37</v>
      </c>
      <c r="R1745" t="s">
        <v>52</v>
      </c>
      <c r="S1745">
        <v>32.207673999999997</v>
      </c>
      <c r="T1745">
        <v>-94.791893000000002</v>
      </c>
      <c r="U1745">
        <v>0.26109090899999998</v>
      </c>
      <c r="V1745">
        <v>1</v>
      </c>
      <c r="W1745">
        <v>1</v>
      </c>
      <c r="X1745">
        <v>1</v>
      </c>
      <c r="Y1745">
        <v>95.161090909999999</v>
      </c>
      <c r="Z1745">
        <v>48005018002</v>
      </c>
      <c r="AA1745">
        <v>364.20943773999994</v>
      </c>
      <c r="AB1745" t="s">
        <v>41</v>
      </c>
      <c r="AC1745" t="s">
        <v>54</v>
      </c>
      <c r="AD1745" t="s">
        <v>54</v>
      </c>
      <c r="AE1745" t="s">
        <v>73</v>
      </c>
      <c r="AF1745" t="s">
        <v>8084</v>
      </c>
    </row>
    <row r="1746" spans="1:32" x14ac:dyDescent="0.3">
      <c r="A1746" t="s">
        <v>8085</v>
      </c>
      <c r="B1746" t="s">
        <v>8086</v>
      </c>
      <c r="C1746" t="s">
        <v>8086</v>
      </c>
      <c r="D1746" t="s">
        <v>8087</v>
      </c>
      <c r="E1746" t="s">
        <v>99</v>
      </c>
      <c r="F1746">
        <v>6</v>
      </c>
      <c r="G1746">
        <v>2022</v>
      </c>
      <c r="H1746" s="1">
        <v>44817.625683958337</v>
      </c>
      <c r="I1746" t="s">
        <v>3355</v>
      </c>
      <c r="J1746">
        <v>36.903599999999997</v>
      </c>
      <c r="K1746">
        <v>0</v>
      </c>
      <c r="L1746" t="s">
        <v>38</v>
      </c>
      <c r="M1746" t="s">
        <v>79</v>
      </c>
      <c r="Q1746">
        <v>36.903599999999997</v>
      </c>
      <c r="R1746" t="s">
        <v>52</v>
      </c>
      <c r="S1746">
        <v>31.166589999999999</v>
      </c>
      <c r="T1746">
        <v>-94.797445999999994</v>
      </c>
      <c r="U1746">
        <v>0.569766667</v>
      </c>
      <c r="V1746">
        <v>1</v>
      </c>
      <c r="W1746">
        <v>2</v>
      </c>
      <c r="X1746">
        <v>2</v>
      </c>
      <c r="Y1746">
        <v>208.1687</v>
      </c>
      <c r="Z1746">
        <v>48006027001</v>
      </c>
      <c r="AA1746">
        <v>564.52462849699998</v>
      </c>
      <c r="AB1746" t="s">
        <v>118</v>
      </c>
      <c r="AC1746" t="s">
        <v>54</v>
      </c>
      <c r="AD1746" t="s">
        <v>54</v>
      </c>
      <c r="AE1746" t="s">
        <v>73</v>
      </c>
      <c r="AF1746" t="s">
        <v>8088</v>
      </c>
    </row>
    <row r="1747" spans="1:32" x14ac:dyDescent="0.3">
      <c r="A1747" t="s">
        <v>8089</v>
      </c>
      <c r="B1747" t="s">
        <v>8090</v>
      </c>
      <c r="C1747" t="s">
        <v>8091</v>
      </c>
      <c r="D1747" t="s">
        <v>8092</v>
      </c>
      <c r="E1747" t="s">
        <v>259</v>
      </c>
      <c r="F1747">
        <v>7</v>
      </c>
      <c r="G1747">
        <v>2022</v>
      </c>
      <c r="H1747" s="1">
        <v>44930.647250624999</v>
      </c>
      <c r="I1747" t="s">
        <v>3355</v>
      </c>
      <c r="J1747">
        <v>36.409999999999997</v>
      </c>
      <c r="K1747">
        <v>0</v>
      </c>
      <c r="L1747" t="s">
        <v>38</v>
      </c>
      <c r="M1747" t="s">
        <v>51</v>
      </c>
      <c r="N1747">
        <v>36.409999999999997</v>
      </c>
      <c r="R1747" t="s">
        <v>52</v>
      </c>
      <c r="S1747">
        <v>41.981499999999997</v>
      </c>
      <c r="T1747">
        <v>-92.592129999999997</v>
      </c>
      <c r="U1747">
        <v>0</v>
      </c>
      <c r="V1747">
        <v>1</v>
      </c>
      <c r="W1747">
        <v>2.64</v>
      </c>
      <c r="X1747">
        <v>1.1000000000000001</v>
      </c>
      <c r="Y1747">
        <v>0</v>
      </c>
      <c r="Z1747">
        <v>19000853001</v>
      </c>
      <c r="AA1747">
        <v>301.38330972984994</v>
      </c>
      <c r="AB1747" t="s">
        <v>41</v>
      </c>
      <c r="AC1747" t="s">
        <v>72</v>
      </c>
      <c r="AD1747" t="s">
        <v>54</v>
      </c>
      <c r="AE1747" t="s">
        <v>73</v>
      </c>
      <c r="AF1747" t="s">
        <v>8093</v>
      </c>
    </row>
    <row r="1748" spans="1:32" x14ac:dyDescent="0.3">
      <c r="A1748" t="s">
        <v>8094</v>
      </c>
      <c r="B1748" t="s">
        <v>8095</v>
      </c>
      <c r="C1748" t="s">
        <v>8096</v>
      </c>
      <c r="D1748" t="s">
        <v>3171</v>
      </c>
      <c r="E1748" t="s">
        <v>172</v>
      </c>
      <c r="F1748">
        <v>4</v>
      </c>
      <c r="G1748">
        <v>2022</v>
      </c>
      <c r="H1748" s="1">
        <v>44977.622046643519</v>
      </c>
      <c r="I1748" t="s">
        <v>3355</v>
      </c>
      <c r="J1748">
        <v>36</v>
      </c>
      <c r="K1748">
        <v>0</v>
      </c>
      <c r="L1748" t="s">
        <v>38</v>
      </c>
      <c r="M1748" t="s">
        <v>51</v>
      </c>
      <c r="N1748">
        <v>36</v>
      </c>
      <c r="R1748" t="s">
        <v>52</v>
      </c>
      <c r="S1748">
        <v>34.155833000000001</v>
      </c>
      <c r="T1748">
        <v>-82.344999999999999</v>
      </c>
      <c r="U1748">
        <v>0.59941666699999996</v>
      </c>
      <c r="V1748">
        <v>1</v>
      </c>
      <c r="W1748">
        <v>0</v>
      </c>
      <c r="X1748">
        <v>0</v>
      </c>
      <c r="Y1748">
        <v>218.57900000000001</v>
      </c>
      <c r="AB1748" t="s">
        <v>41</v>
      </c>
      <c r="AC1748" t="s">
        <v>54</v>
      </c>
      <c r="AD1748" t="s">
        <v>54</v>
      </c>
      <c r="AE1748" t="s">
        <v>54</v>
      </c>
      <c r="AF1748" t="s">
        <v>8097</v>
      </c>
    </row>
    <row r="1749" spans="1:32" x14ac:dyDescent="0.3">
      <c r="A1749" t="s">
        <v>8098</v>
      </c>
      <c r="B1749" t="s">
        <v>8099</v>
      </c>
      <c r="C1749" t="s">
        <v>8100</v>
      </c>
      <c r="D1749" t="s">
        <v>8067</v>
      </c>
      <c r="E1749" t="s">
        <v>117</v>
      </c>
      <c r="F1749">
        <v>5</v>
      </c>
      <c r="G1749">
        <v>2022</v>
      </c>
      <c r="H1749" s="1">
        <v>44985.63397091435</v>
      </c>
      <c r="I1749" t="s">
        <v>3355</v>
      </c>
      <c r="J1749">
        <v>36</v>
      </c>
      <c r="K1749">
        <v>0</v>
      </c>
      <c r="L1749" t="s">
        <v>38</v>
      </c>
      <c r="M1749" t="s">
        <v>79</v>
      </c>
      <c r="R1749" t="s">
        <v>52</v>
      </c>
      <c r="S1749">
        <v>41.327950999999999</v>
      </c>
      <c r="T1749">
        <v>-89.177137000000002</v>
      </c>
      <c r="U1749">
        <v>1.0521666670000001</v>
      </c>
      <c r="V1749">
        <v>2</v>
      </c>
      <c r="W1749">
        <v>3</v>
      </c>
      <c r="X1749">
        <v>1</v>
      </c>
      <c r="Y1749">
        <v>383.649</v>
      </c>
      <c r="AB1749" t="s">
        <v>41</v>
      </c>
      <c r="AC1749" t="s">
        <v>54</v>
      </c>
      <c r="AD1749" t="s">
        <v>54</v>
      </c>
      <c r="AE1749" t="s">
        <v>438</v>
      </c>
      <c r="AF1749" t="s">
        <v>8101</v>
      </c>
    </row>
    <row r="1750" spans="1:32" x14ac:dyDescent="0.3">
      <c r="A1750" t="s">
        <v>8102</v>
      </c>
      <c r="B1750" t="s">
        <v>8103</v>
      </c>
      <c r="C1750" t="s">
        <v>8104</v>
      </c>
      <c r="D1750" t="s">
        <v>8105</v>
      </c>
      <c r="E1750" t="s">
        <v>525</v>
      </c>
      <c r="F1750">
        <v>2</v>
      </c>
      <c r="G1750">
        <v>2022</v>
      </c>
      <c r="H1750" s="1">
        <v>44994.39565140046</v>
      </c>
      <c r="I1750" t="s">
        <v>3355</v>
      </c>
      <c r="J1750">
        <v>35.86</v>
      </c>
      <c r="K1750">
        <v>0</v>
      </c>
      <c r="L1750" t="s">
        <v>38</v>
      </c>
      <c r="M1750" t="s">
        <v>63</v>
      </c>
      <c r="P1750">
        <v>35.86</v>
      </c>
      <c r="R1750" t="s">
        <v>38</v>
      </c>
      <c r="S1750">
        <v>40.067799999999998</v>
      </c>
      <c r="T1750">
        <v>-74.923670000000001</v>
      </c>
      <c r="U1750">
        <v>0.48741666700000003</v>
      </c>
      <c r="V1750">
        <v>1</v>
      </c>
      <c r="W1750">
        <v>0</v>
      </c>
      <c r="X1750">
        <v>0</v>
      </c>
      <c r="Y1750">
        <v>177.86500000000001</v>
      </c>
      <c r="Z1750">
        <v>34007008001</v>
      </c>
      <c r="AA1750">
        <v>188.66048874932</v>
      </c>
      <c r="AB1750" t="s">
        <v>1420</v>
      </c>
      <c r="AC1750" t="s">
        <v>54</v>
      </c>
      <c r="AD1750" t="s">
        <v>537</v>
      </c>
      <c r="AE1750" t="s">
        <v>54</v>
      </c>
      <c r="AF1750" t="s">
        <v>8106</v>
      </c>
    </row>
    <row r="1751" spans="1:32" x14ac:dyDescent="0.3">
      <c r="A1751" t="s">
        <v>8107</v>
      </c>
      <c r="B1751" t="s">
        <v>8108</v>
      </c>
      <c r="C1751" t="s">
        <v>8109</v>
      </c>
      <c r="D1751" t="s">
        <v>8110</v>
      </c>
      <c r="E1751" t="s">
        <v>1665</v>
      </c>
      <c r="F1751">
        <v>8</v>
      </c>
      <c r="G1751">
        <v>2022</v>
      </c>
      <c r="H1751" s="1">
        <v>44945.448987951386</v>
      </c>
      <c r="I1751" t="s">
        <v>3355</v>
      </c>
      <c r="J1751">
        <v>35.14</v>
      </c>
      <c r="K1751">
        <v>0</v>
      </c>
      <c r="L1751" t="s">
        <v>38</v>
      </c>
      <c r="M1751" t="s">
        <v>679</v>
      </c>
      <c r="O1751">
        <v>35</v>
      </c>
      <c r="R1751" t="s">
        <v>52</v>
      </c>
      <c r="S1751">
        <v>41.793959999999998</v>
      </c>
      <c r="T1751">
        <v>-110.53457</v>
      </c>
      <c r="U1751">
        <v>0.25966666700000002</v>
      </c>
      <c r="V1751">
        <v>3</v>
      </c>
      <c r="W1751">
        <v>0</v>
      </c>
      <c r="X1751">
        <v>0</v>
      </c>
      <c r="Y1751">
        <v>94.713999999999999</v>
      </c>
      <c r="Z1751">
        <v>56000065001</v>
      </c>
      <c r="AA1751">
        <v>222.34986174027009</v>
      </c>
      <c r="AB1751" t="s">
        <v>407</v>
      </c>
      <c r="AC1751" t="s">
        <v>144</v>
      </c>
      <c r="AD1751" t="s">
        <v>54</v>
      </c>
      <c r="AE1751" t="s">
        <v>73</v>
      </c>
      <c r="AF1751" t="s">
        <v>8111</v>
      </c>
    </row>
    <row r="1752" spans="1:32" x14ac:dyDescent="0.3">
      <c r="A1752" t="s">
        <v>8112</v>
      </c>
      <c r="B1752" t="s">
        <v>8113</v>
      </c>
      <c r="C1752" t="s">
        <v>8114</v>
      </c>
      <c r="D1752" t="s">
        <v>1279</v>
      </c>
      <c r="E1752" t="s">
        <v>111</v>
      </c>
      <c r="F1752">
        <v>4</v>
      </c>
      <c r="G1752">
        <v>2022</v>
      </c>
      <c r="H1752" s="1">
        <v>44944.474210034721</v>
      </c>
      <c r="I1752" t="s">
        <v>3355</v>
      </c>
      <c r="J1752">
        <v>35.11</v>
      </c>
      <c r="K1752">
        <v>0</v>
      </c>
      <c r="L1752" t="s">
        <v>38</v>
      </c>
      <c r="M1752" t="s">
        <v>51</v>
      </c>
      <c r="N1752">
        <v>35.11</v>
      </c>
      <c r="R1752" t="s">
        <v>52</v>
      </c>
      <c r="S1752">
        <v>33.545999999999999</v>
      </c>
      <c r="T1752">
        <v>-83.492249999999999</v>
      </c>
      <c r="U1752">
        <v>0.230833333</v>
      </c>
      <c r="V1752">
        <v>1</v>
      </c>
      <c r="W1752">
        <v>1</v>
      </c>
      <c r="X1752">
        <v>1</v>
      </c>
      <c r="Y1752">
        <v>84.19</v>
      </c>
      <c r="AB1752" t="s">
        <v>41</v>
      </c>
      <c r="AC1752" t="s">
        <v>54</v>
      </c>
      <c r="AD1752" t="s">
        <v>54</v>
      </c>
      <c r="AE1752" t="s">
        <v>44</v>
      </c>
      <c r="AF1752" t="s">
        <v>8115</v>
      </c>
    </row>
    <row r="1753" spans="1:32" x14ac:dyDescent="0.3">
      <c r="A1753" t="s">
        <v>8116</v>
      </c>
      <c r="B1753" t="s">
        <v>8117</v>
      </c>
      <c r="C1753" t="s">
        <v>8118</v>
      </c>
      <c r="D1753" t="s">
        <v>8119</v>
      </c>
      <c r="E1753" t="s">
        <v>1719</v>
      </c>
      <c r="F1753">
        <v>7</v>
      </c>
      <c r="G1753">
        <v>2022</v>
      </c>
      <c r="H1753" s="1">
        <v>44971.54036071759</v>
      </c>
      <c r="I1753" t="s">
        <v>3355</v>
      </c>
      <c r="J1753">
        <v>34.58</v>
      </c>
      <c r="K1753">
        <v>0</v>
      </c>
      <c r="L1753" t="s">
        <v>38</v>
      </c>
      <c r="M1753" t="s">
        <v>51</v>
      </c>
      <c r="N1753">
        <v>34.57</v>
      </c>
      <c r="R1753" t="s">
        <v>52</v>
      </c>
      <c r="S1753">
        <v>38.170611000000001</v>
      </c>
      <c r="T1753">
        <v>-99.087249999999997</v>
      </c>
      <c r="U1753">
        <v>0.652458333</v>
      </c>
      <c r="V1753">
        <v>1</v>
      </c>
      <c r="W1753">
        <v>1</v>
      </c>
      <c r="X1753">
        <v>0</v>
      </c>
      <c r="Y1753">
        <v>238.14930000000001</v>
      </c>
      <c r="Z1753">
        <v>20001324001</v>
      </c>
      <c r="AA1753">
        <v>255.85713001235001</v>
      </c>
      <c r="AB1753" t="s">
        <v>118</v>
      </c>
      <c r="AC1753" t="s">
        <v>54</v>
      </c>
      <c r="AD1753" t="s">
        <v>54</v>
      </c>
      <c r="AE1753" t="s">
        <v>73</v>
      </c>
      <c r="AF1753" t="s">
        <v>8120</v>
      </c>
    </row>
    <row r="1754" spans="1:32" x14ac:dyDescent="0.3">
      <c r="A1754" t="s">
        <v>8121</v>
      </c>
      <c r="B1754" t="s">
        <v>8122</v>
      </c>
      <c r="C1754" t="s">
        <v>8123</v>
      </c>
      <c r="D1754" t="s">
        <v>1995</v>
      </c>
      <c r="E1754" t="s">
        <v>136</v>
      </c>
      <c r="F1754">
        <v>4</v>
      </c>
      <c r="G1754">
        <v>2022</v>
      </c>
      <c r="H1754" s="1">
        <v>44964.703818506947</v>
      </c>
      <c r="I1754" t="s">
        <v>3355</v>
      </c>
      <c r="J1754">
        <v>34.5</v>
      </c>
      <c r="K1754">
        <v>0</v>
      </c>
      <c r="L1754" t="s">
        <v>38</v>
      </c>
      <c r="M1754" t="s">
        <v>51</v>
      </c>
      <c r="N1754">
        <v>34.5</v>
      </c>
      <c r="R1754" t="s">
        <v>52</v>
      </c>
      <c r="S1754">
        <v>34.780960999999998</v>
      </c>
      <c r="T1754">
        <v>-76.865762000000004</v>
      </c>
      <c r="U1754">
        <v>0.35926666699999998</v>
      </c>
      <c r="V1754">
        <v>1</v>
      </c>
      <c r="W1754">
        <v>1.2</v>
      </c>
      <c r="X1754">
        <v>0</v>
      </c>
      <c r="Y1754">
        <v>131.20400000000001</v>
      </c>
      <c r="Z1754">
        <v>37001608001</v>
      </c>
      <c r="AA1754">
        <v>273.15707830499997</v>
      </c>
      <c r="AB1754" t="s">
        <v>54</v>
      </c>
      <c r="AC1754" t="s">
        <v>54</v>
      </c>
      <c r="AD1754" t="s">
        <v>54</v>
      </c>
      <c r="AE1754" t="s">
        <v>65</v>
      </c>
      <c r="AF1754" t="s">
        <v>8124</v>
      </c>
    </row>
    <row r="1755" spans="1:32" x14ac:dyDescent="0.3">
      <c r="A1755" t="s">
        <v>8125</v>
      </c>
      <c r="B1755" t="s">
        <v>8126</v>
      </c>
      <c r="C1755" t="s">
        <v>8127</v>
      </c>
      <c r="D1755" t="s">
        <v>8128</v>
      </c>
      <c r="E1755" t="s">
        <v>503</v>
      </c>
      <c r="F1755">
        <v>5</v>
      </c>
      <c r="G1755">
        <v>2022</v>
      </c>
      <c r="H1755" s="1">
        <v>44943.558216724537</v>
      </c>
      <c r="I1755" t="s">
        <v>3355</v>
      </c>
      <c r="J1755">
        <v>34.32</v>
      </c>
      <c r="K1755">
        <v>0</v>
      </c>
      <c r="L1755" t="s">
        <v>38</v>
      </c>
      <c r="M1755" t="s">
        <v>51</v>
      </c>
      <c r="N1755">
        <v>34.31</v>
      </c>
      <c r="R1755" t="s">
        <v>52</v>
      </c>
      <c r="S1755">
        <v>43.626244999999997</v>
      </c>
      <c r="T1755">
        <v>-84.755808999999999</v>
      </c>
      <c r="U1755">
        <v>0</v>
      </c>
      <c r="V1755">
        <v>1</v>
      </c>
      <c r="W1755">
        <v>2.4</v>
      </c>
      <c r="X1755">
        <v>1.2</v>
      </c>
      <c r="Y1755">
        <v>0</v>
      </c>
      <c r="AB1755" t="s">
        <v>41</v>
      </c>
      <c r="AC1755" t="s">
        <v>64</v>
      </c>
      <c r="AD1755" t="s">
        <v>54</v>
      </c>
      <c r="AE1755" t="s">
        <v>73</v>
      </c>
      <c r="AF1755" t="s">
        <v>8129</v>
      </c>
    </row>
    <row r="1756" spans="1:32" x14ac:dyDescent="0.3">
      <c r="A1756" t="s">
        <v>8130</v>
      </c>
      <c r="B1756" t="s">
        <v>8131</v>
      </c>
      <c r="C1756" t="s">
        <v>8132</v>
      </c>
      <c r="D1756" t="s">
        <v>8133</v>
      </c>
      <c r="E1756" t="s">
        <v>117</v>
      </c>
      <c r="F1756">
        <v>5</v>
      </c>
      <c r="G1756">
        <v>2022</v>
      </c>
      <c r="H1756" s="1">
        <v>44950.496174270833</v>
      </c>
      <c r="I1756" t="s">
        <v>3355</v>
      </c>
      <c r="J1756">
        <v>32.479999999999997</v>
      </c>
      <c r="K1756">
        <v>0</v>
      </c>
      <c r="L1756" t="s">
        <v>38</v>
      </c>
      <c r="M1756" t="s">
        <v>51</v>
      </c>
      <c r="N1756">
        <v>85.35</v>
      </c>
      <c r="R1756" t="s">
        <v>52</v>
      </c>
      <c r="S1756">
        <v>41.329631999999997</v>
      </c>
      <c r="T1756">
        <v>-88.722195999999997</v>
      </c>
      <c r="U1756">
        <v>1.0569166670000001</v>
      </c>
      <c r="V1756">
        <v>2</v>
      </c>
      <c r="W1756">
        <v>3.15</v>
      </c>
      <c r="X1756">
        <v>1.23</v>
      </c>
      <c r="Y1756">
        <v>385.19299999999998</v>
      </c>
      <c r="Z1756">
        <v>17009930001</v>
      </c>
      <c r="AA1756">
        <v>431.58818372190018</v>
      </c>
      <c r="AB1756" t="s">
        <v>3891</v>
      </c>
      <c r="AC1756" t="s">
        <v>72</v>
      </c>
      <c r="AD1756" t="s">
        <v>54</v>
      </c>
      <c r="AE1756" t="s">
        <v>54</v>
      </c>
      <c r="AF1756" t="s">
        <v>8134</v>
      </c>
    </row>
    <row r="1757" spans="1:32" x14ac:dyDescent="0.3">
      <c r="A1757" t="s">
        <v>8135</v>
      </c>
      <c r="B1757" t="s">
        <v>8136</v>
      </c>
      <c r="C1757" t="s">
        <v>8137</v>
      </c>
      <c r="D1757" t="s">
        <v>8138</v>
      </c>
      <c r="E1757" t="s">
        <v>111</v>
      </c>
      <c r="F1757">
        <v>4</v>
      </c>
      <c r="G1757">
        <v>2022</v>
      </c>
      <c r="H1757" s="1">
        <v>44963.397634074077</v>
      </c>
      <c r="I1757" t="s">
        <v>3355</v>
      </c>
      <c r="J1757">
        <v>32.4</v>
      </c>
      <c r="K1757">
        <v>0</v>
      </c>
      <c r="L1757" t="s">
        <v>38</v>
      </c>
      <c r="M1757" t="s">
        <v>630</v>
      </c>
      <c r="N1757">
        <v>32.4</v>
      </c>
      <c r="O1757">
        <v>130</v>
      </c>
      <c r="R1757" t="s">
        <v>490</v>
      </c>
      <c r="S1757">
        <v>34.876511000000001</v>
      </c>
      <c r="T1757">
        <v>-85.276336000000001</v>
      </c>
      <c r="U1757">
        <v>1.2599166669999999</v>
      </c>
      <c r="V1757">
        <v>1</v>
      </c>
      <c r="W1757">
        <v>3.5</v>
      </c>
      <c r="X1757">
        <v>1.448</v>
      </c>
      <c r="Y1757">
        <v>458.53800000000001</v>
      </c>
      <c r="Z1757">
        <v>13000047001</v>
      </c>
      <c r="AA1757">
        <v>985.18652908670003</v>
      </c>
      <c r="AB1757" t="s">
        <v>41</v>
      </c>
      <c r="AC1757" t="s">
        <v>72</v>
      </c>
      <c r="AD1757" t="s">
        <v>54</v>
      </c>
      <c r="AE1757" t="s">
        <v>73</v>
      </c>
      <c r="AF1757" t="s">
        <v>8139</v>
      </c>
    </row>
    <row r="1758" spans="1:32" x14ac:dyDescent="0.3">
      <c r="A1758" t="s">
        <v>8140</v>
      </c>
      <c r="B1758" t="s">
        <v>8141</v>
      </c>
      <c r="C1758" t="s">
        <v>8142</v>
      </c>
      <c r="D1758" t="s">
        <v>8143</v>
      </c>
      <c r="E1758" t="s">
        <v>136</v>
      </c>
      <c r="F1758">
        <v>4</v>
      </c>
      <c r="G1758">
        <v>2022</v>
      </c>
      <c r="H1758" s="1">
        <v>44965.35872837963</v>
      </c>
      <c r="I1758" t="s">
        <v>3355</v>
      </c>
      <c r="J1758">
        <v>32.22</v>
      </c>
      <c r="K1758">
        <v>0</v>
      </c>
      <c r="L1758" t="s">
        <v>38</v>
      </c>
      <c r="M1758" t="s">
        <v>51</v>
      </c>
      <c r="N1758">
        <v>32.22</v>
      </c>
      <c r="R1758" t="s">
        <v>52</v>
      </c>
      <c r="S1758">
        <v>35.853377999999999</v>
      </c>
      <c r="T1758">
        <v>-77.030738999999997</v>
      </c>
      <c r="U1758">
        <v>0.600066667</v>
      </c>
      <c r="V1758">
        <v>1</v>
      </c>
      <c r="W1758">
        <v>1.68</v>
      </c>
      <c r="X1758">
        <v>0</v>
      </c>
      <c r="Y1758">
        <v>218.96979999999999</v>
      </c>
      <c r="Z1758">
        <v>37005901001</v>
      </c>
      <c r="AA1758">
        <v>586.55929948027006</v>
      </c>
      <c r="AB1758" t="s">
        <v>41</v>
      </c>
      <c r="AC1758" t="s">
        <v>54</v>
      </c>
      <c r="AD1758" t="s">
        <v>54</v>
      </c>
      <c r="AE1758" t="s">
        <v>73</v>
      </c>
      <c r="AF1758" t="s">
        <v>8144</v>
      </c>
    </row>
    <row r="1759" spans="1:32" x14ac:dyDescent="0.3">
      <c r="A1759" t="s">
        <v>8145</v>
      </c>
      <c r="B1759" t="s">
        <v>8146</v>
      </c>
      <c r="C1759" t="s">
        <v>8147</v>
      </c>
      <c r="D1759" t="s">
        <v>4671</v>
      </c>
      <c r="E1759" t="s">
        <v>111</v>
      </c>
      <c r="F1759">
        <v>4</v>
      </c>
      <c r="G1759">
        <v>2022</v>
      </c>
      <c r="H1759" s="1">
        <v>44972.638357245371</v>
      </c>
      <c r="I1759" t="s">
        <v>3355</v>
      </c>
      <c r="J1759">
        <v>31.5</v>
      </c>
      <c r="K1759">
        <v>0</v>
      </c>
      <c r="L1759" t="s">
        <v>38</v>
      </c>
      <c r="M1759" t="s">
        <v>79</v>
      </c>
      <c r="Q1759">
        <v>31.5</v>
      </c>
      <c r="R1759" t="s">
        <v>52</v>
      </c>
      <c r="S1759">
        <v>33.358753999999998</v>
      </c>
      <c r="T1759">
        <v>-84.344500999999994</v>
      </c>
      <c r="AB1759" t="s">
        <v>41</v>
      </c>
      <c r="AC1759" t="s">
        <v>54</v>
      </c>
      <c r="AD1759" t="s">
        <v>54</v>
      </c>
      <c r="AE1759" t="s">
        <v>73</v>
      </c>
      <c r="AF1759" t="s">
        <v>8148</v>
      </c>
    </row>
    <row r="1760" spans="1:32" x14ac:dyDescent="0.3">
      <c r="A1760" t="s">
        <v>8149</v>
      </c>
      <c r="B1760" t="s">
        <v>8150</v>
      </c>
      <c r="C1760" t="s">
        <v>8151</v>
      </c>
      <c r="D1760" t="s">
        <v>8152</v>
      </c>
      <c r="E1760" t="s">
        <v>1023</v>
      </c>
      <c r="F1760">
        <v>8</v>
      </c>
      <c r="G1760">
        <v>2022</v>
      </c>
      <c r="H1760" s="1">
        <v>44965.716239675923</v>
      </c>
      <c r="I1760" t="s">
        <v>3355</v>
      </c>
      <c r="J1760">
        <v>30.4</v>
      </c>
      <c r="K1760">
        <v>0</v>
      </c>
      <c r="L1760" t="s">
        <v>38</v>
      </c>
      <c r="M1760" t="s">
        <v>79</v>
      </c>
      <c r="Q1760">
        <v>166.32</v>
      </c>
      <c r="R1760" t="s">
        <v>94</v>
      </c>
      <c r="S1760">
        <v>40.083840000000002</v>
      </c>
      <c r="T1760">
        <v>-104.82462</v>
      </c>
      <c r="U1760">
        <v>1.515833333</v>
      </c>
      <c r="V1760">
        <v>1</v>
      </c>
      <c r="W1760">
        <v>2.75</v>
      </c>
      <c r="X1760">
        <v>0</v>
      </c>
      <c r="Y1760">
        <v>553.71</v>
      </c>
      <c r="Z1760">
        <v>8000126001</v>
      </c>
      <c r="AA1760">
        <v>404.27247589140001</v>
      </c>
      <c r="AB1760" t="s">
        <v>41</v>
      </c>
      <c r="AC1760" t="s">
        <v>64</v>
      </c>
      <c r="AD1760" t="s">
        <v>54</v>
      </c>
      <c r="AE1760" t="s">
        <v>73</v>
      </c>
      <c r="AF1760" t="s">
        <v>8153</v>
      </c>
    </row>
    <row r="1761" spans="1:32" x14ac:dyDescent="0.3">
      <c r="A1761" t="s">
        <v>8154</v>
      </c>
      <c r="B1761" t="s">
        <v>8155</v>
      </c>
      <c r="C1761" t="s">
        <v>8156</v>
      </c>
      <c r="D1761" t="s">
        <v>6736</v>
      </c>
      <c r="E1761" t="s">
        <v>641</v>
      </c>
      <c r="F1761">
        <v>3</v>
      </c>
      <c r="G1761">
        <v>2022</v>
      </c>
      <c r="H1761" s="1">
        <v>44985.356067638888</v>
      </c>
      <c r="I1761" t="s">
        <v>3355</v>
      </c>
      <c r="J1761">
        <v>30.14</v>
      </c>
      <c r="K1761">
        <v>0</v>
      </c>
      <c r="L1761" t="s">
        <v>38</v>
      </c>
      <c r="M1761" t="s">
        <v>79</v>
      </c>
      <c r="Q1761">
        <v>30.14</v>
      </c>
      <c r="R1761" t="s">
        <v>94</v>
      </c>
      <c r="S1761">
        <v>37.724049999999998</v>
      </c>
      <c r="T1761">
        <v>-79.364500000000007</v>
      </c>
      <c r="U1761">
        <v>1.332666667</v>
      </c>
      <c r="V1761">
        <v>2</v>
      </c>
      <c r="W1761">
        <v>2.25</v>
      </c>
      <c r="X1761">
        <v>0</v>
      </c>
      <c r="Y1761">
        <v>484.97899999999998</v>
      </c>
      <c r="Z1761">
        <v>51000276001</v>
      </c>
      <c r="AA1761">
        <v>783.050291141</v>
      </c>
      <c r="AB1761" t="s">
        <v>53</v>
      </c>
      <c r="AC1761" t="s">
        <v>42</v>
      </c>
      <c r="AD1761" t="s">
        <v>54</v>
      </c>
      <c r="AE1761" t="s">
        <v>54</v>
      </c>
      <c r="AF1761" t="s">
        <v>8157</v>
      </c>
    </row>
    <row r="1762" spans="1:32" x14ac:dyDescent="0.3">
      <c r="A1762" t="s">
        <v>8158</v>
      </c>
      <c r="B1762" t="s">
        <v>8159</v>
      </c>
      <c r="C1762" t="s">
        <v>8160</v>
      </c>
      <c r="D1762" t="s">
        <v>8161</v>
      </c>
      <c r="E1762" t="s">
        <v>600</v>
      </c>
      <c r="F1762">
        <v>4</v>
      </c>
      <c r="G1762">
        <v>2022</v>
      </c>
      <c r="H1762" s="1">
        <v>44999.482294247682</v>
      </c>
      <c r="I1762" t="s">
        <v>3355</v>
      </c>
      <c r="J1762">
        <v>29.31</v>
      </c>
      <c r="K1762">
        <v>0</v>
      </c>
      <c r="L1762" t="s">
        <v>38</v>
      </c>
      <c r="M1762" t="s">
        <v>51</v>
      </c>
      <c r="N1762">
        <v>29.31</v>
      </c>
      <c r="R1762" t="s">
        <v>52</v>
      </c>
      <c r="S1762">
        <v>30.433682999999998</v>
      </c>
      <c r="T1762">
        <v>-85.048896999999997</v>
      </c>
      <c r="U1762">
        <v>0.62133333300000004</v>
      </c>
      <c r="V1762">
        <v>1</v>
      </c>
      <c r="W1762">
        <v>1.5</v>
      </c>
      <c r="X1762">
        <v>0</v>
      </c>
      <c r="Y1762">
        <v>227.66399999999999</v>
      </c>
      <c r="Z1762">
        <v>12000100001</v>
      </c>
      <c r="AA1762">
        <v>416.10928261794999</v>
      </c>
      <c r="AB1762" t="s">
        <v>41</v>
      </c>
      <c r="AC1762" t="s">
        <v>54</v>
      </c>
      <c r="AD1762" t="s">
        <v>54</v>
      </c>
      <c r="AE1762" t="s">
        <v>73</v>
      </c>
      <c r="AF1762" t="s">
        <v>8162</v>
      </c>
    </row>
    <row r="1763" spans="1:32" x14ac:dyDescent="0.3">
      <c r="A1763" t="s">
        <v>8163</v>
      </c>
      <c r="B1763" t="s">
        <v>8164</v>
      </c>
      <c r="C1763" t="s">
        <v>8165</v>
      </c>
      <c r="D1763" t="s">
        <v>8166</v>
      </c>
      <c r="E1763" t="s">
        <v>543</v>
      </c>
      <c r="F1763">
        <v>7</v>
      </c>
      <c r="G1763">
        <v>2022</v>
      </c>
      <c r="H1763" s="1">
        <v>44963.465976990738</v>
      </c>
      <c r="I1763" t="s">
        <v>3355</v>
      </c>
      <c r="J1763">
        <v>29.25</v>
      </c>
      <c r="K1763">
        <v>0</v>
      </c>
      <c r="L1763" t="s">
        <v>38</v>
      </c>
      <c r="M1763" t="s">
        <v>51</v>
      </c>
      <c r="N1763">
        <v>29.25</v>
      </c>
      <c r="R1763" t="s">
        <v>52</v>
      </c>
      <c r="S1763">
        <v>36.696998999999998</v>
      </c>
      <c r="T1763">
        <v>-93.853911999999994</v>
      </c>
      <c r="U1763">
        <v>0.61083333299999998</v>
      </c>
      <c r="V1763">
        <v>1</v>
      </c>
      <c r="W1763">
        <v>0</v>
      </c>
      <c r="X1763">
        <v>0</v>
      </c>
      <c r="Y1763">
        <v>222.99</v>
      </c>
      <c r="Z1763">
        <v>29003081001</v>
      </c>
      <c r="AA1763">
        <v>315.04116364510003</v>
      </c>
      <c r="AB1763" t="s">
        <v>54</v>
      </c>
      <c r="AC1763" t="s">
        <v>54</v>
      </c>
      <c r="AD1763" t="s">
        <v>54</v>
      </c>
      <c r="AE1763" t="s">
        <v>73</v>
      </c>
      <c r="AF1763" t="s">
        <v>8167</v>
      </c>
    </row>
    <row r="1764" spans="1:32" x14ac:dyDescent="0.3">
      <c r="A1764" t="s">
        <v>8168</v>
      </c>
      <c r="B1764" t="s">
        <v>8169</v>
      </c>
      <c r="C1764" t="s">
        <v>8170</v>
      </c>
      <c r="D1764" t="s">
        <v>8171</v>
      </c>
      <c r="E1764" t="s">
        <v>213</v>
      </c>
      <c r="F1764">
        <v>3</v>
      </c>
      <c r="G1764">
        <v>2022</v>
      </c>
      <c r="H1764" s="1">
        <v>44986.7210352662</v>
      </c>
      <c r="I1764" t="s">
        <v>3355</v>
      </c>
      <c r="J1764">
        <v>28.69</v>
      </c>
      <c r="K1764">
        <v>0</v>
      </c>
      <c r="L1764" t="s">
        <v>38</v>
      </c>
      <c r="M1764" t="s">
        <v>79</v>
      </c>
      <c r="Q1764">
        <v>28.69</v>
      </c>
      <c r="R1764" t="s">
        <v>52</v>
      </c>
      <c r="S1764">
        <v>40.336289999999998</v>
      </c>
      <c r="T1764">
        <v>-79.889240000000001</v>
      </c>
      <c r="U1764">
        <v>0.80908333300000002</v>
      </c>
      <c r="V1764">
        <v>1</v>
      </c>
      <c r="W1764">
        <v>1.2</v>
      </c>
      <c r="X1764">
        <v>0</v>
      </c>
      <c r="Y1764">
        <v>294.19900000000001</v>
      </c>
      <c r="Z1764">
        <v>42005273001</v>
      </c>
      <c r="AA1764">
        <v>347.82001304170001</v>
      </c>
      <c r="AB1764" t="s">
        <v>41</v>
      </c>
      <c r="AC1764" t="s">
        <v>54</v>
      </c>
      <c r="AD1764" t="s">
        <v>54</v>
      </c>
      <c r="AE1764" t="s">
        <v>65</v>
      </c>
      <c r="AF1764" t="s">
        <v>8172</v>
      </c>
    </row>
    <row r="1765" spans="1:32" x14ac:dyDescent="0.3">
      <c r="A1765" t="s">
        <v>8173</v>
      </c>
      <c r="B1765" t="s">
        <v>8174</v>
      </c>
      <c r="C1765" t="s">
        <v>8175</v>
      </c>
      <c r="D1765" t="s">
        <v>8176</v>
      </c>
      <c r="E1765" t="s">
        <v>726</v>
      </c>
      <c r="F1765">
        <v>6</v>
      </c>
      <c r="G1765">
        <v>2022</v>
      </c>
      <c r="H1765" s="1">
        <v>45001.563415532408</v>
      </c>
      <c r="I1765" t="s">
        <v>3355</v>
      </c>
      <c r="J1765">
        <v>28</v>
      </c>
      <c r="K1765">
        <v>0</v>
      </c>
      <c r="L1765" t="s">
        <v>38</v>
      </c>
      <c r="M1765" t="s">
        <v>51</v>
      </c>
      <c r="N1765">
        <v>28</v>
      </c>
      <c r="R1765" t="s">
        <v>86</v>
      </c>
      <c r="S1765">
        <v>33.26661</v>
      </c>
      <c r="T1765">
        <v>-93.264790000000005</v>
      </c>
      <c r="U1765">
        <v>1.715416667</v>
      </c>
      <c r="V1765">
        <v>1</v>
      </c>
      <c r="W1765">
        <v>2.5</v>
      </c>
      <c r="X1765">
        <v>2.65</v>
      </c>
      <c r="Y1765">
        <v>625.66600000000005</v>
      </c>
      <c r="Z1765">
        <v>5000018002</v>
      </c>
      <c r="AA1765">
        <v>693.45476945695987</v>
      </c>
      <c r="AB1765" t="s">
        <v>54</v>
      </c>
      <c r="AC1765" t="s">
        <v>54</v>
      </c>
      <c r="AD1765" t="s">
        <v>537</v>
      </c>
      <c r="AE1765" t="s">
        <v>73</v>
      </c>
      <c r="AF1765" t="s">
        <v>8177</v>
      </c>
    </row>
    <row r="1766" spans="1:32" x14ac:dyDescent="0.3">
      <c r="A1766" t="s">
        <v>8178</v>
      </c>
      <c r="B1766" t="s">
        <v>8179</v>
      </c>
      <c r="C1766" t="s">
        <v>8180</v>
      </c>
      <c r="D1766" t="s">
        <v>8181</v>
      </c>
      <c r="E1766" t="s">
        <v>259</v>
      </c>
      <c r="F1766">
        <v>7</v>
      </c>
      <c r="G1766">
        <v>2022</v>
      </c>
      <c r="H1766" s="1">
        <v>44936.560305173611</v>
      </c>
      <c r="I1766" t="s">
        <v>3355</v>
      </c>
      <c r="J1766">
        <v>27.9</v>
      </c>
      <c r="K1766">
        <v>0</v>
      </c>
      <c r="L1766" t="s">
        <v>38</v>
      </c>
      <c r="M1766" t="s">
        <v>51</v>
      </c>
      <c r="N1766">
        <v>27.9</v>
      </c>
      <c r="R1766" t="s">
        <v>52</v>
      </c>
      <c r="S1766">
        <v>43.259700000000002</v>
      </c>
      <c r="T1766">
        <v>-93.632499999999993</v>
      </c>
      <c r="U1766">
        <v>0</v>
      </c>
      <c r="V1766">
        <v>1</v>
      </c>
      <c r="W1766">
        <v>3.15</v>
      </c>
      <c r="X1766">
        <v>1.65</v>
      </c>
      <c r="Y1766">
        <v>0</v>
      </c>
      <c r="Z1766">
        <v>19000301001</v>
      </c>
      <c r="AA1766">
        <v>362.38839055130001</v>
      </c>
      <c r="AB1766" t="s">
        <v>53</v>
      </c>
      <c r="AC1766" t="s">
        <v>42</v>
      </c>
      <c r="AD1766" t="s">
        <v>54</v>
      </c>
      <c r="AE1766" t="s">
        <v>73</v>
      </c>
      <c r="AF1766" t="s">
        <v>8182</v>
      </c>
    </row>
    <row r="1767" spans="1:32" x14ac:dyDescent="0.3">
      <c r="A1767" t="s">
        <v>8183</v>
      </c>
      <c r="B1767" t="s">
        <v>8184</v>
      </c>
      <c r="C1767" t="s">
        <v>8185</v>
      </c>
      <c r="D1767" t="s">
        <v>8186</v>
      </c>
      <c r="E1767" t="s">
        <v>259</v>
      </c>
      <c r="F1767">
        <v>7</v>
      </c>
      <c r="G1767">
        <v>2022</v>
      </c>
      <c r="H1767" s="1">
        <v>44949.636096423608</v>
      </c>
      <c r="I1767" t="s">
        <v>3355</v>
      </c>
      <c r="J1767">
        <v>27.09</v>
      </c>
      <c r="K1767">
        <v>0</v>
      </c>
      <c r="L1767" t="s">
        <v>38</v>
      </c>
      <c r="M1767" t="s">
        <v>51</v>
      </c>
      <c r="N1767">
        <v>27.09</v>
      </c>
      <c r="R1767" t="s">
        <v>52</v>
      </c>
      <c r="S1767">
        <v>42.354999999999997</v>
      </c>
      <c r="T1767">
        <v>-93.082534999999993</v>
      </c>
      <c r="U1767">
        <v>0</v>
      </c>
      <c r="V1767">
        <v>1</v>
      </c>
      <c r="W1767">
        <v>1.9670000000000001</v>
      </c>
      <c r="X1767">
        <v>1.5149999999999999</v>
      </c>
      <c r="Y1767">
        <v>0</v>
      </c>
      <c r="Z1767">
        <v>19000263001</v>
      </c>
      <c r="AA1767">
        <v>128.20172208448</v>
      </c>
      <c r="AB1767" t="s">
        <v>41</v>
      </c>
      <c r="AC1767" t="s">
        <v>54</v>
      </c>
      <c r="AD1767" t="s">
        <v>54</v>
      </c>
      <c r="AE1767" t="s">
        <v>54</v>
      </c>
      <c r="AF1767" t="s">
        <v>8187</v>
      </c>
    </row>
    <row r="1768" spans="1:32" x14ac:dyDescent="0.3">
      <c r="A1768" t="s">
        <v>8074</v>
      </c>
      <c r="B1768" t="s">
        <v>8188</v>
      </c>
      <c r="C1768" t="s">
        <v>8189</v>
      </c>
      <c r="D1768" t="s">
        <v>3011</v>
      </c>
      <c r="E1768" t="s">
        <v>543</v>
      </c>
      <c r="F1768">
        <v>7</v>
      </c>
      <c r="G1768">
        <v>2022</v>
      </c>
      <c r="H1768" s="1">
        <v>44973.536730486114</v>
      </c>
      <c r="I1768" t="s">
        <v>3355</v>
      </c>
      <c r="J1768">
        <v>25.55</v>
      </c>
      <c r="K1768">
        <v>0</v>
      </c>
      <c r="L1768" t="s">
        <v>38</v>
      </c>
      <c r="M1768" t="s">
        <v>51</v>
      </c>
      <c r="N1768">
        <v>25.55</v>
      </c>
      <c r="R1768" t="s">
        <v>52</v>
      </c>
      <c r="S1768">
        <v>39.017888999999997</v>
      </c>
      <c r="T1768">
        <v>-93.981471999999997</v>
      </c>
      <c r="U1768">
        <v>0.152</v>
      </c>
      <c r="V1768">
        <v>2</v>
      </c>
      <c r="W1768">
        <v>0</v>
      </c>
      <c r="X1768">
        <v>0</v>
      </c>
      <c r="Y1768">
        <v>55.421999999999997</v>
      </c>
      <c r="Z1768">
        <v>29001036003</v>
      </c>
      <c r="AA1768">
        <v>219.25408151948</v>
      </c>
      <c r="AB1768" t="s">
        <v>41</v>
      </c>
      <c r="AC1768" t="s">
        <v>54</v>
      </c>
      <c r="AD1768" t="s">
        <v>54</v>
      </c>
      <c r="AE1768" t="s">
        <v>73</v>
      </c>
      <c r="AF1768" t="s">
        <v>8190</v>
      </c>
    </row>
    <row r="1769" spans="1:32" x14ac:dyDescent="0.3">
      <c r="A1769" t="s">
        <v>8191</v>
      </c>
      <c r="B1769" t="s">
        <v>8192</v>
      </c>
      <c r="C1769" t="s">
        <v>8193</v>
      </c>
      <c r="D1769" t="s">
        <v>8194</v>
      </c>
      <c r="E1769" t="s">
        <v>1913</v>
      </c>
      <c r="F1769">
        <v>8</v>
      </c>
      <c r="G1769">
        <v>2022</v>
      </c>
      <c r="H1769" s="1">
        <v>44968.480410671298</v>
      </c>
      <c r="I1769" t="s">
        <v>3355</v>
      </c>
      <c r="J1769">
        <v>25</v>
      </c>
      <c r="K1769">
        <v>0</v>
      </c>
      <c r="L1769" t="s">
        <v>38</v>
      </c>
      <c r="M1769" t="s">
        <v>79</v>
      </c>
      <c r="Q1769">
        <v>25</v>
      </c>
      <c r="R1769" t="s">
        <v>52</v>
      </c>
      <c r="S1769">
        <v>45.734699999999997</v>
      </c>
      <c r="T1769">
        <v>-107.58091899999999</v>
      </c>
      <c r="Z1769">
        <v>30000005001</v>
      </c>
      <c r="AA1769">
        <v>178.46262449260001</v>
      </c>
      <c r="AB1769" t="s">
        <v>118</v>
      </c>
      <c r="AC1769" t="s">
        <v>144</v>
      </c>
      <c r="AD1769" t="s">
        <v>54</v>
      </c>
      <c r="AE1769" t="s">
        <v>54</v>
      </c>
      <c r="AF1769" t="s">
        <v>8195</v>
      </c>
    </row>
    <row r="1770" spans="1:32" x14ac:dyDescent="0.3">
      <c r="A1770" t="s">
        <v>8196</v>
      </c>
      <c r="B1770" t="s">
        <v>8197</v>
      </c>
      <c r="C1770" t="s">
        <v>8198</v>
      </c>
      <c r="D1770" t="s">
        <v>8199</v>
      </c>
      <c r="E1770" t="s">
        <v>136</v>
      </c>
      <c r="F1770">
        <v>4</v>
      </c>
      <c r="G1770">
        <v>2022</v>
      </c>
      <c r="H1770" s="1">
        <v>44974.373997997682</v>
      </c>
      <c r="I1770" t="s">
        <v>3355</v>
      </c>
      <c r="J1770">
        <v>25</v>
      </c>
      <c r="K1770">
        <v>0</v>
      </c>
      <c r="L1770" t="s">
        <v>38</v>
      </c>
      <c r="M1770" t="s">
        <v>51</v>
      </c>
      <c r="N1770">
        <v>25</v>
      </c>
      <c r="R1770" t="s">
        <v>52</v>
      </c>
      <c r="S1770">
        <v>36.130887000000001</v>
      </c>
      <c r="T1770">
        <v>-80.632510999999994</v>
      </c>
      <c r="U1770">
        <v>0.79251666700000001</v>
      </c>
      <c r="V1770">
        <v>1</v>
      </c>
      <c r="W1770">
        <v>2.5</v>
      </c>
      <c r="X1770">
        <v>0</v>
      </c>
      <c r="Y1770">
        <v>289.18180000000001</v>
      </c>
      <c r="Z1770">
        <v>37009901001</v>
      </c>
      <c r="AA1770">
        <v>509.89321283599998</v>
      </c>
      <c r="AB1770" t="s">
        <v>41</v>
      </c>
      <c r="AC1770" t="s">
        <v>54</v>
      </c>
      <c r="AD1770" t="s">
        <v>54</v>
      </c>
      <c r="AE1770" t="s">
        <v>73</v>
      </c>
      <c r="AF1770" t="s">
        <v>8200</v>
      </c>
    </row>
    <row r="1771" spans="1:32" x14ac:dyDescent="0.3">
      <c r="A1771" t="s">
        <v>8201</v>
      </c>
      <c r="B1771" t="s">
        <v>8202</v>
      </c>
      <c r="C1771" t="s">
        <v>8202</v>
      </c>
      <c r="D1771" t="s">
        <v>98</v>
      </c>
      <c r="E1771" t="s">
        <v>99</v>
      </c>
      <c r="F1771">
        <v>6</v>
      </c>
      <c r="G1771">
        <v>2022</v>
      </c>
      <c r="H1771" s="1">
        <v>44825.568935902775</v>
      </c>
      <c r="I1771" t="s">
        <v>3355</v>
      </c>
      <c r="J1771">
        <v>24.753</v>
      </c>
      <c r="K1771">
        <v>0</v>
      </c>
      <c r="L1771" t="s">
        <v>38</v>
      </c>
      <c r="M1771" t="s">
        <v>51</v>
      </c>
      <c r="N1771">
        <v>24.753799999999998</v>
      </c>
      <c r="R1771" t="s">
        <v>52</v>
      </c>
      <c r="S1771">
        <v>29.701111000000001</v>
      </c>
      <c r="T1771">
        <v>-95.793054999999995</v>
      </c>
      <c r="U1771">
        <v>9.0119749999999998E-2</v>
      </c>
      <c r="V1771">
        <v>1</v>
      </c>
      <c r="W1771">
        <v>0.125</v>
      </c>
      <c r="X1771">
        <v>0</v>
      </c>
      <c r="Y1771">
        <v>32.891914999999997</v>
      </c>
      <c r="AB1771" t="s">
        <v>41</v>
      </c>
      <c r="AC1771" t="s">
        <v>54</v>
      </c>
      <c r="AD1771" t="s">
        <v>54</v>
      </c>
      <c r="AE1771" t="s">
        <v>54</v>
      </c>
      <c r="AF1771" t="s">
        <v>8203</v>
      </c>
    </row>
    <row r="1772" spans="1:32" x14ac:dyDescent="0.3">
      <c r="A1772" t="s">
        <v>8204</v>
      </c>
      <c r="B1772" t="s">
        <v>8205</v>
      </c>
      <c r="C1772" t="s">
        <v>8206</v>
      </c>
      <c r="D1772" t="s">
        <v>8207</v>
      </c>
      <c r="E1772" t="s">
        <v>641</v>
      </c>
      <c r="F1772">
        <v>3</v>
      </c>
      <c r="G1772">
        <v>2022</v>
      </c>
      <c r="H1772" s="1">
        <v>44932.292151377318</v>
      </c>
      <c r="I1772" t="s">
        <v>3355</v>
      </c>
      <c r="J1772">
        <v>24.2</v>
      </c>
      <c r="K1772">
        <v>0</v>
      </c>
      <c r="L1772" t="s">
        <v>38</v>
      </c>
      <c r="M1772" t="s">
        <v>79</v>
      </c>
      <c r="Q1772">
        <v>24.2</v>
      </c>
      <c r="R1772" t="s">
        <v>94</v>
      </c>
      <c r="S1772">
        <v>36.789793000000003</v>
      </c>
      <c r="T1772">
        <v>-80.751883000000007</v>
      </c>
      <c r="U1772">
        <v>0.36941666699999998</v>
      </c>
      <c r="V1772">
        <v>1</v>
      </c>
      <c r="W1772">
        <v>1.25</v>
      </c>
      <c r="X1772">
        <v>0</v>
      </c>
      <c r="Y1772">
        <v>134.81200000000001</v>
      </c>
      <c r="Z1772">
        <v>51001400077</v>
      </c>
      <c r="AA1772">
        <v>455.26179717500003</v>
      </c>
      <c r="AB1772" t="s">
        <v>41</v>
      </c>
      <c r="AC1772" t="s">
        <v>54</v>
      </c>
      <c r="AD1772" t="s">
        <v>54</v>
      </c>
      <c r="AE1772" t="s">
        <v>73</v>
      </c>
      <c r="AF1772" t="s">
        <v>8208</v>
      </c>
    </row>
    <row r="1773" spans="1:32" x14ac:dyDescent="0.3">
      <c r="A1773" t="s">
        <v>8209</v>
      </c>
      <c r="B1773" t="s">
        <v>8210</v>
      </c>
      <c r="C1773" t="s">
        <v>8210</v>
      </c>
      <c r="D1773" t="s">
        <v>8211</v>
      </c>
      <c r="E1773" t="s">
        <v>99</v>
      </c>
      <c r="F1773">
        <v>6</v>
      </c>
      <c r="G1773">
        <v>2022</v>
      </c>
      <c r="H1773" s="1">
        <v>44792.586361782407</v>
      </c>
      <c r="I1773" t="s">
        <v>3355</v>
      </c>
      <c r="J1773">
        <v>23.81</v>
      </c>
      <c r="K1773">
        <v>0</v>
      </c>
      <c r="L1773" t="s">
        <v>38</v>
      </c>
      <c r="M1773" t="s">
        <v>79</v>
      </c>
      <c r="Q1773">
        <v>23.81</v>
      </c>
      <c r="R1773" t="s">
        <v>52</v>
      </c>
      <c r="S1773">
        <v>26.144079000000001</v>
      </c>
      <c r="T1773">
        <v>-97.836574999999996</v>
      </c>
      <c r="U1773">
        <v>0.66333333299999997</v>
      </c>
      <c r="V1773">
        <v>2</v>
      </c>
      <c r="W1773">
        <v>1.25</v>
      </c>
      <c r="X1773">
        <v>0</v>
      </c>
      <c r="Y1773">
        <v>166.35</v>
      </c>
      <c r="AB1773" t="s">
        <v>41</v>
      </c>
      <c r="AC1773" t="s">
        <v>54</v>
      </c>
      <c r="AD1773" t="s">
        <v>54</v>
      </c>
      <c r="AE1773" t="s">
        <v>73</v>
      </c>
      <c r="AF1773" t="s">
        <v>8212</v>
      </c>
    </row>
    <row r="1774" spans="1:32" x14ac:dyDescent="0.3">
      <c r="A1774" t="s">
        <v>8213</v>
      </c>
      <c r="B1774" t="s">
        <v>8214</v>
      </c>
      <c r="C1774" t="s">
        <v>8214</v>
      </c>
      <c r="D1774" t="s">
        <v>8215</v>
      </c>
      <c r="E1774" t="s">
        <v>99</v>
      </c>
      <c r="F1774">
        <v>6</v>
      </c>
      <c r="G1774">
        <v>2022</v>
      </c>
      <c r="H1774" s="1">
        <v>44833.496437951391</v>
      </c>
      <c r="I1774" t="s">
        <v>3355</v>
      </c>
      <c r="J1774">
        <v>23.8</v>
      </c>
      <c r="K1774">
        <v>0</v>
      </c>
      <c r="L1774" t="s">
        <v>38</v>
      </c>
      <c r="M1774" t="s">
        <v>79</v>
      </c>
      <c r="Q1774">
        <v>23.8</v>
      </c>
      <c r="R1774" t="s">
        <v>94</v>
      </c>
      <c r="S1774">
        <v>30.099360999999998</v>
      </c>
      <c r="T1774">
        <v>-95.996055999999996</v>
      </c>
      <c r="U1774">
        <v>0.66041666700000001</v>
      </c>
      <c r="V1774">
        <v>1</v>
      </c>
      <c r="W1774">
        <v>2</v>
      </c>
      <c r="X1774">
        <v>2</v>
      </c>
      <c r="Y1774">
        <v>240.12200000000001</v>
      </c>
      <c r="AB1774" t="s">
        <v>118</v>
      </c>
      <c r="AC1774" t="s">
        <v>54</v>
      </c>
      <c r="AD1774" t="s">
        <v>54</v>
      </c>
      <c r="AE1774" t="s">
        <v>73</v>
      </c>
      <c r="AF1774" t="s">
        <v>8216</v>
      </c>
    </row>
    <row r="1775" spans="1:32" x14ac:dyDescent="0.3">
      <c r="A1775" t="s">
        <v>8217</v>
      </c>
      <c r="B1775" t="s">
        <v>8218</v>
      </c>
      <c r="C1775" t="s">
        <v>8218</v>
      </c>
      <c r="D1775" t="s">
        <v>4857</v>
      </c>
      <c r="E1775" t="s">
        <v>99</v>
      </c>
      <c r="F1775">
        <v>6</v>
      </c>
      <c r="G1775">
        <v>2022</v>
      </c>
      <c r="H1775" s="1">
        <v>44816.390491655089</v>
      </c>
      <c r="I1775" t="s">
        <v>3355</v>
      </c>
      <c r="J1775">
        <v>22.875</v>
      </c>
      <c r="K1775">
        <v>0</v>
      </c>
      <c r="L1775" t="s">
        <v>38</v>
      </c>
      <c r="M1775" t="s">
        <v>79</v>
      </c>
      <c r="Q1775">
        <v>22.875</v>
      </c>
      <c r="R1775" t="s">
        <v>52</v>
      </c>
      <c r="S1775">
        <v>33.533017000000001</v>
      </c>
      <c r="T1775">
        <v>-97.852029999999999</v>
      </c>
      <c r="U1775">
        <v>0.8125</v>
      </c>
      <c r="V1775">
        <v>1</v>
      </c>
      <c r="W1775">
        <v>1.25</v>
      </c>
      <c r="X1775">
        <v>0</v>
      </c>
      <c r="Y1775">
        <v>296.71699999999998</v>
      </c>
      <c r="AB1775" t="s">
        <v>41</v>
      </c>
      <c r="AC1775" t="s">
        <v>64</v>
      </c>
      <c r="AD1775" t="s">
        <v>54</v>
      </c>
      <c r="AE1775" t="s">
        <v>73</v>
      </c>
      <c r="AF1775" t="s">
        <v>8219</v>
      </c>
    </row>
    <row r="1776" spans="1:32" x14ac:dyDescent="0.3">
      <c r="A1776" t="s">
        <v>8220</v>
      </c>
      <c r="B1776" t="s">
        <v>8221</v>
      </c>
      <c r="C1776" t="s">
        <v>8222</v>
      </c>
      <c r="D1776" t="s">
        <v>8223</v>
      </c>
      <c r="E1776" t="s">
        <v>600</v>
      </c>
      <c r="F1776">
        <v>4</v>
      </c>
      <c r="G1776">
        <v>2022</v>
      </c>
      <c r="H1776" s="1">
        <v>44984.497808599539</v>
      </c>
      <c r="I1776" t="s">
        <v>3355</v>
      </c>
      <c r="J1776">
        <v>22.6</v>
      </c>
      <c r="K1776">
        <v>0</v>
      </c>
      <c r="L1776" t="s">
        <v>38</v>
      </c>
      <c r="M1776" t="s">
        <v>51</v>
      </c>
      <c r="N1776">
        <v>22.6</v>
      </c>
      <c r="R1776" t="s">
        <v>52</v>
      </c>
      <c r="S1776">
        <v>30.780360000000002</v>
      </c>
      <c r="T1776">
        <v>-85.550120000000007</v>
      </c>
      <c r="Z1776">
        <v>12000330001</v>
      </c>
      <c r="AA1776">
        <v>278.62021987110001</v>
      </c>
      <c r="AB1776" t="s">
        <v>41</v>
      </c>
      <c r="AC1776" t="s">
        <v>54</v>
      </c>
      <c r="AD1776" t="s">
        <v>54</v>
      </c>
      <c r="AE1776" t="s">
        <v>73</v>
      </c>
      <c r="AF1776" t="s">
        <v>8224</v>
      </c>
    </row>
    <row r="1777" spans="1:32" x14ac:dyDescent="0.3">
      <c r="A1777" t="s">
        <v>8225</v>
      </c>
      <c r="B1777" t="s">
        <v>8226</v>
      </c>
      <c r="C1777" t="s">
        <v>8226</v>
      </c>
      <c r="D1777" t="s">
        <v>98</v>
      </c>
      <c r="E1777" t="s">
        <v>99</v>
      </c>
      <c r="F1777">
        <v>6</v>
      </c>
      <c r="G1777">
        <v>2022</v>
      </c>
      <c r="H1777" s="1">
        <v>44834.686176875002</v>
      </c>
      <c r="I1777" t="s">
        <v>3355</v>
      </c>
      <c r="J1777">
        <v>22.08</v>
      </c>
      <c r="K1777">
        <v>0</v>
      </c>
      <c r="L1777" t="s">
        <v>38</v>
      </c>
      <c r="M1777" t="s">
        <v>51</v>
      </c>
      <c r="N1777">
        <v>22.08</v>
      </c>
      <c r="R1777" t="s">
        <v>52</v>
      </c>
      <c r="S1777">
        <v>29.600355</v>
      </c>
      <c r="T1777">
        <v>-95.509986999999995</v>
      </c>
      <c r="U1777">
        <v>0.51408333299999998</v>
      </c>
      <c r="V1777">
        <v>1</v>
      </c>
      <c r="W1777">
        <v>1.3</v>
      </c>
      <c r="X1777">
        <v>0</v>
      </c>
      <c r="Y1777">
        <v>187.63</v>
      </c>
      <c r="AB1777" t="s">
        <v>41</v>
      </c>
      <c r="AC1777" t="s">
        <v>54</v>
      </c>
      <c r="AD1777" t="s">
        <v>54</v>
      </c>
      <c r="AE1777" t="s">
        <v>73</v>
      </c>
      <c r="AF1777" t="s">
        <v>8227</v>
      </c>
    </row>
    <row r="1778" spans="1:32" x14ac:dyDescent="0.3">
      <c r="A1778" t="s">
        <v>8228</v>
      </c>
      <c r="B1778" t="s">
        <v>8229</v>
      </c>
      <c r="C1778" t="s">
        <v>8229</v>
      </c>
      <c r="D1778" t="s">
        <v>8230</v>
      </c>
      <c r="E1778" t="s">
        <v>253</v>
      </c>
      <c r="F1778">
        <v>5</v>
      </c>
      <c r="G1778">
        <v>2022</v>
      </c>
      <c r="H1778" s="1">
        <v>44972.67206527778</v>
      </c>
      <c r="I1778" t="s">
        <v>3355</v>
      </c>
      <c r="J1778">
        <v>22.06</v>
      </c>
      <c r="K1778">
        <v>0</v>
      </c>
      <c r="L1778" t="s">
        <v>38</v>
      </c>
      <c r="M1778" t="s">
        <v>51</v>
      </c>
      <c r="N1778">
        <v>22.06</v>
      </c>
      <c r="R1778" t="s">
        <v>52</v>
      </c>
      <c r="S1778">
        <v>38.841611</v>
      </c>
      <c r="T1778">
        <v>-86.848305999999994</v>
      </c>
      <c r="AB1778" t="s">
        <v>41</v>
      </c>
      <c r="AC1778" t="s">
        <v>72</v>
      </c>
      <c r="AD1778" t="s">
        <v>43</v>
      </c>
      <c r="AE1778" t="s">
        <v>65</v>
      </c>
      <c r="AF1778" t="s">
        <v>8231</v>
      </c>
    </row>
    <row r="1779" spans="1:32" x14ac:dyDescent="0.3">
      <c r="A1779" t="s">
        <v>8232</v>
      </c>
      <c r="B1779" t="s">
        <v>8233</v>
      </c>
      <c r="C1779" t="s">
        <v>8234</v>
      </c>
      <c r="D1779" t="s">
        <v>8235</v>
      </c>
      <c r="E1779" t="s">
        <v>136</v>
      </c>
      <c r="F1779">
        <v>4</v>
      </c>
      <c r="G1779">
        <v>2022</v>
      </c>
      <c r="H1779" s="1">
        <v>44972.549930312503</v>
      </c>
      <c r="I1779" t="s">
        <v>3355</v>
      </c>
      <c r="J1779">
        <v>22</v>
      </c>
      <c r="K1779">
        <v>0</v>
      </c>
      <c r="L1779" t="s">
        <v>38</v>
      </c>
      <c r="M1779" t="s">
        <v>79</v>
      </c>
      <c r="Q1779">
        <v>22</v>
      </c>
      <c r="R1779" t="s">
        <v>94</v>
      </c>
      <c r="S1779">
        <v>34.628061000000002</v>
      </c>
      <c r="T1779">
        <v>-78.590316000000001</v>
      </c>
      <c r="U1779">
        <v>0.40113333299999998</v>
      </c>
      <c r="V1779">
        <v>1</v>
      </c>
      <c r="W1779">
        <v>1.2250000000000001</v>
      </c>
      <c r="X1779">
        <v>0</v>
      </c>
      <c r="Y1779">
        <v>146.39500000000001</v>
      </c>
      <c r="Z1779">
        <v>37000907001</v>
      </c>
      <c r="AA1779">
        <v>270.42550752195001</v>
      </c>
      <c r="AB1779" t="s">
        <v>41</v>
      </c>
      <c r="AC1779" t="s">
        <v>54</v>
      </c>
      <c r="AD1779" t="s">
        <v>54</v>
      </c>
      <c r="AE1779" t="s">
        <v>73</v>
      </c>
      <c r="AF1779" t="s">
        <v>8236</v>
      </c>
    </row>
    <row r="1780" spans="1:32" x14ac:dyDescent="0.3">
      <c r="A1780" t="s">
        <v>8237</v>
      </c>
      <c r="B1780" t="s">
        <v>8238</v>
      </c>
      <c r="C1780" t="s">
        <v>8239</v>
      </c>
      <c r="D1780" t="s">
        <v>8240</v>
      </c>
      <c r="E1780" t="s">
        <v>259</v>
      </c>
      <c r="F1780">
        <v>7</v>
      </c>
      <c r="G1780">
        <v>2022</v>
      </c>
      <c r="H1780" s="1">
        <v>44965.481541226851</v>
      </c>
      <c r="I1780" t="s">
        <v>3355</v>
      </c>
      <c r="J1780">
        <v>21.9</v>
      </c>
      <c r="K1780">
        <v>0</v>
      </c>
      <c r="L1780" t="s">
        <v>38</v>
      </c>
      <c r="M1780" t="s">
        <v>51</v>
      </c>
      <c r="N1780">
        <v>21.9</v>
      </c>
      <c r="R1780" t="s">
        <v>52</v>
      </c>
      <c r="S1780">
        <v>41.047499999999999</v>
      </c>
      <c r="T1780">
        <v>-94.388610999999997</v>
      </c>
      <c r="U1780">
        <v>0</v>
      </c>
      <c r="V1780">
        <v>1</v>
      </c>
      <c r="W1780">
        <v>7.5</v>
      </c>
      <c r="X1780">
        <v>3.6</v>
      </c>
      <c r="Y1780">
        <v>0</v>
      </c>
      <c r="Z1780">
        <v>19000194001</v>
      </c>
      <c r="AA1780">
        <v>535.3878734778001</v>
      </c>
      <c r="AB1780" t="s">
        <v>53</v>
      </c>
      <c r="AC1780" t="s">
        <v>42</v>
      </c>
      <c r="AD1780" t="s">
        <v>54</v>
      </c>
      <c r="AE1780" t="s">
        <v>54</v>
      </c>
      <c r="AF1780" t="s">
        <v>8241</v>
      </c>
    </row>
    <row r="1781" spans="1:32" x14ac:dyDescent="0.3">
      <c r="A1781" t="s">
        <v>8242</v>
      </c>
      <c r="B1781" t="s">
        <v>8243</v>
      </c>
      <c r="C1781" t="s">
        <v>8244</v>
      </c>
      <c r="D1781" t="s">
        <v>8245</v>
      </c>
      <c r="E1781" t="s">
        <v>259</v>
      </c>
      <c r="F1781">
        <v>7</v>
      </c>
      <c r="G1781">
        <v>2022</v>
      </c>
      <c r="H1781" s="1">
        <v>44972.630456145831</v>
      </c>
      <c r="I1781" t="s">
        <v>3355</v>
      </c>
      <c r="J1781">
        <v>21.6</v>
      </c>
      <c r="K1781">
        <v>0</v>
      </c>
      <c r="L1781" t="s">
        <v>38</v>
      </c>
      <c r="M1781" t="s">
        <v>51</v>
      </c>
      <c r="N1781">
        <v>21.6</v>
      </c>
      <c r="R1781" t="s">
        <v>52</v>
      </c>
      <c r="S1781">
        <v>40.742778000000001</v>
      </c>
      <c r="T1781">
        <v>-95.020555999999999</v>
      </c>
      <c r="U1781">
        <v>0</v>
      </c>
      <c r="V1781">
        <v>2</v>
      </c>
      <c r="W1781">
        <v>4.2699999999999996</v>
      </c>
      <c r="X1781">
        <v>1.6</v>
      </c>
      <c r="Y1781">
        <v>0</v>
      </c>
      <c r="Z1781">
        <v>19000153001</v>
      </c>
      <c r="AA1781">
        <v>260.77395742184001</v>
      </c>
      <c r="AB1781" t="s">
        <v>41</v>
      </c>
      <c r="AC1781" t="s">
        <v>54</v>
      </c>
      <c r="AD1781" t="s">
        <v>54</v>
      </c>
      <c r="AE1781" t="s">
        <v>44</v>
      </c>
      <c r="AF1781" t="s">
        <v>8246</v>
      </c>
    </row>
    <row r="1782" spans="1:32" x14ac:dyDescent="0.3">
      <c r="A1782" t="s">
        <v>8247</v>
      </c>
      <c r="B1782" t="s">
        <v>8248</v>
      </c>
      <c r="C1782" t="s">
        <v>8249</v>
      </c>
      <c r="D1782" t="s">
        <v>5020</v>
      </c>
      <c r="E1782" t="s">
        <v>117</v>
      </c>
      <c r="F1782">
        <v>5</v>
      </c>
      <c r="G1782">
        <v>2022</v>
      </c>
      <c r="H1782" s="1">
        <v>44949.500203437499</v>
      </c>
      <c r="I1782" t="s">
        <v>3355</v>
      </c>
      <c r="J1782">
        <v>21.5</v>
      </c>
      <c r="K1782">
        <v>0</v>
      </c>
      <c r="L1782" t="s">
        <v>38</v>
      </c>
      <c r="M1782" t="s">
        <v>51</v>
      </c>
      <c r="N1782">
        <v>21.7</v>
      </c>
      <c r="R1782" t="s">
        <v>52</v>
      </c>
      <c r="S1782">
        <v>41.873652</v>
      </c>
      <c r="T1782">
        <v>-89.478705000000005</v>
      </c>
      <c r="AB1782" t="s">
        <v>1420</v>
      </c>
      <c r="AC1782" t="s">
        <v>54</v>
      </c>
      <c r="AD1782" t="s">
        <v>54</v>
      </c>
      <c r="AE1782" t="s">
        <v>54</v>
      </c>
      <c r="AF1782" t="s">
        <v>8250</v>
      </c>
    </row>
    <row r="1783" spans="1:32" x14ac:dyDescent="0.3">
      <c r="A1783" t="s">
        <v>8251</v>
      </c>
      <c r="B1783" t="s">
        <v>8252</v>
      </c>
      <c r="C1783" t="s">
        <v>8253</v>
      </c>
      <c r="D1783" t="s">
        <v>2997</v>
      </c>
      <c r="E1783" t="s">
        <v>136</v>
      </c>
      <c r="F1783">
        <v>4</v>
      </c>
      <c r="G1783">
        <v>2022</v>
      </c>
      <c r="H1783" s="1">
        <v>44971.477999953706</v>
      </c>
      <c r="I1783" t="s">
        <v>3355</v>
      </c>
      <c r="J1783">
        <v>20.100000000000001</v>
      </c>
      <c r="K1783">
        <v>0</v>
      </c>
      <c r="L1783" t="s">
        <v>38</v>
      </c>
      <c r="M1783" t="s">
        <v>51</v>
      </c>
      <c r="N1783">
        <v>20.100000000000001</v>
      </c>
      <c r="R1783" t="s">
        <v>52</v>
      </c>
      <c r="S1783">
        <v>36.189619999999998</v>
      </c>
      <c r="T1783">
        <v>-77.655528000000004</v>
      </c>
      <c r="U1783">
        <v>0.28771666699999998</v>
      </c>
      <c r="V1783">
        <v>1</v>
      </c>
      <c r="W1783">
        <v>1</v>
      </c>
      <c r="X1783">
        <v>0</v>
      </c>
      <c r="Y1783">
        <v>104.7606</v>
      </c>
      <c r="Z1783">
        <v>37004202001</v>
      </c>
      <c r="AA1783">
        <v>279.89495290318996</v>
      </c>
      <c r="AB1783" t="s">
        <v>41</v>
      </c>
      <c r="AC1783" t="s">
        <v>54</v>
      </c>
      <c r="AD1783" t="s">
        <v>54</v>
      </c>
      <c r="AE1783" t="s">
        <v>73</v>
      </c>
      <c r="AF1783" t="s">
        <v>8254</v>
      </c>
    </row>
    <row r="1784" spans="1:32" x14ac:dyDescent="0.3">
      <c r="A1784" t="s">
        <v>8255</v>
      </c>
      <c r="B1784" t="s">
        <v>8256</v>
      </c>
      <c r="C1784" t="s">
        <v>8257</v>
      </c>
      <c r="D1784" t="s">
        <v>8258</v>
      </c>
      <c r="E1784" t="s">
        <v>117</v>
      </c>
      <c r="F1784">
        <v>5</v>
      </c>
      <c r="G1784">
        <v>2022</v>
      </c>
      <c r="H1784" s="1">
        <v>44981.595836087959</v>
      </c>
      <c r="I1784" t="s">
        <v>3355</v>
      </c>
      <c r="J1784">
        <v>19.62</v>
      </c>
      <c r="K1784">
        <v>0</v>
      </c>
      <c r="L1784" t="s">
        <v>38</v>
      </c>
      <c r="M1784" t="s">
        <v>79</v>
      </c>
      <c r="Q1784">
        <v>19.62</v>
      </c>
      <c r="R1784" t="s">
        <v>52</v>
      </c>
      <c r="S1784">
        <v>39.168610999999999</v>
      </c>
      <c r="T1784">
        <v>-89.488611000000006</v>
      </c>
      <c r="U1784">
        <v>1.526666667</v>
      </c>
      <c r="V1784">
        <v>2</v>
      </c>
      <c r="W1784">
        <v>3.0670000000000002</v>
      </c>
      <c r="X1784">
        <v>1.0449999999999999</v>
      </c>
      <c r="Y1784">
        <v>556.62</v>
      </c>
      <c r="Z1784">
        <v>17005322001</v>
      </c>
      <c r="AB1784" t="s">
        <v>53</v>
      </c>
      <c r="AC1784" t="s">
        <v>54</v>
      </c>
      <c r="AD1784" t="s">
        <v>54</v>
      </c>
      <c r="AE1784" t="s">
        <v>44</v>
      </c>
      <c r="AF1784" t="s">
        <v>8259</v>
      </c>
    </row>
    <row r="1785" spans="1:32" x14ac:dyDescent="0.3">
      <c r="A1785" t="s">
        <v>8260</v>
      </c>
      <c r="B1785" t="s">
        <v>8261</v>
      </c>
      <c r="C1785" t="s">
        <v>8262</v>
      </c>
      <c r="D1785" t="s">
        <v>8263</v>
      </c>
      <c r="E1785" t="s">
        <v>543</v>
      </c>
      <c r="F1785">
        <v>7</v>
      </c>
      <c r="G1785">
        <v>2022</v>
      </c>
      <c r="H1785" s="1">
        <v>44943.546131736111</v>
      </c>
      <c r="I1785" t="s">
        <v>3355</v>
      </c>
      <c r="J1785">
        <v>19.440000000000001</v>
      </c>
      <c r="K1785">
        <v>0</v>
      </c>
      <c r="L1785" t="s">
        <v>38</v>
      </c>
      <c r="M1785" t="s">
        <v>51</v>
      </c>
      <c r="N1785">
        <v>19.440000000000001</v>
      </c>
      <c r="R1785" t="s">
        <v>52</v>
      </c>
      <c r="S1785">
        <v>37.835768000000002</v>
      </c>
      <c r="T1785">
        <v>-92.197202000000004</v>
      </c>
      <c r="U1785">
        <v>1.131666667</v>
      </c>
      <c r="V1785">
        <v>2</v>
      </c>
      <c r="W1785">
        <v>0</v>
      </c>
      <c r="X1785">
        <v>0</v>
      </c>
      <c r="Y1785">
        <v>412.33</v>
      </c>
      <c r="Z1785">
        <v>29004030001</v>
      </c>
      <c r="AA1785">
        <v>297.37700591470997</v>
      </c>
      <c r="AB1785" t="s">
        <v>41</v>
      </c>
      <c r="AC1785" t="s">
        <v>54</v>
      </c>
      <c r="AD1785" t="s">
        <v>54</v>
      </c>
      <c r="AE1785" t="s">
        <v>54</v>
      </c>
      <c r="AF1785" t="s">
        <v>8264</v>
      </c>
    </row>
    <row r="1786" spans="1:32" x14ac:dyDescent="0.3">
      <c r="A1786" t="s">
        <v>8265</v>
      </c>
      <c r="B1786" t="s">
        <v>8266</v>
      </c>
      <c r="C1786" t="s">
        <v>8266</v>
      </c>
      <c r="D1786" t="s">
        <v>3067</v>
      </c>
      <c r="E1786" t="s">
        <v>99</v>
      </c>
      <c r="F1786">
        <v>6</v>
      </c>
      <c r="G1786">
        <v>2022</v>
      </c>
      <c r="H1786" s="1">
        <v>44817.583997546295</v>
      </c>
      <c r="I1786" t="s">
        <v>3355</v>
      </c>
      <c r="J1786">
        <v>19.2</v>
      </c>
      <c r="K1786">
        <v>0</v>
      </c>
      <c r="L1786" t="s">
        <v>38</v>
      </c>
      <c r="M1786" t="s">
        <v>39</v>
      </c>
      <c r="N1786">
        <v>19.2</v>
      </c>
      <c r="Q1786">
        <v>2.2000000000000002</v>
      </c>
      <c r="R1786" t="s">
        <v>86</v>
      </c>
      <c r="S1786">
        <v>30.914971999999999</v>
      </c>
      <c r="T1786">
        <v>-94.01</v>
      </c>
      <c r="U1786">
        <v>0.97933333300000003</v>
      </c>
      <c r="V1786">
        <v>1</v>
      </c>
      <c r="W1786">
        <v>3.25</v>
      </c>
      <c r="X1786">
        <v>3.25</v>
      </c>
      <c r="Y1786">
        <v>357.99</v>
      </c>
      <c r="Z1786">
        <v>48006053001</v>
      </c>
      <c r="AB1786" t="s">
        <v>41</v>
      </c>
      <c r="AC1786" t="s">
        <v>72</v>
      </c>
      <c r="AD1786" t="s">
        <v>647</v>
      </c>
      <c r="AE1786" t="s">
        <v>73</v>
      </c>
      <c r="AF1786" t="s">
        <v>8267</v>
      </c>
    </row>
    <row r="1787" spans="1:32" x14ac:dyDescent="0.3">
      <c r="A1787" t="s">
        <v>8268</v>
      </c>
      <c r="B1787" t="s">
        <v>8269</v>
      </c>
      <c r="C1787" t="s">
        <v>8270</v>
      </c>
      <c r="D1787" t="s">
        <v>8271</v>
      </c>
      <c r="E1787" t="s">
        <v>1023</v>
      </c>
      <c r="F1787">
        <v>8</v>
      </c>
      <c r="G1787">
        <v>2022</v>
      </c>
      <c r="H1787" s="1">
        <v>44972.49685599537</v>
      </c>
      <c r="I1787" t="s">
        <v>3355</v>
      </c>
      <c r="J1787">
        <v>17.989999999999998</v>
      </c>
      <c r="K1787">
        <v>0</v>
      </c>
      <c r="L1787" t="s">
        <v>38</v>
      </c>
      <c r="M1787" t="s">
        <v>679</v>
      </c>
      <c r="O1787">
        <v>18</v>
      </c>
      <c r="R1787" t="s">
        <v>52</v>
      </c>
      <c r="S1787">
        <v>37.1875</v>
      </c>
      <c r="T1787">
        <v>-104.492222</v>
      </c>
      <c r="U1787">
        <v>0.96250000000000002</v>
      </c>
      <c r="V1787">
        <v>1</v>
      </c>
      <c r="W1787">
        <v>2</v>
      </c>
      <c r="X1787">
        <v>0</v>
      </c>
      <c r="Y1787">
        <v>351.68</v>
      </c>
      <c r="Z1787">
        <v>8000186001</v>
      </c>
      <c r="AA1787">
        <v>546.67836604773993</v>
      </c>
      <c r="AB1787" t="s">
        <v>41</v>
      </c>
      <c r="AC1787" t="s">
        <v>54</v>
      </c>
      <c r="AD1787" t="s">
        <v>54</v>
      </c>
      <c r="AE1787" t="s">
        <v>73</v>
      </c>
      <c r="AF1787" t="s">
        <v>8272</v>
      </c>
    </row>
    <row r="1788" spans="1:32" x14ac:dyDescent="0.3">
      <c r="A1788" t="s">
        <v>8273</v>
      </c>
      <c r="B1788" t="s">
        <v>8274</v>
      </c>
      <c r="C1788" t="s">
        <v>8275</v>
      </c>
      <c r="D1788" t="s">
        <v>8276</v>
      </c>
      <c r="E1788" t="s">
        <v>253</v>
      </c>
      <c r="F1788">
        <v>5</v>
      </c>
      <c r="G1788">
        <v>2022</v>
      </c>
      <c r="H1788" s="1">
        <v>44999.370879745373</v>
      </c>
      <c r="I1788" t="s">
        <v>3355</v>
      </c>
      <c r="J1788">
        <v>17.940000000000001</v>
      </c>
      <c r="K1788">
        <v>0</v>
      </c>
      <c r="L1788" t="s">
        <v>38</v>
      </c>
      <c r="M1788" t="s">
        <v>79</v>
      </c>
      <c r="Q1788">
        <v>17.940000000000001</v>
      </c>
      <c r="R1788" t="s">
        <v>52</v>
      </c>
      <c r="S1788">
        <v>38.105860999999997</v>
      </c>
      <c r="T1788">
        <v>-86.904916999999998</v>
      </c>
      <c r="U1788">
        <v>0.67200000000000004</v>
      </c>
      <c r="V1788">
        <v>1</v>
      </c>
      <c r="W1788">
        <v>1.17</v>
      </c>
      <c r="X1788">
        <v>0.3</v>
      </c>
      <c r="Y1788">
        <v>244.38399999999999</v>
      </c>
      <c r="Z1788">
        <v>18005476001</v>
      </c>
      <c r="AA1788">
        <v>426.12504215579997</v>
      </c>
      <c r="AB1788" t="s">
        <v>41</v>
      </c>
      <c r="AC1788" t="s">
        <v>54</v>
      </c>
      <c r="AD1788" t="s">
        <v>54</v>
      </c>
      <c r="AE1788" t="s">
        <v>73</v>
      </c>
      <c r="AF1788" t="s">
        <v>8277</v>
      </c>
    </row>
    <row r="1789" spans="1:32" x14ac:dyDescent="0.3">
      <c r="A1789" t="s">
        <v>8278</v>
      </c>
      <c r="B1789" t="s">
        <v>8279</v>
      </c>
      <c r="C1789" t="s">
        <v>8280</v>
      </c>
      <c r="D1789" t="s">
        <v>8281</v>
      </c>
      <c r="E1789" t="s">
        <v>259</v>
      </c>
      <c r="F1789">
        <v>7</v>
      </c>
      <c r="G1789">
        <v>2022</v>
      </c>
      <c r="H1789" s="1">
        <v>44953.600102743054</v>
      </c>
      <c r="I1789" t="s">
        <v>3355</v>
      </c>
      <c r="J1789">
        <v>17.399999999999999</v>
      </c>
      <c r="K1789">
        <v>0</v>
      </c>
      <c r="L1789" t="s">
        <v>38</v>
      </c>
      <c r="M1789" t="s">
        <v>51</v>
      </c>
      <c r="N1789">
        <v>17.368600000000001</v>
      </c>
      <c r="R1789" t="s">
        <v>52</v>
      </c>
      <c r="S1789">
        <v>41.017221999999997</v>
      </c>
      <c r="T1789">
        <v>-93.278610999999998</v>
      </c>
      <c r="U1789">
        <v>0</v>
      </c>
      <c r="V1789">
        <v>1</v>
      </c>
      <c r="W1789">
        <v>2.23</v>
      </c>
      <c r="X1789">
        <v>1.115</v>
      </c>
      <c r="Y1789">
        <v>0</v>
      </c>
      <c r="Z1789">
        <v>19000140001</v>
      </c>
      <c r="AA1789">
        <v>311.39906926770004</v>
      </c>
      <c r="AB1789" t="s">
        <v>41</v>
      </c>
      <c r="AC1789" t="s">
        <v>54</v>
      </c>
      <c r="AD1789" t="s">
        <v>54</v>
      </c>
      <c r="AE1789" t="s">
        <v>44</v>
      </c>
      <c r="AF1789" t="s">
        <v>8282</v>
      </c>
    </row>
    <row r="1790" spans="1:32" x14ac:dyDescent="0.3">
      <c r="A1790" t="s">
        <v>8283</v>
      </c>
      <c r="B1790" t="s">
        <v>8284</v>
      </c>
      <c r="C1790" t="s">
        <v>8285</v>
      </c>
      <c r="D1790" t="s">
        <v>8286</v>
      </c>
      <c r="E1790" t="s">
        <v>1083</v>
      </c>
      <c r="F1790">
        <v>8</v>
      </c>
      <c r="G1790">
        <v>2022</v>
      </c>
      <c r="H1790" s="1">
        <v>45013.39112177083</v>
      </c>
      <c r="I1790" t="s">
        <v>3355</v>
      </c>
      <c r="J1790">
        <v>17</v>
      </c>
      <c r="K1790">
        <v>0</v>
      </c>
      <c r="L1790" t="s">
        <v>38</v>
      </c>
      <c r="M1790" t="s">
        <v>51</v>
      </c>
      <c r="N1790">
        <v>35.5</v>
      </c>
      <c r="R1790" t="s">
        <v>52</v>
      </c>
      <c r="S1790">
        <v>45.219230000000003</v>
      </c>
      <c r="T1790">
        <v>-96.625</v>
      </c>
      <c r="U1790">
        <v>0.52600000000000002</v>
      </c>
      <c r="V1790">
        <v>1</v>
      </c>
      <c r="W1790">
        <v>2</v>
      </c>
      <c r="X1790">
        <v>2</v>
      </c>
      <c r="Y1790">
        <v>192.33699999999999</v>
      </c>
      <c r="Z1790">
        <v>46000050001</v>
      </c>
      <c r="AA1790">
        <v>36.420943774000001</v>
      </c>
      <c r="AB1790" t="s">
        <v>41</v>
      </c>
      <c r="AC1790" t="s">
        <v>72</v>
      </c>
      <c r="AD1790" t="s">
        <v>54</v>
      </c>
      <c r="AE1790" t="s">
        <v>44</v>
      </c>
      <c r="AF1790" t="s">
        <v>8287</v>
      </c>
    </row>
    <row r="1791" spans="1:32" x14ac:dyDescent="0.3">
      <c r="A1791" t="s">
        <v>8288</v>
      </c>
      <c r="B1791" t="s">
        <v>8289</v>
      </c>
      <c r="C1791" t="s">
        <v>8290</v>
      </c>
      <c r="D1791" t="s">
        <v>8291</v>
      </c>
      <c r="E1791" t="s">
        <v>715</v>
      </c>
      <c r="F1791">
        <v>7</v>
      </c>
      <c r="G1791">
        <v>2022</v>
      </c>
      <c r="H1791" s="1">
        <v>44956.42940390046</v>
      </c>
      <c r="I1791" t="s">
        <v>3355</v>
      </c>
      <c r="J1791">
        <v>16.399999999999999</v>
      </c>
      <c r="K1791">
        <v>0</v>
      </c>
      <c r="L1791" t="s">
        <v>38</v>
      </c>
      <c r="M1791" t="s">
        <v>51</v>
      </c>
      <c r="N1791">
        <v>16.399999999999999</v>
      </c>
      <c r="R1791" t="s">
        <v>52</v>
      </c>
      <c r="S1791">
        <v>40.60707</v>
      </c>
      <c r="T1791">
        <v>-96.961309999999997</v>
      </c>
      <c r="U1791">
        <v>0.66233333299999997</v>
      </c>
      <c r="V1791">
        <v>1</v>
      </c>
      <c r="W1791">
        <v>2.93</v>
      </c>
      <c r="X1791">
        <v>0.97</v>
      </c>
      <c r="Y1791">
        <v>241.755</v>
      </c>
      <c r="Z1791">
        <v>31000620001</v>
      </c>
      <c r="AA1791">
        <v>290.27492187877994</v>
      </c>
      <c r="AB1791" t="s">
        <v>118</v>
      </c>
      <c r="AC1791" t="s">
        <v>54</v>
      </c>
      <c r="AD1791" t="s">
        <v>54</v>
      </c>
      <c r="AE1791" t="s">
        <v>73</v>
      </c>
      <c r="AF1791" t="s">
        <v>8292</v>
      </c>
    </row>
    <row r="1792" spans="1:32" x14ac:dyDescent="0.3">
      <c r="A1792" t="s">
        <v>8293</v>
      </c>
      <c r="B1792" t="s">
        <v>8294</v>
      </c>
      <c r="C1792" t="s">
        <v>8295</v>
      </c>
      <c r="D1792" t="s">
        <v>8296</v>
      </c>
      <c r="E1792" t="s">
        <v>259</v>
      </c>
      <c r="F1792">
        <v>7</v>
      </c>
      <c r="G1792">
        <v>2022</v>
      </c>
      <c r="H1792" s="1">
        <v>44967.599000624999</v>
      </c>
      <c r="I1792" t="s">
        <v>3355</v>
      </c>
      <c r="J1792">
        <v>16.04</v>
      </c>
      <c r="K1792">
        <v>0</v>
      </c>
      <c r="L1792" t="s">
        <v>38</v>
      </c>
      <c r="M1792" t="s">
        <v>51</v>
      </c>
      <c r="N1792">
        <v>16.04</v>
      </c>
      <c r="R1792" t="s">
        <v>52</v>
      </c>
      <c r="S1792">
        <v>41.954444000000002</v>
      </c>
      <c r="T1792">
        <v>-92.591667000000001</v>
      </c>
      <c r="U1792">
        <v>0</v>
      </c>
      <c r="V1792">
        <v>1</v>
      </c>
      <c r="W1792">
        <v>3.5</v>
      </c>
      <c r="X1792">
        <v>2</v>
      </c>
      <c r="Y1792">
        <v>0</v>
      </c>
      <c r="Z1792">
        <v>19000839001</v>
      </c>
      <c r="AA1792">
        <v>402.45142870270001</v>
      </c>
      <c r="AB1792" t="s">
        <v>41</v>
      </c>
      <c r="AC1792" t="s">
        <v>54</v>
      </c>
      <c r="AD1792" t="s">
        <v>54</v>
      </c>
      <c r="AE1792" t="s">
        <v>54</v>
      </c>
      <c r="AF1792" t="s">
        <v>8297</v>
      </c>
    </row>
    <row r="1793" spans="1:32" x14ac:dyDescent="0.3">
      <c r="A1793" t="s">
        <v>8298</v>
      </c>
      <c r="B1793" t="s">
        <v>8299</v>
      </c>
      <c r="C1793" t="s">
        <v>8300</v>
      </c>
      <c r="D1793" t="s">
        <v>8301</v>
      </c>
      <c r="E1793" t="s">
        <v>629</v>
      </c>
      <c r="F1793">
        <v>6</v>
      </c>
      <c r="G1793">
        <v>2022</v>
      </c>
      <c r="H1793" s="1">
        <v>44965.425848148145</v>
      </c>
      <c r="I1793" t="s">
        <v>3355</v>
      </c>
      <c r="J1793">
        <v>16</v>
      </c>
      <c r="K1793">
        <v>0</v>
      </c>
      <c r="L1793" t="s">
        <v>38</v>
      </c>
      <c r="M1793" t="s">
        <v>51</v>
      </c>
      <c r="N1793">
        <v>16</v>
      </c>
      <c r="R1793" t="s">
        <v>86</v>
      </c>
      <c r="S1793">
        <v>35.186419999999998</v>
      </c>
      <c r="T1793">
        <v>-103.71962000000001</v>
      </c>
      <c r="U1793">
        <v>0.3543</v>
      </c>
      <c r="V1793">
        <v>1</v>
      </c>
      <c r="W1793">
        <v>0.92</v>
      </c>
      <c r="X1793">
        <v>0</v>
      </c>
      <c r="Y1793">
        <v>129.32749999999999</v>
      </c>
      <c r="Z1793">
        <v>35000000020</v>
      </c>
      <c r="AA1793">
        <v>182.10471886999997</v>
      </c>
      <c r="AB1793" t="s">
        <v>53</v>
      </c>
      <c r="AC1793" t="s">
        <v>54</v>
      </c>
      <c r="AD1793" t="s">
        <v>43</v>
      </c>
      <c r="AE1793" t="s">
        <v>73</v>
      </c>
      <c r="AF1793" t="s">
        <v>8302</v>
      </c>
    </row>
    <row r="1794" spans="1:32" x14ac:dyDescent="0.3">
      <c r="A1794" t="s">
        <v>8303</v>
      </c>
      <c r="B1794" t="s">
        <v>8304</v>
      </c>
      <c r="C1794" t="s">
        <v>8305</v>
      </c>
      <c r="D1794" t="s">
        <v>135</v>
      </c>
      <c r="E1794" t="s">
        <v>117</v>
      </c>
      <c r="F1794">
        <v>5</v>
      </c>
      <c r="G1794">
        <v>2022</v>
      </c>
      <c r="H1794" s="1">
        <v>44977.587973287038</v>
      </c>
      <c r="I1794" t="s">
        <v>3355</v>
      </c>
      <c r="J1794">
        <v>15.4</v>
      </c>
      <c r="K1794">
        <v>0</v>
      </c>
      <c r="L1794" t="s">
        <v>38</v>
      </c>
      <c r="M1794" t="s">
        <v>79</v>
      </c>
      <c r="Q1794">
        <v>15.4</v>
      </c>
      <c r="R1794" t="s">
        <v>52</v>
      </c>
      <c r="S1794">
        <v>40.137222000000001</v>
      </c>
      <c r="T1794">
        <v>-88.968056000000004</v>
      </c>
      <c r="U1794">
        <v>1.3733333329999999</v>
      </c>
      <c r="V1794">
        <v>6</v>
      </c>
      <c r="W1794">
        <v>4.2</v>
      </c>
      <c r="X1794">
        <v>1.68</v>
      </c>
      <c r="Y1794">
        <v>500.11</v>
      </c>
      <c r="Z1794">
        <v>17009301001</v>
      </c>
      <c r="AB1794" t="s">
        <v>41</v>
      </c>
      <c r="AC1794" t="s">
        <v>54</v>
      </c>
      <c r="AD1794" t="s">
        <v>54</v>
      </c>
      <c r="AE1794" t="s">
        <v>73</v>
      </c>
      <c r="AF1794" t="s">
        <v>8306</v>
      </c>
    </row>
    <row r="1795" spans="1:32" x14ac:dyDescent="0.3">
      <c r="A1795" t="s">
        <v>8307</v>
      </c>
      <c r="B1795" t="s">
        <v>8308</v>
      </c>
      <c r="C1795" t="s">
        <v>8308</v>
      </c>
      <c r="D1795" t="s">
        <v>8309</v>
      </c>
      <c r="E1795" t="s">
        <v>99</v>
      </c>
      <c r="F1795">
        <v>6</v>
      </c>
      <c r="G1795">
        <v>2022</v>
      </c>
      <c r="H1795" s="1">
        <v>44811.386986770834</v>
      </c>
      <c r="I1795" t="s">
        <v>3355</v>
      </c>
      <c r="J1795">
        <v>12.63</v>
      </c>
      <c r="K1795">
        <v>0</v>
      </c>
      <c r="L1795" t="s">
        <v>38</v>
      </c>
      <c r="M1795" t="s">
        <v>679</v>
      </c>
      <c r="O1795">
        <v>13</v>
      </c>
      <c r="R1795" t="s">
        <v>52</v>
      </c>
      <c r="S1795">
        <v>30.918778</v>
      </c>
      <c r="T1795">
        <v>-99.778666999999999</v>
      </c>
      <c r="U1795">
        <v>3.1833332999999998E-2</v>
      </c>
      <c r="V1795">
        <v>1</v>
      </c>
      <c r="W1795">
        <v>4</v>
      </c>
      <c r="X1795">
        <v>0</v>
      </c>
      <c r="Y1795">
        <v>11.609</v>
      </c>
      <c r="Z1795">
        <v>48009009001</v>
      </c>
      <c r="AA1795">
        <v>54.631415660999991</v>
      </c>
      <c r="AB1795" t="s">
        <v>1420</v>
      </c>
      <c r="AC1795" t="s">
        <v>54</v>
      </c>
      <c r="AD1795" t="s">
        <v>54</v>
      </c>
      <c r="AE1795" t="s">
        <v>54</v>
      </c>
      <c r="AF1795" t="s">
        <v>8310</v>
      </c>
    </row>
    <row r="1796" spans="1:32" x14ac:dyDescent="0.3">
      <c r="A1796" t="s">
        <v>8311</v>
      </c>
      <c r="B1796" t="s">
        <v>8312</v>
      </c>
      <c r="C1796" t="s">
        <v>8312</v>
      </c>
      <c r="D1796" t="s">
        <v>8309</v>
      </c>
      <c r="E1796" t="s">
        <v>99</v>
      </c>
      <c r="F1796">
        <v>6</v>
      </c>
      <c r="G1796">
        <v>2022</v>
      </c>
      <c r="H1796" s="1">
        <v>44811.392182488424</v>
      </c>
      <c r="I1796" t="s">
        <v>3355</v>
      </c>
      <c r="J1796">
        <v>12.63</v>
      </c>
      <c r="K1796">
        <v>0</v>
      </c>
      <c r="L1796" t="s">
        <v>38</v>
      </c>
      <c r="M1796" t="s">
        <v>679</v>
      </c>
      <c r="O1796">
        <v>13</v>
      </c>
      <c r="R1796" t="s">
        <v>52</v>
      </c>
      <c r="S1796">
        <v>30.91733</v>
      </c>
      <c r="T1796">
        <v>-99.785409999999999</v>
      </c>
      <c r="AB1796" t="s">
        <v>1420</v>
      </c>
      <c r="AC1796" t="s">
        <v>54</v>
      </c>
      <c r="AD1796" t="s">
        <v>54</v>
      </c>
      <c r="AE1796" t="s">
        <v>54</v>
      </c>
      <c r="AF1796" t="s">
        <v>8313</v>
      </c>
    </row>
    <row r="1797" spans="1:32" x14ac:dyDescent="0.3">
      <c r="A1797" t="s">
        <v>8314</v>
      </c>
      <c r="B1797" t="s">
        <v>8315</v>
      </c>
      <c r="C1797" t="s">
        <v>8316</v>
      </c>
      <c r="D1797" t="s">
        <v>2386</v>
      </c>
      <c r="E1797" t="s">
        <v>111</v>
      </c>
      <c r="F1797">
        <v>4</v>
      </c>
      <c r="G1797">
        <v>2022</v>
      </c>
      <c r="H1797" s="1">
        <v>44930.576641608794</v>
      </c>
      <c r="I1797" t="s">
        <v>3355</v>
      </c>
      <c r="J1797">
        <v>12.49</v>
      </c>
      <c r="K1797">
        <v>0</v>
      </c>
      <c r="L1797" t="s">
        <v>38</v>
      </c>
      <c r="M1797" t="s">
        <v>79</v>
      </c>
      <c r="Q1797">
        <v>12.49</v>
      </c>
      <c r="R1797" t="s">
        <v>94</v>
      </c>
      <c r="S1797">
        <v>31.717167</v>
      </c>
      <c r="T1797">
        <v>-84.183361000000005</v>
      </c>
      <c r="U1797">
        <v>0.4</v>
      </c>
      <c r="V1797">
        <v>1</v>
      </c>
      <c r="W1797">
        <v>1.2</v>
      </c>
      <c r="X1797">
        <v>0.57599999999999996</v>
      </c>
      <c r="Y1797">
        <v>145.398</v>
      </c>
      <c r="Z1797">
        <v>13000677001</v>
      </c>
      <c r="AA1797">
        <v>125.65225602029996</v>
      </c>
      <c r="AB1797" t="s">
        <v>41</v>
      </c>
      <c r="AC1797" t="s">
        <v>54</v>
      </c>
      <c r="AD1797" t="s">
        <v>54</v>
      </c>
      <c r="AE1797" t="s">
        <v>73</v>
      </c>
      <c r="AF1797" t="s">
        <v>8317</v>
      </c>
    </row>
    <row r="1798" spans="1:32" x14ac:dyDescent="0.3">
      <c r="A1798" t="s">
        <v>8318</v>
      </c>
      <c r="B1798" t="s">
        <v>8319</v>
      </c>
      <c r="C1798" t="s">
        <v>8320</v>
      </c>
      <c r="D1798" t="s">
        <v>8321</v>
      </c>
      <c r="E1798" t="s">
        <v>136</v>
      </c>
      <c r="F1798">
        <v>4</v>
      </c>
      <c r="G1798">
        <v>2022</v>
      </c>
      <c r="H1798" s="1">
        <v>44936.539337997689</v>
      </c>
      <c r="I1798" t="s">
        <v>3355</v>
      </c>
      <c r="J1798">
        <v>12.37</v>
      </c>
      <c r="K1798">
        <v>0</v>
      </c>
      <c r="L1798" t="s">
        <v>38</v>
      </c>
      <c r="M1798" t="s">
        <v>51</v>
      </c>
      <c r="N1798">
        <v>12.37</v>
      </c>
      <c r="R1798" t="s">
        <v>52</v>
      </c>
      <c r="S1798">
        <v>34.880634000000001</v>
      </c>
      <c r="T1798">
        <v>-77.531378000000004</v>
      </c>
      <c r="Z1798">
        <v>37009611004</v>
      </c>
      <c r="AB1798" t="s">
        <v>41</v>
      </c>
      <c r="AC1798" t="s">
        <v>64</v>
      </c>
      <c r="AD1798" t="s">
        <v>54</v>
      </c>
      <c r="AE1798" t="s">
        <v>44</v>
      </c>
      <c r="AF1798" t="s">
        <v>8322</v>
      </c>
    </row>
    <row r="1799" spans="1:32" x14ac:dyDescent="0.3">
      <c r="A1799" t="s">
        <v>8323</v>
      </c>
      <c r="B1799" t="s">
        <v>8324</v>
      </c>
      <c r="C1799" t="s">
        <v>8324</v>
      </c>
      <c r="D1799" t="s">
        <v>8325</v>
      </c>
      <c r="E1799" t="s">
        <v>99</v>
      </c>
      <c r="F1799">
        <v>6</v>
      </c>
      <c r="G1799">
        <v>2022</v>
      </c>
      <c r="H1799" s="1">
        <v>44844.433072546293</v>
      </c>
      <c r="I1799" t="s">
        <v>3355</v>
      </c>
      <c r="J1799">
        <v>12</v>
      </c>
      <c r="K1799">
        <v>0</v>
      </c>
      <c r="L1799" t="s">
        <v>38</v>
      </c>
      <c r="M1799" t="s">
        <v>79</v>
      </c>
      <c r="Q1799">
        <v>7.59</v>
      </c>
      <c r="R1799" t="s">
        <v>94</v>
      </c>
      <c r="S1799">
        <v>33.941788000000003</v>
      </c>
      <c r="T1799">
        <v>-98.67868</v>
      </c>
      <c r="U1799">
        <v>0.33808333299999999</v>
      </c>
      <c r="V1799">
        <v>1</v>
      </c>
      <c r="W1799">
        <v>1</v>
      </c>
      <c r="X1799">
        <v>1</v>
      </c>
      <c r="Y1799">
        <v>123.41</v>
      </c>
      <c r="Z1799">
        <v>48004360001</v>
      </c>
      <c r="AB1799" t="s">
        <v>118</v>
      </c>
      <c r="AC1799" t="s">
        <v>54</v>
      </c>
      <c r="AD1799" t="s">
        <v>54</v>
      </c>
      <c r="AE1799" t="s">
        <v>44</v>
      </c>
      <c r="AF1799" t="s">
        <v>8326</v>
      </c>
    </row>
    <row r="1800" spans="1:32" x14ac:dyDescent="0.3">
      <c r="A1800" t="s">
        <v>8327</v>
      </c>
      <c r="B1800" t="s">
        <v>8328</v>
      </c>
      <c r="C1800" t="s">
        <v>8329</v>
      </c>
      <c r="D1800" t="s">
        <v>8330</v>
      </c>
      <c r="E1800" t="s">
        <v>543</v>
      </c>
      <c r="F1800">
        <v>7</v>
      </c>
      <c r="G1800">
        <v>2022</v>
      </c>
      <c r="H1800" s="1">
        <v>44979.395465231479</v>
      </c>
      <c r="I1800" t="s">
        <v>3355</v>
      </c>
      <c r="J1800">
        <v>11.8</v>
      </c>
      <c r="K1800">
        <v>0</v>
      </c>
      <c r="L1800" t="s">
        <v>38</v>
      </c>
      <c r="M1800" t="s">
        <v>51</v>
      </c>
      <c r="N1800">
        <v>11.8</v>
      </c>
      <c r="R1800" t="s">
        <v>52</v>
      </c>
      <c r="S1800">
        <v>39.335805999999998</v>
      </c>
      <c r="T1800">
        <v>-93.479194000000007</v>
      </c>
      <c r="U1800">
        <v>2.7960250000000002</v>
      </c>
      <c r="V1800">
        <v>2</v>
      </c>
      <c r="W1800">
        <v>0</v>
      </c>
      <c r="X1800">
        <v>0</v>
      </c>
      <c r="Y1800">
        <v>1010.0063</v>
      </c>
      <c r="Z1800">
        <v>29002342003</v>
      </c>
      <c r="AA1800">
        <v>509.89321283599998</v>
      </c>
      <c r="AB1800" t="s">
        <v>53</v>
      </c>
      <c r="AC1800" t="s">
        <v>72</v>
      </c>
      <c r="AD1800" t="s">
        <v>54</v>
      </c>
      <c r="AE1800" t="s">
        <v>54</v>
      </c>
      <c r="AF1800" t="s">
        <v>8331</v>
      </c>
    </row>
    <row r="1801" spans="1:32" x14ac:dyDescent="0.3">
      <c r="A1801" t="s">
        <v>8332</v>
      </c>
      <c r="B1801" t="s">
        <v>8333</v>
      </c>
      <c r="C1801" t="s">
        <v>8333</v>
      </c>
      <c r="D1801" t="s">
        <v>8334</v>
      </c>
      <c r="E1801" t="s">
        <v>99</v>
      </c>
      <c r="F1801">
        <v>6</v>
      </c>
      <c r="G1801">
        <v>2022</v>
      </c>
      <c r="H1801" s="1">
        <v>44836.947503171294</v>
      </c>
      <c r="I1801" t="s">
        <v>3355</v>
      </c>
      <c r="J1801">
        <v>10.97</v>
      </c>
      <c r="K1801">
        <v>0</v>
      </c>
      <c r="L1801" t="s">
        <v>38</v>
      </c>
      <c r="M1801" t="s">
        <v>79</v>
      </c>
      <c r="Q1801">
        <v>10.97</v>
      </c>
      <c r="R1801" t="s">
        <v>52</v>
      </c>
      <c r="S1801">
        <v>29.654629</v>
      </c>
      <c r="T1801">
        <v>-95.587073000000004</v>
      </c>
      <c r="U1801">
        <v>1.0709166670000001</v>
      </c>
      <c r="V1801">
        <v>1</v>
      </c>
      <c r="W1801">
        <v>1.5</v>
      </c>
      <c r="X1801">
        <v>0</v>
      </c>
      <c r="Y1801">
        <v>390.81099999999998</v>
      </c>
      <c r="AB1801" t="s">
        <v>41</v>
      </c>
      <c r="AC1801" t="s">
        <v>54</v>
      </c>
      <c r="AD1801" t="s">
        <v>54</v>
      </c>
      <c r="AE1801" t="s">
        <v>73</v>
      </c>
      <c r="AF1801" t="s">
        <v>8335</v>
      </c>
    </row>
    <row r="1802" spans="1:32" x14ac:dyDescent="0.3">
      <c r="A1802" t="s">
        <v>8336</v>
      </c>
      <c r="B1802" t="s">
        <v>8337</v>
      </c>
      <c r="C1802" t="s">
        <v>8338</v>
      </c>
      <c r="D1802" t="s">
        <v>3463</v>
      </c>
      <c r="E1802" t="s">
        <v>259</v>
      </c>
      <c r="F1802">
        <v>7</v>
      </c>
      <c r="G1802">
        <v>2022</v>
      </c>
      <c r="H1802" s="1">
        <v>44965.387814756941</v>
      </c>
      <c r="I1802" t="s">
        <v>3355</v>
      </c>
      <c r="J1802">
        <v>9.82</v>
      </c>
      <c r="K1802">
        <v>0</v>
      </c>
      <c r="L1802" t="s">
        <v>38</v>
      </c>
      <c r="M1802" t="s">
        <v>51</v>
      </c>
      <c r="N1802">
        <v>9.82</v>
      </c>
      <c r="R1802" t="s">
        <v>52</v>
      </c>
      <c r="S1802">
        <v>41.333306</v>
      </c>
      <c r="T1802">
        <v>-93.121388999999994</v>
      </c>
      <c r="U1802">
        <v>0</v>
      </c>
      <c r="V1802">
        <v>1</v>
      </c>
      <c r="W1802">
        <v>5.42</v>
      </c>
      <c r="X1802">
        <v>3.07</v>
      </c>
      <c r="Y1802">
        <v>0</v>
      </c>
      <c r="Z1802">
        <v>19001030001</v>
      </c>
      <c r="AA1802">
        <v>737.5241114234999</v>
      </c>
      <c r="AB1802" t="s">
        <v>53</v>
      </c>
      <c r="AC1802" t="s">
        <v>54</v>
      </c>
      <c r="AD1802" t="s">
        <v>54</v>
      </c>
      <c r="AE1802" t="s">
        <v>54</v>
      </c>
      <c r="AF1802" t="s">
        <v>8339</v>
      </c>
    </row>
    <row r="1803" spans="1:32" x14ac:dyDescent="0.3">
      <c r="A1803" t="s">
        <v>8340</v>
      </c>
      <c r="B1803" t="s">
        <v>8341</v>
      </c>
      <c r="C1803" t="s">
        <v>8342</v>
      </c>
      <c r="D1803" t="s">
        <v>2957</v>
      </c>
      <c r="E1803" t="s">
        <v>111</v>
      </c>
      <c r="F1803">
        <v>4</v>
      </c>
      <c r="G1803">
        <v>2022</v>
      </c>
      <c r="H1803" s="1">
        <v>44949.469610613429</v>
      </c>
      <c r="I1803" t="s">
        <v>3355</v>
      </c>
      <c r="J1803">
        <v>9.6999999999999993</v>
      </c>
      <c r="K1803">
        <v>0</v>
      </c>
      <c r="L1803" t="s">
        <v>38</v>
      </c>
      <c r="M1803" t="s">
        <v>679</v>
      </c>
      <c r="O1803">
        <v>10</v>
      </c>
      <c r="R1803" t="s">
        <v>52</v>
      </c>
      <c r="S1803">
        <v>32.06391</v>
      </c>
      <c r="T1803">
        <v>-81.205550000000002</v>
      </c>
      <c r="U1803">
        <v>1.079166667</v>
      </c>
      <c r="V1803">
        <v>1</v>
      </c>
      <c r="W1803">
        <v>2</v>
      </c>
      <c r="X1803">
        <v>1.04</v>
      </c>
      <c r="Y1803">
        <v>393.82</v>
      </c>
      <c r="Z1803">
        <v>13000059001</v>
      </c>
      <c r="AA1803">
        <v>544.49310942130001</v>
      </c>
      <c r="AB1803" t="s">
        <v>54</v>
      </c>
      <c r="AC1803" t="s">
        <v>54</v>
      </c>
      <c r="AD1803" t="s">
        <v>54</v>
      </c>
      <c r="AE1803" t="s">
        <v>73</v>
      </c>
      <c r="AF1803" t="s">
        <v>8343</v>
      </c>
    </row>
    <row r="1804" spans="1:32" x14ac:dyDescent="0.3">
      <c r="A1804" t="s">
        <v>8344</v>
      </c>
      <c r="B1804" t="s">
        <v>8345</v>
      </c>
      <c r="C1804" t="s">
        <v>8345</v>
      </c>
      <c r="D1804" t="s">
        <v>8346</v>
      </c>
      <c r="E1804" t="s">
        <v>99</v>
      </c>
      <c r="F1804">
        <v>6</v>
      </c>
      <c r="G1804">
        <v>2022</v>
      </c>
      <c r="H1804" s="1">
        <v>44833.426912627314</v>
      </c>
      <c r="I1804" t="s">
        <v>3355</v>
      </c>
      <c r="J1804">
        <v>9.33</v>
      </c>
      <c r="K1804">
        <v>0</v>
      </c>
      <c r="L1804" t="s">
        <v>38</v>
      </c>
      <c r="M1804" t="s">
        <v>79</v>
      </c>
      <c r="Q1804">
        <v>9.33</v>
      </c>
      <c r="R1804" t="s">
        <v>94</v>
      </c>
      <c r="S1804">
        <v>30.333673999999998</v>
      </c>
      <c r="T1804">
        <v>-94.181321999999994</v>
      </c>
      <c r="U1804">
        <v>0.80840833300000003</v>
      </c>
      <c r="V1804">
        <v>1</v>
      </c>
      <c r="W1804">
        <v>1.6</v>
      </c>
      <c r="X1804">
        <v>0</v>
      </c>
      <c r="Y1804">
        <v>295.21390000000002</v>
      </c>
      <c r="AB1804" t="s">
        <v>1420</v>
      </c>
      <c r="AC1804" t="s">
        <v>54</v>
      </c>
      <c r="AD1804" t="s">
        <v>54</v>
      </c>
      <c r="AE1804" t="s">
        <v>54</v>
      </c>
      <c r="AF1804" t="s">
        <v>8347</v>
      </c>
    </row>
    <row r="1805" spans="1:32" x14ac:dyDescent="0.3">
      <c r="A1805" t="s">
        <v>8348</v>
      </c>
      <c r="B1805" t="s">
        <v>8349</v>
      </c>
      <c r="C1805" t="s">
        <v>8349</v>
      </c>
      <c r="D1805" t="s">
        <v>910</v>
      </c>
      <c r="E1805" t="s">
        <v>99</v>
      </c>
      <c r="F1805">
        <v>6</v>
      </c>
      <c r="G1805">
        <v>2022</v>
      </c>
      <c r="H1805" s="1">
        <v>44817.479472951389</v>
      </c>
      <c r="I1805" t="s">
        <v>3355</v>
      </c>
      <c r="J1805">
        <v>7.3</v>
      </c>
      <c r="K1805">
        <v>0</v>
      </c>
      <c r="L1805" t="s">
        <v>38</v>
      </c>
      <c r="M1805" t="s">
        <v>79</v>
      </c>
      <c r="Q1805">
        <v>7.3</v>
      </c>
      <c r="R1805" t="s">
        <v>94</v>
      </c>
      <c r="S1805">
        <v>33.118479999999998</v>
      </c>
      <c r="T1805">
        <v>-94.165270000000007</v>
      </c>
      <c r="U1805">
        <v>3.650416667</v>
      </c>
      <c r="V1805">
        <v>1</v>
      </c>
      <c r="W1805">
        <v>2</v>
      </c>
      <c r="X1805">
        <v>2</v>
      </c>
      <c r="Y1805">
        <v>1318.338</v>
      </c>
      <c r="Z1805">
        <v>48005040001</v>
      </c>
      <c r="AB1805" t="s">
        <v>118</v>
      </c>
      <c r="AC1805" t="s">
        <v>54</v>
      </c>
      <c r="AD1805" t="s">
        <v>54</v>
      </c>
      <c r="AE1805" t="s">
        <v>54</v>
      </c>
      <c r="AF1805" t="s">
        <v>8350</v>
      </c>
    </row>
    <row r="1806" spans="1:32" x14ac:dyDescent="0.3">
      <c r="A1806" t="s">
        <v>8351</v>
      </c>
      <c r="B1806" t="s">
        <v>8352</v>
      </c>
      <c r="C1806" t="s">
        <v>8353</v>
      </c>
      <c r="D1806" t="s">
        <v>8354</v>
      </c>
      <c r="E1806" t="s">
        <v>36</v>
      </c>
      <c r="F1806">
        <v>9</v>
      </c>
      <c r="G1806">
        <v>2022</v>
      </c>
      <c r="H1806" s="1">
        <v>44978.743488657405</v>
      </c>
      <c r="I1806" t="s">
        <v>3355</v>
      </c>
      <c r="J1806">
        <v>6</v>
      </c>
      <c r="K1806">
        <v>0</v>
      </c>
      <c r="L1806" t="s">
        <v>38</v>
      </c>
      <c r="M1806" t="s">
        <v>679</v>
      </c>
      <c r="O1806">
        <v>6</v>
      </c>
      <c r="R1806" t="s">
        <v>86</v>
      </c>
      <c r="S1806">
        <v>36.09836</v>
      </c>
      <c r="T1806">
        <v>-119.55783</v>
      </c>
      <c r="Z1806">
        <v>6005246001</v>
      </c>
      <c r="AA1806">
        <v>562.33937187055994</v>
      </c>
      <c r="AB1806" t="s">
        <v>1420</v>
      </c>
      <c r="AC1806" t="s">
        <v>144</v>
      </c>
      <c r="AD1806" t="s">
        <v>54</v>
      </c>
      <c r="AE1806" t="s">
        <v>183</v>
      </c>
      <c r="AF1806" t="s">
        <v>8355</v>
      </c>
    </row>
    <row r="1807" spans="1:32" x14ac:dyDescent="0.3">
      <c r="A1807" t="s">
        <v>8356</v>
      </c>
      <c r="B1807" t="s">
        <v>8357</v>
      </c>
      <c r="C1807" t="s">
        <v>8357</v>
      </c>
      <c r="D1807" t="s">
        <v>8358</v>
      </c>
      <c r="E1807" t="s">
        <v>99</v>
      </c>
      <c r="F1807">
        <v>6</v>
      </c>
      <c r="G1807">
        <v>2022</v>
      </c>
      <c r="H1807" s="1">
        <v>44833.527803333331</v>
      </c>
      <c r="I1807" t="s">
        <v>3355</v>
      </c>
      <c r="J1807">
        <v>4.92</v>
      </c>
      <c r="K1807">
        <v>0</v>
      </c>
      <c r="L1807" t="s">
        <v>38</v>
      </c>
      <c r="M1807" t="s">
        <v>79</v>
      </c>
      <c r="Q1807">
        <v>4.92</v>
      </c>
      <c r="R1807" t="s">
        <v>52</v>
      </c>
      <c r="S1807">
        <v>26.278245999999999</v>
      </c>
      <c r="T1807">
        <v>-98.570436999999998</v>
      </c>
      <c r="U1807">
        <v>0.162583333</v>
      </c>
      <c r="V1807">
        <v>1</v>
      </c>
      <c r="W1807">
        <v>1.4</v>
      </c>
      <c r="X1807">
        <v>1.4</v>
      </c>
      <c r="Y1807">
        <v>59.377000000000002</v>
      </c>
      <c r="Z1807">
        <v>48002020001</v>
      </c>
      <c r="AA1807">
        <v>389.70409838180001</v>
      </c>
      <c r="AB1807" t="s">
        <v>118</v>
      </c>
      <c r="AC1807" t="s">
        <v>54</v>
      </c>
      <c r="AD1807" t="s">
        <v>54</v>
      </c>
      <c r="AE1807" t="s">
        <v>73</v>
      </c>
      <c r="AF1807" t="s">
        <v>8359</v>
      </c>
    </row>
    <row r="1808" spans="1:32" x14ac:dyDescent="0.3">
      <c r="A1808" t="s">
        <v>8360</v>
      </c>
      <c r="B1808" t="s">
        <v>8361</v>
      </c>
      <c r="C1808" t="s">
        <v>8361</v>
      </c>
      <c r="D1808" t="s">
        <v>8346</v>
      </c>
      <c r="E1808" t="s">
        <v>99</v>
      </c>
      <c r="F1808">
        <v>6</v>
      </c>
      <c r="G1808">
        <v>2022</v>
      </c>
      <c r="H1808" s="1">
        <v>44833.417938611114</v>
      </c>
      <c r="I1808" t="s">
        <v>3355</v>
      </c>
      <c r="J1808">
        <v>3.62</v>
      </c>
      <c r="K1808">
        <v>0</v>
      </c>
      <c r="L1808" t="s">
        <v>38</v>
      </c>
      <c r="M1808" t="s">
        <v>79</v>
      </c>
      <c r="Q1808">
        <v>3.62</v>
      </c>
      <c r="R1808" t="s">
        <v>94</v>
      </c>
      <c r="S1808">
        <v>30.372779000000001</v>
      </c>
      <c r="T1808">
        <v>-94.198229999999995</v>
      </c>
      <c r="U1808">
        <v>0.142366667</v>
      </c>
      <c r="V1808">
        <v>1</v>
      </c>
      <c r="W1808">
        <v>0.25</v>
      </c>
      <c r="X1808">
        <v>0.25</v>
      </c>
      <c r="Y1808">
        <v>52.126899999999999</v>
      </c>
      <c r="Z1808">
        <v>48006024002</v>
      </c>
      <c r="AB1808" t="s">
        <v>1420</v>
      </c>
      <c r="AC1808" t="s">
        <v>54</v>
      </c>
      <c r="AD1808" t="s">
        <v>54</v>
      </c>
      <c r="AE1808" t="s">
        <v>54</v>
      </c>
      <c r="AF1808" t="s">
        <v>8362</v>
      </c>
    </row>
    <row r="1809" spans="1:32" x14ac:dyDescent="0.3">
      <c r="A1809" t="s">
        <v>8363</v>
      </c>
      <c r="B1809" t="s">
        <v>8364</v>
      </c>
      <c r="C1809" t="s">
        <v>8364</v>
      </c>
      <c r="D1809" t="s">
        <v>8365</v>
      </c>
      <c r="E1809" t="s">
        <v>99</v>
      </c>
      <c r="F1809">
        <v>6</v>
      </c>
      <c r="G1809">
        <v>2022</v>
      </c>
      <c r="H1809" s="1">
        <v>44851.655361180558</v>
      </c>
      <c r="I1809" t="s">
        <v>3355</v>
      </c>
      <c r="J1809">
        <v>2.27</v>
      </c>
      <c r="K1809">
        <v>0</v>
      </c>
      <c r="L1809" t="s">
        <v>38</v>
      </c>
      <c r="M1809" t="s">
        <v>79</v>
      </c>
      <c r="Q1809">
        <v>3.02</v>
      </c>
      <c r="R1809" t="s">
        <v>94</v>
      </c>
      <c r="S1809">
        <v>28.631305999999999</v>
      </c>
      <c r="T1809">
        <v>-95.969306000000003</v>
      </c>
      <c r="U1809">
        <v>1.5158333E-2</v>
      </c>
      <c r="V1809">
        <v>1</v>
      </c>
      <c r="W1809">
        <v>0.1</v>
      </c>
      <c r="X1809">
        <v>0.1</v>
      </c>
      <c r="Y1809">
        <v>5.4869000000000003</v>
      </c>
      <c r="AB1809" t="s">
        <v>41</v>
      </c>
      <c r="AC1809" t="s">
        <v>54</v>
      </c>
      <c r="AD1809" t="s">
        <v>54</v>
      </c>
      <c r="AE1809" t="s">
        <v>54</v>
      </c>
      <c r="AF1809" t="s">
        <v>8366</v>
      </c>
    </row>
    <row r="1810" spans="1:32" x14ac:dyDescent="0.3">
      <c r="A1810" t="s">
        <v>8367</v>
      </c>
      <c r="B1810" t="s">
        <v>8368</v>
      </c>
      <c r="C1810" t="s">
        <v>8368</v>
      </c>
      <c r="D1810" t="s">
        <v>4552</v>
      </c>
      <c r="E1810" t="s">
        <v>99</v>
      </c>
      <c r="F1810">
        <v>6</v>
      </c>
      <c r="G1810">
        <v>2022</v>
      </c>
      <c r="H1810" s="1">
        <v>44834.531662395835</v>
      </c>
      <c r="I1810" t="s">
        <v>3355</v>
      </c>
      <c r="J1810">
        <v>1.75</v>
      </c>
      <c r="K1810">
        <v>0</v>
      </c>
      <c r="L1810" t="s">
        <v>38</v>
      </c>
      <c r="M1810" t="s">
        <v>51</v>
      </c>
      <c r="N1810">
        <v>1.75</v>
      </c>
      <c r="R1810" t="s">
        <v>52</v>
      </c>
      <c r="S1810">
        <v>28.606559000000001</v>
      </c>
      <c r="T1810">
        <v>-100.433623</v>
      </c>
      <c r="U1810">
        <v>0.42308333300000001</v>
      </c>
      <c r="V1810">
        <v>1</v>
      </c>
      <c r="W1810">
        <v>1.5</v>
      </c>
      <c r="X1810">
        <v>1.5</v>
      </c>
      <c r="Y1810">
        <v>154.459</v>
      </c>
      <c r="AB1810" t="s">
        <v>41</v>
      </c>
      <c r="AC1810" t="s">
        <v>54</v>
      </c>
      <c r="AD1810" t="s">
        <v>54</v>
      </c>
      <c r="AE1810" t="s">
        <v>44</v>
      </c>
      <c r="AF1810" t="s">
        <v>8369</v>
      </c>
    </row>
    <row r="1811" spans="1:32" x14ac:dyDescent="0.3">
      <c r="A1811" t="s">
        <v>8370</v>
      </c>
      <c r="B1811" t="s">
        <v>8371</v>
      </c>
      <c r="C1811" t="s">
        <v>8372</v>
      </c>
      <c r="D1811" t="s">
        <v>1240</v>
      </c>
      <c r="E1811" t="s">
        <v>159</v>
      </c>
      <c r="F1811">
        <v>10</v>
      </c>
      <c r="G1811">
        <v>2022</v>
      </c>
      <c r="H1811" s="1">
        <v>44970.659978124997</v>
      </c>
      <c r="I1811" t="s">
        <v>3355</v>
      </c>
      <c r="J1811">
        <v>1.337</v>
      </c>
      <c r="K1811">
        <v>0</v>
      </c>
      <c r="L1811" t="s">
        <v>38</v>
      </c>
      <c r="M1811" t="s">
        <v>51</v>
      </c>
      <c r="N1811">
        <v>5.3479999999999999</v>
      </c>
      <c r="R1811" t="s">
        <v>214</v>
      </c>
      <c r="S1811">
        <v>48.467480000000002</v>
      </c>
      <c r="T1811">
        <v>-122.312867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53000140001</v>
      </c>
      <c r="AA1811">
        <v>364.20943773999994</v>
      </c>
      <c r="AB1811" t="s">
        <v>53</v>
      </c>
      <c r="AC1811" t="s">
        <v>42</v>
      </c>
      <c r="AD1811" t="s">
        <v>537</v>
      </c>
      <c r="AE1811" t="s">
        <v>73</v>
      </c>
      <c r="AF1811" t="s">
        <v>8373</v>
      </c>
    </row>
    <row r="1812" spans="1:32" x14ac:dyDescent="0.3">
      <c r="A1812" t="s">
        <v>8374</v>
      </c>
      <c r="B1812" t="s">
        <v>8375</v>
      </c>
      <c r="C1812" t="s">
        <v>8375</v>
      </c>
      <c r="D1812" t="s">
        <v>8376</v>
      </c>
      <c r="E1812" t="s">
        <v>99</v>
      </c>
      <c r="F1812">
        <v>6</v>
      </c>
      <c r="G1812">
        <v>2022</v>
      </c>
      <c r="H1812" s="1">
        <v>44825.696227245367</v>
      </c>
      <c r="I1812" t="s">
        <v>3355</v>
      </c>
      <c r="J1812">
        <v>1.05</v>
      </c>
      <c r="K1812">
        <v>0</v>
      </c>
      <c r="L1812" t="s">
        <v>38</v>
      </c>
      <c r="M1812" t="s">
        <v>79</v>
      </c>
      <c r="Q1812">
        <v>1.05</v>
      </c>
      <c r="R1812" t="s">
        <v>94</v>
      </c>
      <c r="S1812">
        <v>31.666650000000001</v>
      </c>
      <c r="T1812">
        <v>-96.477450000000005</v>
      </c>
      <c r="U1812">
        <v>0.64100000000000001</v>
      </c>
      <c r="V1812">
        <v>1</v>
      </c>
      <c r="W1812">
        <v>2</v>
      </c>
      <c r="X1812">
        <v>2</v>
      </c>
      <c r="Y1812">
        <v>233.62799999999999</v>
      </c>
      <c r="Z1812">
        <v>48003044001</v>
      </c>
      <c r="AA1812">
        <v>509.89321283599998</v>
      </c>
      <c r="AB1812" t="s">
        <v>41</v>
      </c>
      <c r="AC1812" t="s">
        <v>54</v>
      </c>
      <c r="AD1812" t="s">
        <v>54</v>
      </c>
      <c r="AE1812" t="s">
        <v>55</v>
      </c>
      <c r="AF1812" t="s">
        <v>8377</v>
      </c>
    </row>
    <row r="1813" spans="1:32" x14ac:dyDescent="0.3">
      <c r="A1813" t="s">
        <v>8378</v>
      </c>
      <c r="B1813" t="s">
        <v>8379</v>
      </c>
      <c r="C1813" t="s">
        <v>8379</v>
      </c>
      <c r="D1813" t="s">
        <v>8380</v>
      </c>
      <c r="E1813" t="s">
        <v>99</v>
      </c>
      <c r="F1813">
        <v>6</v>
      </c>
      <c r="G1813">
        <v>2022</v>
      </c>
      <c r="H1813" s="1">
        <v>44832.593872974539</v>
      </c>
      <c r="I1813" t="s">
        <v>3355</v>
      </c>
      <c r="J1813">
        <v>0.8</v>
      </c>
      <c r="K1813">
        <v>0</v>
      </c>
      <c r="L1813" t="s">
        <v>38</v>
      </c>
      <c r="M1813" t="s">
        <v>79</v>
      </c>
      <c r="Q1813">
        <v>0.8</v>
      </c>
      <c r="R1813" t="s">
        <v>94</v>
      </c>
      <c r="S1813">
        <v>32.864556</v>
      </c>
      <c r="T1813">
        <v>-95.766889000000006</v>
      </c>
      <c r="AB1813" t="s">
        <v>407</v>
      </c>
      <c r="AC1813" t="s">
        <v>54</v>
      </c>
      <c r="AD1813" t="s">
        <v>54</v>
      </c>
      <c r="AE1813" t="s">
        <v>73</v>
      </c>
      <c r="AF1813" t="s">
        <v>8381</v>
      </c>
    </row>
    <row r="1814" spans="1:32" x14ac:dyDescent="0.3">
      <c r="A1814" t="s">
        <v>8382</v>
      </c>
      <c r="B1814" t="s">
        <v>8383</v>
      </c>
      <c r="C1814" t="s">
        <v>8384</v>
      </c>
      <c r="D1814" t="s">
        <v>8385</v>
      </c>
      <c r="E1814" t="s">
        <v>543</v>
      </c>
      <c r="F1814">
        <v>7</v>
      </c>
      <c r="G1814">
        <v>2022</v>
      </c>
      <c r="H1814" s="1">
        <v>44967.403902673614</v>
      </c>
      <c r="I1814" t="s">
        <v>3355</v>
      </c>
      <c r="J1814">
        <v>0.54900000000000004</v>
      </c>
      <c r="K1814">
        <v>0</v>
      </c>
      <c r="L1814" t="s">
        <v>38</v>
      </c>
      <c r="M1814" t="s">
        <v>51</v>
      </c>
      <c r="N1814">
        <v>0.54900000000000004</v>
      </c>
      <c r="R1814" t="s">
        <v>52</v>
      </c>
      <c r="S1814">
        <v>39.381027000000003</v>
      </c>
      <c r="T1814">
        <v>-94.566282000000001</v>
      </c>
      <c r="U1814">
        <v>0.69808333300000003</v>
      </c>
      <c r="V1814">
        <v>2</v>
      </c>
      <c r="W1814">
        <v>0</v>
      </c>
      <c r="X1814">
        <v>0</v>
      </c>
      <c r="Y1814">
        <v>254.273</v>
      </c>
      <c r="Z1814">
        <v>29001172001</v>
      </c>
      <c r="AA1814">
        <v>358.74629617390002</v>
      </c>
      <c r="AB1814" t="s">
        <v>41</v>
      </c>
      <c r="AC1814" t="s">
        <v>54</v>
      </c>
      <c r="AD1814" t="s">
        <v>54</v>
      </c>
      <c r="AE1814" t="s">
        <v>54</v>
      </c>
      <c r="AF1814" t="s">
        <v>8386</v>
      </c>
    </row>
    <row r="1815" spans="1:32" x14ac:dyDescent="0.3">
      <c r="A1815" t="s">
        <v>8387</v>
      </c>
      <c r="B1815" t="s">
        <v>8388</v>
      </c>
      <c r="C1815" t="s">
        <v>8389</v>
      </c>
      <c r="D1815" t="s">
        <v>8390</v>
      </c>
      <c r="E1815" t="s">
        <v>117</v>
      </c>
      <c r="F1815">
        <v>5</v>
      </c>
      <c r="G1815">
        <v>2022</v>
      </c>
      <c r="H1815" s="1">
        <v>44986.382272673611</v>
      </c>
      <c r="I1815" t="s">
        <v>3355</v>
      </c>
      <c r="J1815">
        <v>0.14169999999999999</v>
      </c>
      <c r="K1815">
        <v>0</v>
      </c>
      <c r="L1815" t="s">
        <v>38</v>
      </c>
      <c r="M1815" t="s">
        <v>79</v>
      </c>
      <c r="Q1815">
        <v>0.14169999999999999</v>
      </c>
      <c r="R1815" t="s">
        <v>52</v>
      </c>
      <c r="S1815">
        <v>42.368333</v>
      </c>
      <c r="T1815">
        <v>-88.822028000000003</v>
      </c>
      <c r="U1815">
        <v>0.27665000000000001</v>
      </c>
      <c r="V1815">
        <v>2</v>
      </c>
      <c r="W1815">
        <v>2.5</v>
      </c>
      <c r="X1815">
        <v>1</v>
      </c>
      <c r="Y1815">
        <v>101.21980000000001</v>
      </c>
      <c r="Z1815">
        <v>17000346001</v>
      </c>
      <c r="AB1815" t="s">
        <v>41</v>
      </c>
      <c r="AC1815" t="s">
        <v>54</v>
      </c>
      <c r="AD1815" t="s">
        <v>54</v>
      </c>
      <c r="AE1815" t="s">
        <v>73</v>
      </c>
      <c r="AF1815" t="s">
        <v>8391</v>
      </c>
    </row>
    <row r="1816" spans="1:32" x14ac:dyDescent="0.3">
      <c r="A1816" t="s">
        <v>8392</v>
      </c>
      <c r="B1816" t="s">
        <v>8393</v>
      </c>
      <c r="C1816" t="s">
        <v>8393</v>
      </c>
      <c r="D1816" t="s">
        <v>8394</v>
      </c>
      <c r="E1816" t="s">
        <v>99</v>
      </c>
      <c r="F1816">
        <v>6</v>
      </c>
      <c r="G1816">
        <v>2022</v>
      </c>
      <c r="H1816" s="1">
        <v>44790.504719212964</v>
      </c>
      <c r="I1816" t="s">
        <v>3355</v>
      </c>
      <c r="J1816">
        <v>1.5900000000000001E-2</v>
      </c>
      <c r="K1816">
        <v>0</v>
      </c>
      <c r="L1816" t="s">
        <v>38</v>
      </c>
      <c r="M1816" t="s">
        <v>51</v>
      </c>
      <c r="N1816">
        <v>177.5008</v>
      </c>
      <c r="R1816" t="s">
        <v>86</v>
      </c>
      <c r="S1816">
        <v>30.336670000000002</v>
      </c>
      <c r="T1816">
        <v>-97.375839999999997</v>
      </c>
      <c r="U1816">
        <v>0.67976558300000001</v>
      </c>
      <c r="V1816">
        <v>1</v>
      </c>
      <c r="W1816">
        <v>2</v>
      </c>
      <c r="X1816">
        <v>0.95</v>
      </c>
      <c r="Y1816">
        <v>247.94109700000001</v>
      </c>
      <c r="Z1816">
        <v>48008035001</v>
      </c>
      <c r="AB1816" t="s">
        <v>41</v>
      </c>
      <c r="AC1816" t="s">
        <v>54</v>
      </c>
      <c r="AD1816" t="s">
        <v>54</v>
      </c>
      <c r="AE1816" t="s">
        <v>73</v>
      </c>
      <c r="AF1816" t="s">
        <v>8395</v>
      </c>
    </row>
    <row r="1817" spans="1:32" x14ac:dyDescent="0.3">
      <c r="A1817" t="s">
        <v>8396</v>
      </c>
      <c r="B1817" t="s">
        <v>8397</v>
      </c>
      <c r="C1817" t="s">
        <v>8398</v>
      </c>
      <c r="D1817" t="s">
        <v>8399</v>
      </c>
      <c r="E1817" t="s">
        <v>36</v>
      </c>
      <c r="F1817">
        <v>9</v>
      </c>
      <c r="G1817">
        <v>2022</v>
      </c>
      <c r="H1817" s="1">
        <v>44953.616564050928</v>
      </c>
      <c r="I1817" t="s">
        <v>3355</v>
      </c>
      <c r="J1817">
        <v>0</v>
      </c>
      <c r="K1817">
        <v>0</v>
      </c>
      <c r="L1817" t="s">
        <v>38</v>
      </c>
      <c r="M1817" t="s">
        <v>79</v>
      </c>
      <c r="R1817" t="s">
        <v>94</v>
      </c>
      <c r="S1817">
        <v>35.256086000000003</v>
      </c>
      <c r="T1817">
        <v>-118.909077</v>
      </c>
      <c r="Z1817">
        <v>6005306001</v>
      </c>
      <c r="AA1817">
        <v>846.78694274550014</v>
      </c>
      <c r="AB1817" t="s">
        <v>54</v>
      </c>
      <c r="AC1817" t="s">
        <v>64</v>
      </c>
      <c r="AD1817" t="s">
        <v>54</v>
      </c>
      <c r="AE1817" t="s">
        <v>54</v>
      </c>
      <c r="AF1817" t="s">
        <v>8400</v>
      </c>
    </row>
    <row r="1818" spans="1:32" x14ac:dyDescent="0.3">
      <c r="A1818" t="s">
        <v>8401</v>
      </c>
      <c r="B1818" t="s">
        <v>8402</v>
      </c>
      <c r="C1818" t="s">
        <v>8403</v>
      </c>
      <c r="D1818" t="s">
        <v>5816</v>
      </c>
      <c r="E1818" t="s">
        <v>36</v>
      </c>
      <c r="F1818">
        <v>9</v>
      </c>
      <c r="G1818">
        <v>2022</v>
      </c>
      <c r="H1818" s="1">
        <v>44999.703678761573</v>
      </c>
      <c r="I1818" t="s">
        <v>3355</v>
      </c>
      <c r="J1818">
        <v>0</v>
      </c>
      <c r="K1818">
        <v>0</v>
      </c>
      <c r="L1818" t="s">
        <v>38</v>
      </c>
      <c r="M1818" t="s">
        <v>79</v>
      </c>
      <c r="R1818" t="s">
        <v>52</v>
      </c>
      <c r="S1818">
        <v>33.612171168665398</v>
      </c>
      <c r="T1818">
        <v>-114.595457576705</v>
      </c>
      <c r="AB1818" t="s">
        <v>118</v>
      </c>
      <c r="AC1818" t="s">
        <v>144</v>
      </c>
      <c r="AD1818" t="s">
        <v>54</v>
      </c>
      <c r="AE1818" t="s">
        <v>54</v>
      </c>
      <c r="AF1818" t="s">
        <v>8404</v>
      </c>
    </row>
    <row r="1819" spans="1:32" x14ac:dyDescent="0.3">
      <c r="A1819" t="s">
        <v>8405</v>
      </c>
      <c r="B1819" t="s">
        <v>8406</v>
      </c>
      <c r="C1819" t="s">
        <v>8407</v>
      </c>
      <c r="D1819" t="s">
        <v>8408</v>
      </c>
      <c r="E1819" t="s">
        <v>36</v>
      </c>
      <c r="F1819">
        <v>9</v>
      </c>
      <c r="G1819">
        <v>2022</v>
      </c>
      <c r="H1819" s="1">
        <v>44973.427863240744</v>
      </c>
      <c r="I1819" t="s">
        <v>3355</v>
      </c>
      <c r="J1819">
        <v>0</v>
      </c>
      <c r="K1819">
        <v>0</v>
      </c>
      <c r="L1819" t="s">
        <v>38</v>
      </c>
      <c r="M1819" t="s">
        <v>79</v>
      </c>
      <c r="R1819" t="s">
        <v>94</v>
      </c>
      <c r="S1819">
        <v>39.023852633593101</v>
      </c>
      <c r="T1819">
        <v>-122.948425999959</v>
      </c>
      <c r="AB1819" t="s">
        <v>177</v>
      </c>
      <c r="AC1819" t="s">
        <v>64</v>
      </c>
      <c r="AD1819" t="s">
        <v>54</v>
      </c>
      <c r="AE1819" t="s">
        <v>438</v>
      </c>
      <c r="AF1819" t="s">
        <v>8409</v>
      </c>
    </row>
    <row r="1820" spans="1:32" x14ac:dyDescent="0.3">
      <c r="A1820" t="s">
        <v>8410</v>
      </c>
      <c r="B1820" t="s">
        <v>8411</v>
      </c>
      <c r="C1820" t="s">
        <v>8412</v>
      </c>
      <c r="D1820" t="s">
        <v>8408</v>
      </c>
      <c r="E1820" t="s">
        <v>36</v>
      </c>
      <c r="F1820">
        <v>9</v>
      </c>
      <c r="G1820">
        <v>2022</v>
      </c>
      <c r="H1820" s="1">
        <v>44973.438569189813</v>
      </c>
      <c r="I1820" t="s">
        <v>3355</v>
      </c>
      <c r="J1820">
        <v>0</v>
      </c>
      <c r="K1820">
        <v>0</v>
      </c>
      <c r="L1820" t="s">
        <v>38</v>
      </c>
      <c r="M1820" t="s">
        <v>79</v>
      </c>
      <c r="R1820" t="s">
        <v>94</v>
      </c>
      <c r="S1820">
        <v>39.023852633593101</v>
      </c>
      <c r="T1820">
        <v>-122.948425999959</v>
      </c>
      <c r="AB1820" t="s">
        <v>177</v>
      </c>
      <c r="AC1820" t="s">
        <v>64</v>
      </c>
      <c r="AD1820" t="s">
        <v>54</v>
      </c>
      <c r="AE1820" t="s">
        <v>438</v>
      </c>
      <c r="AF1820" t="s">
        <v>8413</v>
      </c>
    </row>
    <row r="1821" spans="1:32" x14ac:dyDescent="0.3">
      <c r="A1821" t="s">
        <v>8414</v>
      </c>
      <c r="B1821" t="s">
        <v>8415</v>
      </c>
      <c r="C1821" t="s">
        <v>8416</v>
      </c>
      <c r="D1821" t="s">
        <v>3645</v>
      </c>
      <c r="E1821" t="s">
        <v>36</v>
      </c>
      <c r="F1821">
        <v>9</v>
      </c>
      <c r="G1821">
        <v>2022</v>
      </c>
      <c r="H1821" s="1">
        <v>44929.523656851852</v>
      </c>
      <c r="I1821" t="s">
        <v>3355</v>
      </c>
      <c r="J1821">
        <v>0</v>
      </c>
      <c r="K1821">
        <v>0</v>
      </c>
      <c r="L1821" t="s">
        <v>38</v>
      </c>
      <c r="M1821" t="s">
        <v>79</v>
      </c>
      <c r="R1821" t="s">
        <v>94</v>
      </c>
      <c r="S1821">
        <v>35.313235928396303</v>
      </c>
      <c r="T1821">
        <v>-118.92102949641399</v>
      </c>
      <c r="Z1821">
        <v>6005347001</v>
      </c>
      <c r="AA1821">
        <v>387.88305119310002</v>
      </c>
      <c r="AB1821" t="s">
        <v>1420</v>
      </c>
      <c r="AC1821" t="s">
        <v>54</v>
      </c>
      <c r="AD1821" t="s">
        <v>54</v>
      </c>
      <c r="AE1821" t="s">
        <v>54</v>
      </c>
      <c r="AF1821" t="s">
        <v>8417</v>
      </c>
    </row>
    <row r="1822" spans="1:32" x14ac:dyDescent="0.3">
      <c r="A1822" t="s">
        <v>8418</v>
      </c>
      <c r="B1822" t="s">
        <v>8419</v>
      </c>
      <c r="C1822" t="s">
        <v>8420</v>
      </c>
      <c r="D1822" t="s">
        <v>8421</v>
      </c>
      <c r="E1822" t="s">
        <v>136</v>
      </c>
      <c r="F1822">
        <v>4</v>
      </c>
      <c r="G1822">
        <v>2022</v>
      </c>
      <c r="H1822" s="1">
        <v>44965.676646412037</v>
      </c>
      <c r="I1822" t="s">
        <v>3355</v>
      </c>
      <c r="J1822">
        <v>0</v>
      </c>
      <c r="K1822">
        <v>0</v>
      </c>
      <c r="L1822" t="s">
        <v>38</v>
      </c>
      <c r="M1822" t="s">
        <v>79</v>
      </c>
      <c r="R1822" t="s">
        <v>94</v>
      </c>
      <c r="S1822">
        <v>33.935560725048298</v>
      </c>
      <c r="T1822">
        <v>-78.478562125141295</v>
      </c>
      <c r="Z1822">
        <v>37001009001</v>
      </c>
      <c r="AA1822">
        <v>327.78849396600003</v>
      </c>
      <c r="AB1822" t="s">
        <v>41</v>
      </c>
      <c r="AC1822" t="s">
        <v>54</v>
      </c>
      <c r="AD1822" t="s">
        <v>54</v>
      </c>
      <c r="AE1822" t="s">
        <v>65</v>
      </c>
      <c r="AF1822" t="s">
        <v>8422</v>
      </c>
    </row>
    <row r="1823" spans="1:32" x14ac:dyDescent="0.3">
      <c r="A1823" t="s">
        <v>8423</v>
      </c>
      <c r="B1823" t="s">
        <v>8424</v>
      </c>
      <c r="C1823" t="s">
        <v>8424</v>
      </c>
      <c r="D1823" t="s">
        <v>8425</v>
      </c>
      <c r="E1823" t="s">
        <v>99</v>
      </c>
      <c r="F1823">
        <v>6</v>
      </c>
      <c r="G1823">
        <v>2022</v>
      </c>
      <c r="H1823" s="1">
        <v>44833.427038796297</v>
      </c>
      <c r="I1823" t="s">
        <v>3355</v>
      </c>
      <c r="J1823">
        <v>0</v>
      </c>
      <c r="K1823">
        <v>0</v>
      </c>
      <c r="L1823" t="s">
        <v>38</v>
      </c>
      <c r="M1823" t="s">
        <v>79</v>
      </c>
      <c r="R1823" t="s">
        <v>94</v>
      </c>
      <c r="S1823">
        <v>29.697917</v>
      </c>
      <c r="T1823">
        <v>-96.766110999999995</v>
      </c>
      <c r="U1823">
        <v>0.210166667</v>
      </c>
      <c r="V1823">
        <v>1</v>
      </c>
      <c r="W1823">
        <v>0.5</v>
      </c>
      <c r="X1823">
        <v>0.5</v>
      </c>
      <c r="Y1823">
        <v>76.552000000000007</v>
      </c>
      <c r="Z1823">
        <v>48008082001</v>
      </c>
      <c r="AB1823" t="s">
        <v>54</v>
      </c>
      <c r="AC1823" t="s">
        <v>64</v>
      </c>
      <c r="AD1823" t="s">
        <v>54</v>
      </c>
      <c r="AE1823" t="s">
        <v>54</v>
      </c>
      <c r="AF1823" t="s">
        <v>8426</v>
      </c>
    </row>
    <row r="1824" spans="1:32" x14ac:dyDescent="0.3">
      <c r="A1824" t="s">
        <v>8427</v>
      </c>
      <c r="B1824" t="s">
        <v>8428</v>
      </c>
      <c r="C1824" t="s">
        <v>8428</v>
      </c>
      <c r="D1824" t="s">
        <v>8429</v>
      </c>
      <c r="E1824" t="s">
        <v>99</v>
      </c>
      <c r="F1824">
        <v>6</v>
      </c>
      <c r="G1824">
        <v>2022</v>
      </c>
      <c r="H1824" s="1">
        <v>44833.514610185186</v>
      </c>
      <c r="I1824" t="s">
        <v>3355</v>
      </c>
      <c r="J1824">
        <v>0</v>
      </c>
      <c r="K1824">
        <v>0</v>
      </c>
      <c r="L1824" t="s">
        <v>38</v>
      </c>
      <c r="M1824" t="s">
        <v>79</v>
      </c>
      <c r="Q1824">
        <v>50.4</v>
      </c>
      <c r="R1824" t="s">
        <v>52</v>
      </c>
      <c r="S1824">
        <v>29.907416999999999</v>
      </c>
      <c r="T1824">
        <v>-95.073082999999997</v>
      </c>
      <c r="U1824">
        <v>0.40883333300000002</v>
      </c>
      <c r="V1824">
        <v>1</v>
      </c>
      <c r="W1824">
        <v>1.5</v>
      </c>
      <c r="X1824">
        <v>0.75</v>
      </c>
      <c r="Y1824">
        <v>148.98699999999999</v>
      </c>
      <c r="Z1824">
        <v>48007035001</v>
      </c>
      <c r="AB1824" t="s">
        <v>41</v>
      </c>
      <c r="AC1824" t="s">
        <v>54</v>
      </c>
      <c r="AD1824" t="s">
        <v>54</v>
      </c>
      <c r="AE1824" t="s">
        <v>73</v>
      </c>
      <c r="AF1824" t="s">
        <v>8430</v>
      </c>
    </row>
    <row r="1825" spans="1:32" x14ac:dyDescent="0.3">
      <c r="A1825" t="s">
        <v>8431</v>
      </c>
      <c r="B1825" t="s">
        <v>8432</v>
      </c>
      <c r="C1825" t="s">
        <v>8432</v>
      </c>
      <c r="D1825" t="s">
        <v>8433</v>
      </c>
      <c r="E1825" t="s">
        <v>99</v>
      </c>
      <c r="F1825">
        <v>6</v>
      </c>
      <c r="G1825">
        <v>2022</v>
      </c>
      <c r="H1825" s="1">
        <v>44825.616543668984</v>
      </c>
      <c r="I1825" t="s">
        <v>3355</v>
      </c>
      <c r="J1825">
        <v>0</v>
      </c>
      <c r="K1825">
        <v>0</v>
      </c>
      <c r="L1825" t="s">
        <v>38</v>
      </c>
      <c r="M1825" t="s">
        <v>79</v>
      </c>
      <c r="R1825" t="s">
        <v>94</v>
      </c>
      <c r="S1825">
        <v>26.892806</v>
      </c>
      <c r="T1825">
        <v>-99.271693999999997</v>
      </c>
      <c r="U1825">
        <v>0.76249999999999996</v>
      </c>
      <c r="V1825">
        <v>1</v>
      </c>
      <c r="W1825">
        <v>0.8</v>
      </c>
      <c r="X1825">
        <v>1.6</v>
      </c>
      <c r="Y1825">
        <v>278.55799999999999</v>
      </c>
      <c r="Z1825">
        <v>48001150001</v>
      </c>
      <c r="AA1825">
        <v>436.86922056912999</v>
      </c>
      <c r="AB1825" t="s">
        <v>54</v>
      </c>
      <c r="AC1825" t="s">
        <v>64</v>
      </c>
      <c r="AD1825" t="s">
        <v>54</v>
      </c>
      <c r="AE1825" t="s">
        <v>54</v>
      </c>
      <c r="AF1825" t="s">
        <v>8434</v>
      </c>
    </row>
    <row r="1826" spans="1:32" x14ac:dyDescent="0.3">
      <c r="A1826" t="s">
        <v>8435</v>
      </c>
      <c r="B1826" t="s">
        <v>8436</v>
      </c>
      <c r="C1826" t="s">
        <v>8436</v>
      </c>
      <c r="D1826" t="s">
        <v>1572</v>
      </c>
      <c r="E1826" t="s">
        <v>99</v>
      </c>
      <c r="F1826">
        <v>6</v>
      </c>
      <c r="G1826">
        <v>2022</v>
      </c>
      <c r="H1826" s="1">
        <v>44834.44132111111</v>
      </c>
      <c r="I1826" t="s">
        <v>3355</v>
      </c>
      <c r="J1826">
        <v>0</v>
      </c>
      <c r="K1826">
        <v>0</v>
      </c>
      <c r="L1826" t="s">
        <v>38</v>
      </c>
      <c r="M1826" t="s">
        <v>79</v>
      </c>
      <c r="R1826" t="s">
        <v>94</v>
      </c>
      <c r="S1826">
        <v>25.958369999999999</v>
      </c>
      <c r="T1826">
        <v>-97.394139999999993</v>
      </c>
      <c r="U1826">
        <v>3.1416667000000002E-2</v>
      </c>
      <c r="V1826">
        <v>1</v>
      </c>
      <c r="W1826">
        <v>0.1</v>
      </c>
      <c r="X1826">
        <v>0.1</v>
      </c>
      <c r="Y1826">
        <v>11.388999999999999</v>
      </c>
      <c r="AB1826" t="s">
        <v>54</v>
      </c>
      <c r="AC1826" t="s">
        <v>54</v>
      </c>
      <c r="AD1826" t="s">
        <v>54</v>
      </c>
      <c r="AE1826" t="s">
        <v>44</v>
      </c>
      <c r="AF1826" t="s">
        <v>8437</v>
      </c>
    </row>
    <row r="1827" spans="1:32" x14ac:dyDescent="0.3">
      <c r="A1827" t="s">
        <v>2755</v>
      </c>
      <c r="B1827" t="s">
        <v>8438</v>
      </c>
      <c r="C1827" t="s">
        <v>8439</v>
      </c>
      <c r="D1827" t="s">
        <v>2758</v>
      </c>
      <c r="E1827" t="s">
        <v>111</v>
      </c>
      <c r="F1827">
        <v>4</v>
      </c>
      <c r="G1827">
        <v>2022</v>
      </c>
      <c r="H1827" s="1">
        <v>44984.559830185186</v>
      </c>
      <c r="I1827" t="s">
        <v>3355</v>
      </c>
      <c r="J1827">
        <v>0</v>
      </c>
      <c r="K1827">
        <v>0</v>
      </c>
      <c r="L1827" t="s">
        <v>38</v>
      </c>
      <c r="M1827" t="s">
        <v>51</v>
      </c>
      <c r="R1827" t="s">
        <v>52</v>
      </c>
      <c r="S1827">
        <v>33.711038000000002</v>
      </c>
      <c r="T1827">
        <v>-82.740986000000007</v>
      </c>
      <c r="U1827">
        <v>0.60166666700000004</v>
      </c>
      <c r="V1827">
        <v>1</v>
      </c>
      <c r="W1827">
        <v>4</v>
      </c>
      <c r="X1827">
        <v>0.61</v>
      </c>
      <c r="Y1827">
        <v>219.27500000000001</v>
      </c>
      <c r="Z1827">
        <v>13000847001</v>
      </c>
      <c r="AA1827">
        <v>994.29176503020005</v>
      </c>
      <c r="AB1827" t="s">
        <v>41</v>
      </c>
      <c r="AC1827" t="s">
        <v>54</v>
      </c>
      <c r="AD1827" t="s">
        <v>54</v>
      </c>
      <c r="AE1827" t="s">
        <v>73</v>
      </c>
      <c r="AF1827" t="s">
        <v>8440</v>
      </c>
    </row>
    <row r="1828" spans="1:32" x14ac:dyDescent="0.3">
      <c r="A1828" t="s">
        <v>8441</v>
      </c>
      <c r="B1828" t="s">
        <v>8442</v>
      </c>
      <c r="C1828" t="s">
        <v>8443</v>
      </c>
      <c r="D1828" t="s">
        <v>8444</v>
      </c>
      <c r="E1828" t="s">
        <v>192</v>
      </c>
      <c r="F1828">
        <v>4</v>
      </c>
      <c r="G1828">
        <v>2022</v>
      </c>
      <c r="H1828" s="1">
        <v>44985.57064726852</v>
      </c>
      <c r="I1828" t="s">
        <v>3355</v>
      </c>
      <c r="J1828">
        <v>0</v>
      </c>
      <c r="K1828">
        <v>0</v>
      </c>
      <c r="L1828" t="s">
        <v>38</v>
      </c>
      <c r="M1828" t="s">
        <v>79</v>
      </c>
      <c r="R1828" t="s">
        <v>94</v>
      </c>
      <c r="S1828">
        <v>33.2742</v>
      </c>
      <c r="T1828">
        <v>-85.810100000000006</v>
      </c>
      <c r="U1828">
        <v>0.85460000000000003</v>
      </c>
      <c r="V1828">
        <v>1</v>
      </c>
      <c r="W1828">
        <v>1.5</v>
      </c>
      <c r="X1828">
        <v>0.8</v>
      </c>
      <c r="Y1828">
        <v>162.37601739999999</v>
      </c>
      <c r="Z1828">
        <v>1000211001</v>
      </c>
      <c r="AA1828">
        <v>299.56226254114995</v>
      </c>
      <c r="AB1828" t="s">
        <v>41</v>
      </c>
      <c r="AC1828" t="s">
        <v>54</v>
      </c>
      <c r="AD1828" t="s">
        <v>54</v>
      </c>
      <c r="AE1828" t="s">
        <v>54</v>
      </c>
      <c r="AF1828" t="s">
        <v>8445</v>
      </c>
    </row>
    <row r="1829" spans="1:32" x14ac:dyDescent="0.3">
      <c r="A1829" t="s">
        <v>8446</v>
      </c>
      <c r="B1829" t="s">
        <v>8447</v>
      </c>
      <c r="C1829" t="s">
        <v>8448</v>
      </c>
      <c r="D1829" t="s">
        <v>8449</v>
      </c>
      <c r="E1829" t="s">
        <v>192</v>
      </c>
      <c r="F1829">
        <v>4</v>
      </c>
      <c r="G1829">
        <v>2022</v>
      </c>
      <c r="H1829" s="1">
        <v>44994.446634826389</v>
      </c>
      <c r="I1829" t="s">
        <v>3355</v>
      </c>
      <c r="J1829">
        <v>0</v>
      </c>
      <c r="K1829">
        <v>0</v>
      </c>
      <c r="L1829" t="s">
        <v>38</v>
      </c>
      <c r="M1829" t="s">
        <v>79</v>
      </c>
      <c r="Q1829">
        <v>200</v>
      </c>
      <c r="R1829" t="s">
        <v>52</v>
      </c>
      <c r="S1829">
        <v>33.982199999999999</v>
      </c>
      <c r="T1829">
        <v>-86.03143</v>
      </c>
      <c r="U1829">
        <v>1.2808333329999999</v>
      </c>
      <c r="V1829">
        <v>1</v>
      </c>
      <c r="W1829">
        <v>3</v>
      </c>
      <c r="X1829">
        <v>1.39</v>
      </c>
      <c r="Y1829">
        <v>466.92</v>
      </c>
      <c r="Z1829">
        <v>1000141001</v>
      </c>
      <c r="AA1829">
        <v>764.83981925399996</v>
      </c>
      <c r="AB1829" t="s">
        <v>54</v>
      </c>
      <c r="AC1829" t="s">
        <v>54</v>
      </c>
      <c r="AD1829" t="s">
        <v>54</v>
      </c>
      <c r="AE1829" t="s">
        <v>438</v>
      </c>
      <c r="AF1829" t="s">
        <v>8450</v>
      </c>
    </row>
    <row r="1830" spans="1:32" x14ac:dyDescent="0.3">
      <c r="A1830" t="s">
        <v>8451</v>
      </c>
      <c r="B1830" t="s">
        <v>8452</v>
      </c>
      <c r="C1830" t="s">
        <v>8453</v>
      </c>
      <c r="D1830" t="s">
        <v>8454</v>
      </c>
      <c r="E1830" t="s">
        <v>253</v>
      </c>
      <c r="F1830">
        <v>5</v>
      </c>
      <c r="G1830">
        <v>2022</v>
      </c>
      <c r="H1830" s="1">
        <v>45009.54227528935</v>
      </c>
      <c r="I1830" t="s">
        <v>3355</v>
      </c>
      <c r="J1830">
        <v>0</v>
      </c>
      <c r="K1830">
        <v>0</v>
      </c>
      <c r="L1830" t="s">
        <v>38</v>
      </c>
      <c r="M1830" t="s">
        <v>79</v>
      </c>
      <c r="R1830" t="s">
        <v>86</v>
      </c>
      <c r="S1830">
        <v>38.677444000000001</v>
      </c>
      <c r="T1830">
        <v>-86.894361000000004</v>
      </c>
      <c r="U1830">
        <v>0.52654250000000002</v>
      </c>
      <c r="V1830">
        <v>1</v>
      </c>
      <c r="W1830">
        <v>1</v>
      </c>
      <c r="X1830">
        <v>0.51</v>
      </c>
      <c r="Y1830">
        <v>191.39178000000001</v>
      </c>
      <c r="Z1830">
        <v>18005011001</v>
      </c>
      <c r="AA1830">
        <v>364.20943773999994</v>
      </c>
      <c r="AB1830" t="s">
        <v>41</v>
      </c>
      <c r="AC1830" t="s">
        <v>54</v>
      </c>
      <c r="AD1830" t="s">
        <v>54</v>
      </c>
      <c r="AE1830" t="s">
        <v>54</v>
      </c>
      <c r="AF1830" t="s">
        <v>8455</v>
      </c>
    </row>
    <row r="1831" spans="1:32" x14ac:dyDescent="0.3">
      <c r="A1831" t="s">
        <v>8456</v>
      </c>
      <c r="B1831" t="s">
        <v>8457</v>
      </c>
      <c r="C1831" t="s">
        <v>8458</v>
      </c>
      <c r="D1831" t="s">
        <v>8459</v>
      </c>
      <c r="E1831" t="s">
        <v>259</v>
      </c>
      <c r="F1831">
        <v>7</v>
      </c>
      <c r="G1831">
        <v>2022</v>
      </c>
      <c r="H1831" s="1">
        <v>44965.42684728009</v>
      </c>
      <c r="I1831" t="s">
        <v>3355</v>
      </c>
      <c r="J1831">
        <v>0</v>
      </c>
      <c r="K1831">
        <v>0</v>
      </c>
      <c r="L1831" t="s">
        <v>38</v>
      </c>
      <c r="M1831" t="s">
        <v>79</v>
      </c>
      <c r="R1831" t="s">
        <v>94</v>
      </c>
      <c r="S1831">
        <v>40.823977999999997</v>
      </c>
      <c r="T1831">
        <v>-91.162609000000003</v>
      </c>
      <c r="U1831">
        <v>0</v>
      </c>
      <c r="V1831">
        <v>1</v>
      </c>
      <c r="W1831">
        <v>5.8879999999999999</v>
      </c>
      <c r="X1831">
        <v>1.994</v>
      </c>
      <c r="Y1831">
        <v>0</v>
      </c>
      <c r="Z1831">
        <v>19000911001</v>
      </c>
      <c r="AA1831">
        <v>507.70795620956</v>
      </c>
      <c r="AB1831" t="s">
        <v>41</v>
      </c>
      <c r="AC1831" t="s">
        <v>64</v>
      </c>
      <c r="AD1831" t="s">
        <v>54</v>
      </c>
      <c r="AE1831" t="s">
        <v>438</v>
      </c>
      <c r="AF1831" t="s">
        <v>8460</v>
      </c>
    </row>
    <row r="1832" spans="1:32" x14ac:dyDescent="0.3">
      <c r="A1832" t="s">
        <v>8461</v>
      </c>
      <c r="B1832" t="s">
        <v>8462</v>
      </c>
      <c r="C1832" t="s">
        <v>8463</v>
      </c>
      <c r="D1832" t="s">
        <v>8464</v>
      </c>
      <c r="E1832" t="s">
        <v>259</v>
      </c>
      <c r="F1832">
        <v>7</v>
      </c>
      <c r="G1832">
        <v>2022</v>
      </c>
      <c r="H1832" s="1">
        <v>44985.696647916666</v>
      </c>
      <c r="I1832" t="s">
        <v>3355</v>
      </c>
      <c r="J1832">
        <v>0</v>
      </c>
      <c r="K1832">
        <v>0</v>
      </c>
      <c r="L1832" t="s">
        <v>38</v>
      </c>
      <c r="M1832" t="s">
        <v>79</v>
      </c>
      <c r="R1832" t="s">
        <v>52</v>
      </c>
      <c r="S1832">
        <v>42.407850000000003</v>
      </c>
      <c r="T1832">
        <v>-94.612909999999999</v>
      </c>
      <c r="U1832">
        <v>0</v>
      </c>
      <c r="V1832">
        <v>1</v>
      </c>
      <c r="W1832">
        <v>3.8239999999999998</v>
      </c>
      <c r="X1832">
        <v>1.1140000000000001</v>
      </c>
      <c r="Y1832">
        <v>0</v>
      </c>
      <c r="Z1832">
        <v>19000743001</v>
      </c>
      <c r="AA1832">
        <v>169.35738854909994</v>
      </c>
      <c r="AB1832" t="s">
        <v>54</v>
      </c>
      <c r="AC1832" t="s">
        <v>64</v>
      </c>
      <c r="AD1832" t="s">
        <v>54</v>
      </c>
      <c r="AE1832" t="s">
        <v>54</v>
      </c>
      <c r="AF1832" t="s">
        <v>8465</v>
      </c>
    </row>
    <row r="1833" spans="1:32" x14ac:dyDescent="0.3">
      <c r="A1833" t="s">
        <v>8466</v>
      </c>
      <c r="B1833" t="s">
        <v>8467</v>
      </c>
      <c r="C1833" t="s">
        <v>8467</v>
      </c>
      <c r="D1833" t="s">
        <v>4222</v>
      </c>
      <c r="E1833" t="s">
        <v>99</v>
      </c>
      <c r="F1833">
        <v>6</v>
      </c>
      <c r="G1833">
        <v>2022</v>
      </c>
      <c r="H1833" s="1">
        <v>44844.684721400467</v>
      </c>
      <c r="I1833" t="s">
        <v>3355</v>
      </c>
      <c r="J1833">
        <v>0</v>
      </c>
      <c r="K1833">
        <v>0</v>
      </c>
      <c r="L1833" t="s">
        <v>38</v>
      </c>
      <c r="M1833" t="s">
        <v>79</v>
      </c>
      <c r="R1833" t="s">
        <v>52</v>
      </c>
      <c r="S1833">
        <v>29.486722</v>
      </c>
      <c r="T1833">
        <v>-95.515889000000001</v>
      </c>
      <c r="U1833">
        <v>0</v>
      </c>
      <c r="V1833">
        <v>1</v>
      </c>
      <c r="W1833">
        <v>1.2</v>
      </c>
      <c r="X1833">
        <v>1.2</v>
      </c>
      <c r="Y1833">
        <v>0</v>
      </c>
      <c r="AB1833" t="s">
        <v>41</v>
      </c>
      <c r="AC1833" t="s">
        <v>54</v>
      </c>
      <c r="AD1833" t="s">
        <v>54</v>
      </c>
      <c r="AE1833" t="s">
        <v>73</v>
      </c>
      <c r="AF1833" t="s">
        <v>8468</v>
      </c>
    </row>
    <row r="1834" spans="1:32" x14ac:dyDescent="0.3">
      <c r="A1834" t="s">
        <v>8469</v>
      </c>
      <c r="B1834" t="s">
        <v>8470</v>
      </c>
      <c r="C1834" t="s">
        <v>8470</v>
      </c>
      <c r="D1834" t="s">
        <v>98</v>
      </c>
      <c r="E1834" t="s">
        <v>99</v>
      </c>
      <c r="F1834">
        <v>6</v>
      </c>
      <c r="G1834">
        <v>2022</v>
      </c>
      <c r="H1834" s="1">
        <v>44833.430220104165</v>
      </c>
      <c r="I1834" t="s">
        <v>3355</v>
      </c>
      <c r="J1834">
        <v>0</v>
      </c>
      <c r="K1834">
        <v>0</v>
      </c>
      <c r="L1834" t="s">
        <v>38</v>
      </c>
      <c r="M1834" t="s">
        <v>79</v>
      </c>
      <c r="R1834" t="s">
        <v>94</v>
      </c>
      <c r="S1834">
        <v>29.694158000000002</v>
      </c>
      <c r="T1834">
        <v>-95.764166000000003</v>
      </c>
      <c r="U1834">
        <v>0.39333333300000001</v>
      </c>
      <c r="V1834">
        <v>1</v>
      </c>
      <c r="W1834">
        <v>1.5</v>
      </c>
      <c r="X1834">
        <v>1</v>
      </c>
      <c r="Y1834">
        <v>143.714</v>
      </c>
      <c r="AB1834" t="s">
        <v>41</v>
      </c>
      <c r="AC1834" t="s">
        <v>54</v>
      </c>
      <c r="AD1834" t="s">
        <v>54</v>
      </c>
      <c r="AE1834" t="s">
        <v>54</v>
      </c>
      <c r="AF1834" t="s">
        <v>8471</v>
      </c>
    </row>
    <row r="1835" spans="1:32" x14ac:dyDescent="0.3">
      <c r="A1835" t="s">
        <v>8472</v>
      </c>
      <c r="B1835" t="s">
        <v>8473</v>
      </c>
      <c r="C1835" t="s">
        <v>8473</v>
      </c>
      <c r="D1835" t="s">
        <v>8474</v>
      </c>
      <c r="E1835" t="s">
        <v>99</v>
      </c>
      <c r="F1835">
        <v>6</v>
      </c>
      <c r="G1835">
        <v>2022</v>
      </c>
      <c r="H1835" s="1">
        <v>44823.416033298614</v>
      </c>
      <c r="I1835" t="s">
        <v>3355</v>
      </c>
      <c r="J1835">
        <v>0</v>
      </c>
      <c r="K1835">
        <v>0</v>
      </c>
      <c r="L1835" t="s">
        <v>38</v>
      </c>
      <c r="M1835" t="s">
        <v>79</v>
      </c>
      <c r="R1835" t="s">
        <v>94</v>
      </c>
      <c r="S1835">
        <v>31.30744</v>
      </c>
      <c r="T1835">
        <v>-96.898009999999999</v>
      </c>
      <c r="U1835">
        <v>0.57899999999999996</v>
      </c>
      <c r="V1835">
        <v>1</v>
      </c>
      <c r="W1835">
        <v>2</v>
      </c>
      <c r="X1835">
        <v>2</v>
      </c>
      <c r="Y1835">
        <v>211.071</v>
      </c>
      <c r="Z1835">
        <v>48003099001</v>
      </c>
      <c r="AA1835">
        <v>520.63739124932999</v>
      </c>
      <c r="AB1835" t="s">
        <v>54</v>
      </c>
      <c r="AC1835" t="s">
        <v>54</v>
      </c>
      <c r="AD1835" t="s">
        <v>54</v>
      </c>
      <c r="AE1835" t="s">
        <v>438</v>
      </c>
      <c r="AF1835" t="s">
        <v>8475</v>
      </c>
    </row>
    <row r="1836" spans="1:32" x14ac:dyDescent="0.3">
      <c r="A1836" t="s">
        <v>8476</v>
      </c>
      <c r="B1836" t="s">
        <v>8477</v>
      </c>
      <c r="C1836" t="s">
        <v>8477</v>
      </c>
      <c r="D1836" t="s">
        <v>8478</v>
      </c>
      <c r="E1836" t="s">
        <v>99</v>
      </c>
      <c r="F1836">
        <v>6</v>
      </c>
      <c r="G1836">
        <v>2022</v>
      </c>
      <c r="H1836" s="1">
        <v>44833.580975486111</v>
      </c>
      <c r="I1836" t="s">
        <v>3355</v>
      </c>
      <c r="J1836">
        <v>0</v>
      </c>
      <c r="K1836">
        <v>0</v>
      </c>
      <c r="L1836" t="s">
        <v>38</v>
      </c>
      <c r="M1836" t="s">
        <v>51</v>
      </c>
      <c r="R1836" t="s">
        <v>52</v>
      </c>
      <c r="S1836">
        <v>28.363610999999999</v>
      </c>
      <c r="T1836">
        <v>-97.655833000000001</v>
      </c>
      <c r="U1836">
        <v>0</v>
      </c>
      <c r="V1836">
        <v>1</v>
      </c>
      <c r="W1836">
        <v>2.5</v>
      </c>
      <c r="X1836">
        <v>0.75</v>
      </c>
      <c r="Y1836">
        <v>0</v>
      </c>
      <c r="Z1836">
        <v>48001218003</v>
      </c>
      <c r="AB1836" t="s">
        <v>41</v>
      </c>
      <c r="AC1836" t="s">
        <v>54</v>
      </c>
      <c r="AD1836" t="s">
        <v>54</v>
      </c>
      <c r="AE1836" t="s">
        <v>73</v>
      </c>
      <c r="AF1836" t="s">
        <v>8479</v>
      </c>
    </row>
    <row r="1837" spans="1:32" x14ac:dyDescent="0.3">
      <c r="A1837" t="s">
        <v>8480</v>
      </c>
      <c r="B1837" t="s">
        <v>8481</v>
      </c>
      <c r="C1837" t="s">
        <v>8481</v>
      </c>
      <c r="D1837" t="s">
        <v>3332</v>
      </c>
      <c r="E1837" t="s">
        <v>99</v>
      </c>
      <c r="F1837">
        <v>6</v>
      </c>
      <c r="G1837">
        <v>2022</v>
      </c>
      <c r="H1837" s="1">
        <v>44826.369888958332</v>
      </c>
      <c r="I1837" t="s">
        <v>3355</v>
      </c>
      <c r="J1837">
        <v>0</v>
      </c>
      <c r="K1837">
        <v>0</v>
      </c>
      <c r="L1837" t="s">
        <v>38</v>
      </c>
      <c r="M1837" t="s">
        <v>79</v>
      </c>
      <c r="R1837" t="s">
        <v>94</v>
      </c>
      <c r="S1837">
        <v>29.276833</v>
      </c>
      <c r="T1837">
        <v>-98.514416999999995</v>
      </c>
      <c r="U1837">
        <v>27.650833337000002</v>
      </c>
      <c r="V1837">
        <v>2</v>
      </c>
      <c r="W1837">
        <v>46</v>
      </c>
      <c r="X1837">
        <v>46</v>
      </c>
      <c r="Y1837">
        <v>8795.48</v>
      </c>
      <c r="Z1837">
        <v>48008015003</v>
      </c>
      <c r="AA1837">
        <v>15686.500483461799</v>
      </c>
      <c r="AB1837" t="s">
        <v>54</v>
      </c>
      <c r="AC1837" t="s">
        <v>64</v>
      </c>
      <c r="AD1837" t="s">
        <v>54</v>
      </c>
      <c r="AE1837" t="s">
        <v>54</v>
      </c>
      <c r="AF1837" t="s">
        <v>8482</v>
      </c>
    </row>
    <row r="1838" spans="1:32" x14ac:dyDescent="0.3">
      <c r="A1838" t="s">
        <v>8483</v>
      </c>
      <c r="B1838" t="s">
        <v>8484</v>
      </c>
      <c r="C1838" t="s">
        <v>8484</v>
      </c>
      <c r="D1838" t="s">
        <v>3332</v>
      </c>
      <c r="E1838" t="s">
        <v>99</v>
      </c>
      <c r="F1838">
        <v>6</v>
      </c>
      <c r="G1838">
        <v>2022</v>
      </c>
      <c r="H1838" s="1">
        <v>44826.371469930556</v>
      </c>
      <c r="I1838" t="s">
        <v>3355</v>
      </c>
      <c r="J1838">
        <v>0</v>
      </c>
      <c r="K1838">
        <v>0</v>
      </c>
      <c r="L1838" t="s">
        <v>38</v>
      </c>
      <c r="M1838" t="s">
        <v>79</v>
      </c>
      <c r="R1838" t="s">
        <v>94</v>
      </c>
      <c r="S1838">
        <v>29.397417000000001</v>
      </c>
      <c r="T1838">
        <v>-98.669556</v>
      </c>
      <c r="U1838">
        <v>9.4975000000000005</v>
      </c>
      <c r="V1838">
        <v>1</v>
      </c>
      <c r="W1838">
        <v>16</v>
      </c>
      <c r="X1838">
        <v>16</v>
      </c>
      <c r="Y1838">
        <v>3464.8</v>
      </c>
      <c r="Z1838">
        <v>48008015004</v>
      </c>
      <c r="AA1838">
        <v>2695.149839276</v>
      </c>
      <c r="AB1838" t="s">
        <v>54</v>
      </c>
      <c r="AC1838" t="s">
        <v>64</v>
      </c>
      <c r="AD1838" t="s">
        <v>54</v>
      </c>
      <c r="AE1838" t="s">
        <v>54</v>
      </c>
      <c r="AF1838" t="s">
        <v>8485</v>
      </c>
    </row>
    <row r="1839" spans="1:32" x14ac:dyDescent="0.3">
      <c r="A1839" t="s">
        <v>8486</v>
      </c>
      <c r="B1839" t="s">
        <v>8487</v>
      </c>
      <c r="C1839" t="s">
        <v>8488</v>
      </c>
      <c r="D1839" t="s">
        <v>4450</v>
      </c>
      <c r="E1839" t="s">
        <v>1023</v>
      </c>
      <c r="F1839">
        <v>8</v>
      </c>
      <c r="G1839">
        <v>2022</v>
      </c>
      <c r="H1839" s="1">
        <v>44979.534778194444</v>
      </c>
      <c r="I1839" t="s">
        <v>3355</v>
      </c>
      <c r="J1839">
        <v>0</v>
      </c>
      <c r="K1839">
        <v>0</v>
      </c>
      <c r="L1839" t="s">
        <v>38</v>
      </c>
      <c r="M1839" t="s">
        <v>79</v>
      </c>
      <c r="R1839" t="s">
        <v>52</v>
      </c>
      <c r="S1839">
        <v>39.503610999999999</v>
      </c>
      <c r="T1839">
        <v>-106.052222</v>
      </c>
      <c r="U1839">
        <v>0</v>
      </c>
      <c r="V1839">
        <v>1</v>
      </c>
      <c r="W1839">
        <v>1.5</v>
      </c>
      <c r="X1839">
        <v>0</v>
      </c>
      <c r="Y1839">
        <v>0</v>
      </c>
      <c r="AB1839" t="s">
        <v>54</v>
      </c>
      <c r="AC1839" t="s">
        <v>64</v>
      </c>
      <c r="AD1839" t="s">
        <v>54</v>
      </c>
      <c r="AE1839" t="s">
        <v>54</v>
      </c>
      <c r="AF1839" t="s">
        <v>8489</v>
      </c>
    </row>
    <row r="1840" spans="1:32" x14ac:dyDescent="0.3">
      <c r="A1840" t="s">
        <v>8490</v>
      </c>
      <c r="B1840" t="s">
        <v>8491</v>
      </c>
      <c r="C1840" t="s">
        <v>8492</v>
      </c>
      <c r="D1840" t="s">
        <v>8493</v>
      </c>
      <c r="E1840" t="s">
        <v>4047</v>
      </c>
      <c r="F1840">
        <v>9</v>
      </c>
      <c r="G1840">
        <v>2022</v>
      </c>
      <c r="H1840" s="1">
        <v>44973.599944398149</v>
      </c>
      <c r="I1840" t="s">
        <v>3355</v>
      </c>
      <c r="J1840">
        <v>0</v>
      </c>
      <c r="K1840">
        <v>0</v>
      </c>
      <c r="L1840" t="s">
        <v>38</v>
      </c>
      <c r="M1840" t="s">
        <v>79</v>
      </c>
      <c r="R1840" t="s">
        <v>94</v>
      </c>
      <c r="S1840">
        <v>36.091380999999998</v>
      </c>
      <c r="T1840">
        <v>-111.289585</v>
      </c>
      <c r="U1840">
        <v>0.31208333300000002</v>
      </c>
      <c r="V1840">
        <v>1</v>
      </c>
      <c r="W1840">
        <v>1.1000000000000001</v>
      </c>
      <c r="X1840">
        <v>0.46200000000000002</v>
      </c>
      <c r="Y1840">
        <v>113.982</v>
      </c>
      <c r="AB1840" t="s">
        <v>54</v>
      </c>
      <c r="AC1840" t="s">
        <v>64</v>
      </c>
      <c r="AD1840" t="s">
        <v>54</v>
      </c>
      <c r="AE1840" t="s">
        <v>54</v>
      </c>
      <c r="AF1840" t="s">
        <v>8494</v>
      </c>
    </row>
    <row r="1841" spans="1:32" x14ac:dyDescent="0.3">
      <c r="A1841" t="s">
        <v>8495</v>
      </c>
      <c r="B1841" t="s">
        <v>8496</v>
      </c>
      <c r="C1841" t="s">
        <v>8497</v>
      </c>
      <c r="D1841" t="s">
        <v>8498</v>
      </c>
      <c r="E1841" t="s">
        <v>777</v>
      </c>
      <c r="F1841">
        <v>9</v>
      </c>
      <c r="G1841">
        <v>2022</v>
      </c>
      <c r="H1841" s="1">
        <v>44924.72266915509</v>
      </c>
      <c r="I1841" t="s">
        <v>3355</v>
      </c>
      <c r="J1841">
        <v>0</v>
      </c>
      <c r="K1841">
        <v>0</v>
      </c>
      <c r="L1841" t="s">
        <v>38</v>
      </c>
      <c r="M1841" t="s">
        <v>79</v>
      </c>
      <c r="R1841" t="s">
        <v>94</v>
      </c>
      <c r="S1841">
        <v>39.463894000000003</v>
      </c>
      <c r="T1841">
        <v>-118.75532800000001</v>
      </c>
      <c r="U1841">
        <v>1.085</v>
      </c>
      <c r="V1841">
        <v>1</v>
      </c>
      <c r="W1841">
        <v>0</v>
      </c>
      <c r="X1841">
        <v>0</v>
      </c>
      <c r="Y1841">
        <v>396.14</v>
      </c>
      <c r="Z1841">
        <v>32000017001</v>
      </c>
      <c r="AA1841">
        <v>582.73510038400002</v>
      </c>
      <c r="AB1841" t="s">
        <v>41</v>
      </c>
      <c r="AC1841" t="s">
        <v>64</v>
      </c>
      <c r="AD1841" t="s">
        <v>54</v>
      </c>
      <c r="AE1841" t="s">
        <v>438</v>
      </c>
      <c r="AF1841" t="s">
        <v>8499</v>
      </c>
    </row>
    <row r="1842" spans="1:32" x14ac:dyDescent="0.3">
      <c r="A1842" t="s">
        <v>8500</v>
      </c>
      <c r="B1842" t="s">
        <v>8501</v>
      </c>
      <c r="C1842" t="s">
        <v>8502</v>
      </c>
      <c r="D1842" t="s">
        <v>1369</v>
      </c>
      <c r="E1842" t="s">
        <v>3411</v>
      </c>
      <c r="F1842">
        <v>3</v>
      </c>
      <c r="G1842">
        <v>2022</v>
      </c>
      <c r="H1842" s="1">
        <v>44943.692919988425</v>
      </c>
      <c r="I1842" t="s">
        <v>8503</v>
      </c>
      <c r="J1842">
        <v>479.67</v>
      </c>
      <c r="K1842">
        <v>0</v>
      </c>
      <c r="L1842" t="s">
        <v>38</v>
      </c>
      <c r="M1842" t="s">
        <v>679</v>
      </c>
      <c r="O1842">
        <v>480</v>
      </c>
      <c r="R1842" t="s">
        <v>86</v>
      </c>
      <c r="S1842">
        <v>38.634495999999999</v>
      </c>
      <c r="T1842">
        <v>-75.617154999999997</v>
      </c>
      <c r="U1842">
        <v>1.2171666670000001</v>
      </c>
      <c r="V1842">
        <v>1</v>
      </c>
      <c r="W1842">
        <v>0</v>
      </c>
      <c r="X1842">
        <v>0</v>
      </c>
      <c r="Y1842">
        <v>444.36680000000001</v>
      </c>
      <c r="Z1842">
        <v>10000020001</v>
      </c>
      <c r="AA1842">
        <v>546.31415660999994</v>
      </c>
      <c r="AB1842" t="s">
        <v>54</v>
      </c>
      <c r="AC1842" t="s">
        <v>54</v>
      </c>
      <c r="AD1842" t="s">
        <v>537</v>
      </c>
      <c r="AE1842" t="s">
        <v>65</v>
      </c>
      <c r="AF1842" t="s">
        <v>8504</v>
      </c>
    </row>
    <row r="1843" spans="1:32" x14ac:dyDescent="0.3">
      <c r="A1843" t="s">
        <v>8505</v>
      </c>
      <c r="B1843" t="s">
        <v>8506</v>
      </c>
      <c r="C1843" t="s">
        <v>8507</v>
      </c>
      <c r="D1843" t="s">
        <v>8385</v>
      </c>
      <c r="E1843" t="s">
        <v>207</v>
      </c>
      <c r="F1843">
        <v>4</v>
      </c>
      <c r="G1843">
        <v>2022</v>
      </c>
      <c r="H1843" s="1">
        <v>44976.403987777776</v>
      </c>
      <c r="I1843" t="s">
        <v>8503</v>
      </c>
      <c r="J1843">
        <v>19.059999999999999</v>
      </c>
      <c r="K1843">
        <v>1</v>
      </c>
      <c r="L1843" t="s">
        <v>51</v>
      </c>
      <c r="M1843" t="s">
        <v>51</v>
      </c>
      <c r="N1843">
        <v>19.059999999999999</v>
      </c>
      <c r="R1843" t="s">
        <v>52</v>
      </c>
      <c r="S1843">
        <v>35.960895999999998</v>
      </c>
      <c r="T1843">
        <v>-85.793317000000002</v>
      </c>
      <c r="U1843">
        <v>1.9724166670000001</v>
      </c>
      <c r="V1843">
        <v>1</v>
      </c>
      <c r="W1843">
        <v>2.16</v>
      </c>
      <c r="X1843">
        <v>2.0499999999999998</v>
      </c>
      <c r="Y1843">
        <v>718.11099999999999</v>
      </c>
      <c r="Z1843">
        <v>47001315001</v>
      </c>
      <c r="AA1843">
        <v>385.33358512892011</v>
      </c>
      <c r="AB1843" t="s">
        <v>41</v>
      </c>
      <c r="AC1843" t="s">
        <v>54</v>
      </c>
      <c r="AD1843" t="s">
        <v>54</v>
      </c>
      <c r="AE1843" t="s">
        <v>54</v>
      </c>
      <c r="AF1843" t="s">
        <v>8508</v>
      </c>
    </row>
    <row r="1844" spans="1:32" x14ac:dyDescent="0.3">
      <c r="A1844" t="s">
        <v>8509</v>
      </c>
      <c r="B1844" t="s">
        <v>8510</v>
      </c>
      <c r="C1844" t="s">
        <v>8511</v>
      </c>
      <c r="D1844" t="s">
        <v>8512</v>
      </c>
      <c r="E1844" t="s">
        <v>159</v>
      </c>
      <c r="F1844">
        <v>10</v>
      </c>
      <c r="G1844">
        <v>2022</v>
      </c>
      <c r="H1844" s="1">
        <v>44984.458834097219</v>
      </c>
      <c r="I1844" t="s">
        <v>8513</v>
      </c>
      <c r="J1844">
        <v>6594</v>
      </c>
      <c r="K1844">
        <v>1</v>
      </c>
      <c r="L1844" t="s">
        <v>51</v>
      </c>
      <c r="M1844" t="s">
        <v>51</v>
      </c>
      <c r="N1844">
        <v>6113.5</v>
      </c>
      <c r="R1844" t="s">
        <v>490</v>
      </c>
      <c r="S1844">
        <v>47.695191000000001</v>
      </c>
      <c r="T1844">
        <v>-117.47358800000001</v>
      </c>
      <c r="Z1844">
        <v>53001220001</v>
      </c>
      <c r="AA1844">
        <v>17299.948292649999</v>
      </c>
      <c r="AB1844" t="s">
        <v>53</v>
      </c>
      <c r="AC1844" t="s">
        <v>42</v>
      </c>
      <c r="AD1844" t="s">
        <v>54</v>
      </c>
      <c r="AE1844" t="s">
        <v>55</v>
      </c>
      <c r="AF1844" t="s">
        <v>8514</v>
      </c>
    </row>
    <row r="1845" spans="1:32" x14ac:dyDescent="0.3">
      <c r="A1845" t="s">
        <v>8515</v>
      </c>
      <c r="B1845" t="s">
        <v>8516</v>
      </c>
      <c r="C1845" t="s">
        <v>8517</v>
      </c>
      <c r="D1845" t="s">
        <v>8518</v>
      </c>
      <c r="E1845" t="s">
        <v>136</v>
      </c>
      <c r="F1845">
        <v>4</v>
      </c>
      <c r="G1845">
        <v>2022</v>
      </c>
      <c r="H1845" s="1">
        <v>44972.679668923614</v>
      </c>
      <c r="I1845" t="s">
        <v>8513</v>
      </c>
      <c r="J1845">
        <v>5446.8</v>
      </c>
      <c r="K1845">
        <v>1</v>
      </c>
      <c r="L1845" t="s">
        <v>63</v>
      </c>
      <c r="M1845" t="s">
        <v>479</v>
      </c>
      <c r="P1845">
        <v>5338.2</v>
      </c>
      <c r="Q1845">
        <v>108.6</v>
      </c>
      <c r="R1845" t="s">
        <v>94</v>
      </c>
      <c r="S1845">
        <v>35.942625999999997</v>
      </c>
      <c r="T1845">
        <v>-79.908074999999997</v>
      </c>
      <c r="U1845">
        <v>13.394933330000001</v>
      </c>
      <c r="V1845">
        <v>2</v>
      </c>
      <c r="W1845">
        <v>26</v>
      </c>
      <c r="X1845">
        <v>0</v>
      </c>
      <c r="Y1845">
        <v>4887.7344000000003</v>
      </c>
      <c r="Z1845">
        <v>37004101002</v>
      </c>
      <c r="AA1845">
        <v>6233.4445269200987</v>
      </c>
      <c r="AB1845" t="s">
        <v>54</v>
      </c>
      <c r="AC1845" t="s">
        <v>64</v>
      </c>
      <c r="AD1845" t="s">
        <v>54</v>
      </c>
      <c r="AE1845" t="s">
        <v>55</v>
      </c>
      <c r="AF1845" t="s">
        <v>8519</v>
      </c>
    </row>
    <row r="1846" spans="1:32" x14ac:dyDescent="0.3">
      <c r="A1846" t="s">
        <v>8520</v>
      </c>
      <c r="B1846" t="s">
        <v>8521</v>
      </c>
      <c r="C1846" t="s">
        <v>8522</v>
      </c>
      <c r="D1846" t="s">
        <v>8523</v>
      </c>
      <c r="E1846" t="s">
        <v>641</v>
      </c>
      <c r="F1846">
        <v>3</v>
      </c>
      <c r="G1846">
        <v>2022</v>
      </c>
      <c r="H1846" s="1">
        <v>44973.441400011572</v>
      </c>
      <c r="I1846" t="s">
        <v>8513</v>
      </c>
      <c r="J1846">
        <v>5020.7</v>
      </c>
      <c r="K1846">
        <v>1</v>
      </c>
      <c r="L1846" t="s">
        <v>63</v>
      </c>
      <c r="M1846" t="s">
        <v>479</v>
      </c>
      <c r="P1846">
        <v>4956.3</v>
      </c>
      <c r="Q1846">
        <v>64.400000000000006</v>
      </c>
      <c r="R1846" t="s">
        <v>94</v>
      </c>
      <c r="S1846">
        <v>37.214855999999997</v>
      </c>
      <c r="T1846">
        <v>-76.635531</v>
      </c>
      <c r="Z1846">
        <v>51000308003</v>
      </c>
      <c r="AA1846">
        <v>4379.6184888234993</v>
      </c>
      <c r="AB1846" t="s">
        <v>54</v>
      </c>
      <c r="AC1846" t="s">
        <v>54</v>
      </c>
      <c r="AD1846" t="s">
        <v>54</v>
      </c>
      <c r="AE1846" t="s">
        <v>65</v>
      </c>
      <c r="AF1846" t="s">
        <v>8524</v>
      </c>
    </row>
    <row r="1847" spans="1:32" x14ac:dyDescent="0.3">
      <c r="A1847" t="s">
        <v>8525</v>
      </c>
      <c r="B1847" t="s">
        <v>8526</v>
      </c>
      <c r="C1847" t="s">
        <v>8527</v>
      </c>
      <c r="D1847" t="s">
        <v>1897</v>
      </c>
      <c r="E1847" t="s">
        <v>111</v>
      </c>
      <c r="F1847">
        <v>4</v>
      </c>
      <c r="G1847">
        <v>2022</v>
      </c>
      <c r="H1847" s="1">
        <v>44965.474098449071</v>
      </c>
      <c r="I1847" t="s">
        <v>8513</v>
      </c>
      <c r="J1847">
        <v>3138.15</v>
      </c>
      <c r="K1847">
        <v>1</v>
      </c>
      <c r="L1847" t="s">
        <v>51</v>
      </c>
      <c r="M1847" t="s">
        <v>51</v>
      </c>
      <c r="N1847">
        <v>2500.33</v>
      </c>
      <c r="R1847" t="s">
        <v>52</v>
      </c>
      <c r="S1847">
        <v>32.769534</v>
      </c>
      <c r="T1847">
        <v>-83.640198999999996</v>
      </c>
      <c r="U1847">
        <v>22.074999999999999</v>
      </c>
      <c r="V1847">
        <v>1</v>
      </c>
      <c r="W1847">
        <v>0</v>
      </c>
      <c r="X1847">
        <v>0</v>
      </c>
      <c r="Y1847">
        <v>8055.17</v>
      </c>
      <c r="Z1847">
        <v>13000003002</v>
      </c>
      <c r="AA1847">
        <v>7655.6823812947996</v>
      </c>
      <c r="AB1847" t="s">
        <v>41</v>
      </c>
      <c r="AC1847" t="s">
        <v>54</v>
      </c>
      <c r="AD1847" t="s">
        <v>54</v>
      </c>
      <c r="AE1847" t="s">
        <v>55</v>
      </c>
      <c r="AF1847" t="s">
        <v>8528</v>
      </c>
    </row>
    <row r="1848" spans="1:32" x14ac:dyDescent="0.3">
      <c r="A1848" t="s">
        <v>8529</v>
      </c>
      <c r="B1848" t="s">
        <v>8530</v>
      </c>
      <c r="C1848" t="s">
        <v>8531</v>
      </c>
      <c r="D1848" t="s">
        <v>1324</v>
      </c>
      <c r="E1848" t="s">
        <v>641</v>
      </c>
      <c r="F1848">
        <v>3</v>
      </c>
      <c r="G1848">
        <v>2022</v>
      </c>
      <c r="H1848" s="1">
        <v>44973.436823923614</v>
      </c>
      <c r="I1848" t="s">
        <v>8513</v>
      </c>
      <c r="J1848">
        <v>3050.5</v>
      </c>
      <c r="K1848">
        <v>1</v>
      </c>
      <c r="L1848" t="s">
        <v>63</v>
      </c>
      <c r="M1848" t="s">
        <v>63</v>
      </c>
      <c r="P1848">
        <v>3050.5</v>
      </c>
      <c r="R1848" t="s">
        <v>38</v>
      </c>
      <c r="S1848">
        <v>36.965690000000002</v>
      </c>
      <c r="T1848">
        <v>-76.414789999999996</v>
      </c>
      <c r="Z1848">
        <v>51000308001</v>
      </c>
      <c r="AA1848">
        <v>7435.3356714621004</v>
      </c>
      <c r="AB1848" t="s">
        <v>54</v>
      </c>
      <c r="AC1848" t="s">
        <v>54</v>
      </c>
      <c r="AD1848" t="s">
        <v>54</v>
      </c>
      <c r="AE1848" t="s">
        <v>65</v>
      </c>
      <c r="AF1848" t="s">
        <v>8532</v>
      </c>
    </row>
    <row r="1849" spans="1:32" x14ac:dyDescent="0.3">
      <c r="A1849" t="s">
        <v>8533</v>
      </c>
      <c r="B1849" t="s">
        <v>8534</v>
      </c>
      <c r="C1849" t="s">
        <v>8535</v>
      </c>
      <c r="D1849" t="s">
        <v>8536</v>
      </c>
      <c r="E1849" t="s">
        <v>641</v>
      </c>
      <c r="F1849">
        <v>3</v>
      </c>
      <c r="G1849">
        <v>2022</v>
      </c>
      <c r="H1849" s="1">
        <v>44973.440672175922</v>
      </c>
      <c r="I1849" t="s">
        <v>8513</v>
      </c>
      <c r="J1849">
        <v>2927</v>
      </c>
      <c r="K1849">
        <v>1</v>
      </c>
      <c r="L1849" t="s">
        <v>63</v>
      </c>
      <c r="M1849" t="s">
        <v>8537</v>
      </c>
      <c r="P1849">
        <v>1748.4</v>
      </c>
      <c r="Q1849">
        <v>1178.5999999999999</v>
      </c>
      <c r="R1849" t="s">
        <v>94</v>
      </c>
      <c r="S1849">
        <v>36.848327151478003</v>
      </c>
      <c r="T1849">
        <v>-76.476978900554997</v>
      </c>
      <c r="Z1849">
        <v>51000308011</v>
      </c>
      <c r="AA1849">
        <v>8558.9217868899996</v>
      </c>
      <c r="AB1849" t="s">
        <v>53</v>
      </c>
      <c r="AC1849" t="s">
        <v>42</v>
      </c>
      <c r="AD1849" t="s">
        <v>54</v>
      </c>
      <c r="AE1849" t="s">
        <v>65</v>
      </c>
      <c r="AF1849" t="s">
        <v>8538</v>
      </c>
    </row>
    <row r="1850" spans="1:32" x14ac:dyDescent="0.3">
      <c r="A1850" t="s">
        <v>8539</v>
      </c>
      <c r="B1850" t="s">
        <v>8540</v>
      </c>
      <c r="C1850" t="s">
        <v>8541</v>
      </c>
      <c r="D1850" t="s">
        <v>8394</v>
      </c>
      <c r="E1850" t="s">
        <v>117</v>
      </c>
      <c r="F1850">
        <v>5</v>
      </c>
      <c r="G1850">
        <v>2022</v>
      </c>
      <c r="H1850" s="1">
        <v>44967.380487962961</v>
      </c>
      <c r="I1850" t="s">
        <v>8513</v>
      </c>
      <c r="J1850">
        <v>2486.1</v>
      </c>
      <c r="K1850">
        <v>0</v>
      </c>
      <c r="L1850" t="s">
        <v>38</v>
      </c>
      <c r="M1850" t="s">
        <v>51</v>
      </c>
      <c r="N1850">
        <v>2128.3000000000002</v>
      </c>
      <c r="R1850" t="s">
        <v>52</v>
      </c>
      <c r="S1850">
        <v>42.01511</v>
      </c>
      <c r="T1850">
        <v>-88.273570000000007</v>
      </c>
      <c r="U1850">
        <v>0</v>
      </c>
      <c r="V1850">
        <v>3</v>
      </c>
      <c r="W1850">
        <v>50</v>
      </c>
      <c r="X1850">
        <v>25</v>
      </c>
      <c r="Y1850">
        <v>0</v>
      </c>
      <c r="Z1850">
        <v>17000643001</v>
      </c>
      <c r="AA1850">
        <v>7830.5029114099998</v>
      </c>
      <c r="AB1850" t="s">
        <v>53</v>
      </c>
      <c r="AC1850" t="s">
        <v>42</v>
      </c>
      <c r="AD1850" t="s">
        <v>54</v>
      </c>
      <c r="AE1850" t="s">
        <v>65</v>
      </c>
      <c r="AF1850" t="s">
        <v>8542</v>
      </c>
    </row>
    <row r="1851" spans="1:32" x14ac:dyDescent="0.3">
      <c r="A1851" t="s">
        <v>8543</v>
      </c>
      <c r="B1851" t="s">
        <v>8544</v>
      </c>
      <c r="C1851" t="s">
        <v>8545</v>
      </c>
      <c r="D1851" t="s">
        <v>816</v>
      </c>
      <c r="E1851" t="s">
        <v>641</v>
      </c>
      <c r="F1851">
        <v>3</v>
      </c>
      <c r="G1851">
        <v>2022</v>
      </c>
      <c r="H1851" s="1">
        <v>44973.43501371528</v>
      </c>
      <c r="I1851" t="s">
        <v>8513</v>
      </c>
      <c r="J1851">
        <v>1993.4</v>
      </c>
      <c r="K1851">
        <v>1</v>
      </c>
      <c r="L1851" t="s">
        <v>63</v>
      </c>
      <c r="M1851" t="s">
        <v>63</v>
      </c>
      <c r="P1851">
        <v>1993.4</v>
      </c>
      <c r="R1851" t="s">
        <v>38</v>
      </c>
      <c r="S1851">
        <v>36.922240000000002</v>
      </c>
      <c r="T1851">
        <v>-76.322370000000006</v>
      </c>
      <c r="Z1851">
        <v>51000308006</v>
      </c>
      <c r="AA1851">
        <v>5470.4257548548003</v>
      </c>
      <c r="AB1851" t="s">
        <v>54</v>
      </c>
      <c r="AC1851" t="s">
        <v>54</v>
      </c>
      <c r="AD1851" t="s">
        <v>54</v>
      </c>
      <c r="AE1851" t="s">
        <v>65</v>
      </c>
      <c r="AF1851" t="s">
        <v>8546</v>
      </c>
    </row>
    <row r="1852" spans="1:32" x14ac:dyDescent="0.3">
      <c r="A1852" t="s">
        <v>8547</v>
      </c>
      <c r="B1852" t="s">
        <v>8548</v>
      </c>
      <c r="C1852" t="s">
        <v>8549</v>
      </c>
      <c r="D1852" t="s">
        <v>8550</v>
      </c>
      <c r="E1852" t="s">
        <v>213</v>
      </c>
      <c r="F1852">
        <v>3</v>
      </c>
      <c r="G1852">
        <v>2022</v>
      </c>
      <c r="H1852" s="1">
        <v>44978.639188136571</v>
      </c>
      <c r="I1852" t="s">
        <v>8513</v>
      </c>
      <c r="J1852">
        <v>1899.24</v>
      </c>
      <c r="K1852">
        <v>1</v>
      </c>
      <c r="L1852" t="s">
        <v>51</v>
      </c>
      <c r="M1852" t="s">
        <v>51</v>
      </c>
      <c r="N1852">
        <v>1899.24</v>
      </c>
      <c r="R1852" t="s">
        <v>52</v>
      </c>
      <c r="S1852">
        <v>40.229444000000001</v>
      </c>
      <c r="T1852">
        <v>-75.351667000000006</v>
      </c>
      <c r="U1852">
        <v>5.3599166670000002</v>
      </c>
      <c r="V1852">
        <v>7</v>
      </c>
      <c r="W1852">
        <v>19.5</v>
      </c>
      <c r="X1852">
        <v>0</v>
      </c>
      <c r="Y1852">
        <v>1240.7860000000001</v>
      </c>
      <c r="Z1852">
        <v>42000147001</v>
      </c>
      <c r="AA1852">
        <v>2116.7852521448799</v>
      </c>
      <c r="AB1852" t="s">
        <v>87</v>
      </c>
      <c r="AC1852" t="s">
        <v>54</v>
      </c>
      <c r="AD1852" t="s">
        <v>54</v>
      </c>
      <c r="AE1852" t="s">
        <v>73</v>
      </c>
      <c r="AF1852" t="s">
        <v>8551</v>
      </c>
    </row>
    <row r="1853" spans="1:32" x14ac:dyDescent="0.3">
      <c r="A1853" t="s">
        <v>8552</v>
      </c>
      <c r="B1853" t="s">
        <v>8553</v>
      </c>
      <c r="C1853" t="s">
        <v>8553</v>
      </c>
      <c r="D1853" t="s">
        <v>1614</v>
      </c>
      <c r="E1853" t="s">
        <v>99</v>
      </c>
      <c r="F1853">
        <v>6</v>
      </c>
      <c r="G1853">
        <v>2022</v>
      </c>
      <c r="H1853" s="1">
        <v>45195.589009895833</v>
      </c>
      <c r="I1853" t="s">
        <v>8513</v>
      </c>
      <c r="J1853">
        <v>1805</v>
      </c>
      <c r="K1853">
        <v>1</v>
      </c>
      <c r="L1853" t="s">
        <v>679</v>
      </c>
      <c r="M1853" t="s">
        <v>679</v>
      </c>
      <c r="O1853">
        <v>1805</v>
      </c>
      <c r="R1853" t="s">
        <v>52</v>
      </c>
      <c r="S1853">
        <v>35.333024999999999</v>
      </c>
      <c r="T1853">
        <v>-101.804168</v>
      </c>
      <c r="U1853">
        <v>3.7095833329999999</v>
      </c>
      <c r="V1853">
        <v>1</v>
      </c>
      <c r="W1853">
        <v>16</v>
      </c>
      <c r="X1853">
        <v>0</v>
      </c>
      <c r="Y1853">
        <v>1350.971</v>
      </c>
      <c r="Z1853">
        <v>48000105001</v>
      </c>
      <c r="AA1853">
        <v>5362.9839707214996</v>
      </c>
      <c r="AB1853" t="s">
        <v>53</v>
      </c>
      <c r="AC1853" t="s">
        <v>72</v>
      </c>
      <c r="AD1853" t="s">
        <v>54</v>
      </c>
      <c r="AE1853" t="s">
        <v>73</v>
      </c>
      <c r="AF1853" t="s">
        <v>8554</v>
      </c>
    </row>
    <row r="1854" spans="1:32" x14ac:dyDescent="0.3">
      <c r="A1854" t="s">
        <v>8555</v>
      </c>
      <c r="B1854" t="s">
        <v>8556</v>
      </c>
      <c r="C1854" t="s">
        <v>8557</v>
      </c>
      <c r="D1854" t="s">
        <v>3319</v>
      </c>
      <c r="E1854" t="s">
        <v>3049</v>
      </c>
      <c r="F1854">
        <v>8</v>
      </c>
      <c r="G1854">
        <v>2022</v>
      </c>
      <c r="H1854" s="1">
        <v>44943.720197395836</v>
      </c>
      <c r="I1854" t="s">
        <v>8513</v>
      </c>
      <c r="J1854">
        <v>1056</v>
      </c>
      <c r="K1854">
        <v>0</v>
      </c>
      <c r="L1854" t="s">
        <v>38</v>
      </c>
      <c r="M1854" t="s">
        <v>51</v>
      </c>
      <c r="N1854">
        <v>1056</v>
      </c>
      <c r="R1854" t="s">
        <v>52</v>
      </c>
      <c r="S1854">
        <v>46.765875000000001</v>
      </c>
      <c r="T1854">
        <v>-100.835697</v>
      </c>
      <c r="U1854">
        <v>6.7616666670000001</v>
      </c>
      <c r="V1854">
        <v>2</v>
      </c>
      <c r="W1854">
        <v>10.68</v>
      </c>
      <c r="X1854">
        <v>6.48</v>
      </c>
      <c r="Y1854">
        <v>2469.42</v>
      </c>
      <c r="Z1854">
        <v>38000001001</v>
      </c>
      <c r="AA1854">
        <v>2609.5606214070999</v>
      </c>
      <c r="AB1854" t="s">
        <v>53</v>
      </c>
      <c r="AC1854" t="s">
        <v>42</v>
      </c>
      <c r="AD1854" t="s">
        <v>54</v>
      </c>
      <c r="AE1854" t="s">
        <v>55</v>
      </c>
      <c r="AF1854" t="s">
        <v>8558</v>
      </c>
    </row>
    <row r="1855" spans="1:32" x14ac:dyDescent="0.3">
      <c r="A1855" t="s">
        <v>8559</v>
      </c>
      <c r="B1855" t="s">
        <v>8560</v>
      </c>
      <c r="C1855" t="s">
        <v>8561</v>
      </c>
      <c r="D1855" t="s">
        <v>8562</v>
      </c>
      <c r="E1855" t="s">
        <v>136</v>
      </c>
      <c r="F1855">
        <v>4</v>
      </c>
      <c r="G1855">
        <v>2022</v>
      </c>
      <c r="H1855" s="1">
        <v>44937.650867442127</v>
      </c>
      <c r="I1855" t="s">
        <v>8513</v>
      </c>
      <c r="J1855">
        <v>1024.5</v>
      </c>
      <c r="K1855">
        <v>20</v>
      </c>
      <c r="L1855" t="s">
        <v>51</v>
      </c>
      <c r="M1855" t="s">
        <v>51</v>
      </c>
      <c r="N1855">
        <v>514</v>
      </c>
      <c r="R1855" t="s">
        <v>86</v>
      </c>
      <c r="S1855">
        <v>35.881900000000002</v>
      </c>
      <c r="T1855">
        <v>-81.577100000000002</v>
      </c>
      <c r="U1855">
        <v>2.2543000000000002</v>
      </c>
      <c r="V1855">
        <v>1</v>
      </c>
      <c r="W1855">
        <v>6</v>
      </c>
      <c r="X1855">
        <v>0</v>
      </c>
      <c r="Y1855">
        <v>821.65309999999999</v>
      </c>
      <c r="Z1855">
        <v>37001401001</v>
      </c>
      <c r="AA1855">
        <v>1591.5952429238</v>
      </c>
      <c r="AB1855" t="s">
        <v>54</v>
      </c>
      <c r="AC1855" t="s">
        <v>54</v>
      </c>
      <c r="AD1855" t="s">
        <v>537</v>
      </c>
      <c r="AE1855" t="s">
        <v>73</v>
      </c>
      <c r="AF1855" t="s">
        <v>8563</v>
      </c>
    </row>
    <row r="1856" spans="1:32" x14ac:dyDescent="0.3">
      <c r="A1856" t="s">
        <v>8564</v>
      </c>
      <c r="B1856" t="s">
        <v>8565</v>
      </c>
      <c r="C1856" t="s">
        <v>8565</v>
      </c>
      <c r="D1856" t="s">
        <v>8566</v>
      </c>
      <c r="E1856" t="s">
        <v>99</v>
      </c>
      <c r="F1856">
        <v>6</v>
      </c>
      <c r="G1856">
        <v>2022</v>
      </c>
      <c r="H1856" s="1">
        <v>44803.420487708332</v>
      </c>
      <c r="I1856" t="s">
        <v>8513</v>
      </c>
      <c r="J1856">
        <v>913</v>
      </c>
      <c r="K1856">
        <v>0</v>
      </c>
      <c r="L1856" t="s">
        <v>38</v>
      </c>
      <c r="M1856" t="s">
        <v>79</v>
      </c>
      <c r="Q1856">
        <v>913</v>
      </c>
      <c r="R1856" t="s">
        <v>52</v>
      </c>
      <c r="S1856">
        <v>31.576391000000001</v>
      </c>
      <c r="T1856">
        <v>-94.645011999999994</v>
      </c>
      <c r="U1856">
        <v>5.3400833329999999</v>
      </c>
      <c r="V1856">
        <v>1</v>
      </c>
      <c r="W1856">
        <v>12.88</v>
      </c>
      <c r="X1856">
        <v>12.88</v>
      </c>
      <c r="Y1856">
        <v>1949.107</v>
      </c>
      <c r="Z1856">
        <v>48006022001</v>
      </c>
      <c r="AA1856">
        <v>3274.2428452825998</v>
      </c>
      <c r="AB1856" t="s">
        <v>41</v>
      </c>
      <c r="AC1856" t="s">
        <v>72</v>
      </c>
      <c r="AD1856" t="s">
        <v>54</v>
      </c>
      <c r="AE1856" t="s">
        <v>583</v>
      </c>
      <c r="AF1856" t="s">
        <v>8567</v>
      </c>
    </row>
    <row r="1857" spans="1:32" x14ac:dyDescent="0.3">
      <c r="A1857" t="s">
        <v>8568</v>
      </c>
      <c r="B1857" t="s">
        <v>8569</v>
      </c>
      <c r="C1857" t="s">
        <v>8570</v>
      </c>
      <c r="D1857" t="s">
        <v>549</v>
      </c>
      <c r="E1857" t="s">
        <v>550</v>
      </c>
      <c r="F1857">
        <v>5</v>
      </c>
      <c r="G1857">
        <v>2022</v>
      </c>
      <c r="H1857" s="1">
        <v>44974.642766122684</v>
      </c>
      <c r="I1857" t="s">
        <v>8513</v>
      </c>
      <c r="J1857">
        <v>811.17</v>
      </c>
      <c r="K1857">
        <v>0</v>
      </c>
      <c r="L1857" t="s">
        <v>38</v>
      </c>
      <c r="M1857" t="s">
        <v>79</v>
      </c>
      <c r="Q1857">
        <v>811.17</v>
      </c>
      <c r="R1857" t="s">
        <v>94</v>
      </c>
      <c r="S1857">
        <v>39.250190000000003</v>
      </c>
      <c r="T1857">
        <v>-84.292630000000003</v>
      </c>
      <c r="U1857">
        <v>4.3732499999999996</v>
      </c>
      <c r="V1857">
        <v>2</v>
      </c>
      <c r="W1857">
        <v>8</v>
      </c>
      <c r="X1857">
        <v>0</v>
      </c>
      <c r="Y1857">
        <v>1591.3040000000001</v>
      </c>
      <c r="Z1857">
        <v>39004620002</v>
      </c>
      <c r="AA1857">
        <v>2239.8880421009999</v>
      </c>
      <c r="AB1857" t="s">
        <v>54</v>
      </c>
      <c r="AC1857" t="s">
        <v>54</v>
      </c>
      <c r="AD1857" t="s">
        <v>54</v>
      </c>
      <c r="AE1857" t="s">
        <v>73</v>
      </c>
      <c r="AF1857" t="s">
        <v>8571</v>
      </c>
    </row>
    <row r="1858" spans="1:32" x14ac:dyDescent="0.3">
      <c r="A1858" t="s">
        <v>8572</v>
      </c>
      <c r="B1858" t="s">
        <v>8573</v>
      </c>
      <c r="C1858" t="s">
        <v>8574</v>
      </c>
      <c r="D1858" t="s">
        <v>8575</v>
      </c>
      <c r="E1858" t="s">
        <v>1665</v>
      </c>
      <c r="F1858">
        <v>8</v>
      </c>
      <c r="G1858">
        <v>2022</v>
      </c>
      <c r="H1858" s="1">
        <v>44973.657474722226</v>
      </c>
      <c r="I1858" t="s">
        <v>8513</v>
      </c>
      <c r="J1858">
        <v>697</v>
      </c>
      <c r="K1858">
        <v>1</v>
      </c>
      <c r="L1858" t="s">
        <v>51</v>
      </c>
      <c r="M1858" t="s">
        <v>51</v>
      </c>
      <c r="N1858">
        <v>697</v>
      </c>
      <c r="R1858" t="s">
        <v>86</v>
      </c>
      <c r="S1858">
        <v>44.267969999999998</v>
      </c>
      <c r="T1858">
        <v>-105.44395</v>
      </c>
      <c r="U1858">
        <v>2.5735666670000001</v>
      </c>
      <c r="V1858">
        <v>1</v>
      </c>
      <c r="W1858">
        <v>0</v>
      </c>
      <c r="X1858">
        <v>0</v>
      </c>
      <c r="Y1858">
        <v>939.90589999999997</v>
      </c>
      <c r="Z1858">
        <v>56000007001</v>
      </c>
      <c r="AA1858">
        <v>1515.1112609984</v>
      </c>
      <c r="AB1858" t="s">
        <v>1160</v>
      </c>
      <c r="AC1858" t="s">
        <v>42</v>
      </c>
      <c r="AD1858" t="s">
        <v>43</v>
      </c>
      <c r="AE1858" t="s">
        <v>65</v>
      </c>
      <c r="AF1858" t="s">
        <v>8576</v>
      </c>
    </row>
    <row r="1859" spans="1:32" x14ac:dyDescent="0.3">
      <c r="A1859" t="s">
        <v>8577</v>
      </c>
      <c r="B1859" t="s">
        <v>8578</v>
      </c>
      <c r="C1859" t="s">
        <v>8579</v>
      </c>
      <c r="D1859" t="s">
        <v>549</v>
      </c>
      <c r="E1859" t="s">
        <v>550</v>
      </c>
      <c r="F1859">
        <v>5</v>
      </c>
      <c r="G1859">
        <v>2022</v>
      </c>
      <c r="H1859" s="1">
        <v>44974.64332703704</v>
      </c>
      <c r="I1859" t="s">
        <v>8513</v>
      </c>
      <c r="J1859">
        <v>531.11</v>
      </c>
      <c r="K1859">
        <v>0</v>
      </c>
      <c r="L1859" t="s">
        <v>38</v>
      </c>
      <c r="M1859" t="s">
        <v>79</v>
      </c>
      <c r="Q1859">
        <v>531.11</v>
      </c>
      <c r="R1859" t="s">
        <v>94</v>
      </c>
      <c r="S1859">
        <v>39.215800000000002</v>
      </c>
      <c r="T1859">
        <v>-84.693759999999997</v>
      </c>
      <c r="U1859">
        <v>2.8290000000000002</v>
      </c>
      <c r="V1859">
        <v>1</v>
      </c>
      <c r="W1859">
        <v>5.5</v>
      </c>
      <c r="X1859">
        <v>0</v>
      </c>
      <c r="Y1859">
        <v>1029.6849999999999</v>
      </c>
      <c r="Z1859">
        <v>39003369005</v>
      </c>
      <c r="AA1859">
        <v>1729.9948292649999</v>
      </c>
      <c r="AB1859" t="s">
        <v>54</v>
      </c>
      <c r="AC1859" t="s">
        <v>54</v>
      </c>
      <c r="AD1859" t="s">
        <v>54</v>
      </c>
      <c r="AE1859" t="s">
        <v>73</v>
      </c>
      <c r="AF1859" t="s">
        <v>8580</v>
      </c>
    </row>
    <row r="1860" spans="1:32" x14ac:dyDescent="0.3">
      <c r="A1860" t="s">
        <v>8581</v>
      </c>
      <c r="B1860" t="s">
        <v>8582</v>
      </c>
      <c r="C1860" t="s">
        <v>8583</v>
      </c>
      <c r="D1860" t="s">
        <v>8584</v>
      </c>
      <c r="E1860" t="s">
        <v>726</v>
      </c>
      <c r="F1860">
        <v>6</v>
      </c>
      <c r="G1860">
        <v>2022</v>
      </c>
      <c r="H1860" s="1">
        <v>44936.635717592595</v>
      </c>
      <c r="I1860" t="s">
        <v>8513</v>
      </c>
      <c r="J1860">
        <v>505.05</v>
      </c>
      <c r="K1860">
        <v>0</v>
      </c>
      <c r="L1860" t="s">
        <v>38</v>
      </c>
      <c r="M1860" t="s">
        <v>79</v>
      </c>
      <c r="Q1860">
        <v>505.05</v>
      </c>
      <c r="R1860" t="s">
        <v>214</v>
      </c>
      <c r="S1860">
        <v>36.389499999999998</v>
      </c>
      <c r="T1860">
        <v>-94.203599999999994</v>
      </c>
      <c r="U1860">
        <v>3.0849166669999999</v>
      </c>
      <c r="V1860">
        <v>1</v>
      </c>
      <c r="W1860">
        <v>4</v>
      </c>
      <c r="X1860">
        <v>4.8</v>
      </c>
      <c r="Y1860">
        <v>1127.4259999999999</v>
      </c>
      <c r="Z1860">
        <v>5000304001</v>
      </c>
      <c r="AA1860">
        <v>1590.5026146105802</v>
      </c>
      <c r="AB1860" t="s">
        <v>41</v>
      </c>
      <c r="AC1860" t="s">
        <v>64</v>
      </c>
      <c r="AD1860" t="s">
        <v>43</v>
      </c>
      <c r="AE1860" t="s">
        <v>55</v>
      </c>
      <c r="AF1860" t="s">
        <v>8585</v>
      </c>
    </row>
    <row r="1861" spans="1:32" x14ac:dyDescent="0.3">
      <c r="A1861" t="s">
        <v>8586</v>
      </c>
      <c r="B1861" t="s">
        <v>8587</v>
      </c>
      <c r="C1861" t="s">
        <v>8588</v>
      </c>
      <c r="D1861" t="s">
        <v>3799</v>
      </c>
      <c r="E1861" t="s">
        <v>85</v>
      </c>
      <c r="F1861">
        <v>2</v>
      </c>
      <c r="G1861">
        <v>2022</v>
      </c>
      <c r="H1861" s="1">
        <v>44970.33235074074</v>
      </c>
      <c r="I1861" t="s">
        <v>8513</v>
      </c>
      <c r="J1861">
        <v>438.23</v>
      </c>
      <c r="K1861">
        <v>0</v>
      </c>
      <c r="L1861" t="s">
        <v>38</v>
      </c>
      <c r="M1861" t="s">
        <v>679</v>
      </c>
      <c r="O1861">
        <v>438</v>
      </c>
      <c r="R1861" t="s">
        <v>86</v>
      </c>
      <c r="S1861">
        <v>42.804110999999999</v>
      </c>
      <c r="T1861">
        <v>-73.854944000000003</v>
      </c>
      <c r="U1861">
        <v>0</v>
      </c>
      <c r="V1861">
        <v>1</v>
      </c>
      <c r="W1861">
        <v>3</v>
      </c>
      <c r="X1861">
        <v>0</v>
      </c>
      <c r="Y1861">
        <v>0</v>
      </c>
      <c r="Z1861">
        <v>36004040001</v>
      </c>
      <c r="AA1861">
        <v>664.86432859437002</v>
      </c>
      <c r="AB1861" t="s">
        <v>53</v>
      </c>
      <c r="AC1861" t="s">
        <v>42</v>
      </c>
      <c r="AD1861" t="s">
        <v>537</v>
      </c>
      <c r="AE1861" t="s">
        <v>65</v>
      </c>
      <c r="AF1861" t="s">
        <v>8589</v>
      </c>
    </row>
    <row r="1862" spans="1:32" x14ac:dyDescent="0.3">
      <c r="A1862" t="s">
        <v>8590</v>
      </c>
      <c r="B1862" t="s">
        <v>8591</v>
      </c>
      <c r="C1862" t="s">
        <v>8592</v>
      </c>
      <c r="D1862" t="s">
        <v>8593</v>
      </c>
      <c r="E1862" t="s">
        <v>3049</v>
      </c>
      <c r="F1862">
        <v>8</v>
      </c>
      <c r="G1862">
        <v>2022</v>
      </c>
      <c r="H1862" s="1">
        <v>44974.686615300925</v>
      </c>
      <c r="I1862" t="s">
        <v>8513</v>
      </c>
      <c r="J1862">
        <v>169.7</v>
      </c>
      <c r="K1862">
        <v>1</v>
      </c>
      <c r="L1862" t="s">
        <v>51</v>
      </c>
      <c r="M1862" t="s">
        <v>51</v>
      </c>
      <c r="N1862">
        <v>228.6</v>
      </c>
      <c r="R1862" t="s">
        <v>52</v>
      </c>
      <c r="S1862">
        <v>46.869249000000003</v>
      </c>
      <c r="T1862">
        <v>-102.753624</v>
      </c>
      <c r="U1862">
        <v>1.7660833330000001</v>
      </c>
      <c r="V1862">
        <v>1</v>
      </c>
      <c r="W1862">
        <v>3.65</v>
      </c>
      <c r="X1862">
        <v>1E-3</v>
      </c>
      <c r="Y1862">
        <v>645.62400000000002</v>
      </c>
      <c r="Z1862">
        <v>38000006001</v>
      </c>
      <c r="AA1862">
        <v>661.04012949809987</v>
      </c>
      <c r="AB1862" t="s">
        <v>41</v>
      </c>
      <c r="AC1862" t="s">
        <v>72</v>
      </c>
      <c r="AD1862" t="s">
        <v>54</v>
      </c>
      <c r="AE1862" t="s">
        <v>73</v>
      </c>
      <c r="AF1862" t="s">
        <v>8594</v>
      </c>
    </row>
    <row r="1863" spans="1:32" x14ac:dyDescent="0.3">
      <c r="A1863" t="s">
        <v>8595</v>
      </c>
      <c r="B1863" t="s">
        <v>8596</v>
      </c>
      <c r="C1863" t="s">
        <v>8596</v>
      </c>
      <c r="D1863" t="s">
        <v>2390</v>
      </c>
      <c r="E1863" t="s">
        <v>99</v>
      </c>
      <c r="F1863">
        <v>6</v>
      </c>
      <c r="G1863">
        <v>2022</v>
      </c>
      <c r="H1863" s="1">
        <v>44834.629149375003</v>
      </c>
      <c r="I1863" t="s">
        <v>8513</v>
      </c>
      <c r="J1863">
        <v>39.65</v>
      </c>
      <c r="K1863">
        <v>0</v>
      </c>
      <c r="L1863" t="s">
        <v>38</v>
      </c>
      <c r="M1863" t="s">
        <v>79</v>
      </c>
      <c r="Q1863">
        <v>39.65</v>
      </c>
      <c r="R1863" t="s">
        <v>52</v>
      </c>
      <c r="S1863">
        <v>29.546333000000001</v>
      </c>
      <c r="T1863">
        <v>-95.312972000000002</v>
      </c>
      <c r="U1863">
        <v>2.4314166670000001</v>
      </c>
      <c r="V1863">
        <v>1</v>
      </c>
      <c r="W1863">
        <v>8</v>
      </c>
      <c r="X1863">
        <v>4</v>
      </c>
      <c r="Y1863">
        <v>888.66600000000005</v>
      </c>
      <c r="Z1863">
        <v>48007012005</v>
      </c>
      <c r="AA1863">
        <v>1092.6283132200001</v>
      </c>
      <c r="AB1863" t="s">
        <v>41</v>
      </c>
      <c r="AC1863" t="s">
        <v>54</v>
      </c>
      <c r="AD1863" t="s">
        <v>54</v>
      </c>
      <c r="AE1863" t="s">
        <v>73</v>
      </c>
      <c r="AF1863" t="s">
        <v>8597</v>
      </c>
    </row>
    <row r="1864" spans="1:32" x14ac:dyDescent="0.3">
      <c r="A1864" t="s">
        <v>8598</v>
      </c>
      <c r="B1864" t="s">
        <v>8599</v>
      </c>
      <c r="C1864" t="s">
        <v>8600</v>
      </c>
      <c r="D1864" t="s">
        <v>776</v>
      </c>
      <c r="E1864" t="s">
        <v>777</v>
      </c>
      <c r="F1864">
        <v>9</v>
      </c>
      <c r="G1864">
        <v>2022</v>
      </c>
      <c r="H1864" s="1">
        <v>44951.534201377312</v>
      </c>
      <c r="I1864" t="s">
        <v>8601</v>
      </c>
      <c r="J1864">
        <v>49000</v>
      </c>
      <c r="K1864">
        <v>0</v>
      </c>
      <c r="L1864" t="s">
        <v>38</v>
      </c>
      <c r="M1864" t="s">
        <v>79</v>
      </c>
      <c r="Q1864">
        <v>49000</v>
      </c>
      <c r="R1864" t="s">
        <v>94</v>
      </c>
      <c r="S1864">
        <v>36.114839000000003</v>
      </c>
      <c r="T1864">
        <v>-115.047256</v>
      </c>
      <c r="U1864">
        <v>215.31249995999997</v>
      </c>
      <c r="V1864">
        <v>3</v>
      </c>
      <c r="W1864">
        <v>150</v>
      </c>
      <c r="X1864">
        <v>150</v>
      </c>
      <c r="Y1864">
        <v>39303.120000000003</v>
      </c>
      <c r="Z1864">
        <v>32000200820</v>
      </c>
      <c r="AA1864">
        <v>45344.07499863</v>
      </c>
      <c r="AB1864" t="s">
        <v>54</v>
      </c>
      <c r="AC1864" t="s">
        <v>54</v>
      </c>
      <c r="AD1864" t="s">
        <v>54</v>
      </c>
      <c r="AE1864" t="s">
        <v>65</v>
      </c>
      <c r="AF1864" t="s">
        <v>8602</v>
      </c>
    </row>
    <row r="1865" spans="1:32" x14ac:dyDescent="0.3">
      <c r="A1865" t="s">
        <v>8603</v>
      </c>
      <c r="B1865" t="s">
        <v>8604</v>
      </c>
      <c r="C1865" t="s">
        <v>8605</v>
      </c>
      <c r="D1865" t="s">
        <v>8606</v>
      </c>
      <c r="E1865" t="s">
        <v>525</v>
      </c>
      <c r="F1865">
        <v>2</v>
      </c>
      <c r="G1865">
        <v>2022</v>
      </c>
      <c r="H1865" s="1">
        <v>44972.448482662039</v>
      </c>
      <c r="I1865" t="s">
        <v>8601</v>
      </c>
      <c r="J1865">
        <v>41642.82</v>
      </c>
      <c r="K1865">
        <v>0</v>
      </c>
      <c r="L1865" t="s">
        <v>38</v>
      </c>
      <c r="M1865" t="s">
        <v>79</v>
      </c>
      <c r="Q1865">
        <v>41642.82</v>
      </c>
      <c r="R1865" t="s">
        <v>94</v>
      </c>
      <c r="S1865">
        <v>40.714785999999997</v>
      </c>
      <c r="T1865">
        <v>-74.136197999999993</v>
      </c>
      <c r="U1865">
        <v>235.08333329999999</v>
      </c>
      <c r="V1865">
        <v>1</v>
      </c>
      <c r="W1865">
        <v>330</v>
      </c>
      <c r="X1865">
        <v>0</v>
      </c>
      <c r="Y1865">
        <v>85762</v>
      </c>
      <c r="Z1865">
        <v>34001082001</v>
      </c>
      <c r="AA1865">
        <v>178158.50961208713</v>
      </c>
      <c r="AB1865" t="s">
        <v>54</v>
      </c>
      <c r="AC1865" t="s">
        <v>54</v>
      </c>
      <c r="AD1865" t="s">
        <v>647</v>
      </c>
      <c r="AE1865" t="s">
        <v>65</v>
      </c>
      <c r="AF1865" t="s">
        <v>8607</v>
      </c>
    </row>
    <row r="1866" spans="1:32" x14ac:dyDescent="0.3">
      <c r="A1866" t="s">
        <v>8608</v>
      </c>
      <c r="B1866" t="s">
        <v>8609</v>
      </c>
      <c r="C1866" t="s">
        <v>8610</v>
      </c>
      <c r="D1866" t="s">
        <v>8611</v>
      </c>
      <c r="E1866" t="s">
        <v>247</v>
      </c>
      <c r="F1866">
        <v>1</v>
      </c>
      <c r="G1866">
        <v>2022</v>
      </c>
      <c r="H1866" s="1">
        <v>44972.445721666663</v>
      </c>
      <c r="I1866" t="s">
        <v>8601</v>
      </c>
      <c r="J1866">
        <v>35107</v>
      </c>
      <c r="K1866">
        <v>0</v>
      </c>
      <c r="L1866" t="s">
        <v>38</v>
      </c>
      <c r="M1866" t="s">
        <v>51</v>
      </c>
      <c r="N1866">
        <v>27263</v>
      </c>
      <c r="R1866" t="s">
        <v>214</v>
      </c>
      <c r="S1866">
        <v>42.350499999999997</v>
      </c>
      <c r="T1866">
        <v>-70.956900000000005</v>
      </c>
      <c r="U1866">
        <v>283.01249999999999</v>
      </c>
      <c r="V1866">
        <v>5</v>
      </c>
      <c r="W1866">
        <v>480</v>
      </c>
      <c r="X1866">
        <v>0</v>
      </c>
      <c r="Y1866">
        <v>100707.6</v>
      </c>
      <c r="Z1866">
        <v>25000128001</v>
      </c>
      <c r="AA1866">
        <v>160434.25732446997</v>
      </c>
      <c r="AB1866" t="s">
        <v>53</v>
      </c>
      <c r="AC1866" t="s">
        <v>42</v>
      </c>
      <c r="AD1866" t="s">
        <v>537</v>
      </c>
      <c r="AE1866" t="s">
        <v>73</v>
      </c>
      <c r="AF1866" t="s">
        <v>8612</v>
      </c>
    </row>
    <row r="1867" spans="1:32" x14ac:dyDescent="0.3">
      <c r="A1867" t="s">
        <v>8613</v>
      </c>
      <c r="B1867" t="s">
        <v>8614</v>
      </c>
      <c r="C1867" t="s">
        <v>8615</v>
      </c>
      <c r="D1867" t="s">
        <v>8616</v>
      </c>
      <c r="E1867" t="s">
        <v>61</v>
      </c>
      <c r="F1867">
        <v>1</v>
      </c>
      <c r="G1867">
        <v>2022</v>
      </c>
      <c r="H1867" s="1">
        <v>44978.600216458333</v>
      </c>
      <c r="I1867" t="s">
        <v>8601</v>
      </c>
      <c r="J1867">
        <v>32220</v>
      </c>
      <c r="K1867">
        <v>0</v>
      </c>
      <c r="L1867" t="s">
        <v>38</v>
      </c>
      <c r="M1867" t="s">
        <v>63</v>
      </c>
      <c r="P1867">
        <v>32220</v>
      </c>
      <c r="R1867" t="s">
        <v>38</v>
      </c>
      <c r="S1867">
        <v>41.731389</v>
      </c>
      <c r="T1867">
        <v>-72.656389000000004</v>
      </c>
      <c r="Z1867">
        <v>9000641001</v>
      </c>
      <c r="AA1867">
        <v>20665.243497367599</v>
      </c>
      <c r="AB1867" t="s">
        <v>54</v>
      </c>
      <c r="AC1867" t="s">
        <v>64</v>
      </c>
      <c r="AD1867" t="s">
        <v>54</v>
      </c>
      <c r="AE1867" t="s">
        <v>55</v>
      </c>
      <c r="AF1867" t="s">
        <v>8617</v>
      </c>
    </row>
    <row r="1868" spans="1:32" x14ac:dyDescent="0.3">
      <c r="A1868" t="s">
        <v>8618</v>
      </c>
      <c r="B1868" t="s">
        <v>8619</v>
      </c>
      <c r="C1868" t="s">
        <v>8620</v>
      </c>
      <c r="D1868" t="s">
        <v>8621</v>
      </c>
      <c r="E1868" t="s">
        <v>36</v>
      </c>
      <c r="F1868">
        <v>9</v>
      </c>
      <c r="G1868">
        <v>2022</v>
      </c>
      <c r="H1868" s="1">
        <v>44973.566237511572</v>
      </c>
      <c r="I1868" t="s">
        <v>8601</v>
      </c>
      <c r="J1868">
        <v>27994</v>
      </c>
      <c r="K1868">
        <v>0</v>
      </c>
      <c r="L1868" t="s">
        <v>38</v>
      </c>
      <c r="M1868" t="s">
        <v>473</v>
      </c>
      <c r="N1868">
        <v>5743</v>
      </c>
      <c r="Q1868">
        <v>22252</v>
      </c>
      <c r="R1868" t="s">
        <v>445</v>
      </c>
      <c r="S1868">
        <v>33.6907</v>
      </c>
      <c r="T1868">
        <v>-117.9419</v>
      </c>
      <c r="U1868">
        <v>88.805000000000007</v>
      </c>
      <c r="V1868">
        <v>2</v>
      </c>
      <c r="W1868">
        <v>332</v>
      </c>
      <c r="X1868">
        <v>146</v>
      </c>
      <c r="Y1868">
        <v>32403.03</v>
      </c>
      <c r="Z1868">
        <v>6008022001</v>
      </c>
      <c r="AA1868">
        <v>46983.017468459999</v>
      </c>
      <c r="AB1868" t="s">
        <v>53</v>
      </c>
      <c r="AC1868" t="s">
        <v>42</v>
      </c>
      <c r="AD1868" t="s">
        <v>54</v>
      </c>
      <c r="AE1868" t="s">
        <v>65</v>
      </c>
      <c r="AF1868" t="s">
        <v>8622</v>
      </c>
    </row>
    <row r="1869" spans="1:32" x14ac:dyDescent="0.3">
      <c r="A1869" t="s">
        <v>8623</v>
      </c>
      <c r="B1869" t="s">
        <v>8624</v>
      </c>
      <c r="C1869" t="s">
        <v>8625</v>
      </c>
      <c r="D1869" t="s">
        <v>8626</v>
      </c>
      <c r="E1869" t="s">
        <v>253</v>
      </c>
      <c r="F1869">
        <v>5</v>
      </c>
      <c r="G1869">
        <v>2022</v>
      </c>
      <c r="H1869" s="1">
        <v>44966.595590798614</v>
      </c>
      <c r="I1869" t="s">
        <v>8601</v>
      </c>
      <c r="J1869">
        <v>26847.58</v>
      </c>
      <c r="K1869">
        <v>0</v>
      </c>
      <c r="L1869" t="s">
        <v>38</v>
      </c>
      <c r="M1869" t="s">
        <v>51</v>
      </c>
      <c r="N1869">
        <v>26847.58</v>
      </c>
      <c r="R1869" t="s">
        <v>214</v>
      </c>
      <c r="S1869">
        <v>41.079611</v>
      </c>
      <c r="T1869">
        <v>-85.104388999999998</v>
      </c>
      <c r="U1869">
        <v>48.075083329999998</v>
      </c>
      <c r="V1869">
        <v>2</v>
      </c>
      <c r="W1869">
        <v>100</v>
      </c>
      <c r="X1869">
        <v>48</v>
      </c>
      <c r="Y1869">
        <v>17527.115000000002</v>
      </c>
      <c r="Z1869">
        <v>18000225001</v>
      </c>
      <c r="AA1869">
        <v>14568.377509600001</v>
      </c>
      <c r="AB1869" t="s">
        <v>2888</v>
      </c>
      <c r="AC1869" t="s">
        <v>491</v>
      </c>
      <c r="AD1869" t="s">
        <v>54</v>
      </c>
      <c r="AE1869" t="s">
        <v>583</v>
      </c>
      <c r="AF1869" t="s">
        <v>8627</v>
      </c>
    </row>
    <row r="1870" spans="1:32" x14ac:dyDescent="0.3">
      <c r="A1870" t="s">
        <v>8628</v>
      </c>
      <c r="B1870" t="s">
        <v>8629</v>
      </c>
      <c r="C1870" t="s">
        <v>8630</v>
      </c>
      <c r="D1870" t="s">
        <v>8631</v>
      </c>
      <c r="E1870" t="s">
        <v>1064</v>
      </c>
      <c r="F1870">
        <v>3</v>
      </c>
      <c r="G1870">
        <v>2022</v>
      </c>
      <c r="H1870" s="1">
        <v>45092.456618425924</v>
      </c>
      <c r="I1870" t="s">
        <v>8601</v>
      </c>
      <c r="J1870">
        <v>20212.71</v>
      </c>
      <c r="K1870">
        <v>0</v>
      </c>
      <c r="L1870" t="s">
        <v>38</v>
      </c>
      <c r="M1870" t="s">
        <v>79</v>
      </c>
      <c r="Q1870">
        <v>20212.71</v>
      </c>
      <c r="R1870" t="s">
        <v>214</v>
      </c>
      <c r="S1870">
        <v>39.295278000000003</v>
      </c>
      <c r="T1870">
        <v>-76.491667000000007</v>
      </c>
      <c r="U1870">
        <v>125.8583333</v>
      </c>
      <c r="V1870">
        <v>3</v>
      </c>
      <c r="W1870">
        <v>180</v>
      </c>
      <c r="X1870">
        <v>0</v>
      </c>
      <c r="Y1870">
        <v>39189.9</v>
      </c>
      <c r="Z1870">
        <v>24000001001</v>
      </c>
      <c r="AA1870">
        <v>61093.037400664201</v>
      </c>
      <c r="AB1870" t="s">
        <v>53</v>
      </c>
      <c r="AC1870" t="s">
        <v>42</v>
      </c>
      <c r="AD1870" t="s">
        <v>451</v>
      </c>
      <c r="AE1870" t="s">
        <v>65</v>
      </c>
      <c r="AF1870" t="s">
        <v>8632</v>
      </c>
    </row>
    <row r="1871" spans="1:32" x14ac:dyDescent="0.3">
      <c r="A1871" t="s">
        <v>8633</v>
      </c>
      <c r="B1871" t="s">
        <v>8634</v>
      </c>
      <c r="C1871" t="s">
        <v>8635</v>
      </c>
      <c r="D1871" t="s">
        <v>910</v>
      </c>
      <c r="E1871" t="s">
        <v>111</v>
      </c>
      <c r="F1871">
        <v>4</v>
      </c>
      <c r="G1871">
        <v>2022</v>
      </c>
      <c r="H1871" s="1">
        <v>44951.504537071756</v>
      </c>
      <c r="I1871" t="s">
        <v>8601</v>
      </c>
      <c r="J1871">
        <v>19880.18</v>
      </c>
      <c r="K1871">
        <v>0</v>
      </c>
      <c r="L1871" t="s">
        <v>38</v>
      </c>
      <c r="M1871" t="s">
        <v>479</v>
      </c>
      <c r="P1871">
        <v>13657.77</v>
      </c>
      <c r="Q1871">
        <v>6222.41</v>
      </c>
      <c r="R1871" t="s">
        <v>94</v>
      </c>
      <c r="S1871">
        <v>33.823329999999999</v>
      </c>
      <c r="T1871">
        <v>-84.455280000000002</v>
      </c>
      <c r="Z1871">
        <v>13000012004</v>
      </c>
      <c r="AA1871">
        <v>34148.27688250241</v>
      </c>
      <c r="AB1871" t="s">
        <v>53</v>
      </c>
      <c r="AC1871" t="s">
        <v>42</v>
      </c>
      <c r="AD1871" t="s">
        <v>54</v>
      </c>
      <c r="AE1871" t="s">
        <v>55</v>
      </c>
      <c r="AF1871" t="s">
        <v>8636</v>
      </c>
    </row>
    <row r="1872" spans="1:32" x14ac:dyDescent="0.3">
      <c r="A1872" t="s">
        <v>8637</v>
      </c>
      <c r="B1872" t="s">
        <v>8638</v>
      </c>
      <c r="C1872" t="s">
        <v>8639</v>
      </c>
      <c r="D1872" t="s">
        <v>8640</v>
      </c>
      <c r="E1872" t="s">
        <v>600</v>
      </c>
      <c r="F1872">
        <v>4</v>
      </c>
      <c r="G1872">
        <v>2022</v>
      </c>
      <c r="H1872" s="1">
        <v>44970.47474972222</v>
      </c>
      <c r="I1872" t="s">
        <v>8601</v>
      </c>
      <c r="J1872">
        <v>19177.099999999999</v>
      </c>
      <c r="K1872">
        <v>0</v>
      </c>
      <c r="L1872" t="s">
        <v>38</v>
      </c>
      <c r="M1872" t="s">
        <v>51</v>
      </c>
      <c r="N1872">
        <v>19177.099999999999</v>
      </c>
      <c r="R1872" t="s">
        <v>52</v>
      </c>
      <c r="S1872">
        <v>25.746390000000002</v>
      </c>
      <c r="T1872">
        <v>-80.14667</v>
      </c>
      <c r="U1872">
        <v>90.575000000000003</v>
      </c>
      <c r="V1872">
        <v>1</v>
      </c>
      <c r="W1872">
        <v>143</v>
      </c>
      <c r="X1872">
        <v>117.9</v>
      </c>
      <c r="Y1872">
        <v>33087.300000000003</v>
      </c>
      <c r="AB1872" t="s">
        <v>53</v>
      </c>
      <c r="AC1872" t="s">
        <v>54</v>
      </c>
      <c r="AD1872" t="s">
        <v>54</v>
      </c>
      <c r="AE1872" t="s">
        <v>65</v>
      </c>
      <c r="AF1872" t="s">
        <v>8641</v>
      </c>
    </row>
    <row r="1873" spans="1:32" x14ac:dyDescent="0.3">
      <c r="A1873" t="s">
        <v>8642</v>
      </c>
      <c r="B1873" t="s">
        <v>8643</v>
      </c>
      <c r="C1873" t="s">
        <v>8643</v>
      </c>
      <c r="D1873" t="s">
        <v>8644</v>
      </c>
      <c r="E1873" t="s">
        <v>99</v>
      </c>
      <c r="F1873">
        <v>6</v>
      </c>
      <c r="G1873">
        <v>2022</v>
      </c>
      <c r="H1873" s="1">
        <v>44819.343849097226</v>
      </c>
      <c r="I1873" t="s">
        <v>8601</v>
      </c>
      <c r="J1873">
        <v>18079.45</v>
      </c>
      <c r="K1873">
        <v>0</v>
      </c>
      <c r="L1873" t="s">
        <v>38</v>
      </c>
      <c r="M1873" t="s">
        <v>79</v>
      </c>
      <c r="Q1873">
        <v>18079.45</v>
      </c>
      <c r="R1873" t="s">
        <v>94</v>
      </c>
      <c r="S1873">
        <v>33.124034999999999</v>
      </c>
      <c r="T1873">
        <v>-96.565557999999996</v>
      </c>
      <c r="U1873">
        <v>54.479916670000001</v>
      </c>
      <c r="V1873">
        <v>1</v>
      </c>
      <c r="W1873">
        <v>56</v>
      </c>
      <c r="X1873">
        <v>0</v>
      </c>
      <c r="Y1873">
        <v>19881.651999999998</v>
      </c>
      <c r="Z1873">
        <v>48004354009</v>
      </c>
      <c r="AA1873">
        <v>16025.215260560002</v>
      </c>
      <c r="AB1873" t="s">
        <v>54</v>
      </c>
      <c r="AC1873" t="s">
        <v>54</v>
      </c>
      <c r="AD1873" t="s">
        <v>54</v>
      </c>
      <c r="AE1873" t="s">
        <v>73</v>
      </c>
      <c r="AF1873" t="s">
        <v>8645</v>
      </c>
    </row>
    <row r="1874" spans="1:32" x14ac:dyDescent="0.3">
      <c r="A1874" t="s">
        <v>8646</v>
      </c>
      <c r="B1874" t="s">
        <v>8647</v>
      </c>
      <c r="C1874" t="s">
        <v>8648</v>
      </c>
      <c r="D1874" t="s">
        <v>8621</v>
      </c>
      <c r="E1874" t="s">
        <v>36</v>
      </c>
      <c r="F1874">
        <v>9</v>
      </c>
      <c r="G1874">
        <v>2022</v>
      </c>
      <c r="H1874" s="1">
        <v>44973.567443888889</v>
      </c>
      <c r="I1874" t="s">
        <v>8601</v>
      </c>
      <c r="J1874">
        <v>17420</v>
      </c>
      <c r="K1874">
        <v>0</v>
      </c>
      <c r="L1874" t="s">
        <v>38</v>
      </c>
      <c r="M1874" t="s">
        <v>473</v>
      </c>
      <c r="N1874">
        <v>10950</v>
      </c>
      <c r="Q1874">
        <v>6470</v>
      </c>
      <c r="R1874" t="s">
        <v>568</v>
      </c>
      <c r="S1874">
        <v>33.6907</v>
      </c>
      <c r="T1874">
        <v>-117.9419</v>
      </c>
      <c r="Z1874">
        <v>6008022002</v>
      </c>
      <c r="AA1874">
        <v>63918.756323370006</v>
      </c>
      <c r="AB1874" t="s">
        <v>53</v>
      </c>
      <c r="AC1874" t="s">
        <v>42</v>
      </c>
      <c r="AD1874" t="s">
        <v>54</v>
      </c>
      <c r="AE1874" t="s">
        <v>65</v>
      </c>
      <c r="AF1874" t="s">
        <v>8649</v>
      </c>
    </row>
    <row r="1875" spans="1:32" x14ac:dyDescent="0.3">
      <c r="A1875" t="s">
        <v>8650</v>
      </c>
      <c r="B1875" t="s">
        <v>8651</v>
      </c>
      <c r="C1875" t="s">
        <v>8652</v>
      </c>
      <c r="D1875" t="s">
        <v>8653</v>
      </c>
      <c r="E1875" t="s">
        <v>247</v>
      </c>
      <c r="F1875">
        <v>1</v>
      </c>
      <c r="G1875">
        <v>2022</v>
      </c>
      <c r="H1875" s="1">
        <v>44963.574131875001</v>
      </c>
      <c r="I1875" t="s">
        <v>8601</v>
      </c>
      <c r="J1875">
        <v>16671.400000000001</v>
      </c>
      <c r="K1875">
        <v>0</v>
      </c>
      <c r="L1875" t="s">
        <v>38</v>
      </c>
      <c r="M1875" t="s">
        <v>63</v>
      </c>
      <c r="P1875">
        <v>16671.400000000001</v>
      </c>
      <c r="R1875" t="s">
        <v>38</v>
      </c>
      <c r="S1875">
        <v>42.212198999999998</v>
      </c>
      <c r="T1875">
        <v>-71.788652999999996</v>
      </c>
      <c r="U1875">
        <v>32.066666669999996</v>
      </c>
      <c r="V1875">
        <v>1</v>
      </c>
      <c r="W1875">
        <v>56</v>
      </c>
      <c r="X1875">
        <v>0</v>
      </c>
      <c r="Y1875">
        <v>11699.8</v>
      </c>
      <c r="Z1875">
        <v>25000025001</v>
      </c>
      <c r="AA1875">
        <v>18283.313774548002</v>
      </c>
      <c r="AB1875" t="s">
        <v>54</v>
      </c>
      <c r="AC1875" t="s">
        <v>64</v>
      </c>
      <c r="AD1875" t="s">
        <v>54</v>
      </c>
      <c r="AE1875" t="s">
        <v>65</v>
      </c>
      <c r="AF1875" t="s">
        <v>8654</v>
      </c>
    </row>
    <row r="1876" spans="1:32" x14ac:dyDescent="0.3">
      <c r="A1876" t="s">
        <v>8655</v>
      </c>
      <c r="B1876" t="s">
        <v>8656</v>
      </c>
      <c r="C1876" t="s">
        <v>8657</v>
      </c>
      <c r="D1876" t="s">
        <v>8658</v>
      </c>
      <c r="E1876" t="s">
        <v>85</v>
      </c>
      <c r="F1876">
        <v>2</v>
      </c>
      <c r="G1876">
        <v>2022</v>
      </c>
      <c r="H1876" s="1">
        <v>44974.610194016204</v>
      </c>
      <c r="I1876" t="s">
        <v>8601</v>
      </c>
      <c r="J1876">
        <v>16223</v>
      </c>
      <c r="K1876">
        <v>0</v>
      </c>
      <c r="L1876" t="s">
        <v>38</v>
      </c>
      <c r="M1876" t="s">
        <v>79</v>
      </c>
      <c r="Q1876">
        <v>16224</v>
      </c>
      <c r="R1876" t="s">
        <v>94</v>
      </c>
      <c r="S1876">
        <v>40.733530000000002</v>
      </c>
      <c r="T1876">
        <v>-73.948378000000005</v>
      </c>
      <c r="U1876">
        <v>195.66666670000001</v>
      </c>
      <c r="V1876">
        <v>2</v>
      </c>
      <c r="W1876">
        <v>310</v>
      </c>
      <c r="X1876">
        <v>0</v>
      </c>
      <c r="Y1876">
        <v>71418</v>
      </c>
      <c r="Z1876">
        <v>36002001011</v>
      </c>
      <c r="AA1876">
        <v>105850.18889037622</v>
      </c>
      <c r="AB1876" t="s">
        <v>53</v>
      </c>
      <c r="AC1876" t="s">
        <v>54</v>
      </c>
      <c r="AD1876" t="s">
        <v>54</v>
      </c>
      <c r="AE1876" t="s">
        <v>55</v>
      </c>
      <c r="AF1876" t="s">
        <v>8659</v>
      </c>
    </row>
    <row r="1877" spans="1:32" x14ac:dyDescent="0.3">
      <c r="A1877" t="s">
        <v>8660</v>
      </c>
      <c r="B1877" t="s">
        <v>8661</v>
      </c>
      <c r="C1877" t="s">
        <v>8662</v>
      </c>
      <c r="D1877" t="s">
        <v>8663</v>
      </c>
      <c r="E1877" t="s">
        <v>85</v>
      </c>
      <c r="F1877">
        <v>2</v>
      </c>
      <c r="G1877">
        <v>2022</v>
      </c>
      <c r="H1877" s="1">
        <v>44974.673400983796</v>
      </c>
      <c r="I1877" t="s">
        <v>8601</v>
      </c>
      <c r="J1877">
        <v>15860</v>
      </c>
      <c r="K1877">
        <v>0</v>
      </c>
      <c r="L1877" t="s">
        <v>38</v>
      </c>
      <c r="M1877" t="s">
        <v>473</v>
      </c>
      <c r="N1877">
        <v>2718</v>
      </c>
      <c r="Q1877">
        <v>24530</v>
      </c>
      <c r="R1877" t="s">
        <v>577</v>
      </c>
      <c r="S1877">
        <v>40.787528000000002</v>
      </c>
      <c r="T1877">
        <v>-73.922888999999998</v>
      </c>
      <c r="U1877">
        <v>195.16666670000001</v>
      </c>
      <c r="V1877">
        <v>1</v>
      </c>
      <c r="W1877">
        <v>275</v>
      </c>
      <c r="X1877">
        <v>0</v>
      </c>
      <c r="Y1877">
        <v>71239</v>
      </c>
      <c r="Z1877">
        <v>36002001001</v>
      </c>
      <c r="AA1877">
        <v>95604.977406750011</v>
      </c>
      <c r="AB1877" t="s">
        <v>53</v>
      </c>
      <c r="AC1877" t="s">
        <v>54</v>
      </c>
      <c r="AD1877" t="s">
        <v>54</v>
      </c>
      <c r="AE1877" t="s">
        <v>55</v>
      </c>
      <c r="AF1877" t="s">
        <v>8664</v>
      </c>
    </row>
    <row r="1878" spans="1:32" x14ac:dyDescent="0.3">
      <c r="A1878" t="s">
        <v>8665</v>
      </c>
      <c r="B1878" t="s">
        <v>8666</v>
      </c>
      <c r="C1878" t="s">
        <v>8667</v>
      </c>
      <c r="D1878" t="s">
        <v>7873</v>
      </c>
      <c r="E1878" t="s">
        <v>36</v>
      </c>
      <c r="F1878">
        <v>9</v>
      </c>
      <c r="G1878">
        <v>2022</v>
      </c>
      <c r="H1878" s="1">
        <v>44978.77714283565</v>
      </c>
      <c r="I1878" t="s">
        <v>8601</v>
      </c>
      <c r="J1878">
        <v>15349.31</v>
      </c>
      <c r="K1878">
        <v>0</v>
      </c>
      <c r="L1878" t="s">
        <v>38</v>
      </c>
      <c r="M1878" t="s">
        <v>39</v>
      </c>
      <c r="N1878">
        <v>11821.6</v>
      </c>
      <c r="Q1878">
        <v>3527.71</v>
      </c>
      <c r="R1878" t="s">
        <v>52</v>
      </c>
      <c r="S1878">
        <v>37.823248999999997</v>
      </c>
      <c r="T1878">
        <v>-122.297613</v>
      </c>
      <c r="U1878">
        <v>47.333333330000002</v>
      </c>
      <c r="V1878">
        <v>2</v>
      </c>
      <c r="W1878">
        <v>120</v>
      </c>
      <c r="X1878">
        <v>0</v>
      </c>
      <c r="Y1878">
        <v>15363.399439999999</v>
      </c>
      <c r="Z1878">
        <v>6002036001</v>
      </c>
      <c r="AA1878">
        <v>36420.943774000007</v>
      </c>
      <c r="AB1878" t="s">
        <v>53</v>
      </c>
      <c r="AC1878" t="s">
        <v>42</v>
      </c>
      <c r="AD1878" t="s">
        <v>54</v>
      </c>
      <c r="AE1878" t="s">
        <v>55</v>
      </c>
      <c r="AF1878" t="s">
        <v>8668</v>
      </c>
    </row>
    <row r="1879" spans="1:32" x14ac:dyDescent="0.3">
      <c r="A1879" t="s">
        <v>8669</v>
      </c>
      <c r="B1879" t="s">
        <v>8670</v>
      </c>
      <c r="C1879" t="s">
        <v>8671</v>
      </c>
      <c r="D1879" t="s">
        <v>8672</v>
      </c>
      <c r="E1879" t="s">
        <v>61</v>
      </c>
      <c r="F1879">
        <v>1</v>
      </c>
      <c r="G1879">
        <v>2022</v>
      </c>
      <c r="H1879" s="1">
        <v>44972.615613657406</v>
      </c>
      <c r="I1879" t="s">
        <v>8601</v>
      </c>
      <c r="J1879">
        <v>14345.2</v>
      </c>
      <c r="K1879">
        <v>0</v>
      </c>
      <c r="L1879" t="s">
        <v>38</v>
      </c>
      <c r="M1879" t="s">
        <v>63</v>
      </c>
      <c r="P1879">
        <v>14343</v>
      </c>
      <c r="R1879" t="s">
        <v>38</v>
      </c>
      <c r="S1879">
        <v>41.282563000000003</v>
      </c>
      <c r="T1879">
        <v>-72.902505000000005</v>
      </c>
      <c r="U1879">
        <v>28.358333330000001</v>
      </c>
      <c r="V1879">
        <v>1</v>
      </c>
      <c r="W1879">
        <v>40</v>
      </c>
      <c r="X1879">
        <v>0</v>
      </c>
      <c r="Y1879">
        <v>10341.5</v>
      </c>
      <c r="Z1879">
        <v>9000930003</v>
      </c>
      <c r="AA1879">
        <v>12876.624671297701</v>
      </c>
      <c r="AB1879" t="s">
        <v>54</v>
      </c>
      <c r="AC1879" t="s">
        <v>54</v>
      </c>
      <c r="AD1879" t="s">
        <v>54</v>
      </c>
      <c r="AE1879" t="s">
        <v>55</v>
      </c>
      <c r="AF1879" t="s">
        <v>8673</v>
      </c>
    </row>
    <row r="1880" spans="1:32" x14ac:dyDescent="0.3">
      <c r="A1880" t="s">
        <v>8674</v>
      </c>
      <c r="B1880" t="s">
        <v>8675</v>
      </c>
      <c r="C1880" t="s">
        <v>8676</v>
      </c>
      <c r="D1880" t="s">
        <v>8677</v>
      </c>
      <c r="E1880" t="s">
        <v>207</v>
      </c>
      <c r="F1880">
        <v>4</v>
      </c>
      <c r="G1880">
        <v>2022</v>
      </c>
      <c r="H1880" s="1">
        <v>44972.506533356478</v>
      </c>
      <c r="I1880" t="s">
        <v>8601</v>
      </c>
      <c r="J1880">
        <v>14248.49</v>
      </c>
      <c r="K1880">
        <v>0</v>
      </c>
      <c r="L1880" t="s">
        <v>38</v>
      </c>
      <c r="M1880" t="s">
        <v>39</v>
      </c>
      <c r="N1880">
        <v>14248.49</v>
      </c>
      <c r="Q1880">
        <v>5000.33</v>
      </c>
      <c r="R1880" t="s">
        <v>561</v>
      </c>
      <c r="S1880">
        <v>35.188949000000001</v>
      </c>
      <c r="T1880">
        <v>-90.050959000000006</v>
      </c>
      <c r="U1880">
        <v>0</v>
      </c>
      <c r="V1880">
        <v>1</v>
      </c>
      <c r="W1880">
        <v>135</v>
      </c>
      <c r="X1880">
        <v>93.7</v>
      </c>
      <c r="Y1880">
        <v>0</v>
      </c>
      <c r="Z1880">
        <v>47000940002</v>
      </c>
      <c r="AA1880">
        <v>40973.561745750005</v>
      </c>
      <c r="AB1880" t="s">
        <v>38</v>
      </c>
      <c r="AC1880" t="s">
        <v>38</v>
      </c>
      <c r="AD1880" t="s">
        <v>38</v>
      </c>
      <c r="AE1880" t="s">
        <v>38</v>
      </c>
      <c r="AF1880" t="s">
        <v>8678</v>
      </c>
    </row>
    <row r="1881" spans="1:32" x14ac:dyDescent="0.3">
      <c r="A1881" t="s">
        <v>8679</v>
      </c>
      <c r="B1881" t="s">
        <v>8680</v>
      </c>
      <c r="C1881" t="s">
        <v>8681</v>
      </c>
      <c r="D1881" t="s">
        <v>8682</v>
      </c>
      <c r="E1881" t="s">
        <v>85</v>
      </c>
      <c r="F1881">
        <v>2</v>
      </c>
      <c r="G1881">
        <v>2022</v>
      </c>
      <c r="H1881" s="1">
        <v>44974.672890439811</v>
      </c>
      <c r="I1881" t="s">
        <v>8601</v>
      </c>
      <c r="J1881">
        <v>13582</v>
      </c>
      <c r="K1881">
        <v>0</v>
      </c>
      <c r="L1881" t="s">
        <v>38</v>
      </c>
      <c r="M1881" t="s">
        <v>473</v>
      </c>
      <c r="N1881">
        <v>5814</v>
      </c>
      <c r="Q1881">
        <v>21013</v>
      </c>
      <c r="R1881" t="s">
        <v>577</v>
      </c>
      <c r="S1881">
        <v>40.804747999999996</v>
      </c>
      <c r="T1881">
        <v>-73.885309000000007</v>
      </c>
      <c r="U1881">
        <v>134</v>
      </c>
      <c r="V1881">
        <v>1</v>
      </c>
      <c r="W1881">
        <v>200</v>
      </c>
      <c r="X1881">
        <v>0</v>
      </c>
      <c r="Y1881">
        <v>48512</v>
      </c>
      <c r="Z1881">
        <v>36002001002</v>
      </c>
      <c r="AA1881">
        <v>58659.572042404398</v>
      </c>
      <c r="AB1881" t="s">
        <v>53</v>
      </c>
      <c r="AC1881" t="s">
        <v>54</v>
      </c>
      <c r="AD1881" t="s">
        <v>54</v>
      </c>
      <c r="AE1881" t="s">
        <v>65</v>
      </c>
      <c r="AF1881" t="s">
        <v>8683</v>
      </c>
    </row>
    <row r="1882" spans="1:32" x14ac:dyDescent="0.3">
      <c r="A1882" t="s">
        <v>8684</v>
      </c>
      <c r="B1882" t="s">
        <v>8685</v>
      </c>
      <c r="C1882" t="s">
        <v>8685</v>
      </c>
      <c r="D1882" t="s">
        <v>3180</v>
      </c>
      <c r="E1882" t="s">
        <v>99</v>
      </c>
      <c r="F1882">
        <v>6</v>
      </c>
      <c r="G1882">
        <v>2022</v>
      </c>
      <c r="H1882" s="1">
        <v>44830.534753680557</v>
      </c>
      <c r="I1882" t="s">
        <v>8601</v>
      </c>
      <c r="J1882">
        <v>13247.74</v>
      </c>
      <c r="K1882">
        <v>0</v>
      </c>
      <c r="L1882" t="s">
        <v>38</v>
      </c>
      <c r="M1882" t="s">
        <v>79</v>
      </c>
      <c r="Q1882">
        <v>13247.74</v>
      </c>
      <c r="R1882" t="s">
        <v>86</v>
      </c>
      <c r="S1882">
        <v>30.208000999999999</v>
      </c>
      <c r="T1882">
        <v>-97.604190000000003</v>
      </c>
      <c r="U1882">
        <v>39.891666669999999</v>
      </c>
      <c r="V1882">
        <v>1</v>
      </c>
      <c r="W1882">
        <v>75</v>
      </c>
      <c r="X1882">
        <v>75</v>
      </c>
      <c r="Y1882">
        <v>14543.1</v>
      </c>
      <c r="Z1882">
        <v>48003033005</v>
      </c>
      <c r="AA1882">
        <v>19576.257278525001</v>
      </c>
      <c r="AB1882" t="s">
        <v>54</v>
      </c>
      <c r="AC1882" t="s">
        <v>64</v>
      </c>
      <c r="AD1882" t="s">
        <v>54</v>
      </c>
      <c r="AE1882" t="s">
        <v>54</v>
      </c>
      <c r="AF1882" t="s">
        <v>8686</v>
      </c>
    </row>
    <row r="1883" spans="1:32" x14ac:dyDescent="0.3">
      <c r="A1883" t="s">
        <v>8687</v>
      </c>
      <c r="B1883" t="s">
        <v>8688</v>
      </c>
      <c r="C1883" t="s">
        <v>8688</v>
      </c>
      <c r="D1883" t="s">
        <v>3180</v>
      </c>
      <c r="E1883" t="s">
        <v>99</v>
      </c>
      <c r="F1883">
        <v>6</v>
      </c>
      <c r="G1883">
        <v>2022</v>
      </c>
      <c r="H1883" s="1">
        <v>44830.522750405093</v>
      </c>
      <c r="I1883" t="s">
        <v>8601</v>
      </c>
      <c r="J1883">
        <v>13193</v>
      </c>
      <c r="K1883">
        <v>0</v>
      </c>
      <c r="L1883" t="s">
        <v>38</v>
      </c>
      <c r="M1883" t="s">
        <v>79</v>
      </c>
      <c r="Q1883">
        <v>13193</v>
      </c>
      <c r="R1883" t="s">
        <v>86</v>
      </c>
      <c r="S1883">
        <v>30.353529999999999</v>
      </c>
      <c r="T1883">
        <v>-97.696089999999998</v>
      </c>
      <c r="U1883">
        <v>54.391666669999999</v>
      </c>
      <c r="V1883">
        <v>1</v>
      </c>
      <c r="W1883">
        <v>100</v>
      </c>
      <c r="X1883">
        <v>75</v>
      </c>
      <c r="Y1883">
        <v>19821.7</v>
      </c>
      <c r="Z1883">
        <v>48003033002</v>
      </c>
      <c r="AA1883">
        <v>23247.488410944203</v>
      </c>
      <c r="AB1883" t="s">
        <v>54</v>
      </c>
      <c r="AC1883" t="s">
        <v>64</v>
      </c>
      <c r="AD1883" t="s">
        <v>54</v>
      </c>
      <c r="AE1883" t="s">
        <v>54</v>
      </c>
      <c r="AF1883" t="s">
        <v>8689</v>
      </c>
    </row>
    <row r="1884" spans="1:32" x14ac:dyDescent="0.3">
      <c r="A1884" t="s">
        <v>8690</v>
      </c>
      <c r="B1884" t="s">
        <v>8691</v>
      </c>
      <c r="C1884" t="s">
        <v>8692</v>
      </c>
      <c r="D1884" t="s">
        <v>8693</v>
      </c>
      <c r="E1884" t="s">
        <v>641</v>
      </c>
      <c r="F1884">
        <v>3</v>
      </c>
      <c r="G1884">
        <v>2022</v>
      </c>
      <c r="H1884" s="1">
        <v>44972.640690624998</v>
      </c>
      <c r="I1884" t="s">
        <v>8601</v>
      </c>
      <c r="J1884">
        <v>13186.4</v>
      </c>
      <c r="K1884">
        <v>0</v>
      </c>
      <c r="L1884" t="s">
        <v>38</v>
      </c>
      <c r="M1884" t="s">
        <v>63</v>
      </c>
      <c r="P1884">
        <v>13186.4</v>
      </c>
      <c r="R1884" t="s">
        <v>38</v>
      </c>
      <c r="S1884">
        <v>38.704002000000003</v>
      </c>
      <c r="T1884">
        <v>-77.207057000000006</v>
      </c>
      <c r="U1884">
        <v>37.199166669999997</v>
      </c>
      <c r="V1884">
        <v>1</v>
      </c>
      <c r="W1884">
        <v>67</v>
      </c>
      <c r="X1884">
        <v>0</v>
      </c>
      <c r="Y1884">
        <v>13576.73</v>
      </c>
      <c r="Z1884">
        <v>51000322006</v>
      </c>
      <c r="AA1884">
        <v>17299.948292649999</v>
      </c>
      <c r="AB1884" t="s">
        <v>54</v>
      </c>
      <c r="AC1884" t="s">
        <v>64</v>
      </c>
      <c r="AD1884" t="s">
        <v>54</v>
      </c>
      <c r="AE1884" t="s">
        <v>55</v>
      </c>
      <c r="AF1884" t="s">
        <v>8694</v>
      </c>
    </row>
    <row r="1885" spans="1:32" x14ac:dyDescent="0.3">
      <c r="A1885" t="s">
        <v>8695</v>
      </c>
      <c r="B1885" t="s">
        <v>8696</v>
      </c>
      <c r="C1885" t="s">
        <v>8697</v>
      </c>
      <c r="D1885" t="s">
        <v>8658</v>
      </c>
      <c r="E1885" t="s">
        <v>85</v>
      </c>
      <c r="F1885">
        <v>2</v>
      </c>
      <c r="G1885">
        <v>2022</v>
      </c>
      <c r="H1885" s="1">
        <v>44974.673935243052</v>
      </c>
      <c r="I1885" t="s">
        <v>8601</v>
      </c>
      <c r="J1885">
        <v>12750</v>
      </c>
      <c r="K1885">
        <v>0</v>
      </c>
      <c r="L1885" t="s">
        <v>38</v>
      </c>
      <c r="M1885" t="s">
        <v>39</v>
      </c>
      <c r="N1885">
        <v>8938</v>
      </c>
      <c r="Q1885">
        <v>3808</v>
      </c>
      <c r="R1885" t="s">
        <v>601</v>
      </c>
      <c r="S1885">
        <v>40.639769000000001</v>
      </c>
      <c r="T1885">
        <v>-74.035574999999994</v>
      </c>
      <c r="U1885">
        <v>0</v>
      </c>
      <c r="V1885">
        <v>1</v>
      </c>
      <c r="W1885">
        <v>120</v>
      </c>
      <c r="X1885">
        <v>0</v>
      </c>
      <c r="Y1885">
        <v>0</v>
      </c>
      <c r="Z1885">
        <v>36002001010</v>
      </c>
      <c r="AA1885">
        <v>37712.066230788303</v>
      </c>
      <c r="AB1885" t="s">
        <v>53</v>
      </c>
      <c r="AC1885" t="s">
        <v>54</v>
      </c>
      <c r="AD1885" t="s">
        <v>54</v>
      </c>
      <c r="AE1885" t="s">
        <v>55</v>
      </c>
      <c r="AF1885" t="s">
        <v>8698</v>
      </c>
    </row>
    <row r="1886" spans="1:32" x14ac:dyDescent="0.3">
      <c r="A1886" t="s">
        <v>8699</v>
      </c>
      <c r="B1886" t="s">
        <v>8700</v>
      </c>
      <c r="C1886" t="s">
        <v>8701</v>
      </c>
      <c r="D1886" t="s">
        <v>8702</v>
      </c>
      <c r="E1886" t="s">
        <v>85</v>
      </c>
      <c r="F1886">
        <v>2</v>
      </c>
      <c r="G1886">
        <v>2022</v>
      </c>
      <c r="H1886" s="1">
        <v>44974.672382951387</v>
      </c>
      <c r="I1886" t="s">
        <v>8601</v>
      </c>
      <c r="J1886">
        <v>12648</v>
      </c>
      <c r="K1886">
        <v>0</v>
      </c>
      <c r="L1886" t="s">
        <v>38</v>
      </c>
      <c r="M1886" t="s">
        <v>39</v>
      </c>
      <c r="N1886">
        <v>6665</v>
      </c>
      <c r="Q1886">
        <v>5985</v>
      </c>
      <c r="R1886" t="s">
        <v>806</v>
      </c>
      <c r="S1886">
        <v>40.778404999999999</v>
      </c>
      <c r="T1886">
        <v>-73.894589999999994</v>
      </c>
      <c r="U1886">
        <v>102.08333330000001</v>
      </c>
      <c r="V1886">
        <v>1</v>
      </c>
      <c r="W1886">
        <v>150</v>
      </c>
      <c r="X1886">
        <v>0</v>
      </c>
      <c r="Y1886">
        <v>37258</v>
      </c>
      <c r="Z1886">
        <v>36002001003</v>
      </c>
      <c r="AA1886">
        <v>50827.248083805709</v>
      </c>
      <c r="AB1886" t="s">
        <v>53</v>
      </c>
      <c r="AC1886" t="s">
        <v>54</v>
      </c>
      <c r="AD1886" t="s">
        <v>54</v>
      </c>
      <c r="AE1886" t="s">
        <v>65</v>
      </c>
      <c r="AF1886" t="s">
        <v>8703</v>
      </c>
    </row>
    <row r="1887" spans="1:32" x14ac:dyDescent="0.3">
      <c r="A1887" t="s">
        <v>8704</v>
      </c>
      <c r="B1887" t="s">
        <v>8705</v>
      </c>
      <c r="C1887" t="s">
        <v>8706</v>
      </c>
      <c r="D1887" t="s">
        <v>776</v>
      </c>
      <c r="E1887" t="s">
        <v>777</v>
      </c>
      <c r="F1887">
        <v>9</v>
      </c>
      <c r="G1887">
        <v>2022</v>
      </c>
      <c r="H1887" s="1">
        <v>44951.508460092591</v>
      </c>
      <c r="I1887" t="s">
        <v>8601</v>
      </c>
      <c r="J1887">
        <v>12526.9</v>
      </c>
      <c r="K1887">
        <v>0</v>
      </c>
      <c r="L1887" t="s">
        <v>38</v>
      </c>
      <c r="M1887" t="s">
        <v>79</v>
      </c>
      <c r="Q1887">
        <v>12526.9</v>
      </c>
      <c r="R1887" t="s">
        <v>94</v>
      </c>
      <c r="S1887">
        <v>36.137219999999999</v>
      </c>
      <c r="T1887">
        <v>-115.04326</v>
      </c>
      <c r="U1887">
        <v>45.311666670000001</v>
      </c>
      <c r="V1887">
        <v>2</v>
      </c>
      <c r="W1887">
        <v>101</v>
      </c>
      <c r="X1887">
        <v>101</v>
      </c>
      <c r="Y1887">
        <v>16544.04</v>
      </c>
      <c r="Z1887">
        <v>32000011001</v>
      </c>
      <c r="AA1887">
        <v>27862.021987110002</v>
      </c>
      <c r="AB1887" t="s">
        <v>53</v>
      </c>
      <c r="AC1887" t="s">
        <v>42</v>
      </c>
      <c r="AD1887" t="s">
        <v>54</v>
      </c>
      <c r="AE1887" t="s">
        <v>55</v>
      </c>
      <c r="AF1887" t="s">
        <v>8707</v>
      </c>
    </row>
    <row r="1888" spans="1:32" x14ac:dyDescent="0.3">
      <c r="A1888" t="s">
        <v>8708</v>
      </c>
      <c r="B1888" t="s">
        <v>8709</v>
      </c>
      <c r="C1888" t="s">
        <v>8710</v>
      </c>
      <c r="D1888" t="s">
        <v>8711</v>
      </c>
      <c r="E1888" t="s">
        <v>3411</v>
      </c>
      <c r="F1888">
        <v>3</v>
      </c>
      <c r="G1888">
        <v>2022</v>
      </c>
      <c r="H1888" s="1">
        <v>44986.499951562502</v>
      </c>
      <c r="I1888" t="s">
        <v>8601</v>
      </c>
      <c r="J1888">
        <v>12462</v>
      </c>
      <c r="K1888">
        <v>0</v>
      </c>
      <c r="L1888" t="s">
        <v>38</v>
      </c>
      <c r="M1888" t="s">
        <v>39</v>
      </c>
      <c r="N1888">
        <v>13000</v>
      </c>
      <c r="Q1888">
        <v>1696.4</v>
      </c>
      <c r="R1888" t="s">
        <v>673</v>
      </c>
      <c r="S1888">
        <v>38.993760000000002</v>
      </c>
      <c r="T1888">
        <v>-75.437977000000004</v>
      </c>
      <c r="U1888">
        <v>11.918333329999999</v>
      </c>
      <c r="V1888">
        <v>1</v>
      </c>
      <c r="W1888">
        <v>0</v>
      </c>
      <c r="X1888">
        <v>0</v>
      </c>
      <c r="Y1888">
        <v>4350.6000000000004</v>
      </c>
      <c r="Z1888">
        <v>10000011001</v>
      </c>
      <c r="AA1888">
        <v>5189.9844877949999</v>
      </c>
      <c r="AB1888" t="s">
        <v>87</v>
      </c>
      <c r="AC1888" t="s">
        <v>54</v>
      </c>
      <c r="AD1888" t="s">
        <v>537</v>
      </c>
      <c r="AE1888" t="s">
        <v>73</v>
      </c>
      <c r="AF1888" t="s">
        <v>8712</v>
      </c>
    </row>
    <row r="1889" spans="1:32" x14ac:dyDescent="0.3">
      <c r="A1889" t="s">
        <v>8713</v>
      </c>
      <c r="B1889" t="s">
        <v>8714</v>
      </c>
      <c r="C1889" t="s">
        <v>8715</v>
      </c>
      <c r="D1889" t="s">
        <v>8640</v>
      </c>
      <c r="E1889" t="s">
        <v>600</v>
      </c>
      <c r="F1889">
        <v>4</v>
      </c>
      <c r="G1889">
        <v>2022</v>
      </c>
      <c r="H1889" s="1">
        <v>44970.54282545139</v>
      </c>
      <c r="I1889" t="s">
        <v>8601</v>
      </c>
      <c r="J1889">
        <v>12193.08</v>
      </c>
      <c r="K1889">
        <v>0</v>
      </c>
      <c r="L1889" t="s">
        <v>38</v>
      </c>
      <c r="M1889" t="s">
        <v>630</v>
      </c>
      <c r="N1889">
        <v>12193.08</v>
      </c>
      <c r="O1889">
        <v>4</v>
      </c>
      <c r="R1889" t="s">
        <v>52</v>
      </c>
      <c r="S1889">
        <v>25.551905000000001</v>
      </c>
      <c r="T1889">
        <v>-80.335729000000001</v>
      </c>
      <c r="Z1889">
        <v>12000017028</v>
      </c>
      <c r="AA1889">
        <v>67560.85070077001</v>
      </c>
      <c r="AB1889" t="s">
        <v>407</v>
      </c>
      <c r="AC1889" t="s">
        <v>42</v>
      </c>
      <c r="AD1889" t="s">
        <v>43</v>
      </c>
      <c r="AE1889" t="s">
        <v>55</v>
      </c>
      <c r="AF1889" t="s">
        <v>8716</v>
      </c>
    </row>
    <row r="1890" spans="1:32" x14ac:dyDescent="0.3">
      <c r="A1890" t="s">
        <v>8717</v>
      </c>
      <c r="B1890" t="s">
        <v>8718</v>
      </c>
      <c r="C1890" t="s">
        <v>8719</v>
      </c>
      <c r="D1890" t="s">
        <v>8631</v>
      </c>
      <c r="E1890" t="s">
        <v>1064</v>
      </c>
      <c r="F1890">
        <v>3</v>
      </c>
      <c r="G1890">
        <v>2022</v>
      </c>
      <c r="H1890" s="1">
        <v>44981.635244502315</v>
      </c>
      <c r="I1890" t="s">
        <v>8601</v>
      </c>
      <c r="J1890">
        <v>12191.6</v>
      </c>
      <c r="K1890">
        <v>0</v>
      </c>
      <c r="L1890" t="s">
        <v>38</v>
      </c>
      <c r="M1890" t="s">
        <v>79</v>
      </c>
      <c r="Q1890">
        <v>12191.6</v>
      </c>
      <c r="R1890" t="s">
        <v>94</v>
      </c>
      <c r="S1890">
        <v>39.232080000000003</v>
      </c>
      <c r="T1890">
        <v>-76.566990000000004</v>
      </c>
      <c r="U1890">
        <v>51.652500000000003</v>
      </c>
      <c r="V1890">
        <v>1</v>
      </c>
      <c r="W1890">
        <v>87.5</v>
      </c>
      <c r="X1890">
        <v>67.099999999999994</v>
      </c>
      <c r="Y1890">
        <v>18861.740000000002</v>
      </c>
      <c r="Z1890">
        <v>24000001002</v>
      </c>
      <c r="AA1890">
        <v>25494.660641800001</v>
      </c>
      <c r="AB1890" t="s">
        <v>54</v>
      </c>
      <c r="AC1890" t="s">
        <v>54</v>
      </c>
      <c r="AD1890" t="s">
        <v>537</v>
      </c>
      <c r="AE1890" t="s">
        <v>55</v>
      </c>
      <c r="AF1890" t="s">
        <v>8720</v>
      </c>
    </row>
    <row r="1891" spans="1:32" x14ac:dyDescent="0.3">
      <c r="A1891" t="s">
        <v>8721</v>
      </c>
      <c r="B1891" t="s">
        <v>8722</v>
      </c>
      <c r="C1891" t="s">
        <v>8723</v>
      </c>
      <c r="D1891" t="s">
        <v>8724</v>
      </c>
      <c r="E1891" t="s">
        <v>259</v>
      </c>
      <c r="F1891">
        <v>7</v>
      </c>
      <c r="G1891">
        <v>2022</v>
      </c>
      <c r="H1891" s="1">
        <v>44963.507687337966</v>
      </c>
      <c r="I1891" t="s">
        <v>8601</v>
      </c>
      <c r="J1891">
        <v>11942.6</v>
      </c>
      <c r="K1891">
        <v>0</v>
      </c>
      <c r="L1891" t="s">
        <v>38</v>
      </c>
      <c r="M1891" t="s">
        <v>51</v>
      </c>
      <c r="N1891">
        <v>11942.6</v>
      </c>
      <c r="R1891" t="s">
        <v>52</v>
      </c>
      <c r="S1891">
        <v>41.572778</v>
      </c>
      <c r="T1891">
        <v>-93.557777999999999</v>
      </c>
      <c r="U1891">
        <v>0</v>
      </c>
      <c r="V1891">
        <v>1</v>
      </c>
      <c r="W1891">
        <v>200</v>
      </c>
      <c r="X1891">
        <v>134</v>
      </c>
      <c r="Y1891">
        <v>0</v>
      </c>
      <c r="Z1891">
        <v>19000226001</v>
      </c>
      <c r="AA1891">
        <v>30475.224702894495</v>
      </c>
      <c r="AB1891" t="s">
        <v>53</v>
      </c>
      <c r="AC1891" t="s">
        <v>757</v>
      </c>
      <c r="AD1891" t="s">
        <v>54</v>
      </c>
      <c r="AE1891" t="s">
        <v>55</v>
      </c>
      <c r="AF1891" t="s">
        <v>8725</v>
      </c>
    </row>
    <row r="1892" spans="1:32" x14ac:dyDescent="0.3">
      <c r="A1892" t="s">
        <v>8726</v>
      </c>
      <c r="B1892" t="s">
        <v>8727</v>
      </c>
      <c r="C1892" t="s">
        <v>8728</v>
      </c>
      <c r="D1892" t="s">
        <v>3516</v>
      </c>
      <c r="E1892" t="s">
        <v>600</v>
      </c>
      <c r="F1892">
        <v>4</v>
      </c>
      <c r="G1892">
        <v>2022</v>
      </c>
      <c r="H1892" s="1">
        <v>44951.555403796294</v>
      </c>
      <c r="I1892" t="s">
        <v>8601</v>
      </c>
      <c r="J1892">
        <v>11785.62</v>
      </c>
      <c r="K1892">
        <v>0</v>
      </c>
      <c r="L1892" t="s">
        <v>38</v>
      </c>
      <c r="M1892" t="s">
        <v>51</v>
      </c>
      <c r="N1892">
        <v>11785.62</v>
      </c>
      <c r="R1892" t="s">
        <v>52</v>
      </c>
      <c r="S1892">
        <v>27.922699999999999</v>
      </c>
      <c r="T1892">
        <v>-82.436300000000003</v>
      </c>
      <c r="U1892">
        <v>56.2</v>
      </c>
      <c r="V1892">
        <v>1</v>
      </c>
      <c r="W1892">
        <v>96</v>
      </c>
      <c r="X1892">
        <v>54.56</v>
      </c>
      <c r="Y1892">
        <v>20518.8</v>
      </c>
      <c r="Z1892">
        <v>12000053001</v>
      </c>
      <c r="AA1892">
        <v>26678.341314455</v>
      </c>
      <c r="AB1892" t="s">
        <v>53</v>
      </c>
      <c r="AC1892" t="s">
        <v>562</v>
      </c>
      <c r="AD1892" t="s">
        <v>54</v>
      </c>
      <c r="AE1892" t="s">
        <v>55</v>
      </c>
      <c r="AF1892" t="s">
        <v>8729</v>
      </c>
    </row>
    <row r="1893" spans="1:32" x14ac:dyDescent="0.3">
      <c r="A1893" t="s">
        <v>8730</v>
      </c>
      <c r="B1893" t="s">
        <v>8731</v>
      </c>
      <c r="C1893" t="s">
        <v>8732</v>
      </c>
      <c r="D1893" t="s">
        <v>8733</v>
      </c>
      <c r="E1893" t="s">
        <v>8734</v>
      </c>
      <c r="F1893">
        <v>5</v>
      </c>
      <c r="G1893">
        <v>2022</v>
      </c>
      <c r="H1893" s="1">
        <v>44965.628319050928</v>
      </c>
      <c r="I1893" t="s">
        <v>8601</v>
      </c>
      <c r="J1893">
        <v>10982</v>
      </c>
      <c r="K1893">
        <v>0</v>
      </c>
      <c r="L1893" t="s">
        <v>38</v>
      </c>
      <c r="M1893" t="s">
        <v>479</v>
      </c>
      <c r="P1893">
        <v>10982</v>
      </c>
      <c r="Q1893">
        <v>2164</v>
      </c>
      <c r="R1893" t="s">
        <v>52</v>
      </c>
      <c r="S1893">
        <v>44.533479999999997</v>
      </c>
      <c r="T1893">
        <v>-87.994010000000003</v>
      </c>
      <c r="Z1893">
        <v>55009511001</v>
      </c>
      <c r="AA1893">
        <v>14422.693734504001</v>
      </c>
      <c r="AB1893" t="s">
        <v>53</v>
      </c>
      <c r="AC1893" t="s">
        <v>42</v>
      </c>
      <c r="AD1893" t="s">
        <v>537</v>
      </c>
      <c r="AE1893" t="s">
        <v>65</v>
      </c>
      <c r="AF1893" t="s">
        <v>8735</v>
      </c>
    </row>
    <row r="1894" spans="1:32" x14ac:dyDescent="0.3">
      <c r="A1894" t="s">
        <v>8736</v>
      </c>
      <c r="B1894" t="s">
        <v>8737</v>
      </c>
      <c r="C1894" t="s">
        <v>8738</v>
      </c>
      <c r="D1894" t="s">
        <v>8658</v>
      </c>
      <c r="E1894" t="s">
        <v>85</v>
      </c>
      <c r="F1894">
        <v>2</v>
      </c>
      <c r="G1894">
        <v>2022</v>
      </c>
      <c r="H1894" s="1">
        <v>44974.419109212962</v>
      </c>
      <c r="I1894" t="s">
        <v>8601</v>
      </c>
      <c r="J1894">
        <v>10640</v>
      </c>
      <c r="K1894">
        <v>0</v>
      </c>
      <c r="L1894" t="s">
        <v>38</v>
      </c>
      <c r="M1894" t="s">
        <v>79</v>
      </c>
      <c r="Q1894">
        <v>10640</v>
      </c>
      <c r="R1894" t="s">
        <v>94</v>
      </c>
      <c r="S1894">
        <v>40.589682000000003</v>
      </c>
      <c r="T1894">
        <v>-73.933183999999997</v>
      </c>
      <c r="U1894">
        <v>0</v>
      </c>
      <c r="V1894">
        <v>1</v>
      </c>
      <c r="W1894">
        <v>110</v>
      </c>
      <c r="X1894">
        <v>0</v>
      </c>
      <c r="Y1894">
        <v>0</v>
      </c>
      <c r="Z1894">
        <v>36002001009</v>
      </c>
      <c r="AA1894">
        <v>36983.647355308305</v>
      </c>
      <c r="AB1894" t="s">
        <v>53</v>
      </c>
      <c r="AC1894" t="s">
        <v>54</v>
      </c>
      <c r="AD1894" t="s">
        <v>54</v>
      </c>
      <c r="AE1894" t="s">
        <v>65</v>
      </c>
      <c r="AF1894" t="s">
        <v>8739</v>
      </c>
    </row>
    <row r="1895" spans="1:32" x14ac:dyDescent="0.3">
      <c r="A1895" t="s">
        <v>8740</v>
      </c>
      <c r="B1895" t="s">
        <v>8741</v>
      </c>
      <c r="C1895" t="s">
        <v>8742</v>
      </c>
      <c r="D1895" t="s">
        <v>8743</v>
      </c>
      <c r="E1895" t="s">
        <v>1064</v>
      </c>
      <c r="F1895">
        <v>3</v>
      </c>
      <c r="G1895">
        <v>2022</v>
      </c>
      <c r="H1895" s="1">
        <v>44973.616059780092</v>
      </c>
      <c r="I1895" t="s">
        <v>8601</v>
      </c>
      <c r="J1895">
        <v>10363</v>
      </c>
      <c r="K1895">
        <v>0</v>
      </c>
      <c r="L1895" t="s">
        <v>38</v>
      </c>
      <c r="M1895" t="s">
        <v>51</v>
      </c>
      <c r="N1895">
        <v>10363</v>
      </c>
      <c r="R1895" t="s">
        <v>52</v>
      </c>
      <c r="S1895">
        <v>38.796976999999998</v>
      </c>
      <c r="T1895">
        <v>-76.729667000000006</v>
      </c>
      <c r="U1895">
        <v>21.814166669999999</v>
      </c>
      <c r="V1895">
        <v>1</v>
      </c>
      <c r="W1895">
        <v>30</v>
      </c>
      <c r="X1895">
        <v>0</v>
      </c>
      <c r="Y1895">
        <v>7962.4949999999999</v>
      </c>
      <c r="Z1895">
        <v>24000018003</v>
      </c>
      <c r="AA1895">
        <v>8682.5708910027297</v>
      </c>
      <c r="AB1895" t="s">
        <v>87</v>
      </c>
      <c r="AC1895" t="s">
        <v>64</v>
      </c>
      <c r="AD1895" t="s">
        <v>54</v>
      </c>
      <c r="AE1895" t="s">
        <v>73</v>
      </c>
      <c r="AF1895" t="s">
        <v>8744</v>
      </c>
    </row>
    <row r="1896" spans="1:32" x14ac:dyDescent="0.3">
      <c r="A1896" t="s">
        <v>8745</v>
      </c>
      <c r="B1896" t="s">
        <v>8746</v>
      </c>
      <c r="C1896" t="s">
        <v>8747</v>
      </c>
      <c r="D1896" t="s">
        <v>8748</v>
      </c>
      <c r="E1896" t="s">
        <v>136</v>
      </c>
      <c r="F1896">
        <v>4</v>
      </c>
      <c r="G1896">
        <v>2022</v>
      </c>
      <c r="H1896" s="1">
        <v>44959.432184537036</v>
      </c>
      <c r="I1896" t="s">
        <v>8601</v>
      </c>
      <c r="J1896">
        <v>10332</v>
      </c>
      <c r="K1896">
        <v>0</v>
      </c>
      <c r="L1896" t="s">
        <v>38</v>
      </c>
      <c r="M1896" t="s">
        <v>8537</v>
      </c>
      <c r="P1896">
        <v>7663</v>
      </c>
      <c r="Q1896">
        <v>2669</v>
      </c>
      <c r="R1896" t="s">
        <v>94</v>
      </c>
      <c r="S1896">
        <v>35.639949999999999</v>
      </c>
      <c r="T1896">
        <v>-82.596980000000002</v>
      </c>
      <c r="U1896">
        <v>21.207325000000001</v>
      </c>
      <c r="V1896">
        <v>1</v>
      </c>
      <c r="W1896">
        <v>40</v>
      </c>
      <c r="X1896">
        <v>0</v>
      </c>
      <c r="Y1896">
        <v>7735.5551999999998</v>
      </c>
      <c r="Z1896">
        <v>37001104001</v>
      </c>
      <c r="AA1896">
        <v>10598.494638234</v>
      </c>
      <c r="AB1896" t="s">
        <v>54</v>
      </c>
      <c r="AC1896" t="s">
        <v>64</v>
      </c>
      <c r="AD1896" t="s">
        <v>54</v>
      </c>
      <c r="AE1896" t="s">
        <v>73</v>
      </c>
      <c r="AF1896" t="s">
        <v>8749</v>
      </c>
    </row>
    <row r="1897" spans="1:32" x14ac:dyDescent="0.3">
      <c r="A1897" t="s">
        <v>8750</v>
      </c>
      <c r="B1897" t="s">
        <v>8751</v>
      </c>
      <c r="C1897" t="s">
        <v>8752</v>
      </c>
      <c r="D1897" t="s">
        <v>8753</v>
      </c>
      <c r="E1897" t="s">
        <v>777</v>
      </c>
      <c r="F1897">
        <v>9</v>
      </c>
      <c r="G1897">
        <v>2022</v>
      </c>
      <c r="H1897" s="1">
        <v>44985.509027141205</v>
      </c>
      <c r="I1897" t="s">
        <v>8601</v>
      </c>
      <c r="J1897">
        <v>10067</v>
      </c>
      <c r="K1897">
        <v>0</v>
      </c>
      <c r="L1897" t="s">
        <v>38</v>
      </c>
      <c r="M1897" t="s">
        <v>79</v>
      </c>
      <c r="Q1897">
        <v>10067</v>
      </c>
      <c r="R1897" t="s">
        <v>94</v>
      </c>
      <c r="S1897">
        <v>39.512963999999997</v>
      </c>
      <c r="T1897">
        <v>-119.71249299999999</v>
      </c>
      <c r="U1897">
        <v>24.759166669999999</v>
      </c>
      <c r="V1897">
        <v>1</v>
      </c>
      <c r="W1897">
        <v>0</v>
      </c>
      <c r="X1897">
        <v>0</v>
      </c>
      <c r="Y1897">
        <v>9030.5400000000009</v>
      </c>
      <c r="AB1897" t="s">
        <v>177</v>
      </c>
      <c r="AC1897" t="s">
        <v>42</v>
      </c>
      <c r="AD1897" t="s">
        <v>54</v>
      </c>
      <c r="AE1897" t="s">
        <v>73</v>
      </c>
      <c r="AF1897" t="s">
        <v>8754</v>
      </c>
    </row>
    <row r="1898" spans="1:32" x14ac:dyDescent="0.3">
      <c r="A1898" t="s">
        <v>8755</v>
      </c>
      <c r="B1898" t="s">
        <v>8756</v>
      </c>
      <c r="C1898" t="s">
        <v>8757</v>
      </c>
      <c r="D1898" t="s">
        <v>8677</v>
      </c>
      <c r="E1898" t="s">
        <v>207</v>
      </c>
      <c r="F1898">
        <v>4</v>
      </c>
      <c r="G1898">
        <v>2022</v>
      </c>
      <c r="H1898" s="1">
        <v>44974.580624224538</v>
      </c>
      <c r="I1898" t="s">
        <v>8601</v>
      </c>
      <c r="J1898">
        <v>9864.2999999999993</v>
      </c>
      <c r="K1898">
        <v>0</v>
      </c>
      <c r="L1898" t="s">
        <v>38</v>
      </c>
      <c r="M1898" t="s">
        <v>489</v>
      </c>
      <c r="O1898">
        <v>9864</v>
      </c>
      <c r="Q1898">
        <v>1474</v>
      </c>
      <c r="R1898" t="s">
        <v>561</v>
      </c>
      <c r="S1898">
        <v>35.06935</v>
      </c>
      <c r="T1898">
        <v>-90.131600000000006</v>
      </c>
      <c r="U1898">
        <v>0</v>
      </c>
      <c r="V1898">
        <v>1</v>
      </c>
      <c r="W1898">
        <v>90</v>
      </c>
      <c r="X1898">
        <v>71.12</v>
      </c>
      <c r="Y1898">
        <v>0</v>
      </c>
      <c r="Z1898">
        <v>47000940001</v>
      </c>
      <c r="AA1898">
        <v>29227.807378635003</v>
      </c>
      <c r="AB1898" t="s">
        <v>38</v>
      </c>
      <c r="AC1898" t="s">
        <v>38</v>
      </c>
      <c r="AD1898" t="s">
        <v>38</v>
      </c>
      <c r="AE1898" t="s">
        <v>38</v>
      </c>
      <c r="AF1898" t="s">
        <v>8758</v>
      </c>
    </row>
    <row r="1899" spans="1:32" x14ac:dyDescent="0.3">
      <c r="A1899" t="s">
        <v>8759</v>
      </c>
      <c r="B1899" t="s">
        <v>8760</v>
      </c>
      <c r="C1899" t="s">
        <v>8761</v>
      </c>
      <c r="D1899" t="s">
        <v>8762</v>
      </c>
      <c r="E1899" t="s">
        <v>61</v>
      </c>
      <c r="F1899">
        <v>1</v>
      </c>
      <c r="G1899">
        <v>2022</v>
      </c>
      <c r="H1899" s="1">
        <v>44972.440733923613</v>
      </c>
      <c r="I1899" t="s">
        <v>8601</v>
      </c>
      <c r="J1899">
        <v>9572.08</v>
      </c>
      <c r="K1899">
        <v>0</v>
      </c>
      <c r="L1899" t="s">
        <v>38</v>
      </c>
      <c r="M1899" t="s">
        <v>63</v>
      </c>
      <c r="P1899">
        <v>9572.08</v>
      </c>
      <c r="R1899" t="s">
        <v>38</v>
      </c>
      <c r="S1899">
        <v>41.586897</v>
      </c>
      <c r="T1899">
        <v>-72.650828000000004</v>
      </c>
      <c r="U1899">
        <v>20.672499999999999</v>
      </c>
      <c r="V1899">
        <v>1</v>
      </c>
      <c r="W1899">
        <v>20</v>
      </c>
      <c r="X1899">
        <v>0</v>
      </c>
      <c r="Y1899">
        <v>7527.6</v>
      </c>
      <c r="Z1899">
        <v>9000331001</v>
      </c>
      <c r="AA1899">
        <v>8811.6831366815604</v>
      </c>
      <c r="AB1899" t="s">
        <v>54</v>
      </c>
      <c r="AC1899" t="s">
        <v>64</v>
      </c>
      <c r="AD1899" t="s">
        <v>54</v>
      </c>
      <c r="AE1899" t="s">
        <v>65</v>
      </c>
      <c r="AF1899" t="s">
        <v>8763</v>
      </c>
    </row>
    <row r="1900" spans="1:32" x14ac:dyDescent="0.3">
      <c r="A1900" t="s">
        <v>8764</v>
      </c>
      <c r="B1900" t="s">
        <v>8765</v>
      </c>
      <c r="C1900" t="s">
        <v>8766</v>
      </c>
      <c r="D1900" t="s">
        <v>8767</v>
      </c>
      <c r="E1900" t="s">
        <v>85</v>
      </c>
      <c r="F1900">
        <v>2</v>
      </c>
      <c r="G1900">
        <v>2022</v>
      </c>
      <c r="H1900" s="1">
        <v>44974.613888645836</v>
      </c>
      <c r="I1900" t="s">
        <v>8601</v>
      </c>
      <c r="J1900">
        <v>9510</v>
      </c>
      <c r="K1900">
        <v>0</v>
      </c>
      <c r="L1900" t="s">
        <v>38</v>
      </c>
      <c r="M1900" t="s">
        <v>79</v>
      </c>
      <c r="Q1900">
        <v>9509</v>
      </c>
      <c r="R1900" t="s">
        <v>94</v>
      </c>
      <c r="S1900">
        <v>40.826388999999999</v>
      </c>
      <c r="T1900">
        <v>-73.959028000000004</v>
      </c>
      <c r="U1900">
        <v>106.33333330000001</v>
      </c>
      <c r="V1900">
        <v>1</v>
      </c>
      <c r="W1900">
        <v>170</v>
      </c>
      <c r="X1900">
        <v>0</v>
      </c>
      <c r="Y1900">
        <v>38494</v>
      </c>
      <c r="Z1900">
        <v>36002001012</v>
      </c>
      <c r="AA1900">
        <v>61915.604415800008</v>
      </c>
      <c r="AB1900" t="s">
        <v>53</v>
      </c>
      <c r="AC1900" t="s">
        <v>54</v>
      </c>
      <c r="AD1900" t="s">
        <v>54</v>
      </c>
      <c r="AE1900" t="s">
        <v>55</v>
      </c>
      <c r="AF1900" t="s">
        <v>8768</v>
      </c>
    </row>
    <row r="1901" spans="1:32" x14ac:dyDescent="0.3">
      <c r="A1901" t="s">
        <v>8769</v>
      </c>
      <c r="B1901" t="s">
        <v>8770</v>
      </c>
      <c r="C1901" t="s">
        <v>8771</v>
      </c>
      <c r="D1901" t="s">
        <v>8772</v>
      </c>
      <c r="E1901" t="s">
        <v>259</v>
      </c>
      <c r="F1901">
        <v>7</v>
      </c>
      <c r="G1901">
        <v>2022</v>
      </c>
      <c r="H1901" s="1">
        <v>45023.38806784722</v>
      </c>
      <c r="I1901" t="s">
        <v>8601</v>
      </c>
      <c r="J1901">
        <v>9325.75</v>
      </c>
      <c r="K1901">
        <v>0</v>
      </c>
      <c r="L1901" t="s">
        <v>38</v>
      </c>
      <c r="M1901" t="s">
        <v>51</v>
      </c>
      <c r="N1901">
        <v>1583.3979999999999</v>
      </c>
      <c r="R1901" t="s">
        <v>52</v>
      </c>
      <c r="S1901">
        <v>42.456522</v>
      </c>
      <c r="T1901">
        <v>-96.379695999999996</v>
      </c>
      <c r="U1901">
        <v>0</v>
      </c>
      <c r="V1901">
        <v>1</v>
      </c>
      <c r="W1901">
        <v>28.73</v>
      </c>
      <c r="X1901">
        <v>17.600000000000001</v>
      </c>
      <c r="Y1901">
        <v>0</v>
      </c>
      <c r="Z1901">
        <v>19000798001</v>
      </c>
      <c r="AA1901">
        <v>8793.8368742323</v>
      </c>
      <c r="AB1901" t="s">
        <v>53</v>
      </c>
      <c r="AC1901" t="s">
        <v>757</v>
      </c>
      <c r="AD1901" t="s">
        <v>54</v>
      </c>
      <c r="AE1901" t="s">
        <v>73</v>
      </c>
      <c r="AF1901" t="s">
        <v>8773</v>
      </c>
    </row>
    <row r="1902" spans="1:32" x14ac:dyDescent="0.3">
      <c r="A1902" t="s">
        <v>8774</v>
      </c>
      <c r="B1902" t="s">
        <v>8775</v>
      </c>
      <c r="C1902" t="s">
        <v>8776</v>
      </c>
      <c r="D1902" t="s">
        <v>8777</v>
      </c>
      <c r="E1902" t="s">
        <v>111</v>
      </c>
      <c r="F1902">
        <v>4</v>
      </c>
      <c r="G1902">
        <v>2022</v>
      </c>
      <c r="H1902" s="1">
        <v>44964.668436122687</v>
      </c>
      <c r="I1902" t="s">
        <v>8601</v>
      </c>
      <c r="J1902">
        <v>9019</v>
      </c>
      <c r="K1902">
        <v>0</v>
      </c>
      <c r="L1902" t="s">
        <v>38</v>
      </c>
      <c r="M1902" t="s">
        <v>51</v>
      </c>
      <c r="N1902">
        <v>7730</v>
      </c>
      <c r="R1902" t="s">
        <v>214</v>
      </c>
      <c r="S1902">
        <v>33.829833000000001</v>
      </c>
      <c r="T1902">
        <v>-84.456638999999996</v>
      </c>
      <c r="U1902">
        <v>31.77</v>
      </c>
      <c r="V1902">
        <v>1</v>
      </c>
      <c r="W1902">
        <v>60</v>
      </c>
      <c r="X1902">
        <v>29.2</v>
      </c>
      <c r="Y1902">
        <v>1874.76</v>
      </c>
      <c r="Z1902">
        <v>13000022002</v>
      </c>
      <c r="AA1902">
        <v>20366.591758420804</v>
      </c>
      <c r="AB1902" t="s">
        <v>87</v>
      </c>
      <c r="AC1902" t="s">
        <v>54</v>
      </c>
      <c r="AD1902" t="s">
        <v>54</v>
      </c>
      <c r="AE1902" t="s">
        <v>73</v>
      </c>
      <c r="AF1902" t="s">
        <v>8778</v>
      </c>
    </row>
    <row r="1903" spans="1:32" x14ac:dyDescent="0.3">
      <c r="A1903" t="s">
        <v>8779</v>
      </c>
      <c r="B1903" t="s">
        <v>8780</v>
      </c>
      <c r="C1903" t="s">
        <v>8780</v>
      </c>
      <c r="D1903" t="s">
        <v>8781</v>
      </c>
      <c r="E1903" t="s">
        <v>99</v>
      </c>
      <c r="F1903">
        <v>6</v>
      </c>
      <c r="G1903">
        <v>2022</v>
      </c>
      <c r="H1903" s="1">
        <v>44820.646433564812</v>
      </c>
      <c r="I1903" t="s">
        <v>8601</v>
      </c>
      <c r="J1903">
        <v>8865.27</v>
      </c>
      <c r="K1903">
        <v>0</v>
      </c>
      <c r="L1903" t="s">
        <v>38</v>
      </c>
      <c r="M1903" t="s">
        <v>79</v>
      </c>
      <c r="Q1903">
        <v>8865.27</v>
      </c>
      <c r="R1903" t="s">
        <v>52</v>
      </c>
      <c r="S1903">
        <v>32.365879999999997</v>
      </c>
      <c r="T1903">
        <v>-96.840190000000007</v>
      </c>
      <c r="U1903">
        <v>3.9146666670000001</v>
      </c>
      <c r="V1903">
        <v>1</v>
      </c>
      <c r="W1903">
        <v>8</v>
      </c>
      <c r="X1903">
        <v>0</v>
      </c>
      <c r="Y1903">
        <v>1429.1210000000001</v>
      </c>
      <c r="AB1903" t="s">
        <v>54</v>
      </c>
      <c r="AC1903" t="s">
        <v>54</v>
      </c>
      <c r="AD1903" t="s">
        <v>54</v>
      </c>
      <c r="AE1903" t="s">
        <v>73</v>
      </c>
      <c r="AF1903" t="s">
        <v>8782</v>
      </c>
    </row>
    <row r="1904" spans="1:32" x14ac:dyDescent="0.3">
      <c r="A1904" t="s">
        <v>8783</v>
      </c>
      <c r="B1904" t="s">
        <v>8784</v>
      </c>
      <c r="C1904" t="s">
        <v>8785</v>
      </c>
      <c r="D1904" t="s">
        <v>8786</v>
      </c>
      <c r="E1904" t="s">
        <v>85</v>
      </c>
      <c r="F1904">
        <v>2</v>
      </c>
      <c r="G1904">
        <v>2022</v>
      </c>
      <c r="H1904" s="1">
        <v>44974.416201400461</v>
      </c>
      <c r="I1904" t="s">
        <v>8601</v>
      </c>
      <c r="J1904">
        <v>8668</v>
      </c>
      <c r="K1904">
        <v>0</v>
      </c>
      <c r="L1904" t="s">
        <v>38</v>
      </c>
      <c r="M1904" t="s">
        <v>79</v>
      </c>
      <c r="Q1904">
        <v>8668</v>
      </c>
      <c r="R1904" t="s">
        <v>94</v>
      </c>
      <c r="S1904">
        <v>40.662306000000001</v>
      </c>
      <c r="T1904">
        <v>-73.808667</v>
      </c>
      <c r="U1904">
        <v>78.916666669999998</v>
      </c>
      <c r="V1904">
        <v>1</v>
      </c>
      <c r="W1904">
        <v>100</v>
      </c>
      <c r="X1904">
        <v>0</v>
      </c>
      <c r="Y1904">
        <v>28800</v>
      </c>
      <c r="Z1904">
        <v>36002001005</v>
      </c>
      <c r="AA1904">
        <v>35708.914323218298</v>
      </c>
      <c r="AB1904" t="s">
        <v>53</v>
      </c>
      <c r="AC1904" t="s">
        <v>54</v>
      </c>
      <c r="AD1904" t="s">
        <v>54</v>
      </c>
      <c r="AE1904" t="s">
        <v>55</v>
      </c>
      <c r="AF1904" t="s">
        <v>8787</v>
      </c>
    </row>
    <row r="1905" spans="1:32" x14ac:dyDescent="0.3">
      <c r="A1905" t="s">
        <v>8788</v>
      </c>
      <c r="B1905" t="s">
        <v>8789</v>
      </c>
      <c r="C1905" t="s">
        <v>8790</v>
      </c>
      <c r="D1905" t="s">
        <v>8791</v>
      </c>
      <c r="E1905" t="s">
        <v>641</v>
      </c>
      <c r="F1905">
        <v>3</v>
      </c>
      <c r="G1905">
        <v>2022</v>
      </c>
      <c r="H1905" s="1">
        <v>44978.371670057873</v>
      </c>
      <c r="I1905" t="s">
        <v>8601</v>
      </c>
      <c r="J1905">
        <v>8623</v>
      </c>
      <c r="K1905">
        <v>0</v>
      </c>
      <c r="L1905" t="s">
        <v>38</v>
      </c>
      <c r="M1905" t="s">
        <v>63</v>
      </c>
      <c r="P1905">
        <v>8623</v>
      </c>
      <c r="R1905" t="s">
        <v>38</v>
      </c>
      <c r="S1905">
        <v>37.293219999999998</v>
      </c>
      <c r="T1905">
        <v>-77.26249</v>
      </c>
      <c r="U1905">
        <v>23.21</v>
      </c>
      <c r="V1905">
        <v>1</v>
      </c>
      <c r="W1905">
        <v>50</v>
      </c>
      <c r="X1905">
        <v>0</v>
      </c>
      <c r="Y1905">
        <v>8471.4599999999991</v>
      </c>
      <c r="Z1905">
        <v>51000238001</v>
      </c>
      <c r="AA1905">
        <v>15278.585913192999</v>
      </c>
      <c r="AB1905" t="s">
        <v>54</v>
      </c>
      <c r="AC1905" t="s">
        <v>64</v>
      </c>
      <c r="AD1905" t="s">
        <v>54</v>
      </c>
      <c r="AE1905" t="s">
        <v>73</v>
      </c>
      <c r="AF1905" t="s">
        <v>8792</v>
      </c>
    </row>
    <row r="1906" spans="1:32" x14ac:dyDescent="0.3">
      <c r="A1906" t="s">
        <v>8793</v>
      </c>
      <c r="B1906" t="s">
        <v>8794</v>
      </c>
      <c r="C1906" t="s">
        <v>8795</v>
      </c>
      <c r="D1906" t="s">
        <v>8796</v>
      </c>
      <c r="E1906" t="s">
        <v>525</v>
      </c>
      <c r="F1906">
        <v>2</v>
      </c>
      <c r="G1906">
        <v>2022</v>
      </c>
      <c r="H1906" s="1">
        <v>45002.401278263889</v>
      </c>
      <c r="I1906" t="s">
        <v>8601</v>
      </c>
      <c r="J1906">
        <v>8085.7</v>
      </c>
      <c r="K1906">
        <v>0</v>
      </c>
      <c r="L1906" t="s">
        <v>38</v>
      </c>
      <c r="M1906" t="s">
        <v>63</v>
      </c>
      <c r="P1906">
        <v>10943.97</v>
      </c>
      <c r="R1906" t="s">
        <v>38</v>
      </c>
      <c r="S1906">
        <v>39.377740000000003</v>
      </c>
      <c r="T1906">
        <v>-74.453419999999994</v>
      </c>
      <c r="U1906">
        <v>26.37083333</v>
      </c>
      <c r="V1906">
        <v>1</v>
      </c>
      <c r="W1906">
        <v>40</v>
      </c>
      <c r="X1906">
        <v>0</v>
      </c>
      <c r="Y1906">
        <v>9629.27</v>
      </c>
      <c r="Z1906">
        <v>34004001001</v>
      </c>
      <c r="AA1906">
        <v>15539.54197533371</v>
      </c>
      <c r="AB1906" t="s">
        <v>54</v>
      </c>
      <c r="AC1906" t="s">
        <v>64</v>
      </c>
      <c r="AD1906" t="s">
        <v>54</v>
      </c>
      <c r="AE1906" t="s">
        <v>55</v>
      </c>
      <c r="AF1906" t="s">
        <v>8797</v>
      </c>
    </row>
    <row r="1907" spans="1:32" x14ac:dyDescent="0.3">
      <c r="A1907" t="s">
        <v>8798</v>
      </c>
      <c r="B1907" t="s">
        <v>8799</v>
      </c>
      <c r="C1907" t="s">
        <v>8800</v>
      </c>
      <c r="D1907" t="s">
        <v>720</v>
      </c>
      <c r="E1907" t="s">
        <v>36</v>
      </c>
      <c r="F1907">
        <v>9</v>
      </c>
      <c r="G1907">
        <v>2022</v>
      </c>
      <c r="H1907" s="1">
        <v>44964.586152280091</v>
      </c>
      <c r="I1907" t="s">
        <v>8601</v>
      </c>
      <c r="J1907">
        <v>8032</v>
      </c>
      <c r="K1907">
        <v>0</v>
      </c>
      <c r="L1907" t="s">
        <v>38</v>
      </c>
      <c r="M1907" t="s">
        <v>79</v>
      </c>
      <c r="Q1907">
        <v>8032</v>
      </c>
      <c r="R1907" t="s">
        <v>52</v>
      </c>
      <c r="S1907">
        <v>37.977150000000002</v>
      </c>
      <c r="T1907">
        <v>-122.33269</v>
      </c>
      <c r="U1907">
        <v>21.461749999999999</v>
      </c>
      <c r="V1907">
        <v>6</v>
      </c>
      <c r="W1907">
        <v>28.5</v>
      </c>
      <c r="X1907">
        <v>0</v>
      </c>
      <c r="Y1907">
        <v>2683.11</v>
      </c>
      <c r="AB1907" t="s">
        <v>1420</v>
      </c>
      <c r="AC1907" t="s">
        <v>54</v>
      </c>
      <c r="AD1907" t="s">
        <v>54</v>
      </c>
      <c r="AE1907" t="s">
        <v>1814</v>
      </c>
      <c r="AF1907" t="s">
        <v>8801</v>
      </c>
    </row>
    <row r="1908" spans="1:32" x14ac:dyDescent="0.3">
      <c r="A1908" t="s">
        <v>8802</v>
      </c>
      <c r="B1908" t="s">
        <v>8803</v>
      </c>
      <c r="C1908" t="s">
        <v>8804</v>
      </c>
      <c r="D1908" t="s">
        <v>821</v>
      </c>
      <c r="E1908" t="s">
        <v>600</v>
      </c>
      <c r="F1908">
        <v>4</v>
      </c>
      <c r="G1908">
        <v>2022</v>
      </c>
      <c r="H1908" s="1">
        <v>44976.91716391204</v>
      </c>
      <c r="I1908" t="s">
        <v>8601</v>
      </c>
      <c r="J1908">
        <v>8027.5</v>
      </c>
      <c r="K1908">
        <v>0</v>
      </c>
      <c r="L1908" t="s">
        <v>38</v>
      </c>
      <c r="M1908" t="s">
        <v>51</v>
      </c>
      <c r="N1908">
        <v>8027.5</v>
      </c>
      <c r="R1908" t="s">
        <v>214</v>
      </c>
      <c r="S1908">
        <v>28.504740000000002</v>
      </c>
      <c r="T1908">
        <v>-81.450909999999993</v>
      </c>
      <c r="Z1908">
        <v>12000037015</v>
      </c>
      <c r="AA1908">
        <v>7739.450551975001</v>
      </c>
      <c r="AB1908" t="s">
        <v>87</v>
      </c>
      <c r="AC1908" t="s">
        <v>54</v>
      </c>
      <c r="AD1908" t="s">
        <v>54</v>
      </c>
      <c r="AE1908" t="s">
        <v>73</v>
      </c>
      <c r="AF1908" t="s">
        <v>8805</v>
      </c>
    </row>
    <row r="1909" spans="1:32" x14ac:dyDescent="0.3">
      <c r="A1909" t="s">
        <v>4216</v>
      </c>
      <c r="B1909" t="s">
        <v>8806</v>
      </c>
      <c r="C1909" t="s">
        <v>8807</v>
      </c>
      <c r="D1909" t="s">
        <v>3607</v>
      </c>
      <c r="E1909" t="s">
        <v>85</v>
      </c>
      <c r="F1909">
        <v>2</v>
      </c>
      <c r="G1909">
        <v>2022</v>
      </c>
      <c r="H1909" s="1">
        <v>44974.681816006945</v>
      </c>
      <c r="I1909" t="s">
        <v>8601</v>
      </c>
      <c r="J1909">
        <v>7901.14</v>
      </c>
      <c r="K1909">
        <v>0</v>
      </c>
      <c r="L1909" t="s">
        <v>38</v>
      </c>
      <c r="M1909" t="s">
        <v>79</v>
      </c>
      <c r="Q1909">
        <v>7901.14</v>
      </c>
      <c r="R1909" t="s">
        <v>94</v>
      </c>
      <c r="S1909">
        <v>40.922331999999997</v>
      </c>
      <c r="T1909">
        <v>-73.907720999999995</v>
      </c>
      <c r="U1909">
        <v>1.9561884000000002E-2</v>
      </c>
      <c r="V1909">
        <v>5</v>
      </c>
      <c r="W1909">
        <v>120</v>
      </c>
      <c r="X1909">
        <v>0</v>
      </c>
      <c r="Y1909">
        <v>2.3359999999999999</v>
      </c>
      <c r="Z1909">
        <v>36003169012</v>
      </c>
      <c r="AA1909">
        <v>40869.397846556349</v>
      </c>
      <c r="AB1909" t="s">
        <v>53</v>
      </c>
      <c r="AC1909" t="s">
        <v>42</v>
      </c>
      <c r="AD1909" t="s">
        <v>54</v>
      </c>
      <c r="AE1909" t="s">
        <v>55</v>
      </c>
      <c r="AF1909" t="s">
        <v>8808</v>
      </c>
    </row>
    <row r="1910" spans="1:32" x14ac:dyDescent="0.3">
      <c r="A1910" t="s">
        <v>8809</v>
      </c>
      <c r="B1910" t="s">
        <v>8810</v>
      </c>
      <c r="C1910" t="s">
        <v>8810</v>
      </c>
      <c r="D1910" t="s">
        <v>8811</v>
      </c>
      <c r="E1910" t="s">
        <v>99</v>
      </c>
      <c r="F1910">
        <v>6</v>
      </c>
      <c r="G1910">
        <v>2022</v>
      </c>
      <c r="H1910" s="1">
        <v>44833.36590034722</v>
      </c>
      <c r="I1910" t="s">
        <v>8601</v>
      </c>
      <c r="J1910">
        <v>7685</v>
      </c>
      <c r="K1910">
        <v>0</v>
      </c>
      <c r="L1910" t="s">
        <v>38</v>
      </c>
      <c r="M1910" t="s">
        <v>51</v>
      </c>
      <c r="N1910">
        <v>18.100000000000001</v>
      </c>
      <c r="R1910" t="s">
        <v>52</v>
      </c>
      <c r="S1910">
        <v>26.309176999999998</v>
      </c>
      <c r="T1910">
        <v>-98.136498000000003</v>
      </c>
      <c r="U1910">
        <v>9.3762500000000006</v>
      </c>
      <c r="V1910">
        <v>1</v>
      </c>
      <c r="W1910">
        <v>13.5</v>
      </c>
      <c r="X1910">
        <v>0</v>
      </c>
      <c r="Y1910">
        <v>3421.424</v>
      </c>
      <c r="Z1910">
        <v>48001114001</v>
      </c>
      <c r="AA1910">
        <v>2973.7700591470998</v>
      </c>
      <c r="AB1910" t="s">
        <v>118</v>
      </c>
      <c r="AC1910" t="s">
        <v>54</v>
      </c>
      <c r="AD1910" t="s">
        <v>54</v>
      </c>
      <c r="AE1910" t="s">
        <v>73</v>
      </c>
      <c r="AF1910" t="s">
        <v>8812</v>
      </c>
    </row>
    <row r="1911" spans="1:32" x14ac:dyDescent="0.3">
      <c r="A1911" t="s">
        <v>8813</v>
      </c>
      <c r="B1911" t="s">
        <v>8814</v>
      </c>
      <c r="C1911" t="s">
        <v>8815</v>
      </c>
      <c r="D1911" t="s">
        <v>8816</v>
      </c>
      <c r="E1911" t="s">
        <v>253</v>
      </c>
      <c r="F1911">
        <v>5</v>
      </c>
      <c r="G1911">
        <v>2022</v>
      </c>
      <c r="H1911" s="1">
        <v>44957.398084803244</v>
      </c>
      <c r="I1911" t="s">
        <v>8601</v>
      </c>
      <c r="J1911">
        <v>7617.93</v>
      </c>
      <c r="K1911">
        <v>0</v>
      </c>
      <c r="L1911" t="s">
        <v>38</v>
      </c>
      <c r="M1911" t="s">
        <v>79</v>
      </c>
      <c r="Q1911">
        <v>7617.93</v>
      </c>
      <c r="R1911" t="s">
        <v>52</v>
      </c>
      <c r="S1911">
        <v>40.185054999999998</v>
      </c>
      <c r="T1911">
        <v>-85.441153</v>
      </c>
      <c r="U1911">
        <v>20.499999997000003</v>
      </c>
      <c r="V1911">
        <v>3</v>
      </c>
      <c r="W1911">
        <v>27</v>
      </c>
      <c r="X1911">
        <v>17.7</v>
      </c>
      <c r="Y1911">
        <v>6430.2</v>
      </c>
      <c r="Z1911">
        <v>18000506001</v>
      </c>
      <c r="AA1911">
        <v>3642.0943774000002</v>
      </c>
      <c r="AB1911" t="s">
        <v>53</v>
      </c>
      <c r="AC1911" t="s">
        <v>54</v>
      </c>
      <c r="AD1911" t="s">
        <v>54</v>
      </c>
      <c r="AE1911" t="s">
        <v>65</v>
      </c>
      <c r="AF1911" t="s">
        <v>8817</v>
      </c>
    </row>
    <row r="1912" spans="1:32" x14ac:dyDescent="0.3">
      <c r="A1912" t="s">
        <v>8818</v>
      </c>
      <c r="B1912" t="s">
        <v>8819</v>
      </c>
      <c r="C1912" t="s">
        <v>8819</v>
      </c>
      <c r="D1912" t="s">
        <v>8644</v>
      </c>
      <c r="E1912" t="s">
        <v>99</v>
      </c>
      <c r="F1912">
        <v>6</v>
      </c>
      <c r="G1912">
        <v>2022</v>
      </c>
      <c r="H1912" s="1">
        <v>44819.346928530096</v>
      </c>
      <c r="I1912" t="s">
        <v>8601</v>
      </c>
      <c r="J1912">
        <v>7358.43</v>
      </c>
      <c r="K1912">
        <v>0</v>
      </c>
      <c r="L1912" t="s">
        <v>38</v>
      </c>
      <c r="M1912" t="s">
        <v>79</v>
      </c>
      <c r="Q1912">
        <v>7358.43</v>
      </c>
      <c r="R1912" t="s">
        <v>94</v>
      </c>
      <c r="S1912">
        <v>32.709733</v>
      </c>
      <c r="T1912">
        <v>-96.541832999999997</v>
      </c>
      <c r="U1912">
        <v>22.756166669999999</v>
      </c>
      <c r="V1912">
        <v>1</v>
      </c>
      <c r="W1912">
        <v>41</v>
      </c>
      <c r="X1912">
        <v>33</v>
      </c>
      <c r="Y1912">
        <v>8306.4779999999992</v>
      </c>
      <c r="Z1912">
        <v>48004354004</v>
      </c>
      <c r="AA1912">
        <v>9861.1526315293722</v>
      </c>
      <c r="AB1912" t="s">
        <v>54</v>
      </c>
      <c r="AC1912" t="s">
        <v>54</v>
      </c>
      <c r="AD1912" t="s">
        <v>54</v>
      </c>
      <c r="AE1912" t="s">
        <v>73</v>
      </c>
      <c r="AF1912" t="s">
        <v>8820</v>
      </c>
    </row>
    <row r="1913" spans="1:32" x14ac:dyDescent="0.3">
      <c r="A1913" t="s">
        <v>8821</v>
      </c>
      <c r="B1913" t="s">
        <v>8822</v>
      </c>
      <c r="C1913" t="s">
        <v>8823</v>
      </c>
      <c r="D1913" t="s">
        <v>672</v>
      </c>
      <c r="E1913" t="s">
        <v>93</v>
      </c>
      <c r="F1913">
        <v>4</v>
      </c>
      <c r="G1913">
        <v>2022</v>
      </c>
      <c r="H1913" s="1">
        <v>44950.504466562503</v>
      </c>
      <c r="I1913" t="s">
        <v>8601</v>
      </c>
      <c r="J1913">
        <v>7302.3</v>
      </c>
      <c r="K1913">
        <v>0</v>
      </c>
      <c r="L1913" t="s">
        <v>38</v>
      </c>
      <c r="M1913" t="s">
        <v>79</v>
      </c>
      <c r="Q1913">
        <v>7302.3</v>
      </c>
      <c r="R1913" t="s">
        <v>94</v>
      </c>
      <c r="S1913">
        <v>38.08614</v>
      </c>
      <c r="T1913">
        <v>-85.898780000000002</v>
      </c>
      <c r="U1913">
        <v>35.767499999999998</v>
      </c>
      <c r="V1913">
        <v>1</v>
      </c>
      <c r="W1913">
        <v>60</v>
      </c>
      <c r="X1913">
        <v>33.4</v>
      </c>
      <c r="Y1913">
        <v>12956.64</v>
      </c>
      <c r="Z1913">
        <v>21000025011</v>
      </c>
      <c r="AA1913">
        <v>10875.293810916401</v>
      </c>
      <c r="AB1913" t="s">
        <v>54</v>
      </c>
      <c r="AC1913" t="s">
        <v>54</v>
      </c>
      <c r="AD1913" t="s">
        <v>54</v>
      </c>
      <c r="AE1913" t="s">
        <v>73</v>
      </c>
      <c r="AF1913" t="s">
        <v>8824</v>
      </c>
    </row>
    <row r="1914" spans="1:32" x14ac:dyDescent="0.3">
      <c r="A1914" t="s">
        <v>8825</v>
      </c>
      <c r="B1914" t="s">
        <v>8826</v>
      </c>
      <c r="C1914" t="s">
        <v>8827</v>
      </c>
      <c r="D1914" t="s">
        <v>8658</v>
      </c>
      <c r="E1914" t="s">
        <v>85</v>
      </c>
      <c r="F1914">
        <v>2</v>
      </c>
      <c r="G1914">
        <v>2022</v>
      </c>
      <c r="H1914" s="1">
        <v>44974.671776030096</v>
      </c>
      <c r="I1914" t="s">
        <v>8601</v>
      </c>
      <c r="J1914">
        <v>6480</v>
      </c>
      <c r="K1914">
        <v>0</v>
      </c>
      <c r="L1914" t="s">
        <v>38</v>
      </c>
      <c r="M1914" t="s">
        <v>39</v>
      </c>
      <c r="N1914">
        <v>25996.5</v>
      </c>
      <c r="Q1914">
        <v>16.100000000000001</v>
      </c>
      <c r="R1914" t="s">
        <v>806</v>
      </c>
      <c r="S1914">
        <v>40.654919999999997</v>
      </c>
      <c r="T1914">
        <v>-73.881110000000007</v>
      </c>
      <c r="U1914">
        <v>0</v>
      </c>
      <c r="V1914">
        <v>1</v>
      </c>
      <c r="W1914">
        <v>85</v>
      </c>
      <c r="X1914">
        <v>0</v>
      </c>
      <c r="Y1914">
        <v>0</v>
      </c>
      <c r="Z1914">
        <v>36002001006</v>
      </c>
      <c r="AA1914">
        <v>27144.529394762201</v>
      </c>
      <c r="AB1914" t="s">
        <v>53</v>
      </c>
      <c r="AC1914" t="s">
        <v>54</v>
      </c>
      <c r="AD1914" t="s">
        <v>54</v>
      </c>
      <c r="AE1914" t="s">
        <v>65</v>
      </c>
      <c r="AF1914" t="s">
        <v>8828</v>
      </c>
    </row>
    <row r="1915" spans="1:32" x14ac:dyDescent="0.3">
      <c r="A1915" t="s">
        <v>8829</v>
      </c>
      <c r="B1915" t="s">
        <v>8830</v>
      </c>
      <c r="C1915" t="s">
        <v>8831</v>
      </c>
      <c r="D1915" t="s">
        <v>8832</v>
      </c>
      <c r="E1915" t="s">
        <v>85</v>
      </c>
      <c r="F1915">
        <v>2</v>
      </c>
      <c r="G1915">
        <v>2022</v>
      </c>
      <c r="H1915" s="1">
        <v>44974.609142800924</v>
      </c>
      <c r="I1915" t="s">
        <v>8601</v>
      </c>
      <c r="J1915">
        <v>6472</v>
      </c>
      <c r="K1915">
        <v>0</v>
      </c>
      <c r="L1915" t="s">
        <v>38</v>
      </c>
      <c r="M1915" t="s">
        <v>79</v>
      </c>
      <c r="Q1915">
        <v>6589</v>
      </c>
      <c r="R1915" t="s">
        <v>94</v>
      </c>
      <c r="S1915">
        <v>40.640388999999999</v>
      </c>
      <c r="T1915">
        <v>-74.125777999999997</v>
      </c>
      <c r="U1915">
        <v>29.083333329999999</v>
      </c>
      <c r="V1915">
        <v>1</v>
      </c>
      <c r="W1915">
        <v>60</v>
      </c>
      <c r="X1915">
        <v>0</v>
      </c>
      <c r="Y1915">
        <v>10613</v>
      </c>
      <c r="Z1915">
        <v>36002001008</v>
      </c>
      <c r="AA1915">
        <v>17123.306715346098</v>
      </c>
      <c r="AB1915" t="s">
        <v>53</v>
      </c>
      <c r="AC1915" t="s">
        <v>54</v>
      </c>
      <c r="AD1915" t="s">
        <v>54</v>
      </c>
      <c r="AE1915" t="s">
        <v>55</v>
      </c>
      <c r="AF1915" t="s">
        <v>8833</v>
      </c>
    </row>
    <row r="1916" spans="1:32" x14ac:dyDescent="0.3">
      <c r="A1916" t="s">
        <v>8834</v>
      </c>
      <c r="B1916" t="s">
        <v>8835</v>
      </c>
      <c r="C1916" t="s">
        <v>8836</v>
      </c>
      <c r="D1916" t="s">
        <v>8837</v>
      </c>
      <c r="E1916" t="s">
        <v>503</v>
      </c>
      <c r="F1916">
        <v>5</v>
      </c>
      <c r="G1916">
        <v>2022</v>
      </c>
      <c r="H1916" s="1">
        <v>44971.418001331018</v>
      </c>
      <c r="I1916" t="s">
        <v>8601</v>
      </c>
      <c r="J1916">
        <v>6291</v>
      </c>
      <c r="K1916">
        <v>0</v>
      </c>
      <c r="L1916" t="s">
        <v>38</v>
      </c>
      <c r="M1916" t="s">
        <v>479</v>
      </c>
      <c r="P1916">
        <v>4776</v>
      </c>
      <c r="Q1916">
        <v>1515</v>
      </c>
      <c r="R1916" t="s">
        <v>94</v>
      </c>
      <c r="S1916">
        <v>42.22486</v>
      </c>
      <c r="T1916">
        <v>-83.554419999999993</v>
      </c>
      <c r="U1916">
        <v>25.269166667</v>
      </c>
      <c r="V1916">
        <v>2</v>
      </c>
      <c r="W1916">
        <v>0</v>
      </c>
      <c r="X1916">
        <v>0</v>
      </c>
      <c r="Y1916">
        <v>9070.15</v>
      </c>
      <c r="Z1916">
        <v>26000727002</v>
      </c>
      <c r="AA1916">
        <v>12771.732353228581</v>
      </c>
      <c r="AB1916" t="s">
        <v>87</v>
      </c>
      <c r="AC1916" t="s">
        <v>54</v>
      </c>
      <c r="AD1916" t="s">
        <v>54</v>
      </c>
      <c r="AE1916" t="s">
        <v>65</v>
      </c>
      <c r="AF1916" t="s">
        <v>8838</v>
      </c>
    </row>
    <row r="1917" spans="1:32" x14ac:dyDescent="0.3">
      <c r="A1917" t="s">
        <v>8839</v>
      </c>
      <c r="B1917" t="s">
        <v>8840</v>
      </c>
      <c r="C1917" t="s">
        <v>8841</v>
      </c>
      <c r="D1917" t="s">
        <v>6164</v>
      </c>
      <c r="E1917" t="s">
        <v>36</v>
      </c>
      <c r="F1917">
        <v>9</v>
      </c>
      <c r="G1917">
        <v>2022</v>
      </c>
      <c r="H1917" s="1">
        <v>44978.73557016204</v>
      </c>
      <c r="I1917" t="s">
        <v>8601</v>
      </c>
      <c r="J1917">
        <v>6252.82</v>
      </c>
      <c r="K1917">
        <v>0</v>
      </c>
      <c r="L1917" t="s">
        <v>38</v>
      </c>
      <c r="M1917" t="s">
        <v>39</v>
      </c>
      <c r="N1917">
        <v>514.96</v>
      </c>
      <c r="Q1917">
        <v>5737.87</v>
      </c>
      <c r="R1917" t="s">
        <v>561</v>
      </c>
      <c r="S1917">
        <v>33.963889000000002</v>
      </c>
      <c r="T1917">
        <v>-117.4575</v>
      </c>
      <c r="U1917">
        <v>26.290833330000002</v>
      </c>
      <c r="V1917">
        <v>2</v>
      </c>
      <c r="W1917">
        <v>46</v>
      </c>
      <c r="X1917">
        <v>29.3</v>
      </c>
      <c r="Y1917">
        <v>9596.32</v>
      </c>
      <c r="Z1917">
        <v>6008001001</v>
      </c>
      <c r="AA1917">
        <v>14659.429869035001</v>
      </c>
      <c r="AB1917" t="s">
        <v>53</v>
      </c>
      <c r="AC1917" t="s">
        <v>42</v>
      </c>
      <c r="AD1917" t="s">
        <v>54</v>
      </c>
      <c r="AE1917" t="s">
        <v>65</v>
      </c>
      <c r="AF1917" t="s">
        <v>8842</v>
      </c>
    </row>
    <row r="1918" spans="1:32" x14ac:dyDescent="0.3">
      <c r="A1918" t="s">
        <v>8843</v>
      </c>
      <c r="B1918" t="s">
        <v>8844</v>
      </c>
      <c r="C1918" t="s">
        <v>8845</v>
      </c>
      <c r="D1918" t="s">
        <v>4533</v>
      </c>
      <c r="E1918" t="s">
        <v>641</v>
      </c>
      <c r="F1918">
        <v>3</v>
      </c>
      <c r="G1918">
        <v>2022</v>
      </c>
      <c r="H1918" s="1">
        <v>44967.673788356478</v>
      </c>
      <c r="I1918" t="s">
        <v>8601</v>
      </c>
      <c r="J1918">
        <v>6125.7</v>
      </c>
      <c r="K1918">
        <v>0</v>
      </c>
      <c r="L1918" t="s">
        <v>38</v>
      </c>
      <c r="M1918" t="s">
        <v>479</v>
      </c>
      <c r="P1918">
        <v>5593.7</v>
      </c>
      <c r="Q1918">
        <v>532</v>
      </c>
      <c r="R1918" t="s">
        <v>94</v>
      </c>
      <c r="S1918">
        <v>38.619</v>
      </c>
      <c r="T1918">
        <v>-77.282200000000003</v>
      </c>
      <c r="U1918">
        <v>14.483333330000001</v>
      </c>
      <c r="V1918">
        <v>1</v>
      </c>
      <c r="W1918">
        <v>24</v>
      </c>
      <c r="X1918">
        <v>0</v>
      </c>
      <c r="Y1918">
        <v>5287.8</v>
      </c>
      <c r="Z1918">
        <v>51000199012</v>
      </c>
      <c r="AA1918">
        <v>5526.8782177045005</v>
      </c>
      <c r="AB1918" t="s">
        <v>54</v>
      </c>
      <c r="AC1918" t="s">
        <v>54</v>
      </c>
      <c r="AD1918" t="s">
        <v>54</v>
      </c>
      <c r="AE1918" t="s">
        <v>73</v>
      </c>
      <c r="AF1918" t="s">
        <v>8846</v>
      </c>
    </row>
    <row r="1919" spans="1:32" x14ac:dyDescent="0.3">
      <c r="A1919" t="s">
        <v>8847</v>
      </c>
      <c r="B1919" t="s">
        <v>8848</v>
      </c>
      <c r="C1919" t="s">
        <v>8849</v>
      </c>
      <c r="D1919" t="s">
        <v>1764</v>
      </c>
      <c r="E1919" t="s">
        <v>1719</v>
      </c>
      <c r="F1919">
        <v>7</v>
      </c>
      <c r="G1919">
        <v>2022</v>
      </c>
      <c r="H1919" s="1">
        <v>44974.756614351849</v>
      </c>
      <c r="I1919" t="s">
        <v>8601</v>
      </c>
      <c r="J1919">
        <v>6045.97</v>
      </c>
      <c r="K1919">
        <v>0</v>
      </c>
      <c r="L1919" t="s">
        <v>38</v>
      </c>
      <c r="M1919" t="s">
        <v>51</v>
      </c>
      <c r="N1919">
        <v>6045.97</v>
      </c>
      <c r="R1919" t="s">
        <v>52</v>
      </c>
      <c r="S1919">
        <v>39.042149999999999</v>
      </c>
      <c r="T1919">
        <v>-94.813320000000004</v>
      </c>
      <c r="U1919">
        <v>11.136825</v>
      </c>
      <c r="V1919">
        <v>1</v>
      </c>
      <c r="W1919">
        <v>18.75</v>
      </c>
      <c r="X1919">
        <v>0</v>
      </c>
      <c r="Y1919">
        <v>4071.5306999999998</v>
      </c>
      <c r="Z1919">
        <v>20000498010</v>
      </c>
      <c r="AA1919">
        <v>6464.717519885</v>
      </c>
      <c r="AB1919" t="s">
        <v>53</v>
      </c>
      <c r="AC1919" t="s">
        <v>54</v>
      </c>
      <c r="AD1919" t="s">
        <v>54</v>
      </c>
      <c r="AE1919" t="s">
        <v>438</v>
      </c>
      <c r="AF1919" t="s">
        <v>8850</v>
      </c>
    </row>
    <row r="1920" spans="1:32" x14ac:dyDescent="0.3">
      <c r="A1920" t="s">
        <v>8851</v>
      </c>
      <c r="B1920" t="s">
        <v>8852</v>
      </c>
      <c r="C1920" t="s">
        <v>8853</v>
      </c>
      <c r="D1920" t="s">
        <v>8854</v>
      </c>
      <c r="E1920" t="s">
        <v>600</v>
      </c>
      <c r="F1920">
        <v>4</v>
      </c>
      <c r="G1920">
        <v>2022</v>
      </c>
      <c r="H1920" s="1">
        <v>44965.566885324071</v>
      </c>
      <c r="I1920" t="s">
        <v>8601</v>
      </c>
      <c r="J1920">
        <v>5869</v>
      </c>
      <c r="K1920">
        <v>0</v>
      </c>
      <c r="L1920" t="s">
        <v>38</v>
      </c>
      <c r="M1920" t="s">
        <v>51</v>
      </c>
      <c r="N1920">
        <v>5869</v>
      </c>
      <c r="R1920" t="s">
        <v>40</v>
      </c>
      <c r="S1920">
        <v>30.589172999999999</v>
      </c>
      <c r="T1920">
        <v>-87.262210999999994</v>
      </c>
      <c r="U1920">
        <v>2.4591666669999999</v>
      </c>
      <c r="V1920">
        <v>1</v>
      </c>
      <c r="W1920">
        <v>22.5</v>
      </c>
      <c r="X1920">
        <v>0</v>
      </c>
      <c r="Y1920">
        <v>897.41200000000003</v>
      </c>
      <c r="Z1920">
        <v>12000047008</v>
      </c>
      <c r="AA1920">
        <v>7193.1363953649998</v>
      </c>
      <c r="AB1920" t="s">
        <v>54</v>
      </c>
      <c r="AC1920" t="s">
        <v>54</v>
      </c>
      <c r="AD1920" t="s">
        <v>451</v>
      </c>
      <c r="AE1920" t="s">
        <v>73</v>
      </c>
      <c r="AF1920" t="s">
        <v>8855</v>
      </c>
    </row>
    <row r="1921" spans="1:32" x14ac:dyDescent="0.3">
      <c r="A1921" t="s">
        <v>8856</v>
      </c>
      <c r="B1921" t="s">
        <v>8857</v>
      </c>
      <c r="C1921" t="s">
        <v>8858</v>
      </c>
      <c r="D1921" t="s">
        <v>8859</v>
      </c>
      <c r="E1921" t="s">
        <v>85</v>
      </c>
      <c r="F1921">
        <v>2</v>
      </c>
      <c r="G1921">
        <v>2022</v>
      </c>
      <c r="H1921" s="1">
        <v>44974.611016828705</v>
      </c>
      <c r="I1921" t="s">
        <v>8601</v>
      </c>
      <c r="J1921">
        <v>5859</v>
      </c>
      <c r="K1921">
        <v>0</v>
      </c>
      <c r="L1921" t="s">
        <v>38</v>
      </c>
      <c r="M1921" t="s">
        <v>79</v>
      </c>
      <c r="Q1921">
        <v>5864</v>
      </c>
      <c r="R1921" t="s">
        <v>94</v>
      </c>
      <c r="S1921">
        <v>40.795555999999998</v>
      </c>
      <c r="T1921">
        <v>-73.839332999999996</v>
      </c>
      <c r="U1921">
        <v>60.583333330000002</v>
      </c>
      <c r="V1921">
        <v>1</v>
      </c>
      <c r="W1921">
        <v>80</v>
      </c>
      <c r="X1921">
        <v>0</v>
      </c>
      <c r="Y1921">
        <v>22115</v>
      </c>
      <c r="Z1921">
        <v>36002001004</v>
      </c>
      <c r="AA1921">
        <v>25687.691643802202</v>
      </c>
      <c r="AB1921" t="s">
        <v>53</v>
      </c>
      <c r="AC1921" t="s">
        <v>54</v>
      </c>
      <c r="AD1921" t="s">
        <v>54</v>
      </c>
      <c r="AE1921" t="s">
        <v>55</v>
      </c>
      <c r="AF1921" t="s">
        <v>8860</v>
      </c>
    </row>
    <row r="1922" spans="1:32" x14ac:dyDescent="0.3">
      <c r="A1922" t="s">
        <v>8861</v>
      </c>
      <c r="B1922" t="s">
        <v>8862</v>
      </c>
      <c r="C1922" t="s">
        <v>8863</v>
      </c>
      <c r="D1922" t="s">
        <v>285</v>
      </c>
      <c r="E1922" t="s">
        <v>543</v>
      </c>
      <c r="F1922">
        <v>7</v>
      </c>
      <c r="G1922">
        <v>2022</v>
      </c>
      <c r="H1922" s="1">
        <v>44967.602820659726</v>
      </c>
      <c r="I1922" t="s">
        <v>8601</v>
      </c>
      <c r="J1922">
        <v>5745</v>
      </c>
      <c r="K1922">
        <v>0</v>
      </c>
      <c r="L1922" t="s">
        <v>38</v>
      </c>
      <c r="M1922" t="s">
        <v>39</v>
      </c>
      <c r="N1922">
        <v>5278</v>
      </c>
      <c r="Q1922">
        <v>719</v>
      </c>
      <c r="R1922" t="s">
        <v>52</v>
      </c>
      <c r="S1922">
        <v>37.150700000000001</v>
      </c>
      <c r="T1922">
        <v>-93.363399999999999</v>
      </c>
      <c r="U1922">
        <v>35.645000000000003</v>
      </c>
      <c r="V1922">
        <v>1</v>
      </c>
      <c r="W1922">
        <v>0</v>
      </c>
      <c r="X1922">
        <v>0</v>
      </c>
      <c r="Y1922">
        <v>13003.52</v>
      </c>
      <c r="Z1922">
        <v>29001026001</v>
      </c>
      <c r="AA1922">
        <v>14113.115712425</v>
      </c>
      <c r="AB1922" t="s">
        <v>53</v>
      </c>
      <c r="AC1922" t="s">
        <v>42</v>
      </c>
      <c r="AD1922" t="s">
        <v>54</v>
      </c>
      <c r="AE1922" t="s">
        <v>65</v>
      </c>
      <c r="AF1922" t="s">
        <v>8864</v>
      </c>
    </row>
    <row r="1923" spans="1:32" x14ac:dyDescent="0.3">
      <c r="A1923" t="s">
        <v>8865</v>
      </c>
      <c r="B1923" t="s">
        <v>8866</v>
      </c>
      <c r="C1923" t="s">
        <v>8867</v>
      </c>
      <c r="D1923" t="s">
        <v>8868</v>
      </c>
      <c r="E1923" t="s">
        <v>85</v>
      </c>
      <c r="F1923">
        <v>2</v>
      </c>
      <c r="G1923">
        <v>2022</v>
      </c>
      <c r="H1923" s="1">
        <v>44967.49168107639</v>
      </c>
      <c r="I1923" t="s">
        <v>8601</v>
      </c>
      <c r="J1923">
        <v>5724.87</v>
      </c>
      <c r="K1923">
        <v>0</v>
      </c>
      <c r="L1923" t="s">
        <v>38</v>
      </c>
      <c r="M1923" t="s">
        <v>79</v>
      </c>
      <c r="Q1923">
        <v>5724.87</v>
      </c>
      <c r="R1923" t="s">
        <v>94</v>
      </c>
      <c r="S1923">
        <v>40.652306000000003</v>
      </c>
      <c r="T1923">
        <v>-73.506472000000002</v>
      </c>
      <c r="U1923">
        <v>0</v>
      </c>
      <c r="V1923">
        <v>1</v>
      </c>
      <c r="W1923">
        <v>72</v>
      </c>
      <c r="X1923">
        <v>0</v>
      </c>
      <c r="Y1923">
        <v>0</v>
      </c>
      <c r="Z1923">
        <v>36001010006</v>
      </c>
      <c r="AA1923">
        <v>23503.70975039429</v>
      </c>
      <c r="AB1923" t="s">
        <v>53</v>
      </c>
      <c r="AC1923" t="s">
        <v>42</v>
      </c>
      <c r="AD1923" t="s">
        <v>54</v>
      </c>
      <c r="AE1923" t="s">
        <v>73</v>
      </c>
      <c r="AF1923" t="s">
        <v>8869</v>
      </c>
    </row>
    <row r="1924" spans="1:32" x14ac:dyDescent="0.3">
      <c r="A1924" t="s">
        <v>8870</v>
      </c>
      <c r="B1924" t="s">
        <v>8871</v>
      </c>
      <c r="C1924" t="s">
        <v>8872</v>
      </c>
      <c r="D1924" t="s">
        <v>8873</v>
      </c>
      <c r="E1924" t="s">
        <v>85</v>
      </c>
      <c r="F1924">
        <v>2</v>
      </c>
      <c r="G1924">
        <v>2022</v>
      </c>
      <c r="H1924" s="1">
        <v>44967.488607766201</v>
      </c>
      <c r="I1924" t="s">
        <v>8601</v>
      </c>
      <c r="J1924">
        <v>5684.58</v>
      </c>
      <c r="K1924">
        <v>0</v>
      </c>
      <c r="L1924" t="s">
        <v>38</v>
      </c>
      <c r="M1924" t="s">
        <v>79</v>
      </c>
      <c r="Q1924">
        <v>5684.58</v>
      </c>
      <c r="R1924" t="s">
        <v>94</v>
      </c>
      <c r="S1924">
        <v>40.632277999999999</v>
      </c>
      <c r="T1924">
        <v>-73.663111000000001</v>
      </c>
      <c r="U1924">
        <v>48.491666670000001</v>
      </c>
      <c r="V1924">
        <v>2</v>
      </c>
      <c r="W1924">
        <v>70</v>
      </c>
      <c r="X1924">
        <v>0</v>
      </c>
      <c r="Y1924">
        <v>17697.3</v>
      </c>
      <c r="Z1924">
        <v>36001010017</v>
      </c>
      <c r="AA1924">
        <v>22401.976201230787</v>
      </c>
      <c r="AB1924" t="s">
        <v>53</v>
      </c>
      <c r="AC1924" t="s">
        <v>42</v>
      </c>
      <c r="AD1924" t="s">
        <v>54</v>
      </c>
      <c r="AE1924" t="s">
        <v>73</v>
      </c>
      <c r="AF1924" t="s">
        <v>8874</v>
      </c>
    </row>
    <row r="1925" spans="1:32" x14ac:dyDescent="0.3">
      <c r="A1925" t="s">
        <v>8875</v>
      </c>
      <c r="B1925" t="s">
        <v>8876</v>
      </c>
      <c r="C1925" t="s">
        <v>8877</v>
      </c>
      <c r="D1925" t="s">
        <v>1254</v>
      </c>
      <c r="E1925" t="s">
        <v>600</v>
      </c>
      <c r="F1925">
        <v>4</v>
      </c>
      <c r="G1925">
        <v>2022</v>
      </c>
      <c r="H1925" s="1">
        <v>44951.871975185182</v>
      </c>
      <c r="I1925" t="s">
        <v>8601</v>
      </c>
      <c r="J1925">
        <v>5487</v>
      </c>
      <c r="K1925">
        <v>0</v>
      </c>
      <c r="L1925" t="s">
        <v>38</v>
      </c>
      <c r="M1925" t="s">
        <v>51</v>
      </c>
      <c r="N1925">
        <v>5487</v>
      </c>
      <c r="R1925" t="s">
        <v>86</v>
      </c>
      <c r="S1925">
        <v>27.823504</v>
      </c>
      <c r="T1925">
        <v>-82.741069999999993</v>
      </c>
      <c r="U1925">
        <v>9.4633333329999996</v>
      </c>
      <c r="V1925">
        <v>1</v>
      </c>
      <c r="W1925">
        <v>33</v>
      </c>
      <c r="X1925">
        <v>9.19</v>
      </c>
      <c r="Y1925">
        <v>3453</v>
      </c>
      <c r="Z1925">
        <v>12000076001</v>
      </c>
      <c r="AA1925">
        <v>10452.810863138</v>
      </c>
      <c r="AB1925" t="s">
        <v>53</v>
      </c>
      <c r="AC1925" t="s">
        <v>42</v>
      </c>
      <c r="AD1925" t="s">
        <v>537</v>
      </c>
      <c r="AE1925" t="s">
        <v>65</v>
      </c>
      <c r="AF1925" t="s">
        <v>8878</v>
      </c>
    </row>
    <row r="1926" spans="1:32" x14ac:dyDescent="0.3">
      <c r="A1926" t="s">
        <v>8879</v>
      </c>
      <c r="B1926" t="s">
        <v>8880</v>
      </c>
      <c r="C1926" t="s">
        <v>8881</v>
      </c>
      <c r="D1926" t="s">
        <v>8882</v>
      </c>
      <c r="E1926" t="s">
        <v>247</v>
      </c>
      <c r="F1926">
        <v>1</v>
      </c>
      <c r="G1926">
        <v>2022</v>
      </c>
      <c r="H1926" s="1">
        <v>44985.370467638888</v>
      </c>
      <c r="I1926" t="s">
        <v>8601</v>
      </c>
      <c r="J1926">
        <v>5409</v>
      </c>
      <c r="K1926">
        <v>0</v>
      </c>
      <c r="L1926" t="s">
        <v>38</v>
      </c>
      <c r="M1926" t="s">
        <v>79</v>
      </c>
      <c r="Q1926">
        <v>5409</v>
      </c>
      <c r="R1926" t="s">
        <v>52</v>
      </c>
      <c r="S1926">
        <v>41.595387000000002</v>
      </c>
      <c r="T1926">
        <v>-70.905557999999999</v>
      </c>
      <c r="U1926">
        <v>19.074999999999999</v>
      </c>
      <c r="V1926">
        <v>2</v>
      </c>
      <c r="W1926">
        <v>30</v>
      </c>
      <c r="X1926">
        <v>0</v>
      </c>
      <c r="Y1926">
        <v>6956.9</v>
      </c>
      <c r="Z1926">
        <v>25000040001</v>
      </c>
      <c r="AA1926">
        <v>10780.599357104</v>
      </c>
      <c r="AB1926" t="s">
        <v>54</v>
      </c>
      <c r="AC1926" t="s">
        <v>54</v>
      </c>
      <c r="AD1926" t="s">
        <v>54</v>
      </c>
      <c r="AE1926" t="s">
        <v>65</v>
      </c>
      <c r="AF1926" t="s">
        <v>8883</v>
      </c>
    </row>
    <row r="1927" spans="1:32" x14ac:dyDescent="0.3">
      <c r="A1927" t="s">
        <v>8884</v>
      </c>
      <c r="B1927" t="s">
        <v>8885</v>
      </c>
      <c r="C1927" t="s">
        <v>8886</v>
      </c>
      <c r="D1927" t="s">
        <v>8887</v>
      </c>
      <c r="E1927" t="s">
        <v>514</v>
      </c>
      <c r="F1927">
        <v>1</v>
      </c>
      <c r="G1927">
        <v>2022</v>
      </c>
      <c r="H1927" s="1">
        <v>44970.565095335645</v>
      </c>
      <c r="I1927" t="s">
        <v>8601</v>
      </c>
      <c r="J1927">
        <v>5391.08</v>
      </c>
      <c r="K1927">
        <v>0</v>
      </c>
      <c r="L1927" t="s">
        <v>38</v>
      </c>
      <c r="M1927" t="s">
        <v>63</v>
      </c>
      <c r="P1927">
        <v>5391.08</v>
      </c>
      <c r="R1927" t="s">
        <v>38</v>
      </c>
      <c r="S1927">
        <v>41.752600000000001</v>
      </c>
      <c r="T1927">
        <v>-71.442499999999995</v>
      </c>
      <c r="U1927">
        <v>7.5833333329999997</v>
      </c>
      <c r="V1927">
        <v>1</v>
      </c>
      <c r="W1927">
        <v>20.2</v>
      </c>
      <c r="X1927">
        <v>11.78</v>
      </c>
      <c r="Y1927">
        <v>2764.5</v>
      </c>
      <c r="Z1927">
        <v>44000006001</v>
      </c>
      <c r="AA1927">
        <v>5900.1928913879992</v>
      </c>
      <c r="AB1927" t="s">
        <v>54</v>
      </c>
      <c r="AC1927" t="s">
        <v>64</v>
      </c>
      <c r="AD1927" t="s">
        <v>54</v>
      </c>
      <c r="AE1927" t="s">
        <v>55</v>
      </c>
      <c r="AF1927" t="s">
        <v>8888</v>
      </c>
    </row>
    <row r="1928" spans="1:32" x14ac:dyDescent="0.3">
      <c r="A1928" t="s">
        <v>8889</v>
      </c>
      <c r="B1928" t="s">
        <v>8890</v>
      </c>
      <c r="C1928" t="s">
        <v>8891</v>
      </c>
      <c r="D1928" t="s">
        <v>8258</v>
      </c>
      <c r="E1928" t="s">
        <v>50</v>
      </c>
      <c r="F1928">
        <v>10</v>
      </c>
      <c r="G1928">
        <v>2022</v>
      </c>
      <c r="H1928" s="1">
        <v>44972.807341041669</v>
      </c>
      <c r="I1928" t="s">
        <v>8601</v>
      </c>
      <c r="J1928">
        <v>5343</v>
      </c>
      <c r="K1928">
        <v>0</v>
      </c>
      <c r="L1928" t="s">
        <v>38</v>
      </c>
      <c r="M1928" t="s">
        <v>51</v>
      </c>
      <c r="N1928">
        <v>5343</v>
      </c>
      <c r="R1928" t="s">
        <v>52</v>
      </c>
      <c r="S1928">
        <v>45.49503</v>
      </c>
      <c r="T1928">
        <v>-122.944973</v>
      </c>
      <c r="U1928">
        <v>34</v>
      </c>
      <c r="V1928">
        <v>1</v>
      </c>
      <c r="W1928">
        <v>39</v>
      </c>
      <c r="X1928">
        <v>0</v>
      </c>
      <c r="Y1928">
        <v>9805.7197610000003</v>
      </c>
      <c r="Z1928">
        <v>41000022013</v>
      </c>
      <c r="AA1928">
        <v>14034.810683310898</v>
      </c>
      <c r="AB1928" t="s">
        <v>53</v>
      </c>
      <c r="AC1928" t="s">
        <v>42</v>
      </c>
      <c r="AD1928" t="s">
        <v>54</v>
      </c>
      <c r="AE1928" t="s">
        <v>55</v>
      </c>
      <c r="AF1928" t="s">
        <v>8892</v>
      </c>
    </row>
    <row r="1929" spans="1:32" x14ac:dyDescent="0.3">
      <c r="A1929" t="s">
        <v>8893</v>
      </c>
      <c r="B1929" t="s">
        <v>8894</v>
      </c>
      <c r="C1929" t="s">
        <v>8895</v>
      </c>
      <c r="D1929" t="s">
        <v>8896</v>
      </c>
      <c r="E1929" t="s">
        <v>172</v>
      </c>
      <c r="F1929">
        <v>4</v>
      </c>
      <c r="G1929">
        <v>2022</v>
      </c>
      <c r="H1929" s="1">
        <v>44974.447697847223</v>
      </c>
      <c r="I1929" t="s">
        <v>8601</v>
      </c>
      <c r="J1929">
        <v>5273</v>
      </c>
      <c r="K1929">
        <v>0</v>
      </c>
      <c r="L1929" t="s">
        <v>38</v>
      </c>
      <c r="M1929" t="s">
        <v>39</v>
      </c>
      <c r="N1929">
        <v>762</v>
      </c>
      <c r="Q1929">
        <v>4511</v>
      </c>
      <c r="R1929" t="s">
        <v>806</v>
      </c>
      <c r="S1929">
        <v>32.758611000000002</v>
      </c>
      <c r="T1929">
        <v>-79.949444</v>
      </c>
      <c r="U1929">
        <v>23.5</v>
      </c>
      <c r="V1929">
        <v>1</v>
      </c>
      <c r="W1929">
        <v>0</v>
      </c>
      <c r="X1929">
        <v>0</v>
      </c>
      <c r="Y1929">
        <v>8585</v>
      </c>
      <c r="Z1929">
        <v>45000266001</v>
      </c>
      <c r="AA1929">
        <v>11363.15235276913</v>
      </c>
      <c r="AB1929" t="s">
        <v>41</v>
      </c>
      <c r="AC1929" t="s">
        <v>54</v>
      </c>
      <c r="AD1929" t="s">
        <v>54</v>
      </c>
      <c r="AE1929" t="s">
        <v>55</v>
      </c>
      <c r="AF1929" t="s">
        <v>8897</v>
      </c>
    </row>
    <row r="1930" spans="1:32" x14ac:dyDescent="0.3">
      <c r="A1930" t="s">
        <v>8898</v>
      </c>
      <c r="B1930" t="s">
        <v>8899</v>
      </c>
      <c r="C1930" t="s">
        <v>8900</v>
      </c>
      <c r="D1930" t="s">
        <v>8901</v>
      </c>
      <c r="E1930" t="s">
        <v>213</v>
      </c>
      <c r="F1930">
        <v>3</v>
      </c>
      <c r="G1930">
        <v>2022</v>
      </c>
      <c r="H1930" s="1">
        <v>44972.383151793983</v>
      </c>
      <c r="I1930" t="s">
        <v>8601</v>
      </c>
      <c r="J1930">
        <v>5220.6000000000004</v>
      </c>
      <c r="K1930">
        <v>0</v>
      </c>
      <c r="L1930" t="s">
        <v>38</v>
      </c>
      <c r="M1930" t="s">
        <v>63</v>
      </c>
      <c r="P1930">
        <v>5220.6000000000004</v>
      </c>
      <c r="R1930" t="s">
        <v>38</v>
      </c>
      <c r="S1930">
        <v>41.233170000000001</v>
      </c>
      <c r="T1930">
        <v>-75.939080000000004</v>
      </c>
      <c r="U1930">
        <v>26.44166667</v>
      </c>
      <c r="V1930">
        <v>1</v>
      </c>
      <c r="W1930">
        <v>50</v>
      </c>
      <c r="X1930">
        <v>0</v>
      </c>
      <c r="Y1930">
        <v>9627.7000000000007</v>
      </c>
      <c r="Z1930">
        <v>42002099001</v>
      </c>
      <c r="AA1930">
        <v>13166.171174300998</v>
      </c>
      <c r="AB1930" t="s">
        <v>54</v>
      </c>
      <c r="AC1930" t="s">
        <v>64</v>
      </c>
      <c r="AD1930" t="s">
        <v>54</v>
      </c>
      <c r="AE1930" t="s">
        <v>65</v>
      </c>
      <c r="AF1930" t="s">
        <v>8902</v>
      </c>
    </row>
    <row r="1931" spans="1:32" x14ac:dyDescent="0.3">
      <c r="A1931" t="s">
        <v>8903</v>
      </c>
      <c r="B1931" t="s">
        <v>8904</v>
      </c>
      <c r="C1931" t="s">
        <v>8905</v>
      </c>
      <c r="D1931" t="s">
        <v>8906</v>
      </c>
      <c r="E1931" t="s">
        <v>111</v>
      </c>
      <c r="F1931">
        <v>4</v>
      </c>
      <c r="G1931">
        <v>2022</v>
      </c>
      <c r="H1931" s="1">
        <v>44957.612553298612</v>
      </c>
      <c r="I1931" t="s">
        <v>8601</v>
      </c>
      <c r="J1931">
        <v>5204</v>
      </c>
      <c r="K1931">
        <v>0</v>
      </c>
      <c r="L1931" t="s">
        <v>38</v>
      </c>
      <c r="M1931" t="s">
        <v>79</v>
      </c>
      <c r="Q1931">
        <v>5204</v>
      </c>
      <c r="R1931" t="s">
        <v>94</v>
      </c>
      <c r="S1931">
        <v>33.678255999999998</v>
      </c>
      <c r="T1931">
        <v>-84.634493000000006</v>
      </c>
      <c r="U1931">
        <v>18.55833333</v>
      </c>
      <c r="V1931">
        <v>1</v>
      </c>
      <c r="W1931">
        <v>24</v>
      </c>
      <c r="X1931">
        <v>15.8</v>
      </c>
      <c r="Y1931">
        <v>6770.3</v>
      </c>
      <c r="Z1931">
        <v>13000016010</v>
      </c>
      <c r="AA1931">
        <v>4201.1558643308999</v>
      </c>
      <c r="AB1931" t="s">
        <v>41</v>
      </c>
      <c r="AC1931" t="s">
        <v>54</v>
      </c>
      <c r="AD1931" t="s">
        <v>54</v>
      </c>
      <c r="AE1931" t="s">
        <v>73</v>
      </c>
      <c r="AF1931" t="s">
        <v>8907</v>
      </c>
    </row>
    <row r="1932" spans="1:32" x14ac:dyDescent="0.3">
      <c r="A1932" t="s">
        <v>8908</v>
      </c>
      <c r="B1932" t="s">
        <v>8909</v>
      </c>
      <c r="C1932" t="s">
        <v>8909</v>
      </c>
      <c r="D1932" t="s">
        <v>8644</v>
      </c>
      <c r="E1932" t="s">
        <v>99</v>
      </c>
      <c r="F1932">
        <v>6</v>
      </c>
      <c r="G1932">
        <v>2022</v>
      </c>
      <c r="H1932" s="1">
        <v>44819.347916192128</v>
      </c>
      <c r="I1932" t="s">
        <v>8601</v>
      </c>
      <c r="J1932">
        <v>5110.12</v>
      </c>
      <c r="K1932">
        <v>0</v>
      </c>
      <c r="L1932" t="s">
        <v>38</v>
      </c>
      <c r="M1932" t="s">
        <v>79</v>
      </c>
      <c r="Q1932">
        <v>5110.12</v>
      </c>
      <c r="R1932" t="s">
        <v>94</v>
      </c>
      <c r="S1932">
        <v>33.124034999999999</v>
      </c>
      <c r="T1932">
        <v>-96.565557999999996</v>
      </c>
      <c r="U1932">
        <v>16.339416669999999</v>
      </c>
      <c r="V1932">
        <v>1</v>
      </c>
      <c r="W1932">
        <v>24</v>
      </c>
      <c r="X1932">
        <v>0</v>
      </c>
      <c r="Y1932">
        <v>5963.0010000000002</v>
      </c>
      <c r="Z1932">
        <v>48004354001</v>
      </c>
      <c r="AA1932">
        <v>7755.6578719544286</v>
      </c>
      <c r="AB1932" t="s">
        <v>54</v>
      </c>
      <c r="AC1932" t="s">
        <v>54</v>
      </c>
      <c r="AD1932" t="s">
        <v>54</v>
      </c>
      <c r="AE1932" t="s">
        <v>73</v>
      </c>
      <c r="AF1932" t="s">
        <v>8910</v>
      </c>
    </row>
    <row r="1933" spans="1:32" x14ac:dyDescent="0.3">
      <c r="A1933" t="s">
        <v>8911</v>
      </c>
      <c r="B1933" t="s">
        <v>8912</v>
      </c>
      <c r="C1933" t="s">
        <v>8912</v>
      </c>
      <c r="D1933" t="s">
        <v>8913</v>
      </c>
      <c r="E1933" t="s">
        <v>36</v>
      </c>
      <c r="F1933">
        <v>9</v>
      </c>
      <c r="G1933">
        <v>2022</v>
      </c>
      <c r="H1933" s="1">
        <v>44964.439349837965</v>
      </c>
      <c r="I1933" t="s">
        <v>8601</v>
      </c>
      <c r="J1933">
        <v>4927.78</v>
      </c>
      <c r="K1933">
        <v>0</v>
      </c>
      <c r="L1933" t="s">
        <v>38</v>
      </c>
      <c r="M1933" t="s">
        <v>79</v>
      </c>
      <c r="Q1933">
        <v>4927.78</v>
      </c>
      <c r="R1933" t="s">
        <v>86</v>
      </c>
      <c r="S1933">
        <v>37.458333000000003</v>
      </c>
      <c r="T1933">
        <v>-122.110833</v>
      </c>
      <c r="U1933">
        <v>16.794166666999999</v>
      </c>
      <c r="V1933">
        <v>3</v>
      </c>
      <c r="W1933">
        <v>39</v>
      </c>
      <c r="X1933">
        <v>0</v>
      </c>
      <c r="Y1933">
        <v>6005.77</v>
      </c>
      <c r="Z1933">
        <v>6002012001</v>
      </c>
      <c r="AA1933">
        <v>10926.2831322</v>
      </c>
      <c r="AB1933" t="s">
        <v>41</v>
      </c>
      <c r="AC1933" t="s">
        <v>42</v>
      </c>
      <c r="AD1933" t="s">
        <v>54</v>
      </c>
      <c r="AE1933" t="s">
        <v>73</v>
      </c>
      <c r="AF1933" t="s">
        <v>8914</v>
      </c>
    </row>
    <row r="1934" spans="1:32" x14ac:dyDescent="0.3">
      <c r="A1934" t="s">
        <v>8915</v>
      </c>
      <c r="B1934" t="s">
        <v>8916</v>
      </c>
      <c r="C1934" t="s">
        <v>8916</v>
      </c>
      <c r="D1934" t="s">
        <v>8917</v>
      </c>
      <c r="E1934" t="s">
        <v>99</v>
      </c>
      <c r="F1934">
        <v>6</v>
      </c>
      <c r="G1934">
        <v>2022</v>
      </c>
      <c r="H1934" s="1">
        <v>44832.682119641206</v>
      </c>
      <c r="I1934" t="s">
        <v>8601</v>
      </c>
      <c r="J1934">
        <v>4835.1499999999996</v>
      </c>
      <c r="K1934">
        <v>0</v>
      </c>
      <c r="L1934" t="s">
        <v>38</v>
      </c>
      <c r="M1934" t="s">
        <v>79</v>
      </c>
      <c r="Q1934">
        <v>4835.1499999999996</v>
      </c>
      <c r="R1934" t="s">
        <v>94</v>
      </c>
      <c r="S1934">
        <v>30.526199999999999</v>
      </c>
      <c r="T1934">
        <v>-97.619500000000002</v>
      </c>
      <c r="U1934">
        <v>22.678333330000001</v>
      </c>
      <c r="V1934">
        <v>1</v>
      </c>
      <c r="W1934">
        <v>40</v>
      </c>
      <c r="X1934">
        <v>0</v>
      </c>
      <c r="Y1934">
        <v>8277.9699999999993</v>
      </c>
      <c r="Z1934">
        <v>48003111003</v>
      </c>
      <c r="AA1934">
        <v>6865.347901399</v>
      </c>
      <c r="AB1934" t="s">
        <v>54</v>
      </c>
      <c r="AC1934" t="s">
        <v>54</v>
      </c>
      <c r="AD1934" t="s">
        <v>54</v>
      </c>
      <c r="AE1934" t="s">
        <v>73</v>
      </c>
      <c r="AF1934" t="s">
        <v>8918</v>
      </c>
    </row>
    <row r="1935" spans="1:32" x14ac:dyDescent="0.3">
      <c r="A1935" t="s">
        <v>8919</v>
      </c>
      <c r="B1935" t="s">
        <v>8920</v>
      </c>
      <c r="C1935" t="s">
        <v>8921</v>
      </c>
      <c r="D1935" t="s">
        <v>7327</v>
      </c>
      <c r="E1935" t="s">
        <v>36</v>
      </c>
      <c r="F1935">
        <v>9</v>
      </c>
      <c r="G1935">
        <v>2022</v>
      </c>
      <c r="H1935" s="1">
        <v>44965.621535208331</v>
      </c>
      <c r="I1935" t="s">
        <v>8601</v>
      </c>
      <c r="J1935">
        <v>4788</v>
      </c>
      <c r="K1935">
        <v>0</v>
      </c>
      <c r="L1935" t="s">
        <v>38</v>
      </c>
      <c r="M1935" t="s">
        <v>79</v>
      </c>
      <c r="Q1935">
        <v>4261</v>
      </c>
      <c r="R1935" t="s">
        <v>94</v>
      </c>
      <c r="S1935">
        <v>38.866790000000002</v>
      </c>
      <c r="T1935">
        <v>-121.349344</v>
      </c>
      <c r="U1935">
        <v>0</v>
      </c>
      <c r="V1935">
        <v>1</v>
      </c>
      <c r="W1935">
        <v>8.4</v>
      </c>
      <c r="X1935">
        <v>5.4</v>
      </c>
      <c r="Y1935">
        <v>0</v>
      </c>
      <c r="Z1935">
        <v>6005234001</v>
      </c>
      <c r="AA1935">
        <v>855.89217868900005</v>
      </c>
      <c r="AB1935" t="s">
        <v>54</v>
      </c>
      <c r="AC1935" t="s">
        <v>64</v>
      </c>
      <c r="AD1935" t="s">
        <v>54</v>
      </c>
      <c r="AE1935" t="s">
        <v>73</v>
      </c>
      <c r="AF1935" t="s">
        <v>8922</v>
      </c>
    </row>
    <row r="1936" spans="1:32" x14ac:dyDescent="0.3">
      <c r="A1936" t="s">
        <v>8923</v>
      </c>
      <c r="B1936" t="s">
        <v>8924</v>
      </c>
      <c r="C1936" t="s">
        <v>8925</v>
      </c>
      <c r="D1936" t="s">
        <v>8926</v>
      </c>
      <c r="E1936" t="s">
        <v>117</v>
      </c>
      <c r="F1936">
        <v>5</v>
      </c>
      <c r="G1936">
        <v>2022</v>
      </c>
      <c r="H1936" s="1">
        <v>44949.648139537036</v>
      </c>
      <c r="I1936" t="s">
        <v>8601</v>
      </c>
      <c r="J1936">
        <v>4665</v>
      </c>
      <c r="K1936">
        <v>0</v>
      </c>
      <c r="L1936" t="s">
        <v>38</v>
      </c>
      <c r="M1936" t="s">
        <v>51</v>
      </c>
      <c r="N1936">
        <v>3680</v>
      </c>
      <c r="R1936" t="s">
        <v>52</v>
      </c>
      <c r="S1936">
        <v>41.135643999999999</v>
      </c>
      <c r="T1936">
        <v>-87.885396999999998</v>
      </c>
      <c r="U1936">
        <v>13.8215</v>
      </c>
      <c r="V1936">
        <v>3</v>
      </c>
      <c r="W1936">
        <v>45</v>
      </c>
      <c r="X1936">
        <v>25</v>
      </c>
      <c r="Y1936">
        <v>5027.1620000000003</v>
      </c>
      <c r="Z1936">
        <v>17000073001</v>
      </c>
      <c r="AA1936">
        <v>6136.9290259189993</v>
      </c>
      <c r="AB1936" t="s">
        <v>53</v>
      </c>
      <c r="AC1936" t="s">
        <v>42</v>
      </c>
      <c r="AD1936" t="s">
        <v>54</v>
      </c>
      <c r="AE1936" t="s">
        <v>65</v>
      </c>
      <c r="AF1936" t="s">
        <v>8927</v>
      </c>
    </row>
    <row r="1937" spans="1:32" x14ac:dyDescent="0.3">
      <c r="A1937" t="s">
        <v>8928</v>
      </c>
      <c r="B1937" t="s">
        <v>8929</v>
      </c>
      <c r="C1937" t="s">
        <v>8930</v>
      </c>
      <c r="D1937" t="s">
        <v>8931</v>
      </c>
      <c r="E1937" t="s">
        <v>1948</v>
      </c>
      <c r="F1937">
        <v>6</v>
      </c>
      <c r="G1937">
        <v>2022</v>
      </c>
      <c r="H1937" s="1">
        <v>44975.554879027775</v>
      </c>
      <c r="I1937" t="s">
        <v>8601</v>
      </c>
      <c r="J1937">
        <v>4454</v>
      </c>
      <c r="K1937">
        <v>9</v>
      </c>
      <c r="L1937" t="s">
        <v>63</v>
      </c>
      <c r="M1937" t="s">
        <v>479</v>
      </c>
      <c r="P1937">
        <v>3552</v>
      </c>
      <c r="Q1937">
        <v>2689.61</v>
      </c>
      <c r="R1937" t="s">
        <v>94</v>
      </c>
      <c r="S1937">
        <v>29.976666999999999</v>
      </c>
      <c r="T1937">
        <v>-89.997221999999994</v>
      </c>
      <c r="U1937">
        <v>102.50975</v>
      </c>
      <c r="V1937">
        <v>1</v>
      </c>
      <c r="W1937">
        <v>121</v>
      </c>
      <c r="X1937">
        <v>0</v>
      </c>
      <c r="Y1937">
        <v>37459.472000000002</v>
      </c>
      <c r="Z1937">
        <v>22009071001</v>
      </c>
      <c r="AA1937">
        <v>53192.788381926999</v>
      </c>
      <c r="AB1937" t="s">
        <v>54</v>
      </c>
      <c r="AC1937" t="s">
        <v>54</v>
      </c>
      <c r="AD1937" t="s">
        <v>54</v>
      </c>
      <c r="AE1937" t="s">
        <v>73</v>
      </c>
      <c r="AF1937" t="s">
        <v>8932</v>
      </c>
    </row>
    <row r="1938" spans="1:32" x14ac:dyDescent="0.3">
      <c r="A1938" t="s">
        <v>8933</v>
      </c>
      <c r="B1938" t="s">
        <v>8934</v>
      </c>
      <c r="C1938" t="s">
        <v>8935</v>
      </c>
      <c r="D1938" t="s">
        <v>8936</v>
      </c>
      <c r="E1938" t="s">
        <v>600</v>
      </c>
      <c r="F1938">
        <v>4</v>
      </c>
      <c r="G1938">
        <v>2022</v>
      </c>
      <c r="H1938" s="1">
        <v>44973.610188576386</v>
      </c>
      <c r="I1938" t="s">
        <v>8601</v>
      </c>
      <c r="J1938">
        <v>4428.8999999999996</v>
      </c>
      <c r="K1938">
        <v>0</v>
      </c>
      <c r="L1938" t="s">
        <v>38</v>
      </c>
      <c r="M1938" t="s">
        <v>51</v>
      </c>
      <c r="N1938">
        <v>4428.8999999999996</v>
      </c>
      <c r="R1938" t="s">
        <v>86</v>
      </c>
      <c r="S1938">
        <v>26.276737000000001</v>
      </c>
      <c r="T1938">
        <v>-80.241225999999997</v>
      </c>
      <c r="Z1938">
        <v>12000073001</v>
      </c>
      <c r="AA1938">
        <v>5736.2986444050002</v>
      </c>
      <c r="AB1938" t="s">
        <v>53</v>
      </c>
      <c r="AC1938" t="s">
        <v>3356</v>
      </c>
      <c r="AD1938" t="s">
        <v>54</v>
      </c>
      <c r="AE1938" t="s">
        <v>73</v>
      </c>
      <c r="AF1938" t="s">
        <v>8937</v>
      </c>
    </row>
    <row r="1939" spans="1:32" x14ac:dyDescent="0.3">
      <c r="A1939" t="s">
        <v>8938</v>
      </c>
      <c r="B1939" t="s">
        <v>8939</v>
      </c>
      <c r="C1939" t="s">
        <v>8940</v>
      </c>
      <c r="D1939" t="s">
        <v>8941</v>
      </c>
      <c r="E1939" t="s">
        <v>85</v>
      </c>
      <c r="F1939">
        <v>2</v>
      </c>
      <c r="G1939">
        <v>2022</v>
      </c>
      <c r="H1939" s="1">
        <v>44985.729963206017</v>
      </c>
      <c r="I1939" t="s">
        <v>8601</v>
      </c>
      <c r="J1939">
        <v>4377</v>
      </c>
      <c r="K1939">
        <v>0</v>
      </c>
      <c r="L1939" t="s">
        <v>38</v>
      </c>
      <c r="M1939" t="s">
        <v>79</v>
      </c>
      <c r="Q1939">
        <v>4377</v>
      </c>
      <c r="R1939" t="s">
        <v>94</v>
      </c>
      <c r="S1939">
        <v>43.05021</v>
      </c>
      <c r="T1939">
        <v>-78.813599999999994</v>
      </c>
      <c r="U1939">
        <v>38.583333330000002</v>
      </c>
      <c r="V1939">
        <v>2</v>
      </c>
      <c r="W1939">
        <v>36</v>
      </c>
      <c r="X1939">
        <v>0</v>
      </c>
      <c r="Y1939">
        <v>9765.1</v>
      </c>
      <c r="Z1939">
        <v>36009066001</v>
      </c>
      <c r="AA1939">
        <v>10941.397823866211</v>
      </c>
      <c r="AB1939" t="s">
        <v>41</v>
      </c>
      <c r="AC1939" t="s">
        <v>64</v>
      </c>
      <c r="AD1939" t="s">
        <v>54</v>
      </c>
      <c r="AE1939" t="s">
        <v>65</v>
      </c>
      <c r="AF1939" t="s">
        <v>8942</v>
      </c>
    </row>
    <row r="1940" spans="1:32" x14ac:dyDescent="0.3">
      <c r="A1940" t="s">
        <v>8943</v>
      </c>
      <c r="B1940" t="s">
        <v>8944</v>
      </c>
      <c r="C1940" t="s">
        <v>8945</v>
      </c>
      <c r="D1940" t="s">
        <v>8946</v>
      </c>
      <c r="E1940" t="s">
        <v>247</v>
      </c>
      <c r="F1940">
        <v>1</v>
      </c>
      <c r="G1940">
        <v>2022</v>
      </c>
      <c r="H1940" s="1">
        <v>44935.704940231481</v>
      </c>
      <c r="I1940" t="s">
        <v>8601</v>
      </c>
      <c r="J1940">
        <v>4320.9210000000003</v>
      </c>
      <c r="K1940">
        <v>0</v>
      </c>
      <c r="L1940" t="s">
        <v>38</v>
      </c>
      <c r="M1940" t="s">
        <v>79</v>
      </c>
      <c r="Q1940">
        <v>4320.9210000000003</v>
      </c>
      <c r="R1940" t="s">
        <v>94</v>
      </c>
      <c r="S1940">
        <v>42.049280000000003</v>
      </c>
      <c r="T1940">
        <v>-71.002799999999993</v>
      </c>
      <c r="U1940">
        <v>15.95833333</v>
      </c>
      <c r="V1940">
        <v>1</v>
      </c>
      <c r="W1940">
        <v>18</v>
      </c>
      <c r="X1940">
        <v>0</v>
      </c>
      <c r="Y1940">
        <v>5822.3</v>
      </c>
      <c r="Z1940">
        <v>25000024001</v>
      </c>
      <c r="AA1940">
        <v>6142.392167485099</v>
      </c>
      <c r="AB1940" t="s">
        <v>54</v>
      </c>
      <c r="AC1940" t="s">
        <v>64</v>
      </c>
      <c r="AD1940" t="s">
        <v>54</v>
      </c>
      <c r="AE1940" t="s">
        <v>55</v>
      </c>
      <c r="AF1940" t="s">
        <v>8947</v>
      </c>
    </row>
    <row r="1941" spans="1:32" x14ac:dyDescent="0.3">
      <c r="A1941" t="s">
        <v>8948</v>
      </c>
      <c r="B1941" t="s">
        <v>8949</v>
      </c>
      <c r="C1941" t="s">
        <v>8950</v>
      </c>
      <c r="D1941" t="s">
        <v>8951</v>
      </c>
      <c r="E1941" t="s">
        <v>600</v>
      </c>
      <c r="F1941">
        <v>4</v>
      </c>
      <c r="G1941">
        <v>2022</v>
      </c>
      <c r="H1941" s="1">
        <v>44959.532702511577</v>
      </c>
      <c r="I1941" t="s">
        <v>8601</v>
      </c>
      <c r="J1941">
        <v>4242.9799999999996</v>
      </c>
      <c r="K1941">
        <v>0</v>
      </c>
      <c r="L1941" t="s">
        <v>38</v>
      </c>
      <c r="M1941" t="s">
        <v>39</v>
      </c>
      <c r="N1941">
        <v>4222.08</v>
      </c>
      <c r="Q1941">
        <v>20.9</v>
      </c>
      <c r="R1941" t="s">
        <v>673</v>
      </c>
      <c r="S1941">
        <v>27.469667999999999</v>
      </c>
      <c r="T1941">
        <v>-82.458780000000004</v>
      </c>
      <c r="Z1941">
        <v>12000506005</v>
      </c>
      <c r="AA1941">
        <v>3642.0943774000002</v>
      </c>
      <c r="AB1941" t="s">
        <v>41</v>
      </c>
      <c r="AC1941" t="s">
        <v>54</v>
      </c>
      <c r="AD1941" t="s">
        <v>537</v>
      </c>
      <c r="AE1941" t="s">
        <v>73</v>
      </c>
      <c r="AF1941" t="s">
        <v>8952</v>
      </c>
    </row>
    <row r="1942" spans="1:32" x14ac:dyDescent="0.3">
      <c r="A1942" t="s">
        <v>8953</v>
      </c>
      <c r="B1942" t="s">
        <v>8954</v>
      </c>
      <c r="C1942" t="s">
        <v>8955</v>
      </c>
      <c r="D1942" t="s">
        <v>8956</v>
      </c>
      <c r="E1942" t="s">
        <v>247</v>
      </c>
      <c r="F1942">
        <v>1</v>
      </c>
      <c r="G1942">
        <v>2022</v>
      </c>
      <c r="H1942" s="1">
        <v>44978.677527615742</v>
      </c>
      <c r="I1942" t="s">
        <v>8601</v>
      </c>
      <c r="J1942">
        <v>4232</v>
      </c>
      <c r="K1942">
        <v>0</v>
      </c>
      <c r="L1942" t="s">
        <v>38</v>
      </c>
      <c r="M1942" t="s">
        <v>63</v>
      </c>
      <c r="P1942">
        <v>4232</v>
      </c>
      <c r="R1942" t="s">
        <v>38</v>
      </c>
      <c r="S1942">
        <v>42.452930000000002</v>
      </c>
      <c r="T1942">
        <v>-70.956287000000003</v>
      </c>
      <c r="U1942">
        <v>23.266666669999999</v>
      </c>
      <c r="V1942">
        <v>2</v>
      </c>
      <c r="W1942">
        <v>25.8</v>
      </c>
      <c r="X1942">
        <v>0</v>
      </c>
      <c r="Y1942">
        <v>8485.82</v>
      </c>
      <c r="Z1942">
        <v>25000002001</v>
      </c>
      <c r="AA1942">
        <v>9396.6034936920005</v>
      </c>
      <c r="AB1942" t="s">
        <v>54</v>
      </c>
      <c r="AC1942" t="s">
        <v>64</v>
      </c>
      <c r="AD1942" t="s">
        <v>54</v>
      </c>
      <c r="AE1942" t="s">
        <v>65</v>
      </c>
      <c r="AF1942" t="s">
        <v>8957</v>
      </c>
    </row>
    <row r="1943" spans="1:32" x14ac:dyDescent="0.3">
      <c r="A1943" t="s">
        <v>8958</v>
      </c>
      <c r="B1943" t="s">
        <v>8959</v>
      </c>
      <c r="C1943" t="s">
        <v>8960</v>
      </c>
      <c r="D1943" t="s">
        <v>8961</v>
      </c>
      <c r="E1943" t="s">
        <v>61</v>
      </c>
      <c r="F1943">
        <v>1</v>
      </c>
      <c r="G1943">
        <v>2022</v>
      </c>
      <c r="H1943" s="1">
        <v>44972.326075219906</v>
      </c>
      <c r="I1943" t="s">
        <v>8601</v>
      </c>
      <c r="J1943">
        <v>4221</v>
      </c>
      <c r="K1943">
        <v>0</v>
      </c>
      <c r="L1943" t="s">
        <v>38</v>
      </c>
      <c r="M1943" t="s">
        <v>39</v>
      </c>
      <c r="N1943">
        <v>4046</v>
      </c>
      <c r="Q1943">
        <v>176</v>
      </c>
      <c r="R1943" t="s">
        <v>8962</v>
      </c>
      <c r="S1943">
        <v>41.046247000000001</v>
      </c>
      <c r="T1943">
        <v>-73.529960000000003</v>
      </c>
      <c r="U1943">
        <v>14.608333330000001</v>
      </c>
      <c r="V1943">
        <v>1</v>
      </c>
      <c r="W1943">
        <v>24</v>
      </c>
      <c r="X1943">
        <v>0</v>
      </c>
      <c r="Y1943">
        <v>5327.2</v>
      </c>
      <c r="Z1943">
        <v>9001350001</v>
      </c>
      <c r="AA1943">
        <v>8551.6375981352012</v>
      </c>
      <c r="AB1943" t="s">
        <v>54</v>
      </c>
      <c r="AC1943" t="s">
        <v>54</v>
      </c>
      <c r="AD1943" t="s">
        <v>537</v>
      </c>
      <c r="AE1943" t="s">
        <v>65</v>
      </c>
      <c r="AF1943" t="s">
        <v>8963</v>
      </c>
    </row>
    <row r="1944" spans="1:32" x14ac:dyDescent="0.3">
      <c r="A1944" t="s">
        <v>8964</v>
      </c>
      <c r="B1944" t="s">
        <v>8965</v>
      </c>
      <c r="C1944" t="s">
        <v>8966</v>
      </c>
      <c r="D1944" t="s">
        <v>8967</v>
      </c>
      <c r="E1944" t="s">
        <v>854</v>
      </c>
      <c r="F1944">
        <v>8</v>
      </c>
      <c r="G1944">
        <v>2022</v>
      </c>
      <c r="H1944" s="1">
        <v>44979.510437777775</v>
      </c>
      <c r="I1944" t="s">
        <v>8601</v>
      </c>
      <c r="J1944">
        <v>4157</v>
      </c>
      <c r="K1944">
        <v>0</v>
      </c>
      <c r="L1944" t="s">
        <v>38</v>
      </c>
      <c r="M1944" t="s">
        <v>79</v>
      </c>
      <c r="Q1944">
        <v>4157</v>
      </c>
      <c r="R1944" t="s">
        <v>94</v>
      </c>
      <c r="S1944">
        <v>37.11157</v>
      </c>
      <c r="T1944">
        <v>-113.57966999999999</v>
      </c>
      <c r="U1944">
        <v>11.96166667</v>
      </c>
      <c r="V1944">
        <v>2</v>
      </c>
      <c r="W1944">
        <v>17</v>
      </c>
      <c r="X1944">
        <v>0</v>
      </c>
      <c r="Y1944">
        <v>4365.6899999999996</v>
      </c>
      <c r="AB1944" t="s">
        <v>54</v>
      </c>
      <c r="AC1944" t="s">
        <v>54</v>
      </c>
      <c r="AD1944" t="s">
        <v>54</v>
      </c>
      <c r="AE1944" t="s">
        <v>73</v>
      </c>
      <c r="AF1944" t="s">
        <v>8968</v>
      </c>
    </row>
    <row r="1945" spans="1:32" x14ac:dyDescent="0.3">
      <c r="A1945" t="s">
        <v>8969</v>
      </c>
      <c r="B1945" t="s">
        <v>8970</v>
      </c>
      <c r="C1945" t="s">
        <v>8971</v>
      </c>
      <c r="D1945" t="s">
        <v>1454</v>
      </c>
      <c r="E1945" t="s">
        <v>951</v>
      </c>
      <c r="F1945">
        <v>1</v>
      </c>
      <c r="G1945">
        <v>2022</v>
      </c>
      <c r="H1945" s="1">
        <v>44970.541404293981</v>
      </c>
      <c r="I1945" t="s">
        <v>8601</v>
      </c>
      <c r="J1945">
        <v>4156</v>
      </c>
      <c r="K1945">
        <v>0</v>
      </c>
      <c r="L1945" t="s">
        <v>38</v>
      </c>
      <c r="M1945" t="s">
        <v>63</v>
      </c>
      <c r="P1945">
        <v>3647</v>
      </c>
      <c r="R1945" t="s">
        <v>38</v>
      </c>
      <c r="S1945">
        <v>42.944470000000003</v>
      </c>
      <c r="T1945">
        <v>-71.457939999999994</v>
      </c>
      <c r="U1945">
        <v>20.423333329999998</v>
      </c>
      <c r="V1945">
        <v>1</v>
      </c>
      <c r="W1945">
        <v>34</v>
      </c>
      <c r="X1945">
        <v>0</v>
      </c>
      <c r="Y1945">
        <v>7434.28</v>
      </c>
      <c r="Z1945">
        <v>33000051001</v>
      </c>
      <c r="AA1945">
        <v>10593.0314966679</v>
      </c>
      <c r="AB1945" t="s">
        <v>54</v>
      </c>
      <c r="AC1945" t="s">
        <v>64</v>
      </c>
      <c r="AD1945" t="s">
        <v>54</v>
      </c>
      <c r="AE1945" t="s">
        <v>55</v>
      </c>
      <c r="AF1945" t="s">
        <v>8972</v>
      </c>
    </row>
    <row r="1946" spans="1:32" x14ac:dyDescent="0.3">
      <c r="A1946" t="s">
        <v>8973</v>
      </c>
      <c r="B1946" t="s">
        <v>8974</v>
      </c>
      <c r="C1946" t="s">
        <v>8975</v>
      </c>
      <c r="D1946" t="s">
        <v>8976</v>
      </c>
      <c r="E1946" t="s">
        <v>726</v>
      </c>
      <c r="F1946">
        <v>6</v>
      </c>
      <c r="G1946">
        <v>2022</v>
      </c>
      <c r="H1946" s="1">
        <v>44965.638068506945</v>
      </c>
      <c r="I1946" t="s">
        <v>8601</v>
      </c>
      <c r="J1946">
        <v>4155.8999999999996</v>
      </c>
      <c r="K1946">
        <v>0</v>
      </c>
      <c r="L1946" t="s">
        <v>38</v>
      </c>
      <c r="M1946" t="s">
        <v>79</v>
      </c>
      <c r="Q1946">
        <v>4155.91</v>
      </c>
      <c r="R1946" t="s">
        <v>1610</v>
      </c>
      <c r="S1946">
        <v>36.21181</v>
      </c>
      <c r="T1946">
        <v>-94.160340000000005</v>
      </c>
      <c r="U1946">
        <v>14.80833333</v>
      </c>
      <c r="V1946">
        <v>1</v>
      </c>
      <c r="W1946">
        <v>24</v>
      </c>
      <c r="X1946">
        <v>14.3</v>
      </c>
      <c r="Y1946">
        <v>5401.8</v>
      </c>
      <c r="Z1946">
        <v>5000012001</v>
      </c>
      <c r="AA1946">
        <v>6708.5557384519298</v>
      </c>
      <c r="AB1946" t="s">
        <v>54</v>
      </c>
      <c r="AC1946" t="s">
        <v>54</v>
      </c>
      <c r="AD1946" t="s">
        <v>537</v>
      </c>
      <c r="AE1946" t="s">
        <v>73</v>
      </c>
      <c r="AF1946" t="s">
        <v>8977</v>
      </c>
    </row>
    <row r="1947" spans="1:32" x14ac:dyDescent="0.3">
      <c r="A1947" t="s">
        <v>8978</v>
      </c>
      <c r="B1947" t="s">
        <v>8979</v>
      </c>
      <c r="C1947" t="s">
        <v>8980</v>
      </c>
      <c r="D1947" t="s">
        <v>7327</v>
      </c>
      <c r="E1947" t="s">
        <v>715</v>
      </c>
      <c r="F1947">
        <v>7</v>
      </c>
      <c r="G1947">
        <v>2022</v>
      </c>
      <c r="H1947" s="1">
        <v>44965.530019907404</v>
      </c>
      <c r="I1947" t="s">
        <v>8601</v>
      </c>
      <c r="J1947">
        <v>4098</v>
      </c>
      <c r="K1947">
        <v>0</v>
      </c>
      <c r="L1947" t="s">
        <v>38</v>
      </c>
      <c r="M1947" t="s">
        <v>51</v>
      </c>
      <c r="N1947">
        <v>4879</v>
      </c>
      <c r="R1947" t="s">
        <v>52</v>
      </c>
      <c r="S1947">
        <v>40.838030000000003</v>
      </c>
      <c r="T1947">
        <v>-96.68647</v>
      </c>
      <c r="U1947">
        <v>20.125</v>
      </c>
      <c r="V1947">
        <v>2</v>
      </c>
      <c r="W1947">
        <v>27.4</v>
      </c>
      <c r="X1947">
        <v>25</v>
      </c>
      <c r="Y1947">
        <v>7347.7</v>
      </c>
      <c r="Z1947">
        <v>31001425001</v>
      </c>
      <c r="AA1947">
        <v>12201.01616429</v>
      </c>
      <c r="AB1947" t="s">
        <v>41</v>
      </c>
      <c r="AC1947" t="s">
        <v>562</v>
      </c>
      <c r="AD1947" t="s">
        <v>54</v>
      </c>
      <c r="AE1947" t="s">
        <v>65</v>
      </c>
      <c r="AF1947" t="s">
        <v>8981</v>
      </c>
    </row>
    <row r="1948" spans="1:32" x14ac:dyDescent="0.3">
      <c r="A1948" t="s">
        <v>8982</v>
      </c>
      <c r="B1948" t="s">
        <v>8983</v>
      </c>
      <c r="C1948" t="s">
        <v>8984</v>
      </c>
      <c r="D1948" t="s">
        <v>3203</v>
      </c>
      <c r="E1948" t="s">
        <v>600</v>
      </c>
      <c r="F1948">
        <v>4</v>
      </c>
      <c r="G1948">
        <v>2022</v>
      </c>
      <c r="H1948" s="1">
        <v>44973.370958333333</v>
      </c>
      <c r="I1948" t="s">
        <v>8601</v>
      </c>
      <c r="J1948">
        <v>4004</v>
      </c>
      <c r="K1948">
        <v>0</v>
      </c>
      <c r="L1948" t="s">
        <v>38</v>
      </c>
      <c r="M1948" t="s">
        <v>79</v>
      </c>
      <c r="Q1948">
        <v>4004</v>
      </c>
      <c r="R1948" t="s">
        <v>214</v>
      </c>
      <c r="S1948">
        <v>28.274249999999999</v>
      </c>
      <c r="T1948">
        <v>-81.421180000000007</v>
      </c>
      <c r="Z1948">
        <v>12000287001</v>
      </c>
      <c r="AA1948">
        <v>1866.5733684175</v>
      </c>
      <c r="AB1948" t="s">
        <v>54</v>
      </c>
      <c r="AC1948" t="s">
        <v>54</v>
      </c>
      <c r="AD1948" t="s">
        <v>54</v>
      </c>
      <c r="AE1948" t="s">
        <v>73</v>
      </c>
      <c r="AF1948" t="s">
        <v>8985</v>
      </c>
    </row>
    <row r="1949" spans="1:32" x14ac:dyDescent="0.3">
      <c r="A1949" t="s">
        <v>8986</v>
      </c>
      <c r="B1949" t="s">
        <v>8987</v>
      </c>
      <c r="C1949" t="s">
        <v>8988</v>
      </c>
      <c r="D1949" t="s">
        <v>8989</v>
      </c>
      <c r="E1949" t="s">
        <v>50</v>
      </c>
      <c r="F1949">
        <v>10</v>
      </c>
      <c r="G1949">
        <v>2022</v>
      </c>
      <c r="H1949" s="1">
        <v>44972.805859409724</v>
      </c>
      <c r="I1949" t="s">
        <v>8601</v>
      </c>
      <c r="J1949">
        <v>3997</v>
      </c>
      <c r="K1949">
        <v>0</v>
      </c>
      <c r="L1949" t="s">
        <v>38</v>
      </c>
      <c r="M1949" t="s">
        <v>51</v>
      </c>
      <c r="N1949">
        <v>3997</v>
      </c>
      <c r="R1949" t="s">
        <v>52</v>
      </c>
      <c r="S1949">
        <v>45.401131999999997</v>
      </c>
      <c r="T1949">
        <v>-122.761381</v>
      </c>
      <c r="U1949">
        <v>22.833333329999999</v>
      </c>
      <c r="V1949">
        <v>1</v>
      </c>
      <c r="W1949">
        <v>22.6</v>
      </c>
      <c r="X1949">
        <v>0</v>
      </c>
      <c r="Y1949">
        <v>8341.7000000000007</v>
      </c>
      <c r="Z1949">
        <v>41000022005</v>
      </c>
      <c r="AA1949">
        <v>9636.7996178815283</v>
      </c>
      <c r="AB1949" t="s">
        <v>53</v>
      </c>
      <c r="AC1949" t="s">
        <v>42</v>
      </c>
      <c r="AD1949" t="s">
        <v>54</v>
      </c>
      <c r="AE1949" t="s">
        <v>65</v>
      </c>
      <c r="AF1949" t="s">
        <v>8990</v>
      </c>
    </row>
    <row r="1950" spans="1:32" x14ac:dyDescent="0.3">
      <c r="A1950" t="s">
        <v>8991</v>
      </c>
      <c r="B1950" t="s">
        <v>8992</v>
      </c>
      <c r="C1950" t="s">
        <v>8993</v>
      </c>
      <c r="D1950" t="s">
        <v>8994</v>
      </c>
      <c r="E1950" t="s">
        <v>36</v>
      </c>
      <c r="F1950">
        <v>9</v>
      </c>
      <c r="G1950">
        <v>2022</v>
      </c>
      <c r="H1950" s="1">
        <v>44978.839136365743</v>
      </c>
      <c r="I1950" t="s">
        <v>8601</v>
      </c>
      <c r="J1950">
        <v>3751</v>
      </c>
      <c r="K1950">
        <v>0</v>
      </c>
      <c r="L1950" t="s">
        <v>38</v>
      </c>
      <c r="M1950" t="s">
        <v>39</v>
      </c>
      <c r="N1950">
        <v>2183.54</v>
      </c>
      <c r="Q1950">
        <v>165.83</v>
      </c>
      <c r="R1950" t="s">
        <v>52</v>
      </c>
      <c r="S1950">
        <v>37.542794999999998</v>
      </c>
      <c r="T1950">
        <v>-122.231095</v>
      </c>
      <c r="U1950">
        <v>12.670583329999999</v>
      </c>
      <c r="V1950">
        <v>2</v>
      </c>
      <c r="W1950">
        <v>29</v>
      </c>
      <c r="X1950">
        <v>0</v>
      </c>
      <c r="Y1950">
        <v>4625.915</v>
      </c>
      <c r="Z1950">
        <v>6002125001</v>
      </c>
      <c r="AA1950">
        <v>9105.2359435000017</v>
      </c>
      <c r="AB1950" t="s">
        <v>53</v>
      </c>
      <c r="AC1950" t="s">
        <v>536</v>
      </c>
      <c r="AD1950" t="s">
        <v>54</v>
      </c>
      <c r="AE1950" t="s">
        <v>55</v>
      </c>
      <c r="AF1950" t="s">
        <v>8995</v>
      </c>
    </row>
    <row r="1951" spans="1:32" x14ac:dyDescent="0.3">
      <c r="A1951" t="s">
        <v>8996</v>
      </c>
      <c r="B1951" t="s">
        <v>8997</v>
      </c>
      <c r="C1951" t="s">
        <v>8998</v>
      </c>
      <c r="D1951" t="s">
        <v>8658</v>
      </c>
      <c r="E1951" t="s">
        <v>85</v>
      </c>
      <c r="F1951">
        <v>2</v>
      </c>
      <c r="G1951">
        <v>2022</v>
      </c>
      <c r="H1951" s="1">
        <v>44974.674703078701</v>
      </c>
      <c r="I1951" t="s">
        <v>8601</v>
      </c>
      <c r="J1951">
        <v>3717</v>
      </c>
      <c r="K1951">
        <v>0</v>
      </c>
      <c r="L1951" t="s">
        <v>38</v>
      </c>
      <c r="M1951" t="s">
        <v>39</v>
      </c>
      <c r="N1951">
        <v>3212</v>
      </c>
      <c r="Q1951">
        <v>505</v>
      </c>
      <c r="R1951" t="s">
        <v>601</v>
      </c>
      <c r="S1951">
        <v>40.704166999999998</v>
      </c>
      <c r="T1951">
        <v>-73.977221999999998</v>
      </c>
      <c r="U1951">
        <v>27</v>
      </c>
      <c r="V1951">
        <v>1</v>
      </c>
      <c r="W1951">
        <v>60</v>
      </c>
      <c r="X1951">
        <v>0</v>
      </c>
      <c r="Y1951">
        <v>9774</v>
      </c>
      <c r="Z1951">
        <v>36002001007</v>
      </c>
      <c r="AA1951">
        <v>21852.5662644</v>
      </c>
      <c r="AB1951" t="s">
        <v>53</v>
      </c>
      <c r="AC1951" t="s">
        <v>54</v>
      </c>
      <c r="AD1951" t="s">
        <v>54</v>
      </c>
      <c r="AE1951" t="s">
        <v>65</v>
      </c>
      <c r="AF1951" t="s">
        <v>8999</v>
      </c>
    </row>
    <row r="1952" spans="1:32" x14ac:dyDescent="0.3">
      <c r="A1952" t="s">
        <v>9000</v>
      </c>
      <c r="B1952" t="s">
        <v>9001</v>
      </c>
      <c r="C1952" t="s">
        <v>9002</v>
      </c>
      <c r="D1952" t="s">
        <v>9003</v>
      </c>
      <c r="E1952" t="s">
        <v>247</v>
      </c>
      <c r="F1952">
        <v>1</v>
      </c>
      <c r="G1952">
        <v>2022</v>
      </c>
      <c r="H1952" s="1">
        <v>44965.578960590276</v>
      </c>
      <c r="I1952" t="s">
        <v>8601</v>
      </c>
      <c r="J1952">
        <v>3701</v>
      </c>
      <c r="K1952">
        <v>0</v>
      </c>
      <c r="L1952" t="s">
        <v>38</v>
      </c>
      <c r="M1952" t="s">
        <v>79</v>
      </c>
      <c r="Q1952">
        <v>3700.6</v>
      </c>
      <c r="R1952" t="s">
        <v>94</v>
      </c>
      <c r="S1952">
        <v>41.676769999999998</v>
      </c>
      <c r="T1952">
        <v>-71.193933999999999</v>
      </c>
      <c r="U1952">
        <v>24.958333329999999</v>
      </c>
      <c r="V1952">
        <v>1</v>
      </c>
      <c r="W1952">
        <v>30.9</v>
      </c>
      <c r="X1952">
        <v>0</v>
      </c>
      <c r="Y1952">
        <v>9107.7999999999993</v>
      </c>
      <c r="Z1952">
        <v>25000091001</v>
      </c>
      <c r="AA1952">
        <v>11254.071626166</v>
      </c>
      <c r="AB1952" t="s">
        <v>54</v>
      </c>
      <c r="AC1952" t="s">
        <v>54</v>
      </c>
      <c r="AD1952" t="s">
        <v>54</v>
      </c>
      <c r="AE1952" t="s">
        <v>55</v>
      </c>
      <c r="AF1952" t="s">
        <v>9004</v>
      </c>
    </row>
    <row r="1953" spans="1:32" x14ac:dyDescent="0.3">
      <c r="A1953" t="s">
        <v>9005</v>
      </c>
      <c r="B1953" t="s">
        <v>9006</v>
      </c>
      <c r="C1953" t="s">
        <v>9007</v>
      </c>
      <c r="D1953" t="s">
        <v>599</v>
      </c>
      <c r="E1953" t="s">
        <v>726</v>
      </c>
      <c r="F1953">
        <v>6</v>
      </c>
      <c r="G1953">
        <v>2022</v>
      </c>
      <c r="H1953" s="1">
        <v>44985.406331956015</v>
      </c>
      <c r="I1953" t="s">
        <v>8601</v>
      </c>
      <c r="J1953">
        <v>3563</v>
      </c>
      <c r="K1953">
        <v>0</v>
      </c>
      <c r="L1953" t="s">
        <v>38</v>
      </c>
      <c r="M1953" t="s">
        <v>79</v>
      </c>
      <c r="Q1953">
        <v>3563</v>
      </c>
      <c r="R1953" t="s">
        <v>94</v>
      </c>
      <c r="S1953">
        <v>34.844000000000001</v>
      </c>
      <c r="T1953">
        <v>-92.128500000000003</v>
      </c>
      <c r="U1953">
        <v>5.0416666670000003</v>
      </c>
      <c r="V1953">
        <v>1</v>
      </c>
      <c r="W1953">
        <v>12.31</v>
      </c>
      <c r="X1953">
        <v>4.0999999999999996</v>
      </c>
      <c r="Y1953">
        <v>1836.2</v>
      </c>
      <c r="Z1953">
        <v>5000010005</v>
      </c>
      <c r="AA1953">
        <v>3177.5452395626307</v>
      </c>
      <c r="AB1953" t="s">
        <v>41</v>
      </c>
      <c r="AC1953" t="s">
        <v>64</v>
      </c>
      <c r="AD1953" t="s">
        <v>54</v>
      </c>
      <c r="AE1953" t="s">
        <v>65</v>
      </c>
      <c r="AF1953" t="s">
        <v>9008</v>
      </c>
    </row>
    <row r="1954" spans="1:32" x14ac:dyDescent="0.3">
      <c r="A1954" t="s">
        <v>9009</v>
      </c>
      <c r="B1954" t="s">
        <v>9010</v>
      </c>
      <c r="C1954" t="s">
        <v>9011</v>
      </c>
      <c r="D1954" t="s">
        <v>9012</v>
      </c>
      <c r="E1954" t="s">
        <v>36</v>
      </c>
      <c r="F1954">
        <v>9</v>
      </c>
      <c r="G1954">
        <v>2022</v>
      </c>
      <c r="H1954" s="1">
        <v>44951.738693703701</v>
      </c>
      <c r="I1954" t="s">
        <v>8601</v>
      </c>
      <c r="J1954">
        <v>3500</v>
      </c>
      <c r="K1954">
        <v>0</v>
      </c>
      <c r="L1954" t="s">
        <v>38</v>
      </c>
      <c r="M1954" t="s">
        <v>79</v>
      </c>
      <c r="Q1954">
        <v>3500</v>
      </c>
      <c r="R1954" t="s">
        <v>86</v>
      </c>
      <c r="S1954">
        <v>37.691986999999997</v>
      </c>
      <c r="T1954">
        <v>-122.18421600000001</v>
      </c>
      <c r="U1954">
        <v>66.2</v>
      </c>
      <c r="V1954">
        <v>2</v>
      </c>
      <c r="W1954">
        <v>107.8</v>
      </c>
      <c r="X1954">
        <v>0</v>
      </c>
      <c r="Y1954">
        <v>24114.6</v>
      </c>
      <c r="Z1954">
        <v>6002029001</v>
      </c>
      <c r="AA1954">
        <v>5499.5625098739993</v>
      </c>
      <c r="AB1954" t="s">
        <v>407</v>
      </c>
      <c r="AC1954" t="s">
        <v>72</v>
      </c>
      <c r="AD1954" t="s">
        <v>54</v>
      </c>
      <c r="AE1954" t="s">
        <v>73</v>
      </c>
      <c r="AF1954" t="s">
        <v>9013</v>
      </c>
    </row>
    <row r="1955" spans="1:32" x14ac:dyDescent="0.3">
      <c r="A1955" t="s">
        <v>9014</v>
      </c>
      <c r="B1955" t="s">
        <v>9015</v>
      </c>
      <c r="C1955" t="s">
        <v>9016</v>
      </c>
      <c r="D1955" t="s">
        <v>9017</v>
      </c>
      <c r="E1955" t="s">
        <v>117</v>
      </c>
      <c r="F1955">
        <v>5</v>
      </c>
      <c r="G1955">
        <v>2022</v>
      </c>
      <c r="H1955" s="1">
        <v>44943.385657743056</v>
      </c>
      <c r="I1955" t="s">
        <v>8601</v>
      </c>
      <c r="J1955">
        <v>3473.2</v>
      </c>
      <c r="K1955">
        <v>0</v>
      </c>
      <c r="L1955" t="s">
        <v>38</v>
      </c>
      <c r="M1955" t="s">
        <v>51</v>
      </c>
      <c r="N1955">
        <v>3172</v>
      </c>
      <c r="R1955" t="s">
        <v>52</v>
      </c>
      <c r="S1955">
        <v>42.222022000000003</v>
      </c>
      <c r="T1955">
        <v>-89.093305000000001</v>
      </c>
      <c r="U1955">
        <v>28.605833337</v>
      </c>
      <c r="V1955">
        <v>3</v>
      </c>
      <c r="W1955">
        <v>80</v>
      </c>
      <c r="X1955">
        <v>40</v>
      </c>
      <c r="Y1955">
        <v>10344.52</v>
      </c>
      <c r="Z1955">
        <v>17000347001</v>
      </c>
      <c r="AA1955">
        <v>20077.045255417499</v>
      </c>
      <c r="AB1955" t="s">
        <v>53</v>
      </c>
      <c r="AC1955" t="s">
        <v>3356</v>
      </c>
      <c r="AD1955" t="s">
        <v>54</v>
      </c>
      <c r="AE1955" t="s">
        <v>55</v>
      </c>
      <c r="AF1955" t="s">
        <v>9018</v>
      </c>
    </row>
    <row r="1956" spans="1:32" x14ac:dyDescent="0.3">
      <c r="A1956" t="s">
        <v>9019</v>
      </c>
      <c r="B1956" t="s">
        <v>9020</v>
      </c>
      <c r="C1956" t="s">
        <v>9021</v>
      </c>
      <c r="D1956" t="s">
        <v>9022</v>
      </c>
      <c r="E1956" t="s">
        <v>85</v>
      </c>
      <c r="F1956">
        <v>2</v>
      </c>
      <c r="G1956">
        <v>2022</v>
      </c>
      <c r="H1956" s="1">
        <v>44985.433974560183</v>
      </c>
      <c r="I1956" t="s">
        <v>8601</v>
      </c>
      <c r="J1956">
        <v>3433</v>
      </c>
      <c r="K1956">
        <v>0</v>
      </c>
      <c r="L1956" t="s">
        <v>38</v>
      </c>
      <c r="M1956" t="s">
        <v>79</v>
      </c>
      <c r="Q1956">
        <v>3433</v>
      </c>
      <c r="R1956" t="s">
        <v>94</v>
      </c>
      <c r="S1956">
        <v>42.9925</v>
      </c>
      <c r="T1956">
        <v>-74.399666999999994</v>
      </c>
      <c r="U1956">
        <v>0</v>
      </c>
      <c r="V1956">
        <v>1</v>
      </c>
      <c r="W1956">
        <v>13.1</v>
      </c>
      <c r="X1956">
        <v>0</v>
      </c>
      <c r="Y1956">
        <v>0</v>
      </c>
      <c r="Z1956">
        <v>36005031001</v>
      </c>
      <c r="AA1956">
        <v>3148.5905892622995</v>
      </c>
      <c r="AB1956" t="s">
        <v>53</v>
      </c>
      <c r="AC1956" t="s">
        <v>3356</v>
      </c>
      <c r="AD1956" t="s">
        <v>54</v>
      </c>
      <c r="AE1956" t="s">
        <v>65</v>
      </c>
      <c r="AF1956" t="s">
        <v>9023</v>
      </c>
    </row>
    <row r="1957" spans="1:32" x14ac:dyDescent="0.3">
      <c r="A1957" t="s">
        <v>9024</v>
      </c>
      <c r="B1957" t="s">
        <v>9025</v>
      </c>
      <c r="C1957" t="s">
        <v>9026</v>
      </c>
      <c r="D1957" t="s">
        <v>2486</v>
      </c>
      <c r="E1957" t="s">
        <v>600</v>
      </c>
      <c r="F1957">
        <v>4</v>
      </c>
      <c r="G1957">
        <v>2022</v>
      </c>
      <c r="H1957" s="1">
        <v>44964.448653761574</v>
      </c>
      <c r="I1957" t="s">
        <v>8601</v>
      </c>
      <c r="J1957">
        <v>3422</v>
      </c>
      <c r="K1957">
        <v>0</v>
      </c>
      <c r="L1957" t="s">
        <v>38</v>
      </c>
      <c r="M1957" t="s">
        <v>79</v>
      </c>
      <c r="Q1957">
        <v>3422</v>
      </c>
      <c r="R1957" t="s">
        <v>94</v>
      </c>
      <c r="S1957">
        <v>29.620566</v>
      </c>
      <c r="T1957">
        <v>-82.411895000000001</v>
      </c>
      <c r="Z1957">
        <v>12000005003</v>
      </c>
      <c r="AA1957">
        <v>3246.9271374520995</v>
      </c>
      <c r="AB1957" t="s">
        <v>41</v>
      </c>
      <c r="AC1957" t="s">
        <v>54</v>
      </c>
      <c r="AD1957" t="s">
        <v>54</v>
      </c>
      <c r="AE1957" t="s">
        <v>55</v>
      </c>
      <c r="AF1957" t="s">
        <v>9027</v>
      </c>
    </row>
    <row r="1958" spans="1:32" x14ac:dyDescent="0.3">
      <c r="A1958" t="s">
        <v>9028</v>
      </c>
      <c r="B1958" t="s">
        <v>9029</v>
      </c>
      <c r="C1958" t="s">
        <v>9030</v>
      </c>
      <c r="D1958" t="s">
        <v>9031</v>
      </c>
      <c r="E1958" t="s">
        <v>36</v>
      </c>
      <c r="F1958">
        <v>9</v>
      </c>
      <c r="G1958">
        <v>2022</v>
      </c>
      <c r="H1958" s="1">
        <v>44972.488471458331</v>
      </c>
      <c r="I1958" t="s">
        <v>8601</v>
      </c>
      <c r="J1958">
        <v>3355</v>
      </c>
      <c r="K1958">
        <v>0</v>
      </c>
      <c r="L1958" t="s">
        <v>38</v>
      </c>
      <c r="M1958" t="s">
        <v>39</v>
      </c>
      <c r="N1958">
        <v>3085</v>
      </c>
      <c r="Q1958">
        <v>273</v>
      </c>
      <c r="R1958" t="s">
        <v>52</v>
      </c>
      <c r="S1958">
        <v>38.091697000000003</v>
      </c>
      <c r="T1958">
        <v>-122.250298</v>
      </c>
      <c r="U1958">
        <v>14.956666666</v>
      </c>
      <c r="V1958">
        <v>4</v>
      </c>
      <c r="W1958">
        <v>15.5</v>
      </c>
      <c r="X1958">
        <v>0</v>
      </c>
      <c r="Y1958">
        <v>2993.11</v>
      </c>
      <c r="Z1958">
        <v>6002047001</v>
      </c>
      <c r="AA1958">
        <v>5208.1949596820004</v>
      </c>
      <c r="AB1958" t="s">
        <v>87</v>
      </c>
      <c r="AC1958" t="s">
        <v>72</v>
      </c>
      <c r="AD1958" t="s">
        <v>54</v>
      </c>
      <c r="AE1958" t="s">
        <v>73</v>
      </c>
      <c r="AF1958" t="s">
        <v>9032</v>
      </c>
    </row>
    <row r="1959" spans="1:32" x14ac:dyDescent="0.3">
      <c r="A1959" t="s">
        <v>9033</v>
      </c>
      <c r="B1959" t="s">
        <v>9034</v>
      </c>
      <c r="C1959" t="s">
        <v>9035</v>
      </c>
      <c r="D1959" t="s">
        <v>4445</v>
      </c>
      <c r="E1959" t="s">
        <v>1449</v>
      </c>
      <c r="F1959">
        <v>3</v>
      </c>
      <c r="G1959">
        <v>2022</v>
      </c>
      <c r="H1959" s="1">
        <v>44973.549891053241</v>
      </c>
      <c r="I1959" t="s">
        <v>8601</v>
      </c>
      <c r="J1959">
        <v>3325.107</v>
      </c>
      <c r="K1959">
        <v>0</v>
      </c>
      <c r="L1959" t="s">
        <v>38</v>
      </c>
      <c r="M1959" t="s">
        <v>79</v>
      </c>
      <c r="Q1959">
        <v>3325.107</v>
      </c>
      <c r="R1959" t="s">
        <v>94</v>
      </c>
      <c r="S1959">
        <v>38.426951000000003</v>
      </c>
      <c r="T1959">
        <v>-82.432649999999995</v>
      </c>
      <c r="U1959">
        <v>0</v>
      </c>
      <c r="V1959">
        <v>1</v>
      </c>
      <c r="W1959">
        <v>17</v>
      </c>
      <c r="X1959">
        <v>0</v>
      </c>
      <c r="Y1959">
        <v>0</v>
      </c>
      <c r="Z1959">
        <v>54000603001</v>
      </c>
      <c r="AA1959">
        <v>5769.0774938015993</v>
      </c>
      <c r="AB1959" t="s">
        <v>54</v>
      </c>
      <c r="AC1959" t="s">
        <v>64</v>
      </c>
      <c r="AD1959" t="s">
        <v>54</v>
      </c>
      <c r="AE1959" t="s">
        <v>65</v>
      </c>
      <c r="AF1959" t="s">
        <v>9036</v>
      </c>
    </row>
    <row r="1960" spans="1:32" x14ac:dyDescent="0.3">
      <c r="A1960" t="s">
        <v>9037</v>
      </c>
      <c r="B1960" t="s">
        <v>9038</v>
      </c>
      <c r="C1960" t="s">
        <v>9039</v>
      </c>
      <c r="D1960" t="s">
        <v>8832</v>
      </c>
      <c r="E1960" t="s">
        <v>85</v>
      </c>
      <c r="F1960">
        <v>2</v>
      </c>
      <c r="G1960">
        <v>2022</v>
      </c>
      <c r="H1960" s="1">
        <v>44974.421588564815</v>
      </c>
      <c r="I1960" t="s">
        <v>8601</v>
      </c>
      <c r="J1960">
        <v>3276</v>
      </c>
      <c r="K1960">
        <v>0</v>
      </c>
      <c r="L1960" t="s">
        <v>38</v>
      </c>
      <c r="M1960" t="s">
        <v>79</v>
      </c>
      <c r="Q1960">
        <v>3276</v>
      </c>
      <c r="R1960" t="s">
        <v>94</v>
      </c>
      <c r="S1960">
        <v>40.548389</v>
      </c>
      <c r="T1960">
        <v>-74.112250000000003</v>
      </c>
      <c r="U1960">
        <v>29.641666669999999</v>
      </c>
      <c r="V1960">
        <v>1</v>
      </c>
      <c r="W1960">
        <v>39.9</v>
      </c>
      <c r="X1960">
        <v>0</v>
      </c>
      <c r="Y1960">
        <v>10819.4</v>
      </c>
      <c r="Z1960">
        <v>36002001013</v>
      </c>
      <c r="AA1960">
        <v>11658.344102057399</v>
      </c>
      <c r="AB1960" t="s">
        <v>53</v>
      </c>
      <c r="AC1960" t="s">
        <v>54</v>
      </c>
      <c r="AD1960" t="s">
        <v>54</v>
      </c>
      <c r="AE1960" t="s">
        <v>55</v>
      </c>
      <c r="AF1960" t="s">
        <v>9040</v>
      </c>
    </row>
    <row r="1961" spans="1:32" x14ac:dyDescent="0.3">
      <c r="A1961" t="s">
        <v>9041</v>
      </c>
      <c r="B1961" t="s">
        <v>9042</v>
      </c>
      <c r="C1961" t="s">
        <v>9042</v>
      </c>
      <c r="D1961" t="s">
        <v>9043</v>
      </c>
      <c r="E1961" t="s">
        <v>99</v>
      </c>
      <c r="F1961">
        <v>6</v>
      </c>
      <c r="G1961">
        <v>2022</v>
      </c>
      <c r="H1961" s="1">
        <v>44825.516710729164</v>
      </c>
      <c r="I1961" t="s">
        <v>8601</v>
      </c>
      <c r="J1961">
        <v>3245.82</v>
      </c>
      <c r="K1961">
        <v>0</v>
      </c>
      <c r="L1961" t="s">
        <v>38</v>
      </c>
      <c r="M1961" t="s">
        <v>79</v>
      </c>
      <c r="Q1961">
        <v>9737.4599999999991</v>
      </c>
      <c r="R1961" t="s">
        <v>52</v>
      </c>
      <c r="S1961">
        <v>30.616972000000001</v>
      </c>
      <c r="T1961">
        <v>-97.84675</v>
      </c>
      <c r="U1961">
        <v>1.5475833329999999</v>
      </c>
      <c r="V1961">
        <v>1</v>
      </c>
      <c r="W1961">
        <v>4</v>
      </c>
      <c r="X1961">
        <v>4</v>
      </c>
      <c r="Y1961">
        <v>565.02499999999998</v>
      </c>
      <c r="AB1961" t="s">
        <v>41</v>
      </c>
      <c r="AC1961" t="s">
        <v>64</v>
      </c>
      <c r="AD1961" t="s">
        <v>54</v>
      </c>
      <c r="AE1961" t="s">
        <v>73</v>
      </c>
      <c r="AF1961" t="s">
        <v>9044</v>
      </c>
    </row>
    <row r="1962" spans="1:32" x14ac:dyDescent="0.3">
      <c r="A1962" t="s">
        <v>9045</v>
      </c>
      <c r="B1962" t="s">
        <v>9046</v>
      </c>
      <c r="C1962" t="s">
        <v>9047</v>
      </c>
      <c r="D1962" t="s">
        <v>9048</v>
      </c>
      <c r="E1962" t="s">
        <v>117</v>
      </c>
      <c r="F1962">
        <v>5</v>
      </c>
      <c r="G1962">
        <v>2022</v>
      </c>
      <c r="H1962" s="1">
        <v>44958.662849768516</v>
      </c>
      <c r="I1962" t="s">
        <v>8601</v>
      </c>
      <c r="J1962">
        <v>3244</v>
      </c>
      <c r="K1962">
        <v>0</v>
      </c>
      <c r="L1962" t="s">
        <v>38</v>
      </c>
      <c r="M1962" t="s">
        <v>39</v>
      </c>
      <c r="N1962">
        <v>3188</v>
      </c>
      <c r="Q1962">
        <v>56</v>
      </c>
      <c r="R1962" t="s">
        <v>673</v>
      </c>
      <c r="S1962">
        <v>42.35689</v>
      </c>
      <c r="T1962">
        <v>-87.925214999999994</v>
      </c>
      <c r="U1962">
        <v>13.21916667</v>
      </c>
      <c r="V1962">
        <v>4</v>
      </c>
      <c r="W1962">
        <v>47.2</v>
      </c>
      <c r="X1962">
        <v>23.6</v>
      </c>
      <c r="Y1962">
        <v>4824.76</v>
      </c>
      <c r="Z1962">
        <v>17000537002</v>
      </c>
      <c r="AA1962">
        <v>6665.032710642</v>
      </c>
      <c r="AB1962" t="s">
        <v>54</v>
      </c>
      <c r="AC1962" t="s">
        <v>54</v>
      </c>
      <c r="AD1962" t="s">
        <v>537</v>
      </c>
      <c r="AE1962" t="s">
        <v>54</v>
      </c>
      <c r="AF1962" t="s">
        <v>9049</v>
      </c>
    </row>
    <row r="1963" spans="1:32" x14ac:dyDescent="0.3">
      <c r="A1963" t="s">
        <v>9050</v>
      </c>
      <c r="B1963" t="s">
        <v>9051</v>
      </c>
      <c r="C1963" t="s">
        <v>9052</v>
      </c>
      <c r="D1963" t="s">
        <v>799</v>
      </c>
      <c r="E1963" t="s">
        <v>192</v>
      </c>
      <c r="F1963">
        <v>4</v>
      </c>
      <c r="G1963">
        <v>2022</v>
      </c>
      <c r="H1963" s="1">
        <v>44970.462030694442</v>
      </c>
      <c r="I1963" t="s">
        <v>8601</v>
      </c>
      <c r="J1963">
        <v>3230</v>
      </c>
      <c r="K1963">
        <v>0</v>
      </c>
      <c r="L1963" t="s">
        <v>38</v>
      </c>
      <c r="M1963" t="s">
        <v>79</v>
      </c>
      <c r="Q1963">
        <v>3230</v>
      </c>
      <c r="R1963" t="s">
        <v>94</v>
      </c>
      <c r="S1963">
        <v>34.621070000000003</v>
      </c>
      <c r="T1963">
        <v>-86.996489999999994</v>
      </c>
      <c r="U1963">
        <v>21.958666669999999</v>
      </c>
      <c r="V1963">
        <v>8</v>
      </c>
      <c r="W1963">
        <v>36</v>
      </c>
      <c r="X1963">
        <v>35.1</v>
      </c>
      <c r="Y1963">
        <v>7981</v>
      </c>
      <c r="Z1963">
        <v>1000045001</v>
      </c>
      <c r="AA1963">
        <v>9764.4550258094005</v>
      </c>
      <c r="AB1963" t="s">
        <v>53</v>
      </c>
      <c r="AC1963" t="s">
        <v>536</v>
      </c>
      <c r="AD1963" t="s">
        <v>54</v>
      </c>
      <c r="AE1963" t="s">
        <v>73</v>
      </c>
      <c r="AF1963" t="s">
        <v>9053</v>
      </c>
    </row>
    <row r="1964" spans="1:32" x14ac:dyDescent="0.3">
      <c r="A1964" t="s">
        <v>9054</v>
      </c>
      <c r="B1964" t="s">
        <v>9055</v>
      </c>
      <c r="C1964" t="s">
        <v>9056</v>
      </c>
      <c r="D1964" t="s">
        <v>9057</v>
      </c>
      <c r="E1964" t="s">
        <v>253</v>
      </c>
      <c r="F1964">
        <v>5</v>
      </c>
      <c r="G1964">
        <v>2022</v>
      </c>
      <c r="H1964" s="1">
        <v>44974.436087291666</v>
      </c>
      <c r="I1964" t="s">
        <v>8601</v>
      </c>
      <c r="J1964">
        <v>3161.37</v>
      </c>
      <c r="K1964">
        <v>0</v>
      </c>
      <c r="L1964" t="s">
        <v>38</v>
      </c>
      <c r="M1964" t="s">
        <v>79</v>
      </c>
      <c r="Q1964">
        <v>3161.37</v>
      </c>
      <c r="R1964" t="s">
        <v>52</v>
      </c>
      <c r="S1964">
        <v>37.954444000000002</v>
      </c>
      <c r="T1964">
        <v>-87.568250000000006</v>
      </c>
      <c r="U1964">
        <v>13.465666667000001</v>
      </c>
      <c r="V1964">
        <v>3</v>
      </c>
      <c r="W1964">
        <v>40</v>
      </c>
      <c r="X1964">
        <v>12.7</v>
      </c>
      <c r="Y1964">
        <v>4020.6</v>
      </c>
      <c r="Z1964">
        <v>18000851001</v>
      </c>
      <c r="AA1964">
        <v>8376.8170680200001</v>
      </c>
      <c r="AB1964" t="s">
        <v>407</v>
      </c>
      <c r="AC1964" t="s">
        <v>562</v>
      </c>
      <c r="AD1964" t="s">
        <v>54</v>
      </c>
      <c r="AE1964" t="s">
        <v>73</v>
      </c>
      <c r="AF1964" t="s">
        <v>9058</v>
      </c>
    </row>
    <row r="1965" spans="1:32" x14ac:dyDescent="0.3">
      <c r="A1965" t="s">
        <v>9059</v>
      </c>
      <c r="B1965" t="s">
        <v>9060</v>
      </c>
      <c r="C1965" t="s">
        <v>9060</v>
      </c>
      <c r="D1965" t="s">
        <v>3430</v>
      </c>
      <c r="E1965" t="s">
        <v>99</v>
      </c>
      <c r="F1965">
        <v>6</v>
      </c>
      <c r="G1965">
        <v>2022</v>
      </c>
      <c r="H1965" s="1">
        <v>44826.570422418983</v>
      </c>
      <c r="I1965" t="s">
        <v>8601</v>
      </c>
      <c r="J1965">
        <v>3154.4</v>
      </c>
      <c r="K1965">
        <v>0</v>
      </c>
      <c r="L1965" t="s">
        <v>38</v>
      </c>
      <c r="M1965" t="s">
        <v>79</v>
      </c>
      <c r="Q1965">
        <v>3154.4</v>
      </c>
      <c r="R1965" t="s">
        <v>94</v>
      </c>
      <c r="S1965">
        <v>27.498694</v>
      </c>
      <c r="T1965">
        <v>-99.493806000000006</v>
      </c>
      <c r="U1965">
        <v>9.1973333329999996</v>
      </c>
      <c r="V1965">
        <v>1</v>
      </c>
      <c r="W1965">
        <v>14</v>
      </c>
      <c r="X1965">
        <v>14</v>
      </c>
      <c r="Y1965">
        <v>3358.174</v>
      </c>
      <c r="Z1965">
        <v>48001125001</v>
      </c>
      <c r="AA1965">
        <v>4619.9967177319004</v>
      </c>
      <c r="AB1965" t="s">
        <v>54</v>
      </c>
      <c r="AC1965" t="s">
        <v>64</v>
      </c>
      <c r="AD1965" t="s">
        <v>54</v>
      </c>
      <c r="AE1965" t="s">
        <v>44</v>
      </c>
      <c r="AF1965" t="s">
        <v>9061</v>
      </c>
    </row>
    <row r="1966" spans="1:32" x14ac:dyDescent="0.3">
      <c r="A1966" t="s">
        <v>9062</v>
      </c>
      <c r="B1966" t="s">
        <v>9063</v>
      </c>
      <c r="C1966" t="s">
        <v>9064</v>
      </c>
      <c r="D1966" t="s">
        <v>2719</v>
      </c>
      <c r="E1966" t="s">
        <v>36</v>
      </c>
      <c r="F1966">
        <v>9</v>
      </c>
      <c r="G1966">
        <v>2022</v>
      </c>
      <c r="H1966" s="1">
        <v>44974.685034930553</v>
      </c>
      <c r="I1966" t="s">
        <v>8601</v>
      </c>
      <c r="J1966">
        <v>3130.19</v>
      </c>
      <c r="K1966">
        <v>0</v>
      </c>
      <c r="L1966" t="s">
        <v>38</v>
      </c>
      <c r="M1966" t="s">
        <v>51</v>
      </c>
      <c r="N1966">
        <v>3130.19</v>
      </c>
      <c r="R1966" t="s">
        <v>52</v>
      </c>
      <c r="S1966">
        <v>38.012799999999999</v>
      </c>
      <c r="T1966">
        <v>-121.8343</v>
      </c>
      <c r="U1966">
        <v>7.6395</v>
      </c>
      <c r="V1966">
        <v>2</v>
      </c>
      <c r="W1966">
        <v>31.1</v>
      </c>
      <c r="X1966">
        <v>19.5</v>
      </c>
      <c r="Y1966">
        <v>2786.5859999999998</v>
      </c>
      <c r="Z1966">
        <v>6002023001</v>
      </c>
      <c r="AA1966">
        <v>6719.6641263030006</v>
      </c>
      <c r="AB1966" t="s">
        <v>53</v>
      </c>
      <c r="AC1966" t="s">
        <v>42</v>
      </c>
      <c r="AD1966" t="s">
        <v>54</v>
      </c>
      <c r="AE1966" t="s">
        <v>73</v>
      </c>
      <c r="AF1966" t="s">
        <v>9065</v>
      </c>
    </row>
    <row r="1967" spans="1:32" x14ac:dyDescent="0.3">
      <c r="A1967" t="s">
        <v>9066</v>
      </c>
      <c r="B1967" t="s">
        <v>9067</v>
      </c>
      <c r="C1967" t="s">
        <v>9068</v>
      </c>
      <c r="D1967" t="s">
        <v>910</v>
      </c>
      <c r="E1967" t="s">
        <v>111</v>
      </c>
      <c r="F1967">
        <v>4</v>
      </c>
      <c r="G1967">
        <v>2022</v>
      </c>
      <c r="H1967" s="1">
        <v>44957.610899710649</v>
      </c>
      <c r="I1967" t="s">
        <v>8601</v>
      </c>
      <c r="J1967">
        <v>3099</v>
      </c>
      <c r="K1967">
        <v>0</v>
      </c>
      <c r="L1967" t="s">
        <v>38</v>
      </c>
      <c r="M1967" t="s">
        <v>79</v>
      </c>
      <c r="Q1967">
        <v>3099</v>
      </c>
      <c r="R1967" t="s">
        <v>94</v>
      </c>
      <c r="S1967">
        <v>33.750830000000001</v>
      </c>
      <c r="T1967">
        <v>-84.391419999999997</v>
      </c>
      <c r="U1967">
        <v>18.574999999999999</v>
      </c>
      <c r="V1967">
        <v>1</v>
      </c>
      <c r="W1967">
        <v>38</v>
      </c>
      <c r="X1967">
        <v>24</v>
      </c>
      <c r="Y1967">
        <v>6770.7</v>
      </c>
      <c r="Z1967">
        <v>13000016001</v>
      </c>
      <c r="AA1967">
        <v>10485.589712534598</v>
      </c>
      <c r="AB1967" t="s">
        <v>41</v>
      </c>
      <c r="AC1967" t="s">
        <v>54</v>
      </c>
      <c r="AD1967" t="s">
        <v>54</v>
      </c>
      <c r="AE1967" t="s">
        <v>73</v>
      </c>
      <c r="AF1967" t="s">
        <v>9069</v>
      </c>
    </row>
    <row r="1968" spans="1:32" x14ac:dyDescent="0.3">
      <c r="A1968" t="s">
        <v>9070</v>
      </c>
      <c r="B1968" t="s">
        <v>9071</v>
      </c>
      <c r="C1968" t="s">
        <v>9072</v>
      </c>
      <c r="D1968" t="s">
        <v>9073</v>
      </c>
      <c r="E1968" t="s">
        <v>247</v>
      </c>
      <c r="F1968">
        <v>1</v>
      </c>
      <c r="G1968">
        <v>2022</v>
      </c>
      <c r="H1968" s="1">
        <v>44973.465673553241</v>
      </c>
      <c r="I1968" t="s">
        <v>8601</v>
      </c>
      <c r="J1968">
        <v>3088</v>
      </c>
      <c r="K1968">
        <v>0</v>
      </c>
      <c r="L1968" t="s">
        <v>38</v>
      </c>
      <c r="M1968" t="s">
        <v>79</v>
      </c>
      <c r="Q1968">
        <v>3088</v>
      </c>
      <c r="R1968" t="s">
        <v>94</v>
      </c>
      <c r="S1968">
        <v>41.898890999999999</v>
      </c>
      <c r="T1968">
        <v>-71.337682999999998</v>
      </c>
      <c r="U1968">
        <v>3.8166666669999998</v>
      </c>
      <c r="V1968">
        <v>1</v>
      </c>
      <c r="W1968">
        <v>8.6</v>
      </c>
      <c r="X1968">
        <v>0</v>
      </c>
      <c r="Y1968">
        <v>1389.3</v>
      </c>
      <c r="Z1968">
        <v>25000070001</v>
      </c>
      <c r="AA1968">
        <v>1249.2383714482005</v>
      </c>
      <c r="AB1968" t="s">
        <v>54</v>
      </c>
      <c r="AC1968" t="s">
        <v>64</v>
      </c>
      <c r="AD1968" t="s">
        <v>54</v>
      </c>
      <c r="AE1968" t="s">
        <v>65</v>
      </c>
      <c r="AF1968" t="s">
        <v>9074</v>
      </c>
    </row>
    <row r="1969" spans="1:32" x14ac:dyDescent="0.3">
      <c r="A1969" t="s">
        <v>9075</v>
      </c>
      <c r="B1969" t="s">
        <v>9076</v>
      </c>
      <c r="C1969" t="s">
        <v>9077</v>
      </c>
      <c r="D1969" t="s">
        <v>9078</v>
      </c>
      <c r="E1969" t="s">
        <v>600</v>
      </c>
      <c r="F1969">
        <v>4</v>
      </c>
      <c r="G1969">
        <v>2022</v>
      </c>
      <c r="H1969" s="1">
        <v>44964.642245057868</v>
      </c>
      <c r="I1969" t="s">
        <v>8601</v>
      </c>
      <c r="J1969">
        <v>3048.8</v>
      </c>
      <c r="K1969">
        <v>0</v>
      </c>
      <c r="L1969" t="s">
        <v>38</v>
      </c>
      <c r="M1969" t="s">
        <v>51</v>
      </c>
      <c r="N1969">
        <v>3048.8</v>
      </c>
      <c r="R1969" t="s">
        <v>214</v>
      </c>
      <c r="S1969">
        <v>30.392575000000001</v>
      </c>
      <c r="T1969">
        <v>-84.322783000000001</v>
      </c>
      <c r="Z1969">
        <v>12000052002</v>
      </c>
      <c r="AA1969">
        <v>8103.6599897149999</v>
      </c>
      <c r="AB1969" t="s">
        <v>53</v>
      </c>
      <c r="AC1969" t="s">
        <v>42</v>
      </c>
      <c r="AD1969" t="s">
        <v>537</v>
      </c>
      <c r="AE1969" t="s">
        <v>73</v>
      </c>
      <c r="AF1969" t="s">
        <v>9079</v>
      </c>
    </row>
    <row r="1970" spans="1:32" x14ac:dyDescent="0.3">
      <c r="A1970" t="s">
        <v>9080</v>
      </c>
      <c r="B1970" t="s">
        <v>9081</v>
      </c>
      <c r="C1970" t="s">
        <v>9082</v>
      </c>
      <c r="D1970" t="s">
        <v>9083</v>
      </c>
      <c r="E1970" t="s">
        <v>61</v>
      </c>
      <c r="F1970">
        <v>1</v>
      </c>
      <c r="G1970">
        <v>2022</v>
      </c>
      <c r="H1970" s="1">
        <v>44980.54513554398</v>
      </c>
      <c r="I1970" t="s">
        <v>8601</v>
      </c>
      <c r="J1970">
        <v>3037.5</v>
      </c>
      <c r="K1970">
        <v>0</v>
      </c>
      <c r="L1970" t="s">
        <v>38</v>
      </c>
      <c r="M1970" t="s">
        <v>79</v>
      </c>
      <c r="Q1970">
        <v>3037.48</v>
      </c>
      <c r="R1970" t="s">
        <v>94</v>
      </c>
      <c r="S1970">
        <v>41.104382999999999</v>
      </c>
      <c r="T1970">
        <v>-73.411124999999998</v>
      </c>
      <c r="U1970">
        <v>11.40833333</v>
      </c>
      <c r="V1970">
        <v>1</v>
      </c>
      <c r="W1970">
        <v>18</v>
      </c>
      <c r="X1970">
        <v>0</v>
      </c>
      <c r="Y1970">
        <v>4160.2</v>
      </c>
      <c r="Z1970">
        <v>9001030001</v>
      </c>
      <c r="AA1970">
        <v>4383.2605832009003</v>
      </c>
      <c r="AB1970" t="s">
        <v>54</v>
      </c>
      <c r="AC1970" t="s">
        <v>54</v>
      </c>
      <c r="AD1970" t="s">
        <v>54</v>
      </c>
      <c r="AE1970" t="s">
        <v>55</v>
      </c>
      <c r="AF1970" t="s">
        <v>9084</v>
      </c>
    </row>
    <row r="1971" spans="1:32" x14ac:dyDescent="0.3">
      <c r="A1971" t="s">
        <v>9085</v>
      </c>
      <c r="B1971" t="s">
        <v>9086</v>
      </c>
      <c r="C1971" t="s">
        <v>9087</v>
      </c>
      <c r="D1971" t="s">
        <v>9088</v>
      </c>
      <c r="E1971" t="s">
        <v>36</v>
      </c>
      <c r="F1971">
        <v>9</v>
      </c>
      <c r="G1971">
        <v>2022</v>
      </c>
      <c r="H1971" s="1">
        <v>44960.650223773147</v>
      </c>
      <c r="I1971" t="s">
        <v>8601</v>
      </c>
      <c r="J1971">
        <v>3030</v>
      </c>
      <c r="K1971">
        <v>0</v>
      </c>
      <c r="L1971" t="s">
        <v>38</v>
      </c>
      <c r="M1971" t="s">
        <v>79</v>
      </c>
      <c r="Q1971">
        <v>3030</v>
      </c>
      <c r="R1971" t="s">
        <v>52</v>
      </c>
      <c r="S1971">
        <v>36.986846999999997</v>
      </c>
      <c r="T1971">
        <v>-121.538825</v>
      </c>
      <c r="U1971">
        <v>0</v>
      </c>
      <c r="V1971">
        <v>1</v>
      </c>
      <c r="W1971">
        <v>8.5</v>
      </c>
      <c r="X1971">
        <v>0</v>
      </c>
      <c r="Y1971">
        <v>0</v>
      </c>
      <c r="AB1971" t="s">
        <v>952</v>
      </c>
      <c r="AC1971" t="s">
        <v>54</v>
      </c>
      <c r="AD1971" t="s">
        <v>54</v>
      </c>
      <c r="AE1971" t="s">
        <v>73</v>
      </c>
      <c r="AF1971" t="s">
        <v>9089</v>
      </c>
    </row>
    <row r="1972" spans="1:32" x14ac:dyDescent="0.3">
      <c r="A1972" t="s">
        <v>9090</v>
      </c>
      <c r="B1972" t="s">
        <v>9091</v>
      </c>
      <c r="C1972" t="s">
        <v>9092</v>
      </c>
      <c r="D1972" t="s">
        <v>9093</v>
      </c>
      <c r="E1972" t="s">
        <v>726</v>
      </c>
      <c r="F1972">
        <v>6</v>
      </c>
      <c r="G1972">
        <v>2022</v>
      </c>
      <c r="H1972" s="1">
        <v>44952.428331423609</v>
      </c>
      <c r="I1972" t="s">
        <v>8601</v>
      </c>
      <c r="J1972">
        <v>3017.68</v>
      </c>
      <c r="K1972">
        <v>0</v>
      </c>
      <c r="L1972" t="s">
        <v>38</v>
      </c>
      <c r="M1972" t="s">
        <v>51</v>
      </c>
      <c r="N1972">
        <v>3017.68</v>
      </c>
      <c r="R1972" t="s">
        <v>52</v>
      </c>
      <c r="S1972">
        <v>34.80368</v>
      </c>
      <c r="T1972">
        <v>-92.20138</v>
      </c>
      <c r="U1972">
        <v>5.3077500000000004</v>
      </c>
      <c r="V1972">
        <v>1</v>
      </c>
      <c r="W1972">
        <v>6.6</v>
      </c>
      <c r="X1972">
        <v>5.18</v>
      </c>
      <c r="Y1972">
        <v>1933.325</v>
      </c>
      <c r="Z1972">
        <v>5000003003</v>
      </c>
      <c r="AA1972">
        <v>2119.3347182090597</v>
      </c>
      <c r="AB1972" t="s">
        <v>41</v>
      </c>
      <c r="AC1972" t="s">
        <v>54</v>
      </c>
      <c r="AD1972" t="s">
        <v>54</v>
      </c>
      <c r="AE1972" t="s">
        <v>438</v>
      </c>
      <c r="AF1972" t="s">
        <v>9094</v>
      </c>
    </row>
    <row r="1973" spans="1:32" x14ac:dyDescent="0.3">
      <c r="A1973" t="s">
        <v>9095</v>
      </c>
      <c r="B1973" t="s">
        <v>9096</v>
      </c>
      <c r="C1973" t="s">
        <v>9097</v>
      </c>
      <c r="D1973" t="s">
        <v>9098</v>
      </c>
      <c r="E1973" t="s">
        <v>1064</v>
      </c>
      <c r="F1973">
        <v>3</v>
      </c>
      <c r="G1973">
        <v>2022</v>
      </c>
      <c r="H1973" s="1">
        <v>44978.472383449072</v>
      </c>
      <c r="I1973" t="s">
        <v>8601</v>
      </c>
      <c r="J1973">
        <v>3000.9580000000001</v>
      </c>
      <c r="K1973">
        <v>0</v>
      </c>
      <c r="L1973" t="s">
        <v>38</v>
      </c>
      <c r="M1973" t="s">
        <v>51</v>
      </c>
      <c r="N1973">
        <v>3000.9580000000001</v>
      </c>
      <c r="R1973" t="s">
        <v>86</v>
      </c>
      <c r="S1973">
        <v>38.387222000000001</v>
      </c>
      <c r="T1973">
        <v>-75.068611000000004</v>
      </c>
      <c r="U1973">
        <v>5.0744166670000004</v>
      </c>
      <c r="V1973">
        <v>1</v>
      </c>
      <c r="W1973">
        <v>14</v>
      </c>
      <c r="X1973">
        <v>0</v>
      </c>
      <c r="Y1973">
        <v>1857.6020000000001</v>
      </c>
      <c r="Z1973">
        <v>24000086001</v>
      </c>
      <c r="AA1973">
        <v>4513.1012477552104</v>
      </c>
      <c r="AB1973" t="s">
        <v>87</v>
      </c>
      <c r="AC1973" t="s">
        <v>54</v>
      </c>
      <c r="AD1973" t="s">
        <v>975</v>
      </c>
      <c r="AE1973" t="s">
        <v>73</v>
      </c>
      <c r="AF1973" t="s">
        <v>9099</v>
      </c>
    </row>
    <row r="1974" spans="1:32" x14ac:dyDescent="0.3">
      <c r="A1974" t="s">
        <v>9100</v>
      </c>
      <c r="B1974" t="s">
        <v>9101</v>
      </c>
      <c r="C1974" t="s">
        <v>9102</v>
      </c>
      <c r="D1974" t="s">
        <v>6369</v>
      </c>
      <c r="E1974" t="s">
        <v>36</v>
      </c>
      <c r="F1974">
        <v>9</v>
      </c>
      <c r="G1974">
        <v>2022</v>
      </c>
      <c r="H1974" s="1">
        <v>44957.742360833334</v>
      </c>
      <c r="I1974" t="s">
        <v>8601</v>
      </c>
      <c r="J1974">
        <v>2996</v>
      </c>
      <c r="K1974">
        <v>0</v>
      </c>
      <c r="L1974" t="s">
        <v>38</v>
      </c>
      <c r="M1974" t="s">
        <v>79</v>
      </c>
      <c r="Q1974">
        <v>2996</v>
      </c>
      <c r="R1974" t="s">
        <v>214</v>
      </c>
      <c r="S1974">
        <v>38.220275000000001</v>
      </c>
      <c r="T1974">
        <v>-122.080276</v>
      </c>
      <c r="U1974">
        <v>13.023250000000001</v>
      </c>
      <c r="V1974">
        <v>5</v>
      </c>
      <c r="W1974">
        <v>23.7</v>
      </c>
      <c r="X1974">
        <v>52.9</v>
      </c>
      <c r="Y1974">
        <v>4752.5709999999999</v>
      </c>
      <c r="Z1974">
        <v>6002038001</v>
      </c>
      <c r="AA1974">
        <v>7284.1887548000004</v>
      </c>
      <c r="AB1974" t="s">
        <v>53</v>
      </c>
      <c r="AC1974" t="s">
        <v>42</v>
      </c>
      <c r="AD1974" t="s">
        <v>54</v>
      </c>
      <c r="AE1974" t="s">
        <v>55</v>
      </c>
      <c r="AF1974" t="s">
        <v>9103</v>
      </c>
    </row>
    <row r="1975" spans="1:32" x14ac:dyDescent="0.3">
      <c r="A1975" t="s">
        <v>9104</v>
      </c>
      <c r="B1975" t="s">
        <v>9105</v>
      </c>
      <c r="C1975" t="s">
        <v>9106</v>
      </c>
      <c r="D1975" t="s">
        <v>9107</v>
      </c>
      <c r="E1975" t="s">
        <v>253</v>
      </c>
      <c r="F1975">
        <v>5</v>
      </c>
      <c r="G1975">
        <v>2022</v>
      </c>
      <c r="H1975" s="1">
        <v>44971.584422939814</v>
      </c>
      <c r="I1975" t="s">
        <v>8601</v>
      </c>
      <c r="J1975">
        <v>2979.63</v>
      </c>
      <c r="K1975">
        <v>0</v>
      </c>
      <c r="L1975" t="s">
        <v>38</v>
      </c>
      <c r="M1975" t="s">
        <v>51</v>
      </c>
      <c r="N1975">
        <v>3285.04</v>
      </c>
      <c r="R1975" t="s">
        <v>490</v>
      </c>
      <c r="S1975">
        <v>41.622777999999997</v>
      </c>
      <c r="T1975">
        <v>-87.513082999999995</v>
      </c>
      <c r="U1975">
        <v>33.522941670000002</v>
      </c>
      <c r="V1975">
        <v>1</v>
      </c>
      <c r="W1975">
        <v>37.799999999999997</v>
      </c>
      <c r="X1975">
        <v>37.783000000000001</v>
      </c>
      <c r="Y1975">
        <v>12214.0946</v>
      </c>
      <c r="Z1975">
        <v>18000106001</v>
      </c>
      <c r="AA1975">
        <v>9833.6548189800014</v>
      </c>
      <c r="AB1975" t="s">
        <v>53</v>
      </c>
      <c r="AC1975" t="s">
        <v>72</v>
      </c>
      <c r="AD1975" t="s">
        <v>54</v>
      </c>
      <c r="AE1975" t="s">
        <v>65</v>
      </c>
      <c r="AF1975" t="s">
        <v>9108</v>
      </c>
    </row>
    <row r="1976" spans="1:32" x14ac:dyDescent="0.3">
      <c r="A1976" t="s">
        <v>9109</v>
      </c>
      <c r="B1976" t="s">
        <v>9110</v>
      </c>
      <c r="C1976" t="s">
        <v>9111</v>
      </c>
      <c r="D1976" t="s">
        <v>1223</v>
      </c>
      <c r="E1976" t="s">
        <v>525</v>
      </c>
      <c r="F1976">
        <v>2</v>
      </c>
      <c r="G1976">
        <v>2022</v>
      </c>
      <c r="H1976" s="1">
        <v>44978.550303414355</v>
      </c>
      <c r="I1976" t="s">
        <v>8601</v>
      </c>
      <c r="J1976">
        <v>2944.88</v>
      </c>
      <c r="K1976">
        <v>0</v>
      </c>
      <c r="L1976" t="s">
        <v>38</v>
      </c>
      <c r="M1976" t="s">
        <v>79</v>
      </c>
      <c r="Q1976">
        <v>2944.88</v>
      </c>
      <c r="R1976" t="s">
        <v>94</v>
      </c>
      <c r="S1976">
        <v>40.847079999999998</v>
      </c>
      <c r="T1976">
        <v>-74.347696999999997</v>
      </c>
      <c r="U1976">
        <v>8.8591666670000002</v>
      </c>
      <c r="V1976">
        <v>1</v>
      </c>
      <c r="W1976">
        <v>0</v>
      </c>
      <c r="X1976">
        <v>0</v>
      </c>
      <c r="Y1976">
        <v>3229.53</v>
      </c>
      <c r="Z1976">
        <v>34001347001</v>
      </c>
      <c r="AA1976">
        <v>5400.1333333709799</v>
      </c>
      <c r="AB1976" t="s">
        <v>54</v>
      </c>
      <c r="AC1976" t="s">
        <v>54</v>
      </c>
      <c r="AD1976" t="s">
        <v>54</v>
      </c>
      <c r="AE1976" t="s">
        <v>55</v>
      </c>
      <c r="AF1976" t="s">
        <v>9112</v>
      </c>
    </row>
    <row r="1977" spans="1:32" x14ac:dyDescent="0.3">
      <c r="A1977" t="s">
        <v>9113</v>
      </c>
      <c r="B1977" t="s">
        <v>9114</v>
      </c>
      <c r="C1977" t="s">
        <v>9115</v>
      </c>
      <c r="D1977" t="s">
        <v>9116</v>
      </c>
      <c r="E1977" t="s">
        <v>1083</v>
      </c>
      <c r="F1977">
        <v>8</v>
      </c>
      <c r="G1977">
        <v>2022</v>
      </c>
      <c r="H1977" s="1">
        <v>45106.407609699076</v>
      </c>
      <c r="I1977" t="s">
        <v>8601</v>
      </c>
      <c r="J1977">
        <v>2922.02</v>
      </c>
      <c r="K1977">
        <v>0</v>
      </c>
      <c r="L1977" t="s">
        <v>38</v>
      </c>
      <c r="M1977" t="s">
        <v>39</v>
      </c>
      <c r="N1977">
        <v>4039</v>
      </c>
      <c r="Q1977">
        <v>6.42</v>
      </c>
      <c r="R1977" t="s">
        <v>52</v>
      </c>
      <c r="S1977">
        <v>43.595111000000003</v>
      </c>
      <c r="T1977">
        <v>-96.660027999999997</v>
      </c>
      <c r="U1977">
        <v>17.30083333</v>
      </c>
      <c r="V1977">
        <v>1</v>
      </c>
      <c r="W1977">
        <v>21</v>
      </c>
      <c r="X1977">
        <v>21</v>
      </c>
      <c r="Y1977">
        <v>6317.67</v>
      </c>
      <c r="Z1977">
        <v>46000110001</v>
      </c>
      <c r="AA1977">
        <v>4756.5752568844</v>
      </c>
      <c r="AB1977" t="s">
        <v>53</v>
      </c>
      <c r="AC1977" t="s">
        <v>562</v>
      </c>
      <c r="AD1977" t="s">
        <v>54</v>
      </c>
      <c r="AE1977" t="s">
        <v>800</v>
      </c>
      <c r="AF1977" t="s">
        <v>9117</v>
      </c>
    </row>
    <row r="1978" spans="1:32" x14ac:dyDescent="0.3">
      <c r="A1978" t="s">
        <v>9118</v>
      </c>
      <c r="B1978" t="s">
        <v>9119</v>
      </c>
      <c r="C1978" t="s">
        <v>9119</v>
      </c>
      <c r="D1978" t="s">
        <v>9120</v>
      </c>
      <c r="E1978" t="s">
        <v>99</v>
      </c>
      <c r="F1978">
        <v>6</v>
      </c>
      <c r="G1978">
        <v>2022</v>
      </c>
      <c r="H1978" s="1">
        <v>44817.613031446759</v>
      </c>
      <c r="I1978" t="s">
        <v>8601</v>
      </c>
      <c r="J1978">
        <v>2919.31</v>
      </c>
      <c r="K1978">
        <v>0</v>
      </c>
      <c r="L1978" t="s">
        <v>38</v>
      </c>
      <c r="M1978" t="s">
        <v>679</v>
      </c>
      <c r="O1978">
        <v>2919</v>
      </c>
      <c r="R1978" t="s">
        <v>52</v>
      </c>
      <c r="S1978">
        <v>33.922258999999997</v>
      </c>
      <c r="T1978">
        <v>-98.475954000000002</v>
      </c>
      <c r="U1978">
        <v>12.9625</v>
      </c>
      <c r="V1978">
        <v>2</v>
      </c>
      <c r="W1978">
        <v>19.91</v>
      </c>
      <c r="X1978">
        <v>0</v>
      </c>
      <c r="Y1978">
        <v>2872.93</v>
      </c>
      <c r="Z1978">
        <v>48004362001</v>
      </c>
      <c r="AA1978">
        <v>5645.2462849700005</v>
      </c>
      <c r="AB1978" t="s">
        <v>53</v>
      </c>
      <c r="AC1978" t="s">
        <v>54</v>
      </c>
      <c r="AD1978" t="s">
        <v>54</v>
      </c>
      <c r="AE1978" t="s">
        <v>73</v>
      </c>
      <c r="AF1978" t="s">
        <v>9121</v>
      </c>
    </row>
    <row r="1979" spans="1:32" x14ac:dyDescent="0.3">
      <c r="A1979" t="s">
        <v>9122</v>
      </c>
      <c r="B1979" t="s">
        <v>9123</v>
      </c>
      <c r="C1979" t="s">
        <v>9124</v>
      </c>
      <c r="D1979" t="s">
        <v>930</v>
      </c>
      <c r="E1979" t="s">
        <v>36</v>
      </c>
      <c r="F1979">
        <v>9</v>
      </c>
      <c r="G1979">
        <v>2022</v>
      </c>
      <c r="H1979" s="1">
        <v>44973.664897939816</v>
      </c>
      <c r="I1979" t="s">
        <v>8601</v>
      </c>
      <c r="J1979">
        <v>2799</v>
      </c>
      <c r="K1979">
        <v>0</v>
      </c>
      <c r="L1979" t="s">
        <v>38</v>
      </c>
      <c r="M1979" t="s">
        <v>79</v>
      </c>
      <c r="Q1979">
        <v>2799</v>
      </c>
      <c r="R1979" t="s">
        <v>94</v>
      </c>
      <c r="S1979">
        <v>38.251882999999999</v>
      </c>
      <c r="T1979">
        <v>-122.441304</v>
      </c>
      <c r="U1979">
        <v>2.061083333</v>
      </c>
      <c r="V1979">
        <v>2</v>
      </c>
      <c r="W1979">
        <v>16</v>
      </c>
      <c r="X1979">
        <v>3</v>
      </c>
      <c r="Y1979">
        <v>752.50800000000004</v>
      </c>
      <c r="Z1979">
        <v>6002069001</v>
      </c>
      <c r="AA1979">
        <v>1023.4285200494</v>
      </c>
      <c r="AB1979" t="s">
        <v>41</v>
      </c>
      <c r="AC1979" t="s">
        <v>54</v>
      </c>
      <c r="AD1979" t="s">
        <v>54</v>
      </c>
      <c r="AE1979" t="s">
        <v>65</v>
      </c>
      <c r="AF1979" t="s">
        <v>9125</v>
      </c>
    </row>
    <row r="1980" spans="1:32" x14ac:dyDescent="0.3">
      <c r="A1980" t="s">
        <v>9126</v>
      </c>
      <c r="B1980" t="s">
        <v>9127</v>
      </c>
      <c r="C1980" t="s">
        <v>9128</v>
      </c>
      <c r="D1980" t="s">
        <v>9129</v>
      </c>
      <c r="E1980" t="s">
        <v>36</v>
      </c>
      <c r="F1980">
        <v>9</v>
      </c>
      <c r="G1980">
        <v>2022</v>
      </c>
      <c r="H1980" s="1">
        <v>44944.549339166668</v>
      </c>
      <c r="I1980" t="s">
        <v>8601</v>
      </c>
      <c r="J1980">
        <v>2761</v>
      </c>
      <c r="K1980">
        <v>0</v>
      </c>
      <c r="L1980" t="s">
        <v>38</v>
      </c>
      <c r="M1980" t="s">
        <v>51</v>
      </c>
      <c r="N1980">
        <v>2761</v>
      </c>
      <c r="R1980" t="s">
        <v>52</v>
      </c>
      <c r="S1980">
        <v>33.105170000000001</v>
      </c>
      <c r="T1980">
        <v>-117.11138</v>
      </c>
      <c r="U1980">
        <v>9.7974999999999994</v>
      </c>
      <c r="V1980">
        <v>1</v>
      </c>
      <c r="W1980">
        <v>18</v>
      </c>
      <c r="X1980">
        <v>9.6</v>
      </c>
      <c r="Y1980">
        <v>3572.2</v>
      </c>
      <c r="Z1980">
        <v>6009032001</v>
      </c>
      <c r="AA1980">
        <v>8126.4230795737485</v>
      </c>
      <c r="AB1980" t="s">
        <v>53</v>
      </c>
      <c r="AC1980" t="s">
        <v>54</v>
      </c>
      <c r="AD1980" t="s">
        <v>54</v>
      </c>
      <c r="AE1980" t="s">
        <v>55</v>
      </c>
      <c r="AF1980" t="s">
        <v>9130</v>
      </c>
    </row>
    <row r="1981" spans="1:32" x14ac:dyDescent="0.3">
      <c r="A1981" t="s">
        <v>9131</v>
      </c>
      <c r="B1981" t="s">
        <v>9132</v>
      </c>
      <c r="C1981" t="s">
        <v>9133</v>
      </c>
      <c r="D1981" t="s">
        <v>9134</v>
      </c>
      <c r="E1981" t="s">
        <v>525</v>
      </c>
      <c r="F1981">
        <v>2</v>
      </c>
      <c r="G1981">
        <v>2022</v>
      </c>
      <c r="H1981" s="1">
        <v>44960.500983703707</v>
      </c>
      <c r="I1981" t="s">
        <v>8601</v>
      </c>
      <c r="J1981">
        <v>2673.23</v>
      </c>
      <c r="K1981">
        <v>0</v>
      </c>
      <c r="L1981" t="s">
        <v>38</v>
      </c>
      <c r="M1981" t="s">
        <v>79</v>
      </c>
      <c r="Q1981">
        <v>2673.23</v>
      </c>
      <c r="R1981" t="s">
        <v>52</v>
      </c>
      <c r="S1981">
        <v>39.852891</v>
      </c>
      <c r="T1981">
        <v>-75.225210000000004</v>
      </c>
      <c r="U1981">
        <v>17.659166670000001</v>
      </c>
      <c r="V1981">
        <v>2</v>
      </c>
      <c r="W1981">
        <v>0</v>
      </c>
      <c r="X1981">
        <v>0</v>
      </c>
      <c r="Y1981">
        <v>6441.85</v>
      </c>
      <c r="Z1981">
        <v>34006039001</v>
      </c>
      <c r="AA1981">
        <v>7998.0392527704016</v>
      </c>
      <c r="AB1981" t="s">
        <v>53</v>
      </c>
      <c r="AC1981" t="s">
        <v>64</v>
      </c>
      <c r="AD1981" t="s">
        <v>54</v>
      </c>
      <c r="AE1981" t="s">
        <v>65</v>
      </c>
      <c r="AF1981" t="s">
        <v>9135</v>
      </c>
    </row>
    <row r="1982" spans="1:32" x14ac:dyDescent="0.3">
      <c r="A1982" t="s">
        <v>9136</v>
      </c>
      <c r="B1982" t="s">
        <v>9137</v>
      </c>
      <c r="C1982" t="s">
        <v>9138</v>
      </c>
      <c r="D1982" t="s">
        <v>9139</v>
      </c>
      <c r="E1982" t="s">
        <v>61</v>
      </c>
      <c r="F1982">
        <v>1</v>
      </c>
      <c r="G1982">
        <v>2022</v>
      </c>
      <c r="H1982" s="1">
        <v>44965.449218391201</v>
      </c>
      <c r="I1982" t="s">
        <v>8601</v>
      </c>
      <c r="J1982">
        <v>2649.2</v>
      </c>
      <c r="K1982">
        <v>0</v>
      </c>
      <c r="L1982" t="s">
        <v>38</v>
      </c>
      <c r="M1982" t="s">
        <v>79</v>
      </c>
      <c r="Q1982">
        <v>2649.2</v>
      </c>
      <c r="R1982" t="s">
        <v>94</v>
      </c>
      <c r="S1982">
        <v>41.779986000000001</v>
      </c>
      <c r="T1982">
        <v>-73.117311000000001</v>
      </c>
      <c r="U1982">
        <v>4.7808333330000004</v>
      </c>
      <c r="V1982">
        <v>1</v>
      </c>
      <c r="W1982">
        <v>7</v>
      </c>
      <c r="X1982">
        <v>0</v>
      </c>
      <c r="Y1982">
        <v>1740.71</v>
      </c>
      <c r="Z1982">
        <v>9001430001</v>
      </c>
      <c r="AA1982">
        <v>2236.2459477235998</v>
      </c>
      <c r="AB1982" t="s">
        <v>54</v>
      </c>
      <c r="AC1982" t="s">
        <v>54</v>
      </c>
      <c r="AD1982" t="s">
        <v>54</v>
      </c>
      <c r="AE1982" t="s">
        <v>65</v>
      </c>
      <c r="AF1982" t="s">
        <v>9140</v>
      </c>
    </row>
    <row r="1983" spans="1:32" x14ac:dyDescent="0.3">
      <c r="A1983" t="s">
        <v>9141</v>
      </c>
      <c r="B1983" t="s">
        <v>9142</v>
      </c>
      <c r="C1983" t="s">
        <v>9143</v>
      </c>
      <c r="D1983" t="s">
        <v>206</v>
      </c>
      <c r="E1983" t="s">
        <v>726</v>
      </c>
      <c r="F1983">
        <v>6</v>
      </c>
      <c r="G1983">
        <v>2022</v>
      </c>
      <c r="H1983" s="1">
        <v>44958.599444120373</v>
      </c>
      <c r="I1983" t="s">
        <v>8601</v>
      </c>
      <c r="J1983">
        <v>2643</v>
      </c>
      <c r="K1983">
        <v>0</v>
      </c>
      <c r="L1983" t="s">
        <v>38</v>
      </c>
      <c r="M1983" t="s">
        <v>79</v>
      </c>
      <c r="Q1983">
        <v>2643</v>
      </c>
      <c r="R1983" t="s">
        <v>94</v>
      </c>
      <c r="S1983">
        <v>36.080730000000003</v>
      </c>
      <c r="T1983">
        <v>-94.089280000000002</v>
      </c>
      <c r="U1983">
        <v>5.8933333330000002</v>
      </c>
      <c r="V1983">
        <v>1</v>
      </c>
      <c r="W1983">
        <v>12.6</v>
      </c>
      <c r="X1983">
        <v>5.26</v>
      </c>
      <c r="Y1983">
        <v>2150.84</v>
      </c>
      <c r="Z1983">
        <v>5000005001</v>
      </c>
      <c r="AA1983">
        <v>2035.5665475288599</v>
      </c>
      <c r="AB1983" t="s">
        <v>54</v>
      </c>
      <c r="AC1983" t="s">
        <v>54</v>
      </c>
      <c r="AD1983" t="s">
        <v>54</v>
      </c>
      <c r="AE1983" t="s">
        <v>55</v>
      </c>
      <c r="AF1983" t="s">
        <v>9144</v>
      </c>
    </row>
    <row r="1984" spans="1:32" x14ac:dyDescent="0.3">
      <c r="A1984" t="s">
        <v>9145</v>
      </c>
      <c r="B1984" t="s">
        <v>9146</v>
      </c>
      <c r="C1984" t="s">
        <v>9147</v>
      </c>
      <c r="D1984" t="s">
        <v>9148</v>
      </c>
      <c r="E1984" t="s">
        <v>213</v>
      </c>
      <c r="F1984">
        <v>3</v>
      </c>
      <c r="G1984">
        <v>2022</v>
      </c>
      <c r="H1984" s="1">
        <v>44959.556437245374</v>
      </c>
      <c r="I1984" t="s">
        <v>8601</v>
      </c>
      <c r="J1984">
        <v>2609.1799999999998</v>
      </c>
      <c r="K1984">
        <v>0</v>
      </c>
      <c r="L1984" t="s">
        <v>38</v>
      </c>
      <c r="M1984" t="s">
        <v>51</v>
      </c>
      <c r="N1984">
        <v>2609.1799999999998</v>
      </c>
      <c r="R1984" t="s">
        <v>52</v>
      </c>
      <c r="S1984">
        <v>40.120939</v>
      </c>
      <c r="T1984">
        <v>-75.457965999999999</v>
      </c>
      <c r="U1984">
        <v>9.0127500000000005</v>
      </c>
      <c r="V1984">
        <v>3</v>
      </c>
      <c r="W1984">
        <v>14.25</v>
      </c>
      <c r="X1984">
        <v>0</v>
      </c>
      <c r="Y1984">
        <v>3286.0619999999999</v>
      </c>
      <c r="Z1984">
        <v>42000105001</v>
      </c>
      <c r="AA1984">
        <v>4062.7562779896994</v>
      </c>
      <c r="AB1984" t="s">
        <v>87</v>
      </c>
      <c r="AC1984" t="s">
        <v>54</v>
      </c>
      <c r="AD1984" t="s">
        <v>54</v>
      </c>
      <c r="AE1984" t="s">
        <v>55</v>
      </c>
      <c r="AF1984" t="s">
        <v>9149</v>
      </c>
    </row>
    <row r="1985" spans="1:32" x14ac:dyDescent="0.3">
      <c r="A1985" t="s">
        <v>9150</v>
      </c>
      <c r="B1985" t="s">
        <v>9151</v>
      </c>
      <c r="C1985" t="s">
        <v>9151</v>
      </c>
      <c r="D1985" t="s">
        <v>3430</v>
      </c>
      <c r="E1985" t="s">
        <v>99</v>
      </c>
      <c r="F1985">
        <v>6</v>
      </c>
      <c r="G1985">
        <v>2022</v>
      </c>
      <c r="H1985" s="1">
        <v>44826.730077777778</v>
      </c>
      <c r="I1985" t="s">
        <v>8601</v>
      </c>
      <c r="J1985">
        <v>2596.9</v>
      </c>
      <c r="K1985">
        <v>0</v>
      </c>
      <c r="L1985" t="s">
        <v>38</v>
      </c>
      <c r="M1985" t="s">
        <v>79</v>
      </c>
      <c r="Q1985">
        <v>2596.9</v>
      </c>
      <c r="R1985" t="s">
        <v>94</v>
      </c>
      <c r="S1985">
        <v>27.449743999999999</v>
      </c>
      <c r="T1985">
        <v>-99.487623999999997</v>
      </c>
      <c r="U1985">
        <v>8.744166667</v>
      </c>
      <c r="V1985">
        <v>1</v>
      </c>
      <c r="W1985">
        <v>18</v>
      </c>
      <c r="X1985">
        <v>18</v>
      </c>
      <c r="Y1985">
        <v>3191.4259999999999</v>
      </c>
      <c r="Z1985">
        <v>48001125002</v>
      </c>
      <c r="AA1985">
        <v>3277.8849396600003</v>
      </c>
      <c r="AB1985" t="s">
        <v>54</v>
      </c>
      <c r="AC1985" t="s">
        <v>64</v>
      </c>
      <c r="AD1985" t="s">
        <v>54</v>
      </c>
      <c r="AE1985" t="s">
        <v>55</v>
      </c>
      <c r="AF1985" t="s">
        <v>9152</v>
      </c>
    </row>
    <row r="1986" spans="1:32" x14ac:dyDescent="0.3">
      <c r="A1986" t="s">
        <v>9153</v>
      </c>
      <c r="B1986" t="s">
        <v>9154</v>
      </c>
      <c r="C1986" t="s">
        <v>9155</v>
      </c>
      <c r="D1986" t="s">
        <v>9156</v>
      </c>
      <c r="E1986" t="s">
        <v>36</v>
      </c>
      <c r="F1986">
        <v>9</v>
      </c>
      <c r="G1986">
        <v>2022</v>
      </c>
      <c r="H1986" s="1">
        <v>44945.56774366898</v>
      </c>
      <c r="I1986" t="s">
        <v>8601</v>
      </c>
      <c r="J1986">
        <v>2563</v>
      </c>
      <c r="K1986">
        <v>0</v>
      </c>
      <c r="L1986" t="s">
        <v>38</v>
      </c>
      <c r="M1986" t="s">
        <v>51</v>
      </c>
      <c r="N1986">
        <v>2563</v>
      </c>
      <c r="R1986" t="s">
        <v>52</v>
      </c>
      <c r="S1986">
        <v>37.736078999999997</v>
      </c>
      <c r="T1986">
        <v>-120.93574099999999</v>
      </c>
      <c r="Z1986">
        <v>6005068001</v>
      </c>
      <c r="AA1986">
        <v>1697.2159798684004</v>
      </c>
      <c r="AB1986" t="s">
        <v>1420</v>
      </c>
      <c r="AC1986" t="s">
        <v>72</v>
      </c>
      <c r="AD1986" t="s">
        <v>54</v>
      </c>
      <c r="AE1986" t="s">
        <v>438</v>
      </c>
      <c r="AF1986" t="s">
        <v>9157</v>
      </c>
    </row>
    <row r="1987" spans="1:32" x14ac:dyDescent="0.3">
      <c r="A1987" t="s">
        <v>9158</v>
      </c>
      <c r="B1987" t="s">
        <v>9159</v>
      </c>
      <c r="C1987" t="s">
        <v>9159</v>
      </c>
      <c r="D1987" t="s">
        <v>9160</v>
      </c>
      <c r="E1987" t="s">
        <v>99</v>
      </c>
      <c r="F1987">
        <v>6</v>
      </c>
      <c r="G1987">
        <v>2022</v>
      </c>
      <c r="H1987" s="1">
        <v>44830.626240138889</v>
      </c>
      <c r="I1987" t="s">
        <v>8601</v>
      </c>
      <c r="J1987">
        <v>2517.13</v>
      </c>
      <c r="K1987">
        <v>0</v>
      </c>
      <c r="L1987" t="s">
        <v>38</v>
      </c>
      <c r="M1987" t="s">
        <v>679</v>
      </c>
      <c r="O1987">
        <v>2512</v>
      </c>
      <c r="R1987" t="s">
        <v>52</v>
      </c>
      <c r="S1987">
        <v>29.866150000000001</v>
      </c>
      <c r="T1987">
        <v>-97.925293999999994</v>
      </c>
      <c r="U1987">
        <v>4.5016666670000003</v>
      </c>
      <c r="V1987">
        <v>1</v>
      </c>
      <c r="W1987">
        <v>9</v>
      </c>
      <c r="X1987">
        <v>0</v>
      </c>
      <c r="Y1987">
        <v>1638.98</v>
      </c>
      <c r="Z1987">
        <v>48008029001</v>
      </c>
      <c r="AA1987">
        <v>2908.2123603539003</v>
      </c>
      <c r="AB1987" t="s">
        <v>53</v>
      </c>
      <c r="AC1987" t="s">
        <v>64</v>
      </c>
      <c r="AD1987" t="s">
        <v>54</v>
      </c>
      <c r="AE1987" t="s">
        <v>44</v>
      </c>
      <c r="AF1987" t="s">
        <v>9161</v>
      </c>
    </row>
    <row r="1988" spans="1:32" x14ac:dyDescent="0.3">
      <c r="A1988" t="s">
        <v>9162</v>
      </c>
      <c r="B1988" t="s">
        <v>9163</v>
      </c>
      <c r="C1988" t="s">
        <v>9164</v>
      </c>
      <c r="D1988" t="s">
        <v>9165</v>
      </c>
      <c r="E1988" t="s">
        <v>117</v>
      </c>
      <c r="F1988">
        <v>5</v>
      </c>
      <c r="G1988">
        <v>2022</v>
      </c>
      <c r="H1988" s="1">
        <v>44958.662098275461</v>
      </c>
      <c r="I1988" t="s">
        <v>8601</v>
      </c>
      <c r="J1988">
        <v>2516</v>
      </c>
      <c r="K1988">
        <v>0</v>
      </c>
      <c r="L1988" t="s">
        <v>38</v>
      </c>
      <c r="M1988" t="s">
        <v>473</v>
      </c>
      <c r="N1988">
        <v>2501</v>
      </c>
      <c r="Q1988">
        <v>16</v>
      </c>
      <c r="R1988" t="s">
        <v>1610</v>
      </c>
      <c r="S1988">
        <v>42.373938000000003</v>
      </c>
      <c r="T1988">
        <v>-87.817735999999996</v>
      </c>
      <c r="U1988">
        <v>22.987500003000001</v>
      </c>
      <c r="V1988">
        <v>5</v>
      </c>
      <c r="W1988">
        <v>44</v>
      </c>
      <c r="X1988">
        <v>22</v>
      </c>
      <c r="Y1988">
        <v>6732.56</v>
      </c>
      <c r="Z1988">
        <v>17000537001</v>
      </c>
      <c r="AA1988">
        <v>7284.1887548000004</v>
      </c>
      <c r="AB1988" t="s">
        <v>54</v>
      </c>
      <c r="AC1988" t="s">
        <v>54</v>
      </c>
      <c r="AD1988" t="s">
        <v>537</v>
      </c>
      <c r="AE1988" t="s">
        <v>54</v>
      </c>
      <c r="AF1988" t="s">
        <v>9166</v>
      </c>
    </row>
    <row r="1989" spans="1:32" x14ac:dyDescent="0.3">
      <c r="A1989" t="s">
        <v>6757</v>
      </c>
      <c r="B1989" t="s">
        <v>9167</v>
      </c>
      <c r="C1989" t="s">
        <v>9168</v>
      </c>
      <c r="D1989" t="s">
        <v>3789</v>
      </c>
      <c r="E1989" t="s">
        <v>136</v>
      </c>
      <c r="F1989">
        <v>4</v>
      </c>
      <c r="G1989">
        <v>2022</v>
      </c>
      <c r="H1989" s="1">
        <v>44973.523241238428</v>
      </c>
      <c r="I1989" t="s">
        <v>8601</v>
      </c>
      <c r="J1989">
        <v>2489</v>
      </c>
      <c r="K1989">
        <v>0</v>
      </c>
      <c r="L1989" t="s">
        <v>38</v>
      </c>
      <c r="M1989" t="s">
        <v>39</v>
      </c>
      <c r="N1989">
        <v>2489</v>
      </c>
      <c r="Q1989">
        <v>61</v>
      </c>
      <c r="R1989" t="s">
        <v>561</v>
      </c>
      <c r="S1989">
        <v>35.904318000000004</v>
      </c>
      <c r="T1989">
        <v>-78.976588000000007</v>
      </c>
      <c r="U1989">
        <v>9.6626083329999997</v>
      </c>
      <c r="V1989">
        <v>1</v>
      </c>
      <c r="W1989">
        <v>20</v>
      </c>
      <c r="X1989">
        <v>0</v>
      </c>
      <c r="Y1989">
        <v>3528.8353000000002</v>
      </c>
      <c r="Z1989">
        <v>37003201008</v>
      </c>
      <c r="AA1989">
        <v>5438.7395337714197</v>
      </c>
      <c r="AB1989" t="s">
        <v>53</v>
      </c>
      <c r="AC1989" t="s">
        <v>54</v>
      </c>
      <c r="AD1989" t="s">
        <v>54</v>
      </c>
      <c r="AE1989" t="s">
        <v>73</v>
      </c>
      <c r="AF1989" t="s">
        <v>9169</v>
      </c>
    </row>
    <row r="1990" spans="1:32" x14ac:dyDescent="0.3">
      <c r="A1990" t="s">
        <v>9170</v>
      </c>
      <c r="B1990" t="s">
        <v>9171</v>
      </c>
      <c r="C1990" t="s">
        <v>9171</v>
      </c>
      <c r="D1990" t="s">
        <v>9172</v>
      </c>
      <c r="E1990" t="s">
        <v>99</v>
      </c>
      <c r="F1990">
        <v>6</v>
      </c>
      <c r="G1990">
        <v>2022</v>
      </c>
      <c r="H1990" s="1">
        <v>44827.417424791667</v>
      </c>
      <c r="I1990" t="s">
        <v>8601</v>
      </c>
      <c r="J1990">
        <v>2477.2199999999998</v>
      </c>
      <c r="K1990">
        <v>0</v>
      </c>
      <c r="L1990" t="s">
        <v>38</v>
      </c>
      <c r="M1990" t="s">
        <v>79</v>
      </c>
      <c r="Q1990">
        <v>2447.2199999999998</v>
      </c>
      <c r="R1990" t="s">
        <v>94</v>
      </c>
      <c r="S1990">
        <v>27.708279999999998</v>
      </c>
      <c r="T1990">
        <v>-97.339110000000005</v>
      </c>
      <c r="U1990">
        <v>12.5975</v>
      </c>
      <c r="V1990">
        <v>1</v>
      </c>
      <c r="W1990">
        <v>24</v>
      </c>
      <c r="X1990">
        <v>16.2</v>
      </c>
      <c r="Y1990">
        <v>4598.21</v>
      </c>
      <c r="Z1990">
        <v>48001203004</v>
      </c>
      <c r="AA1990">
        <v>6018.5609586535002</v>
      </c>
      <c r="AB1990" t="s">
        <v>41</v>
      </c>
      <c r="AC1990" t="s">
        <v>54</v>
      </c>
      <c r="AD1990" t="s">
        <v>54</v>
      </c>
      <c r="AE1990" t="s">
        <v>73</v>
      </c>
      <c r="AF1990" t="s">
        <v>9173</v>
      </c>
    </row>
    <row r="1991" spans="1:32" x14ac:dyDescent="0.3">
      <c r="A1991" t="s">
        <v>9174</v>
      </c>
      <c r="B1991" t="s">
        <v>9175</v>
      </c>
      <c r="C1991" t="s">
        <v>9175</v>
      </c>
      <c r="D1991" t="s">
        <v>7414</v>
      </c>
      <c r="E1991" t="s">
        <v>99</v>
      </c>
      <c r="F1991">
        <v>6</v>
      </c>
      <c r="G1991">
        <v>2022</v>
      </c>
      <c r="H1991" s="1">
        <v>44827.558966574077</v>
      </c>
      <c r="I1991" t="s">
        <v>8601</v>
      </c>
      <c r="J1991">
        <v>2467</v>
      </c>
      <c r="K1991">
        <v>0</v>
      </c>
      <c r="L1991" t="s">
        <v>38</v>
      </c>
      <c r="M1991" t="s">
        <v>679</v>
      </c>
      <c r="O1991">
        <v>2467</v>
      </c>
      <c r="R1991" t="s">
        <v>52</v>
      </c>
      <c r="S1991">
        <v>32.561610999999999</v>
      </c>
      <c r="T1991">
        <v>-99.622556000000003</v>
      </c>
      <c r="U1991">
        <v>9.3624166660000014</v>
      </c>
      <c r="V1991">
        <v>3</v>
      </c>
      <c r="W1991">
        <v>18</v>
      </c>
      <c r="X1991">
        <v>18</v>
      </c>
      <c r="Y1991">
        <v>1813.6690000000001</v>
      </c>
      <c r="Z1991">
        <v>48002031001</v>
      </c>
      <c r="AA1991">
        <v>5998.5294395777992</v>
      </c>
      <c r="AB1991" t="s">
        <v>54</v>
      </c>
      <c r="AC1991" t="s">
        <v>54</v>
      </c>
      <c r="AD1991" t="s">
        <v>54</v>
      </c>
      <c r="AE1991" t="s">
        <v>438</v>
      </c>
      <c r="AF1991" t="s">
        <v>9176</v>
      </c>
    </row>
    <row r="1992" spans="1:32" x14ac:dyDescent="0.3">
      <c r="A1992" t="s">
        <v>9177</v>
      </c>
      <c r="B1992" t="s">
        <v>9178</v>
      </c>
      <c r="C1992" t="s">
        <v>9179</v>
      </c>
      <c r="D1992" t="s">
        <v>9180</v>
      </c>
      <c r="E1992" t="s">
        <v>159</v>
      </c>
      <c r="F1992">
        <v>10</v>
      </c>
      <c r="G1992">
        <v>2022</v>
      </c>
      <c r="H1992" s="1">
        <v>44971.592416053238</v>
      </c>
      <c r="I1992" t="s">
        <v>8601</v>
      </c>
      <c r="J1992">
        <v>2433</v>
      </c>
      <c r="K1992">
        <v>0</v>
      </c>
      <c r="L1992" t="s">
        <v>38</v>
      </c>
      <c r="M1992" t="s">
        <v>51</v>
      </c>
      <c r="N1992">
        <v>2433</v>
      </c>
      <c r="R1992" t="s">
        <v>568</v>
      </c>
      <c r="S1992">
        <v>47.194130999999999</v>
      </c>
      <c r="T1992">
        <v>-122.57499900000001</v>
      </c>
      <c r="Z1992">
        <v>53000982002</v>
      </c>
      <c r="AA1992">
        <v>6100.5080821450001</v>
      </c>
      <c r="AB1992" t="s">
        <v>53</v>
      </c>
      <c r="AC1992" t="s">
        <v>54</v>
      </c>
      <c r="AD1992" t="s">
        <v>54</v>
      </c>
      <c r="AE1992" t="s">
        <v>73</v>
      </c>
      <c r="AF1992" t="s">
        <v>9181</v>
      </c>
    </row>
    <row r="1993" spans="1:32" x14ac:dyDescent="0.3">
      <c r="A1993" t="s">
        <v>9182</v>
      </c>
      <c r="B1993" t="s">
        <v>9183</v>
      </c>
      <c r="C1993" t="s">
        <v>9183</v>
      </c>
      <c r="D1993" t="s">
        <v>9184</v>
      </c>
      <c r="E1993" t="s">
        <v>99</v>
      </c>
      <c r="F1993">
        <v>6</v>
      </c>
      <c r="G1993">
        <v>2022</v>
      </c>
      <c r="H1993" s="1">
        <v>44824.477693321758</v>
      </c>
      <c r="I1993" t="s">
        <v>8601</v>
      </c>
      <c r="J1993">
        <v>2407.4</v>
      </c>
      <c r="K1993">
        <v>0</v>
      </c>
      <c r="L1993" t="s">
        <v>38</v>
      </c>
      <c r="M1993" t="s">
        <v>79</v>
      </c>
      <c r="Q1993">
        <v>2584.6999999999998</v>
      </c>
      <c r="R1993" t="s">
        <v>94</v>
      </c>
      <c r="S1993">
        <v>28.752361000000001</v>
      </c>
      <c r="T1993">
        <v>-97.006583000000006</v>
      </c>
      <c r="U1993">
        <v>3.9147500000000002</v>
      </c>
      <c r="V1993">
        <v>1</v>
      </c>
      <c r="W1993">
        <v>9.6</v>
      </c>
      <c r="X1993">
        <v>9.6</v>
      </c>
      <c r="Y1993">
        <v>1428.88</v>
      </c>
      <c r="Z1993">
        <v>48000005001</v>
      </c>
      <c r="AA1993">
        <v>3004.7278613550002</v>
      </c>
      <c r="AB1993" t="s">
        <v>54</v>
      </c>
      <c r="AC1993" t="s">
        <v>54</v>
      </c>
      <c r="AD1993" t="s">
        <v>54</v>
      </c>
      <c r="AE1993" t="s">
        <v>73</v>
      </c>
      <c r="AF1993" t="s">
        <v>9185</v>
      </c>
    </row>
    <row r="1994" spans="1:32" x14ac:dyDescent="0.3">
      <c r="A1994" t="s">
        <v>9186</v>
      </c>
      <c r="B1994" t="s">
        <v>9187</v>
      </c>
      <c r="C1994" t="s">
        <v>9188</v>
      </c>
      <c r="D1994" t="s">
        <v>9189</v>
      </c>
      <c r="E1994" t="s">
        <v>5199</v>
      </c>
      <c r="F1994">
        <v>9</v>
      </c>
      <c r="G1994">
        <v>2022</v>
      </c>
      <c r="H1994" s="1">
        <v>44974.888329479167</v>
      </c>
      <c r="I1994" t="s">
        <v>8601</v>
      </c>
      <c r="J1994">
        <v>2404</v>
      </c>
      <c r="K1994">
        <v>0</v>
      </c>
      <c r="L1994" t="s">
        <v>38</v>
      </c>
      <c r="M1994" t="s">
        <v>79</v>
      </c>
      <c r="Q1994">
        <v>2404</v>
      </c>
      <c r="R1994" t="s">
        <v>86</v>
      </c>
      <c r="S1994">
        <v>21.304500000000001</v>
      </c>
      <c r="T1994">
        <v>-157.88205600000001</v>
      </c>
      <c r="U1994">
        <v>57.475000000000001</v>
      </c>
      <c r="V1994">
        <v>1</v>
      </c>
      <c r="W1994">
        <v>77.5</v>
      </c>
      <c r="X1994">
        <v>59.71</v>
      </c>
      <c r="Y1994">
        <v>20987.200000000001</v>
      </c>
      <c r="Z1994">
        <v>15000003001</v>
      </c>
      <c r="AB1994" t="s">
        <v>53</v>
      </c>
      <c r="AC1994" t="s">
        <v>54</v>
      </c>
      <c r="AD1994" t="s">
        <v>54</v>
      </c>
      <c r="AE1994" t="s">
        <v>73</v>
      </c>
      <c r="AF1994" t="s">
        <v>9190</v>
      </c>
    </row>
    <row r="1995" spans="1:32" x14ac:dyDescent="0.3">
      <c r="A1995" t="s">
        <v>9191</v>
      </c>
      <c r="B1995" t="s">
        <v>9192</v>
      </c>
      <c r="C1995" t="s">
        <v>9193</v>
      </c>
      <c r="D1995" t="s">
        <v>9194</v>
      </c>
      <c r="E1995" t="s">
        <v>525</v>
      </c>
      <c r="F1995">
        <v>2</v>
      </c>
      <c r="G1995">
        <v>2022</v>
      </c>
      <c r="H1995" s="1">
        <v>44970.385994351855</v>
      </c>
      <c r="I1995" t="s">
        <v>8601</v>
      </c>
      <c r="J1995">
        <v>2400.6999999999998</v>
      </c>
      <c r="K1995">
        <v>0</v>
      </c>
      <c r="L1995" t="s">
        <v>38</v>
      </c>
      <c r="M1995" t="s">
        <v>39</v>
      </c>
      <c r="N1995">
        <v>60.6</v>
      </c>
      <c r="Q1995">
        <v>2340.1999999999998</v>
      </c>
      <c r="R1995" t="s">
        <v>1484</v>
      </c>
      <c r="S1995">
        <v>40.600268</v>
      </c>
      <c r="T1995">
        <v>-74.259033000000002</v>
      </c>
      <c r="U1995">
        <v>24.69166667</v>
      </c>
      <c r="V1995">
        <v>1</v>
      </c>
      <c r="W1995">
        <v>55</v>
      </c>
      <c r="X1995">
        <v>26.76</v>
      </c>
      <c r="Y1995">
        <v>9000.2999999999993</v>
      </c>
      <c r="Z1995">
        <v>34001090001</v>
      </c>
      <c r="AA1995">
        <v>12301.902178543982</v>
      </c>
      <c r="AB1995" t="s">
        <v>53</v>
      </c>
      <c r="AC1995" t="s">
        <v>42</v>
      </c>
      <c r="AD1995" t="s">
        <v>537</v>
      </c>
      <c r="AE1995" t="s">
        <v>55</v>
      </c>
      <c r="AF1995" t="s">
        <v>9195</v>
      </c>
    </row>
    <row r="1996" spans="1:32" x14ac:dyDescent="0.3">
      <c r="A1996" t="s">
        <v>9196</v>
      </c>
      <c r="B1996" t="s">
        <v>9197</v>
      </c>
      <c r="C1996" t="s">
        <v>9198</v>
      </c>
      <c r="D1996" t="s">
        <v>9199</v>
      </c>
      <c r="E1996" t="s">
        <v>213</v>
      </c>
      <c r="F1996">
        <v>3</v>
      </c>
      <c r="G1996">
        <v>2022</v>
      </c>
      <c r="H1996" s="1">
        <v>44960.388930879628</v>
      </c>
      <c r="I1996" t="s">
        <v>8601</v>
      </c>
      <c r="J1996">
        <v>2400.1999999999998</v>
      </c>
      <c r="K1996">
        <v>0</v>
      </c>
      <c r="L1996" t="s">
        <v>38</v>
      </c>
      <c r="M1996" t="s">
        <v>51</v>
      </c>
      <c r="N1996">
        <v>2400.1999999999998</v>
      </c>
      <c r="R1996" t="s">
        <v>52</v>
      </c>
      <c r="S1996">
        <v>40.601666999999999</v>
      </c>
      <c r="T1996">
        <v>-75.453333000000001</v>
      </c>
      <c r="U1996">
        <v>32.607500000000002</v>
      </c>
      <c r="V1996">
        <v>1</v>
      </c>
      <c r="W1996">
        <v>40</v>
      </c>
      <c r="X1996">
        <v>0</v>
      </c>
      <c r="Y1996">
        <v>11894.88</v>
      </c>
      <c r="Z1996">
        <v>42001010001</v>
      </c>
      <c r="AA1996">
        <v>14750.482228470002</v>
      </c>
      <c r="AB1996" t="s">
        <v>53</v>
      </c>
      <c r="AC1996" t="s">
        <v>42</v>
      </c>
      <c r="AD1996" t="s">
        <v>54</v>
      </c>
      <c r="AE1996" t="s">
        <v>73</v>
      </c>
      <c r="AF1996" t="s">
        <v>9200</v>
      </c>
    </row>
    <row r="1997" spans="1:32" x14ac:dyDescent="0.3">
      <c r="A1997" t="s">
        <v>9201</v>
      </c>
      <c r="B1997" t="s">
        <v>9202</v>
      </c>
      <c r="C1997" t="s">
        <v>9203</v>
      </c>
      <c r="D1997" t="s">
        <v>9204</v>
      </c>
      <c r="E1997" t="s">
        <v>36</v>
      </c>
      <c r="F1997">
        <v>9</v>
      </c>
      <c r="G1997">
        <v>2022</v>
      </c>
      <c r="H1997" s="1">
        <v>44977.703084363427</v>
      </c>
      <c r="I1997" t="s">
        <v>8601</v>
      </c>
      <c r="J1997">
        <v>2400</v>
      </c>
      <c r="K1997">
        <v>0</v>
      </c>
      <c r="L1997" t="s">
        <v>38</v>
      </c>
      <c r="M1997" t="s">
        <v>79</v>
      </c>
      <c r="Q1997">
        <v>2400</v>
      </c>
      <c r="R1997" t="s">
        <v>94</v>
      </c>
      <c r="S1997">
        <v>33.685745000232501</v>
      </c>
      <c r="T1997">
        <v>-116.167591068173</v>
      </c>
      <c r="AB1997" t="s">
        <v>41</v>
      </c>
      <c r="AC1997" t="s">
        <v>54</v>
      </c>
      <c r="AD1997" t="s">
        <v>54</v>
      </c>
      <c r="AE1997" t="s">
        <v>55</v>
      </c>
      <c r="AF1997" t="s">
        <v>9205</v>
      </c>
    </row>
    <row r="1998" spans="1:32" x14ac:dyDescent="0.3">
      <c r="A1998" t="s">
        <v>9206</v>
      </c>
      <c r="B1998" t="s">
        <v>9207</v>
      </c>
      <c r="C1998" t="s">
        <v>9208</v>
      </c>
      <c r="D1998" t="s">
        <v>9209</v>
      </c>
      <c r="E1998" t="s">
        <v>213</v>
      </c>
      <c r="F1998">
        <v>3</v>
      </c>
      <c r="G1998">
        <v>2022</v>
      </c>
      <c r="H1998" s="1">
        <v>44950.48977896991</v>
      </c>
      <c r="I1998" t="s">
        <v>8601</v>
      </c>
      <c r="J1998">
        <v>2399</v>
      </c>
      <c r="K1998">
        <v>0</v>
      </c>
      <c r="L1998" t="s">
        <v>38</v>
      </c>
      <c r="M1998" t="s">
        <v>79</v>
      </c>
      <c r="Q1998">
        <v>2399</v>
      </c>
      <c r="R1998" t="s">
        <v>52</v>
      </c>
      <c r="S1998">
        <v>40.303621999999997</v>
      </c>
      <c r="T1998">
        <v>-75.919910000000002</v>
      </c>
      <c r="U1998">
        <v>15.153333330000001</v>
      </c>
      <c r="V1998">
        <v>1</v>
      </c>
      <c r="W1998">
        <v>20.5</v>
      </c>
      <c r="X1998">
        <v>0</v>
      </c>
      <c r="Y1998">
        <v>5527.57</v>
      </c>
      <c r="Z1998">
        <v>42001069001</v>
      </c>
      <c r="AA1998">
        <v>6258.5749781241602</v>
      </c>
      <c r="AB1998" t="s">
        <v>53</v>
      </c>
      <c r="AC1998" t="s">
        <v>42</v>
      </c>
      <c r="AD1998" t="s">
        <v>54</v>
      </c>
      <c r="AE1998" t="s">
        <v>73</v>
      </c>
      <c r="AF1998" t="s">
        <v>9210</v>
      </c>
    </row>
    <row r="1999" spans="1:32" x14ac:dyDescent="0.3">
      <c r="A1999" t="s">
        <v>9211</v>
      </c>
      <c r="B1999" t="s">
        <v>9212</v>
      </c>
      <c r="C1999" t="s">
        <v>9213</v>
      </c>
      <c r="D1999" t="s">
        <v>1968</v>
      </c>
      <c r="E1999" t="s">
        <v>207</v>
      </c>
      <c r="F1999">
        <v>4</v>
      </c>
      <c r="G1999">
        <v>2022</v>
      </c>
      <c r="H1999" s="1">
        <v>44971.475720937502</v>
      </c>
      <c r="I1999" t="s">
        <v>8601</v>
      </c>
      <c r="J1999">
        <v>2399</v>
      </c>
      <c r="K1999">
        <v>0</v>
      </c>
      <c r="L1999" t="s">
        <v>38</v>
      </c>
      <c r="M1999" t="s">
        <v>51</v>
      </c>
      <c r="N1999">
        <v>2399</v>
      </c>
      <c r="R1999" t="s">
        <v>214</v>
      </c>
      <c r="S1999">
        <v>35.675348999999997</v>
      </c>
      <c r="T1999">
        <v>-85.758870000000002</v>
      </c>
      <c r="U1999">
        <v>1.9490833329999999</v>
      </c>
      <c r="V1999">
        <v>1</v>
      </c>
      <c r="W1999">
        <v>4</v>
      </c>
      <c r="X1999">
        <v>2.4</v>
      </c>
      <c r="Y1999">
        <v>708.96400000000006</v>
      </c>
      <c r="Z1999">
        <v>47000880001</v>
      </c>
      <c r="AA1999">
        <v>1088.9862188426</v>
      </c>
      <c r="AB1999" t="s">
        <v>38</v>
      </c>
      <c r="AC1999" t="s">
        <v>38</v>
      </c>
      <c r="AD1999" t="s">
        <v>38</v>
      </c>
      <c r="AE1999" t="s">
        <v>38</v>
      </c>
      <c r="AF1999" t="s">
        <v>9214</v>
      </c>
    </row>
    <row r="2000" spans="1:32" x14ac:dyDescent="0.3">
      <c r="A2000" t="s">
        <v>9215</v>
      </c>
      <c r="B2000" t="s">
        <v>9216</v>
      </c>
      <c r="C2000" t="s">
        <v>9216</v>
      </c>
      <c r="D2000" t="s">
        <v>8644</v>
      </c>
      <c r="E2000" t="s">
        <v>99</v>
      </c>
      <c r="F2000">
        <v>6</v>
      </c>
      <c r="G2000">
        <v>2022</v>
      </c>
      <c r="H2000" s="1">
        <v>44823.621192361112</v>
      </c>
      <c r="I2000" t="s">
        <v>8601</v>
      </c>
      <c r="J2000">
        <v>2356.6999999999998</v>
      </c>
      <c r="K2000">
        <v>0</v>
      </c>
      <c r="L2000" t="s">
        <v>38</v>
      </c>
      <c r="M2000" t="s">
        <v>79</v>
      </c>
      <c r="Q2000">
        <v>2356.6999999999998</v>
      </c>
      <c r="R2000" t="s">
        <v>94</v>
      </c>
      <c r="S2000">
        <v>33.121066999999996</v>
      </c>
      <c r="T2000">
        <v>-96.858082999999993</v>
      </c>
      <c r="U2000">
        <v>6.4844166669999996</v>
      </c>
      <c r="V2000">
        <v>1</v>
      </c>
      <c r="W2000">
        <v>5</v>
      </c>
      <c r="X2000">
        <v>5</v>
      </c>
      <c r="Y2000">
        <v>2365.165</v>
      </c>
      <c r="Z2000">
        <v>48004354016</v>
      </c>
      <c r="AA2000">
        <v>2695.149839276</v>
      </c>
      <c r="AB2000" t="s">
        <v>54</v>
      </c>
      <c r="AC2000" t="s">
        <v>54</v>
      </c>
      <c r="AD2000" t="s">
        <v>54</v>
      </c>
      <c r="AE2000" t="s">
        <v>73</v>
      </c>
      <c r="AF2000" t="s">
        <v>9217</v>
      </c>
    </row>
    <row r="2001" spans="1:32" x14ac:dyDescent="0.3">
      <c r="A2001" t="s">
        <v>9218</v>
      </c>
      <c r="B2001" t="s">
        <v>9219</v>
      </c>
      <c r="C2001" t="s">
        <v>9220</v>
      </c>
      <c r="D2001" t="s">
        <v>9221</v>
      </c>
      <c r="E2001" t="s">
        <v>259</v>
      </c>
      <c r="F2001">
        <v>7</v>
      </c>
      <c r="G2001">
        <v>2022</v>
      </c>
      <c r="H2001" s="1">
        <v>44950.530479085646</v>
      </c>
      <c r="I2001" t="s">
        <v>8601</v>
      </c>
      <c r="J2001">
        <v>2321.5700000000002</v>
      </c>
      <c r="K2001">
        <v>0</v>
      </c>
      <c r="L2001" t="s">
        <v>38</v>
      </c>
      <c r="M2001" t="s">
        <v>51</v>
      </c>
      <c r="N2001">
        <v>2321.5700000000002</v>
      </c>
      <c r="R2001" t="s">
        <v>52</v>
      </c>
      <c r="S2001">
        <v>42.472799999999999</v>
      </c>
      <c r="T2001">
        <v>-92.309043000000003</v>
      </c>
      <c r="U2001">
        <v>0</v>
      </c>
      <c r="V2001">
        <v>4</v>
      </c>
      <c r="W2001">
        <v>47.1</v>
      </c>
      <c r="X2001">
        <v>34.799999999999997</v>
      </c>
      <c r="Y2001">
        <v>0</v>
      </c>
      <c r="Z2001">
        <v>19000894001</v>
      </c>
      <c r="AA2001">
        <v>6785.2218250962005</v>
      </c>
      <c r="AB2001" t="s">
        <v>53</v>
      </c>
      <c r="AC2001" t="s">
        <v>64</v>
      </c>
      <c r="AD2001" t="s">
        <v>54</v>
      </c>
      <c r="AE2001" t="s">
        <v>55</v>
      </c>
      <c r="AF2001" t="s">
        <v>9222</v>
      </c>
    </row>
    <row r="2002" spans="1:32" x14ac:dyDescent="0.3">
      <c r="A2002" t="s">
        <v>9223</v>
      </c>
      <c r="B2002" t="s">
        <v>9224</v>
      </c>
      <c r="C2002" t="s">
        <v>9225</v>
      </c>
      <c r="D2002" t="s">
        <v>9226</v>
      </c>
      <c r="E2002" t="s">
        <v>951</v>
      </c>
      <c r="F2002">
        <v>1</v>
      </c>
      <c r="G2002">
        <v>2022</v>
      </c>
      <c r="H2002" s="1">
        <v>44944.500701435187</v>
      </c>
      <c r="I2002" t="s">
        <v>8601</v>
      </c>
      <c r="J2002">
        <v>2309.4</v>
      </c>
      <c r="K2002">
        <v>0</v>
      </c>
      <c r="L2002" t="s">
        <v>38</v>
      </c>
      <c r="M2002" t="s">
        <v>79</v>
      </c>
      <c r="Q2002">
        <v>2309.4</v>
      </c>
      <c r="R2002" t="s">
        <v>52</v>
      </c>
      <c r="S2002">
        <v>43.636805000000003</v>
      </c>
      <c r="T2002">
        <v>-72.320541000000006</v>
      </c>
      <c r="U2002">
        <v>1.1715249999999999</v>
      </c>
      <c r="V2002">
        <v>1</v>
      </c>
      <c r="W2002">
        <v>3.18</v>
      </c>
      <c r="X2002">
        <v>0</v>
      </c>
      <c r="Y2002">
        <v>427.38740000000001</v>
      </c>
      <c r="Z2002">
        <v>33000037001</v>
      </c>
      <c r="AA2002">
        <v>928.73406623700021</v>
      </c>
      <c r="AB2002" t="s">
        <v>54</v>
      </c>
      <c r="AC2002" t="s">
        <v>54</v>
      </c>
      <c r="AD2002" t="s">
        <v>54</v>
      </c>
      <c r="AE2002" t="s">
        <v>65</v>
      </c>
      <c r="AF2002" t="s">
        <v>9227</v>
      </c>
    </row>
    <row r="2003" spans="1:32" x14ac:dyDescent="0.3">
      <c r="A2003" t="s">
        <v>9228</v>
      </c>
      <c r="B2003" t="s">
        <v>9229</v>
      </c>
      <c r="C2003" t="s">
        <v>9230</v>
      </c>
      <c r="D2003" t="s">
        <v>9231</v>
      </c>
      <c r="E2003" t="s">
        <v>253</v>
      </c>
      <c r="F2003">
        <v>5</v>
      </c>
      <c r="G2003">
        <v>2022</v>
      </c>
      <c r="H2003" s="1">
        <v>44978.482464328707</v>
      </c>
      <c r="I2003" t="s">
        <v>8601</v>
      </c>
      <c r="J2003">
        <v>2287.5</v>
      </c>
      <c r="K2003">
        <v>0</v>
      </c>
      <c r="L2003" t="s">
        <v>38</v>
      </c>
      <c r="M2003" t="s">
        <v>51</v>
      </c>
      <c r="N2003">
        <v>1309.7</v>
      </c>
      <c r="R2003" t="s">
        <v>52</v>
      </c>
      <c r="S2003">
        <v>41.718162999999997</v>
      </c>
      <c r="T2003">
        <v>-86.269828000000004</v>
      </c>
      <c r="U2003">
        <v>27.208333329999999</v>
      </c>
      <c r="V2003">
        <v>1</v>
      </c>
      <c r="W2003">
        <v>77</v>
      </c>
      <c r="X2003">
        <v>48</v>
      </c>
      <c r="Y2003">
        <v>9920.1</v>
      </c>
      <c r="Z2003">
        <v>18000405001</v>
      </c>
      <c r="AA2003">
        <v>26951.498392760001</v>
      </c>
      <c r="AB2003" t="s">
        <v>53</v>
      </c>
      <c r="AC2003" t="s">
        <v>42</v>
      </c>
      <c r="AD2003" t="s">
        <v>54</v>
      </c>
      <c r="AE2003" t="s">
        <v>65</v>
      </c>
      <c r="AF2003" t="s">
        <v>9232</v>
      </c>
    </row>
    <row r="2004" spans="1:32" x14ac:dyDescent="0.3">
      <c r="A2004" t="s">
        <v>9233</v>
      </c>
      <c r="B2004" t="s">
        <v>9234</v>
      </c>
      <c r="C2004" t="s">
        <v>9235</v>
      </c>
      <c r="D2004" t="s">
        <v>9236</v>
      </c>
      <c r="E2004" t="s">
        <v>136</v>
      </c>
      <c r="F2004">
        <v>4</v>
      </c>
      <c r="G2004">
        <v>2022</v>
      </c>
      <c r="H2004" s="1">
        <v>44974.361115300926</v>
      </c>
      <c r="I2004" t="s">
        <v>8601</v>
      </c>
      <c r="J2004">
        <v>2260.71</v>
      </c>
      <c r="K2004">
        <v>0</v>
      </c>
      <c r="L2004" t="s">
        <v>38</v>
      </c>
      <c r="M2004" t="s">
        <v>39</v>
      </c>
      <c r="N2004">
        <v>1197.5999999999999</v>
      </c>
      <c r="Q2004">
        <v>1063.1099999999999</v>
      </c>
      <c r="R2004" t="s">
        <v>52</v>
      </c>
      <c r="S2004">
        <v>35.687330000000003</v>
      </c>
      <c r="T2004">
        <v>-77.894266999999999</v>
      </c>
      <c r="U2004">
        <v>7.2664749999999998</v>
      </c>
      <c r="V2004">
        <v>1</v>
      </c>
      <c r="W2004">
        <v>14</v>
      </c>
      <c r="X2004">
        <v>0</v>
      </c>
      <c r="Y2004">
        <v>2649.4508999999998</v>
      </c>
      <c r="Z2004">
        <v>37009801002</v>
      </c>
      <c r="AA2004">
        <v>4904.0800791690999</v>
      </c>
      <c r="AB2004" t="s">
        <v>53</v>
      </c>
      <c r="AC2004" t="s">
        <v>42</v>
      </c>
      <c r="AD2004" t="s">
        <v>54</v>
      </c>
      <c r="AE2004" t="s">
        <v>73</v>
      </c>
      <c r="AF2004" t="s">
        <v>9237</v>
      </c>
    </row>
    <row r="2005" spans="1:32" x14ac:dyDescent="0.3">
      <c r="A2005" t="s">
        <v>9238</v>
      </c>
      <c r="B2005" t="s">
        <v>9239</v>
      </c>
      <c r="C2005" t="s">
        <v>9240</v>
      </c>
      <c r="D2005" t="s">
        <v>9241</v>
      </c>
      <c r="E2005" t="s">
        <v>259</v>
      </c>
      <c r="F2005">
        <v>7</v>
      </c>
      <c r="G2005">
        <v>2022</v>
      </c>
      <c r="H2005" s="1">
        <v>44973.517496597226</v>
      </c>
      <c r="I2005" t="s">
        <v>8601</v>
      </c>
      <c r="J2005">
        <v>2250.4</v>
      </c>
      <c r="K2005">
        <v>0</v>
      </c>
      <c r="L2005" t="s">
        <v>38</v>
      </c>
      <c r="M2005" t="s">
        <v>51</v>
      </c>
      <c r="N2005">
        <v>2250.4</v>
      </c>
      <c r="R2005" t="s">
        <v>52</v>
      </c>
      <c r="S2005">
        <v>40.386833000000003</v>
      </c>
      <c r="T2005">
        <v>-91.392972</v>
      </c>
      <c r="U2005">
        <v>0</v>
      </c>
      <c r="V2005">
        <v>1</v>
      </c>
      <c r="W2005">
        <v>7.5</v>
      </c>
      <c r="X2005">
        <v>5</v>
      </c>
      <c r="Y2005">
        <v>0</v>
      </c>
      <c r="Z2005">
        <v>19000429001</v>
      </c>
      <c r="AA2005">
        <v>1183.6806726550001</v>
      </c>
      <c r="AB2005" t="s">
        <v>53</v>
      </c>
      <c r="AC2005" t="s">
        <v>757</v>
      </c>
      <c r="AD2005" t="s">
        <v>54</v>
      </c>
      <c r="AE2005" t="s">
        <v>65</v>
      </c>
      <c r="AF2005" t="s">
        <v>9242</v>
      </c>
    </row>
    <row r="2006" spans="1:32" x14ac:dyDescent="0.3">
      <c r="A2006" t="s">
        <v>9243</v>
      </c>
      <c r="B2006" t="s">
        <v>9244</v>
      </c>
      <c r="C2006" t="s">
        <v>9245</v>
      </c>
      <c r="D2006" t="s">
        <v>811</v>
      </c>
      <c r="E2006" t="s">
        <v>93</v>
      </c>
      <c r="F2006">
        <v>4</v>
      </c>
      <c r="G2006">
        <v>2022</v>
      </c>
      <c r="H2006" s="1">
        <v>44952.368253043984</v>
      </c>
      <c r="I2006" t="s">
        <v>8601</v>
      </c>
      <c r="J2006">
        <v>2176.3130000000001</v>
      </c>
      <c r="K2006">
        <v>0</v>
      </c>
      <c r="L2006" t="s">
        <v>38</v>
      </c>
      <c r="M2006" t="s">
        <v>79</v>
      </c>
      <c r="Q2006">
        <v>2176.3130000000001</v>
      </c>
      <c r="R2006" t="s">
        <v>52</v>
      </c>
      <c r="S2006">
        <v>37.816659999999999</v>
      </c>
      <c r="T2006">
        <v>-87.620401000000001</v>
      </c>
      <c r="U2006">
        <v>6.5814166670000001</v>
      </c>
      <c r="V2006">
        <v>1</v>
      </c>
      <c r="W2006">
        <v>15</v>
      </c>
      <c r="X2006">
        <v>6.8319999999999999</v>
      </c>
      <c r="Y2006">
        <v>2393.8780000000002</v>
      </c>
      <c r="Z2006">
        <v>21000024001</v>
      </c>
      <c r="AA2006">
        <v>4976.9219667171001</v>
      </c>
      <c r="AB2006" t="s">
        <v>54</v>
      </c>
      <c r="AC2006" t="s">
        <v>64</v>
      </c>
      <c r="AD2006" t="s">
        <v>54</v>
      </c>
      <c r="AE2006" t="s">
        <v>73</v>
      </c>
      <c r="AF2006" t="s">
        <v>9246</v>
      </c>
    </row>
    <row r="2007" spans="1:32" x14ac:dyDescent="0.3">
      <c r="A2007" t="s">
        <v>9247</v>
      </c>
      <c r="B2007" t="s">
        <v>9248</v>
      </c>
      <c r="C2007" t="s">
        <v>9249</v>
      </c>
      <c r="D2007" t="s">
        <v>9250</v>
      </c>
      <c r="E2007" t="s">
        <v>525</v>
      </c>
      <c r="F2007">
        <v>2</v>
      </c>
      <c r="G2007">
        <v>2022</v>
      </c>
      <c r="H2007" s="1">
        <v>44971.709565185185</v>
      </c>
      <c r="I2007" t="s">
        <v>8601</v>
      </c>
      <c r="J2007">
        <v>2171</v>
      </c>
      <c r="K2007">
        <v>0</v>
      </c>
      <c r="L2007" t="s">
        <v>38</v>
      </c>
      <c r="M2007" t="s">
        <v>79</v>
      </c>
      <c r="Q2007">
        <v>2171</v>
      </c>
      <c r="R2007" t="s">
        <v>94</v>
      </c>
      <c r="S2007">
        <v>40.756984000000003</v>
      </c>
      <c r="T2007">
        <v>-74.032199000000006</v>
      </c>
      <c r="U2007">
        <v>12.206666670000001</v>
      </c>
      <c r="V2007">
        <v>1</v>
      </c>
      <c r="W2007">
        <v>20.8</v>
      </c>
      <c r="X2007">
        <v>0</v>
      </c>
      <c r="Y2007">
        <v>4453.74</v>
      </c>
      <c r="Z2007">
        <v>34001245001</v>
      </c>
      <c r="AA2007">
        <v>6237.6329354541094</v>
      </c>
      <c r="AB2007" t="s">
        <v>54</v>
      </c>
      <c r="AC2007" t="s">
        <v>54</v>
      </c>
      <c r="AD2007" t="s">
        <v>54</v>
      </c>
      <c r="AE2007" t="s">
        <v>65</v>
      </c>
      <c r="AF2007" t="s">
        <v>9251</v>
      </c>
    </row>
    <row r="2008" spans="1:32" x14ac:dyDescent="0.3">
      <c r="A2008" t="s">
        <v>9252</v>
      </c>
      <c r="B2008" t="s">
        <v>9253</v>
      </c>
      <c r="C2008" t="s">
        <v>9254</v>
      </c>
      <c r="D2008" t="s">
        <v>9189</v>
      </c>
      <c r="E2008" t="s">
        <v>5199</v>
      </c>
      <c r="F2008">
        <v>9</v>
      </c>
      <c r="G2008">
        <v>2022</v>
      </c>
      <c r="H2008" s="1">
        <v>44974.889432766206</v>
      </c>
      <c r="I2008" t="s">
        <v>8601</v>
      </c>
      <c r="J2008">
        <v>2161.1</v>
      </c>
      <c r="K2008">
        <v>0</v>
      </c>
      <c r="L2008" t="s">
        <v>38</v>
      </c>
      <c r="M2008" t="s">
        <v>79</v>
      </c>
      <c r="Q2008">
        <v>2161.1</v>
      </c>
      <c r="R2008" t="s">
        <v>94</v>
      </c>
      <c r="S2008">
        <v>21.329699999999999</v>
      </c>
      <c r="T2008">
        <v>-158.03559999999999</v>
      </c>
      <c r="U2008">
        <v>19.821666669999999</v>
      </c>
      <c r="V2008">
        <v>1</v>
      </c>
      <c r="W2008">
        <v>38</v>
      </c>
      <c r="X2008">
        <v>39.456000000000003</v>
      </c>
      <c r="Y2008">
        <v>7236.5709999999999</v>
      </c>
      <c r="Z2008">
        <v>15000003010</v>
      </c>
      <c r="AB2008" t="s">
        <v>53</v>
      </c>
      <c r="AC2008" t="s">
        <v>54</v>
      </c>
      <c r="AD2008" t="s">
        <v>54</v>
      </c>
      <c r="AE2008" t="s">
        <v>73</v>
      </c>
      <c r="AF2008" t="s">
        <v>9255</v>
      </c>
    </row>
    <row r="2009" spans="1:32" x14ac:dyDescent="0.3">
      <c r="A2009" t="s">
        <v>9256</v>
      </c>
      <c r="B2009" t="s">
        <v>9257</v>
      </c>
      <c r="C2009" t="s">
        <v>9258</v>
      </c>
      <c r="D2009" t="s">
        <v>9259</v>
      </c>
      <c r="E2009" t="s">
        <v>213</v>
      </c>
      <c r="F2009">
        <v>3</v>
      </c>
      <c r="G2009">
        <v>2022</v>
      </c>
      <c r="H2009" s="1">
        <v>44972.397860393517</v>
      </c>
      <c r="I2009" t="s">
        <v>8601</v>
      </c>
      <c r="J2009">
        <v>2159</v>
      </c>
      <c r="K2009">
        <v>0</v>
      </c>
      <c r="L2009" t="s">
        <v>38</v>
      </c>
      <c r="M2009" t="s">
        <v>51</v>
      </c>
      <c r="N2009">
        <v>2075</v>
      </c>
      <c r="R2009" t="s">
        <v>52</v>
      </c>
      <c r="S2009">
        <v>40.618333</v>
      </c>
      <c r="T2009">
        <v>-75.333639000000005</v>
      </c>
      <c r="U2009">
        <v>11.023833335999999</v>
      </c>
      <c r="V2009">
        <v>5</v>
      </c>
      <c r="W2009">
        <v>20</v>
      </c>
      <c r="X2009">
        <v>0</v>
      </c>
      <c r="Y2009">
        <v>3982.2</v>
      </c>
      <c r="Z2009">
        <v>42001031001</v>
      </c>
      <c r="AA2009">
        <v>5936.6138351619993</v>
      </c>
      <c r="AB2009" t="s">
        <v>53</v>
      </c>
      <c r="AC2009" t="s">
        <v>562</v>
      </c>
      <c r="AD2009" t="s">
        <v>54</v>
      </c>
      <c r="AE2009" t="s">
        <v>73</v>
      </c>
      <c r="AF2009" t="s">
        <v>9260</v>
      </c>
    </row>
    <row r="2010" spans="1:32" x14ac:dyDescent="0.3">
      <c r="A2010" t="s">
        <v>9261</v>
      </c>
      <c r="B2010" t="s">
        <v>9262</v>
      </c>
      <c r="C2010" t="s">
        <v>9263</v>
      </c>
      <c r="D2010" t="s">
        <v>9264</v>
      </c>
      <c r="E2010" t="s">
        <v>117</v>
      </c>
      <c r="F2010">
        <v>5</v>
      </c>
      <c r="G2010">
        <v>2022</v>
      </c>
      <c r="H2010" s="1">
        <v>44962.579825162036</v>
      </c>
      <c r="I2010" t="s">
        <v>8601</v>
      </c>
      <c r="J2010">
        <v>2158.2130000000002</v>
      </c>
      <c r="K2010">
        <v>0</v>
      </c>
      <c r="L2010" t="s">
        <v>38</v>
      </c>
      <c r="M2010" t="s">
        <v>51</v>
      </c>
      <c r="N2010">
        <v>2158.2130000000002</v>
      </c>
      <c r="R2010" t="s">
        <v>52</v>
      </c>
      <c r="S2010">
        <v>41.944450000000003</v>
      </c>
      <c r="T2010">
        <v>-88.742109999999997</v>
      </c>
      <c r="U2010">
        <v>5.4416666669999998</v>
      </c>
      <c r="V2010">
        <v>4</v>
      </c>
      <c r="W2010">
        <v>18.13</v>
      </c>
      <c r="X2010">
        <v>8.6300000000000008</v>
      </c>
      <c r="Y2010">
        <v>1987</v>
      </c>
      <c r="Z2010">
        <v>17000185001</v>
      </c>
      <c r="AA2010">
        <v>3598.3892448711999</v>
      </c>
      <c r="AB2010" t="s">
        <v>53</v>
      </c>
      <c r="AC2010" t="s">
        <v>42</v>
      </c>
      <c r="AD2010" t="s">
        <v>54</v>
      </c>
      <c r="AE2010" t="s">
        <v>73</v>
      </c>
      <c r="AF2010" t="s">
        <v>9265</v>
      </c>
    </row>
    <row r="2011" spans="1:32" x14ac:dyDescent="0.3">
      <c r="A2011" t="s">
        <v>9266</v>
      </c>
      <c r="B2011" t="s">
        <v>9267</v>
      </c>
      <c r="C2011" t="s">
        <v>9268</v>
      </c>
      <c r="D2011" t="s">
        <v>9269</v>
      </c>
      <c r="E2011" t="s">
        <v>213</v>
      </c>
      <c r="F2011">
        <v>3</v>
      </c>
      <c r="G2011">
        <v>2022</v>
      </c>
      <c r="H2011" s="1">
        <v>44949.360415173614</v>
      </c>
      <c r="I2011" t="s">
        <v>8601</v>
      </c>
      <c r="J2011">
        <v>2150.2399999999998</v>
      </c>
      <c r="K2011">
        <v>0</v>
      </c>
      <c r="L2011" t="s">
        <v>38</v>
      </c>
      <c r="M2011" t="s">
        <v>51</v>
      </c>
      <c r="N2011">
        <v>2283.46</v>
      </c>
      <c r="R2011" t="s">
        <v>52</v>
      </c>
      <c r="S2011">
        <v>40.017028000000003</v>
      </c>
      <c r="T2011">
        <v>-76.691333</v>
      </c>
      <c r="U2011">
        <v>9.3459916669999998</v>
      </c>
      <c r="V2011">
        <v>1</v>
      </c>
      <c r="W2011">
        <v>15</v>
      </c>
      <c r="X2011">
        <v>0</v>
      </c>
      <c r="Y2011">
        <v>3410.6855999999998</v>
      </c>
      <c r="Z2011">
        <v>42003088001</v>
      </c>
      <c r="AA2011">
        <v>5299.2473191170002</v>
      </c>
      <c r="AB2011" t="s">
        <v>544</v>
      </c>
      <c r="AC2011" t="s">
        <v>54</v>
      </c>
      <c r="AD2011" t="s">
        <v>54</v>
      </c>
      <c r="AE2011" t="s">
        <v>65</v>
      </c>
      <c r="AF2011" t="s">
        <v>9270</v>
      </c>
    </row>
    <row r="2012" spans="1:32" x14ac:dyDescent="0.3">
      <c r="A2012" t="s">
        <v>9271</v>
      </c>
      <c r="B2012" t="s">
        <v>9272</v>
      </c>
      <c r="C2012" t="s">
        <v>9273</v>
      </c>
      <c r="D2012" t="s">
        <v>9274</v>
      </c>
      <c r="E2012" t="s">
        <v>1913</v>
      </c>
      <c r="F2012">
        <v>8</v>
      </c>
      <c r="G2012">
        <v>2022</v>
      </c>
      <c r="H2012" s="1">
        <v>44967.589222002316</v>
      </c>
      <c r="I2012" t="s">
        <v>8601</v>
      </c>
      <c r="J2012">
        <v>2135</v>
      </c>
      <c r="K2012">
        <v>0</v>
      </c>
      <c r="L2012" t="s">
        <v>38</v>
      </c>
      <c r="M2012" t="s">
        <v>79</v>
      </c>
      <c r="Q2012">
        <v>2135</v>
      </c>
      <c r="R2012" t="s">
        <v>94</v>
      </c>
      <c r="S2012">
        <v>45.802500000000002</v>
      </c>
      <c r="T2012">
        <v>-108.466944</v>
      </c>
      <c r="U2012">
        <v>19.658333330000001</v>
      </c>
      <c r="V2012">
        <v>1</v>
      </c>
      <c r="W2012">
        <v>0</v>
      </c>
      <c r="X2012">
        <v>0</v>
      </c>
      <c r="Y2012">
        <v>7174.6</v>
      </c>
      <c r="Z2012">
        <v>30000060001</v>
      </c>
      <c r="AA2012">
        <v>7611.9772487660002</v>
      </c>
      <c r="AB2012" t="s">
        <v>53</v>
      </c>
      <c r="AC2012" t="s">
        <v>42</v>
      </c>
      <c r="AD2012" t="s">
        <v>54</v>
      </c>
      <c r="AE2012" t="s">
        <v>65</v>
      </c>
      <c r="AF2012" t="s">
        <v>9275</v>
      </c>
    </row>
    <row r="2013" spans="1:32" x14ac:dyDescent="0.3">
      <c r="A2013" t="s">
        <v>9276</v>
      </c>
      <c r="B2013" t="s">
        <v>9277</v>
      </c>
      <c r="C2013" t="s">
        <v>9278</v>
      </c>
      <c r="D2013" t="s">
        <v>206</v>
      </c>
      <c r="E2013" t="s">
        <v>726</v>
      </c>
      <c r="F2013">
        <v>6</v>
      </c>
      <c r="G2013">
        <v>2022</v>
      </c>
      <c r="H2013" s="1">
        <v>44958.604283935187</v>
      </c>
      <c r="I2013" t="s">
        <v>8601</v>
      </c>
      <c r="J2013">
        <v>2134</v>
      </c>
      <c r="K2013">
        <v>0</v>
      </c>
      <c r="L2013" t="s">
        <v>38</v>
      </c>
      <c r="M2013" t="s">
        <v>79</v>
      </c>
      <c r="Q2013">
        <v>2134</v>
      </c>
      <c r="R2013" t="s">
        <v>94</v>
      </c>
      <c r="S2013">
        <v>36.063361999999998</v>
      </c>
      <c r="T2013">
        <v>-94.232834999999994</v>
      </c>
      <c r="U2013">
        <v>9.0408333330000001</v>
      </c>
      <c r="V2013">
        <v>1</v>
      </c>
      <c r="W2013">
        <v>10</v>
      </c>
      <c r="X2013">
        <v>6.6</v>
      </c>
      <c r="Y2013">
        <v>3293.66</v>
      </c>
      <c r="Z2013">
        <v>5000005002</v>
      </c>
      <c r="AA2013">
        <v>2876.8903487082598</v>
      </c>
      <c r="AB2013" t="s">
        <v>54</v>
      </c>
      <c r="AC2013" t="s">
        <v>54</v>
      </c>
      <c r="AD2013" t="s">
        <v>54</v>
      </c>
      <c r="AE2013" t="s">
        <v>55</v>
      </c>
      <c r="AF2013" t="s">
        <v>9279</v>
      </c>
    </row>
    <row r="2014" spans="1:32" x14ac:dyDescent="0.3">
      <c r="A2014" t="s">
        <v>9280</v>
      </c>
      <c r="B2014" t="s">
        <v>9281</v>
      </c>
      <c r="C2014" t="s">
        <v>9282</v>
      </c>
      <c r="D2014" t="s">
        <v>9283</v>
      </c>
      <c r="E2014" t="s">
        <v>1913</v>
      </c>
      <c r="F2014">
        <v>8</v>
      </c>
      <c r="G2014">
        <v>2022</v>
      </c>
      <c r="H2014" s="1">
        <v>44960.502150289351</v>
      </c>
      <c r="I2014" t="s">
        <v>8601</v>
      </c>
      <c r="J2014">
        <v>2132</v>
      </c>
      <c r="K2014">
        <v>0</v>
      </c>
      <c r="L2014" t="s">
        <v>38</v>
      </c>
      <c r="M2014" t="s">
        <v>51</v>
      </c>
      <c r="N2014">
        <v>2132</v>
      </c>
      <c r="R2014" t="s">
        <v>214</v>
      </c>
      <c r="S2014">
        <v>46.881917000000001</v>
      </c>
      <c r="T2014">
        <v>-114.036417</v>
      </c>
      <c r="U2014">
        <v>6.9158333330000001</v>
      </c>
      <c r="V2014">
        <v>1</v>
      </c>
      <c r="W2014">
        <v>0</v>
      </c>
      <c r="X2014">
        <v>0</v>
      </c>
      <c r="Y2014">
        <v>2523.66</v>
      </c>
      <c r="Z2014">
        <v>30000047001</v>
      </c>
      <c r="AA2014">
        <v>3645.7364717773999</v>
      </c>
      <c r="AB2014" t="s">
        <v>53</v>
      </c>
      <c r="AC2014" t="s">
        <v>42</v>
      </c>
      <c r="AD2014" t="s">
        <v>43</v>
      </c>
      <c r="AE2014" t="s">
        <v>55</v>
      </c>
      <c r="AF2014" t="s">
        <v>9284</v>
      </c>
    </row>
    <row r="2015" spans="1:32" x14ac:dyDescent="0.3">
      <c r="A2015" t="s">
        <v>9285</v>
      </c>
      <c r="B2015" t="s">
        <v>9286</v>
      </c>
      <c r="C2015" t="s">
        <v>9287</v>
      </c>
      <c r="D2015" t="s">
        <v>9288</v>
      </c>
      <c r="E2015" t="s">
        <v>61</v>
      </c>
      <c r="F2015">
        <v>1</v>
      </c>
      <c r="G2015">
        <v>2022</v>
      </c>
      <c r="H2015" s="1">
        <v>44944.402152418981</v>
      </c>
      <c r="I2015" t="s">
        <v>8601</v>
      </c>
      <c r="J2015">
        <v>2120</v>
      </c>
      <c r="K2015">
        <v>0</v>
      </c>
      <c r="L2015" t="s">
        <v>38</v>
      </c>
      <c r="M2015" t="s">
        <v>63</v>
      </c>
      <c r="P2015">
        <v>2120</v>
      </c>
      <c r="R2015" t="s">
        <v>38</v>
      </c>
      <c r="S2015">
        <v>41.402710999999996</v>
      </c>
      <c r="T2015">
        <v>-73.418111999999994</v>
      </c>
      <c r="U2015">
        <v>8.4749999999999996</v>
      </c>
      <c r="V2015">
        <v>1</v>
      </c>
      <c r="W2015">
        <v>15.5</v>
      </c>
      <c r="X2015">
        <v>0</v>
      </c>
      <c r="Y2015">
        <v>3090.6</v>
      </c>
      <c r="Z2015">
        <v>9000340001</v>
      </c>
      <c r="AA2015">
        <v>4339.5554506720991</v>
      </c>
      <c r="AB2015" t="s">
        <v>53</v>
      </c>
      <c r="AC2015" t="s">
        <v>54</v>
      </c>
      <c r="AD2015" t="s">
        <v>54</v>
      </c>
      <c r="AE2015" t="s">
        <v>65</v>
      </c>
      <c r="AF2015" t="s">
        <v>9289</v>
      </c>
    </row>
    <row r="2016" spans="1:32" x14ac:dyDescent="0.3">
      <c r="A2016" t="s">
        <v>9290</v>
      </c>
      <c r="B2016" t="s">
        <v>9291</v>
      </c>
      <c r="C2016" t="s">
        <v>9292</v>
      </c>
      <c r="D2016" t="s">
        <v>7035</v>
      </c>
      <c r="E2016" t="s">
        <v>36</v>
      </c>
      <c r="F2016">
        <v>9</v>
      </c>
      <c r="G2016">
        <v>2022</v>
      </c>
      <c r="H2016" s="1">
        <v>44950.54846002315</v>
      </c>
      <c r="I2016" t="s">
        <v>8601</v>
      </c>
      <c r="J2016">
        <v>2026</v>
      </c>
      <c r="K2016">
        <v>0</v>
      </c>
      <c r="L2016" t="s">
        <v>38</v>
      </c>
      <c r="M2016" t="s">
        <v>51</v>
      </c>
      <c r="N2016">
        <v>2026</v>
      </c>
      <c r="R2016" t="s">
        <v>52</v>
      </c>
      <c r="S2016">
        <v>37.765555999999997</v>
      </c>
      <c r="T2016">
        <v>-121.420833</v>
      </c>
      <c r="U2016">
        <v>9.6950000000000003</v>
      </c>
      <c r="V2016">
        <v>2</v>
      </c>
      <c r="W2016">
        <v>10.8</v>
      </c>
      <c r="X2016">
        <v>0</v>
      </c>
      <c r="Y2016">
        <v>3537.86</v>
      </c>
      <c r="Z2016">
        <v>6005105001</v>
      </c>
      <c r="AA2016">
        <v>4516.1970279759998</v>
      </c>
      <c r="AB2016" t="s">
        <v>407</v>
      </c>
      <c r="AC2016" t="s">
        <v>54</v>
      </c>
      <c r="AD2016" t="s">
        <v>54</v>
      </c>
      <c r="AE2016" t="s">
        <v>73</v>
      </c>
      <c r="AF2016" t="s">
        <v>9293</v>
      </c>
    </row>
    <row r="2017" spans="1:32" x14ac:dyDescent="0.3">
      <c r="A2017" t="s">
        <v>9294</v>
      </c>
      <c r="B2017" t="s">
        <v>9295</v>
      </c>
      <c r="C2017" t="s">
        <v>9295</v>
      </c>
      <c r="D2017" t="s">
        <v>9296</v>
      </c>
      <c r="E2017" t="s">
        <v>99</v>
      </c>
      <c r="F2017">
        <v>6</v>
      </c>
      <c r="G2017">
        <v>2022</v>
      </c>
      <c r="H2017" s="1">
        <v>44818.34027966435</v>
      </c>
      <c r="I2017" t="s">
        <v>8601</v>
      </c>
      <c r="J2017">
        <v>2008.508</v>
      </c>
      <c r="K2017">
        <v>0</v>
      </c>
      <c r="L2017" t="s">
        <v>38</v>
      </c>
      <c r="M2017" t="s">
        <v>79</v>
      </c>
      <c r="Q2017">
        <v>2008.508</v>
      </c>
      <c r="R2017" t="s">
        <v>94</v>
      </c>
      <c r="S2017">
        <v>32.888187000000002</v>
      </c>
      <c r="T2017">
        <v>-97.531728999999999</v>
      </c>
      <c r="U2017">
        <v>1.328383334</v>
      </c>
      <c r="V2017">
        <v>2</v>
      </c>
      <c r="W2017">
        <v>1.44</v>
      </c>
      <c r="X2017">
        <v>0</v>
      </c>
      <c r="Y2017">
        <v>388.416</v>
      </c>
      <c r="AB2017" t="s">
        <v>54</v>
      </c>
      <c r="AC2017" t="s">
        <v>54</v>
      </c>
      <c r="AD2017" t="s">
        <v>54</v>
      </c>
      <c r="AE2017" t="s">
        <v>73</v>
      </c>
      <c r="AF2017" t="s">
        <v>9297</v>
      </c>
    </row>
    <row r="2018" spans="1:32" x14ac:dyDescent="0.3">
      <c r="A2018" t="s">
        <v>9298</v>
      </c>
      <c r="B2018" t="s">
        <v>9299</v>
      </c>
      <c r="C2018" t="s">
        <v>9300</v>
      </c>
      <c r="D2018" t="s">
        <v>9301</v>
      </c>
      <c r="E2018" t="s">
        <v>36</v>
      </c>
      <c r="F2018">
        <v>9</v>
      </c>
      <c r="G2018">
        <v>2022</v>
      </c>
      <c r="H2018" s="1">
        <v>44958.781898668982</v>
      </c>
      <c r="I2018" t="s">
        <v>8601</v>
      </c>
      <c r="J2018">
        <v>1995</v>
      </c>
      <c r="K2018">
        <v>0</v>
      </c>
      <c r="L2018" t="s">
        <v>38</v>
      </c>
      <c r="M2018" t="s">
        <v>79</v>
      </c>
      <c r="Q2018">
        <v>1995</v>
      </c>
      <c r="R2018" t="s">
        <v>52</v>
      </c>
      <c r="S2018">
        <v>34.215653000000003</v>
      </c>
      <c r="T2018">
        <v>-118.928809</v>
      </c>
      <c r="U2018">
        <v>0.26231816400000002</v>
      </c>
      <c r="V2018">
        <v>1</v>
      </c>
      <c r="W2018">
        <v>14</v>
      </c>
      <c r="X2018">
        <v>0</v>
      </c>
      <c r="Y2018">
        <v>95.64</v>
      </c>
      <c r="Z2018">
        <v>6004007001</v>
      </c>
      <c r="AA2018">
        <v>4552.6179717500008</v>
      </c>
      <c r="AB2018" t="s">
        <v>407</v>
      </c>
      <c r="AC2018" t="s">
        <v>3356</v>
      </c>
      <c r="AD2018" t="s">
        <v>43</v>
      </c>
      <c r="AE2018" t="s">
        <v>65</v>
      </c>
      <c r="AF2018" t="s">
        <v>9302</v>
      </c>
    </row>
    <row r="2019" spans="1:32" x14ac:dyDescent="0.3">
      <c r="A2019" t="s">
        <v>9303</v>
      </c>
      <c r="B2019" t="s">
        <v>9304</v>
      </c>
      <c r="C2019" t="s">
        <v>9304</v>
      </c>
      <c r="D2019" t="s">
        <v>6658</v>
      </c>
      <c r="E2019" t="s">
        <v>99</v>
      </c>
      <c r="F2019">
        <v>6</v>
      </c>
      <c r="G2019">
        <v>2022</v>
      </c>
      <c r="H2019" s="1">
        <v>44841.373105011575</v>
      </c>
      <c r="I2019" t="s">
        <v>8601</v>
      </c>
      <c r="J2019">
        <v>1994</v>
      </c>
      <c r="K2019">
        <v>0</v>
      </c>
      <c r="L2019" t="s">
        <v>38</v>
      </c>
      <c r="M2019" t="s">
        <v>79</v>
      </c>
      <c r="Q2019">
        <v>1994</v>
      </c>
      <c r="R2019" t="s">
        <v>52</v>
      </c>
      <c r="S2019">
        <v>34.169806999999999</v>
      </c>
      <c r="T2019">
        <v>-101.67683599999999</v>
      </c>
      <c r="U2019">
        <v>1.2350000000000001</v>
      </c>
      <c r="V2019">
        <v>1</v>
      </c>
      <c r="W2019">
        <v>3.3</v>
      </c>
      <c r="X2019">
        <v>3.3</v>
      </c>
      <c r="Y2019">
        <v>451.16</v>
      </c>
      <c r="Z2019">
        <v>48000240001</v>
      </c>
      <c r="AB2019" t="s">
        <v>41</v>
      </c>
      <c r="AC2019" t="s">
        <v>72</v>
      </c>
      <c r="AD2019" t="s">
        <v>54</v>
      </c>
      <c r="AE2019" t="s">
        <v>73</v>
      </c>
      <c r="AF2019" t="s">
        <v>9305</v>
      </c>
    </row>
    <row r="2020" spans="1:32" x14ac:dyDescent="0.3">
      <c r="A2020" t="s">
        <v>9306</v>
      </c>
      <c r="B2020" t="s">
        <v>9307</v>
      </c>
      <c r="C2020" t="s">
        <v>9308</v>
      </c>
      <c r="D2020" t="s">
        <v>9309</v>
      </c>
      <c r="E2020" t="s">
        <v>525</v>
      </c>
      <c r="F2020">
        <v>2</v>
      </c>
      <c r="G2020">
        <v>2022</v>
      </c>
      <c r="H2020" s="1">
        <v>44967.356667789354</v>
      </c>
      <c r="I2020" t="s">
        <v>8601</v>
      </c>
      <c r="J2020">
        <v>1990.5</v>
      </c>
      <c r="K2020">
        <v>0</v>
      </c>
      <c r="L2020" t="s">
        <v>38</v>
      </c>
      <c r="M2020" t="s">
        <v>79</v>
      </c>
      <c r="Q2020">
        <v>1990.5</v>
      </c>
      <c r="R2020" t="s">
        <v>94</v>
      </c>
      <c r="S2020">
        <v>40.903810999999997</v>
      </c>
      <c r="T2020">
        <v>-74.273994000000002</v>
      </c>
      <c r="U2020">
        <v>5.6704166669999996</v>
      </c>
      <c r="V2020">
        <v>1</v>
      </c>
      <c r="W2020">
        <v>7.5</v>
      </c>
      <c r="X2020">
        <v>0</v>
      </c>
      <c r="Y2020">
        <v>2067.9690000000001</v>
      </c>
      <c r="Z2020">
        <v>34001087001</v>
      </c>
      <c r="AA2020">
        <v>2795.1253299356299</v>
      </c>
      <c r="AB2020" t="s">
        <v>54</v>
      </c>
      <c r="AC2020" t="s">
        <v>54</v>
      </c>
      <c r="AD2020" t="s">
        <v>54</v>
      </c>
      <c r="AE2020" t="s">
        <v>73</v>
      </c>
      <c r="AF2020" t="s">
        <v>9310</v>
      </c>
    </row>
    <row r="2021" spans="1:32" x14ac:dyDescent="0.3">
      <c r="A2021" t="s">
        <v>9311</v>
      </c>
      <c r="B2021" t="s">
        <v>9312</v>
      </c>
      <c r="C2021" t="s">
        <v>9312</v>
      </c>
      <c r="D2021" t="s">
        <v>8644</v>
      </c>
      <c r="E2021" t="s">
        <v>99</v>
      </c>
      <c r="F2021">
        <v>6</v>
      </c>
      <c r="G2021">
        <v>2022</v>
      </c>
      <c r="H2021" s="1">
        <v>44823.592585405095</v>
      </c>
      <c r="I2021" t="s">
        <v>8601</v>
      </c>
      <c r="J2021">
        <v>1959.74</v>
      </c>
      <c r="K2021">
        <v>0</v>
      </c>
      <c r="L2021" t="s">
        <v>38</v>
      </c>
      <c r="M2021" t="s">
        <v>79</v>
      </c>
      <c r="Q2021">
        <v>1959.74</v>
      </c>
      <c r="R2021" t="s">
        <v>94</v>
      </c>
      <c r="S2021">
        <v>32.970111000000003</v>
      </c>
      <c r="T2021">
        <v>-96.551361</v>
      </c>
      <c r="U2021">
        <v>7.3548333330000002</v>
      </c>
      <c r="V2021">
        <v>1</v>
      </c>
      <c r="W2021">
        <v>20</v>
      </c>
      <c r="X2021">
        <v>20</v>
      </c>
      <c r="Y2021">
        <v>2683.558</v>
      </c>
      <c r="Z2021">
        <v>48004354012</v>
      </c>
      <c r="AB2021" t="s">
        <v>54</v>
      </c>
      <c r="AC2021" t="s">
        <v>54</v>
      </c>
      <c r="AD2021" t="s">
        <v>54</v>
      </c>
      <c r="AE2021" t="s">
        <v>73</v>
      </c>
      <c r="AF2021" t="s">
        <v>9313</v>
      </c>
    </row>
    <row r="2022" spans="1:32" x14ac:dyDescent="0.3">
      <c r="A2022" t="s">
        <v>9314</v>
      </c>
      <c r="B2022" t="s">
        <v>9315</v>
      </c>
      <c r="C2022" t="s">
        <v>9315</v>
      </c>
      <c r="D2022" t="s">
        <v>9316</v>
      </c>
      <c r="E2022" t="s">
        <v>99</v>
      </c>
      <c r="F2022">
        <v>6</v>
      </c>
      <c r="G2022">
        <v>2022</v>
      </c>
      <c r="H2022" s="1">
        <v>44832.571638009256</v>
      </c>
      <c r="I2022" t="s">
        <v>8601</v>
      </c>
      <c r="J2022">
        <v>1959.09</v>
      </c>
      <c r="K2022">
        <v>0</v>
      </c>
      <c r="L2022" t="s">
        <v>38</v>
      </c>
      <c r="M2022" t="s">
        <v>39</v>
      </c>
      <c r="N2022">
        <v>651.66999999999996</v>
      </c>
      <c r="Q2022">
        <v>1307.42</v>
      </c>
      <c r="R2022" t="s">
        <v>52</v>
      </c>
      <c r="S2022">
        <v>29.550169</v>
      </c>
      <c r="T2022">
        <v>-98.246881000000002</v>
      </c>
      <c r="U2022">
        <v>5.3864166669999998</v>
      </c>
      <c r="V2022">
        <v>1</v>
      </c>
      <c r="W2022">
        <v>10</v>
      </c>
      <c r="X2022">
        <v>6.2</v>
      </c>
      <c r="Y2022">
        <v>1963.796</v>
      </c>
      <c r="Z2022">
        <v>48008047002</v>
      </c>
      <c r="AA2022">
        <v>2531.2555922930001</v>
      </c>
      <c r="AB2022" t="s">
        <v>87</v>
      </c>
      <c r="AC2022" t="s">
        <v>54</v>
      </c>
      <c r="AD2022" t="s">
        <v>54</v>
      </c>
      <c r="AE2022" t="s">
        <v>65</v>
      </c>
      <c r="AF2022" t="s">
        <v>9317</v>
      </c>
    </row>
    <row r="2023" spans="1:32" x14ac:dyDescent="0.3">
      <c r="A2023" t="s">
        <v>9318</v>
      </c>
      <c r="B2023" t="s">
        <v>9319</v>
      </c>
      <c r="C2023" t="s">
        <v>9320</v>
      </c>
      <c r="D2023" t="s">
        <v>8048</v>
      </c>
      <c r="E2023" t="s">
        <v>253</v>
      </c>
      <c r="F2023">
        <v>5</v>
      </c>
      <c r="G2023">
        <v>2022</v>
      </c>
      <c r="H2023" s="1">
        <v>44951.608940949074</v>
      </c>
      <c r="I2023" t="s">
        <v>8601</v>
      </c>
      <c r="J2023">
        <v>1948</v>
      </c>
      <c r="K2023">
        <v>0</v>
      </c>
      <c r="L2023" t="s">
        <v>38</v>
      </c>
      <c r="M2023" t="s">
        <v>630</v>
      </c>
      <c r="N2023">
        <v>2395</v>
      </c>
      <c r="O2023">
        <v>777</v>
      </c>
      <c r="R2023" t="s">
        <v>86</v>
      </c>
      <c r="S2023">
        <v>39.777250000000002</v>
      </c>
      <c r="T2023">
        <v>-85.762972000000005</v>
      </c>
      <c r="U2023">
        <v>3.201666667</v>
      </c>
      <c r="V2023">
        <v>1</v>
      </c>
      <c r="W2023">
        <v>10</v>
      </c>
      <c r="X2023">
        <v>4</v>
      </c>
      <c r="Y2023">
        <v>1164.8800000000001</v>
      </c>
      <c r="Z2023">
        <v>18000026001</v>
      </c>
      <c r="AA2023">
        <v>1456.8377509599998</v>
      </c>
      <c r="AB2023" t="s">
        <v>87</v>
      </c>
      <c r="AC2023" t="s">
        <v>64</v>
      </c>
      <c r="AD2023" t="s">
        <v>54</v>
      </c>
      <c r="AE2023" t="s">
        <v>73</v>
      </c>
      <c r="AF2023" t="s">
        <v>9321</v>
      </c>
    </row>
    <row r="2024" spans="1:32" x14ac:dyDescent="0.3">
      <c r="A2024" t="s">
        <v>9322</v>
      </c>
      <c r="B2024" t="s">
        <v>9323</v>
      </c>
      <c r="C2024" t="s">
        <v>9324</v>
      </c>
      <c r="D2024" t="s">
        <v>4098</v>
      </c>
      <c r="E2024" t="s">
        <v>213</v>
      </c>
      <c r="F2024">
        <v>3</v>
      </c>
      <c r="G2024">
        <v>2022</v>
      </c>
      <c r="H2024" s="1">
        <v>44964.534991122688</v>
      </c>
      <c r="I2024" t="s">
        <v>8601</v>
      </c>
      <c r="J2024">
        <v>1917</v>
      </c>
      <c r="K2024">
        <v>0</v>
      </c>
      <c r="L2024" t="s">
        <v>38</v>
      </c>
      <c r="M2024" t="s">
        <v>39</v>
      </c>
      <c r="N2024">
        <v>1746.46</v>
      </c>
      <c r="Q2024">
        <v>170.2</v>
      </c>
      <c r="R2024" t="s">
        <v>40</v>
      </c>
      <c r="S2024">
        <v>39.984499999999997</v>
      </c>
      <c r="T2024">
        <v>-76.458619999999996</v>
      </c>
      <c r="U2024">
        <v>10.790333329999999</v>
      </c>
      <c r="V2024">
        <v>1</v>
      </c>
      <c r="W2024">
        <v>15</v>
      </c>
      <c r="X2024">
        <v>0</v>
      </c>
      <c r="Y2024">
        <v>3937.1770000000001</v>
      </c>
      <c r="Z2024">
        <v>42001016001</v>
      </c>
      <c r="AA2024">
        <v>4361.4080169364997</v>
      </c>
      <c r="AB2024" t="s">
        <v>53</v>
      </c>
      <c r="AC2024" t="s">
        <v>72</v>
      </c>
      <c r="AD2024" t="s">
        <v>537</v>
      </c>
      <c r="AE2024" t="s">
        <v>55</v>
      </c>
      <c r="AF2024" t="s">
        <v>9325</v>
      </c>
    </row>
    <row r="2025" spans="1:32" x14ac:dyDescent="0.3">
      <c r="A2025" t="s">
        <v>9326</v>
      </c>
      <c r="B2025" t="s">
        <v>9327</v>
      </c>
      <c r="C2025" t="s">
        <v>9328</v>
      </c>
      <c r="D2025" t="s">
        <v>9329</v>
      </c>
      <c r="E2025" t="s">
        <v>1023</v>
      </c>
      <c r="F2025">
        <v>8</v>
      </c>
      <c r="G2025">
        <v>2022</v>
      </c>
      <c r="H2025" s="1">
        <v>44973.632232118056</v>
      </c>
      <c r="I2025" t="s">
        <v>8601</v>
      </c>
      <c r="J2025">
        <v>1898.86</v>
      </c>
      <c r="K2025">
        <v>0</v>
      </c>
      <c r="L2025" t="s">
        <v>38</v>
      </c>
      <c r="M2025" t="s">
        <v>51</v>
      </c>
      <c r="N2025">
        <v>71.39</v>
      </c>
      <c r="R2025" t="s">
        <v>52</v>
      </c>
      <c r="S2025">
        <v>39.555751000000001</v>
      </c>
      <c r="T2025">
        <v>-105.03654400000001</v>
      </c>
      <c r="U2025">
        <v>5.9945000000000004</v>
      </c>
      <c r="V2025">
        <v>1</v>
      </c>
      <c r="W2025">
        <v>8.48</v>
      </c>
      <c r="X2025">
        <v>0</v>
      </c>
      <c r="Y2025">
        <v>2188.127</v>
      </c>
      <c r="AB2025" t="s">
        <v>53</v>
      </c>
      <c r="AC2025" t="s">
        <v>3356</v>
      </c>
      <c r="AD2025" t="s">
        <v>54</v>
      </c>
      <c r="AE2025" t="s">
        <v>55</v>
      </c>
      <c r="AF2025" t="s">
        <v>9330</v>
      </c>
    </row>
    <row r="2026" spans="1:32" x14ac:dyDescent="0.3">
      <c r="A2026" t="s">
        <v>9331</v>
      </c>
      <c r="B2026" t="s">
        <v>9332</v>
      </c>
      <c r="C2026" t="s">
        <v>9333</v>
      </c>
      <c r="D2026" t="s">
        <v>781</v>
      </c>
      <c r="E2026" t="s">
        <v>36</v>
      </c>
      <c r="F2026">
        <v>9</v>
      </c>
      <c r="G2026">
        <v>2022</v>
      </c>
      <c r="H2026" s="1">
        <v>44974.49050010417</v>
      </c>
      <c r="I2026" t="s">
        <v>8601</v>
      </c>
      <c r="J2026">
        <v>1896</v>
      </c>
      <c r="K2026">
        <v>0</v>
      </c>
      <c r="L2026" t="s">
        <v>38</v>
      </c>
      <c r="M2026" t="s">
        <v>51</v>
      </c>
      <c r="N2026">
        <v>1896</v>
      </c>
      <c r="R2026" t="s">
        <v>52</v>
      </c>
      <c r="S2026">
        <v>37.416860999999997</v>
      </c>
      <c r="T2026">
        <v>-122.016111</v>
      </c>
      <c r="U2026">
        <v>11.09583333</v>
      </c>
      <c r="V2026">
        <v>2</v>
      </c>
      <c r="W2026">
        <v>40</v>
      </c>
      <c r="X2026">
        <v>29.5</v>
      </c>
      <c r="Y2026">
        <v>4050.89</v>
      </c>
      <c r="Z2026">
        <v>6002008001</v>
      </c>
      <c r="AA2026">
        <v>8176.5018772630001</v>
      </c>
      <c r="AB2026" t="s">
        <v>53</v>
      </c>
      <c r="AC2026" t="s">
        <v>42</v>
      </c>
      <c r="AD2026" t="s">
        <v>54</v>
      </c>
      <c r="AE2026" t="s">
        <v>65</v>
      </c>
      <c r="AF2026" t="s">
        <v>9334</v>
      </c>
    </row>
    <row r="2027" spans="1:32" x14ac:dyDescent="0.3">
      <c r="A2027" t="s">
        <v>9335</v>
      </c>
      <c r="B2027" t="s">
        <v>9336</v>
      </c>
      <c r="C2027" t="s">
        <v>9337</v>
      </c>
      <c r="D2027" t="s">
        <v>9338</v>
      </c>
      <c r="E2027" t="s">
        <v>213</v>
      </c>
      <c r="F2027">
        <v>3</v>
      </c>
      <c r="G2027">
        <v>2022</v>
      </c>
      <c r="H2027" s="1">
        <v>44964.389082083333</v>
      </c>
      <c r="I2027" t="s">
        <v>8601</v>
      </c>
      <c r="J2027">
        <v>1882.6</v>
      </c>
      <c r="K2027">
        <v>0</v>
      </c>
      <c r="L2027" t="s">
        <v>38</v>
      </c>
      <c r="M2027" t="s">
        <v>51</v>
      </c>
      <c r="N2027">
        <v>1882.6</v>
      </c>
      <c r="R2027" t="s">
        <v>52</v>
      </c>
      <c r="S2027">
        <v>39.997149999999998</v>
      </c>
      <c r="T2027">
        <v>-75.701599999999999</v>
      </c>
      <c r="U2027">
        <v>5.8892499999999997</v>
      </c>
      <c r="V2027">
        <v>2</v>
      </c>
      <c r="W2027">
        <v>7.5</v>
      </c>
      <c r="X2027">
        <v>0</v>
      </c>
      <c r="Y2027">
        <v>2148.94</v>
      </c>
      <c r="Z2027">
        <v>42000102001</v>
      </c>
      <c r="AA2027">
        <v>2466.4263123752798</v>
      </c>
      <c r="AB2027" t="s">
        <v>87</v>
      </c>
      <c r="AC2027" t="s">
        <v>54</v>
      </c>
      <c r="AD2027" t="s">
        <v>54</v>
      </c>
      <c r="AE2027" t="s">
        <v>55</v>
      </c>
      <c r="AF2027" t="s">
        <v>9339</v>
      </c>
    </row>
    <row r="2028" spans="1:32" x14ac:dyDescent="0.3">
      <c r="A2028" t="s">
        <v>9340</v>
      </c>
      <c r="B2028" t="s">
        <v>9341</v>
      </c>
      <c r="C2028" t="s">
        <v>9342</v>
      </c>
      <c r="D2028" t="s">
        <v>9343</v>
      </c>
      <c r="E2028" t="s">
        <v>1023</v>
      </c>
      <c r="F2028">
        <v>8</v>
      </c>
      <c r="G2028">
        <v>2022</v>
      </c>
      <c r="H2028" s="1">
        <v>44957.680795173612</v>
      </c>
      <c r="I2028" t="s">
        <v>8601</v>
      </c>
      <c r="J2028">
        <v>1878.03</v>
      </c>
      <c r="K2028">
        <v>0</v>
      </c>
      <c r="L2028" t="s">
        <v>38</v>
      </c>
      <c r="M2028" t="s">
        <v>79</v>
      </c>
      <c r="Q2028">
        <v>2057.84</v>
      </c>
      <c r="R2028" t="s">
        <v>52</v>
      </c>
      <c r="S2028">
        <v>38.257219999999997</v>
      </c>
      <c r="T2028">
        <v>-104.578333</v>
      </c>
      <c r="U2028">
        <v>10.18333333</v>
      </c>
      <c r="V2028">
        <v>1</v>
      </c>
      <c r="W2028">
        <v>19</v>
      </c>
      <c r="X2028">
        <v>0</v>
      </c>
      <c r="Y2028">
        <v>3717.5</v>
      </c>
      <c r="Z2028">
        <v>8000025001</v>
      </c>
      <c r="AA2028">
        <v>5372.0892066650003</v>
      </c>
      <c r="AB2028" t="s">
        <v>407</v>
      </c>
      <c r="AC2028" t="s">
        <v>72</v>
      </c>
      <c r="AD2028" t="s">
        <v>54</v>
      </c>
      <c r="AE2028" t="s">
        <v>65</v>
      </c>
      <c r="AF2028" t="s">
        <v>9344</v>
      </c>
    </row>
    <row r="2029" spans="1:32" x14ac:dyDescent="0.3">
      <c r="A2029" t="s">
        <v>9345</v>
      </c>
      <c r="B2029" t="s">
        <v>9346</v>
      </c>
      <c r="C2029" t="s">
        <v>9347</v>
      </c>
      <c r="D2029" t="s">
        <v>9348</v>
      </c>
      <c r="E2029" t="s">
        <v>514</v>
      </c>
      <c r="F2029">
        <v>1</v>
      </c>
      <c r="G2029">
        <v>2022</v>
      </c>
      <c r="H2029" s="1">
        <v>44974.58690347222</v>
      </c>
      <c r="I2029" t="s">
        <v>8601</v>
      </c>
      <c r="J2029">
        <v>1870</v>
      </c>
      <c r="K2029">
        <v>0</v>
      </c>
      <c r="L2029" t="s">
        <v>38</v>
      </c>
      <c r="M2029" t="s">
        <v>51</v>
      </c>
      <c r="N2029">
        <v>1138.3800000000001</v>
      </c>
      <c r="R2029" t="s">
        <v>52</v>
      </c>
      <c r="S2029">
        <v>41.773887999999999</v>
      </c>
      <c r="T2029">
        <v>-71.364976999999996</v>
      </c>
      <c r="U2029">
        <v>5.99</v>
      </c>
      <c r="V2029">
        <v>1</v>
      </c>
      <c r="W2029">
        <v>14.2</v>
      </c>
      <c r="X2029">
        <v>7.13</v>
      </c>
      <c r="Y2029">
        <v>2182.04</v>
      </c>
      <c r="Z2029">
        <v>44000009001</v>
      </c>
      <c r="AA2029">
        <v>3113.990692677</v>
      </c>
      <c r="AB2029" t="s">
        <v>54</v>
      </c>
      <c r="AC2029" t="s">
        <v>54</v>
      </c>
      <c r="AD2029" t="s">
        <v>54</v>
      </c>
      <c r="AE2029" t="s">
        <v>55</v>
      </c>
      <c r="AF2029" t="s">
        <v>9349</v>
      </c>
    </row>
    <row r="2030" spans="1:32" x14ac:dyDescent="0.3">
      <c r="A2030" t="s">
        <v>9350</v>
      </c>
      <c r="B2030" t="s">
        <v>9351</v>
      </c>
      <c r="C2030" t="s">
        <v>9352</v>
      </c>
      <c r="D2030" t="s">
        <v>9353</v>
      </c>
      <c r="E2030" t="s">
        <v>207</v>
      </c>
      <c r="F2030">
        <v>4</v>
      </c>
      <c r="G2030">
        <v>2022</v>
      </c>
      <c r="H2030" s="1">
        <v>44973.443922256942</v>
      </c>
      <c r="I2030" t="s">
        <v>8601</v>
      </c>
      <c r="J2030">
        <v>1849</v>
      </c>
      <c r="K2030">
        <v>0</v>
      </c>
      <c r="L2030" t="s">
        <v>38</v>
      </c>
      <c r="M2030" t="s">
        <v>39</v>
      </c>
      <c r="N2030">
        <v>4795</v>
      </c>
      <c r="Q2030">
        <v>155.63</v>
      </c>
      <c r="R2030" t="s">
        <v>561</v>
      </c>
      <c r="S2030">
        <v>36.500432000000004</v>
      </c>
      <c r="T2030">
        <v>-82.289707000000007</v>
      </c>
      <c r="U2030">
        <v>11.34041667</v>
      </c>
      <c r="V2030">
        <v>1</v>
      </c>
      <c r="W2030">
        <v>15</v>
      </c>
      <c r="X2030">
        <v>11.058</v>
      </c>
      <c r="Y2030">
        <v>4133.7420000000002</v>
      </c>
      <c r="Z2030">
        <v>47000170002</v>
      </c>
      <c r="AA2030">
        <v>4430.6078101070998</v>
      </c>
      <c r="AB2030" t="s">
        <v>38</v>
      </c>
      <c r="AC2030" t="s">
        <v>38</v>
      </c>
      <c r="AD2030" t="s">
        <v>38</v>
      </c>
      <c r="AE2030" t="s">
        <v>38</v>
      </c>
      <c r="AF2030" t="s">
        <v>9354</v>
      </c>
    </row>
    <row r="2031" spans="1:32" x14ac:dyDescent="0.3">
      <c r="A2031" t="s">
        <v>9355</v>
      </c>
      <c r="B2031" t="s">
        <v>9356</v>
      </c>
      <c r="C2031" t="s">
        <v>9357</v>
      </c>
      <c r="D2031" t="s">
        <v>9358</v>
      </c>
      <c r="E2031" t="s">
        <v>715</v>
      </c>
      <c r="F2031">
        <v>7</v>
      </c>
      <c r="G2031">
        <v>2022</v>
      </c>
      <c r="H2031" s="1">
        <v>44946.42705421296</v>
      </c>
      <c r="I2031" t="s">
        <v>8601</v>
      </c>
      <c r="J2031">
        <v>1849</v>
      </c>
      <c r="K2031">
        <v>0</v>
      </c>
      <c r="L2031" t="s">
        <v>38</v>
      </c>
      <c r="M2031" t="s">
        <v>679</v>
      </c>
      <c r="O2031">
        <v>1849</v>
      </c>
      <c r="R2031" t="s">
        <v>52</v>
      </c>
      <c r="S2031">
        <v>40.922386000000003</v>
      </c>
      <c r="T2031">
        <v>-98.307900000000004</v>
      </c>
      <c r="U2031">
        <v>10.045508330000001</v>
      </c>
      <c r="V2031">
        <v>1</v>
      </c>
      <c r="W2031">
        <v>25</v>
      </c>
      <c r="X2031">
        <v>10.4</v>
      </c>
      <c r="Y2031">
        <v>3665.1624000000002</v>
      </c>
      <c r="Z2031">
        <v>31001045001</v>
      </c>
      <c r="AA2031">
        <v>3132.201164564</v>
      </c>
      <c r="AB2031" t="s">
        <v>54</v>
      </c>
      <c r="AC2031" t="s">
        <v>54</v>
      </c>
      <c r="AD2031" t="s">
        <v>54</v>
      </c>
      <c r="AE2031" t="s">
        <v>73</v>
      </c>
      <c r="AF2031" t="s">
        <v>9359</v>
      </c>
    </row>
    <row r="2032" spans="1:32" x14ac:dyDescent="0.3">
      <c r="A2032" t="s">
        <v>9360</v>
      </c>
      <c r="B2032" t="s">
        <v>9361</v>
      </c>
      <c r="C2032" t="s">
        <v>9362</v>
      </c>
      <c r="D2032" t="s">
        <v>1764</v>
      </c>
      <c r="E2032" t="s">
        <v>1719</v>
      </c>
      <c r="F2032">
        <v>7</v>
      </c>
      <c r="G2032">
        <v>2022</v>
      </c>
      <c r="H2032" s="1">
        <v>44974.757742245369</v>
      </c>
      <c r="I2032" t="s">
        <v>8601</v>
      </c>
      <c r="J2032">
        <v>1831.11</v>
      </c>
      <c r="K2032">
        <v>0</v>
      </c>
      <c r="L2032" t="s">
        <v>38</v>
      </c>
      <c r="M2032" t="s">
        <v>51</v>
      </c>
      <c r="N2032">
        <v>1831.11</v>
      </c>
      <c r="R2032" t="s">
        <v>52</v>
      </c>
      <c r="S2032">
        <v>38.927340000000001</v>
      </c>
      <c r="T2032">
        <v>-94.699399999999997</v>
      </c>
      <c r="U2032">
        <v>20.433177000000001</v>
      </c>
      <c r="V2032">
        <v>2</v>
      </c>
      <c r="W2032">
        <v>14.5</v>
      </c>
      <c r="X2032">
        <v>0</v>
      </c>
      <c r="Y2032">
        <v>4176.0390960000004</v>
      </c>
      <c r="Z2032">
        <v>20000498007</v>
      </c>
      <c r="AA2032">
        <v>4554.4390189387004</v>
      </c>
      <c r="AB2032" t="s">
        <v>53</v>
      </c>
      <c r="AC2032" t="s">
        <v>757</v>
      </c>
      <c r="AD2032" t="s">
        <v>54</v>
      </c>
      <c r="AE2032" t="s">
        <v>55</v>
      </c>
      <c r="AF2032" t="s">
        <v>9363</v>
      </c>
    </row>
    <row r="2033" spans="1:32" x14ac:dyDescent="0.3">
      <c r="A2033" t="s">
        <v>9364</v>
      </c>
      <c r="B2033" t="s">
        <v>9365</v>
      </c>
      <c r="C2033" t="s">
        <v>9366</v>
      </c>
      <c r="D2033" t="s">
        <v>9367</v>
      </c>
      <c r="E2033" t="s">
        <v>600</v>
      </c>
      <c r="F2033">
        <v>4</v>
      </c>
      <c r="G2033">
        <v>2022</v>
      </c>
      <c r="H2033" s="1">
        <v>44973.395605428239</v>
      </c>
      <c r="I2033" t="s">
        <v>8601</v>
      </c>
      <c r="J2033">
        <v>1821.36</v>
      </c>
      <c r="K2033">
        <v>0</v>
      </c>
      <c r="L2033" t="s">
        <v>38</v>
      </c>
      <c r="M2033" t="s">
        <v>51</v>
      </c>
      <c r="N2033">
        <v>1821.36</v>
      </c>
      <c r="R2033" t="s">
        <v>52</v>
      </c>
      <c r="S2033">
        <v>29.24371</v>
      </c>
      <c r="T2033">
        <v>-81.046800000000005</v>
      </c>
      <c r="U2033">
        <v>1.7008333330000001</v>
      </c>
      <c r="V2033">
        <v>1</v>
      </c>
      <c r="W2033">
        <v>2.4</v>
      </c>
      <c r="X2033">
        <v>0</v>
      </c>
      <c r="Y2033">
        <v>621.54600000000005</v>
      </c>
      <c r="Z2033">
        <v>12000187001</v>
      </c>
      <c r="AA2033">
        <v>710.20840359300007</v>
      </c>
      <c r="AB2033" t="s">
        <v>41</v>
      </c>
      <c r="AC2033" t="s">
        <v>54</v>
      </c>
      <c r="AD2033" t="s">
        <v>54</v>
      </c>
      <c r="AE2033" t="s">
        <v>73</v>
      </c>
      <c r="AF2033" t="s">
        <v>9368</v>
      </c>
    </row>
    <row r="2034" spans="1:32" x14ac:dyDescent="0.3">
      <c r="A2034" t="s">
        <v>7378</v>
      </c>
      <c r="B2034" t="s">
        <v>9369</v>
      </c>
      <c r="C2034" t="s">
        <v>9370</v>
      </c>
      <c r="D2034" t="s">
        <v>7381</v>
      </c>
      <c r="E2034" t="s">
        <v>136</v>
      </c>
      <c r="F2034">
        <v>4</v>
      </c>
      <c r="G2034">
        <v>2022</v>
      </c>
      <c r="H2034" s="1">
        <v>44971.565898819441</v>
      </c>
      <c r="I2034" t="s">
        <v>8601</v>
      </c>
      <c r="J2034">
        <v>1809.57</v>
      </c>
      <c r="K2034">
        <v>0</v>
      </c>
      <c r="L2034" t="s">
        <v>38</v>
      </c>
      <c r="M2034" t="s">
        <v>51</v>
      </c>
      <c r="N2034">
        <v>1807.57</v>
      </c>
      <c r="R2034" t="s">
        <v>52</v>
      </c>
      <c r="S2034">
        <v>35.306944000000001</v>
      </c>
      <c r="T2034">
        <v>-81.134444000000002</v>
      </c>
      <c r="U2034">
        <v>6.6869083329999999</v>
      </c>
      <c r="V2034">
        <v>1</v>
      </c>
      <c r="W2034">
        <v>16</v>
      </c>
      <c r="X2034">
        <v>0</v>
      </c>
      <c r="Y2034">
        <v>2439.9014999999999</v>
      </c>
      <c r="Z2034">
        <v>37003601002</v>
      </c>
      <c r="AA2034">
        <v>3829.6622378360998</v>
      </c>
      <c r="AB2034" t="s">
        <v>53</v>
      </c>
      <c r="AC2034" t="s">
        <v>72</v>
      </c>
      <c r="AD2034" t="s">
        <v>54</v>
      </c>
      <c r="AE2034" t="s">
        <v>583</v>
      </c>
      <c r="AF2034" t="s">
        <v>9371</v>
      </c>
    </row>
    <row r="2035" spans="1:32" x14ac:dyDescent="0.3">
      <c r="A2035" t="s">
        <v>9372</v>
      </c>
      <c r="B2035" t="s">
        <v>9373</v>
      </c>
      <c r="C2035" t="s">
        <v>9374</v>
      </c>
      <c r="D2035" t="s">
        <v>9375</v>
      </c>
      <c r="E2035" t="s">
        <v>253</v>
      </c>
      <c r="F2035">
        <v>5</v>
      </c>
      <c r="G2035">
        <v>2022</v>
      </c>
      <c r="H2035" s="1">
        <v>44950.424168032405</v>
      </c>
      <c r="I2035" t="s">
        <v>8601</v>
      </c>
      <c r="J2035">
        <v>1806.79</v>
      </c>
      <c r="K2035">
        <v>0</v>
      </c>
      <c r="L2035" t="s">
        <v>38</v>
      </c>
      <c r="M2035" t="s">
        <v>79</v>
      </c>
      <c r="Q2035">
        <v>1806.79</v>
      </c>
      <c r="R2035" t="s">
        <v>52</v>
      </c>
      <c r="S2035">
        <v>40.747610999999999</v>
      </c>
      <c r="T2035">
        <v>-86.387611000000007</v>
      </c>
      <c r="U2035">
        <v>6.630833333</v>
      </c>
      <c r="V2035">
        <v>1</v>
      </c>
      <c r="W2035">
        <v>18</v>
      </c>
      <c r="X2035">
        <v>5.92</v>
      </c>
      <c r="Y2035">
        <v>2415.9</v>
      </c>
      <c r="Z2035">
        <v>18002120001</v>
      </c>
      <c r="AA2035">
        <v>3277.8849396600003</v>
      </c>
      <c r="AB2035" t="s">
        <v>54</v>
      </c>
      <c r="AC2035" t="s">
        <v>54</v>
      </c>
      <c r="AD2035" t="s">
        <v>54</v>
      </c>
      <c r="AE2035" t="s">
        <v>55</v>
      </c>
      <c r="AF2035" t="s">
        <v>9376</v>
      </c>
    </row>
    <row r="2036" spans="1:32" x14ac:dyDescent="0.3">
      <c r="A2036" t="s">
        <v>3082</v>
      </c>
      <c r="B2036" t="s">
        <v>9377</v>
      </c>
      <c r="C2036" t="s">
        <v>9378</v>
      </c>
      <c r="D2036" t="s">
        <v>3082</v>
      </c>
      <c r="E2036" t="s">
        <v>61</v>
      </c>
      <c r="F2036">
        <v>1</v>
      </c>
      <c r="G2036">
        <v>2022</v>
      </c>
      <c r="H2036" s="1">
        <v>44964.577309687498</v>
      </c>
      <c r="I2036" t="s">
        <v>8601</v>
      </c>
      <c r="J2036">
        <v>1802</v>
      </c>
      <c r="K2036">
        <v>0</v>
      </c>
      <c r="L2036" t="s">
        <v>38</v>
      </c>
      <c r="M2036" t="s">
        <v>63</v>
      </c>
      <c r="P2036">
        <v>1802</v>
      </c>
      <c r="R2036" t="s">
        <v>38</v>
      </c>
      <c r="S2036">
        <v>41.660490000000003</v>
      </c>
      <c r="T2036">
        <v>-72.919700000000006</v>
      </c>
      <c r="U2036">
        <v>8.2491666670000008</v>
      </c>
      <c r="V2036">
        <v>1</v>
      </c>
      <c r="W2036">
        <v>10.75</v>
      </c>
      <c r="X2036">
        <v>0</v>
      </c>
      <c r="Y2036">
        <v>3006.11</v>
      </c>
      <c r="Z2036">
        <v>9000170002</v>
      </c>
      <c r="AA2036">
        <v>3700.1857827195304</v>
      </c>
      <c r="AB2036" t="s">
        <v>54</v>
      </c>
      <c r="AC2036" t="s">
        <v>54</v>
      </c>
      <c r="AD2036" t="s">
        <v>54</v>
      </c>
      <c r="AE2036" t="s">
        <v>55</v>
      </c>
      <c r="AF2036" t="s">
        <v>9379</v>
      </c>
    </row>
    <row r="2037" spans="1:32" x14ac:dyDescent="0.3">
      <c r="A2037" t="s">
        <v>9380</v>
      </c>
      <c r="B2037" t="s">
        <v>9381</v>
      </c>
      <c r="C2037" t="s">
        <v>9382</v>
      </c>
      <c r="D2037" t="s">
        <v>9383</v>
      </c>
      <c r="E2037" t="s">
        <v>117</v>
      </c>
      <c r="F2037">
        <v>5</v>
      </c>
      <c r="G2037">
        <v>2022</v>
      </c>
      <c r="H2037" s="1">
        <v>44953.521730081018</v>
      </c>
      <c r="I2037" t="s">
        <v>8601</v>
      </c>
      <c r="J2037">
        <v>1800.8</v>
      </c>
      <c r="K2037">
        <v>0</v>
      </c>
      <c r="L2037" t="s">
        <v>38</v>
      </c>
      <c r="M2037" t="s">
        <v>51</v>
      </c>
      <c r="N2037">
        <v>1378.2</v>
      </c>
      <c r="R2037" t="s">
        <v>52</v>
      </c>
      <c r="S2037">
        <v>41.701050000000002</v>
      </c>
      <c r="T2037">
        <v>-88.166709999999995</v>
      </c>
      <c r="U2037">
        <v>18.323333330000001</v>
      </c>
      <c r="V2037">
        <v>1</v>
      </c>
      <c r="W2037">
        <v>55.13</v>
      </c>
      <c r="X2037">
        <v>26.25</v>
      </c>
      <c r="Y2037">
        <v>6682.31</v>
      </c>
      <c r="Z2037">
        <v>17000484001</v>
      </c>
      <c r="AA2037">
        <v>8974.1205459136017</v>
      </c>
      <c r="AB2037" t="s">
        <v>41</v>
      </c>
      <c r="AC2037" t="s">
        <v>54</v>
      </c>
      <c r="AD2037" t="s">
        <v>54</v>
      </c>
      <c r="AE2037" t="s">
        <v>55</v>
      </c>
      <c r="AF2037" t="s">
        <v>9384</v>
      </c>
    </row>
    <row r="2038" spans="1:32" x14ac:dyDescent="0.3">
      <c r="A2038" t="s">
        <v>9385</v>
      </c>
      <c r="B2038" t="s">
        <v>9386</v>
      </c>
      <c r="C2038" t="s">
        <v>9387</v>
      </c>
      <c r="D2038" t="s">
        <v>910</v>
      </c>
      <c r="E2038" t="s">
        <v>111</v>
      </c>
      <c r="F2038">
        <v>4</v>
      </c>
      <c r="G2038">
        <v>2022</v>
      </c>
      <c r="H2038" s="1">
        <v>44957.609785810186</v>
      </c>
      <c r="I2038" t="s">
        <v>8601</v>
      </c>
      <c r="J2038">
        <v>1794</v>
      </c>
      <c r="K2038">
        <v>0</v>
      </c>
      <c r="L2038" t="s">
        <v>38</v>
      </c>
      <c r="M2038" t="s">
        <v>79</v>
      </c>
      <c r="Q2038">
        <v>1794</v>
      </c>
      <c r="R2038" t="s">
        <v>94</v>
      </c>
      <c r="S2038">
        <v>33.977594000000003</v>
      </c>
      <c r="T2038">
        <v>-84.265494000000004</v>
      </c>
      <c r="U2038">
        <v>9.2748333330000001</v>
      </c>
      <c r="V2038">
        <v>2</v>
      </c>
      <c r="W2038">
        <v>15</v>
      </c>
      <c r="X2038">
        <v>9</v>
      </c>
      <c r="Y2038">
        <v>3246.5</v>
      </c>
      <c r="Z2038">
        <v>13000016005</v>
      </c>
      <c r="AA2038">
        <v>1948.5204919089999</v>
      </c>
      <c r="AB2038" t="s">
        <v>41</v>
      </c>
      <c r="AC2038" t="s">
        <v>54</v>
      </c>
      <c r="AD2038" t="s">
        <v>54</v>
      </c>
      <c r="AE2038" t="s">
        <v>73</v>
      </c>
      <c r="AF2038" t="s">
        <v>9388</v>
      </c>
    </row>
    <row r="2039" spans="1:32" x14ac:dyDescent="0.3">
      <c r="A2039" t="s">
        <v>9389</v>
      </c>
      <c r="B2039" t="s">
        <v>9390</v>
      </c>
      <c r="C2039" t="s">
        <v>9390</v>
      </c>
      <c r="D2039" t="s">
        <v>9391</v>
      </c>
      <c r="E2039" t="s">
        <v>99</v>
      </c>
      <c r="F2039">
        <v>6</v>
      </c>
      <c r="G2039">
        <v>2022</v>
      </c>
      <c r="H2039" s="1">
        <v>44830.65038298611</v>
      </c>
      <c r="I2039" t="s">
        <v>8601</v>
      </c>
      <c r="J2039">
        <v>1791.61</v>
      </c>
      <c r="K2039">
        <v>0</v>
      </c>
      <c r="L2039" t="s">
        <v>38</v>
      </c>
      <c r="M2039" t="s">
        <v>79</v>
      </c>
      <c r="Q2039">
        <v>1791.61</v>
      </c>
      <c r="R2039" t="s">
        <v>86</v>
      </c>
      <c r="S2039">
        <v>30.273900000000001</v>
      </c>
      <c r="T2039">
        <v>-95.491900000000001</v>
      </c>
      <c r="U2039">
        <v>7.3666666669999996</v>
      </c>
      <c r="V2039">
        <v>1</v>
      </c>
      <c r="W2039">
        <v>12</v>
      </c>
      <c r="X2039">
        <v>10</v>
      </c>
      <c r="Y2039">
        <v>2686.6</v>
      </c>
      <c r="Z2039">
        <v>48007061001</v>
      </c>
      <c r="AA2039">
        <v>3969.882871366</v>
      </c>
      <c r="AB2039" t="s">
        <v>41</v>
      </c>
      <c r="AC2039" t="s">
        <v>54</v>
      </c>
      <c r="AD2039" t="s">
        <v>54</v>
      </c>
      <c r="AE2039" t="s">
        <v>73</v>
      </c>
      <c r="AF2039" t="s">
        <v>9392</v>
      </c>
    </row>
    <row r="2040" spans="1:32" x14ac:dyDescent="0.3">
      <c r="A2040" t="s">
        <v>9393</v>
      </c>
      <c r="B2040" t="s">
        <v>9394</v>
      </c>
      <c r="C2040" t="s">
        <v>9395</v>
      </c>
      <c r="D2040" t="s">
        <v>8931</v>
      </c>
      <c r="E2040" t="s">
        <v>1948</v>
      </c>
      <c r="F2040">
        <v>6</v>
      </c>
      <c r="G2040">
        <v>2022</v>
      </c>
      <c r="H2040" s="1">
        <v>44975.556558530094</v>
      </c>
      <c r="I2040" t="s">
        <v>8601</v>
      </c>
      <c r="J2040">
        <v>1788</v>
      </c>
      <c r="K2040">
        <v>0</v>
      </c>
      <c r="L2040" t="s">
        <v>38</v>
      </c>
      <c r="M2040" t="s">
        <v>79</v>
      </c>
      <c r="Q2040">
        <v>1788</v>
      </c>
      <c r="R2040" t="s">
        <v>94</v>
      </c>
      <c r="S2040">
        <v>29.908332999999999</v>
      </c>
      <c r="T2040">
        <v>-89.966943999999998</v>
      </c>
      <c r="U2040">
        <v>10.955249999999999</v>
      </c>
      <c r="V2040">
        <v>1</v>
      </c>
      <c r="W2040">
        <v>10</v>
      </c>
      <c r="X2040">
        <v>0</v>
      </c>
      <c r="Y2040">
        <v>4001.6529999999998</v>
      </c>
      <c r="Z2040">
        <v>22009071004</v>
      </c>
      <c r="AA2040">
        <v>5463.1415661000001</v>
      </c>
      <c r="AB2040" t="s">
        <v>54</v>
      </c>
      <c r="AC2040" t="s">
        <v>64</v>
      </c>
      <c r="AD2040" t="s">
        <v>54</v>
      </c>
      <c r="AE2040" t="s">
        <v>73</v>
      </c>
      <c r="AF2040" t="s">
        <v>9396</v>
      </c>
    </row>
    <row r="2041" spans="1:32" x14ac:dyDescent="0.3">
      <c r="A2041" t="s">
        <v>9397</v>
      </c>
      <c r="B2041" t="s">
        <v>9398</v>
      </c>
      <c r="C2041" t="s">
        <v>9399</v>
      </c>
      <c r="D2041" t="s">
        <v>9400</v>
      </c>
      <c r="E2041" t="s">
        <v>247</v>
      </c>
      <c r="F2041">
        <v>1</v>
      </c>
      <c r="G2041">
        <v>2022</v>
      </c>
      <c r="H2041" s="1">
        <v>44965.361896203707</v>
      </c>
      <c r="I2041" t="s">
        <v>8601</v>
      </c>
      <c r="J2041">
        <v>1783</v>
      </c>
      <c r="K2041">
        <v>0</v>
      </c>
      <c r="L2041" t="s">
        <v>38</v>
      </c>
      <c r="M2041" t="s">
        <v>79</v>
      </c>
      <c r="Q2041">
        <v>1783</v>
      </c>
      <c r="R2041" t="s">
        <v>94</v>
      </c>
      <c r="S2041">
        <v>42.14087</v>
      </c>
      <c r="T2041">
        <v>-71.388959999999997</v>
      </c>
      <c r="U2041">
        <v>3.3133333330000001</v>
      </c>
      <c r="V2041">
        <v>1</v>
      </c>
      <c r="W2041">
        <v>4.54</v>
      </c>
      <c r="X2041">
        <v>0</v>
      </c>
      <c r="Y2041">
        <v>1218.68</v>
      </c>
      <c r="Z2041">
        <v>25000224001</v>
      </c>
      <c r="AA2041">
        <v>1790.0893864921002</v>
      </c>
      <c r="AB2041" t="s">
        <v>54</v>
      </c>
      <c r="AC2041" t="s">
        <v>54</v>
      </c>
      <c r="AD2041" t="s">
        <v>54</v>
      </c>
      <c r="AE2041" t="s">
        <v>73</v>
      </c>
      <c r="AF2041" t="s">
        <v>9401</v>
      </c>
    </row>
    <row r="2042" spans="1:32" x14ac:dyDescent="0.3">
      <c r="A2042" t="s">
        <v>9402</v>
      </c>
      <c r="B2042" t="s">
        <v>9403</v>
      </c>
      <c r="C2042" t="s">
        <v>9404</v>
      </c>
      <c r="D2042" t="s">
        <v>8951</v>
      </c>
      <c r="E2042" t="s">
        <v>600</v>
      </c>
      <c r="F2042">
        <v>4</v>
      </c>
      <c r="G2042">
        <v>2022</v>
      </c>
      <c r="H2042" s="1">
        <v>44957.425391168981</v>
      </c>
      <c r="I2042" t="s">
        <v>8601</v>
      </c>
      <c r="J2042">
        <v>1775.2</v>
      </c>
      <c r="K2042">
        <v>0</v>
      </c>
      <c r="L2042" t="s">
        <v>38</v>
      </c>
      <c r="M2042" t="s">
        <v>79</v>
      </c>
      <c r="Q2042">
        <v>1775.22</v>
      </c>
      <c r="R2042" t="s">
        <v>94</v>
      </c>
      <c r="S2042">
        <v>27.455075000000001</v>
      </c>
      <c r="T2042">
        <v>-82.624504000000002</v>
      </c>
      <c r="Z2042">
        <v>12000129001</v>
      </c>
      <c r="AA2042">
        <v>6096.8659877675991</v>
      </c>
      <c r="AB2042" t="s">
        <v>54</v>
      </c>
      <c r="AC2042" t="s">
        <v>54</v>
      </c>
      <c r="AD2042" t="s">
        <v>54</v>
      </c>
      <c r="AE2042" t="s">
        <v>73</v>
      </c>
      <c r="AF2042" t="s">
        <v>9405</v>
      </c>
    </row>
    <row r="2043" spans="1:32" x14ac:dyDescent="0.3">
      <c r="A2043" t="s">
        <v>9406</v>
      </c>
      <c r="B2043" t="s">
        <v>9407</v>
      </c>
      <c r="C2043" t="s">
        <v>9408</v>
      </c>
      <c r="D2043" t="s">
        <v>9409</v>
      </c>
      <c r="E2043" t="s">
        <v>600</v>
      </c>
      <c r="F2043">
        <v>4</v>
      </c>
      <c r="G2043">
        <v>2022</v>
      </c>
      <c r="H2043" s="1">
        <v>44959.473589305555</v>
      </c>
      <c r="I2043" t="s">
        <v>8601</v>
      </c>
      <c r="J2043">
        <v>1762.73</v>
      </c>
      <c r="K2043">
        <v>0</v>
      </c>
      <c r="L2043" t="s">
        <v>38</v>
      </c>
      <c r="M2043" t="s">
        <v>79</v>
      </c>
      <c r="Q2043">
        <v>1825.8</v>
      </c>
      <c r="R2043" t="s">
        <v>1484</v>
      </c>
      <c r="S2043">
        <v>26.13137</v>
      </c>
      <c r="T2043">
        <v>-80.337000000000003</v>
      </c>
      <c r="Z2043">
        <v>12000001035</v>
      </c>
      <c r="AA2043">
        <v>7375.241114235002</v>
      </c>
      <c r="AB2043" t="s">
        <v>54</v>
      </c>
      <c r="AC2043" t="s">
        <v>64</v>
      </c>
      <c r="AD2043" t="s">
        <v>54</v>
      </c>
      <c r="AE2043" t="s">
        <v>65</v>
      </c>
      <c r="AF2043" t="s">
        <v>9410</v>
      </c>
    </row>
    <row r="2044" spans="1:32" x14ac:dyDescent="0.3">
      <c r="A2044" t="s">
        <v>9411</v>
      </c>
      <c r="B2044" t="s">
        <v>9412</v>
      </c>
      <c r="C2044" t="s">
        <v>9413</v>
      </c>
      <c r="D2044" t="s">
        <v>9414</v>
      </c>
      <c r="E2044" t="s">
        <v>117</v>
      </c>
      <c r="F2044">
        <v>5</v>
      </c>
      <c r="G2044">
        <v>2022</v>
      </c>
      <c r="H2044" s="1">
        <v>44970.406191388887</v>
      </c>
      <c r="I2044" t="s">
        <v>8601</v>
      </c>
      <c r="J2044">
        <v>1750</v>
      </c>
      <c r="K2044">
        <v>0</v>
      </c>
      <c r="L2044" t="s">
        <v>38</v>
      </c>
      <c r="M2044" t="s">
        <v>51</v>
      </c>
      <c r="N2044">
        <v>1750</v>
      </c>
      <c r="R2044" t="s">
        <v>86</v>
      </c>
      <c r="S2044">
        <v>41.744923999999997</v>
      </c>
      <c r="T2044">
        <v>-88.061239</v>
      </c>
      <c r="U2044">
        <v>8.3584166670000002</v>
      </c>
      <c r="V2044">
        <v>2</v>
      </c>
      <c r="W2044">
        <v>28.6</v>
      </c>
      <c r="X2044">
        <v>12</v>
      </c>
      <c r="Y2044">
        <v>3047.098</v>
      </c>
      <c r="Z2044">
        <v>17000490001</v>
      </c>
      <c r="AA2044">
        <v>3860.6200400439998</v>
      </c>
      <c r="AB2044" t="s">
        <v>53</v>
      </c>
      <c r="AC2044" t="s">
        <v>54</v>
      </c>
      <c r="AD2044" t="s">
        <v>54</v>
      </c>
      <c r="AE2044" t="s">
        <v>73</v>
      </c>
      <c r="AF2044" t="s">
        <v>9415</v>
      </c>
    </row>
    <row r="2045" spans="1:32" x14ac:dyDescent="0.3">
      <c r="A2045" t="s">
        <v>9416</v>
      </c>
      <c r="B2045" t="s">
        <v>9417</v>
      </c>
      <c r="C2045" t="s">
        <v>9418</v>
      </c>
      <c r="D2045" t="s">
        <v>9419</v>
      </c>
      <c r="E2045" t="s">
        <v>159</v>
      </c>
      <c r="F2045">
        <v>10</v>
      </c>
      <c r="G2045">
        <v>2022</v>
      </c>
      <c r="H2045" s="1">
        <v>44967.520113356484</v>
      </c>
      <c r="I2045" t="s">
        <v>8601</v>
      </c>
      <c r="J2045">
        <v>1733.95</v>
      </c>
      <c r="K2045">
        <v>0</v>
      </c>
      <c r="L2045" t="s">
        <v>38</v>
      </c>
      <c r="M2045" t="s">
        <v>51</v>
      </c>
      <c r="N2045">
        <v>1733.95</v>
      </c>
      <c r="R2045" t="s">
        <v>52</v>
      </c>
      <c r="S2045">
        <v>47.049371999999998</v>
      </c>
      <c r="T2045">
        <v>-122.898656</v>
      </c>
      <c r="U2045">
        <v>0</v>
      </c>
      <c r="V2045">
        <v>3</v>
      </c>
      <c r="W2045">
        <v>85.5</v>
      </c>
      <c r="X2045">
        <v>0</v>
      </c>
      <c r="Y2045">
        <v>0</v>
      </c>
      <c r="Z2045">
        <v>53000920001</v>
      </c>
      <c r="AA2045">
        <v>6100.5080821450001</v>
      </c>
      <c r="AB2045" t="s">
        <v>53</v>
      </c>
      <c r="AC2045" t="s">
        <v>42</v>
      </c>
      <c r="AD2045" t="s">
        <v>54</v>
      </c>
      <c r="AE2045" t="s">
        <v>55</v>
      </c>
      <c r="AF2045" t="s">
        <v>9420</v>
      </c>
    </row>
    <row r="2046" spans="1:32" x14ac:dyDescent="0.3">
      <c r="A2046" t="s">
        <v>9421</v>
      </c>
      <c r="B2046" t="s">
        <v>9422</v>
      </c>
      <c r="C2046" t="s">
        <v>9423</v>
      </c>
      <c r="D2046" t="s">
        <v>9424</v>
      </c>
      <c r="E2046" t="s">
        <v>600</v>
      </c>
      <c r="F2046">
        <v>4</v>
      </c>
      <c r="G2046">
        <v>2022</v>
      </c>
      <c r="H2046" s="1">
        <v>44959.656001990741</v>
      </c>
      <c r="I2046" t="s">
        <v>8601</v>
      </c>
      <c r="J2046">
        <v>1729.61</v>
      </c>
      <c r="K2046">
        <v>0</v>
      </c>
      <c r="L2046" t="s">
        <v>38</v>
      </c>
      <c r="M2046" t="s">
        <v>51</v>
      </c>
      <c r="N2046">
        <v>1729.61</v>
      </c>
      <c r="R2046" t="s">
        <v>52</v>
      </c>
      <c r="S2046">
        <v>27.98152</v>
      </c>
      <c r="T2046">
        <v>-82.787233000000001</v>
      </c>
      <c r="U2046">
        <v>2.358333333</v>
      </c>
      <c r="V2046">
        <v>1</v>
      </c>
      <c r="W2046">
        <v>10</v>
      </c>
      <c r="X2046">
        <v>2.4300000000000002</v>
      </c>
      <c r="Y2046">
        <v>860.9</v>
      </c>
      <c r="Z2046">
        <v>12000065001</v>
      </c>
      <c r="AA2046">
        <v>2975.5911063357999</v>
      </c>
      <c r="AB2046" t="s">
        <v>53</v>
      </c>
      <c r="AC2046" t="s">
        <v>54</v>
      </c>
      <c r="AD2046" t="s">
        <v>54</v>
      </c>
      <c r="AE2046" t="s">
        <v>65</v>
      </c>
      <c r="AF2046" t="s">
        <v>9425</v>
      </c>
    </row>
    <row r="2047" spans="1:32" x14ac:dyDescent="0.3">
      <c r="A2047" t="s">
        <v>9426</v>
      </c>
      <c r="B2047" t="s">
        <v>9427</v>
      </c>
      <c r="C2047" t="s">
        <v>9428</v>
      </c>
      <c r="D2047" t="s">
        <v>9429</v>
      </c>
      <c r="E2047" t="s">
        <v>36</v>
      </c>
      <c r="F2047">
        <v>9</v>
      </c>
      <c r="G2047">
        <v>2022</v>
      </c>
      <c r="H2047" s="1">
        <v>44972.700800636572</v>
      </c>
      <c r="I2047" t="s">
        <v>8601</v>
      </c>
      <c r="J2047">
        <v>1720</v>
      </c>
      <c r="K2047">
        <v>0</v>
      </c>
      <c r="L2047" t="s">
        <v>38</v>
      </c>
      <c r="M2047" t="s">
        <v>51</v>
      </c>
      <c r="N2047">
        <v>1720</v>
      </c>
      <c r="R2047" t="s">
        <v>52</v>
      </c>
      <c r="S2047">
        <v>36.963245999999998</v>
      </c>
      <c r="T2047">
        <v>-122.034009</v>
      </c>
      <c r="U2047">
        <v>6.4959166670000004</v>
      </c>
      <c r="V2047">
        <v>1</v>
      </c>
      <c r="W2047">
        <v>17</v>
      </c>
      <c r="X2047">
        <v>0</v>
      </c>
      <c r="Y2047">
        <v>2373.7489999999998</v>
      </c>
      <c r="Z2047">
        <v>6003010001</v>
      </c>
      <c r="AA2047">
        <v>6268.0444235054001</v>
      </c>
      <c r="AB2047" t="s">
        <v>53</v>
      </c>
      <c r="AC2047" t="s">
        <v>54</v>
      </c>
      <c r="AD2047" t="s">
        <v>54</v>
      </c>
      <c r="AE2047" t="s">
        <v>73</v>
      </c>
      <c r="AF2047" t="s">
        <v>9430</v>
      </c>
    </row>
    <row r="2048" spans="1:32" x14ac:dyDescent="0.3">
      <c r="A2048" t="s">
        <v>9431</v>
      </c>
      <c r="B2048" t="s">
        <v>9432</v>
      </c>
      <c r="C2048" t="s">
        <v>9433</v>
      </c>
      <c r="D2048" t="s">
        <v>9434</v>
      </c>
      <c r="E2048" t="s">
        <v>5199</v>
      </c>
      <c r="F2048">
        <v>9</v>
      </c>
      <c r="G2048">
        <v>2022</v>
      </c>
      <c r="H2048" s="1">
        <v>44945.731125520833</v>
      </c>
      <c r="I2048" t="s">
        <v>8601</v>
      </c>
      <c r="J2048">
        <v>1712.11</v>
      </c>
      <c r="K2048">
        <v>0</v>
      </c>
      <c r="L2048" t="s">
        <v>38</v>
      </c>
      <c r="M2048" t="s">
        <v>79</v>
      </c>
      <c r="Q2048">
        <v>1712.11</v>
      </c>
      <c r="R2048" t="s">
        <v>94</v>
      </c>
      <c r="S2048">
        <v>19.713750000000001</v>
      </c>
      <c r="T2048">
        <v>-155.01927800000001</v>
      </c>
      <c r="U2048">
        <v>2.8523333329999998</v>
      </c>
      <c r="V2048">
        <v>1</v>
      </c>
      <c r="W2048">
        <v>5</v>
      </c>
      <c r="X2048">
        <v>3.15</v>
      </c>
      <c r="Y2048">
        <v>1041.2339999999999</v>
      </c>
      <c r="Z2048">
        <v>15000001001</v>
      </c>
      <c r="AB2048" t="s">
        <v>41</v>
      </c>
      <c r="AC2048" t="s">
        <v>54</v>
      </c>
      <c r="AD2048" t="s">
        <v>54</v>
      </c>
      <c r="AE2048" t="s">
        <v>73</v>
      </c>
      <c r="AF2048" t="s">
        <v>9435</v>
      </c>
    </row>
    <row r="2049" spans="1:32" x14ac:dyDescent="0.3">
      <c r="A2049" t="s">
        <v>9436</v>
      </c>
      <c r="B2049" t="s">
        <v>9437</v>
      </c>
      <c r="C2049" t="s">
        <v>9437</v>
      </c>
      <c r="D2049" t="s">
        <v>8644</v>
      </c>
      <c r="E2049" t="s">
        <v>99</v>
      </c>
      <c r="F2049">
        <v>6</v>
      </c>
      <c r="G2049">
        <v>2022</v>
      </c>
      <c r="H2049" s="1">
        <v>44823.622476342593</v>
      </c>
      <c r="I2049" t="s">
        <v>8601</v>
      </c>
      <c r="J2049">
        <v>1700.28</v>
      </c>
      <c r="K2049">
        <v>0</v>
      </c>
      <c r="L2049" t="s">
        <v>38</v>
      </c>
      <c r="M2049" t="s">
        <v>79</v>
      </c>
      <c r="Q2049">
        <v>1700.28</v>
      </c>
      <c r="R2049" t="s">
        <v>94</v>
      </c>
      <c r="S2049">
        <v>32.982999999999997</v>
      </c>
      <c r="T2049">
        <v>-96.516000000000005</v>
      </c>
      <c r="U2049">
        <v>4.0563333330000004</v>
      </c>
      <c r="V2049">
        <v>1</v>
      </c>
      <c r="W2049">
        <v>10</v>
      </c>
      <c r="X2049">
        <v>0</v>
      </c>
      <c r="Y2049">
        <v>1481.1790000000001</v>
      </c>
      <c r="Z2049">
        <v>48004354017</v>
      </c>
      <c r="AA2049">
        <v>1602.5215260560001</v>
      </c>
      <c r="AB2049" t="s">
        <v>54</v>
      </c>
      <c r="AC2049" t="s">
        <v>54</v>
      </c>
      <c r="AD2049" t="s">
        <v>54</v>
      </c>
      <c r="AE2049" t="s">
        <v>73</v>
      </c>
      <c r="AF2049" t="s">
        <v>9438</v>
      </c>
    </row>
    <row r="2050" spans="1:32" x14ac:dyDescent="0.3">
      <c r="A2050" t="s">
        <v>9439</v>
      </c>
      <c r="B2050" t="s">
        <v>9440</v>
      </c>
      <c r="C2050" t="s">
        <v>9441</v>
      </c>
      <c r="D2050" t="s">
        <v>9442</v>
      </c>
      <c r="E2050" t="s">
        <v>36</v>
      </c>
      <c r="F2050">
        <v>9</v>
      </c>
      <c r="G2050">
        <v>2022</v>
      </c>
      <c r="H2050" s="1">
        <v>44972.428857928244</v>
      </c>
      <c r="I2050" t="s">
        <v>8601</v>
      </c>
      <c r="J2050">
        <v>1695.8</v>
      </c>
      <c r="K2050">
        <v>0</v>
      </c>
      <c r="L2050" t="s">
        <v>38</v>
      </c>
      <c r="M2050" t="s">
        <v>79</v>
      </c>
      <c r="Q2050">
        <v>1695.8</v>
      </c>
      <c r="R2050" t="s">
        <v>86</v>
      </c>
      <c r="S2050">
        <v>34.418880000000001</v>
      </c>
      <c r="T2050">
        <v>-119.68471</v>
      </c>
      <c r="U2050">
        <v>0</v>
      </c>
      <c r="V2050">
        <v>1</v>
      </c>
      <c r="W2050">
        <v>11</v>
      </c>
      <c r="X2050">
        <v>0</v>
      </c>
      <c r="Y2050">
        <v>0</v>
      </c>
      <c r="Z2050">
        <v>6003037001</v>
      </c>
      <c r="AA2050">
        <v>3605.6734336260001</v>
      </c>
      <c r="AB2050" t="s">
        <v>53</v>
      </c>
      <c r="AC2050" t="s">
        <v>42</v>
      </c>
      <c r="AD2050" t="s">
        <v>54</v>
      </c>
      <c r="AE2050" t="s">
        <v>55</v>
      </c>
      <c r="AF2050" t="s">
        <v>9443</v>
      </c>
    </row>
    <row r="2051" spans="1:32" x14ac:dyDescent="0.3">
      <c r="A2051" t="s">
        <v>9444</v>
      </c>
      <c r="B2051" t="s">
        <v>9445</v>
      </c>
      <c r="C2051" t="s">
        <v>9446</v>
      </c>
      <c r="D2051" t="s">
        <v>2788</v>
      </c>
      <c r="E2051" t="s">
        <v>85</v>
      </c>
      <c r="F2051">
        <v>2</v>
      </c>
      <c r="G2051">
        <v>2022</v>
      </c>
      <c r="H2051" s="1">
        <v>44971.721504780093</v>
      </c>
      <c r="I2051" t="s">
        <v>8601</v>
      </c>
      <c r="J2051">
        <v>1679.9</v>
      </c>
      <c r="K2051">
        <v>0</v>
      </c>
      <c r="L2051" t="s">
        <v>38</v>
      </c>
      <c r="M2051" t="s">
        <v>79</v>
      </c>
      <c r="Q2051">
        <v>1679.89</v>
      </c>
      <c r="R2051" t="s">
        <v>94</v>
      </c>
      <c r="S2051">
        <v>42.941249999999997</v>
      </c>
      <c r="T2051">
        <v>-76.594539999999995</v>
      </c>
      <c r="U2051">
        <v>6.4708600000000002E-3</v>
      </c>
      <c r="V2051">
        <v>2</v>
      </c>
      <c r="W2051">
        <v>12</v>
      </c>
      <c r="X2051">
        <v>0</v>
      </c>
      <c r="Y2051">
        <v>2.291776316</v>
      </c>
      <c r="Z2051">
        <v>36007027001</v>
      </c>
      <c r="AA2051">
        <v>3663.2185247889201</v>
      </c>
      <c r="AB2051" t="s">
        <v>54</v>
      </c>
      <c r="AC2051" t="s">
        <v>54</v>
      </c>
      <c r="AD2051" t="s">
        <v>54</v>
      </c>
      <c r="AE2051" t="s">
        <v>65</v>
      </c>
      <c r="AF2051" t="s">
        <v>9447</v>
      </c>
    </row>
    <row r="2052" spans="1:32" x14ac:dyDescent="0.3">
      <c r="A2052" t="s">
        <v>9448</v>
      </c>
      <c r="B2052" t="s">
        <v>9449</v>
      </c>
      <c r="C2052" t="s">
        <v>9450</v>
      </c>
      <c r="D2052" t="s">
        <v>9451</v>
      </c>
      <c r="E2052" t="s">
        <v>1023</v>
      </c>
      <c r="F2052">
        <v>8</v>
      </c>
      <c r="G2052">
        <v>2022</v>
      </c>
      <c r="H2052" s="1">
        <v>44967.521048796298</v>
      </c>
      <c r="I2052" t="s">
        <v>8601</v>
      </c>
      <c r="J2052">
        <v>1647.7439999999999</v>
      </c>
      <c r="K2052">
        <v>0</v>
      </c>
      <c r="L2052" t="s">
        <v>38</v>
      </c>
      <c r="M2052" t="s">
        <v>79</v>
      </c>
      <c r="Q2052">
        <v>1647.7439999999999</v>
      </c>
      <c r="R2052" t="s">
        <v>86</v>
      </c>
      <c r="S2052">
        <v>39.921300000000002</v>
      </c>
      <c r="T2052">
        <v>-105.02351</v>
      </c>
      <c r="U2052">
        <v>5.3664166660000001</v>
      </c>
      <c r="V2052">
        <v>2</v>
      </c>
      <c r="W2052">
        <v>12</v>
      </c>
      <c r="X2052">
        <v>0</v>
      </c>
      <c r="Y2052">
        <v>1457.086</v>
      </c>
      <c r="Z2052">
        <v>8000041001</v>
      </c>
      <c r="AA2052">
        <v>3254.2113262068997</v>
      </c>
      <c r="AB2052" t="s">
        <v>53</v>
      </c>
      <c r="AC2052" t="s">
        <v>54</v>
      </c>
      <c r="AD2052" t="s">
        <v>43</v>
      </c>
      <c r="AE2052" t="s">
        <v>1814</v>
      </c>
      <c r="AF2052" t="s">
        <v>9452</v>
      </c>
    </row>
    <row r="2053" spans="1:32" x14ac:dyDescent="0.3">
      <c r="A2053" t="s">
        <v>9453</v>
      </c>
      <c r="B2053" t="s">
        <v>9454</v>
      </c>
      <c r="C2053" t="s">
        <v>9454</v>
      </c>
      <c r="D2053" t="s">
        <v>9455</v>
      </c>
      <c r="E2053" t="s">
        <v>99</v>
      </c>
      <c r="F2053">
        <v>6</v>
      </c>
      <c r="G2053">
        <v>2022</v>
      </c>
      <c r="H2053" s="1">
        <v>44819.450004062499</v>
      </c>
      <c r="I2053" t="s">
        <v>8601</v>
      </c>
      <c r="J2053">
        <v>1643.45</v>
      </c>
      <c r="K2053">
        <v>0</v>
      </c>
      <c r="L2053" t="s">
        <v>38</v>
      </c>
      <c r="M2053" t="s">
        <v>79</v>
      </c>
      <c r="Q2053">
        <v>1643.45</v>
      </c>
      <c r="R2053" t="s">
        <v>52</v>
      </c>
      <c r="S2053">
        <v>29.417166999999999</v>
      </c>
      <c r="T2053">
        <v>-94.896305999999996</v>
      </c>
      <c r="U2053">
        <v>5.1531666669999998</v>
      </c>
      <c r="V2053">
        <v>1</v>
      </c>
      <c r="W2053">
        <v>12.4</v>
      </c>
      <c r="X2053">
        <v>12.4</v>
      </c>
      <c r="Y2053">
        <v>1878.845</v>
      </c>
      <c r="Z2053">
        <v>48007032001</v>
      </c>
      <c r="AA2053">
        <v>3551.042017965</v>
      </c>
      <c r="AB2053" t="s">
        <v>41</v>
      </c>
      <c r="AC2053" t="s">
        <v>64</v>
      </c>
      <c r="AD2053" t="s">
        <v>54</v>
      </c>
      <c r="AE2053" t="s">
        <v>73</v>
      </c>
      <c r="AF2053" t="s">
        <v>9456</v>
      </c>
    </row>
    <row r="2054" spans="1:32" x14ac:dyDescent="0.3">
      <c r="A2054" t="s">
        <v>9457</v>
      </c>
      <c r="B2054" t="s">
        <v>9458</v>
      </c>
      <c r="C2054" t="s">
        <v>9459</v>
      </c>
      <c r="D2054" t="s">
        <v>9460</v>
      </c>
      <c r="E2054" t="s">
        <v>85</v>
      </c>
      <c r="F2054">
        <v>2</v>
      </c>
      <c r="G2054">
        <v>2022</v>
      </c>
      <c r="H2054" s="1">
        <v>44953.4293765162</v>
      </c>
      <c r="I2054" t="s">
        <v>8601</v>
      </c>
      <c r="J2054">
        <v>1605</v>
      </c>
      <c r="K2054">
        <v>0</v>
      </c>
      <c r="L2054" t="s">
        <v>38</v>
      </c>
      <c r="M2054" t="s">
        <v>79</v>
      </c>
      <c r="Q2054">
        <v>1699</v>
      </c>
      <c r="R2054" t="s">
        <v>52</v>
      </c>
      <c r="S2054">
        <v>42.096207</v>
      </c>
      <c r="T2054">
        <v>-75.962665999999999</v>
      </c>
      <c r="U2054">
        <v>0</v>
      </c>
      <c r="V2054">
        <v>1</v>
      </c>
      <c r="W2054">
        <v>60</v>
      </c>
      <c r="X2054">
        <v>0</v>
      </c>
      <c r="Y2054">
        <v>0</v>
      </c>
      <c r="Z2054">
        <v>36007002001</v>
      </c>
      <c r="AA2054">
        <v>8026.993903070731</v>
      </c>
      <c r="AB2054" t="s">
        <v>53</v>
      </c>
      <c r="AC2054" t="s">
        <v>54</v>
      </c>
      <c r="AD2054" t="s">
        <v>54</v>
      </c>
      <c r="AE2054" t="s">
        <v>55</v>
      </c>
      <c r="AF2054" t="s">
        <v>9461</v>
      </c>
    </row>
    <row r="2055" spans="1:32" x14ac:dyDescent="0.3">
      <c r="A2055" t="s">
        <v>9462</v>
      </c>
      <c r="B2055" t="s">
        <v>9463</v>
      </c>
      <c r="C2055" t="s">
        <v>9463</v>
      </c>
      <c r="D2055" t="s">
        <v>9464</v>
      </c>
      <c r="E2055" t="s">
        <v>99</v>
      </c>
      <c r="F2055">
        <v>6</v>
      </c>
      <c r="G2055">
        <v>2022</v>
      </c>
      <c r="H2055" s="1">
        <v>44824.669531296298</v>
      </c>
      <c r="I2055" t="s">
        <v>8601</v>
      </c>
      <c r="J2055">
        <v>1592.115</v>
      </c>
      <c r="K2055">
        <v>0</v>
      </c>
      <c r="L2055" t="s">
        <v>38</v>
      </c>
      <c r="M2055" t="s">
        <v>79</v>
      </c>
      <c r="Q2055">
        <v>1592.115</v>
      </c>
      <c r="R2055" t="s">
        <v>94</v>
      </c>
      <c r="S2055">
        <v>29.518730000000001</v>
      </c>
      <c r="T2055">
        <v>-95.091239999999999</v>
      </c>
      <c r="U2055">
        <v>6.0546666670000002</v>
      </c>
      <c r="V2055">
        <v>1</v>
      </c>
      <c r="W2055">
        <v>12</v>
      </c>
      <c r="X2055">
        <v>12</v>
      </c>
      <c r="Y2055">
        <v>2209.4490000000001</v>
      </c>
      <c r="Z2055">
        <v>48007031001</v>
      </c>
      <c r="AA2055">
        <v>2906.0271037274597</v>
      </c>
      <c r="AB2055" t="s">
        <v>41</v>
      </c>
      <c r="AC2055" t="s">
        <v>54</v>
      </c>
      <c r="AD2055" t="s">
        <v>54</v>
      </c>
      <c r="AE2055" t="s">
        <v>73</v>
      </c>
      <c r="AF2055" t="s">
        <v>9465</v>
      </c>
    </row>
    <row r="2056" spans="1:32" x14ac:dyDescent="0.3">
      <c r="A2056" t="s">
        <v>9466</v>
      </c>
      <c r="B2056" t="s">
        <v>9467</v>
      </c>
      <c r="C2056" t="s">
        <v>9467</v>
      </c>
      <c r="D2056" t="s">
        <v>8644</v>
      </c>
      <c r="E2056" t="s">
        <v>99</v>
      </c>
      <c r="F2056">
        <v>6</v>
      </c>
      <c r="G2056">
        <v>2022</v>
      </c>
      <c r="H2056" s="1">
        <v>44823.626934872686</v>
      </c>
      <c r="I2056" t="s">
        <v>8601</v>
      </c>
      <c r="J2056">
        <v>1589.07</v>
      </c>
      <c r="K2056">
        <v>0</v>
      </c>
      <c r="L2056" t="s">
        <v>38</v>
      </c>
      <c r="M2056" t="s">
        <v>79</v>
      </c>
      <c r="Q2056">
        <v>1589.07</v>
      </c>
      <c r="R2056" t="s">
        <v>94</v>
      </c>
      <c r="S2056">
        <v>32.877249999999997</v>
      </c>
      <c r="T2056">
        <v>-96.457611</v>
      </c>
      <c r="U2056">
        <v>1.0102500000000001</v>
      </c>
      <c r="V2056">
        <v>1</v>
      </c>
      <c r="W2056">
        <v>2.25</v>
      </c>
      <c r="X2056">
        <v>2.25</v>
      </c>
      <c r="Y2056">
        <v>367.80700000000002</v>
      </c>
      <c r="Z2056">
        <v>48004354008</v>
      </c>
      <c r="AA2056">
        <v>801.26076302800004</v>
      </c>
      <c r="AB2056" t="s">
        <v>118</v>
      </c>
      <c r="AC2056" t="s">
        <v>54</v>
      </c>
      <c r="AD2056" t="s">
        <v>54</v>
      </c>
      <c r="AE2056" t="s">
        <v>54</v>
      </c>
      <c r="AF2056" t="s">
        <v>9468</v>
      </c>
    </row>
    <row r="2057" spans="1:32" x14ac:dyDescent="0.3">
      <c r="A2057" t="s">
        <v>9469</v>
      </c>
      <c r="B2057" t="s">
        <v>9470</v>
      </c>
      <c r="C2057" t="s">
        <v>9471</v>
      </c>
      <c r="D2057" t="s">
        <v>158</v>
      </c>
      <c r="E2057" t="s">
        <v>136</v>
      </c>
      <c r="F2057">
        <v>4</v>
      </c>
      <c r="G2057">
        <v>2022</v>
      </c>
      <c r="H2057" s="1">
        <v>44949.302095335646</v>
      </c>
      <c r="I2057" t="s">
        <v>8601</v>
      </c>
      <c r="J2057">
        <v>1587.84</v>
      </c>
      <c r="K2057">
        <v>0</v>
      </c>
      <c r="L2057" t="s">
        <v>38</v>
      </c>
      <c r="M2057" t="s">
        <v>79</v>
      </c>
      <c r="Q2057">
        <v>1587.84</v>
      </c>
      <c r="R2057" t="s">
        <v>214</v>
      </c>
      <c r="S2057">
        <v>34.954729999999998</v>
      </c>
      <c r="T2057">
        <v>-80.764250000000004</v>
      </c>
      <c r="U2057">
        <v>5.7536333329999998</v>
      </c>
      <c r="V2057">
        <v>1</v>
      </c>
      <c r="W2057">
        <v>6</v>
      </c>
      <c r="X2057">
        <v>0</v>
      </c>
      <c r="Y2057">
        <v>2099.6797999999999</v>
      </c>
      <c r="Z2057">
        <v>37009002010</v>
      </c>
      <c r="AA2057">
        <v>673.78745981899999</v>
      </c>
      <c r="AB2057" t="s">
        <v>41</v>
      </c>
      <c r="AC2057" t="s">
        <v>54</v>
      </c>
      <c r="AD2057" t="s">
        <v>43</v>
      </c>
      <c r="AE2057" t="s">
        <v>55</v>
      </c>
      <c r="AF2057" t="s">
        <v>9472</v>
      </c>
    </row>
    <row r="2058" spans="1:32" x14ac:dyDescent="0.3">
      <c r="A2058" t="s">
        <v>9473</v>
      </c>
      <c r="B2058" t="s">
        <v>9474</v>
      </c>
      <c r="C2058" t="s">
        <v>9475</v>
      </c>
      <c r="D2058" t="s">
        <v>9476</v>
      </c>
      <c r="E2058" t="s">
        <v>61</v>
      </c>
      <c r="F2058">
        <v>1</v>
      </c>
      <c r="G2058">
        <v>2022</v>
      </c>
      <c r="H2058" s="1">
        <v>44972.503636053239</v>
      </c>
      <c r="I2058" t="s">
        <v>8601</v>
      </c>
      <c r="J2058">
        <v>1571</v>
      </c>
      <c r="K2058">
        <v>0</v>
      </c>
      <c r="L2058" t="s">
        <v>38</v>
      </c>
      <c r="M2058" t="s">
        <v>79</v>
      </c>
      <c r="Q2058">
        <v>1571</v>
      </c>
      <c r="R2058" t="s">
        <v>94</v>
      </c>
      <c r="S2058">
        <v>41.864820000000002</v>
      </c>
      <c r="T2058">
        <v>-72.487307000000001</v>
      </c>
      <c r="U2058">
        <v>3.7891666669999999</v>
      </c>
      <c r="V2058">
        <v>1</v>
      </c>
      <c r="W2058">
        <v>6.4</v>
      </c>
      <c r="X2058">
        <v>0</v>
      </c>
      <c r="Y2058">
        <v>1380.42</v>
      </c>
      <c r="Z2058">
        <v>9001460001</v>
      </c>
      <c r="AA2058">
        <v>2128.8041635903</v>
      </c>
      <c r="AB2058" t="s">
        <v>54</v>
      </c>
      <c r="AC2058" t="s">
        <v>54</v>
      </c>
      <c r="AD2058" t="s">
        <v>54</v>
      </c>
      <c r="AE2058" t="s">
        <v>73</v>
      </c>
      <c r="AF2058" t="s">
        <v>9477</v>
      </c>
    </row>
    <row r="2059" spans="1:32" x14ac:dyDescent="0.3">
      <c r="A2059" t="s">
        <v>9478</v>
      </c>
      <c r="B2059" t="s">
        <v>9479</v>
      </c>
      <c r="C2059" t="s">
        <v>9480</v>
      </c>
      <c r="D2059" t="s">
        <v>9481</v>
      </c>
      <c r="E2059" t="s">
        <v>600</v>
      </c>
      <c r="F2059">
        <v>4</v>
      </c>
      <c r="G2059">
        <v>2022</v>
      </c>
      <c r="H2059" s="1">
        <v>44972.632562766201</v>
      </c>
      <c r="I2059" t="s">
        <v>8601</v>
      </c>
      <c r="J2059">
        <v>1570.6</v>
      </c>
      <c r="K2059">
        <v>0</v>
      </c>
      <c r="L2059" t="s">
        <v>38</v>
      </c>
      <c r="M2059" t="s">
        <v>79</v>
      </c>
      <c r="Q2059">
        <v>1570.6</v>
      </c>
      <c r="R2059" t="s">
        <v>86</v>
      </c>
      <c r="S2059">
        <v>26.924068999999999</v>
      </c>
      <c r="T2059">
        <v>-80.140161000000006</v>
      </c>
      <c r="Z2059">
        <v>12000083001</v>
      </c>
      <c r="AA2059">
        <v>3004.7278613550002</v>
      </c>
      <c r="AB2059" t="s">
        <v>54</v>
      </c>
      <c r="AC2059" t="s">
        <v>54</v>
      </c>
      <c r="AD2059" t="s">
        <v>54</v>
      </c>
      <c r="AE2059" t="s">
        <v>73</v>
      </c>
      <c r="AF2059" t="s">
        <v>9482</v>
      </c>
    </row>
    <row r="2060" spans="1:32" x14ac:dyDescent="0.3">
      <c r="A2060" t="s">
        <v>9483</v>
      </c>
      <c r="B2060" t="s">
        <v>9484</v>
      </c>
      <c r="C2060" t="s">
        <v>9485</v>
      </c>
      <c r="D2060" t="s">
        <v>1995</v>
      </c>
      <c r="E2060" t="s">
        <v>514</v>
      </c>
      <c r="F2060">
        <v>1</v>
      </c>
      <c r="G2060">
        <v>2022</v>
      </c>
      <c r="H2060" s="1">
        <v>44972.577449594908</v>
      </c>
      <c r="I2060" t="s">
        <v>8601</v>
      </c>
      <c r="J2060">
        <v>1567</v>
      </c>
      <c r="K2060">
        <v>0</v>
      </c>
      <c r="L2060" t="s">
        <v>38</v>
      </c>
      <c r="M2060" t="s">
        <v>79</v>
      </c>
      <c r="Q2060">
        <v>1567</v>
      </c>
      <c r="R2060" t="s">
        <v>94</v>
      </c>
      <c r="S2060">
        <v>41.513630999999997</v>
      </c>
      <c r="T2060">
        <v>-71.317324999999997</v>
      </c>
      <c r="U2060">
        <v>7.1011666659999992</v>
      </c>
      <c r="V2060">
        <v>3</v>
      </c>
      <c r="W2060">
        <v>10.7</v>
      </c>
      <c r="X2060">
        <v>8.81</v>
      </c>
      <c r="Y2060">
        <v>1265.25</v>
      </c>
      <c r="Z2060">
        <v>44000015001</v>
      </c>
      <c r="AA2060">
        <v>3478.2001304169999</v>
      </c>
      <c r="AB2060" t="s">
        <v>54</v>
      </c>
      <c r="AC2060" t="s">
        <v>54</v>
      </c>
      <c r="AD2060" t="s">
        <v>54</v>
      </c>
      <c r="AE2060" t="s">
        <v>65</v>
      </c>
      <c r="AF2060" t="s">
        <v>9486</v>
      </c>
    </row>
    <row r="2061" spans="1:32" x14ac:dyDescent="0.3">
      <c r="A2061" t="s">
        <v>9487</v>
      </c>
      <c r="B2061" t="s">
        <v>9488</v>
      </c>
      <c r="C2061" t="s">
        <v>9489</v>
      </c>
      <c r="D2061" t="s">
        <v>6566</v>
      </c>
      <c r="E2061" t="s">
        <v>172</v>
      </c>
      <c r="F2061">
        <v>4</v>
      </c>
      <c r="G2061">
        <v>2022</v>
      </c>
      <c r="H2061" s="1">
        <v>44963.666501979169</v>
      </c>
      <c r="I2061" t="s">
        <v>8601</v>
      </c>
      <c r="J2061">
        <v>1544</v>
      </c>
      <c r="K2061">
        <v>0</v>
      </c>
      <c r="L2061" t="s">
        <v>38</v>
      </c>
      <c r="M2061" t="s">
        <v>679</v>
      </c>
      <c r="O2061">
        <v>1544</v>
      </c>
      <c r="R2061" t="s">
        <v>52</v>
      </c>
      <c r="S2061">
        <v>32.809578999999999</v>
      </c>
      <c r="T2061">
        <v>-79.835013000000004</v>
      </c>
      <c r="U2061">
        <v>8.8258333340000004</v>
      </c>
      <c r="V2061">
        <v>5</v>
      </c>
      <c r="W2061">
        <v>0</v>
      </c>
      <c r="X2061">
        <v>0</v>
      </c>
      <c r="Y2061">
        <v>1932.9</v>
      </c>
      <c r="AB2061" t="s">
        <v>41</v>
      </c>
      <c r="AC2061" t="s">
        <v>54</v>
      </c>
      <c r="AD2061" t="s">
        <v>54</v>
      </c>
      <c r="AE2061" t="s">
        <v>73</v>
      </c>
      <c r="AF2061" t="s">
        <v>9490</v>
      </c>
    </row>
    <row r="2062" spans="1:32" x14ac:dyDescent="0.3">
      <c r="A2062" t="s">
        <v>9491</v>
      </c>
      <c r="B2062" t="s">
        <v>9492</v>
      </c>
      <c r="C2062" t="s">
        <v>9493</v>
      </c>
      <c r="D2062" t="s">
        <v>9494</v>
      </c>
      <c r="E2062" t="s">
        <v>1023</v>
      </c>
      <c r="F2062">
        <v>8</v>
      </c>
      <c r="G2062">
        <v>2022</v>
      </c>
      <c r="H2062" s="1">
        <v>44974.724030428239</v>
      </c>
      <c r="I2062" t="s">
        <v>8601</v>
      </c>
      <c r="J2062">
        <v>1514.51</v>
      </c>
      <c r="K2062">
        <v>0</v>
      </c>
      <c r="L2062" t="s">
        <v>38</v>
      </c>
      <c r="M2062" t="s">
        <v>79</v>
      </c>
      <c r="Q2062">
        <v>1514.51</v>
      </c>
      <c r="R2062" t="s">
        <v>52</v>
      </c>
      <c r="S2062">
        <v>40.048596000000003</v>
      </c>
      <c r="T2062">
        <v>-105.18665300000001</v>
      </c>
      <c r="U2062">
        <v>11.41666667</v>
      </c>
      <c r="V2062">
        <v>2</v>
      </c>
      <c r="W2062">
        <v>25</v>
      </c>
      <c r="X2062">
        <v>0</v>
      </c>
      <c r="Y2062">
        <v>4170</v>
      </c>
      <c r="Z2062">
        <v>8000034003</v>
      </c>
      <c r="AA2062">
        <v>6919.9793170600005</v>
      </c>
      <c r="AB2062" t="s">
        <v>53</v>
      </c>
      <c r="AC2062" t="s">
        <v>3356</v>
      </c>
      <c r="AD2062" t="s">
        <v>54</v>
      </c>
      <c r="AE2062" t="s">
        <v>65</v>
      </c>
      <c r="AF2062" t="s">
        <v>9495</v>
      </c>
    </row>
    <row r="2063" spans="1:32" x14ac:dyDescent="0.3">
      <c r="A2063" t="s">
        <v>9496</v>
      </c>
      <c r="B2063" t="s">
        <v>9497</v>
      </c>
      <c r="C2063" t="s">
        <v>9498</v>
      </c>
      <c r="D2063" t="s">
        <v>2788</v>
      </c>
      <c r="E2063" t="s">
        <v>192</v>
      </c>
      <c r="F2063">
        <v>4</v>
      </c>
      <c r="G2063">
        <v>2022</v>
      </c>
      <c r="H2063" s="1">
        <v>44935.49779775463</v>
      </c>
      <c r="I2063" t="s">
        <v>8601</v>
      </c>
      <c r="J2063">
        <v>1499</v>
      </c>
      <c r="K2063">
        <v>0</v>
      </c>
      <c r="L2063" t="s">
        <v>38</v>
      </c>
      <c r="M2063" t="s">
        <v>51</v>
      </c>
      <c r="N2063">
        <v>1499</v>
      </c>
      <c r="R2063" t="s">
        <v>52</v>
      </c>
      <c r="S2063">
        <v>32.537526</v>
      </c>
      <c r="T2063">
        <v>-85.506271999999996</v>
      </c>
      <c r="U2063">
        <v>9.9334000000000007</v>
      </c>
      <c r="V2063">
        <v>6</v>
      </c>
      <c r="W2063">
        <v>25</v>
      </c>
      <c r="X2063">
        <v>6.3470000000000004</v>
      </c>
      <c r="Y2063">
        <v>3269.596</v>
      </c>
      <c r="Z2063">
        <v>1000014001</v>
      </c>
      <c r="AA2063">
        <v>2999.2647197888996</v>
      </c>
      <c r="AB2063" t="s">
        <v>41</v>
      </c>
      <c r="AC2063" t="s">
        <v>54</v>
      </c>
      <c r="AD2063" t="s">
        <v>54</v>
      </c>
      <c r="AE2063" t="s">
        <v>1814</v>
      </c>
      <c r="AF2063" t="s">
        <v>9499</v>
      </c>
    </row>
    <row r="2064" spans="1:32" x14ac:dyDescent="0.3">
      <c r="A2064" t="s">
        <v>9500</v>
      </c>
      <c r="B2064" t="s">
        <v>9501</v>
      </c>
      <c r="C2064" t="s">
        <v>9501</v>
      </c>
      <c r="D2064" t="s">
        <v>9502</v>
      </c>
      <c r="E2064" t="s">
        <v>99</v>
      </c>
      <c r="F2064">
        <v>6</v>
      </c>
      <c r="G2064">
        <v>2022</v>
      </c>
      <c r="H2064" s="1">
        <v>44832.381149131943</v>
      </c>
      <c r="I2064" t="s">
        <v>8601</v>
      </c>
      <c r="J2064">
        <v>1491.16</v>
      </c>
      <c r="K2064">
        <v>0</v>
      </c>
      <c r="L2064" t="s">
        <v>38</v>
      </c>
      <c r="M2064" t="s">
        <v>79</v>
      </c>
      <c r="Q2064">
        <v>1491.16</v>
      </c>
      <c r="R2064" t="s">
        <v>52</v>
      </c>
      <c r="S2064">
        <v>29.714666999999999</v>
      </c>
      <c r="T2064">
        <v>-95.207971999999998</v>
      </c>
      <c r="U2064">
        <v>6.1666666670000003</v>
      </c>
      <c r="V2064">
        <v>1</v>
      </c>
      <c r="W2064">
        <v>14</v>
      </c>
      <c r="X2064">
        <v>14</v>
      </c>
      <c r="Y2064">
        <v>2249.3000000000002</v>
      </c>
      <c r="Z2064">
        <v>48007048006</v>
      </c>
      <c r="AA2064">
        <v>5098.9321283600002</v>
      </c>
      <c r="AB2064" t="s">
        <v>54</v>
      </c>
      <c r="AC2064" t="s">
        <v>54</v>
      </c>
      <c r="AD2064" t="s">
        <v>54</v>
      </c>
      <c r="AE2064" t="s">
        <v>73</v>
      </c>
      <c r="AF2064" t="s">
        <v>9503</v>
      </c>
    </row>
    <row r="2065" spans="1:32" x14ac:dyDescent="0.3">
      <c r="A2065" t="s">
        <v>9504</v>
      </c>
      <c r="B2065" t="s">
        <v>9505</v>
      </c>
      <c r="C2065" t="s">
        <v>9506</v>
      </c>
      <c r="D2065" t="s">
        <v>1918</v>
      </c>
      <c r="E2065" t="s">
        <v>71</v>
      </c>
      <c r="F2065">
        <v>4</v>
      </c>
      <c r="G2065">
        <v>2022</v>
      </c>
      <c r="H2065" s="1">
        <v>44956.586854189816</v>
      </c>
      <c r="I2065" t="s">
        <v>8601</v>
      </c>
      <c r="J2065">
        <v>1475.08</v>
      </c>
      <c r="K2065">
        <v>0</v>
      </c>
      <c r="L2065" t="s">
        <v>38</v>
      </c>
      <c r="M2065" t="s">
        <v>39</v>
      </c>
      <c r="N2065">
        <v>1435.75</v>
      </c>
      <c r="Q2065">
        <v>39.33</v>
      </c>
      <c r="R2065" t="s">
        <v>52</v>
      </c>
      <c r="S2065">
        <v>32.245277999999999</v>
      </c>
      <c r="T2065">
        <v>-90.200277999999997</v>
      </c>
      <c r="U2065">
        <v>12.670833330000001</v>
      </c>
      <c r="V2065">
        <v>1</v>
      </c>
      <c r="W2065">
        <v>29.1</v>
      </c>
      <c r="X2065">
        <v>0</v>
      </c>
      <c r="Y2065">
        <v>4630.3500000000004</v>
      </c>
      <c r="AB2065" t="s">
        <v>41</v>
      </c>
      <c r="AC2065" t="s">
        <v>72</v>
      </c>
      <c r="AD2065" t="s">
        <v>54</v>
      </c>
      <c r="AE2065" t="s">
        <v>73</v>
      </c>
      <c r="AF2065" t="s">
        <v>9507</v>
      </c>
    </row>
    <row r="2066" spans="1:32" x14ac:dyDescent="0.3">
      <c r="A2066" t="s">
        <v>9508</v>
      </c>
      <c r="B2066" t="s">
        <v>9509</v>
      </c>
      <c r="C2066" t="s">
        <v>9510</v>
      </c>
      <c r="D2066" t="s">
        <v>9511</v>
      </c>
      <c r="E2066" t="s">
        <v>1913</v>
      </c>
      <c r="F2066">
        <v>8</v>
      </c>
      <c r="G2066">
        <v>2022</v>
      </c>
      <c r="H2066" s="1">
        <v>44945.581262812499</v>
      </c>
      <c r="I2066" t="s">
        <v>8601</v>
      </c>
      <c r="J2066">
        <v>1470.26</v>
      </c>
      <c r="K2066">
        <v>0</v>
      </c>
      <c r="L2066" t="s">
        <v>38</v>
      </c>
      <c r="M2066" t="s">
        <v>79</v>
      </c>
      <c r="Q2066">
        <v>1470.26</v>
      </c>
      <c r="R2066" t="s">
        <v>52</v>
      </c>
      <c r="S2066">
        <v>47.506460774146298</v>
      </c>
      <c r="T2066">
        <v>-111.30409699967601</v>
      </c>
      <c r="Z2066">
        <v>30000053001</v>
      </c>
      <c r="AA2066">
        <v>5645.2462849700005</v>
      </c>
      <c r="AB2066" t="s">
        <v>53</v>
      </c>
      <c r="AC2066" t="s">
        <v>42</v>
      </c>
      <c r="AD2066" t="s">
        <v>54</v>
      </c>
      <c r="AE2066" t="s">
        <v>65</v>
      </c>
      <c r="AF2066" t="s">
        <v>9512</v>
      </c>
    </row>
    <row r="2067" spans="1:32" x14ac:dyDescent="0.3">
      <c r="A2067" t="s">
        <v>9513</v>
      </c>
      <c r="B2067" t="s">
        <v>9514</v>
      </c>
      <c r="C2067" t="s">
        <v>9515</v>
      </c>
      <c r="D2067" t="s">
        <v>6018</v>
      </c>
      <c r="E2067" t="s">
        <v>253</v>
      </c>
      <c r="F2067">
        <v>5</v>
      </c>
      <c r="G2067">
        <v>2022</v>
      </c>
      <c r="H2067" s="1">
        <v>44985.380717372682</v>
      </c>
      <c r="I2067" t="s">
        <v>8601</v>
      </c>
      <c r="J2067">
        <v>1469</v>
      </c>
      <c r="K2067">
        <v>0</v>
      </c>
      <c r="L2067" t="s">
        <v>38</v>
      </c>
      <c r="M2067" t="s">
        <v>79</v>
      </c>
      <c r="Q2067">
        <v>1469</v>
      </c>
      <c r="R2067" t="s">
        <v>94</v>
      </c>
      <c r="S2067">
        <v>38.048361</v>
      </c>
      <c r="T2067">
        <v>-87.289083000000005</v>
      </c>
      <c r="U2067">
        <v>5.74925</v>
      </c>
      <c r="V2067">
        <v>3</v>
      </c>
      <c r="W2067">
        <v>8.64</v>
      </c>
      <c r="X2067">
        <v>1.94</v>
      </c>
      <c r="Y2067">
        <v>895.87400000000002</v>
      </c>
      <c r="Z2067">
        <v>18000876001</v>
      </c>
      <c r="AA2067">
        <v>1056.2073694459998</v>
      </c>
      <c r="AB2067" t="s">
        <v>41</v>
      </c>
      <c r="AC2067" t="s">
        <v>64</v>
      </c>
      <c r="AD2067" t="s">
        <v>54</v>
      </c>
      <c r="AE2067" t="s">
        <v>73</v>
      </c>
      <c r="AF2067" t="s">
        <v>9516</v>
      </c>
    </row>
    <row r="2068" spans="1:32" x14ac:dyDescent="0.3">
      <c r="A2068" t="s">
        <v>9517</v>
      </c>
      <c r="B2068" t="s">
        <v>9518</v>
      </c>
      <c r="C2068" t="s">
        <v>9519</v>
      </c>
      <c r="D2068" t="s">
        <v>9520</v>
      </c>
      <c r="E2068" t="s">
        <v>1023</v>
      </c>
      <c r="F2068">
        <v>8</v>
      </c>
      <c r="G2068">
        <v>2022</v>
      </c>
      <c r="H2068" s="1">
        <v>45013.487403391206</v>
      </c>
      <c r="I2068" t="s">
        <v>8601</v>
      </c>
      <c r="J2068">
        <v>1468.63</v>
      </c>
      <c r="K2068">
        <v>0</v>
      </c>
      <c r="L2068" t="s">
        <v>38</v>
      </c>
      <c r="M2068" t="s">
        <v>79</v>
      </c>
      <c r="Q2068">
        <v>1468.63</v>
      </c>
      <c r="R2068" t="s">
        <v>86</v>
      </c>
      <c r="S2068">
        <v>39.871310000000001</v>
      </c>
      <c r="T2068">
        <v>-104.91168999999999</v>
      </c>
      <c r="U2068">
        <v>3.8250833329999998</v>
      </c>
      <c r="V2068">
        <v>1</v>
      </c>
      <c r="W2068">
        <v>8</v>
      </c>
      <c r="X2068">
        <v>0</v>
      </c>
      <c r="Y2068">
        <v>1396.1990000000001</v>
      </c>
      <c r="Z2068">
        <v>8000074001</v>
      </c>
      <c r="AA2068">
        <v>2061.4254176084</v>
      </c>
      <c r="AB2068" t="s">
        <v>54</v>
      </c>
      <c r="AC2068" t="s">
        <v>54</v>
      </c>
      <c r="AD2068" t="s">
        <v>43</v>
      </c>
      <c r="AE2068" t="s">
        <v>65</v>
      </c>
      <c r="AF2068" t="s">
        <v>9521</v>
      </c>
    </row>
    <row r="2069" spans="1:32" x14ac:dyDescent="0.3">
      <c r="A2069" t="s">
        <v>9522</v>
      </c>
      <c r="B2069" t="s">
        <v>9523</v>
      </c>
      <c r="C2069" t="s">
        <v>9524</v>
      </c>
      <c r="D2069" t="s">
        <v>9525</v>
      </c>
      <c r="E2069" t="s">
        <v>36</v>
      </c>
      <c r="F2069">
        <v>9</v>
      </c>
      <c r="G2069">
        <v>2022</v>
      </c>
      <c r="H2069" s="1">
        <v>44957.714112361115</v>
      </c>
      <c r="I2069" t="s">
        <v>8601</v>
      </c>
      <c r="J2069">
        <v>1460</v>
      </c>
      <c r="K2069">
        <v>0</v>
      </c>
      <c r="L2069" t="s">
        <v>38</v>
      </c>
      <c r="M2069" t="s">
        <v>79</v>
      </c>
      <c r="Q2069">
        <v>1460</v>
      </c>
      <c r="R2069" t="s">
        <v>52</v>
      </c>
      <c r="S2069">
        <v>37.641603000000003</v>
      </c>
      <c r="T2069">
        <v>-122.39997</v>
      </c>
      <c r="U2069">
        <v>7.4491666670000001</v>
      </c>
      <c r="V2069">
        <v>3</v>
      </c>
      <c r="W2069">
        <v>13</v>
      </c>
      <c r="X2069">
        <v>0</v>
      </c>
      <c r="Y2069">
        <v>2721.92</v>
      </c>
      <c r="Z2069">
        <v>6002046001</v>
      </c>
      <c r="AA2069">
        <v>4365.0501113138998</v>
      </c>
      <c r="AB2069" t="s">
        <v>53</v>
      </c>
      <c r="AC2069" t="s">
        <v>42</v>
      </c>
      <c r="AD2069" t="s">
        <v>54</v>
      </c>
      <c r="AE2069" t="s">
        <v>55</v>
      </c>
      <c r="AF2069" t="s">
        <v>9526</v>
      </c>
    </row>
    <row r="2070" spans="1:32" x14ac:dyDescent="0.3">
      <c r="A2070" t="s">
        <v>9527</v>
      </c>
      <c r="B2070" t="s">
        <v>9528</v>
      </c>
      <c r="C2070" t="s">
        <v>9529</v>
      </c>
      <c r="D2070" t="s">
        <v>9530</v>
      </c>
      <c r="E2070" t="s">
        <v>111</v>
      </c>
      <c r="F2070">
        <v>4</v>
      </c>
      <c r="G2070">
        <v>2022</v>
      </c>
      <c r="H2070" s="1">
        <v>44980.496222164351</v>
      </c>
      <c r="I2070" t="s">
        <v>8601</v>
      </c>
      <c r="J2070">
        <v>1442.34</v>
      </c>
      <c r="K2070">
        <v>0</v>
      </c>
      <c r="L2070" t="s">
        <v>38</v>
      </c>
      <c r="M2070" t="s">
        <v>51</v>
      </c>
      <c r="N2070">
        <v>1442.34</v>
      </c>
      <c r="R2070" t="s">
        <v>52</v>
      </c>
      <c r="S2070">
        <v>32.970056</v>
      </c>
      <c r="T2070">
        <v>-85.074944000000002</v>
      </c>
      <c r="U2070">
        <v>5.24</v>
      </c>
      <c r="V2070">
        <v>1</v>
      </c>
      <c r="W2070">
        <v>12.5</v>
      </c>
      <c r="X2070">
        <v>4.57</v>
      </c>
      <c r="Y2070">
        <v>1911.1</v>
      </c>
      <c r="Z2070">
        <v>13000205006</v>
      </c>
      <c r="AA2070">
        <v>3270.6007509052006</v>
      </c>
      <c r="AB2070" t="s">
        <v>41</v>
      </c>
      <c r="AC2070" t="s">
        <v>72</v>
      </c>
      <c r="AD2070" t="s">
        <v>54</v>
      </c>
      <c r="AE2070" t="s">
        <v>65</v>
      </c>
      <c r="AF2070" t="s">
        <v>9531</v>
      </c>
    </row>
    <row r="2071" spans="1:32" x14ac:dyDescent="0.3">
      <c r="A2071" t="s">
        <v>9532</v>
      </c>
      <c r="B2071" t="s">
        <v>9533</v>
      </c>
      <c r="C2071" t="s">
        <v>9534</v>
      </c>
      <c r="D2071" t="s">
        <v>1985</v>
      </c>
      <c r="E2071" t="s">
        <v>247</v>
      </c>
      <c r="F2071">
        <v>1</v>
      </c>
      <c r="G2071">
        <v>2022</v>
      </c>
      <c r="H2071" s="1">
        <v>44956.385296875</v>
      </c>
      <c r="I2071" t="s">
        <v>8601</v>
      </c>
      <c r="J2071">
        <v>1434.8</v>
      </c>
      <c r="K2071">
        <v>0</v>
      </c>
      <c r="L2071" t="s">
        <v>38</v>
      </c>
      <c r="M2071" t="s">
        <v>79</v>
      </c>
      <c r="Q2071">
        <v>1434.8</v>
      </c>
      <c r="R2071" t="s">
        <v>94</v>
      </c>
      <c r="S2071">
        <v>42.350563000000001</v>
      </c>
      <c r="T2071">
        <v>-71.494881000000007</v>
      </c>
      <c r="U2071">
        <v>3.036666667</v>
      </c>
      <c r="V2071">
        <v>1</v>
      </c>
      <c r="W2071">
        <v>5.5</v>
      </c>
      <c r="X2071">
        <v>0</v>
      </c>
      <c r="Y2071">
        <v>1104.83</v>
      </c>
      <c r="Z2071">
        <v>25000008001</v>
      </c>
      <c r="AA2071">
        <v>1729.9948292649999</v>
      </c>
      <c r="AB2071" t="s">
        <v>54</v>
      </c>
      <c r="AC2071" t="s">
        <v>64</v>
      </c>
      <c r="AD2071" t="s">
        <v>54</v>
      </c>
      <c r="AE2071" t="s">
        <v>55</v>
      </c>
      <c r="AF2071" t="s">
        <v>9535</v>
      </c>
    </row>
    <row r="2072" spans="1:32" x14ac:dyDescent="0.3">
      <c r="A2072" t="s">
        <v>9536</v>
      </c>
      <c r="B2072" t="s">
        <v>9537</v>
      </c>
      <c r="C2072" t="s">
        <v>9538</v>
      </c>
      <c r="D2072" t="s">
        <v>9539</v>
      </c>
      <c r="E2072" t="s">
        <v>85</v>
      </c>
      <c r="F2072">
        <v>2</v>
      </c>
      <c r="G2072">
        <v>2022</v>
      </c>
      <c r="H2072" s="1">
        <v>44946.387341203706</v>
      </c>
      <c r="I2072" t="s">
        <v>8601</v>
      </c>
      <c r="J2072">
        <v>1422.23</v>
      </c>
      <c r="K2072">
        <v>0</v>
      </c>
      <c r="L2072" t="s">
        <v>38</v>
      </c>
      <c r="M2072" t="s">
        <v>79</v>
      </c>
      <c r="Q2072">
        <v>1422.23</v>
      </c>
      <c r="R2072" t="s">
        <v>94</v>
      </c>
      <c r="S2072">
        <v>43.304943999999999</v>
      </c>
      <c r="T2072">
        <v>-73.623694</v>
      </c>
      <c r="U2072">
        <v>3.8781666659999998</v>
      </c>
      <c r="V2072">
        <v>2</v>
      </c>
      <c r="W2072">
        <v>9.5</v>
      </c>
      <c r="X2072">
        <v>0</v>
      </c>
      <c r="Y2072">
        <v>1410.46</v>
      </c>
      <c r="Z2072">
        <v>36005045001</v>
      </c>
      <c r="AA2072">
        <v>2523.6071941004602</v>
      </c>
      <c r="AB2072" t="s">
        <v>54</v>
      </c>
      <c r="AC2072" t="s">
        <v>64</v>
      </c>
      <c r="AD2072" t="s">
        <v>54</v>
      </c>
      <c r="AE2072" t="s">
        <v>65</v>
      </c>
      <c r="AF2072" t="s">
        <v>9540</v>
      </c>
    </row>
    <row r="2073" spans="1:32" x14ac:dyDescent="0.3">
      <c r="A2073" t="s">
        <v>9541</v>
      </c>
      <c r="B2073" t="s">
        <v>9542</v>
      </c>
      <c r="C2073" t="s">
        <v>9543</v>
      </c>
      <c r="D2073" t="s">
        <v>9544</v>
      </c>
      <c r="E2073" t="s">
        <v>213</v>
      </c>
      <c r="F2073">
        <v>3</v>
      </c>
      <c r="G2073">
        <v>2022</v>
      </c>
      <c r="H2073" s="1">
        <v>44974.803186666664</v>
      </c>
      <c r="I2073" t="s">
        <v>8601</v>
      </c>
      <c r="J2073">
        <v>1421.92</v>
      </c>
      <c r="K2073">
        <v>0</v>
      </c>
      <c r="L2073" t="s">
        <v>38</v>
      </c>
      <c r="M2073" t="s">
        <v>51</v>
      </c>
      <c r="N2073">
        <v>1421.92</v>
      </c>
      <c r="R2073" t="s">
        <v>52</v>
      </c>
      <c r="S2073">
        <v>39.987594000000001</v>
      </c>
      <c r="T2073">
        <v>-76.725791000000001</v>
      </c>
      <c r="U2073">
        <v>10.51241667</v>
      </c>
      <c r="V2073">
        <v>2</v>
      </c>
      <c r="W2073">
        <v>26</v>
      </c>
      <c r="X2073">
        <v>0</v>
      </c>
      <c r="Y2073">
        <v>3836.663</v>
      </c>
      <c r="Z2073">
        <v>42003167001</v>
      </c>
      <c r="AA2073">
        <v>6872.6320901538002</v>
      </c>
      <c r="AB2073" t="s">
        <v>53</v>
      </c>
      <c r="AC2073" t="s">
        <v>42</v>
      </c>
      <c r="AD2073" t="s">
        <v>54</v>
      </c>
      <c r="AE2073" t="s">
        <v>73</v>
      </c>
      <c r="AF2073" t="s">
        <v>9545</v>
      </c>
    </row>
    <row r="2074" spans="1:32" x14ac:dyDescent="0.3">
      <c r="A2074" t="s">
        <v>9546</v>
      </c>
      <c r="B2074" t="s">
        <v>9547</v>
      </c>
      <c r="C2074" t="s">
        <v>9547</v>
      </c>
      <c r="D2074" t="s">
        <v>9548</v>
      </c>
      <c r="E2074" t="s">
        <v>99</v>
      </c>
      <c r="F2074">
        <v>6</v>
      </c>
      <c r="G2074">
        <v>2022</v>
      </c>
      <c r="H2074" s="1">
        <v>44834.700689456018</v>
      </c>
      <c r="I2074" t="s">
        <v>8601</v>
      </c>
      <c r="J2074">
        <v>1416</v>
      </c>
      <c r="K2074">
        <v>0</v>
      </c>
      <c r="L2074" t="s">
        <v>38</v>
      </c>
      <c r="M2074" t="s">
        <v>51</v>
      </c>
      <c r="N2074">
        <v>1416</v>
      </c>
      <c r="R2074" t="s">
        <v>52</v>
      </c>
      <c r="S2074">
        <v>29.528248000000001</v>
      </c>
      <c r="T2074">
        <v>-95.812757000000005</v>
      </c>
      <c r="U2074">
        <v>2.2933333330000001</v>
      </c>
      <c r="V2074">
        <v>1</v>
      </c>
      <c r="W2074">
        <v>4.5</v>
      </c>
      <c r="X2074">
        <v>4.5</v>
      </c>
      <c r="Y2074">
        <v>837.02</v>
      </c>
      <c r="Z2074">
        <v>48007021002</v>
      </c>
      <c r="AB2074" t="s">
        <v>41</v>
      </c>
      <c r="AC2074" t="s">
        <v>54</v>
      </c>
      <c r="AD2074" t="s">
        <v>54</v>
      </c>
      <c r="AE2074" t="s">
        <v>73</v>
      </c>
      <c r="AF2074" t="s">
        <v>9549</v>
      </c>
    </row>
    <row r="2075" spans="1:32" x14ac:dyDescent="0.3">
      <c r="A2075" t="s">
        <v>9550</v>
      </c>
      <c r="B2075" t="s">
        <v>9551</v>
      </c>
      <c r="C2075" t="s">
        <v>9552</v>
      </c>
      <c r="D2075" t="s">
        <v>1104</v>
      </c>
      <c r="E2075" t="s">
        <v>253</v>
      </c>
      <c r="F2075">
        <v>5</v>
      </c>
      <c r="G2075">
        <v>2022</v>
      </c>
      <c r="H2075" s="1">
        <v>44963.329545972221</v>
      </c>
      <c r="I2075" t="s">
        <v>8601</v>
      </c>
      <c r="J2075">
        <v>1404.2055</v>
      </c>
      <c r="K2075">
        <v>0</v>
      </c>
      <c r="L2075" t="s">
        <v>38</v>
      </c>
      <c r="M2075" t="s">
        <v>51</v>
      </c>
      <c r="N2075">
        <v>280.62</v>
      </c>
      <c r="R2075" t="s">
        <v>52</v>
      </c>
      <c r="S2075">
        <v>39.197940000000003</v>
      </c>
      <c r="T2075">
        <v>-85.920159999999996</v>
      </c>
      <c r="U2075">
        <v>6.83</v>
      </c>
      <c r="V2075">
        <v>2</v>
      </c>
      <c r="W2075">
        <v>39</v>
      </c>
      <c r="X2075">
        <v>6</v>
      </c>
      <c r="Y2075">
        <v>2489.5039999999999</v>
      </c>
      <c r="Z2075">
        <v>18002030001</v>
      </c>
      <c r="AA2075">
        <v>5098.9321283600002</v>
      </c>
      <c r="AB2075" t="s">
        <v>41</v>
      </c>
      <c r="AC2075" t="s">
        <v>64</v>
      </c>
      <c r="AD2075" t="s">
        <v>54</v>
      </c>
      <c r="AE2075" t="s">
        <v>73</v>
      </c>
      <c r="AF2075" t="s">
        <v>9553</v>
      </c>
    </row>
    <row r="2076" spans="1:32" x14ac:dyDescent="0.3">
      <c r="A2076" t="s">
        <v>9554</v>
      </c>
      <c r="B2076" t="s">
        <v>9555</v>
      </c>
      <c r="C2076" t="s">
        <v>9556</v>
      </c>
      <c r="D2076" t="s">
        <v>9557</v>
      </c>
      <c r="E2076" t="s">
        <v>159</v>
      </c>
      <c r="F2076">
        <v>10</v>
      </c>
      <c r="G2076">
        <v>2022</v>
      </c>
      <c r="H2076" s="1">
        <v>44974.628671712962</v>
      </c>
      <c r="I2076" t="s">
        <v>8601</v>
      </c>
      <c r="J2076">
        <v>1388</v>
      </c>
      <c r="K2076">
        <v>0</v>
      </c>
      <c r="L2076" t="s">
        <v>38</v>
      </c>
      <c r="M2076" t="s">
        <v>51</v>
      </c>
      <c r="N2076">
        <v>1401</v>
      </c>
      <c r="R2076" t="s">
        <v>568</v>
      </c>
      <c r="S2076">
        <v>47.428514999999997</v>
      </c>
      <c r="T2076">
        <v>-120.310029</v>
      </c>
      <c r="Z2076">
        <v>53001405001</v>
      </c>
      <c r="AA2076">
        <v>1584.3110541689998</v>
      </c>
      <c r="AB2076" t="s">
        <v>407</v>
      </c>
      <c r="AC2076" t="s">
        <v>64</v>
      </c>
      <c r="AD2076" t="s">
        <v>54</v>
      </c>
      <c r="AE2076" t="s">
        <v>55</v>
      </c>
      <c r="AF2076" t="s">
        <v>9558</v>
      </c>
    </row>
    <row r="2077" spans="1:32" x14ac:dyDescent="0.3">
      <c r="A2077" t="s">
        <v>9559</v>
      </c>
      <c r="B2077" t="s">
        <v>9560</v>
      </c>
      <c r="C2077" t="s">
        <v>9561</v>
      </c>
      <c r="D2077" t="s">
        <v>3203</v>
      </c>
      <c r="E2077" t="s">
        <v>600</v>
      </c>
      <c r="F2077">
        <v>4</v>
      </c>
      <c r="G2077">
        <v>2022</v>
      </c>
      <c r="H2077" s="1">
        <v>44973.370297384259</v>
      </c>
      <c r="I2077" t="s">
        <v>8601</v>
      </c>
      <c r="J2077">
        <v>1380</v>
      </c>
      <c r="K2077">
        <v>0</v>
      </c>
      <c r="L2077" t="s">
        <v>38</v>
      </c>
      <c r="M2077" t="s">
        <v>79</v>
      </c>
      <c r="Q2077">
        <v>1380</v>
      </c>
      <c r="R2077" t="s">
        <v>214</v>
      </c>
      <c r="S2077">
        <v>28.309260152934598</v>
      </c>
      <c r="T2077">
        <v>-81.425181007396901</v>
      </c>
      <c r="Z2077">
        <v>12000287005</v>
      </c>
      <c r="AA2077">
        <v>1438.627279073</v>
      </c>
      <c r="AB2077" t="s">
        <v>54</v>
      </c>
      <c r="AC2077" t="s">
        <v>54</v>
      </c>
      <c r="AD2077" t="s">
        <v>54</v>
      </c>
      <c r="AE2077" t="s">
        <v>73</v>
      </c>
      <c r="AF2077" t="s">
        <v>9562</v>
      </c>
    </row>
    <row r="2078" spans="1:32" x14ac:dyDescent="0.3">
      <c r="A2078" t="s">
        <v>9563</v>
      </c>
      <c r="B2078" t="s">
        <v>9564</v>
      </c>
      <c r="C2078" t="s">
        <v>9565</v>
      </c>
      <c r="D2078" t="s">
        <v>9566</v>
      </c>
      <c r="E2078" t="s">
        <v>525</v>
      </c>
      <c r="F2078">
        <v>2</v>
      </c>
      <c r="G2078">
        <v>2022</v>
      </c>
      <c r="H2078" s="1">
        <v>44971.708870497685</v>
      </c>
      <c r="I2078" t="s">
        <v>8601</v>
      </c>
      <c r="J2078">
        <v>1375</v>
      </c>
      <c r="K2078">
        <v>0</v>
      </c>
      <c r="L2078" t="s">
        <v>38</v>
      </c>
      <c r="M2078" t="s">
        <v>79</v>
      </c>
      <c r="Q2078">
        <v>1375</v>
      </c>
      <c r="R2078" t="s">
        <v>94</v>
      </c>
      <c r="S2078">
        <v>40.787823000000003</v>
      </c>
      <c r="T2078">
        <v>-73.999611000000002</v>
      </c>
      <c r="U2078">
        <v>8.1533333330000008</v>
      </c>
      <c r="V2078">
        <v>1</v>
      </c>
      <c r="W2078">
        <v>10</v>
      </c>
      <c r="X2078">
        <v>0</v>
      </c>
      <c r="Y2078">
        <v>2975</v>
      </c>
      <c r="Z2078">
        <v>34001453001</v>
      </c>
      <c r="AA2078">
        <v>3642.0943774000002</v>
      </c>
      <c r="AB2078" t="s">
        <v>54</v>
      </c>
      <c r="AC2078" t="s">
        <v>54</v>
      </c>
      <c r="AD2078" t="s">
        <v>54</v>
      </c>
      <c r="AE2078" t="s">
        <v>65</v>
      </c>
      <c r="AF2078" t="s">
        <v>9567</v>
      </c>
    </row>
    <row r="2079" spans="1:32" x14ac:dyDescent="0.3">
      <c r="A2079" t="s">
        <v>9568</v>
      </c>
      <c r="B2079" t="s">
        <v>9569</v>
      </c>
      <c r="C2079" t="s">
        <v>9570</v>
      </c>
      <c r="D2079" t="s">
        <v>9424</v>
      </c>
      <c r="E2079" t="s">
        <v>600</v>
      </c>
      <c r="F2079">
        <v>4</v>
      </c>
      <c r="G2079">
        <v>2022</v>
      </c>
      <c r="H2079" s="1">
        <v>44959.6578568287</v>
      </c>
      <c r="I2079" t="s">
        <v>8601</v>
      </c>
      <c r="J2079">
        <v>1370.9028599999999</v>
      </c>
      <c r="K2079">
        <v>0</v>
      </c>
      <c r="L2079" t="s">
        <v>38</v>
      </c>
      <c r="M2079" t="s">
        <v>51</v>
      </c>
      <c r="N2079">
        <v>1370.9028599999999</v>
      </c>
      <c r="R2079" t="s">
        <v>214</v>
      </c>
      <c r="S2079">
        <v>28.027090000000001</v>
      </c>
      <c r="T2079">
        <v>-82.701042999999999</v>
      </c>
      <c r="U2079">
        <v>3.059166667</v>
      </c>
      <c r="V2079">
        <v>1</v>
      </c>
      <c r="W2079">
        <v>13.5</v>
      </c>
      <c r="X2079">
        <v>4.9400000000000004</v>
      </c>
      <c r="Y2079">
        <v>1111.17</v>
      </c>
      <c r="Z2079">
        <v>12000065004</v>
      </c>
      <c r="AA2079">
        <v>2276.3089858750004</v>
      </c>
      <c r="AB2079" t="s">
        <v>53</v>
      </c>
      <c r="AC2079" t="s">
        <v>54</v>
      </c>
      <c r="AD2079" t="s">
        <v>54</v>
      </c>
      <c r="AE2079" t="s">
        <v>55</v>
      </c>
      <c r="AF2079" t="s">
        <v>9571</v>
      </c>
    </row>
    <row r="2080" spans="1:32" x14ac:dyDescent="0.3">
      <c r="A2080" t="s">
        <v>9572</v>
      </c>
      <c r="B2080" t="s">
        <v>9573</v>
      </c>
      <c r="C2080" t="s">
        <v>9574</v>
      </c>
      <c r="D2080" t="s">
        <v>9575</v>
      </c>
      <c r="E2080" t="s">
        <v>525</v>
      </c>
      <c r="F2080">
        <v>2</v>
      </c>
      <c r="G2080">
        <v>2022</v>
      </c>
      <c r="H2080" s="1">
        <v>44965.560648483799</v>
      </c>
      <c r="I2080" t="s">
        <v>8601</v>
      </c>
      <c r="J2080">
        <v>1363.34</v>
      </c>
      <c r="K2080">
        <v>0</v>
      </c>
      <c r="L2080" t="s">
        <v>38</v>
      </c>
      <c r="M2080" t="s">
        <v>51</v>
      </c>
      <c r="N2080">
        <v>1363.34</v>
      </c>
      <c r="R2080" t="s">
        <v>86</v>
      </c>
      <c r="S2080">
        <v>39.920290000000001</v>
      </c>
      <c r="T2080">
        <v>-74.927520000000001</v>
      </c>
      <c r="U2080">
        <v>3.6461666670000001</v>
      </c>
      <c r="V2080">
        <v>1</v>
      </c>
      <c r="W2080">
        <v>6</v>
      </c>
      <c r="X2080">
        <v>0</v>
      </c>
      <c r="Y2080">
        <v>1330.769</v>
      </c>
      <c r="Z2080">
        <v>34006072001</v>
      </c>
      <c r="AA2080">
        <v>1557.72376521398</v>
      </c>
      <c r="AB2080" t="s">
        <v>54</v>
      </c>
      <c r="AC2080" t="s">
        <v>54</v>
      </c>
      <c r="AD2080" t="s">
        <v>54</v>
      </c>
      <c r="AE2080" t="s">
        <v>65</v>
      </c>
      <c r="AF2080" t="s">
        <v>9576</v>
      </c>
    </row>
    <row r="2081" spans="1:32" x14ac:dyDescent="0.3">
      <c r="A2081" t="s">
        <v>9577</v>
      </c>
      <c r="B2081" t="s">
        <v>9578</v>
      </c>
      <c r="C2081" t="s">
        <v>9579</v>
      </c>
      <c r="D2081" t="s">
        <v>9580</v>
      </c>
      <c r="E2081" t="s">
        <v>117</v>
      </c>
      <c r="F2081">
        <v>5</v>
      </c>
      <c r="G2081">
        <v>2022</v>
      </c>
      <c r="H2081" s="1">
        <v>44986.6906087963</v>
      </c>
      <c r="I2081" t="s">
        <v>8601</v>
      </c>
      <c r="J2081">
        <v>1349.76</v>
      </c>
      <c r="K2081">
        <v>0</v>
      </c>
      <c r="L2081" t="s">
        <v>38</v>
      </c>
      <c r="M2081" t="s">
        <v>51</v>
      </c>
      <c r="N2081">
        <v>1349.76</v>
      </c>
      <c r="R2081" t="s">
        <v>52</v>
      </c>
      <c r="S2081">
        <v>42.167340000000003</v>
      </c>
      <c r="T2081">
        <v>-87.936019999999999</v>
      </c>
      <c r="U2081">
        <v>9.0500000000000007</v>
      </c>
      <c r="V2081">
        <v>1</v>
      </c>
      <c r="W2081">
        <v>51.8</v>
      </c>
      <c r="X2081">
        <v>16</v>
      </c>
      <c r="Y2081">
        <v>3306.63</v>
      </c>
      <c r="Z2081">
        <v>17000703001</v>
      </c>
      <c r="AA2081">
        <v>4661.8808030720002</v>
      </c>
      <c r="AB2081" t="s">
        <v>41</v>
      </c>
      <c r="AC2081" t="s">
        <v>54</v>
      </c>
      <c r="AD2081" t="s">
        <v>54</v>
      </c>
      <c r="AE2081" t="s">
        <v>65</v>
      </c>
      <c r="AF2081" t="s">
        <v>9581</v>
      </c>
    </row>
    <row r="2082" spans="1:32" x14ac:dyDescent="0.3">
      <c r="A2082" t="s">
        <v>9582</v>
      </c>
      <c r="B2082" t="s">
        <v>9583</v>
      </c>
      <c r="C2082" t="s">
        <v>9584</v>
      </c>
      <c r="D2082" t="s">
        <v>9585</v>
      </c>
      <c r="E2082" t="s">
        <v>600</v>
      </c>
      <c r="F2082">
        <v>4</v>
      </c>
      <c r="G2082">
        <v>2022</v>
      </c>
      <c r="H2082" s="1">
        <v>44972.313520370371</v>
      </c>
      <c r="I2082" t="s">
        <v>8601</v>
      </c>
      <c r="J2082">
        <v>1337.09</v>
      </c>
      <c r="K2082">
        <v>0</v>
      </c>
      <c r="L2082" t="s">
        <v>38</v>
      </c>
      <c r="M2082" t="s">
        <v>79</v>
      </c>
      <c r="Q2082">
        <v>1337.09</v>
      </c>
      <c r="R2082" t="s">
        <v>52</v>
      </c>
      <c r="S2082">
        <v>27.8949459999588</v>
      </c>
      <c r="T2082">
        <v>-81.842349999752102</v>
      </c>
      <c r="Z2082">
        <v>12000155004</v>
      </c>
      <c r="AA2082">
        <v>2148.8356826660001</v>
      </c>
      <c r="AB2082" t="s">
        <v>41</v>
      </c>
      <c r="AC2082" t="s">
        <v>54</v>
      </c>
      <c r="AD2082" t="s">
        <v>54</v>
      </c>
      <c r="AE2082" t="s">
        <v>73</v>
      </c>
      <c r="AF2082" t="s">
        <v>9586</v>
      </c>
    </row>
    <row r="2083" spans="1:32" x14ac:dyDescent="0.3">
      <c r="A2083" t="s">
        <v>9587</v>
      </c>
      <c r="B2083" t="s">
        <v>9588</v>
      </c>
      <c r="C2083" t="s">
        <v>9589</v>
      </c>
      <c r="D2083" t="s">
        <v>9590</v>
      </c>
      <c r="E2083" t="s">
        <v>117</v>
      </c>
      <c r="F2083">
        <v>5</v>
      </c>
      <c r="G2083">
        <v>2022</v>
      </c>
      <c r="H2083" s="1">
        <v>44966.490283993058</v>
      </c>
      <c r="I2083" t="s">
        <v>8601</v>
      </c>
      <c r="J2083">
        <v>1331</v>
      </c>
      <c r="K2083">
        <v>0</v>
      </c>
      <c r="L2083" t="s">
        <v>38</v>
      </c>
      <c r="M2083" t="s">
        <v>51</v>
      </c>
      <c r="N2083">
        <v>1331</v>
      </c>
      <c r="R2083" t="s">
        <v>52</v>
      </c>
      <c r="S2083">
        <v>38.498869999999997</v>
      </c>
      <c r="T2083">
        <v>-89.979460000000003</v>
      </c>
      <c r="U2083">
        <v>7.8100833329999997</v>
      </c>
      <c r="V2083">
        <v>4</v>
      </c>
      <c r="W2083">
        <v>16</v>
      </c>
      <c r="X2083">
        <v>8</v>
      </c>
      <c r="Y2083">
        <v>2067.0300000000002</v>
      </c>
      <c r="Z2083">
        <v>17000234001</v>
      </c>
      <c r="AA2083">
        <v>2502.1188372738002</v>
      </c>
      <c r="AB2083" t="s">
        <v>54</v>
      </c>
      <c r="AC2083" t="s">
        <v>54</v>
      </c>
      <c r="AD2083" t="s">
        <v>215</v>
      </c>
      <c r="AE2083" t="s">
        <v>73</v>
      </c>
      <c r="AF2083" t="s">
        <v>9591</v>
      </c>
    </row>
    <row r="2084" spans="1:32" x14ac:dyDescent="0.3">
      <c r="A2084" t="s">
        <v>9592</v>
      </c>
      <c r="B2084" t="s">
        <v>9593</v>
      </c>
      <c r="C2084" t="s">
        <v>9594</v>
      </c>
      <c r="D2084" t="s">
        <v>478</v>
      </c>
      <c r="E2084" t="s">
        <v>253</v>
      </c>
      <c r="F2084">
        <v>5</v>
      </c>
      <c r="G2084">
        <v>2022</v>
      </c>
      <c r="H2084" s="1">
        <v>44945.483796377317</v>
      </c>
      <c r="I2084" t="s">
        <v>8601</v>
      </c>
      <c r="J2084">
        <v>1326</v>
      </c>
      <c r="K2084">
        <v>0</v>
      </c>
      <c r="L2084" t="s">
        <v>38</v>
      </c>
      <c r="M2084" t="s">
        <v>79</v>
      </c>
      <c r="Q2084">
        <v>1388</v>
      </c>
      <c r="R2084" t="s">
        <v>86</v>
      </c>
      <c r="S2084">
        <v>39.936677000000003</v>
      </c>
      <c r="T2084">
        <v>-86.079162999999994</v>
      </c>
      <c r="U2084">
        <v>9.1166666670000005</v>
      </c>
      <c r="V2084">
        <v>1</v>
      </c>
      <c r="W2084">
        <v>14</v>
      </c>
      <c r="X2084">
        <v>14</v>
      </c>
      <c r="Y2084">
        <v>3323.3</v>
      </c>
      <c r="Z2084">
        <v>18000015001</v>
      </c>
      <c r="AA2084">
        <v>5098.9321283600002</v>
      </c>
      <c r="AB2084" t="s">
        <v>53</v>
      </c>
      <c r="AC2084" t="s">
        <v>562</v>
      </c>
      <c r="AD2084" t="s">
        <v>975</v>
      </c>
      <c r="AE2084" t="s">
        <v>55</v>
      </c>
      <c r="AF2084" t="s">
        <v>9595</v>
      </c>
    </row>
    <row r="2085" spans="1:32" x14ac:dyDescent="0.3">
      <c r="A2085" t="s">
        <v>9596</v>
      </c>
      <c r="B2085" t="s">
        <v>9597</v>
      </c>
      <c r="C2085" t="s">
        <v>9598</v>
      </c>
      <c r="D2085" t="s">
        <v>9599</v>
      </c>
      <c r="E2085" t="s">
        <v>36</v>
      </c>
      <c r="F2085">
        <v>9</v>
      </c>
      <c r="G2085">
        <v>2022</v>
      </c>
      <c r="H2085" s="1">
        <v>44978.680094895833</v>
      </c>
      <c r="I2085" t="s">
        <v>8601</v>
      </c>
      <c r="J2085">
        <v>1307.77</v>
      </c>
      <c r="K2085">
        <v>0</v>
      </c>
      <c r="L2085" t="s">
        <v>38</v>
      </c>
      <c r="M2085" t="s">
        <v>79</v>
      </c>
      <c r="Q2085">
        <v>3292.95</v>
      </c>
      <c r="R2085" t="s">
        <v>52</v>
      </c>
      <c r="S2085">
        <v>34.952596999999997</v>
      </c>
      <c r="T2085">
        <v>-120.38412599999999</v>
      </c>
      <c r="Z2085">
        <v>6003040001</v>
      </c>
      <c r="AA2085">
        <v>2649.6236595585001</v>
      </c>
      <c r="AB2085" t="s">
        <v>53</v>
      </c>
      <c r="AC2085" t="s">
        <v>54</v>
      </c>
      <c r="AD2085" t="s">
        <v>54</v>
      </c>
      <c r="AE2085" t="s">
        <v>54</v>
      </c>
      <c r="AF2085" t="s">
        <v>9600</v>
      </c>
    </row>
    <row r="2086" spans="1:32" x14ac:dyDescent="0.3">
      <c r="A2086" t="s">
        <v>9601</v>
      </c>
      <c r="B2086" t="s">
        <v>9602</v>
      </c>
      <c r="C2086" t="s">
        <v>9603</v>
      </c>
      <c r="D2086" t="s">
        <v>9604</v>
      </c>
      <c r="E2086" t="s">
        <v>951</v>
      </c>
      <c r="F2086">
        <v>1</v>
      </c>
      <c r="G2086">
        <v>2022</v>
      </c>
      <c r="H2086" s="1">
        <v>44936.368145995373</v>
      </c>
      <c r="I2086" t="s">
        <v>8601</v>
      </c>
      <c r="J2086">
        <v>1297.1199999999999</v>
      </c>
      <c r="K2086">
        <v>0</v>
      </c>
      <c r="L2086" t="s">
        <v>38</v>
      </c>
      <c r="M2086" t="s">
        <v>79</v>
      </c>
      <c r="Q2086">
        <v>1297.1199999999999</v>
      </c>
      <c r="R2086" t="s">
        <v>94</v>
      </c>
      <c r="S2086">
        <v>42.996706000000003</v>
      </c>
      <c r="T2086">
        <v>-70.944428000000002</v>
      </c>
      <c r="U2086">
        <v>1.6166666670000001</v>
      </c>
      <c r="V2086">
        <v>1</v>
      </c>
      <c r="W2086">
        <v>3</v>
      </c>
      <c r="X2086">
        <v>0</v>
      </c>
      <c r="Y2086">
        <v>589</v>
      </c>
      <c r="Z2086">
        <v>33000076001</v>
      </c>
      <c r="AA2086">
        <v>1022.33589173618</v>
      </c>
      <c r="AB2086" t="s">
        <v>54</v>
      </c>
      <c r="AC2086" t="s">
        <v>54</v>
      </c>
      <c r="AD2086" t="s">
        <v>54</v>
      </c>
      <c r="AE2086" t="s">
        <v>73</v>
      </c>
      <c r="AF2086" t="s">
        <v>9605</v>
      </c>
    </row>
    <row r="2087" spans="1:32" x14ac:dyDescent="0.3">
      <c r="A2087" t="s">
        <v>9606</v>
      </c>
      <c r="B2087" t="s">
        <v>9607</v>
      </c>
      <c r="C2087" t="s">
        <v>9608</v>
      </c>
      <c r="D2087" t="s">
        <v>9609</v>
      </c>
      <c r="E2087" t="s">
        <v>213</v>
      </c>
      <c r="F2087">
        <v>3</v>
      </c>
      <c r="G2087">
        <v>2022</v>
      </c>
      <c r="H2087" s="1">
        <v>44936.642578576386</v>
      </c>
      <c r="I2087" t="s">
        <v>8601</v>
      </c>
      <c r="J2087">
        <v>1293</v>
      </c>
      <c r="K2087">
        <v>0</v>
      </c>
      <c r="L2087" t="s">
        <v>38</v>
      </c>
      <c r="M2087" t="s">
        <v>79</v>
      </c>
      <c r="Q2087">
        <v>1293</v>
      </c>
      <c r="R2087" t="s">
        <v>52</v>
      </c>
      <c r="S2087">
        <v>40.842230000000001</v>
      </c>
      <c r="T2087">
        <v>-79.91901</v>
      </c>
      <c r="U2087">
        <v>6.2924166670000004</v>
      </c>
      <c r="V2087">
        <v>1</v>
      </c>
      <c r="W2087">
        <v>20</v>
      </c>
      <c r="X2087">
        <v>0</v>
      </c>
      <c r="Y2087">
        <v>2283.1179999999999</v>
      </c>
      <c r="Z2087">
        <v>42005280001</v>
      </c>
      <c r="AA2087">
        <v>3653.0206605322001</v>
      </c>
      <c r="AB2087" t="s">
        <v>87</v>
      </c>
      <c r="AC2087" t="s">
        <v>54</v>
      </c>
      <c r="AD2087" t="s">
        <v>54</v>
      </c>
      <c r="AE2087" t="s">
        <v>65</v>
      </c>
      <c r="AF2087" t="s">
        <v>9610</v>
      </c>
    </row>
    <row r="2088" spans="1:32" x14ac:dyDescent="0.3">
      <c r="A2088" t="s">
        <v>9611</v>
      </c>
      <c r="B2088" t="s">
        <v>9612</v>
      </c>
      <c r="C2088" t="s">
        <v>9613</v>
      </c>
      <c r="D2088" t="s">
        <v>9614</v>
      </c>
      <c r="E2088" t="s">
        <v>600</v>
      </c>
      <c r="F2088">
        <v>4</v>
      </c>
      <c r="G2088">
        <v>2022</v>
      </c>
      <c r="H2088" s="1">
        <v>44973.664522488427</v>
      </c>
      <c r="I2088" t="s">
        <v>8601</v>
      </c>
      <c r="J2088">
        <v>1287</v>
      </c>
      <c r="K2088">
        <v>0</v>
      </c>
      <c r="L2088" t="s">
        <v>38</v>
      </c>
      <c r="M2088" t="s">
        <v>79</v>
      </c>
      <c r="Q2088">
        <v>1287</v>
      </c>
      <c r="R2088" t="s">
        <v>86</v>
      </c>
      <c r="S2088">
        <v>28.02018</v>
      </c>
      <c r="T2088">
        <v>-82.139380000000003</v>
      </c>
      <c r="U2088">
        <v>4.6931666669999998</v>
      </c>
      <c r="V2088">
        <v>1</v>
      </c>
      <c r="W2088">
        <v>8</v>
      </c>
      <c r="X2088">
        <v>4.8070000000000004</v>
      </c>
      <c r="Y2088">
        <v>1712.932</v>
      </c>
      <c r="Z2088">
        <v>12000054001</v>
      </c>
      <c r="AA2088">
        <v>1560.6374407159001</v>
      </c>
      <c r="AB2088" t="s">
        <v>41</v>
      </c>
      <c r="AC2088" t="s">
        <v>54</v>
      </c>
      <c r="AD2088" t="s">
        <v>43</v>
      </c>
      <c r="AE2088" t="s">
        <v>73</v>
      </c>
      <c r="AF2088" t="s">
        <v>9615</v>
      </c>
    </row>
    <row r="2089" spans="1:32" x14ac:dyDescent="0.3">
      <c r="A2089" t="s">
        <v>9616</v>
      </c>
      <c r="B2089" t="s">
        <v>9617</v>
      </c>
      <c r="C2089" t="s">
        <v>9617</v>
      </c>
      <c r="D2089" t="s">
        <v>3194</v>
      </c>
      <c r="E2089" t="s">
        <v>99</v>
      </c>
      <c r="F2089">
        <v>6</v>
      </c>
      <c r="G2089">
        <v>2022</v>
      </c>
      <c r="H2089" s="1">
        <v>44832.685654328707</v>
      </c>
      <c r="I2089" t="s">
        <v>8601</v>
      </c>
      <c r="J2089">
        <v>1280.6400000000001</v>
      </c>
      <c r="K2089">
        <v>0</v>
      </c>
      <c r="L2089" t="s">
        <v>38</v>
      </c>
      <c r="M2089" t="s">
        <v>79</v>
      </c>
      <c r="Q2089">
        <v>1280.6400000000001</v>
      </c>
      <c r="R2089" t="s">
        <v>94</v>
      </c>
      <c r="S2089">
        <v>30.616019999999999</v>
      </c>
      <c r="T2089">
        <v>-96.281819999999996</v>
      </c>
      <c r="U2089">
        <v>7.0323894999999998</v>
      </c>
      <c r="V2089">
        <v>1</v>
      </c>
      <c r="W2089">
        <v>9.5</v>
      </c>
      <c r="X2089">
        <v>9.5</v>
      </c>
      <c r="Y2089">
        <v>2565.880365</v>
      </c>
      <c r="Z2089">
        <v>48003041001</v>
      </c>
      <c r="AA2089">
        <v>2913.6755019199995</v>
      </c>
      <c r="AB2089" t="s">
        <v>41</v>
      </c>
      <c r="AC2089" t="s">
        <v>54</v>
      </c>
      <c r="AD2089" t="s">
        <v>54</v>
      </c>
      <c r="AE2089" t="s">
        <v>65</v>
      </c>
      <c r="AF2089" t="s">
        <v>9618</v>
      </c>
    </row>
    <row r="2090" spans="1:32" x14ac:dyDescent="0.3">
      <c r="A2090" t="s">
        <v>9619</v>
      </c>
      <c r="B2090" t="s">
        <v>9620</v>
      </c>
      <c r="C2090" t="s">
        <v>9621</v>
      </c>
      <c r="D2090" t="s">
        <v>3580</v>
      </c>
      <c r="E2090" t="s">
        <v>36</v>
      </c>
      <c r="F2090">
        <v>9</v>
      </c>
      <c r="G2090">
        <v>2022</v>
      </c>
      <c r="H2090" s="1">
        <v>44971.825878148149</v>
      </c>
      <c r="I2090" t="s">
        <v>8601</v>
      </c>
      <c r="J2090">
        <v>1267</v>
      </c>
      <c r="K2090">
        <v>0</v>
      </c>
      <c r="L2090" t="s">
        <v>38</v>
      </c>
      <c r="M2090" t="s">
        <v>79</v>
      </c>
      <c r="Q2090">
        <v>1267</v>
      </c>
      <c r="R2090" t="s">
        <v>94</v>
      </c>
      <c r="S2090">
        <v>33.926245999999999</v>
      </c>
      <c r="T2090">
        <v>-116.992552</v>
      </c>
      <c r="U2090">
        <v>3.2364166669999999</v>
      </c>
      <c r="V2090">
        <v>2</v>
      </c>
      <c r="W2090">
        <v>6</v>
      </c>
      <c r="X2090">
        <v>0</v>
      </c>
      <c r="Y2090">
        <v>1181.5409999999999</v>
      </c>
      <c r="Z2090">
        <v>6008012001</v>
      </c>
      <c r="AA2090">
        <v>455.26179717500003</v>
      </c>
      <c r="AB2090" t="s">
        <v>54</v>
      </c>
      <c r="AC2090" t="s">
        <v>54</v>
      </c>
      <c r="AD2090" t="s">
        <v>54</v>
      </c>
      <c r="AE2090" t="s">
        <v>65</v>
      </c>
      <c r="AF2090" t="s">
        <v>9622</v>
      </c>
    </row>
    <row r="2091" spans="1:32" x14ac:dyDescent="0.3">
      <c r="A2091" t="s">
        <v>9623</v>
      </c>
      <c r="B2091" t="s">
        <v>9624</v>
      </c>
      <c r="C2091" t="s">
        <v>9625</v>
      </c>
      <c r="D2091" t="s">
        <v>9626</v>
      </c>
      <c r="E2091" t="s">
        <v>259</v>
      </c>
      <c r="F2091">
        <v>7</v>
      </c>
      <c r="G2091">
        <v>2022</v>
      </c>
      <c r="H2091" s="1">
        <v>44978.414678912035</v>
      </c>
      <c r="I2091" t="s">
        <v>8601</v>
      </c>
      <c r="J2091">
        <v>1265.28</v>
      </c>
      <c r="K2091">
        <v>0</v>
      </c>
      <c r="L2091" t="s">
        <v>38</v>
      </c>
      <c r="M2091" t="s">
        <v>51</v>
      </c>
      <c r="N2091">
        <v>1265.28</v>
      </c>
      <c r="R2091" t="s">
        <v>52</v>
      </c>
      <c r="S2091">
        <v>42.469965999999999</v>
      </c>
      <c r="T2091">
        <v>-90.660167999999999</v>
      </c>
      <c r="U2091">
        <v>0</v>
      </c>
      <c r="V2091">
        <v>1</v>
      </c>
      <c r="W2091">
        <v>24.5</v>
      </c>
      <c r="X2091">
        <v>13.47</v>
      </c>
      <c r="Y2091">
        <v>0</v>
      </c>
      <c r="Z2091">
        <v>19000243001</v>
      </c>
      <c r="AA2091">
        <v>6308.1074616567994</v>
      </c>
      <c r="AB2091" t="s">
        <v>53</v>
      </c>
      <c r="AC2091" t="s">
        <v>64</v>
      </c>
      <c r="AD2091" t="s">
        <v>54</v>
      </c>
      <c r="AE2091" t="s">
        <v>55</v>
      </c>
      <c r="AF2091" t="s">
        <v>9627</v>
      </c>
    </row>
    <row r="2092" spans="1:32" x14ac:dyDescent="0.3">
      <c r="A2092" t="s">
        <v>9628</v>
      </c>
      <c r="B2092" t="s">
        <v>9629</v>
      </c>
      <c r="C2092" t="s">
        <v>9630</v>
      </c>
      <c r="D2092" t="s">
        <v>9631</v>
      </c>
      <c r="E2092" t="s">
        <v>1719</v>
      </c>
      <c r="F2092">
        <v>7</v>
      </c>
      <c r="G2092">
        <v>2022</v>
      </c>
      <c r="H2092" s="1">
        <v>44979.686889097226</v>
      </c>
      <c r="I2092" t="s">
        <v>8601</v>
      </c>
      <c r="J2092">
        <v>1265.2</v>
      </c>
      <c r="K2092">
        <v>0</v>
      </c>
      <c r="L2092" t="s">
        <v>38</v>
      </c>
      <c r="M2092" t="s">
        <v>51</v>
      </c>
      <c r="N2092">
        <v>1265.2</v>
      </c>
      <c r="R2092" t="s">
        <v>52</v>
      </c>
      <c r="S2092">
        <v>37.783929999999998</v>
      </c>
      <c r="T2092">
        <v>-97.33587</v>
      </c>
      <c r="U2092">
        <v>1.5493083329999999</v>
      </c>
      <c r="V2092">
        <v>1</v>
      </c>
      <c r="W2092">
        <v>2.16</v>
      </c>
      <c r="X2092">
        <v>0</v>
      </c>
      <c r="Y2092">
        <v>567.09720000000004</v>
      </c>
      <c r="Z2092">
        <v>20000168001</v>
      </c>
      <c r="AA2092">
        <v>528.28578944187007</v>
      </c>
      <c r="AB2092" t="s">
        <v>41</v>
      </c>
      <c r="AC2092" t="s">
        <v>72</v>
      </c>
      <c r="AD2092" t="s">
        <v>54</v>
      </c>
      <c r="AE2092" t="s">
        <v>73</v>
      </c>
      <c r="AF2092" t="s">
        <v>9632</v>
      </c>
    </row>
    <row r="2093" spans="1:32" x14ac:dyDescent="0.3">
      <c r="A2093" t="s">
        <v>9633</v>
      </c>
      <c r="B2093" t="s">
        <v>9634</v>
      </c>
      <c r="C2093" t="s">
        <v>9635</v>
      </c>
      <c r="D2093" t="s">
        <v>9636</v>
      </c>
      <c r="E2093" t="s">
        <v>36</v>
      </c>
      <c r="F2093">
        <v>9</v>
      </c>
      <c r="G2093">
        <v>2022</v>
      </c>
      <c r="H2093" s="1">
        <v>44966.69031189815</v>
      </c>
      <c r="I2093" t="s">
        <v>8601</v>
      </c>
      <c r="J2093">
        <v>1260</v>
      </c>
      <c r="K2093">
        <v>0</v>
      </c>
      <c r="L2093" t="s">
        <v>38</v>
      </c>
      <c r="M2093" t="s">
        <v>51</v>
      </c>
      <c r="N2093">
        <v>1260</v>
      </c>
      <c r="R2093" t="s">
        <v>52</v>
      </c>
      <c r="S2093">
        <v>36.070906000000001</v>
      </c>
      <c r="T2093">
        <v>-119.01619100000001</v>
      </c>
      <c r="AB2093" t="s">
        <v>407</v>
      </c>
      <c r="AC2093" t="s">
        <v>54</v>
      </c>
      <c r="AD2093" t="s">
        <v>54</v>
      </c>
      <c r="AE2093" t="s">
        <v>73</v>
      </c>
      <c r="AF2093" t="s">
        <v>9637</v>
      </c>
    </row>
    <row r="2094" spans="1:32" x14ac:dyDescent="0.3">
      <c r="A2094" t="s">
        <v>9638</v>
      </c>
      <c r="B2094" t="s">
        <v>9639</v>
      </c>
      <c r="C2094" t="s">
        <v>9640</v>
      </c>
      <c r="D2094" t="s">
        <v>9641</v>
      </c>
      <c r="E2094" t="s">
        <v>253</v>
      </c>
      <c r="F2094">
        <v>5</v>
      </c>
      <c r="G2094">
        <v>2022</v>
      </c>
      <c r="H2094" s="1">
        <v>44952.560923668978</v>
      </c>
      <c r="I2094" t="s">
        <v>8601</v>
      </c>
      <c r="J2094">
        <v>1260</v>
      </c>
      <c r="K2094">
        <v>0</v>
      </c>
      <c r="L2094" t="s">
        <v>38</v>
      </c>
      <c r="M2094" t="s">
        <v>51</v>
      </c>
      <c r="N2094">
        <v>944</v>
      </c>
      <c r="R2094" t="s">
        <v>52</v>
      </c>
      <c r="S2094">
        <v>41.661482999999997</v>
      </c>
      <c r="T2094">
        <v>-86.193006999999994</v>
      </c>
      <c r="U2094">
        <v>11.14916667</v>
      </c>
      <c r="V2094">
        <v>1</v>
      </c>
      <c r="W2094">
        <v>42</v>
      </c>
      <c r="X2094">
        <v>20</v>
      </c>
      <c r="Y2094">
        <v>4066.98</v>
      </c>
      <c r="Z2094">
        <v>18000401001</v>
      </c>
      <c r="AA2094">
        <v>7284.1887548000004</v>
      </c>
      <c r="AB2094" t="s">
        <v>53</v>
      </c>
      <c r="AC2094" t="s">
        <v>757</v>
      </c>
      <c r="AD2094" t="s">
        <v>54</v>
      </c>
      <c r="AE2094" t="s">
        <v>55</v>
      </c>
      <c r="AF2094" t="s">
        <v>9642</v>
      </c>
    </row>
    <row r="2095" spans="1:32" x14ac:dyDescent="0.3">
      <c r="A2095" t="s">
        <v>9643</v>
      </c>
      <c r="B2095" t="s">
        <v>9644</v>
      </c>
      <c r="C2095" t="s">
        <v>9645</v>
      </c>
      <c r="D2095" t="s">
        <v>9646</v>
      </c>
      <c r="E2095" t="s">
        <v>1665</v>
      </c>
      <c r="F2095">
        <v>8</v>
      </c>
      <c r="G2095">
        <v>2022</v>
      </c>
      <c r="H2095" s="1">
        <v>44957.547914826391</v>
      </c>
      <c r="I2095" t="s">
        <v>8601</v>
      </c>
      <c r="J2095">
        <v>1246</v>
      </c>
      <c r="K2095">
        <v>0</v>
      </c>
      <c r="L2095" t="s">
        <v>38</v>
      </c>
      <c r="M2095" t="s">
        <v>79</v>
      </c>
      <c r="Q2095">
        <v>1246</v>
      </c>
      <c r="R2095" t="s">
        <v>52</v>
      </c>
      <c r="S2095">
        <v>42.862969999999997</v>
      </c>
      <c r="T2095">
        <v>-106.2914</v>
      </c>
      <c r="U2095">
        <v>7.0190833330000002</v>
      </c>
      <c r="V2095">
        <v>2</v>
      </c>
      <c r="W2095">
        <v>0</v>
      </c>
      <c r="X2095">
        <v>0</v>
      </c>
      <c r="Y2095">
        <v>2561.739</v>
      </c>
      <c r="Z2095">
        <v>56000001001</v>
      </c>
      <c r="AA2095">
        <v>3132.201164564</v>
      </c>
      <c r="AB2095" t="s">
        <v>53</v>
      </c>
      <c r="AC2095" t="s">
        <v>491</v>
      </c>
      <c r="AD2095" t="s">
        <v>54</v>
      </c>
      <c r="AE2095" t="s">
        <v>65</v>
      </c>
      <c r="AF2095" t="s">
        <v>9647</v>
      </c>
    </row>
    <row r="2096" spans="1:32" x14ac:dyDescent="0.3">
      <c r="A2096" t="s">
        <v>9648</v>
      </c>
      <c r="B2096" t="s">
        <v>9649</v>
      </c>
      <c r="C2096" t="s">
        <v>9650</v>
      </c>
      <c r="D2096" t="s">
        <v>9651</v>
      </c>
      <c r="E2096" t="s">
        <v>543</v>
      </c>
      <c r="F2096">
        <v>7</v>
      </c>
      <c r="G2096">
        <v>2022</v>
      </c>
      <c r="H2096" s="1">
        <v>44973.617535370373</v>
      </c>
      <c r="I2096" t="s">
        <v>8601</v>
      </c>
      <c r="J2096">
        <v>1225</v>
      </c>
      <c r="K2096">
        <v>0</v>
      </c>
      <c r="L2096" t="s">
        <v>38</v>
      </c>
      <c r="M2096" t="s">
        <v>51</v>
      </c>
      <c r="N2096">
        <v>1225</v>
      </c>
      <c r="R2096" t="s">
        <v>52</v>
      </c>
      <c r="S2096">
        <v>38.584699999999998</v>
      </c>
      <c r="T2096">
        <v>-92.1691</v>
      </c>
      <c r="U2096">
        <v>6.8716666670000004</v>
      </c>
      <c r="V2096">
        <v>1</v>
      </c>
      <c r="W2096">
        <v>0</v>
      </c>
      <c r="X2096">
        <v>0</v>
      </c>
      <c r="Y2096">
        <v>2505.35</v>
      </c>
      <c r="Z2096">
        <v>29001009001</v>
      </c>
      <c r="AA2096">
        <v>3459.9896585300003</v>
      </c>
      <c r="AB2096" t="s">
        <v>87</v>
      </c>
      <c r="AC2096" t="s">
        <v>54</v>
      </c>
      <c r="AD2096" t="s">
        <v>54</v>
      </c>
      <c r="AE2096" t="s">
        <v>73</v>
      </c>
      <c r="AF2096" t="s">
        <v>9652</v>
      </c>
    </row>
    <row r="2097" spans="1:32" x14ac:dyDescent="0.3">
      <c r="A2097" t="s">
        <v>9653</v>
      </c>
      <c r="B2097" t="s">
        <v>9654</v>
      </c>
      <c r="C2097" t="s">
        <v>9655</v>
      </c>
      <c r="D2097" t="s">
        <v>9656</v>
      </c>
      <c r="E2097" t="s">
        <v>629</v>
      </c>
      <c r="F2097">
        <v>6</v>
      </c>
      <c r="G2097">
        <v>2022</v>
      </c>
      <c r="H2097" s="1">
        <v>44971.424716782407</v>
      </c>
      <c r="I2097" t="s">
        <v>8601</v>
      </c>
      <c r="J2097">
        <v>1220</v>
      </c>
      <c r="K2097">
        <v>0</v>
      </c>
      <c r="L2097" t="s">
        <v>38</v>
      </c>
      <c r="M2097" t="s">
        <v>79</v>
      </c>
      <c r="Q2097">
        <v>1220</v>
      </c>
      <c r="R2097" t="s">
        <v>52</v>
      </c>
      <c r="S2097">
        <v>35.258560000000003</v>
      </c>
      <c r="T2097">
        <v>-106.63226</v>
      </c>
      <c r="U2097">
        <v>6.0456666670000008</v>
      </c>
      <c r="V2097">
        <v>3</v>
      </c>
      <c r="W2097">
        <v>2.4</v>
      </c>
      <c r="X2097">
        <v>0</v>
      </c>
      <c r="Y2097">
        <v>1720.3130000000001</v>
      </c>
      <c r="Z2097">
        <v>35000021012</v>
      </c>
      <c r="AA2097">
        <v>1274.7330320900001</v>
      </c>
      <c r="AB2097" t="s">
        <v>41</v>
      </c>
      <c r="AC2097" t="s">
        <v>64</v>
      </c>
      <c r="AD2097" t="s">
        <v>54</v>
      </c>
      <c r="AE2097" t="s">
        <v>73</v>
      </c>
      <c r="AF2097" t="s">
        <v>9657</v>
      </c>
    </row>
    <row r="2098" spans="1:32" x14ac:dyDescent="0.3">
      <c r="A2098" t="s">
        <v>9658</v>
      </c>
      <c r="B2098" t="s">
        <v>9659</v>
      </c>
      <c r="C2098" t="s">
        <v>9660</v>
      </c>
      <c r="D2098" t="s">
        <v>9661</v>
      </c>
      <c r="E2098" t="s">
        <v>715</v>
      </c>
      <c r="F2098">
        <v>7</v>
      </c>
      <c r="G2098">
        <v>2022</v>
      </c>
      <c r="H2098" s="1">
        <v>44964.39421189815</v>
      </c>
      <c r="I2098" t="s">
        <v>8601</v>
      </c>
      <c r="J2098">
        <v>1219</v>
      </c>
      <c r="K2098">
        <v>0</v>
      </c>
      <c r="L2098" t="s">
        <v>38</v>
      </c>
      <c r="M2098" t="s">
        <v>51</v>
      </c>
      <c r="N2098">
        <v>1219</v>
      </c>
      <c r="R2098" t="s">
        <v>52</v>
      </c>
      <c r="S2098">
        <v>40.765450000000001</v>
      </c>
      <c r="T2098">
        <v>-99.719499999999996</v>
      </c>
      <c r="U2098">
        <v>1.4470000000000001</v>
      </c>
      <c r="V2098">
        <v>2</v>
      </c>
      <c r="W2098">
        <v>2</v>
      </c>
      <c r="X2098">
        <v>0</v>
      </c>
      <c r="Y2098">
        <v>528.12</v>
      </c>
      <c r="Z2098">
        <v>31001415001</v>
      </c>
      <c r="AA2098">
        <v>364.20943773999994</v>
      </c>
      <c r="AB2098" t="s">
        <v>53</v>
      </c>
      <c r="AC2098" t="s">
        <v>54</v>
      </c>
      <c r="AD2098" t="s">
        <v>54</v>
      </c>
      <c r="AE2098" t="s">
        <v>73</v>
      </c>
      <c r="AF2098" t="s">
        <v>9662</v>
      </c>
    </row>
    <row r="2099" spans="1:32" x14ac:dyDescent="0.3">
      <c r="A2099" t="s">
        <v>9663</v>
      </c>
      <c r="B2099" t="s">
        <v>9664</v>
      </c>
      <c r="C2099" t="s">
        <v>9665</v>
      </c>
      <c r="D2099" t="s">
        <v>704</v>
      </c>
      <c r="E2099" t="s">
        <v>111</v>
      </c>
      <c r="F2099">
        <v>4</v>
      </c>
      <c r="G2099">
        <v>2022</v>
      </c>
      <c r="H2099" s="1">
        <v>44939.600671585649</v>
      </c>
      <c r="I2099" t="s">
        <v>8601</v>
      </c>
      <c r="J2099">
        <v>1216</v>
      </c>
      <c r="K2099">
        <v>0</v>
      </c>
      <c r="L2099" t="s">
        <v>38</v>
      </c>
      <c r="M2099" t="s">
        <v>51</v>
      </c>
      <c r="N2099">
        <v>1137</v>
      </c>
      <c r="R2099" t="s">
        <v>86</v>
      </c>
      <c r="S2099">
        <v>33.573489000000002</v>
      </c>
      <c r="T2099">
        <v>-84.262837000000005</v>
      </c>
      <c r="U2099">
        <v>4.4364166669999996</v>
      </c>
      <c r="V2099">
        <v>1</v>
      </c>
      <c r="W2099">
        <v>6</v>
      </c>
      <c r="X2099">
        <v>4.34</v>
      </c>
      <c r="Y2099">
        <v>1617.7660000000001</v>
      </c>
      <c r="Z2099">
        <v>13000006011</v>
      </c>
      <c r="AA2099">
        <v>1850.1839437192</v>
      </c>
      <c r="AB2099" t="s">
        <v>54</v>
      </c>
      <c r="AC2099" t="s">
        <v>64</v>
      </c>
      <c r="AD2099" t="s">
        <v>43</v>
      </c>
      <c r="AE2099" t="s">
        <v>65</v>
      </c>
      <c r="AF2099" t="s">
        <v>9666</v>
      </c>
    </row>
    <row r="2100" spans="1:32" x14ac:dyDescent="0.3">
      <c r="A2100" t="s">
        <v>9667</v>
      </c>
      <c r="B2100" t="s">
        <v>9668</v>
      </c>
      <c r="C2100" t="s">
        <v>9669</v>
      </c>
      <c r="D2100" t="s">
        <v>9670</v>
      </c>
      <c r="E2100" t="s">
        <v>36</v>
      </c>
      <c r="F2100">
        <v>9</v>
      </c>
      <c r="G2100">
        <v>2022</v>
      </c>
      <c r="H2100" s="1">
        <v>44970.705773796297</v>
      </c>
      <c r="I2100" t="s">
        <v>8601</v>
      </c>
      <c r="J2100">
        <v>1210.5999999999999</v>
      </c>
      <c r="K2100">
        <v>0</v>
      </c>
      <c r="L2100" t="s">
        <v>38</v>
      </c>
      <c r="M2100" t="s">
        <v>51</v>
      </c>
      <c r="N2100">
        <v>1207.8</v>
      </c>
      <c r="R2100" t="s">
        <v>52</v>
      </c>
      <c r="S2100">
        <v>37.689444000000002</v>
      </c>
      <c r="T2100">
        <v>-121.8075</v>
      </c>
      <c r="U2100">
        <v>0</v>
      </c>
      <c r="V2100">
        <v>2</v>
      </c>
      <c r="W2100">
        <v>8.5</v>
      </c>
      <c r="X2100">
        <v>0</v>
      </c>
      <c r="Y2100">
        <v>0</v>
      </c>
      <c r="Z2100">
        <v>6002109001</v>
      </c>
      <c r="AA2100">
        <v>3186.8325802250001</v>
      </c>
      <c r="AB2100" t="s">
        <v>53</v>
      </c>
      <c r="AC2100" t="s">
        <v>54</v>
      </c>
      <c r="AD2100" t="s">
        <v>54</v>
      </c>
      <c r="AE2100" t="s">
        <v>73</v>
      </c>
      <c r="AF2100" t="s">
        <v>9671</v>
      </c>
    </row>
    <row r="2101" spans="1:32" x14ac:dyDescent="0.3">
      <c r="A2101" t="s">
        <v>9672</v>
      </c>
      <c r="B2101" t="s">
        <v>9673</v>
      </c>
      <c r="C2101" t="s">
        <v>9674</v>
      </c>
      <c r="D2101" t="s">
        <v>9675</v>
      </c>
      <c r="E2101" t="s">
        <v>36</v>
      </c>
      <c r="F2101">
        <v>9</v>
      </c>
      <c r="G2101">
        <v>2022</v>
      </c>
      <c r="H2101" s="1">
        <v>44964.678985324077</v>
      </c>
      <c r="I2101" t="s">
        <v>8601</v>
      </c>
      <c r="J2101">
        <v>1207.71</v>
      </c>
      <c r="K2101">
        <v>0</v>
      </c>
      <c r="L2101" t="s">
        <v>38</v>
      </c>
      <c r="M2101" t="s">
        <v>79</v>
      </c>
      <c r="Q2101">
        <v>1207.71</v>
      </c>
      <c r="R2101" t="s">
        <v>52</v>
      </c>
      <c r="S2101">
        <v>33.808529999999998</v>
      </c>
      <c r="T2101">
        <v>-116.49866</v>
      </c>
      <c r="Z2101">
        <v>6007003001</v>
      </c>
      <c r="AA2101">
        <v>3494.5895551153008</v>
      </c>
      <c r="AB2101" t="s">
        <v>407</v>
      </c>
      <c r="AC2101" t="s">
        <v>72</v>
      </c>
      <c r="AD2101" t="s">
        <v>54</v>
      </c>
      <c r="AE2101" t="s">
        <v>65</v>
      </c>
      <c r="AF2101" t="s">
        <v>9676</v>
      </c>
    </row>
    <row r="2102" spans="1:32" x14ac:dyDescent="0.3">
      <c r="A2102" t="s">
        <v>9677</v>
      </c>
      <c r="B2102" t="s">
        <v>9678</v>
      </c>
      <c r="C2102" t="s">
        <v>9678</v>
      </c>
      <c r="D2102" t="s">
        <v>1149</v>
      </c>
      <c r="E2102" t="s">
        <v>99</v>
      </c>
      <c r="F2102">
        <v>6</v>
      </c>
      <c r="G2102">
        <v>2022</v>
      </c>
      <c r="H2102" s="1">
        <v>44824.459971192133</v>
      </c>
      <c r="I2102" t="s">
        <v>8601</v>
      </c>
      <c r="J2102">
        <v>1207</v>
      </c>
      <c r="K2102">
        <v>0</v>
      </c>
      <c r="L2102" t="s">
        <v>38</v>
      </c>
      <c r="M2102" t="s">
        <v>79</v>
      </c>
      <c r="Q2102">
        <v>1207</v>
      </c>
      <c r="R2102" t="s">
        <v>94</v>
      </c>
      <c r="S2102">
        <v>33.056800000000003</v>
      </c>
      <c r="T2102">
        <v>-96.987200000000001</v>
      </c>
      <c r="U2102">
        <v>4.3016666670000001</v>
      </c>
      <c r="V2102">
        <v>1</v>
      </c>
      <c r="W2102">
        <v>7.5</v>
      </c>
      <c r="X2102">
        <v>5.5</v>
      </c>
      <c r="Y2102">
        <v>1569.9</v>
      </c>
      <c r="Z2102">
        <v>48001132001</v>
      </c>
      <c r="AA2102">
        <v>1511.4691666210001</v>
      </c>
      <c r="AB2102" t="s">
        <v>41</v>
      </c>
      <c r="AC2102" t="s">
        <v>54</v>
      </c>
      <c r="AD2102" t="s">
        <v>54</v>
      </c>
      <c r="AE2102" t="s">
        <v>73</v>
      </c>
      <c r="AF2102" t="s">
        <v>9679</v>
      </c>
    </row>
    <row r="2103" spans="1:32" x14ac:dyDescent="0.3">
      <c r="A2103" t="s">
        <v>9680</v>
      </c>
      <c r="B2103" t="s">
        <v>9681</v>
      </c>
      <c r="C2103" t="s">
        <v>9682</v>
      </c>
      <c r="D2103" t="s">
        <v>9683</v>
      </c>
      <c r="E2103" t="s">
        <v>85</v>
      </c>
      <c r="F2103">
        <v>2</v>
      </c>
      <c r="G2103">
        <v>2022</v>
      </c>
      <c r="H2103" s="1">
        <v>44974.57279564815</v>
      </c>
      <c r="I2103" t="s">
        <v>8601</v>
      </c>
      <c r="J2103">
        <v>1202.74</v>
      </c>
      <c r="K2103">
        <v>0</v>
      </c>
      <c r="L2103" t="s">
        <v>38</v>
      </c>
      <c r="M2103" t="s">
        <v>79</v>
      </c>
      <c r="Q2103">
        <v>1202.74</v>
      </c>
      <c r="R2103" t="s">
        <v>94</v>
      </c>
      <c r="S2103">
        <v>41.494190000000003</v>
      </c>
      <c r="T2103">
        <v>-74.007990000000007</v>
      </c>
      <c r="U2103">
        <v>0</v>
      </c>
      <c r="V2103">
        <v>1</v>
      </c>
      <c r="W2103">
        <v>9</v>
      </c>
      <c r="X2103">
        <v>0</v>
      </c>
      <c r="Y2103">
        <v>0</v>
      </c>
      <c r="Z2103">
        <v>36003056001</v>
      </c>
      <c r="AA2103">
        <v>2717.9129291347499</v>
      </c>
      <c r="AB2103" t="s">
        <v>54</v>
      </c>
      <c r="AC2103" t="s">
        <v>54</v>
      </c>
      <c r="AD2103" t="s">
        <v>54</v>
      </c>
      <c r="AE2103" t="s">
        <v>65</v>
      </c>
      <c r="AF2103" t="s">
        <v>9684</v>
      </c>
    </row>
    <row r="2104" spans="1:32" x14ac:dyDescent="0.3">
      <c r="A2104" t="s">
        <v>9685</v>
      </c>
      <c r="B2104" t="s">
        <v>9686</v>
      </c>
      <c r="C2104" t="s">
        <v>9686</v>
      </c>
      <c r="D2104" t="s">
        <v>9687</v>
      </c>
      <c r="E2104" t="s">
        <v>99</v>
      </c>
      <c r="F2104">
        <v>6</v>
      </c>
      <c r="G2104">
        <v>2022</v>
      </c>
      <c r="H2104" s="1">
        <v>44804.499304490739</v>
      </c>
      <c r="I2104" t="s">
        <v>8601</v>
      </c>
      <c r="J2104">
        <v>1196.56</v>
      </c>
      <c r="K2104">
        <v>0</v>
      </c>
      <c r="L2104" t="s">
        <v>38</v>
      </c>
      <c r="M2104" t="s">
        <v>79</v>
      </c>
      <c r="Q2104">
        <v>1196.56</v>
      </c>
      <c r="R2104" t="s">
        <v>52</v>
      </c>
      <c r="S2104">
        <v>26.194333</v>
      </c>
      <c r="T2104">
        <v>-98.331971999999993</v>
      </c>
      <c r="U2104">
        <v>7.4172500000000001</v>
      </c>
      <c r="V2104">
        <v>1</v>
      </c>
      <c r="W2104">
        <v>13.5</v>
      </c>
      <c r="X2104">
        <v>13.5</v>
      </c>
      <c r="Y2104">
        <v>2707.16</v>
      </c>
      <c r="Z2104">
        <v>48001121001</v>
      </c>
      <c r="AB2104" t="s">
        <v>41</v>
      </c>
      <c r="AC2104" t="s">
        <v>54</v>
      </c>
      <c r="AD2104" t="s">
        <v>54</v>
      </c>
      <c r="AE2104" t="s">
        <v>73</v>
      </c>
      <c r="AF2104" t="s">
        <v>9688</v>
      </c>
    </row>
    <row r="2105" spans="1:32" x14ac:dyDescent="0.3">
      <c r="A2105" t="s">
        <v>9689</v>
      </c>
      <c r="B2105" t="s">
        <v>9690</v>
      </c>
      <c r="C2105" t="s">
        <v>9691</v>
      </c>
      <c r="D2105" t="s">
        <v>9692</v>
      </c>
      <c r="E2105" t="s">
        <v>1023</v>
      </c>
      <c r="F2105">
        <v>8</v>
      </c>
      <c r="G2105">
        <v>2022</v>
      </c>
      <c r="H2105" s="1">
        <v>44964.674479884263</v>
      </c>
      <c r="I2105" t="s">
        <v>8601</v>
      </c>
      <c r="J2105">
        <v>1188.4000000000001</v>
      </c>
      <c r="K2105">
        <v>0</v>
      </c>
      <c r="L2105" t="s">
        <v>38</v>
      </c>
      <c r="M2105" t="s">
        <v>39</v>
      </c>
      <c r="N2105">
        <v>646.70000000000005</v>
      </c>
      <c r="Q2105">
        <v>541.70000000000005</v>
      </c>
      <c r="R2105" t="s">
        <v>52</v>
      </c>
      <c r="S2105">
        <v>39.934167000000002</v>
      </c>
      <c r="T2105">
        <v>-104.994722</v>
      </c>
      <c r="U2105">
        <v>4.858333333</v>
      </c>
      <c r="V2105">
        <v>2</v>
      </c>
      <c r="W2105">
        <v>11.9</v>
      </c>
      <c r="X2105">
        <v>0</v>
      </c>
      <c r="Y2105">
        <v>1770.23</v>
      </c>
      <c r="AB2105" t="s">
        <v>53</v>
      </c>
      <c r="AC2105" t="s">
        <v>54</v>
      </c>
      <c r="AD2105" t="s">
        <v>54</v>
      </c>
      <c r="AE2105" t="s">
        <v>73</v>
      </c>
      <c r="AF2105" t="s">
        <v>9693</v>
      </c>
    </row>
    <row r="2106" spans="1:32" x14ac:dyDescent="0.3">
      <c r="A2106" t="s">
        <v>9694</v>
      </c>
      <c r="B2106" t="s">
        <v>9695</v>
      </c>
      <c r="C2106" t="s">
        <v>9696</v>
      </c>
      <c r="D2106" t="s">
        <v>5827</v>
      </c>
      <c r="E2106" t="s">
        <v>111</v>
      </c>
      <c r="F2106">
        <v>4</v>
      </c>
      <c r="G2106">
        <v>2022</v>
      </c>
      <c r="H2106" s="1">
        <v>45104.478131087963</v>
      </c>
      <c r="I2106" t="s">
        <v>8601</v>
      </c>
      <c r="J2106">
        <v>1185</v>
      </c>
      <c r="K2106">
        <v>0</v>
      </c>
      <c r="L2106" t="s">
        <v>38</v>
      </c>
      <c r="M2106" t="s">
        <v>79</v>
      </c>
      <c r="Q2106">
        <v>69.599999999999994</v>
      </c>
      <c r="R2106" t="s">
        <v>94</v>
      </c>
      <c r="S2106">
        <v>34.102722</v>
      </c>
      <c r="T2106">
        <v>-84.447971999999993</v>
      </c>
      <c r="U2106">
        <v>4.8171583330000001</v>
      </c>
      <c r="V2106">
        <v>1</v>
      </c>
      <c r="W2106">
        <v>6</v>
      </c>
      <c r="X2106">
        <v>4.42</v>
      </c>
      <c r="Y2106">
        <v>1759.4625000000001</v>
      </c>
      <c r="AB2106" t="s">
        <v>41</v>
      </c>
      <c r="AC2106" t="s">
        <v>54</v>
      </c>
      <c r="AD2106" t="s">
        <v>54</v>
      </c>
      <c r="AE2106" t="s">
        <v>73</v>
      </c>
      <c r="AF2106" t="s">
        <v>9697</v>
      </c>
    </row>
    <row r="2107" spans="1:32" x14ac:dyDescent="0.3">
      <c r="A2107" t="s">
        <v>9698</v>
      </c>
      <c r="B2107" t="s">
        <v>9699</v>
      </c>
      <c r="C2107" t="s">
        <v>9700</v>
      </c>
      <c r="D2107" t="s">
        <v>9701</v>
      </c>
      <c r="E2107" t="s">
        <v>36</v>
      </c>
      <c r="F2107">
        <v>9</v>
      </c>
      <c r="G2107">
        <v>2022</v>
      </c>
      <c r="H2107" s="1">
        <v>44943.686210636573</v>
      </c>
      <c r="I2107" t="s">
        <v>8601</v>
      </c>
      <c r="J2107">
        <v>1178.8800000000001</v>
      </c>
      <c r="K2107">
        <v>0</v>
      </c>
      <c r="L2107" t="s">
        <v>38</v>
      </c>
      <c r="M2107" t="s">
        <v>79</v>
      </c>
      <c r="Q2107">
        <v>1178.8800000000001</v>
      </c>
      <c r="R2107" t="s">
        <v>94</v>
      </c>
      <c r="S2107">
        <v>37.958109999999998</v>
      </c>
      <c r="T2107">
        <v>-121.686655</v>
      </c>
      <c r="U2107">
        <v>2.8156666669999999</v>
      </c>
      <c r="V2107">
        <v>1</v>
      </c>
      <c r="W2107">
        <v>5</v>
      </c>
      <c r="X2107">
        <v>3.5</v>
      </c>
      <c r="Y2107">
        <v>1027.3499999999999</v>
      </c>
      <c r="Z2107">
        <v>6005061001</v>
      </c>
      <c r="AA2107">
        <v>1948.5204919089999</v>
      </c>
      <c r="AB2107" t="s">
        <v>54</v>
      </c>
      <c r="AC2107" t="s">
        <v>54</v>
      </c>
      <c r="AD2107" t="s">
        <v>54</v>
      </c>
      <c r="AE2107" t="s">
        <v>73</v>
      </c>
      <c r="AF2107" t="s">
        <v>9702</v>
      </c>
    </row>
    <row r="2108" spans="1:32" x14ac:dyDescent="0.3">
      <c r="A2108" t="s">
        <v>9703</v>
      </c>
      <c r="B2108" t="s">
        <v>9704</v>
      </c>
      <c r="C2108" t="s">
        <v>9705</v>
      </c>
      <c r="D2108" t="s">
        <v>9706</v>
      </c>
      <c r="E2108" t="s">
        <v>253</v>
      </c>
      <c r="F2108">
        <v>5</v>
      </c>
      <c r="G2108">
        <v>2022</v>
      </c>
      <c r="H2108" s="1">
        <v>44957.614415254633</v>
      </c>
      <c r="I2108" t="s">
        <v>8601</v>
      </c>
      <c r="J2108">
        <v>1170.8399999999999</v>
      </c>
      <c r="K2108">
        <v>0</v>
      </c>
      <c r="L2108" t="s">
        <v>38</v>
      </c>
      <c r="M2108" t="s">
        <v>679</v>
      </c>
      <c r="O2108">
        <v>1171</v>
      </c>
      <c r="R2108" t="s">
        <v>86</v>
      </c>
      <c r="S2108">
        <v>37.924083000000003</v>
      </c>
      <c r="T2108">
        <v>-87.910639000000003</v>
      </c>
      <c r="U2108">
        <v>2.2588083330000002</v>
      </c>
      <c r="V2108">
        <v>1</v>
      </c>
      <c r="W2108">
        <v>4.0999999999999996</v>
      </c>
      <c r="X2108">
        <v>0</v>
      </c>
      <c r="Y2108">
        <v>819.24249999999995</v>
      </c>
      <c r="Z2108">
        <v>18000827001</v>
      </c>
      <c r="AA2108">
        <v>327.78849396600003</v>
      </c>
      <c r="AB2108" t="s">
        <v>41</v>
      </c>
      <c r="AC2108" t="s">
        <v>54</v>
      </c>
      <c r="AD2108" t="s">
        <v>54</v>
      </c>
      <c r="AE2108" t="s">
        <v>73</v>
      </c>
      <c r="AF2108" t="s">
        <v>9707</v>
      </c>
    </row>
    <row r="2109" spans="1:32" x14ac:dyDescent="0.3">
      <c r="A2109" t="s">
        <v>9708</v>
      </c>
      <c r="B2109" t="s">
        <v>9709</v>
      </c>
      <c r="C2109" t="s">
        <v>9709</v>
      </c>
      <c r="D2109" t="s">
        <v>9710</v>
      </c>
      <c r="E2109" t="s">
        <v>99</v>
      </c>
      <c r="F2109">
        <v>6</v>
      </c>
      <c r="G2109">
        <v>2022</v>
      </c>
      <c r="H2109" s="1">
        <v>44833.69997976852</v>
      </c>
      <c r="I2109" t="s">
        <v>8601</v>
      </c>
      <c r="J2109">
        <v>1169.742</v>
      </c>
      <c r="K2109">
        <v>0</v>
      </c>
      <c r="L2109" t="s">
        <v>38</v>
      </c>
      <c r="M2109" t="s">
        <v>79</v>
      </c>
      <c r="Q2109">
        <v>1169.742</v>
      </c>
      <c r="R2109" t="s">
        <v>52</v>
      </c>
      <c r="S2109">
        <v>29.183972000000001</v>
      </c>
      <c r="T2109">
        <v>-96.256556000000003</v>
      </c>
      <c r="U2109">
        <v>1.0589166670000001</v>
      </c>
      <c r="V2109">
        <v>1</v>
      </c>
      <c r="W2109">
        <v>2.6280000000000001</v>
      </c>
      <c r="X2109">
        <v>2.6280000000000001</v>
      </c>
      <c r="Y2109">
        <v>386.45499999999998</v>
      </c>
      <c r="Z2109">
        <v>48001233001</v>
      </c>
      <c r="AA2109">
        <v>557.24043974220001</v>
      </c>
      <c r="AB2109" t="s">
        <v>41</v>
      </c>
      <c r="AC2109" t="s">
        <v>54</v>
      </c>
      <c r="AD2109" t="s">
        <v>54</v>
      </c>
      <c r="AE2109" t="s">
        <v>73</v>
      </c>
      <c r="AF2109" t="s">
        <v>9711</v>
      </c>
    </row>
    <row r="2110" spans="1:32" x14ac:dyDescent="0.3">
      <c r="A2110" t="s">
        <v>9712</v>
      </c>
      <c r="B2110" t="s">
        <v>9713</v>
      </c>
      <c r="C2110" t="s">
        <v>9714</v>
      </c>
      <c r="D2110" t="s">
        <v>9715</v>
      </c>
      <c r="E2110" t="s">
        <v>36</v>
      </c>
      <c r="F2110">
        <v>9</v>
      </c>
      <c r="G2110">
        <v>2022</v>
      </c>
      <c r="H2110" s="1">
        <v>44970.50320777778</v>
      </c>
      <c r="I2110" t="s">
        <v>8601</v>
      </c>
      <c r="J2110">
        <v>1166.4000000000001</v>
      </c>
      <c r="K2110">
        <v>0</v>
      </c>
      <c r="L2110" t="s">
        <v>38</v>
      </c>
      <c r="M2110" t="s">
        <v>630</v>
      </c>
      <c r="N2110">
        <v>1070.2</v>
      </c>
      <c r="O2110">
        <v>96</v>
      </c>
      <c r="R2110" t="s">
        <v>52</v>
      </c>
      <c r="S2110">
        <v>39.337778</v>
      </c>
      <c r="T2110">
        <v>-120.12861100000001</v>
      </c>
      <c r="Z2110">
        <v>6006008001</v>
      </c>
      <c r="AA2110">
        <v>2513.045120406</v>
      </c>
      <c r="AB2110" t="s">
        <v>53</v>
      </c>
      <c r="AC2110" t="s">
        <v>42</v>
      </c>
      <c r="AD2110" t="s">
        <v>54</v>
      </c>
      <c r="AE2110" t="s">
        <v>55</v>
      </c>
      <c r="AF2110" t="s">
        <v>9716</v>
      </c>
    </row>
    <row r="2111" spans="1:32" x14ac:dyDescent="0.3">
      <c r="A2111" t="s">
        <v>9717</v>
      </c>
      <c r="B2111" t="s">
        <v>9718</v>
      </c>
      <c r="C2111" t="s">
        <v>9719</v>
      </c>
      <c r="D2111" t="s">
        <v>736</v>
      </c>
      <c r="E2111" t="s">
        <v>159</v>
      </c>
      <c r="F2111">
        <v>10</v>
      </c>
      <c r="G2111">
        <v>2022</v>
      </c>
      <c r="H2111" s="1">
        <v>44972.623548333337</v>
      </c>
      <c r="I2111" t="s">
        <v>8601</v>
      </c>
      <c r="J2111">
        <v>1148.5</v>
      </c>
      <c r="K2111">
        <v>0</v>
      </c>
      <c r="L2111" t="s">
        <v>38</v>
      </c>
      <c r="M2111" t="s">
        <v>51</v>
      </c>
      <c r="N2111">
        <v>1148.5</v>
      </c>
      <c r="R2111" t="s">
        <v>52</v>
      </c>
      <c r="S2111">
        <v>45.732005999999998</v>
      </c>
      <c r="T2111">
        <v>-122.727486</v>
      </c>
      <c r="Z2111">
        <v>53000213001</v>
      </c>
      <c r="AA2111">
        <v>6610.4012949810003</v>
      </c>
      <c r="AB2111" t="s">
        <v>53</v>
      </c>
      <c r="AC2111" t="s">
        <v>42</v>
      </c>
      <c r="AD2111" t="s">
        <v>54</v>
      </c>
      <c r="AE2111" t="s">
        <v>55</v>
      </c>
      <c r="AF2111" t="s">
        <v>9720</v>
      </c>
    </row>
    <row r="2112" spans="1:32" x14ac:dyDescent="0.3">
      <c r="A2112" t="s">
        <v>9024</v>
      </c>
      <c r="B2112" t="s">
        <v>9721</v>
      </c>
      <c r="C2112" t="s">
        <v>9722</v>
      </c>
      <c r="D2112" t="s">
        <v>2486</v>
      </c>
      <c r="E2112" t="s">
        <v>600</v>
      </c>
      <c r="F2112">
        <v>4</v>
      </c>
      <c r="G2112">
        <v>2022</v>
      </c>
      <c r="H2112" s="1">
        <v>44964.448185462963</v>
      </c>
      <c r="I2112" t="s">
        <v>8601</v>
      </c>
      <c r="J2112">
        <v>1139</v>
      </c>
      <c r="K2112">
        <v>0</v>
      </c>
      <c r="L2112" t="s">
        <v>38</v>
      </c>
      <c r="M2112" t="s">
        <v>79</v>
      </c>
      <c r="Q2112">
        <v>1139</v>
      </c>
      <c r="R2112" t="s">
        <v>94</v>
      </c>
      <c r="S2112">
        <v>29.63392</v>
      </c>
      <c r="T2112">
        <v>-82.326350000000005</v>
      </c>
      <c r="U2112">
        <v>5.943333333</v>
      </c>
      <c r="V2112">
        <v>1</v>
      </c>
      <c r="W2112">
        <v>7.5</v>
      </c>
      <c r="X2112">
        <v>6.93</v>
      </c>
      <c r="Y2112">
        <v>2170.3000000000002</v>
      </c>
      <c r="Z2112">
        <v>12000005001</v>
      </c>
      <c r="AA2112">
        <v>2391.0349587631003</v>
      </c>
      <c r="AB2112" t="s">
        <v>41</v>
      </c>
      <c r="AC2112" t="s">
        <v>54</v>
      </c>
      <c r="AD2112" t="s">
        <v>54</v>
      </c>
      <c r="AE2112" t="s">
        <v>55</v>
      </c>
      <c r="AF2112" t="s">
        <v>9723</v>
      </c>
    </row>
    <row r="2113" spans="1:32" x14ac:dyDescent="0.3">
      <c r="A2113" t="s">
        <v>8861</v>
      </c>
      <c r="B2113" t="s">
        <v>9724</v>
      </c>
      <c r="C2113" t="s">
        <v>9725</v>
      </c>
      <c r="D2113" t="s">
        <v>285</v>
      </c>
      <c r="E2113" t="s">
        <v>543</v>
      </c>
      <c r="F2113">
        <v>7</v>
      </c>
      <c r="G2113">
        <v>2022</v>
      </c>
      <c r="H2113" s="1">
        <v>44967.590294351852</v>
      </c>
      <c r="I2113" t="s">
        <v>8601</v>
      </c>
      <c r="J2113">
        <v>1138</v>
      </c>
      <c r="K2113">
        <v>0</v>
      </c>
      <c r="L2113" t="s">
        <v>38</v>
      </c>
      <c r="M2113" t="s">
        <v>79</v>
      </c>
      <c r="Q2113">
        <v>1138</v>
      </c>
      <c r="R2113" t="s">
        <v>94</v>
      </c>
      <c r="S2113">
        <v>37.288137999999996</v>
      </c>
      <c r="T2113">
        <v>-93.341947000000005</v>
      </c>
      <c r="U2113">
        <v>5.3258333330000003</v>
      </c>
      <c r="V2113">
        <v>1</v>
      </c>
      <c r="W2113">
        <v>0</v>
      </c>
      <c r="X2113">
        <v>0</v>
      </c>
      <c r="Y2113">
        <v>1943.4</v>
      </c>
      <c r="Z2113">
        <v>29001026002</v>
      </c>
      <c r="AA2113">
        <v>1857.468132474</v>
      </c>
      <c r="AB2113" t="s">
        <v>54</v>
      </c>
      <c r="AC2113" t="s">
        <v>64</v>
      </c>
      <c r="AD2113" t="s">
        <v>54</v>
      </c>
      <c r="AE2113" t="s">
        <v>65</v>
      </c>
      <c r="AF2113" t="s">
        <v>9726</v>
      </c>
    </row>
    <row r="2114" spans="1:32" x14ac:dyDescent="0.3">
      <c r="A2114" t="s">
        <v>9727</v>
      </c>
      <c r="B2114" t="s">
        <v>9728</v>
      </c>
      <c r="C2114" t="s">
        <v>9729</v>
      </c>
      <c r="D2114" t="s">
        <v>3166</v>
      </c>
      <c r="E2114" t="s">
        <v>1023</v>
      </c>
      <c r="F2114">
        <v>8</v>
      </c>
      <c r="G2114">
        <v>2022</v>
      </c>
      <c r="H2114" s="1">
        <v>44973.455642083332</v>
      </c>
      <c r="I2114" t="s">
        <v>8601</v>
      </c>
      <c r="J2114">
        <v>1132.74</v>
      </c>
      <c r="K2114">
        <v>0</v>
      </c>
      <c r="L2114" t="s">
        <v>38</v>
      </c>
      <c r="M2114" t="s">
        <v>51</v>
      </c>
      <c r="N2114">
        <v>39.909999999999997</v>
      </c>
      <c r="R2114" t="s">
        <v>52</v>
      </c>
      <c r="S2114">
        <v>39.552810000000001</v>
      </c>
      <c r="T2114">
        <v>-104.78229</v>
      </c>
      <c r="U2114">
        <v>3.4266666670000001</v>
      </c>
      <c r="V2114">
        <v>1</v>
      </c>
      <c r="W2114">
        <v>4</v>
      </c>
      <c r="X2114">
        <v>0</v>
      </c>
      <c r="Y2114">
        <v>1250.77</v>
      </c>
      <c r="Z2114">
        <v>8000314001</v>
      </c>
      <c r="AA2114">
        <v>1420.4168071859999</v>
      </c>
      <c r="AB2114" t="s">
        <v>41</v>
      </c>
      <c r="AC2114" t="s">
        <v>54</v>
      </c>
      <c r="AD2114" t="s">
        <v>215</v>
      </c>
      <c r="AE2114" t="s">
        <v>73</v>
      </c>
      <c r="AF2114" t="s">
        <v>9730</v>
      </c>
    </row>
    <row r="2115" spans="1:32" x14ac:dyDescent="0.3">
      <c r="A2115" t="s">
        <v>9731</v>
      </c>
      <c r="B2115" t="s">
        <v>9732</v>
      </c>
      <c r="C2115" t="s">
        <v>9733</v>
      </c>
      <c r="D2115" t="s">
        <v>720</v>
      </c>
      <c r="E2115" t="s">
        <v>253</v>
      </c>
      <c r="F2115">
        <v>5</v>
      </c>
      <c r="G2115">
        <v>2022</v>
      </c>
      <c r="H2115" s="1">
        <v>44956.653766412041</v>
      </c>
      <c r="I2115" t="s">
        <v>8601</v>
      </c>
      <c r="J2115">
        <v>1130.48</v>
      </c>
      <c r="K2115">
        <v>0</v>
      </c>
      <c r="L2115" t="s">
        <v>38</v>
      </c>
      <c r="M2115" t="s">
        <v>39</v>
      </c>
      <c r="N2115">
        <v>1054.82</v>
      </c>
      <c r="Q2115">
        <v>75.66</v>
      </c>
      <c r="R2115" t="s">
        <v>52</v>
      </c>
      <c r="S2115">
        <v>39.802694000000002</v>
      </c>
      <c r="T2115">
        <v>-84.910443999999998</v>
      </c>
      <c r="U2115">
        <v>7.5708558330000004</v>
      </c>
      <c r="V2115">
        <v>1</v>
      </c>
      <c r="W2115">
        <v>48</v>
      </c>
      <c r="X2115">
        <v>9.1</v>
      </c>
      <c r="Y2115">
        <v>2755.0405700000001</v>
      </c>
      <c r="Z2115">
        <v>18002180001</v>
      </c>
      <c r="AA2115">
        <v>6555.7698793200007</v>
      </c>
      <c r="AB2115" t="s">
        <v>53</v>
      </c>
      <c r="AC2115" t="s">
        <v>42</v>
      </c>
      <c r="AD2115" t="s">
        <v>54</v>
      </c>
      <c r="AE2115" t="s">
        <v>44</v>
      </c>
      <c r="AF2115" t="s">
        <v>9734</v>
      </c>
    </row>
    <row r="2116" spans="1:32" x14ac:dyDescent="0.3">
      <c r="A2116" t="s">
        <v>9735</v>
      </c>
      <c r="B2116" t="s">
        <v>9736</v>
      </c>
      <c r="C2116" t="s">
        <v>9737</v>
      </c>
      <c r="D2116" t="s">
        <v>9738</v>
      </c>
      <c r="E2116" t="s">
        <v>213</v>
      </c>
      <c r="F2116">
        <v>3</v>
      </c>
      <c r="G2116">
        <v>2022</v>
      </c>
      <c r="H2116" s="1">
        <v>44949.373303680557</v>
      </c>
      <c r="I2116" t="s">
        <v>8601</v>
      </c>
      <c r="J2116">
        <v>1126.0899999999999</v>
      </c>
      <c r="K2116">
        <v>0</v>
      </c>
      <c r="L2116" t="s">
        <v>38</v>
      </c>
      <c r="M2116" t="s">
        <v>51</v>
      </c>
      <c r="N2116">
        <v>164.87</v>
      </c>
      <c r="R2116" t="s">
        <v>52</v>
      </c>
      <c r="S2116">
        <v>39.925277999999999</v>
      </c>
      <c r="T2116">
        <v>-77.674166999999997</v>
      </c>
      <c r="U2116">
        <v>5.7616666670000001</v>
      </c>
      <c r="V2116">
        <v>1</v>
      </c>
      <c r="W2116">
        <v>11.28</v>
      </c>
      <c r="X2116">
        <v>0</v>
      </c>
      <c r="Y2116">
        <v>2101.35</v>
      </c>
      <c r="Z2116">
        <v>42003026001</v>
      </c>
      <c r="AA2116">
        <v>3292.4533171695994</v>
      </c>
      <c r="AB2116" t="s">
        <v>53</v>
      </c>
      <c r="AC2116" t="s">
        <v>42</v>
      </c>
      <c r="AD2116" t="s">
        <v>54</v>
      </c>
      <c r="AE2116" t="s">
        <v>55</v>
      </c>
      <c r="AF2116" t="s">
        <v>9739</v>
      </c>
    </row>
    <row r="2117" spans="1:32" x14ac:dyDescent="0.3">
      <c r="A2117" t="s">
        <v>9740</v>
      </c>
      <c r="B2117" t="s">
        <v>9741</v>
      </c>
      <c r="C2117" t="s">
        <v>9742</v>
      </c>
      <c r="D2117" t="s">
        <v>9743</v>
      </c>
      <c r="E2117" t="s">
        <v>951</v>
      </c>
      <c r="F2117">
        <v>1</v>
      </c>
      <c r="G2117">
        <v>2022</v>
      </c>
      <c r="H2117" s="1">
        <v>45015.402176365744</v>
      </c>
      <c r="I2117" t="s">
        <v>8601</v>
      </c>
      <c r="J2117">
        <v>1125</v>
      </c>
      <c r="K2117">
        <v>0</v>
      </c>
      <c r="L2117" t="s">
        <v>38</v>
      </c>
      <c r="M2117" t="s">
        <v>79</v>
      </c>
      <c r="Q2117">
        <v>1125</v>
      </c>
      <c r="R2117" t="s">
        <v>94</v>
      </c>
      <c r="S2117">
        <v>42.89049</v>
      </c>
      <c r="T2117">
        <v>-72.275469999999999</v>
      </c>
      <c r="U2117">
        <v>2.2269999999999999</v>
      </c>
      <c r="V2117">
        <v>1</v>
      </c>
      <c r="W2117">
        <v>6</v>
      </c>
      <c r="X2117">
        <v>0</v>
      </c>
      <c r="Y2117">
        <v>809.93890910000005</v>
      </c>
      <c r="Z2117">
        <v>33000161001</v>
      </c>
      <c r="AA2117">
        <v>1760.9526314728998</v>
      </c>
      <c r="AB2117" t="s">
        <v>54</v>
      </c>
      <c r="AC2117" t="s">
        <v>54</v>
      </c>
      <c r="AD2117" t="s">
        <v>54</v>
      </c>
      <c r="AE2117" t="s">
        <v>65</v>
      </c>
      <c r="AF2117" t="s">
        <v>9744</v>
      </c>
    </row>
    <row r="2118" spans="1:32" x14ac:dyDescent="0.3">
      <c r="A2118" t="s">
        <v>9745</v>
      </c>
      <c r="B2118" t="s">
        <v>9746</v>
      </c>
      <c r="C2118" t="s">
        <v>9747</v>
      </c>
      <c r="D2118" t="s">
        <v>2260</v>
      </c>
      <c r="E2118" t="s">
        <v>600</v>
      </c>
      <c r="F2118">
        <v>4</v>
      </c>
      <c r="G2118">
        <v>2022</v>
      </c>
      <c r="H2118" s="1">
        <v>44957.470957141202</v>
      </c>
      <c r="I2118" t="s">
        <v>8601</v>
      </c>
      <c r="J2118">
        <v>1121.6400000000001</v>
      </c>
      <c r="K2118">
        <v>0</v>
      </c>
      <c r="L2118" t="s">
        <v>38</v>
      </c>
      <c r="M2118" t="s">
        <v>79</v>
      </c>
      <c r="Q2118">
        <v>1121.6400000000001</v>
      </c>
      <c r="R2118" t="s">
        <v>94</v>
      </c>
      <c r="S2118">
        <v>27.587019999999999</v>
      </c>
      <c r="T2118">
        <v>-80.401030000000006</v>
      </c>
      <c r="AB2118" t="s">
        <v>41</v>
      </c>
      <c r="AC2118" t="s">
        <v>64</v>
      </c>
      <c r="AD2118" t="s">
        <v>54</v>
      </c>
      <c r="AE2118" t="s">
        <v>73</v>
      </c>
      <c r="AF2118" t="s">
        <v>9748</v>
      </c>
    </row>
    <row r="2119" spans="1:32" x14ac:dyDescent="0.3">
      <c r="A2119" t="s">
        <v>9749</v>
      </c>
      <c r="B2119" t="s">
        <v>9750</v>
      </c>
      <c r="C2119" t="s">
        <v>9751</v>
      </c>
      <c r="D2119" t="s">
        <v>9752</v>
      </c>
      <c r="E2119" t="s">
        <v>5199</v>
      </c>
      <c r="F2119">
        <v>9</v>
      </c>
      <c r="G2119">
        <v>2022</v>
      </c>
      <c r="H2119" s="1">
        <v>44978.655115879628</v>
      </c>
      <c r="I2119" t="s">
        <v>8601</v>
      </c>
      <c r="J2119">
        <v>1113.4100000000001</v>
      </c>
      <c r="K2119">
        <v>0</v>
      </c>
      <c r="L2119" t="s">
        <v>38</v>
      </c>
      <c r="M2119" t="s">
        <v>79</v>
      </c>
      <c r="Q2119">
        <v>1113.4100000000001</v>
      </c>
      <c r="R2119" t="s">
        <v>94</v>
      </c>
      <c r="S2119">
        <v>20.948889000000001</v>
      </c>
      <c r="T2119">
        <v>-156.69</v>
      </c>
      <c r="Z2119">
        <v>15000009002</v>
      </c>
      <c r="AB2119" t="s">
        <v>41</v>
      </c>
      <c r="AC2119" t="s">
        <v>54</v>
      </c>
      <c r="AD2119" t="s">
        <v>54</v>
      </c>
      <c r="AE2119" t="s">
        <v>65</v>
      </c>
      <c r="AF2119" t="s">
        <v>9753</v>
      </c>
    </row>
    <row r="2120" spans="1:32" x14ac:dyDescent="0.3">
      <c r="A2120" t="s">
        <v>9754</v>
      </c>
      <c r="B2120" t="s">
        <v>9755</v>
      </c>
      <c r="C2120" t="s">
        <v>9756</v>
      </c>
      <c r="D2120" t="s">
        <v>9757</v>
      </c>
      <c r="E2120" t="s">
        <v>36</v>
      </c>
      <c r="F2120">
        <v>9</v>
      </c>
      <c r="G2120">
        <v>2022</v>
      </c>
      <c r="H2120" s="1">
        <v>44978.815765844905</v>
      </c>
      <c r="I2120" t="s">
        <v>8601</v>
      </c>
      <c r="J2120">
        <v>1113</v>
      </c>
      <c r="K2120">
        <v>0</v>
      </c>
      <c r="L2120" t="s">
        <v>38</v>
      </c>
      <c r="M2120" t="s">
        <v>51</v>
      </c>
      <c r="N2120">
        <v>331.68</v>
      </c>
      <c r="R2120" t="s">
        <v>52</v>
      </c>
      <c r="S2120">
        <v>37.714860000000002</v>
      </c>
      <c r="T2120">
        <v>-122.19282</v>
      </c>
      <c r="Z2120">
        <v>6002042001</v>
      </c>
      <c r="AA2120">
        <v>2622.3079517280003</v>
      </c>
      <c r="AB2120" t="s">
        <v>407</v>
      </c>
      <c r="AC2120" t="s">
        <v>72</v>
      </c>
      <c r="AD2120" t="s">
        <v>54</v>
      </c>
      <c r="AE2120" t="s">
        <v>73</v>
      </c>
      <c r="AF2120" t="s">
        <v>9758</v>
      </c>
    </row>
    <row r="2121" spans="1:32" x14ac:dyDescent="0.3">
      <c r="A2121" t="s">
        <v>9759</v>
      </c>
      <c r="B2121" t="s">
        <v>9760</v>
      </c>
      <c r="C2121" t="s">
        <v>9761</v>
      </c>
      <c r="D2121" t="s">
        <v>9762</v>
      </c>
      <c r="E2121" t="s">
        <v>36</v>
      </c>
      <c r="F2121">
        <v>9</v>
      </c>
      <c r="G2121">
        <v>2022</v>
      </c>
      <c r="H2121" s="1">
        <v>44979.656173726849</v>
      </c>
      <c r="I2121" t="s">
        <v>8601</v>
      </c>
      <c r="J2121">
        <v>1112</v>
      </c>
      <c r="K2121">
        <v>0</v>
      </c>
      <c r="L2121" t="s">
        <v>38</v>
      </c>
      <c r="M2121" t="s">
        <v>79</v>
      </c>
      <c r="Q2121">
        <v>1112</v>
      </c>
      <c r="R2121" t="s">
        <v>94</v>
      </c>
      <c r="S2121">
        <v>39.107500000000002</v>
      </c>
      <c r="T2121">
        <v>-121.612278</v>
      </c>
      <c r="U2121">
        <v>5.5175833330000001</v>
      </c>
      <c r="V2121">
        <v>3</v>
      </c>
      <c r="W2121">
        <v>10.5</v>
      </c>
      <c r="X2121">
        <v>0</v>
      </c>
      <c r="Y2121">
        <v>1563.0719999999999</v>
      </c>
      <c r="Z2121">
        <v>6005081001</v>
      </c>
      <c r="AA2121">
        <v>2276.3089858750004</v>
      </c>
      <c r="AB2121" t="s">
        <v>53</v>
      </c>
      <c r="AC2121" t="s">
        <v>54</v>
      </c>
      <c r="AD2121" t="s">
        <v>54</v>
      </c>
      <c r="AE2121" t="s">
        <v>73</v>
      </c>
      <c r="AF2121" t="s">
        <v>9763</v>
      </c>
    </row>
    <row r="2122" spans="1:32" x14ac:dyDescent="0.3">
      <c r="A2122" t="s">
        <v>9764</v>
      </c>
      <c r="B2122" t="s">
        <v>9765</v>
      </c>
      <c r="C2122" t="s">
        <v>9766</v>
      </c>
      <c r="D2122" t="s">
        <v>9767</v>
      </c>
      <c r="E2122" t="s">
        <v>600</v>
      </c>
      <c r="F2122">
        <v>4</v>
      </c>
      <c r="G2122">
        <v>2022</v>
      </c>
      <c r="H2122" s="1">
        <v>44958.446357395835</v>
      </c>
      <c r="I2122" t="s">
        <v>8601</v>
      </c>
      <c r="J2122">
        <v>1110.82</v>
      </c>
      <c r="K2122">
        <v>0</v>
      </c>
      <c r="L2122" t="s">
        <v>38</v>
      </c>
      <c r="M2122" t="s">
        <v>51</v>
      </c>
      <c r="N2122">
        <v>1110.82</v>
      </c>
      <c r="R2122" t="s">
        <v>52</v>
      </c>
      <c r="S2122">
        <v>26.139569999999999</v>
      </c>
      <c r="T2122">
        <v>-80.237189999999998</v>
      </c>
      <c r="Z2122">
        <v>12000001004</v>
      </c>
      <c r="AA2122">
        <v>5900.1928913879992</v>
      </c>
      <c r="AB2122" t="s">
        <v>53</v>
      </c>
      <c r="AC2122" t="s">
        <v>42</v>
      </c>
      <c r="AD2122" t="s">
        <v>54</v>
      </c>
      <c r="AE2122" t="s">
        <v>55</v>
      </c>
      <c r="AF2122" t="s">
        <v>9768</v>
      </c>
    </row>
    <row r="2123" spans="1:32" x14ac:dyDescent="0.3">
      <c r="A2123" t="s">
        <v>9769</v>
      </c>
      <c r="B2123" t="s">
        <v>9770</v>
      </c>
      <c r="C2123" t="s">
        <v>9771</v>
      </c>
      <c r="D2123" t="s">
        <v>9772</v>
      </c>
      <c r="E2123" t="s">
        <v>159</v>
      </c>
      <c r="F2123">
        <v>10</v>
      </c>
      <c r="G2123">
        <v>2022</v>
      </c>
      <c r="H2123" s="1">
        <v>44973.431541909726</v>
      </c>
      <c r="I2123" t="s">
        <v>8601</v>
      </c>
      <c r="J2123">
        <v>1109.1600000000001</v>
      </c>
      <c r="K2123">
        <v>0</v>
      </c>
      <c r="L2123" t="s">
        <v>38</v>
      </c>
      <c r="M2123" t="s">
        <v>51</v>
      </c>
      <c r="N2123">
        <v>1106.6300000000001</v>
      </c>
      <c r="R2123" t="s">
        <v>52</v>
      </c>
      <c r="S2123">
        <v>46.222213000000004</v>
      </c>
      <c r="T2123">
        <v>-119.08484199999999</v>
      </c>
      <c r="Z2123">
        <v>53000960001</v>
      </c>
      <c r="AA2123">
        <v>2910.0334075426003</v>
      </c>
      <c r="AB2123" t="s">
        <v>41</v>
      </c>
      <c r="AC2123" t="s">
        <v>42</v>
      </c>
      <c r="AD2123" t="s">
        <v>54</v>
      </c>
      <c r="AE2123" t="s">
        <v>65</v>
      </c>
      <c r="AF2123" t="s">
        <v>9773</v>
      </c>
    </row>
    <row r="2124" spans="1:32" x14ac:dyDescent="0.3">
      <c r="A2124" t="s">
        <v>9774</v>
      </c>
      <c r="B2124" t="s">
        <v>9775</v>
      </c>
      <c r="C2124" t="s">
        <v>9776</v>
      </c>
      <c r="D2124" t="s">
        <v>9777</v>
      </c>
      <c r="E2124" t="s">
        <v>854</v>
      </c>
      <c r="F2124">
        <v>8</v>
      </c>
      <c r="G2124">
        <v>2022</v>
      </c>
      <c r="H2124" s="1">
        <v>44957.54041947917</v>
      </c>
      <c r="I2124" t="s">
        <v>8601</v>
      </c>
      <c r="J2124">
        <v>1109</v>
      </c>
      <c r="K2124">
        <v>0</v>
      </c>
      <c r="L2124" t="s">
        <v>38</v>
      </c>
      <c r="M2124" t="s">
        <v>51</v>
      </c>
      <c r="N2124">
        <v>1119</v>
      </c>
      <c r="R2124" t="s">
        <v>52</v>
      </c>
      <c r="S2124">
        <v>40.215940000000003</v>
      </c>
      <c r="T2124">
        <v>-111.65257</v>
      </c>
      <c r="U2124">
        <v>10.65</v>
      </c>
      <c r="V2124">
        <v>1</v>
      </c>
      <c r="W2124">
        <v>21</v>
      </c>
      <c r="X2124">
        <v>0</v>
      </c>
      <c r="Y2124">
        <v>3890.9</v>
      </c>
      <c r="Z2124">
        <v>49000064001</v>
      </c>
      <c r="AA2124">
        <v>6282.6128010149996</v>
      </c>
      <c r="AB2124" t="s">
        <v>53</v>
      </c>
      <c r="AC2124" t="s">
        <v>72</v>
      </c>
      <c r="AD2124" t="s">
        <v>54</v>
      </c>
      <c r="AE2124" t="s">
        <v>65</v>
      </c>
      <c r="AF2124" t="s">
        <v>9778</v>
      </c>
    </row>
    <row r="2125" spans="1:32" x14ac:dyDescent="0.3">
      <c r="A2125" t="s">
        <v>9779</v>
      </c>
      <c r="B2125" t="s">
        <v>9780</v>
      </c>
      <c r="C2125" t="s">
        <v>9781</v>
      </c>
      <c r="D2125" t="s">
        <v>9782</v>
      </c>
      <c r="E2125" t="s">
        <v>5199</v>
      </c>
      <c r="F2125">
        <v>9</v>
      </c>
      <c r="G2125">
        <v>2022</v>
      </c>
      <c r="H2125" s="1">
        <v>44978.649026944448</v>
      </c>
      <c r="I2125" t="s">
        <v>8601</v>
      </c>
      <c r="J2125">
        <v>1106.73</v>
      </c>
      <c r="K2125">
        <v>0</v>
      </c>
      <c r="L2125" t="s">
        <v>38</v>
      </c>
      <c r="M2125" t="s">
        <v>79</v>
      </c>
      <c r="Q2125">
        <v>1106.73</v>
      </c>
      <c r="R2125" t="s">
        <v>94</v>
      </c>
      <c r="S2125">
        <v>20.898643</v>
      </c>
      <c r="T2125">
        <v>-156.45865000000001</v>
      </c>
      <c r="Z2125">
        <v>15000009001</v>
      </c>
      <c r="AB2125" t="s">
        <v>41</v>
      </c>
      <c r="AC2125" t="s">
        <v>54</v>
      </c>
      <c r="AD2125" t="s">
        <v>54</v>
      </c>
      <c r="AE2125" t="s">
        <v>55</v>
      </c>
      <c r="AF2125" t="s">
        <v>9783</v>
      </c>
    </row>
    <row r="2126" spans="1:32" x14ac:dyDescent="0.3">
      <c r="A2126" t="s">
        <v>9784</v>
      </c>
      <c r="B2126" t="s">
        <v>9785</v>
      </c>
      <c r="C2126" t="s">
        <v>9786</v>
      </c>
      <c r="D2126" t="s">
        <v>7327</v>
      </c>
      <c r="E2126" t="s">
        <v>715</v>
      </c>
      <c r="F2126">
        <v>7</v>
      </c>
      <c r="G2126">
        <v>2022</v>
      </c>
      <c r="H2126" s="1">
        <v>44967.523083472224</v>
      </c>
      <c r="I2126" t="s">
        <v>8601</v>
      </c>
      <c r="J2126">
        <v>1106</v>
      </c>
      <c r="K2126">
        <v>0</v>
      </c>
      <c r="L2126" t="s">
        <v>38</v>
      </c>
      <c r="M2126" t="s">
        <v>51</v>
      </c>
      <c r="N2126">
        <v>530</v>
      </c>
      <c r="R2126" t="s">
        <v>52</v>
      </c>
      <c r="S2126">
        <v>40.88259</v>
      </c>
      <c r="T2126">
        <v>-96.624499999999998</v>
      </c>
      <c r="U2126">
        <v>4.5608333329999997</v>
      </c>
      <c r="V2126">
        <v>3</v>
      </c>
      <c r="W2126">
        <v>10</v>
      </c>
      <c r="X2126">
        <v>3.23</v>
      </c>
      <c r="Y2126">
        <v>1665.21</v>
      </c>
      <c r="Z2126">
        <v>31001425002</v>
      </c>
      <c r="AA2126">
        <v>4834.8802859984999</v>
      </c>
      <c r="AB2126" t="s">
        <v>41</v>
      </c>
      <c r="AC2126" t="s">
        <v>562</v>
      </c>
      <c r="AD2126" t="s">
        <v>54</v>
      </c>
      <c r="AE2126" t="s">
        <v>65</v>
      </c>
      <c r="AF2126" t="s">
        <v>9787</v>
      </c>
    </row>
    <row r="2127" spans="1:32" x14ac:dyDescent="0.3">
      <c r="A2127" t="s">
        <v>9788</v>
      </c>
      <c r="B2127" t="s">
        <v>9789</v>
      </c>
      <c r="C2127" t="s">
        <v>9789</v>
      </c>
      <c r="D2127" t="s">
        <v>1069</v>
      </c>
      <c r="E2127" t="s">
        <v>99</v>
      </c>
      <c r="F2127">
        <v>6</v>
      </c>
      <c r="G2127">
        <v>2022</v>
      </c>
      <c r="H2127" s="1">
        <v>44817.630618263887</v>
      </c>
      <c r="I2127" t="s">
        <v>8601</v>
      </c>
      <c r="J2127">
        <v>1105.8800000000001</v>
      </c>
      <c r="K2127">
        <v>0</v>
      </c>
      <c r="L2127" t="s">
        <v>38</v>
      </c>
      <c r="M2127" t="s">
        <v>79</v>
      </c>
      <c r="Q2127">
        <v>1105.8800000000001</v>
      </c>
      <c r="R2127" t="s">
        <v>94</v>
      </c>
      <c r="S2127">
        <v>33.121110999999999</v>
      </c>
      <c r="T2127">
        <v>-96.075000000000003</v>
      </c>
      <c r="U2127">
        <v>3.1790833329999999</v>
      </c>
      <c r="V2127">
        <v>1</v>
      </c>
      <c r="W2127">
        <v>6</v>
      </c>
      <c r="X2127">
        <v>6</v>
      </c>
      <c r="Y2127">
        <v>1159.3699999999999</v>
      </c>
      <c r="Z2127">
        <v>48005017002</v>
      </c>
      <c r="AA2127">
        <v>2016.4455520475101</v>
      </c>
      <c r="AB2127" t="s">
        <v>54</v>
      </c>
      <c r="AC2127" t="s">
        <v>54</v>
      </c>
      <c r="AD2127" t="s">
        <v>54</v>
      </c>
      <c r="AE2127" t="s">
        <v>73</v>
      </c>
      <c r="AF2127" t="s">
        <v>9790</v>
      </c>
    </row>
    <row r="2128" spans="1:32" x14ac:dyDescent="0.3">
      <c r="A2128" t="s">
        <v>9791</v>
      </c>
      <c r="B2128" t="s">
        <v>9792</v>
      </c>
      <c r="C2128" t="s">
        <v>9793</v>
      </c>
      <c r="D2128" t="s">
        <v>9794</v>
      </c>
      <c r="E2128" t="s">
        <v>247</v>
      </c>
      <c r="F2128">
        <v>1</v>
      </c>
      <c r="G2128">
        <v>2022</v>
      </c>
      <c r="H2128" s="1">
        <v>44981.355754444441</v>
      </c>
      <c r="I2128" t="s">
        <v>8601</v>
      </c>
      <c r="J2128">
        <v>1103.8</v>
      </c>
      <c r="K2128">
        <v>0</v>
      </c>
      <c r="L2128" t="s">
        <v>38</v>
      </c>
      <c r="M2128" t="s">
        <v>79</v>
      </c>
      <c r="Q2128">
        <v>1103.8</v>
      </c>
      <c r="R2128" t="s">
        <v>94</v>
      </c>
      <c r="S2128">
        <v>42.521521999999997</v>
      </c>
      <c r="T2128">
        <v>-71.739264000000006</v>
      </c>
      <c r="U2128">
        <v>6.2675000000000001</v>
      </c>
      <c r="V2128">
        <v>1</v>
      </c>
      <c r="W2128">
        <v>9.3000000000000007</v>
      </c>
      <c r="X2128">
        <v>0</v>
      </c>
      <c r="Y2128">
        <v>2281.87</v>
      </c>
      <c r="Z2128">
        <v>25000107001</v>
      </c>
      <c r="AA2128">
        <v>2815.3389537302005</v>
      </c>
      <c r="AB2128" t="s">
        <v>54</v>
      </c>
      <c r="AC2128" t="s">
        <v>54</v>
      </c>
      <c r="AD2128" t="s">
        <v>54</v>
      </c>
      <c r="AE2128" t="s">
        <v>65</v>
      </c>
      <c r="AF2128" t="s">
        <v>9795</v>
      </c>
    </row>
    <row r="2129" spans="1:32" x14ac:dyDescent="0.3">
      <c r="A2129" t="s">
        <v>9796</v>
      </c>
      <c r="B2129" t="s">
        <v>9797</v>
      </c>
      <c r="C2129" t="s">
        <v>9798</v>
      </c>
      <c r="D2129" t="s">
        <v>9799</v>
      </c>
      <c r="E2129" t="s">
        <v>61</v>
      </c>
      <c r="F2129">
        <v>1</v>
      </c>
      <c r="G2129">
        <v>2022</v>
      </c>
      <c r="H2129" s="1">
        <v>45000.55170773148</v>
      </c>
      <c r="I2129" t="s">
        <v>8601</v>
      </c>
      <c r="J2129">
        <v>1102.3</v>
      </c>
      <c r="K2129">
        <v>0</v>
      </c>
      <c r="L2129" t="s">
        <v>38</v>
      </c>
      <c r="M2129" t="s">
        <v>79</v>
      </c>
      <c r="Q2129">
        <v>1102.3</v>
      </c>
      <c r="R2129" t="s">
        <v>94</v>
      </c>
      <c r="S2129">
        <v>41.793320000000001</v>
      </c>
      <c r="T2129">
        <v>-71.884929999999997</v>
      </c>
      <c r="U2129">
        <v>3.309916667</v>
      </c>
      <c r="V2129">
        <v>1</v>
      </c>
      <c r="W2129">
        <v>8</v>
      </c>
      <c r="X2129">
        <v>0</v>
      </c>
      <c r="Y2129">
        <v>1206.748</v>
      </c>
      <c r="Z2129">
        <v>9000690001</v>
      </c>
      <c r="AA2129">
        <v>1952.3446910052701</v>
      </c>
      <c r="AB2129" t="s">
        <v>54</v>
      </c>
      <c r="AC2129" t="s">
        <v>54</v>
      </c>
      <c r="AD2129" t="s">
        <v>54</v>
      </c>
      <c r="AE2129" t="s">
        <v>73</v>
      </c>
      <c r="AF2129" t="s">
        <v>9800</v>
      </c>
    </row>
    <row r="2130" spans="1:32" x14ac:dyDescent="0.3">
      <c r="A2130" t="s">
        <v>9801</v>
      </c>
      <c r="B2130" t="s">
        <v>9802</v>
      </c>
      <c r="C2130" t="s">
        <v>9803</v>
      </c>
      <c r="D2130" t="s">
        <v>1240</v>
      </c>
      <c r="E2130" t="s">
        <v>286</v>
      </c>
      <c r="F2130">
        <v>1</v>
      </c>
      <c r="G2130">
        <v>2022</v>
      </c>
      <c r="H2130" s="1">
        <v>45002.493749074078</v>
      </c>
      <c r="I2130" t="s">
        <v>8601</v>
      </c>
      <c r="J2130">
        <v>1099</v>
      </c>
      <c r="K2130">
        <v>0</v>
      </c>
      <c r="L2130" t="s">
        <v>38</v>
      </c>
      <c r="M2130" t="s">
        <v>79</v>
      </c>
      <c r="Q2130">
        <v>1099</v>
      </c>
      <c r="R2130" t="s">
        <v>806</v>
      </c>
      <c r="S2130">
        <v>44.472690999999998</v>
      </c>
      <c r="T2130">
        <v>-73.219077999999996</v>
      </c>
      <c r="U2130">
        <v>10.059475000000001</v>
      </c>
      <c r="V2130">
        <v>2</v>
      </c>
      <c r="W2130">
        <v>0</v>
      </c>
      <c r="X2130">
        <v>0</v>
      </c>
      <c r="Y2130">
        <v>2349.1280000000002</v>
      </c>
      <c r="Z2130">
        <v>50000016001</v>
      </c>
      <c r="AA2130">
        <v>1833.7945190209</v>
      </c>
      <c r="AB2130" t="s">
        <v>87</v>
      </c>
      <c r="AC2130" t="s">
        <v>72</v>
      </c>
      <c r="AD2130" t="s">
        <v>43</v>
      </c>
      <c r="AE2130" t="s">
        <v>73</v>
      </c>
      <c r="AF2130" t="s">
        <v>9804</v>
      </c>
    </row>
    <row r="2131" spans="1:32" x14ac:dyDescent="0.3">
      <c r="A2131" t="s">
        <v>9805</v>
      </c>
      <c r="B2131" t="s">
        <v>9806</v>
      </c>
      <c r="C2131" t="s">
        <v>9807</v>
      </c>
      <c r="D2131" t="s">
        <v>9808</v>
      </c>
      <c r="E2131" t="s">
        <v>136</v>
      </c>
      <c r="F2131">
        <v>4</v>
      </c>
      <c r="G2131">
        <v>2022</v>
      </c>
      <c r="H2131" s="1">
        <v>44970.525980011575</v>
      </c>
      <c r="I2131" t="s">
        <v>8601</v>
      </c>
      <c r="J2131">
        <v>1093.02</v>
      </c>
      <c r="K2131">
        <v>0</v>
      </c>
      <c r="L2131" t="s">
        <v>38</v>
      </c>
      <c r="M2131" t="s">
        <v>51</v>
      </c>
      <c r="N2131">
        <v>991.4</v>
      </c>
      <c r="R2131" t="s">
        <v>86</v>
      </c>
      <c r="S2131">
        <v>35.524470000000001</v>
      </c>
      <c r="T2131">
        <v>-80.78004</v>
      </c>
      <c r="U2131">
        <v>5.0673583329999996</v>
      </c>
      <c r="V2131">
        <v>1</v>
      </c>
      <c r="W2131">
        <v>7.5</v>
      </c>
      <c r="X2131">
        <v>0</v>
      </c>
      <c r="Y2131">
        <v>1850.0414000000001</v>
      </c>
      <c r="Z2131">
        <v>37004905003</v>
      </c>
      <c r="AA2131">
        <v>2724.2865942951998</v>
      </c>
      <c r="AB2131" t="s">
        <v>41</v>
      </c>
      <c r="AC2131" t="s">
        <v>72</v>
      </c>
      <c r="AD2131" t="s">
        <v>537</v>
      </c>
      <c r="AE2131" t="s">
        <v>73</v>
      </c>
      <c r="AF2131" t="s">
        <v>9809</v>
      </c>
    </row>
    <row r="2132" spans="1:32" x14ac:dyDescent="0.3">
      <c r="A2132" t="s">
        <v>9810</v>
      </c>
      <c r="B2132" t="s">
        <v>9811</v>
      </c>
      <c r="C2132" t="s">
        <v>9812</v>
      </c>
      <c r="D2132" t="s">
        <v>9813</v>
      </c>
      <c r="E2132" t="s">
        <v>85</v>
      </c>
      <c r="F2132">
        <v>2</v>
      </c>
      <c r="G2132">
        <v>2022</v>
      </c>
      <c r="H2132" s="1">
        <v>44956.570341412036</v>
      </c>
      <c r="I2132" t="s">
        <v>8601</v>
      </c>
      <c r="J2132">
        <v>1079</v>
      </c>
      <c r="K2132">
        <v>0</v>
      </c>
      <c r="L2132" t="s">
        <v>38</v>
      </c>
      <c r="M2132" t="s">
        <v>79</v>
      </c>
      <c r="Q2132">
        <v>1079</v>
      </c>
      <c r="R2132" t="s">
        <v>52</v>
      </c>
      <c r="S2132">
        <v>43.070086000000003</v>
      </c>
      <c r="T2132">
        <v>-78.922768000000005</v>
      </c>
      <c r="U2132">
        <v>8.0788333330000004</v>
      </c>
      <c r="V2132">
        <v>1</v>
      </c>
      <c r="W2132">
        <v>14.08</v>
      </c>
      <c r="X2132">
        <v>0</v>
      </c>
      <c r="Y2132">
        <v>2928.3359999999998</v>
      </c>
      <c r="Z2132">
        <v>36009113001</v>
      </c>
      <c r="AA2132">
        <v>3756.8203502881001</v>
      </c>
      <c r="AB2132" t="s">
        <v>54</v>
      </c>
      <c r="AC2132" t="s">
        <v>54</v>
      </c>
      <c r="AD2132" t="s">
        <v>54</v>
      </c>
      <c r="AE2132" t="s">
        <v>55</v>
      </c>
      <c r="AF2132" t="s">
        <v>9814</v>
      </c>
    </row>
    <row r="2133" spans="1:32" x14ac:dyDescent="0.3">
      <c r="A2133" t="s">
        <v>9815</v>
      </c>
      <c r="B2133" t="s">
        <v>9816</v>
      </c>
      <c r="C2133" t="s">
        <v>9817</v>
      </c>
      <c r="D2133" t="s">
        <v>9818</v>
      </c>
      <c r="E2133" t="s">
        <v>117</v>
      </c>
      <c r="F2133">
        <v>5</v>
      </c>
      <c r="G2133">
        <v>2022</v>
      </c>
      <c r="H2133" s="1">
        <v>44945.601758726851</v>
      </c>
      <c r="I2133" t="s">
        <v>8601</v>
      </c>
      <c r="J2133">
        <v>1078.21</v>
      </c>
      <c r="K2133">
        <v>0</v>
      </c>
      <c r="L2133" t="s">
        <v>38</v>
      </c>
      <c r="M2133" t="s">
        <v>51</v>
      </c>
      <c r="N2133">
        <v>1078.21</v>
      </c>
      <c r="R2133" t="s">
        <v>52</v>
      </c>
      <c r="S2133">
        <v>41.848979999999997</v>
      </c>
      <c r="T2133">
        <v>-88.146313000000006</v>
      </c>
      <c r="U2133">
        <v>6.9740000000000002</v>
      </c>
      <c r="V2133">
        <v>4</v>
      </c>
      <c r="W2133">
        <v>19.100000000000001</v>
      </c>
      <c r="X2133">
        <v>8.9</v>
      </c>
      <c r="Y2133">
        <v>2561.5439999999999</v>
      </c>
      <c r="Z2133">
        <v>17000164001</v>
      </c>
      <c r="AA2133">
        <v>2895.4650300330004</v>
      </c>
      <c r="AB2133" t="s">
        <v>53</v>
      </c>
      <c r="AC2133" t="s">
        <v>42</v>
      </c>
      <c r="AD2133" t="s">
        <v>54</v>
      </c>
      <c r="AE2133" t="s">
        <v>65</v>
      </c>
      <c r="AF2133" t="s">
        <v>9819</v>
      </c>
    </row>
    <row r="2134" spans="1:32" x14ac:dyDescent="0.3">
      <c r="A2134" t="s">
        <v>9820</v>
      </c>
      <c r="B2134" t="s">
        <v>9821</v>
      </c>
      <c r="C2134" t="s">
        <v>9821</v>
      </c>
      <c r="D2134" t="s">
        <v>9822</v>
      </c>
      <c r="E2134" t="s">
        <v>99</v>
      </c>
      <c r="F2134">
        <v>6</v>
      </c>
      <c r="G2134">
        <v>2022</v>
      </c>
      <c r="H2134" s="1">
        <v>44987.59944604167</v>
      </c>
      <c r="I2134" t="s">
        <v>8601</v>
      </c>
      <c r="J2134">
        <v>1074</v>
      </c>
      <c r="K2134">
        <v>0</v>
      </c>
      <c r="L2134" t="s">
        <v>38</v>
      </c>
      <c r="M2134" t="s">
        <v>79</v>
      </c>
      <c r="Q2134">
        <v>1074</v>
      </c>
      <c r="R2134" t="s">
        <v>52</v>
      </c>
      <c r="S2134">
        <v>32.996536999999996</v>
      </c>
      <c r="T2134">
        <v>-97.032516999999999</v>
      </c>
      <c r="U2134">
        <v>4.3848333330000004</v>
      </c>
      <c r="V2134">
        <v>1</v>
      </c>
      <c r="W2134">
        <v>10</v>
      </c>
      <c r="X2134">
        <v>8.6999999999999993</v>
      </c>
      <c r="Y2134">
        <v>1600.5239999999999</v>
      </c>
      <c r="Z2134">
        <v>48004049001</v>
      </c>
      <c r="AA2134">
        <v>2655.0868011245998</v>
      </c>
      <c r="AB2134" t="s">
        <v>41</v>
      </c>
      <c r="AC2134" t="s">
        <v>54</v>
      </c>
      <c r="AD2134" t="s">
        <v>54</v>
      </c>
      <c r="AE2134" t="s">
        <v>65</v>
      </c>
      <c r="AF2134" t="s">
        <v>9823</v>
      </c>
    </row>
    <row r="2135" spans="1:32" x14ac:dyDescent="0.3">
      <c r="A2135" t="s">
        <v>9824</v>
      </c>
      <c r="B2135" t="s">
        <v>9825</v>
      </c>
      <c r="C2135" t="s">
        <v>9826</v>
      </c>
      <c r="D2135" t="s">
        <v>7223</v>
      </c>
      <c r="E2135" t="s">
        <v>253</v>
      </c>
      <c r="F2135">
        <v>5</v>
      </c>
      <c r="G2135">
        <v>2022</v>
      </c>
      <c r="H2135" s="1">
        <v>44937.478148379632</v>
      </c>
      <c r="I2135" t="s">
        <v>8601</v>
      </c>
      <c r="J2135">
        <v>1065.8599999999999</v>
      </c>
      <c r="K2135">
        <v>0</v>
      </c>
      <c r="L2135" t="s">
        <v>38</v>
      </c>
      <c r="M2135" t="s">
        <v>51</v>
      </c>
      <c r="N2135">
        <v>1312</v>
      </c>
      <c r="R2135" t="s">
        <v>86</v>
      </c>
      <c r="S2135">
        <v>39.968000000000004</v>
      </c>
      <c r="T2135">
        <v>-85.795305999999997</v>
      </c>
      <c r="U2135">
        <v>2.084533333</v>
      </c>
      <c r="V2135">
        <v>1</v>
      </c>
      <c r="W2135">
        <v>3.58</v>
      </c>
      <c r="X2135">
        <v>2.2000000000000002</v>
      </c>
      <c r="Y2135">
        <v>759.1472</v>
      </c>
      <c r="Z2135">
        <v>18004959001</v>
      </c>
      <c r="AA2135">
        <v>1107.1966907295998</v>
      </c>
      <c r="AB2135" t="s">
        <v>87</v>
      </c>
      <c r="AC2135" t="s">
        <v>54</v>
      </c>
      <c r="AD2135" t="s">
        <v>975</v>
      </c>
      <c r="AE2135" t="s">
        <v>73</v>
      </c>
      <c r="AF2135" t="s">
        <v>9827</v>
      </c>
    </row>
    <row r="2136" spans="1:32" x14ac:dyDescent="0.3">
      <c r="A2136" t="s">
        <v>9828</v>
      </c>
      <c r="B2136" t="s">
        <v>9829</v>
      </c>
      <c r="C2136" t="s">
        <v>9829</v>
      </c>
      <c r="D2136" t="s">
        <v>3332</v>
      </c>
      <c r="E2136" t="s">
        <v>99</v>
      </c>
      <c r="F2136">
        <v>6</v>
      </c>
      <c r="G2136">
        <v>2022</v>
      </c>
      <c r="H2136" s="1">
        <v>44844.424837708335</v>
      </c>
      <c r="I2136" t="s">
        <v>8601</v>
      </c>
      <c r="J2136">
        <v>1065.26</v>
      </c>
      <c r="K2136">
        <v>0</v>
      </c>
      <c r="L2136" t="s">
        <v>38</v>
      </c>
      <c r="M2136" t="s">
        <v>39</v>
      </c>
      <c r="N2136">
        <v>20683</v>
      </c>
      <c r="Q2136">
        <v>41.36</v>
      </c>
      <c r="R2136" t="s">
        <v>806</v>
      </c>
      <c r="S2136">
        <v>29.299154999999999</v>
      </c>
      <c r="T2136">
        <v>-94.828710000000001</v>
      </c>
      <c r="U2136">
        <v>2.1559166670000001</v>
      </c>
      <c r="V2136">
        <v>1</v>
      </c>
      <c r="W2136">
        <v>3.5</v>
      </c>
      <c r="X2136">
        <v>3.5</v>
      </c>
      <c r="Y2136">
        <v>786.58900000000006</v>
      </c>
      <c r="Z2136">
        <v>48008045003</v>
      </c>
      <c r="AA2136">
        <v>1019.786425672</v>
      </c>
      <c r="AB2136" t="s">
        <v>54</v>
      </c>
      <c r="AC2136" t="s">
        <v>72</v>
      </c>
      <c r="AD2136" t="s">
        <v>43</v>
      </c>
      <c r="AE2136" t="s">
        <v>73</v>
      </c>
      <c r="AF2136" t="s">
        <v>9830</v>
      </c>
    </row>
    <row r="2137" spans="1:32" x14ac:dyDescent="0.3">
      <c r="A2137" t="s">
        <v>9831</v>
      </c>
      <c r="B2137" t="s">
        <v>9832</v>
      </c>
      <c r="C2137" t="s">
        <v>9833</v>
      </c>
      <c r="D2137" t="s">
        <v>9834</v>
      </c>
      <c r="E2137" t="s">
        <v>36</v>
      </c>
      <c r="F2137">
        <v>9</v>
      </c>
      <c r="G2137">
        <v>2022</v>
      </c>
      <c r="H2137" s="1">
        <v>44965.587464930555</v>
      </c>
      <c r="I2137" t="s">
        <v>8601</v>
      </c>
      <c r="J2137">
        <v>1057.23</v>
      </c>
      <c r="K2137">
        <v>0</v>
      </c>
      <c r="L2137" t="s">
        <v>38</v>
      </c>
      <c r="M2137" t="s">
        <v>79</v>
      </c>
      <c r="Q2137">
        <v>1057.23</v>
      </c>
      <c r="R2137" t="s">
        <v>86</v>
      </c>
      <c r="S2137">
        <v>36.522557554588403</v>
      </c>
      <c r="T2137">
        <v>-119.564207132852</v>
      </c>
      <c r="Z2137">
        <v>6005071001</v>
      </c>
      <c r="AA2137">
        <v>1961.2678222299</v>
      </c>
      <c r="AB2137" t="s">
        <v>407</v>
      </c>
      <c r="AC2137" t="s">
        <v>72</v>
      </c>
      <c r="AD2137" t="s">
        <v>54</v>
      </c>
      <c r="AE2137" t="s">
        <v>65</v>
      </c>
      <c r="AF2137" t="s">
        <v>9835</v>
      </c>
    </row>
    <row r="2138" spans="1:32" x14ac:dyDescent="0.3">
      <c r="A2138" t="s">
        <v>9836</v>
      </c>
      <c r="B2138" t="s">
        <v>9837</v>
      </c>
      <c r="C2138" t="s">
        <v>9837</v>
      </c>
      <c r="D2138" t="s">
        <v>9838</v>
      </c>
      <c r="E2138" t="s">
        <v>99</v>
      </c>
      <c r="F2138">
        <v>6</v>
      </c>
      <c r="G2138">
        <v>2022</v>
      </c>
      <c r="H2138" s="1">
        <v>44804.591234988424</v>
      </c>
      <c r="I2138" t="s">
        <v>8601</v>
      </c>
      <c r="J2138">
        <v>1050.8</v>
      </c>
      <c r="K2138">
        <v>0</v>
      </c>
      <c r="L2138" t="s">
        <v>38</v>
      </c>
      <c r="M2138" t="s">
        <v>51</v>
      </c>
      <c r="N2138">
        <v>1050.8</v>
      </c>
      <c r="R2138" t="s">
        <v>52</v>
      </c>
      <c r="S2138">
        <v>26.163722</v>
      </c>
      <c r="T2138">
        <v>-98.172278000000006</v>
      </c>
      <c r="U2138">
        <v>5.45</v>
      </c>
      <c r="V2138">
        <v>1</v>
      </c>
      <c r="W2138">
        <v>8</v>
      </c>
      <c r="X2138">
        <v>0</v>
      </c>
      <c r="Y2138">
        <v>1989.3</v>
      </c>
      <c r="Z2138">
        <v>48001122001</v>
      </c>
      <c r="AA2138">
        <v>1567.5574200329602</v>
      </c>
      <c r="AB2138" t="s">
        <v>41</v>
      </c>
      <c r="AC2138" t="s">
        <v>54</v>
      </c>
      <c r="AD2138" t="s">
        <v>54</v>
      </c>
      <c r="AE2138" t="s">
        <v>73</v>
      </c>
      <c r="AF2138" t="s">
        <v>9839</v>
      </c>
    </row>
    <row r="2139" spans="1:32" x14ac:dyDescent="0.3">
      <c r="A2139" t="s">
        <v>9840</v>
      </c>
      <c r="B2139" t="s">
        <v>9841</v>
      </c>
      <c r="C2139" t="s">
        <v>9842</v>
      </c>
      <c r="D2139" t="s">
        <v>9843</v>
      </c>
      <c r="E2139" t="s">
        <v>117</v>
      </c>
      <c r="F2139">
        <v>5</v>
      </c>
      <c r="G2139">
        <v>2022</v>
      </c>
      <c r="H2139" s="1">
        <v>44967.533565787038</v>
      </c>
      <c r="I2139" t="s">
        <v>8601</v>
      </c>
      <c r="J2139">
        <v>1047.5899999999999</v>
      </c>
      <c r="K2139">
        <v>0</v>
      </c>
      <c r="L2139" t="s">
        <v>38</v>
      </c>
      <c r="M2139" t="s">
        <v>51</v>
      </c>
      <c r="N2139">
        <v>1047.5899999999999</v>
      </c>
      <c r="R2139" t="s">
        <v>52</v>
      </c>
      <c r="S2139">
        <v>42.225555999999997</v>
      </c>
      <c r="T2139">
        <v>-87.938889000000003</v>
      </c>
      <c r="U2139">
        <v>3.0975000000000001</v>
      </c>
      <c r="V2139">
        <v>1</v>
      </c>
      <c r="W2139">
        <v>18</v>
      </c>
      <c r="X2139">
        <v>6</v>
      </c>
      <c r="Y2139">
        <v>1130.8900000000001</v>
      </c>
      <c r="Z2139">
        <v>17000703003</v>
      </c>
      <c r="AA2139">
        <v>1629.8372338864999</v>
      </c>
      <c r="AB2139" t="s">
        <v>41</v>
      </c>
      <c r="AC2139" t="s">
        <v>54</v>
      </c>
      <c r="AD2139" t="s">
        <v>54</v>
      </c>
      <c r="AE2139" t="s">
        <v>55</v>
      </c>
      <c r="AF2139" t="s">
        <v>9844</v>
      </c>
    </row>
    <row r="2140" spans="1:32" x14ac:dyDescent="0.3">
      <c r="A2140" t="s">
        <v>9845</v>
      </c>
      <c r="B2140" t="s">
        <v>9846</v>
      </c>
      <c r="C2140" t="s">
        <v>9847</v>
      </c>
      <c r="D2140" t="s">
        <v>9848</v>
      </c>
      <c r="E2140" t="s">
        <v>525</v>
      </c>
      <c r="F2140">
        <v>2</v>
      </c>
      <c r="G2140">
        <v>2022</v>
      </c>
      <c r="H2140" s="1">
        <v>44971.568091539353</v>
      </c>
      <c r="I2140" t="s">
        <v>8601</v>
      </c>
      <c r="J2140">
        <v>1047</v>
      </c>
      <c r="K2140">
        <v>0</v>
      </c>
      <c r="L2140" t="s">
        <v>38</v>
      </c>
      <c r="M2140" t="s">
        <v>51</v>
      </c>
      <c r="N2140">
        <v>1047</v>
      </c>
      <c r="R2140" t="s">
        <v>86</v>
      </c>
      <c r="S2140">
        <v>39.890400999999997</v>
      </c>
      <c r="T2140">
        <v>-74.881416999999999</v>
      </c>
      <c r="U2140">
        <v>1.97675</v>
      </c>
      <c r="V2140">
        <v>1</v>
      </c>
      <c r="W2140">
        <v>0</v>
      </c>
      <c r="X2140">
        <v>0</v>
      </c>
      <c r="Y2140">
        <v>721.43200000000002</v>
      </c>
      <c r="Z2140">
        <v>34007031001</v>
      </c>
      <c r="AA2140">
        <v>770.84927497670992</v>
      </c>
      <c r="AB2140" t="s">
        <v>41</v>
      </c>
      <c r="AC2140" t="s">
        <v>54</v>
      </c>
      <c r="AD2140" t="s">
        <v>54</v>
      </c>
      <c r="AE2140" t="s">
        <v>73</v>
      </c>
      <c r="AF2140" t="s">
        <v>9849</v>
      </c>
    </row>
    <row r="2141" spans="1:32" x14ac:dyDescent="0.3">
      <c r="A2141" t="s">
        <v>9850</v>
      </c>
      <c r="B2141" t="s">
        <v>9851</v>
      </c>
      <c r="C2141" t="s">
        <v>9852</v>
      </c>
      <c r="D2141" t="s">
        <v>3865</v>
      </c>
      <c r="E2141" t="s">
        <v>192</v>
      </c>
      <c r="F2141">
        <v>4</v>
      </c>
      <c r="G2141">
        <v>2022</v>
      </c>
      <c r="H2141" s="1">
        <v>44971.496163622687</v>
      </c>
      <c r="I2141" t="s">
        <v>8601</v>
      </c>
      <c r="J2141">
        <v>1028.51</v>
      </c>
      <c r="K2141">
        <v>0</v>
      </c>
      <c r="L2141" t="s">
        <v>38</v>
      </c>
      <c r="M2141" t="s">
        <v>51</v>
      </c>
      <c r="N2141">
        <v>1028.51</v>
      </c>
      <c r="R2141" t="s">
        <v>86</v>
      </c>
      <c r="S2141">
        <v>34.783884</v>
      </c>
      <c r="T2141">
        <v>-87.701497000000003</v>
      </c>
      <c r="U2141">
        <v>11.769166667</v>
      </c>
      <c r="V2141">
        <v>2</v>
      </c>
      <c r="W2141">
        <v>35</v>
      </c>
      <c r="X2141">
        <v>7.91</v>
      </c>
      <c r="Y2141">
        <v>2649.62</v>
      </c>
      <c r="Z2141">
        <v>1200100028</v>
      </c>
      <c r="AA2141">
        <v>7819.5766282778004</v>
      </c>
      <c r="AB2141" t="s">
        <v>87</v>
      </c>
      <c r="AC2141" t="s">
        <v>54</v>
      </c>
      <c r="AD2141" t="s">
        <v>975</v>
      </c>
      <c r="AE2141" t="s">
        <v>73</v>
      </c>
      <c r="AF2141" t="s">
        <v>9853</v>
      </c>
    </row>
    <row r="2142" spans="1:32" x14ac:dyDescent="0.3">
      <c r="A2142" t="s">
        <v>9854</v>
      </c>
      <c r="B2142" t="s">
        <v>9855</v>
      </c>
      <c r="C2142" t="s">
        <v>9856</v>
      </c>
      <c r="D2142" t="s">
        <v>9857</v>
      </c>
      <c r="E2142" t="s">
        <v>600</v>
      </c>
      <c r="F2142">
        <v>4</v>
      </c>
      <c r="G2142">
        <v>2022</v>
      </c>
      <c r="H2142" s="1">
        <v>44979.2993765625</v>
      </c>
      <c r="I2142" t="s">
        <v>8601</v>
      </c>
      <c r="J2142">
        <v>1025.4000000000001</v>
      </c>
      <c r="K2142">
        <v>0</v>
      </c>
      <c r="L2142" t="s">
        <v>38</v>
      </c>
      <c r="M2142" t="s">
        <v>51</v>
      </c>
      <c r="N2142">
        <v>1025.4000000000001</v>
      </c>
      <c r="R2142" t="s">
        <v>86</v>
      </c>
      <c r="S2142">
        <v>28.577819999999999</v>
      </c>
      <c r="T2142">
        <v>-81.581992999999997</v>
      </c>
      <c r="U2142">
        <v>0.96916666699999998</v>
      </c>
      <c r="V2142">
        <v>1</v>
      </c>
      <c r="W2142">
        <v>7.5</v>
      </c>
      <c r="X2142">
        <v>0</v>
      </c>
      <c r="Y2142">
        <v>354.3</v>
      </c>
      <c r="Z2142">
        <v>12000019001</v>
      </c>
      <c r="AA2142">
        <v>619.15604415799999</v>
      </c>
      <c r="AB2142" t="s">
        <v>544</v>
      </c>
      <c r="AC2142" t="s">
        <v>54</v>
      </c>
      <c r="AD2142" t="s">
        <v>54</v>
      </c>
      <c r="AE2142" t="s">
        <v>73</v>
      </c>
      <c r="AF2142" t="s">
        <v>9858</v>
      </c>
    </row>
    <row r="2143" spans="1:32" x14ac:dyDescent="0.3">
      <c r="A2143" t="s">
        <v>9859</v>
      </c>
      <c r="B2143" t="s">
        <v>9860</v>
      </c>
      <c r="C2143" t="s">
        <v>9861</v>
      </c>
      <c r="D2143" t="s">
        <v>9862</v>
      </c>
      <c r="E2143" t="s">
        <v>253</v>
      </c>
      <c r="F2143">
        <v>5</v>
      </c>
      <c r="G2143">
        <v>2022</v>
      </c>
      <c r="H2143" s="1">
        <v>44965.573529074078</v>
      </c>
      <c r="I2143" t="s">
        <v>8601</v>
      </c>
      <c r="J2143">
        <v>1016.87</v>
      </c>
      <c r="K2143">
        <v>0</v>
      </c>
      <c r="L2143" t="s">
        <v>38</v>
      </c>
      <c r="M2143" t="s">
        <v>79</v>
      </c>
      <c r="Q2143">
        <v>1016.87</v>
      </c>
      <c r="R2143" t="s">
        <v>52</v>
      </c>
      <c r="S2143">
        <v>40.173943999999999</v>
      </c>
      <c r="T2143">
        <v>-85.503193999999993</v>
      </c>
      <c r="U2143">
        <v>1.08175</v>
      </c>
      <c r="V2143">
        <v>1</v>
      </c>
      <c r="W2143">
        <v>2</v>
      </c>
      <c r="X2143">
        <v>1.1000000000000001</v>
      </c>
      <c r="Y2143">
        <v>394.11239999999998</v>
      </c>
      <c r="Z2143">
        <v>18000508001</v>
      </c>
      <c r="AA2143">
        <v>351.46210741909999</v>
      </c>
      <c r="AB2143" t="s">
        <v>407</v>
      </c>
      <c r="AC2143" t="s">
        <v>54</v>
      </c>
      <c r="AD2143" t="s">
        <v>54</v>
      </c>
      <c r="AE2143" t="s">
        <v>73</v>
      </c>
      <c r="AF2143" t="s">
        <v>9863</v>
      </c>
    </row>
    <row r="2144" spans="1:32" x14ac:dyDescent="0.3">
      <c r="A2144" t="s">
        <v>9864</v>
      </c>
      <c r="B2144" t="s">
        <v>9865</v>
      </c>
      <c r="C2144" t="s">
        <v>9866</v>
      </c>
      <c r="D2144" t="s">
        <v>9867</v>
      </c>
      <c r="E2144" t="s">
        <v>36</v>
      </c>
      <c r="F2144">
        <v>9</v>
      </c>
      <c r="G2144">
        <v>2022</v>
      </c>
      <c r="H2144" s="1">
        <v>44988.552159675928</v>
      </c>
      <c r="I2144" t="s">
        <v>8601</v>
      </c>
      <c r="J2144">
        <v>1009.4</v>
      </c>
      <c r="K2144">
        <v>0</v>
      </c>
      <c r="L2144" t="s">
        <v>38</v>
      </c>
      <c r="M2144" t="s">
        <v>679</v>
      </c>
      <c r="O2144">
        <v>1009</v>
      </c>
      <c r="R2144" t="s">
        <v>52</v>
      </c>
      <c r="S2144">
        <v>36.545789999999997</v>
      </c>
      <c r="T2144">
        <v>-119.39122</v>
      </c>
      <c r="Z2144">
        <v>6005177001</v>
      </c>
      <c r="AA2144">
        <v>965.15501001099994</v>
      </c>
      <c r="AB2144" t="s">
        <v>1420</v>
      </c>
      <c r="AC2144" t="s">
        <v>72</v>
      </c>
      <c r="AD2144" t="s">
        <v>54</v>
      </c>
      <c r="AE2144" t="s">
        <v>73</v>
      </c>
      <c r="AF2144" t="s">
        <v>9868</v>
      </c>
    </row>
    <row r="2145" spans="1:32" x14ac:dyDescent="0.3">
      <c r="A2145" t="s">
        <v>9869</v>
      </c>
      <c r="B2145" t="s">
        <v>9870</v>
      </c>
      <c r="C2145" t="s">
        <v>9871</v>
      </c>
      <c r="D2145" t="s">
        <v>5827</v>
      </c>
      <c r="E2145" t="s">
        <v>111</v>
      </c>
      <c r="F2145">
        <v>4</v>
      </c>
      <c r="G2145">
        <v>2022</v>
      </c>
      <c r="H2145" s="1">
        <v>44952.563764606479</v>
      </c>
      <c r="I2145" t="s">
        <v>8601</v>
      </c>
      <c r="J2145">
        <v>1009</v>
      </c>
      <c r="K2145">
        <v>0</v>
      </c>
      <c r="L2145" t="s">
        <v>38</v>
      </c>
      <c r="M2145" t="s">
        <v>79</v>
      </c>
      <c r="Q2145">
        <v>1009</v>
      </c>
      <c r="R2145" t="s">
        <v>86</v>
      </c>
      <c r="S2145">
        <v>34.136305999999998</v>
      </c>
      <c r="T2145">
        <v>-84.567306000000002</v>
      </c>
      <c r="U2145">
        <v>3.1052416669999996</v>
      </c>
      <c r="V2145">
        <v>2</v>
      </c>
      <c r="W2145">
        <v>6</v>
      </c>
      <c r="X2145">
        <v>2.7</v>
      </c>
      <c r="Y2145">
        <v>1012.1692</v>
      </c>
      <c r="AB2145" t="s">
        <v>41</v>
      </c>
      <c r="AC2145" t="s">
        <v>54</v>
      </c>
      <c r="AD2145" t="s">
        <v>54</v>
      </c>
      <c r="AE2145" t="s">
        <v>73</v>
      </c>
      <c r="AF2145" t="s">
        <v>9872</v>
      </c>
    </row>
    <row r="2146" spans="1:32" x14ac:dyDescent="0.3">
      <c r="A2146" t="s">
        <v>9873</v>
      </c>
      <c r="B2146" t="s">
        <v>9874</v>
      </c>
      <c r="C2146" t="s">
        <v>9875</v>
      </c>
      <c r="D2146" t="s">
        <v>9876</v>
      </c>
      <c r="E2146" t="s">
        <v>136</v>
      </c>
      <c r="F2146">
        <v>4</v>
      </c>
      <c r="G2146">
        <v>2022</v>
      </c>
      <c r="H2146" s="1">
        <v>44974.605670092591</v>
      </c>
      <c r="I2146" t="s">
        <v>8601</v>
      </c>
      <c r="J2146">
        <v>1006.06</v>
      </c>
      <c r="K2146">
        <v>0</v>
      </c>
      <c r="L2146" t="s">
        <v>38</v>
      </c>
      <c r="M2146" t="s">
        <v>39</v>
      </c>
      <c r="N2146">
        <v>485.8</v>
      </c>
      <c r="Q2146">
        <v>520.20000000000005</v>
      </c>
      <c r="R2146" t="s">
        <v>214</v>
      </c>
      <c r="S2146">
        <v>35.896448999999997</v>
      </c>
      <c r="T2146">
        <v>-79.025655</v>
      </c>
      <c r="U2146">
        <v>4.2011416669999999</v>
      </c>
      <c r="V2146">
        <v>1</v>
      </c>
      <c r="W2146">
        <v>14.5</v>
      </c>
      <c r="X2146">
        <v>0</v>
      </c>
      <c r="Y2146">
        <v>1533.3524</v>
      </c>
      <c r="Z2146">
        <v>37006805001</v>
      </c>
      <c r="AA2146">
        <v>3514.6210741909999</v>
      </c>
      <c r="AB2146" t="s">
        <v>53</v>
      </c>
      <c r="AC2146" t="s">
        <v>42</v>
      </c>
      <c r="AD2146" t="s">
        <v>54</v>
      </c>
      <c r="AE2146" t="s">
        <v>55</v>
      </c>
      <c r="AF2146" t="s">
        <v>9877</v>
      </c>
    </row>
    <row r="2147" spans="1:32" x14ac:dyDescent="0.3">
      <c r="A2147" t="s">
        <v>9878</v>
      </c>
      <c r="B2147" t="s">
        <v>9879</v>
      </c>
      <c r="C2147" t="s">
        <v>9880</v>
      </c>
      <c r="D2147" t="s">
        <v>9881</v>
      </c>
      <c r="E2147" t="s">
        <v>85</v>
      </c>
      <c r="F2147">
        <v>2</v>
      </c>
      <c r="G2147">
        <v>2022</v>
      </c>
      <c r="H2147" s="1">
        <v>44972.634188217591</v>
      </c>
      <c r="I2147" t="s">
        <v>8601</v>
      </c>
      <c r="J2147">
        <v>1005.19</v>
      </c>
      <c r="K2147">
        <v>0</v>
      </c>
      <c r="L2147" t="s">
        <v>38</v>
      </c>
      <c r="M2147" t="s">
        <v>51</v>
      </c>
      <c r="N2147">
        <v>1005.19</v>
      </c>
      <c r="R2147" t="s">
        <v>214</v>
      </c>
      <c r="S2147">
        <v>41.036971999999999</v>
      </c>
      <c r="T2147">
        <v>-73.940027999999998</v>
      </c>
      <c r="U2147">
        <v>7.3523333329999998</v>
      </c>
      <c r="V2147">
        <v>1</v>
      </c>
      <c r="W2147">
        <v>12.75</v>
      </c>
      <c r="X2147">
        <v>0</v>
      </c>
      <c r="Y2147">
        <v>2679.2460000000001</v>
      </c>
      <c r="Z2147">
        <v>36003091001</v>
      </c>
      <c r="AA2147">
        <v>4126.6750343130707</v>
      </c>
      <c r="AB2147" t="s">
        <v>54</v>
      </c>
      <c r="AC2147" t="s">
        <v>54</v>
      </c>
      <c r="AD2147" t="s">
        <v>43</v>
      </c>
      <c r="AE2147" t="s">
        <v>65</v>
      </c>
      <c r="AF2147" t="s">
        <v>9882</v>
      </c>
    </row>
    <row r="2148" spans="1:32" x14ac:dyDescent="0.3">
      <c r="A2148" t="s">
        <v>9883</v>
      </c>
      <c r="B2148" t="s">
        <v>9884</v>
      </c>
      <c r="C2148" t="s">
        <v>9885</v>
      </c>
      <c r="D2148" t="s">
        <v>9886</v>
      </c>
      <c r="E2148" t="s">
        <v>159</v>
      </c>
      <c r="F2148">
        <v>10</v>
      </c>
      <c r="G2148">
        <v>2022</v>
      </c>
      <c r="H2148" s="1">
        <v>44959.501575092596</v>
      </c>
      <c r="I2148" t="s">
        <v>8601</v>
      </c>
      <c r="J2148">
        <v>1001.88</v>
      </c>
      <c r="K2148">
        <v>0</v>
      </c>
      <c r="L2148" t="s">
        <v>38</v>
      </c>
      <c r="M2148" t="s">
        <v>79</v>
      </c>
      <c r="Q2148">
        <v>1001.88</v>
      </c>
      <c r="R2148" t="s">
        <v>52</v>
      </c>
      <c r="S2148">
        <v>47.673969999999997</v>
      </c>
      <c r="T2148">
        <v>-122.629947</v>
      </c>
      <c r="U2148">
        <v>0</v>
      </c>
      <c r="V2148">
        <v>1</v>
      </c>
      <c r="W2148">
        <v>6</v>
      </c>
      <c r="X2148">
        <v>0</v>
      </c>
      <c r="Y2148">
        <v>0</v>
      </c>
      <c r="Z2148">
        <v>53000627001</v>
      </c>
      <c r="AA2148">
        <v>2567.6765360670006</v>
      </c>
      <c r="AB2148" t="s">
        <v>53</v>
      </c>
      <c r="AC2148" t="s">
        <v>54</v>
      </c>
      <c r="AD2148" t="s">
        <v>54</v>
      </c>
      <c r="AE2148" t="s">
        <v>55</v>
      </c>
      <c r="AF2148" t="s">
        <v>9887</v>
      </c>
    </row>
    <row r="2149" spans="1:32" x14ac:dyDescent="0.3">
      <c r="A2149" t="s">
        <v>9888</v>
      </c>
      <c r="B2149" t="s">
        <v>9889</v>
      </c>
      <c r="C2149" t="s">
        <v>9890</v>
      </c>
      <c r="D2149" t="s">
        <v>9891</v>
      </c>
      <c r="E2149" t="s">
        <v>36</v>
      </c>
      <c r="F2149">
        <v>9</v>
      </c>
      <c r="G2149">
        <v>2022</v>
      </c>
      <c r="H2149" s="1">
        <v>44978.588992708334</v>
      </c>
      <c r="I2149" t="s">
        <v>8601</v>
      </c>
      <c r="J2149">
        <v>986</v>
      </c>
      <c r="K2149">
        <v>0</v>
      </c>
      <c r="L2149" t="s">
        <v>38</v>
      </c>
      <c r="M2149" t="s">
        <v>79</v>
      </c>
      <c r="Q2149">
        <v>986</v>
      </c>
      <c r="R2149" t="s">
        <v>86</v>
      </c>
      <c r="S2149">
        <v>34.424610999999999</v>
      </c>
      <c r="T2149">
        <v>-119.836083</v>
      </c>
      <c r="U2149">
        <v>1.575</v>
      </c>
      <c r="V2149">
        <v>1</v>
      </c>
      <c r="W2149">
        <v>9.8000000000000007</v>
      </c>
      <c r="X2149">
        <v>0</v>
      </c>
      <c r="Y2149">
        <v>573.6</v>
      </c>
      <c r="Z2149">
        <v>6003021001</v>
      </c>
      <c r="AA2149">
        <v>2676.9393673889999</v>
      </c>
      <c r="AB2149" t="s">
        <v>53</v>
      </c>
      <c r="AC2149" t="s">
        <v>54</v>
      </c>
      <c r="AD2149" t="s">
        <v>54</v>
      </c>
      <c r="AE2149" t="s">
        <v>827</v>
      </c>
      <c r="AF2149" t="s">
        <v>9892</v>
      </c>
    </row>
    <row r="2150" spans="1:32" x14ac:dyDescent="0.3">
      <c r="A2150" t="s">
        <v>9893</v>
      </c>
      <c r="B2150" t="s">
        <v>9894</v>
      </c>
      <c r="C2150" t="s">
        <v>9895</v>
      </c>
      <c r="D2150" t="s">
        <v>9896</v>
      </c>
      <c r="E2150" t="s">
        <v>36</v>
      </c>
      <c r="F2150">
        <v>9</v>
      </c>
      <c r="G2150">
        <v>2022</v>
      </c>
      <c r="H2150" s="1">
        <v>44963.674027986111</v>
      </c>
      <c r="I2150" t="s">
        <v>8601</v>
      </c>
      <c r="J2150">
        <v>980.71</v>
      </c>
      <c r="K2150">
        <v>0</v>
      </c>
      <c r="L2150" t="s">
        <v>38</v>
      </c>
      <c r="M2150" t="s">
        <v>51</v>
      </c>
      <c r="N2150">
        <v>980.71</v>
      </c>
      <c r="R2150" t="s">
        <v>490</v>
      </c>
      <c r="S2150">
        <v>36.889969999999998</v>
      </c>
      <c r="T2150">
        <v>-121.78815</v>
      </c>
      <c r="U2150">
        <v>2.1074999999999999</v>
      </c>
      <c r="V2150">
        <v>1</v>
      </c>
      <c r="W2150">
        <v>36</v>
      </c>
      <c r="X2150">
        <v>12</v>
      </c>
      <c r="Y2150">
        <v>768.85</v>
      </c>
      <c r="Z2150">
        <v>6003044001</v>
      </c>
      <c r="AA2150">
        <v>2804.4126705980002</v>
      </c>
      <c r="AB2150" t="s">
        <v>118</v>
      </c>
      <c r="AC2150" t="s">
        <v>562</v>
      </c>
      <c r="AD2150" t="s">
        <v>54</v>
      </c>
      <c r="AE2150" t="s">
        <v>65</v>
      </c>
      <c r="AF2150" t="s">
        <v>9897</v>
      </c>
    </row>
    <row r="2151" spans="1:32" x14ac:dyDescent="0.3">
      <c r="A2151" t="s">
        <v>9898</v>
      </c>
      <c r="B2151" t="s">
        <v>9899</v>
      </c>
      <c r="C2151" t="s">
        <v>9900</v>
      </c>
      <c r="D2151" t="s">
        <v>1764</v>
      </c>
      <c r="E2151" t="s">
        <v>1719</v>
      </c>
      <c r="F2151">
        <v>7</v>
      </c>
      <c r="G2151">
        <v>2022</v>
      </c>
      <c r="H2151" s="1">
        <v>44974.755807650465</v>
      </c>
      <c r="I2151" t="s">
        <v>8601</v>
      </c>
      <c r="J2151">
        <v>970.25</v>
      </c>
      <c r="K2151">
        <v>0</v>
      </c>
      <c r="L2151" t="s">
        <v>38</v>
      </c>
      <c r="M2151" t="s">
        <v>51</v>
      </c>
      <c r="N2151">
        <v>970.25</v>
      </c>
      <c r="R2151" t="s">
        <v>52</v>
      </c>
      <c r="S2151">
        <v>38.91572</v>
      </c>
      <c r="T2151">
        <v>-94.799239999999998</v>
      </c>
      <c r="Z2151">
        <v>20000498002</v>
      </c>
      <c r="AA2151">
        <v>2549.4660641800001</v>
      </c>
      <c r="AB2151" t="s">
        <v>53</v>
      </c>
      <c r="AC2151" t="s">
        <v>757</v>
      </c>
      <c r="AD2151" t="s">
        <v>54</v>
      </c>
      <c r="AE2151" t="s">
        <v>65</v>
      </c>
      <c r="AF2151" t="s">
        <v>9901</v>
      </c>
    </row>
    <row r="2152" spans="1:32" x14ac:dyDescent="0.3">
      <c r="A2152" t="s">
        <v>9902</v>
      </c>
      <c r="B2152" t="s">
        <v>9903</v>
      </c>
      <c r="C2152" t="s">
        <v>9903</v>
      </c>
      <c r="D2152" t="s">
        <v>98</v>
      </c>
      <c r="E2152" t="s">
        <v>99</v>
      </c>
      <c r="F2152">
        <v>6</v>
      </c>
      <c r="G2152">
        <v>2022</v>
      </c>
      <c r="H2152" s="1">
        <v>44833.87171378472</v>
      </c>
      <c r="I2152" t="s">
        <v>8601</v>
      </c>
      <c r="J2152">
        <v>959.5</v>
      </c>
      <c r="K2152">
        <v>0</v>
      </c>
      <c r="L2152" t="s">
        <v>38</v>
      </c>
      <c r="M2152" t="s">
        <v>51</v>
      </c>
      <c r="N2152">
        <v>859.5</v>
      </c>
      <c r="R2152" t="s">
        <v>52</v>
      </c>
      <c r="S2152">
        <v>29.710068</v>
      </c>
      <c r="T2152">
        <v>-95.651953000000006</v>
      </c>
      <c r="U2152">
        <v>3.5195833329999999</v>
      </c>
      <c r="V2152">
        <v>1</v>
      </c>
      <c r="W2152">
        <v>11</v>
      </c>
      <c r="X2152">
        <v>0</v>
      </c>
      <c r="Y2152">
        <v>1284.6969999999999</v>
      </c>
      <c r="AB2152" t="s">
        <v>41</v>
      </c>
      <c r="AC2152" t="s">
        <v>54</v>
      </c>
      <c r="AD2152" t="s">
        <v>54</v>
      </c>
      <c r="AE2152" t="s">
        <v>73</v>
      </c>
      <c r="AF2152" t="s">
        <v>9904</v>
      </c>
    </row>
    <row r="2153" spans="1:32" x14ac:dyDescent="0.3">
      <c r="A2153" t="s">
        <v>9905</v>
      </c>
      <c r="B2153" t="s">
        <v>9906</v>
      </c>
      <c r="C2153" t="s">
        <v>9907</v>
      </c>
      <c r="D2153" t="s">
        <v>672</v>
      </c>
      <c r="E2153" t="s">
        <v>93</v>
      </c>
      <c r="F2153">
        <v>4</v>
      </c>
      <c r="G2153">
        <v>2022</v>
      </c>
      <c r="H2153" s="1">
        <v>44950.504828738427</v>
      </c>
      <c r="I2153" t="s">
        <v>8601</v>
      </c>
      <c r="J2153">
        <v>953.32</v>
      </c>
      <c r="K2153">
        <v>0</v>
      </c>
      <c r="L2153" t="s">
        <v>38</v>
      </c>
      <c r="M2153" t="s">
        <v>79</v>
      </c>
      <c r="Q2153">
        <v>953.32</v>
      </c>
      <c r="R2153" t="s">
        <v>94</v>
      </c>
      <c r="S2153">
        <v>38.122354000000001</v>
      </c>
      <c r="T2153">
        <v>-85.587648000000002</v>
      </c>
      <c r="U2153">
        <v>5.4815833329999997</v>
      </c>
      <c r="V2153">
        <v>1</v>
      </c>
      <c r="W2153">
        <v>7.5</v>
      </c>
      <c r="X2153">
        <v>5.9560000000000004</v>
      </c>
      <c r="Y2153">
        <v>1992.7750000000001</v>
      </c>
      <c r="Z2153">
        <v>21000026001</v>
      </c>
      <c r="AA2153">
        <v>1979.4782941169001</v>
      </c>
      <c r="AB2153" t="s">
        <v>54</v>
      </c>
      <c r="AC2153" t="s">
        <v>54</v>
      </c>
      <c r="AD2153" t="s">
        <v>54</v>
      </c>
      <c r="AE2153" t="s">
        <v>73</v>
      </c>
      <c r="AF2153" t="s">
        <v>9908</v>
      </c>
    </row>
    <row r="2154" spans="1:32" x14ac:dyDescent="0.3">
      <c r="A2154" t="s">
        <v>9909</v>
      </c>
      <c r="B2154" t="s">
        <v>9910</v>
      </c>
      <c r="C2154" t="s">
        <v>9911</v>
      </c>
      <c r="D2154" t="s">
        <v>9912</v>
      </c>
      <c r="E2154" t="s">
        <v>600</v>
      </c>
      <c r="F2154">
        <v>4</v>
      </c>
      <c r="G2154">
        <v>2022</v>
      </c>
      <c r="H2154" s="1">
        <v>44938.51057554398</v>
      </c>
      <c r="I2154" t="s">
        <v>8601</v>
      </c>
      <c r="J2154">
        <v>953</v>
      </c>
      <c r="K2154">
        <v>0</v>
      </c>
      <c r="L2154" t="s">
        <v>38</v>
      </c>
      <c r="M2154" t="s">
        <v>79</v>
      </c>
      <c r="Q2154">
        <v>953</v>
      </c>
      <c r="R2154" t="s">
        <v>94</v>
      </c>
      <c r="S2154">
        <v>26.471599000000001</v>
      </c>
      <c r="T2154">
        <v>-81.791770999999997</v>
      </c>
      <c r="Z2154">
        <v>12000126028</v>
      </c>
      <c r="AA2154">
        <v>1961.2678222299</v>
      </c>
      <c r="AB2154" t="s">
        <v>54</v>
      </c>
      <c r="AC2154" t="s">
        <v>54</v>
      </c>
      <c r="AD2154" t="s">
        <v>54</v>
      </c>
      <c r="AE2154" t="s">
        <v>73</v>
      </c>
      <c r="AF2154" t="s">
        <v>9913</v>
      </c>
    </row>
    <row r="2155" spans="1:32" x14ac:dyDescent="0.3">
      <c r="A2155" t="s">
        <v>9914</v>
      </c>
      <c r="B2155" t="s">
        <v>9915</v>
      </c>
      <c r="C2155" t="s">
        <v>9915</v>
      </c>
      <c r="D2155" t="s">
        <v>9916</v>
      </c>
      <c r="E2155" t="s">
        <v>99</v>
      </c>
      <c r="F2155">
        <v>6</v>
      </c>
      <c r="G2155">
        <v>2022</v>
      </c>
      <c r="H2155" s="1">
        <v>44820.424515162034</v>
      </c>
      <c r="I2155" t="s">
        <v>8601</v>
      </c>
      <c r="J2155">
        <v>951</v>
      </c>
      <c r="K2155">
        <v>0</v>
      </c>
      <c r="L2155" t="s">
        <v>38</v>
      </c>
      <c r="M2155" t="s">
        <v>79</v>
      </c>
      <c r="Q2155">
        <v>951</v>
      </c>
      <c r="R2155" t="s">
        <v>94</v>
      </c>
      <c r="S2155">
        <v>29.940988999999998</v>
      </c>
      <c r="T2155">
        <v>-93.887922000000003</v>
      </c>
      <c r="U2155">
        <v>2.2534166670000002</v>
      </c>
      <c r="V2155">
        <v>1</v>
      </c>
      <c r="W2155">
        <v>5.32</v>
      </c>
      <c r="X2155">
        <v>5.32</v>
      </c>
      <c r="Y2155">
        <v>824.55399999999997</v>
      </c>
      <c r="AB2155" t="s">
        <v>41</v>
      </c>
      <c r="AC2155" t="s">
        <v>54</v>
      </c>
      <c r="AD2155" t="s">
        <v>54</v>
      </c>
      <c r="AE2155" t="s">
        <v>65</v>
      </c>
      <c r="AF2155" t="s">
        <v>9917</v>
      </c>
    </row>
    <row r="2156" spans="1:32" x14ac:dyDescent="0.3">
      <c r="A2156" t="s">
        <v>9918</v>
      </c>
      <c r="B2156" t="s">
        <v>9919</v>
      </c>
      <c r="C2156" t="s">
        <v>9919</v>
      </c>
      <c r="D2156" t="s">
        <v>9920</v>
      </c>
      <c r="E2156" t="s">
        <v>99</v>
      </c>
      <c r="F2156">
        <v>6</v>
      </c>
      <c r="G2156">
        <v>2022</v>
      </c>
      <c r="H2156" s="1">
        <v>44841.426420844909</v>
      </c>
      <c r="I2156" t="s">
        <v>8601</v>
      </c>
      <c r="J2156">
        <v>947.69</v>
      </c>
      <c r="K2156">
        <v>0</v>
      </c>
      <c r="L2156" t="s">
        <v>38</v>
      </c>
      <c r="M2156" t="s">
        <v>79</v>
      </c>
      <c r="Q2156">
        <v>947.69</v>
      </c>
      <c r="R2156" t="s">
        <v>94</v>
      </c>
      <c r="S2156">
        <v>33.104166999999997</v>
      </c>
      <c r="T2156">
        <v>-96.889443999999997</v>
      </c>
      <c r="U2156">
        <v>3.5291666670000001</v>
      </c>
      <c r="V2156">
        <v>1</v>
      </c>
      <c r="W2156">
        <v>0</v>
      </c>
      <c r="X2156">
        <v>4.5</v>
      </c>
      <c r="Y2156">
        <v>1288.1300000000001</v>
      </c>
      <c r="Z2156">
        <v>48004269002</v>
      </c>
      <c r="AA2156">
        <v>1782.8051977372995</v>
      </c>
      <c r="AB2156" t="s">
        <v>54</v>
      </c>
      <c r="AC2156" t="s">
        <v>54</v>
      </c>
      <c r="AD2156" t="s">
        <v>54</v>
      </c>
      <c r="AE2156" t="s">
        <v>73</v>
      </c>
      <c r="AF2156" t="s">
        <v>9921</v>
      </c>
    </row>
    <row r="2157" spans="1:32" x14ac:dyDescent="0.3">
      <c r="A2157" t="s">
        <v>9922</v>
      </c>
      <c r="B2157" t="s">
        <v>9923</v>
      </c>
      <c r="C2157" t="s">
        <v>9924</v>
      </c>
      <c r="D2157" t="s">
        <v>9925</v>
      </c>
      <c r="E2157" t="s">
        <v>1449</v>
      </c>
      <c r="F2157">
        <v>3</v>
      </c>
      <c r="G2157">
        <v>2022</v>
      </c>
      <c r="H2157" s="1">
        <v>44943.47869340278</v>
      </c>
      <c r="I2157" t="s">
        <v>8601</v>
      </c>
      <c r="J2157">
        <v>938</v>
      </c>
      <c r="K2157">
        <v>0</v>
      </c>
      <c r="L2157" t="s">
        <v>38</v>
      </c>
      <c r="M2157" t="s">
        <v>51</v>
      </c>
      <c r="N2157">
        <v>938</v>
      </c>
      <c r="R2157" t="s">
        <v>52</v>
      </c>
      <c r="S2157">
        <v>39.656730000000003</v>
      </c>
      <c r="T2157">
        <v>-79.992267999999996</v>
      </c>
      <c r="U2157">
        <v>0</v>
      </c>
      <c r="V2157">
        <v>2</v>
      </c>
      <c r="W2157">
        <v>20.8</v>
      </c>
      <c r="X2157">
        <v>0</v>
      </c>
      <c r="Y2157">
        <v>0</v>
      </c>
      <c r="Z2157">
        <v>54003011001</v>
      </c>
      <c r="AA2157">
        <v>5153.5635440209999</v>
      </c>
      <c r="AB2157" t="s">
        <v>53</v>
      </c>
      <c r="AC2157" t="s">
        <v>3356</v>
      </c>
      <c r="AD2157" t="s">
        <v>54</v>
      </c>
      <c r="AE2157" t="s">
        <v>73</v>
      </c>
      <c r="AF2157" t="s">
        <v>9926</v>
      </c>
    </row>
    <row r="2158" spans="1:32" x14ac:dyDescent="0.3">
      <c r="A2158" t="s">
        <v>9927</v>
      </c>
      <c r="B2158" t="s">
        <v>9928</v>
      </c>
      <c r="C2158" t="s">
        <v>9929</v>
      </c>
      <c r="D2158" t="s">
        <v>9930</v>
      </c>
      <c r="E2158" t="s">
        <v>525</v>
      </c>
      <c r="F2158">
        <v>2</v>
      </c>
      <c r="G2158">
        <v>2022</v>
      </c>
      <c r="H2158" s="1">
        <v>44984.674195428241</v>
      </c>
      <c r="I2158" t="s">
        <v>8601</v>
      </c>
      <c r="J2158">
        <v>936.35</v>
      </c>
      <c r="K2158">
        <v>0</v>
      </c>
      <c r="L2158" t="s">
        <v>38</v>
      </c>
      <c r="M2158" t="s">
        <v>479</v>
      </c>
      <c r="P2158">
        <v>752.79</v>
      </c>
      <c r="Q2158">
        <v>183.57</v>
      </c>
      <c r="R2158" t="s">
        <v>806</v>
      </c>
      <c r="S2158">
        <v>39.013370999999999</v>
      </c>
      <c r="T2158">
        <v>-74.874009999999998</v>
      </c>
      <c r="U2158">
        <v>9.9408333340000006</v>
      </c>
      <c r="V2158">
        <v>2</v>
      </c>
      <c r="W2158">
        <v>14.18</v>
      </c>
      <c r="X2158">
        <v>0</v>
      </c>
      <c r="Y2158">
        <v>2337.21</v>
      </c>
      <c r="Z2158">
        <v>34004015001</v>
      </c>
      <c r="AA2158">
        <v>5277.0305434148613</v>
      </c>
      <c r="AB2158" t="s">
        <v>54</v>
      </c>
      <c r="AC2158" t="s">
        <v>54</v>
      </c>
      <c r="AD2158" t="s">
        <v>54</v>
      </c>
      <c r="AE2158" t="s">
        <v>65</v>
      </c>
      <c r="AF2158" t="s">
        <v>9931</v>
      </c>
    </row>
    <row r="2159" spans="1:32" x14ac:dyDescent="0.3">
      <c r="A2159" t="s">
        <v>9932</v>
      </c>
      <c r="B2159" t="s">
        <v>9933</v>
      </c>
      <c r="C2159" t="s">
        <v>9934</v>
      </c>
      <c r="D2159" t="s">
        <v>9935</v>
      </c>
      <c r="E2159" t="s">
        <v>213</v>
      </c>
      <c r="F2159">
        <v>3</v>
      </c>
      <c r="G2159">
        <v>2022</v>
      </c>
      <c r="H2159" s="1">
        <v>44945.445731562497</v>
      </c>
      <c r="I2159" t="s">
        <v>8601</v>
      </c>
      <c r="J2159">
        <v>930.39</v>
      </c>
      <c r="K2159">
        <v>0</v>
      </c>
      <c r="L2159" t="s">
        <v>38</v>
      </c>
      <c r="M2159" t="s">
        <v>679</v>
      </c>
      <c r="O2159">
        <v>930</v>
      </c>
      <c r="R2159" t="s">
        <v>52</v>
      </c>
      <c r="S2159">
        <v>41.348610999999998</v>
      </c>
      <c r="T2159">
        <v>-75.780179000000004</v>
      </c>
      <c r="U2159">
        <v>3.540975</v>
      </c>
      <c r="V2159">
        <v>1</v>
      </c>
      <c r="W2159">
        <v>6</v>
      </c>
      <c r="X2159">
        <v>0</v>
      </c>
      <c r="Y2159">
        <v>1289.5182</v>
      </c>
      <c r="Z2159">
        <v>42002105001</v>
      </c>
      <c r="AA2159">
        <v>1999.5098131926004</v>
      </c>
      <c r="AB2159" t="s">
        <v>87</v>
      </c>
      <c r="AC2159" t="s">
        <v>54</v>
      </c>
      <c r="AD2159" t="s">
        <v>54</v>
      </c>
      <c r="AE2159" t="s">
        <v>73</v>
      </c>
      <c r="AF2159" t="s">
        <v>9936</v>
      </c>
    </row>
    <row r="2160" spans="1:32" x14ac:dyDescent="0.3">
      <c r="A2160" t="s">
        <v>9937</v>
      </c>
      <c r="B2160" t="s">
        <v>9938</v>
      </c>
      <c r="C2160" t="s">
        <v>9939</v>
      </c>
      <c r="D2160" t="s">
        <v>9940</v>
      </c>
      <c r="E2160" t="s">
        <v>117</v>
      </c>
      <c r="F2160">
        <v>5</v>
      </c>
      <c r="G2160">
        <v>2022</v>
      </c>
      <c r="H2160" s="1">
        <v>44958.661182800926</v>
      </c>
      <c r="I2160" t="s">
        <v>8601</v>
      </c>
      <c r="J2160">
        <v>926</v>
      </c>
      <c r="K2160">
        <v>0</v>
      </c>
      <c r="L2160" t="s">
        <v>38</v>
      </c>
      <c r="M2160" t="s">
        <v>39</v>
      </c>
      <c r="N2160">
        <v>917</v>
      </c>
      <c r="Q2160">
        <v>9</v>
      </c>
      <c r="R2160" t="s">
        <v>673</v>
      </c>
      <c r="S2160">
        <v>42.157440000000001</v>
      </c>
      <c r="T2160">
        <v>-87.798255999999995</v>
      </c>
      <c r="U2160">
        <v>14.613333337</v>
      </c>
      <c r="V2160">
        <v>5</v>
      </c>
      <c r="W2160">
        <v>28</v>
      </c>
      <c r="X2160">
        <v>17.8</v>
      </c>
      <c r="Y2160">
        <v>4524.63</v>
      </c>
      <c r="Z2160">
        <v>17000537009</v>
      </c>
      <c r="AA2160">
        <v>5774.5406353677008</v>
      </c>
      <c r="AB2160" t="s">
        <v>54</v>
      </c>
      <c r="AC2160" t="s">
        <v>54</v>
      </c>
      <c r="AD2160" t="s">
        <v>537</v>
      </c>
      <c r="AE2160" t="s">
        <v>54</v>
      </c>
      <c r="AF2160" t="s">
        <v>9941</v>
      </c>
    </row>
    <row r="2161" spans="1:32" x14ac:dyDescent="0.3">
      <c r="A2161" t="s">
        <v>9942</v>
      </c>
      <c r="B2161" t="s">
        <v>9943</v>
      </c>
      <c r="C2161" t="s">
        <v>9944</v>
      </c>
      <c r="D2161" t="s">
        <v>9945</v>
      </c>
      <c r="E2161" t="s">
        <v>36</v>
      </c>
      <c r="F2161">
        <v>9</v>
      </c>
      <c r="G2161">
        <v>2022</v>
      </c>
      <c r="H2161" s="1">
        <v>44959.612491053238</v>
      </c>
      <c r="I2161" t="s">
        <v>8601</v>
      </c>
      <c r="J2161">
        <v>915.8</v>
      </c>
      <c r="K2161">
        <v>0</v>
      </c>
      <c r="L2161" t="s">
        <v>38</v>
      </c>
      <c r="M2161" t="s">
        <v>79</v>
      </c>
      <c r="Q2161">
        <v>915.8</v>
      </c>
      <c r="R2161" t="s">
        <v>52</v>
      </c>
      <c r="S2161">
        <v>35.658332999999999</v>
      </c>
      <c r="T2161">
        <v>-120.691667</v>
      </c>
      <c r="U2161">
        <v>3.9608333330000001</v>
      </c>
      <c r="V2161">
        <v>3</v>
      </c>
      <c r="W2161">
        <v>0</v>
      </c>
      <c r="X2161">
        <v>4.9000000000000004</v>
      </c>
      <c r="Y2161">
        <v>1448.03</v>
      </c>
      <c r="Z2161">
        <v>6003027001</v>
      </c>
      <c r="AA2161">
        <v>1438.627279073</v>
      </c>
      <c r="AB2161" t="s">
        <v>53</v>
      </c>
      <c r="AC2161" t="s">
        <v>757</v>
      </c>
      <c r="AD2161" t="s">
        <v>54</v>
      </c>
      <c r="AE2161" t="s">
        <v>55</v>
      </c>
      <c r="AF2161" t="s">
        <v>9946</v>
      </c>
    </row>
    <row r="2162" spans="1:32" x14ac:dyDescent="0.3">
      <c r="A2162" t="s">
        <v>9947</v>
      </c>
      <c r="B2162" t="s">
        <v>9948</v>
      </c>
      <c r="C2162" t="s">
        <v>9949</v>
      </c>
      <c r="D2162" t="s">
        <v>5969</v>
      </c>
      <c r="E2162" t="s">
        <v>111</v>
      </c>
      <c r="F2162">
        <v>4</v>
      </c>
      <c r="G2162">
        <v>2022</v>
      </c>
      <c r="H2162" s="1">
        <v>44972.639435856479</v>
      </c>
      <c r="I2162" t="s">
        <v>8601</v>
      </c>
      <c r="J2162">
        <v>915.5</v>
      </c>
      <c r="K2162">
        <v>0</v>
      </c>
      <c r="L2162" t="s">
        <v>38</v>
      </c>
      <c r="M2162" t="s">
        <v>79</v>
      </c>
      <c r="Q2162">
        <v>915.5</v>
      </c>
      <c r="R2162" t="s">
        <v>86</v>
      </c>
      <c r="S2162">
        <v>33.481641000000003</v>
      </c>
      <c r="T2162">
        <v>-84.036573000000004</v>
      </c>
      <c r="AB2162" t="s">
        <v>41</v>
      </c>
      <c r="AC2162" t="s">
        <v>54</v>
      </c>
      <c r="AD2162" t="s">
        <v>54</v>
      </c>
      <c r="AE2162" t="s">
        <v>73</v>
      </c>
      <c r="AF2162" t="s">
        <v>9950</v>
      </c>
    </row>
    <row r="2163" spans="1:32" x14ac:dyDescent="0.3">
      <c r="A2163" t="s">
        <v>9951</v>
      </c>
      <c r="B2163" t="s">
        <v>9952</v>
      </c>
      <c r="C2163" t="s">
        <v>9953</v>
      </c>
      <c r="D2163" t="s">
        <v>672</v>
      </c>
      <c r="E2163" t="s">
        <v>93</v>
      </c>
      <c r="F2163">
        <v>4</v>
      </c>
      <c r="G2163">
        <v>2022</v>
      </c>
      <c r="H2163" s="1">
        <v>44950.503979733796</v>
      </c>
      <c r="I2163" t="s">
        <v>8601</v>
      </c>
      <c r="J2163">
        <v>912.1</v>
      </c>
      <c r="K2163">
        <v>0</v>
      </c>
      <c r="L2163" t="s">
        <v>38</v>
      </c>
      <c r="M2163" t="s">
        <v>79</v>
      </c>
      <c r="Q2163">
        <v>912.1</v>
      </c>
      <c r="R2163" t="s">
        <v>94</v>
      </c>
      <c r="S2163">
        <v>38.322221999999996</v>
      </c>
      <c r="T2163">
        <v>-85.555000000000007</v>
      </c>
      <c r="U2163">
        <v>4.6074285709999998</v>
      </c>
      <c r="V2163">
        <v>1</v>
      </c>
      <c r="W2163">
        <v>6</v>
      </c>
      <c r="X2163">
        <v>4.43</v>
      </c>
      <c r="Y2163">
        <v>972.42100000000005</v>
      </c>
      <c r="Z2163">
        <v>21000025002</v>
      </c>
      <c r="AA2163">
        <v>2198.0039567609001</v>
      </c>
      <c r="AB2163" t="s">
        <v>54</v>
      </c>
      <c r="AC2163" t="s">
        <v>54</v>
      </c>
      <c r="AD2163" t="s">
        <v>54</v>
      </c>
      <c r="AE2163" t="s">
        <v>73</v>
      </c>
      <c r="AF2163" t="s">
        <v>9954</v>
      </c>
    </row>
    <row r="2164" spans="1:32" x14ac:dyDescent="0.3">
      <c r="A2164" t="s">
        <v>9955</v>
      </c>
      <c r="B2164" t="s">
        <v>9956</v>
      </c>
      <c r="C2164" t="s">
        <v>9957</v>
      </c>
      <c r="D2164" t="s">
        <v>9958</v>
      </c>
      <c r="E2164" t="s">
        <v>5199</v>
      </c>
      <c r="F2164">
        <v>9</v>
      </c>
      <c r="G2164">
        <v>2022</v>
      </c>
      <c r="H2164" s="1">
        <v>44978.642777847221</v>
      </c>
      <c r="I2164" t="s">
        <v>8601</v>
      </c>
      <c r="J2164">
        <v>910.77</v>
      </c>
      <c r="K2164">
        <v>0</v>
      </c>
      <c r="L2164" t="s">
        <v>38</v>
      </c>
      <c r="M2164" t="s">
        <v>79</v>
      </c>
      <c r="Q2164">
        <v>910.77</v>
      </c>
      <c r="R2164" t="s">
        <v>94</v>
      </c>
      <c r="S2164">
        <v>20.735410000000002</v>
      </c>
      <c r="T2164">
        <v>-156.44444899999999</v>
      </c>
      <c r="Z2164">
        <v>15000009003</v>
      </c>
      <c r="AB2164" t="s">
        <v>41</v>
      </c>
      <c r="AC2164" t="s">
        <v>54</v>
      </c>
      <c r="AD2164" t="s">
        <v>54</v>
      </c>
      <c r="AE2164" t="s">
        <v>65</v>
      </c>
      <c r="AF2164" t="s">
        <v>9959</v>
      </c>
    </row>
    <row r="2165" spans="1:32" x14ac:dyDescent="0.3">
      <c r="A2165" t="s">
        <v>9960</v>
      </c>
      <c r="B2165" t="s">
        <v>9961</v>
      </c>
      <c r="C2165" t="s">
        <v>9962</v>
      </c>
      <c r="D2165" t="s">
        <v>4602</v>
      </c>
      <c r="E2165" t="s">
        <v>600</v>
      </c>
      <c r="F2165">
        <v>4</v>
      </c>
      <c r="G2165">
        <v>2022</v>
      </c>
      <c r="H2165" s="1">
        <v>44973.638926597225</v>
      </c>
      <c r="I2165" t="s">
        <v>8601</v>
      </c>
      <c r="J2165">
        <v>903.78</v>
      </c>
      <c r="K2165">
        <v>36</v>
      </c>
      <c r="L2165" t="s">
        <v>51</v>
      </c>
      <c r="M2165" t="s">
        <v>39</v>
      </c>
      <c r="N2165">
        <v>903.78</v>
      </c>
      <c r="Q2165">
        <v>2.1</v>
      </c>
      <c r="R2165" t="s">
        <v>568</v>
      </c>
      <c r="S2165">
        <v>30.092040000000001</v>
      </c>
      <c r="T2165">
        <v>-81.719070000000002</v>
      </c>
      <c r="U2165">
        <v>1.339583333</v>
      </c>
      <c r="V2165">
        <v>1</v>
      </c>
      <c r="W2165">
        <v>4</v>
      </c>
      <c r="X2165">
        <v>1.5760000000000001</v>
      </c>
      <c r="Y2165">
        <v>487.81900000000002</v>
      </c>
      <c r="Z2165">
        <v>12000102014</v>
      </c>
      <c r="AA2165">
        <v>1092.6283132200001</v>
      </c>
      <c r="AB2165" t="s">
        <v>54</v>
      </c>
      <c r="AC2165" t="s">
        <v>64</v>
      </c>
      <c r="AD2165" t="s">
        <v>54</v>
      </c>
      <c r="AE2165" t="s">
        <v>73</v>
      </c>
      <c r="AF2165" t="s">
        <v>9963</v>
      </c>
    </row>
    <row r="2166" spans="1:32" x14ac:dyDescent="0.3">
      <c r="A2166" t="s">
        <v>9964</v>
      </c>
      <c r="B2166" t="s">
        <v>9965</v>
      </c>
      <c r="C2166" t="s">
        <v>9966</v>
      </c>
      <c r="D2166" t="s">
        <v>4602</v>
      </c>
      <c r="E2166" t="s">
        <v>600</v>
      </c>
      <c r="F2166">
        <v>4</v>
      </c>
      <c r="G2166">
        <v>2022</v>
      </c>
      <c r="H2166" s="1">
        <v>44973.639528993059</v>
      </c>
      <c r="I2166" t="s">
        <v>8601</v>
      </c>
      <c r="J2166">
        <v>903.09</v>
      </c>
      <c r="K2166">
        <v>0</v>
      </c>
      <c r="L2166" t="s">
        <v>38</v>
      </c>
      <c r="M2166" t="s">
        <v>39</v>
      </c>
      <c r="N2166">
        <v>785.59</v>
      </c>
      <c r="Q2166">
        <v>117.5</v>
      </c>
      <c r="R2166" t="s">
        <v>568</v>
      </c>
      <c r="S2166">
        <v>30.173677999999999</v>
      </c>
      <c r="T2166">
        <v>-81.808132999999998</v>
      </c>
      <c r="U2166">
        <v>0.59499999999999997</v>
      </c>
      <c r="V2166">
        <v>1</v>
      </c>
      <c r="W2166">
        <v>4</v>
      </c>
      <c r="X2166">
        <v>1.56</v>
      </c>
      <c r="Y2166">
        <v>217.529</v>
      </c>
      <c r="Z2166">
        <v>12000102002</v>
      </c>
      <c r="AA2166">
        <v>1047.1021335025</v>
      </c>
      <c r="AB2166" t="s">
        <v>54</v>
      </c>
      <c r="AC2166" t="s">
        <v>64</v>
      </c>
      <c r="AD2166" t="s">
        <v>54</v>
      </c>
      <c r="AE2166" t="s">
        <v>73</v>
      </c>
      <c r="AF2166" t="s">
        <v>9967</v>
      </c>
    </row>
    <row r="2167" spans="1:32" x14ac:dyDescent="0.3">
      <c r="A2167" t="s">
        <v>9968</v>
      </c>
      <c r="B2167" t="s">
        <v>9969</v>
      </c>
      <c r="C2167" t="s">
        <v>9970</v>
      </c>
      <c r="D2167" t="s">
        <v>9971</v>
      </c>
      <c r="E2167" t="s">
        <v>951</v>
      </c>
      <c r="F2167">
        <v>1</v>
      </c>
      <c r="G2167">
        <v>2022</v>
      </c>
      <c r="H2167" s="1">
        <v>44986.659474282409</v>
      </c>
      <c r="I2167" t="s">
        <v>8601</v>
      </c>
      <c r="J2167">
        <v>901</v>
      </c>
      <c r="K2167">
        <v>0</v>
      </c>
      <c r="L2167" t="s">
        <v>38</v>
      </c>
      <c r="M2167" t="s">
        <v>79</v>
      </c>
      <c r="Q2167">
        <v>901</v>
      </c>
      <c r="R2167" t="s">
        <v>94</v>
      </c>
      <c r="S2167">
        <v>43.073056000000001</v>
      </c>
      <c r="T2167">
        <v>-70.740832999999995</v>
      </c>
      <c r="U2167">
        <v>3.753333333</v>
      </c>
      <c r="V2167">
        <v>1</v>
      </c>
      <c r="W2167">
        <v>4.8</v>
      </c>
      <c r="X2167">
        <v>0</v>
      </c>
      <c r="Y2167">
        <v>1368.25</v>
      </c>
      <c r="Z2167">
        <v>33000083001</v>
      </c>
      <c r="AA2167">
        <v>2070.5306535518994</v>
      </c>
      <c r="AB2167" t="s">
        <v>54</v>
      </c>
      <c r="AC2167" t="s">
        <v>54</v>
      </c>
      <c r="AD2167" t="s">
        <v>54</v>
      </c>
      <c r="AE2167" t="s">
        <v>65</v>
      </c>
      <c r="AF2167" t="s">
        <v>9972</v>
      </c>
    </row>
    <row r="2168" spans="1:32" x14ac:dyDescent="0.3">
      <c r="A2168" t="s">
        <v>9973</v>
      </c>
      <c r="B2168" t="s">
        <v>9974</v>
      </c>
      <c r="C2168" t="s">
        <v>9975</v>
      </c>
      <c r="D2168" t="s">
        <v>9976</v>
      </c>
      <c r="E2168" t="s">
        <v>159</v>
      </c>
      <c r="F2168">
        <v>10</v>
      </c>
      <c r="G2168">
        <v>2022</v>
      </c>
      <c r="H2168" s="1">
        <v>44970.792475277776</v>
      </c>
      <c r="I2168" t="s">
        <v>8601</v>
      </c>
      <c r="J2168">
        <v>893</v>
      </c>
      <c r="K2168">
        <v>0</v>
      </c>
      <c r="L2168" t="s">
        <v>38</v>
      </c>
      <c r="M2168" t="s">
        <v>63</v>
      </c>
      <c r="P2168">
        <v>893</v>
      </c>
      <c r="R2168" t="s">
        <v>38</v>
      </c>
      <c r="S2168">
        <v>48.521667999999998</v>
      </c>
      <c r="T2168">
        <v>-122.609444</v>
      </c>
      <c r="Z2168">
        <v>53000030001</v>
      </c>
      <c r="AA2168">
        <v>1136.3334457488002</v>
      </c>
      <c r="AB2168" t="s">
        <v>54</v>
      </c>
      <c r="AC2168" t="s">
        <v>64</v>
      </c>
      <c r="AD2168" t="s">
        <v>54</v>
      </c>
      <c r="AE2168" t="s">
        <v>55</v>
      </c>
      <c r="AF2168" t="s">
        <v>9977</v>
      </c>
    </row>
    <row r="2169" spans="1:32" x14ac:dyDescent="0.3">
      <c r="A2169" t="s">
        <v>9978</v>
      </c>
      <c r="B2169" t="s">
        <v>9979</v>
      </c>
      <c r="C2169" t="s">
        <v>9980</v>
      </c>
      <c r="D2169" t="s">
        <v>9093</v>
      </c>
      <c r="E2169" t="s">
        <v>726</v>
      </c>
      <c r="F2169">
        <v>6</v>
      </c>
      <c r="G2169">
        <v>2022</v>
      </c>
      <c r="H2169" s="1">
        <v>44952.427803749997</v>
      </c>
      <c r="I2169" t="s">
        <v>8601</v>
      </c>
      <c r="J2169">
        <v>890.71</v>
      </c>
      <c r="K2169">
        <v>0</v>
      </c>
      <c r="L2169" t="s">
        <v>38</v>
      </c>
      <c r="M2169" t="s">
        <v>51</v>
      </c>
      <c r="N2169">
        <v>890.71</v>
      </c>
      <c r="R2169" t="s">
        <v>52</v>
      </c>
      <c r="S2169">
        <v>34.738889999999998</v>
      </c>
      <c r="T2169">
        <v>-92.179140000000004</v>
      </c>
      <c r="U2169">
        <v>5.7991666669999997</v>
      </c>
      <c r="V2169">
        <v>1</v>
      </c>
      <c r="W2169">
        <v>12</v>
      </c>
      <c r="X2169">
        <v>5.05</v>
      </c>
      <c r="Y2169">
        <v>2113.819</v>
      </c>
      <c r="Z2169">
        <v>5000003002</v>
      </c>
      <c r="AA2169">
        <v>3158.6063488001496</v>
      </c>
      <c r="AB2169" t="s">
        <v>41</v>
      </c>
      <c r="AC2169" t="s">
        <v>54</v>
      </c>
      <c r="AD2169" t="s">
        <v>54</v>
      </c>
      <c r="AE2169" t="s">
        <v>1814</v>
      </c>
      <c r="AF2169" t="s">
        <v>9981</v>
      </c>
    </row>
    <row r="2170" spans="1:32" x14ac:dyDescent="0.3">
      <c r="A2170" t="s">
        <v>9982</v>
      </c>
      <c r="B2170" t="s">
        <v>9983</v>
      </c>
      <c r="C2170" t="s">
        <v>9984</v>
      </c>
      <c r="D2170" t="s">
        <v>9985</v>
      </c>
      <c r="E2170" t="s">
        <v>85</v>
      </c>
      <c r="F2170">
        <v>2</v>
      </c>
      <c r="G2170">
        <v>2022</v>
      </c>
      <c r="H2170" s="1">
        <v>44974.420028078704</v>
      </c>
      <c r="I2170" t="s">
        <v>8601</v>
      </c>
      <c r="J2170">
        <v>889</v>
      </c>
      <c r="K2170">
        <v>0</v>
      </c>
      <c r="L2170" t="s">
        <v>38</v>
      </c>
      <c r="M2170" t="s">
        <v>79</v>
      </c>
      <c r="Q2170">
        <v>889</v>
      </c>
      <c r="R2170" t="s">
        <v>94</v>
      </c>
      <c r="S2170">
        <v>40.584074999999999</v>
      </c>
      <c r="T2170">
        <v>-73.830016000000001</v>
      </c>
      <c r="U2170">
        <v>19.583333329999999</v>
      </c>
      <c r="V2170">
        <v>1</v>
      </c>
      <c r="W2170">
        <v>45</v>
      </c>
      <c r="X2170">
        <v>0</v>
      </c>
      <c r="Y2170">
        <v>7147</v>
      </c>
      <c r="Z2170">
        <v>36002001014</v>
      </c>
      <c r="AA2170">
        <v>12022.553539797402</v>
      </c>
      <c r="AB2170" t="s">
        <v>53</v>
      </c>
      <c r="AC2170" t="s">
        <v>54</v>
      </c>
      <c r="AD2170" t="s">
        <v>54</v>
      </c>
      <c r="AE2170" t="s">
        <v>65</v>
      </c>
      <c r="AF2170" t="s">
        <v>9986</v>
      </c>
    </row>
    <row r="2171" spans="1:32" x14ac:dyDescent="0.3">
      <c r="A2171" t="s">
        <v>9987</v>
      </c>
      <c r="B2171" t="s">
        <v>9988</v>
      </c>
      <c r="C2171" t="s">
        <v>9988</v>
      </c>
      <c r="D2171" t="s">
        <v>3053</v>
      </c>
      <c r="E2171" t="s">
        <v>99</v>
      </c>
      <c r="F2171">
        <v>6</v>
      </c>
      <c r="G2171">
        <v>2022</v>
      </c>
      <c r="H2171" s="1">
        <v>44818.441088182874</v>
      </c>
      <c r="I2171" t="s">
        <v>8601</v>
      </c>
      <c r="J2171">
        <v>886.76</v>
      </c>
      <c r="K2171">
        <v>0</v>
      </c>
      <c r="L2171" t="s">
        <v>38</v>
      </c>
      <c r="M2171" t="s">
        <v>79</v>
      </c>
      <c r="Q2171">
        <v>886.76</v>
      </c>
      <c r="R2171" t="s">
        <v>52</v>
      </c>
      <c r="S2171">
        <v>29.552659999999999</v>
      </c>
      <c r="T2171">
        <v>-97.914029999999997</v>
      </c>
      <c r="U2171">
        <v>1.6950000000000001</v>
      </c>
      <c r="V2171">
        <v>1</v>
      </c>
      <c r="W2171">
        <v>12</v>
      </c>
      <c r="X2171">
        <v>2.13</v>
      </c>
      <c r="Y2171">
        <v>618.39</v>
      </c>
      <c r="Z2171">
        <v>48008025002</v>
      </c>
      <c r="AA2171">
        <v>597.30347789359985</v>
      </c>
      <c r="AB2171" t="s">
        <v>118</v>
      </c>
      <c r="AC2171" t="s">
        <v>54</v>
      </c>
      <c r="AD2171" t="s">
        <v>54</v>
      </c>
      <c r="AE2171" t="s">
        <v>73</v>
      </c>
      <c r="AF2171" t="s">
        <v>9989</v>
      </c>
    </row>
    <row r="2172" spans="1:32" x14ac:dyDescent="0.3">
      <c r="A2172" t="s">
        <v>9990</v>
      </c>
      <c r="B2172" t="s">
        <v>9991</v>
      </c>
      <c r="C2172" t="s">
        <v>9992</v>
      </c>
      <c r="D2172" t="s">
        <v>9993</v>
      </c>
      <c r="E2172" t="s">
        <v>117</v>
      </c>
      <c r="F2172">
        <v>5</v>
      </c>
      <c r="G2172">
        <v>2022</v>
      </c>
      <c r="H2172" s="1">
        <v>44972.651937303242</v>
      </c>
      <c r="I2172" t="s">
        <v>8601</v>
      </c>
      <c r="J2172">
        <v>886.74</v>
      </c>
      <c r="K2172">
        <v>0</v>
      </c>
      <c r="L2172" t="s">
        <v>38</v>
      </c>
      <c r="M2172" t="s">
        <v>51</v>
      </c>
      <c r="N2172">
        <v>886.74</v>
      </c>
      <c r="R2172" t="s">
        <v>52</v>
      </c>
      <c r="S2172">
        <v>42.18956</v>
      </c>
      <c r="T2172">
        <v>-88.315910000000002</v>
      </c>
      <c r="U2172">
        <v>2.8039999999999998</v>
      </c>
      <c r="V2172">
        <v>1</v>
      </c>
      <c r="W2172">
        <v>10.4</v>
      </c>
      <c r="X2172">
        <v>4.5</v>
      </c>
      <c r="Y2172">
        <v>1023.526</v>
      </c>
      <c r="Z2172">
        <v>17000667001</v>
      </c>
      <c r="AA2172">
        <v>1638.9424698300002</v>
      </c>
      <c r="AB2172" t="s">
        <v>41</v>
      </c>
      <c r="AC2172" t="s">
        <v>72</v>
      </c>
      <c r="AD2172" t="s">
        <v>54</v>
      </c>
      <c r="AE2172" t="s">
        <v>73</v>
      </c>
      <c r="AF2172" t="s">
        <v>9994</v>
      </c>
    </row>
    <row r="2173" spans="1:32" x14ac:dyDescent="0.3">
      <c r="A2173" t="s">
        <v>9995</v>
      </c>
      <c r="B2173" t="s">
        <v>9996</v>
      </c>
      <c r="C2173" t="s">
        <v>9997</v>
      </c>
      <c r="D2173" t="s">
        <v>2386</v>
      </c>
      <c r="E2173" t="s">
        <v>641</v>
      </c>
      <c r="F2173">
        <v>3</v>
      </c>
      <c r="G2173">
        <v>2022</v>
      </c>
      <c r="H2173" s="1">
        <v>44970.38688982639</v>
      </c>
      <c r="I2173" t="s">
        <v>8601</v>
      </c>
      <c r="J2173">
        <v>886.21</v>
      </c>
      <c r="K2173">
        <v>0</v>
      </c>
      <c r="L2173" t="s">
        <v>38</v>
      </c>
      <c r="M2173" t="s">
        <v>39</v>
      </c>
      <c r="N2173">
        <v>745.76</v>
      </c>
      <c r="Q2173">
        <v>140.44999999999999</v>
      </c>
      <c r="R2173" t="s">
        <v>673</v>
      </c>
      <c r="S2173">
        <v>39.092486000000001</v>
      </c>
      <c r="T2173">
        <v>-77.530643999999995</v>
      </c>
      <c r="Z2173">
        <v>51000327001</v>
      </c>
      <c r="AA2173">
        <v>1271.0909377126002</v>
      </c>
      <c r="AB2173" t="s">
        <v>53</v>
      </c>
      <c r="AC2173" t="s">
        <v>54</v>
      </c>
      <c r="AD2173" t="s">
        <v>537</v>
      </c>
      <c r="AE2173" t="s">
        <v>55</v>
      </c>
      <c r="AF2173" t="s">
        <v>9998</v>
      </c>
    </row>
    <row r="2174" spans="1:32" x14ac:dyDescent="0.3">
      <c r="A2174" t="s">
        <v>9999</v>
      </c>
      <c r="B2174" t="s">
        <v>10000</v>
      </c>
      <c r="C2174" t="s">
        <v>10001</v>
      </c>
      <c r="D2174" t="s">
        <v>8951</v>
      </c>
      <c r="E2174" t="s">
        <v>600</v>
      </c>
      <c r="F2174">
        <v>4</v>
      </c>
      <c r="G2174">
        <v>2022</v>
      </c>
      <c r="H2174" s="1">
        <v>44957.459483784725</v>
      </c>
      <c r="I2174" t="s">
        <v>8601</v>
      </c>
      <c r="J2174">
        <v>881.7</v>
      </c>
      <c r="K2174">
        <v>0</v>
      </c>
      <c r="L2174" t="s">
        <v>38</v>
      </c>
      <c r="M2174" t="s">
        <v>79</v>
      </c>
      <c r="Q2174">
        <v>881.7</v>
      </c>
      <c r="R2174" t="s">
        <v>94</v>
      </c>
      <c r="S2174">
        <v>27.579722</v>
      </c>
      <c r="T2174">
        <v>-82.478333000000006</v>
      </c>
      <c r="Z2174">
        <v>12000506004</v>
      </c>
      <c r="AA2174">
        <v>2567.6765360669997</v>
      </c>
      <c r="AB2174" t="s">
        <v>54</v>
      </c>
      <c r="AC2174" t="s">
        <v>54</v>
      </c>
      <c r="AD2174" t="s">
        <v>54</v>
      </c>
      <c r="AE2174" t="s">
        <v>73</v>
      </c>
      <c r="AF2174" t="s">
        <v>10002</v>
      </c>
    </row>
    <row r="2175" spans="1:32" x14ac:dyDescent="0.3">
      <c r="A2175" t="s">
        <v>10003</v>
      </c>
      <c r="B2175" t="s">
        <v>10004</v>
      </c>
      <c r="C2175" t="s">
        <v>10005</v>
      </c>
      <c r="D2175" t="s">
        <v>10006</v>
      </c>
      <c r="E2175" t="s">
        <v>1023</v>
      </c>
      <c r="F2175">
        <v>8</v>
      </c>
      <c r="G2175">
        <v>2022</v>
      </c>
      <c r="H2175" s="1">
        <v>44973.596847071756</v>
      </c>
      <c r="I2175" t="s">
        <v>8601</v>
      </c>
      <c r="J2175">
        <v>881.5</v>
      </c>
      <c r="K2175">
        <v>0</v>
      </c>
      <c r="L2175" t="s">
        <v>38</v>
      </c>
      <c r="M2175" t="s">
        <v>79</v>
      </c>
      <c r="Q2175">
        <v>881.5</v>
      </c>
      <c r="R2175" t="s">
        <v>52</v>
      </c>
      <c r="S2175">
        <v>39.427005999999999</v>
      </c>
      <c r="T2175">
        <v>-104.90484600000001</v>
      </c>
      <c r="AB2175" t="s">
        <v>41</v>
      </c>
      <c r="AC2175" t="s">
        <v>54</v>
      </c>
      <c r="AD2175" t="s">
        <v>215</v>
      </c>
      <c r="AE2175" t="s">
        <v>73</v>
      </c>
      <c r="AF2175" t="s">
        <v>10007</v>
      </c>
    </row>
    <row r="2176" spans="1:32" x14ac:dyDescent="0.3">
      <c r="A2176" t="s">
        <v>10008</v>
      </c>
      <c r="B2176" t="s">
        <v>10009</v>
      </c>
      <c r="C2176" t="s">
        <v>10010</v>
      </c>
      <c r="D2176" t="s">
        <v>10011</v>
      </c>
      <c r="E2176" t="s">
        <v>136</v>
      </c>
      <c r="F2176">
        <v>4</v>
      </c>
      <c r="G2176">
        <v>2022</v>
      </c>
      <c r="H2176" s="1">
        <v>44970.548208437503</v>
      </c>
      <c r="I2176" t="s">
        <v>8601</v>
      </c>
      <c r="J2176">
        <v>880</v>
      </c>
      <c r="K2176">
        <v>0</v>
      </c>
      <c r="L2176" t="s">
        <v>38</v>
      </c>
      <c r="M2176" t="s">
        <v>51</v>
      </c>
      <c r="N2176">
        <v>880</v>
      </c>
      <c r="R2176" t="s">
        <v>52</v>
      </c>
      <c r="S2176">
        <v>35.764809999999997</v>
      </c>
      <c r="T2176">
        <v>-79.787350000000004</v>
      </c>
      <c r="U2176">
        <v>3.5790416669999998</v>
      </c>
      <c r="V2176">
        <v>1</v>
      </c>
      <c r="W2176">
        <v>9</v>
      </c>
      <c r="X2176">
        <v>0</v>
      </c>
      <c r="Y2176">
        <v>1306.6643999999999</v>
      </c>
      <c r="Z2176">
        <v>37007601001</v>
      </c>
      <c r="AA2176">
        <v>2458.4137047450004</v>
      </c>
      <c r="AB2176" t="s">
        <v>53</v>
      </c>
      <c r="AC2176" t="s">
        <v>54</v>
      </c>
      <c r="AD2176" t="s">
        <v>54</v>
      </c>
      <c r="AE2176" t="s">
        <v>73</v>
      </c>
      <c r="AF2176" t="s">
        <v>10012</v>
      </c>
    </row>
    <row r="2177" spans="1:32" x14ac:dyDescent="0.3">
      <c r="A2177" t="s">
        <v>10013</v>
      </c>
      <c r="B2177" t="s">
        <v>10014</v>
      </c>
      <c r="C2177" t="s">
        <v>10015</v>
      </c>
      <c r="D2177" t="s">
        <v>10016</v>
      </c>
      <c r="E2177" t="s">
        <v>61</v>
      </c>
      <c r="F2177">
        <v>1</v>
      </c>
      <c r="G2177">
        <v>2022</v>
      </c>
      <c r="H2177" s="1">
        <v>45133.471612118054</v>
      </c>
      <c r="I2177" t="s">
        <v>8601</v>
      </c>
      <c r="J2177">
        <v>875</v>
      </c>
      <c r="K2177">
        <v>0</v>
      </c>
      <c r="L2177" t="s">
        <v>38</v>
      </c>
      <c r="M2177" t="s">
        <v>79</v>
      </c>
      <c r="Q2177">
        <v>794</v>
      </c>
      <c r="R2177" t="s">
        <v>94</v>
      </c>
      <c r="S2177">
        <v>41.829512000000001</v>
      </c>
      <c r="T2177">
        <v>-72.635461000000006</v>
      </c>
      <c r="U2177">
        <v>2.5468333329999999</v>
      </c>
      <c r="V2177">
        <v>1</v>
      </c>
      <c r="W2177">
        <v>3.75</v>
      </c>
      <c r="X2177">
        <v>0</v>
      </c>
      <c r="Y2177">
        <v>928.16600000000005</v>
      </c>
      <c r="Z2177">
        <v>9001320001</v>
      </c>
      <c r="AA2177">
        <v>1098.0914547861</v>
      </c>
      <c r="AB2177" t="s">
        <v>54</v>
      </c>
      <c r="AC2177" t="s">
        <v>72</v>
      </c>
      <c r="AD2177" t="s">
        <v>54</v>
      </c>
      <c r="AE2177" t="s">
        <v>65</v>
      </c>
      <c r="AF2177" t="s">
        <v>10017</v>
      </c>
    </row>
    <row r="2178" spans="1:32" x14ac:dyDescent="0.3">
      <c r="A2178" t="s">
        <v>10018</v>
      </c>
      <c r="B2178" t="s">
        <v>10019</v>
      </c>
      <c r="C2178" t="s">
        <v>10020</v>
      </c>
      <c r="D2178" t="s">
        <v>10021</v>
      </c>
      <c r="E2178" t="s">
        <v>600</v>
      </c>
      <c r="F2178">
        <v>4</v>
      </c>
      <c r="G2178">
        <v>2022</v>
      </c>
      <c r="H2178" s="1">
        <v>44932.540709398148</v>
      </c>
      <c r="I2178" t="s">
        <v>8601</v>
      </c>
      <c r="J2178">
        <v>875</v>
      </c>
      <c r="K2178">
        <v>0</v>
      </c>
      <c r="L2178" t="s">
        <v>38</v>
      </c>
      <c r="M2178" t="s">
        <v>79</v>
      </c>
      <c r="Q2178">
        <v>875</v>
      </c>
      <c r="R2178" t="s">
        <v>86</v>
      </c>
      <c r="S2178">
        <v>29.293610999999999</v>
      </c>
      <c r="T2178">
        <v>-81.083055999999999</v>
      </c>
      <c r="U2178">
        <v>1.2749999999999999</v>
      </c>
      <c r="V2178">
        <v>1</v>
      </c>
      <c r="W2178">
        <v>8</v>
      </c>
      <c r="X2178">
        <v>0</v>
      </c>
      <c r="Y2178">
        <v>507.70909089999998</v>
      </c>
      <c r="Z2178">
        <v>12000183001</v>
      </c>
      <c r="AA2178">
        <v>2221.6775702139998</v>
      </c>
      <c r="AB2178" t="s">
        <v>54</v>
      </c>
      <c r="AC2178" t="s">
        <v>54</v>
      </c>
      <c r="AD2178" t="s">
        <v>54</v>
      </c>
      <c r="AE2178" t="s">
        <v>73</v>
      </c>
      <c r="AF2178" t="s">
        <v>10022</v>
      </c>
    </row>
    <row r="2179" spans="1:32" x14ac:dyDescent="0.3">
      <c r="A2179" t="s">
        <v>10023</v>
      </c>
      <c r="B2179" t="s">
        <v>10024</v>
      </c>
      <c r="C2179" t="s">
        <v>10025</v>
      </c>
      <c r="D2179" t="s">
        <v>811</v>
      </c>
      <c r="E2179" t="s">
        <v>93</v>
      </c>
      <c r="F2179">
        <v>4</v>
      </c>
      <c r="G2179">
        <v>2022</v>
      </c>
      <c r="H2179" s="1">
        <v>44952.381565763892</v>
      </c>
      <c r="I2179" t="s">
        <v>8601</v>
      </c>
      <c r="J2179">
        <v>870.97</v>
      </c>
      <c r="K2179">
        <v>0</v>
      </c>
      <c r="L2179" t="s">
        <v>38</v>
      </c>
      <c r="M2179" t="s">
        <v>79</v>
      </c>
      <c r="Q2179">
        <v>870.97</v>
      </c>
      <c r="R2179" t="s">
        <v>52</v>
      </c>
      <c r="S2179">
        <v>37.648448999999999</v>
      </c>
      <c r="T2179">
        <v>-87.513176999999999</v>
      </c>
      <c r="U2179">
        <v>2.618833333</v>
      </c>
      <c r="V2179">
        <v>1</v>
      </c>
      <c r="W2179">
        <v>8</v>
      </c>
      <c r="X2179">
        <v>2.5670000000000002</v>
      </c>
      <c r="Y2179">
        <v>955.17899999999997</v>
      </c>
      <c r="Z2179">
        <v>21000024002</v>
      </c>
      <c r="AA2179">
        <v>2048.6780872875001</v>
      </c>
      <c r="AB2179" t="s">
        <v>54</v>
      </c>
      <c r="AC2179" t="s">
        <v>64</v>
      </c>
      <c r="AD2179" t="s">
        <v>54</v>
      </c>
      <c r="AE2179" t="s">
        <v>73</v>
      </c>
      <c r="AF2179" t="s">
        <v>10026</v>
      </c>
    </row>
    <row r="2180" spans="1:32" x14ac:dyDescent="0.3">
      <c r="A2180" t="s">
        <v>10027</v>
      </c>
      <c r="B2180" t="s">
        <v>10028</v>
      </c>
      <c r="C2180" t="s">
        <v>10029</v>
      </c>
      <c r="D2180" t="s">
        <v>10030</v>
      </c>
      <c r="E2180" t="s">
        <v>247</v>
      </c>
      <c r="F2180">
        <v>1</v>
      </c>
      <c r="G2180">
        <v>2022</v>
      </c>
      <c r="H2180" s="1">
        <v>44966.563842777781</v>
      </c>
      <c r="I2180" t="s">
        <v>8601</v>
      </c>
      <c r="J2180">
        <v>855.64</v>
      </c>
      <c r="K2180">
        <v>0</v>
      </c>
      <c r="L2180" t="s">
        <v>38</v>
      </c>
      <c r="M2180" t="s">
        <v>79</v>
      </c>
      <c r="Q2180">
        <v>855.64</v>
      </c>
      <c r="R2180" t="s">
        <v>94</v>
      </c>
      <c r="S2180">
        <v>42.387695999999998</v>
      </c>
      <c r="T2180">
        <v>-72.537381999999994</v>
      </c>
      <c r="U2180">
        <v>3.6334166670000001</v>
      </c>
      <c r="V2180">
        <v>1</v>
      </c>
      <c r="W2180">
        <v>7.1</v>
      </c>
      <c r="X2180">
        <v>0</v>
      </c>
      <c r="Y2180">
        <v>1323.2449999999999</v>
      </c>
      <c r="Z2180">
        <v>25000045001</v>
      </c>
      <c r="AA2180">
        <v>2081.4569366840997</v>
      </c>
      <c r="AB2180" t="s">
        <v>54</v>
      </c>
      <c r="AC2180" t="s">
        <v>54</v>
      </c>
      <c r="AD2180" t="s">
        <v>54</v>
      </c>
      <c r="AE2180" t="s">
        <v>55</v>
      </c>
      <c r="AF2180" t="s">
        <v>10031</v>
      </c>
    </row>
    <row r="2181" spans="1:32" x14ac:dyDescent="0.3">
      <c r="A2181" t="s">
        <v>10032</v>
      </c>
      <c r="B2181" t="s">
        <v>10033</v>
      </c>
      <c r="C2181" t="s">
        <v>10034</v>
      </c>
      <c r="D2181" t="s">
        <v>9204</v>
      </c>
      <c r="E2181" t="s">
        <v>36</v>
      </c>
      <c r="F2181">
        <v>9</v>
      </c>
      <c r="G2181">
        <v>2022</v>
      </c>
      <c r="H2181" s="1">
        <v>44977.703852233797</v>
      </c>
      <c r="I2181" t="s">
        <v>8601</v>
      </c>
      <c r="J2181">
        <v>850</v>
      </c>
      <c r="K2181">
        <v>0</v>
      </c>
      <c r="L2181" t="s">
        <v>38</v>
      </c>
      <c r="M2181" t="s">
        <v>79</v>
      </c>
      <c r="Q2181">
        <v>850</v>
      </c>
      <c r="R2181" t="s">
        <v>94</v>
      </c>
      <c r="S2181">
        <v>33.591917000000002</v>
      </c>
      <c r="T2181">
        <v>-116.121703</v>
      </c>
      <c r="U2181">
        <v>5.2402499999999996</v>
      </c>
      <c r="V2181">
        <v>1</v>
      </c>
      <c r="W2181">
        <v>9.9</v>
      </c>
      <c r="X2181">
        <v>5.5</v>
      </c>
      <c r="Y2181">
        <v>1911.162</v>
      </c>
      <c r="AB2181" t="s">
        <v>118</v>
      </c>
      <c r="AC2181" t="s">
        <v>72</v>
      </c>
      <c r="AD2181" t="s">
        <v>54</v>
      </c>
      <c r="AE2181" t="s">
        <v>589</v>
      </c>
      <c r="AF2181" t="s">
        <v>10035</v>
      </c>
    </row>
    <row r="2182" spans="1:32" x14ac:dyDescent="0.3">
      <c r="A2182" t="s">
        <v>10036</v>
      </c>
      <c r="B2182" t="s">
        <v>10037</v>
      </c>
      <c r="C2182" t="s">
        <v>10038</v>
      </c>
      <c r="D2182" t="s">
        <v>10039</v>
      </c>
      <c r="E2182" t="s">
        <v>213</v>
      </c>
      <c r="F2182">
        <v>3</v>
      </c>
      <c r="G2182">
        <v>2022</v>
      </c>
      <c r="H2182" s="1">
        <v>44972.410759837963</v>
      </c>
      <c r="I2182" t="s">
        <v>8601</v>
      </c>
      <c r="J2182">
        <v>846.99</v>
      </c>
      <c r="K2182">
        <v>0</v>
      </c>
      <c r="L2182" t="s">
        <v>38</v>
      </c>
      <c r="M2182" t="s">
        <v>51</v>
      </c>
      <c r="N2182">
        <v>555.46</v>
      </c>
      <c r="R2182" t="s">
        <v>52</v>
      </c>
      <c r="S2182">
        <v>40.453906000000003</v>
      </c>
      <c r="T2182">
        <v>-78.426102999999998</v>
      </c>
      <c r="U2182">
        <v>7.1417999999999999</v>
      </c>
      <c r="V2182">
        <v>1</v>
      </c>
      <c r="W2182">
        <v>10.8</v>
      </c>
      <c r="X2182">
        <v>0</v>
      </c>
      <c r="Y2182">
        <v>2595.4096</v>
      </c>
      <c r="Z2182">
        <v>42004081002</v>
      </c>
      <c r="AA2182">
        <v>3183.1904858476</v>
      </c>
      <c r="AB2182" t="s">
        <v>177</v>
      </c>
      <c r="AC2182" t="s">
        <v>757</v>
      </c>
      <c r="AD2182" t="s">
        <v>54</v>
      </c>
      <c r="AE2182" t="s">
        <v>73</v>
      </c>
      <c r="AF2182" t="s">
        <v>10040</v>
      </c>
    </row>
    <row r="2183" spans="1:32" x14ac:dyDescent="0.3">
      <c r="A2183" t="s">
        <v>10041</v>
      </c>
      <c r="B2183" t="s">
        <v>10042</v>
      </c>
      <c r="C2183" t="s">
        <v>10043</v>
      </c>
      <c r="D2183" t="s">
        <v>10041</v>
      </c>
      <c r="E2183" t="s">
        <v>437</v>
      </c>
      <c r="F2183">
        <v>5</v>
      </c>
      <c r="G2183">
        <v>2022</v>
      </c>
      <c r="H2183" s="1">
        <v>44942.606844525464</v>
      </c>
      <c r="I2183" t="s">
        <v>8601</v>
      </c>
      <c r="J2183">
        <v>839.9</v>
      </c>
      <c r="K2183">
        <v>0</v>
      </c>
      <c r="L2183" t="s">
        <v>38</v>
      </c>
      <c r="M2183" t="s">
        <v>51</v>
      </c>
      <c r="N2183">
        <v>839.9</v>
      </c>
      <c r="R2183" t="s">
        <v>52</v>
      </c>
      <c r="S2183">
        <v>44.309722000000001</v>
      </c>
      <c r="T2183">
        <v>-93.266110999999995</v>
      </c>
      <c r="U2183">
        <v>3.6916666669999998</v>
      </c>
      <c r="V2183">
        <v>1</v>
      </c>
      <c r="W2183">
        <v>7</v>
      </c>
      <c r="X2183">
        <v>7</v>
      </c>
      <c r="Y2183">
        <v>1347.6</v>
      </c>
      <c r="Z2183">
        <v>27000020001</v>
      </c>
      <c r="AA2183">
        <v>1986.5803781528305</v>
      </c>
      <c r="AB2183" t="s">
        <v>53</v>
      </c>
      <c r="AC2183" t="s">
        <v>64</v>
      </c>
      <c r="AD2183" t="s">
        <v>54</v>
      </c>
      <c r="AE2183" t="s">
        <v>438</v>
      </c>
      <c r="AF2183" t="s">
        <v>10044</v>
      </c>
    </row>
    <row r="2184" spans="1:32" x14ac:dyDescent="0.3">
      <c r="A2184" t="s">
        <v>10045</v>
      </c>
      <c r="B2184" t="s">
        <v>10046</v>
      </c>
      <c r="C2184" t="s">
        <v>10047</v>
      </c>
      <c r="D2184" t="s">
        <v>10048</v>
      </c>
      <c r="E2184" t="s">
        <v>50</v>
      </c>
      <c r="F2184">
        <v>10</v>
      </c>
      <c r="G2184">
        <v>2022</v>
      </c>
      <c r="H2184" s="1">
        <v>44965.509846006942</v>
      </c>
      <c r="I2184" t="s">
        <v>8601</v>
      </c>
      <c r="J2184">
        <v>838</v>
      </c>
      <c r="K2184">
        <v>0</v>
      </c>
      <c r="L2184" t="s">
        <v>38</v>
      </c>
      <c r="M2184" t="s">
        <v>39</v>
      </c>
      <c r="N2184">
        <v>1064</v>
      </c>
      <c r="Q2184">
        <v>35</v>
      </c>
      <c r="R2184" t="s">
        <v>490</v>
      </c>
      <c r="S2184">
        <v>44.303604</v>
      </c>
      <c r="T2184">
        <v>-121.190186</v>
      </c>
      <c r="AB2184" t="s">
        <v>10049</v>
      </c>
      <c r="AC2184" t="s">
        <v>72</v>
      </c>
      <c r="AD2184" t="s">
        <v>54</v>
      </c>
      <c r="AE2184" t="s">
        <v>73</v>
      </c>
      <c r="AF2184" t="s">
        <v>10050</v>
      </c>
    </row>
    <row r="2185" spans="1:32" x14ac:dyDescent="0.3">
      <c r="A2185" t="s">
        <v>10051</v>
      </c>
      <c r="B2185" t="s">
        <v>10052</v>
      </c>
      <c r="C2185" t="s">
        <v>10052</v>
      </c>
      <c r="D2185" t="s">
        <v>10053</v>
      </c>
      <c r="E2185" t="s">
        <v>99</v>
      </c>
      <c r="F2185">
        <v>6</v>
      </c>
      <c r="G2185">
        <v>2022</v>
      </c>
      <c r="H2185" s="1">
        <v>44830.53819605324</v>
      </c>
      <c r="I2185" t="s">
        <v>8601</v>
      </c>
      <c r="J2185">
        <v>836.17089999999996</v>
      </c>
      <c r="K2185">
        <v>0</v>
      </c>
      <c r="L2185" t="s">
        <v>38</v>
      </c>
      <c r="M2185" t="s">
        <v>79</v>
      </c>
      <c r="Q2185">
        <v>836.17089999999996</v>
      </c>
      <c r="R2185" t="s">
        <v>94</v>
      </c>
      <c r="S2185">
        <v>32.947780000000002</v>
      </c>
      <c r="T2185">
        <v>-97.082499999999996</v>
      </c>
      <c r="U2185">
        <v>3.2039166670000001</v>
      </c>
      <c r="V2185">
        <v>1</v>
      </c>
      <c r="W2185">
        <v>5.75</v>
      </c>
      <c r="X2185">
        <v>5.75</v>
      </c>
      <c r="Y2185">
        <v>1170.1099999999999</v>
      </c>
      <c r="Z2185">
        <v>48004124001</v>
      </c>
      <c r="AA2185">
        <v>1653.5108473396001</v>
      </c>
      <c r="AB2185" t="s">
        <v>41</v>
      </c>
      <c r="AC2185" t="s">
        <v>54</v>
      </c>
      <c r="AD2185" t="s">
        <v>54</v>
      </c>
      <c r="AE2185" t="s">
        <v>65</v>
      </c>
      <c r="AF2185" t="s">
        <v>10054</v>
      </c>
    </row>
    <row r="2186" spans="1:32" x14ac:dyDescent="0.3">
      <c r="A2186" t="s">
        <v>3180</v>
      </c>
      <c r="B2186" t="s">
        <v>10055</v>
      </c>
      <c r="C2186" t="s">
        <v>10056</v>
      </c>
      <c r="D2186" t="s">
        <v>3180</v>
      </c>
      <c r="E2186" t="s">
        <v>437</v>
      </c>
      <c r="F2186">
        <v>5</v>
      </c>
      <c r="G2186">
        <v>2022</v>
      </c>
      <c r="H2186" s="1">
        <v>44908.585838449071</v>
      </c>
      <c r="I2186" t="s">
        <v>8601</v>
      </c>
      <c r="J2186">
        <v>835.59</v>
      </c>
      <c r="K2186">
        <v>0</v>
      </c>
      <c r="L2186" t="s">
        <v>38</v>
      </c>
      <c r="M2186" t="s">
        <v>51</v>
      </c>
      <c r="N2186">
        <v>835.59</v>
      </c>
      <c r="R2186" t="s">
        <v>52</v>
      </c>
      <c r="S2186">
        <v>43.6556</v>
      </c>
      <c r="T2186">
        <v>-92.973600000000005</v>
      </c>
      <c r="U2186">
        <v>5.0614666670000004</v>
      </c>
      <c r="V2186">
        <v>1</v>
      </c>
      <c r="W2186">
        <v>8.4749999999999996</v>
      </c>
      <c r="X2186">
        <v>8.4749999999999996</v>
      </c>
      <c r="Y2186">
        <v>1847.7185999999999</v>
      </c>
      <c r="Z2186">
        <v>27000005001</v>
      </c>
      <c r="AA2186">
        <v>2737.3981340538403</v>
      </c>
      <c r="AB2186" t="s">
        <v>53</v>
      </c>
      <c r="AC2186" t="s">
        <v>42</v>
      </c>
      <c r="AD2186" t="s">
        <v>54</v>
      </c>
      <c r="AE2186" t="s">
        <v>55</v>
      </c>
      <c r="AF2186" t="s">
        <v>10057</v>
      </c>
    </row>
    <row r="2187" spans="1:32" x14ac:dyDescent="0.3">
      <c r="A2187" t="s">
        <v>10058</v>
      </c>
      <c r="B2187" t="s">
        <v>10059</v>
      </c>
      <c r="C2187" t="s">
        <v>10060</v>
      </c>
      <c r="D2187" t="s">
        <v>704</v>
      </c>
      <c r="E2187" t="s">
        <v>111</v>
      </c>
      <c r="F2187">
        <v>4</v>
      </c>
      <c r="G2187">
        <v>2022</v>
      </c>
      <c r="H2187" s="1">
        <v>44939.601609108795</v>
      </c>
      <c r="I2187" t="s">
        <v>8601</v>
      </c>
      <c r="J2187">
        <v>826</v>
      </c>
      <c r="K2187">
        <v>0</v>
      </c>
      <c r="L2187" t="s">
        <v>38</v>
      </c>
      <c r="M2187" t="s">
        <v>51</v>
      </c>
      <c r="N2187">
        <v>676</v>
      </c>
      <c r="R2187" t="s">
        <v>86</v>
      </c>
      <c r="S2187">
        <v>33.410820000000001</v>
      </c>
      <c r="T2187">
        <v>-84.383070000000004</v>
      </c>
      <c r="U2187">
        <v>2.448</v>
      </c>
      <c r="V2187">
        <v>1</v>
      </c>
      <c r="W2187">
        <v>4.4000000000000004</v>
      </c>
      <c r="X2187">
        <v>1.4890000000000001</v>
      </c>
      <c r="Y2187">
        <v>892.86800000000005</v>
      </c>
      <c r="AB2187" t="s">
        <v>54</v>
      </c>
      <c r="AC2187" t="s">
        <v>64</v>
      </c>
      <c r="AD2187" t="s">
        <v>43</v>
      </c>
      <c r="AE2187" t="s">
        <v>73</v>
      </c>
      <c r="AF2187" t="s">
        <v>10061</v>
      </c>
    </row>
    <row r="2188" spans="1:32" x14ac:dyDescent="0.3">
      <c r="A2188" t="s">
        <v>10062</v>
      </c>
      <c r="B2188" t="s">
        <v>10063</v>
      </c>
      <c r="C2188" t="s">
        <v>10064</v>
      </c>
      <c r="D2188" t="s">
        <v>10065</v>
      </c>
      <c r="E2188" t="s">
        <v>136</v>
      </c>
      <c r="F2188">
        <v>4</v>
      </c>
      <c r="G2188">
        <v>2022</v>
      </c>
      <c r="H2188" s="1">
        <v>44985.389584618053</v>
      </c>
      <c r="I2188" t="s">
        <v>8601</v>
      </c>
      <c r="J2188">
        <v>825</v>
      </c>
      <c r="K2188">
        <v>0</v>
      </c>
      <c r="L2188" t="s">
        <v>38</v>
      </c>
      <c r="M2188" t="s">
        <v>79</v>
      </c>
      <c r="Q2188">
        <v>825</v>
      </c>
      <c r="R2188" t="s">
        <v>52</v>
      </c>
      <c r="S2188">
        <v>35.396991</v>
      </c>
      <c r="T2188">
        <v>-78.801536999999996</v>
      </c>
      <c r="U2188">
        <v>3.95905</v>
      </c>
      <c r="V2188">
        <v>1</v>
      </c>
      <c r="W2188">
        <v>7.5</v>
      </c>
      <c r="X2188">
        <v>0</v>
      </c>
      <c r="Y2188">
        <v>1444.1401000000001</v>
      </c>
      <c r="Z2188">
        <v>37004306001</v>
      </c>
      <c r="AA2188">
        <v>1475.0482228469998</v>
      </c>
      <c r="AB2188" t="s">
        <v>53</v>
      </c>
      <c r="AC2188" t="s">
        <v>54</v>
      </c>
      <c r="AD2188" t="s">
        <v>54</v>
      </c>
      <c r="AE2188" t="s">
        <v>438</v>
      </c>
      <c r="AF2188" t="s">
        <v>10066</v>
      </c>
    </row>
    <row r="2189" spans="1:32" x14ac:dyDescent="0.3">
      <c r="A2189" t="s">
        <v>10067</v>
      </c>
      <c r="B2189" t="s">
        <v>10068</v>
      </c>
      <c r="C2189" t="s">
        <v>10069</v>
      </c>
      <c r="D2189" t="s">
        <v>10070</v>
      </c>
      <c r="E2189" t="s">
        <v>192</v>
      </c>
      <c r="F2189">
        <v>4</v>
      </c>
      <c r="G2189">
        <v>2022</v>
      </c>
      <c r="H2189" s="1">
        <v>44970.621949085646</v>
      </c>
      <c r="I2189" t="s">
        <v>8601</v>
      </c>
      <c r="J2189">
        <v>822.65</v>
      </c>
      <c r="K2189">
        <v>0</v>
      </c>
      <c r="L2189" t="s">
        <v>38</v>
      </c>
      <c r="M2189" t="s">
        <v>79</v>
      </c>
      <c r="Q2189">
        <v>822.65</v>
      </c>
      <c r="R2189" t="s">
        <v>94</v>
      </c>
      <c r="S2189">
        <v>31.253299999999999</v>
      </c>
      <c r="T2189">
        <v>-85.504300000000001</v>
      </c>
      <c r="U2189">
        <v>5.2583333330000004</v>
      </c>
      <c r="V2189">
        <v>1</v>
      </c>
      <c r="W2189">
        <v>12</v>
      </c>
      <c r="X2189">
        <v>6.52</v>
      </c>
      <c r="Y2189">
        <v>1919.73</v>
      </c>
      <c r="Z2189">
        <v>1000049005</v>
      </c>
      <c r="AA2189">
        <v>3245.1060902633999</v>
      </c>
      <c r="AB2189" t="s">
        <v>54</v>
      </c>
      <c r="AC2189" t="s">
        <v>54</v>
      </c>
      <c r="AD2189" t="s">
        <v>54</v>
      </c>
      <c r="AE2189" t="s">
        <v>73</v>
      </c>
      <c r="AF2189" t="s">
        <v>10071</v>
      </c>
    </row>
    <row r="2190" spans="1:32" x14ac:dyDescent="0.3">
      <c r="A2190" t="s">
        <v>10072</v>
      </c>
      <c r="B2190" t="s">
        <v>10073</v>
      </c>
      <c r="C2190" t="s">
        <v>10074</v>
      </c>
      <c r="D2190" t="s">
        <v>10075</v>
      </c>
      <c r="E2190" t="s">
        <v>777</v>
      </c>
      <c r="F2190">
        <v>9</v>
      </c>
      <c r="G2190">
        <v>2022</v>
      </c>
      <c r="H2190" s="1">
        <v>44964.440504675928</v>
      </c>
      <c r="I2190" t="s">
        <v>8601</v>
      </c>
      <c r="J2190">
        <v>822</v>
      </c>
      <c r="K2190">
        <v>0</v>
      </c>
      <c r="L2190" t="s">
        <v>38</v>
      </c>
      <c r="M2190" t="s">
        <v>79</v>
      </c>
      <c r="Q2190">
        <v>822</v>
      </c>
      <c r="R2190" t="s">
        <v>52</v>
      </c>
      <c r="S2190">
        <v>39.161648999999997</v>
      </c>
      <c r="T2190">
        <v>-119.733367</v>
      </c>
      <c r="Z2190">
        <v>32000014001</v>
      </c>
      <c r="AA2190">
        <v>2494.834648519</v>
      </c>
      <c r="AB2190" t="s">
        <v>53</v>
      </c>
      <c r="AC2190" t="s">
        <v>54</v>
      </c>
      <c r="AD2190" t="s">
        <v>54</v>
      </c>
      <c r="AE2190" t="s">
        <v>73</v>
      </c>
      <c r="AF2190" t="s">
        <v>10076</v>
      </c>
    </row>
    <row r="2191" spans="1:32" x14ac:dyDescent="0.3">
      <c r="A2191" t="s">
        <v>10077</v>
      </c>
      <c r="B2191" t="s">
        <v>10078</v>
      </c>
      <c r="C2191" t="s">
        <v>10079</v>
      </c>
      <c r="D2191" t="s">
        <v>10080</v>
      </c>
      <c r="E2191" t="s">
        <v>600</v>
      </c>
      <c r="F2191">
        <v>4</v>
      </c>
      <c r="G2191">
        <v>2022</v>
      </c>
      <c r="H2191" s="1">
        <v>44959.349185474537</v>
      </c>
      <c r="I2191" t="s">
        <v>8601</v>
      </c>
      <c r="J2191">
        <v>817.7</v>
      </c>
      <c r="K2191">
        <v>0</v>
      </c>
      <c r="L2191" t="s">
        <v>38</v>
      </c>
      <c r="M2191" t="s">
        <v>79</v>
      </c>
      <c r="Q2191">
        <v>817.7</v>
      </c>
      <c r="R2191" t="s">
        <v>94</v>
      </c>
      <c r="S2191">
        <v>27.132068</v>
      </c>
      <c r="T2191">
        <v>-80.188661999999994</v>
      </c>
      <c r="AB2191" t="s">
        <v>41</v>
      </c>
      <c r="AC2191" t="s">
        <v>54</v>
      </c>
      <c r="AD2191" t="s">
        <v>54</v>
      </c>
      <c r="AE2191" t="s">
        <v>73</v>
      </c>
      <c r="AF2191" t="s">
        <v>10081</v>
      </c>
    </row>
    <row r="2192" spans="1:32" x14ac:dyDescent="0.3">
      <c r="A2192" t="s">
        <v>10082</v>
      </c>
      <c r="B2192" t="s">
        <v>10083</v>
      </c>
      <c r="C2192" t="s">
        <v>10084</v>
      </c>
      <c r="D2192" t="s">
        <v>10085</v>
      </c>
      <c r="E2192" t="s">
        <v>854</v>
      </c>
      <c r="F2192">
        <v>8</v>
      </c>
      <c r="G2192">
        <v>2022</v>
      </c>
      <c r="H2192" s="1">
        <v>44937.544074155092</v>
      </c>
      <c r="I2192" t="s">
        <v>8601</v>
      </c>
      <c r="J2192">
        <v>816</v>
      </c>
      <c r="K2192">
        <v>0</v>
      </c>
      <c r="L2192" t="s">
        <v>38</v>
      </c>
      <c r="M2192" t="s">
        <v>79</v>
      </c>
      <c r="Q2192">
        <v>816</v>
      </c>
      <c r="R2192" t="s">
        <v>52</v>
      </c>
      <c r="S2192">
        <v>40.727862999999999</v>
      </c>
      <c r="T2192">
        <v>-112.07399700000001</v>
      </c>
      <c r="U2192">
        <v>2.490583333</v>
      </c>
      <c r="V2192">
        <v>2</v>
      </c>
      <c r="W2192">
        <v>3.3</v>
      </c>
      <c r="X2192">
        <v>0</v>
      </c>
      <c r="Y2192">
        <v>909.50099999999998</v>
      </c>
      <c r="Z2192">
        <v>49000063001</v>
      </c>
      <c r="AA2192">
        <v>1292.9435039770001</v>
      </c>
      <c r="AB2192" t="s">
        <v>54</v>
      </c>
      <c r="AC2192" t="s">
        <v>64</v>
      </c>
      <c r="AD2192" t="s">
        <v>54</v>
      </c>
      <c r="AE2192" t="s">
        <v>54</v>
      </c>
      <c r="AF2192" t="s">
        <v>10086</v>
      </c>
    </row>
    <row r="2193" spans="1:32" x14ac:dyDescent="0.3">
      <c r="A2193" t="s">
        <v>10087</v>
      </c>
      <c r="B2193" t="s">
        <v>10088</v>
      </c>
      <c r="C2193" t="s">
        <v>10089</v>
      </c>
      <c r="D2193" t="s">
        <v>3463</v>
      </c>
      <c r="E2193" t="s">
        <v>207</v>
      </c>
      <c r="F2193">
        <v>4</v>
      </c>
      <c r="G2193">
        <v>2022</v>
      </c>
      <c r="H2193" s="1">
        <v>44950.313108101851</v>
      </c>
      <c r="I2193" t="s">
        <v>8601</v>
      </c>
      <c r="J2193">
        <v>812.16</v>
      </c>
      <c r="K2193">
        <v>0</v>
      </c>
      <c r="L2193" t="s">
        <v>38</v>
      </c>
      <c r="M2193" t="s">
        <v>79</v>
      </c>
      <c r="Q2193">
        <v>812.16</v>
      </c>
      <c r="R2193" t="s">
        <v>52</v>
      </c>
      <c r="S2193">
        <v>35.892499999999998</v>
      </c>
      <c r="T2193">
        <v>-84.243899999999996</v>
      </c>
      <c r="U2193">
        <v>3.817541667</v>
      </c>
      <c r="V2193">
        <v>1</v>
      </c>
      <c r="W2193">
        <v>10</v>
      </c>
      <c r="X2193">
        <v>4.1519909999999998</v>
      </c>
      <c r="Y2193">
        <v>1392.2041999999999</v>
      </c>
      <c r="AB2193" t="s">
        <v>41</v>
      </c>
      <c r="AC2193" t="s">
        <v>54</v>
      </c>
      <c r="AD2193" t="s">
        <v>54</v>
      </c>
      <c r="AE2193" t="s">
        <v>73</v>
      </c>
      <c r="AF2193" t="s">
        <v>10090</v>
      </c>
    </row>
    <row r="2194" spans="1:32" x14ac:dyDescent="0.3">
      <c r="A2194" t="s">
        <v>10091</v>
      </c>
      <c r="B2194" t="s">
        <v>10092</v>
      </c>
      <c r="C2194" t="s">
        <v>10093</v>
      </c>
      <c r="D2194" t="s">
        <v>6796</v>
      </c>
      <c r="E2194" t="s">
        <v>213</v>
      </c>
      <c r="F2194">
        <v>3</v>
      </c>
      <c r="G2194">
        <v>2022</v>
      </c>
      <c r="H2194" s="1">
        <v>44973.390055949072</v>
      </c>
      <c r="I2194" t="s">
        <v>8601</v>
      </c>
      <c r="J2194">
        <v>802</v>
      </c>
      <c r="K2194">
        <v>0</v>
      </c>
      <c r="L2194" t="s">
        <v>38</v>
      </c>
      <c r="M2194" t="s">
        <v>39</v>
      </c>
      <c r="N2194">
        <v>295</v>
      </c>
      <c r="Q2194">
        <v>523.91999999999996</v>
      </c>
      <c r="R2194" t="s">
        <v>568</v>
      </c>
      <c r="S2194">
        <v>40.337513000000001</v>
      </c>
      <c r="T2194">
        <v>-76.462429</v>
      </c>
      <c r="U2194">
        <v>5.3287500000000003</v>
      </c>
      <c r="V2194">
        <v>1</v>
      </c>
      <c r="W2194">
        <v>8</v>
      </c>
      <c r="X2194">
        <v>0</v>
      </c>
      <c r="Y2194">
        <v>1943.654</v>
      </c>
      <c r="Z2194">
        <v>42001013001</v>
      </c>
      <c r="AA2194">
        <v>2549.4660641800001</v>
      </c>
      <c r="AB2194" t="s">
        <v>53</v>
      </c>
      <c r="AC2194" t="s">
        <v>42</v>
      </c>
      <c r="AD2194" t="s">
        <v>537</v>
      </c>
      <c r="AE2194" t="s">
        <v>73</v>
      </c>
      <c r="AF2194" t="s">
        <v>10094</v>
      </c>
    </row>
    <row r="2195" spans="1:32" x14ac:dyDescent="0.3">
      <c r="A2195" t="s">
        <v>10095</v>
      </c>
      <c r="B2195" t="s">
        <v>10096</v>
      </c>
      <c r="C2195" t="s">
        <v>10097</v>
      </c>
      <c r="D2195" t="s">
        <v>10098</v>
      </c>
      <c r="E2195" t="s">
        <v>525</v>
      </c>
      <c r="F2195">
        <v>2</v>
      </c>
      <c r="G2195">
        <v>2022</v>
      </c>
      <c r="H2195" s="1">
        <v>44951.438769594904</v>
      </c>
      <c r="I2195" t="s">
        <v>8601</v>
      </c>
      <c r="J2195">
        <v>796.07</v>
      </c>
      <c r="K2195">
        <v>0</v>
      </c>
      <c r="L2195" t="s">
        <v>38</v>
      </c>
      <c r="M2195" t="s">
        <v>79</v>
      </c>
      <c r="Q2195">
        <v>796.07</v>
      </c>
      <c r="R2195" t="s">
        <v>86</v>
      </c>
      <c r="S2195">
        <v>40.838529999999999</v>
      </c>
      <c r="T2195">
        <v>-74.310119999999998</v>
      </c>
      <c r="U2195">
        <v>4.1675000000000004</v>
      </c>
      <c r="V2195">
        <v>1</v>
      </c>
      <c r="W2195">
        <v>4.5</v>
      </c>
      <c r="X2195">
        <v>3.8</v>
      </c>
      <c r="Y2195">
        <v>1519.78</v>
      </c>
      <c r="Z2195">
        <v>34001156001</v>
      </c>
      <c r="AA2195">
        <v>1549.7111575837</v>
      </c>
      <c r="AB2195" t="s">
        <v>54</v>
      </c>
      <c r="AC2195" t="s">
        <v>54</v>
      </c>
      <c r="AD2195" t="s">
        <v>54</v>
      </c>
      <c r="AE2195" t="s">
        <v>73</v>
      </c>
      <c r="AF2195" t="s">
        <v>10099</v>
      </c>
    </row>
    <row r="2196" spans="1:32" x14ac:dyDescent="0.3">
      <c r="A2196" t="s">
        <v>10100</v>
      </c>
      <c r="B2196" t="s">
        <v>10101</v>
      </c>
      <c r="C2196" t="s">
        <v>10101</v>
      </c>
      <c r="D2196" t="s">
        <v>10102</v>
      </c>
      <c r="E2196" t="s">
        <v>99</v>
      </c>
      <c r="F2196">
        <v>6</v>
      </c>
      <c r="G2196">
        <v>2022</v>
      </c>
      <c r="H2196" s="1">
        <v>44830.494500775465</v>
      </c>
      <c r="I2196" t="s">
        <v>8601</v>
      </c>
      <c r="J2196">
        <v>794</v>
      </c>
      <c r="K2196">
        <v>0</v>
      </c>
      <c r="L2196" t="s">
        <v>38</v>
      </c>
      <c r="M2196" t="s">
        <v>79</v>
      </c>
      <c r="Q2196">
        <v>794</v>
      </c>
      <c r="R2196" t="s">
        <v>94</v>
      </c>
      <c r="S2196">
        <v>32.747650999999998</v>
      </c>
      <c r="T2196">
        <v>-97.769408999999996</v>
      </c>
      <c r="U2196">
        <v>5.5259700000000009</v>
      </c>
      <c r="V2196">
        <v>3</v>
      </c>
      <c r="W2196">
        <v>4.5</v>
      </c>
      <c r="X2196">
        <v>4.5</v>
      </c>
      <c r="Y2196">
        <v>978.49019999999996</v>
      </c>
      <c r="Z2196">
        <v>48004143001</v>
      </c>
      <c r="AA2196">
        <v>1638.9424698300002</v>
      </c>
      <c r="AB2196" t="s">
        <v>41</v>
      </c>
      <c r="AC2196" t="s">
        <v>54</v>
      </c>
      <c r="AD2196" t="s">
        <v>54</v>
      </c>
      <c r="AE2196" t="s">
        <v>73</v>
      </c>
      <c r="AF2196" t="s">
        <v>10103</v>
      </c>
    </row>
    <row r="2197" spans="1:32" x14ac:dyDescent="0.3">
      <c r="A2197" t="s">
        <v>10104</v>
      </c>
      <c r="B2197" t="s">
        <v>10105</v>
      </c>
      <c r="C2197" t="s">
        <v>10106</v>
      </c>
      <c r="D2197" t="s">
        <v>9912</v>
      </c>
      <c r="E2197" t="s">
        <v>600</v>
      </c>
      <c r="F2197">
        <v>4</v>
      </c>
      <c r="G2197">
        <v>2022</v>
      </c>
      <c r="H2197" s="1">
        <v>44938.508247696758</v>
      </c>
      <c r="I2197" t="s">
        <v>8601</v>
      </c>
      <c r="J2197">
        <v>793</v>
      </c>
      <c r="K2197">
        <v>0</v>
      </c>
      <c r="L2197" t="s">
        <v>38</v>
      </c>
      <c r="M2197" t="s">
        <v>79</v>
      </c>
      <c r="Q2197">
        <v>793</v>
      </c>
      <c r="R2197" t="s">
        <v>94</v>
      </c>
      <c r="S2197">
        <v>26.541003</v>
      </c>
      <c r="T2197">
        <v>-81.904221000000007</v>
      </c>
      <c r="U2197">
        <v>1.1654166669999999</v>
      </c>
      <c r="V2197">
        <v>1</v>
      </c>
      <c r="W2197">
        <v>5</v>
      </c>
      <c r="X2197">
        <v>1.21</v>
      </c>
      <c r="Y2197">
        <v>427.041</v>
      </c>
      <c r="Z2197">
        <v>12000126022</v>
      </c>
      <c r="AA2197">
        <v>1425.8799487521001</v>
      </c>
      <c r="AB2197" t="s">
        <v>54</v>
      </c>
      <c r="AC2197" t="s">
        <v>54</v>
      </c>
      <c r="AD2197" t="s">
        <v>54</v>
      </c>
      <c r="AE2197" t="s">
        <v>73</v>
      </c>
      <c r="AF2197" t="s">
        <v>10107</v>
      </c>
    </row>
    <row r="2198" spans="1:32" x14ac:dyDescent="0.3">
      <c r="A2198" t="s">
        <v>10108</v>
      </c>
      <c r="B2198" t="s">
        <v>10109</v>
      </c>
      <c r="C2198" t="s">
        <v>10110</v>
      </c>
      <c r="D2198" t="s">
        <v>10111</v>
      </c>
      <c r="E2198" t="s">
        <v>36</v>
      </c>
      <c r="F2198">
        <v>9</v>
      </c>
      <c r="G2198">
        <v>2022</v>
      </c>
      <c r="H2198" s="1">
        <v>44949.560006979169</v>
      </c>
      <c r="I2198" t="s">
        <v>8601</v>
      </c>
      <c r="J2198">
        <v>792.51</v>
      </c>
      <c r="K2198">
        <v>0</v>
      </c>
      <c r="L2198" t="s">
        <v>38</v>
      </c>
      <c r="M2198" t="s">
        <v>79</v>
      </c>
      <c r="Q2198">
        <v>792.51</v>
      </c>
      <c r="R2198" t="s">
        <v>52</v>
      </c>
      <c r="S2198">
        <v>34.003979999999999</v>
      </c>
      <c r="T2198">
        <v>-117.063109</v>
      </c>
      <c r="U2198">
        <v>3.559166667</v>
      </c>
      <c r="V2198">
        <v>2</v>
      </c>
      <c r="W2198">
        <v>8</v>
      </c>
      <c r="X2198">
        <v>8</v>
      </c>
      <c r="Y2198">
        <v>1299.4000000000001</v>
      </c>
      <c r="Z2198">
        <v>6008019001</v>
      </c>
      <c r="AA2198">
        <v>2048.6780872875001</v>
      </c>
      <c r="AB2198" t="s">
        <v>53</v>
      </c>
      <c r="AC2198" t="s">
        <v>54</v>
      </c>
      <c r="AD2198" t="s">
        <v>54</v>
      </c>
      <c r="AE2198" t="s">
        <v>55</v>
      </c>
      <c r="AF2198" t="s">
        <v>10112</v>
      </c>
    </row>
    <row r="2199" spans="1:32" x14ac:dyDescent="0.3">
      <c r="A2199" t="s">
        <v>10113</v>
      </c>
      <c r="B2199" t="s">
        <v>10114</v>
      </c>
      <c r="C2199" t="s">
        <v>10115</v>
      </c>
      <c r="D2199" t="s">
        <v>10116</v>
      </c>
      <c r="E2199" t="s">
        <v>1713</v>
      </c>
      <c r="F2199">
        <v>1</v>
      </c>
      <c r="G2199">
        <v>2022</v>
      </c>
      <c r="H2199" s="1">
        <v>44967.58270648148</v>
      </c>
      <c r="I2199" t="s">
        <v>8601</v>
      </c>
      <c r="J2199">
        <v>788</v>
      </c>
      <c r="K2199">
        <v>0</v>
      </c>
      <c r="L2199" t="s">
        <v>38</v>
      </c>
      <c r="M2199" t="s">
        <v>79</v>
      </c>
      <c r="Q2199">
        <v>788</v>
      </c>
      <c r="R2199" t="s">
        <v>94</v>
      </c>
      <c r="S2199">
        <v>43.63888</v>
      </c>
      <c r="T2199">
        <v>-70.256460000000004</v>
      </c>
      <c r="U2199">
        <v>5.3863583330000004</v>
      </c>
      <c r="V2199">
        <v>1</v>
      </c>
      <c r="W2199">
        <v>9.3000000000000007</v>
      </c>
      <c r="X2199">
        <v>0</v>
      </c>
      <c r="Y2199">
        <v>654.93703330000005</v>
      </c>
      <c r="Z2199">
        <v>23000003001</v>
      </c>
      <c r="AA2199">
        <v>3538.2946876440997</v>
      </c>
      <c r="AB2199" t="s">
        <v>54</v>
      </c>
      <c r="AC2199" t="s">
        <v>54</v>
      </c>
      <c r="AD2199" t="s">
        <v>54</v>
      </c>
      <c r="AE2199" t="s">
        <v>73</v>
      </c>
      <c r="AF2199" t="s">
        <v>10117</v>
      </c>
    </row>
    <row r="2200" spans="1:32" x14ac:dyDescent="0.3">
      <c r="A2200" t="s">
        <v>10118</v>
      </c>
      <c r="B2200" t="s">
        <v>10119</v>
      </c>
      <c r="C2200" t="s">
        <v>10120</v>
      </c>
      <c r="D2200" t="s">
        <v>10121</v>
      </c>
      <c r="E2200" t="s">
        <v>213</v>
      </c>
      <c r="F2200">
        <v>3</v>
      </c>
      <c r="G2200">
        <v>2022</v>
      </c>
      <c r="H2200" s="1">
        <v>44985.359938310183</v>
      </c>
      <c r="I2200" t="s">
        <v>8601</v>
      </c>
      <c r="J2200">
        <v>780.76</v>
      </c>
      <c r="K2200">
        <v>0</v>
      </c>
      <c r="L2200" t="s">
        <v>38</v>
      </c>
      <c r="M2200" t="s">
        <v>79</v>
      </c>
      <c r="Q2200">
        <v>780.76</v>
      </c>
      <c r="R2200" t="s">
        <v>52</v>
      </c>
      <c r="S2200">
        <v>40.719119999999997</v>
      </c>
      <c r="T2200">
        <v>-80.143529999999998</v>
      </c>
      <c r="U2200">
        <v>3.7654999999999998</v>
      </c>
      <c r="V2200">
        <v>1</v>
      </c>
      <c r="W2200">
        <v>6</v>
      </c>
      <c r="X2200">
        <v>0</v>
      </c>
      <c r="Y2200">
        <v>1370.883</v>
      </c>
      <c r="Z2200">
        <v>42005431001</v>
      </c>
      <c r="AA2200">
        <v>1207.3542861080998</v>
      </c>
      <c r="AB2200" t="s">
        <v>54</v>
      </c>
      <c r="AC2200" t="s">
        <v>54</v>
      </c>
      <c r="AD2200" t="s">
        <v>215</v>
      </c>
      <c r="AE2200" t="s">
        <v>55</v>
      </c>
      <c r="AF2200" t="s">
        <v>10122</v>
      </c>
    </row>
    <row r="2201" spans="1:32" x14ac:dyDescent="0.3">
      <c r="A2201" t="s">
        <v>10123</v>
      </c>
      <c r="B2201" t="s">
        <v>10124</v>
      </c>
      <c r="C2201" t="s">
        <v>10125</v>
      </c>
      <c r="D2201" t="s">
        <v>10126</v>
      </c>
      <c r="E2201" t="s">
        <v>111</v>
      </c>
      <c r="F2201">
        <v>4</v>
      </c>
      <c r="G2201">
        <v>2022</v>
      </c>
      <c r="H2201" s="1">
        <v>44957.442629884259</v>
      </c>
      <c r="I2201" t="s">
        <v>8601</v>
      </c>
      <c r="J2201">
        <v>776.4</v>
      </c>
      <c r="K2201">
        <v>0</v>
      </c>
      <c r="L2201" t="s">
        <v>38</v>
      </c>
      <c r="M2201" t="s">
        <v>51</v>
      </c>
      <c r="N2201">
        <v>776.4</v>
      </c>
      <c r="R2201" t="s">
        <v>52</v>
      </c>
      <c r="S2201">
        <v>33.592269999999999</v>
      </c>
      <c r="T2201">
        <v>-82.139771999999994</v>
      </c>
      <c r="U2201">
        <v>4.4291666669999996</v>
      </c>
      <c r="V2201">
        <v>1</v>
      </c>
      <c r="W2201">
        <v>12</v>
      </c>
      <c r="X2201">
        <v>5.1100000000000003</v>
      </c>
      <c r="Y2201">
        <v>1617.0619999999999</v>
      </c>
      <c r="Z2201">
        <v>13000999022</v>
      </c>
      <c r="AA2201">
        <v>2722.4655471064998</v>
      </c>
      <c r="AB2201" t="s">
        <v>41</v>
      </c>
      <c r="AC2201" t="s">
        <v>54</v>
      </c>
      <c r="AD2201" t="s">
        <v>54</v>
      </c>
      <c r="AE2201" t="s">
        <v>73</v>
      </c>
      <c r="AF2201" t="s">
        <v>10127</v>
      </c>
    </row>
    <row r="2202" spans="1:32" x14ac:dyDescent="0.3">
      <c r="A2202" t="s">
        <v>10128</v>
      </c>
      <c r="B2202" t="s">
        <v>10129</v>
      </c>
      <c r="C2202" t="s">
        <v>10129</v>
      </c>
      <c r="D2202" t="s">
        <v>10130</v>
      </c>
      <c r="E2202" t="s">
        <v>99</v>
      </c>
      <c r="F2202">
        <v>6</v>
      </c>
      <c r="G2202">
        <v>2022</v>
      </c>
      <c r="H2202" s="1">
        <v>44810.58112333333</v>
      </c>
      <c r="I2202" t="s">
        <v>8601</v>
      </c>
      <c r="J2202">
        <v>773.91</v>
      </c>
      <c r="K2202">
        <v>0</v>
      </c>
      <c r="L2202" t="s">
        <v>38</v>
      </c>
      <c r="M2202" t="s">
        <v>679</v>
      </c>
      <c r="O2202">
        <v>1</v>
      </c>
      <c r="R2202" t="s">
        <v>52</v>
      </c>
      <c r="S2202">
        <v>30.641197999999999</v>
      </c>
      <c r="T2202">
        <v>-96.320498000000001</v>
      </c>
      <c r="U2202">
        <v>4.8133333330000001</v>
      </c>
      <c r="V2202">
        <v>1</v>
      </c>
      <c r="W2202">
        <v>8</v>
      </c>
      <c r="X2202">
        <v>0</v>
      </c>
      <c r="Y2202">
        <v>1756.45</v>
      </c>
      <c r="Z2202">
        <v>48003040001</v>
      </c>
      <c r="AA2202">
        <v>2294.519457762</v>
      </c>
      <c r="AB2202" t="s">
        <v>41</v>
      </c>
      <c r="AC2202" t="s">
        <v>64</v>
      </c>
      <c r="AD2202" t="s">
        <v>43</v>
      </c>
      <c r="AE2202" t="s">
        <v>73</v>
      </c>
      <c r="AF2202" t="s">
        <v>10131</v>
      </c>
    </row>
    <row r="2203" spans="1:32" x14ac:dyDescent="0.3">
      <c r="A2203" t="s">
        <v>10132</v>
      </c>
      <c r="B2203" t="s">
        <v>10133</v>
      </c>
      <c r="C2203" t="s">
        <v>10134</v>
      </c>
      <c r="D2203" t="s">
        <v>10135</v>
      </c>
      <c r="E2203" t="s">
        <v>247</v>
      </c>
      <c r="F2203">
        <v>1</v>
      </c>
      <c r="G2203">
        <v>2022</v>
      </c>
      <c r="H2203" s="1">
        <v>44957.558857905089</v>
      </c>
      <c r="I2203" t="s">
        <v>8601</v>
      </c>
      <c r="J2203">
        <v>771.66399999999999</v>
      </c>
      <c r="K2203">
        <v>0</v>
      </c>
      <c r="L2203" t="s">
        <v>38</v>
      </c>
      <c r="M2203" t="s">
        <v>79</v>
      </c>
      <c r="Q2203">
        <v>771.66399999999999</v>
      </c>
      <c r="R2203" t="s">
        <v>94</v>
      </c>
      <c r="S2203">
        <v>41.951934999999999</v>
      </c>
      <c r="T2203">
        <v>-71.145916</v>
      </c>
      <c r="U2203">
        <v>2.2066666669999999</v>
      </c>
      <c r="V2203">
        <v>1</v>
      </c>
      <c r="W2203">
        <v>3.14</v>
      </c>
      <c r="X2203">
        <v>0</v>
      </c>
      <c r="Y2203">
        <v>805.19</v>
      </c>
      <c r="Z2203">
        <v>25000245001</v>
      </c>
      <c r="AA2203">
        <v>1764.5947258503004</v>
      </c>
      <c r="AB2203" t="s">
        <v>54</v>
      </c>
      <c r="AC2203" t="s">
        <v>54</v>
      </c>
      <c r="AD2203" t="s">
        <v>54</v>
      </c>
      <c r="AE2203" t="s">
        <v>44</v>
      </c>
      <c r="AF2203" t="s">
        <v>10136</v>
      </c>
    </row>
    <row r="2204" spans="1:32" x14ac:dyDescent="0.3">
      <c r="A2204" t="s">
        <v>10137</v>
      </c>
      <c r="B2204" t="s">
        <v>10138</v>
      </c>
      <c r="C2204" t="s">
        <v>10139</v>
      </c>
      <c r="D2204" t="s">
        <v>10140</v>
      </c>
      <c r="E2204" t="s">
        <v>111</v>
      </c>
      <c r="F2204">
        <v>4</v>
      </c>
      <c r="G2204">
        <v>2022</v>
      </c>
      <c r="H2204" s="1">
        <v>44938.645578530093</v>
      </c>
      <c r="I2204" t="s">
        <v>8601</v>
      </c>
      <c r="J2204">
        <v>767.73</v>
      </c>
      <c r="K2204">
        <v>0</v>
      </c>
      <c r="L2204" t="s">
        <v>38</v>
      </c>
      <c r="M2204" t="s">
        <v>79</v>
      </c>
      <c r="Q2204">
        <v>767.73</v>
      </c>
      <c r="R2204" t="s">
        <v>94</v>
      </c>
      <c r="S2204">
        <v>34.196083000000002</v>
      </c>
      <c r="T2204">
        <v>-84.186555999999996</v>
      </c>
      <c r="U2204">
        <v>2.9750000000000001</v>
      </c>
      <c r="V2204">
        <v>1</v>
      </c>
      <c r="W2204">
        <v>0</v>
      </c>
      <c r="X2204">
        <v>0</v>
      </c>
      <c r="Y2204">
        <v>1085.96</v>
      </c>
      <c r="AB2204" t="s">
        <v>41</v>
      </c>
      <c r="AC2204" t="s">
        <v>54</v>
      </c>
      <c r="AD2204" t="s">
        <v>54</v>
      </c>
      <c r="AE2204" t="s">
        <v>73</v>
      </c>
      <c r="AF2204" t="s">
        <v>10141</v>
      </c>
    </row>
    <row r="2205" spans="1:32" x14ac:dyDescent="0.3">
      <c r="A2205" t="s">
        <v>10142</v>
      </c>
      <c r="B2205" t="s">
        <v>10143</v>
      </c>
      <c r="C2205" t="s">
        <v>10144</v>
      </c>
      <c r="D2205" t="s">
        <v>10145</v>
      </c>
      <c r="E2205" t="s">
        <v>159</v>
      </c>
      <c r="F2205">
        <v>10</v>
      </c>
      <c r="G2205">
        <v>2022</v>
      </c>
      <c r="H2205" s="1">
        <v>44971.739719502315</v>
      </c>
      <c r="I2205" t="s">
        <v>8601</v>
      </c>
      <c r="J2205">
        <v>763.84</v>
      </c>
      <c r="K2205">
        <v>0</v>
      </c>
      <c r="L2205" t="s">
        <v>38</v>
      </c>
      <c r="M2205" t="s">
        <v>51</v>
      </c>
      <c r="N2205">
        <v>479.4</v>
      </c>
      <c r="R2205" t="s">
        <v>52</v>
      </c>
      <c r="S2205">
        <v>46.211526999999997</v>
      </c>
      <c r="T2205">
        <v>-119.911051</v>
      </c>
      <c r="Z2205">
        <v>53000515001</v>
      </c>
      <c r="AA2205">
        <v>819.47123491499997</v>
      </c>
      <c r="AB2205" t="s">
        <v>1420</v>
      </c>
      <c r="AC2205" t="s">
        <v>72</v>
      </c>
      <c r="AD2205" t="s">
        <v>54</v>
      </c>
      <c r="AE2205" t="s">
        <v>73</v>
      </c>
      <c r="AF2205" t="s">
        <v>10146</v>
      </c>
    </row>
    <row r="2206" spans="1:32" x14ac:dyDescent="0.3">
      <c r="A2206" t="s">
        <v>10147</v>
      </c>
      <c r="B2206" t="s">
        <v>10148</v>
      </c>
      <c r="C2206" t="s">
        <v>10149</v>
      </c>
      <c r="D2206" t="s">
        <v>2967</v>
      </c>
      <c r="E2206" t="s">
        <v>111</v>
      </c>
      <c r="F2206">
        <v>4</v>
      </c>
      <c r="G2206">
        <v>2022</v>
      </c>
      <c r="H2206" s="1">
        <v>44999.507317488424</v>
      </c>
      <c r="I2206" t="s">
        <v>8601</v>
      </c>
      <c r="J2206">
        <v>763.18</v>
      </c>
      <c r="K2206">
        <v>0</v>
      </c>
      <c r="L2206" t="s">
        <v>38</v>
      </c>
      <c r="M2206" t="s">
        <v>679</v>
      </c>
      <c r="O2206">
        <v>763</v>
      </c>
      <c r="R2206" t="s">
        <v>52</v>
      </c>
      <c r="S2206">
        <v>32.518639</v>
      </c>
      <c r="T2206">
        <v>-82.886167</v>
      </c>
      <c r="U2206">
        <v>3.1560833330000002</v>
      </c>
      <c r="V2206">
        <v>1</v>
      </c>
      <c r="W2206">
        <v>6</v>
      </c>
      <c r="X2206">
        <v>5.4790000000000001</v>
      </c>
      <c r="Y2206">
        <v>1151.4839999999999</v>
      </c>
      <c r="Z2206">
        <v>13000202001</v>
      </c>
      <c r="AA2206">
        <v>1094.4493604087002</v>
      </c>
      <c r="AB2206" t="s">
        <v>407</v>
      </c>
      <c r="AC2206" t="s">
        <v>54</v>
      </c>
      <c r="AD2206" t="s">
        <v>54</v>
      </c>
      <c r="AE2206" t="s">
        <v>73</v>
      </c>
      <c r="AF2206" t="s">
        <v>10150</v>
      </c>
    </row>
    <row r="2207" spans="1:32" x14ac:dyDescent="0.3">
      <c r="A2207" t="s">
        <v>10151</v>
      </c>
      <c r="B2207" t="s">
        <v>10152</v>
      </c>
      <c r="C2207" t="s">
        <v>10153</v>
      </c>
      <c r="D2207" t="s">
        <v>10154</v>
      </c>
      <c r="E2207" t="s">
        <v>951</v>
      </c>
      <c r="F2207">
        <v>1</v>
      </c>
      <c r="G2207">
        <v>2022</v>
      </c>
      <c r="H2207" s="1">
        <v>44957.52477877315</v>
      </c>
      <c r="I2207" t="s">
        <v>8601</v>
      </c>
      <c r="J2207">
        <v>755.39</v>
      </c>
      <c r="K2207">
        <v>0</v>
      </c>
      <c r="L2207" t="s">
        <v>38</v>
      </c>
      <c r="M2207" t="s">
        <v>79</v>
      </c>
      <c r="Q2207">
        <v>755.39</v>
      </c>
      <c r="R2207" t="s">
        <v>86</v>
      </c>
      <c r="S2207">
        <v>43.159894999999999</v>
      </c>
      <c r="T2207">
        <v>-70.839098000000007</v>
      </c>
      <c r="U2207">
        <v>2.416833333</v>
      </c>
      <c r="V2207">
        <v>1</v>
      </c>
      <c r="W2207">
        <v>4.7</v>
      </c>
      <c r="X2207">
        <v>0</v>
      </c>
      <c r="Y2207">
        <v>881.28</v>
      </c>
      <c r="Z2207">
        <v>33000088001</v>
      </c>
      <c r="AA2207">
        <v>1343.9328252606001</v>
      </c>
      <c r="AB2207" t="s">
        <v>87</v>
      </c>
      <c r="AC2207" t="s">
        <v>54</v>
      </c>
      <c r="AD2207" t="s">
        <v>54</v>
      </c>
      <c r="AE2207" t="s">
        <v>73</v>
      </c>
      <c r="AF2207" t="s">
        <v>10155</v>
      </c>
    </row>
    <row r="2208" spans="1:32" x14ac:dyDescent="0.3">
      <c r="A2208" t="s">
        <v>10156</v>
      </c>
      <c r="B2208" t="s">
        <v>10157</v>
      </c>
      <c r="C2208" t="s">
        <v>10158</v>
      </c>
      <c r="D2208" t="s">
        <v>8584</v>
      </c>
      <c r="E2208" t="s">
        <v>726</v>
      </c>
      <c r="F2208">
        <v>6</v>
      </c>
      <c r="G2208">
        <v>2022</v>
      </c>
      <c r="H2208" s="1">
        <v>44980.635072395831</v>
      </c>
      <c r="I2208" t="s">
        <v>8601</v>
      </c>
      <c r="J2208">
        <v>753.9</v>
      </c>
      <c r="K2208">
        <v>0</v>
      </c>
      <c r="L2208" t="s">
        <v>38</v>
      </c>
      <c r="M2208" t="s">
        <v>79</v>
      </c>
      <c r="Q2208">
        <v>753.9</v>
      </c>
      <c r="R2208" t="s">
        <v>94</v>
      </c>
      <c r="S2208">
        <v>36.227482000000002</v>
      </c>
      <c r="T2208">
        <v>-94.288334000000006</v>
      </c>
      <c r="U2208">
        <v>3.6188916670000002</v>
      </c>
      <c r="V2208">
        <v>1</v>
      </c>
      <c r="W2208">
        <v>0</v>
      </c>
      <c r="X2208">
        <v>4.49</v>
      </c>
      <c r="Y2208">
        <v>660.90309999999999</v>
      </c>
      <c r="Z2208">
        <v>5000045001</v>
      </c>
      <c r="AA2208">
        <v>797.43656393172989</v>
      </c>
      <c r="AB2208" t="s">
        <v>41</v>
      </c>
      <c r="AC2208" t="s">
        <v>54</v>
      </c>
      <c r="AD2208" t="s">
        <v>54</v>
      </c>
      <c r="AE2208" t="s">
        <v>73</v>
      </c>
      <c r="AF2208" t="s">
        <v>10159</v>
      </c>
    </row>
    <row r="2209" spans="1:32" x14ac:dyDescent="0.3">
      <c r="A2209" t="s">
        <v>10160</v>
      </c>
      <c r="B2209" t="s">
        <v>10161</v>
      </c>
      <c r="C2209" t="s">
        <v>10161</v>
      </c>
      <c r="D2209" t="s">
        <v>10162</v>
      </c>
      <c r="E2209" t="s">
        <v>99</v>
      </c>
      <c r="F2209">
        <v>6</v>
      </c>
      <c r="G2209">
        <v>2022</v>
      </c>
      <c r="H2209" s="1">
        <v>44817.491230659725</v>
      </c>
      <c r="I2209" t="s">
        <v>8601</v>
      </c>
      <c r="J2209">
        <v>752.42</v>
      </c>
      <c r="K2209">
        <v>0</v>
      </c>
      <c r="L2209" t="s">
        <v>38</v>
      </c>
      <c r="M2209" t="s">
        <v>79</v>
      </c>
      <c r="Q2209">
        <v>752.42</v>
      </c>
      <c r="R2209" t="s">
        <v>52</v>
      </c>
      <c r="S2209">
        <v>26.171278000000001</v>
      </c>
      <c r="T2209">
        <v>-97.902167000000006</v>
      </c>
      <c r="U2209">
        <v>1.54</v>
      </c>
      <c r="V2209">
        <v>1</v>
      </c>
      <c r="W2209">
        <v>0</v>
      </c>
      <c r="X2209">
        <v>5</v>
      </c>
      <c r="Y2209">
        <v>562.27</v>
      </c>
      <c r="Z2209">
        <v>48001120001</v>
      </c>
      <c r="AA2209">
        <v>695.64002608340002</v>
      </c>
      <c r="AB2209" t="s">
        <v>41</v>
      </c>
      <c r="AC2209" t="s">
        <v>54</v>
      </c>
      <c r="AD2209" t="s">
        <v>54</v>
      </c>
      <c r="AE2209" t="s">
        <v>73</v>
      </c>
      <c r="AF2209" t="s">
        <v>10163</v>
      </c>
    </row>
    <row r="2210" spans="1:32" x14ac:dyDescent="0.3">
      <c r="A2210" t="s">
        <v>10164</v>
      </c>
      <c r="B2210" t="s">
        <v>10165</v>
      </c>
      <c r="C2210" t="s">
        <v>10166</v>
      </c>
      <c r="D2210" t="s">
        <v>10167</v>
      </c>
      <c r="E2210" t="s">
        <v>525</v>
      </c>
      <c r="F2210">
        <v>2</v>
      </c>
      <c r="G2210">
        <v>2022</v>
      </c>
      <c r="H2210" s="1">
        <v>44981.666817314814</v>
      </c>
      <c r="I2210" t="s">
        <v>8601</v>
      </c>
      <c r="J2210">
        <v>748.5</v>
      </c>
      <c r="K2210">
        <v>0</v>
      </c>
      <c r="L2210" t="s">
        <v>38</v>
      </c>
      <c r="M2210" t="s">
        <v>479</v>
      </c>
      <c r="P2210">
        <v>595.05999999999995</v>
      </c>
      <c r="Q2210">
        <v>152.80000000000001</v>
      </c>
      <c r="R2210" t="s">
        <v>806</v>
      </c>
      <c r="S2210">
        <v>39.110281000000001</v>
      </c>
      <c r="T2210">
        <v>-74.793442999999996</v>
      </c>
      <c r="U2210">
        <v>2.8050000000000002</v>
      </c>
      <c r="V2210">
        <v>1</v>
      </c>
      <c r="W2210">
        <v>7.67</v>
      </c>
      <c r="X2210">
        <v>0</v>
      </c>
      <c r="Y2210">
        <v>1026.49</v>
      </c>
      <c r="Z2210">
        <v>34004014001</v>
      </c>
      <c r="AA2210">
        <v>2259.3732470200898</v>
      </c>
      <c r="AB2210" t="s">
        <v>54</v>
      </c>
      <c r="AC2210" t="s">
        <v>54</v>
      </c>
      <c r="AD2210" t="s">
        <v>54</v>
      </c>
      <c r="AE2210" t="s">
        <v>55</v>
      </c>
      <c r="AF2210" t="s">
        <v>10168</v>
      </c>
    </row>
    <row r="2211" spans="1:32" x14ac:dyDescent="0.3">
      <c r="A2211" t="s">
        <v>10169</v>
      </c>
      <c r="B2211" t="s">
        <v>10170</v>
      </c>
      <c r="C2211" t="s">
        <v>10171</v>
      </c>
      <c r="D2211" t="s">
        <v>6219</v>
      </c>
      <c r="E2211" t="s">
        <v>525</v>
      </c>
      <c r="F2211">
        <v>2</v>
      </c>
      <c r="G2211">
        <v>2022</v>
      </c>
      <c r="H2211" s="1">
        <v>44966.300521157405</v>
      </c>
      <c r="I2211" t="s">
        <v>8601</v>
      </c>
      <c r="J2211">
        <v>747</v>
      </c>
      <c r="K2211">
        <v>0</v>
      </c>
      <c r="L2211" t="s">
        <v>38</v>
      </c>
      <c r="M2211" t="s">
        <v>63</v>
      </c>
      <c r="P2211">
        <v>747</v>
      </c>
      <c r="R2211" t="s">
        <v>38</v>
      </c>
      <c r="S2211">
        <v>40.294643999999998</v>
      </c>
      <c r="T2211">
        <v>-74.562478999999996</v>
      </c>
      <c r="U2211">
        <v>2.721666667</v>
      </c>
      <c r="V2211">
        <v>1</v>
      </c>
      <c r="W2211">
        <v>0</v>
      </c>
      <c r="X2211">
        <v>0</v>
      </c>
      <c r="Y2211">
        <v>992.78</v>
      </c>
      <c r="Z2211">
        <v>34002026001</v>
      </c>
      <c r="AA2211">
        <v>1324.4476203415099</v>
      </c>
      <c r="AB2211" t="s">
        <v>54</v>
      </c>
      <c r="AC2211" t="s">
        <v>54</v>
      </c>
      <c r="AD2211" t="s">
        <v>54</v>
      </c>
      <c r="AE2211" t="s">
        <v>73</v>
      </c>
      <c r="AF2211" t="s">
        <v>10172</v>
      </c>
    </row>
    <row r="2212" spans="1:32" x14ac:dyDescent="0.3">
      <c r="A2212" t="s">
        <v>10173</v>
      </c>
      <c r="B2212" t="s">
        <v>10174</v>
      </c>
      <c r="C2212" t="s">
        <v>10175</v>
      </c>
      <c r="D2212" t="s">
        <v>10176</v>
      </c>
      <c r="E2212" t="s">
        <v>525</v>
      </c>
      <c r="F2212">
        <v>2</v>
      </c>
      <c r="G2212">
        <v>2022</v>
      </c>
      <c r="H2212" s="1">
        <v>44966.528335034724</v>
      </c>
      <c r="I2212" t="s">
        <v>8601</v>
      </c>
      <c r="J2212">
        <v>747</v>
      </c>
      <c r="K2212">
        <v>0</v>
      </c>
      <c r="L2212" t="s">
        <v>38</v>
      </c>
      <c r="M2212" t="s">
        <v>607</v>
      </c>
      <c r="N2212">
        <v>90.1</v>
      </c>
      <c r="P2212">
        <v>656.9</v>
      </c>
      <c r="R2212" t="s">
        <v>86</v>
      </c>
      <c r="S2212">
        <v>39.378010000000003</v>
      </c>
      <c r="T2212">
        <v>-75.034859999999995</v>
      </c>
      <c r="U2212">
        <v>2.0441666669999998</v>
      </c>
      <c r="V2212">
        <v>1</v>
      </c>
      <c r="W2212">
        <v>5</v>
      </c>
      <c r="X2212">
        <v>2.2400000000000002</v>
      </c>
      <c r="Y2212">
        <v>746.14099999999996</v>
      </c>
      <c r="Z2212">
        <v>34005299001</v>
      </c>
      <c r="AA2212">
        <v>1381.99271150443</v>
      </c>
      <c r="AB2212" t="s">
        <v>54</v>
      </c>
      <c r="AC2212" t="s">
        <v>54</v>
      </c>
      <c r="AD2212" t="s">
        <v>54</v>
      </c>
      <c r="AE2212" t="s">
        <v>73</v>
      </c>
      <c r="AF2212" t="s">
        <v>10177</v>
      </c>
    </row>
    <row r="2213" spans="1:32" x14ac:dyDescent="0.3">
      <c r="A2213" t="s">
        <v>10178</v>
      </c>
      <c r="B2213" t="s">
        <v>10179</v>
      </c>
      <c r="C2213" t="s">
        <v>10180</v>
      </c>
      <c r="D2213" t="s">
        <v>10181</v>
      </c>
      <c r="E2213" t="s">
        <v>1023</v>
      </c>
      <c r="F2213">
        <v>8</v>
      </c>
      <c r="G2213">
        <v>2022</v>
      </c>
      <c r="H2213" s="1">
        <v>44953.409823414353</v>
      </c>
      <c r="I2213" t="s">
        <v>8601</v>
      </c>
      <c r="J2213">
        <v>744.84</v>
      </c>
      <c r="K2213">
        <v>0</v>
      </c>
      <c r="L2213" t="s">
        <v>38</v>
      </c>
      <c r="M2213" t="s">
        <v>51</v>
      </c>
      <c r="N2213">
        <v>744.84</v>
      </c>
      <c r="R2213" t="s">
        <v>52</v>
      </c>
      <c r="S2213">
        <v>40.061964345878799</v>
      </c>
      <c r="T2213">
        <v>-105.01802588568501</v>
      </c>
      <c r="AB2213" t="s">
        <v>87</v>
      </c>
      <c r="AC2213" t="s">
        <v>54</v>
      </c>
      <c r="AD2213" t="s">
        <v>975</v>
      </c>
      <c r="AE2213" t="s">
        <v>73</v>
      </c>
      <c r="AF2213" t="s">
        <v>10182</v>
      </c>
    </row>
    <row r="2214" spans="1:32" x14ac:dyDescent="0.3">
      <c r="A2214" t="s">
        <v>10183</v>
      </c>
      <c r="B2214" t="s">
        <v>10184</v>
      </c>
      <c r="C2214" t="s">
        <v>10185</v>
      </c>
      <c r="D2214" t="s">
        <v>10186</v>
      </c>
      <c r="E2214" t="s">
        <v>1064</v>
      </c>
      <c r="F2214">
        <v>3</v>
      </c>
      <c r="G2214">
        <v>2022</v>
      </c>
      <c r="H2214" s="1">
        <v>44985.365483703703</v>
      </c>
      <c r="I2214" t="s">
        <v>8601</v>
      </c>
      <c r="J2214">
        <v>742.88</v>
      </c>
      <c r="K2214">
        <v>0</v>
      </c>
      <c r="L2214" t="s">
        <v>38</v>
      </c>
      <c r="M2214" t="s">
        <v>679</v>
      </c>
      <c r="O2214">
        <v>743</v>
      </c>
      <c r="R2214" t="s">
        <v>52</v>
      </c>
      <c r="S2214">
        <v>39.55979</v>
      </c>
      <c r="T2214">
        <v>-77.037710000000004</v>
      </c>
      <c r="U2214">
        <v>4.0924166670000002</v>
      </c>
      <c r="V2214">
        <v>1</v>
      </c>
      <c r="W2214">
        <v>5</v>
      </c>
      <c r="X2214">
        <v>0</v>
      </c>
      <c r="Y2214">
        <v>1493.4269999999999</v>
      </c>
      <c r="Z2214">
        <v>24000012001</v>
      </c>
      <c r="AA2214">
        <v>1520.7565072833702</v>
      </c>
      <c r="AB2214" t="s">
        <v>41</v>
      </c>
      <c r="AC2214" t="s">
        <v>54</v>
      </c>
      <c r="AD2214" t="s">
        <v>54</v>
      </c>
      <c r="AE2214" t="s">
        <v>73</v>
      </c>
      <c r="AF2214" t="s">
        <v>10187</v>
      </c>
    </row>
    <row r="2215" spans="1:32" x14ac:dyDescent="0.3">
      <c r="A2215" t="s">
        <v>10188</v>
      </c>
      <c r="B2215" t="s">
        <v>10189</v>
      </c>
      <c r="C2215" t="s">
        <v>10190</v>
      </c>
      <c r="D2215" t="s">
        <v>3896</v>
      </c>
      <c r="E2215" t="s">
        <v>600</v>
      </c>
      <c r="F2215">
        <v>4</v>
      </c>
      <c r="G2215">
        <v>2022</v>
      </c>
      <c r="H2215" s="1">
        <v>44966.688748449073</v>
      </c>
      <c r="I2215" t="s">
        <v>8601</v>
      </c>
      <c r="J2215">
        <v>734</v>
      </c>
      <c r="K2215">
        <v>0</v>
      </c>
      <c r="L2215" t="s">
        <v>38</v>
      </c>
      <c r="M2215" t="s">
        <v>79</v>
      </c>
      <c r="Q2215">
        <v>734</v>
      </c>
      <c r="R2215" t="s">
        <v>94</v>
      </c>
      <c r="S2215">
        <v>28.81617</v>
      </c>
      <c r="T2215">
        <v>-81.279110000000003</v>
      </c>
      <c r="U2215">
        <v>0</v>
      </c>
      <c r="V2215">
        <v>1</v>
      </c>
      <c r="W2215">
        <v>7.3</v>
      </c>
      <c r="X2215">
        <v>0</v>
      </c>
      <c r="Y2215">
        <v>0</v>
      </c>
      <c r="Z2215">
        <v>12000042005</v>
      </c>
      <c r="AA2215">
        <v>2330.9404015360001</v>
      </c>
      <c r="AB2215" t="s">
        <v>54</v>
      </c>
      <c r="AC2215" t="s">
        <v>64</v>
      </c>
      <c r="AD2215" t="s">
        <v>54</v>
      </c>
      <c r="AE2215" t="s">
        <v>54</v>
      </c>
      <c r="AF2215" t="s">
        <v>10191</v>
      </c>
    </row>
    <row r="2216" spans="1:32" x14ac:dyDescent="0.3">
      <c r="A2216" t="s">
        <v>10192</v>
      </c>
      <c r="B2216" t="s">
        <v>10193</v>
      </c>
      <c r="C2216" t="s">
        <v>10194</v>
      </c>
      <c r="D2216" t="s">
        <v>6369</v>
      </c>
      <c r="E2216" t="s">
        <v>61</v>
      </c>
      <c r="F2216">
        <v>1</v>
      </c>
      <c r="G2216">
        <v>2022</v>
      </c>
      <c r="H2216" s="1">
        <v>44974.607797893521</v>
      </c>
      <c r="I2216" t="s">
        <v>8601</v>
      </c>
      <c r="J2216">
        <v>731</v>
      </c>
      <c r="K2216">
        <v>0</v>
      </c>
      <c r="L2216" t="s">
        <v>38</v>
      </c>
      <c r="M2216" t="s">
        <v>51</v>
      </c>
      <c r="N2216">
        <v>731</v>
      </c>
      <c r="R2216" t="s">
        <v>214</v>
      </c>
      <c r="S2216">
        <v>41.126263999999999</v>
      </c>
      <c r="T2216">
        <v>-73.245169000000004</v>
      </c>
      <c r="U2216">
        <v>7.6233333329999997</v>
      </c>
      <c r="V2216">
        <v>1</v>
      </c>
      <c r="W2216">
        <v>9</v>
      </c>
      <c r="X2216">
        <v>0</v>
      </c>
      <c r="Y2216">
        <v>2778.05</v>
      </c>
      <c r="Z2216">
        <v>9000510001</v>
      </c>
      <c r="AA2216">
        <v>2954.83116838462</v>
      </c>
      <c r="AB2216" t="s">
        <v>53</v>
      </c>
      <c r="AC2216" t="s">
        <v>42</v>
      </c>
      <c r="AD2216" t="s">
        <v>43</v>
      </c>
      <c r="AE2216" t="s">
        <v>65</v>
      </c>
      <c r="AF2216" t="s">
        <v>10195</v>
      </c>
    </row>
    <row r="2217" spans="1:32" x14ac:dyDescent="0.3">
      <c r="A2217" t="s">
        <v>10196</v>
      </c>
      <c r="B2217" t="s">
        <v>10197</v>
      </c>
      <c r="C2217" t="s">
        <v>10198</v>
      </c>
      <c r="D2217" t="s">
        <v>3865</v>
      </c>
      <c r="E2217" t="s">
        <v>525</v>
      </c>
      <c r="F2217">
        <v>2</v>
      </c>
      <c r="G2217">
        <v>2022</v>
      </c>
      <c r="H2217" s="1">
        <v>44949.553678773147</v>
      </c>
      <c r="I2217" t="s">
        <v>8601</v>
      </c>
      <c r="J2217">
        <v>729.28</v>
      </c>
      <c r="K2217">
        <v>0</v>
      </c>
      <c r="L2217" t="s">
        <v>38</v>
      </c>
      <c r="M2217" t="s">
        <v>79</v>
      </c>
      <c r="Q2217">
        <v>729.28</v>
      </c>
      <c r="R2217" t="s">
        <v>86</v>
      </c>
      <c r="S2217">
        <v>40.118583000000001</v>
      </c>
      <c r="T2217">
        <v>-74.824302000000003</v>
      </c>
      <c r="U2217">
        <v>1.55575</v>
      </c>
      <c r="V2217">
        <v>1</v>
      </c>
      <c r="W2217">
        <v>2.5</v>
      </c>
      <c r="X2217">
        <v>0</v>
      </c>
      <c r="Y2217">
        <v>567.87</v>
      </c>
      <c r="Z2217">
        <v>34007206001</v>
      </c>
      <c r="AA2217">
        <v>679.79691554170995</v>
      </c>
      <c r="AB2217" t="s">
        <v>41</v>
      </c>
      <c r="AC2217" t="s">
        <v>54</v>
      </c>
      <c r="AD2217" t="s">
        <v>54</v>
      </c>
      <c r="AE2217" t="s">
        <v>73</v>
      </c>
      <c r="AF2217" t="s">
        <v>10199</v>
      </c>
    </row>
    <row r="2218" spans="1:32" x14ac:dyDescent="0.3">
      <c r="A2218" t="s">
        <v>10200</v>
      </c>
      <c r="B2218" t="s">
        <v>10201</v>
      </c>
      <c r="C2218" t="s">
        <v>10201</v>
      </c>
      <c r="D2218" t="s">
        <v>98</v>
      </c>
      <c r="E2218" t="s">
        <v>99</v>
      </c>
      <c r="F2218">
        <v>6</v>
      </c>
      <c r="G2218">
        <v>2022</v>
      </c>
      <c r="H2218" s="1">
        <v>44831.570445659723</v>
      </c>
      <c r="I2218" t="s">
        <v>8601</v>
      </c>
      <c r="J2218">
        <v>726.23</v>
      </c>
      <c r="K2218">
        <v>0</v>
      </c>
      <c r="L2218" t="s">
        <v>38</v>
      </c>
      <c r="M2218" t="s">
        <v>79</v>
      </c>
      <c r="Q2218">
        <v>726.23</v>
      </c>
      <c r="R2218" t="s">
        <v>94</v>
      </c>
      <c r="S2218">
        <v>29.800270000000001</v>
      </c>
      <c r="T2218">
        <v>-95.340980000000002</v>
      </c>
      <c r="U2218">
        <v>5.2116666670000003</v>
      </c>
      <c r="V2218">
        <v>1</v>
      </c>
      <c r="W2218">
        <v>9.25</v>
      </c>
      <c r="X2218">
        <v>9.25</v>
      </c>
      <c r="Y2218">
        <v>1901.54</v>
      </c>
      <c r="Z2218">
        <v>48007064008</v>
      </c>
      <c r="AA2218">
        <v>2686.0446033325002</v>
      </c>
      <c r="AB2218" t="s">
        <v>41</v>
      </c>
      <c r="AC2218" t="s">
        <v>54</v>
      </c>
      <c r="AD2218" t="s">
        <v>54</v>
      </c>
      <c r="AE2218" t="s">
        <v>73</v>
      </c>
      <c r="AF2218" t="s">
        <v>10202</v>
      </c>
    </row>
    <row r="2219" spans="1:32" x14ac:dyDescent="0.3">
      <c r="A2219" t="s">
        <v>10203</v>
      </c>
      <c r="B2219" t="s">
        <v>10204</v>
      </c>
      <c r="C2219" t="s">
        <v>10204</v>
      </c>
      <c r="D2219" t="s">
        <v>9172</v>
      </c>
      <c r="E2219" t="s">
        <v>99</v>
      </c>
      <c r="F2219">
        <v>6</v>
      </c>
      <c r="G2219">
        <v>2022</v>
      </c>
      <c r="H2219" s="1">
        <v>44827.421666921298</v>
      </c>
      <c r="I2219" t="s">
        <v>8601</v>
      </c>
      <c r="J2219">
        <v>719.21</v>
      </c>
      <c r="K2219">
        <v>0</v>
      </c>
      <c r="L2219" t="s">
        <v>38</v>
      </c>
      <c r="M2219" t="s">
        <v>79</v>
      </c>
      <c r="Q2219">
        <v>719.21</v>
      </c>
      <c r="R2219" t="s">
        <v>94</v>
      </c>
      <c r="S2219">
        <v>27.717130000000001</v>
      </c>
      <c r="T2219">
        <v>-97.457530000000006</v>
      </c>
      <c r="U2219">
        <v>5.2491666669999999</v>
      </c>
      <c r="V2219">
        <v>1</v>
      </c>
      <c r="W2219">
        <v>16</v>
      </c>
      <c r="X2219">
        <v>8</v>
      </c>
      <c r="Y2219">
        <v>1915.64</v>
      </c>
      <c r="Z2219">
        <v>48001203003</v>
      </c>
      <c r="AA2219">
        <v>2622.3079517280003</v>
      </c>
      <c r="AB2219" t="s">
        <v>118</v>
      </c>
      <c r="AC2219" t="s">
        <v>54</v>
      </c>
      <c r="AD2219" t="s">
        <v>54</v>
      </c>
      <c r="AE2219" t="s">
        <v>73</v>
      </c>
      <c r="AF2219" t="s">
        <v>10205</v>
      </c>
    </row>
    <row r="2220" spans="1:32" x14ac:dyDescent="0.3">
      <c r="A2220" t="s">
        <v>10206</v>
      </c>
      <c r="B2220" t="s">
        <v>10207</v>
      </c>
      <c r="C2220" t="s">
        <v>10208</v>
      </c>
      <c r="D2220" t="s">
        <v>10209</v>
      </c>
      <c r="E2220" t="s">
        <v>1064</v>
      </c>
      <c r="F2220">
        <v>3</v>
      </c>
      <c r="G2220">
        <v>2022</v>
      </c>
      <c r="H2220" s="1">
        <v>44963.40541496528</v>
      </c>
      <c r="I2220" t="s">
        <v>8601</v>
      </c>
      <c r="J2220">
        <v>717</v>
      </c>
      <c r="K2220">
        <v>0</v>
      </c>
      <c r="L2220" t="s">
        <v>38</v>
      </c>
      <c r="M2220" t="s">
        <v>51</v>
      </c>
      <c r="N2220">
        <v>384</v>
      </c>
      <c r="R2220" t="s">
        <v>52</v>
      </c>
      <c r="S2220">
        <v>38.985232000000003</v>
      </c>
      <c r="T2220">
        <v>-76.320238000000003</v>
      </c>
      <c r="U2220">
        <v>2.5049999999999999</v>
      </c>
      <c r="V2220">
        <v>1</v>
      </c>
      <c r="W2220">
        <v>2</v>
      </c>
      <c r="X2220">
        <v>0</v>
      </c>
      <c r="Y2220">
        <v>915</v>
      </c>
      <c r="Z2220">
        <v>24000061001</v>
      </c>
      <c r="AA2220">
        <v>837.68170680200001</v>
      </c>
      <c r="AB2220" t="s">
        <v>41</v>
      </c>
      <c r="AC2220" t="s">
        <v>54</v>
      </c>
      <c r="AD2220" t="s">
        <v>54</v>
      </c>
      <c r="AE2220" t="s">
        <v>73</v>
      </c>
      <c r="AF2220" t="s">
        <v>10210</v>
      </c>
    </row>
    <row r="2221" spans="1:32" x14ac:dyDescent="0.3">
      <c r="A2221" t="s">
        <v>10211</v>
      </c>
      <c r="B2221" t="s">
        <v>10212</v>
      </c>
      <c r="C2221" t="s">
        <v>10212</v>
      </c>
      <c r="D2221" t="s">
        <v>461</v>
      </c>
      <c r="E2221" t="s">
        <v>99</v>
      </c>
      <c r="F2221">
        <v>6</v>
      </c>
      <c r="G2221">
        <v>2022</v>
      </c>
      <c r="H2221" s="1">
        <v>44833.458938796299</v>
      </c>
      <c r="I2221" t="s">
        <v>8601</v>
      </c>
      <c r="J2221">
        <v>714</v>
      </c>
      <c r="K2221">
        <v>0</v>
      </c>
      <c r="L2221" t="s">
        <v>38</v>
      </c>
      <c r="M2221" t="s">
        <v>79</v>
      </c>
      <c r="Q2221">
        <v>714</v>
      </c>
      <c r="R2221" t="s">
        <v>94</v>
      </c>
      <c r="S2221">
        <v>32.531880999999998</v>
      </c>
      <c r="T2221">
        <v>-96.826359999999994</v>
      </c>
      <c r="U2221">
        <v>3.8275833330000002</v>
      </c>
      <c r="V2221">
        <v>1</v>
      </c>
      <c r="W2221">
        <v>12</v>
      </c>
      <c r="X2221">
        <v>0</v>
      </c>
      <c r="Y2221">
        <v>1397.0550000000001</v>
      </c>
      <c r="Z2221">
        <v>48000004006</v>
      </c>
      <c r="AA2221">
        <v>1195.1532699438098</v>
      </c>
      <c r="AB2221" t="s">
        <v>54</v>
      </c>
      <c r="AC2221" t="s">
        <v>54</v>
      </c>
      <c r="AD2221" t="s">
        <v>54</v>
      </c>
      <c r="AE2221" t="s">
        <v>55</v>
      </c>
      <c r="AF2221" t="s">
        <v>10213</v>
      </c>
    </row>
    <row r="2222" spans="1:32" x14ac:dyDescent="0.3">
      <c r="A2222" t="s">
        <v>10214</v>
      </c>
      <c r="B2222" t="s">
        <v>10215</v>
      </c>
      <c r="C2222" t="s">
        <v>10216</v>
      </c>
      <c r="D2222" t="s">
        <v>10217</v>
      </c>
      <c r="E2222" t="s">
        <v>259</v>
      </c>
      <c r="F2222">
        <v>7</v>
      </c>
      <c r="G2222">
        <v>2022</v>
      </c>
      <c r="H2222" s="1">
        <v>44963.379441076388</v>
      </c>
      <c r="I2222" t="s">
        <v>8601</v>
      </c>
      <c r="J2222">
        <v>704.7</v>
      </c>
      <c r="K2222">
        <v>0</v>
      </c>
      <c r="L2222" t="s">
        <v>38</v>
      </c>
      <c r="M2222" t="s">
        <v>51</v>
      </c>
      <c r="N2222">
        <v>704.7</v>
      </c>
      <c r="R2222" t="s">
        <v>52</v>
      </c>
      <c r="S2222">
        <v>41.956389000000001</v>
      </c>
      <c r="T2222">
        <v>-93.556111000000001</v>
      </c>
      <c r="U2222">
        <v>0</v>
      </c>
      <c r="V2222">
        <v>1</v>
      </c>
      <c r="W2222">
        <v>20.399999999999999</v>
      </c>
      <c r="X2222">
        <v>12.1</v>
      </c>
      <c r="Y2222">
        <v>0</v>
      </c>
      <c r="Z2222">
        <v>19000023001</v>
      </c>
      <c r="AA2222">
        <v>3276.0638924712994</v>
      </c>
      <c r="AB2222" t="s">
        <v>53</v>
      </c>
      <c r="AC2222" t="s">
        <v>42</v>
      </c>
      <c r="AD2222" t="s">
        <v>54</v>
      </c>
      <c r="AE2222" t="s">
        <v>438</v>
      </c>
      <c r="AF2222" t="s">
        <v>10218</v>
      </c>
    </row>
    <row r="2223" spans="1:32" x14ac:dyDescent="0.3">
      <c r="A2223" t="s">
        <v>10219</v>
      </c>
      <c r="B2223" t="s">
        <v>10220</v>
      </c>
      <c r="C2223" t="s">
        <v>10221</v>
      </c>
      <c r="D2223" t="s">
        <v>10222</v>
      </c>
      <c r="E2223" t="s">
        <v>136</v>
      </c>
      <c r="F2223">
        <v>4</v>
      </c>
      <c r="G2223">
        <v>2022</v>
      </c>
      <c r="H2223" s="1">
        <v>44985.398555358799</v>
      </c>
      <c r="I2223" t="s">
        <v>8601</v>
      </c>
      <c r="J2223">
        <v>704</v>
      </c>
      <c r="K2223">
        <v>0</v>
      </c>
      <c r="L2223" t="s">
        <v>38</v>
      </c>
      <c r="M2223" t="s">
        <v>79</v>
      </c>
      <c r="Q2223">
        <v>704</v>
      </c>
      <c r="R2223" t="s">
        <v>52</v>
      </c>
      <c r="S2223">
        <v>35.2303</v>
      </c>
      <c r="T2223">
        <v>-78.883300000000006</v>
      </c>
      <c r="Z2223">
        <v>37004308001</v>
      </c>
      <c r="AA2223">
        <v>3824.1990962700006</v>
      </c>
      <c r="AB2223" t="s">
        <v>41</v>
      </c>
      <c r="AC2223" t="s">
        <v>54</v>
      </c>
      <c r="AD2223" t="s">
        <v>54</v>
      </c>
      <c r="AE2223" t="s">
        <v>73</v>
      </c>
      <c r="AF2223" t="s">
        <v>10223</v>
      </c>
    </row>
    <row r="2224" spans="1:32" x14ac:dyDescent="0.3">
      <c r="A2224" t="s">
        <v>10224</v>
      </c>
      <c r="B2224" t="s">
        <v>10225</v>
      </c>
      <c r="C2224" t="s">
        <v>10226</v>
      </c>
      <c r="D2224" t="s">
        <v>1568</v>
      </c>
      <c r="E2224" t="s">
        <v>85</v>
      </c>
      <c r="F2224">
        <v>2</v>
      </c>
      <c r="G2224">
        <v>2022</v>
      </c>
      <c r="H2224" s="1">
        <v>44945.551751458333</v>
      </c>
      <c r="I2224" t="s">
        <v>8601</v>
      </c>
      <c r="J2224">
        <v>703</v>
      </c>
      <c r="K2224">
        <v>0</v>
      </c>
      <c r="L2224" t="s">
        <v>38</v>
      </c>
      <c r="M2224" t="s">
        <v>51</v>
      </c>
      <c r="N2224">
        <v>703</v>
      </c>
      <c r="R2224" t="s">
        <v>86</v>
      </c>
      <c r="S2224">
        <v>41.647820000000003</v>
      </c>
      <c r="T2224">
        <v>-73.940179999999998</v>
      </c>
      <c r="U2224">
        <v>0</v>
      </c>
      <c r="V2224">
        <v>1</v>
      </c>
      <c r="W2224">
        <v>4</v>
      </c>
      <c r="X2224">
        <v>0</v>
      </c>
      <c r="Y2224">
        <v>0</v>
      </c>
      <c r="AB2224" t="s">
        <v>54</v>
      </c>
      <c r="AC2224" t="s">
        <v>54</v>
      </c>
      <c r="AD2224" t="s">
        <v>54</v>
      </c>
      <c r="AE2224" t="s">
        <v>73</v>
      </c>
      <c r="AF2224" t="s">
        <v>10227</v>
      </c>
    </row>
    <row r="2225" spans="1:32" x14ac:dyDescent="0.3">
      <c r="A2225" t="s">
        <v>10228</v>
      </c>
      <c r="B2225" t="s">
        <v>10229</v>
      </c>
      <c r="C2225" t="s">
        <v>10230</v>
      </c>
      <c r="D2225" t="s">
        <v>10231</v>
      </c>
      <c r="E2225" t="s">
        <v>61</v>
      </c>
      <c r="F2225">
        <v>1</v>
      </c>
      <c r="G2225">
        <v>2022</v>
      </c>
      <c r="H2225" s="1">
        <v>44985.447509884259</v>
      </c>
      <c r="I2225" t="s">
        <v>8601</v>
      </c>
      <c r="J2225">
        <v>702</v>
      </c>
      <c r="K2225">
        <v>0</v>
      </c>
      <c r="L2225" t="s">
        <v>38</v>
      </c>
      <c r="M2225" t="s">
        <v>79</v>
      </c>
      <c r="Q2225">
        <v>702</v>
      </c>
      <c r="R2225" t="s">
        <v>94</v>
      </c>
      <c r="S2225">
        <v>41.336869999999998</v>
      </c>
      <c r="T2225">
        <v>-72.020110000000003</v>
      </c>
      <c r="U2225">
        <v>2.6916666669999998</v>
      </c>
      <c r="V2225">
        <v>1</v>
      </c>
      <c r="W2225">
        <v>7.5</v>
      </c>
      <c r="X2225">
        <v>0</v>
      </c>
      <c r="Y2225">
        <v>980.4</v>
      </c>
      <c r="Z2225">
        <v>9000590001</v>
      </c>
      <c r="AA2225">
        <v>1966.3667543582601</v>
      </c>
      <c r="AB2225" t="s">
        <v>54</v>
      </c>
      <c r="AC2225" t="s">
        <v>54</v>
      </c>
      <c r="AD2225" t="s">
        <v>54</v>
      </c>
      <c r="AE2225" t="s">
        <v>73</v>
      </c>
      <c r="AF2225" t="s">
        <v>10232</v>
      </c>
    </row>
    <row r="2226" spans="1:32" x14ac:dyDescent="0.3">
      <c r="A2226" t="s">
        <v>10233</v>
      </c>
      <c r="B2226" t="s">
        <v>10234</v>
      </c>
      <c r="C2226" t="s">
        <v>10235</v>
      </c>
      <c r="D2226" t="s">
        <v>8868</v>
      </c>
      <c r="E2226" t="s">
        <v>85</v>
      </c>
      <c r="F2226">
        <v>2</v>
      </c>
      <c r="G2226">
        <v>2022</v>
      </c>
      <c r="H2226" s="1">
        <v>44967.490359502313</v>
      </c>
      <c r="I2226" t="s">
        <v>8601</v>
      </c>
      <c r="J2226">
        <v>700.5</v>
      </c>
      <c r="K2226">
        <v>0</v>
      </c>
      <c r="L2226" t="s">
        <v>38</v>
      </c>
      <c r="M2226" t="s">
        <v>79</v>
      </c>
      <c r="Q2226">
        <v>700.5</v>
      </c>
      <c r="R2226" t="s">
        <v>94</v>
      </c>
      <c r="S2226">
        <v>40.858722</v>
      </c>
      <c r="T2226">
        <v>-73.641666999999998</v>
      </c>
      <c r="U2226">
        <v>2.7166666670000001</v>
      </c>
      <c r="V2226">
        <v>1</v>
      </c>
      <c r="W2226">
        <v>5.5</v>
      </c>
      <c r="X2226">
        <v>0</v>
      </c>
      <c r="Y2226">
        <v>991.7</v>
      </c>
      <c r="Z2226">
        <v>36001004001</v>
      </c>
      <c r="AA2226">
        <v>2057.7833232309999</v>
      </c>
      <c r="AB2226" t="s">
        <v>54</v>
      </c>
      <c r="AC2226" t="s">
        <v>54</v>
      </c>
      <c r="AD2226" t="s">
        <v>54</v>
      </c>
      <c r="AE2226" t="s">
        <v>73</v>
      </c>
      <c r="AF2226" t="s">
        <v>10236</v>
      </c>
    </row>
    <row r="2227" spans="1:32" x14ac:dyDescent="0.3">
      <c r="A2227" t="s">
        <v>10237</v>
      </c>
      <c r="B2227" t="s">
        <v>10238</v>
      </c>
      <c r="C2227" t="s">
        <v>10239</v>
      </c>
      <c r="D2227" t="s">
        <v>10240</v>
      </c>
      <c r="E2227" t="s">
        <v>36</v>
      </c>
      <c r="F2227">
        <v>9</v>
      </c>
      <c r="G2227">
        <v>2022</v>
      </c>
      <c r="H2227" s="1">
        <v>44969.520073506945</v>
      </c>
      <c r="I2227" t="s">
        <v>8601</v>
      </c>
      <c r="J2227">
        <v>697</v>
      </c>
      <c r="K2227">
        <v>0</v>
      </c>
      <c r="L2227" t="s">
        <v>38</v>
      </c>
      <c r="M2227" t="s">
        <v>79</v>
      </c>
      <c r="Q2227">
        <v>697</v>
      </c>
      <c r="R2227" t="s">
        <v>52</v>
      </c>
      <c r="S2227">
        <v>38.575726000000003</v>
      </c>
      <c r="T2227">
        <v>-121.63493</v>
      </c>
      <c r="U2227">
        <v>3.3267500000000001</v>
      </c>
      <c r="V2227">
        <v>2</v>
      </c>
      <c r="W2227">
        <v>7.5</v>
      </c>
      <c r="X2227">
        <v>0</v>
      </c>
      <c r="Y2227">
        <v>1212.8230000000001</v>
      </c>
      <c r="Z2227">
        <v>6005205001</v>
      </c>
      <c r="AA2227">
        <v>2376.4665812535004</v>
      </c>
      <c r="AB2227" t="s">
        <v>53</v>
      </c>
      <c r="AC2227" t="s">
        <v>72</v>
      </c>
      <c r="AD2227" t="s">
        <v>54</v>
      </c>
      <c r="AE2227" t="s">
        <v>73</v>
      </c>
      <c r="AF2227" t="s">
        <v>10241</v>
      </c>
    </row>
    <row r="2228" spans="1:32" x14ac:dyDescent="0.3">
      <c r="A2228" t="s">
        <v>10242</v>
      </c>
      <c r="B2228" t="s">
        <v>10243</v>
      </c>
      <c r="C2228" t="s">
        <v>10243</v>
      </c>
      <c r="D2228" t="s">
        <v>461</v>
      </c>
      <c r="E2228" t="s">
        <v>99</v>
      </c>
      <c r="F2228">
        <v>6</v>
      </c>
      <c r="G2228">
        <v>2022</v>
      </c>
      <c r="H2228" s="1">
        <v>44833.460205173615</v>
      </c>
      <c r="I2228" t="s">
        <v>8601</v>
      </c>
      <c r="J2228">
        <v>695</v>
      </c>
      <c r="K2228">
        <v>0</v>
      </c>
      <c r="L2228" t="s">
        <v>38</v>
      </c>
      <c r="M2228" t="s">
        <v>79</v>
      </c>
      <c r="Q2228">
        <v>695</v>
      </c>
      <c r="R2228" t="s">
        <v>94</v>
      </c>
      <c r="S2228">
        <v>32.501221999999999</v>
      </c>
      <c r="T2228">
        <v>-97.019722000000002</v>
      </c>
      <c r="U2228">
        <v>2.677</v>
      </c>
      <c r="V2228">
        <v>3</v>
      </c>
      <c r="W2228">
        <v>4.5</v>
      </c>
      <c r="X2228">
        <v>0.9</v>
      </c>
      <c r="Y2228">
        <v>977.29899999999998</v>
      </c>
      <c r="Z2228">
        <v>48000004008</v>
      </c>
      <c r="AA2228">
        <v>819.47123491499997</v>
      </c>
      <c r="AB2228" t="s">
        <v>41</v>
      </c>
      <c r="AC2228" t="s">
        <v>54</v>
      </c>
      <c r="AD2228" t="s">
        <v>54</v>
      </c>
      <c r="AE2228" t="s">
        <v>55</v>
      </c>
      <c r="AF2228" t="s">
        <v>10244</v>
      </c>
    </row>
    <row r="2229" spans="1:32" x14ac:dyDescent="0.3">
      <c r="A2229" t="s">
        <v>2710</v>
      </c>
      <c r="B2229" t="s">
        <v>10245</v>
      </c>
      <c r="C2229" t="s">
        <v>10246</v>
      </c>
      <c r="D2229" t="s">
        <v>2710</v>
      </c>
      <c r="E2229" t="s">
        <v>437</v>
      </c>
      <c r="F2229">
        <v>5</v>
      </c>
      <c r="G2229">
        <v>2022</v>
      </c>
      <c r="H2229" s="1">
        <v>44957.493864189812</v>
      </c>
      <c r="I2229" t="s">
        <v>8601</v>
      </c>
      <c r="J2229">
        <v>691.6</v>
      </c>
      <c r="K2229">
        <v>0</v>
      </c>
      <c r="L2229" t="s">
        <v>38</v>
      </c>
      <c r="M2229" t="s">
        <v>51</v>
      </c>
      <c r="N2229">
        <v>691.6</v>
      </c>
      <c r="R2229" t="s">
        <v>214</v>
      </c>
      <c r="S2229">
        <v>44.470320000000001</v>
      </c>
      <c r="T2229">
        <v>-95.790949999999995</v>
      </c>
      <c r="U2229">
        <v>2.2916666669999999</v>
      </c>
      <c r="V2229">
        <v>1</v>
      </c>
      <c r="W2229">
        <v>4.5</v>
      </c>
      <c r="X2229">
        <v>4.5</v>
      </c>
      <c r="Y2229">
        <v>837.1</v>
      </c>
      <c r="Z2229">
        <v>27000182001</v>
      </c>
      <c r="AA2229">
        <v>1230.4815854045901</v>
      </c>
      <c r="AB2229" t="s">
        <v>54</v>
      </c>
      <c r="AC2229" t="s">
        <v>54</v>
      </c>
      <c r="AD2229" t="s">
        <v>215</v>
      </c>
      <c r="AE2229" t="s">
        <v>54</v>
      </c>
      <c r="AF2229" t="s">
        <v>10247</v>
      </c>
    </row>
    <row r="2230" spans="1:32" x14ac:dyDescent="0.3">
      <c r="A2230" t="s">
        <v>10248</v>
      </c>
      <c r="B2230" t="s">
        <v>10249</v>
      </c>
      <c r="C2230" t="s">
        <v>10250</v>
      </c>
      <c r="D2230" t="s">
        <v>10251</v>
      </c>
      <c r="E2230" t="s">
        <v>117</v>
      </c>
      <c r="F2230">
        <v>5</v>
      </c>
      <c r="G2230">
        <v>2022</v>
      </c>
      <c r="H2230" s="1">
        <v>44945.59290127315</v>
      </c>
      <c r="I2230" t="s">
        <v>8601</v>
      </c>
      <c r="J2230">
        <v>683</v>
      </c>
      <c r="K2230">
        <v>0</v>
      </c>
      <c r="L2230" t="s">
        <v>38</v>
      </c>
      <c r="M2230" t="s">
        <v>39</v>
      </c>
      <c r="N2230">
        <v>683</v>
      </c>
      <c r="Q2230">
        <v>175.1</v>
      </c>
      <c r="R2230" t="s">
        <v>52</v>
      </c>
      <c r="S2230">
        <v>42.211463999999999</v>
      </c>
      <c r="T2230">
        <v>-88.335890000000006</v>
      </c>
      <c r="U2230">
        <v>0</v>
      </c>
      <c r="V2230">
        <v>4</v>
      </c>
      <c r="W2230">
        <v>14.5</v>
      </c>
      <c r="X2230">
        <v>5.8</v>
      </c>
      <c r="Y2230">
        <v>0</v>
      </c>
      <c r="Z2230">
        <v>17000670001</v>
      </c>
      <c r="AA2230">
        <v>1861.1102268514001</v>
      </c>
      <c r="AB2230" t="s">
        <v>53</v>
      </c>
      <c r="AC2230" t="s">
        <v>64</v>
      </c>
      <c r="AD2230" t="s">
        <v>54</v>
      </c>
      <c r="AE2230" t="s">
        <v>55</v>
      </c>
      <c r="AF2230" t="s">
        <v>10252</v>
      </c>
    </row>
    <row r="2231" spans="1:32" x14ac:dyDescent="0.3">
      <c r="A2231" t="s">
        <v>10253</v>
      </c>
      <c r="B2231" t="s">
        <v>10254</v>
      </c>
      <c r="C2231" t="s">
        <v>10254</v>
      </c>
      <c r="D2231" t="s">
        <v>3332</v>
      </c>
      <c r="E2231" t="s">
        <v>99</v>
      </c>
      <c r="F2231">
        <v>6</v>
      </c>
      <c r="G2231">
        <v>2022</v>
      </c>
      <c r="H2231" s="1">
        <v>44824.650338634259</v>
      </c>
      <c r="I2231" t="s">
        <v>8601</v>
      </c>
      <c r="J2231">
        <v>682.88</v>
      </c>
      <c r="K2231">
        <v>0</v>
      </c>
      <c r="L2231" t="s">
        <v>38</v>
      </c>
      <c r="M2231" t="s">
        <v>79</v>
      </c>
      <c r="Q2231">
        <v>682.88</v>
      </c>
      <c r="R2231" t="s">
        <v>86</v>
      </c>
      <c r="S2231">
        <v>29.509340000000002</v>
      </c>
      <c r="T2231">
        <v>-98.29974</v>
      </c>
      <c r="U2231">
        <v>4.0729166670000003</v>
      </c>
      <c r="V2231">
        <v>1</v>
      </c>
      <c r="W2231">
        <v>7.33</v>
      </c>
      <c r="X2231">
        <v>5.83</v>
      </c>
      <c r="Y2231">
        <v>1485.6990000000001</v>
      </c>
      <c r="Z2231">
        <v>48008045001</v>
      </c>
      <c r="AA2231">
        <v>2154.2988242320998</v>
      </c>
      <c r="AB2231" t="s">
        <v>54</v>
      </c>
      <c r="AC2231" t="s">
        <v>54</v>
      </c>
      <c r="AD2231" t="s">
        <v>54</v>
      </c>
      <c r="AE2231" t="s">
        <v>73</v>
      </c>
      <c r="AF2231" t="s">
        <v>10255</v>
      </c>
    </row>
    <row r="2232" spans="1:32" x14ac:dyDescent="0.3">
      <c r="A2232" t="s">
        <v>10256</v>
      </c>
      <c r="B2232" t="s">
        <v>10257</v>
      </c>
      <c r="C2232" t="s">
        <v>10258</v>
      </c>
      <c r="D2232" t="s">
        <v>10259</v>
      </c>
      <c r="E2232" t="s">
        <v>36</v>
      </c>
      <c r="F2232">
        <v>9</v>
      </c>
      <c r="G2232">
        <v>2022</v>
      </c>
      <c r="H2232" s="1">
        <v>44972.576549664351</v>
      </c>
      <c r="I2232" t="s">
        <v>8601</v>
      </c>
      <c r="J2232">
        <v>682.66</v>
      </c>
      <c r="K2232">
        <v>0</v>
      </c>
      <c r="L2232" t="s">
        <v>38</v>
      </c>
      <c r="M2232" t="s">
        <v>630</v>
      </c>
      <c r="N2232">
        <v>379.38</v>
      </c>
      <c r="O2232">
        <v>303</v>
      </c>
      <c r="R2232" t="s">
        <v>52</v>
      </c>
      <c r="S2232">
        <v>33.963270000000001</v>
      </c>
      <c r="T2232">
        <v>-116.49979999999999</v>
      </c>
      <c r="Z2232">
        <v>6007021001</v>
      </c>
      <c r="AA2232">
        <v>673.78745981899999</v>
      </c>
      <c r="AB2232" t="s">
        <v>54</v>
      </c>
      <c r="AC2232" t="s">
        <v>54</v>
      </c>
      <c r="AD2232" t="s">
        <v>54</v>
      </c>
      <c r="AE2232" t="s">
        <v>73</v>
      </c>
      <c r="AF2232" t="s">
        <v>10260</v>
      </c>
    </row>
    <row r="2233" spans="1:32" x14ac:dyDescent="0.3">
      <c r="A2233" t="s">
        <v>10261</v>
      </c>
      <c r="B2233" t="s">
        <v>10262</v>
      </c>
      <c r="C2233" t="s">
        <v>10263</v>
      </c>
      <c r="D2233" t="s">
        <v>10264</v>
      </c>
      <c r="E2233" t="s">
        <v>1948</v>
      </c>
      <c r="F2233">
        <v>6</v>
      </c>
      <c r="G2233">
        <v>2022</v>
      </c>
      <c r="H2233" s="1">
        <v>44977.414073055559</v>
      </c>
      <c r="I2233" t="s">
        <v>8601</v>
      </c>
      <c r="J2233">
        <v>681.43</v>
      </c>
      <c r="K2233">
        <v>0</v>
      </c>
      <c r="L2233" t="s">
        <v>38</v>
      </c>
      <c r="M2233" t="s">
        <v>79</v>
      </c>
      <c r="Q2233">
        <v>681.43</v>
      </c>
      <c r="R2233" t="s">
        <v>52</v>
      </c>
      <c r="S2233">
        <v>30.205556000000001</v>
      </c>
      <c r="T2233">
        <v>-93.240278000000004</v>
      </c>
      <c r="U2233">
        <v>5.9275000000000002</v>
      </c>
      <c r="V2233">
        <v>1</v>
      </c>
      <c r="W2233">
        <v>4</v>
      </c>
      <c r="X2233">
        <v>0</v>
      </c>
      <c r="Y2233">
        <v>2170.6999999999998</v>
      </c>
      <c r="Z2233">
        <v>22000715003</v>
      </c>
      <c r="AA2233">
        <v>2112.4147388920001</v>
      </c>
      <c r="AB2233" t="s">
        <v>41</v>
      </c>
      <c r="AC2233" t="s">
        <v>54</v>
      </c>
      <c r="AD2233" t="s">
        <v>54</v>
      </c>
      <c r="AE2233" t="s">
        <v>73</v>
      </c>
      <c r="AF2233" t="s">
        <v>10265</v>
      </c>
    </row>
    <row r="2234" spans="1:32" x14ac:dyDescent="0.3">
      <c r="A2234" t="s">
        <v>10266</v>
      </c>
      <c r="B2234" t="s">
        <v>10267</v>
      </c>
      <c r="C2234" t="s">
        <v>10268</v>
      </c>
      <c r="D2234" t="s">
        <v>3203</v>
      </c>
      <c r="E2234" t="s">
        <v>600</v>
      </c>
      <c r="F2234">
        <v>4</v>
      </c>
      <c r="G2234">
        <v>2022</v>
      </c>
      <c r="H2234" s="1">
        <v>44973.369297800928</v>
      </c>
      <c r="I2234" t="s">
        <v>8601</v>
      </c>
      <c r="J2234">
        <v>680</v>
      </c>
      <c r="K2234">
        <v>0</v>
      </c>
      <c r="L2234" t="s">
        <v>38</v>
      </c>
      <c r="M2234" t="s">
        <v>79</v>
      </c>
      <c r="Q2234">
        <v>680</v>
      </c>
      <c r="R2234" t="s">
        <v>214</v>
      </c>
      <c r="S2234">
        <v>28.318349999999999</v>
      </c>
      <c r="T2234">
        <v>-81.496420000000001</v>
      </c>
      <c r="Z2234">
        <v>12000287004</v>
      </c>
      <c r="AA2234">
        <v>1320.2592118075002</v>
      </c>
      <c r="AB2234" t="s">
        <v>54</v>
      </c>
      <c r="AC2234" t="s">
        <v>54</v>
      </c>
      <c r="AD2234" t="s">
        <v>54</v>
      </c>
      <c r="AE2234" t="s">
        <v>73</v>
      </c>
      <c r="AF2234" t="s">
        <v>10269</v>
      </c>
    </row>
    <row r="2235" spans="1:32" x14ac:dyDescent="0.3">
      <c r="A2235" t="s">
        <v>10270</v>
      </c>
      <c r="B2235" t="s">
        <v>10271</v>
      </c>
      <c r="C2235" t="s">
        <v>10272</v>
      </c>
      <c r="D2235" t="s">
        <v>10273</v>
      </c>
      <c r="E2235" t="s">
        <v>641</v>
      </c>
      <c r="F2235">
        <v>3</v>
      </c>
      <c r="G2235">
        <v>2022</v>
      </c>
      <c r="H2235" s="1">
        <v>44945.489411168979</v>
      </c>
      <c r="I2235" t="s">
        <v>8601</v>
      </c>
      <c r="J2235">
        <v>675</v>
      </c>
      <c r="K2235">
        <v>0</v>
      </c>
      <c r="L2235" t="s">
        <v>38</v>
      </c>
      <c r="M2235" t="s">
        <v>51</v>
      </c>
      <c r="N2235">
        <v>477</v>
      </c>
      <c r="R2235" t="s">
        <v>52</v>
      </c>
      <c r="S2235">
        <v>38.481943999999999</v>
      </c>
      <c r="T2235">
        <v>-78.009721999999996</v>
      </c>
      <c r="U2235">
        <v>2.95</v>
      </c>
      <c r="V2235">
        <v>1</v>
      </c>
      <c r="W2235">
        <v>6</v>
      </c>
      <c r="X2235">
        <v>0</v>
      </c>
      <c r="Y2235">
        <v>1077</v>
      </c>
      <c r="Z2235">
        <v>51000104001</v>
      </c>
      <c r="AA2235">
        <v>983.36548189799998</v>
      </c>
      <c r="AB2235" t="s">
        <v>53</v>
      </c>
      <c r="AC2235" t="s">
        <v>54</v>
      </c>
      <c r="AD2235" t="s">
        <v>54</v>
      </c>
      <c r="AE2235" t="s">
        <v>55</v>
      </c>
      <c r="AF2235" t="s">
        <v>10274</v>
      </c>
    </row>
    <row r="2236" spans="1:32" x14ac:dyDescent="0.3">
      <c r="A2236" t="s">
        <v>10275</v>
      </c>
      <c r="B2236" t="s">
        <v>10276</v>
      </c>
      <c r="C2236" t="s">
        <v>10277</v>
      </c>
      <c r="D2236" t="s">
        <v>10278</v>
      </c>
      <c r="E2236" t="s">
        <v>514</v>
      </c>
      <c r="F2236">
        <v>1</v>
      </c>
      <c r="G2236">
        <v>2022</v>
      </c>
      <c r="H2236" s="1">
        <v>44987.498539421293</v>
      </c>
      <c r="I2236" t="s">
        <v>8601</v>
      </c>
      <c r="J2236">
        <v>674.95</v>
      </c>
      <c r="K2236">
        <v>0</v>
      </c>
      <c r="L2236" t="s">
        <v>38</v>
      </c>
      <c r="M2236" t="s">
        <v>79</v>
      </c>
      <c r="Q2236">
        <v>674.95</v>
      </c>
      <c r="R2236" t="s">
        <v>94</v>
      </c>
      <c r="S2236">
        <v>41.422545</v>
      </c>
      <c r="T2236">
        <v>-71.466235999999995</v>
      </c>
      <c r="U2236">
        <v>2.4761666670000002</v>
      </c>
      <c r="V2236">
        <v>1</v>
      </c>
      <c r="W2236">
        <v>5</v>
      </c>
      <c r="X2236">
        <v>2.5099999999999998</v>
      </c>
      <c r="Y2236">
        <v>901.51400000000001</v>
      </c>
      <c r="Z2236">
        <v>44000024001</v>
      </c>
      <c r="AA2236">
        <v>1688.29284864377</v>
      </c>
      <c r="AB2236" t="s">
        <v>54</v>
      </c>
      <c r="AC2236" t="s">
        <v>54</v>
      </c>
      <c r="AD2236" t="s">
        <v>54</v>
      </c>
      <c r="AE2236" t="s">
        <v>65</v>
      </c>
      <c r="AF2236" t="s">
        <v>10279</v>
      </c>
    </row>
    <row r="2237" spans="1:32" x14ac:dyDescent="0.3">
      <c r="A2237" t="s">
        <v>10280</v>
      </c>
      <c r="B2237" t="s">
        <v>10281</v>
      </c>
      <c r="C2237" t="s">
        <v>10282</v>
      </c>
      <c r="D2237" t="s">
        <v>1534</v>
      </c>
      <c r="E2237" t="s">
        <v>159</v>
      </c>
      <c r="F2237">
        <v>10</v>
      </c>
      <c r="G2237">
        <v>2022</v>
      </c>
      <c r="H2237" s="1">
        <v>44949.619245798611</v>
      </c>
      <c r="I2237" t="s">
        <v>8601</v>
      </c>
      <c r="J2237">
        <v>674.19</v>
      </c>
      <c r="K2237">
        <v>0</v>
      </c>
      <c r="L2237" t="s">
        <v>38</v>
      </c>
      <c r="M2237" t="s">
        <v>51</v>
      </c>
      <c r="N2237">
        <v>674.19</v>
      </c>
      <c r="R2237" t="s">
        <v>86</v>
      </c>
      <c r="S2237">
        <v>47.878689000000001</v>
      </c>
      <c r="T2237">
        <v>-122.319149</v>
      </c>
      <c r="Z2237">
        <v>53000018001</v>
      </c>
      <c r="AA2237">
        <v>1821.0471887000001</v>
      </c>
      <c r="AB2237" t="s">
        <v>54</v>
      </c>
      <c r="AC2237" t="s">
        <v>54</v>
      </c>
      <c r="AD2237" t="s">
        <v>537</v>
      </c>
      <c r="AE2237" t="s">
        <v>73</v>
      </c>
      <c r="AF2237" t="s">
        <v>10283</v>
      </c>
    </row>
    <row r="2238" spans="1:32" x14ac:dyDescent="0.3">
      <c r="A2238" t="s">
        <v>10284</v>
      </c>
      <c r="B2238" t="s">
        <v>10285</v>
      </c>
      <c r="C2238" t="s">
        <v>10286</v>
      </c>
      <c r="D2238" t="s">
        <v>9409</v>
      </c>
      <c r="E2238" t="s">
        <v>600</v>
      </c>
      <c r="F2238">
        <v>4</v>
      </c>
      <c r="G2238">
        <v>2022</v>
      </c>
      <c r="H2238" s="1">
        <v>44959.471175636572</v>
      </c>
      <c r="I2238" t="s">
        <v>8601</v>
      </c>
      <c r="J2238">
        <v>673.03</v>
      </c>
      <c r="K2238">
        <v>0</v>
      </c>
      <c r="L2238" t="s">
        <v>38</v>
      </c>
      <c r="M2238" t="s">
        <v>79</v>
      </c>
      <c r="Q2238">
        <v>673.03</v>
      </c>
      <c r="R2238" t="s">
        <v>1484</v>
      </c>
      <c r="S2238">
        <v>26.177320000000002</v>
      </c>
      <c r="T2238">
        <v>-80.263710000000003</v>
      </c>
      <c r="Z2238">
        <v>12000001034</v>
      </c>
      <c r="AA2238">
        <v>2913.6755019199995</v>
      </c>
      <c r="AB2238" t="s">
        <v>54</v>
      </c>
      <c r="AC2238" t="s">
        <v>64</v>
      </c>
      <c r="AD2238" t="s">
        <v>54</v>
      </c>
      <c r="AE2238" t="s">
        <v>55</v>
      </c>
      <c r="AF2238" t="s">
        <v>10287</v>
      </c>
    </row>
    <row r="2239" spans="1:32" x14ac:dyDescent="0.3">
      <c r="A2239" t="s">
        <v>10288</v>
      </c>
      <c r="B2239" t="s">
        <v>10289</v>
      </c>
      <c r="C2239" t="s">
        <v>10290</v>
      </c>
      <c r="D2239" t="s">
        <v>10291</v>
      </c>
      <c r="E2239" t="s">
        <v>525</v>
      </c>
      <c r="F2239">
        <v>2</v>
      </c>
      <c r="G2239">
        <v>2022</v>
      </c>
      <c r="H2239" s="1">
        <v>44981.530851770833</v>
      </c>
      <c r="I2239" t="s">
        <v>8601</v>
      </c>
      <c r="J2239">
        <v>670</v>
      </c>
      <c r="K2239">
        <v>0</v>
      </c>
      <c r="L2239" t="s">
        <v>38</v>
      </c>
      <c r="M2239" t="s">
        <v>79</v>
      </c>
      <c r="Q2239">
        <v>670</v>
      </c>
      <c r="R2239" t="s">
        <v>52</v>
      </c>
      <c r="S2239">
        <v>40.317079999999997</v>
      </c>
      <c r="T2239">
        <v>-74.350650000000002</v>
      </c>
      <c r="U2239">
        <v>6.9441666670000002</v>
      </c>
      <c r="V2239">
        <v>1</v>
      </c>
      <c r="W2239">
        <v>8.8000000000000007</v>
      </c>
      <c r="X2239">
        <v>7.4</v>
      </c>
      <c r="Y2239">
        <v>2534.2800000000002</v>
      </c>
      <c r="Z2239">
        <v>34002114002</v>
      </c>
      <c r="AA2239">
        <v>2458.4137047450004</v>
      </c>
      <c r="AB2239" t="s">
        <v>53</v>
      </c>
      <c r="AC2239" t="s">
        <v>42</v>
      </c>
      <c r="AD2239" t="s">
        <v>54</v>
      </c>
      <c r="AE2239" t="s">
        <v>54</v>
      </c>
      <c r="AF2239" t="s">
        <v>10292</v>
      </c>
    </row>
    <row r="2240" spans="1:32" x14ac:dyDescent="0.3">
      <c r="A2240" t="s">
        <v>10293</v>
      </c>
      <c r="B2240" t="s">
        <v>10294</v>
      </c>
      <c r="C2240" t="s">
        <v>10295</v>
      </c>
      <c r="D2240" t="s">
        <v>10296</v>
      </c>
      <c r="E2240" t="s">
        <v>1719</v>
      </c>
      <c r="F2240">
        <v>7</v>
      </c>
      <c r="G2240">
        <v>2022</v>
      </c>
      <c r="H2240" s="1">
        <v>44977.529968530092</v>
      </c>
      <c r="I2240" t="s">
        <v>8601</v>
      </c>
      <c r="J2240">
        <v>668</v>
      </c>
      <c r="K2240">
        <v>0</v>
      </c>
      <c r="L2240" t="s">
        <v>38</v>
      </c>
      <c r="M2240" t="s">
        <v>51</v>
      </c>
      <c r="N2240">
        <v>504</v>
      </c>
      <c r="R2240" t="s">
        <v>52</v>
      </c>
      <c r="S2240">
        <v>38.879443999999999</v>
      </c>
      <c r="T2240">
        <v>-99.322221999999996</v>
      </c>
      <c r="Z2240">
        <v>20001117002</v>
      </c>
      <c r="AA2240">
        <v>831.67225107928994</v>
      </c>
      <c r="AB2240" t="s">
        <v>41</v>
      </c>
      <c r="AC2240" t="s">
        <v>54</v>
      </c>
      <c r="AD2240" t="s">
        <v>54</v>
      </c>
      <c r="AE2240" t="s">
        <v>73</v>
      </c>
      <c r="AF2240" t="s">
        <v>10297</v>
      </c>
    </row>
    <row r="2241" spans="1:32" x14ac:dyDescent="0.3">
      <c r="A2241" t="s">
        <v>10298</v>
      </c>
      <c r="B2241" t="s">
        <v>10299</v>
      </c>
      <c r="C2241" t="s">
        <v>10299</v>
      </c>
      <c r="D2241" t="s">
        <v>10300</v>
      </c>
      <c r="E2241" t="s">
        <v>99</v>
      </c>
      <c r="F2241">
        <v>6</v>
      </c>
      <c r="G2241">
        <v>2022</v>
      </c>
      <c r="H2241" s="1">
        <v>44830.417888553238</v>
      </c>
      <c r="I2241" t="s">
        <v>8601</v>
      </c>
      <c r="J2241">
        <v>663</v>
      </c>
      <c r="K2241">
        <v>0</v>
      </c>
      <c r="L2241" t="s">
        <v>38</v>
      </c>
      <c r="M2241" t="s">
        <v>79</v>
      </c>
      <c r="Q2241">
        <v>663</v>
      </c>
      <c r="R2241" t="s">
        <v>86</v>
      </c>
      <c r="S2241">
        <v>29.71031</v>
      </c>
      <c r="T2241">
        <v>-95.116515000000007</v>
      </c>
      <c r="U2241">
        <v>3.2974999999999999</v>
      </c>
      <c r="V2241">
        <v>1</v>
      </c>
      <c r="W2241">
        <v>6</v>
      </c>
      <c r="X2241">
        <v>0</v>
      </c>
      <c r="Y2241">
        <v>1202.7370000000001</v>
      </c>
      <c r="AB2241" t="s">
        <v>41</v>
      </c>
      <c r="AC2241" t="s">
        <v>54</v>
      </c>
      <c r="AD2241" t="s">
        <v>54</v>
      </c>
      <c r="AE2241" t="s">
        <v>73</v>
      </c>
      <c r="AF2241" t="s">
        <v>10301</v>
      </c>
    </row>
    <row r="2242" spans="1:32" x14ac:dyDescent="0.3">
      <c r="A2242" t="s">
        <v>10302</v>
      </c>
      <c r="B2242" t="s">
        <v>10303</v>
      </c>
      <c r="C2242" t="s">
        <v>10304</v>
      </c>
      <c r="D2242" t="s">
        <v>10305</v>
      </c>
      <c r="E2242" t="s">
        <v>1023</v>
      </c>
      <c r="F2242">
        <v>8</v>
      </c>
      <c r="G2242">
        <v>2022</v>
      </c>
      <c r="H2242" s="1">
        <v>44973.605600011571</v>
      </c>
      <c r="I2242" t="s">
        <v>8601</v>
      </c>
      <c r="J2242">
        <v>660.77</v>
      </c>
      <c r="K2242">
        <v>0</v>
      </c>
      <c r="L2242" t="s">
        <v>38</v>
      </c>
      <c r="M2242" t="s">
        <v>39</v>
      </c>
      <c r="N2242">
        <v>605.87</v>
      </c>
      <c r="Q2242">
        <v>214.9</v>
      </c>
      <c r="R2242" t="s">
        <v>445</v>
      </c>
      <c r="S2242">
        <v>40.181708999999998</v>
      </c>
      <c r="T2242">
        <v>-104.92991600000001</v>
      </c>
      <c r="U2242">
        <v>3.1928333329999998</v>
      </c>
      <c r="V2242">
        <v>1</v>
      </c>
      <c r="W2242">
        <v>6</v>
      </c>
      <c r="X2242">
        <v>0</v>
      </c>
      <c r="Y2242">
        <v>1165.5730000000001</v>
      </c>
      <c r="Z2242">
        <v>8000404001</v>
      </c>
      <c r="AA2242">
        <v>1529.6796385079999</v>
      </c>
      <c r="AB2242" t="s">
        <v>54</v>
      </c>
      <c r="AC2242" t="s">
        <v>72</v>
      </c>
      <c r="AD2242" t="s">
        <v>215</v>
      </c>
      <c r="AE2242" t="s">
        <v>55</v>
      </c>
      <c r="AF2242" t="s">
        <v>10306</v>
      </c>
    </row>
    <row r="2243" spans="1:32" x14ac:dyDescent="0.3">
      <c r="A2243" t="s">
        <v>1624</v>
      </c>
      <c r="B2243" t="s">
        <v>10307</v>
      </c>
      <c r="C2243" t="s">
        <v>10307</v>
      </c>
      <c r="D2243" t="s">
        <v>6566</v>
      </c>
      <c r="E2243" t="s">
        <v>99</v>
      </c>
      <c r="F2243">
        <v>6</v>
      </c>
      <c r="G2243">
        <v>2022</v>
      </c>
      <c r="H2243" s="1">
        <v>44816.57609574074</v>
      </c>
      <c r="I2243" t="s">
        <v>8601</v>
      </c>
      <c r="J2243">
        <v>660</v>
      </c>
      <c r="K2243">
        <v>0</v>
      </c>
      <c r="L2243" t="s">
        <v>38</v>
      </c>
      <c r="M2243" t="s">
        <v>79</v>
      </c>
      <c r="Q2243">
        <v>660</v>
      </c>
      <c r="R2243" t="s">
        <v>86</v>
      </c>
      <c r="S2243">
        <v>33.102651000000002</v>
      </c>
      <c r="T2243">
        <v>-94.953010000000006</v>
      </c>
      <c r="U2243">
        <v>1.9883333329999999</v>
      </c>
      <c r="V2243">
        <v>1</v>
      </c>
      <c r="W2243">
        <v>5</v>
      </c>
      <c r="X2243">
        <v>2.91</v>
      </c>
      <c r="Y2243">
        <v>725.95</v>
      </c>
      <c r="AB2243" t="s">
        <v>41</v>
      </c>
      <c r="AC2243" t="s">
        <v>54</v>
      </c>
      <c r="AD2243" t="s">
        <v>54</v>
      </c>
      <c r="AE2243" t="s">
        <v>73</v>
      </c>
      <c r="AF2243" t="s">
        <v>10308</v>
      </c>
    </row>
    <row r="2244" spans="1:32" x14ac:dyDescent="0.3">
      <c r="A2244" t="s">
        <v>10309</v>
      </c>
      <c r="B2244" t="s">
        <v>10310</v>
      </c>
      <c r="C2244" t="s">
        <v>10311</v>
      </c>
      <c r="D2244" t="s">
        <v>10312</v>
      </c>
      <c r="E2244" t="s">
        <v>85</v>
      </c>
      <c r="F2244">
        <v>2</v>
      </c>
      <c r="G2244">
        <v>2022</v>
      </c>
      <c r="H2244" s="1">
        <v>44971.471758217594</v>
      </c>
      <c r="I2244" t="s">
        <v>8601</v>
      </c>
      <c r="J2244">
        <v>658.36</v>
      </c>
      <c r="K2244">
        <v>0</v>
      </c>
      <c r="L2244" t="s">
        <v>38</v>
      </c>
      <c r="M2244" t="s">
        <v>79</v>
      </c>
      <c r="Q2244">
        <v>658.35</v>
      </c>
      <c r="R2244" t="s">
        <v>94</v>
      </c>
      <c r="S2244">
        <v>40.839440000000003</v>
      </c>
      <c r="T2244">
        <v>-73.697209999999998</v>
      </c>
      <c r="U2244">
        <v>2.4249999999999998</v>
      </c>
      <c r="V2244">
        <v>1</v>
      </c>
      <c r="W2244">
        <v>4</v>
      </c>
      <c r="X2244">
        <v>0</v>
      </c>
      <c r="Y2244">
        <v>885.2</v>
      </c>
      <c r="Z2244">
        <v>36001013001</v>
      </c>
      <c r="AA2244">
        <v>1248.8741620104602</v>
      </c>
      <c r="AB2244" t="s">
        <v>54</v>
      </c>
      <c r="AC2244" t="s">
        <v>54</v>
      </c>
      <c r="AD2244" t="s">
        <v>54</v>
      </c>
      <c r="AE2244" t="s">
        <v>73</v>
      </c>
      <c r="AF2244" t="s">
        <v>10313</v>
      </c>
    </row>
    <row r="2245" spans="1:32" x14ac:dyDescent="0.3">
      <c r="A2245" t="s">
        <v>10314</v>
      </c>
      <c r="B2245" t="s">
        <v>10315</v>
      </c>
      <c r="C2245" t="s">
        <v>10315</v>
      </c>
      <c r="D2245" t="s">
        <v>10316</v>
      </c>
      <c r="E2245" t="s">
        <v>99</v>
      </c>
      <c r="F2245">
        <v>6</v>
      </c>
      <c r="G2245">
        <v>2022</v>
      </c>
      <c r="H2245" s="1">
        <v>44817.421764918981</v>
      </c>
      <c r="I2245" t="s">
        <v>8601</v>
      </c>
      <c r="J2245">
        <v>656.1</v>
      </c>
      <c r="K2245">
        <v>0</v>
      </c>
      <c r="L2245" t="s">
        <v>38</v>
      </c>
      <c r="M2245" t="s">
        <v>51</v>
      </c>
      <c r="N2245">
        <v>656.1</v>
      </c>
      <c r="R2245" t="s">
        <v>52</v>
      </c>
      <c r="S2245">
        <v>31.081530000000001</v>
      </c>
      <c r="T2245">
        <v>-97.669640000000001</v>
      </c>
      <c r="U2245">
        <v>2.0558333329999998</v>
      </c>
      <c r="V2245">
        <v>1</v>
      </c>
      <c r="W2245">
        <v>3</v>
      </c>
      <c r="X2245">
        <v>3</v>
      </c>
      <c r="Y2245">
        <v>749.93</v>
      </c>
      <c r="Z2245">
        <v>48003003001</v>
      </c>
      <c r="AA2245">
        <v>895.95521684040011</v>
      </c>
      <c r="AB2245" t="s">
        <v>41</v>
      </c>
      <c r="AC2245" t="s">
        <v>72</v>
      </c>
      <c r="AD2245" t="s">
        <v>54</v>
      </c>
      <c r="AE2245" t="s">
        <v>73</v>
      </c>
      <c r="AF2245" t="s">
        <v>10317</v>
      </c>
    </row>
    <row r="2246" spans="1:32" x14ac:dyDescent="0.3">
      <c r="A2246" t="s">
        <v>10318</v>
      </c>
      <c r="B2246" t="s">
        <v>10319</v>
      </c>
      <c r="C2246" t="s">
        <v>10320</v>
      </c>
      <c r="D2246" t="s">
        <v>9631</v>
      </c>
      <c r="E2246" t="s">
        <v>854</v>
      </c>
      <c r="F2246">
        <v>8</v>
      </c>
      <c r="G2246">
        <v>2022</v>
      </c>
      <c r="H2246" s="1">
        <v>44973.521773067128</v>
      </c>
      <c r="I2246" t="s">
        <v>8601</v>
      </c>
      <c r="J2246">
        <v>651.5</v>
      </c>
      <c r="K2246">
        <v>0</v>
      </c>
      <c r="L2246" t="s">
        <v>38</v>
      </c>
      <c r="M2246" t="s">
        <v>79</v>
      </c>
      <c r="Q2246">
        <v>651.4</v>
      </c>
      <c r="R2246" t="s">
        <v>94</v>
      </c>
      <c r="S2246">
        <v>40.756883999999999</v>
      </c>
      <c r="T2246">
        <v>-111.564117</v>
      </c>
      <c r="U2246">
        <v>2.528666667</v>
      </c>
      <c r="V2246">
        <v>1</v>
      </c>
      <c r="W2246">
        <v>4</v>
      </c>
      <c r="X2246">
        <v>2.5</v>
      </c>
      <c r="Y2246">
        <v>923.83</v>
      </c>
      <c r="Z2246">
        <v>49000146001</v>
      </c>
      <c r="AA2246">
        <v>1675.363413604</v>
      </c>
      <c r="AB2246" t="s">
        <v>54</v>
      </c>
      <c r="AC2246" t="s">
        <v>54</v>
      </c>
      <c r="AD2246" t="s">
        <v>54</v>
      </c>
      <c r="AE2246" t="s">
        <v>73</v>
      </c>
      <c r="AF2246" t="s">
        <v>10321</v>
      </c>
    </row>
    <row r="2247" spans="1:32" x14ac:dyDescent="0.3">
      <c r="A2247" t="s">
        <v>10322</v>
      </c>
      <c r="B2247" t="s">
        <v>10323</v>
      </c>
      <c r="C2247" t="s">
        <v>10323</v>
      </c>
      <c r="D2247" t="s">
        <v>10324</v>
      </c>
      <c r="E2247" t="s">
        <v>99</v>
      </c>
      <c r="F2247">
        <v>6</v>
      </c>
      <c r="G2247">
        <v>2022</v>
      </c>
      <c r="H2247" s="1">
        <v>44831.635365891205</v>
      </c>
      <c r="I2247" t="s">
        <v>8601</v>
      </c>
      <c r="J2247">
        <v>649.83000000000004</v>
      </c>
      <c r="K2247">
        <v>0</v>
      </c>
      <c r="L2247" t="s">
        <v>38</v>
      </c>
      <c r="M2247" t="s">
        <v>79</v>
      </c>
      <c r="Q2247">
        <v>649.83000000000004</v>
      </c>
      <c r="R2247" t="s">
        <v>94</v>
      </c>
      <c r="S2247">
        <v>30.195784</v>
      </c>
      <c r="T2247">
        <v>-95.491353000000004</v>
      </c>
      <c r="U2247">
        <v>3.1045833329999999</v>
      </c>
      <c r="V2247">
        <v>2</v>
      </c>
      <c r="W2247">
        <v>7.8</v>
      </c>
      <c r="X2247">
        <v>0</v>
      </c>
      <c r="Y2247">
        <v>998.50699999999995</v>
      </c>
      <c r="Z2247">
        <v>48007848001</v>
      </c>
      <c r="AA2247">
        <v>1906.6364065688999</v>
      </c>
      <c r="AB2247" t="s">
        <v>41</v>
      </c>
      <c r="AC2247" t="s">
        <v>54</v>
      </c>
      <c r="AD2247" t="s">
        <v>54</v>
      </c>
      <c r="AE2247" t="s">
        <v>73</v>
      </c>
      <c r="AF2247" t="s">
        <v>10325</v>
      </c>
    </row>
    <row r="2248" spans="1:32" x14ac:dyDescent="0.3">
      <c r="A2248" t="s">
        <v>10326</v>
      </c>
      <c r="B2248" t="s">
        <v>10327</v>
      </c>
      <c r="C2248" t="s">
        <v>10328</v>
      </c>
      <c r="D2248" t="s">
        <v>672</v>
      </c>
      <c r="E2248" t="s">
        <v>93</v>
      </c>
      <c r="F2248">
        <v>4</v>
      </c>
      <c r="G2248">
        <v>2022</v>
      </c>
      <c r="H2248" s="1">
        <v>44950.505173807869</v>
      </c>
      <c r="I2248" t="s">
        <v>8601</v>
      </c>
      <c r="J2248">
        <v>648.17999999999995</v>
      </c>
      <c r="K2248">
        <v>0</v>
      </c>
      <c r="L2248" t="s">
        <v>38</v>
      </c>
      <c r="M2248" t="s">
        <v>79</v>
      </c>
      <c r="Q2248">
        <v>648.19000000000005</v>
      </c>
      <c r="R2248" t="s">
        <v>94</v>
      </c>
      <c r="S2248">
        <v>38.236699999999999</v>
      </c>
      <c r="T2248">
        <v>-85.466710000000006</v>
      </c>
      <c r="U2248">
        <v>3.7484166669999999</v>
      </c>
      <c r="V2248">
        <v>1</v>
      </c>
      <c r="W2248">
        <v>6.5</v>
      </c>
      <c r="X2248">
        <v>3.8163999999999998</v>
      </c>
      <c r="Y2248">
        <v>1364.473</v>
      </c>
      <c r="Z2248">
        <v>21000025012</v>
      </c>
      <c r="AA2248">
        <v>2394.6770531405</v>
      </c>
      <c r="AB2248" t="s">
        <v>54</v>
      </c>
      <c r="AC2248" t="s">
        <v>54</v>
      </c>
      <c r="AD2248" t="s">
        <v>54</v>
      </c>
      <c r="AE2248" t="s">
        <v>73</v>
      </c>
      <c r="AF2248" t="s">
        <v>10329</v>
      </c>
    </row>
    <row r="2249" spans="1:32" x14ac:dyDescent="0.3">
      <c r="A2249" t="s">
        <v>10330</v>
      </c>
      <c r="B2249" t="s">
        <v>10331</v>
      </c>
      <c r="C2249" t="s">
        <v>10332</v>
      </c>
      <c r="D2249" t="s">
        <v>10333</v>
      </c>
      <c r="E2249" t="s">
        <v>600</v>
      </c>
      <c r="F2249">
        <v>4</v>
      </c>
      <c r="G2249">
        <v>2022</v>
      </c>
      <c r="H2249" s="1">
        <v>44939.501368090278</v>
      </c>
      <c r="I2249" t="s">
        <v>8601</v>
      </c>
      <c r="J2249">
        <v>641.73</v>
      </c>
      <c r="K2249">
        <v>0</v>
      </c>
      <c r="L2249" t="s">
        <v>38</v>
      </c>
      <c r="M2249" t="s">
        <v>51</v>
      </c>
      <c r="N2249">
        <v>641.73</v>
      </c>
      <c r="R2249" t="s">
        <v>52</v>
      </c>
      <c r="S2249">
        <v>30.393056000000001</v>
      </c>
      <c r="T2249">
        <v>-86.444999999999993</v>
      </c>
      <c r="AB2249" t="s">
        <v>41</v>
      </c>
      <c r="AC2249" t="s">
        <v>54</v>
      </c>
      <c r="AD2249" t="s">
        <v>54</v>
      </c>
      <c r="AE2249" t="s">
        <v>73</v>
      </c>
      <c r="AF2249" t="s">
        <v>10334</v>
      </c>
    </row>
    <row r="2250" spans="1:32" x14ac:dyDescent="0.3">
      <c r="A2250" t="s">
        <v>10335</v>
      </c>
      <c r="B2250" t="s">
        <v>10336</v>
      </c>
      <c r="C2250" t="s">
        <v>10337</v>
      </c>
      <c r="D2250" t="s">
        <v>10338</v>
      </c>
      <c r="E2250" t="s">
        <v>93</v>
      </c>
      <c r="F2250">
        <v>4</v>
      </c>
      <c r="G2250">
        <v>2022</v>
      </c>
      <c r="H2250" s="1">
        <v>44951.57518890046</v>
      </c>
      <c r="I2250" t="s">
        <v>8601</v>
      </c>
      <c r="J2250">
        <v>639.1</v>
      </c>
      <c r="K2250">
        <v>0</v>
      </c>
      <c r="L2250" t="s">
        <v>38</v>
      </c>
      <c r="M2250" t="s">
        <v>79</v>
      </c>
      <c r="Q2250">
        <v>639.1</v>
      </c>
      <c r="R2250" t="s">
        <v>52</v>
      </c>
      <c r="S2250">
        <v>37.318492999999997</v>
      </c>
      <c r="T2250">
        <v>-87.549857000000003</v>
      </c>
      <c r="U2250">
        <v>4.8508333329999997</v>
      </c>
      <c r="V2250">
        <v>1</v>
      </c>
      <c r="W2250">
        <v>6</v>
      </c>
      <c r="X2250">
        <v>5.03</v>
      </c>
      <c r="Y2250">
        <v>1764.3630000000001</v>
      </c>
      <c r="Z2250">
        <v>21000116001</v>
      </c>
      <c r="AA2250">
        <v>1991.1329961245808</v>
      </c>
      <c r="AB2250" t="s">
        <v>54</v>
      </c>
      <c r="AC2250" t="s">
        <v>54</v>
      </c>
      <c r="AD2250" t="s">
        <v>54</v>
      </c>
      <c r="AE2250" t="s">
        <v>73</v>
      </c>
      <c r="AF2250" t="s">
        <v>10339</v>
      </c>
    </row>
    <row r="2251" spans="1:32" x14ac:dyDescent="0.3">
      <c r="A2251" t="s">
        <v>10340</v>
      </c>
      <c r="B2251" t="s">
        <v>10341</v>
      </c>
      <c r="C2251" t="s">
        <v>10341</v>
      </c>
      <c r="D2251" t="s">
        <v>10342</v>
      </c>
      <c r="E2251" t="s">
        <v>99</v>
      </c>
      <c r="F2251">
        <v>6</v>
      </c>
      <c r="G2251">
        <v>2022</v>
      </c>
      <c r="H2251" s="1">
        <v>44818.342498877311</v>
      </c>
      <c r="I2251" t="s">
        <v>8601</v>
      </c>
      <c r="J2251">
        <v>638.03</v>
      </c>
      <c r="K2251">
        <v>0</v>
      </c>
      <c r="L2251" t="s">
        <v>38</v>
      </c>
      <c r="M2251" t="s">
        <v>79</v>
      </c>
      <c r="Q2251">
        <v>638.03</v>
      </c>
      <c r="R2251" t="s">
        <v>94</v>
      </c>
      <c r="S2251">
        <v>32.313800999999998</v>
      </c>
      <c r="T2251">
        <v>-97.393735000000007</v>
      </c>
      <c r="U2251">
        <v>3.5270000000000001</v>
      </c>
      <c r="V2251">
        <v>3</v>
      </c>
      <c r="W2251">
        <v>6</v>
      </c>
      <c r="X2251">
        <v>9.3000000000000007</v>
      </c>
      <c r="Y2251">
        <v>1286.867</v>
      </c>
      <c r="Z2251">
        <v>48004092001</v>
      </c>
      <c r="AA2251">
        <v>1358.5012027702001</v>
      </c>
      <c r="AB2251" t="s">
        <v>41</v>
      </c>
      <c r="AC2251" t="s">
        <v>54</v>
      </c>
      <c r="AD2251" t="s">
        <v>54</v>
      </c>
      <c r="AE2251" t="s">
        <v>73</v>
      </c>
      <c r="AF2251" t="s">
        <v>10343</v>
      </c>
    </row>
    <row r="2252" spans="1:32" x14ac:dyDescent="0.3">
      <c r="A2252" t="s">
        <v>10344</v>
      </c>
      <c r="B2252" t="s">
        <v>10345</v>
      </c>
      <c r="C2252" t="s">
        <v>10346</v>
      </c>
      <c r="D2252" t="s">
        <v>2166</v>
      </c>
      <c r="E2252" t="s">
        <v>1023</v>
      </c>
      <c r="F2252">
        <v>8</v>
      </c>
      <c r="G2252">
        <v>2022</v>
      </c>
      <c r="H2252" s="1">
        <v>44960.680360601851</v>
      </c>
      <c r="I2252" t="s">
        <v>8601</v>
      </c>
      <c r="J2252">
        <v>636.54999999999995</v>
      </c>
      <c r="K2252">
        <v>0</v>
      </c>
      <c r="L2252" t="s">
        <v>38</v>
      </c>
      <c r="M2252" t="s">
        <v>51</v>
      </c>
      <c r="N2252">
        <v>594</v>
      </c>
      <c r="R2252" t="s">
        <v>52</v>
      </c>
      <c r="S2252">
        <v>38.737679999999997</v>
      </c>
      <c r="T2252">
        <v>-104.73661</v>
      </c>
      <c r="U2252">
        <v>1.0276666670000001</v>
      </c>
      <c r="V2252">
        <v>1</v>
      </c>
      <c r="W2252">
        <v>2.4</v>
      </c>
      <c r="X2252">
        <v>0</v>
      </c>
      <c r="Y2252">
        <v>374.99</v>
      </c>
      <c r="Z2252">
        <v>8209000128</v>
      </c>
      <c r="AA2252">
        <v>728.41887547999988</v>
      </c>
      <c r="AB2252" t="s">
        <v>53</v>
      </c>
      <c r="AC2252" t="s">
        <v>64</v>
      </c>
      <c r="AD2252" t="s">
        <v>54</v>
      </c>
      <c r="AE2252" t="s">
        <v>827</v>
      </c>
      <c r="AF2252" t="s">
        <v>10347</v>
      </c>
    </row>
    <row r="2253" spans="1:32" x14ac:dyDescent="0.3">
      <c r="A2253" t="s">
        <v>10348</v>
      </c>
      <c r="B2253" t="s">
        <v>10349</v>
      </c>
      <c r="C2253" t="s">
        <v>10350</v>
      </c>
      <c r="D2253" t="s">
        <v>9585</v>
      </c>
      <c r="E2253" t="s">
        <v>600</v>
      </c>
      <c r="F2253">
        <v>4</v>
      </c>
      <c r="G2253">
        <v>2022</v>
      </c>
      <c r="H2253" s="1">
        <v>44972.307236273147</v>
      </c>
      <c r="I2253" t="s">
        <v>8601</v>
      </c>
      <c r="J2253">
        <v>635.29</v>
      </c>
      <c r="K2253">
        <v>0</v>
      </c>
      <c r="L2253" t="s">
        <v>38</v>
      </c>
      <c r="M2253" t="s">
        <v>79</v>
      </c>
      <c r="Q2253">
        <v>635.29</v>
      </c>
      <c r="R2253" t="s">
        <v>52</v>
      </c>
      <c r="S2253">
        <v>27.8949459999588</v>
      </c>
      <c r="T2253">
        <v>-81.842349999752102</v>
      </c>
      <c r="Z2253">
        <v>12000155005</v>
      </c>
      <c r="AA2253">
        <v>1019.786425672</v>
      </c>
      <c r="AB2253" t="s">
        <v>41</v>
      </c>
      <c r="AC2253" t="s">
        <v>54</v>
      </c>
      <c r="AD2253" t="s">
        <v>54</v>
      </c>
      <c r="AE2253" t="s">
        <v>73</v>
      </c>
      <c r="AF2253" t="s">
        <v>10351</v>
      </c>
    </row>
    <row r="2254" spans="1:32" x14ac:dyDescent="0.3">
      <c r="A2254" t="s">
        <v>10352</v>
      </c>
      <c r="B2254" t="s">
        <v>10353</v>
      </c>
      <c r="C2254" t="s">
        <v>10354</v>
      </c>
      <c r="D2254" t="s">
        <v>10355</v>
      </c>
      <c r="E2254" t="s">
        <v>1719</v>
      </c>
      <c r="F2254">
        <v>7</v>
      </c>
      <c r="G2254">
        <v>2022</v>
      </c>
      <c r="H2254" s="1">
        <v>44959.460777800923</v>
      </c>
      <c r="I2254" t="s">
        <v>8601</v>
      </c>
      <c r="J2254">
        <v>632.23</v>
      </c>
      <c r="K2254">
        <v>0</v>
      </c>
      <c r="L2254" t="s">
        <v>38</v>
      </c>
      <c r="M2254" t="s">
        <v>51</v>
      </c>
      <c r="N2254">
        <v>632.23</v>
      </c>
      <c r="R2254" t="s">
        <v>52</v>
      </c>
      <c r="S2254">
        <v>39.560720000000003</v>
      </c>
      <c r="T2254">
        <v>-95.145359999999997</v>
      </c>
      <c r="U2254">
        <v>1.0840083330000001</v>
      </c>
      <c r="V2254">
        <v>4</v>
      </c>
      <c r="W2254">
        <v>2.8</v>
      </c>
      <c r="X2254">
        <v>0</v>
      </c>
      <c r="Y2254">
        <v>373.23050000000001</v>
      </c>
      <c r="Z2254">
        <v>20000801001</v>
      </c>
      <c r="AA2254">
        <v>686.53479013990011</v>
      </c>
      <c r="AB2254" t="s">
        <v>41</v>
      </c>
      <c r="AC2254" t="s">
        <v>54</v>
      </c>
      <c r="AD2254" t="s">
        <v>54</v>
      </c>
      <c r="AE2254" t="s">
        <v>44</v>
      </c>
      <c r="AF2254" t="s">
        <v>10356</v>
      </c>
    </row>
    <row r="2255" spans="1:32" x14ac:dyDescent="0.3">
      <c r="A2255" t="s">
        <v>10357</v>
      </c>
      <c r="B2255" t="s">
        <v>10358</v>
      </c>
      <c r="C2255" t="s">
        <v>10359</v>
      </c>
      <c r="D2255" t="s">
        <v>9912</v>
      </c>
      <c r="E2255" t="s">
        <v>600</v>
      </c>
      <c r="F2255">
        <v>4</v>
      </c>
      <c r="G2255">
        <v>2022</v>
      </c>
      <c r="H2255" s="1">
        <v>44938.509400613424</v>
      </c>
      <c r="I2255" t="s">
        <v>8601</v>
      </c>
      <c r="J2255">
        <v>632</v>
      </c>
      <c r="K2255">
        <v>0</v>
      </c>
      <c r="L2255" t="s">
        <v>38</v>
      </c>
      <c r="M2255" t="s">
        <v>79</v>
      </c>
      <c r="Q2255">
        <v>632</v>
      </c>
      <c r="R2255" t="s">
        <v>94</v>
      </c>
      <c r="S2255">
        <v>26.491658000000001</v>
      </c>
      <c r="T2255">
        <v>-81.933430000000001</v>
      </c>
      <c r="Z2255">
        <v>12000125003</v>
      </c>
      <c r="AB2255" t="s">
        <v>54</v>
      </c>
      <c r="AC2255" t="s">
        <v>54</v>
      </c>
      <c r="AD2255" t="s">
        <v>54</v>
      </c>
      <c r="AE2255" t="s">
        <v>73</v>
      </c>
      <c r="AF2255" t="s">
        <v>10360</v>
      </c>
    </row>
    <row r="2256" spans="1:32" x14ac:dyDescent="0.3">
      <c r="A2256" t="s">
        <v>10361</v>
      </c>
      <c r="B2256" t="s">
        <v>10362</v>
      </c>
      <c r="C2256" t="s">
        <v>10363</v>
      </c>
      <c r="D2256" t="s">
        <v>10364</v>
      </c>
      <c r="E2256" t="s">
        <v>117</v>
      </c>
      <c r="F2256">
        <v>5</v>
      </c>
      <c r="G2256">
        <v>2022</v>
      </c>
      <c r="H2256" s="1">
        <v>44943.619231111108</v>
      </c>
      <c r="I2256" t="s">
        <v>8601</v>
      </c>
      <c r="J2256">
        <v>631.11</v>
      </c>
      <c r="K2256">
        <v>0</v>
      </c>
      <c r="L2256" t="s">
        <v>38</v>
      </c>
      <c r="M2256" t="s">
        <v>51</v>
      </c>
      <c r="N2256">
        <v>631.11</v>
      </c>
      <c r="R2256" t="s">
        <v>52</v>
      </c>
      <c r="S2256">
        <v>41.87782</v>
      </c>
      <c r="T2256">
        <v>-87.975539999999995</v>
      </c>
      <c r="U2256">
        <v>0</v>
      </c>
      <c r="V2256">
        <v>15</v>
      </c>
      <c r="W2256">
        <v>20</v>
      </c>
      <c r="X2256">
        <v>8</v>
      </c>
      <c r="Y2256">
        <v>0</v>
      </c>
      <c r="Z2256">
        <v>17000162001</v>
      </c>
      <c r="AA2256">
        <v>2185.2566264400002</v>
      </c>
      <c r="AB2256" t="s">
        <v>53</v>
      </c>
      <c r="AC2256" t="s">
        <v>72</v>
      </c>
      <c r="AD2256" t="s">
        <v>54</v>
      </c>
      <c r="AE2256" t="s">
        <v>65</v>
      </c>
      <c r="AF2256" t="s">
        <v>10365</v>
      </c>
    </row>
    <row r="2257" spans="1:32" x14ac:dyDescent="0.3">
      <c r="A2257" t="s">
        <v>10366</v>
      </c>
      <c r="B2257" t="s">
        <v>10367</v>
      </c>
      <c r="C2257" t="s">
        <v>10368</v>
      </c>
      <c r="D2257" t="s">
        <v>10369</v>
      </c>
      <c r="E2257" t="s">
        <v>1719</v>
      </c>
      <c r="F2257">
        <v>7</v>
      </c>
      <c r="G2257">
        <v>2022</v>
      </c>
      <c r="H2257" s="1">
        <v>44985.363962511576</v>
      </c>
      <c r="I2257" t="s">
        <v>8601</v>
      </c>
      <c r="J2257">
        <v>623.61</v>
      </c>
      <c r="K2257">
        <v>0</v>
      </c>
      <c r="L2257" t="s">
        <v>38</v>
      </c>
      <c r="M2257" t="s">
        <v>51</v>
      </c>
      <c r="N2257">
        <v>623.61</v>
      </c>
      <c r="R2257" t="s">
        <v>52</v>
      </c>
      <c r="S2257">
        <v>39.045189999999998</v>
      </c>
      <c r="T2257">
        <v>-96.818560000000005</v>
      </c>
      <c r="U2257">
        <v>1.9339441669999999</v>
      </c>
      <c r="V2257">
        <v>1</v>
      </c>
      <c r="W2257">
        <v>2.5</v>
      </c>
      <c r="X2257">
        <v>0</v>
      </c>
      <c r="Y2257">
        <v>706.03638000000001</v>
      </c>
      <c r="Z2257">
        <v>20000625001</v>
      </c>
      <c r="AA2257">
        <v>704.74526202690004</v>
      </c>
      <c r="AB2257" t="s">
        <v>87</v>
      </c>
      <c r="AC2257" t="s">
        <v>54</v>
      </c>
      <c r="AD2257" t="s">
        <v>54</v>
      </c>
      <c r="AE2257" t="s">
        <v>73</v>
      </c>
      <c r="AF2257" t="s">
        <v>10370</v>
      </c>
    </row>
    <row r="2258" spans="1:32" x14ac:dyDescent="0.3">
      <c r="A2258" t="s">
        <v>10371</v>
      </c>
      <c r="B2258" t="s">
        <v>10372</v>
      </c>
      <c r="C2258" t="s">
        <v>10373</v>
      </c>
      <c r="D2258" t="s">
        <v>3890</v>
      </c>
      <c r="E2258" t="s">
        <v>85</v>
      </c>
      <c r="F2258">
        <v>2</v>
      </c>
      <c r="G2258">
        <v>2022</v>
      </c>
      <c r="H2258" s="1">
        <v>44973.511064710648</v>
      </c>
      <c r="I2258" t="s">
        <v>8601</v>
      </c>
      <c r="J2258">
        <v>623</v>
      </c>
      <c r="K2258">
        <v>0</v>
      </c>
      <c r="L2258" t="s">
        <v>38</v>
      </c>
      <c r="M2258" t="s">
        <v>79</v>
      </c>
      <c r="Q2258">
        <v>623</v>
      </c>
      <c r="R2258" t="s">
        <v>52</v>
      </c>
      <c r="S2258">
        <v>42.07685</v>
      </c>
      <c r="T2258">
        <v>-76.778930000000003</v>
      </c>
      <c r="U2258">
        <v>0</v>
      </c>
      <c r="V2258">
        <v>1</v>
      </c>
      <c r="W2258">
        <v>12</v>
      </c>
      <c r="X2258">
        <v>0</v>
      </c>
      <c r="Y2258">
        <v>0</v>
      </c>
      <c r="Z2258">
        <v>36008001001</v>
      </c>
      <c r="AA2258">
        <v>3292.6354218884699</v>
      </c>
      <c r="AB2258" t="s">
        <v>53</v>
      </c>
      <c r="AC2258" t="s">
        <v>54</v>
      </c>
      <c r="AD2258" t="s">
        <v>54</v>
      </c>
      <c r="AE2258" t="s">
        <v>73</v>
      </c>
      <c r="AF2258" t="s">
        <v>10374</v>
      </c>
    </row>
    <row r="2259" spans="1:32" x14ac:dyDescent="0.3">
      <c r="A2259" t="s">
        <v>10375</v>
      </c>
      <c r="B2259" t="s">
        <v>10376</v>
      </c>
      <c r="C2259" t="s">
        <v>10377</v>
      </c>
      <c r="D2259" t="s">
        <v>1729</v>
      </c>
      <c r="E2259" t="s">
        <v>61</v>
      </c>
      <c r="F2259">
        <v>1</v>
      </c>
      <c r="G2259">
        <v>2022</v>
      </c>
      <c r="H2259" s="1">
        <v>44972.298425416666</v>
      </c>
      <c r="I2259" t="s">
        <v>8601</v>
      </c>
      <c r="J2259">
        <v>622</v>
      </c>
      <c r="K2259">
        <v>0</v>
      </c>
      <c r="L2259" t="s">
        <v>38</v>
      </c>
      <c r="M2259" t="s">
        <v>79</v>
      </c>
      <c r="Q2259">
        <v>622</v>
      </c>
      <c r="R2259" t="s">
        <v>94</v>
      </c>
      <c r="S2259">
        <v>41.728988999999999</v>
      </c>
      <c r="T2259">
        <v>-72.828710999999998</v>
      </c>
      <c r="U2259">
        <v>3.2083333330000001</v>
      </c>
      <c r="V2259">
        <v>1</v>
      </c>
      <c r="W2259">
        <v>0</v>
      </c>
      <c r="X2259">
        <v>0</v>
      </c>
      <c r="Y2259">
        <v>1169.0999999999999</v>
      </c>
      <c r="Z2259">
        <v>9000520001</v>
      </c>
      <c r="AA2259">
        <v>1804.4756592828301</v>
      </c>
      <c r="AB2259" t="s">
        <v>54</v>
      </c>
      <c r="AC2259" t="s">
        <v>54</v>
      </c>
      <c r="AD2259" t="s">
        <v>54</v>
      </c>
      <c r="AE2259" t="s">
        <v>65</v>
      </c>
      <c r="AF2259" t="s">
        <v>10378</v>
      </c>
    </row>
    <row r="2260" spans="1:32" x14ac:dyDescent="0.3">
      <c r="A2260" t="s">
        <v>10379</v>
      </c>
      <c r="B2260" t="s">
        <v>10380</v>
      </c>
      <c r="C2260" t="s">
        <v>10381</v>
      </c>
      <c r="D2260" t="s">
        <v>10382</v>
      </c>
      <c r="E2260" t="s">
        <v>85</v>
      </c>
      <c r="F2260">
        <v>2</v>
      </c>
      <c r="G2260">
        <v>2022</v>
      </c>
      <c r="H2260" s="1">
        <v>44985.466545752315</v>
      </c>
      <c r="I2260" t="s">
        <v>8601</v>
      </c>
      <c r="J2260">
        <v>621</v>
      </c>
      <c r="K2260">
        <v>0</v>
      </c>
      <c r="L2260" t="s">
        <v>38</v>
      </c>
      <c r="M2260" t="s">
        <v>79</v>
      </c>
      <c r="Q2260">
        <v>621</v>
      </c>
      <c r="R2260" t="s">
        <v>52</v>
      </c>
      <c r="S2260">
        <v>42.598520000000001</v>
      </c>
      <c r="T2260">
        <v>-76.158829999999995</v>
      </c>
      <c r="U2260">
        <v>0</v>
      </c>
      <c r="V2260">
        <v>3</v>
      </c>
      <c r="W2260">
        <v>9</v>
      </c>
      <c r="X2260">
        <v>0</v>
      </c>
      <c r="Y2260">
        <v>0</v>
      </c>
      <c r="Z2260">
        <v>36007090001</v>
      </c>
      <c r="AA2260">
        <v>2761.9822711012903</v>
      </c>
      <c r="AB2260" t="s">
        <v>53</v>
      </c>
      <c r="AC2260" t="s">
        <v>42</v>
      </c>
      <c r="AD2260" t="s">
        <v>54</v>
      </c>
      <c r="AE2260" t="s">
        <v>65</v>
      </c>
      <c r="AF2260" t="s">
        <v>10383</v>
      </c>
    </row>
    <row r="2261" spans="1:32" x14ac:dyDescent="0.3">
      <c r="A2261" t="s">
        <v>10384</v>
      </c>
      <c r="B2261" t="s">
        <v>10385</v>
      </c>
      <c r="C2261" t="s">
        <v>10386</v>
      </c>
      <c r="D2261" t="s">
        <v>10387</v>
      </c>
      <c r="E2261" t="s">
        <v>286</v>
      </c>
      <c r="F2261">
        <v>1</v>
      </c>
      <c r="G2261">
        <v>2022</v>
      </c>
      <c r="H2261" s="1">
        <v>44967.573094131942</v>
      </c>
      <c r="I2261" t="s">
        <v>8601</v>
      </c>
      <c r="J2261">
        <v>615.29999999999995</v>
      </c>
      <c r="K2261">
        <v>0</v>
      </c>
      <c r="L2261" t="s">
        <v>38</v>
      </c>
      <c r="M2261" t="s">
        <v>51</v>
      </c>
      <c r="N2261">
        <v>615.29999999999995</v>
      </c>
      <c r="R2261" t="s">
        <v>86</v>
      </c>
      <c r="S2261">
        <v>44.04148</v>
      </c>
      <c r="T2261">
        <v>-73.174234999999996</v>
      </c>
      <c r="U2261">
        <v>0.96183333299999996</v>
      </c>
      <c r="V2261">
        <v>1</v>
      </c>
      <c r="W2261">
        <v>0</v>
      </c>
      <c r="X2261">
        <v>0</v>
      </c>
      <c r="Y2261">
        <v>350.971</v>
      </c>
      <c r="Z2261">
        <v>50000041001</v>
      </c>
      <c r="AA2261">
        <v>591.47612688976005</v>
      </c>
      <c r="AB2261" t="s">
        <v>87</v>
      </c>
      <c r="AC2261" t="s">
        <v>54</v>
      </c>
      <c r="AD2261" t="s">
        <v>975</v>
      </c>
      <c r="AE2261" t="s">
        <v>55</v>
      </c>
      <c r="AF2261" t="s">
        <v>10388</v>
      </c>
    </row>
    <row r="2262" spans="1:32" x14ac:dyDescent="0.3">
      <c r="A2262" t="s">
        <v>10389</v>
      </c>
      <c r="B2262" t="s">
        <v>10390</v>
      </c>
      <c r="C2262" t="s">
        <v>10391</v>
      </c>
      <c r="D2262" t="s">
        <v>10392</v>
      </c>
      <c r="E2262" t="s">
        <v>36</v>
      </c>
      <c r="F2262">
        <v>9</v>
      </c>
      <c r="G2262">
        <v>2022</v>
      </c>
      <c r="H2262" s="1">
        <v>45000.468904224537</v>
      </c>
      <c r="I2262" t="s">
        <v>8601</v>
      </c>
      <c r="J2262">
        <v>613.09</v>
      </c>
      <c r="K2262">
        <v>0</v>
      </c>
      <c r="L2262" t="s">
        <v>38</v>
      </c>
      <c r="M2262" t="s">
        <v>79</v>
      </c>
      <c r="Q2262">
        <v>613.09</v>
      </c>
      <c r="R2262" t="s">
        <v>214</v>
      </c>
      <c r="S2262">
        <v>34.278962</v>
      </c>
      <c r="T2262">
        <v>-118.89407799999999</v>
      </c>
      <c r="U2262">
        <v>0</v>
      </c>
      <c r="V2262">
        <v>1</v>
      </c>
      <c r="W2262">
        <v>1.5</v>
      </c>
      <c r="X2262">
        <v>0</v>
      </c>
      <c r="Y2262">
        <v>0</v>
      </c>
      <c r="Z2262">
        <v>6004014001</v>
      </c>
      <c r="AA2262">
        <v>1318.4381646188001</v>
      </c>
      <c r="AB2262" t="s">
        <v>54</v>
      </c>
      <c r="AC2262" t="s">
        <v>72</v>
      </c>
      <c r="AD2262" t="s">
        <v>54</v>
      </c>
      <c r="AE2262" t="s">
        <v>55</v>
      </c>
      <c r="AF2262" t="s">
        <v>10393</v>
      </c>
    </row>
    <row r="2263" spans="1:32" x14ac:dyDescent="0.3">
      <c r="A2263" t="s">
        <v>10394</v>
      </c>
      <c r="B2263" t="s">
        <v>10395</v>
      </c>
      <c r="C2263" t="s">
        <v>10396</v>
      </c>
      <c r="D2263" t="s">
        <v>10397</v>
      </c>
      <c r="E2263" t="s">
        <v>36</v>
      </c>
      <c r="F2263">
        <v>9</v>
      </c>
      <c r="G2263">
        <v>2022</v>
      </c>
      <c r="H2263" s="1">
        <v>44973.601259907409</v>
      </c>
      <c r="I2263" t="s">
        <v>8601</v>
      </c>
      <c r="J2263">
        <v>613</v>
      </c>
      <c r="K2263">
        <v>0</v>
      </c>
      <c r="L2263" t="s">
        <v>38</v>
      </c>
      <c r="M2263" t="s">
        <v>79</v>
      </c>
      <c r="Q2263">
        <v>613</v>
      </c>
      <c r="R2263" t="s">
        <v>52</v>
      </c>
      <c r="S2263">
        <v>37.338526723730197</v>
      </c>
      <c r="T2263">
        <v>-120.627400916319</v>
      </c>
      <c r="AB2263" t="s">
        <v>118</v>
      </c>
      <c r="AC2263" t="s">
        <v>54</v>
      </c>
      <c r="AD2263" t="s">
        <v>54</v>
      </c>
      <c r="AE2263" t="s">
        <v>54</v>
      </c>
      <c r="AF2263" t="s">
        <v>10398</v>
      </c>
    </row>
    <row r="2264" spans="1:32" x14ac:dyDescent="0.3">
      <c r="A2264" t="s">
        <v>10399</v>
      </c>
      <c r="B2264" t="s">
        <v>10400</v>
      </c>
      <c r="C2264" t="s">
        <v>10401</v>
      </c>
      <c r="D2264" t="s">
        <v>10402</v>
      </c>
      <c r="E2264" t="s">
        <v>854</v>
      </c>
      <c r="F2264">
        <v>8</v>
      </c>
      <c r="G2264">
        <v>2022</v>
      </c>
      <c r="H2264" s="1">
        <v>44946.456310601854</v>
      </c>
      <c r="I2264" t="s">
        <v>8601</v>
      </c>
      <c r="J2264">
        <v>605.9</v>
      </c>
      <c r="K2264">
        <v>0</v>
      </c>
      <c r="L2264" t="s">
        <v>38</v>
      </c>
      <c r="M2264" t="s">
        <v>79</v>
      </c>
      <c r="Q2264">
        <v>605.9</v>
      </c>
      <c r="R2264" t="s">
        <v>94</v>
      </c>
      <c r="S2264">
        <v>40.404940000000003</v>
      </c>
      <c r="T2264">
        <v>-109.48549</v>
      </c>
      <c r="Z2264">
        <v>49000085001</v>
      </c>
      <c r="AA2264">
        <v>1238.312088316</v>
      </c>
      <c r="AB2264" t="s">
        <v>1420</v>
      </c>
      <c r="AC2264" t="s">
        <v>7293</v>
      </c>
      <c r="AD2264" t="s">
        <v>54</v>
      </c>
      <c r="AE2264" t="s">
        <v>55</v>
      </c>
      <c r="AF2264" t="s">
        <v>10403</v>
      </c>
    </row>
    <row r="2265" spans="1:32" x14ac:dyDescent="0.3">
      <c r="A2265" t="s">
        <v>10404</v>
      </c>
      <c r="B2265" t="s">
        <v>10405</v>
      </c>
      <c r="C2265" t="s">
        <v>10406</v>
      </c>
      <c r="D2265" t="s">
        <v>10407</v>
      </c>
      <c r="E2265" t="s">
        <v>36</v>
      </c>
      <c r="F2265">
        <v>9</v>
      </c>
      <c r="G2265">
        <v>2022</v>
      </c>
      <c r="H2265" s="1">
        <v>44963.56273420139</v>
      </c>
      <c r="I2265" t="s">
        <v>8601</v>
      </c>
      <c r="J2265">
        <v>602.19000000000005</v>
      </c>
      <c r="K2265">
        <v>0</v>
      </c>
      <c r="L2265" t="s">
        <v>38</v>
      </c>
      <c r="M2265" t="s">
        <v>51</v>
      </c>
      <c r="N2265">
        <v>600.44000000000005</v>
      </c>
      <c r="R2265" t="s">
        <v>52</v>
      </c>
      <c r="S2265">
        <v>34.252429369220899</v>
      </c>
      <c r="T2265">
        <v>-116.810574196541</v>
      </c>
      <c r="Z2265">
        <v>6008007001</v>
      </c>
      <c r="AA2265">
        <v>1322.0802589961995</v>
      </c>
      <c r="AB2265" t="s">
        <v>1420</v>
      </c>
      <c r="AC2265" t="s">
        <v>54</v>
      </c>
      <c r="AD2265" t="s">
        <v>54</v>
      </c>
      <c r="AE2265" t="s">
        <v>55</v>
      </c>
      <c r="AF2265" t="s">
        <v>10408</v>
      </c>
    </row>
    <row r="2266" spans="1:32" x14ac:dyDescent="0.3">
      <c r="A2266" t="s">
        <v>10409</v>
      </c>
      <c r="B2266" t="s">
        <v>10410</v>
      </c>
      <c r="C2266" t="s">
        <v>10411</v>
      </c>
      <c r="D2266" t="s">
        <v>9204</v>
      </c>
      <c r="E2266" t="s">
        <v>36</v>
      </c>
      <c r="F2266">
        <v>9</v>
      </c>
      <c r="G2266">
        <v>2022</v>
      </c>
      <c r="H2266" s="1">
        <v>44977.702245324072</v>
      </c>
      <c r="I2266" t="s">
        <v>8601</v>
      </c>
      <c r="J2266">
        <v>600</v>
      </c>
      <c r="K2266">
        <v>0</v>
      </c>
      <c r="L2266" t="s">
        <v>38</v>
      </c>
      <c r="M2266" t="s">
        <v>79</v>
      </c>
      <c r="Q2266">
        <v>600</v>
      </c>
      <c r="R2266" t="s">
        <v>94</v>
      </c>
      <c r="S2266">
        <v>33.685745000232501</v>
      </c>
      <c r="T2266">
        <v>-116.167591068173</v>
      </c>
      <c r="AB2266" t="s">
        <v>41</v>
      </c>
      <c r="AC2266" t="s">
        <v>54</v>
      </c>
      <c r="AD2266" t="s">
        <v>54</v>
      </c>
      <c r="AE2266" t="s">
        <v>55</v>
      </c>
      <c r="AF2266" t="s">
        <v>10412</v>
      </c>
    </row>
    <row r="2267" spans="1:32" x14ac:dyDescent="0.3">
      <c r="A2267" t="s">
        <v>10413</v>
      </c>
      <c r="B2267" t="s">
        <v>10414</v>
      </c>
      <c r="C2267" t="s">
        <v>10415</v>
      </c>
      <c r="D2267" t="s">
        <v>9189</v>
      </c>
      <c r="E2267" t="s">
        <v>5199</v>
      </c>
      <c r="F2267">
        <v>9</v>
      </c>
      <c r="G2267">
        <v>2022</v>
      </c>
      <c r="H2267" s="1">
        <v>44974.890351979164</v>
      </c>
      <c r="I2267" t="s">
        <v>8601</v>
      </c>
      <c r="J2267">
        <v>594.70000000000005</v>
      </c>
      <c r="K2267">
        <v>0</v>
      </c>
      <c r="L2267" t="s">
        <v>38</v>
      </c>
      <c r="M2267" t="s">
        <v>79</v>
      </c>
      <c r="Q2267">
        <v>594.70000000000005</v>
      </c>
      <c r="R2267" t="s">
        <v>94</v>
      </c>
      <c r="S2267">
        <v>21.330030000000001</v>
      </c>
      <c r="T2267">
        <v>-158.08158</v>
      </c>
      <c r="Z2267">
        <v>15000003002</v>
      </c>
      <c r="AB2267" t="s">
        <v>53</v>
      </c>
      <c r="AC2267" t="s">
        <v>54</v>
      </c>
      <c r="AD2267" t="s">
        <v>54</v>
      </c>
      <c r="AE2267" t="s">
        <v>73</v>
      </c>
      <c r="AF2267" t="s">
        <v>10416</v>
      </c>
    </row>
    <row r="2268" spans="1:32" x14ac:dyDescent="0.3">
      <c r="A2268" t="s">
        <v>10417</v>
      </c>
      <c r="B2268" t="s">
        <v>10418</v>
      </c>
      <c r="C2268" t="s">
        <v>10419</v>
      </c>
      <c r="D2268" t="s">
        <v>6102</v>
      </c>
      <c r="E2268" t="s">
        <v>36</v>
      </c>
      <c r="F2268">
        <v>9</v>
      </c>
      <c r="G2268">
        <v>2022</v>
      </c>
      <c r="H2268" s="1">
        <v>44973.501940891205</v>
      </c>
      <c r="I2268" t="s">
        <v>8601</v>
      </c>
      <c r="J2268">
        <v>586.20000000000005</v>
      </c>
      <c r="K2268">
        <v>0</v>
      </c>
      <c r="L2268" t="s">
        <v>38</v>
      </c>
      <c r="M2268" t="s">
        <v>51</v>
      </c>
      <c r="N2268">
        <v>586.20000000000005</v>
      </c>
      <c r="R2268" t="s">
        <v>52</v>
      </c>
      <c r="S2268">
        <v>38.734439999999999</v>
      </c>
      <c r="T2268">
        <v>-120.7868</v>
      </c>
      <c r="Z2268">
        <v>6005249001</v>
      </c>
      <c r="AA2268">
        <v>1092.6283132200001</v>
      </c>
      <c r="AB2268" t="s">
        <v>544</v>
      </c>
      <c r="AC2268" t="s">
        <v>54</v>
      </c>
      <c r="AD2268" t="s">
        <v>54</v>
      </c>
      <c r="AE2268" t="s">
        <v>65</v>
      </c>
      <c r="AF2268" t="s">
        <v>10420</v>
      </c>
    </row>
    <row r="2269" spans="1:32" x14ac:dyDescent="0.3">
      <c r="A2269" t="s">
        <v>5584</v>
      </c>
      <c r="B2269" t="s">
        <v>10421</v>
      </c>
      <c r="C2269" t="s">
        <v>10422</v>
      </c>
      <c r="D2269" t="s">
        <v>5587</v>
      </c>
      <c r="E2269" t="s">
        <v>136</v>
      </c>
      <c r="F2269">
        <v>4</v>
      </c>
      <c r="G2269">
        <v>2022</v>
      </c>
      <c r="H2269" s="1">
        <v>44963.425771516202</v>
      </c>
      <c r="I2269" t="s">
        <v>8601</v>
      </c>
      <c r="J2269">
        <v>586</v>
      </c>
      <c r="K2269">
        <v>0</v>
      </c>
      <c r="L2269" t="s">
        <v>38</v>
      </c>
      <c r="M2269" t="s">
        <v>51</v>
      </c>
      <c r="N2269">
        <v>454</v>
      </c>
      <c r="R2269" t="s">
        <v>86</v>
      </c>
      <c r="S2269">
        <v>35.773060999999998</v>
      </c>
      <c r="T2269">
        <v>-80.788606999999999</v>
      </c>
      <c r="AB2269" t="s">
        <v>544</v>
      </c>
      <c r="AC2269" t="s">
        <v>54</v>
      </c>
      <c r="AD2269" t="s">
        <v>54</v>
      </c>
      <c r="AE2269" t="s">
        <v>73</v>
      </c>
      <c r="AF2269" t="s">
        <v>10423</v>
      </c>
    </row>
    <row r="2270" spans="1:32" x14ac:dyDescent="0.3">
      <c r="A2270" t="s">
        <v>10424</v>
      </c>
      <c r="B2270" t="s">
        <v>10425</v>
      </c>
      <c r="C2270" t="s">
        <v>10425</v>
      </c>
      <c r="D2270" t="s">
        <v>10324</v>
      </c>
      <c r="E2270" t="s">
        <v>99</v>
      </c>
      <c r="F2270">
        <v>6</v>
      </c>
      <c r="G2270">
        <v>2022</v>
      </c>
      <c r="H2270" s="1">
        <v>44831.641061423608</v>
      </c>
      <c r="I2270" t="s">
        <v>8601</v>
      </c>
      <c r="J2270">
        <v>584.72</v>
      </c>
      <c r="K2270">
        <v>0</v>
      </c>
      <c r="L2270" t="s">
        <v>38</v>
      </c>
      <c r="M2270" t="s">
        <v>79</v>
      </c>
      <c r="Q2270">
        <v>584.72</v>
      </c>
      <c r="R2270" t="s">
        <v>94</v>
      </c>
      <c r="S2270">
        <v>30.195277999999998</v>
      </c>
      <c r="T2270">
        <v>-95.488777999999996</v>
      </c>
      <c r="U2270">
        <v>3.5373999999999999</v>
      </c>
      <c r="V2270">
        <v>1</v>
      </c>
      <c r="W2270">
        <v>7.8</v>
      </c>
      <c r="X2270">
        <v>6</v>
      </c>
      <c r="Y2270">
        <v>534.13699999999994</v>
      </c>
      <c r="Z2270">
        <v>48007848002</v>
      </c>
      <c r="AA2270">
        <v>2185.2566264400002</v>
      </c>
      <c r="AB2270" t="s">
        <v>41</v>
      </c>
      <c r="AC2270" t="s">
        <v>54</v>
      </c>
      <c r="AD2270" t="s">
        <v>54</v>
      </c>
      <c r="AE2270" t="s">
        <v>73</v>
      </c>
      <c r="AF2270" t="s">
        <v>10426</v>
      </c>
    </row>
    <row r="2271" spans="1:32" x14ac:dyDescent="0.3">
      <c r="A2271" t="s">
        <v>10427</v>
      </c>
      <c r="B2271" t="s">
        <v>10428</v>
      </c>
      <c r="C2271" t="s">
        <v>10429</v>
      </c>
      <c r="D2271" t="s">
        <v>9098</v>
      </c>
      <c r="E2271" t="s">
        <v>525</v>
      </c>
      <c r="F2271">
        <v>2</v>
      </c>
      <c r="G2271">
        <v>2022</v>
      </c>
      <c r="H2271" s="1">
        <v>44984.665617604165</v>
      </c>
      <c r="I2271" t="s">
        <v>8601</v>
      </c>
      <c r="J2271">
        <v>584.4</v>
      </c>
      <c r="K2271">
        <v>0</v>
      </c>
      <c r="L2271" t="s">
        <v>38</v>
      </c>
      <c r="M2271" t="s">
        <v>479</v>
      </c>
      <c r="P2271">
        <v>475.74</v>
      </c>
      <c r="Q2271">
        <v>108.38</v>
      </c>
      <c r="R2271" t="s">
        <v>806</v>
      </c>
      <c r="S2271">
        <v>39.239142999999999</v>
      </c>
      <c r="T2271">
        <v>-74.627630999999994</v>
      </c>
      <c r="U2271">
        <v>2.8325</v>
      </c>
      <c r="V2271">
        <v>1</v>
      </c>
      <c r="W2271">
        <v>8.24</v>
      </c>
      <c r="X2271">
        <v>0</v>
      </c>
      <c r="Y2271">
        <v>1036.8</v>
      </c>
      <c r="Z2271">
        <v>34004013001</v>
      </c>
      <c r="AA2271">
        <v>2002.6055934133899</v>
      </c>
      <c r="AB2271" t="s">
        <v>54</v>
      </c>
      <c r="AC2271" t="s">
        <v>54</v>
      </c>
      <c r="AD2271" t="s">
        <v>54</v>
      </c>
      <c r="AE2271" t="s">
        <v>65</v>
      </c>
      <c r="AF2271" t="s">
        <v>10430</v>
      </c>
    </row>
    <row r="2272" spans="1:32" x14ac:dyDescent="0.3">
      <c r="A2272" t="s">
        <v>10431</v>
      </c>
      <c r="B2272" t="s">
        <v>10432</v>
      </c>
      <c r="C2272" t="s">
        <v>10433</v>
      </c>
      <c r="D2272" t="s">
        <v>9683</v>
      </c>
      <c r="E2272" t="s">
        <v>253</v>
      </c>
      <c r="F2272">
        <v>5</v>
      </c>
      <c r="G2272">
        <v>2022</v>
      </c>
      <c r="H2272" s="1">
        <v>44956.744084768521</v>
      </c>
      <c r="I2272" t="s">
        <v>8601</v>
      </c>
      <c r="J2272">
        <v>577.61</v>
      </c>
      <c r="K2272">
        <v>0</v>
      </c>
      <c r="L2272" t="s">
        <v>38</v>
      </c>
      <c r="M2272" t="s">
        <v>79</v>
      </c>
      <c r="Q2272">
        <v>540.84</v>
      </c>
      <c r="R2272" t="s">
        <v>52</v>
      </c>
      <c r="S2272">
        <v>37.941972</v>
      </c>
      <c r="T2272">
        <v>-87.349056000000004</v>
      </c>
      <c r="U2272">
        <v>3.1285833329999999</v>
      </c>
      <c r="V2272">
        <v>1</v>
      </c>
      <c r="W2272">
        <v>4.5999999999999996</v>
      </c>
      <c r="X2272">
        <v>0</v>
      </c>
      <c r="Y2272">
        <v>1137.6610000000001</v>
      </c>
      <c r="Z2272">
        <v>18000880001</v>
      </c>
      <c r="AA2272">
        <v>2680.5814617664005</v>
      </c>
      <c r="AB2272" t="s">
        <v>41</v>
      </c>
      <c r="AC2272" t="s">
        <v>54</v>
      </c>
      <c r="AD2272" t="s">
        <v>54</v>
      </c>
      <c r="AE2272" t="s">
        <v>73</v>
      </c>
      <c r="AF2272" t="s">
        <v>10434</v>
      </c>
    </row>
    <row r="2273" spans="1:32" x14ac:dyDescent="0.3">
      <c r="A2273" t="s">
        <v>10435</v>
      </c>
      <c r="B2273" t="s">
        <v>10436</v>
      </c>
      <c r="C2273" t="s">
        <v>10437</v>
      </c>
      <c r="D2273" t="s">
        <v>10438</v>
      </c>
      <c r="E2273" t="s">
        <v>247</v>
      </c>
      <c r="F2273">
        <v>1</v>
      </c>
      <c r="G2273">
        <v>2022</v>
      </c>
      <c r="H2273" s="1">
        <v>44992.400686377317</v>
      </c>
      <c r="I2273" t="s">
        <v>8601</v>
      </c>
      <c r="J2273">
        <v>576.9</v>
      </c>
      <c r="K2273">
        <v>0</v>
      </c>
      <c r="L2273" t="s">
        <v>38</v>
      </c>
      <c r="M2273" t="s">
        <v>51</v>
      </c>
      <c r="N2273">
        <v>576.9</v>
      </c>
      <c r="R2273" t="s">
        <v>214</v>
      </c>
      <c r="S2273">
        <v>42.809271000000003</v>
      </c>
      <c r="T2273">
        <v>-70.861504999999994</v>
      </c>
      <c r="U2273">
        <v>1.74525</v>
      </c>
      <c r="V2273">
        <v>1</v>
      </c>
      <c r="W2273">
        <v>3.4</v>
      </c>
      <c r="X2273">
        <v>0</v>
      </c>
      <c r="Y2273">
        <v>636.36099999999999</v>
      </c>
      <c r="Z2273">
        <v>25000136001</v>
      </c>
      <c r="AA2273">
        <v>859.53427306640003</v>
      </c>
      <c r="AB2273" t="s">
        <v>41</v>
      </c>
      <c r="AC2273" t="s">
        <v>54</v>
      </c>
      <c r="AD2273" t="s">
        <v>54</v>
      </c>
      <c r="AE2273" t="s">
        <v>55</v>
      </c>
      <c r="AF2273" t="s">
        <v>10439</v>
      </c>
    </row>
    <row r="2274" spans="1:32" x14ac:dyDescent="0.3">
      <c r="A2274" t="s">
        <v>10440</v>
      </c>
      <c r="B2274" t="s">
        <v>10441</v>
      </c>
      <c r="C2274" t="s">
        <v>10442</v>
      </c>
      <c r="D2274" t="s">
        <v>6102</v>
      </c>
      <c r="E2274" t="s">
        <v>36</v>
      </c>
      <c r="F2274">
        <v>9</v>
      </c>
      <c r="G2274">
        <v>2022</v>
      </c>
      <c r="H2274" s="1">
        <v>44973.499681608795</v>
      </c>
      <c r="I2274" t="s">
        <v>8601</v>
      </c>
      <c r="J2274">
        <v>576.5</v>
      </c>
      <c r="K2274">
        <v>0</v>
      </c>
      <c r="L2274" t="s">
        <v>38</v>
      </c>
      <c r="M2274" t="s">
        <v>51</v>
      </c>
      <c r="N2274">
        <v>576.5</v>
      </c>
      <c r="R2274" t="s">
        <v>52</v>
      </c>
      <c r="S2274">
        <v>38.734439999999999</v>
      </c>
      <c r="T2274">
        <v>-120.7868</v>
      </c>
      <c r="Z2274">
        <v>6005249003</v>
      </c>
      <c r="AA2274">
        <v>1092.6283132200001</v>
      </c>
      <c r="AB2274" t="s">
        <v>53</v>
      </c>
      <c r="AC2274" t="s">
        <v>54</v>
      </c>
      <c r="AD2274" t="s">
        <v>54</v>
      </c>
      <c r="AE2274" t="s">
        <v>55</v>
      </c>
      <c r="AF2274" t="s">
        <v>10443</v>
      </c>
    </row>
    <row r="2275" spans="1:32" x14ac:dyDescent="0.3">
      <c r="A2275" t="s">
        <v>10444</v>
      </c>
      <c r="B2275" t="s">
        <v>10445</v>
      </c>
      <c r="C2275" t="s">
        <v>10445</v>
      </c>
      <c r="D2275" t="s">
        <v>10446</v>
      </c>
      <c r="E2275" t="s">
        <v>99</v>
      </c>
      <c r="F2275">
        <v>6</v>
      </c>
      <c r="G2275">
        <v>2022</v>
      </c>
      <c r="H2275" s="1">
        <v>44819.595637719911</v>
      </c>
      <c r="I2275" t="s">
        <v>8601</v>
      </c>
      <c r="J2275">
        <v>571.42999999999995</v>
      </c>
      <c r="K2275">
        <v>0</v>
      </c>
      <c r="L2275" t="s">
        <v>38</v>
      </c>
      <c r="M2275" t="s">
        <v>79</v>
      </c>
      <c r="Q2275">
        <v>571.42999999999995</v>
      </c>
      <c r="R2275" t="s">
        <v>52</v>
      </c>
      <c r="S2275">
        <v>32.787709999999997</v>
      </c>
      <c r="T2275">
        <v>-98.132990000000007</v>
      </c>
      <c r="U2275">
        <v>0.91466666699999999</v>
      </c>
      <c r="V2275">
        <v>1</v>
      </c>
      <c r="W2275">
        <v>2.35</v>
      </c>
      <c r="X2275">
        <v>2.35</v>
      </c>
      <c r="Y2275">
        <v>333.59800000000001</v>
      </c>
      <c r="Z2275">
        <v>48004374001</v>
      </c>
      <c r="AB2275" t="s">
        <v>118</v>
      </c>
      <c r="AC2275" t="s">
        <v>54</v>
      </c>
      <c r="AD2275" t="s">
        <v>54</v>
      </c>
      <c r="AE2275" t="s">
        <v>73</v>
      </c>
      <c r="AF2275" t="s">
        <v>10447</v>
      </c>
    </row>
    <row r="2276" spans="1:32" x14ac:dyDescent="0.3">
      <c r="A2276" t="s">
        <v>10448</v>
      </c>
      <c r="B2276" t="s">
        <v>10449</v>
      </c>
      <c r="C2276" t="s">
        <v>10450</v>
      </c>
      <c r="D2276" t="s">
        <v>10451</v>
      </c>
      <c r="E2276" t="s">
        <v>36</v>
      </c>
      <c r="F2276">
        <v>9</v>
      </c>
      <c r="G2276">
        <v>2022</v>
      </c>
      <c r="H2276" s="1">
        <v>44972.555995196759</v>
      </c>
      <c r="I2276" t="s">
        <v>8601</v>
      </c>
      <c r="J2276">
        <v>567.29</v>
      </c>
      <c r="K2276">
        <v>0</v>
      </c>
      <c r="L2276" t="s">
        <v>38</v>
      </c>
      <c r="M2276" t="s">
        <v>79</v>
      </c>
      <c r="Q2276">
        <v>564.30999999999995</v>
      </c>
      <c r="R2276" t="s">
        <v>94</v>
      </c>
      <c r="S2276">
        <v>34.58278</v>
      </c>
      <c r="T2276">
        <v>-117.40806000000001</v>
      </c>
      <c r="AB2276" t="s">
        <v>54</v>
      </c>
      <c r="AC2276" t="s">
        <v>72</v>
      </c>
      <c r="AD2276" t="s">
        <v>54</v>
      </c>
      <c r="AE2276" t="s">
        <v>73</v>
      </c>
      <c r="AF2276" t="s">
        <v>10452</v>
      </c>
    </row>
    <row r="2277" spans="1:32" x14ac:dyDescent="0.3">
      <c r="A2277" t="s">
        <v>10453</v>
      </c>
      <c r="B2277" t="s">
        <v>10454</v>
      </c>
      <c r="C2277" t="s">
        <v>10455</v>
      </c>
      <c r="D2277" t="s">
        <v>3203</v>
      </c>
      <c r="E2277" t="s">
        <v>600</v>
      </c>
      <c r="F2277">
        <v>4</v>
      </c>
      <c r="G2277">
        <v>2022</v>
      </c>
      <c r="H2277" s="1">
        <v>44973.367357557872</v>
      </c>
      <c r="I2277" t="s">
        <v>8601</v>
      </c>
      <c r="J2277">
        <v>565</v>
      </c>
      <c r="K2277">
        <v>0</v>
      </c>
      <c r="L2277" t="s">
        <v>38</v>
      </c>
      <c r="M2277" t="s">
        <v>79</v>
      </c>
      <c r="Q2277">
        <v>565</v>
      </c>
      <c r="R2277" t="s">
        <v>214</v>
      </c>
      <c r="S2277">
        <v>28.149699999999999</v>
      </c>
      <c r="T2277">
        <v>-81.500799999999998</v>
      </c>
      <c r="Z2277">
        <v>12000287013</v>
      </c>
      <c r="AA2277">
        <v>254.94660641799999</v>
      </c>
      <c r="AB2277" t="s">
        <v>54</v>
      </c>
      <c r="AC2277" t="s">
        <v>54</v>
      </c>
      <c r="AD2277" t="s">
        <v>54</v>
      </c>
      <c r="AE2277" t="s">
        <v>73</v>
      </c>
      <c r="AF2277" t="s">
        <v>10456</v>
      </c>
    </row>
    <row r="2278" spans="1:32" x14ac:dyDescent="0.3">
      <c r="A2278" t="s">
        <v>10457</v>
      </c>
      <c r="B2278" t="s">
        <v>10458</v>
      </c>
      <c r="C2278" t="s">
        <v>10459</v>
      </c>
      <c r="D2278" t="s">
        <v>10460</v>
      </c>
      <c r="E2278" t="s">
        <v>136</v>
      </c>
      <c r="F2278">
        <v>4</v>
      </c>
      <c r="G2278">
        <v>2022</v>
      </c>
      <c r="H2278" s="1">
        <v>45006.418030196757</v>
      </c>
      <c r="I2278" t="s">
        <v>8601</v>
      </c>
      <c r="J2278">
        <v>564.78700000000003</v>
      </c>
      <c r="K2278">
        <v>0</v>
      </c>
      <c r="L2278" t="s">
        <v>38</v>
      </c>
      <c r="M2278" t="s">
        <v>51</v>
      </c>
      <c r="N2278">
        <v>564.78700000000003</v>
      </c>
      <c r="R2278" t="s">
        <v>52</v>
      </c>
      <c r="S2278">
        <v>36.308751000000001</v>
      </c>
      <c r="T2278">
        <v>-76.204407000000003</v>
      </c>
      <c r="U2278">
        <v>3.2122583329999999</v>
      </c>
      <c r="V2278">
        <v>1</v>
      </c>
      <c r="W2278">
        <v>4.5</v>
      </c>
      <c r="X2278">
        <v>0</v>
      </c>
      <c r="Y2278">
        <v>1172.2561000000001</v>
      </c>
      <c r="Z2278">
        <v>37007001001</v>
      </c>
      <c r="AA2278">
        <v>1409.4905240538001</v>
      </c>
      <c r="AB2278" t="s">
        <v>87</v>
      </c>
      <c r="AC2278" t="s">
        <v>54</v>
      </c>
      <c r="AD2278" t="s">
        <v>54</v>
      </c>
      <c r="AE2278" t="s">
        <v>44</v>
      </c>
      <c r="AF2278" t="s">
        <v>10461</v>
      </c>
    </row>
    <row r="2279" spans="1:32" x14ac:dyDescent="0.3">
      <c r="A2279" t="s">
        <v>10462</v>
      </c>
      <c r="B2279" t="s">
        <v>10463</v>
      </c>
      <c r="C2279" t="s">
        <v>10464</v>
      </c>
      <c r="D2279" t="s">
        <v>10465</v>
      </c>
      <c r="E2279" t="s">
        <v>71</v>
      </c>
      <c r="F2279">
        <v>4</v>
      </c>
      <c r="G2279">
        <v>2022</v>
      </c>
      <c r="H2279" s="1">
        <v>44935.601434710647</v>
      </c>
      <c r="I2279" t="s">
        <v>8601</v>
      </c>
      <c r="J2279">
        <v>561</v>
      </c>
      <c r="K2279">
        <v>0</v>
      </c>
      <c r="L2279" t="s">
        <v>38</v>
      </c>
      <c r="M2279" t="s">
        <v>51</v>
      </c>
      <c r="N2279">
        <v>618</v>
      </c>
      <c r="R2279" t="s">
        <v>52</v>
      </c>
      <c r="S2279">
        <v>30.364556</v>
      </c>
      <c r="T2279">
        <v>-88.561832999999993</v>
      </c>
      <c r="U2279">
        <v>4.5816666670000004</v>
      </c>
      <c r="V2279">
        <v>1</v>
      </c>
      <c r="W2279">
        <v>5</v>
      </c>
      <c r="X2279">
        <v>0</v>
      </c>
      <c r="Y2279">
        <v>1672.23</v>
      </c>
      <c r="Z2279">
        <v>28001578002</v>
      </c>
      <c r="AA2279">
        <v>1482.6966210395401</v>
      </c>
      <c r="AB2279" t="s">
        <v>41</v>
      </c>
      <c r="AC2279" t="s">
        <v>54</v>
      </c>
      <c r="AD2279" t="s">
        <v>54</v>
      </c>
      <c r="AE2279" t="s">
        <v>73</v>
      </c>
      <c r="AF2279" t="s">
        <v>10466</v>
      </c>
    </row>
    <row r="2280" spans="1:32" x14ac:dyDescent="0.3">
      <c r="A2280" t="s">
        <v>10467</v>
      </c>
      <c r="B2280" t="s">
        <v>10468</v>
      </c>
      <c r="C2280" t="s">
        <v>10469</v>
      </c>
      <c r="D2280" t="s">
        <v>10470</v>
      </c>
      <c r="E2280" t="s">
        <v>3049</v>
      </c>
      <c r="F2280">
        <v>8</v>
      </c>
      <c r="G2280">
        <v>2022</v>
      </c>
      <c r="H2280" s="1">
        <v>44958.701996539348</v>
      </c>
      <c r="I2280" t="s">
        <v>8601</v>
      </c>
      <c r="J2280">
        <v>561</v>
      </c>
      <c r="K2280">
        <v>0</v>
      </c>
      <c r="L2280" t="s">
        <v>38</v>
      </c>
      <c r="M2280" t="s">
        <v>51</v>
      </c>
      <c r="N2280">
        <v>129</v>
      </c>
      <c r="R2280" t="s">
        <v>52</v>
      </c>
      <c r="S2280">
        <v>46.790194</v>
      </c>
      <c r="T2280">
        <v>-100.82340499999999</v>
      </c>
      <c r="U2280">
        <v>1.5884166669999999</v>
      </c>
      <c r="V2280">
        <v>1</v>
      </c>
      <c r="W2280">
        <v>1E-3</v>
      </c>
      <c r="X2280">
        <v>1E-3</v>
      </c>
      <c r="Y2280">
        <v>580.06299999999999</v>
      </c>
      <c r="Z2280">
        <v>38000003001</v>
      </c>
      <c r="AA2280">
        <v>691.99793170599992</v>
      </c>
      <c r="AB2280" t="s">
        <v>54</v>
      </c>
      <c r="AC2280" t="s">
        <v>54</v>
      </c>
      <c r="AD2280" t="s">
        <v>54</v>
      </c>
      <c r="AE2280" t="s">
        <v>438</v>
      </c>
      <c r="AF2280" t="s">
        <v>10471</v>
      </c>
    </row>
    <row r="2281" spans="1:32" x14ac:dyDescent="0.3">
      <c r="A2281" t="s">
        <v>10472</v>
      </c>
      <c r="B2281" t="s">
        <v>10473</v>
      </c>
      <c r="C2281" t="s">
        <v>10474</v>
      </c>
      <c r="D2281" t="s">
        <v>10475</v>
      </c>
      <c r="E2281" t="s">
        <v>514</v>
      </c>
      <c r="F2281">
        <v>1</v>
      </c>
      <c r="G2281">
        <v>2022</v>
      </c>
      <c r="H2281" s="1">
        <v>44972.605358483794</v>
      </c>
      <c r="I2281" t="s">
        <v>8601</v>
      </c>
      <c r="J2281">
        <v>557</v>
      </c>
      <c r="K2281">
        <v>0</v>
      </c>
      <c r="L2281" t="s">
        <v>38</v>
      </c>
      <c r="M2281" t="s">
        <v>79</v>
      </c>
      <c r="Q2281">
        <v>557</v>
      </c>
      <c r="R2281" t="s">
        <v>94</v>
      </c>
      <c r="S2281">
        <v>41.872929999999997</v>
      </c>
      <c r="T2281">
        <v>-71.498063000000002</v>
      </c>
      <c r="U2281">
        <v>1.9166666670000001</v>
      </c>
      <c r="V2281">
        <v>1</v>
      </c>
      <c r="W2281">
        <v>3.5</v>
      </c>
      <c r="X2281">
        <v>2.09</v>
      </c>
      <c r="Y2281">
        <v>698.7</v>
      </c>
      <c r="Z2281">
        <v>44000023001</v>
      </c>
      <c r="AA2281">
        <v>928.73406623700021</v>
      </c>
      <c r="AB2281" t="s">
        <v>54</v>
      </c>
      <c r="AC2281" t="s">
        <v>54</v>
      </c>
      <c r="AD2281" t="s">
        <v>54</v>
      </c>
      <c r="AE2281" t="s">
        <v>73</v>
      </c>
      <c r="AF2281" t="s">
        <v>10476</v>
      </c>
    </row>
    <row r="2282" spans="1:32" x14ac:dyDescent="0.3">
      <c r="A2282" t="s">
        <v>10477</v>
      </c>
      <c r="B2282" t="s">
        <v>10478</v>
      </c>
      <c r="C2282" t="s">
        <v>10479</v>
      </c>
      <c r="D2282" t="s">
        <v>10480</v>
      </c>
      <c r="E2282" t="s">
        <v>213</v>
      </c>
      <c r="F2282">
        <v>3</v>
      </c>
      <c r="G2282">
        <v>2022</v>
      </c>
      <c r="H2282" s="1">
        <v>44964.435974814813</v>
      </c>
      <c r="I2282" t="s">
        <v>8601</v>
      </c>
      <c r="J2282">
        <v>556.70000000000005</v>
      </c>
      <c r="K2282">
        <v>0</v>
      </c>
      <c r="L2282" t="s">
        <v>38</v>
      </c>
      <c r="M2282" t="s">
        <v>79</v>
      </c>
      <c r="Q2282">
        <v>556.70000000000005</v>
      </c>
      <c r="R2282" t="s">
        <v>52</v>
      </c>
      <c r="S2282">
        <v>39.947479999999999</v>
      </c>
      <c r="T2282">
        <v>-75.573070000000001</v>
      </c>
      <c r="U2282">
        <v>3.7404166669999999</v>
      </c>
      <c r="V2282">
        <v>1</v>
      </c>
      <c r="W2282">
        <v>6</v>
      </c>
      <c r="X2282">
        <v>0</v>
      </c>
      <c r="Y2282">
        <v>1364.6110000000001</v>
      </c>
      <c r="Z2282">
        <v>42000020001</v>
      </c>
      <c r="AA2282">
        <v>2106.9515973258999</v>
      </c>
      <c r="AB2282" t="s">
        <v>53</v>
      </c>
      <c r="AC2282" t="s">
        <v>42</v>
      </c>
      <c r="AD2282" t="s">
        <v>54</v>
      </c>
      <c r="AE2282" t="s">
        <v>65</v>
      </c>
      <c r="AF2282" t="s">
        <v>10481</v>
      </c>
    </row>
    <row r="2283" spans="1:32" x14ac:dyDescent="0.3">
      <c r="A2283" t="s">
        <v>10482</v>
      </c>
      <c r="B2283" t="s">
        <v>10483</v>
      </c>
      <c r="C2283" t="s">
        <v>10483</v>
      </c>
      <c r="D2283" t="s">
        <v>9172</v>
      </c>
      <c r="E2283" t="s">
        <v>99</v>
      </c>
      <c r="F2283">
        <v>6</v>
      </c>
      <c r="G2283">
        <v>2022</v>
      </c>
      <c r="H2283" s="1">
        <v>44827.425513472219</v>
      </c>
      <c r="I2283" t="s">
        <v>8601</v>
      </c>
      <c r="J2283">
        <v>553.61</v>
      </c>
      <c r="K2283">
        <v>0</v>
      </c>
      <c r="L2283" t="s">
        <v>38</v>
      </c>
      <c r="M2283" t="s">
        <v>79</v>
      </c>
      <c r="Q2283">
        <v>553.61</v>
      </c>
      <c r="R2283" t="s">
        <v>94</v>
      </c>
      <c r="S2283">
        <v>27.802879999999998</v>
      </c>
      <c r="T2283">
        <v>-97.401030000000006</v>
      </c>
      <c r="U2283">
        <v>3.590833333</v>
      </c>
      <c r="V2283">
        <v>2</v>
      </c>
      <c r="W2283">
        <v>8</v>
      </c>
      <c r="X2283">
        <v>8</v>
      </c>
      <c r="Y2283">
        <v>1311.45</v>
      </c>
      <c r="Z2283">
        <v>48001203005</v>
      </c>
      <c r="AB2283" t="s">
        <v>41</v>
      </c>
      <c r="AC2283" t="s">
        <v>54</v>
      </c>
      <c r="AD2283" t="s">
        <v>54</v>
      </c>
      <c r="AE2283" t="s">
        <v>73</v>
      </c>
      <c r="AF2283" t="s">
        <v>10484</v>
      </c>
    </row>
    <row r="2284" spans="1:32" x14ac:dyDescent="0.3">
      <c r="A2284" t="s">
        <v>10485</v>
      </c>
      <c r="B2284" t="s">
        <v>10486</v>
      </c>
      <c r="C2284" t="s">
        <v>10487</v>
      </c>
      <c r="D2284" t="s">
        <v>10488</v>
      </c>
      <c r="E2284" t="s">
        <v>117</v>
      </c>
      <c r="F2284">
        <v>5</v>
      </c>
      <c r="G2284">
        <v>2022</v>
      </c>
      <c r="H2284" s="1">
        <v>44963.41755820602</v>
      </c>
      <c r="I2284" t="s">
        <v>8601</v>
      </c>
      <c r="J2284">
        <v>553.49</v>
      </c>
      <c r="K2284">
        <v>0</v>
      </c>
      <c r="L2284" t="s">
        <v>38</v>
      </c>
      <c r="M2284" t="s">
        <v>51</v>
      </c>
      <c r="N2284">
        <v>553.49</v>
      </c>
      <c r="R2284" t="s">
        <v>52</v>
      </c>
      <c r="S2284">
        <v>38.784166999999997</v>
      </c>
      <c r="T2284">
        <v>-90.036389</v>
      </c>
      <c r="U2284">
        <v>3.3475000000000001</v>
      </c>
      <c r="V2284">
        <v>3</v>
      </c>
      <c r="W2284">
        <v>9.2680000000000007</v>
      </c>
      <c r="X2284">
        <v>4.28</v>
      </c>
      <c r="Y2284">
        <v>1220.46</v>
      </c>
      <c r="Z2284">
        <v>17000286001</v>
      </c>
      <c r="AA2284">
        <v>1221.9226636177</v>
      </c>
      <c r="AB2284" t="s">
        <v>87</v>
      </c>
      <c r="AC2284" t="s">
        <v>54</v>
      </c>
      <c r="AD2284" t="s">
        <v>54</v>
      </c>
      <c r="AE2284" t="s">
        <v>44</v>
      </c>
      <c r="AF2284" t="s">
        <v>10489</v>
      </c>
    </row>
    <row r="2285" spans="1:32" x14ac:dyDescent="0.3">
      <c r="A2285" t="s">
        <v>10490</v>
      </c>
      <c r="B2285" t="s">
        <v>10491</v>
      </c>
      <c r="C2285" t="s">
        <v>10492</v>
      </c>
      <c r="D2285" t="s">
        <v>10493</v>
      </c>
      <c r="E2285" t="s">
        <v>192</v>
      </c>
      <c r="F2285">
        <v>4</v>
      </c>
      <c r="G2285">
        <v>2022</v>
      </c>
      <c r="H2285" s="1">
        <v>44950.346054837966</v>
      </c>
      <c r="I2285" t="s">
        <v>8601</v>
      </c>
      <c r="J2285">
        <v>553</v>
      </c>
      <c r="K2285">
        <v>0</v>
      </c>
      <c r="L2285" t="s">
        <v>38</v>
      </c>
      <c r="M2285" t="s">
        <v>79</v>
      </c>
      <c r="Q2285">
        <v>552</v>
      </c>
      <c r="R2285" t="s">
        <v>40</v>
      </c>
      <c r="S2285">
        <v>30.651202999999999</v>
      </c>
      <c r="T2285">
        <v>-87.911621999999994</v>
      </c>
      <c r="U2285">
        <v>2.829166667</v>
      </c>
      <c r="V2285">
        <v>1</v>
      </c>
      <c r="W2285">
        <v>4.17</v>
      </c>
      <c r="X2285">
        <v>2.8119999999999998</v>
      </c>
      <c r="Y2285">
        <v>1033.72</v>
      </c>
      <c r="Z2285">
        <v>1000044001</v>
      </c>
      <c r="AA2285">
        <v>1668.0792248491998</v>
      </c>
      <c r="AB2285" t="s">
        <v>41</v>
      </c>
      <c r="AC2285" t="s">
        <v>54</v>
      </c>
      <c r="AD2285" t="s">
        <v>54</v>
      </c>
      <c r="AE2285" t="s">
        <v>73</v>
      </c>
      <c r="AF2285" t="s">
        <v>10494</v>
      </c>
    </row>
    <row r="2286" spans="1:32" x14ac:dyDescent="0.3">
      <c r="A2286" t="s">
        <v>10495</v>
      </c>
      <c r="B2286" t="s">
        <v>10496</v>
      </c>
      <c r="C2286" t="s">
        <v>10497</v>
      </c>
      <c r="D2286" t="s">
        <v>10498</v>
      </c>
      <c r="E2286" t="s">
        <v>36</v>
      </c>
      <c r="F2286">
        <v>9</v>
      </c>
      <c r="G2286">
        <v>2022</v>
      </c>
      <c r="H2286" s="1">
        <v>44974.771446168983</v>
      </c>
      <c r="I2286" t="s">
        <v>8601</v>
      </c>
      <c r="J2286">
        <v>551.95000000000005</v>
      </c>
      <c r="K2286">
        <v>0</v>
      </c>
      <c r="L2286" t="s">
        <v>38</v>
      </c>
      <c r="M2286" t="s">
        <v>51</v>
      </c>
      <c r="N2286">
        <v>551.95000000000005</v>
      </c>
      <c r="R2286" t="s">
        <v>52</v>
      </c>
      <c r="S2286">
        <v>37.99783</v>
      </c>
      <c r="T2286">
        <v>-121.70746</v>
      </c>
      <c r="U2286">
        <v>2.6862499999999998</v>
      </c>
      <c r="V2286">
        <v>1</v>
      </c>
      <c r="W2286">
        <v>4.3</v>
      </c>
      <c r="X2286">
        <v>3</v>
      </c>
      <c r="Y2286">
        <v>980.37400000000002</v>
      </c>
      <c r="Z2286">
        <v>6002090001</v>
      </c>
      <c r="AA2286">
        <v>2021.3623794570001</v>
      </c>
      <c r="AB2286" t="s">
        <v>54</v>
      </c>
      <c r="AC2286" t="s">
        <v>54</v>
      </c>
      <c r="AD2286" t="s">
        <v>54</v>
      </c>
      <c r="AE2286" t="s">
        <v>65</v>
      </c>
      <c r="AF2286" t="s">
        <v>10499</v>
      </c>
    </row>
    <row r="2287" spans="1:32" x14ac:dyDescent="0.3">
      <c r="A2287" t="s">
        <v>10500</v>
      </c>
      <c r="B2287" t="s">
        <v>10501</v>
      </c>
      <c r="C2287" t="s">
        <v>10501</v>
      </c>
      <c r="D2287" t="s">
        <v>10502</v>
      </c>
      <c r="E2287" t="s">
        <v>99</v>
      </c>
      <c r="F2287">
        <v>6</v>
      </c>
      <c r="G2287">
        <v>2022</v>
      </c>
      <c r="H2287" s="1">
        <v>44833.693785706018</v>
      </c>
      <c r="I2287" t="s">
        <v>8601</v>
      </c>
      <c r="J2287">
        <v>550.91</v>
      </c>
      <c r="K2287">
        <v>0</v>
      </c>
      <c r="L2287" t="s">
        <v>38</v>
      </c>
      <c r="M2287" t="s">
        <v>79</v>
      </c>
      <c r="Q2287">
        <v>550.91</v>
      </c>
      <c r="R2287" t="s">
        <v>86</v>
      </c>
      <c r="S2287">
        <v>32.687258</v>
      </c>
      <c r="T2287">
        <v>-96.275870999999995</v>
      </c>
      <c r="U2287">
        <v>2.105266667</v>
      </c>
      <c r="V2287">
        <v>1</v>
      </c>
      <c r="W2287">
        <v>4.5</v>
      </c>
      <c r="X2287">
        <v>0</v>
      </c>
      <c r="Y2287">
        <v>768.3596</v>
      </c>
      <c r="Z2287">
        <v>48004105001</v>
      </c>
      <c r="AA2287">
        <v>1329.3644477510002</v>
      </c>
      <c r="AB2287" t="s">
        <v>53</v>
      </c>
      <c r="AC2287" t="s">
        <v>54</v>
      </c>
      <c r="AD2287" t="s">
        <v>54</v>
      </c>
      <c r="AE2287" t="s">
        <v>73</v>
      </c>
      <c r="AF2287" t="s">
        <v>10503</v>
      </c>
    </row>
    <row r="2288" spans="1:32" x14ac:dyDescent="0.3">
      <c r="A2288" t="s">
        <v>10504</v>
      </c>
      <c r="B2288" t="s">
        <v>10505</v>
      </c>
      <c r="C2288" t="s">
        <v>10506</v>
      </c>
      <c r="D2288" t="s">
        <v>10507</v>
      </c>
      <c r="E2288" t="s">
        <v>117</v>
      </c>
      <c r="F2288">
        <v>5</v>
      </c>
      <c r="G2288">
        <v>2022</v>
      </c>
      <c r="H2288" s="1">
        <v>44943.621415092595</v>
      </c>
      <c r="I2288" t="s">
        <v>8601</v>
      </c>
      <c r="J2288">
        <v>548.34</v>
      </c>
      <c r="K2288">
        <v>0</v>
      </c>
      <c r="L2288" t="s">
        <v>38</v>
      </c>
      <c r="M2288" t="s">
        <v>51</v>
      </c>
      <c r="N2288">
        <v>528.84100000000001</v>
      </c>
      <c r="R2288" t="s">
        <v>52</v>
      </c>
      <c r="S2288">
        <v>41.91104</v>
      </c>
      <c r="T2288">
        <v>-88.054519999999997</v>
      </c>
      <c r="U2288">
        <v>2.9540000000000002</v>
      </c>
      <c r="V2288">
        <v>3</v>
      </c>
      <c r="W2288">
        <v>10.52</v>
      </c>
      <c r="X2288">
        <v>5.26</v>
      </c>
      <c r="Y2288">
        <v>1084.7760000000001</v>
      </c>
      <c r="Z2288">
        <v>17000487001</v>
      </c>
      <c r="AA2288">
        <v>1578.8479126028999</v>
      </c>
      <c r="AB2288" t="s">
        <v>41</v>
      </c>
      <c r="AC2288" t="s">
        <v>54</v>
      </c>
      <c r="AD2288" t="s">
        <v>54</v>
      </c>
      <c r="AE2288" t="s">
        <v>65</v>
      </c>
      <c r="AF2288" t="s">
        <v>10508</v>
      </c>
    </row>
    <row r="2289" spans="1:32" x14ac:dyDescent="0.3">
      <c r="A2289" t="s">
        <v>10509</v>
      </c>
      <c r="B2289" t="s">
        <v>10510</v>
      </c>
      <c r="C2289" t="s">
        <v>10511</v>
      </c>
      <c r="D2289" t="s">
        <v>10512</v>
      </c>
      <c r="E2289" t="s">
        <v>111</v>
      </c>
      <c r="F2289">
        <v>4</v>
      </c>
      <c r="G2289">
        <v>2022</v>
      </c>
      <c r="H2289" s="1">
        <v>44967.56299140046</v>
      </c>
      <c r="I2289" t="s">
        <v>8601</v>
      </c>
      <c r="J2289">
        <v>547.45000000000005</v>
      </c>
      <c r="K2289">
        <v>0</v>
      </c>
      <c r="L2289" t="s">
        <v>38</v>
      </c>
      <c r="M2289" t="s">
        <v>51</v>
      </c>
      <c r="N2289">
        <v>547.45000000000005</v>
      </c>
      <c r="R2289" t="s">
        <v>52</v>
      </c>
      <c r="S2289">
        <v>31.445833</v>
      </c>
      <c r="T2289">
        <v>-83.478055999999995</v>
      </c>
      <c r="U2289">
        <v>5.2185833329999998</v>
      </c>
      <c r="V2289">
        <v>1</v>
      </c>
      <c r="W2289">
        <v>8</v>
      </c>
      <c r="X2289">
        <v>6.89</v>
      </c>
      <c r="Y2289">
        <v>1900.914</v>
      </c>
      <c r="Z2289">
        <v>13000402004</v>
      </c>
      <c r="AA2289">
        <v>2392.8560059518004</v>
      </c>
      <c r="AB2289" t="s">
        <v>41</v>
      </c>
      <c r="AC2289" t="s">
        <v>54</v>
      </c>
      <c r="AD2289" t="s">
        <v>54</v>
      </c>
      <c r="AE2289" t="s">
        <v>73</v>
      </c>
      <c r="AF2289" t="s">
        <v>10513</v>
      </c>
    </row>
    <row r="2290" spans="1:32" x14ac:dyDescent="0.3">
      <c r="A2290" t="s">
        <v>10514</v>
      </c>
      <c r="B2290" t="s">
        <v>10515</v>
      </c>
      <c r="C2290" t="s">
        <v>10516</v>
      </c>
      <c r="D2290" t="s">
        <v>9706</v>
      </c>
      <c r="E2290" t="s">
        <v>159</v>
      </c>
      <c r="F2290">
        <v>10</v>
      </c>
      <c r="G2290">
        <v>2022</v>
      </c>
      <c r="H2290" s="1">
        <v>44967.716565590279</v>
      </c>
      <c r="I2290" t="s">
        <v>8601</v>
      </c>
      <c r="J2290">
        <v>540.57000000000005</v>
      </c>
      <c r="K2290">
        <v>0</v>
      </c>
      <c r="L2290" t="s">
        <v>38</v>
      </c>
      <c r="M2290" t="s">
        <v>51</v>
      </c>
      <c r="N2290">
        <v>490.4</v>
      </c>
      <c r="R2290" t="s">
        <v>52</v>
      </c>
      <c r="S2290">
        <v>48.411313999999997</v>
      </c>
      <c r="T2290">
        <v>-122.34905000000001</v>
      </c>
      <c r="U2290">
        <v>0</v>
      </c>
      <c r="V2290">
        <v>1</v>
      </c>
      <c r="W2290">
        <v>15</v>
      </c>
      <c r="X2290">
        <v>0</v>
      </c>
      <c r="Y2290">
        <v>0</v>
      </c>
      <c r="Z2290">
        <v>53000820001</v>
      </c>
      <c r="AA2290">
        <v>2119.1526134901901</v>
      </c>
      <c r="AB2290" t="s">
        <v>53</v>
      </c>
      <c r="AC2290" t="s">
        <v>42</v>
      </c>
      <c r="AD2290" t="s">
        <v>54</v>
      </c>
      <c r="AE2290" t="s">
        <v>65</v>
      </c>
      <c r="AF2290" t="s">
        <v>10517</v>
      </c>
    </row>
    <row r="2291" spans="1:32" x14ac:dyDescent="0.3">
      <c r="A2291" t="s">
        <v>10518</v>
      </c>
      <c r="B2291" t="s">
        <v>10519</v>
      </c>
      <c r="C2291" t="s">
        <v>10520</v>
      </c>
      <c r="D2291" t="s">
        <v>10521</v>
      </c>
      <c r="E2291" t="s">
        <v>253</v>
      </c>
      <c r="F2291">
        <v>5</v>
      </c>
      <c r="G2291">
        <v>2022</v>
      </c>
      <c r="H2291" s="1">
        <v>44950.586925914351</v>
      </c>
      <c r="I2291" t="s">
        <v>8601</v>
      </c>
      <c r="J2291">
        <v>538.0761</v>
      </c>
      <c r="K2291">
        <v>0</v>
      </c>
      <c r="L2291" t="s">
        <v>38</v>
      </c>
      <c r="M2291" t="s">
        <v>51</v>
      </c>
      <c r="N2291">
        <v>538.0761</v>
      </c>
      <c r="R2291" t="s">
        <v>52</v>
      </c>
      <c r="S2291">
        <v>38.676333</v>
      </c>
      <c r="T2291">
        <v>-87.541860999999997</v>
      </c>
      <c r="U2291">
        <v>4.8444833330000003</v>
      </c>
      <c r="V2291">
        <v>1</v>
      </c>
      <c r="W2291">
        <v>7.5</v>
      </c>
      <c r="X2291">
        <v>0</v>
      </c>
      <c r="Y2291">
        <v>1766.4347</v>
      </c>
      <c r="Z2291">
        <v>18002200001</v>
      </c>
      <c r="AA2291">
        <v>1660.7950360943998</v>
      </c>
      <c r="AB2291" t="s">
        <v>53</v>
      </c>
      <c r="AC2291" t="s">
        <v>42</v>
      </c>
      <c r="AD2291" t="s">
        <v>54</v>
      </c>
      <c r="AE2291" t="s">
        <v>73</v>
      </c>
      <c r="AF2291" t="s">
        <v>10522</v>
      </c>
    </row>
    <row r="2292" spans="1:32" x14ac:dyDescent="0.3">
      <c r="A2292" t="s">
        <v>10523</v>
      </c>
      <c r="B2292" t="s">
        <v>10524</v>
      </c>
      <c r="C2292" t="s">
        <v>10525</v>
      </c>
      <c r="D2292" t="s">
        <v>10526</v>
      </c>
      <c r="E2292" t="s">
        <v>525</v>
      </c>
      <c r="F2292">
        <v>2</v>
      </c>
      <c r="G2292">
        <v>2022</v>
      </c>
      <c r="H2292" s="1">
        <v>44971.470634375</v>
      </c>
      <c r="I2292" t="s">
        <v>8601</v>
      </c>
      <c r="J2292">
        <v>537</v>
      </c>
      <c r="K2292">
        <v>0</v>
      </c>
      <c r="L2292" t="s">
        <v>38</v>
      </c>
      <c r="M2292" t="s">
        <v>79</v>
      </c>
      <c r="Q2292">
        <v>537</v>
      </c>
      <c r="R2292" t="s">
        <v>52</v>
      </c>
      <c r="S2292">
        <v>39.417808999999998</v>
      </c>
      <c r="T2292">
        <v>-75.234048999999999</v>
      </c>
      <c r="U2292">
        <v>3.6033333330000001</v>
      </c>
      <c r="V2292">
        <v>1</v>
      </c>
      <c r="W2292">
        <v>7</v>
      </c>
      <c r="X2292">
        <v>7</v>
      </c>
      <c r="Y2292">
        <v>1315.86</v>
      </c>
      <c r="Z2292">
        <v>34005018001</v>
      </c>
      <c r="AA2292">
        <v>1905.5437782556801</v>
      </c>
      <c r="AB2292" t="s">
        <v>53</v>
      </c>
      <c r="AC2292" t="s">
        <v>54</v>
      </c>
      <c r="AD2292" t="s">
        <v>54</v>
      </c>
      <c r="AE2292" t="s">
        <v>73</v>
      </c>
      <c r="AF2292" t="s">
        <v>10527</v>
      </c>
    </row>
    <row r="2293" spans="1:32" x14ac:dyDescent="0.3">
      <c r="A2293" t="s">
        <v>10528</v>
      </c>
      <c r="B2293" t="s">
        <v>10529</v>
      </c>
      <c r="C2293" t="s">
        <v>10529</v>
      </c>
      <c r="D2293" t="s">
        <v>98</v>
      </c>
      <c r="E2293" t="s">
        <v>99</v>
      </c>
      <c r="F2293">
        <v>6</v>
      </c>
      <c r="G2293">
        <v>2022</v>
      </c>
      <c r="H2293" s="1">
        <v>44811.303270069446</v>
      </c>
      <c r="I2293" t="s">
        <v>8601</v>
      </c>
      <c r="J2293">
        <v>535</v>
      </c>
      <c r="K2293">
        <v>0</v>
      </c>
      <c r="L2293" t="s">
        <v>38</v>
      </c>
      <c r="M2293" t="s">
        <v>79</v>
      </c>
      <c r="Q2293">
        <v>535</v>
      </c>
      <c r="R2293" t="s">
        <v>94</v>
      </c>
      <c r="S2293">
        <v>29.578731000000001</v>
      </c>
      <c r="T2293">
        <v>-95.088541000000006</v>
      </c>
      <c r="U2293">
        <v>4.6241666669999999</v>
      </c>
      <c r="V2293">
        <v>1</v>
      </c>
      <c r="W2293">
        <v>10</v>
      </c>
      <c r="X2293">
        <v>10</v>
      </c>
      <c r="Y2293">
        <v>1686.86</v>
      </c>
      <c r="Z2293">
        <v>48007069001</v>
      </c>
      <c r="AB2293" t="s">
        <v>41</v>
      </c>
      <c r="AC2293" t="s">
        <v>54</v>
      </c>
      <c r="AD2293" t="s">
        <v>54</v>
      </c>
      <c r="AE2293" t="s">
        <v>73</v>
      </c>
      <c r="AF2293" t="s">
        <v>10530</v>
      </c>
    </row>
    <row r="2294" spans="1:32" x14ac:dyDescent="0.3">
      <c r="A2294" t="s">
        <v>10531</v>
      </c>
      <c r="B2294" t="s">
        <v>10532</v>
      </c>
      <c r="C2294" t="s">
        <v>10533</v>
      </c>
      <c r="D2294" t="s">
        <v>10534</v>
      </c>
      <c r="E2294" t="s">
        <v>36</v>
      </c>
      <c r="F2294">
        <v>9</v>
      </c>
      <c r="G2294">
        <v>2022</v>
      </c>
      <c r="H2294" s="1">
        <v>44966.610904293979</v>
      </c>
      <c r="I2294" t="s">
        <v>8601</v>
      </c>
      <c r="J2294">
        <v>533</v>
      </c>
      <c r="K2294">
        <v>0</v>
      </c>
      <c r="L2294" t="s">
        <v>38</v>
      </c>
      <c r="M2294" t="s">
        <v>51</v>
      </c>
      <c r="N2294">
        <v>533</v>
      </c>
      <c r="R2294" t="s">
        <v>52</v>
      </c>
      <c r="S2294">
        <v>38.116340000000001</v>
      </c>
      <c r="T2294">
        <v>-121.28816</v>
      </c>
      <c r="Z2294">
        <v>6005062001</v>
      </c>
      <c r="AA2294">
        <v>2676.9393673889999</v>
      </c>
      <c r="AB2294" t="s">
        <v>53</v>
      </c>
      <c r="AC2294" t="s">
        <v>64</v>
      </c>
      <c r="AD2294" t="s">
        <v>54</v>
      </c>
      <c r="AE2294" t="s">
        <v>438</v>
      </c>
      <c r="AF2294" t="s">
        <v>10535</v>
      </c>
    </row>
    <row r="2295" spans="1:32" x14ac:dyDescent="0.3">
      <c r="A2295" t="s">
        <v>10536</v>
      </c>
      <c r="B2295" t="s">
        <v>10537</v>
      </c>
      <c r="C2295" t="s">
        <v>10537</v>
      </c>
      <c r="D2295" t="s">
        <v>4479</v>
      </c>
      <c r="E2295" t="s">
        <v>99</v>
      </c>
      <c r="F2295">
        <v>6</v>
      </c>
      <c r="G2295">
        <v>2022</v>
      </c>
      <c r="H2295" s="1">
        <v>44831.342062696756</v>
      </c>
      <c r="I2295" t="s">
        <v>8601</v>
      </c>
      <c r="J2295">
        <v>532.4</v>
      </c>
      <c r="K2295">
        <v>0</v>
      </c>
      <c r="L2295" t="s">
        <v>38</v>
      </c>
      <c r="M2295" t="s">
        <v>79</v>
      </c>
      <c r="Q2295">
        <v>532.4</v>
      </c>
      <c r="R2295" t="s">
        <v>94</v>
      </c>
      <c r="S2295">
        <v>29.6892</v>
      </c>
      <c r="T2295">
        <v>-98.099100000000007</v>
      </c>
      <c r="U2295">
        <v>1.456166667</v>
      </c>
      <c r="V2295">
        <v>1</v>
      </c>
      <c r="W2295">
        <v>3.1</v>
      </c>
      <c r="X2295">
        <v>3.1</v>
      </c>
      <c r="Y2295">
        <v>531.45500000000004</v>
      </c>
      <c r="Z2295">
        <v>48008028004</v>
      </c>
      <c r="AA2295">
        <v>837.68170680200001</v>
      </c>
      <c r="AB2295" t="s">
        <v>41</v>
      </c>
      <c r="AC2295" t="s">
        <v>54</v>
      </c>
      <c r="AD2295" t="s">
        <v>54</v>
      </c>
      <c r="AE2295" t="s">
        <v>73</v>
      </c>
      <c r="AF2295" t="s">
        <v>10538</v>
      </c>
    </row>
    <row r="2296" spans="1:32" x14ac:dyDescent="0.3">
      <c r="A2296" t="s">
        <v>10539</v>
      </c>
      <c r="B2296" t="s">
        <v>10540</v>
      </c>
      <c r="C2296" t="s">
        <v>10541</v>
      </c>
      <c r="D2296" t="s">
        <v>9544</v>
      </c>
      <c r="E2296" t="s">
        <v>213</v>
      </c>
      <c r="F2296">
        <v>3</v>
      </c>
      <c r="G2296">
        <v>2022</v>
      </c>
      <c r="H2296" s="1">
        <v>44980.47026091435</v>
      </c>
      <c r="I2296" t="s">
        <v>8601</v>
      </c>
      <c r="J2296">
        <v>532</v>
      </c>
      <c r="K2296">
        <v>0</v>
      </c>
      <c r="L2296" t="s">
        <v>38</v>
      </c>
      <c r="M2296" t="s">
        <v>51</v>
      </c>
      <c r="N2296">
        <v>532</v>
      </c>
      <c r="R2296" t="s">
        <v>52</v>
      </c>
      <c r="S2296">
        <v>39.803671000000001</v>
      </c>
      <c r="T2296">
        <v>-77.019551000000007</v>
      </c>
      <c r="U2296">
        <v>4.2629166669999998</v>
      </c>
      <c r="V2296">
        <v>2</v>
      </c>
      <c r="W2296">
        <v>17.600000000000001</v>
      </c>
      <c r="X2296">
        <v>0</v>
      </c>
      <c r="Y2296">
        <v>1555.144</v>
      </c>
      <c r="Z2296">
        <v>42003090001</v>
      </c>
      <c r="AA2296">
        <v>1232.8489467499001</v>
      </c>
      <c r="AB2296" t="s">
        <v>53</v>
      </c>
      <c r="AC2296" t="s">
        <v>54</v>
      </c>
      <c r="AD2296" t="s">
        <v>54</v>
      </c>
      <c r="AE2296" t="s">
        <v>65</v>
      </c>
      <c r="AF2296" t="s">
        <v>10542</v>
      </c>
    </row>
    <row r="2297" spans="1:32" x14ac:dyDescent="0.3">
      <c r="A2297" t="s">
        <v>10543</v>
      </c>
      <c r="B2297" t="s">
        <v>10544</v>
      </c>
      <c r="C2297" t="s">
        <v>10545</v>
      </c>
      <c r="D2297" t="s">
        <v>10546</v>
      </c>
      <c r="E2297" t="s">
        <v>253</v>
      </c>
      <c r="F2297">
        <v>5</v>
      </c>
      <c r="G2297">
        <v>2022</v>
      </c>
      <c r="H2297" s="1">
        <v>44973.435227048612</v>
      </c>
      <c r="I2297" t="s">
        <v>8601</v>
      </c>
      <c r="J2297">
        <v>528.29999999999995</v>
      </c>
      <c r="K2297">
        <v>0</v>
      </c>
      <c r="L2297" t="s">
        <v>38</v>
      </c>
      <c r="M2297" t="s">
        <v>79</v>
      </c>
      <c r="Q2297">
        <v>528.29999999999995</v>
      </c>
      <c r="R2297" t="s">
        <v>52</v>
      </c>
      <c r="S2297">
        <v>38.296778000000003</v>
      </c>
      <c r="T2297">
        <v>-85.773527999999999</v>
      </c>
      <c r="U2297">
        <v>2.6783333329999999</v>
      </c>
      <c r="V2297">
        <v>1</v>
      </c>
      <c r="W2297">
        <v>5.5</v>
      </c>
      <c r="X2297">
        <v>2.85</v>
      </c>
      <c r="Y2297">
        <v>973.33</v>
      </c>
      <c r="Z2297">
        <v>18001005003</v>
      </c>
      <c r="AA2297">
        <v>1821.0471887000001</v>
      </c>
      <c r="AB2297" t="s">
        <v>41</v>
      </c>
      <c r="AC2297" t="s">
        <v>54</v>
      </c>
      <c r="AD2297" t="s">
        <v>54</v>
      </c>
      <c r="AE2297" t="s">
        <v>55</v>
      </c>
      <c r="AF2297" t="s">
        <v>10547</v>
      </c>
    </row>
    <row r="2298" spans="1:32" x14ac:dyDescent="0.3">
      <c r="A2298" t="s">
        <v>10548</v>
      </c>
      <c r="B2298" t="s">
        <v>10549</v>
      </c>
      <c r="C2298" t="s">
        <v>10550</v>
      </c>
      <c r="D2298" t="s">
        <v>10551</v>
      </c>
      <c r="E2298" t="s">
        <v>247</v>
      </c>
      <c r="F2298">
        <v>1</v>
      </c>
      <c r="G2298">
        <v>2022</v>
      </c>
      <c r="H2298" s="1">
        <v>44992.449167488427</v>
      </c>
      <c r="I2298" t="s">
        <v>8601</v>
      </c>
      <c r="J2298">
        <v>525.39</v>
      </c>
      <c r="K2298">
        <v>0</v>
      </c>
      <c r="L2298" t="s">
        <v>38</v>
      </c>
      <c r="M2298" t="s">
        <v>79</v>
      </c>
      <c r="Q2298">
        <v>525.39</v>
      </c>
      <c r="R2298" t="s">
        <v>86</v>
      </c>
      <c r="S2298">
        <v>41.639496999999999</v>
      </c>
      <c r="T2298">
        <v>-70.875682999999995</v>
      </c>
      <c r="U2298">
        <v>2.6974999999999998</v>
      </c>
      <c r="V2298">
        <v>1</v>
      </c>
      <c r="W2298">
        <v>5</v>
      </c>
      <c r="X2298">
        <v>0</v>
      </c>
      <c r="Y2298">
        <v>984.58</v>
      </c>
      <c r="Z2298">
        <v>25000028001</v>
      </c>
      <c r="AA2298">
        <v>1296.5855983544</v>
      </c>
      <c r="AB2298" t="s">
        <v>54</v>
      </c>
      <c r="AC2298" t="s">
        <v>64</v>
      </c>
      <c r="AD2298" t="s">
        <v>54</v>
      </c>
      <c r="AE2298" t="s">
        <v>55</v>
      </c>
      <c r="AF2298" t="s">
        <v>10552</v>
      </c>
    </row>
    <row r="2299" spans="1:32" x14ac:dyDescent="0.3">
      <c r="A2299" t="s">
        <v>10553</v>
      </c>
      <c r="B2299" t="s">
        <v>10554</v>
      </c>
      <c r="C2299" t="s">
        <v>10554</v>
      </c>
      <c r="D2299" t="s">
        <v>10130</v>
      </c>
      <c r="E2299" t="s">
        <v>99</v>
      </c>
      <c r="F2299">
        <v>6</v>
      </c>
      <c r="G2299">
        <v>2022</v>
      </c>
      <c r="H2299" s="1">
        <v>44810.579954293979</v>
      </c>
      <c r="I2299" t="s">
        <v>8601</v>
      </c>
      <c r="J2299">
        <v>524.16999999999996</v>
      </c>
      <c r="K2299">
        <v>0</v>
      </c>
      <c r="L2299" t="s">
        <v>38</v>
      </c>
      <c r="M2299" t="s">
        <v>679</v>
      </c>
      <c r="O2299">
        <v>1</v>
      </c>
      <c r="R2299" t="s">
        <v>52</v>
      </c>
      <c r="S2299">
        <v>30.668044999999999</v>
      </c>
      <c r="T2299">
        <v>-96.413083999999998</v>
      </c>
      <c r="U2299">
        <v>1.4325000000000001</v>
      </c>
      <c r="V2299">
        <v>1</v>
      </c>
      <c r="W2299">
        <v>4</v>
      </c>
      <c r="X2299">
        <v>4</v>
      </c>
      <c r="Y2299">
        <v>522.76</v>
      </c>
      <c r="Z2299">
        <v>48003040002</v>
      </c>
      <c r="AA2299">
        <v>1238.312088316</v>
      </c>
      <c r="AB2299" t="s">
        <v>53</v>
      </c>
      <c r="AC2299" t="s">
        <v>64</v>
      </c>
      <c r="AD2299" t="s">
        <v>43</v>
      </c>
      <c r="AE2299" t="s">
        <v>73</v>
      </c>
      <c r="AF2299" t="s">
        <v>10555</v>
      </c>
    </row>
    <row r="2300" spans="1:32" x14ac:dyDescent="0.3">
      <c r="A2300" t="s">
        <v>10556</v>
      </c>
      <c r="B2300" t="s">
        <v>10557</v>
      </c>
      <c r="C2300" t="s">
        <v>10558</v>
      </c>
      <c r="D2300" t="s">
        <v>8235</v>
      </c>
      <c r="E2300" t="s">
        <v>213</v>
      </c>
      <c r="F2300">
        <v>3</v>
      </c>
      <c r="G2300">
        <v>2022</v>
      </c>
      <c r="H2300" s="1">
        <v>44964.469035023147</v>
      </c>
      <c r="I2300" t="s">
        <v>8601</v>
      </c>
      <c r="J2300">
        <v>523.298</v>
      </c>
      <c r="K2300">
        <v>0</v>
      </c>
      <c r="L2300" t="s">
        <v>38</v>
      </c>
      <c r="M2300" t="s">
        <v>79</v>
      </c>
      <c r="Q2300">
        <v>523.298</v>
      </c>
      <c r="R2300" t="s">
        <v>52</v>
      </c>
      <c r="S2300">
        <v>40.129519999999999</v>
      </c>
      <c r="T2300">
        <v>-76.626953999999998</v>
      </c>
      <c r="U2300">
        <v>2.2774999999999999</v>
      </c>
      <c r="V2300">
        <v>2</v>
      </c>
      <c r="W2300">
        <v>13.5</v>
      </c>
      <c r="X2300">
        <v>0</v>
      </c>
      <c r="Y2300">
        <v>792.13</v>
      </c>
      <c r="Z2300">
        <v>42001019001</v>
      </c>
      <c r="AA2300">
        <v>691.99793170599992</v>
      </c>
      <c r="AB2300" t="s">
        <v>41</v>
      </c>
      <c r="AC2300" t="s">
        <v>54</v>
      </c>
      <c r="AD2300" t="s">
        <v>54</v>
      </c>
      <c r="AE2300" t="s">
        <v>73</v>
      </c>
      <c r="AF2300" t="s">
        <v>10559</v>
      </c>
    </row>
    <row r="2301" spans="1:32" x14ac:dyDescent="0.3">
      <c r="A2301" t="s">
        <v>10560</v>
      </c>
      <c r="B2301" t="s">
        <v>10561</v>
      </c>
      <c r="C2301" t="s">
        <v>10562</v>
      </c>
      <c r="D2301" t="s">
        <v>2071</v>
      </c>
      <c r="E2301" t="s">
        <v>600</v>
      </c>
      <c r="F2301">
        <v>4</v>
      </c>
      <c r="G2301">
        <v>2022</v>
      </c>
      <c r="H2301" s="1">
        <v>44939.548310937498</v>
      </c>
      <c r="I2301" t="s">
        <v>8601</v>
      </c>
      <c r="J2301">
        <v>519.52</v>
      </c>
      <c r="K2301">
        <v>0</v>
      </c>
      <c r="L2301" t="s">
        <v>38</v>
      </c>
      <c r="M2301" t="s">
        <v>79</v>
      </c>
      <c r="Q2301">
        <v>519.52</v>
      </c>
      <c r="R2301" t="s">
        <v>94</v>
      </c>
      <c r="S2301">
        <v>29.158349999999999</v>
      </c>
      <c r="T2301">
        <v>-82.231399999999994</v>
      </c>
      <c r="Z2301">
        <v>12000133011</v>
      </c>
      <c r="AA2301">
        <v>1684.4686495475</v>
      </c>
      <c r="AB2301" t="s">
        <v>54</v>
      </c>
      <c r="AC2301" t="s">
        <v>54</v>
      </c>
      <c r="AD2301" t="s">
        <v>54</v>
      </c>
      <c r="AE2301" t="s">
        <v>73</v>
      </c>
      <c r="AF2301" t="s">
        <v>10563</v>
      </c>
    </row>
    <row r="2302" spans="1:32" x14ac:dyDescent="0.3">
      <c r="A2302" t="s">
        <v>10564</v>
      </c>
      <c r="B2302" t="s">
        <v>10565</v>
      </c>
      <c r="C2302" t="s">
        <v>10566</v>
      </c>
      <c r="D2302" t="s">
        <v>10567</v>
      </c>
      <c r="E2302" t="s">
        <v>36</v>
      </c>
      <c r="F2302">
        <v>9</v>
      </c>
      <c r="G2302">
        <v>2022</v>
      </c>
      <c r="H2302" s="1">
        <v>44960.674087488427</v>
      </c>
      <c r="I2302" t="s">
        <v>8601</v>
      </c>
      <c r="J2302">
        <v>516.42999999999995</v>
      </c>
      <c r="K2302">
        <v>0</v>
      </c>
      <c r="L2302" t="s">
        <v>38</v>
      </c>
      <c r="M2302" t="s">
        <v>79</v>
      </c>
      <c r="Q2302">
        <v>516.42999999999995</v>
      </c>
      <c r="R2302" t="s">
        <v>86</v>
      </c>
      <c r="S2302">
        <v>36.557141933554298</v>
      </c>
      <c r="T2302">
        <v>-119.444717287372</v>
      </c>
      <c r="Z2302">
        <v>6005244001</v>
      </c>
      <c r="AA2302">
        <v>1083.5230772765001</v>
      </c>
      <c r="AB2302" t="s">
        <v>41</v>
      </c>
      <c r="AC2302" t="s">
        <v>54</v>
      </c>
      <c r="AD2302" t="s">
        <v>54</v>
      </c>
      <c r="AE2302" t="s">
        <v>73</v>
      </c>
      <c r="AF2302" t="s">
        <v>10568</v>
      </c>
    </row>
    <row r="2303" spans="1:32" x14ac:dyDescent="0.3">
      <c r="A2303" t="s">
        <v>10067</v>
      </c>
      <c r="B2303" t="s">
        <v>10569</v>
      </c>
      <c r="C2303" t="s">
        <v>10570</v>
      </c>
      <c r="D2303" t="s">
        <v>10070</v>
      </c>
      <c r="E2303" t="s">
        <v>192</v>
      </c>
      <c r="F2303">
        <v>4</v>
      </c>
      <c r="G2303">
        <v>2022</v>
      </c>
      <c r="H2303" s="1">
        <v>44970.61977193287</v>
      </c>
      <c r="I2303" t="s">
        <v>8601</v>
      </c>
      <c r="J2303">
        <v>512.78</v>
      </c>
      <c r="K2303">
        <v>0</v>
      </c>
      <c r="L2303" t="s">
        <v>38</v>
      </c>
      <c r="M2303" t="s">
        <v>79</v>
      </c>
      <c r="Q2303">
        <v>512.78</v>
      </c>
      <c r="R2303" t="s">
        <v>94</v>
      </c>
      <c r="S2303">
        <v>31.26258</v>
      </c>
      <c r="T2303">
        <v>-85.329729999999998</v>
      </c>
      <c r="U2303">
        <v>4.3075000000000001</v>
      </c>
      <c r="V2303">
        <v>1</v>
      </c>
      <c r="W2303">
        <v>7.12</v>
      </c>
      <c r="X2303">
        <v>4.78</v>
      </c>
      <c r="Y2303">
        <v>1571.82</v>
      </c>
      <c r="Z2303">
        <v>1000049002</v>
      </c>
      <c r="AA2303">
        <v>2207.1091927043999</v>
      </c>
      <c r="AB2303" t="s">
        <v>54</v>
      </c>
      <c r="AC2303" t="s">
        <v>54</v>
      </c>
      <c r="AD2303" t="s">
        <v>54</v>
      </c>
      <c r="AE2303" t="s">
        <v>73</v>
      </c>
      <c r="AF2303" t="s">
        <v>10571</v>
      </c>
    </row>
    <row r="2304" spans="1:32" x14ac:dyDescent="0.3">
      <c r="A2304" t="s">
        <v>10572</v>
      </c>
      <c r="B2304" t="s">
        <v>10573</v>
      </c>
      <c r="C2304" t="s">
        <v>10574</v>
      </c>
      <c r="D2304" t="s">
        <v>10575</v>
      </c>
      <c r="E2304" t="s">
        <v>1719</v>
      </c>
      <c r="F2304">
        <v>7</v>
      </c>
      <c r="G2304">
        <v>2022</v>
      </c>
      <c r="H2304" s="1">
        <v>44945.563189502318</v>
      </c>
      <c r="I2304" t="s">
        <v>8601</v>
      </c>
      <c r="J2304">
        <v>511.2</v>
      </c>
      <c r="K2304">
        <v>0</v>
      </c>
      <c r="L2304" t="s">
        <v>38</v>
      </c>
      <c r="M2304" t="s">
        <v>51</v>
      </c>
      <c r="N2304">
        <v>299</v>
      </c>
      <c r="R2304" t="s">
        <v>52</v>
      </c>
      <c r="S2304">
        <v>37.227200000000003</v>
      </c>
      <c r="T2304">
        <v>-96.990799999999993</v>
      </c>
      <c r="U2304">
        <v>1.3392883330000001</v>
      </c>
      <c r="V2304">
        <v>1</v>
      </c>
      <c r="W2304">
        <v>2</v>
      </c>
      <c r="X2304">
        <v>0</v>
      </c>
      <c r="Y2304">
        <v>489.14949000000001</v>
      </c>
      <c r="Z2304">
        <v>20001617001</v>
      </c>
      <c r="AA2304">
        <v>557.24043974220001</v>
      </c>
      <c r="AB2304" t="s">
        <v>118</v>
      </c>
      <c r="AC2304" t="s">
        <v>54</v>
      </c>
      <c r="AD2304" t="s">
        <v>54</v>
      </c>
      <c r="AE2304" t="s">
        <v>73</v>
      </c>
      <c r="AF2304" t="s">
        <v>10576</v>
      </c>
    </row>
    <row r="2305" spans="1:32" x14ac:dyDescent="0.3">
      <c r="A2305" t="s">
        <v>10577</v>
      </c>
      <c r="B2305" t="s">
        <v>10578</v>
      </c>
      <c r="C2305" t="s">
        <v>10578</v>
      </c>
      <c r="D2305" t="s">
        <v>10579</v>
      </c>
      <c r="E2305" t="s">
        <v>99</v>
      </c>
      <c r="F2305">
        <v>6</v>
      </c>
      <c r="G2305">
        <v>2022</v>
      </c>
      <c r="H2305" s="1">
        <v>44816.603927847224</v>
      </c>
      <c r="I2305" t="s">
        <v>8601</v>
      </c>
      <c r="J2305">
        <v>507.55</v>
      </c>
      <c r="K2305">
        <v>0</v>
      </c>
      <c r="L2305" t="s">
        <v>38</v>
      </c>
      <c r="M2305" t="s">
        <v>679</v>
      </c>
      <c r="O2305">
        <v>508</v>
      </c>
      <c r="R2305" t="s">
        <v>52</v>
      </c>
      <c r="S2305">
        <v>33.166249999999998</v>
      </c>
      <c r="T2305">
        <v>-96.909540000000007</v>
      </c>
      <c r="U2305">
        <v>2.3240833329999999</v>
      </c>
      <c r="V2305">
        <v>1</v>
      </c>
      <c r="W2305">
        <v>4</v>
      </c>
      <c r="X2305">
        <v>4</v>
      </c>
      <c r="Y2305">
        <v>848.33</v>
      </c>
      <c r="Z2305">
        <v>48004056001</v>
      </c>
      <c r="AA2305">
        <v>1456.8377509599998</v>
      </c>
      <c r="AB2305" t="s">
        <v>41</v>
      </c>
      <c r="AC2305" t="s">
        <v>54</v>
      </c>
      <c r="AD2305" t="s">
        <v>54</v>
      </c>
      <c r="AE2305" t="s">
        <v>55</v>
      </c>
      <c r="AF2305" t="s">
        <v>10580</v>
      </c>
    </row>
    <row r="2306" spans="1:32" x14ac:dyDescent="0.3">
      <c r="A2306" t="s">
        <v>10581</v>
      </c>
      <c r="B2306" t="s">
        <v>10582</v>
      </c>
      <c r="C2306" t="s">
        <v>10583</v>
      </c>
      <c r="D2306" t="s">
        <v>1042</v>
      </c>
      <c r="E2306" t="s">
        <v>726</v>
      </c>
      <c r="F2306">
        <v>6</v>
      </c>
      <c r="G2306">
        <v>2022</v>
      </c>
      <c r="H2306" s="1">
        <v>44953.523325231479</v>
      </c>
      <c r="I2306" t="s">
        <v>8601</v>
      </c>
      <c r="J2306">
        <v>501.62</v>
      </c>
      <c r="K2306">
        <v>0</v>
      </c>
      <c r="L2306" t="s">
        <v>38</v>
      </c>
      <c r="M2306" t="s">
        <v>51</v>
      </c>
      <c r="N2306">
        <v>501.62</v>
      </c>
      <c r="R2306" t="s">
        <v>52</v>
      </c>
      <c r="S2306">
        <v>35.055239999999998</v>
      </c>
      <c r="T2306">
        <v>-92.534700000000001</v>
      </c>
      <c r="U2306">
        <v>5.6825000000000001</v>
      </c>
      <c r="V2306">
        <v>1</v>
      </c>
      <c r="W2306">
        <v>16</v>
      </c>
      <c r="X2306">
        <v>6.0229999999999997</v>
      </c>
      <c r="Y2306">
        <v>2071.201</v>
      </c>
      <c r="Z2306">
        <v>5000014003</v>
      </c>
      <c r="AB2306" t="s">
        <v>53</v>
      </c>
      <c r="AC2306" t="s">
        <v>42</v>
      </c>
      <c r="AD2306" t="s">
        <v>647</v>
      </c>
      <c r="AE2306" t="s">
        <v>65</v>
      </c>
      <c r="AF2306" t="s">
        <v>10584</v>
      </c>
    </row>
    <row r="2307" spans="1:32" x14ac:dyDescent="0.3">
      <c r="A2307" t="s">
        <v>10585</v>
      </c>
      <c r="B2307" t="s">
        <v>10586</v>
      </c>
      <c r="C2307" t="s">
        <v>10586</v>
      </c>
      <c r="D2307" t="s">
        <v>8593</v>
      </c>
      <c r="E2307" t="s">
        <v>99</v>
      </c>
      <c r="F2307">
        <v>6</v>
      </c>
      <c r="G2307">
        <v>2022</v>
      </c>
      <c r="H2307" s="1">
        <v>44825.651813773147</v>
      </c>
      <c r="I2307" t="s">
        <v>8601</v>
      </c>
      <c r="J2307">
        <v>500.7</v>
      </c>
      <c r="K2307">
        <v>0</v>
      </c>
      <c r="L2307" t="s">
        <v>38</v>
      </c>
      <c r="M2307" t="s">
        <v>79</v>
      </c>
      <c r="Q2307">
        <v>500.7</v>
      </c>
      <c r="R2307" t="s">
        <v>52</v>
      </c>
      <c r="S2307">
        <v>29.457719999999998</v>
      </c>
      <c r="T2307">
        <v>-95.044430000000006</v>
      </c>
      <c r="U2307">
        <v>1.8175666669999999</v>
      </c>
      <c r="V2307">
        <v>1</v>
      </c>
      <c r="W2307">
        <v>4.8</v>
      </c>
      <c r="X2307">
        <v>0</v>
      </c>
      <c r="Y2307">
        <v>662.06140000000005</v>
      </c>
      <c r="Z2307">
        <v>48007025001</v>
      </c>
      <c r="AA2307">
        <v>1411.3115712424999</v>
      </c>
      <c r="AB2307" t="s">
        <v>41</v>
      </c>
      <c r="AC2307" t="s">
        <v>54</v>
      </c>
      <c r="AD2307" t="s">
        <v>54</v>
      </c>
      <c r="AE2307" t="s">
        <v>73</v>
      </c>
      <c r="AF2307" t="s">
        <v>10587</v>
      </c>
    </row>
    <row r="2308" spans="1:32" x14ac:dyDescent="0.3">
      <c r="A2308" t="s">
        <v>10588</v>
      </c>
      <c r="B2308" t="s">
        <v>10589</v>
      </c>
      <c r="C2308" t="s">
        <v>10590</v>
      </c>
      <c r="D2308" t="s">
        <v>8048</v>
      </c>
      <c r="E2308" t="s">
        <v>247</v>
      </c>
      <c r="F2308">
        <v>1</v>
      </c>
      <c r="G2308">
        <v>2022</v>
      </c>
      <c r="H2308" s="1">
        <v>44931.567186539352</v>
      </c>
      <c r="I2308" t="s">
        <v>8601</v>
      </c>
      <c r="J2308">
        <v>497</v>
      </c>
      <c r="K2308">
        <v>0</v>
      </c>
      <c r="L2308" t="s">
        <v>38</v>
      </c>
      <c r="M2308" t="s">
        <v>79</v>
      </c>
      <c r="Q2308">
        <v>497</v>
      </c>
      <c r="R2308" t="s">
        <v>94</v>
      </c>
      <c r="S2308">
        <v>42.571367000000002</v>
      </c>
      <c r="T2308">
        <v>-72.598121000000006</v>
      </c>
      <c r="U2308">
        <v>4.1358333329999999</v>
      </c>
      <c r="V2308">
        <v>1</v>
      </c>
      <c r="W2308">
        <v>4.5999999999999996</v>
      </c>
      <c r="X2308">
        <v>0</v>
      </c>
      <c r="Y2308">
        <v>1504.76</v>
      </c>
      <c r="Z2308">
        <v>25000013001</v>
      </c>
      <c r="AA2308">
        <v>1321.35184012072</v>
      </c>
      <c r="AB2308" t="s">
        <v>54</v>
      </c>
      <c r="AC2308" t="s">
        <v>54</v>
      </c>
      <c r="AD2308" t="s">
        <v>54</v>
      </c>
      <c r="AE2308" t="s">
        <v>73</v>
      </c>
      <c r="AF2308" t="s">
        <v>10591</v>
      </c>
    </row>
    <row r="2309" spans="1:32" x14ac:dyDescent="0.3">
      <c r="A2309" t="s">
        <v>10592</v>
      </c>
      <c r="B2309" t="s">
        <v>10593</v>
      </c>
      <c r="C2309" t="s">
        <v>10593</v>
      </c>
      <c r="D2309" t="s">
        <v>10594</v>
      </c>
      <c r="E2309" t="s">
        <v>99</v>
      </c>
      <c r="F2309">
        <v>6</v>
      </c>
      <c r="G2309">
        <v>2022</v>
      </c>
      <c r="H2309" s="1">
        <v>44831.532023749998</v>
      </c>
      <c r="I2309" t="s">
        <v>8601</v>
      </c>
      <c r="J2309">
        <v>495.37</v>
      </c>
      <c r="K2309">
        <v>0</v>
      </c>
      <c r="L2309" t="s">
        <v>38</v>
      </c>
      <c r="M2309" t="s">
        <v>79</v>
      </c>
      <c r="Q2309">
        <v>495.37</v>
      </c>
      <c r="R2309" t="s">
        <v>94</v>
      </c>
      <c r="S2309">
        <v>27.774471999999999</v>
      </c>
      <c r="T2309">
        <v>-98.037389000000005</v>
      </c>
      <c r="U2309">
        <v>0.64424999999999999</v>
      </c>
      <c r="V2309">
        <v>1</v>
      </c>
      <c r="W2309">
        <v>2.02</v>
      </c>
      <c r="X2309">
        <v>2.02</v>
      </c>
      <c r="Y2309">
        <v>235.25</v>
      </c>
      <c r="AB2309" t="s">
        <v>1420</v>
      </c>
      <c r="AC2309" t="s">
        <v>54</v>
      </c>
      <c r="AD2309" t="s">
        <v>54</v>
      </c>
      <c r="AE2309" t="s">
        <v>44</v>
      </c>
      <c r="AF2309" t="s">
        <v>10595</v>
      </c>
    </row>
    <row r="2310" spans="1:32" x14ac:dyDescent="0.3">
      <c r="A2310" t="s">
        <v>10596</v>
      </c>
      <c r="B2310" t="s">
        <v>10597</v>
      </c>
      <c r="C2310" t="s">
        <v>10598</v>
      </c>
      <c r="D2310" t="s">
        <v>206</v>
      </c>
      <c r="E2310" t="s">
        <v>111</v>
      </c>
      <c r="F2310">
        <v>4</v>
      </c>
      <c r="G2310">
        <v>2022</v>
      </c>
      <c r="H2310" s="1">
        <v>44971.659611944444</v>
      </c>
      <c r="I2310" t="s">
        <v>8601</v>
      </c>
      <c r="J2310">
        <v>494</v>
      </c>
      <c r="K2310">
        <v>0</v>
      </c>
      <c r="L2310" t="s">
        <v>38</v>
      </c>
      <c r="M2310" t="s">
        <v>79</v>
      </c>
      <c r="Q2310">
        <v>494</v>
      </c>
      <c r="R2310" t="s">
        <v>52</v>
      </c>
      <c r="S2310">
        <v>33.422528</v>
      </c>
      <c r="T2310">
        <v>-84.492806000000002</v>
      </c>
      <c r="U2310">
        <v>2.2978333329999998</v>
      </c>
      <c r="V2310">
        <v>1</v>
      </c>
      <c r="W2310">
        <v>5</v>
      </c>
      <c r="X2310">
        <v>2.2000000000000002</v>
      </c>
      <c r="Y2310">
        <v>838.26</v>
      </c>
      <c r="Z2310">
        <v>13000109003</v>
      </c>
      <c r="AA2310">
        <v>992.4707178415</v>
      </c>
      <c r="AB2310" t="s">
        <v>41</v>
      </c>
      <c r="AC2310" t="s">
        <v>54</v>
      </c>
      <c r="AD2310" t="s">
        <v>54</v>
      </c>
      <c r="AE2310" t="s">
        <v>73</v>
      </c>
      <c r="AF2310" t="s">
        <v>10599</v>
      </c>
    </row>
    <row r="2311" spans="1:32" x14ac:dyDescent="0.3">
      <c r="A2311" t="s">
        <v>10600</v>
      </c>
      <c r="B2311" t="s">
        <v>10601</v>
      </c>
      <c r="C2311" t="s">
        <v>10601</v>
      </c>
      <c r="D2311" t="s">
        <v>9502</v>
      </c>
      <c r="E2311" t="s">
        <v>99</v>
      </c>
      <c r="F2311">
        <v>6</v>
      </c>
      <c r="G2311">
        <v>2022</v>
      </c>
      <c r="H2311" s="1">
        <v>44832.441710879626</v>
      </c>
      <c r="I2311" t="s">
        <v>8601</v>
      </c>
      <c r="J2311">
        <v>493.15</v>
      </c>
      <c r="K2311">
        <v>0</v>
      </c>
      <c r="L2311" t="s">
        <v>38</v>
      </c>
      <c r="M2311" t="s">
        <v>79</v>
      </c>
      <c r="Q2311">
        <v>499.95</v>
      </c>
      <c r="R2311" t="s">
        <v>561</v>
      </c>
      <c r="S2311">
        <v>29.664035999999999</v>
      </c>
      <c r="T2311">
        <v>-95.142403000000002</v>
      </c>
      <c r="U2311">
        <v>3</v>
      </c>
      <c r="V2311">
        <v>1</v>
      </c>
      <c r="W2311">
        <v>6.9</v>
      </c>
      <c r="X2311">
        <v>0</v>
      </c>
      <c r="Y2311">
        <v>1093.5999999999999</v>
      </c>
      <c r="AB2311" t="s">
        <v>41</v>
      </c>
      <c r="AC2311" t="s">
        <v>54</v>
      </c>
      <c r="AD2311" t="s">
        <v>54</v>
      </c>
      <c r="AE2311" t="s">
        <v>73</v>
      </c>
      <c r="AF2311" t="s">
        <v>10602</v>
      </c>
    </row>
    <row r="2312" spans="1:32" x14ac:dyDescent="0.3">
      <c r="A2312" t="s">
        <v>10603</v>
      </c>
      <c r="B2312" t="s">
        <v>10604</v>
      </c>
      <c r="C2312" t="s">
        <v>10605</v>
      </c>
      <c r="D2312" t="s">
        <v>10606</v>
      </c>
      <c r="E2312" t="s">
        <v>253</v>
      </c>
      <c r="F2312">
        <v>5</v>
      </c>
      <c r="G2312">
        <v>2022</v>
      </c>
      <c r="H2312" s="1">
        <v>44946.637795879629</v>
      </c>
      <c r="I2312" t="s">
        <v>8601</v>
      </c>
      <c r="J2312">
        <v>491</v>
      </c>
      <c r="K2312">
        <v>0</v>
      </c>
      <c r="L2312" t="s">
        <v>38</v>
      </c>
      <c r="M2312" t="s">
        <v>51</v>
      </c>
      <c r="N2312">
        <v>491</v>
      </c>
      <c r="R2312" t="s">
        <v>52</v>
      </c>
      <c r="S2312">
        <v>41.716760000000001</v>
      </c>
      <c r="T2312">
        <v>-86.884730000000005</v>
      </c>
      <c r="U2312">
        <v>5.5358333330000002</v>
      </c>
      <c r="V2312">
        <v>2</v>
      </c>
      <c r="W2312">
        <v>15</v>
      </c>
      <c r="X2312">
        <v>8.9090000000000007</v>
      </c>
      <c r="Y2312">
        <v>2019.58</v>
      </c>
      <c r="Z2312">
        <v>18002150001</v>
      </c>
      <c r="AA2312">
        <v>4370.5132528799995</v>
      </c>
      <c r="AB2312" t="s">
        <v>53</v>
      </c>
      <c r="AC2312" t="s">
        <v>42</v>
      </c>
      <c r="AD2312" t="s">
        <v>54</v>
      </c>
      <c r="AE2312" t="s">
        <v>73</v>
      </c>
      <c r="AF2312" t="s">
        <v>10607</v>
      </c>
    </row>
    <row r="2313" spans="1:32" x14ac:dyDescent="0.3">
      <c r="A2313" t="s">
        <v>132</v>
      </c>
      <c r="B2313" t="s">
        <v>10608</v>
      </c>
      <c r="C2313" t="s">
        <v>10609</v>
      </c>
      <c r="D2313" t="s">
        <v>135</v>
      </c>
      <c r="E2313" t="s">
        <v>259</v>
      </c>
      <c r="F2313">
        <v>7</v>
      </c>
      <c r="G2313">
        <v>2022</v>
      </c>
      <c r="H2313" s="1">
        <v>44953.530826400463</v>
      </c>
      <c r="I2313" t="s">
        <v>8601</v>
      </c>
      <c r="J2313">
        <v>480</v>
      </c>
      <c r="K2313">
        <v>0</v>
      </c>
      <c r="L2313" t="s">
        <v>38</v>
      </c>
      <c r="M2313" t="s">
        <v>51</v>
      </c>
      <c r="N2313">
        <v>480</v>
      </c>
      <c r="R2313" t="s">
        <v>52</v>
      </c>
      <c r="S2313">
        <v>41.864193999999998</v>
      </c>
      <c r="T2313">
        <v>-90.177471999999995</v>
      </c>
      <c r="U2313">
        <v>0</v>
      </c>
      <c r="V2313">
        <v>1</v>
      </c>
      <c r="W2313">
        <v>17</v>
      </c>
      <c r="X2313">
        <v>12</v>
      </c>
      <c r="Y2313">
        <v>0</v>
      </c>
      <c r="Z2313">
        <v>19000162001</v>
      </c>
      <c r="AA2313">
        <v>2895.4650300330004</v>
      </c>
      <c r="AB2313" t="s">
        <v>41</v>
      </c>
      <c r="AC2313" t="s">
        <v>72</v>
      </c>
      <c r="AD2313" t="s">
        <v>54</v>
      </c>
      <c r="AE2313" t="s">
        <v>73</v>
      </c>
      <c r="AF2313" t="s">
        <v>10610</v>
      </c>
    </row>
    <row r="2314" spans="1:32" x14ac:dyDescent="0.3">
      <c r="A2314" t="s">
        <v>10611</v>
      </c>
      <c r="B2314" t="s">
        <v>10612</v>
      </c>
      <c r="C2314" t="s">
        <v>10612</v>
      </c>
      <c r="D2314" t="s">
        <v>10613</v>
      </c>
      <c r="E2314" t="s">
        <v>99</v>
      </c>
      <c r="F2314">
        <v>6</v>
      </c>
      <c r="G2314">
        <v>2022</v>
      </c>
      <c r="H2314" s="1">
        <v>44823.499265196762</v>
      </c>
      <c r="I2314" t="s">
        <v>8601</v>
      </c>
      <c r="J2314">
        <v>479.84</v>
      </c>
      <c r="K2314">
        <v>0</v>
      </c>
      <c r="L2314" t="s">
        <v>38</v>
      </c>
      <c r="M2314" t="s">
        <v>79</v>
      </c>
      <c r="Q2314">
        <v>479.84</v>
      </c>
      <c r="R2314" t="s">
        <v>94</v>
      </c>
      <c r="S2314">
        <v>30.495215000000002</v>
      </c>
      <c r="T2314">
        <v>-97.806697</v>
      </c>
      <c r="U2314">
        <v>2.3901666669999999</v>
      </c>
      <c r="V2314">
        <v>1</v>
      </c>
      <c r="W2314">
        <v>5</v>
      </c>
      <c r="X2314">
        <v>0</v>
      </c>
      <c r="Y2314">
        <v>871.94100000000003</v>
      </c>
      <c r="Z2314">
        <v>48003275001</v>
      </c>
      <c r="AB2314" t="s">
        <v>54</v>
      </c>
      <c r="AC2314" t="s">
        <v>54</v>
      </c>
      <c r="AD2314" t="s">
        <v>54</v>
      </c>
      <c r="AE2314" t="s">
        <v>73</v>
      </c>
      <c r="AF2314" t="s">
        <v>10614</v>
      </c>
    </row>
    <row r="2315" spans="1:32" x14ac:dyDescent="0.3">
      <c r="A2315" t="s">
        <v>10615</v>
      </c>
      <c r="B2315" t="s">
        <v>10616</v>
      </c>
      <c r="C2315" t="s">
        <v>10617</v>
      </c>
      <c r="D2315" t="s">
        <v>10618</v>
      </c>
      <c r="E2315" t="s">
        <v>192</v>
      </c>
      <c r="F2315">
        <v>4</v>
      </c>
      <c r="G2315">
        <v>2022</v>
      </c>
      <c r="H2315" s="1">
        <v>44952.47367446759</v>
      </c>
      <c r="I2315" t="s">
        <v>8601</v>
      </c>
      <c r="J2315">
        <v>478.57</v>
      </c>
      <c r="K2315">
        <v>0</v>
      </c>
      <c r="L2315" t="s">
        <v>38</v>
      </c>
      <c r="M2315" t="s">
        <v>51</v>
      </c>
      <c r="N2315">
        <v>478.57</v>
      </c>
      <c r="R2315" t="s">
        <v>52</v>
      </c>
      <c r="S2315">
        <v>32.432299999999998</v>
      </c>
      <c r="T2315">
        <v>-84.971100000000007</v>
      </c>
      <c r="U2315">
        <v>4.0010083329999997</v>
      </c>
      <c r="V2315">
        <v>1</v>
      </c>
      <c r="W2315">
        <v>6</v>
      </c>
      <c r="X2315">
        <v>2.84</v>
      </c>
      <c r="Y2315">
        <v>728.91615000000002</v>
      </c>
      <c r="Z2315">
        <v>1000196001</v>
      </c>
      <c r="AA2315">
        <v>1933.9521143994</v>
      </c>
      <c r="AB2315" t="s">
        <v>53</v>
      </c>
      <c r="AC2315" t="s">
        <v>54</v>
      </c>
      <c r="AD2315" t="s">
        <v>54</v>
      </c>
      <c r="AE2315" t="s">
        <v>73</v>
      </c>
      <c r="AF2315" t="s">
        <v>10619</v>
      </c>
    </row>
    <row r="2316" spans="1:32" x14ac:dyDescent="0.3">
      <c r="A2316" t="s">
        <v>10620</v>
      </c>
      <c r="B2316" t="s">
        <v>10621</v>
      </c>
      <c r="C2316" t="s">
        <v>10622</v>
      </c>
      <c r="D2316" t="s">
        <v>6064</v>
      </c>
      <c r="E2316" t="s">
        <v>117</v>
      </c>
      <c r="F2316">
        <v>5</v>
      </c>
      <c r="G2316">
        <v>2022</v>
      </c>
      <c r="H2316" s="1">
        <v>44966.388179780093</v>
      </c>
      <c r="I2316" t="s">
        <v>8601</v>
      </c>
      <c r="J2316">
        <v>474</v>
      </c>
      <c r="K2316">
        <v>0</v>
      </c>
      <c r="L2316" t="s">
        <v>38</v>
      </c>
      <c r="M2316" t="s">
        <v>51</v>
      </c>
      <c r="N2316">
        <v>474</v>
      </c>
      <c r="R2316" t="s">
        <v>52</v>
      </c>
      <c r="S2316">
        <v>41.704329999999999</v>
      </c>
      <c r="T2316">
        <v>-88.114429999999999</v>
      </c>
      <c r="U2316">
        <v>2.690833333</v>
      </c>
      <c r="V2316">
        <v>1</v>
      </c>
      <c r="W2316">
        <v>7.5</v>
      </c>
      <c r="X2316">
        <v>3</v>
      </c>
      <c r="Y2316">
        <v>980.99</v>
      </c>
      <c r="AB2316" t="s">
        <v>41</v>
      </c>
      <c r="AC2316" t="s">
        <v>64</v>
      </c>
      <c r="AD2316" t="s">
        <v>54</v>
      </c>
      <c r="AE2316" t="s">
        <v>73</v>
      </c>
      <c r="AF2316" t="s">
        <v>10623</v>
      </c>
    </row>
    <row r="2317" spans="1:32" x14ac:dyDescent="0.3">
      <c r="A2317" t="s">
        <v>10624</v>
      </c>
      <c r="B2317" t="s">
        <v>10625</v>
      </c>
      <c r="C2317" t="s">
        <v>10626</v>
      </c>
      <c r="D2317" t="s">
        <v>10627</v>
      </c>
      <c r="E2317" t="s">
        <v>36</v>
      </c>
      <c r="F2317">
        <v>9</v>
      </c>
      <c r="G2317">
        <v>2022</v>
      </c>
      <c r="H2317" s="1">
        <v>45078.56123954861</v>
      </c>
      <c r="I2317" t="s">
        <v>8601</v>
      </c>
      <c r="J2317">
        <v>473</v>
      </c>
      <c r="K2317">
        <v>0</v>
      </c>
      <c r="L2317" t="s">
        <v>38</v>
      </c>
      <c r="M2317" t="s">
        <v>79</v>
      </c>
      <c r="Q2317">
        <v>473</v>
      </c>
      <c r="R2317" t="s">
        <v>52</v>
      </c>
      <c r="S2317">
        <v>38.013150000000003</v>
      </c>
      <c r="T2317">
        <v>-122.29682</v>
      </c>
      <c r="U2317">
        <v>3.4383333330000001</v>
      </c>
      <c r="V2317">
        <v>3</v>
      </c>
      <c r="W2317">
        <v>4.0599999999999996</v>
      </c>
      <c r="X2317">
        <v>0</v>
      </c>
      <c r="Y2317">
        <v>485.65</v>
      </c>
      <c r="Z2317">
        <v>6002120001</v>
      </c>
      <c r="AA2317">
        <v>1139.9755401261998</v>
      </c>
      <c r="AB2317" t="s">
        <v>53</v>
      </c>
      <c r="AC2317" t="s">
        <v>42</v>
      </c>
      <c r="AD2317" t="s">
        <v>54</v>
      </c>
      <c r="AE2317" t="s">
        <v>65</v>
      </c>
      <c r="AF2317" t="s">
        <v>10628</v>
      </c>
    </row>
    <row r="2318" spans="1:32" x14ac:dyDescent="0.3">
      <c r="A2318" t="s">
        <v>10629</v>
      </c>
      <c r="B2318" t="s">
        <v>10630</v>
      </c>
      <c r="C2318" t="s">
        <v>10631</v>
      </c>
      <c r="D2318" t="s">
        <v>1170</v>
      </c>
      <c r="E2318" t="s">
        <v>641</v>
      </c>
      <c r="F2318">
        <v>3</v>
      </c>
      <c r="G2318">
        <v>2022</v>
      </c>
      <c r="H2318" s="1">
        <v>44986.372990972224</v>
      </c>
      <c r="I2318" t="s">
        <v>8601</v>
      </c>
      <c r="J2318">
        <v>470.89</v>
      </c>
      <c r="K2318">
        <v>0</v>
      </c>
      <c r="L2318" t="s">
        <v>38</v>
      </c>
      <c r="M2318" t="s">
        <v>679</v>
      </c>
      <c r="O2318">
        <v>471</v>
      </c>
      <c r="R2318" t="s">
        <v>52</v>
      </c>
      <c r="S2318">
        <v>39.109020000000001</v>
      </c>
      <c r="T2318">
        <v>-78.151939999999996</v>
      </c>
      <c r="U2318">
        <v>1.9583333329999999</v>
      </c>
      <c r="V2318">
        <v>1</v>
      </c>
      <c r="W2318">
        <v>5</v>
      </c>
      <c r="X2318">
        <v>0</v>
      </c>
      <c r="Y2318">
        <v>713.7</v>
      </c>
      <c r="Z2318">
        <v>51000860001</v>
      </c>
      <c r="AA2318">
        <v>728.41887547999988</v>
      </c>
      <c r="AB2318" t="s">
        <v>41</v>
      </c>
      <c r="AC2318" t="s">
        <v>54</v>
      </c>
      <c r="AD2318" t="s">
        <v>54</v>
      </c>
      <c r="AE2318" t="s">
        <v>73</v>
      </c>
      <c r="AF2318" t="s">
        <v>10632</v>
      </c>
    </row>
    <row r="2319" spans="1:32" x14ac:dyDescent="0.3">
      <c r="A2319" t="s">
        <v>188</v>
      </c>
      <c r="B2319" t="s">
        <v>10633</v>
      </c>
      <c r="C2319" t="s">
        <v>10634</v>
      </c>
      <c r="D2319" t="s">
        <v>191</v>
      </c>
      <c r="E2319" t="s">
        <v>192</v>
      </c>
      <c r="F2319">
        <v>4</v>
      </c>
      <c r="G2319">
        <v>2022</v>
      </c>
      <c r="H2319" s="1">
        <v>44971.623381898149</v>
      </c>
      <c r="I2319" t="s">
        <v>8601</v>
      </c>
      <c r="J2319">
        <v>469</v>
      </c>
      <c r="K2319">
        <v>0</v>
      </c>
      <c r="L2319" t="s">
        <v>38</v>
      </c>
      <c r="M2319" t="s">
        <v>51</v>
      </c>
      <c r="N2319">
        <v>469</v>
      </c>
      <c r="R2319" t="s">
        <v>52</v>
      </c>
      <c r="S2319">
        <v>33.619759999999999</v>
      </c>
      <c r="T2319">
        <v>-86.603560000000002</v>
      </c>
      <c r="U2319">
        <v>2.7083333330000001</v>
      </c>
      <c r="V2319">
        <v>1</v>
      </c>
      <c r="W2319">
        <v>4</v>
      </c>
      <c r="X2319">
        <v>2.04</v>
      </c>
      <c r="Y2319">
        <v>986.4</v>
      </c>
      <c r="Z2319">
        <v>1000197011</v>
      </c>
      <c r="AA2319">
        <v>1110.8387851069999</v>
      </c>
      <c r="AB2319" t="s">
        <v>118</v>
      </c>
      <c r="AC2319" t="s">
        <v>54</v>
      </c>
      <c r="AD2319" t="s">
        <v>54</v>
      </c>
      <c r="AE2319" t="s">
        <v>55</v>
      </c>
      <c r="AF2319" t="s">
        <v>10635</v>
      </c>
    </row>
    <row r="2320" spans="1:32" x14ac:dyDescent="0.3">
      <c r="A2320" t="s">
        <v>10636</v>
      </c>
      <c r="B2320" t="s">
        <v>10637</v>
      </c>
      <c r="C2320" t="s">
        <v>10637</v>
      </c>
      <c r="D2320" t="s">
        <v>10638</v>
      </c>
      <c r="E2320" t="s">
        <v>99</v>
      </c>
      <c r="F2320">
        <v>6</v>
      </c>
      <c r="G2320">
        <v>2022</v>
      </c>
      <c r="H2320" s="1">
        <v>44831.38478122685</v>
      </c>
      <c r="I2320" t="s">
        <v>8601</v>
      </c>
      <c r="J2320">
        <v>468</v>
      </c>
      <c r="K2320">
        <v>0</v>
      </c>
      <c r="L2320" t="s">
        <v>38</v>
      </c>
      <c r="M2320" t="s">
        <v>79</v>
      </c>
      <c r="Q2320">
        <v>468</v>
      </c>
      <c r="R2320" t="s">
        <v>86</v>
      </c>
      <c r="S2320">
        <v>30.672944000000001</v>
      </c>
      <c r="T2320">
        <v>-97.609750000000005</v>
      </c>
      <c r="U2320">
        <v>0.89866666699999997</v>
      </c>
      <c r="V2320">
        <v>1</v>
      </c>
      <c r="W2320">
        <v>3</v>
      </c>
      <c r="X2320">
        <v>1.5</v>
      </c>
      <c r="Y2320">
        <v>327.81799999999998</v>
      </c>
      <c r="Z2320">
        <v>48003080004</v>
      </c>
      <c r="AA2320">
        <v>628.26128010150001</v>
      </c>
      <c r="AB2320" t="s">
        <v>41</v>
      </c>
      <c r="AC2320" t="s">
        <v>54</v>
      </c>
      <c r="AD2320" t="s">
        <v>54</v>
      </c>
      <c r="AE2320" t="s">
        <v>73</v>
      </c>
      <c r="AF2320" t="s">
        <v>10639</v>
      </c>
    </row>
    <row r="2321" spans="1:32" x14ac:dyDescent="0.3">
      <c r="A2321" t="s">
        <v>10640</v>
      </c>
      <c r="B2321" t="s">
        <v>10641</v>
      </c>
      <c r="C2321" t="s">
        <v>10642</v>
      </c>
      <c r="D2321" t="s">
        <v>10643</v>
      </c>
      <c r="E2321" t="s">
        <v>286</v>
      </c>
      <c r="F2321">
        <v>1</v>
      </c>
      <c r="G2321">
        <v>2022</v>
      </c>
      <c r="H2321" s="1">
        <v>44958.581295914351</v>
      </c>
      <c r="I2321" t="s">
        <v>8601</v>
      </c>
      <c r="J2321">
        <v>466.66059999999999</v>
      </c>
      <c r="K2321">
        <v>0</v>
      </c>
      <c r="L2321" t="s">
        <v>38</v>
      </c>
      <c r="M2321" t="s">
        <v>51</v>
      </c>
      <c r="N2321">
        <v>466.66059999999999</v>
      </c>
      <c r="R2321" t="s">
        <v>214</v>
      </c>
      <c r="S2321">
        <v>44.481549999999999</v>
      </c>
      <c r="T2321">
        <v>-73.170310000000001</v>
      </c>
      <c r="U2321">
        <v>1.738</v>
      </c>
      <c r="V2321">
        <v>1</v>
      </c>
      <c r="W2321">
        <v>0</v>
      </c>
      <c r="X2321">
        <v>0</v>
      </c>
      <c r="Y2321">
        <v>634.14499999999998</v>
      </c>
      <c r="Z2321">
        <v>50000070001</v>
      </c>
      <c r="AA2321">
        <v>852.25008431159995</v>
      </c>
      <c r="AB2321" t="s">
        <v>53</v>
      </c>
      <c r="AC2321" t="s">
        <v>42</v>
      </c>
      <c r="AD2321" t="s">
        <v>54</v>
      </c>
      <c r="AE2321" t="s">
        <v>73</v>
      </c>
      <c r="AF2321" t="s">
        <v>10644</v>
      </c>
    </row>
    <row r="2322" spans="1:32" x14ac:dyDescent="0.3">
      <c r="A2322" t="s">
        <v>10645</v>
      </c>
      <c r="B2322" t="s">
        <v>10646</v>
      </c>
      <c r="C2322" t="s">
        <v>10647</v>
      </c>
      <c r="D2322" t="s">
        <v>10648</v>
      </c>
      <c r="E2322" t="s">
        <v>136</v>
      </c>
      <c r="F2322">
        <v>4</v>
      </c>
      <c r="G2322">
        <v>2022</v>
      </c>
      <c r="H2322" s="1">
        <v>44970.568964259262</v>
      </c>
      <c r="I2322" t="s">
        <v>8601</v>
      </c>
      <c r="J2322">
        <v>465.46</v>
      </c>
      <c r="K2322">
        <v>0</v>
      </c>
      <c r="L2322" t="s">
        <v>38</v>
      </c>
      <c r="M2322" t="s">
        <v>51</v>
      </c>
      <c r="N2322">
        <v>465.46</v>
      </c>
      <c r="R2322" t="s">
        <v>214</v>
      </c>
      <c r="S2322">
        <v>34.673616000000003</v>
      </c>
      <c r="T2322">
        <v>-77.325576999999996</v>
      </c>
      <c r="AB2322" t="s">
        <v>41</v>
      </c>
      <c r="AC2322" t="s">
        <v>54</v>
      </c>
      <c r="AD2322" t="s">
        <v>215</v>
      </c>
      <c r="AE2322" t="s">
        <v>73</v>
      </c>
      <c r="AF2322" t="s">
        <v>10649</v>
      </c>
    </row>
    <row r="2323" spans="1:32" x14ac:dyDescent="0.3">
      <c r="A2323" t="s">
        <v>10650</v>
      </c>
      <c r="B2323" t="s">
        <v>10651</v>
      </c>
      <c r="C2323" t="s">
        <v>10652</v>
      </c>
      <c r="D2323" t="s">
        <v>9631</v>
      </c>
      <c r="E2323" t="s">
        <v>854</v>
      </c>
      <c r="F2323">
        <v>8</v>
      </c>
      <c r="G2323">
        <v>2022</v>
      </c>
      <c r="H2323" s="1">
        <v>44973.523164571758</v>
      </c>
      <c r="I2323" t="s">
        <v>8601</v>
      </c>
      <c r="J2323">
        <v>463.9</v>
      </c>
      <c r="K2323">
        <v>0</v>
      </c>
      <c r="L2323" t="s">
        <v>38</v>
      </c>
      <c r="M2323" t="s">
        <v>79</v>
      </c>
      <c r="Q2323">
        <v>463.8</v>
      </c>
      <c r="R2323" t="s">
        <v>94</v>
      </c>
      <c r="S2323">
        <v>40.756883999999999</v>
      </c>
      <c r="T2323">
        <v>-111.564117</v>
      </c>
      <c r="U2323">
        <v>1.4172499999999999</v>
      </c>
      <c r="V2323">
        <v>1</v>
      </c>
      <c r="W2323">
        <v>2</v>
      </c>
      <c r="X2323">
        <v>0</v>
      </c>
      <c r="Y2323">
        <v>515.17700000000002</v>
      </c>
      <c r="Z2323">
        <v>49000146002</v>
      </c>
      <c r="AA2323">
        <v>910.52359435000005</v>
      </c>
      <c r="AB2323" t="s">
        <v>54</v>
      </c>
      <c r="AC2323" t="s">
        <v>54</v>
      </c>
      <c r="AD2323" t="s">
        <v>54</v>
      </c>
      <c r="AE2323" t="s">
        <v>73</v>
      </c>
      <c r="AF2323" t="s">
        <v>10653</v>
      </c>
    </row>
    <row r="2324" spans="1:32" x14ac:dyDescent="0.3">
      <c r="A2324" t="s">
        <v>10654</v>
      </c>
      <c r="B2324" t="s">
        <v>10655</v>
      </c>
      <c r="C2324" t="s">
        <v>10656</v>
      </c>
      <c r="D2324" t="s">
        <v>10657</v>
      </c>
      <c r="E2324" t="s">
        <v>253</v>
      </c>
      <c r="F2324">
        <v>5</v>
      </c>
      <c r="G2324">
        <v>2022</v>
      </c>
      <c r="H2324" s="1">
        <v>44957.379914722223</v>
      </c>
      <c r="I2324" t="s">
        <v>8601</v>
      </c>
      <c r="J2324">
        <v>460.48</v>
      </c>
      <c r="K2324">
        <v>0</v>
      </c>
      <c r="L2324" t="s">
        <v>38</v>
      </c>
      <c r="M2324" t="s">
        <v>51</v>
      </c>
      <c r="N2324">
        <v>460.48</v>
      </c>
      <c r="R2324" t="s">
        <v>52</v>
      </c>
      <c r="S2324">
        <v>39.528306000000001</v>
      </c>
      <c r="T2324">
        <v>-85.792444000000003</v>
      </c>
      <c r="U2324">
        <v>4.989293333</v>
      </c>
      <c r="V2324">
        <v>1</v>
      </c>
      <c r="W2324">
        <v>16</v>
      </c>
      <c r="X2324">
        <v>8</v>
      </c>
      <c r="Y2324">
        <v>1817.8925200000001</v>
      </c>
      <c r="Z2324">
        <v>18000086001</v>
      </c>
      <c r="AA2324">
        <v>2676.9393673889999</v>
      </c>
      <c r="AB2324" t="s">
        <v>41</v>
      </c>
      <c r="AC2324" t="s">
        <v>562</v>
      </c>
      <c r="AD2324" t="s">
        <v>54</v>
      </c>
      <c r="AE2324" t="s">
        <v>73</v>
      </c>
      <c r="AF2324" t="s">
        <v>10658</v>
      </c>
    </row>
    <row r="2325" spans="1:32" x14ac:dyDescent="0.3">
      <c r="A2325" t="s">
        <v>10659</v>
      </c>
      <c r="B2325" t="s">
        <v>10660</v>
      </c>
      <c r="C2325" t="s">
        <v>10661</v>
      </c>
      <c r="D2325" t="s">
        <v>10662</v>
      </c>
      <c r="E2325" t="s">
        <v>213</v>
      </c>
      <c r="F2325">
        <v>3</v>
      </c>
      <c r="G2325">
        <v>2022</v>
      </c>
      <c r="H2325" s="1">
        <v>44945.481190671293</v>
      </c>
      <c r="I2325" t="s">
        <v>8601</v>
      </c>
      <c r="J2325">
        <v>457.31</v>
      </c>
      <c r="K2325">
        <v>0</v>
      </c>
      <c r="L2325" t="s">
        <v>38</v>
      </c>
      <c r="M2325" t="s">
        <v>51</v>
      </c>
      <c r="N2325">
        <v>457.31</v>
      </c>
      <c r="R2325" t="s">
        <v>214</v>
      </c>
      <c r="S2325">
        <v>40.153210000000001</v>
      </c>
      <c r="T2325">
        <v>-76.284189999999995</v>
      </c>
      <c r="U2325">
        <v>2.6170833330000001</v>
      </c>
      <c r="V2325">
        <v>1</v>
      </c>
      <c r="W2325">
        <v>3.85</v>
      </c>
      <c r="X2325">
        <v>0</v>
      </c>
      <c r="Y2325">
        <v>954.77099999999996</v>
      </c>
      <c r="Z2325">
        <v>42001054001</v>
      </c>
      <c r="AA2325">
        <v>1034.3548031815999</v>
      </c>
      <c r="AB2325" t="s">
        <v>41</v>
      </c>
      <c r="AC2325" t="s">
        <v>64</v>
      </c>
      <c r="AD2325" t="s">
        <v>537</v>
      </c>
      <c r="AE2325" t="s">
        <v>65</v>
      </c>
      <c r="AF2325" t="s">
        <v>10663</v>
      </c>
    </row>
    <row r="2326" spans="1:32" x14ac:dyDescent="0.3">
      <c r="A2326" t="s">
        <v>10664</v>
      </c>
      <c r="B2326" t="s">
        <v>10665</v>
      </c>
      <c r="C2326" t="s">
        <v>10666</v>
      </c>
      <c r="D2326" t="s">
        <v>10667</v>
      </c>
      <c r="E2326" t="s">
        <v>600</v>
      </c>
      <c r="F2326">
        <v>4</v>
      </c>
      <c r="G2326">
        <v>2022</v>
      </c>
      <c r="H2326" s="1">
        <v>44981.418584976855</v>
      </c>
      <c r="I2326" t="s">
        <v>8601</v>
      </c>
      <c r="J2326">
        <v>457</v>
      </c>
      <c r="K2326">
        <v>0</v>
      </c>
      <c r="L2326" t="s">
        <v>38</v>
      </c>
      <c r="M2326" t="s">
        <v>51</v>
      </c>
      <c r="N2326">
        <v>457</v>
      </c>
      <c r="R2326" t="s">
        <v>52</v>
      </c>
      <c r="S2326">
        <v>26.946840000000002</v>
      </c>
      <c r="T2326">
        <v>-81.947419999999994</v>
      </c>
      <c r="Z2326">
        <v>12000101002</v>
      </c>
      <c r="AA2326">
        <v>1129.049256994</v>
      </c>
      <c r="AB2326" t="s">
        <v>41</v>
      </c>
      <c r="AC2326" t="s">
        <v>54</v>
      </c>
      <c r="AD2326" t="s">
        <v>54</v>
      </c>
      <c r="AE2326" t="s">
        <v>44</v>
      </c>
      <c r="AF2326" t="s">
        <v>10668</v>
      </c>
    </row>
    <row r="2327" spans="1:32" x14ac:dyDescent="0.3">
      <c r="A2327" t="s">
        <v>10669</v>
      </c>
      <c r="B2327" t="s">
        <v>10670</v>
      </c>
      <c r="C2327" t="s">
        <v>10670</v>
      </c>
      <c r="D2327" t="s">
        <v>10638</v>
      </c>
      <c r="E2327" t="s">
        <v>99</v>
      </c>
      <c r="F2327">
        <v>6</v>
      </c>
      <c r="G2327">
        <v>2022</v>
      </c>
      <c r="H2327" s="1">
        <v>44831.378821516206</v>
      </c>
      <c r="I2327" t="s">
        <v>8601</v>
      </c>
      <c r="J2327">
        <v>456</v>
      </c>
      <c r="K2327">
        <v>0</v>
      </c>
      <c r="L2327" t="s">
        <v>38</v>
      </c>
      <c r="M2327" t="s">
        <v>79</v>
      </c>
      <c r="Q2327">
        <v>456</v>
      </c>
      <c r="R2327" t="s">
        <v>86</v>
      </c>
      <c r="S2327">
        <v>30.649536000000001</v>
      </c>
      <c r="T2327">
        <v>-97.662526999999997</v>
      </c>
      <c r="U2327">
        <v>1.9819166669999999</v>
      </c>
      <c r="V2327">
        <v>1</v>
      </c>
      <c r="W2327">
        <v>2.5</v>
      </c>
      <c r="X2327">
        <v>2.5</v>
      </c>
      <c r="Y2327">
        <v>723.06100000000004</v>
      </c>
      <c r="Z2327">
        <v>48003080001</v>
      </c>
      <c r="AA2327">
        <v>815.64703581873005</v>
      </c>
      <c r="AB2327" t="s">
        <v>41</v>
      </c>
      <c r="AC2327" t="s">
        <v>64</v>
      </c>
      <c r="AD2327" t="s">
        <v>54</v>
      </c>
      <c r="AE2327" t="s">
        <v>73</v>
      </c>
      <c r="AF2327" t="s">
        <v>10671</v>
      </c>
    </row>
    <row r="2328" spans="1:32" x14ac:dyDescent="0.3">
      <c r="A2328" t="s">
        <v>10672</v>
      </c>
      <c r="B2328" t="s">
        <v>10673</v>
      </c>
      <c r="C2328" t="s">
        <v>10674</v>
      </c>
      <c r="D2328" t="s">
        <v>10675</v>
      </c>
      <c r="E2328" t="s">
        <v>36</v>
      </c>
      <c r="F2328">
        <v>9</v>
      </c>
      <c r="G2328">
        <v>2022</v>
      </c>
      <c r="H2328" s="1">
        <v>44970.682291956022</v>
      </c>
      <c r="I2328" t="s">
        <v>8601</v>
      </c>
      <c r="J2328">
        <v>451.4</v>
      </c>
      <c r="K2328">
        <v>0</v>
      </c>
      <c r="L2328" t="s">
        <v>38</v>
      </c>
      <c r="M2328" t="s">
        <v>51</v>
      </c>
      <c r="N2328">
        <v>451</v>
      </c>
      <c r="R2328" t="s">
        <v>86</v>
      </c>
      <c r="S2328">
        <v>34.348210000000002</v>
      </c>
      <c r="T2328">
        <v>-119.29794</v>
      </c>
      <c r="U2328">
        <v>1.433239887</v>
      </c>
      <c r="V2328">
        <v>1</v>
      </c>
      <c r="W2328">
        <v>3</v>
      </c>
      <c r="X2328">
        <v>0</v>
      </c>
      <c r="Y2328">
        <v>523.4</v>
      </c>
      <c r="Z2328">
        <v>6004002001</v>
      </c>
      <c r="AA2328">
        <v>965.15501001099994</v>
      </c>
      <c r="AB2328" t="s">
        <v>54</v>
      </c>
      <c r="AC2328" t="s">
        <v>64</v>
      </c>
      <c r="AD2328" t="s">
        <v>43</v>
      </c>
      <c r="AE2328" t="s">
        <v>73</v>
      </c>
      <c r="AF2328" t="s">
        <v>10676</v>
      </c>
    </row>
    <row r="2329" spans="1:32" x14ac:dyDescent="0.3">
      <c r="A2329" t="s">
        <v>10677</v>
      </c>
      <c r="B2329" t="s">
        <v>10678</v>
      </c>
      <c r="C2329" t="s">
        <v>10678</v>
      </c>
      <c r="D2329" t="s">
        <v>9172</v>
      </c>
      <c r="E2329" t="s">
        <v>99</v>
      </c>
      <c r="F2329">
        <v>6</v>
      </c>
      <c r="G2329">
        <v>2022</v>
      </c>
      <c r="H2329" s="1">
        <v>44827.422567870373</v>
      </c>
      <c r="I2329" t="s">
        <v>8601</v>
      </c>
      <c r="J2329">
        <v>451.26</v>
      </c>
      <c r="K2329">
        <v>0</v>
      </c>
      <c r="L2329" t="s">
        <v>38</v>
      </c>
      <c r="M2329" t="s">
        <v>79</v>
      </c>
      <c r="Q2329">
        <v>451.26</v>
      </c>
      <c r="R2329" t="s">
        <v>94</v>
      </c>
      <c r="S2329">
        <v>27.796420000000001</v>
      </c>
      <c r="T2329">
        <v>-97.404110000000003</v>
      </c>
      <c r="U2329">
        <v>3.099166667</v>
      </c>
      <c r="V2329">
        <v>2</v>
      </c>
      <c r="W2329">
        <v>5</v>
      </c>
      <c r="X2329">
        <v>5</v>
      </c>
      <c r="Y2329">
        <v>1131.31</v>
      </c>
      <c r="Z2329">
        <v>48001203006</v>
      </c>
      <c r="AA2329">
        <v>1535.1427800740998</v>
      </c>
      <c r="AB2329" t="s">
        <v>41</v>
      </c>
      <c r="AC2329" t="s">
        <v>54</v>
      </c>
      <c r="AD2329" t="s">
        <v>54</v>
      </c>
      <c r="AE2329" t="s">
        <v>73</v>
      </c>
      <c r="AF2329" t="s">
        <v>10679</v>
      </c>
    </row>
    <row r="2330" spans="1:32" x14ac:dyDescent="0.3">
      <c r="A2330" t="s">
        <v>10680</v>
      </c>
      <c r="B2330" t="s">
        <v>10681</v>
      </c>
      <c r="C2330" t="s">
        <v>10682</v>
      </c>
      <c r="D2330" t="s">
        <v>4355</v>
      </c>
      <c r="E2330" t="s">
        <v>247</v>
      </c>
      <c r="F2330">
        <v>1</v>
      </c>
      <c r="G2330">
        <v>2022</v>
      </c>
      <c r="H2330" s="1">
        <v>44964.41126184028</v>
      </c>
      <c r="I2330" t="s">
        <v>8601</v>
      </c>
      <c r="J2330">
        <v>451</v>
      </c>
      <c r="K2330">
        <v>0</v>
      </c>
      <c r="L2330" t="s">
        <v>38</v>
      </c>
      <c r="M2330" t="s">
        <v>79</v>
      </c>
      <c r="Q2330">
        <v>451</v>
      </c>
      <c r="R2330" t="s">
        <v>52</v>
      </c>
      <c r="S2330">
        <v>42.038575999999999</v>
      </c>
      <c r="T2330">
        <v>-71.888022000000007</v>
      </c>
      <c r="U2330">
        <v>3.0884999999999998</v>
      </c>
      <c r="V2330">
        <v>1</v>
      </c>
      <c r="W2330">
        <v>6</v>
      </c>
      <c r="X2330">
        <v>0</v>
      </c>
      <c r="Y2330">
        <v>1126.634</v>
      </c>
      <c r="Z2330">
        <v>25000033001</v>
      </c>
      <c r="AA2330">
        <v>2185.2566264400002</v>
      </c>
      <c r="AB2330" t="s">
        <v>54</v>
      </c>
      <c r="AC2330" t="s">
        <v>54</v>
      </c>
      <c r="AD2330" t="s">
        <v>54</v>
      </c>
      <c r="AE2330" t="s">
        <v>73</v>
      </c>
      <c r="AF2330" t="s">
        <v>10683</v>
      </c>
    </row>
    <row r="2331" spans="1:32" x14ac:dyDescent="0.3">
      <c r="A2331" t="s">
        <v>10684</v>
      </c>
      <c r="B2331" t="s">
        <v>10685</v>
      </c>
      <c r="C2331" t="s">
        <v>10686</v>
      </c>
      <c r="D2331" t="s">
        <v>1645</v>
      </c>
      <c r="E2331" t="s">
        <v>247</v>
      </c>
      <c r="F2331">
        <v>1</v>
      </c>
      <c r="G2331">
        <v>2022</v>
      </c>
      <c r="H2331" s="1">
        <v>44971.573357395835</v>
      </c>
      <c r="I2331" t="s">
        <v>8601</v>
      </c>
      <c r="J2331">
        <v>448</v>
      </c>
      <c r="K2331">
        <v>0</v>
      </c>
      <c r="L2331" t="s">
        <v>38</v>
      </c>
      <c r="M2331" t="s">
        <v>79</v>
      </c>
      <c r="Q2331">
        <v>448</v>
      </c>
      <c r="R2331" t="s">
        <v>94</v>
      </c>
      <c r="S2331">
        <v>42.205371</v>
      </c>
      <c r="T2331">
        <v>-72.588139999999996</v>
      </c>
      <c r="U2331">
        <v>2.8166666669999998</v>
      </c>
      <c r="V2331">
        <v>1</v>
      </c>
      <c r="W2331">
        <v>4.2</v>
      </c>
      <c r="X2331">
        <v>0</v>
      </c>
      <c r="Y2331">
        <v>1027</v>
      </c>
      <c r="Z2331">
        <v>25000067001</v>
      </c>
      <c r="AA2331">
        <v>1305.6908342979</v>
      </c>
      <c r="AB2331" t="s">
        <v>54</v>
      </c>
      <c r="AC2331" t="s">
        <v>54</v>
      </c>
      <c r="AD2331" t="s">
        <v>54</v>
      </c>
      <c r="AE2331" t="s">
        <v>73</v>
      </c>
      <c r="AF2331" t="s">
        <v>10687</v>
      </c>
    </row>
    <row r="2332" spans="1:32" x14ac:dyDescent="0.3">
      <c r="A2332" t="s">
        <v>10688</v>
      </c>
      <c r="B2332" t="s">
        <v>10689</v>
      </c>
      <c r="C2332" t="s">
        <v>10690</v>
      </c>
      <c r="D2332" t="s">
        <v>10691</v>
      </c>
      <c r="E2332" t="s">
        <v>36</v>
      </c>
      <c r="F2332">
        <v>9</v>
      </c>
      <c r="G2332">
        <v>2022</v>
      </c>
      <c r="H2332" s="1">
        <v>44937.584448171299</v>
      </c>
      <c r="I2332" t="s">
        <v>8601</v>
      </c>
      <c r="J2332">
        <v>444.8</v>
      </c>
      <c r="K2332">
        <v>0</v>
      </c>
      <c r="L2332" t="s">
        <v>38</v>
      </c>
      <c r="M2332" t="s">
        <v>79</v>
      </c>
      <c r="Q2332">
        <v>444.8</v>
      </c>
      <c r="R2332" t="s">
        <v>52</v>
      </c>
      <c r="S2332">
        <v>40.162275000000001</v>
      </c>
      <c r="T2332">
        <v>-122.221378</v>
      </c>
      <c r="U2332">
        <v>1.1266666670000001</v>
      </c>
      <c r="V2332">
        <v>1</v>
      </c>
      <c r="W2332">
        <v>2.5</v>
      </c>
      <c r="X2332">
        <v>0</v>
      </c>
      <c r="Y2332">
        <v>411.27</v>
      </c>
      <c r="Z2332">
        <v>6005368001</v>
      </c>
      <c r="AA2332">
        <v>1121.7650682392002</v>
      </c>
      <c r="AB2332" t="s">
        <v>118</v>
      </c>
      <c r="AC2332" t="s">
        <v>72</v>
      </c>
      <c r="AD2332" t="s">
        <v>54</v>
      </c>
      <c r="AE2332" t="s">
        <v>438</v>
      </c>
      <c r="AF2332" t="s">
        <v>10692</v>
      </c>
    </row>
    <row r="2333" spans="1:32" x14ac:dyDescent="0.3">
      <c r="A2333" t="s">
        <v>10693</v>
      </c>
      <c r="B2333" t="s">
        <v>10694</v>
      </c>
      <c r="C2333" t="s">
        <v>10695</v>
      </c>
      <c r="D2333" t="s">
        <v>9544</v>
      </c>
      <c r="E2333" t="s">
        <v>213</v>
      </c>
      <c r="F2333">
        <v>3</v>
      </c>
      <c r="G2333">
        <v>2022</v>
      </c>
      <c r="H2333" s="1">
        <v>44959.576398680554</v>
      </c>
      <c r="I2333" t="s">
        <v>8601</v>
      </c>
      <c r="J2333">
        <v>444.71</v>
      </c>
      <c r="K2333">
        <v>0</v>
      </c>
      <c r="L2333" t="s">
        <v>38</v>
      </c>
      <c r="M2333" t="s">
        <v>51</v>
      </c>
      <c r="N2333">
        <v>444.71</v>
      </c>
      <c r="R2333" t="s">
        <v>52</v>
      </c>
      <c r="S2333">
        <v>39.996561</v>
      </c>
      <c r="T2333">
        <v>-76.854810000000001</v>
      </c>
      <c r="U2333">
        <v>3.3492500000000001</v>
      </c>
      <c r="V2333">
        <v>1</v>
      </c>
      <c r="W2333">
        <v>8</v>
      </c>
      <c r="X2333">
        <v>0</v>
      </c>
      <c r="Y2333">
        <v>1219.539</v>
      </c>
      <c r="Z2333">
        <v>42003086001</v>
      </c>
      <c r="AA2333">
        <v>1402.2063352990001</v>
      </c>
      <c r="AB2333" t="s">
        <v>41</v>
      </c>
      <c r="AC2333" t="s">
        <v>54</v>
      </c>
      <c r="AD2333" t="s">
        <v>54</v>
      </c>
      <c r="AE2333" t="s">
        <v>65</v>
      </c>
      <c r="AF2333" t="s">
        <v>10696</v>
      </c>
    </row>
    <row r="2334" spans="1:32" x14ac:dyDescent="0.3">
      <c r="A2334" t="s">
        <v>10697</v>
      </c>
      <c r="B2334" t="s">
        <v>10698</v>
      </c>
      <c r="C2334" t="s">
        <v>10699</v>
      </c>
      <c r="D2334" t="s">
        <v>10700</v>
      </c>
      <c r="E2334" t="s">
        <v>61</v>
      </c>
      <c r="F2334">
        <v>1</v>
      </c>
      <c r="G2334">
        <v>2022</v>
      </c>
      <c r="H2334" s="1">
        <v>44984.387455532407</v>
      </c>
      <c r="I2334" t="s">
        <v>8601</v>
      </c>
      <c r="J2334">
        <v>443</v>
      </c>
      <c r="K2334">
        <v>0</v>
      </c>
      <c r="L2334" t="s">
        <v>38</v>
      </c>
      <c r="M2334" t="s">
        <v>79</v>
      </c>
      <c r="Q2334">
        <v>443</v>
      </c>
      <c r="R2334" t="s">
        <v>94</v>
      </c>
      <c r="S2334">
        <v>41.53378</v>
      </c>
      <c r="T2334">
        <v>-72.866550000000004</v>
      </c>
      <c r="U2334">
        <v>2.3108333330000002</v>
      </c>
      <c r="V2334">
        <v>1</v>
      </c>
      <c r="W2334">
        <v>4</v>
      </c>
      <c r="X2334">
        <v>0</v>
      </c>
      <c r="Y2334">
        <v>842.07</v>
      </c>
      <c r="Z2334">
        <v>9000250001</v>
      </c>
      <c r="AA2334">
        <v>1076.0567838028298</v>
      </c>
      <c r="AB2334" t="s">
        <v>53</v>
      </c>
      <c r="AC2334" t="s">
        <v>42</v>
      </c>
      <c r="AD2334" t="s">
        <v>54</v>
      </c>
      <c r="AE2334" t="s">
        <v>73</v>
      </c>
      <c r="AF2334" t="s">
        <v>10701</v>
      </c>
    </row>
    <row r="2335" spans="1:32" x14ac:dyDescent="0.3">
      <c r="A2335" t="s">
        <v>10702</v>
      </c>
      <c r="B2335" t="s">
        <v>10703</v>
      </c>
      <c r="C2335" t="s">
        <v>10704</v>
      </c>
      <c r="D2335" t="s">
        <v>10705</v>
      </c>
      <c r="E2335" t="s">
        <v>247</v>
      </c>
      <c r="F2335">
        <v>1</v>
      </c>
      <c r="G2335">
        <v>2022</v>
      </c>
      <c r="H2335" s="1">
        <v>44951.41932050926</v>
      </c>
      <c r="I2335" t="s">
        <v>8601</v>
      </c>
      <c r="J2335">
        <v>441.04</v>
      </c>
      <c r="K2335">
        <v>0</v>
      </c>
      <c r="L2335" t="s">
        <v>38</v>
      </c>
      <c r="M2335" t="s">
        <v>79</v>
      </c>
      <c r="Q2335">
        <v>441.04</v>
      </c>
      <c r="R2335" t="s">
        <v>94</v>
      </c>
      <c r="S2335">
        <v>42.172159000000001</v>
      </c>
      <c r="T2335">
        <v>-71.678807000000006</v>
      </c>
      <c r="U2335">
        <v>1.9125000000000001</v>
      </c>
      <c r="V2335">
        <v>1</v>
      </c>
      <c r="W2335">
        <v>1.6</v>
      </c>
      <c r="X2335">
        <v>0</v>
      </c>
      <c r="Y2335">
        <v>697.8</v>
      </c>
      <c r="Z2335">
        <v>25000049001</v>
      </c>
      <c r="AA2335">
        <v>582.73510038400002</v>
      </c>
      <c r="AB2335" t="s">
        <v>54</v>
      </c>
      <c r="AC2335" t="s">
        <v>54</v>
      </c>
      <c r="AD2335" t="s">
        <v>54</v>
      </c>
      <c r="AE2335" t="s">
        <v>55</v>
      </c>
      <c r="AF2335" t="s">
        <v>10706</v>
      </c>
    </row>
    <row r="2336" spans="1:32" x14ac:dyDescent="0.3">
      <c r="A2336" t="s">
        <v>10707</v>
      </c>
      <c r="B2336" t="s">
        <v>10708</v>
      </c>
      <c r="C2336" t="s">
        <v>10708</v>
      </c>
      <c r="D2336" t="s">
        <v>10638</v>
      </c>
      <c r="E2336" t="s">
        <v>99</v>
      </c>
      <c r="F2336">
        <v>6</v>
      </c>
      <c r="G2336">
        <v>2022</v>
      </c>
      <c r="H2336" s="1">
        <v>44831.381053750003</v>
      </c>
      <c r="I2336" t="s">
        <v>8601</v>
      </c>
      <c r="J2336">
        <v>439</v>
      </c>
      <c r="K2336">
        <v>0</v>
      </c>
      <c r="L2336" t="s">
        <v>38</v>
      </c>
      <c r="M2336" t="s">
        <v>79</v>
      </c>
      <c r="Q2336">
        <v>439</v>
      </c>
      <c r="R2336" t="s">
        <v>86</v>
      </c>
      <c r="S2336">
        <v>30.631930000000001</v>
      </c>
      <c r="T2336">
        <v>-97.63373</v>
      </c>
      <c r="U2336">
        <v>1.59375</v>
      </c>
      <c r="V2336">
        <v>1</v>
      </c>
      <c r="W2336">
        <v>2.5</v>
      </c>
      <c r="X2336">
        <v>2.5</v>
      </c>
      <c r="Y2336">
        <v>580.84500000000003</v>
      </c>
      <c r="Z2336">
        <v>48003080002</v>
      </c>
      <c r="AA2336">
        <v>389.70409838180001</v>
      </c>
      <c r="AB2336" t="s">
        <v>41</v>
      </c>
      <c r="AC2336" t="s">
        <v>54</v>
      </c>
      <c r="AD2336" t="s">
        <v>54</v>
      </c>
      <c r="AE2336" t="s">
        <v>73</v>
      </c>
      <c r="AF2336" t="s">
        <v>10709</v>
      </c>
    </row>
    <row r="2337" spans="1:32" x14ac:dyDescent="0.3">
      <c r="A2337" t="s">
        <v>10710</v>
      </c>
      <c r="B2337" t="s">
        <v>10711</v>
      </c>
      <c r="C2337" t="s">
        <v>10712</v>
      </c>
      <c r="D2337" t="s">
        <v>10713</v>
      </c>
      <c r="E2337" t="s">
        <v>1719</v>
      </c>
      <c r="F2337">
        <v>7</v>
      </c>
      <c r="G2337">
        <v>2022</v>
      </c>
      <c r="H2337" s="1">
        <v>45148.584149421295</v>
      </c>
      <c r="I2337" t="s">
        <v>8601</v>
      </c>
      <c r="J2337">
        <v>437.9</v>
      </c>
      <c r="K2337">
        <v>0</v>
      </c>
      <c r="L2337" t="s">
        <v>38</v>
      </c>
      <c r="M2337" t="s">
        <v>51</v>
      </c>
      <c r="N2337">
        <v>2486.59</v>
      </c>
      <c r="R2337" t="s">
        <v>52</v>
      </c>
      <c r="S2337">
        <v>37.52599</v>
      </c>
      <c r="T2337">
        <v>-97.269810000000007</v>
      </c>
      <c r="U2337">
        <v>1.8149166670000001</v>
      </c>
      <c r="V2337">
        <v>1</v>
      </c>
      <c r="W2337">
        <v>2.5</v>
      </c>
      <c r="X2337">
        <v>0</v>
      </c>
      <c r="Y2337">
        <v>662.99210000000005</v>
      </c>
      <c r="Z2337">
        <v>20000129002</v>
      </c>
      <c r="AA2337">
        <v>1363.9643443363002</v>
      </c>
      <c r="AB2337" t="s">
        <v>41</v>
      </c>
      <c r="AC2337" t="s">
        <v>54</v>
      </c>
      <c r="AD2337" t="s">
        <v>54</v>
      </c>
      <c r="AE2337" t="s">
        <v>73</v>
      </c>
      <c r="AF2337" t="s">
        <v>10714</v>
      </c>
    </row>
    <row r="2338" spans="1:32" x14ac:dyDescent="0.3">
      <c r="A2338" t="s">
        <v>10715</v>
      </c>
      <c r="B2338" t="s">
        <v>10716</v>
      </c>
      <c r="C2338" t="s">
        <v>10717</v>
      </c>
      <c r="D2338" t="s">
        <v>10718</v>
      </c>
      <c r="E2338" t="s">
        <v>213</v>
      </c>
      <c r="F2338">
        <v>3</v>
      </c>
      <c r="G2338">
        <v>2022</v>
      </c>
      <c r="H2338" s="1">
        <v>44964.400503310186</v>
      </c>
      <c r="I2338" t="s">
        <v>8601</v>
      </c>
      <c r="J2338">
        <v>436.08</v>
      </c>
      <c r="K2338">
        <v>0</v>
      </c>
      <c r="L2338" t="s">
        <v>38</v>
      </c>
      <c r="M2338" t="s">
        <v>51</v>
      </c>
      <c r="N2338">
        <v>216.53</v>
      </c>
      <c r="R2338" t="s">
        <v>52</v>
      </c>
      <c r="S2338">
        <v>40.554459999999999</v>
      </c>
      <c r="T2338">
        <v>-78.363878999999997</v>
      </c>
      <c r="U2338">
        <v>4.9104166669999998</v>
      </c>
      <c r="V2338">
        <v>1</v>
      </c>
      <c r="W2338">
        <v>9</v>
      </c>
      <c r="X2338">
        <v>0</v>
      </c>
      <c r="Y2338">
        <v>1783.982</v>
      </c>
      <c r="Z2338">
        <v>42004081001</v>
      </c>
      <c r="AA2338">
        <v>1980.93513186786</v>
      </c>
      <c r="AB2338" t="s">
        <v>41</v>
      </c>
      <c r="AC2338" t="s">
        <v>72</v>
      </c>
      <c r="AD2338" t="s">
        <v>54</v>
      </c>
      <c r="AE2338" t="s">
        <v>73</v>
      </c>
      <c r="AF2338" t="s">
        <v>10719</v>
      </c>
    </row>
    <row r="2339" spans="1:32" x14ac:dyDescent="0.3">
      <c r="A2339" t="s">
        <v>10720</v>
      </c>
      <c r="B2339" t="s">
        <v>10721</v>
      </c>
      <c r="C2339" t="s">
        <v>10722</v>
      </c>
      <c r="D2339" t="s">
        <v>10080</v>
      </c>
      <c r="E2339" t="s">
        <v>600</v>
      </c>
      <c r="F2339">
        <v>4</v>
      </c>
      <c r="G2339">
        <v>2022</v>
      </c>
      <c r="H2339" s="1">
        <v>44959.350059351855</v>
      </c>
      <c r="I2339" t="s">
        <v>8601</v>
      </c>
      <c r="J2339">
        <v>434.92</v>
      </c>
      <c r="K2339">
        <v>0</v>
      </c>
      <c r="L2339" t="s">
        <v>38</v>
      </c>
      <c r="M2339" t="s">
        <v>79</v>
      </c>
      <c r="Q2339">
        <v>434.92</v>
      </c>
      <c r="R2339" t="s">
        <v>94</v>
      </c>
      <c r="S2339">
        <v>27.192438519722799</v>
      </c>
      <c r="T2339">
        <v>-80.249999999599694</v>
      </c>
      <c r="Z2339">
        <v>12000281002</v>
      </c>
      <c r="AA2339">
        <v>946.94453812399979</v>
      </c>
      <c r="AB2339" t="s">
        <v>41</v>
      </c>
      <c r="AC2339" t="s">
        <v>54</v>
      </c>
      <c r="AD2339" t="s">
        <v>54</v>
      </c>
      <c r="AE2339" t="s">
        <v>73</v>
      </c>
      <c r="AF2339" t="s">
        <v>10723</v>
      </c>
    </row>
    <row r="2340" spans="1:32" x14ac:dyDescent="0.3">
      <c r="A2340" t="s">
        <v>10724</v>
      </c>
      <c r="B2340" t="s">
        <v>10725</v>
      </c>
      <c r="C2340" t="s">
        <v>10726</v>
      </c>
      <c r="D2340" t="s">
        <v>10727</v>
      </c>
      <c r="E2340" t="s">
        <v>600</v>
      </c>
      <c r="F2340">
        <v>4</v>
      </c>
      <c r="G2340">
        <v>2022</v>
      </c>
      <c r="H2340" s="1">
        <v>44972.406949930555</v>
      </c>
      <c r="I2340" t="s">
        <v>8601</v>
      </c>
      <c r="J2340">
        <v>434.58</v>
      </c>
      <c r="K2340">
        <v>0</v>
      </c>
      <c r="L2340" t="s">
        <v>38</v>
      </c>
      <c r="M2340" t="s">
        <v>51</v>
      </c>
      <c r="N2340">
        <v>434.58</v>
      </c>
      <c r="R2340" t="s">
        <v>52</v>
      </c>
      <c r="S2340">
        <v>30.531330000000001</v>
      </c>
      <c r="T2340">
        <v>-86.493409999999997</v>
      </c>
      <c r="Z2340">
        <v>12000145001</v>
      </c>
      <c r="AA2340">
        <v>1110.8387851069999</v>
      </c>
      <c r="AB2340" t="s">
        <v>41</v>
      </c>
      <c r="AC2340" t="s">
        <v>64</v>
      </c>
      <c r="AD2340" t="s">
        <v>54</v>
      </c>
      <c r="AE2340" t="s">
        <v>73</v>
      </c>
      <c r="AF2340" t="s">
        <v>10728</v>
      </c>
    </row>
    <row r="2341" spans="1:32" x14ac:dyDescent="0.3">
      <c r="A2341" t="s">
        <v>10729</v>
      </c>
      <c r="B2341" t="s">
        <v>10730</v>
      </c>
      <c r="C2341" t="s">
        <v>10731</v>
      </c>
      <c r="D2341" t="s">
        <v>10732</v>
      </c>
      <c r="E2341" t="s">
        <v>93</v>
      </c>
      <c r="F2341">
        <v>4</v>
      </c>
      <c r="G2341">
        <v>2022</v>
      </c>
      <c r="H2341" s="1">
        <v>44945.404259606483</v>
      </c>
      <c r="I2341" t="s">
        <v>8601</v>
      </c>
      <c r="J2341">
        <v>432.45</v>
      </c>
      <c r="K2341">
        <v>0</v>
      </c>
      <c r="L2341" t="s">
        <v>38</v>
      </c>
      <c r="M2341" t="s">
        <v>39</v>
      </c>
      <c r="N2341">
        <v>115.18</v>
      </c>
      <c r="Q2341">
        <v>317.27</v>
      </c>
      <c r="R2341" t="s">
        <v>806</v>
      </c>
      <c r="S2341">
        <v>38.151904999999999</v>
      </c>
      <c r="T2341">
        <v>-83.513848999999993</v>
      </c>
      <c r="U2341">
        <v>2.7575833329999999</v>
      </c>
      <c r="V2341">
        <v>1</v>
      </c>
      <c r="W2341">
        <v>5</v>
      </c>
      <c r="X2341">
        <v>2.91</v>
      </c>
      <c r="Y2341">
        <v>1004.473</v>
      </c>
      <c r="Z2341">
        <v>21000293001</v>
      </c>
      <c r="AA2341">
        <v>1429.5220431294999</v>
      </c>
      <c r="AB2341" t="s">
        <v>41</v>
      </c>
      <c r="AC2341" t="s">
        <v>54</v>
      </c>
      <c r="AD2341" t="s">
        <v>215</v>
      </c>
      <c r="AE2341" t="s">
        <v>73</v>
      </c>
      <c r="AF2341" t="s">
        <v>10733</v>
      </c>
    </row>
    <row r="2342" spans="1:32" x14ac:dyDescent="0.3">
      <c r="A2342" t="s">
        <v>10734</v>
      </c>
      <c r="B2342" t="s">
        <v>10735</v>
      </c>
      <c r="C2342" t="s">
        <v>10736</v>
      </c>
      <c r="D2342" t="s">
        <v>2166</v>
      </c>
      <c r="E2342" t="s">
        <v>1023</v>
      </c>
      <c r="F2342">
        <v>8</v>
      </c>
      <c r="G2342">
        <v>2022</v>
      </c>
      <c r="H2342" s="1">
        <v>44972.578605173614</v>
      </c>
      <c r="I2342" t="s">
        <v>8601</v>
      </c>
      <c r="J2342">
        <v>429.21</v>
      </c>
      <c r="K2342">
        <v>0</v>
      </c>
      <c r="L2342" t="s">
        <v>38</v>
      </c>
      <c r="M2342" t="s">
        <v>39</v>
      </c>
      <c r="N2342">
        <v>429.21</v>
      </c>
      <c r="Q2342">
        <v>429.21</v>
      </c>
      <c r="R2342" t="s">
        <v>52</v>
      </c>
      <c r="S2342">
        <v>38.857222999999998</v>
      </c>
      <c r="T2342">
        <v>-104.712571</v>
      </c>
      <c r="AB2342" t="s">
        <v>41</v>
      </c>
      <c r="AC2342" t="s">
        <v>54</v>
      </c>
      <c r="AD2342" t="s">
        <v>54</v>
      </c>
      <c r="AE2342" t="s">
        <v>55</v>
      </c>
      <c r="AF2342" t="s">
        <v>10737</v>
      </c>
    </row>
    <row r="2343" spans="1:32" x14ac:dyDescent="0.3">
      <c r="A2343" t="s">
        <v>2755</v>
      </c>
      <c r="B2343" t="s">
        <v>10738</v>
      </c>
      <c r="C2343" t="s">
        <v>10739</v>
      </c>
      <c r="D2343" t="s">
        <v>2758</v>
      </c>
      <c r="E2343" t="s">
        <v>543</v>
      </c>
      <c r="F2343">
        <v>7</v>
      </c>
      <c r="G2343">
        <v>2022</v>
      </c>
      <c r="H2343" s="1">
        <v>44945.38728023148</v>
      </c>
      <c r="I2343" t="s">
        <v>8601</v>
      </c>
      <c r="J2343">
        <v>427.4</v>
      </c>
      <c r="K2343">
        <v>0</v>
      </c>
      <c r="L2343" t="s">
        <v>38</v>
      </c>
      <c r="M2343" t="s">
        <v>51</v>
      </c>
      <c r="N2343">
        <v>427.4</v>
      </c>
      <c r="R2343" t="s">
        <v>52</v>
      </c>
      <c r="S2343">
        <v>38.547139000000001</v>
      </c>
      <c r="T2343">
        <v>-90.967639000000005</v>
      </c>
      <c r="U2343">
        <v>2.139166667</v>
      </c>
      <c r="V2343">
        <v>1</v>
      </c>
      <c r="W2343">
        <v>0</v>
      </c>
      <c r="X2343">
        <v>0</v>
      </c>
      <c r="Y2343">
        <v>779.89</v>
      </c>
      <c r="Z2343">
        <v>29001183001</v>
      </c>
      <c r="AA2343">
        <v>1134.5123985601001</v>
      </c>
      <c r="AB2343" t="s">
        <v>41</v>
      </c>
      <c r="AC2343" t="s">
        <v>72</v>
      </c>
      <c r="AD2343" t="s">
        <v>54</v>
      </c>
      <c r="AE2343" t="s">
        <v>73</v>
      </c>
      <c r="AF2343" t="s">
        <v>10740</v>
      </c>
    </row>
    <row r="2344" spans="1:32" x14ac:dyDescent="0.3">
      <c r="A2344" t="s">
        <v>10741</v>
      </c>
      <c r="B2344" t="s">
        <v>10742</v>
      </c>
      <c r="C2344" t="s">
        <v>10743</v>
      </c>
      <c r="D2344" t="s">
        <v>10744</v>
      </c>
      <c r="E2344" t="s">
        <v>50</v>
      </c>
      <c r="F2344">
        <v>10</v>
      </c>
      <c r="G2344">
        <v>2022</v>
      </c>
      <c r="H2344" s="1">
        <v>44974.462268842595</v>
      </c>
      <c r="I2344" t="s">
        <v>8601</v>
      </c>
      <c r="J2344">
        <v>425.2</v>
      </c>
      <c r="K2344">
        <v>0</v>
      </c>
      <c r="L2344" t="s">
        <v>38</v>
      </c>
      <c r="M2344" t="s">
        <v>51</v>
      </c>
      <c r="N2344">
        <v>460.7</v>
      </c>
      <c r="R2344" t="s">
        <v>52</v>
      </c>
      <c r="S2344">
        <v>43.378247000000002</v>
      </c>
      <c r="T2344">
        <v>-124.219065</v>
      </c>
      <c r="U2344">
        <v>0</v>
      </c>
      <c r="V2344">
        <v>1</v>
      </c>
      <c r="W2344">
        <v>2.9</v>
      </c>
      <c r="X2344">
        <v>0</v>
      </c>
      <c r="Y2344">
        <v>0</v>
      </c>
      <c r="Z2344">
        <v>41000055001</v>
      </c>
      <c r="AA2344">
        <v>946.94453812399979</v>
      </c>
      <c r="AB2344" t="s">
        <v>53</v>
      </c>
      <c r="AC2344" t="s">
        <v>54</v>
      </c>
      <c r="AD2344" t="s">
        <v>54</v>
      </c>
      <c r="AE2344" t="s">
        <v>467</v>
      </c>
      <c r="AF2344" t="s">
        <v>10745</v>
      </c>
    </row>
    <row r="2345" spans="1:32" x14ac:dyDescent="0.3">
      <c r="A2345" t="s">
        <v>10746</v>
      </c>
      <c r="B2345" t="s">
        <v>10747</v>
      </c>
      <c r="C2345" t="s">
        <v>10747</v>
      </c>
      <c r="D2345" t="s">
        <v>3332</v>
      </c>
      <c r="E2345" t="s">
        <v>99</v>
      </c>
      <c r="F2345">
        <v>6</v>
      </c>
      <c r="G2345">
        <v>2022</v>
      </c>
      <c r="H2345" s="1">
        <v>44824.601043506947</v>
      </c>
      <c r="I2345" t="s">
        <v>8601</v>
      </c>
      <c r="J2345">
        <v>422.64</v>
      </c>
      <c r="K2345">
        <v>0</v>
      </c>
      <c r="L2345" t="s">
        <v>38</v>
      </c>
      <c r="M2345" t="s">
        <v>79</v>
      </c>
      <c r="Q2345">
        <v>422.64</v>
      </c>
      <c r="R2345" t="s">
        <v>94</v>
      </c>
      <c r="S2345">
        <v>32.763199</v>
      </c>
      <c r="T2345">
        <v>-93.969626000000005</v>
      </c>
      <c r="U2345">
        <v>1.3182499999999999</v>
      </c>
      <c r="V2345">
        <v>1</v>
      </c>
      <c r="W2345">
        <v>2.21</v>
      </c>
      <c r="X2345">
        <v>2.21</v>
      </c>
      <c r="Y2345">
        <v>480.76600000000002</v>
      </c>
      <c r="Z2345">
        <v>48008045002</v>
      </c>
      <c r="AA2345">
        <v>741.1662058009</v>
      </c>
      <c r="AB2345" t="s">
        <v>54</v>
      </c>
      <c r="AC2345" t="s">
        <v>64</v>
      </c>
      <c r="AD2345" t="s">
        <v>54</v>
      </c>
      <c r="AE2345" t="s">
        <v>54</v>
      </c>
      <c r="AF2345" t="s">
        <v>10748</v>
      </c>
    </row>
    <row r="2346" spans="1:32" x14ac:dyDescent="0.3">
      <c r="A2346" t="s">
        <v>10749</v>
      </c>
      <c r="B2346" t="s">
        <v>10750</v>
      </c>
      <c r="C2346" t="s">
        <v>10751</v>
      </c>
      <c r="D2346" t="s">
        <v>10752</v>
      </c>
      <c r="E2346" t="s">
        <v>117</v>
      </c>
      <c r="F2346">
        <v>5</v>
      </c>
      <c r="G2346">
        <v>2022</v>
      </c>
      <c r="H2346" s="1">
        <v>44971.433768912037</v>
      </c>
      <c r="I2346" t="s">
        <v>8601</v>
      </c>
      <c r="J2346">
        <v>422.358</v>
      </c>
      <c r="K2346">
        <v>0</v>
      </c>
      <c r="L2346" t="s">
        <v>38</v>
      </c>
      <c r="M2346" t="s">
        <v>51</v>
      </c>
      <c r="N2346">
        <v>168.935</v>
      </c>
      <c r="R2346" t="s">
        <v>52</v>
      </c>
      <c r="S2346">
        <v>41.514400000000002</v>
      </c>
      <c r="T2346">
        <v>-87.966430000000003</v>
      </c>
      <c r="U2346">
        <v>2.0137499999999999</v>
      </c>
      <c r="V2346">
        <v>2</v>
      </c>
      <c r="W2346">
        <v>5.1029999999999998</v>
      </c>
      <c r="X2346">
        <v>2.516</v>
      </c>
      <c r="Y2346">
        <v>734.12099999999998</v>
      </c>
      <c r="Z2346">
        <v>17000154001</v>
      </c>
      <c r="AA2346">
        <v>563.79620962152001</v>
      </c>
      <c r="AB2346" t="s">
        <v>41</v>
      </c>
      <c r="AC2346" t="s">
        <v>54</v>
      </c>
      <c r="AD2346" t="s">
        <v>54</v>
      </c>
      <c r="AE2346" t="s">
        <v>73</v>
      </c>
      <c r="AF2346" t="s">
        <v>10753</v>
      </c>
    </row>
    <row r="2347" spans="1:32" x14ac:dyDescent="0.3">
      <c r="A2347" t="s">
        <v>10754</v>
      </c>
      <c r="B2347" t="s">
        <v>10755</v>
      </c>
      <c r="C2347" t="s">
        <v>10756</v>
      </c>
      <c r="D2347" t="s">
        <v>7223</v>
      </c>
      <c r="E2347" t="s">
        <v>50</v>
      </c>
      <c r="F2347">
        <v>10</v>
      </c>
      <c r="G2347">
        <v>2022</v>
      </c>
      <c r="H2347" s="1">
        <v>45005.557017245374</v>
      </c>
      <c r="I2347" t="s">
        <v>8601</v>
      </c>
      <c r="J2347">
        <v>416.85</v>
      </c>
      <c r="K2347">
        <v>0</v>
      </c>
      <c r="L2347" t="s">
        <v>38</v>
      </c>
      <c r="M2347" t="s">
        <v>51</v>
      </c>
      <c r="N2347">
        <v>416.85</v>
      </c>
      <c r="R2347" t="s">
        <v>52</v>
      </c>
      <c r="S2347">
        <v>45.667940000000002</v>
      </c>
      <c r="T2347">
        <v>-118.836944</v>
      </c>
      <c r="U2347">
        <v>2.213333333</v>
      </c>
      <c r="V2347">
        <v>1</v>
      </c>
      <c r="W2347">
        <v>5.5</v>
      </c>
      <c r="X2347">
        <v>0</v>
      </c>
      <c r="Y2347">
        <v>808.16</v>
      </c>
      <c r="AB2347" t="s">
        <v>407</v>
      </c>
      <c r="AC2347" t="s">
        <v>42</v>
      </c>
      <c r="AD2347" t="s">
        <v>54</v>
      </c>
      <c r="AE2347" t="s">
        <v>55</v>
      </c>
      <c r="AF2347" t="s">
        <v>10757</v>
      </c>
    </row>
    <row r="2348" spans="1:32" x14ac:dyDescent="0.3">
      <c r="A2348" t="s">
        <v>10758</v>
      </c>
      <c r="B2348" t="s">
        <v>10759</v>
      </c>
      <c r="C2348" t="s">
        <v>10760</v>
      </c>
      <c r="D2348" t="s">
        <v>10761</v>
      </c>
      <c r="E2348" t="s">
        <v>117</v>
      </c>
      <c r="F2348">
        <v>5</v>
      </c>
      <c r="G2348">
        <v>2022</v>
      </c>
      <c r="H2348" s="1">
        <v>44979.502279328706</v>
      </c>
      <c r="I2348" t="s">
        <v>8601</v>
      </c>
      <c r="J2348">
        <v>416.01</v>
      </c>
      <c r="K2348">
        <v>0</v>
      </c>
      <c r="L2348" t="s">
        <v>38</v>
      </c>
      <c r="M2348" t="s">
        <v>79</v>
      </c>
      <c r="Q2348">
        <v>416.01</v>
      </c>
      <c r="R2348" t="s">
        <v>52</v>
      </c>
      <c r="S2348">
        <v>41.339080000000003</v>
      </c>
      <c r="T2348">
        <v>-88.847418000000005</v>
      </c>
      <c r="U2348">
        <v>3.6458333330000001</v>
      </c>
      <c r="V2348">
        <v>1</v>
      </c>
      <c r="W2348">
        <v>8</v>
      </c>
      <c r="X2348">
        <v>4</v>
      </c>
      <c r="Y2348">
        <v>1329.1420000000001</v>
      </c>
      <c r="Z2348">
        <v>17000052001</v>
      </c>
      <c r="AA2348">
        <v>1139.9755401261998</v>
      </c>
      <c r="AB2348" t="s">
        <v>41</v>
      </c>
      <c r="AC2348" t="s">
        <v>54</v>
      </c>
      <c r="AD2348" t="s">
        <v>54</v>
      </c>
      <c r="AE2348" t="s">
        <v>1814</v>
      </c>
      <c r="AF2348" t="s">
        <v>10762</v>
      </c>
    </row>
    <row r="2349" spans="1:32" x14ac:dyDescent="0.3">
      <c r="A2349" t="s">
        <v>10763</v>
      </c>
      <c r="B2349" t="s">
        <v>10764</v>
      </c>
      <c r="C2349" t="s">
        <v>10765</v>
      </c>
      <c r="D2349" t="s">
        <v>10766</v>
      </c>
      <c r="E2349" t="s">
        <v>159</v>
      </c>
      <c r="F2349">
        <v>10</v>
      </c>
      <c r="G2349">
        <v>2022</v>
      </c>
      <c r="H2349" s="1">
        <v>44985.44961009259</v>
      </c>
      <c r="I2349" t="s">
        <v>8601</v>
      </c>
      <c r="J2349">
        <v>414.47</v>
      </c>
      <c r="K2349">
        <v>0</v>
      </c>
      <c r="L2349" t="s">
        <v>38</v>
      </c>
      <c r="M2349" t="s">
        <v>51</v>
      </c>
      <c r="N2349">
        <v>414.47</v>
      </c>
      <c r="R2349" t="s">
        <v>52</v>
      </c>
      <c r="S2349">
        <v>47.411212999999996</v>
      </c>
      <c r="T2349">
        <v>-122.31825600000001</v>
      </c>
      <c r="Z2349">
        <v>53000326001</v>
      </c>
      <c r="AA2349">
        <v>2440.2032328579999</v>
      </c>
      <c r="AB2349" t="s">
        <v>53</v>
      </c>
      <c r="AC2349" t="s">
        <v>54</v>
      </c>
      <c r="AD2349" t="s">
        <v>54</v>
      </c>
      <c r="AE2349" t="s">
        <v>73</v>
      </c>
      <c r="AF2349" t="s">
        <v>10767</v>
      </c>
    </row>
    <row r="2350" spans="1:32" x14ac:dyDescent="0.3">
      <c r="A2350" t="s">
        <v>10768</v>
      </c>
      <c r="B2350" t="s">
        <v>10769</v>
      </c>
      <c r="C2350" t="s">
        <v>10770</v>
      </c>
      <c r="D2350" t="s">
        <v>10771</v>
      </c>
      <c r="E2350" t="s">
        <v>50</v>
      </c>
      <c r="F2350">
        <v>10</v>
      </c>
      <c r="G2350">
        <v>2022</v>
      </c>
      <c r="H2350" s="1">
        <v>44976.614903078706</v>
      </c>
      <c r="I2350" t="s">
        <v>8601</v>
      </c>
      <c r="J2350">
        <v>407.88</v>
      </c>
      <c r="K2350">
        <v>0</v>
      </c>
      <c r="L2350" t="s">
        <v>38</v>
      </c>
      <c r="M2350" t="s">
        <v>51</v>
      </c>
      <c r="N2350">
        <v>345.51</v>
      </c>
      <c r="R2350" t="s">
        <v>214</v>
      </c>
      <c r="S2350">
        <v>45.294943000000004</v>
      </c>
      <c r="T2350">
        <v>-122.77181400000001</v>
      </c>
      <c r="U2350">
        <v>2.5922499999999999</v>
      </c>
      <c r="V2350">
        <v>1</v>
      </c>
      <c r="W2350">
        <v>2.25</v>
      </c>
      <c r="X2350">
        <v>0</v>
      </c>
      <c r="Y2350">
        <v>947.07399999999996</v>
      </c>
      <c r="Z2350">
        <v>41000013001</v>
      </c>
      <c r="AA2350">
        <v>1054.3863222573002</v>
      </c>
      <c r="AB2350" t="s">
        <v>54</v>
      </c>
      <c r="AC2350" t="s">
        <v>54</v>
      </c>
      <c r="AD2350" t="s">
        <v>537</v>
      </c>
      <c r="AE2350" t="s">
        <v>73</v>
      </c>
      <c r="AF2350" t="s">
        <v>10772</v>
      </c>
    </row>
    <row r="2351" spans="1:32" x14ac:dyDescent="0.3">
      <c r="A2351" t="s">
        <v>10773</v>
      </c>
      <c r="B2351" t="s">
        <v>10774</v>
      </c>
      <c r="C2351" t="s">
        <v>10775</v>
      </c>
      <c r="D2351" t="s">
        <v>10776</v>
      </c>
      <c r="E2351" t="s">
        <v>192</v>
      </c>
      <c r="F2351">
        <v>4</v>
      </c>
      <c r="G2351">
        <v>2022</v>
      </c>
      <c r="H2351" s="1">
        <v>44960.759063576392</v>
      </c>
      <c r="I2351" t="s">
        <v>8601</v>
      </c>
      <c r="J2351">
        <v>407.77</v>
      </c>
      <c r="K2351">
        <v>0</v>
      </c>
      <c r="L2351" t="s">
        <v>38</v>
      </c>
      <c r="M2351" t="s">
        <v>79</v>
      </c>
      <c r="Q2351">
        <v>407.77</v>
      </c>
      <c r="R2351" t="s">
        <v>94</v>
      </c>
      <c r="S2351">
        <v>34.606099999999998</v>
      </c>
      <c r="T2351">
        <v>-86.0535</v>
      </c>
      <c r="U2351">
        <v>12.648666667000001</v>
      </c>
      <c r="V2351">
        <v>3</v>
      </c>
      <c r="W2351">
        <v>5</v>
      </c>
      <c r="X2351">
        <v>5.3</v>
      </c>
      <c r="Y2351">
        <v>1284.8</v>
      </c>
      <c r="Z2351">
        <v>1000383002</v>
      </c>
      <c r="AA2351">
        <v>1493.2586947340001</v>
      </c>
      <c r="AB2351" t="s">
        <v>118</v>
      </c>
      <c r="AC2351" t="s">
        <v>64</v>
      </c>
      <c r="AD2351" t="s">
        <v>54</v>
      </c>
      <c r="AE2351" t="s">
        <v>44</v>
      </c>
      <c r="AF2351" t="s">
        <v>10777</v>
      </c>
    </row>
    <row r="2352" spans="1:32" x14ac:dyDescent="0.3">
      <c r="A2352" t="s">
        <v>10778</v>
      </c>
      <c r="B2352" t="s">
        <v>10779</v>
      </c>
      <c r="C2352" t="s">
        <v>10780</v>
      </c>
      <c r="D2352" t="s">
        <v>10781</v>
      </c>
      <c r="E2352" t="s">
        <v>259</v>
      </c>
      <c r="F2352">
        <v>7</v>
      </c>
      <c r="G2352">
        <v>2022</v>
      </c>
      <c r="H2352" s="1">
        <v>44959.522035057867</v>
      </c>
      <c r="I2352" t="s">
        <v>8601</v>
      </c>
      <c r="J2352">
        <v>404</v>
      </c>
      <c r="K2352">
        <v>0</v>
      </c>
      <c r="L2352" t="s">
        <v>38</v>
      </c>
      <c r="M2352" t="s">
        <v>51</v>
      </c>
      <c r="N2352">
        <v>404</v>
      </c>
      <c r="R2352" t="s">
        <v>52</v>
      </c>
      <c r="S2352">
        <v>41.676389</v>
      </c>
      <c r="T2352">
        <v>-91.598611000000005</v>
      </c>
      <c r="U2352">
        <v>0</v>
      </c>
      <c r="V2352">
        <v>1</v>
      </c>
      <c r="W2352">
        <v>22.56</v>
      </c>
      <c r="X2352">
        <v>5.7539999999999996</v>
      </c>
      <c r="Y2352">
        <v>0</v>
      </c>
      <c r="Z2352">
        <v>19000182001</v>
      </c>
      <c r="AA2352">
        <v>1298.4066455431</v>
      </c>
      <c r="AB2352" t="s">
        <v>41</v>
      </c>
      <c r="AC2352" t="s">
        <v>54</v>
      </c>
      <c r="AD2352" t="s">
        <v>54</v>
      </c>
      <c r="AE2352" t="s">
        <v>73</v>
      </c>
      <c r="AF2352" t="s">
        <v>10782</v>
      </c>
    </row>
    <row r="2353" spans="1:32" x14ac:dyDescent="0.3">
      <c r="A2353" t="s">
        <v>10783</v>
      </c>
      <c r="B2353" t="s">
        <v>10784</v>
      </c>
      <c r="C2353" t="s">
        <v>10785</v>
      </c>
      <c r="D2353" t="s">
        <v>10786</v>
      </c>
      <c r="E2353" t="s">
        <v>543</v>
      </c>
      <c r="F2353">
        <v>7</v>
      </c>
      <c r="G2353">
        <v>2022</v>
      </c>
      <c r="H2353" s="1">
        <v>44949.52691789352</v>
      </c>
      <c r="I2353" t="s">
        <v>8601</v>
      </c>
      <c r="J2353">
        <v>403.09</v>
      </c>
      <c r="K2353">
        <v>0</v>
      </c>
      <c r="L2353" t="s">
        <v>38</v>
      </c>
      <c r="M2353" t="s">
        <v>51</v>
      </c>
      <c r="N2353">
        <v>439.1</v>
      </c>
      <c r="R2353" t="s">
        <v>52</v>
      </c>
      <c r="S2353">
        <v>38.837027999999997</v>
      </c>
      <c r="T2353">
        <v>-91.931278000000006</v>
      </c>
      <c r="U2353">
        <v>2.1291666669999998</v>
      </c>
      <c r="V2353">
        <v>1</v>
      </c>
      <c r="W2353">
        <v>0</v>
      </c>
      <c r="X2353">
        <v>0</v>
      </c>
      <c r="Y2353">
        <v>775.28</v>
      </c>
      <c r="Z2353">
        <v>29001004001</v>
      </c>
      <c r="AA2353">
        <v>843.14484836810004</v>
      </c>
      <c r="AB2353" t="s">
        <v>41</v>
      </c>
      <c r="AC2353" t="s">
        <v>72</v>
      </c>
      <c r="AD2353" t="s">
        <v>54</v>
      </c>
      <c r="AE2353" t="s">
        <v>73</v>
      </c>
      <c r="AF2353" t="s">
        <v>10787</v>
      </c>
    </row>
    <row r="2354" spans="1:32" x14ac:dyDescent="0.3">
      <c r="A2354" t="s">
        <v>10788</v>
      </c>
      <c r="B2354" t="s">
        <v>10789</v>
      </c>
      <c r="C2354" t="s">
        <v>10790</v>
      </c>
      <c r="D2354" t="s">
        <v>4156</v>
      </c>
      <c r="E2354" t="s">
        <v>1023</v>
      </c>
      <c r="F2354">
        <v>8</v>
      </c>
      <c r="G2354">
        <v>2022</v>
      </c>
      <c r="H2354" s="1">
        <v>44971.466582372683</v>
      </c>
      <c r="I2354" t="s">
        <v>8601</v>
      </c>
      <c r="J2354">
        <v>402.83</v>
      </c>
      <c r="K2354">
        <v>0</v>
      </c>
      <c r="L2354" t="s">
        <v>38</v>
      </c>
      <c r="M2354" t="s">
        <v>51</v>
      </c>
      <c r="N2354">
        <v>10.76</v>
      </c>
      <c r="R2354" t="s">
        <v>52</v>
      </c>
      <c r="S2354">
        <v>39.99</v>
      </c>
      <c r="T2354">
        <v>-104.825</v>
      </c>
      <c r="U2354">
        <v>1.4271666670000001</v>
      </c>
      <c r="V2354">
        <v>1</v>
      </c>
      <c r="W2354">
        <v>3</v>
      </c>
      <c r="X2354">
        <v>0</v>
      </c>
      <c r="Y2354">
        <v>521.101</v>
      </c>
      <c r="Z2354">
        <v>8209000130</v>
      </c>
      <c r="AB2354" t="s">
        <v>41</v>
      </c>
      <c r="AC2354" t="s">
        <v>54</v>
      </c>
      <c r="AD2354" t="s">
        <v>54</v>
      </c>
      <c r="AE2354" t="s">
        <v>73</v>
      </c>
      <c r="AF2354" t="s">
        <v>10791</v>
      </c>
    </row>
    <row r="2355" spans="1:32" x14ac:dyDescent="0.3">
      <c r="A2355" t="s">
        <v>10792</v>
      </c>
      <c r="B2355" t="s">
        <v>10793</v>
      </c>
      <c r="C2355" t="s">
        <v>10794</v>
      </c>
      <c r="D2355" t="s">
        <v>10795</v>
      </c>
      <c r="E2355" t="s">
        <v>1023</v>
      </c>
      <c r="F2355">
        <v>8</v>
      </c>
      <c r="G2355">
        <v>2022</v>
      </c>
      <c r="H2355" s="1">
        <v>44967.665771840278</v>
      </c>
      <c r="I2355" t="s">
        <v>8601</v>
      </c>
      <c r="J2355">
        <v>402</v>
      </c>
      <c r="K2355">
        <v>0</v>
      </c>
      <c r="L2355" t="s">
        <v>38</v>
      </c>
      <c r="M2355" t="s">
        <v>79</v>
      </c>
      <c r="Q2355">
        <v>402</v>
      </c>
      <c r="R2355" t="s">
        <v>94</v>
      </c>
      <c r="S2355">
        <v>37.269357999999997</v>
      </c>
      <c r="T2355">
        <v>-107.88476799999999</v>
      </c>
      <c r="U2355">
        <v>1.51</v>
      </c>
      <c r="V2355">
        <v>1</v>
      </c>
      <c r="W2355">
        <v>3.28</v>
      </c>
      <c r="X2355">
        <v>0</v>
      </c>
      <c r="Y2355">
        <v>551.35</v>
      </c>
      <c r="Z2355">
        <v>8000216001</v>
      </c>
      <c r="AA2355">
        <v>886.84998089689998</v>
      </c>
      <c r="AB2355" t="s">
        <v>53</v>
      </c>
      <c r="AC2355" t="s">
        <v>42</v>
      </c>
      <c r="AD2355" t="s">
        <v>54</v>
      </c>
      <c r="AE2355" t="s">
        <v>73</v>
      </c>
      <c r="AF2355" t="s">
        <v>10796</v>
      </c>
    </row>
    <row r="2356" spans="1:32" x14ac:dyDescent="0.3">
      <c r="A2356" t="s">
        <v>10797</v>
      </c>
      <c r="B2356" t="s">
        <v>10798</v>
      </c>
      <c r="C2356" t="s">
        <v>10799</v>
      </c>
      <c r="D2356" t="s">
        <v>672</v>
      </c>
      <c r="E2356" t="s">
        <v>1023</v>
      </c>
      <c r="F2356">
        <v>8</v>
      </c>
      <c r="G2356">
        <v>2022</v>
      </c>
      <c r="H2356" s="1">
        <v>44974.460777037035</v>
      </c>
      <c r="I2356" t="s">
        <v>8601</v>
      </c>
      <c r="J2356">
        <v>400.83</v>
      </c>
      <c r="K2356">
        <v>0</v>
      </c>
      <c r="L2356" t="s">
        <v>38</v>
      </c>
      <c r="M2356" t="s">
        <v>79</v>
      </c>
      <c r="Q2356">
        <v>400.83</v>
      </c>
      <c r="R2356" t="s">
        <v>52</v>
      </c>
      <c r="S2356">
        <v>39.978287999999999</v>
      </c>
      <c r="T2356">
        <v>-105.12222300000001</v>
      </c>
      <c r="U2356">
        <v>1.580833333</v>
      </c>
      <c r="V2356">
        <v>1</v>
      </c>
      <c r="W2356">
        <v>3.4</v>
      </c>
      <c r="X2356">
        <v>0</v>
      </c>
      <c r="Y2356">
        <v>576.71</v>
      </c>
      <c r="Z2356">
        <v>8000364001</v>
      </c>
      <c r="AA2356">
        <v>1001.575953785</v>
      </c>
      <c r="AB2356" t="s">
        <v>41</v>
      </c>
      <c r="AC2356" t="s">
        <v>54</v>
      </c>
      <c r="AD2356" t="s">
        <v>54</v>
      </c>
      <c r="AE2356" t="s">
        <v>73</v>
      </c>
      <c r="AF2356" t="s">
        <v>10800</v>
      </c>
    </row>
    <row r="2357" spans="1:32" x14ac:dyDescent="0.3">
      <c r="A2357" t="s">
        <v>10801</v>
      </c>
      <c r="B2357" t="s">
        <v>10802</v>
      </c>
      <c r="C2357" t="s">
        <v>10803</v>
      </c>
      <c r="D2357" t="s">
        <v>10804</v>
      </c>
      <c r="E2357" t="s">
        <v>641</v>
      </c>
      <c r="F2357">
        <v>3</v>
      </c>
      <c r="G2357">
        <v>2022</v>
      </c>
      <c r="H2357" s="1">
        <v>44939.59210321759</v>
      </c>
      <c r="I2357" t="s">
        <v>8601</v>
      </c>
      <c r="J2357">
        <v>399.7</v>
      </c>
      <c r="K2357">
        <v>2</v>
      </c>
      <c r="L2357" t="s">
        <v>679</v>
      </c>
      <c r="M2357" t="s">
        <v>679</v>
      </c>
      <c r="O2357">
        <v>400</v>
      </c>
      <c r="R2357" t="s">
        <v>52</v>
      </c>
      <c r="S2357">
        <v>38.080536000000002</v>
      </c>
      <c r="T2357">
        <v>-78.874624999999995</v>
      </c>
      <c r="U2357">
        <v>2.1916666669999998</v>
      </c>
      <c r="V2357">
        <v>1</v>
      </c>
      <c r="W2357">
        <v>6</v>
      </c>
      <c r="X2357">
        <v>0</v>
      </c>
      <c r="Y2357">
        <v>798.7</v>
      </c>
      <c r="Z2357">
        <v>51000279001</v>
      </c>
      <c r="AA2357">
        <v>1821.0471887000001</v>
      </c>
      <c r="AB2357" t="s">
        <v>53</v>
      </c>
      <c r="AC2357" t="s">
        <v>42</v>
      </c>
      <c r="AD2357" t="s">
        <v>54</v>
      </c>
      <c r="AE2357" t="s">
        <v>73</v>
      </c>
      <c r="AF2357" t="s">
        <v>10805</v>
      </c>
    </row>
    <row r="2358" spans="1:32" x14ac:dyDescent="0.3">
      <c r="A2358" t="s">
        <v>1237</v>
      </c>
      <c r="B2358" t="s">
        <v>10806</v>
      </c>
      <c r="C2358" t="s">
        <v>10807</v>
      </c>
      <c r="D2358" t="s">
        <v>1240</v>
      </c>
      <c r="E2358" t="s">
        <v>259</v>
      </c>
      <c r="F2358">
        <v>7</v>
      </c>
      <c r="G2358">
        <v>2022</v>
      </c>
      <c r="H2358" s="1">
        <v>44966.666574953706</v>
      </c>
      <c r="I2358" t="s">
        <v>8601</v>
      </c>
      <c r="J2358">
        <v>399</v>
      </c>
      <c r="K2358">
        <v>0</v>
      </c>
      <c r="L2358" t="s">
        <v>38</v>
      </c>
      <c r="M2358" t="s">
        <v>51</v>
      </c>
      <c r="N2358">
        <v>337</v>
      </c>
      <c r="R2358" t="s">
        <v>52</v>
      </c>
      <c r="S2358">
        <v>40.808332999999998</v>
      </c>
      <c r="T2358">
        <v>-91.099166999999994</v>
      </c>
      <c r="U2358">
        <v>0</v>
      </c>
      <c r="V2358">
        <v>1</v>
      </c>
      <c r="W2358">
        <v>20.8</v>
      </c>
      <c r="X2358">
        <v>10.85</v>
      </c>
      <c r="Y2358">
        <v>0</v>
      </c>
      <c r="Z2358">
        <v>19000112001</v>
      </c>
      <c r="AA2358">
        <v>2536.7187338591002</v>
      </c>
      <c r="AB2358" t="s">
        <v>53</v>
      </c>
      <c r="AC2358" t="s">
        <v>54</v>
      </c>
      <c r="AD2358" t="s">
        <v>54</v>
      </c>
      <c r="AE2358" t="s">
        <v>73</v>
      </c>
      <c r="AF2358" t="s">
        <v>10808</v>
      </c>
    </row>
    <row r="2359" spans="1:32" x14ac:dyDescent="0.3">
      <c r="A2359" t="s">
        <v>10809</v>
      </c>
      <c r="B2359" t="s">
        <v>10810</v>
      </c>
      <c r="C2359" t="s">
        <v>10811</v>
      </c>
      <c r="D2359" t="s">
        <v>10812</v>
      </c>
      <c r="E2359" t="s">
        <v>525</v>
      </c>
      <c r="F2359">
        <v>2</v>
      </c>
      <c r="G2359">
        <v>2022</v>
      </c>
      <c r="H2359" s="1">
        <v>44939.593254594911</v>
      </c>
      <c r="I2359" t="s">
        <v>8601</v>
      </c>
      <c r="J2359">
        <v>398.35</v>
      </c>
      <c r="K2359">
        <v>0</v>
      </c>
      <c r="L2359" t="s">
        <v>38</v>
      </c>
      <c r="M2359" t="s">
        <v>51</v>
      </c>
      <c r="N2359">
        <v>398.35</v>
      </c>
      <c r="R2359" t="s">
        <v>52</v>
      </c>
      <c r="S2359">
        <v>40.962347999999999</v>
      </c>
      <c r="T2359">
        <v>-74.105698000000004</v>
      </c>
      <c r="U2359">
        <v>2.5190833330000002</v>
      </c>
      <c r="V2359">
        <v>1</v>
      </c>
      <c r="W2359">
        <v>5</v>
      </c>
      <c r="X2359">
        <v>0</v>
      </c>
      <c r="Y2359">
        <v>918.98800000000006</v>
      </c>
      <c r="Z2359">
        <v>34001379001</v>
      </c>
      <c r="AA2359">
        <v>1513.4723185285702</v>
      </c>
      <c r="AB2359" t="s">
        <v>53</v>
      </c>
      <c r="AC2359" t="s">
        <v>54</v>
      </c>
      <c r="AD2359" t="s">
        <v>54</v>
      </c>
      <c r="AE2359" t="s">
        <v>73</v>
      </c>
      <c r="AF2359" t="s">
        <v>10813</v>
      </c>
    </row>
    <row r="2360" spans="1:32" x14ac:dyDescent="0.3">
      <c r="A2360" t="s">
        <v>10814</v>
      </c>
      <c r="B2360" t="s">
        <v>10815</v>
      </c>
      <c r="C2360" t="s">
        <v>10816</v>
      </c>
      <c r="D2360" t="s">
        <v>2852</v>
      </c>
      <c r="E2360" t="s">
        <v>50</v>
      </c>
      <c r="F2360">
        <v>10</v>
      </c>
      <c r="G2360">
        <v>2022</v>
      </c>
      <c r="H2360" s="1">
        <v>44958.479104062499</v>
      </c>
      <c r="I2360" t="s">
        <v>8601</v>
      </c>
      <c r="J2360">
        <v>398</v>
      </c>
      <c r="K2360">
        <v>0</v>
      </c>
      <c r="L2360" t="s">
        <v>38</v>
      </c>
      <c r="M2360" t="s">
        <v>51</v>
      </c>
      <c r="N2360">
        <v>398.26</v>
      </c>
      <c r="R2360" t="s">
        <v>52</v>
      </c>
      <c r="S2360">
        <v>43.208917999999997</v>
      </c>
      <c r="T2360">
        <v>-123.396131</v>
      </c>
      <c r="U2360">
        <v>2.2083333330000001</v>
      </c>
      <c r="V2360">
        <v>1</v>
      </c>
      <c r="W2360">
        <v>7.9</v>
      </c>
      <c r="X2360">
        <v>0</v>
      </c>
      <c r="Y2360">
        <v>803.65</v>
      </c>
      <c r="Z2360">
        <v>41000057001</v>
      </c>
      <c r="AA2360">
        <v>2301.8036465167997</v>
      </c>
      <c r="AB2360" t="s">
        <v>41</v>
      </c>
      <c r="AC2360" t="s">
        <v>42</v>
      </c>
      <c r="AD2360" t="s">
        <v>54</v>
      </c>
      <c r="AE2360" t="s">
        <v>44</v>
      </c>
      <c r="AF2360" t="s">
        <v>10817</v>
      </c>
    </row>
    <row r="2361" spans="1:32" x14ac:dyDescent="0.3">
      <c r="A2361" t="s">
        <v>10818</v>
      </c>
      <c r="B2361" t="s">
        <v>10819</v>
      </c>
      <c r="C2361" t="s">
        <v>10819</v>
      </c>
      <c r="D2361" t="s">
        <v>4479</v>
      </c>
      <c r="E2361" t="s">
        <v>99</v>
      </c>
      <c r="F2361">
        <v>6</v>
      </c>
      <c r="G2361">
        <v>2022</v>
      </c>
      <c r="H2361" s="1">
        <v>44831.342920347219</v>
      </c>
      <c r="I2361" t="s">
        <v>8601</v>
      </c>
      <c r="J2361">
        <v>396.7</v>
      </c>
      <c r="K2361">
        <v>0</v>
      </c>
      <c r="L2361" t="s">
        <v>38</v>
      </c>
      <c r="M2361" t="s">
        <v>79</v>
      </c>
      <c r="Q2361">
        <v>396.7</v>
      </c>
      <c r="R2361" t="s">
        <v>94</v>
      </c>
      <c r="S2361">
        <v>29.653333</v>
      </c>
      <c r="T2361">
        <v>-98.058333000000005</v>
      </c>
      <c r="U2361">
        <v>1.661666667</v>
      </c>
      <c r="V2361">
        <v>3</v>
      </c>
      <c r="W2361">
        <v>9.9</v>
      </c>
      <c r="X2361">
        <v>0</v>
      </c>
      <c r="Y2361">
        <v>606.54</v>
      </c>
      <c r="AB2361" t="s">
        <v>41</v>
      </c>
      <c r="AC2361" t="s">
        <v>54</v>
      </c>
      <c r="AD2361" t="s">
        <v>54</v>
      </c>
      <c r="AE2361" t="s">
        <v>73</v>
      </c>
      <c r="AF2361" t="s">
        <v>10820</v>
      </c>
    </row>
    <row r="2362" spans="1:32" x14ac:dyDescent="0.3">
      <c r="A2362" t="s">
        <v>10821</v>
      </c>
      <c r="B2362" t="s">
        <v>10822</v>
      </c>
      <c r="C2362" t="s">
        <v>10823</v>
      </c>
      <c r="D2362" t="s">
        <v>5113</v>
      </c>
      <c r="E2362" t="s">
        <v>36</v>
      </c>
      <c r="F2362">
        <v>9</v>
      </c>
      <c r="G2362">
        <v>2022</v>
      </c>
      <c r="H2362" s="1">
        <v>44972.792818958333</v>
      </c>
      <c r="I2362" t="s">
        <v>8601</v>
      </c>
      <c r="J2362">
        <v>394.17</v>
      </c>
      <c r="K2362">
        <v>0</v>
      </c>
      <c r="L2362" t="s">
        <v>38</v>
      </c>
      <c r="M2362" t="s">
        <v>39</v>
      </c>
      <c r="N2362">
        <v>390.67</v>
      </c>
      <c r="Q2362">
        <v>3.5</v>
      </c>
      <c r="R2362" t="s">
        <v>52</v>
      </c>
      <c r="S2362">
        <v>38.541080000000001</v>
      </c>
      <c r="T2362">
        <v>-122.81684</v>
      </c>
      <c r="U2362">
        <v>0.20624999999999999</v>
      </c>
      <c r="V2362">
        <v>1</v>
      </c>
      <c r="W2362">
        <v>2.25</v>
      </c>
      <c r="X2362">
        <v>0</v>
      </c>
      <c r="Y2362">
        <v>76.724999999999994</v>
      </c>
      <c r="Z2362">
        <v>6001036001</v>
      </c>
      <c r="AA2362">
        <v>682.89269576250001</v>
      </c>
      <c r="AB2362" t="s">
        <v>41</v>
      </c>
      <c r="AC2362" t="s">
        <v>54</v>
      </c>
      <c r="AD2362" t="s">
        <v>54</v>
      </c>
      <c r="AE2362" t="s">
        <v>467</v>
      </c>
      <c r="AF2362" t="s">
        <v>10824</v>
      </c>
    </row>
    <row r="2363" spans="1:32" x14ac:dyDescent="0.3">
      <c r="A2363" t="s">
        <v>10825</v>
      </c>
      <c r="B2363" t="s">
        <v>10826</v>
      </c>
      <c r="C2363" t="s">
        <v>10827</v>
      </c>
      <c r="D2363" t="s">
        <v>10828</v>
      </c>
      <c r="E2363" t="s">
        <v>253</v>
      </c>
      <c r="F2363">
        <v>5</v>
      </c>
      <c r="G2363">
        <v>2022</v>
      </c>
      <c r="H2363" s="1">
        <v>44978.649770439813</v>
      </c>
      <c r="I2363" t="s">
        <v>8601</v>
      </c>
      <c r="J2363">
        <v>392.8</v>
      </c>
      <c r="K2363">
        <v>0</v>
      </c>
      <c r="L2363" t="s">
        <v>38</v>
      </c>
      <c r="M2363" t="s">
        <v>473</v>
      </c>
      <c r="N2363">
        <v>273.7</v>
      </c>
      <c r="Q2363">
        <v>59.6</v>
      </c>
      <c r="R2363" t="s">
        <v>52</v>
      </c>
      <c r="S2363">
        <v>39.627305999999997</v>
      </c>
      <c r="T2363">
        <v>-85.141694000000001</v>
      </c>
      <c r="U2363">
        <v>3.5606833330000001</v>
      </c>
      <c r="V2363">
        <v>1</v>
      </c>
      <c r="W2363">
        <v>21.6</v>
      </c>
      <c r="X2363">
        <v>10.8</v>
      </c>
      <c r="Y2363">
        <v>1295.97</v>
      </c>
      <c r="Z2363">
        <v>18002040001</v>
      </c>
      <c r="AA2363">
        <v>655.57698793200007</v>
      </c>
      <c r="AB2363" t="s">
        <v>41</v>
      </c>
      <c r="AC2363" t="s">
        <v>54</v>
      </c>
      <c r="AD2363" t="s">
        <v>54</v>
      </c>
      <c r="AE2363" t="s">
        <v>54</v>
      </c>
      <c r="AF2363" t="s">
        <v>10829</v>
      </c>
    </row>
    <row r="2364" spans="1:32" x14ac:dyDescent="0.3">
      <c r="A2364" t="s">
        <v>10830</v>
      </c>
      <c r="B2364" t="s">
        <v>10831</v>
      </c>
      <c r="C2364" t="s">
        <v>10832</v>
      </c>
      <c r="D2364" t="s">
        <v>4445</v>
      </c>
      <c r="E2364" t="s">
        <v>253</v>
      </c>
      <c r="F2364">
        <v>5</v>
      </c>
      <c r="G2364">
        <v>2022</v>
      </c>
      <c r="H2364" s="1">
        <v>44971.463368599536</v>
      </c>
      <c r="I2364" t="s">
        <v>8601</v>
      </c>
      <c r="J2364">
        <v>392.07</v>
      </c>
      <c r="K2364">
        <v>0</v>
      </c>
      <c r="L2364" t="s">
        <v>38</v>
      </c>
      <c r="M2364" t="s">
        <v>39</v>
      </c>
      <c r="N2364">
        <v>137</v>
      </c>
      <c r="Q2364">
        <v>255.09</v>
      </c>
      <c r="R2364" t="s">
        <v>561</v>
      </c>
      <c r="S2364">
        <v>40.8735</v>
      </c>
      <c r="T2364">
        <v>-85.514194000000003</v>
      </c>
      <c r="U2364">
        <v>4.0940000000000003</v>
      </c>
      <c r="V2364">
        <v>1</v>
      </c>
      <c r="W2364">
        <v>7.5</v>
      </c>
      <c r="X2364">
        <v>0</v>
      </c>
      <c r="Y2364">
        <v>1489.91</v>
      </c>
      <c r="Z2364">
        <v>18006011001</v>
      </c>
      <c r="AA2364">
        <v>946.94453812399979</v>
      </c>
      <c r="AB2364" t="s">
        <v>53</v>
      </c>
      <c r="AC2364" t="s">
        <v>54</v>
      </c>
      <c r="AD2364" t="s">
        <v>54</v>
      </c>
      <c r="AE2364" t="s">
        <v>73</v>
      </c>
      <c r="AF2364" t="s">
        <v>10833</v>
      </c>
    </row>
    <row r="2365" spans="1:32" x14ac:dyDescent="0.3">
      <c r="A2365" t="s">
        <v>10834</v>
      </c>
      <c r="B2365" t="s">
        <v>10835</v>
      </c>
      <c r="C2365" t="s">
        <v>10835</v>
      </c>
      <c r="D2365" t="s">
        <v>10836</v>
      </c>
      <c r="E2365" t="s">
        <v>99</v>
      </c>
      <c r="F2365">
        <v>6</v>
      </c>
      <c r="G2365">
        <v>2022</v>
      </c>
      <c r="H2365" s="1">
        <v>44812.522737500003</v>
      </c>
      <c r="I2365" t="s">
        <v>8601</v>
      </c>
      <c r="J2365">
        <v>390.87</v>
      </c>
      <c r="K2365">
        <v>0</v>
      </c>
      <c r="L2365" t="s">
        <v>38</v>
      </c>
      <c r="M2365" t="s">
        <v>79</v>
      </c>
      <c r="Q2365">
        <v>390.87</v>
      </c>
      <c r="R2365" t="s">
        <v>94</v>
      </c>
      <c r="S2365">
        <v>28.624917</v>
      </c>
      <c r="T2365">
        <v>-96.629389000000003</v>
      </c>
      <c r="U2365">
        <v>1.619166667</v>
      </c>
      <c r="V2365">
        <v>1</v>
      </c>
      <c r="W2365">
        <v>2</v>
      </c>
      <c r="X2365">
        <v>0</v>
      </c>
      <c r="Y2365">
        <v>591.23</v>
      </c>
      <c r="Z2365">
        <v>48001220001</v>
      </c>
      <c r="AA2365">
        <v>595.48243070489991</v>
      </c>
      <c r="AB2365" t="s">
        <v>118</v>
      </c>
      <c r="AC2365" t="s">
        <v>54</v>
      </c>
      <c r="AD2365" t="s">
        <v>54</v>
      </c>
      <c r="AE2365" t="s">
        <v>65</v>
      </c>
      <c r="AF2365" t="s">
        <v>10837</v>
      </c>
    </row>
    <row r="2366" spans="1:32" x14ac:dyDescent="0.3">
      <c r="A2366" t="s">
        <v>10838</v>
      </c>
      <c r="B2366" t="s">
        <v>10839</v>
      </c>
      <c r="C2366" t="s">
        <v>10840</v>
      </c>
      <c r="D2366" t="s">
        <v>10841</v>
      </c>
      <c r="E2366" t="s">
        <v>629</v>
      </c>
      <c r="F2366">
        <v>6</v>
      </c>
      <c r="G2366">
        <v>2022</v>
      </c>
      <c r="H2366" s="1">
        <v>44973.774518923608</v>
      </c>
      <c r="I2366" t="s">
        <v>8601</v>
      </c>
      <c r="J2366">
        <v>389.62</v>
      </c>
      <c r="K2366">
        <v>0</v>
      </c>
      <c r="L2366" t="s">
        <v>38</v>
      </c>
      <c r="M2366" t="s">
        <v>51</v>
      </c>
      <c r="N2366">
        <v>302.04000000000002</v>
      </c>
      <c r="R2366" t="s">
        <v>214</v>
      </c>
      <c r="S2366">
        <v>32.700800000000001</v>
      </c>
      <c r="T2366">
        <v>-103.13496000000001</v>
      </c>
      <c r="Z2366">
        <v>35000027001</v>
      </c>
      <c r="AA2366">
        <v>1183.6806726550001</v>
      </c>
      <c r="AB2366" t="s">
        <v>41</v>
      </c>
      <c r="AC2366" t="s">
        <v>72</v>
      </c>
      <c r="AD2366" t="s">
        <v>537</v>
      </c>
      <c r="AE2366" t="s">
        <v>55</v>
      </c>
      <c r="AF2366" t="s">
        <v>10842</v>
      </c>
    </row>
    <row r="2367" spans="1:32" x14ac:dyDescent="0.3">
      <c r="A2367" t="s">
        <v>10843</v>
      </c>
      <c r="B2367" t="s">
        <v>10844</v>
      </c>
      <c r="C2367" t="s">
        <v>10844</v>
      </c>
      <c r="D2367" t="s">
        <v>3194</v>
      </c>
      <c r="E2367" t="s">
        <v>99</v>
      </c>
      <c r="F2367">
        <v>6</v>
      </c>
      <c r="G2367">
        <v>2022</v>
      </c>
      <c r="H2367" s="1">
        <v>44833.392662013888</v>
      </c>
      <c r="I2367" t="s">
        <v>8601</v>
      </c>
      <c r="J2367">
        <v>389.52</v>
      </c>
      <c r="K2367">
        <v>0</v>
      </c>
      <c r="L2367" t="s">
        <v>38</v>
      </c>
      <c r="M2367" t="s">
        <v>79</v>
      </c>
      <c r="Q2367">
        <v>389.52</v>
      </c>
      <c r="R2367" t="s">
        <v>94</v>
      </c>
      <c r="S2367">
        <v>30.571138000000001</v>
      </c>
      <c r="T2367">
        <v>-96.217744999999994</v>
      </c>
      <c r="U2367">
        <v>1.570079</v>
      </c>
      <c r="V2367">
        <v>1</v>
      </c>
      <c r="W2367">
        <v>5</v>
      </c>
      <c r="X2367">
        <v>2</v>
      </c>
      <c r="Y2367">
        <v>573.01681699999995</v>
      </c>
      <c r="Z2367">
        <v>48003041002</v>
      </c>
      <c r="AA2367">
        <v>852.25008431159995</v>
      </c>
      <c r="AB2367" t="s">
        <v>41</v>
      </c>
      <c r="AC2367" t="s">
        <v>54</v>
      </c>
      <c r="AD2367" t="s">
        <v>54</v>
      </c>
      <c r="AE2367" t="s">
        <v>65</v>
      </c>
      <c r="AF2367" t="s">
        <v>10845</v>
      </c>
    </row>
    <row r="2368" spans="1:32" x14ac:dyDescent="0.3">
      <c r="A2368" t="s">
        <v>10846</v>
      </c>
      <c r="B2368" t="s">
        <v>10847</v>
      </c>
      <c r="C2368" t="s">
        <v>10847</v>
      </c>
      <c r="D2368" t="s">
        <v>4194</v>
      </c>
      <c r="E2368" t="s">
        <v>99</v>
      </c>
      <c r="F2368">
        <v>6</v>
      </c>
      <c r="G2368">
        <v>2022</v>
      </c>
      <c r="H2368" s="1">
        <v>44811.557125590276</v>
      </c>
      <c r="I2368" t="s">
        <v>8601</v>
      </c>
      <c r="J2368">
        <v>387.78</v>
      </c>
      <c r="K2368">
        <v>0</v>
      </c>
      <c r="L2368" t="s">
        <v>38</v>
      </c>
      <c r="M2368" t="s">
        <v>79</v>
      </c>
      <c r="Q2368">
        <v>387.78</v>
      </c>
      <c r="R2368" t="s">
        <v>52</v>
      </c>
      <c r="S2368">
        <v>30.086068000000001</v>
      </c>
      <c r="T2368">
        <v>-93.741579999999999</v>
      </c>
      <c r="U2368">
        <v>3.2629999999999999</v>
      </c>
      <c r="V2368">
        <v>2</v>
      </c>
      <c r="W2368">
        <v>7</v>
      </c>
      <c r="X2368">
        <v>7</v>
      </c>
      <c r="Y2368">
        <v>1187.9880000000001</v>
      </c>
      <c r="Z2368">
        <v>48006015001</v>
      </c>
      <c r="AA2368">
        <v>987.00757627539997</v>
      </c>
      <c r="AB2368" t="s">
        <v>177</v>
      </c>
      <c r="AC2368" t="s">
        <v>54</v>
      </c>
      <c r="AD2368" t="s">
        <v>54</v>
      </c>
      <c r="AE2368" t="s">
        <v>55</v>
      </c>
      <c r="AF2368" t="s">
        <v>10848</v>
      </c>
    </row>
    <row r="2369" spans="1:32" x14ac:dyDescent="0.3">
      <c r="A2369" t="s">
        <v>10849</v>
      </c>
      <c r="B2369" t="s">
        <v>10850</v>
      </c>
      <c r="C2369" t="s">
        <v>10851</v>
      </c>
      <c r="D2369" t="s">
        <v>5395</v>
      </c>
      <c r="E2369" t="s">
        <v>111</v>
      </c>
      <c r="F2369">
        <v>4</v>
      </c>
      <c r="G2369">
        <v>2022</v>
      </c>
      <c r="H2369" s="1">
        <v>44972.641318159724</v>
      </c>
      <c r="I2369" t="s">
        <v>8601</v>
      </c>
      <c r="J2369">
        <v>386.7</v>
      </c>
      <c r="K2369">
        <v>0</v>
      </c>
      <c r="L2369" t="s">
        <v>38</v>
      </c>
      <c r="M2369" t="s">
        <v>473</v>
      </c>
      <c r="N2369">
        <v>163</v>
      </c>
      <c r="Q2369">
        <v>223.7</v>
      </c>
      <c r="R2369" t="s">
        <v>52</v>
      </c>
      <c r="S2369">
        <v>33.326382000000002</v>
      </c>
      <c r="T2369">
        <v>-84.132934000000006</v>
      </c>
      <c r="U2369">
        <v>1.5142500000000001</v>
      </c>
      <c r="V2369">
        <v>1</v>
      </c>
      <c r="W2369">
        <v>3</v>
      </c>
      <c r="X2369">
        <v>1.3029999999999999</v>
      </c>
      <c r="Y2369">
        <v>181.67699999999999</v>
      </c>
      <c r="AB2369" t="s">
        <v>41</v>
      </c>
      <c r="AC2369" t="s">
        <v>54</v>
      </c>
      <c r="AD2369" t="s">
        <v>54</v>
      </c>
      <c r="AE2369" t="s">
        <v>73</v>
      </c>
      <c r="AF2369" t="s">
        <v>10852</v>
      </c>
    </row>
    <row r="2370" spans="1:32" x14ac:dyDescent="0.3">
      <c r="A2370" t="s">
        <v>10853</v>
      </c>
      <c r="B2370" t="s">
        <v>10854</v>
      </c>
      <c r="C2370" t="s">
        <v>10855</v>
      </c>
      <c r="D2370" t="s">
        <v>10856</v>
      </c>
      <c r="E2370" t="s">
        <v>247</v>
      </c>
      <c r="F2370">
        <v>1</v>
      </c>
      <c r="G2370">
        <v>2022</v>
      </c>
      <c r="H2370" s="1">
        <v>44956.470014918981</v>
      </c>
      <c r="I2370" t="s">
        <v>8601</v>
      </c>
      <c r="J2370">
        <v>384.96</v>
      </c>
      <c r="K2370">
        <v>0</v>
      </c>
      <c r="L2370" t="s">
        <v>38</v>
      </c>
      <c r="M2370" t="s">
        <v>79</v>
      </c>
      <c r="Q2370">
        <v>384.96</v>
      </c>
      <c r="R2370" t="s">
        <v>94</v>
      </c>
      <c r="S2370">
        <v>41.717500000000001</v>
      </c>
      <c r="T2370">
        <v>-71.168888999999993</v>
      </c>
      <c r="U2370">
        <v>3.516666667</v>
      </c>
      <c r="V2370">
        <v>1</v>
      </c>
      <c r="W2370">
        <v>4.2</v>
      </c>
      <c r="X2370">
        <v>0</v>
      </c>
      <c r="Y2370">
        <v>1282.9000000000001</v>
      </c>
      <c r="Z2370">
        <v>25000030001</v>
      </c>
      <c r="AA2370">
        <v>1054.3863222573002</v>
      </c>
      <c r="AB2370" t="s">
        <v>41</v>
      </c>
      <c r="AC2370" t="s">
        <v>54</v>
      </c>
      <c r="AD2370" t="s">
        <v>54</v>
      </c>
      <c r="AE2370" t="s">
        <v>55</v>
      </c>
      <c r="AF2370" t="s">
        <v>10857</v>
      </c>
    </row>
    <row r="2371" spans="1:32" x14ac:dyDescent="0.3">
      <c r="A2371" t="s">
        <v>10858</v>
      </c>
      <c r="B2371" t="s">
        <v>10859</v>
      </c>
      <c r="C2371" t="s">
        <v>10860</v>
      </c>
      <c r="D2371" t="s">
        <v>10861</v>
      </c>
      <c r="E2371" t="s">
        <v>36</v>
      </c>
      <c r="F2371">
        <v>9</v>
      </c>
      <c r="G2371">
        <v>2022</v>
      </c>
      <c r="H2371" s="1">
        <v>44980.485507534722</v>
      </c>
      <c r="I2371" t="s">
        <v>8601</v>
      </c>
      <c r="J2371">
        <v>384</v>
      </c>
      <c r="K2371">
        <v>0</v>
      </c>
      <c r="L2371" t="s">
        <v>38</v>
      </c>
      <c r="M2371" t="s">
        <v>79</v>
      </c>
      <c r="Q2371">
        <v>384</v>
      </c>
      <c r="R2371" t="s">
        <v>52</v>
      </c>
      <c r="S2371">
        <v>38.584615999999997</v>
      </c>
      <c r="T2371">
        <v>-122.864284</v>
      </c>
      <c r="U2371">
        <v>0.76666666699999997</v>
      </c>
      <c r="V2371">
        <v>1</v>
      </c>
      <c r="W2371">
        <v>4</v>
      </c>
      <c r="X2371">
        <v>1.4</v>
      </c>
      <c r="Y2371">
        <v>279.83</v>
      </c>
      <c r="Z2371">
        <v>6001082001</v>
      </c>
      <c r="AA2371">
        <v>482.57750500549997</v>
      </c>
      <c r="AB2371" t="s">
        <v>54</v>
      </c>
      <c r="AC2371" t="s">
        <v>54</v>
      </c>
      <c r="AD2371" t="s">
        <v>54</v>
      </c>
      <c r="AE2371" t="s">
        <v>73</v>
      </c>
      <c r="AF2371" t="s">
        <v>10862</v>
      </c>
    </row>
    <row r="2372" spans="1:32" x14ac:dyDescent="0.3">
      <c r="A2372" t="s">
        <v>987</v>
      </c>
      <c r="B2372" t="s">
        <v>10863</v>
      </c>
      <c r="C2372" t="s">
        <v>10863</v>
      </c>
      <c r="D2372" t="s">
        <v>10864</v>
      </c>
      <c r="E2372" t="s">
        <v>99</v>
      </c>
      <c r="F2372">
        <v>6</v>
      </c>
      <c r="G2372">
        <v>2022</v>
      </c>
      <c r="H2372" s="1">
        <v>44826.340223194442</v>
      </c>
      <c r="I2372" t="s">
        <v>8601</v>
      </c>
      <c r="J2372">
        <v>381</v>
      </c>
      <c r="K2372">
        <v>0</v>
      </c>
      <c r="L2372" t="s">
        <v>38</v>
      </c>
      <c r="M2372" t="s">
        <v>79</v>
      </c>
      <c r="Q2372">
        <v>381</v>
      </c>
      <c r="R2372" t="s">
        <v>52</v>
      </c>
      <c r="S2372">
        <v>29.999002999999998</v>
      </c>
      <c r="T2372">
        <v>-95.265123000000003</v>
      </c>
      <c r="U2372">
        <v>2.083916667</v>
      </c>
      <c r="V2372">
        <v>1</v>
      </c>
      <c r="W2372">
        <v>5.53</v>
      </c>
      <c r="X2372">
        <v>0</v>
      </c>
      <c r="Y2372">
        <v>760.96199999999999</v>
      </c>
      <c r="AB2372" t="s">
        <v>41</v>
      </c>
      <c r="AC2372" t="s">
        <v>54</v>
      </c>
      <c r="AD2372" t="s">
        <v>54</v>
      </c>
      <c r="AE2372" t="s">
        <v>73</v>
      </c>
      <c r="AF2372" t="s">
        <v>10865</v>
      </c>
    </row>
    <row r="2373" spans="1:32" x14ac:dyDescent="0.3">
      <c r="A2373" t="s">
        <v>10866</v>
      </c>
      <c r="B2373" t="s">
        <v>10867</v>
      </c>
      <c r="C2373" t="s">
        <v>10868</v>
      </c>
      <c r="D2373" t="s">
        <v>10869</v>
      </c>
      <c r="E2373" t="s">
        <v>600</v>
      </c>
      <c r="F2373">
        <v>4</v>
      </c>
      <c r="G2373">
        <v>2022</v>
      </c>
      <c r="H2373" s="1">
        <v>44951.436609375</v>
      </c>
      <c r="I2373" t="s">
        <v>8601</v>
      </c>
      <c r="J2373">
        <v>380.63</v>
      </c>
      <c r="K2373">
        <v>0</v>
      </c>
      <c r="L2373" t="s">
        <v>38</v>
      </c>
      <c r="M2373" t="s">
        <v>79</v>
      </c>
      <c r="Q2373">
        <v>380.63</v>
      </c>
      <c r="R2373" t="s">
        <v>52</v>
      </c>
      <c r="S2373">
        <v>28.029250000000001</v>
      </c>
      <c r="T2373">
        <v>-82.654111</v>
      </c>
      <c r="U2373">
        <v>0.209166667</v>
      </c>
      <c r="V2373">
        <v>1</v>
      </c>
      <c r="W2373">
        <v>2.25</v>
      </c>
      <c r="X2373">
        <v>0.19700000000000001</v>
      </c>
      <c r="Y2373">
        <v>83.29090909</v>
      </c>
      <c r="Z2373">
        <v>12000074001</v>
      </c>
      <c r="AA2373">
        <v>602.7666194597</v>
      </c>
      <c r="AB2373" t="s">
        <v>54</v>
      </c>
      <c r="AC2373" t="s">
        <v>64</v>
      </c>
      <c r="AD2373" t="s">
        <v>54</v>
      </c>
      <c r="AE2373" t="s">
        <v>73</v>
      </c>
      <c r="AF2373" t="s">
        <v>10870</v>
      </c>
    </row>
    <row r="2374" spans="1:32" x14ac:dyDescent="0.3">
      <c r="A2374" t="s">
        <v>10871</v>
      </c>
      <c r="B2374" t="s">
        <v>10872</v>
      </c>
      <c r="C2374" t="s">
        <v>10873</v>
      </c>
      <c r="D2374" t="s">
        <v>606</v>
      </c>
      <c r="E2374" t="s">
        <v>111</v>
      </c>
      <c r="F2374">
        <v>4</v>
      </c>
      <c r="G2374">
        <v>2022</v>
      </c>
      <c r="H2374" s="1">
        <v>44957.419457476855</v>
      </c>
      <c r="I2374" t="s">
        <v>8601</v>
      </c>
      <c r="J2374">
        <v>379.19</v>
      </c>
      <c r="K2374">
        <v>0</v>
      </c>
      <c r="L2374" t="s">
        <v>38</v>
      </c>
      <c r="M2374" t="s">
        <v>51</v>
      </c>
      <c r="N2374">
        <v>379.19</v>
      </c>
      <c r="R2374" t="s">
        <v>52</v>
      </c>
      <c r="S2374">
        <v>33.540139000000003</v>
      </c>
      <c r="T2374">
        <v>-82.051444000000004</v>
      </c>
      <c r="U2374">
        <v>3.225333333</v>
      </c>
      <c r="V2374">
        <v>1</v>
      </c>
      <c r="W2374">
        <v>4.5999999999999996</v>
      </c>
      <c r="X2374">
        <v>3.55</v>
      </c>
      <c r="Y2374">
        <v>1176.905</v>
      </c>
      <c r="Z2374">
        <v>13000328002</v>
      </c>
      <c r="AA2374">
        <v>1404.0273824877002</v>
      </c>
      <c r="AB2374" t="s">
        <v>41</v>
      </c>
      <c r="AC2374" t="s">
        <v>54</v>
      </c>
      <c r="AD2374" t="s">
        <v>54</v>
      </c>
      <c r="AE2374" t="s">
        <v>73</v>
      </c>
      <c r="AF2374" t="s">
        <v>10874</v>
      </c>
    </row>
    <row r="2375" spans="1:32" x14ac:dyDescent="0.3">
      <c r="A2375" t="s">
        <v>10875</v>
      </c>
      <c r="B2375" t="s">
        <v>10876</v>
      </c>
      <c r="C2375" t="s">
        <v>10877</v>
      </c>
      <c r="D2375" t="s">
        <v>10878</v>
      </c>
      <c r="E2375" t="s">
        <v>1948</v>
      </c>
      <c r="F2375">
        <v>6</v>
      </c>
      <c r="G2375">
        <v>2022</v>
      </c>
      <c r="H2375" s="1">
        <v>44986.640808935183</v>
      </c>
      <c r="I2375" t="s">
        <v>8601</v>
      </c>
      <c r="J2375">
        <v>377.23</v>
      </c>
      <c r="K2375">
        <v>0</v>
      </c>
      <c r="L2375" t="s">
        <v>38</v>
      </c>
      <c r="M2375" t="s">
        <v>79</v>
      </c>
      <c r="Q2375">
        <v>399.19</v>
      </c>
      <c r="R2375" t="s">
        <v>94</v>
      </c>
      <c r="S2375">
        <v>30.187221999999998</v>
      </c>
      <c r="T2375">
        <v>-93.305194</v>
      </c>
      <c r="U2375">
        <v>5.41</v>
      </c>
      <c r="V2375">
        <v>1</v>
      </c>
      <c r="W2375">
        <v>9</v>
      </c>
      <c r="X2375">
        <v>0</v>
      </c>
      <c r="Y2375">
        <v>1978.73</v>
      </c>
      <c r="Z2375">
        <v>22001310001</v>
      </c>
      <c r="AA2375">
        <v>1620.7319979429999</v>
      </c>
      <c r="AB2375" t="s">
        <v>41</v>
      </c>
      <c r="AC2375" t="s">
        <v>54</v>
      </c>
      <c r="AD2375" t="s">
        <v>54</v>
      </c>
      <c r="AE2375" t="s">
        <v>55</v>
      </c>
      <c r="AF2375" t="s">
        <v>10879</v>
      </c>
    </row>
    <row r="2376" spans="1:32" x14ac:dyDescent="0.3">
      <c r="A2376" t="s">
        <v>10880</v>
      </c>
      <c r="B2376" t="s">
        <v>10881</v>
      </c>
      <c r="C2376" t="s">
        <v>10881</v>
      </c>
      <c r="D2376" t="s">
        <v>5832</v>
      </c>
      <c r="E2376" t="s">
        <v>99</v>
      </c>
      <c r="F2376">
        <v>6</v>
      </c>
      <c r="G2376">
        <v>2022</v>
      </c>
      <c r="H2376" s="1">
        <v>44812.468060324078</v>
      </c>
      <c r="I2376" t="s">
        <v>8601</v>
      </c>
      <c r="J2376">
        <v>376.53</v>
      </c>
      <c r="K2376">
        <v>0</v>
      </c>
      <c r="L2376" t="s">
        <v>38</v>
      </c>
      <c r="M2376" t="s">
        <v>79</v>
      </c>
      <c r="Q2376">
        <v>376.53</v>
      </c>
      <c r="R2376" t="s">
        <v>86</v>
      </c>
      <c r="S2376">
        <v>30.772434000000001</v>
      </c>
      <c r="T2376">
        <v>-95.512743999999998</v>
      </c>
      <c r="U2376">
        <v>2.4183333330000001</v>
      </c>
      <c r="V2376">
        <v>1</v>
      </c>
      <c r="W2376">
        <v>4.5</v>
      </c>
      <c r="X2376">
        <v>4.1500000000000004</v>
      </c>
      <c r="Y2376">
        <v>882.39</v>
      </c>
      <c r="AB2376" t="s">
        <v>41</v>
      </c>
      <c r="AC2376" t="s">
        <v>54</v>
      </c>
      <c r="AD2376" t="s">
        <v>54</v>
      </c>
      <c r="AE2376" t="s">
        <v>73</v>
      </c>
      <c r="AF2376" t="s">
        <v>10882</v>
      </c>
    </row>
    <row r="2377" spans="1:32" x14ac:dyDescent="0.3">
      <c r="A2377" t="s">
        <v>10883</v>
      </c>
      <c r="B2377" t="s">
        <v>10884</v>
      </c>
      <c r="C2377" t="s">
        <v>10885</v>
      </c>
      <c r="D2377" t="s">
        <v>10886</v>
      </c>
      <c r="E2377" t="s">
        <v>36</v>
      </c>
      <c r="F2377">
        <v>9</v>
      </c>
      <c r="G2377">
        <v>2022</v>
      </c>
      <c r="H2377" s="1">
        <v>44970.552373935185</v>
      </c>
      <c r="I2377" t="s">
        <v>8601</v>
      </c>
      <c r="J2377">
        <v>376</v>
      </c>
      <c r="K2377">
        <v>1</v>
      </c>
      <c r="L2377" t="s">
        <v>51</v>
      </c>
      <c r="M2377" t="s">
        <v>51</v>
      </c>
      <c r="N2377">
        <v>376</v>
      </c>
      <c r="R2377" t="s">
        <v>52</v>
      </c>
      <c r="S2377">
        <v>35.768422999999999</v>
      </c>
      <c r="T2377">
        <v>-119.303111</v>
      </c>
      <c r="Z2377">
        <v>6005042003</v>
      </c>
      <c r="AA2377">
        <v>1591.5952429238</v>
      </c>
      <c r="AB2377" t="s">
        <v>2028</v>
      </c>
      <c r="AC2377" t="s">
        <v>54</v>
      </c>
      <c r="AD2377" t="s">
        <v>54</v>
      </c>
      <c r="AE2377" t="s">
        <v>73</v>
      </c>
      <c r="AF2377" t="s">
        <v>10887</v>
      </c>
    </row>
    <row r="2378" spans="1:32" x14ac:dyDescent="0.3">
      <c r="A2378" t="s">
        <v>10888</v>
      </c>
      <c r="B2378" t="s">
        <v>10889</v>
      </c>
      <c r="C2378" t="s">
        <v>10890</v>
      </c>
      <c r="D2378" t="s">
        <v>1088</v>
      </c>
      <c r="E2378" t="s">
        <v>1665</v>
      </c>
      <c r="F2378">
        <v>8</v>
      </c>
      <c r="G2378">
        <v>2022</v>
      </c>
      <c r="H2378" s="1">
        <v>44972.462737060188</v>
      </c>
      <c r="I2378" t="s">
        <v>8601</v>
      </c>
      <c r="J2378">
        <v>376</v>
      </c>
      <c r="K2378">
        <v>0</v>
      </c>
      <c r="L2378" t="s">
        <v>38</v>
      </c>
      <c r="M2378" t="s">
        <v>51</v>
      </c>
      <c r="N2378">
        <v>339</v>
      </c>
      <c r="R2378" t="s">
        <v>86</v>
      </c>
      <c r="S2378">
        <v>43.032029999999999</v>
      </c>
      <c r="T2378">
        <v>-108.38064</v>
      </c>
      <c r="U2378">
        <v>1.638083333</v>
      </c>
      <c r="V2378">
        <v>1</v>
      </c>
      <c r="W2378">
        <v>0</v>
      </c>
      <c r="X2378">
        <v>0</v>
      </c>
      <c r="Y2378">
        <v>598.24599999999998</v>
      </c>
      <c r="Z2378">
        <v>56000054001</v>
      </c>
      <c r="AA2378">
        <v>1220.1016164289999</v>
      </c>
      <c r="AB2378" t="s">
        <v>118</v>
      </c>
      <c r="AC2378" t="s">
        <v>144</v>
      </c>
      <c r="AD2378" t="s">
        <v>54</v>
      </c>
      <c r="AE2378" t="s">
        <v>73</v>
      </c>
      <c r="AF2378" t="s">
        <v>10891</v>
      </c>
    </row>
    <row r="2379" spans="1:32" x14ac:dyDescent="0.3">
      <c r="A2379" t="s">
        <v>10892</v>
      </c>
      <c r="B2379" t="s">
        <v>10893</v>
      </c>
      <c r="C2379" t="s">
        <v>10894</v>
      </c>
      <c r="D2379" t="s">
        <v>10895</v>
      </c>
      <c r="E2379" t="s">
        <v>525</v>
      </c>
      <c r="F2379">
        <v>2</v>
      </c>
      <c r="G2379">
        <v>2022</v>
      </c>
      <c r="H2379" s="1">
        <v>44978.671173055554</v>
      </c>
      <c r="I2379" t="s">
        <v>8601</v>
      </c>
      <c r="J2379">
        <v>375</v>
      </c>
      <c r="K2379">
        <v>0</v>
      </c>
      <c r="L2379" t="s">
        <v>38</v>
      </c>
      <c r="M2379" t="s">
        <v>79</v>
      </c>
      <c r="Q2379">
        <v>375</v>
      </c>
      <c r="R2379" t="s">
        <v>94</v>
      </c>
      <c r="S2379">
        <v>40.822285000000001</v>
      </c>
      <c r="T2379">
        <v>-74.389944999999997</v>
      </c>
      <c r="U2379">
        <v>1.9908333330000001</v>
      </c>
      <c r="V2379">
        <v>1</v>
      </c>
      <c r="W2379">
        <v>4.6100000000000003</v>
      </c>
      <c r="X2379">
        <v>0</v>
      </c>
      <c r="Y2379">
        <v>726.45</v>
      </c>
      <c r="Z2379">
        <v>34001043001</v>
      </c>
      <c r="AA2379">
        <v>1158.1860120132003</v>
      </c>
      <c r="AB2379" t="s">
        <v>53</v>
      </c>
      <c r="AC2379" t="s">
        <v>42</v>
      </c>
      <c r="AD2379" t="s">
        <v>54</v>
      </c>
      <c r="AE2379" t="s">
        <v>55</v>
      </c>
      <c r="AF2379" t="s">
        <v>10896</v>
      </c>
    </row>
    <row r="2380" spans="1:32" x14ac:dyDescent="0.3">
      <c r="A2380" t="s">
        <v>10897</v>
      </c>
      <c r="B2380" t="s">
        <v>10898</v>
      </c>
      <c r="C2380" t="s">
        <v>10898</v>
      </c>
      <c r="D2380" t="s">
        <v>3430</v>
      </c>
      <c r="E2380" t="s">
        <v>99</v>
      </c>
      <c r="F2380">
        <v>6</v>
      </c>
      <c r="G2380">
        <v>2022</v>
      </c>
      <c r="H2380" s="1">
        <v>44826.729172361112</v>
      </c>
      <c r="I2380" t="s">
        <v>8601</v>
      </c>
      <c r="J2380">
        <v>374.8</v>
      </c>
      <c r="K2380">
        <v>0</v>
      </c>
      <c r="L2380" t="s">
        <v>38</v>
      </c>
      <c r="M2380" t="s">
        <v>79</v>
      </c>
      <c r="Q2380">
        <v>374.8</v>
      </c>
      <c r="R2380" t="s">
        <v>94</v>
      </c>
      <c r="S2380">
        <v>27.596667</v>
      </c>
      <c r="T2380">
        <v>-99.468638999999996</v>
      </c>
      <c r="U2380">
        <v>1.3690833330000001</v>
      </c>
      <c r="V2380">
        <v>2</v>
      </c>
      <c r="W2380">
        <v>2.9260000000000002</v>
      </c>
      <c r="X2380">
        <v>0</v>
      </c>
      <c r="Y2380">
        <v>502.42599999999999</v>
      </c>
      <c r="Z2380">
        <v>48001125003</v>
      </c>
      <c r="AA2380">
        <v>331.24848362453002</v>
      </c>
      <c r="AB2380" t="s">
        <v>54</v>
      </c>
      <c r="AC2380" t="s">
        <v>64</v>
      </c>
      <c r="AD2380" t="s">
        <v>54</v>
      </c>
      <c r="AE2380" t="s">
        <v>73</v>
      </c>
      <c r="AF2380" t="s">
        <v>10899</v>
      </c>
    </row>
    <row r="2381" spans="1:32" x14ac:dyDescent="0.3">
      <c r="A2381" t="s">
        <v>10900</v>
      </c>
      <c r="B2381" t="s">
        <v>10901</v>
      </c>
      <c r="C2381" t="s">
        <v>10902</v>
      </c>
      <c r="D2381" t="s">
        <v>10903</v>
      </c>
      <c r="E2381" t="s">
        <v>213</v>
      </c>
      <c r="F2381">
        <v>3</v>
      </c>
      <c r="G2381">
        <v>2022</v>
      </c>
      <c r="H2381" s="1">
        <v>44932.467992384256</v>
      </c>
      <c r="I2381" t="s">
        <v>8601</v>
      </c>
      <c r="J2381">
        <v>374.49</v>
      </c>
      <c r="K2381">
        <v>0</v>
      </c>
      <c r="L2381" t="s">
        <v>38</v>
      </c>
      <c r="M2381" t="s">
        <v>79</v>
      </c>
      <c r="Q2381">
        <v>374.49</v>
      </c>
      <c r="R2381" t="s">
        <v>94</v>
      </c>
      <c r="S2381">
        <v>41.042430000000003</v>
      </c>
      <c r="T2381">
        <v>-76.262219999999999</v>
      </c>
      <c r="U2381">
        <v>1.1294249999999999</v>
      </c>
      <c r="V2381">
        <v>1</v>
      </c>
      <c r="W2381">
        <v>2.2000000000000002</v>
      </c>
      <c r="X2381">
        <v>0</v>
      </c>
      <c r="Y2381">
        <v>412.05149999999998</v>
      </c>
      <c r="Z2381">
        <v>42004027001</v>
      </c>
      <c r="AA2381">
        <v>1087.1651716538995</v>
      </c>
      <c r="AB2381" t="s">
        <v>544</v>
      </c>
      <c r="AC2381" t="s">
        <v>54</v>
      </c>
      <c r="AD2381" t="s">
        <v>54</v>
      </c>
      <c r="AE2381" t="s">
        <v>73</v>
      </c>
      <c r="AF2381" t="s">
        <v>10904</v>
      </c>
    </row>
    <row r="2382" spans="1:32" x14ac:dyDescent="0.3">
      <c r="A2382" t="s">
        <v>10905</v>
      </c>
      <c r="B2382" t="s">
        <v>10906</v>
      </c>
      <c r="C2382" t="s">
        <v>10906</v>
      </c>
      <c r="D2382" t="s">
        <v>720</v>
      </c>
      <c r="E2382" t="s">
        <v>99</v>
      </c>
      <c r="F2382">
        <v>6</v>
      </c>
      <c r="G2382">
        <v>2022</v>
      </c>
      <c r="H2382" s="1">
        <v>44831.476042997689</v>
      </c>
      <c r="I2382" t="s">
        <v>8601</v>
      </c>
      <c r="J2382">
        <v>370.17</v>
      </c>
      <c r="K2382">
        <v>0</v>
      </c>
      <c r="L2382" t="s">
        <v>38</v>
      </c>
      <c r="M2382" t="s">
        <v>51</v>
      </c>
      <c r="N2382">
        <v>370.17</v>
      </c>
      <c r="R2382" t="s">
        <v>52</v>
      </c>
      <c r="S2382">
        <v>29.569102999999998</v>
      </c>
      <c r="T2382">
        <v>-95.754282000000003</v>
      </c>
      <c r="U2382">
        <v>1.684574083</v>
      </c>
      <c r="V2382">
        <v>1</v>
      </c>
      <c r="W2382">
        <v>6</v>
      </c>
      <c r="X2382">
        <v>3</v>
      </c>
      <c r="Y2382">
        <v>614.85765000000004</v>
      </c>
      <c r="Z2382">
        <v>48007020002</v>
      </c>
      <c r="AB2382" t="s">
        <v>41</v>
      </c>
      <c r="AC2382" t="s">
        <v>54</v>
      </c>
      <c r="AD2382" t="s">
        <v>54</v>
      </c>
      <c r="AE2382" t="s">
        <v>73</v>
      </c>
      <c r="AF2382" t="s">
        <v>10907</v>
      </c>
    </row>
    <row r="2383" spans="1:32" x14ac:dyDescent="0.3">
      <c r="A2383" t="s">
        <v>10908</v>
      </c>
      <c r="B2383" t="s">
        <v>10909</v>
      </c>
      <c r="C2383" t="s">
        <v>10910</v>
      </c>
      <c r="D2383" t="s">
        <v>10911</v>
      </c>
      <c r="E2383" t="s">
        <v>117</v>
      </c>
      <c r="F2383">
        <v>5</v>
      </c>
      <c r="G2383">
        <v>2022</v>
      </c>
      <c r="H2383" s="1">
        <v>44967.541570752313</v>
      </c>
      <c r="I2383" t="s">
        <v>8601</v>
      </c>
      <c r="J2383">
        <v>367.21</v>
      </c>
      <c r="K2383">
        <v>0</v>
      </c>
      <c r="L2383" t="s">
        <v>38</v>
      </c>
      <c r="M2383" t="s">
        <v>51</v>
      </c>
      <c r="N2383">
        <v>367.21</v>
      </c>
      <c r="R2383" t="s">
        <v>52</v>
      </c>
      <c r="S2383">
        <v>42.413716000000001</v>
      </c>
      <c r="T2383">
        <v>-87.958670999999995</v>
      </c>
      <c r="U2383">
        <v>0.81899999999999995</v>
      </c>
      <c r="V2383">
        <v>1</v>
      </c>
      <c r="W2383">
        <v>7.8</v>
      </c>
      <c r="X2383">
        <v>2.1</v>
      </c>
      <c r="Y2383">
        <v>298.96699999999998</v>
      </c>
      <c r="Z2383">
        <v>17000703002</v>
      </c>
      <c r="AA2383">
        <v>506.25111845859999</v>
      </c>
      <c r="AB2383" t="s">
        <v>41</v>
      </c>
      <c r="AC2383" t="s">
        <v>54</v>
      </c>
      <c r="AD2383" t="s">
        <v>54</v>
      </c>
      <c r="AE2383" t="s">
        <v>55</v>
      </c>
      <c r="AF2383" t="s">
        <v>10912</v>
      </c>
    </row>
    <row r="2384" spans="1:32" x14ac:dyDescent="0.3">
      <c r="A2384" t="s">
        <v>10913</v>
      </c>
      <c r="B2384" t="s">
        <v>10914</v>
      </c>
      <c r="C2384" t="s">
        <v>10914</v>
      </c>
      <c r="D2384" t="s">
        <v>8644</v>
      </c>
      <c r="E2384" t="s">
        <v>99</v>
      </c>
      <c r="F2384">
        <v>6</v>
      </c>
      <c r="G2384">
        <v>2022</v>
      </c>
      <c r="H2384" s="1">
        <v>44819.345344166664</v>
      </c>
      <c r="I2384" t="s">
        <v>8601</v>
      </c>
      <c r="J2384">
        <v>367.2</v>
      </c>
      <c r="K2384">
        <v>0</v>
      </c>
      <c r="L2384" t="s">
        <v>38</v>
      </c>
      <c r="M2384" t="s">
        <v>79</v>
      </c>
      <c r="Q2384">
        <v>367.2</v>
      </c>
      <c r="R2384" t="s">
        <v>94</v>
      </c>
      <c r="S2384">
        <v>32.937123</v>
      </c>
      <c r="T2384">
        <v>-96.738727999999995</v>
      </c>
      <c r="U2384">
        <v>2.0565833329999998</v>
      </c>
      <c r="V2384">
        <v>1</v>
      </c>
      <c r="W2384">
        <v>4.75</v>
      </c>
      <c r="X2384">
        <v>0</v>
      </c>
      <c r="Y2384">
        <v>750.41499999999996</v>
      </c>
      <c r="Z2384">
        <v>48004354011</v>
      </c>
      <c r="AA2384">
        <v>1402.2063352990001</v>
      </c>
      <c r="AB2384" t="s">
        <v>54</v>
      </c>
      <c r="AC2384" t="s">
        <v>54</v>
      </c>
      <c r="AD2384" t="s">
        <v>54</v>
      </c>
      <c r="AE2384" t="s">
        <v>73</v>
      </c>
      <c r="AF2384" t="s">
        <v>10915</v>
      </c>
    </row>
    <row r="2385" spans="1:32" x14ac:dyDescent="0.3">
      <c r="A2385" t="s">
        <v>10916</v>
      </c>
      <c r="B2385" t="s">
        <v>10917</v>
      </c>
      <c r="C2385" t="s">
        <v>10917</v>
      </c>
      <c r="D2385" t="s">
        <v>10918</v>
      </c>
      <c r="E2385" t="s">
        <v>99</v>
      </c>
      <c r="F2385">
        <v>6</v>
      </c>
      <c r="G2385">
        <v>2022</v>
      </c>
      <c r="H2385" s="1">
        <v>44816.264974930556</v>
      </c>
      <c r="I2385" t="s">
        <v>8601</v>
      </c>
      <c r="J2385">
        <v>364.56</v>
      </c>
      <c r="K2385">
        <v>0</v>
      </c>
      <c r="L2385" t="s">
        <v>38</v>
      </c>
      <c r="M2385" t="s">
        <v>79</v>
      </c>
      <c r="Q2385">
        <v>364.56060000000002</v>
      </c>
      <c r="R2385" t="s">
        <v>52</v>
      </c>
      <c r="S2385">
        <v>29.127751</v>
      </c>
      <c r="T2385">
        <v>-99.887307000000007</v>
      </c>
      <c r="U2385">
        <v>0.3095</v>
      </c>
      <c r="V2385">
        <v>3</v>
      </c>
      <c r="W2385">
        <v>2.44</v>
      </c>
      <c r="X2385">
        <v>0.97</v>
      </c>
      <c r="Y2385">
        <v>75.254000000000005</v>
      </c>
      <c r="Z2385">
        <v>48008030001</v>
      </c>
      <c r="AA2385">
        <v>633.72442166760004</v>
      </c>
      <c r="AB2385" t="s">
        <v>41</v>
      </c>
      <c r="AC2385" t="s">
        <v>54</v>
      </c>
      <c r="AD2385" t="s">
        <v>54</v>
      </c>
      <c r="AE2385" t="s">
        <v>73</v>
      </c>
      <c r="AF2385" t="s">
        <v>10919</v>
      </c>
    </row>
    <row r="2386" spans="1:32" x14ac:dyDescent="0.3">
      <c r="A2386" t="s">
        <v>10920</v>
      </c>
      <c r="B2386" t="s">
        <v>10921</v>
      </c>
      <c r="C2386" t="s">
        <v>10922</v>
      </c>
      <c r="D2386" t="s">
        <v>10923</v>
      </c>
      <c r="E2386" t="s">
        <v>600</v>
      </c>
      <c r="F2386">
        <v>4</v>
      </c>
      <c r="G2386">
        <v>2022</v>
      </c>
      <c r="H2386" s="1">
        <v>44986.498984189813</v>
      </c>
      <c r="I2386" t="s">
        <v>8601</v>
      </c>
      <c r="J2386">
        <v>364.49</v>
      </c>
      <c r="K2386">
        <v>0</v>
      </c>
      <c r="L2386" t="s">
        <v>38</v>
      </c>
      <c r="M2386" t="s">
        <v>79</v>
      </c>
      <c r="Q2386">
        <v>364.49</v>
      </c>
      <c r="R2386" t="s">
        <v>52</v>
      </c>
      <c r="S2386">
        <v>28.07159</v>
      </c>
      <c r="T2386">
        <v>-80.644620000000003</v>
      </c>
      <c r="Z2386">
        <v>12000095001</v>
      </c>
      <c r="AA2386">
        <v>910.52359435000005</v>
      </c>
      <c r="AB2386" t="s">
        <v>53</v>
      </c>
      <c r="AC2386" t="s">
        <v>54</v>
      </c>
      <c r="AD2386" t="s">
        <v>54</v>
      </c>
      <c r="AE2386" t="s">
        <v>73</v>
      </c>
      <c r="AF2386" t="s">
        <v>10924</v>
      </c>
    </row>
    <row r="2387" spans="1:32" x14ac:dyDescent="0.3">
      <c r="A2387" t="s">
        <v>7378</v>
      </c>
      <c r="B2387" t="s">
        <v>10925</v>
      </c>
      <c r="C2387" t="s">
        <v>10926</v>
      </c>
      <c r="D2387" t="s">
        <v>7381</v>
      </c>
      <c r="E2387" t="s">
        <v>136</v>
      </c>
      <c r="F2387">
        <v>4</v>
      </c>
      <c r="G2387">
        <v>2022</v>
      </c>
      <c r="H2387" s="1">
        <v>44971.566544259258</v>
      </c>
      <c r="I2387" t="s">
        <v>8601</v>
      </c>
      <c r="J2387">
        <v>363.3</v>
      </c>
      <c r="K2387">
        <v>0</v>
      </c>
      <c r="L2387" t="s">
        <v>38</v>
      </c>
      <c r="M2387" t="s">
        <v>51</v>
      </c>
      <c r="N2387">
        <v>363.3</v>
      </c>
      <c r="R2387" t="s">
        <v>52</v>
      </c>
      <c r="S2387">
        <v>35.166111000000001</v>
      </c>
      <c r="T2387">
        <v>-81.199444</v>
      </c>
      <c r="U2387">
        <v>0</v>
      </c>
      <c r="V2387">
        <v>1</v>
      </c>
      <c r="W2387">
        <v>6</v>
      </c>
      <c r="X2387">
        <v>0</v>
      </c>
      <c r="Y2387">
        <v>0</v>
      </c>
      <c r="Z2387">
        <v>37003601003</v>
      </c>
      <c r="AA2387">
        <v>1729.9948292649999</v>
      </c>
      <c r="AB2387" t="s">
        <v>53</v>
      </c>
      <c r="AC2387" t="s">
        <v>72</v>
      </c>
      <c r="AD2387" t="s">
        <v>54</v>
      </c>
      <c r="AE2387" t="s">
        <v>65</v>
      </c>
      <c r="AF2387" t="s">
        <v>10927</v>
      </c>
    </row>
    <row r="2388" spans="1:32" x14ac:dyDescent="0.3">
      <c r="A2388" t="s">
        <v>10928</v>
      </c>
      <c r="B2388" t="s">
        <v>10929</v>
      </c>
      <c r="C2388" t="s">
        <v>10930</v>
      </c>
      <c r="D2388" t="s">
        <v>10931</v>
      </c>
      <c r="E2388" t="s">
        <v>525</v>
      </c>
      <c r="F2388">
        <v>2</v>
      </c>
      <c r="G2388">
        <v>2022</v>
      </c>
      <c r="H2388" s="1">
        <v>44960.405655937502</v>
      </c>
      <c r="I2388" t="s">
        <v>8601</v>
      </c>
      <c r="J2388">
        <v>362.98</v>
      </c>
      <c r="K2388">
        <v>0</v>
      </c>
      <c r="L2388" t="s">
        <v>38</v>
      </c>
      <c r="M2388" t="s">
        <v>607</v>
      </c>
      <c r="N2388">
        <v>192.1431</v>
      </c>
      <c r="P2388">
        <v>170.8398</v>
      </c>
      <c r="R2388" t="s">
        <v>86</v>
      </c>
      <c r="S2388">
        <v>39.919379999999997</v>
      </c>
      <c r="T2388">
        <v>-74.806970000000007</v>
      </c>
      <c r="U2388">
        <v>1.057108333</v>
      </c>
      <c r="V2388">
        <v>1</v>
      </c>
      <c r="W2388">
        <v>0</v>
      </c>
      <c r="X2388">
        <v>0</v>
      </c>
      <c r="Y2388">
        <v>385.6046</v>
      </c>
      <c r="Z2388">
        <v>34007290001</v>
      </c>
      <c r="AA2388">
        <v>685.26005710780998</v>
      </c>
      <c r="AB2388" t="s">
        <v>54</v>
      </c>
      <c r="AC2388" t="s">
        <v>54</v>
      </c>
      <c r="AD2388" t="s">
        <v>54</v>
      </c>
      <c r="AE2388" t="s">
        <v>55</v>
      </c>
      <c r="AF2388" t="s">
        <v>10932</v>
      </c>
    </row>
    <row r="2389" spans="1:32" x14ac:dyDescent="0.3">
      <c r="A2389" t="s">
        <v>10933</v>
      </c>
      <c r="B2389" t="s">
        <v>10934</v>
      </c>
      <c r="C2389" t="s">
        <v>10935</v>
      </c>
      <c r="D2389" t="s">
        <v>10936</v>
      </c>
      <c r="E2389" t="s">
        <v>525</v>
      </c>
      <c r="F2389">
        <v>2</v>
      </c>
      <c r="G2389">
        <v>2022</v>
      </c>
      <c r="H2389" s="1">
        <v>44967.426836203704</v>
      </c>
      <c r="I2389" t="s">
        <v>8601</v>
      </c>
      <c r="J2389">
        <v>358.7</v>
      </c>
      <c r="K2389">
        <v>0</v>
      </c>
      <c r="L2389" t="s">
        <v>38</v>
      </c>
      <c r="M2389" t="s">
        <v>79</v>
      </c>
      <c r="Q2389">
        <v>358.7</v>
      </c>
      <c r="R2389" t="s">
        <v>94</v>
      </c>
      <c r="S2389">
        <v>40.812432999999999</v>
      </c>
      <c r="T2389">
        <v>-74.494710999999995</v>
      </c>
      <c r="U2389">
        <v>1.2733333330000001</v>
      </c>
      <c r="V2389">
        <v>1</v>
      </c>
      <c r="W2389">
        <v>3.3</v>
      </c>
      <c r="X2389">
        <v>0</v>
      </c>
      <c r="Y2389">
        <v>464.35</v>
      </c>
      <c r="Z2389">
        <v>34001305002</v>
      </c>
      <c r="AA2389">
        <v>943.12033902772998</v>
      </c>
      <c r="AB2389" t="s">
        <v>54</v>
      </c>
      <c r="AC2389" t="s">
        <v>54</v>
      </c>
      <c r="AD2389" t="s">
        <v>54</v>
      </c>
      <c r="AE2389" t="s">
        <v>73</v>
      </c>
      <c r="AF2389" t="s">
        <v>10937</v>
      </c>
    </row>
    <row r="2390" spans="1:32" x14ac:dyDescent="0.3">
      <c r="A2390" t="s">
        <v>10938</v>
      </c>
      <c r="B2390" t="s">
        <v>10939</v>
      </c>
      <c r="C2390" t="s">
        <v>10940</v>
      </c>
      <c r="D2390" t="s">
        <v>10941</v>
      </c>
      <c r="E2390" t="s">
        <v>117</v>
      </c>
      <c r="F2390">
        <v>5</v>
      </c>
      <c r="G2390">
        <v>2022</v>
      </c>
      <c r="H2390" s="1">
        <v>44936.485705706022</v>
      </c>
      <c r="I2390" t="s">
        <v>8601</v>
      </c>
      <c r="J2390">
        <v>358</v>
      </c>
      <c r="K2390">
        <v>0</v>
      </c>
      <c r="L2390" t="s">
        <v>38</v>
      </c>
      <c r="M2390" t="s">
        <v>79</v>
      </c>
      <c r="Q2390">
        <v>358</v>
      </c>
      <c r="R2390" t="s">
        <v>94</v>
      </c>
      <c r="S2390">
        <v>38.846946000000003</v>
      </c>
      <c r="T2390">
        <v>-90.098518999999996</v>
      </c>
      <c r="U2390">
        <v>2.51125</v>
      </c>
      <c r="V2390">
        <v>2</v>
      </c>
      <c r="W2390">
        <v>9.8000000000000007</v>
      </c>
      <c r="X2390">
        <v>5.0999999999999996</v>
      </c>
      <c r="Y2390">
        <v>916.79899999999998</v>
      </c>
      <c r="Z2390">
        <v>17000267001</v>
      </c>
      <c r="AA2390">
        <v>1668.0792248491998</v>
      </c>
      <c r="AB2390" t="s">
        <v>41</v>
      </c>
      <c r="AC2390" t="s">
        <v>54</v>
      </c>
      <c r="AD2390" t="s">
        <v>54</v>
      </c>
      <c r="AE2390" t="s">
        <v>800</v>
      </c>
      <c r="AF2390" t="s">
        <v>10942</v>
      </c>
    </row>
    <row r="2391" spans="1:32" x14ac:dyDescent="0.3">
      <c r="A2391" t="s">
        <v>10943</v>
      </c>
      <c r="B2391" t="s">
        <v>10944</v>
      </c>
      <c r="C2391" t="s">
        <v>10945</v>
      </c>
      <c r="D2391" t="s">
        <v>10946</v>
      </c>
      <c r="E2391" t="s">
        <v>253</v>
      </c>
      <c r="F2391">
        <v>5</v>
      </c>
      <c r="G2391">
        <v>2022</v>
      </c>
      <c r="H2391" s="1">
        <v>44971.349293703701</v>
      </c>
      <c r="I2391" t="s">
        <v>8601</v>
      </c>
      <c r="J2391">
        <v>356.31</v>
      </c>
      <c r="K2391">
        <v>0</v>
      </c>
      <c r="L2391" t="s">
        <v>38</v>
      </c>
      <c r="M2391" t="s">
        <v>51</v>
      </c>
      <c r="N2391">
        <v>356.31</v>
      </c>
      <c r="R2391" t="s">
        <v>52</v>
      </c>
      <c r="S2391">
        <v>41.600028000000002</v>
      </c>
      <c r="T2391">
        <v>-87.202556000000001</v>
      </c>
      <c r="U2391">
        <v>3.7777500000000002</v>
      </c>
      <c r="V2391">
        <v>1</v>
      </c>
      <c r="W2391">
        <v>5.3</v>
      </c>
      <c r="X2391">
        <v>4.1580000000000004</v>
      </c>
      <c r="Y2391">
        <v>1376.4059999999999</v>
      </c>
      <c r="Z2391">
        <v>18000157001</v>
      </c>
      <c r="AA2391">
        <v>974.26024595450019</v>
      </c>
      <c r="AB2391" t="s">
        <v>41</v>
      </c>
      <c r="AC2391" t="s">
        <v>72</v>
      </c>
      <c r="AD2391" t="s">
        <v>54</v>
      </c>
      <c r="AE2391" t="s">
        <v>73</v>
      </c>
      <c r="AF2391" t="s">
        <v>10947</v>
      </c>
    </row>
    <row r="2392" spans="1:32" x14ac:dyDescent="0.3">
      <c r="A2392" t="s">
        <v>10948</v>
      </c>
      <c r="B2392" t="s">
        <v>10949</v>
      </c>
      <c r="C2392" t="s">
        <v>10950</v>
      </c>
      <c r="D2392" t="s">
        <v>10951</v>
      </c>
      <c r="E2392" t="s">
        <v>1023</v>
      </c>
      <c r="F2392">
        <v>8</v>
      </c>
      <c r="G2392">
        <v>2022</v>
      </c>
      <c r="H2392" s="1">
        <v>44972.719120902781</v>
      </c>
      <c r="I2392" t="s">
        <v>8601</v>
      </c>
      <c r="J2392">
        <v>356</v>
      </c>
      <c r="K2392">
        <v>0</v>
      </c>
      <c r="L2392" t="s">
        <v>38</v>
      </c>
      <c r="M2392" t="s">
        <v>79</v>
      </c>
      <c r="Q2392">
        <v>356</v>
      </c>
      <c r="R2392" t="s">
        <v>86</v>
      </c>
      <c r="S2392">
        <v>39.667389</v>
      </c>
      <c r="T2392">
        <v>-106.087222</v>
      </c>
      <c r="U2392">
        <v>1.1866666669999999</v>
      </c>
      <c r="V2392">
        <v>3</v>
      </c>
      <c r="W2392">
        <v>4</v>
      </c>
      <c r="X2392">
        <v>0</v>
      </c>
      <c r="Y2392">
        <v>144.49</v>
      </c>
      <c r="Z2392">
        <v>8209000126</v>
      </c>
      <c r="AA2392">
        <v>946.94453812399979</v>
      </c>
      <c r="AB2392" t="s">
        <v>41</v>
      </c>
      <c r="AC2392" t="s">
        <v>54</v>
      </c>
      <c r="AD2392" t="s">
        <v>54</v>
      </c>
      <c r="AE2392" t="s">
        <v>73</v>
      </c>
      <c r="AF2392" t="s">
        <v>10952</v>
      </c>
    </row>
    <row r="2393" spans="1:32" x14ac:dyDescent="0.3">
      <c r="A2393" t="s">
        <v>10953</v>
      </c>
      <c r="B2393" t="s">
        <v>10954</v>
      </c>
      <c r="C2393" t="s">
        <v>10955</v>
      </c>
      <c r="D2393" t="s">
        <v>10956</v>
      </c>
      <c r="E2393" t="s">
        <v>36</v>
      </c>
      <c r="F2393">
        <v>9</v>
      </c>
      <c r="G2393">
        <v>2022</v>
      </c>
      <c r="H2393" s="1">
        <v>45000.52489630787</v>
      </c>
      <c r="I2393" t="s">
        <v>8601</v>
      </c>
      <c r="J2393">
        <v>353.72</v>
      </c>
      <c r="K2393">
        <v>0</v>
      </c>
      <c r="L2393" t="s">
        <v>38</v>
      </c>
      <c r="M2393" t="s">
        <v>79</v>
      </c>
      <c r="Q2393">
        <v>353.72</v>
      </c>
      <c r="R2393" t="s">
        <v>86</v>
      </c>
      <c r="S2393">
        <v>35.2053799997881</v>
      </c>
      <c r="T2393">
        <v>-118.828710000066</v>
      </c>
      <c r="Z2393">
        <v>6005142001</v>
      </c>
      <c r="AA2393">
        <v>280.44126705980005</v>
      </c>
      <c r="AB2393" t="s">
        <v>41</v>
      </c>
      <c r="AC2393" t="s">
        <v>64</v>
      </c>
      <c r="AD2393" t="s">
        <v>43</v>
      </c>
      <c r="AE2393" t="s">
        <v>73</v>
      </c>
      <c r="AF2393" t="s">
        <v>10957</v>
      </c>
    </row>
    <row r="2394" spans="1:32" x14ac:dyDescent="0.3">
      <c r="A2394" t="s">
        <v>10958</v>
      </c>
      <c r="B2394" t="s">
        <v>10959</v>
      </c>
      <c r="C2394" t="s">
        <v>10960</v>
      </c>
      <c r="D2394" t="s">
        <v>10961</v>
      </c>
      <c r="E2394" t="s">
        <v>117</v>
      </c>
      <c r="F2394">
        <v>5</v>
      </c>
      <c r="G2394">
        <v>2022</v>
      </c>
      <c r="H2394" s="1">
        <v>44938.577566608794</v>
      </c>
      <c r="I2394" t="s">
        <v>8601</v>
      </c>
      <c r="J2394">
        <v>352.5</v>
      </c>
      <c r="K2394">
        <v>0</v>
      </c>
      <c r="L2394" t="s">
        <v>38</v>
      </c>
      <c r="M2394" t="s">
        <v>51</v>
      </c>
      <c r="N2394">
        <v>352.5</v>
      </c>
      <c r="R2394" t="s">
        <v>52</v>
      </c>
      <c r="S2394">
        <v>41.244408</v>
      </c>
      <c r="T2394">
        <v>-89.903250999999997</v>
      </c>
      <c r="U2394">
        <v>2.8598413329999999</v>
      </c>
      <c r="V2394">
        <v>4</v>
      </c>
      <c r="W2394">
        <v>5</v>
      </c>
      <c r="X2394">
        <v>2</v>
      </c>
      <c r="Y2394">
        <v>1041.3520040000001</v>
      </c>
      <c r="Z2394">
        <v>17000364001</v>
      </c>
      <c r="AA2394">
        <v>728.41887547999988</v>
      </c>
      <c r="AB2394" t="s">
        <v>41</v>
      </c>
      <c r="AC2394" t="s">
        <v>54</v>
      </c>
      <c r="AD2394" t="s">
        <v>54</v>
      </c>
      <c r="AE2394" t="s">
        <v>73</v>
      </c>
      <c r="AF2394" t="s">
        <v>10962</v>
      </c>
    </row>
    <row r="2395" spans="1:32" x14ac:dyDescent="0.3">
      <c r="A2395" t="s">
        <v>10963</v>
      </c>
      <c r="B2395" t="s">
        <v>10964</v>
      </c>
      <c r="C2395" t="s">
        <v>10965</v>
      </c>
      <c r="D2395" t="s">
        <v>10966</v>
      </c>
      <c r="E2395" t="s">
        <v>85</v>
      </c>
      <c r="F2395">
        <v>2</v>
      </c>
      <c r="G2395">
        <v>2022</v>
      </c>
      <c r="H2395" s="1">
        <v>44958.549161157411</v>
      </c>
      <c r="I2395" t="s">
        <v>8601</v>
      </c>
      <c r="J2395">
        <v>351.61</v>
      </c>
      <c r="K2395">
        <v>0</v>
      </c>
      <c r="L2395" t="s">
        <v>38</v>
      </c>
      <c r="M2395" t="s">
        <v>79</v>
      </c>
      <c r="Q2395">
        <v>351.61</v>
      </c>
      <c r="R2395" t="s">
        <v>94</v>
      </c>
      <c r="S2395">
        <v>40.797722</v>
      </c>
      <c r="T2395">
        <v>-73.712138999999993</v>
      </c>
      <c r="U2395">
        <v>2.6636363639999998</v>
      </c>
      <c r="V2395">
        <v>1</v>
      </c>
      <c r="W2395">
        <v>3.8</v>
      </c>
      <c r="X2395">
        <v>0</v>
      </c>
      <c r="Y2395">
        <v>969.9272727</v>
      </c>
      <c r="Z2395">
        <v>36001006001</v>
      </c>
      <c r="AA2395">
        <v>1204.9869247627901</v>
      </c>
      <c r="AB2395" t="s">
        <v>53</v>
      </c>
      <c r="AC2395" t="s">
        <v>42</v>
      </c>
      <c r="AD2395" t="s">
        <v>54</v>
      </c>
      <c r="AE2395" t="s">
        <v>73</v>
      </c>
      <c r="AF2395" t="s">
        <v>10967</v>
      </c>
    </row>
    <row r="2396" spans="1:32" x14ac:dyDescent="0.3">
      <c r="A2396" t="s">
        <v>10968</v>
      </c>
      <c r="B2396" t="s">
        <v>10969</v>
      </c>
      <c r="C2396" t="s">
        <v>10970</v>
      </c>
      <c r="D2396" t="s">
        <v>10971</v>
      </c>
      <c r="E2396" t="s">
        <v>600</v>
      </c>
      <c r="F2396">
        <v>4</v>
      </c>
      <c r="G2396">
        <v>2022</v>
      </c>
      <c r="H2396" s="1">
        <v>44963.531346076386</v>
      </c>
      <c r="I2396" t="s">
        <v>8601</v>
      </c>
      <c r="J2396">
        <v>349.05</v>
      </c>
      <c r="K2396">
        <v>0</v>
      </c>
      <c r="L2396" t="s">
        <v>38</v>
      </c>
      <c r="M2396" t="s">
        <v>51</v>
      </c>
      <c r="N2396">
        <v>349.05</v>
      </c>
      <c r="R2396" t="s">
        <v>52</v>
      </c>
      <c r="S2396">
        <v>28.361816000000001</v>
      </c>
      <c r="T2396">
        <v>-80.733982999999995</v>
      </c>
      <c r="U2396">
        <v>0.40291666700000001</v>
      </c>
      <c r="V2396">
        <v>1</v>
      </c>
      <c r="W2396">
        <v>4.5</v>
      </c>
      <c r="X2396">
        <v>0</v>
      </c>
      <c r="Y2396">
        <v>147.625</v>
      </c>
      <c r="Z2396">
        <v>12000096001</v>
      </c>
      <c r="AA2396">
        <v>1438.627279073</v>
      </c>
      <c r="AB2396" t="s">
        <v>41</v>
      </c>
      <c r="AC2396" t="s">
        <v>54</v>
      </c>
      <c r="AD2396" t="s">
        <v>54</v>
      </c>
      <c r="AE2396" t="s">
        <v>73</v>
      </c>
      <c r="AF2396" t="s">
        <v>10972</v>
      </c>
    </row>
    <row r="2397" spans="1:32" x14ac:dyDescent="0.3">
      <c r="A2397" t="s">
        <v>10973</v>
      </c>
      <c r="B2397" t="s">
        <v>10974</v>
      </c>
      <c r="C2397" t="s">
        <v>10975</v>
      </c>
      <c r="D2397" t="s">
        <v>10973</v>
      </c>
      <c r="E2397" t="s">
        <v>437</v>
      </c>
      <c r="F2397">
        <v>5</v>
      </c>
      <c r="G2397">
        <v>2022</v>
      </c>
      <c r="H2397" s="1">
        <v>44916.571135127313</v>
      </c>
      <c r="I2397" t="s">
        <v>8601</v>
      </c>
      <c r="J2397">
        <v>349</v>
      </c>
      <c r="K2397">
        <v>0</v>
      </c>
      <c r="L2397" t="s">
        <v>38</v>
      </c>
      <c r="M2397" t="s">
        <v>51</v>
      </c>
      <c r="N2397">
        <v>349</v>
      </c>
      <c r="R2397" t="s">
        <v>52</v>
      </c>
      <c r="S2397">
        <v>44.570399999999999</v>
      </c>
      <c r="T2397">
        <v>-92.52</v>
      </c>
      <c r="U2397">
        <v>1.7833333330000001</v>
      </c>
      <c r="V2397">
        <v>1</v>
      </c>
      <c r="W2397">
        <v>4</v>
      </c>
      <c r="X2397">
        <v>4</v>
      </c>
      <c r="Y2397">
        <v>651.1</v>
      </c>
      <c r="Z2397">
        <v>27000040001</v>
      </c>
      <c r="AA2397">
        <v>1238.8584024726099</v>
      </c>
      <c r="AB2397" t="s">
        <v>53</v>
      </c>
      <c r="AC2397" t="s">
        <v>42</v>
      </c>
      <c r="AD2397" t="s">
        <v>54</v>
      </c>
      <c r="AE2397" t="s">
        <v>44</v>
      </c>
      <c r="AF2397" t="s">
        <v>10976</v>
      </c>
    </row>
    <row r="2398" spans="1:32" x14ac:dyDescent="0.3">
      <c r="A2398" t="s">
        <v>10977</v>
      </c>
      <c r="B2398" t="s">
        <v>10978</v>
      </c>
      <c r="C2398" t="s">
        <v>10979</v>
      </c>
      <c r="D2398" t="s">
        <v>10980</v>
      </c>
      <c r="E2398" t="s">
        <v>1083</v>
      </c>
      <c r="F2398">
        <v>8</v>
      </c>
      <c r="G2398">
        <v>2022</v>
      </c>
      <c r="H2398" s="1">
        <v>44964.518769918985</v>
      </c>
      <c r="I2398" t="s">
        <v>8601</v>
      </c>
      <c r="J2398">
        <v>347.47</v>
      </c>
      <c r="K2398">
        <v>0</v>
      </c>
      <c r="L2398" t="s">
        <v>38</v>
      </c>
      <c r="M2398" t="s">
        <v>51</v>
      </c>
      <c r="N2398">
        <v>351.53</v>
      </c>
      <c r="R2398" t="s">
        <v>52</v>
      </c>
      <c r="S2398">
        <v>42.869349999999997</v>
      </c>
      <c r="T2398">
        <v>-97.382400000000004</v>
      </c>
      <c r="U2398">
        <v>1.5102500000000001</v>
      </c>
      <c r="V2398">
        <v>1</v>
      </c>
      <c r="W2398">
        <v>3</v>
      </c>
      <c r="X2398">
        <v>2.5499999999999998</v>
      </c>
      <c r="Y2398">
        <v>551.39099999999996</v>
      </c>
      <c r="Z2398">
        <v>46000003001</v>
      </c>
      <c r="AA2398">
        <v>686.53479013990011</v>
      </c>
      <c r="AB2398" t="s">
        <v>53</v>
      </c>
      <c r="AC2398" t="s">
        <v>42</v>
      </c>
      <c r="AD2398" t="s">
        <v>54</v>
      </c>
      <c r="AE2398" t="s">
        <v>452</v>
      </c>
      <c r="AF2398" t="s">
        <v>10981</v>
      </c>
    </row>
    <row r="2399" spans="1:32" x14ac:dyDescent="0.3">
      <c r="A2399" t="s">
        <v>10982</v>
      </c>
      <c r="B2399" t="s">
        <v>10983</v>
      </c>
      <c r="C2399" t="s">
        <v>10983</v>
      </c>
      <c r="D2399" t="s">
        <v>3235</v>
      </c>
      <c r="E2399" t="s">
        <v>99</v>
      </c>
      <c r="F2399">
        <v>6</v>
      </c>
      <c r="G2399">
        <v>2022</v>
      </c>
      <c r="H2399" s="1">
        <v>44830.409321192128</v>
      </c>
      <c r="I2399" t="s">
        <v>8601</v>
      </c>
      <c r="J2399">
        <v>345.24</v>
      </c>
      <c r="K2399">
        <v>0</v>
      </c>
      <c r="L2399" t="s">
        <v>38</v>
      </c>
      <c r="M2399" t="s">
        <v>79</v>
      </c>
      <c r="Q2399">
        <v>345.24</v>
      </c>
      <c r="R2399" t="s">
        <v>94</v>
      </c>
      <c r="S2399">
        <v>29.570083</v>
      </c>
      <c r="T2399">
        <v>-95.552278000000001</v>
      </c>
      <c r="U2399">
        <v>1.522166667</v>
      </c>
      <c r="V2399">
        <v>1</v>
      </c>
      <c r="W2399">
        <v>4</v>
      </c>
      <c r="X2399">
        <v>4</v>
      </c>
      <c r="Y2399">
        <v>555.77</v>
      </c>
      <c r="AB2399" t="s">
        <v>54</v>
      </c>
      <c r="AC2399" t="s">
        <v>54</v>
      </c>
      <c r="AD2399" t="s">
        <v>54</v>
      </c>
      <c r="AE2399" t="s">
        <v>73</v>
      </c>
      <c r="AF2399" t="s">
        <v>10984</v>
      </c>
    </row>
    <row r="2400" spans="1:32" x14ac:dyDescent="0.3">
      <c r="A2400" t="s">
        <v>10985</v>
      </c>
      <c r="B2400" t="s">
        <v>10986</v>
      </c>
      <c r="C2400" t="s">
        <v>10987</v>
      </c>
      <c r="D2400" t="s">
        <v>10988</v>
      </c>
      <c r="E2400" t="s">
        <v>36</v>
      </c>
      <c r="F2400">
        <v>9</v>
      </c>
      <c r="G2400">
        <v>2022</v>
      </c>
      <c r="H2400" s="1">
        <v>44965.707566261575</v>
      </c>
      <c r="I2400" t="s">
        <v>8601</v>
      </c>
      <c r="J2400">
        <v>345</v>
      </c>
      <c r="K2400">
        <v>0</v>
      </c>
      <c r="L2400" t="s">
        <v>38</v>
      </c>
      <c r="M2400" t="s">
        <v>51</v>
      </c>
      <c r="N2400">
        <v>345</v>
      </c>
      <c r="R2400" t="s">
        <v>52</v>
      </c>
      <c r="S2400">
        <v>38.291400000000003</v>
      </c>
      <c r="T2400">
        <v>-121.2757</v>
      </c>
      <c r="Z2400">
        <v>6005054001</v>
      </c>
      <c r="AA2400">
        <v>1402.2063352990001</v>
      </c>
      <c r="AB2400" t="s">
        <v>54</v>
      </c>
      <c r="AC2400" t="s">
        <v>64</v>
      </c>
      <c r="AD2400" t="s">
        <v>54</v>
      </c>
      <c r="AE2400" t="s">
        <v>73</v>
      </c>
      <c r="AF2400" t="s">
        <v>10989</v>
      </c>
    </row>
    <row r="2401" spans="1:32" x14ac:dyDescent="0.3">
      <c r="A2401" t="s">
        <v>10990</v>
      </c>
      <c r="B2401" t="s">
        <v>10991</v>
      </c>
      <c r="C2401" t="s">
        <v>10992</v>
      </c>
      <c r="D2401" t="s">
        <v>10993</v>
      </c>
      <c r="E2401" t="s">
        <v>159</v>
      </c>
      <c r="F2401">
        <v>10</v>
      </c>
      <c r="G2401">
        <v>2022</v>
      </c>
      <c r="H2401" s="1">
        <v>44956.583375833332</v>
      </c>
      <c r="I2401" t="s">
        <v>8601</v>
      </c>
      <c r="J2401">
        <v>342.9</v>
      </c>
      <c r="K2401">
        <v>0</v>
      </c>
      <c r="L2401" t="s">
        <v>38</v>
      </c>
      <c r="M2401" t="s">
        <v>51</v>
      </c>
      <c r="N2401">
        <v>342.9</v>
      </c>
      <c r="R2401" t="s">
        <v>52</v>
      </c>
      <c r="S2401">
        <v>47.448261000000002</v>
      </c>
      <c r="T2401">
        <v>-122.34757500000001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53001211001</v>
      </c>
      <c r="AA2401">
        <v>1857.468132474</v>
      </c>
      <c r="AB2401" t="s">
        <v>53</v>
      </c>
      <c r="AC2401" t="s">
        <v>42</v>
      </c>
      <c r="AD2401" t="s">
        <v>54</v>
      </c>
      <c r="AE2401" t="s">
        <v>65</v>
      </c>
      <c r="AF2401" t="s">
        <v>10994</v>
      </c>
    </row>
    <row r="2402" spans="1:32" x14ac:dyDescent="0.3">
      <c r="A2402" t="s">
        <v>10995</v>
      </c>
      <c r="B2402" t="s">
        <v>10996</v>
      </c>
      <c r="C2402" t="s">
        <v>10996</v>
      </c>
      <c r="D2402" t="s">
        <v>9464</v>
      </c>
      <c r="E2402" t="s">
        <v>99</v>
      </c>
      <c r="F2402">
        <v>6</v>
      </c>
      <c r="G2402">
        <v>2022</v>
      </c>
      <c r="H2402" s="1">
        <v>44824.670822939814</v>
      </c>
      <c r="I2402" t="s">
        <v>8601</v>
      </c>
      <c r="J2402">
        <v>342.697</v>
      </c>
      <c r="K2402">
        <v>0</v>
      </c>
      <c r="L2402" t="s">
        <v>38</v>
      </c>
      <c r="M2402" t="s">
        <v>79</v>
      </c>
      <c r="Q2402">
        <v>342.697</v>
      </c>
      <c r="R2402" t="s">
        <v>94</v>
      </c>
      <c r="S2402">
        <v>29.463626000000001</v>
      </c>
      <c r="T2402">
        <v>-95.173337000000004</v>
      </c>
      <c r="U2402">
        <v>1.5264166669999999</v>
      </c>
      <c r="V2402">
        <v>1</v>
      </c>
      <c r="W2402">
        <v>6</v>
      </c>
      <c r="X2402">
        <v>4</v>
      </c>
      <c r="Y2402">
        <v>557.51900000000001</v>
      </c>
      <c r="AB2402" t="s">
        <v>41</v>
      </c>
      <c r="AC2402" t="s">
        <v>54</v>
      </c>
      <c r="AD2402" t="s">
        <v>54</v>
      </c>
      <c r="AE2402" t="s">
        <v>73</v>
      </c>
      <c r="AF2402" t="s">
        <v>10997</v>
      </c>
    </row>
    <row r="2403" spans="1:32" x14ac:dyDescent="0.3">
      <c r="A2403" t="s">
        <v>10998</v>
      </c>
      <c r="B2403" t="s">
        <v>10999</v>
      </c>
      <c r="C2403" t="s">
        <v>10999</v>
      </c>
      <c r="D2403" t="s">
        <v>11000</v>
      </c>
      <c r="E2403" t="s">
        <v>99</v>
      </c>
      <c r="F2403">
        <v>6</v>
      </c>
      <c r="G2403">
        <v>2022</v>
      </c>
      <c r="H2403" s="1">
        <v>44824.56248990741</v>
      </c>
      <c r="I2403" t="s">
        <v>8601</v>
      </c>
      <c r="J2403">
        <v>342.15</v>
      </c>
      <c r="K2403">
        <v>0</v>
      </c>
      <c r="L2403" t="s">
        <v>38</v>
      </c>
      <c r="M2403" t="s">
        <v>79</v>
      </c>
      <c r="Q2403">
        <v>342.15</v>
      </c>
      <c r="R2403" t="s">
        <v>52</v>
      </c>
      <c r="S2403">
        <v>28.957920000000001</v>
      </c>
      <c r="T2403">
        <v>-95.959289999999996</v>
      </c>
      <c r="U2403">
        <v>1.5624166669999999</v>
      </c>
      <c r="V2403">
        <v>1</v>
      </c>
      <c r="W2403">
        <v>4.3</v>
      </c>
      <c r="X2403">
        <v>4.3</v>
      </c>
      <c r="Y2403">
        <v>569.84699999999998</v>
      </c>
      <c r="Z2403">
        <v>48001217001</v>
      </c>
      <c r="AA2403">
        <v>1289.3014095996</v>
      </c>
      <c r="AB2403" t="s">
        <v>41</v>
      </c>
      <c r="AC2403" t="s">
        <v>54</v>
      </c>
      <c r="AD2403" t="s">
        <v>54</v>
      </c>
      <c r="AE2403" t="s">
        <v>73</v>
      </c>
      <c r="AF2403" t="s">
        <v>11001</v>
      </c>
    </row>
    <row r="2404" spans="1:32" x14ac:dyDescent="0.3">
      <c r="A2404" t="s">
        <v>11002</v>
      </c>
      <c r="B2404" t="s">
        <v>11003</v>
      </c>
      <c r="C2404" t="s">
        <v>11004</v>
      </c>
      <c r="D2404" t="s">
        <v>9204</v>
      </c>
      <c r="E2404" t="s">
        <v>36</v>
      </c>
      <c r="F2404">
        <v>9</v>
      </c>
      <c r="G2404">
        <v>2022</v>
      </c>
      <c r="H2404" s="1">
        <v>44978.73788291667</v>
      </c>
      <c r="I2404" t="s">
        <v>8601</v>
      </c>
      <c r="J2404">
        <v>339.57</v>
      </c>
      <c r="K2404">
        <v>0</v>
      </c>
      <c r="L2404" t="s">
        <v>38</v>
      </c>
      <c r="M2404" t="s">
        <v>79</v>
      </c>
      <c r="Q2404">
        <v>339.57</v>
      </c>
      <c r="R2404" t="s">
        <v>52</v>
      </c>
      <c r="S2404">
        <v>33.65663</v>
      </c>
      <c r="T2404">
        <v>-116.14492</v>
      </c>
      <c r="U2404">
        <v>0</v>
      </c>
      <c r="V2404">
        <v>1</v>
      </c>
      <c r="W2404">
        <v>4.5</v>
      </c>
      <c r="X2404">
        <v>0.55000000000000004</v>
      </c>
      <c r="Y2404">
        <v>0</v>
      </c>
      <c r="Z2404">
        <v>6007025001</v>
      </c>
      <c r="AA2404">
        <v>819.47123491499997</v>
      </c>
      <c r="AB2404" t="s">
        <v>1420</v>
      </c>
      <c r="AC2404" t="s">
        <v>144</v>
      </c>
      <c r="AD2404" t="s">
        <v>54</v>
      </c>
      <c r="AE2404" t="s">
        <v>44</v>
      </c>
      <c r="AF2404" t="s">
        <v>11005</v>
      </c>
    </row>
    <row r="2405" spans="1:32" x14ac:dyDescent="0.3">
      <c r="A2405" t="s">
        <v>11006</v>
      </c>
      <c r="B2405" t="s">
        <v>11007</v>
      </c>
      <c r="C2405" t="s">
        <v>11007</v>
      </c>
      <c r="D2405" t="s">
        <v>11008</v>
      </c>
      <c r="E2405" t="s">
        <v>99</v>
      </c>
      <c r="F2405">
        <v>6</v>
      </c>
      <c r="G2405">
        <v>2022</v>
      </c>
      <c r="H2405" s="1">
        <v>44811.601651469908</v>
      </c>
      <c r="I2405" t="s">
        <v>8601</v>
      </c>
      <c r="J2405">
        <v>337.16</v>
      </c>
      <c r="K2405">
        <v>0</v>
      </c>
      <c r="L2405" t="s">
        <v>38</v>
      </c>
      <c r="M2405" t="s">
        <v>79</v>
      </c>
      <c r="Q2405">
        <v>337.16</v>
      </c>
      <c r="R2405" t="s">
        <v>94</v>
      </c>
      <c r="S2405">
        <v>35.841388000000002</v>
      </c>
      <c r="T2405">
        <v>-101.962222</v>
      </c>
      <c r="AB2405" t="s">
        <v>41</v>
      </c>
      <c r="AC2405" t="s">
        <v>64</v>
      </c>
      <c r="AD2405" t="s">
        <v>54</v>
      </c>
      <c r="AE2405" t="s">
        <v>73</v>
      </c>
      <c r="AF2405" t="s">
        <v>11009</v>
      </c>
    </row>
    <row r="2406" spans="1:32" x14ac:dyDescent="0.3">
      <c r="A2406" t="s">
        <v>11010</v>
      </c>
      <c r="B2406" t="s">
        <v>11011</v>
      </c>
      <c r="C2406" t="s">
        <v>11012</v>
      </c>
      <c r="D2406" t="s">
        <v>2386</v>
      </c>
      <c r="E2406" t="s">
        <v>600</v>
      </c>
      <c r="F2406">
        <v>4</v>
      </c>
      <c r="G2406">
        <v>2022</v>
      </c>
      <c r="H2406" s="1">
        <v>44967.322942233797</v>
      </c>
      <c r="I2406" t="s">
        <v>8601</v>
      </c>
      <c r="J2406">
        <v>334.9</v>
      </c>
      <c r="K2406">
        <v>0</v>
      </c>
      <c r="L2406" t="s">
        <v>38</v>
      </c>
      <c r="M2406" t="s">
        <v>51</v>
      </c>
      <c r="N2406">
        <v>334.9</v>
      </c>
      <c r="R2406" t="s">
        <v>52</v>
      </c>
      <c r="S2406">
        <v>28.816222</v>
      </c>
      <c r="T2406">
        <v>-81.872249999999994</v>
      </c>
      <c r="Z2406">
        <v>12000124001</v>
      </c>
      <c r="AA2406">
        <v>1114.4808794844</v>
      </c>
      <c r="AB2406" t="s">
        <v>41</v>
      </c>
      <c r="AC2406" t="s">
        <v>54</v>
      </c>
      <c r="AD2406" t="s">
        <v>54</v>
      </c>
      <c r="AE2406" t="s">
        <v>73</v>
      </c>
      <c r="AF2406" t="s">
        <v>11013</v>
      </c>
    </row>
    <row r="2407" spans="1:32" x14ac:dyDescent="0.3">
      <c r="A2407" t="s">
        <v>11014</v>
      </c>
      <c r="B2407" t="s">
        <v>11015</v>
      </c>
      <c r="C2407" t="s">
        <v>11016</v>
      </c>
      <c r="D2407" t="s">
        <v>11017</v>
      </c>
      <c r="E2407" t="s">
        <v>543</v>
      </c>
      <c r="F2407">
        <v>7</v>
      </c>
      <c r="G2407">
        <v>2022</v>
      </c>
      <c r="H2407" s="1">
        <v>44973.377572939811</v>
      </c>
      <c r="I2407" t="s">
        <v>8601</v>
      </c>
      <c r="J2407">
        <v>334.37</v>
      </c>
      <c r="K2407">
        <v>0</v>
      </c>
      <c r="L2407" t="s">
        <v>38</v>
      </c>
      <c r="M2407" t="s">
        <v>51</v>
      </c>
      <c r="N2407">
        <v>219.64</v>
      </c>
      <c r="R2407" t="s">
        <v>52</v>
      </c>
      <c r="S2407">
        <v>36.723610999999998</v>
      </c>
      <c r="T2407">
        <v>-91.826943999999997</v>
      </c>
      <c r="U2407">
        <v>2.0750000000000002</v>
      </c>
      <c r="V2407">
        <v>1</v>
      </c>
      <c r="W2407">
        <v>0</v>
      </c>
      <c r="X2407">
        <v>0</v>
      </c>
      <c r="Y2407">
        <v>756.93</v>
      </c>
      <c r="Z2407">
        <v>29001028001</v>
      </c>
      <c r="AA2407">
        <v>928.73406623700021</v>
      </c>
      <c r="AB2407" t="s">
        <v>41</v>
      </c>
      <c r="AC2407" t="s">
        <v>64</v>
      </c>
      <c r="AD2407" t="s">
        <v>54</v>
      </c>
      <c r="AE2407" t="s">
        <v>54</v>
      </c>
      <c r="AF2407" t="s">
        <v>11018</v>
      </c>
    </row>
    <row r="2408" spans="1:32" x14ac:dyDescent="0.3">
      <c r="A2408" t="s">
        <v>11019</v>
      </c>
      <c r="B2408" t="s">
        <v>11020</v>
      </c>
      <c r="C2408" t="s">
        <v>11021</v>
      </c>
      <c r="D2408" t="s">
        <v>11022</v>
      </c>
      <c r="E2408" t="s">
        <v>600</v>
      </c>
      <c r="F2408">
        <v>4</v>
      </c>
      <c r="G2408">
        <v>2022</v>
      </c>
      <c r="H2408" s="1">
        <v>44973.500362210645</v>
      </c>
      <c r="I2408" t="s">
        <v>8601</v>
      </c>
      <c r="J2408">
        <v>333.27199999999999</v>
      </c>
      <c r="K2408">
        <v>0</v>
      </c>
      <c r="L2408" t="s">
        <v>38</v>
      </c>
      <c r="M2408" t="s">
        <v>79</v>
      </c>
      <c r="Q2408">
        <v>333.27199999999999</v>
      </c>
      <c r="R2408" t="s">
        <v>52</v>
      </c>
      <c r="S2408">
        <v>30.65765</v>
      </c>
      <c r="T2408">
        <v>-81.463300000000004</v>
      </c>
      <c r="U2408">
        <v>1.74875</v>
      </c>
      <c r="V2408">
        <v>1</v>
      </c>
      <c r="W2408">
        <v>3.5</v>
      </c>
      <c r="X2408">
        <v>1.82</v>
      </c>
      <c r="Y2408">
        <v>638.40099999999995</v>
      </c>
      <c r="Z2408">
        <v>12000137001</v>
      </c>
      <c r="AA2408">
        <v>1023.4285200494</v>
      </c>
      <c r="AB2408" t="s">
        <v>41</v>
      </c>
      <c r="AC2408" t="s">
        <v>54</v>
      </c>
      <c r="AD2408" t="s">
        <v>54</v>
      </c>
      <c r="AE2408" t="s">
        <v>73</v>
      </c>
      <c r="AF2408" t="s">
        <v>11023</v>
      </c>
    </row>
    <row r="2409" spans="1:32" x14ac:dyDescent="0.3">
      <c r="A2409" t="s">
        <v>11024</v>
      </c>
      <c r="B2409" t="s">
        <v>11025</v>
      </c>
      <c r="C2409" t="s">
        <v>11026</v>
      </c>
      <c r="D2409" t="s">
        <v>4686</v>
      </c>
      <c r="E2409" t="s">
        <v>117</v>
      </c>
      <c r="F2409">
        <v>5</v>
      </c>
      <c r="G2409">
        <v>2022</v>
      </c>
      <c r="H2409" s="1">
        <v>44967.503282210651</v>
      </c>
      <c r="I2409" t="s">
        <v>8601</v>
      </c>
      <c r="J2409">
        <v>332.03</v>
      </c>
      <c r="K2409">
        <v>0</v>
      </c>
      <c r="L2409" t="s">
        <v>38</v>
      </c>
      <c r="M2409" t="s">
        <v>51</v>
      </c>
      <c r="N2409">
        <v>332.03</v>
      </c>
      <c r="R2409" t="s">
        <v>52</v>
      </c>
      <c r="S2409">
        <v>41.582270000000001</v>
      </c>
      <c r="T2409">
        <v>-88.06617</v>
      </c>
      <c r="U2409">
        <v>0</v>
      </c>
      <c r="V2409">
        <v>3</v>
      </c>
      <c r="W2409">
        <v>13.75</v>
      </c>
      <c r="X2409">
        <v>5</v>
      </c>
      <c r="Y2409">
        <v>0</v>
      </c>
      <c r="Z2409">
        <v>17000150001</v>
      </c>
      <c r="AA2409">
        <v>1520.5744025644999</v>
      </c>
      <c r="AB2409" t="s">
        <v>177</v>
      </c>
      <c r="AC2409" t="s">
        <v>72</v>
      </c>
      <c r="AD2409" t="s">
        <v>54</v>
      </c>
      <c r="AE2409" t="s">
        <v>65</v>
      </c>
      <c r="AF2409" t="s">
        <v>11027</v>
      </c>
    </row>
    <row r="2410" spans="1:32" x14ac:dyDescent="0.3">
      <c r="A2410" t="s">
        <v>11028</v>
      </c>
      <c r="B2410" t="s">
        <v>11029</v>
      </c>
      <c r="C2410" t="s">
        <v>11030</v>
      </c>
      <c r="D2410" t="s">
        <v>11031</v>
      </c>
      <c r="E2410" t="s">
        <v>600</v>
      </c>
      <c r="F2410">
        <v>4</v>
      </c>
      <c r="G2410">
        <v>2022</v>
      </c>
      <c r="H2410" s="1">
        <v>44951.341061550927</v>
      </c>
      <c r="I2410" t="s">
        <v>8601</v>
      </c>
      <c r="J2410">
        <v>331.62759</v>
      </c>
      <c r="K2410">
        <v>0</v>
      </c>
      <c r="L2410" t="s">
        <v>38</v>
      </c>
      <c r="M2410" t="s">
        <v>79</v>
      </c>
      <c r="Q2410">
        <v>331.62759</v>
      </c>
      <c r="R2410" t="s">
        <v>94</v>
      </c>
      <c r="S2410">
        <v>27.951798</v>
      </c>
      <c r="T2410">
        <v>-81.709100000000007</v>
      </c>
      <c r="Z2410">
        <v>12000156001</v>
      </c>
      <c r="AA2410">
        <v>837.68170680200001</v>
      </c>
      <c r="AB2410" t="s">
        <v>41</v>
      </c>
      <c r="AC2410" t="s">
        <v>54</v>
      </c>
      <c r="AD2410" t="s">
        <v>54</v>
      </c>
      <c r="AE2410" t="s">
        <v>73</v>
      </c>
      <c r="AF2410" t="s">
        <v>11032</v>
      </c>
    </row>
    <row r="2411" spans="1:32" x14ac:dyDescent="0.3">
      <c r="A2411" t="s">
        <v>11033</v>
      </c>
      <c r="B2411" t="s">
        <v>11034</v>
      </c>
      <c r="C2411" t="s">
        <v>11035</v>
      </c>
      <c r="D2411" t="s">
        <v>7044</v>
      </c>
      <c r="E2411" t="s">
        <v>213</v>
      </c>
      <c r="F2411">
        <v>3</v>
      </c>
      <c r="G2411">
        <v>2022</v>
      </c>
      <c r="H2411" s="1">
        <v>44950.411356377313</v>
      </c>
      <c r="I2411" t="s">
        <v>8601</v>
      </c>
      <c r="J2411">
        <v>331.46</v>
      </c>
      <c r="K2411">
        <v>0</v>
      </c>
      <c r="L2411" t="s">
        <v>38</v>
      </c>
      <c r="M2411" t="s">
        <v>79</v>
      </c>
      <c r="Q2411">
        <v>331.46</v>
      </c>
      <c r="R2411" t="s">
        <v>94</v>
      </c>
      <c r="S2411">
        <v>40.340854</v>
      </c>
      <c r="T2411">
        <v>-79.730035000000001</v>
      </c>
      <c r="U2411">
        <v>3.3849999999999998</v>
      </c>
      <c r="V2411">
        <v>1</v>
      </c>
      <c r="W2411">
        <v>4.4000000000000004</v>
      </c>
      <c r="X2411">
        <v>0</v>
      </c>
      <c r="Y2411">
        <v>1229.51</v>
      </c>
      <c r="Z2411">
        <v>42005057001</v>
      </c>
      <c r="AA2411">
        <v>1236.4910411272999</v>
      </c>
      <c r="AB2411" t="s">
        <v>53</v>
      </c>
      <c r="AC2411" t="s">
        <v>42</v>
      </c>
      <c r="AD2411" t="s">
        <v>54</v>
      </c>
      <c r="AE2411" t="s">
        <v>65</v>
      </c>
      <c r="AF2411" t="s">
        <v>11036</v>
      </c>
    </row>
    <row r="2412" spans="1:32" x14ac:dyDescent="0.3">
      <c r="A2412" t="s">
        <v>11037</v>
      </c>
      <c r="B2412" t="s">
        <v>11038</v>
      </c>
      <c r="C2412" t="s">
        <v>11039</v>
      </c>
      <c r="D2412" t="s">
        <v>11040</v>
      </c>
      <c r="E2412" t="s">
        <v>1948</v>
      </c>
      <c r="F2412">
        <v>6</v>
      </c>
      <c r="G2412">
        <v>2022</v>
      </c>
      <c r="H2412" s="1">
        <v>44972.694756226854</v>
      </c>
      <c r="I2412" t="s">
        <v>8601</v>
      </c>
      <c r="J2412">
        <v>329.64</v>
      </c>
      <c r="K2412">
        <v>0</v>
      </c>
      <c r="L2412" t="s">
        <v>38</v>
      </c>
      <c r="M2412" t="s">
        <v>79</v>
      </c>
      <c r="Q2412">
        <v>329.64</v>
      </c>
      <c r="R2412" t="s">
        <v>94</v>
      </c>
      <c r="S2412">
        <v>29.629380000000001</v>
      </c>
      <c r="T2412">
        <v>-90.736200999999994</v>
      </c>
      <c r="U2412">
        <v>6.3319166669999998</v>
      </c>
      <c r="V2412">
        <v>1</v>
      </c>
      <c r="W2412">
        <v>0</v>
      </c>
      <c r="X2412">
        <v>16</v>
      </c>
      <c r="Y2412">
        <v>2315.1350000000002</v>
      </c>
      <c r="Z2412">
        <v>22000605002</v>
      </c>
      <c r="AA2412">
        <v>4128.3139767829007</v>
      </c>
      <c r="AB2412" t="s">
        <v>53</v>
      </c>
      <c r="AC2412" t="s">
        <v>54</v>
      </c>
      <c r="AD2412" t="s">
        <v>54</v>
      </c>
      <c r="AE2412" t="s">
        <v>73</v>
      </c>
      <c r="AF2412" t="s">
        <v>11041</v>
      </c>
    </row>
    <row r="2413" spans="1:32" x14ac:dyDescent="0.3">
      <c r="A2413" t="s">
        <v>11042</v>
      </c>
      <c r="B2413" t="s">
        <v>11043</v>
      </c>
      <c r="C2413" t="s">
        <v>11044</v>
      </c>
      <c r="D2413" t="s">
        <v>11045</v>
      </c>
      <c r="E2413" t="s">
        <v>259</v>
      </c>
      <c r="F2413">
        <v>7</v>
      </c>
      <c r="G2413">
        <v>2022</v>
      </c>
      <c r="H2413" s="1">
        <v>44971.440329606485</v>
      </c>
      <c r="I2413" t="s">
        <v>8601</v>
      </c>
      <c r="J2413">
        <v>327.33999999999997</v>
      </c>
      <c r="K2413">
        <v>0</v>
      </c>
      <c r="L2413" t="s">
        <v>38</v>
      </c>
      <c r="M2413" t="s">
        <v>51</v>
      </c>
      <c r="N2413">
        <v>327.33999999999997</v>
      </c>
      <c r="R2413" t="s">
        <v>52</v>
      </c>
      <c r="S2413">
        <v>41.725389999999997</v>
      </c>
      <c r="T2413">
        <v>-91.592550000000003</v>
      </c>
      <c r="U2413">
        <v>0</v>
      </c>
      <c r="V2413">
        <v>1</v>
      </c>
      <c r="W2413">
        <v>10.054</v>
      </c>
      <c r="X2413">
        <v>4.4290000000000003</v>
      </c>
      <c r="Y2413">
        <v>0</v>
      </c>
      <c r="Z2413">
        <v>19000623001</v>
      </c>
      <c r="AA2413">
        <v>489.86169376029994</v>
      </c>
      <c r="AB2413" t="s">
        <v>41</v>
      </c>
      <c r="AC2413" t="s">
        <v>54</v>
      </c>
      <c r="AD2413" t="s">
        <v>54</v>
      </c>
      <c r="AE2413" t="s">
        <v>73</v>
      </c>
      <c r="AF2413" t="s">
        <v>11046</v>
      </c>
    </row>
    <row r="2414" spans="1:32" x14ac:dyDescent="0.3">
      <c r="A2414" t="s">
        <v>11047</v>
      </c>
      <c r="B2414" t="s">
        <v>11048</v>
      </c>
      <c r="C2414" t="s">
        <v>11048</v>
      </c>
      <c r="D2414" t="s">
        <v>98</v>
      </c>
      <c r="E2414" t="s">
        <v>99</v>
      </c>
      <c r="F2414">
        <v>6</v>
      </c>
      <c r="G2414">
        <v>2022</v>
      </c>
      <c r="H2414" s="1">
        <v>44819.601332071761</v>
      </c>
      <c r="I2414" t="s">
        <v>8601</v>
      </c>
      <c r="J2414">
        <v>325.87</v>
      </c>
      <c r="K2414">
        <v>0</v>
      </c>
      <c r="L2414" t="s">
        <v>38</v>
      </c>
      <c r="M2414" t="s">
        <v>51</v>
      </c>
      <c r="N2414">
        <v>325.87</v>
      </c>
      <c r="R2414" t="s">
        <v>52</v>
      </c>
      <c r="S2414">
        <v>29.669861000000001</v>
      </c>
      <c r="T2414">
        <v>-95.234888999999995</v>
      </c>
      <c r="U2414">
        <v>1.5545</v>
      </c>
      <c r="V2414">
        <v>1</v>
      </c>
      <c r="W2414">
        <v>4</v>
      </c>
      <c r="X2414">
        <v>4</v>
      </c>
      <c r="Y2414">
        <v>566.70899999999995</v>
      </c>
      <c r="Z2414">
        <v>48007051001</v>
      </c>
      <c r="AA2414">
        <v>1456.8377509599998</v>
      </c>
      <c r="AB2414" t="s">
        <v>118</v>
      </c>
      <c r="AC2414" t="s">
        <v>54</v>
      </c>
      <c r="AD2414" t="s">
        <v>54</v>
      </c>
      <c r="AE2414" t="s">
        <v>73</v>
      </c>
      <c r="AF2414" t="s">
        <v>11049</v>
      </c>
    </row>
    <row r="2415" spans="1:32" x14ac:dyDescent="0.3">
      <c r="A2415" t="s">
        <v>11050</v>
      </c>
      <c r="B2415" t="s">
        <v>11051</v>
      </c>
      <c r="C2415" t="s">
        <v>11052</v>
      </c>
      <c r="D2415" t="s">
        <v>11053</v>
      </c>
      <c r="E2415" t="s">
        <v>36</v>
      </c>
      <c r="F2415">
        <v>9</v>
      </c>
      <c r="G2415">
        <v>2022</v>
      </c>
      <c r="H2415" s="1">
        <v>44980.886874571763</v>
      </c>
      <c r="I2415" t="s">
        <v>8601</v>
      </c>
      <c r="J2415">
        <v>323.52999999999997</v>
      </c>
      <c r="K2415">
        <v>0</v>
      </c>
      <c r="L2415" t="s">
        <v>38</v>
      </c>
      <c r="M2415" t="s">
        <v>51</v>
      </c>
      <c r="N2415">
        <v>323.52999999999997</v>
      </c>
      <c r="R2415" t="s">
        <v>52</v>
      </c>
      <c r="S2415">
        <v>37.613917000000001</v>
      </c>
      <c r="T2415">
        <v>-122.487139</v>
      </c>
      <c r="U2415">
        <v>2.1791666670000001</v>
      </c>
      <c r="V2415">
        <v>1</v>
      </c>
      <c r="W2415">
        <v>4</v>
      </c>
      <c r="X2415">
        <v>0</v>
      </c>
      <c r="Y2415">
        <v>796.62</v>
      </c>
      <c r="AB2415" t="s">
        <v>41</v>
      </c>
      <c r="AC2415" t="s">
        <v>54</v>
      </c>
      <c r="AD2415" t="s">
        <v>215</v>
      </c>
      <c r="AE2415" t="s">
        <v>73</v>
      </c>
      <c r="AF2415" t="s">
        <v>11054</v>
      </c>
    </row>
    <row r="2416" spans="1:32" x14ac:dyDescent="0.3">
      <c r="A2416" t="s">
        <v>11055</v>
      </c>
      <c r="B2416" t="s">
        <v>11056</v>
      </c>
      <c r="C2416" t="s">
        <v>11057</v>
      </c>
      <c r="D2416" t="s">
        <v>3203</v>
      </c>
      <c r="E2416" t="s">
        <v>600</v>
      </c>
      <c r="F2416">
        <v>4</v>
      </c>
      <c r="G2416">
        <v>2022</v>
      </c>
      <c r="H2416" s="1">
        <v>44973.369768275465</v>
      </c>
      <c r="I2416" t="s">
        <v>8601</v>
      </c>
      <c r="J2416">
        <v>318</v>
      </c>
      <c r="K2416">
        <v>0</v>
      </c>
      <c r="L2416" t="s">
        <v>38</v>
      </c>
      <c r="M2416" t="s">
        <v>79</v>
      </c>
      <c r="Q2416">
        <v>318</v>
      </c>
      <c r="R2416" t="s">
        <v>214</v>
      </c>
      <c r="S2416">
        <v>28.304300000000001</v>
      </c>
      <c r="T2416">
        <v>-81.340777000000003</v>
      </c>
      <c r="Z2416">
        <v>12000287003</v>
      </c>
      <c r="AA2416">
        <v>655.57698793200007</v>
      </c>
      <c r="AB2416" t="s">
        <v>54</v>
      </c>
      <c r="AC2416" t="s">
        <v>54</v>
      </c>
      <c r="AD2416" t="s">
        <v>54</v>
      </c>
      <c r="AE2416" t="s">
        <v>73</v>
      </c>
      <c r="AF2416" t="s">
        <v>11058</v>
      </c>
    </row>
    <row r="2417" spans="1:32" x14ac:dyDescent="0.3">
      <c r="A2417" t="s">
        <v>11059</v>
      </c>
      <c r="B2417" t="s">
        <v>11060</v>
      </c>
      <c r="C2417" t="s">
        <v>11061</v>
      </c>
      <c r="D2417" t="s">
        <v>11062</v>
      </c>
      <c r="E2417" t="s">
        <v>159</v>
      </c>
      <c r="F2417">
        <v>10</v>
      </c>
      <c r="G2417">
        <v>2022</v>
      </c>
      <c r="H2417" s="1">
        <v>44960.750918078702</v>
      </c>
      <c r="I2417" t="s">
        <v>8601</v>
      </c>
      <c r="J2417">
        <v>317</v>
      </c>
      <c r="K2417">
        <v>0</v>
      </c>
      <c r="L2417" t="s">
        <v>38</v>
      </c>
      <c r="M2417" t="s">
        <v>51</v>
      </c>
      <c r="N2417">
        <v>374</v>
      </c>
      <c r="R2417" t="s">
        <v>40</v>
      </c>
      <c r="S2417">
        <v>48.938274</v>
      </c>
      <c r="T2417">
        <v>-122.451376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53000710001</v>
      </c>
      <c r="AA2417">
        <v>131.11539758640001</v>
      </c>
      <c r="AB2417" t="s">
        <v>41</v>
      </c>
      <c r="AC2417" t="s">
        <v>54</v>
      </c>
      <c r="AD2417" t="s">
        <v>43</v>
      </c>
      <c r="AE2417" t="s">
        <v>73</v>
      </c>
      <c r="AF2417" t="s">
        <v>11063</v>
      </c>
    </row>
    <row r="2418" spans="1:32" x14ac:dyDescent="0.3">
      <c r="A2418" t="s">
        <v>11064</v>
      </c>
      <c r="B2418" t="s">
        <v>11065</v>
      </c>
      <c r="C2418" t="s">
        <v>11066</v>
      </c>
      <c r="D2418" t="s">
        <v>1297</v>
      </c>
      <c r="E2418" t="s">
        <v>1023</v>
      </c>
      <c r="F2418">
        <v>8</v>
      </c>
      <c r="G2418">
        <v>2022</v>
      </c>
      <c r="H2418" s="1">
        <v>44958.665033715275</v>
      </c>
      <c r="I2418" t="s">
        <v>8601</v>
      </c>
      <c r="J2418">
        <v>316.72000000000003</v>
      </c>
      <c r="K2418">
        <v>0</v>
      </c>
      <c r="L2418" t="s">
        <v>38</v>
      </c>
      <c r="M2418" t="s">
        <v>79</v>
      </c>
      <c r="Q2418">
        <v>316.72000000000003</v>
      </c>
      <c r="R2418" t="s">
        <v>94</v>
      </c>
      <c r="S2418">
        <v>40.557110000000002</v>
      </c>
      <c r="T2418">
        <v>-105.00158</v>
      </c>
      <c r="U2418">
        <v>1.8625</v>
      </c>
      <c r="V2418">
        <v>1</v>
      </c>
      <c r="W2418">
        <v>3</v>
      </c>
      <c r="X2418">
        <v>0</v>
      </c>
      <c r="Y2418">
        <v>679.4</v>
      </c>
      <c r="Z2418">
        <v>8000116001</v>
      </c>
      <c r="AA2418">
        <v>790.33447989579986</v>
      </c>
      <c r="AB2418" t="s">
        <v>54</v>
      </c>
      <c r="AC2418" t="s">
        <v>64</v>
      </c>
      <c r="AD2418" t="s">
        <v>54</v>
      </c>
      <c r="AE2418" t="s">
        <v>54</v>
      </c>
      <c r="AF2418" t="s">
        <v>11067</v>
      </c>
    </row>
    <row r="2419" spans="1:32" x14ac:dyDescent="0.3">
      <c r="A2419" t="s">
        <v>11068</v>
      </c>
      <c r="B2419" t="s">
        <v>11069</v>
      </c>
      <c r="C2419" t="s">
        <v>11070</v>
      </c>
      <c r="D2419" t="s">
        <v>11071</v>
      </c>
      <c r="E2419" t="s">
        <v>111</v>
      </c>
      <c r="F2419">
        <v>4</v>
      </c>
      <c r="G2419">
        <v>2022</v>
      </c>
      <c r="H2419" s="1">
        <v>44935.646314826387</v>
      </c>
      <c r="I2419" t="s">
        <v>8601</v>
      </c>
      <c r="J2419">
        <v>316.60000000000002</v>
      </c>
      <c r="K2419">
        <v>0</v>
      </c>
      <c r="L2419" t="s">
        <v>38</v>
      </c>
      <c r="M2419" t="s">
        <v>79</v>
      </c>
      <c r="Q2419">
        <v>316.60000000000002</v>
      </c>
      <c r="R2419" t="s">
        <v>86</v>
      </c>
      <c r="S2419">
        <v>32.037472000000001</v>
      </c>
      <c r="T2419">
        <v>-84.231667000000002</v>
      </c>
      <c r="U2419">
        <v>2.2749999999999999</v>
      </c>
      <c r="V2419">
        <v>1</v>
      </c>
      <c r="W2419">
        <v>4.4000000000000004</v>
      </c>
      <c r="X2419">
        <v>2.2000000000000002</v>
      </c>
      <c r="Y2419">
        <v>830.2</v>
      </c>
      <c r="AB2419" t="s">
        <v>41</v>
      </c>
      <c r="AC2419" t="s">
        <v>54</v>
      </c>
      <c r="AD2419" t="s">
        <v>54</v>
      </c>
      <c r="AE2419" t="s">
        <v>73</v>
      </c>
      <c r="AF2419" t="s">
        <v>11072</v>
      </c>
    </row>
    <row r="2420" spans="1:32" x14ac:dyDescent="0.3">
      <c r="A2420" t="s">
        <v>11073</v>
      </c>
      <c r="B2420" t="s">
        <v>11074</v>
      </c>
      <c r="C2420" t="s">
        <v>11075</v>
      </c>
      <c r="D2420" t="s">
        <v>11076</v>
      </c>
      <c r="E2420" t="s">
        <v>136</v>
      </c>
      <c r="F2420">
        <v>4</v>
      </c>
      <c r="G2420">
        <v>2022</v>
      </c>
      <c r="H2420" s="1">
        <v>44963.41342034722</v>
      </c>
      <c r="I2420" t="s">
        <v>8601</v>
      </c>
      <c r="J2420">
        <v>316</v>
      </c>
      <c r="K2420">
        <v>0</v>
      </c>
      <c r="L2420" t="s">
        <v>38</v>
      </c>
      <c r="M2420" t="s">
        <v>51</v>
      </c>
      <c r="N2420">
        <v>195.4</v>
      </c>
      <c r="R2420" t="s">
        <v>86</v>
      </c>
      <c r="S2420">
        <v>35.34986</v>
      </c>
      <c r="T2420">
        <v>-83.238630000000001</v>
      </c>
      <c r="U2420">
        <v>1.084766667</v>
      </c>
      <c r="V2420">
        <v>1</v>
      </c>
      <c r="W2420">
        <v>3.5</v>
      </c>
      <c r="X2420">
        <v>0</v>
      </c>
      <c r="Y2420">
        <v>395.08080000000001</v>
      </c>
      <c r="Z2420">
        <v>37005006001</v>
      </c>
      <c r="AA2420">
        <v>380.59886243829993</v>
      </c>
      <c r="AB2420" t="s">
        <v>41</v>
      </c>
      <c r="AC2420" t="s">
        <v>54</v>
      </c>
      <c r="AD2420" t="s">
        <v>537</v>
      </c>
      <c r="AE2420" t="s">
        <v>73</v>
      </c>
      <c r="AF2420" t="s">
        <v>11077</v>
      </c>
    </row>
    <row r="2421" spans="1:32" x14ac:dyDescent="0.3">
      <c r="A2421" t="s">
        <v>11078</v>
      </c>
      <c r="B2421" t="s">
        <v>11079</v>
      </c>
      <c r="C2421" t="s">
        <v>11080</v>
      </c>
      <c r="D2421" t="s">
        <v>11081</v>
      </c>
      <c r="E2421" t="s">
        <v>11082</v>
      </c>
      <c r="F2421">
        <v>9</v>
      </c>
      <c r="G2421">
        <v>2022</v>
      </c>
      <c r="H2421" s="1">
        <v>44974.882043229169</v>
      </c>
      <c r="I2421" t="s">
        <v>8601</v>
      </c>
      <c r="J2421">
        <v>315</v>
      </c>
      <c r="K2421">
        <v>0</v>
      </c>
      <c r="L2421" t="s">
        <v>38</v>
      </c>
      <c r="M2421" t="s">
        <v>79</v>
      </c>
      <c r="Q2421">
        <v>315</v>
      </c>
      <c r="R2421" t="s">
        <v>86</v>
      </c>
      <c r="S2421">
        <v>-14.340056000000001</v>
      </c>
      <c r="T2421">
        <v>-170.72247200000001</v>
      </c>
      <c r="U2421">
        <v>1.3333333329999999</v>
      </c>
      <c r="V2421">
        <v>1</v>
      </c>
      <c r="W2421">
        <v>6</v>
      </c>
      <c r="X2421">
        <v>2</v>
      </c>
      <c r="Y2421">
        <v>486.1</v>
      </c>
      <c r="Z2421">
        <v>60000001002</v>
      </c>
      <c r="AB2421" t="s">
        <v>1292</v>
      </c>
      <c r="AC2421" t="s">
        <v>54</v>
      </c>
      <c r="AD2421" t="s">
        <v>54</v>
      </c>
      <c r="AE2421" t="s">
        <v>54</v>
      </c>
      <c r="AF2421" t="s">
        <v>11083</v>
      </c>
    </row>
    <row r="2422" spans="1:32" x14ac:dyDescent="0.3">
      <c r="A2422" t="s">
        <v>11084</v>
      </c>
      <c r="B2422" t="s">
        <v>11085</v>
      </c>
      <c r="C2422" t="s">
        <v>11086</v>
      </c>
      <c r="D2422" t="s">
        <v>11087</v>
      </c>
      <c r="E2422" t="s">
        <v>1023</v>
      </c>
      <c r="F2422">
        <v>8</v>
      </c>
      <c r="G2422">
        <v>2022</v>
      </c>
      <c r="H2422" s="1">
        <v>44973.474235879628</v>
      </c>
      <c r="I2422" t="s">
        <v>8601</v>
      </c>
      <c r="J2422">
        <v>314.05</v>
      </c>
      <c r="K2422">
        <v>0</v>
      </c>
      <c r="L2422" t="s">
        <v>38</v>
      </c>
      <c r="M2422" t="s">
        <v>489</v>
      </c>
      <c r="O2422">
        <v>124</v>
      </c>
      <c r="Q2422">
        <v>189.63</v>
      </c>
      <c r="R2422" t="s">
        <v>52</v>
      </c>
      <c r="S2422">
        <v>39.090446999999998</v>
      </c>
      <c r="T2422">
        <v>-108.455583</v>
      </c>
      <c r="U2422">
        <v>0.93333333299999999</v>
      </c>
      <c r="V2422">
        <v>1</v>
      </c>
      <c r="W2422">
        <v>2.5</v>
      </c>
      <c r="X2422">
        <v>2.5</v>
      </c>
      <c r="Y2422">
        <v>340.5</v>
      </c>
      <c r="Z2422">
        <v>8000160003</v>
      </c>
      <c r="AA2422">
        <v>668.32431825290007</v>
      </c>
      <c r="AB2422" t="s">
        <v>41</v>
      </c>
      <c r="AC2422" t="s">
        <v>4340</v>
      </c>
      <c r="AD2422" t="s">
        <v>54</v>
      </c>
      <c r="AE2422" t="s">
        <v>65</v>
      </c>
      <c r="AF2422" t="s">
        <v>11088</v>
      </c>
    </row>
    <row r="2423" spans="1:32" x14ac:dyDescent="0.3">
      <c r="A2423" t="s">
        <v>11089</v>
      </c>
      <c r="B2423" t="s">
        <v>11090</v>
      </c>
      <c r="C2423" t="s">
        <v>11091</v>
      </c>
      <c r="D2423" t="s">
        <v>11092</v>
      </c>
      <c r="E2423" t="s">
        <v>1083</v>
      </c>
      <c r="F2423">
        <v>8</v>
      </c>
      <c r="G2423">
        <v>2022</v>
      </c>
      <c r="H2423" s="1">
        <v>44972.611778541665</v>
      </c>
      <c r="I2423" t="s">
        <v>8601</v>
      </c>
      <c r="J2423">
        <v>312.83999999999997</v>
      </c>
      <c r="K2423">
        <v>0</v>
      </c>
      <c r="L2423" t="s">
        <v>38</v>
      </c>
      <c r="M2423" t="s">
        <v>39</v>
      </c>
      <c r="N2423">
        <v>262.08999999999997</v>
      </c>
      <c r="Q2423">
        <v>54.52</v>
      </c>
      <c r="R2423" t="s">
        <v>52</v>
      </c>
      <c r="S2423">
        <v>44.244360999999998</v>
      </c>
      <c r="T2423">
        <v>-96.806360999999995</v>
      </c>
      <c r="U2423">
        <v>2.3374999999999999</v>
      </c>
      <c r="V2423">
        <v>1</v>
      </c>
      <c r="W2423">
        <v>5.5</v>
      </c>
      <c r="X2423">
        <v>3</v>
      </c>
      <c r="Y2423">
        <v>853.71</v>
      </c>
      <c r="Z2423">
        <v>46000106002</v>
      </c>
      <c r="AA2423">
        <v>675.60850700769993</v>
      </c>
      <c r="AB2423" t="s">
        <v>407</v>
      </c>
      <c r="AC2423" t="s">
        <v>54</v>
      </c>
      <c r="AD2423" t="s">
        <v>54</v>
      </c>
      <c r="AE2423" t="s">
        <v>73</v>
      </c>
      <c r="AF2423" t="s">
        <v>11093</v>
      </c>
    </row>
    <row r="2424" spans="1:32" x14ac:dyDescent="0.3">
      <c r="A2424" t="s">
        <v>11094</v>
      </c>
      <c r="B2424" t="s">
        <v>11095</v>
      </c>
      <c r="C2424" t="s">
        <v>11096</v>
      </c>
      <c r="D2424" t="s">
        <v>11097</v>
      </c>
      <c r="E2424" t="s">
        <v>36</v>
      </c>
      <c r="F2424">
        <v>9</v>
      </c>
      <c r="G2424">
        <v>2022</v>
      </c>
      <c r="H2424" s="1">
        <v>44960.595576493055</v>
      </c>
      <c r="I2424" t="s">
        <v>8601</v>
      </c>
      <c r="J2424">
        <v>312.60000000000002</v>
      </c>
      <c r="K2424">
        <v>0</v>
      </c>
      <c r="L2424" t="s">
        <v>38</v>
      </c>
      <c r="M2424" t="s">
        <v>51</v>
      </c>
      <c r="N2424">
        <v>312.60000000000002</v>
      </c>
      <c r="R2424" t="s">
        <v>52</v>
      </c>
      <c r="S2424">
        <v>35.102089999999997</v>
      </c>
      <c r="T2424">
        <v>-120.62509</v>
      </c>
      <c r="U2424">
        <v>0</v>
      </c>
      <c r="V2424">
        <v>1</v>
      </c>
      <c r="W2424">
        <v>5</v>
      </c>
      <c r="X2424">
        <v>0</v>
      </c>
      <c r="Y2424">
        <v>0</v>
      </c>
      <c r="Z2424">
        <v>6003081001</v>
      </c>
      <c r="AA2424">
        <v>1092.6283132200001</v>
      </c>
      <c r="AB2424" t="s">
        <v>407</v>
      </c>
      <c r="AC2424" t="s">
        <v>42</v>
      </c>
      <c r="AD2424" t="s">
        <v>54</v>
      </c>
      <c r="AE2424" t="s">
        <v>55</v>
      </c>
      <c r="AF2424" t="s">
        <v>11098</v>
      </c>
    </row>
    <row r="2425" spans="1:32" x14ac:dyDescent="0.3">
      <c r="A2425" t="s">
        <v>11099</v>
      </c>
      <c r="B2425" t="s">
        <v>11100</v>
      </c>
      <c r="C2425" t="s">
        <v>11101</v>
      </c>
      <c r="D2425" t="s">
        <v>9189</v>
      </c>
      <c r="E2425" t="s">
        <v>5199</v>
      </c>
      <c r="F2425">
        <v>9</v>
      </c>
      <c r="G2425">
        <v>2022</v>
      </c>
      <c r="H2425" s="1">
        <v>44974.8870465625</v>
      </c>
      <c r="I2425" t="s">
        <v>8601</v>
      </c>
      <c r="J2425">
        <v>309.3</v>
      </c>
      <c r="K2425">
        <v>0</v>
      </c>
      <c r="L2425" t="s">
        <v>38</v>
      </c>
      <c r="M2425" t="s">
        <v>79</v>
      </c>
      <c r="Q2425">
        <v>309.3</v>
      </c>
      <c r="R2425" t="s">
        <v>94</v>
      </c>
      <c r="S2425">
        <v>21.434221999999998</v>
      </c>
      <c r="T2425">
        <v>-158.182222</v>
      </c>
      <c r="U2425">
        <v>0</v>
      </c>
      <c r="V2425">
        <v>1</v>
      </c>
      <c r="W2425">
        <v>5.2</v>
      </c>
      <c r="X2425">
        <v>3.72</v>
      </c>
      <c r="Y2425">
        <v>0</v>
      </c>
      <c r="Z2425">
        <v>15000003022</v>
      </c>
      <c r="AB2425" t="s">
        <v>53</v>
      </c>
      <c r="AC2425" t="s">
        <v>54</v>
      </c>
      <c r="AD2425" t="s">
        <v>54</v>
      </c>
      <c r="AE2425" t="s">
        <v>73</v>
      </c>
      <c r="AF2425" t="s">
        <v>11102</v>
      </c>
    </row>
    <row r="2426" spans="1:32" x14ac:dyDescent="0.3">
      <c r="A2426" t="s">
        <v>11103</v>
      </c>
      <c r="B2426" t="s">
        <v>11104</v>
      </c>
      <c r="C2426" t="s">
        <v>11105</v>
      </c>
      <c r="D2426" t="s">
        <v>11106</v>
      </c>
      <c r="E2426" t="s">
        <v>854</v>
      </c>
      <c r="F2426">
        <v>8</v>
      </c>
      <c r="G2426">
        <v>2022</v>
      </c>
      <c r="H2426" s="1">
        <v>44992.62892815972</v>
      </c>
      <c r="I2426" t="s">
        <v>8601</v>
      </c>
      <c r="J2426">
        <v>308</v>
      </c>
      <c r="K2426">
        <v>0</v>
      </c>
      <c r="L2426" t="s">
        <v>38</v>
      </c>
      <c r="M2426" t="s">
        <v>79</v>
      </c>
      <c r="Q2426">
        <v>308</v>
      </c>
      <c r="R2426" t="s">
        <v>52</v>
      </c>
      <c r="S2426">
        <v>40.35472</v>
      </c>
      <c r="T2426">
        <v>-111.99935000000001</v>
      </c>
      <c r="Z2426">
        <v>49000980001</v>
      </c>
      <c r="AA2426">
        <v>1292.9435039770001</v>
      </c>
      <c r="AB2426" t="s">
        <v>54</v>
      </c>
      <c r="AC2426" t="s">
        <v>54</v>
      </c>
      <c r="AD2426" t="s">
        <v>54</v>
      </c>
      <c r="AE2426" t="s">
        <v>65</v>
      </c>
      <c r="AF2426" t="s">
        <v>11107</v>
      </c>
    </row>
    <row r="2427" spans="1:32" x14ac:dyDescent="0.3">
      <c r="A2427" t="s">
        <v>11108</v>
      </c>
      <c r="B2427" t="s">
        <v>11109</v>
      </c>
      <c r="C2427" t="s">
        <v>11109</v>
      </c>
      <c r="D2427" t="s">
        <v>11110</v>
      </c>
      <c r="E2427" t="s">
        <v>99</v>
      </c>
      <c r="F2427">
        <v>6</v>
      </c>
      <c r="G2427">
        <v>2022</v>
      </c>
      <c r="H2427" s="1">
        <v>44823.583926724539</v>
      </c>
      <c r="I2427" t="s">
        <v>8601</v>
      </c>
      <c r="J2427">
        <v>308</v>
      </c>
      <c r="K2427">
        <v>0</v>
      </c>
      <c r="L2427" t="s">
        <v>38</v>
      </c>
      <c r="M2427" t="s">
        <v>79</v>
      </c>
      <c r="Q2427">
        <v>308</v>
      </c>
      <c r="R2427" t="s">
        <v>94</v>
      </c>
      <c r="S2427">
        <v>32.199863000000001</v>
      </c>
      <c r="T2427">
        <v>-98.189206999999996</v>
      </c>
      <c r="U2427">
        <v>1.323416667</v>
      </c>
      <c r="V2427">
        <v>2</v>
      </c>
      <c r="W2427">
        <v>3</v>
      </c>
      <c r="X2427">
        <v>3</v>
      </c>
      <c r="Y2427">
        <v>476.35</v>
      </c>
      <c r="Z2427">
        <v>48003113001</v>
      </c>
      <c r="AA2427">
        <v>728.41887547999988</v>
      </c>
      <c r="AB2427" t="s">
        <v>118</v>
      </c>
      <c r="AC2427" t="s">
        <v>54</v>
      </c>
      <c r="AD2427" t="s">
        <v>54</v>
      </c>
      <c r="AE2427" t="s">
        <v>73</v>
      </c>
      <c r="AF2427" t="s">
        <v>11111</v>
      </c>
    </row>
    <row r="2428" spans="1:32" x14ac:dyDescent="0.3">
      <c r="A2428" t="s">
        <v>11112</v>
      </c>
      <c r="B2428" t="s">
        <v>11113</v>
      </c>
      <c r="C2428" t="s">
        <v>11113</v>
      </c>
      <c r="D2428" t="s">
        <v>10594</v>
      </c>
      <c r="E2428" t="s">
        <v>99</v>
      </c>
      <c r="F2428">
        <v>6</v>
      </c>
      <c r="G2428">
        <v>2022</v>
      </c>
      <c r="H2428" s="1">
        <v>44831.51935234954</v>
      </c>
      <c r="I2428" t="s">
        <v>8601</v>
      </c>
      <c r="J2428">
        <v>306.41000000000003</v>
      </c>
      <c r="K2428">
        <v>0</v>
      </c>
      <c r="L2428" t="s">
        <v>38</v>
      </c>
      <c r="M2428" t="s">
        <v>79</v>
      </c>
      <c r="Q2428">
        <v>306.41000000000003</v>
      </c>
      <c r="R2428" t="s">
        <v>94</v>
      </c>
      <c r="S2428">
        <v>27.722999999999999</v>
      </c>
      <c r="T2428">
        <v>-98.031028000000006</v>
      </c>
      <c r="U2428">
        <v>0.75266666699999996</v>
      </c>
      <c r="V2428">
        <v>1</v>
      </c>
      <c r="W2428">
        <v>2.6</v>
      </c>
      <c r="X2428">
        <v>0</v>
      </c>
      <c r="Y2428">
        <v>274.846</v>
      </c>
      <c r="AB2428" t="s">
        <v>118</v>
      </c>
      <c r="AC2428" t="s">
        <v>54</v>
      </c>
      <c r="AD2428" t="s">
        <v>54</v>
      </c>
      <c r="AE2428" t="s">
        <v>44</v>
      </c>
      <c r="AF2428" t="s">
        <v>11114</v>
      </c>
    </row>
    <row r="2429" spans="1:32" x14ac:dyDescent="0.3">
      <c r="A2429" t="s">
        <v>11115</v>
      </c>
      <c r="B2429" t="s">
        <v>11116</v>
      </c>
      <c r="C2429" t="s">
        <v>11117</v>
      </c>
      <c r="D2429" t="s">
        <v>11118</v>
      </c>
      <c r="E2429" t="s">
        <v>36</v>
      </c>
      <c r="F2429">
        <v>9</v>
      </c>
      <c r="G2429">
        <v>2022</v>
      </c>
      <c r="H2429" s="1">
        <v>44965.857915428242</v>
      </c>
      <c r="I2429" t="s">
        <v>8601</v>
      </c>
      <c r="J2429">
        <v>305.50720000000001</v>
      </c>
      <c r="K2429">
        <v>0</v>
      </c>
      <c r="L2429" t="s">
        <v>38</v>
      </c>
      <c r="M2429" t="s">
        <v>79</v>
      </c>
      <c r="Q2429">
        <v>305.50720000000001</v>
      </c>
      <c r="R2429" t="s">
        <v>52</v>
      </c>
      <c r="S2429">
        <v>37.472611000000001</v>
      </c>
      <c r="T2429">
        <v>-122.443639</v>
      </c>
      <c r="U2429">
        <v>1.3990833330000001</v>
      </c>
      <c r="V2429">
        <v>1</v>
      </c>
      <c r="W2429">
        <v>4</v>
      </c>
      <c r="X2429">
        <v>0</v>
      </c>
      <c r="Y2429">
        <v>510.98099999999999</v>
      </c>
      <c r="Z2429">
        <v>6002058001</v>
      </c>
      <c r="AA2429">
        <v>1019.786425672</v>
      </c>
      <c r="AB2429" t="s">
        <v>53</v>
      </c>
      <c r="AC2429" t="s">
        <v>42</v>
      </c>
      <c r="AD2429" t="s">
        <v>54</v>
      </c>
      <c r="AE2429" t="s">
        <v>73</v>
      </c>
      <c r="AF2429" t="s">
        <v>11119</v>
      </c>
    </row>
    <row r="2430" spans="1:32" x14ac:dyDescent="0.3">
      <c r="A2430" t="s">
        <v>11120</v>
      </c>
      <c r="B2430" t="s">
        <v>11121</v>
      </c>
      <c r="C2430" t="s">
        <v>11122</v>
      </c>
      <c r="D2430" t="s">
        <v>11123</v>
      </c>
      <c r="E2430" t="s">
        <v>259</v>
      </c>
      <c r="F2430">
        <v>7</v>
      </c>
      <c r="G2430">
        <v>2022</v>
      </c>
      <c r="H2430" s="1">
        <v>44974.610205439814</v>
      </c>
      <c r="I2430" t="s">
        <v>8601</v>
      </c>
      <c r="J2430">
        <v>304.10000000000002</v>
      </c>
      <c r="K2430">
        <v>0</v>
      </c>
      <c r="L2430" t="s">
        <v>38</v>
      </c>
      <c r="M2430" t="s">
        <v>51</v>
      </c>
      <c r="N2430">
        <v>304.10000000000002</v>
      </c>
      <c r="R2430" t="s">
        <v>52</v>
      </c>
      <c r="S2430">
        <v>42.535277999999998</v>
      </c>
      <c r="T2430">
        <v>-92.439722000000003</v>
      </c>
      <c r="U2430">
        <v>0</v>
      </c>
      <c r="V2430">
        <v>2</v>
      </c>
      <c r="W2430">
        <v>21.6</v>
      </c>
      <c r="X2430">
        <v>8.8000000000000007</v>
      </c>
      <c r="Y2430">
        <v>0</v>
      </c>
      <c r="Z2430">
        <v>19000133001</v>
      </c>
      <c r="AA2430">
        <v>2203.4670983270003</v>
      </c>
      <c r="AB2430" t="s">
        <v>53</v>
      </c>
      <c r="AC2430" t="s">
        <v>562</v>
      </c>
      <c r="AD2430" t="s">
        <v>54</v>
      </c>
      <c r="AE2430" t="s">
        <v>73</v>
      </c>
      <c r="AF2430" t="s">
        <v>11124</v>
      </c>
    </row>
    <row r="2431" spans="1:32" x14ac:dyDescent="0.3">
      <c r="A2431" t="s">
        <v>11125</v>
      </c>
      <c r="B2431" t="s">
        <v>11126</v>
      </c>
      <c r="C2431" t="s">
        <v>11127</v>
      </c>
      <c r="D2431" t="s">
        <v>3645</v>
      </c>
      <c r="E2431" t="s">
        <v>36</v>
      </c>
      <c r="F2431">
        <v>9</v>
      </c>
      <c r="G2431">
        <v>2022</v>
      </c>
      <c r="H2431" s="1">
        <v>44929.520219039354</v>
      </c>
      <c r="I2431" t="s">
        <v>8601</v>
      </c>
      <c r="J2431">
        <v>304.04000000000002</v>
      </c>
      <c r="K2431">
        <v>0</v>
      </c>
      <c r="L2431" t="s">
        <v>38</v>
      </c>
      <c r="M2431" t="s">
        <v>79</v>
      </c>
      <c r="Q2431">
        <v>304.04000000000002</v>
      </c>
      <c r="R2431" t="s">
        <v>52</v>
      </c>
      <c r="S2431">
        <v>35.383710000000001</v>
      </c>
      <c r="T2431">
        <v>-119.01523</v>
      </c>
      <c r="AB2431" t="s">
        <v>407</v>
      </c>
      <c r="AC2431" t="s">
        <v>54</v>
      </c>
      <c r="AD2431" t="s">
        <v>54</v>
      </c>
      <c r="AE2431" t="s">
        <v>44</v>
      </c>
      <c r="AF2431" t="s">
        <v>11128</v>
      </c>
    </row>
    <row r="2432" spans="1:32" x14ac:dyDescent="0.3">
      <c r="A2432" t="s">
        <v>11129</v>
      </c>
      <c r="B2432" t="s">
        <v>11130</v>
      </c>
      <c r="C2432" t="s">
        <v>11131</v>
      </c>
      <c r="D2432" t="s">
        <v>11132</v>
      </c>
      <c r="E2432" t="s">
        <v>253</v>
      </c>
      <c r="F2432">
        <v>5</v>
      </c>
      <c r="G2432">
        <v>2022</v>
      </c>
      <c r="H2432" s="1">
        <v>44944.421545717596</v>
      </c>
      <c r="I2432" t="s">
        <v>8601</v>
      </c>
      <c r="J2432">
        <v>303.81</v>
      </c>
      <c r="K2432">
        <v>0</v>
      </c>
      <c r="L2432" t="s">
        <v>38</v>
      </c>
      <c r="M2432" t="s">
        <v>51</v>
      </c>
      <c r="N2432">
        <v>303.81</v>
      </c>
      <c r="R2432" t="s">
        <v>52</v>
      </c>
      <c r="S2432">
        <v>41.499611000000002</v>
      </c>
      <c r="T2432">
        <v>-87.515861000000001</v>
      </c>
      <c r="U2432">
        <v>1.6266666670000001</v>
      </c>
      <c r="V2432">
        <v>1</v>
      </c>
      <c r="W2432">
        <v>2.6</v>
      </c>
      <c r="X2432">
        <v>2.6</v>
      </c>
      <c r="Y2432">
        <v>592.79</v>
      </c>
      <c r="Z2432">
        <v>18000103001</v>
      </c>
      <c r="AA2432">
        <v>715.67154515910011</v>
      </c>
      <c r="AB2432" t="s">
        <v>41</v>
      </c>
      <c r="AC2432" t="s">
        <v>54</v>
      </c>
      <c r="AD2432" t="s">
        <v>54</v>
      </c>
      <c r="AE2432" t="s">
        <v>73</v>
      </c>
      <c r="AF2432" t="s">
        <v>11133</v>
      </c>
    </row>
    <row r="2433" spans="1:32" x14ac:dyDescent="0.3">
      <c r="A2433" t="s">
        <v>11134</v>
      </c>
      <c r="B2433" t="s">
        <v>11135</v>
      </c>
      <c r="C2433" t="s">
        <v>11136</v>
      </c>
      <c r="D2433" t="s">
        <v>11137</v>
      </c>
      <c r="E2433" t="s">
        <v>117</v>
      </c>
      <c r="F2433">
        <v>5</v>
      </c>
      <c r="G2433">
        <v>2022</v>
      </c>
      <c r="H2433" s="1">
        <v>44973.511705682868</v>
      </c>
      <c r="I2433" t="s">
        <v>8601</v>
      </c>
      <c r="J2433">
        <v>301.73</v>
      </c>
      <c r="K2433">
        <v>0</v>
      </c>
      <c r="L2433" t="s">
        <v>38</v>
      </c>
      <c r="M2433" t="s">
        <v>51</v>
      </c>
      <c r="N2433">
        <v>301.73</v>
      </c>
      <c r="R2433" t="s">
        <v>52</v>
      </c>
      <c r="S2433">
        <v>41.54233</v>
      </c>
      <c r="T2433">
        <v>-87.894599999999997</v>
      </c>
      <c r="U2433">
        <v>2.1055833329999998</v>
      </c>
      <c r="V2433">
        <v>2</v>
      </c>
      <c r="W2433">
        <v>6.5</v>
      </c>
      <c r="X2433">
        <v>2.5</v>
      </c>
      <c r="Y2433">
        <v>767.60799999999995</v>
      </c>
      <c r="Z2433">
        <v>17000443001</v>
      </c>
      <c r="AA2433">
        <v>311.39906926770004</v>
      </c>
      <c r="AB2433" t="s">
        <v>41</v>
      </c>
      <c r="AC2433" t="s">
        <v>54</v>
      </c>
      <c r="AD2433" t="s">
        <v>54</v>
      </c>
      <c r="AE2433" t="s">
        <v>65</v>
      </c>
      <c r="AF2433" t="s">
        <v>11138</v>
      </c>
    </row>
    <row r="2434" spans="1:32" x14ac:dyDescent="0.3">
      <c r="A2434" t="s">
        <v>11139</v>
      </c>
      <c r="B2434" t="s">
        <v>11140</v>
      </c>
      <c r="C2434" t="s">
        <v>11141</v>
      </c>
      <c r="D2434" t="s">
        <v>10126</v>
      </c>
      <c r="E2434" t="s">
        <v>1023</v>
      </c>
      <c r="F2434">
        <v>8</v>
      </c>
      <c r="G2434">
        <v>2022</v>
      </c>
      <c r="H2434" s="1">
        <v>44973.461319826391</v>
      </c>
      <c r="I2434" t="s">
        <v>8601</v>
      </c>
      <c r="J2434">
        <v>295.63</v>
      </c>
      <c r="K2434">
        <v>0</v>
      </c>
      <c r="L2434" t="s">
        <v>38</v>
      </c>
      <c r="M2434" t="s">
        <v>39</v>
      </c>
      <c r="N2434">
        <v>160.16</v>
      </c>
      <c r="Q2434">
        <v>135.47</v>
      </c>
      <c r="R2434" t="s">
        <v>52</v>
      </c>
      <c r="S2434">
        <v>40.377389999999998</v>
      </c>
      <c r="T2434">
        <v>-104.69687</v>
      </c>
      <c r="U2434">
        <v>1.464083333</v>
      </c>
      <c r="V2434">
        <v>1</v>
      </c>
      <c r="W2434">
        <v>2.88</v>
      </c>
      <c r="X2434">
        <v>0</v>
      </c>
      <c r="Y2434">
        <v>534.303</v>
      </c>
      <c r="Z2434">
        <v>8000104001</v>
      </c>
      <c r="AA2434">
        <v>619.15604415799999</v>
      </c>
      <c r="AB2434" t="s">
        <v>54</v>
      </c>
      <c r="AC2434" t="s">
        <v>54</v>
      </c>
      <c r="AD2434" t="s">
        <v>54</v>
      </c>
      <c r="AE2434" t="s">
        <v>438</v>
      </c>
      <c r="AF2434" t="s">
        <v>11142</v>
      </c>
    </row>
    <row r="2435" spans="1:32" x14ac:dyDescent="0.3">
      <c r="A2435" t="s">
        <v>11143</v>
      </c>
      <c r="B2435" t="s">
        <v>11144</v>
      </c>
      <c r="C2435" t="s">
        <v>11145</v>
      </c>
      <c r="D2435" t="s">
        <v>11146</v>
      </c>
      <c r="E2435" t="s">
        <v>286</v>
      </c>
      <c r="F2435">
        <v>1</v>
      </c>
      <c r="G2435">
        <v>2022</v>
      </c>
      <c r="H2435" s="1">
        <v>44985.428361539351</v>
      </c>
      <c r="I2435" t="s">
        <v>8601</v>
      </c>
      <c r="J2435">
        <v>295.31</v>
      </c>
      <c r="K2435">
        <v>0</v>
      </c>
      <c r="L2435" t="s">
        <v>38</v>
      </c>
      <c r="M2435" t="s">
        <v>79</v>
      </c>
      <c r="Q2435">
        <v>295.31</v>
      </c>
      <c r="R2435" t="s">
        <v>52</v>
      </c>
      <c r="S2435">
        <v>42.841045000000001</v>
      </c>
      <c r="T2435">
        <v>-72.549205000000001</v>
      </c>
      <c r="U2435">
        <v>1.151666667</v>
      </c>
      <c r="V2435">
        <v>1</v>
      </c>
      <c r="W2435">
        <v>0</v>
      </c>
      <c r="X2435">
        <v>0</v>
      </c>
      <c r="Y2435">
        <v>420.09</v>
      </c>
      <c r="Z2435">
        <v>50000013001</v>
      </c>
      <c r="AA2435">
        <v>852.43218903047011</v>
      </c>
      <c r="AB2435" t="s">
        <v>53</v>
      </c>
      <c r="AC2435" t="s">
        <v>536</v>
      </c>
      <c r="AD2435" t="s">
        <v>54</v>
      </c>
      <c r="AE2435" t="s">
        <v>55</v>
      </c>
      <c r="AF2435" t="s">
        <v>11147</v>
      </c>
    </row>
    <row r="2436" spans="1:32" x14ac:dyDescent="0.3">
      <c r="A2436" t="s">
        <v>11148</v>
      </c>
      <c r="B2436" t="s">
        <v>11149</v>
      </c>
      <c r="C2436" t="s">
        <v>11150</v>
      </c>
      <c r="D2436" t="s">
        <v>11151</v>
      </c>
      <c r="E2436" t="s">
        <v>117</v>
      </c>
      <c r="F2436">
        <v>5</v>
      </c>
      <c r="G2436">
        <v>2022</v>
      </c>
      <c r="H2436" s="1">
        <v>44979.49417322917</v>
      </c>
      <c r="I2436" t="s">
        <v>8601</v>
      </c>
      <c r="J2436">
        <v>292.39999999999998</v>
      </c>
      <c r="K2436">
        <v>0</v>
      </c>
      <c r="L2436" t="s">
        <v>38</v>
      </c>
      <c r="M2436" t="s">
        <v>51</v>
      </c>
      <c r="N2436">
        <v>292.39999999999998</v>
      </c>
      <c r="R2436" t="s">
        <v>52</v>
      </c>
      <c r="S2436">
        <v>42.2669</v>
      </c>
      <c r="T2436">
        <v>-88.202267000000006</v>
      </c>
      <c r="U2436">
        <v>2.2016666660000004</v>
      </c>
      <c r="V2436">
        <v>2</v>
      </c>
      <c r="W2436">
        <v>5</v>
      </c>
      <c r="X2436">
        <v>2</v>
      </c>
      <c r="Y2436">
        <v>413.61799999999999</v>
      </c>
      <c r="Z2436">
        <v>17000524001</v>
      </c>
      <c r="AA2436">
        <v>1050.7442278799001</v>
      </c>
      <c r="AB2436" t="s">
        <v>41</v>
      </c>
      <c r="AC2436" t="s">
        <v>54</v>
      </c>
      <c r="AD2436" t="s">
        <v>54</v>
      </c>
      <c r="AE2436" t="s">
        <v>73</v>
      </c>
      <c r="AF2436" t="s">
        <v>11152</v>
      </c>
    </row>
    <row r="2437" spans="1:32" x14ac:dyDescent="0.3">
      <c r="A2437" t="s">
        <v>11153</v>
      </c>
      <c r="B2437" t="s">
        <v>11154</v>
      </c>
      <c r="C2437" t="s">
        <v>11155</v>
      </c>
      <c r="D2437" t="s">
        <v>11156</v>
      </c>
      <c r="E2437" t="s">
        <v>600</v>
      </c>
      <c r="F2437">
        <v>4</v>
      </c>
      <c r="G2437">
        <v>2022</v>
      </c>
      <c r="H2437" s="1">
        <v>44960.501732418983</v>
      </c>
      <c r="I2437" t="s">
        <v>8601</v>
      </c>
      <c r="J2437">
        <v>292.39</v>
      </c>
      <c r="K2437">
        <v>0</v>
      </c>
      <c r="L2437" t="s">
        <v>38</v>
      </c>
      <c r="M2437" t="s">
        <v>51</v>
      </c>
      <c r="N2437">
        <v>292.39</v>
      </c>
      <c r="R2437" t="s">
        <v>52</v>
      </c>
      <c r="S2437">
        <v>30.380279999999999</v>
      </c>
      <c r="T2437">
        <v>-86.358519999999999</v>
      </c>
      <c r="AB2437" t="s">
        <v>41</v>
      </c>
      <c r="AC2437" t="s">
        <v>54</v>
      </c>
      <c r="AD2437" t="s">
        <v>54</v>
      </c>
      <c r="AE2437" t="s">
        <v>73</v>
      </c>
      <c r="AF2437" t="s">
        <v>11157</v>
      </c>
    </row>
    <row r="2438" spans="1:32" x14ac:dyDescent="0.3">
      <c r="A2438" t="s">
        <v>11158</v>
      </c>
      <c r="B2438" t="s">
        <v>11159</v>
      </c>
      <c r="C2438" t="s">
        <v>11160</v>
      </c>
      <c r="D2438" t="s">
        <v>135</v>
      </c>
      <c r="E2438" t="s">
        <v>247</v>
      </c>
      <c r="F2438">
        <v>1</v>
      </c>
      <c r="G2438">
        <v>2022</v>
      </c>
      <c r="H2438" s="1">
        <v>44972.443608078705</v>
      </c>
      <c r="I2438" t="s">
        <v>8601</v>
      </c>
      <c r="J2438">
        <v>291.2</v>
      </c>
      <c r="K2438">
        <v>0</v>
      </c>
      <c r="L2438" t="s">
        <v>38</v>
      </c>
      <c r="M2438" t="s">
        <v>79</v>
      </c>
      <c r="Q2438">
        <v>291.2</v>
      </c>
      <c r="R2438" t="s">
        <v>94</v>
      </c>
      <c r="S2438">
        <v>42.430959999999999</v>
      </c>
      <c r="T2438">
        <v>-71.680824000000001</v>
      </c>
      <c r="Z2438">
        <v>25000048001</v>
      </c>
      <c r="AA2438">
        <v>866.81846182119989</v>
      </c>
      <c r="AB2438" t="s">
        <v>53</v>
      </c>
      <c r="AC2438" t="s">
        <v>54</v>
      </c>
      <c r="AD2438" t="s">
        <v>54</v>
      </c>
      <c r="AE2438" t="s">
        <v>73</v>
      </c>
      <c r="AF2438" t="s">
        <v>11161</v>
      </c>
    </row>
    <row r="2439" spans="1:32" x14ac:dyDescent="0.3">
      <c r="A2439" t="s">
        <v>11162</v>
      </c>
      <c r="B2439" t="s">
        <v>11163</v>
      </c>
      <c r="C2439" t="s">
        <v>11164</v>
      </c>
      <c r="D2439" t="s">
        <v>11162</v>
      </c>
      <c r="E2439" t="s">
        <v>437</v>
      </c>
      <c r="F2439">
        <v>5</v>
      </c>
      <c r="G2439">
        <v>2022</v>
      </c>
      <c r="H2439" s="1">
        <v>44963.597080520834</v>
      </c>
      <c r="I2439" t="s">
        <v>8601</v>
      </c>
      <c r="J2439">
        <v>291.2</v>
      </c>
      <c r="K2439">
        <v>0</v>
      </c>
      <c r="L2439" t="s">
        <v>38</v>
      </c>
      <c r="M2439" t="s">
        <v>51</v>
      </c>
      <c r="N2439">
        <v>291.2</v>
      </c>
      <c r="R2439" t="s">
        <v>52</v>
      </c>
      <c r="S2439">
        <v>47.466099999999997</v>
      </c>
      <c r="T2439">
        <v>-94.879199999999997</v>
      </c>
      <c r="U2439">
        <v>0.97750000000000004</v>
      </c>
      <c r="V2439">
        <v>1</v>
      </c>
      <c r="W2439">
        <v>2.5</v>
      </c>
      <c r="X2439">
        <v>2.5</v>
      </c>
      <c r="Y2439">
        <v>356.85399999999998</v>
      </c>
      <c r="Z2439">
        <v>27000006001</v>
      </c>
      <c r="AA2439">
        <v>861.71952969283996</v>
      </c>
      <c r="AB2439" t="s">
        <v>53</v>
      </c>
      <c r="AC2439" t="s">
        <v>42</v>
      </c>
      <c r="AD2439" t="s">
        <v>54</v>
      </c>
      <c r="AE2439" t="s">
        <v>55</v>
      </c>
      <c r="AF2439" t="s">
        <v>11165</v>
      </c>
    </row>
    <row r="2440" spans="1:32" x14ac:dyDescent="0.3">
      <c r="A2440" t="s">
        <v>11166</v>
      </c>
      <c r="B2440" t="s">
        <v>11167</v>
      </c>
      <c r="C2440" t="s">
        <v>11168</v>
      </c>
      <c r="D2440" t="s">
        <v>11169</v>
      </c>
      <c r="E2440" t="s">
        <v>192</v>
      </c>
      <c r="F2440">
        <v>4</v>
      </c>
      <c r="G2440">
        <v>2022</v>
      </c>
      <c r="H2440" s="1">
        <v>44985.404070983794</v>
      </c>
      <c r="I2440" t="s">
        <v>8601</v>
      </c>
      <c r="J2440">
        <v>290.83999999999997</v>
      </c>
      <c r="K2440">
        <v>0</v>
      </c>
      <c r="L2440" t="s">
        <v>38</v>
      </c>
      <c r="M2440" t="s">
        <v>51</v>
      </c>
      <c r="N2440">
        <v>290.83999999999997</v>
      </c>
      <c r="R2440" t="s">
        <v>52</v>
      </c>
      <c r="S2440">
        <v>33.990231999999999</v>
      </c>
      <c r="T2440">
        <v>-86.035837000000001</v>
      </c>
      <c r="U2440">
        <v>7.0583333329999993</v>
      </c>
      <c r="V2440">
        <v>3</v>
      </c>
      <c r="W2440">
        <v>11.32</v>
      </c>
      <c r="X2440">
        <v>6.6879999999999997</v>
      </c>
      <c r="Y2440">
        <v>2561.4560000000001</v>
      </c>
      <c r="Z2440">
        <v>1000067001</v>
      </c>
      <c r="AA2440">
        <v>3043.8803759120497</v>
      </c>
      <c r="AB2440" t="s">
        <v>53</v>
      </c>
      <c r="AC2440" t="s">
        <v>72</v>
      </c>
      <c r="AD2440" t="s">
        <v>54</v>
      </c>
      <c r="AE2440" t="s">
        <v>55</v>
      </c>
      <c r="AF2440" t="s">
        <v>11170</v>
      </c>
    </row>
    <row r="2441" spans="1:32" x14ac:dyDescent="0.3">
      <c r="A2441" t="s">
        <v>11171</v>
      </c>
      <c r="B2441" t="s">
        <v>11172</v>
      </c>
      <c r="C2441" t="s">
        <v>11172</v>
      </c>
      <c r="D2441" t="s">
        <v>11173</v>
      </c>
      <c r="E2441" t="s">
        <v>99</v>
      </c>
      <c r="F2441">
        <v>6</v>
      </c>
      <c r="G2441">
        <v>2022</v>
      </c>
      <c r="H2441" s="1">
        <v>44812.325799247687</v>
      </c>
      <c r="I2441" t="s">
        <v>8601</v>
      </c>
      <c r="J2441">
        <v>288.81</v>
      </c>
      <c r="K2441">
        <v>0</v>
      </c>
      <c r="L2441" t="s">
        <v>38</v>
      </c>
      <c r="M2441" t="s">
        <v>79</v>
      </c>
      <c r="Q2441">
        <v>288.81</v>
      </c>
      <c r="R2441" t="s">
        <v>52</v>
      </c>
      <c r="S2441">
        <v>32.417639000000001</v>
      </c>
      <c r="T2441">
        <v>-97.775306999999998</v>
      </c>
      <c r="U2441">
        <v>0.65283333300000002</v>
      </c>
      <c r="V2441">
        <v>1</v>
      </c>
      <c r="W2441">
        <v>2</v>
      </c>
      <c r="X2441">
        <v>2</v>
      </c>
      <c r="Y2441">
        <v>237.96799999999999</v>
      </c>
      <c r="Z2441">
        <v>48003084001</v>
      </c>
      <c r="AB2441" t="s">
        <v>41</v>
      </c>
      <c r="AC2441" t="s">
        <v>54</v>
      </c>
      <c r="AD2441" t="s">
        <v>54</v>
      </c>
      <c r="AE2441" t="s">
        <v>73</v>
      </c>
      <c r="AF2441" t="s">
        <v>11174</v>
      </c>
    </row>
    <row r="2442" spans="1:32" x14ac:dyDescent="0.3">
      <c r="A2442" t="s">
        <v>11175</v>
      </c>
      <c r="B2442" t="s">
        <v>11176</v>
      </c>
      <c r="C2442" t="s">
        <v>11176</v>
      </c>
      <c r="D2442" t="s">
        <v>11177</v>
      </c>
      <c r="E2442" t="s">
        <v>99</v>
      </c>
      <c r="F2442">
        <v>6</v>
      </c>
      <c r="G2442">
        <v>2022</v>
      </c>
      <c r="H2442" s="1">
        <v>44795.654613506944</v>
      </c>
      <c r="I2442" t="s">
        <v>8601</v>
      </c>
      <c r="J2442">
        <v>288.56</v>
      </c>
      <c r="K2442">
        <v>0</v>
      </c>
      <c r="L2442" t="s">
        <v>38</v>
      </c>
      <c r="M2442" t="s">
        <v>79</v>
      </c>
      <c r="Q2442">
        <v>288.56</v>
      </c>
      <c r="R2442" t="s">
        <v>52</v>
      </c>
      <c r="S2442">
        <v>26.175750000000001</v>
      </c>
      <c r="T2442">
        <v>-97.979944000000003</v>
      </c>
      <c r="U2442">
        <v>2.3208333329999999</v>
      </c>
      <c r="V2442">
        <v>1</v>
      </c>
      <c r="W2442">
        <v>4.9000000000000004</v>
      </c>
      <c r="X2442">
        <v>4.9000000000000004</v>
      </c>
      <c r="Y2442">
        <v>847.02</v>
      </c>
      <c r="Z2442">
        <v>48001124001</v>
      </c>
      <c r="AA2442">
        <v>1370.3380094967499</v>
      </c>
      <c r="AB2442" t="s">
        <v>177</v>
      </c>
      <c r="AC2442" t="s">
        <v>54</v>
      </c>
      <c r="AD2442" t="s">
        <v>54</v>
      </c>
      <c r="AE2442" t="s">
        <v>73</v>
      </c>
      <c r="AF2442" t="s">
        <v>11178</v>
      </c>
    </row>
    <row r="2443" spans="1:32" x14ac:dyDescent="0.3">
      <c r="A2443" t="s">
        <v>11179</v>
      </c>
      <c r="B2443" t="s">
        <v>11180</v>
      </c>
      <c r="C2443" t="s">
        <v>11181</v>
      </c>
      <c r="D2443" t="s">
        <v>11182</v>
      </c>
      <c r="E2443" t="s">
        <v>36</v>
      </c>
      <c r="F2443">
        <v>9</v>
      </c>
      <c r="G2443">
        <v>2022</v>
      </c>
      <c r="H2443" s="1">
        <v>45196.760370752316</v>
      </c>
      <c r="I2443" t="s">
        <v>8601</v>
      </c>
      <c r="J2443">
        <v>286.77999999999997</v>
      </c>
      <c r="K2443">
        <v>0</v>
      </c>
      <c r="L2443" t="s">
        <v>38</v>
      </c>
      <c r="M2443" t="s">
        <v>51</v>
      </c>
      <c r="N2443">
        <v>286.77999999999997</v>
      </c>
      <c r="R2443" t="s">
        <v>52</v>
      </c>
      <c r="S2443">
        <v>37.480432997685597</v>
      </c>
      <c r="T2443">
        <v>-121.120930474861</v>
      </c>
      <c r="Z2443">
        <v>6005126001</v>
      </c>
      <c r="AA2443">
        <v>409.73561745749998</v>
      </c>
      <c r="AB2443" t="s">
        <v>1420</v>
      </c>
      <c r="AC2443" t="s">
        <v>72</v>
      </c>
      <c r="AD2443" t="s">
        <v>54</v>
      </c>
      <c r="AE2443" t="s">
        <v>73</v>
      </c>
      <c r="AF2443" t="s">
        <v>11183</v>
      </c>
    </row>
    <row r="2444" spans="1:32" x14ac:dyDescent="0.3">
      <c r="A2444" t="s">
        <v>11184</v>
      </c>
      <c r="B2444" t="s">
        <v>11185</v>
      </c>
      <c r="C2444" t="s">
        <v>11186</v>
      </c>
      <c r="D2444" t="s">
        <v>11187</v>
      </c>
      <c r="E2444" t="s">
        <v>629</v>
      </c>
      <c r="F2444">
        <v>6</v>
      </c>
      <c r="G2444">
        <v>2022</v>
      </c>
      <c r="H2444" s="1">
        <v>44995.729366250001</v>
      </c>
      <c r="I2444" t="s">
        <v>8601</v>
      </c>
      <c r="J2444">
        <v>285</v>
      </c>
      <c r="K2444">
        <v>0</v>
      </c>
      <c r="L2444" t="s">
        <v>38</v>
      </c>
      <c r="M2444" t="s">
        <v>473</v>
      </c>
      <c r="N2444">
        <v>286</v>
      </c>
      <c r="Q2444">
        <v>286</v>
      </c>
      <c r="R2444" t="s">
        <v>86</v>
      </c>
      <c r="S2444">
        <v>32.858161000000003</v>
      </c>
      <c r="T2444">
        <v>-104.360985</v>
      </c>
      <c r="U2444">
        <v>0.55333333299999998</v>
      </c>
      <c r="V2444">
        <v>1</v>
      </c>
      <c r="W2444">
        <v>1</v>
      </c>
      <c r="X2444">
        <v>0</v>
      </c>
      <c r="Y2444">
        <v>200.37</v>
      </c>
      <c r="Z2444">
        <v>35000022001</v>
      </c>
      <c r="AA2444">
        <v>642.82965761109995</v>
      </c>
      <c r="AB2444" t="s">
        <v>41</v>
      </c>
      <c r="AC2444" t="s">
        <v>144</v>
      </c>
      <c r="AD2444" t="s">
        <v>43</v>
      </c>
      <c r="AE2444" t="s">
        <v>73</v>
      </c>
      <c r="AF2444" t="s">
        <v>11188</v>
      </c>
    </row>
    <row r="2445" spans="1:32" x14ac:dyDescent="0.3">
      <c r="A2445" t="s">
        <v>11189</v>
      </c>
      <c r="B2445" t="s">
        <v>11190</v>
      </c>
      <c r="C2445" t="s">
        <v>11191</v>
      </c>
      <c r="D2445" t="s">
        <v>11192</v>
      </c>
      <c r="E2445" t="s">
        <v>159</v>
      </c>
      <c r="F2445">
        <v>10</v>
      </c>
      <c r="G2445">
        <v>2022</v>
      </c>
      <c r="H2445" s="1">
        <v>44956.657445891207</v>
      </c>
      <c r="I2445" t="s">
        <v>8601</v>
      </c>
      <c r="J2445">
        <v>281.5</v>
      </c>
      <c r="K2445">
        <v>0</v>
      </c>
      <c r="L2445" t="s">
        <v>38</v>
      </c>
      <c r="M2445" t="s">
        <v>51</v>
      </c>
      <c r="N2445">
        <v>281.5</v>
      </c>
      <c r="R2445" t="s">
        <v>52</v>
      </c>
      <c r="S2445">
        <v>47.490988999999999</v>
      </c>
      <c r="T2445">
        <v>-122.36102099999999</v>
      </c>
      <c r="U2445">
        <v>0</v>
      </c>
      <c r="V2445">
        <v>1</v>
      </c>
      <c r="W2445">
        <v>24.3</v>
      </c>
      <c r="X2445">
        <v>0</v>
      </c>
      <c r="Y2445">
        <v>0</v>
      </c>
      <c r="Z2445">
        <v>53001211002</v>
      </c>
      <c r="AA2445">
        <v>1689.9317911136</v>
      </c>
      <c r="AB2445" t="s">
        <v>53</v>
      </c>
      <c r="AC2445" t="s">
        <v>42</v>
      </c>
      <c r="AD2445" t="s">
        <v>54</v>
      </c>
      <c r="AE2445" t="s">
        <v>55</v>
      </c>
      <c r="AF2445" t="s">
        <v>11193</v>
      </c>
    </row>
    <row r="2446" spans="1:32" x14ac:dyDescent="0.3">
      <c r="A2446" t="s">
        <v>11194</v>
      </c>
      <c r="B2446" t="s">
        <v>11195</v>
      </c>
      <c r="C2446" t="s">
        <v>11196</v>
      </c>
      <c r="D2446" t="s">
        <v>11197</v>
      </c>
      <c r="E2446" t="s">
        <v>213</v>
      </c>
      <c r="F2446">
        <v>3</v>
      </c>
      <c r="G2446">
        <v>2022</v>
      </c>
      <c r="H2446" s="1">
        <v>44935.533442337961</v>
      </c>
      <c r="I2446" t="s">
        <v>8601</v>
      </c>
      <c r="J2446">
        <v>281.2</v>
      </c>
      <c r="K2446">
        <v>0</v>
      </c>
      <c r="L2446" t="s">
        <v>38</v>
      </c>
      <c r="M2446" t="s">
        <v>79</v>
      </c>
      <c r="Q2446">
        <v>284.8</v>
      </c>
      <c r="R2446" t="s">
        <v>52</v>
      </c>
      <c r="S2446">
        <v>40.854619999999997</v>
      </c>
      <c r="T2446">
        <v>-76.794589999999999</v>
      </c>
      <c r="U2446">
        <v>2.3493333330000001</v>
      </c>
      <c r="V2446">
        <v>1</v>
      </c>
      <c r="W2446">
        <v>4.2</v>
      </c>
      <c r="X2446">
        <v>0</v>
      </c>
      <c r="Y2446">
        <v>856.24400000000003</v>
      </c>
      <c r="Z2446">
        <v>42004008001</v>
      </c>
      <c r="AA2446">
        <v>1160.0070592018999</v>
      </c>
      <c r="AB2446" t="s">
        <v>41</v>
      </c>
      <c r="AC2446" t="s">
        <v>54</v>
      </c>
      <c r="AD2446" t="s">
        <v>54</v>
      </c>
      <c r="AE2446" t="s">
        <v>55</v>
      </c>
      <c r="AF2446" t="s">
        <v>11198</v>
      </c>
    </row>
    <row r="2447" spans="1:32" x14ac:dyDescent="0.3">
      <c r="A2447" t="s">
        <v>11199</v>
      </c>
      <c r="B2447" t="s">
        <v>11200</v>
      </c>
      <c r="C2447" t="s">
        <v>11201</v>
      </c>
      <c r="D2447" t="s">
        <v>847</v>
      </c>
      <c r="E2447" t="s">
        <v>726</v>
      </c>
      <c r="F2447">
        <v>6</v>
      </c>
      <c r="G2447">
        <v>2022</v>
      </c>
      <c r="H2447" s="1">
        <v>44963.451629305557</v>
      </c>
      <c r="I2447" t="s">
        <v>8601</v>
      </c>
      <c r="J2447">
        <v>278.45</v>
      </c>
      <c r="K2447">
        <v>0</v>
      </c>
      <c r="L2447" t="s">
        <v>38</v>
      </c>
      <c r="M2447" t="s">
        <v>79</v>
      </c>
      <c r="Q2447">
        <v>278.45</v>
      </c>
      <c r="R2447" t="s">
        <v>52</v>
      </c>
      <c r="S2447">
        <v>33.591110999999998</v>
      </c>
      <c r="T2447">
        <v>-92.83</v>
      </c>
      <c r="U2447">
        <v>2.29</v>
      </c>
      <c r="V2447">
        <v>1</v>
      </c>
      <c r="W2447">
        <v>3.5</v>
      </c>
      <c r="X2447">
        <v>2.42</v>
      </c>
      <c r="Y2447">
        <v>831.8</v>
      </c>
      <c r="Z2447">
        <v>5000015001</v>
      </c>
      <c r="AA2447">
        <v>944.39507205982</v>
      </c>
      <c r="AB2447" t="s">
        <v>118</v>
      </c>
      <c r="AC2447" t="s">
        <v>64</v>
      </c>
      <c r="AD2447" t="s">
        <v>54</v>
      </c>
      <c r="AE2447" t="s">
        <v>54</v>
      </c>
      <c r="AF2447" t="s">
        <v>11202</v>
      </c>
    </row>
    <row r="2448" spans="1:32" x14ac:dyDescent="0.3">
      <c r="A2448" t="s">
        <v>11203</v>
      </c>
      <c r="B2448" t="s">
        <v>11204</v>
      </c>
      <c r="C2448" t="s">
        <v>11205</v>
      </c>
      <c r="D2448" t="s">
        <v>11206</v>
      </c>
      <c r="E2448" t="s">
        <v>867</v>
      </c>
      <c r="F2448">
        <v>10</v>
      </c>
      <c r="G2448">
        <v>2022</v>
      </c>
      <c r="H2448" s="1">
        <v>44949.819812407404</v>
      </c>
      <c r="I2448" t="s">
        <v>8601</v>
      </c>
      <c r="J2448">
        <v>274.89999999999998</v>
      </c>
      <c r="K2448">
        <v>0</v>
      </c>
      <c r="L2448" t="s">
        <v>38</v>
      </c>
      <c r="M2448" t="s">
        <v>51</v>
      </c>
      <c r="N2448">
        <v>230</v>
      </c>
      <c r="R2448" t="s">
        <v>214</v>
      </c>
      <c r="S2448">
        <v>57.805067000000001</v>
      </c>
      <c r="T2448">
        <v>-152.355448</v>
      </c>
      <c r="U2448">
        <v>1.6675</v>
      </c>
      <c r="V2448">
        <v>1</v>
      </c>
      <c r="W2448">
        <v>6.2</v>
      </c>
      <c r="X2448">
        <v>0</v>
      </c>
      <c r="Y2448">
        <v>608.17999999999995</v>
      </c>
      <c r="AB2448" t="s">
        <v>54</v>
      </c>
      <c r="AC2448" t="s">
        <v>54</v>
      </c>
      <c r="AD2448" t="s">
        <v>43</v>
      </c>
      <c r="AE2448" t="s">
        <v>65</v>
      </c>
      <c r="AF2448" t="s">
        <v>11207</v>
      </c>
    </row>
    <row r="2449" spans="1:32" x14ac:dyDescent="0.3">
      <c r="A2449" t="s">
        <v>11208</v>
      </c>
      <c r="B2449" t="s">
        <v>11209</v>
      </c>
      <c r="C2449" t="s">
        <v>11210</v>
      </c>
      <c r="D2449" t="s">
        <v>11208</v>
      </c>
      <c r="E2449" t="s">
        <v>1083</v>
      </c>
      <c r="F2449">
        <v>8</v>
      </c>
      <c r="G2449">
        <v>2022</v>
      </c>
      <c r="H2449" s="1">
        <v>44951.5025665625</v>
      </c>
      <c r="I2449" t="s">
        <v>8601</v>
      </c>
      <c r="J2449">
        <v>272.98099999999999</v>
      </c>
      <c r="K2449">
        <v>0</v>
      </c>
      <c r="L2449" t="s">
        <v>38</v>
      </c>
      <c r="M2449" t="s">
        <v>79</v>
      </c>
      <c r="Q2449">
        <v>272.98099999999999</v>
      </c>
      <c r="R2449" t="s">
        <v>52</v>
      </c>
      <c r="S2449">
        <v>44.900055000000002</v>
      </c>
      <c r="T2449">
        <v>-97.111086</v>
      </c>
      <c r="U2449">
        <v>3.2650000000000001</v>
      </c>
      <c r="V2449">
        <v>1</v>
      </c>
      <c r="W2449">
        <v>4</v>
      </c>
      <c r="X2449">
        <v>4</v>
      </c>
      <c r="Y2449">
        <v>1192.6199999999999</v>
      </c>
      <c r="AB2449" t="s">
        <v>53</v>
      </c>
      <c r="AC2449" t="s">
        <v>64</v>
      </c>
      <c r="AD2449" t="s">
        <v>54</v>
      </c>
      <c r="AE2449" t="s">
        <v>73</v>
      </c>
      <c r="AF2449" t="s">
        <v>11211</v>
      </c>
    </row>
    <row r="2450" spans="1:32" x14ac:dyDescent="0.3">
      <c r="A2450" t="s">
        <v>11212</v>
      </c>
      <c r="B2450" t="s">
        <v>11213</v>
      </c>
      <c r="C2450" t="s">
        <v>11214</v>
      </c>
      <c r="D2450" t="s">
        <v>11215</v>
      </c>
      <c r="E2450" t="s">
        <v>192</v>
      </c>
      <c r="F2450">
        <v>4</v>
      </c>
      <c r="G2450">
        <v>2022</v>
      </c>
      <c r="H2450" s="1">
        <v>44973.450117685185</v>
      </c>
      <c r="I2450" t="s">
        <v>8601</v>
      </c>
      <c r="J2450">
        <v>270.87</v>
      </c>
      <c r="K2450">
        <v>0</v>
      </c>
      <c r="L2450" t="s">
        <v>38</v>
      </c>
      <c r="M2450" t="s">
        <v>51</v>
      </c>
      <c r="N2450">
        <v>270.87</v>
      </c>
      <c r="R2450" t="s">
        <v>52</v>
      </c>
      <c r="S2450">
        <v>33.214399999999998</v>
      </c>
      <c r="T2450">
        <v>-87.588300000000004</v>
      </c>
      <c r="U2450">
        <v>3.1716666670000002</v>
      </c>
      <c r="V2450">
        <v>1</v>
      </c>
      <c r="W2450">
        <v>5</v>
      </c>
      <c r="X2450">
        <v>3.27</v>
      </c>
      <c r="Y2450">
        <v>1157.48</v>
      </c>
      <c r="Z2450">
        <v>1000123001</v>
      </c>
      <c r="AA2450">
        <v>1365.785391525</v>
      </c>
      <c r="AB2450" t="s">
        <v>1420</v>
      </c>
      <c r="AC2450" t="s">
        <v>54</v>
      </c>
      <c r="AD2450" t="s">
        <v>54</v>
      </c>
      <c r="AE2450" t="s">
        <v>54</v>
      </c>
      <c r="AF2450" t="s">
        <v>11216</v>
      </c>
    </row>
    <row r="2451" spans="1:32" x14ac:dyDescent="0.3">
      <c r="A2451" t="s">
        <v>11217</v>
      </c>
      <c r="B2451" t="s">
        <v>11218</v>
      </c>
      <c r="C2451" t="s">
        <v>11219</v>
      </c>
      <c r="D2451" t="s">
        <v>2773</v>
      </c>
      <c r="E2451" t="s">
        <v>951</v>
      </c>
      <c r="F2451">
        <v>1</v>
      </c>
      <c r="G2451">
        <v>2022</v>
      </c>
      <c r="H2451" s="1">
        <v>44963.413553009261</v>
      </c>
      <c r="I2451" t="s">
        <v>8601</v>
      </c>
      <c r="J2451">
        <v>270.08999999999997</v>
      </c>
      <c r="K2451">
        <v>0</v>
      </c>
      <c r="L2451" t="s">
        <v>38</v>
      </c>
      <c r="M2451" t="s">
        <v>51</v>
      </c>
      <c r="N2451">
        <v>270.08999999999997</v>
      </c>
      <c r="R2451" t="s">
        <v>52</v>
      </c>
      <c r="S2451">
        <v>43.412826000000003</v>
      </c>
      <c r="T2451">
        <v>-71.652101999999999</v>
      </c>
      <c r="U2451">
        <v>5.6728333329999998</v>
      </c>
      <c r="V2451">
        <v>1</v>
      </c>
      <c r="W2451">
        <v>11.5</v>
      </c>
      <c r="X2451">
        <v>0</v>
      </c>
      <c r="Y2451">
        <v>2068.6019999999999</v>
      </c>
      <c r="Z2451">
        <v>33000100003</v>
      </c>
      <c r="AA2451">
        <v>3252.3902790182001</v>
      </c>
      <c r="AB2451" t="s">
        <v>41</v>
      </c>
      <c r="AC2451" t="s">
        <v>54</v>
      </c>
      <c r="AD2451" t="s">
        <v>43</v>
      </c>
      <c r="AE2451" t="s">
        <v>55</v>
      </c>
      <c r="AF2451" t="s">
        <v>11220</v>
      </c>
    </row>
    <row r="2452" spans="1:32" x14ac:dyDescent="0.3">
      <c r="A2452" t="s">
        <v>11221</v>
      </c>
      <c r="B2452" t="s">
        <v>11222</v>
      </c>
      <c r="C2452" t="s">
        <v>11223</v>
      </c>
      <c r="D2452" t="s">
        <v>11224</v>
      </c>
      <c r="E2452" t="s">
        <v>525</v>
      </c>
      <c r="F2452">
        <v>2</v>
      </c>
      <c r="G2452">
        <v>2022</v>
      </c>
      <c r="H2452" s="1">
        <v>44967.584657372689</v>
      </c>
      <c r="I2452" t="s">
        <v>8601</v>
      </c>
      <c r="J2452">
        <v>269.33999999999997</v>
      </c>
      <c r="K2452">
        <v>0</v>
      </c>
      <c r="L2452" t="s">
        <v>38</v>
      </c>
      <c r="M2452" t="s">
        <v>79</v>
      </c>
      <c r="Q2452">
        <v>269.33999999999997</v>
      </c>
      <c r="R2452" t="s">
        <v>94</v>
      </c>
      <c r="S2452">
        <v>40.818429999999999</v>
      </c>
      <c r="T2452">
        <v>-74.830950000000001</v>
      </c>
      <c r="U2452">
        <v>1.9904583330000001</v>
      </c>
      <c r="V2452">
        <v>1</v>
      </c>
      <c r="W2452">
        <v>3.3</v>
      </c>
      <c r="X2452">
        <v>2.14</v>
      </c>
      <c r="Y2452">
        <v>725.91849999999999</v>
      </c>
      <c r="Z2452">
        <v>34008041001</v>
      </c>
      <c r="AA2452">
        <v>928.73406623700021</v>
      </c>
      <c r="AB2452" t="s">
        <v>53</v>
      </c>
      <c r="AC2452" t="s">
        <v>54</v>
      </c>
      <c r="AD2452" t="s">
        <v>54</v>
      </c>
      <c r="AE2452" t="s">
        <v>73</v>
      </c>
      <c r="AF2452" t="s">
        <v>11225</v>
      </c>
    </row>
    <row r="2453" spans="1:32" x14ac:dyDescent="0.3">
      <c r="A2453" t="s">
        <v>11226</v>
      </c>
      <c r="B2453" t="s">
        <v>11227</v>
      </c>
      <c r="C2453" t="s">
        <v>11228</v>
      </c>
      <c r="D2453" t="s">
        <v>11229</v>
      </c>
      <c r="E2453" t="s">
        <v>600</v>
      </c>
      <c r="F2453">
        <v>4</v>
      </c>
      <c r="G2453">
        <v>2022</v>
      </c>
      <c r="H2453" s="1">
        <v>44971.63844234954</v>
      </c>
      <c r="I2453" t="s">
        <v>8601</v>
      </c>
      <c r="J2453">
        <v>267.69</v>
      </c>
      <c r="K2453">
        <v>0</v>
      </c>
      <c r="L2453" t="s">
        <v>38</v>
      </c>
      <c r="M2453" t="s">
        <v>51</v>
      </c>
      <c r="N2453">
        <v>267.69</v>
      </c>
      <c r="R2453" t="s">
        <v>52</v>
      </c>
      <c r="S2453">
        <v>26.245100000000001</v>
      </c>
      <c r="T2453">
        <v>-80.262180000000001</v>
      </c>
      <c r="Z2453">
        <v>12000001039</v>
      </c>
      <c r="AA2453">
        <v>1824.6892830774</v>
      </c>
      <c r="AB2453" t="s">
        <v>41</v>
      </c>
      <c r="AC2453" t="s">
        <v>54</v>
      </c>
      <c r="AD2453" t="s">
        <v>54</v>
      </c>
      <c r="AE2453" t="s">
        <v>73</v>
      </c>
      <c r="AF2453" t="s">
        <v>11230</v>
      </c>
    </row>
    <row r="2454" spans="1:32" x14ac:dyDescent="0.3">
      <c r="A2454" t="s">
        <v>11231</v>
      </c>
      <c r="B2454" t="s">
        <v>11232</v>
      </c>
      <c r="C2454" t="s">
        <v>11233</v>
      </c>
      <c r="D2454" t="s">
        <v>11234</v>
      </c>
      <c r="E2454" t="s">
        <v>117</v>
      </c>
      <c r="F2454">
        <v>5</v>
      </c>
      <c r="G2454">
        <v>2022</v>
      </c>
      <c r="H2454" s="1">
        <v>44959.592429756944</v>
      </c>
      <c r="I2454" t="s">
        <v>8601</v>
      </c>
      <c r="J2454">
        <v>266.267</v>
      </c>
      <c r="K2454">
        <v>0</v>
      </c>
      <c r="L2454" t="s">
        <v>38</v>
      </c>
      <c r="M2454" t="s">
        <v>51</v>
      </c>
      <c r="N2454">
        <v>266.267</v>
      </c>
      <c r="R2454" t="s">
        <v>52</v>
      </c>
      <c r="S2454">
        <v>42.26088</v>
      </c>
      <c r="T2454">
        <v>-88.149339999999995</v>
      </c>
      <c r="U2454">
        <v>0</v>
      </c>
      <c r="V2454">
        <v>4</v>
      </c>
      <c r="W2454">
        <v>5.9630000000000001</v>
      </c>
      <c r="X2454">
        <v>1.9</v>
      </c>
      <c r="Y2454">
        <v>0</v>
      </c>
      <c r="Z2454">
        <v>17000134001</v>
      </c>
      <c r="AB2454" t="s">
        <v>41</v>
      </c>
      <c r="AC2454" t="s">
        <v>64</v>
      </c>
      <c r="AD2454" t="s">
        <v>54</v>
      </c>
      <c r="AE2454" t="s">
        <v>65</v>
      </c>
      <c r="AF2454" t="s">
        <v>11235</v>
      </c>
    </row>
    <row r="2455" spans="1:32" x14ac:dyDescent="0.3">
      <c r="A2455" t="s">
        <v>11236</v>
      </c>
      <c r="B2455" t="s">
        <v>11237</v>
      </c>
      <c r="C2455" t="s">
        <v>11238</v>
      </c>
      <c r="D2455" t="s">
        <v>11239</v>
      </c>
      <c r="E2455" t="s">
        <v>117</v>
      </c>
      <c r="F2455">
        <v>5</v>
      </c>
      <c r="G2455">
        <v>2022</v>
      </c>
      <c r="H2455" s="1">
        <v>44960.484120578702</v>
      </c>
      <c r="I2455" t="s">
        <v>8601</v>
      </c>
      <c r="J2455">
        <v>265.60000000000002</v>
      </c>
      <c r="K2455">
        <v>0</v>
      </c>
      <c r="L2455" t="s">
        <v>38</v>
      </c>
      <c r="M2455" t="s">
        <v>51</v>
      </c>
      <c r="N2455">
        <v>300.89999999999998</v>
      </c>
      <c r="R2455" t="s">
        <v>52</v>
      </c>
      <c r="S2455">
        <v>42.16</v>
      </c>
      <c r="T2455">
        <v>-87.854699999999994</v>
      </c>
      <c r="U2455">
        <v>2.4366666669999999</v>
      </c>
      <c r="V2455">
        <v>5</v>
      </c>
      <c r="W2455">
        <v>8</v>
      </c>
      <c r="X2455">
        <v>3.5</v>
      </c>
      <c r="Y2455">
        <v>888.78</v>
      </c>
      <c r="Z2455">
        <v>17000539001</v>
      </c>
      <c r="AA2455">
        <v>1183.6806726550001</v>
      </c>
      <c r="AB2455" t="s">
        <v>41</v>
      </c>
      <c r="AC2455" t="s">
        <v>54</v>
      </c>
      <c r="AD2455" t="s">
        <v>54</v>
      </c>
      <c r="AE2455" t="s">
        <v>73</v>
      </c>
      <c r="AF2455" t="s">
        <v>11240</v>
      </c>
    </row>
    <row r="2456" spans="1:32" x14ac:dyDescent="0.3">
      <c r="A2456" t="s">
        <v>11241</v>
      </c>
      <c r="B2456" t="s">
        <v>11242</v>
      </c>
      <c r="C2456" t="s">
        <v>11243</v>
      </c>
      <c r="D2456" t="s">
        <v>11244</v>
      </c>
      <c r="E2456" t="s">
        <v>543</v>
      </c>
      <c r="F2456">
        <v>7</v>
      </c>
      <c r="G2456">
        <v>2022</v>
      </c>
      <c r="H2456" s="1">
        <v>44945.476150393515</v>
      </c>
      <c r="I2456" t="s">
        <v>8601</v>
      </c>
      <c r="J2456">
        <v>264.27463260000002</v>
      </c>
      <c r="K2456">
        <v>0</v>
      </c>
      <c r="L2456" t="s">
        <v>38</v>
      </c>
      <c r="M2456" t="s">
        <v>39</v>
      </c>
      <c r="N2456">
        <v>220.20376769999999</v>
      </c>
      <c r="Q2456">
        <v>0.48038279499999997</v>
      </c>
      <c r="R2456" t="s">
        <v>561</v>
      </c>
      <c r="S2456">
        <v>36.869444000000001</v>
      </c>
      <c r="T2456">
        <v>-89.566249999999997</v>
      </c>
      <c r="U2456">
        <v>2.2160833329999998</v>
      </c>
      <c r="V2456">
        <v>1</v>
      </c>
      <c r="W2456">
        <v>0</v>
      </c>
      <c r="X2456">
        <v>0</v>
      </c>
      <c r="Y2456">
        <v>808.48800000000006</v>
      </c>
      <c r="Z2456">
        <v>29001025001</v>
      </c>
      <c r="AA2456">
        <v>1362.1432971475999</v>
      </c>
      <c r="AB2456" t="s">
        <v>53</v>
      </c>
      <c r="AC2456" t="s">
        <v>54</v>
      </c>
      <c r="AD2456" t="s">
        <v>54</v>
      </c>
      <c r="AE2456" t="s">
        <v>44</v>
      </c>
      <c r="AF2456" t="s">
        <v>11245</v>
      </c>
    </row>
    <row r="2457" spans="1:32" x14ac:dyDescent="0.3">
      <c r="A2457" t="s">
        <v>11246</v>
      </c>
      <c r="B2457" t="s">
        <v>11247</v>
      </c>
      <c r="C2457" t="s">
        <v>11248</v>
      </c>
      <c r="D2457" t="s">
        <v>1454</v>
      </c>
      <c r="E2457" t="s">
        <v>207</v>
      </c>
      <c r="F2457">
        <v>4</v>
      </c>
      <c r="G2457">
        <v>2022</v>
      </c>
      <c r="H2457" s="1">
        <v>44956.686829814818</v>
      </c>
      <c r="I2457" t="s">
        <v>8601</v>
      </c>
      <c r="J2457">
        <v>264</v>
      </c>
      <c r="K2457">
        <v>0</v>
      </c>
      <c r="L2457" t="s">
        <v>38</v>
      </c>
      <c r="M2457" t="s">
        <v>51</v>
      </c>
      <c r="N2457">
        <v>264.33</v>
      </c>
      <c r="R2457" t="s">
        <v>52</v>
      </c>
      <c r="S2457">
        <v>35.4833</v>
      </c>
      <c r="T2457">
        <v>-86.097160000000002</v>
      </c>
      <c r="U2457">
        <v>2.8014999999999999</v>
      </c>
      <c r="V2457">
        <v>1</v>
      </c>
      <c r="W2457">
        <v>4.3</v>
      </c>
      <c r="X2457">
        <v>2.94</v>
      </c>
      <c r="Y2457">
        <v>1020.721</v>
      </c>
      <c r="Z2457">
        <v>47000895001</v>
      </c>
      <c r="AA2457">
        <v>1147.259728881</v>
      </c>
      <c r="AB2457" t="s">
        <v>41</v>
      </c>
      <c r="AC2457" t="s">
        <v>54</v>
      </c>
      <c r="AD2457" t="s">
        <v>54</v>
      </c>
      <c r="AE2457" t="s">
        <v>73</v>
      </c>
      <c r="AF2457" t="s">
        <v>11249</v>
      </c>
    </row>
    <row r="2458" spans="1:32" x14ac:dyDescent="0.3">
      <c r="A2458" t="s">
        <v>11250</v>
      </c>
      <c r="B2458" t="s">
        <v>11251</v>
      </c>
      <c r="C2458" t="s">
        <v>11252</v>
      </c>
      <c r="D2458" t="s">
        <v>11253</v>
      </c>
      <c r="E2458" t="s">
        <v>117</v>
      </c>
      <c r="F2458">
        <v>5</v>
      </c>
      <c r="G2458">
        <v>2022</v>
      </c>
      <c r="H2458" s="1">
        <v>44974.578531990737</v>
      </c>
      <c r="I2458" t="s">
        <v>8601</v>
      </c>
      <c r="J2458">
        <v>264</v>
      </c>
      <c r="K2458">
        <v>0</v>
      </c>
      <c r="L2458" t="s">
        <v>38</v>
      </c>
      <c r="M2458" t="s">
        <v>51</v>
      </c>
      <c r="N2458">
        <v>354</v>
      </c>
      <c r="R2458" t="s">
        <v>52</v>
      </c>
      <c r="S2458">
        <v>40.940100000000001</v>
      </c>
      <c r="T2458">
        <v>-90.422200000000004</v>
      </c>
      <c r="U2458">
        <v>7.318333333</v>
      </c>
      <c r="V2458">
        <v>7</v>
      </c>
      <c r="W2458">
        <v>28</v>
      </c>
      <c r="X2458">
        <v>11</v>
      </c>
      <c r="Y2458">
        <v>2665.94</v>
      </c>
      <c r="Z2458">
        <v>17000627001</v>
      </c>
      <c r="AA2458">
        <v>3824.1990962700006</v>
      </c>
      <c r="AB2458" t="s">
        <v>407</v>
      </c>
      <c r="AC2458" t="s">
        <v>54</v>
      </c>
      <c r="AD2458" t="s">
        <v>54</v>
      </c>
      <c r="AE2458" t="s">
        <v>54</v>
      </c>
      <c r="AF2458" t="s">
        <v>11254</v>
      </c>
    </row>
    <row r="2459" spans="1:32" x14ac:dyDescent="0.3">
      <c r="A2459" t="s">
        <v>11255</v>
      </c>
      <c r="B2459" t="s">
        <v>11256</v>
      </c>
      <c r="C2459" t="s">
        <v>11257</v>
      </c>
      <c r="D2459" t="s">
        <v>11258</v>
      </c>
      <c r="E2459" t="s">
        <v>543</v>
      </c>
      <c r="F2459">
        <v>7</v>
      </c>
      <c r="G2459">
        <v>2022</v>
      </c>
      <c r="H2459" s="1">
        <v>44949.6222494213</v>
      </c>
      <c r="I2459" t="s">
        <v>8601</v>
      </c>
      <c r="J2459">
        <v>263.459</v>
      </c>
      <c r="K2459">
        <v>0</v>
      </c>
      <c r="L2459" t="s">
        <v>38</v>
      </c>
      <c r="M2459" t="s">
        <v>51</v>
      </c>
      <c r="N2459">
        <v>263.459</v>
      </c>
      <c r="R2459" t="s">
        <v>52</v>
      </c>
      <c r="S2459">
        <v>38.464502000000003</v>
      </c>
      <c r="T2459">
        <v>-90.416003000000003</v>
      </c>
      <c r="U2459">
        <v>2.5641340000000001</v>
      </c>
      <c r="V2459">
        <v>1</v>
      </c>
      <c r="W2459">
        <v>0</v>
      </c>
      <c r="X2459">
        <v>0</v>
      </c>
      <c r="Y2459">
        <v>934.68159300000002</v>
      </c>
      <c r="AB2459" t="s">
        <v>41</v>
      </c>
      <c r="AC2459" t="s">
        <v>54</v>
      </c>
      <c r="AD2459" t="s">
        <v>54</v>
      </c>
      <c r="AE2459" t="s">
        <v>1814</v>
      </c>
      <c r="AF2459" t="s">
        <v>11259</v>
      </c>
    </row>
    <row r="2460" spans="1:32" x14ac:dyDescent="0.3">
      <c r="A2460" t="s">
        <v>11260</v>
      </c>
      <c r="B2460" t="s">
        <v>11261</v>
      </c>
      <c r="C2460" t="s">
        <v>11262</v>
      </c>
      <c r="D2460" t="s">
        <v>11263</v>
      </c>
      <c r="E2460" t="s">
        <v>1064</v>
      </c>
      <c r="F2460">
        <v>3</v>
      </c>
      <c r="G2460">
        <v>2022</v>
      </c>
      <c r="H2460" s="1">
        <v>44959.617875428237</v>
      </c>
      <c r="I2460" t="s">
        <v>8601</v>
      </c>
      <c r="J2460">
        <v>262.95999999999998</v>
      </c>
      <c r="K2460">
        <v>0</v>
      </c>
      <c r="L2460" t="s">
        <v>38</v>
      </c>
      <c r="M2460" t="s">
        <v>51</v>
      </c>
      <c r="N2460">
        <v>262.95999999999998</v>
      </c>
      <c r="R2460" t="s">
        <v>52</v>
      </c>
      <c r="S2460">
        <v>39.531388999999997</v>
      </c>
      <c r="T2460">
        <v>-76.098611000000005</v>
      </c>
      <c r="U2460">
        <v>1.9019999999999999</v>
      </c>
      <c r="V2460">
        <v>1</v>
      </c>
      <c r="W2460">
        <v>1.89</v>
      </c>
      <c r="X2460">
        <v>0</v>
      </c>
      <c r="Y2460">
        <v>346.42099999999999</v>
      </c>
      <c r="Z2460">
        <v>24000016001</v>
      </c>
      <c r="AA2460">
        <v>872.28160338729981</v>
      </c>
      <c r="AB2460" t="s">
        <v>41</v>
      </c>
      <c r="AC2460" t="s">
        <v>5722</v>
      </c>
      <c r="AD2460" t="s">
        <v>54</v>
      </c>
      <c r="AE2460" t="s">
        <v>73</v>
      </c>
      <c r="AF2460" t="s">
        <v>11264</v>
      </c>
    </row>
    <row r="2461" spans="1:32" x14ac:dyDescent="0.3">
      <c r="A2461" t="s">
        <v>11265</v>
      </c>
      <c r="B2461" t="s">
        <v>11266</v>
      </c>
      <c r="C2461" t="s">
        <v>11266</v>
      </c>
      <c r="D2461" t="s">
        <v>1312</v>
      </c>
      <c r="E2461" t="s">
        <v>99</v>
      </c>
      <c r="F2461">
        <v>6</v>
      </c>
      <c r="G2461">
        <v>2022</v>
      </c>
      <c r="H2461" s="1">
        <v>44824.41628946759</v>
      </c>
      <c r="I2461" t="s">
        <v>8601</v>
      </c>
      <c r="J2461">
        <v>262.10000000000002</v>
      </c>
      <c r="K2461">
        <v>0</v>
      </c>
      <c r="L2461" t="s">
        <v>38</v>
      </c>
      <c r="M2461" t="s">
        <v>79</v>
      </c>
      <c r="Q2461">
        <v>262.10000000000002</v>
      </c>
      <c r="R2461" t="s">
        <v>94</v>
      </c>
      <c r="S2461">
        <v>30.253889000000001</v>
      </c>
      <c r="T2461">
        <v>-98.846943999999993</v>
      </c>
      <c r="U2461">
        <v>0.39658333299999998</v>
      </c>
      <c r="V2461">
        <v>1</v>
      </c>
      <c r="W2461">
        <v>2.5</v>
      </c>
      <c r="X2461">
        <v>2.5</v>
      </c>
      <c r="Y2461">
        <v>143.79300000000001</v>
      </c>
      <c r="Z2461">
        <v>48009001001</v>
      </c>
      <c r="AA2461">
        <v>662.86117668679992</v>
      </c>
      <c r="AB2461" t="s">
        <v>41</v>
      </c>
      <c r="AC2461" t="s">
        <v>54</v>
      </c>
      <c r="AD2461" t="s">
        <v>54</v>
      </c>
      <c r="AE2461" t="s">
        <v>73</v>
      </c>
      <c r="AF2461" t="s">
        <v>11267</v>
      </c>
    </row>
    <row r="2462" spans="1:32" x14ac:dyDescent="0.3">
      <c r="A2462" t="s">
        <v>11268</v>
      </c>
      <c r="B2462" t="s">
        <v>11269</v>
      </c>
      <c r="C2462" t="s">
        <v>11270</v>
      </c>
      <c r="D2462" t="s">
        <v>11271</v>
      </c>
      <c r="E2462" t="s">
        <v>159</v>
      </c>
      <c r="F2462">
        <v>10</v>
      </c>
      <c r="G2462">
        <v>2022</v>
      </c>
      <c r="H2462" s="1">
        <v>44935.475447627316</v>
      </c>
      <c r="I2462" t="s">
        <v>8601</v>
      </c>
      <c r="J2462">
        <v>261.89999999999998</v>
      </c>
      <c r="K2462">
        <v>0</v>
      </c>
      <c r="L2462" t="s">
        <v>38</v>
      </c>
      <c r="M2462" t="s">
        <v>51</v>
      </c>
      <c r="N2462">
        <v>261.89999999999998</v>
      </c>
      <c r="R2462" t="s">
        <v>52</v>
      </c>
      <c r="S2462">
        <v>47.188881000000002</v>
      </c>
      <c r="T2462">
        <v>-122.004636</v>
      </c>
      <c r="Z2462">
        <v>53000410001</v>
      </c>
      <c r="AA2462">
        <v>750.27144174440002</v>
      </c>
      <c r="AB2462" t="s">
        <v>41</v>
      </c>
      <c r="AC2462" t="s">
        <v>54</v>
      </c>
      <c r="AD2462" t="s">
        <v>54</v>
      </c>
      <c r="AE2462" t="s">
        <v>73</v>
      </c>
      <c r="AF2462" t="s">
        <v>11272</v>
      </c>
    </row>
    <row r="2463" spans="1:32" x14ac:dyDescent="0.3">
      <c r="A2463" t="s">
        <v>11273</v>
      </c>
      <c r="B2463" t="s">
        <v>11274</v>
      </c>
      <c r="C2463" t="s">
        <v>11275</v>
      </c>
      <c r="D2463" t="s">
        <v>11276</v>
      </c>
      <c r="E2463" t="s">
        <v>213</v>
      </c>
      <c r="F2463">
        <v>3</v>
      </c>
      <c r="G2463">
        <v>2022</v>
      </c>
      <c r="H2463" s="1">
        <v>44967.544137407407</v>
      </c>
      <c r="I2463" t="s">
        <v>8601</v>
      </c>
      <c r="J2463">
        <v>260.83</v>
      </c>
      <c r="K2463">
        <v>0</v>
      </c>
      <c r="L2463" t="s">
        <v>38</v>
      </c>
      <c r="M2463" t="s">
        <v>79</v>
      </c>
      <c r="Q2463">
        <v>260.83</v>
      </c>
      <c r="R2463" t="s">
        <v>52</v>
      </c>
      <c r="S2463">
        <v>41.13635</v>
      </c>
      <c r="T2463">
        <v>-77.448340000000002</v>
      </c>
      <c r="U2463">
        <v>2.2818000000000001</v>
      </c>
      <c r="V2463">
        <v>1</v>
      </c>
      <c r="W2463">
        <v>3.75</v>
      </c>
      <c r="X2463">
        <v>0</v>
      </c>
      <c r="Y2463">
        <v>829.75649999999996</v>
      </c>
      <c r="Z2463">
        <v>42004045001</v>
      </c>
      <c r="AA2463">
        <v>1134.5123985601001</v>
      </c>
      <c r="AB2463" t="s">
        <v>41</v>
      </c>
      <c r="AC2463" t="s">
        <v>54</v>
      </c>
      <c r="AD2463" t="s">
        <v>54</v>
      </c>
      <c r="AE2463" t="s">
        <v>73</v>
      </c>
      <c r="AF2463" t="s">
        <v>11277</v>
      </c>
    </row>
    <row r="2464" spans="1:32" x14ac:dyDescent="0.3">
      <c r="A2464" t="s">
        <v>11278</v>
      </c>
      <c r="B2464" t="s">
        <v>11279</v>
      </c>
      <c r="C2464" t="s">
        <v>11280</v>
      </c>
      <c r="D2464" t="s">
        <v>11281</v>
      </c>
      <c r="E2464" t="s">
        <v>525</v>
      </c>
      <c r="F2464">
        <v>2</v>
      </c>
      <c r="G2464">
        <v>2022</v>
      </c>
      <c r="H2464" s="1">
        <v>44985.564217372688</v>
      </c>
      <c r="I2464" t="s">
        <v>8601</v>
      </c>
      <c r="J2464">
        <v>259</v>
      </c>
      <c r="K2464">
        <v>0</v>
      </c>
      <c r="L2464" t="s">
        <v>38</v>
      </c>
      <c r="M2464" t="s">
        <v>79</v>
      </c>
      <c r="Q2464">
        <v>312</v>
      </c>
      <c r="R2464" t="s">
        <v>94</v>
      </c>
      <c r="S2464">
        <v>40.783656000000001</v>
      </c>
      <c r="T2464">
        <v>-74.368567999999996</v>
      </c>
      <c r="U2464">
        <v>0.98957499999999998</v>
      </c>
      <c r="V2464">
        <v>1</v>
      </c>
      <c r="W2464">
        <v>0</v>
      </c>
      <c r="X2464">
        <v>0</v>
      </c>
      <c r="Y2464">
        <v>361.09059999999999</v>
      </c>
      <c r="Z2464">
        <v>34001033001</v>
      </c>
      <c r="AA2464">
        <v>443.06078101071</v>
      </c>
      <c r="AB2464" t="s">
        <v>54</v>
      </c>
      <c r="AC2464" t="s">
        <v>54</v>
      </c>
      <c r="AD2464" t="s">
        <v>54</v>
      </c>
      <c r="AE2464" t="s">
        <v>73</v>
      </c>
      <c r="AF2464" t="s">
        <v>11282</v>
      </c>
    </row>
    <row r="2465" spans="1:32" x14ac:dyDescent="0.3">
      <c r="A2465" t="s">
        <v>11283</v>
      </c>
      <c r="B2465" t="s">
        <v>11284</v>
      </c>
      <c r="C2465" t="s">
        <v>11285</v>
      </c>
      <c r="D2465" t="s">
        <v>8067</v>
      </c>
      <c r="E2465" t="s">
        <v>253</v>
      </c>
      <c r="F2465">
        <v>5</v>
      </c>
      <c r="G2465">
        <v>2022</v>
      </c>
      <c r="H2465" s="1">
        <v>44971.54917622685</v>
      </c>
      <c r="I2465" t="s">
        <v>8601</v>
      </c>
      <c r="J2465">
        <v>259</v>
      </c>
      <c r="K2465">
        <v>0</v>
      </c>
      <c r="L2465" t="s">
        <v>38</v>
      </c>
      <c r="M2465" t="s">
        <v>51</v>
      </c>
      <c r="N2465">
        <v>259</v>
      </c>
      <c r="R2465" t="s">
        <v>52</v>
      </c>
      <c r="S2465">
        <v>40.745193999999998</v>
      </c>
      <c r="T2465">
        <v>-86.072193999999996</v>
      </c>
      <c r="U2465">
        <v>5.152275833</v>
      </c>
      <c r="V2465">
        <v>1</v>
      </c>
      <c r="W2465">
        <v>8</v>
      </c>
      <c r="X2465">
        <v>26</v>
      </c>
      <c r="Y2465">
        <v>1876.43965</v>
      </c>
      <c r="Z2465">
        <v>18002170001</v>
      </c>
      <c r="AA2465">
        <v>728.41887547999988</v>
      </c>
      <c r="AB2465" t="s">
        <v>41</v>
      </c>
      <c r="AC2465" t="s">
        <v>54</v>
      </c>
      <c r="AD2465" t="s">
        <v>54</v>
      </c>
      <c r="AE2465" t="s">
        <v>438</v>
      </c>
      <c r="AF2465" t="s">
        <v>11286</v>
      </c>
    </row>
    <row r="2466" spans="1:32" x14ac:dyDescent="0.3">
      <c r="A2466" t="s">
        <v>11287</v>
      </c>
      <c r="B2466" t="s">
        <v>11288</v>
      </c>
      <c r="C2466" t="s">
        <v>11289</v>
      </c>
      <c r="D2466" t="s">
        <v>11290</v>
      </c>
      <c r="E2466" t="s">
        <v>1719</v>
      </c>
      <c r="F2466">
        <v>7</v>
      </c>
      <c r="G2466">
        <v>2022</v>
      </c>
      <c r="H2466" s="1">
        <v>44959.527027245371</v>
      </c>
      <c r="I2466" t="s">
        <v>8601</v>
      </c>
      <c r="J2466">
        <v>259</v>
      </c>
      <c r="K2466">
        <v>0</v>
      </c>
      <c r="L2466" t="s">
        <v>38</v>
      </c>
      <c r="M2466" t="s">
        <v>51</v>
      </c>
      <c r="N2466">
        <v>188</v>
      </c>
      <c r="R2466" t="s">
        <v>52</v>
      </c>
      <c r="S2466">
        <v>38.354770000000002</v>
      </c>
      <c r="T2466">
        <v>-98.737390000000005</v>
      </c>
      <c r="U2466">
        <v>0.74785250000000003</v>
      </c>
      <c r="V2466">
        <v>1</v>
      </c>
      <c r="W2466">
        <v>3.6</v>
      </c>
      <c r="X2466">
        <v>0</v>
      </c>
      <c r="Y2466">
        <v>273.42439000000002</v>
      </c>
      <c r="Z2466">
        <v>20001316001</v>
      </c>
      <c r="AA2466">
        <v>884.30051483271995</v>
      </c>
      <c r="AB2466" t="s">
        <v>53</v>
      </c>
      <c r="AC2466" t="s">
        <v>54</v>
      </c>
      <c r="AD2466" t="s">
        <v>54</v>
      </c>
      <c r="AE2466" t="s">
        <v>73</v>
      </c>
      <c r="AF2466" t="s">
        <v>11291</v>
      </c>
    </row>
    <row r="2467" spans="1:32" x14ac:dyDescent="0.3">
      <c r="A2467" t="s">
        <v>11292</v>
      </c>
      <c r="B2467" t="s">
        <v>11293</v>
      </c>
      <c r="C2467" t="s">
        <v>11294</v>
      </c>
      <c r="D2467" t="s">
        <v>11169</v>
      </c>
      <c r="E2467" t="s">
        <v>192</v>
      </c>
      <c r="F2467">
        <v>4</v>
      </c>
      <c r="G2467">
        <v>2022</v>
      </c>
      <c r="H2467" s="1">
        <v>44985.381207303239</v>
      </c>
      <c r="I2467" t="s">
        <v>8601</v>
      </c>
      <c r="J2467">
        <v>258.55</v>
      </c>
      <c r="K2467">
        <v>0</v>
      </c>
      <c r="L2467" t="s">
        <v>38</v>
      </c>
      <c r="M2467" t="s">
        <v>51</v>
      </c>
      <c r="N2467">
        <v>258.55</v>
      </c>
      <c r="R2467" t="s">
        <v>52</v>
      </c>
      <c r="S2467">
        <v>33.967945</v>
      </c>
      <c r="T2467">
        <v>-85.972498999999999</v>
      </c>
      <c r="U2467">
        <v>4.2443333330000002</v>
      </c>
      <c r="V2467">
        <v>1</v>
      </c>
      <c r="W2467">
        <v>6.1840000000000002</v>
      </c>
      <c r="X2467">
        <v>3.839</v>
      </c>
      <c r="Y2467">
        <v>1546.5309999999999</v>
      </c>
      <c r="Z2467">
        <v>1000067002</v>
      </c>
      <c r="AB2467" t="s">
        <v>53</v>
      </c>
      <c r="AC2467" t="s">
        <v>72</v>
      </c>
      <c r="AD2467" t="s">
        <v>54</v>
      </c>
      <c r="AE2467" t="s">
        <v>55</v>
      </c>
      <c r="AF2467" t="s">
        <v>11295</v>
      </c>
    </row>
    <row r="2468" spans="1:32" x14ac:dyDescent="0.3">
      <c r="A2468" t="s">
        <v>11296</v>
      </c>
      <c r="B2468" t="s">
        <v>11297</v>
      </c>
      <c r="C2468" t="s">
        <v>11298</v>
      </c>
      <c r="D2468" t="s">
        <v>11299</v>
      </c>
      <c r="E2468" t="s">
        <v>117</v>
      </c>
      <c r="F2468">
        <v>5</v>
      </c>
      <c r="G2468">
        <v>2022</v>
      </c>
      <c r="H2468" s="1">
        <v>44943.400769872685</v>
      </c>
      <c r="I2468" t="s">
        <v>8601</v>
      </c>
      <c r="J2468">
        <v>257.79300000000001</v>
      </c>
      <c r="K2468">
        <v>0</v>
      </c>
      <c r="L2468" t="s">
        <v>38</v>
      </c>
      <c r="M2468" t="s">
        <v>51</v>
      </c>
      <c r="N2468">
        <v>257.79300000000001</v>
      </c>
      <c r="R2468" t="s">
        <v>52</v>
      </c>
      <c r="S2468">
        <v>42.158008000000002</v>
      </c>
      <c r="T2468">
        <v>-88.143851999999995</v>
      </c>
      <c r="U2468">
        <v>0</v>
      </c>
      <c r="V2468">
        <v>2</v>
      </c>
      <c r="W2468">
        <v>10.199999999999999</v>
      </c>
      <c r="X2468">
        <v>3.68</v>
      </c>
      <c r="Y2468">
        <v>0</v>
      </c>
      <c r="Z2468">
        <v>17000133001</v>
      </c>
      <c r="AA2468">
        <v>1067.1336525782003</v>
      </c>
      <c r="AB2468" t="s">
        <v>41</v>
      </c>
      <c r="AC2468" t="s">
        <v>54</v>
      </c>
      <c r="AD2468" t="s">
        <v>54</v>
      </c>
      <c r="AE2468" t="s">
        <v>55</v>
      </c>
      <c r="AF2468" t="s">
        <v>11300</v>
      </c>
    </row>
    <row r="2469" spans="1:32" x14ac:dyDescent="0.3">
      <c r="A2469" t="s">
        <v>11301</v>
      </c>
      <c r="B2469" t="s">
        <v>11302</v>
      </c>
      <c r="C2469" t="s">
        <v>11302</v>
      </c>
      <c r="D2469" t="s">
        <v>599</v>
      </c>
      <c r="E2469" t="s">
        <v>99</v>
      </c>
      <c r="F2469">
        <v>6</v>
      </c>
      <c r="G2469">
        <v>2022</v>
      </c>
      <c r="H2469" s="1">
        <v>44789.595023506947</v>
      </c>
      <c r="I2469" t="s">
        <v>8601</v>
      </c>
      <c r="J2469">
        <v>257.49</v>
      </c>
      <c r="K2469">
        <v>0</v>
      </c>
      <c r="L2469" t="s">
        <v>38</v>
      </c>
      <c r="M2469" t="s">
        <v>79</v>
      </c>
      <c r="Q2469">
        <v>257.49</v>
      </c>
      <c r="R2469" t="s">
        <v>94</v>
      </c>
      <c r="S2469">
        <v>31.934729999999998</v>
      </c>
      <c r="T2469">
        <v>-95.20214</v>
      </c>
      <c r="U2469">
        <v>2.0738333330000001</v>
      </c>
      <c r="V2469">
        <v>1</v>
      </c>
      <c r="W2469">
        <v>2.9</v>
      </c>
      <c r="X2469">
        <v>0</v>
      </c>
      <c r="Y2469">
        <v>756.53300000000002</v>
      </c>
      <c r="AB2469" t="s">
        <v>118</v>
      </c>
      <c r="AC2469" t="s">
        <v>54</v>
      </c>
      <c r="AD2469" t="s">
        <v>54</v>
      </c>
      <c r="AE2469" t="s">
        <v>73</v>
      </c>
      <c r="AF2469" t="s">
        <v>11303</v>
      </c>
    </row>
    <row r="2470" spans="1:32" x14ac:dyDescent="0.3">
      <c r="A2470" t="s">
        <v>11304</v>
      </c>
      <c r="B2470" t="s">
        <v>11305</v>
      </c>
      <c r="C2470" t="s">
        <v>11306</v>
      </c>
      <c r="D2470" t="s">
        <v>4322</v>
      </c>
      <c r="E2470" t="s">
        <v>525</v>
      </c>
      <c r="F2470">
        <v>2</v>
      </c>
      <c r="G2470">
        <v>2022</v>
      </c>
      <c r="H2470" s="1">
        <v>44986.425099884262</v>
      </c>
      <c r="I2470" t="s">
        <v>8601</v>
      </c>
      <c r="J2470">
        <v>254.57</v>
      </c>
      <c r="K2470">
        <v>0</v>
      </c>
      <c r="L2470" t="s">
        <v>38</v>
      </c>
      <c r="M2470" t="s">
        <v>79</v>
      </c>
      <c r="Q2470">
        <v>254.57</v>
      </c>
      <c r="R2470" t="s">
        <v>86</v>
      </c>
      <c r="S2470">
        <v>41.058822999999997</v>
      </c>
      <c r="T2470">
        <v>-74.747891999999993</v>
      </c>
      <c r="U2470">
        <v>0.93433333299999999</v>
      </c>
      <c r="V2470">
        <v>1</v>
      </c>
      <c r="W2470">
        <v>1.4</v>
      </c>
      <c r="X2470">
        <v>0</v>
      </c>
      <c r="Y2470">
        <v>340.24900000000002</v>
      </c>
      <c r="Z2470">
        <v>34008322001</v>
      </c>
      <c r="AA2470">
        <v>466.37018502606998</v>
      </c>
      <c r="AB2470" t="s">
        <v>53</v>
      </c>
      <c r="AC2470" t="s">
        <v>54</v>
      </c>
      <c r="AD2470" t="s">
        <v>54</v>
      </c>
      <c r="AE2470" t="s">
        <v>44</v>
      </c>
      <c r="AF2470" t="s">
        <v>11307</v>
      </c>
    </row>
    <row r="2471" spans="1:32" x14ac:dyDescent="0.3">
      <c r="A2471" t="s">
        <v>11308</v>
      </c>
      <c r="B2471" t="s">
        <v>11309</v>
      </c>
      <c r="C2471" t="s">
        <v>11310</v>
      </c>
      <c r="D2471" t="s">
        <v>11031</v>
      </c>
      <c r="E2471" t="s">
        <v>600</v>
      </c>
      <c r="F2471">
        <v>4</v>
      </c>
      <c r="G2471">
        <v>2022</v>
      </c>
      <c r="H2471" s="1">
        <v>44972.319489745372</v>
      </c>
      <c r="I2471" t="s">
        <v>8601</v>
      </c>
      <c r="J2471">
        <v>252.34</v>
      </c>
      <c r="K2471">
        <v>0</v>
      </c>
      <c r="L2471" t="s">
        <v>38</v>
      </c>
      <c r="M2471" t="s">
        <v>79</v>
      </c>
      <c r="Q2471">
        <v>252.34</v>
      </c>
      <c r="R2471" t="s">
        <v>52</v>
      </c>
      <c r="S2471">
        <v>28.011054000000001</v>
      </c>
      <c r="T2471">
        <v>-81.808800000000005</v>
      </c>
      <c r="Z2471">
        <v>12000155003</v>
      </c>
      <c r="AA2471">
        <v>691.99793170599992</v>
      </c>
      <c r="AB2471" t="s">
        <v>41</v>
      </c>
      <c r="AC2471" t="s">
        <v>54</v>
      </c>
      <c r="AD2471" t="s">
        <v>54</v>
      </c>
      <c r="AE2471" t="s">
        <v>73</v>
      </c>
      <c r="AF2471" t="s">
        <v>11311</v>
      </c>
    </row>
    <row r="2472" spans="1:32" x14ac:dyDescent="0.3">
      <c r="A2472" t="s">
        <v>11312</v>
      </c>
      <c r="B2472" t="s">
        <v>11313</v>
      </c>
      <c r="C2472" t="s">
        <v>11314</v>
      </c>
      <c r="D2472" t="s">
        <v>606</v>
      </c>
      <c r="E2472" t="s">
        <v>36</v>
      </c>
      <c r="F2472">
        <v>9</v>
      </c>
      <c r="G2472">
        <v>2022</v>
      </c>
      <c r="H2472" s="1">
        <v>44985.442892395833</v>
      </c>
      <c r="I2472" t="s">
        <v>8601</v>
      </c>
      <c r="J2472">
        <v>251.66</v>
      </c>
      <c r="K2472">
        <v>0</v>
      </c>
      <c r="L2472" t="s">
        <v>38</v>
      </c>
      <c r="M2472" t="s">
        <v>79</v>
      </c>
      <c r="Q2472">
        <v>275.39</v>
      </c>
      <c r="R2472" t="s">
        <v>490</v>
      </c>
      <c r="S2472">
        <v>38.019899000000002</v>
      </c>
      <c r="T2472">
        <v>-122.09743400000001</v>
      </c>
      <c r="U2472">
        <v>1.035416667</v>
      </c>
      <c r="V2472">
        <v>2</v>
      </c>
      <c r="W2472">
        <v>10.9</v>
      </c>
      <c r="X2472">
        <v>3.2</v>
      </c>
      <c r="Y2472">
        <v>378.029</v>
      </c>
      <c r="Z2472">
        <v>6002024001</v>
      </c>
      <c r="AA2472">
        <v>939.66034936920005</v>
      </c>
      <c r="AB2472" t="s">
        <v>407</v>
      </c>
      <c r="AC2472" t="s">
        <v>42</v>
      </c>
      <c r="AD2472" t="s">
        <v>54</v>
      </c>
      <c r="AE2472" t="s">
        <v>73</v>
      </c>
      <c r="AF2472" t="s">
        <v>11315</v>
      </c>
    </row>
    <row r="2473" spans="1:32" x14ac:dyDescent="0.3">
      <c r="A2473" t="s">
        <v>9592</v>
      </c>
      <c r="B2473" t="s">
        <v>11316</v>
      </c>
      <c r="C2473" t="s">
        <v>11317</v>
      </c>
      <c r="D2473" t="s">
        <v>11318</v>
      </c>
      <c r="E2473" t="s">
        <v>36</v>
      </c>
      <c r="F2473">
        <v>9</v>
      </c>
      <c r="G2473">
        <v>2022</v>
      </c>
      <c r="H2473" s="1">
        <v>44967.69578923611</v>
      </c>
      <c r="I2473" t="s">
        <v>8601</v>
      </c>
      <c r="J2473">
        <v>250.71</v>
      </c>
      <c r="K2473">
        <v>0</v>
      </c>
      <c r="L2473" t="s">
        <v>38</v>
      </c>
      <c r="M2473" t="s">
        <v>51</v>
      </c>
      <c r="N2473">
        <v>250.71</v>
      </c>
      <c r="R2473" t="s">
        <v>52</v>
      </c>
      <c r="S2473">
        <v>36.539721999999998</v>
      </c>
      <c r="T2473">
        <v>-121.91888899999999</v>
      </c>
      <c r="U2473">
        <v>0.24591666700000001</v>
      </c>
      <c r="V2473">
        <v>1</v>
      </c>
      <c r="W2473">
        <v>3</v>
      </c>
      <c r="X2473">
        <v>0</v>
      </c>
      <c r="Y2473">
        <v>89.774000000000001</v>
      </c>
      <c r="Z2473">
        <v>6003017001</v>
      </c>
      <c r="AA2473">
        <v>1110.8387851069999</v>
      </c>
      <c r="AB2473" t="s">
        <v>53</v>
      </c>
      <c r="AC2473" t="s">
        <v>42</v>
      </c>
      <c r="AD2473" t="s">
        <v>54</v>
      </c>
      <c r="AE2473" t="s">
        <v>65</v>
      </c>
      <c r="AF2473" t="s">
        <v>11319</v>
      </c>
    </row>
    <row r="2474" spans="1:32" x14ac:dyDescent="0.3">
      <c r="A2474" t="s">
        <v>11320</v>
      </c>
      <c r="B2474" t="s">
        <v>11321</v>
      </c>
      <c r="C2474" t="s">
        <v>11322</v>
      </c>
      <c r="D2474" t="s">
        <v>11323</v>
      </c>
      <c r="E2474" t="s">
        <v>36</v>
      </c>
      <c r="F2474">
        <v>9</v>
      </c>
      <c r="G2474">
        <v>2022</v>
      </c>
      <c r="H2474" s="1">
        <v>44949.510424328706</v>
      </c>
      <c r="I2474" t="s">
        <v>8601</v>
      </c>
      <c r="J2474">
        <v>250.6</v>
      </c>
      <c r="K2474">
        <v>0</v>
      </c>
      <c r="L2474" t="s">
        <v>38</v>
      </c>
      <c r="M2474" t="s">
        <v>79</v>
      </c>
      <c r="Q2474">
        <v>250.6</v>
      </c>
      <c r="R2474" t="s">
        <v>52</v>
      </c>
      <c r="S2474">
        <v>36.000506612491101</v>
      </c>
      <c r="T2474">
        <v>-120.124325026378</v>
      </c>
      <c r="Z2474">
        <v>6005261001</v>
      </c>
      <c r="AA2474">
        <v>213.06252107789999</v>
      </c>
      <c r="AB2474" t="s">
        <v>118</v>
      </c>
      <c r="AC2474" t="s">
        <v>54</v>
      </c>
      <c r="AD2474" t="s">
        <v>54</v>
      </c>
      <c r="AE2474" t="s">
        <v>54</v>
      </c>
      <c r="AF2474" t="s">
        <v>11324</v>
      </c>
    </row>
    <row r="2475" spans="1:32" x14ac:dyDescent="0.3">
      <c r="A2475" t="s">
        <v>11325</v>
      </c>
      <c r="B2475" t="s">
        <v>11326</v>
      </c>
      <c r="C2475" t="s">
        <v>11327</v>
      </c>
      <c r="D2475" t="s">
        <v>1213</v>
      </c>
      <c r="E2475" t="s">
        <v>71</v>
      </c>
      <c r="F2475">
        <v>4</v>
      </c>
      <c r="G2475">
        <v>2022</v>
      </c>
      <c r="H2475" s="1">
        <v>44985.462435983798</v>
      </c>
      <c r="I2475" t="s">
        <v>8601</v>
      </c>
      <c r="J2475">
        <v>250.37</v>
      </c>
      <c r="K2475">
        <v>0</v>
      </c>
      <c r="L2475" t="s">
        <v>38</v>
      </c>
      <c r="M2475" t="s">
        <v>51</v>
      </c>
      <c r="N2475">
        <v>250.37</v>
      </c>
      <c r="R2475" t="s">
        <v>52</v>
      </c>
      <c r="S2475">
        <v>31.687028000000002</v>
      </c>
      <c r="T2475">
        <v>-89.114806000000002</v>
      </c>
      <c r="U2475">
        <v>3.7083333330000001</v>
      </c>
      <c r="V2475">
        <v>1</v>
      </c>
      <c r="W2475">
        <v>6.6</v>
      </c>
      <c r="X2475">
        <v>0</v>
      </c>
      <c r="Y2475">
        <v>1350.9</v>
      </c>
      <c r="Z2475">
        <v>28000655002</v>
      </c>
      <c r="AA2475">
        <v>1855.4649805664301</v>
      </c>
      <c r="AB2475" t="s">
        <v>41</v>
      </c>
      <c r="AC2475" t="s">
        <v>144</v>
      </c>
      <c r="AD2475" t="s">
        <v>54</v>
      </c>
      <c r="AE2475" t="s">
        <v>438</v>
      </c>
      <c r="AF2475" t="s">
        <v>11328</v>
      </c>
    </row>
    <row r="2476" spans="1:32" x14ac:dyDescent="0.3">
      <c r="A2476" t="s">
        <v>11329</v>
      </c>
      <c r="B2476" t="s">
        <v>11330</v>
      </c>
      <c r="C2476" t="s">
        <v>11331</v>
      </c>
      <c r="D2476" t="s">
        <v>9590</v>
      </c>
      <c r="E2476" t="s">
        <v>117</v>
      </c>
      <c r="F2476">
        <v>5</v>
      </c>
      <c r="G2476">
        <v>2022</v>
      </c>
      <c r="H2476" s="1">
        <v>44973.643697060186</v>
      </c>
      <c r="I2476" t="s">
        <v>8601</v>
      </c>
      <c r="J2476">
        <v>249</v>
      </c>
      <c r="K2476">
        <v>0</v>
      </c>
      <c r="L2476" t="s">
        <v>38</v>
      </c>
      <c r="M2476" t="s">
        <v>51</v>
      </c>
      <c r="N2476">
        <v>213</v>
      </c>
      <c r="R2476" t="s">
        <v>52</v>
      </c>
      <c r="S2476">
        <v>38.541297</v>
      </c>
      <c r="T2476">
        <v>-90.059870000000004</v>
      </c>
      <c r="U2476">
        <v>1.2869166670000001</v>
      </c>
      <c r="V2476">
        <v>1</v>
      </c>
      <c r="W2476">
        <v>4.74</v>
      </c>
      <c r="X2476">
        <v>1.75</v>
      </c>
      <c r="Y2476">
        <v>468.88299999999998</v>
      </c>
      <c r="Z2476">
        <v>17000241003</v>
      </c>
      <c r="AA2476">
        <v>539.02996785520008</v>
      </c>
      <c r="AB2476" t="s">
        <v>41</v>
      </c>
      <c r="AC2476" t="s">
        <v>54</v>
      </c>
      <c r="AD2476" t="s">
        <v>54</v>
      </c>
      <c r="AE2476" t="s">
        <v>73</v>
      </c>
      <c r="AF2476" t="s">
        <v>11332</v>
      </c>
    </row>
    <row r="2477" spans="1:32" x14ac:dyDescent="0.3">
      <c r="A2477" t="s">
        <v>11333</v>
      </c>
      <c r="B2477" t="s">
        <v>11334</v>
      </c>
      <c r="C2477" t="s">
        <v>11335</v>
      </c>
      <c r="D2477" t="s">
        <v>11336</v>
      </c>
      <c r="E2477" t="s">
        <v>259</v>
      </c>
      <c r="F2477">
        <v>7</v>
      </c>
      <c r="G2477">
        <v>2022</v>
      </c>
      <c r="H2477" s="1">
        <v>44972.665926539354</v>
      </c>
      <c r="I2477" t="s">
        <v>8601</v>
      </c>
      <c r="J2477">
        <v>248</v>
      </c>
      <c r="K2477">
        <v>0</v>
      </c>
      <c r="L2477" t="s">
        <v>38</v>
      </c>
      <c r="M2477" t="s">
        <v>51</v>
      </c>
      <c r="N2477">
        <v>134</v>
      </c>
      <c r="R2477" t="s">
        <v>52</v>
      </c>
      <c r="S2477">
        <v>40.628528000000003</v>
      </c>
      <c r="T2477">
        <v>-91.304389</v>
      </c>
      <c r="U2477">
        <v>0</v>
      </c>
      <c r="V2477">
        <v>2</v>
      </c>
      <c r="W2477">
        <v>9.3000000000000007</v>
      </c>
      <c r="X2477">
        <v>7.29</v>
      </c>
      <c r="Y2477">
        <v>0</v>
      </c>
      <c r="Z2477">
        <v>19000304001</v>
      </c>
      <c r="AA2477">
        <v>1589.7741957351002</v>
      </c>
      <c r="AB2477" t="s">
        <v>87</v>
      </c>
      <c r="AC2477" t="s">
        <v>54</v>
      </c>
      <c r="AD2477" t="s">
        <v>54</v>
      </c>
      <c r="AE2477" t="s">
        <v>65</v>
      </c>
      <c r="AF2477" t="s">
        <v>11337</v>
      </c>
    </row>
    <row r="2478" spans="1:32" x14ac:dyDescent="0.3">
      <c r="A2478" t="s">
        <v>11338</v>
      </c>
      <c r="B2478" t="s">
        <v>11339</v>
      </c>
      <c r="C2478" t="s">
        <v>11340</v>
      </c>
      <c r="D2478" t="s">
        <v>11341</v>
      </c>
      <c r="E2478" t="s">
        <v>85</v>
      </c>
      <c r="F2478">
        <v>2</v>
      </c>
      <c r="G2478">
        <v>2022</v>
      </c>
      <c r="H2478" s="1">
        <v>44960.537419201391</v>
      </c>
      <c r="I2478" t="s">
        <v>8601</v>
      </c>
      <c r="J2478">
        <v>247</v>
      </c>
      <c r="K2478">
        <v>0</v>
      </c>
      <c r="L2478" t="s">
        <v>38</v>
      </c>
      <c r="M2478" t="s">
        <v>51</v>
      </c>
      <c r="N2478">
        <v>247</v>
      </c>
      <c r="R2478" t="s">
        <v>214</v>
      </c>
      <c r="S2478">
        <v>41.112943999999999</v>
      </c>
      <c r="T2478">
        <v>-74.157722000000007</v>
      </c>
      <c r="U2478">
        <v>0</v>
      </c>
      <c r="V2478">
        <v>1</v>
      </c>
      <c r="W2478">
        <v>1.8</v>
      </c>
      <c r="X2478">
        <v>0</v>
      </c>
      <c r="Y2478">
        <v>0</v>
      </c>
      <c r="AB2478" t="s">
        <v>1121</v>
      </c>
      <c r="AC2478" t="s">
        <v>42</v>
      </c>
      <c r="AD2478" t="s">
        <v>54</v>
      </c>
      <c r="AE2478" t="s">
        <v>65</v>
      </c>
      <c r="AF2478" t="s">
        <v>11342</v>
      </c>
    </row>
    <row r="2479" spans="1:32" x14ac:dyDescent="0.3">
      <c r="A2479" t="s">
        <v>11343</v>
      </c>
      <c r="B2479" t="s">
        <v>11344</v>
      </c>
      <c r="C2479" t="s">
        <v>11345</v>
      </c>
      <c r="D2479" t="s">
        <v>11346</v>
      </c>
      <c r="E2479" t="s">
        <v>1719</v>
      </c>
      <c r="F2479">
        <v>7</v>
      </c>
      <c r="G2479">
        <v>2022</v>
      </c>
      <c r="H2479" s="1">
        <v>44951.373149363426</v>
      </c>
      <c r="I2479" t="s">
        <v>8601</v>
      </c>
      <c r="J2479">
        <v>247</v>
      </c>
      <c r="K2479">
        <v>0</v>
      </c>
      <c r="L2479" t="s">
        <v>38</v>
      </c>
      <c r="M2479" t="s">
        <v>79</v>
      </c>
      <c r="Q2479">
        <v>247</v>
      </c>
      <c r="R2479" t="s">
        <v>86</v>
      </c>
      <c r="S2479">
        <v>37.798079000000001</v>
      </c>
      <c r="T2479">
        <v>-96.849446</v>
      </c>
      <c r="U2479">
        <v>1.9371</v>
      </c>
      <c r="V2479">
        <v>1</v>
      </c>
      <c r="W2479">
        <v>3</v>
      </c>
      <c r="X2479">
        <v>0</v>
      </c>
      <c r="Y2479">
        <v>707.14930000000004</v>
      </c>
      <c r="Z2479">
        <v>20001609001</v>
      </c>
      <c r="AA2479">
        <v>804.90285740540003</v>
      </c>
      <c r="AB2479" t="s">
        <v>4408</v>
      </c>
      <c r="AC2479" t="s">
        <v>72</v>
      </c>
      <c r="AD2479" t="s">
        <v>54</v>
      </c>
      <c r="AE2479" t="s">
        <v>73</v>
      </c>
      <c r="AF2479" t="s">
        <v>11347</v>
      </c>
    </row>
    <row r="2480" spans="1:32" x14ac:dyDescent="0.3">
      <c r="A2480" t="s">
        <v>11348</v>
      </c>
      <c r="B2480" t="s">
        <v>11349</v>
      </c>
      <c r="C2480" t="s">
        <v>11350</v>
      </c>
      <c r="D2480" t="s">
        <v>10657</v>
      </c>
      <c r="E2480" t="s">
        <v>207</v>
      </c>
      <c r="F2480">
        <v>4</v>
      </c>
      <c r="G2480">
        <v>2022</v>
      </c>
      <c r="H2480" s="1">
        <v>44959.517107256943</v>
      </c>
      <c r="I2480" t="s">
        <v>8601</v>
      </c>
      <c r="J2480">
        <v>245</v>
      </c>
      <c r="K2480">
        <v>0</v>
      </c>
      <c r="L2480" t="s">
        <v>38</v>
      </c>
      <c r="M2480" t="s">
        <v>51</v>
      </c>
      <c r="N2480">
        <v>245</v>
      </c>
      <c r="R2480" t="s">
        <v>52</v>
      </c>
      <c r="S2480">
        <v>35.484166999999999</v>
      </c>
      <c r="T2480">
        <v>-86.466943999999998</v>
      </c>
      <c r="U2480">
        <v>3.4054166669999999</v>
      </c>
      <c r="V2480">
        <v>1</v>
      </c>
      <c r="W2480">
        <v>6.5</v>
      </c>
      <c r="X2480">
        <v>3.2050000000000001</v>
      </c>
      <c r="Y2480">
        <v>1240.366</v>
      </c>
      <c r="Z2480">
        <v>47001295001</v>
      </c>
      <c r="AA2480">
        <v>1688.29284864377</v>
      </c>
      <c r="AB2480" t="s">
        <v>38</v>
      </c>
      <c r="AC2480" t="s">
        <v>38</v>
      </c>
      <c r="AD2480" t="s">
        <v>38</v>
      </c>
      <c r="AE2480" t="s">
        <v>38</v>
      </c>
      <c r="AF2480" t="s">
        <v>11351</v>
      </c>
    </row>
    <row r="2481" spans="1:32" x14ac:dyDescent="0.3">
      <c r="A2481" t="s">
        <v>11352</v>
      </c>
      <c r="B2481" t="s">
        <v>11353</v>
      </c>
      <c r="C2481" t="s">
        <v>11354</v>
      </c>
      <c r="D2481" t="s">
        <v>9912</v>
      </c>
      <c r="E2481" t="s">
        <v>600</v>
      </c>
      <c r="F2481">
        <v>4</v>
      </c>
      <c r="G2481">
        <v>2022</v>
      </c>
      <c r="H2481" s="1">
        <v>44938.511463912037</v>
      </c>
      <c r="I2481" t="s">
        <v>8601</v>
      </c>
      <c r="J2481">
        <v>244.79</v>
      </c>
      <c r="K2481">
        <v>0</v>
      </c>
      <c r="L2481" t="s">
        <v>38</v>
      </c>
      <c r="M2481" t="s">
        <v>79</v>
      </c>
      <c r="Q2481">
        <v>244.79</v>
      </c>
      <c r="R2481" t="s">
        <v>94</v>
      </c>
      <c r="S2481">
        <v>26.57451</v>
      </c>
      <c r="T2481">
        <v>-81.738529999999997</v>
      </c>
      <c r="Z2481">
        <v>12000126024</v>
      </c>
      <c r="AA2481">
        <v>546.31415660999994</v>
      </c>
      <c r="AB2481" t="s">
        <v>54</v>
      </c>
      <c r="AC2481" t="s">
        <v>54</v>
      </c>
      <c r="AD2481" t="s">
        <v>54</v>
      </c>
      <c r="AE2481" t="s">
        <v>73</v>
      </c>
      <c r="AF2481" t="s">
        <v>11355</v>
      </c>
    </row>
    <row r="2482" spans="1:32" x14ac:dyDescent="0.3">
      <c r="A2482" t="s">
        <v>11356</v>
      </c>
      <c r="B2482" t="s">
        <v>11357</v>
      </c>
      <c r="C2482" t="s">
        <v>11358</v>
      </c>
      <c r="D2482" t="s">
        <v>11359</v>
      </c>
      <c r="E2482" t="s">
        <v>159</v>
      </c>
      <c r="F2482">
        <v>10</v>
      </c>
      <c r="G2482">
        <v>2022</v>
      </c>
      <c r="H2482" s="1">
        <v>44974.539746354167</v>
      </c>
      <c r="I2482" t="s">
        <v>8601</v>
      </c>
      <c r="J2482">
        <v>244.7</v>
      </c>
      <c r="K2482">
        <v>0</v>
      </c>
      <c r="L2482" t="s">
        <v>38</v>
      </c>
      <c r="M2482" t="s">
        <v>39</v>
      </c>
      <c r="N2482">
        <v>156.4</v>
      </c>
      <c r="Q2482">
        <v>88.3</v>
      </c>
      <c r="R2482" t="s">
        <v>445</v>
      </c>
      <c r="S2482">
        <v>47.418545000000002</v>
      </c>
      <c r="T2482">
        <v>-120.29716000000001</v>
      </c>
      <c r="Z2482">
        <v>53000350001</v>
      </c>
      <c r="AA2482">
        <v>965.15501001099994</v>
      </c>
      <c r="AB2482" t="s">
        <v>54</v>
      </c>
      <c r="AC2482" t="s">
        <v>54</v>
      </c>
      <c r="AD2482" t="s">
        <v>215</v>
      </c>
      <c r="AE2482" t="s">
        <v>65</v>
      </c>
      <c r="AF2482" t="s">
        <v>11360</v>
      </c>
    </row>
    <row r="2483" spans="1:32" x14ac:dyDescent="0.3">
      <c r="A2483" t="s">
        <v>11361</v>
      </c>
      <c r="B2483" t="s">
        <v>11362</v>
      </c>
      <c r="C2483" t="s">
        <v>11363</v>
      </c>
      <c r="D2483" t="s">
        <v>1842</v>
      </c>
      <c r="E2483" t="s">
        <v>117</v>
      </c>
      <c r="F2483">
        <v>5</v>
      </c>
      <c r="G2483">
        <v>2022</v>
      </c>
      <c r="H2483" s="1">
        <v>44971.468862488429</v>
      </c>
      <c r="I2483" t="s">
        <v>8601</v>
      </c>
      <c r="J2483">
        <v>242</v>
      </c>
      <c r="K2483">
        <v>0</v>
      </c>
      <c r="L2483" t="s">
        <v>38</v>
      </c>
      <c r="M2483" t="s">
        <v>51</v>
      </c>
      <c r="N2483">
        <v>267</v>
      </c>
      <c r="R2483" t="s">
        <v>52</v>
      </c>
      <c r="S2483">
        <v>38.726944000000003</v>
      </c>
      <c r="T2483">
        <v>-89.871388999999994</v>
      </c>
      <c r="U2483">
        <v>1.4650833329999999</v>
      </c>
      <c r="V2483">
        <v>3</v>
      </c>
      <c r="W2483">
        <v>3.9020000000000001</v>
      </c>
      <c r="X2483">
        <v>1.35</v>
      </c>
      <c r="Y2483">
        <v>534.62099999999998</v>
      </c>
      <c r="Z2483">
        <v>17000284001</v>
      </c>
      <c r="AB2483" t="s">
        <v>87</v>
      </c>
      <c r="AC2483" t="s">
        <v>54</v>
      </c>
      <c r="AD2483" t="s">
        <v>54</v>
      </c>
      <c r="AE2483" t="s">
        <v>73</v>
      </c>
      <c r="AF2483" t="s">
        <v>11364</v>
      </c>
    </row>
    <row r="2484" spans="1:32" x14ac:dyDescent="0.3">
      <c r="A2484" t="s">
        <v>11365</v>
      </c>
      <c r="B2484" t="s">
        <v>11366</v>
      </c>
      <c r="C2484" t="s">
        <v>11366</v>
      </c>
      <c r="D2484" t="s">
        <v>98</v>
      </c>
      <c r="E2484" t="s">
        <v>99</v>
      </c>
      <c r="F2484">
        <v>6</v>
      </c>
      <c r="G2484">
        <v>2022</v>
      </c>
      <c r="H2484" s="1">
        <v>44832.369078807867</v>
      </c>
      <c r="I2484" t="s">
        <v>8601</v>
      </c>
      <c r="J2484">
        <v>239.84</v>
      </c>
      <c r="K2484">
        <v>0</v>
      </c>
      <c r="L2484" t="s">
        <v>38</v>
      </c>
      <c r="M2484" t="s">
        <v>79</v>
      </c>
      <c r="Q2484">
        <v>239.84</v>
      </c>
      <c r="R2484" t="s">
        <v>52</v>
      </c>
      <c r="S2484">
        <v>29.890847999999998</v>
      </c>
      <c r="T2484">
        <v>-95.638902999999999</v>
      </c>
      <c r="U2484">
        <v>1.721216667</v>
      </c>
      <c r="V2484">
        <v>1</v>
      </c>
      <c r="W2484">
        <v>6.7</v>
      </c>
      <c r="X2484">
        <v>0</v>
      </c>
      <c r="Y2484">
        <v>627.8646</v>
      </c>
      <c r="AB2484" t="s">
        <v>41</v>
      </c>
      <c r="AC2484" t="s">
        <v>54</v>
      </c>
      <c r="AD2484" t="s">
        <v>54</v>
      </c>
      <c r="AE2484" t="s">
        <v>73</v>
      </c>
      <c r="AF2484" t="s">
        <v>11367</v>
      </c>
    </row>
    <row r="2485" spans="1:32" x14ac:dyDescent="0.3">
      <c r="A2485" t="s">
        <v>11368</v>
      </c>
      <c r="B2485" t="s">
        <v>11369</v>
      </c>
      <c r="C2485" t="s">
        <v>11370</v>
      </c>
      <c r="D2485" t="s">
        <v>11371</v>
      </c>
      <c r="E2485" t="s">
        <v>525</v>
      </c>
      <c r="F2485">
        <v>2</v>
      </c>
      <c r="G2485">
        <v>2022</v>
      </c>
      <c r="H2485" s="1">
        <v>44967.42849337963</v>
      </c>
      <c r="I2485" t="s">
        <v>8601</v>
      </c>
      <c r="J2485">
        <v>238.2</v>
      </c>
      <c r="K2485">
        <v>0</v>
      </c>
      <c r="L2485" t="s">
        <v>38</v>
      </c>
      <c r="M2485" t="s">
        <v>79</v>
      </c>
      <c r="Q2485">
        <v>238.2</v>
      </c>
      <c r="R2485" t="s">
        <v>94</v>
      </c>
      <c r="S2485">
        <v>40.775629000000002</v>
      </c>
      <c r="T2485">
        <v>-74.463459999999998</v>
      </c>
      <c r="U2485">
        <v>0.68416666699999995</v>
      </c>
      <c r="V2485">
        <v>1</v>
      </c>
      <c r="W2485">
        <v>2</v>
      </c>
      <c r="X2485">
        <v>2</v>
      </c>
      <c r="Y2485">
        <v>249.39</v>
      </c>
      <c r="Z2485">
        <v>34001305001</v>
      </c>
      <c r="AA2485">
        <v>586.37719476140001</v>
      </c>
      <c r="AB2485" t="s">
        <v>54</v>
      </c>
      <c r="AC2485" t="s">
        <v>54</v>
      </c>
      <c r="AD2485" t="s">
        <v>54</v>
      </c>
      <c r="AE2485" t="s">
        <v>73</v>
      </c>
      <c r="AF2485" t="s">
        <v>11372</v>
      </c>
    </row>
    <row r="2486" spans="1:32" x14ac:dyDescent="0.3">
      <c r="A2486" t="s">
        <v>11373</v>
      </c>
      <c r="B2486" t="s">
        <v>11374</v>
      </c>
      <c r="C2486" t="s">
        <v>11375</v>
      </c>
      <c r="D2486" t="s">
        <v>11376</v>
      </c>
      <c r="E2486" t="s">
        <v>514</v>
      </c>
      <c r="F2486">
        <v>1</v>
      </c>
      <c r="G2486">
        <v>2022</v>
      </c>
      <c r="H2486" s="1">
        <v>44977.374033761575</v>
      </c>
      <c r="I2486" t="s">
        <v>8601</v>
      </c>
      <c r="J2486">
        <v>236.07</v>
      </c>
      <c r="K2486">
        <v>0</v>
      </c>
      <c r="L2486" t="s">
        <v>38</v>
      </c>
      <c r="M2486" t="s">
        <v>79</v>
      </c>
      <c r="Q2486">
        <v>236.07</v>
      </c>
      <c r="R2486" t="s">
        <v>94</v>
      </c>
      <c r="S2486">
        <v>41.587542999999997</v>
      </c>
      <c r="T2486">
        <v>-71.412863999999999</v>
      </c>
      <c r="U2486">
        <v>0.57141666700000004</v>
      </c>
      <c r="V2486">
        <v>1</v>
      </c>
      <c r="W2486">
        <v>1.78</v>
      </c>
      <c r="X2486">
        <v>0.41</v>
      </c>
      <c r="Y2486">
        <v>208.22399999999999</v>
      </c>
      <c r="Z2486">
        <v>44000042001</v>
      </c>
      <c r="AA2486">
        <v>458.90389155240001</v>
      </c>
      <c r="AB2486" t="s">
        <v>54</v>
      </c>
      <c r="AC2486" t="s">
        <v>64</v>
      </c>
      <c r="AD2486" t="s">
        <v>54</v>
      </c>
      <c r="AE2486" t="s">
        <v>54</v>
      </c>
      <c r="AF2486" t="s">
        <v>11377</v>
      </c>
    </row>
    <row r="2487" spans="1:32" x14ac:dyDescent="0.3">
      <c r="A2487" t="s">
        <v>11378</v>
      </c>
      <c r="B2487" t="s">
        <v>11379</v>
      </c>
      <c r="C2487" t="s">
        <v>11379</v>
      </c>
      <c r="D2487" t="s">
        <v>98</v>
      </c>
      <c r="E2487" t="s">
        <v>99</v>
      </c>
      <c r="F2487">
        <v>6</v>
      </c>
      <c r="G2487">
        <v>2022</v>
      </c>
      <c r="H2487" s="1">
        <v>44832.495685949078</v>
      </c>
      <c r="I2487" t="s">
        <v>8601</v>
      </c>
      <c r="J2487">
        <v>235.4</v>
      </c>
      <c r="K2487">
        <v>0</v>
      </c>
      <c r="L2487" t="s">
        <v>38</v>
      </c>
      <c r="M2487" t="s">
        <v>79</v>
      </c>
      <c r="Q2487">
        <v>235.4</v>
      </c>
      <c r="R2487" t="s">
        <v>52</v>
      </c>
      <c r="S2487">
        <v>30.039417</v>
      </c>
      <c r="T2487">
        <v>-95.387360999999999</v>
      </c>
      <c r="U2487">
        <v>1.42025</v>
      </c>
      <c r="V2487">
        <v>1</v>
      </c>
      <c r="W2487">
        <v>2.62</v>
      </c>
      <c r="X2487">
        <v>2.25</v>
      </c>
      <c r="Y2487">
        <v>518.57399999999996</v>
      </c>
      <c r="AB2487" t="s">
        <v>41</v>
      </c>
      <c r="AC2487" t="s">
        <v>54</v>
      </c>
      <c r="AD2487" t="s">
        <v>54</v>
      </c>
      <c r="AE2487" t="s">
        <v>73</v>
      </c>
      <c r="AF2487" t="s">
        <v>11380</v>
      </c>
    </row>
    <row r="2488" spans="1:32" x14ac:dyDescent="0.3">
      <c r="A2488" t="s">
        <v>11381</v>
      </c>
      <c r="B2488" t="s">
        <v>11382</v>
      </c>
      <c r="C2488" t="s">
        <v>11383</v>
      </c>
      <c r="D2488" t="s">
        <v>10761</v>
      </c>
      <c r="E2488" t="s">
        <v>1719</v>
      </c>
      <c r="F2488">
        <v>7</v>
      </c>
      <c r="G2488">
        <v>2022</v>
      </c>
      <c r="H2488" s="1">
        <v>44952.350373518515</v>
      </c>
      <c r="I2488" t="s">
        <v>8601</v>
      </c>
      <c r="J2488">
        <v>235.02</v>
      </c>
      <c r="K2488">
        <v>0</v>
      </c>
      <c r="L2488" t="s">
        <v>38</v>
      </c>
      <c r="M2488" t="s">
        <v>51</v>
      </c>
      <c r="N2488">
        <v>235.02</v>
      </c>
      <c r="R2488" t="s">
        <v>52</v>
      </c>
      <c r="S2488">
        <v>38.621712524914003</v>
      </c>
      <c r="T2488">
        <v>-95.2697376603641</v>
      </c>
      <c r="Z2488">
        <v>20000732001</v>
      </c>
      <c r="AA2488">
        <v>709.66208943638992</v>
      </c>
      <c r="AB2488" t="s">
        <v>41</v>
      </c>
      <c r="AC2488" t="s">
        <v>144</v>
      </c>
      <c r="AD2488" t="s">
        <v>54</v>
      </c>
      <c r="AE2488" t="s">
        <v>65</v>
      </c>
      <c r="AF2488" t="s">
        <v>11384</v>
      </c>
    </row>
    <row r="2489" spans="1:32" x14ac:dyDescent="0.3">
      <c r="A2489" t="s">
        <v>11385</v>
      </c>
      <c r="B2489" t="s">
        <v>11386</v>
      </c>
      <c r="C2489" t="s">
        <v>11387</v>
      </c>
      <c r="D2489" t="s">
        <v>11388</v>
      </c>
      <c r="E2489" t="s">
        <v>951</v>
      </c>
      <c r="F2489">
        <v>1</v>
      </c>
      <c r="G2489">
        <v>2022</v>
      </c>
      <c r="H2489" s="1">
        <v>44987.302591192129</v>
      </c>
      <c r="I2489" t="s">
        <v>8601</v>
      </c>
      <c r="J2489">
        <v>233.4</v>
      </c>
      <c r="K2489">
        <v>0</v>
      </c>
      <c r="L2489" t="s">
        <v>38</v>
      </c>
      <c r="M2489" t="s">
        <v>79</v>
      </c>
      <c r="Q2489">
        <v>233.4</v>
      </c>
      <c r="R2489" t="s">
        <v>94</v>
      </c>
      <c r="S2489">
        <v>43.046570000000003</v>
      </c>
      <c r="T2489">
        <v>-70.774969999999996</v>
      </c>
      <c r="Z2489">
        <v>33000083002</v>
      </c>
      <c r="AA2489">
        <v>351.46210741909999</v>
      </c>
      <c r="AB2489" t="s">
        <v>54</v>
      </c>
      <c r="AC2489" t="s">
        <v>54</v>
      </c>
      <c r="AD2489" t="s">
        <v>54</v>
      </c>
      <c r="AE2489" t="s">
        <v>73</v>
      </c>
      <c r="AF2489" t="s">
        <v>11389</v>
      </c>
    </row>
    <row r="2490" spans="1:32" x14ac:dyDescent="0.3">
      <c r="A2490" t="s">
        <v>11390</v>
      </c>
      <c r="B2490" t="s">
        <v>11391</v>
      </c>
      <c r="C2490" t="s">
        <v>11392</v>
      </c>
      <c r="D2490" t="s">
        <v>11393</v>
      </c>
      <c r="E2490" t="s">
        <v>159</v>
      </c>
      <c r="F2490">
        <v>10</v>
      </c>
      <c r="G2490">
        <v>2022</v>
      </c>
      <c r="H2490" s="1">
        <v>44972.53383940972</v>
      </c>
      <c r="I2490" t="s">
        <v>8601</v>
      </c>
      <c r="J2490">
        <v>233.1</v>
      </c>
      <c r="K2490">
        <v>0</v>
      </c>
      <c r="L2490" t="s">
        <v>38</v>
      </c>
      <c r="M2490" t="s">
        <v>51</v>
      </c>
      <c r="N2490">
        <v>233.1</v>
      </c>
      <c r="R2490" t="s">
        <v>52</v>
      </c>
      <c r="S2490">
        <v>47.910978</v>
      </c>
      <c r="T2490">
        <v>-122.319727</v>
      </c>
      <c r="Z2490">
        <v>53000921001</v>
      </c>
      <c r="AA2490">
        <v>790.33447989579986</v>
      </c>
      <c r="AB2490" t="s">
        <v>41</v>
      </c>
      <c r="AC2490" t="s">
        <v>54</v>
      </c>
      <c r="AD2490" t="s">
        <v>54</v>
      </c>
      <c r="AE2490" t="s">
        <v>65</v>
      </c>
      <c r="AF2490" t="s">
        <v>11394</v>
      </c>
    </row>
    <row r="2491" spans="1:32" x14ac:dyDescent="0.3">
      <c r="A2491" t="s">
        <v>11395</v>
      </c>
      <c r="B2491" t="s">
        <v>11396</v>
      </c>
      <c r="C2491" t="s">
        <v>11397</v>
      </c>
      <c r="D2491" t="s">
        <v>11398</v>
      </c>
      <c r="E2491" t="s">
        <v>1665</v>
      </c>
      <c r="F2491">
        <v>8</v>
      </c>
      <c r="G2491">
        <v>2022</v>
      </c>
      <c r="H2491" s="1">
        <v>44963.442493506947</v>
      </c>
      <c r="I2491" t="s">
        <v>8601</v>
      </c>
      <c r="J2491">
        <v>231</v>
      </c>
      <c r="K2491">
        <v>0</v>
      </c>
      <c r="L2491" t="s">
        <v>38</v>
      </c>
      <c r="M2491" t="s">
        <v>679</v>
      </c>
      <c r="O2491">
        <v>231</v>
      </c>
      <c r="R2491" t="s">
        <v>52</v>
      </c>
      <c r="S2491">
        <v>41.286589999999997</v>
      </c>
      <c r="T2491">
        <v>-111.00069000000001</v>
      </c>
      <c r="U2491">
        <v>0.99041666699999997</v>
      </c>
      <c r="V2491">
        <v>1</v>
      </c>
      <c r="W2491">
        <v>0</v>
      </c>
      <c r="X2491">
        <v>0</v>
      </c>
      <c r="Y2491">
        <v>361.71699999999998</v>
      </c>
      <c r="Z2491">
        <v>56000090001</v>
      </c>
      <c r="AA2491">
        <v>779.40819676360002</v>
      </c>
      <c r="AB2491" t="s">
        <v>41</v>
      </c>
      <c r="AC2491" t="s">
        <v>54</v>
      </c>
      <c r="AD2491" t="s">
        <v>54</v>
      </c>
      <c r="AE2491" t="s">
        <v>55</v>
      </c>
      <c r="AF2491" t="s">
        <v>11399</v>
      </c>
    </row>
    <row r="2492" spans="1:32" x14ac:dyDescent="0.3">
      <c r="A2492" t="s">
        <v>11400</v>
      </c>
      <c r="B2492" t="s">
        <v>11401</v>
      </c>
      <c r="C2492" t="s">
        <v>11402</v>
      </c>
      <c r="D2492" t="s">
        <v>11403</v>
      </c>
      <c r="E2492" t="s">
        <v>50</v>
      </c>
      <c r="F2492">
        <v>10</v>
      </c>
      <c r="G2492">
        <v>2022</v>
      </c>
      <c r="H2492" s="1">
        <v>44978.729049155096</v>
      </c>
      <c r="I2492" t="s">
        <v>8601</v>
      </c>
      <c r="J2492">
        <v>230.1</v>
      </c>
      <c r="K2492">
        <v>0</v>
      </c>
      <c r="L2492" t="s">
        <v>38</v>
      </c>
      <c r="M2492" t="s">
        <v>51</v>
      </c>
      <c r="N2492">
        <v>230.1</v>
      </c>
      <c r="R2492" t="s">
        <v>52</v>
      </c>
      <c r="S2492">
        <v>45.601495999999997</v>
      </c>
      <c r="T2492">
        <v>-121.179408</v>
      </c>
      <c r="U2492">
        <v>2.0641666669999998</v>
      </c>
      <c r="V2492">
        <v>1</v>
      </c>
      <c r="W2492">
        <v>4.1500000000000004</v>
      </c>
      <c r="X2492">
        <v>0</v>
      </c>
      <c r="Y2492">
        <v>753.67</v>
      </c>
      <c r="AB2492" t="s">
        <v>53</v>
      </c>
      <c r="AC2492" t="s">
        <v>72</v>
      </c>
      <c r="AD2492" t="s">
        <v>54</v>
      </c>
      <c r="AE2492" t="s">
        <v>73</v>
      </c>
      <c r="AF2492" t="s">
        <v>11404</v>
      </c>
    </row>
    <row r="2493" spans="1:32" x14ac:dyDescent="0.3">
      <c r="A2493" t="s">
        <v>11405</v>
      </c>
      <c r="B2493" t="s">
        <v>11406</v>
      </c>
      <c r="C2493" t="s">
        <v>11407</v>
      </c>
      <c r="D2493" t="s">
        <v>11408</v>
      </c>
      <c r="E2493" t="s">
        <v>525</v>
      </c>
      <c r="F2493">
        <v>2</v>
      </c>
      <c r="G2493">
        <v>2022</v>
      </c>
      <c r="H2493" s="1">
        <v>44950.487018368054</v>
      </c>
      <c r="I2493" t="s">
        <v>8601</v>
      </c>
      <c r="J2493">
        <v>227.77</v>
      </c>
      <c r="K2493">
        <v>0</v>
      </c>
      <c r="L2493" t="s">
        <v>38</v>
      </c>
      <c r="M2493" t="s">
        <v>51</v>
      </c>
      <c r="N2493">
        <v>227.77</v>
      </c>
      <c r="R2493" t="s">
        <v>52</v>
      </c>
      <c r="S2493">
        <v>40.981746999999999</v>
      </c>
      <c r="T2493">
        <v>-74.283051</v>
      </c>
      <c r="U2493">
        <v>0.80333333299999998</v>
      </c>
      <c r="V2493">
        <v>1</v>
      </c>
      <c r="W2493">
        <v>0</v>
      </c>
      <c r="X2493">
        <v>0</v>
      </c>
      <c r="Y2493">
        <v>293.18700000000001</v>
      </c>
      <c r="Z2493">
        <v>34001089001</v>
      </c>
      <c r="AA2493">
        <v>437.05132528799993</v>
      </c>
      <c r="AB2493" t="s">
        <v>54</v>
      </c>
      <c r="AC2493" t="s">
        <v>72</v>
      </c>
      <c r="AD2493" t="s">
        <v>54</v>
      </c>
      <c r="AE2493" t="s">
        <v>55</v>
      </c>
      <c r="AF2493" t="s">
        <v>11409</v>
      </c>
    </row>
    <row r="2494" spans="1:32" x14ac:dyDescent="0.3">
      <c r="A2494" t="s">
        <v>11410</v>
      </c>
      <c r="B2494" t="s">
        <v>11411</v>
      </c>
      <c r="C2494" t="s">
        <v>11412</v>
      </c>
      <c r="D2494" t="s">
        <v>11413</v>
      </c>
      <c r="E2494" t="s">
        <v>36</v>
      </c>
      <c r="F2494">
        <v>9</v>
      </c>
      <c r="G2494">
        <v>2022</v>
      </c>
      <c r="H2494" s="1">
        <v>44966.735268668985</v>
      </c>
      <c r="I2494" t="s">
        <v>8601</v>
      </c>
      <c r="J2494">
        <v>227</v>
      </c>
      <c r="K2494">
        <v>0</v>
      </c>
      <c r="L2494" t="s">
        <v>38</v>
      </c>
      <c r="M2494" t="s">
        <v>79</v>
      </c>
      <c r="Q2494">
        <v>227</v>
      </c>
      <c r="R2494" t="s">
        <v>94</v>
      </c>
      <c r="S2494">
        <v>35.305498</v>
      </c>
      <c r="T2494">
        <v>-120.800669</v>
      </c>
      <c r="AB2494" t="s">
        <v>54</v>
      </c>
      <c r="AC2494" t="s">
        <v>54</v>
      </c>
      <c r="AD2494" t="s">
        <v>54</v>
      </c>
      <c r="AE2494" t="s">
        <v>73</v>
      </c>
      <c r="AF2494" t="s">
        <v>11414</v>
      </c>
    </row>
    <row r="2495" spans="1:32" x14ac:dyDescent="0.3">
      <c r="A2495" t="s">
        <v>11415</v>
      </c>
      <c r="B2495" t="s">
        <v>11416</v>
      </c>
      <c r="C2495" t="s">
        <v>11416</v>
      </c>
      <c r="D2495" t="s">
        <v>11417</v>
      </c>
      <c r="E2495" t="s">
        <v>99</v>
      </c>
      <c r="F2495">
        <v>6</v>
      </c>
      <c r="G2495">
        <v>2022</v>
      </c>
      <c r="H2495" s="1">
        <v>44812.602269409719</v>
      </c>
      <c r="I2495" t="s">
        <v>8601</v>
      </c>
      <c r="J2495">
        <v>226.98</v>
      </c>
      <c r="K2495">
        <v>0</v>
      </c>
      <c r="L2495" t="s">
        <v>38</v>
      </c>
      <c r="M2495" t="s">
        <v>79</v>
      </c>
      <c r="Q2495">
        <v>226.89</v>
      </c>
      <c r="R2495" t="s">
        <v>52</v>
      </c>
      <c r="S2495">
        <v>32.39761</v>
      </c>
      <c r="T2495">
        <v>-94.850397000000001</v>
      </c>
      <c r="U2495">
        <v>1.755416667</v>
      </c>
      <c r="V2495">
        <v>1</v>
      </c>
      <c r="W2495">
        <v>6</v>
      </c>
      <c r="X2495">
        <v>3</v>
      </c>
      <c r="Y2495">
        <v>640.31700000000001</v>
      </c>
      <c r="Z2495">
        <v>48005023001</v>
      </c>
      <c r="AA2495">
        <v>532.65630269475002</v>
      </c>
      <c r="AB2495" t="s">
        <v>2028</v>
      </c>
      <c r="AC2495" t="s">
        <v>54</v>
      </c>
      <c r="AD2495" t="s">
        <v>54</v>
      </c>
      <c r="AE2495" t="s">
        <v>73</v>
      </c>
      <c r="AF2495" t="s">
        <v>11418</v>
      </c>
    </row>
    <row r="2496" spans="1:32" x14ac:dyDescent="0.3">
      <c r="A2496" t="s">
        <v>11419</v>
      </c>
      <c r="B2496" t="s">
        <v>11420</v>
      </c>
      <c r="C2496" t="s">
        <v>11421</v>
      </c>
      <c r="D2496" t="s">
        <v>4322</v>
      </c>
      <c r="E2496" t="s">
        <v>1719</v>
      </c>
      <c r="F2496">
        <v>7</v>
      </c>
      <c r="G2496">
        <v>2022</v>
      </c>
      <c r="H2496" s="1">
        <v>44950.548554236113</v>
      </c>
      <c r="I2496" t="s">
        <v>8601</v>
      </c>
      <c r="J2496">
        <v>226.84</v>
      </c>
      <c r="K2496">
        <v>0</v>
      </c>
      <c r="L2496" t="s">
        <v>38</v>
      </c>
      <c r="M2496" t="s">
        <v>51</v>
      </c>
      <c r="N2496">
        <v>226.84</v>
      </c>
      <c r="R2496" t="s">
        <v>52</v>
      </c>
      <c r="S2496">
        <v>38.210654239702301</v>
      </c>
      <c r="T2496">
        <v>-97.354419015424597</v>
      </c>
      <c r="Z2496">
        <v>20000513001</v>
      </c>
      <c r="AA2496">
        <v>1171.2975517718401</v>
      </c>
      <c r="AB2496" t="s">
        <v>41</v>
      </c>
      <c r="AC2496" t="s">
        <v>54</v>
      </c>
      <c r="AD2496" t="s">
        <v>54</v>
      </c>
      <c r="AE2496" t="s">
        <v>73</v>
      </c>
      <c r="AF2496" t="s">
        <v>11422</v>
      </c>
    </row>
    <row r="2497" spans="1:32" x14ac:dyDescent="0.3">
      <c r="A2497" t="s">
        <v>11423</v>
      </c>
      <c r="B2497" t="s">
        <v>11424</v>
      </c>
      <c r="C2497" t="s">
        <v>11425</v>
      </c>
      <c r="D2497" t="s">
        <v>11426</v>
      </c>
      <c r="E2497" t="s">
        <v>36</v>
      </c>
      <c r="F2497">
        <v>9</v>
      </c>
      <c r="G2497">
        <v>2022</v>
      </c>
      <c r="H2497" s="1">
        <v>44974.587005104164</v>
      </c>
      <c r="I2497" t="s">
        <v>8601</v>
      </c>
      <c r="J2497">
        <v>226.3</v>
      </c>
      <c r="K2497">
        <v>0</v>
      </c>
      <c r="L2497" t="s">
        <v>38</v>
      </c>
      <c r="M2497" t="s">
        <v>79</v>
      </c>
      <c r="Q2497">
        <v>226.3</v>
      </c>
      <c r="R2497" t="s">
        <v>52</v>
      </c>
      <c r="S2497">
        <v>32.671207000000003</v>
      </c>
      <c r="T2497">
        <v>-115.49351</v>
      </c>
      <c r="Z2497">
        <v>6007005001</v>
      </c>
      <c r="AA2497">
        <v>600.94557227099995</v>
      </c>
      <c r="AB2497" t="s">
        <v>1292</v>
      </c>
      <c r="AC2497" t="s">
        <v>54</v>
      </c>
      <c r="AD2497" t="s">
        <v>54</v>
      </c>
      <c r="AE2497" t="s">
        <v>54</v>
      </c>
      <c r="AF2497" t="s">
        <v>11427</v>
      </c>
    </row>
    <row r="2498" spans="1:32" x14ac:dyDescent="0.3">
      <c r="A2498" t="s">
        <v>11428</v>
      </c>
      <c r="B2498" t="s">
        <v>11429</v>
      </c>
      <c r="C2498" t="s">
        <v>11430</v>
      </c>
      <c r="D2498" t="s">
        <v>3896</v>
      </c>
      <c r="E2498" t="s">
        <v>600</v>
      </c>
      <c r="F2498">
        <v>4</v>
      </c>
      <c r="G2498">
        <v>2022</v>
      </c>
      <c r="H2498" s="1">
        <v>44966.699545902775</v>
      </c>
      <c r="I2498" t="s">
        <v>8601</v>
      </c>
      <c r="J2498">
        <v>224.63</v>
      </c>
      <c r="K2498">
        <v>0</v>
      </c>
      <c r="L2498" t="s">
        <v>38</v>
      </c>
      <c r="M2498" t="s">
        <v>79</v>
      </c>
      <c r="Q2498">
        <v>224.63</v>
      </c>
      <c r="R2498" t="s">
        <v>94</v>
      </c>
      <c r="S2498">
        <v>28.759789999999999</v>
      </c>
      <c r="T2498">
        <v>-81.214269999999999</v>
      </c>
      <c r="Z2498">
        <v>12000042004</v>
      </c>
      <c r="AA2498">
        <v>819.47123491499997</v>
      </c>
      <c r="AB2498" t="s">
        <v>54</v>
      </c>
      <c r="AC2498" t="s">
        <v>64</v>
      </c>
      <c r="AD2498" t="s">
        <v>54</v>
      </c>
      <c r="AE2498" t="s">
        <v>54</v>
      </c>
      <c r="AF2498" t="s">
        <v>11431</v>
      </c>
    </row>
    <row r="2499" spans="1:32" x14ac:dyDescent="0.3">
      <c r="A2499" t="s">
        <v>11432</v>
      </c>
      <c r="B2499" t="s">
        <v>11433</v>
      </c>
      <c r="C2499" t="s">
        <v>11433</v>
      </c>
      <c r="D2499" t="s">
        <v>11434</v>
      </c>
      <c r="E2499" t="s">
        <v>99</v>
      </c>
      <c r="F2499">
        <v>6</v>
      </c>
      <c r="G2499">
        <v>2022</v>
      </c>
      <c r="H2499" s="1">
        <v>44833.535071087965</v>
      </c>
      <c r="I2499" t="s">
        <v>8601</v>
      </c>
      <c r="J2499">
        <v>223.9</v>
      </c>
      <c r="K2499">
        <v>0</v>
      </c>
      <c r="L2499" t="s">
        <v>38</v>
      </c>
      <c r="M2499" t="s">
        <v>79</v>
      </c>
      <c r="Q2499">
        <v>223.9</v>
      </c>
      <c r="R2499" t="s">
        <v>94</v>
      </c>
      <c r="S2499">
        <v>29.772770000000001</v>
      </c>
      <c r="T2499">
        <v>-98.714200000000005</v>
      </c>
      <c r="U2499">
        <v>0.44728333300000001</v>
      </c>
      <c r="V2499">
        <v>1</v>
      </c>
      <c r="W2499">
        <v>1.4</v>
      </c>
      <c r="X2499">
        <v>1.4</v>
      </c>
      <c r="Y2499">
        <v>162.6816</v>
      </c>
      <c r="AB2499" t="s">
        <v>177</v>
      </c>
      <c r="AC2499" t="s">
        <v>54</v>
      </c>
      <c r="AD2499" t="s">
        <v>54</v>
      </c>
      <c r="AE2499" t="s">
        <v>73</v>
      </c>
      <c r="AF2499" t="s">
        <v>11435</v>
      </c>
    </row>
    <row r="2500" spans="1:32" x14ac:dyDescent="0.3">
      <c r="A2500" t="s">
        <v>11436</v>
      </c>
      <c r="B2500" t="s">
        <v>11437</v>
      </c>
      <c r="C2500" t="s">
        <v>11438</v>
      </c>
      <c r="D2500" t="s">
        <v>5827</v>
      </c>
      <c r="E2500" t="s">
        <v>117</v>
      </c>
      <c r="F2500">
        <v>5</v>
      </c>
      <c r="G2500">
        <v>2022</v>
      </c>
      <c r="H2500" s="1">
        <v>44944.492464409719</v>
      </c>
      <c r="I2500" t="s">
        <v>8601</v>
      </c>
      <c r="J2500">
        <v>222.68</v>
      </c>
      <c r="K2500">
        <v>0</v>
      </c>
      <c r="L2500" t="s">
        <v>38</v>
      </c>
      <c r="M2500" t="s">
        <v>79</v>
      </c>
      <c r="Q2500">
        <v>222.68</v>
      </c>
      <c r="R2500" t="s">
        <v>94</v>
      </c>
      <c r="S2500">
        <v>40.548369999999998</v>
      </c>
      <c r="T2500">
        <v>-90.041910000000001</v>
      </c>
      <c r="U2500">
        <v>2.1898333330000002</v>
      </c>
      <c r="V2500">
        <v>4</v>
      </c>
      <c r="W2500">
        <v>8.34</v>
      </c>
      <c r="X2500">
        <v>3.43</v>
      </c>
      <c r="Y2500">
        <v>796.90899999999999</v>
      </c>
      <c r="Z2500">
        <v>17000035001</v>
      </c>
      <c r="AA2500">
        <v>903.23940559519986</v>
      </c>
      <c r="AB2500" t="s">
        <v>118</v>
      </c>
      <c r="AC2500" t="s">
        <v>72</v>
      </c>
      <c r="AD2500" t="s">
        <v>54</v>
      </c>
      <c r="AE2500" t="s">
        <v>73</v>
      </c>
      <c r="AF2500" t="s">
        <v>11439</v>
      </c>
    </row>
    <row r="2501" spans="1:32" x14ac:dyDescent="0.3">
      <c r="A2501" t="s">
        <v>11440</v>
      </c>
      <c r="B2501" t="s">
        <v>11441</v>
      </c>
      <c r="C2501" t="s">
        <v>11442</v>
      </c>
      <c r="D2501" t="s">
        <v>11443</v>
      </c>
      <c r="E2501" t="s">
        <v>117</v>
      </c>
      <c r="F2501">
        <v>5</v>
      </c>
      <c r="G2501">
        <v>2022</v>
      </c>
      <c r="H2501" s="1">
        <v>44958.562494548612</v>
      </c>
      <c r="I2501" t="s">
        <v>8601</v>
      </c>
      <c r="J2501">
        <v>222.26</v>
      </c>
      <c r="K2501">
        <v>0</v>
      </c>
      <c r="L2501" t="s">
        <v>38</v>
      </c>
      <c r="M2501" t="s">
        <v>79</v>
      </c>
      <c r="Q2501">
        <v>222.26</v>
      </c>
      <c r="R2501" t="s">
        <v>52</v>
      </c>
      <c r="S2501">
        <v>40.66601</v>
      </c>
      <c r="T2501">
        <v>-89.603660000000005</v>
      </c>
      <c r="U2501">
        <v>3.639166667</v>
      </c>
      <c r="V2501">
        <v>5</v>
      </c>
      <c r="W2501">
        <v>8.44</v>
      </c>
      <c r="X2501">
        <v>4.22</v>
      </c>
      <c r="Y2501">
        <v>1230.8</v>
      </c>
      <c r="Z2501">
        <v>17000323001</v>
      </c>
      <c r="AA2501">
        <v>1129.049256994</v>
      </c>
      <c r="AB2501" t="s">
        <v>41</v>
      </c>
      <c r="AC2501" t="s">
        <v>54</v>
      </c>
      <c r="AD2501" t="s">
        <v>54</v>
      </c>
      <c r="AE2501" t="s">
        <v>73</v>
      </c>
      <c r="AF2501" t="s">
        <v>11444</v>
      </c>
    </row>
    <row r="2502" spans="1:32" x14ac:dyDescent="0.3">
      <c r="A2502" t="s">
        <v>11445</v>
      </c>
      <c r="B2502" t="s">
        <v>11446</v>
      </c>
      <c r="C2502" t="s">
        <v>11447</v>
      </c>
      <c r="D2502" t="s">
        <v>1240</v>
      </c>
      <c r="E2502" t="s">
        <v>286</v>
      </c>
      <c r="F2502">
        <v>1</v>
      </c>
      <c r="G2502">
        <v>2022</v>
      </c>
      <c r="H2502" s="1">
        <v>45002.495666805553</v>
      </c>
      <c r="I2502" t="s">
        <v>8601</v>
      </c>
      <c r="J2502">
        <v>222</v>
      </c>
      <c r="K2502">
        <v>0</v>
      </c>
      <c r="L2502" t="s">
        <v>38</v>
      </c>
      <c r="M2502" t="s">
        <v>79</v>
      </c>
      <c r="Q2502">
        <v>222</v>
      </c>
      <c r="R2502" t="s">
        <v>806</v>
      </c>
      <c r="S2502">
        <v>44.527926999999998</v>
      </c>
      <c r="T2502">
        <v>-73.268765999999999</v>
      </c>
      <c r="U2502">
        <v>0.79017499999999996</v>
      </c>
      <c r="V2502">
        <v>1</v>
      </c>
      <c r="W2502">
        <v>0</v>
      </c>
      <c r="X2502">
        <v>0</v>
      </c>
      <c r="Y2502">
        <v>288.43369999999999</v>
      </c>
      <c r="Z2502">
        <v>50000016002</v>
      </c>
      <c r="AA2502">
        <v>577.27195881789987</v>
      </c>
      <c r="AB2502" t="s">
        <v>87</v>
      </c>
      <c r="AC2502" t="s">
        <v>72</v>
      </c>
      <c r="AD2502" t="s">
        <v>43</v>
      </c>
      <c r="AE2502" t="s">
        <v>73</v>
      </c>
      <c r="AF2502" t="s">
        <v>11448</v>
      </c>
    </row>
    <row r="2503" spans="1:32" x14ac:dyDescent="0.3">
      <c r="A2503" t="s">
        <v>11449</v>
      </c>
      <c r="B2503" t="s">
        <v>11450</v>
      </c>
      <c r="C2503" t="s">
        <v>11450</v>
      </c>
      <c r="D2503" t="s">
        <v>4479</v>
      </c>
      <c r="E2503" t="s">
        <v>99</v>
      </c>
      <c r="F2503">
        <v>6</v>
      </c>
      <c r="G2503">
        <v>2022</v>
      </c>
      <c r="H2503" s="1">
        <v>44831.341670532405</v>
      </c>
      <c r="I2503" t="s">
        <v>8601</v>
      </c>
      <c r="J2503">
        <v>217.9</v>
      </c>
      <c r="K2503">
        <v>0</v>
      </c>
      <c r="L2503" t="s">
        <v>38</v>
      </c>
      <c r="M2503" t="s">
        <v>79</v>
      </c>
      <c r="Q2503">
        <v>217.9</v>
      </c>
      <c r="R2503" t="s">
        <v>94</v>
      </c>
      <c r="S2503">
        <v>29.738028</v>
      </c>
      <c r="T2503">
        <v>-98.106055999999995</v>
      </c>
      <c r="U2503">
        <v>0.97416666699999999</v>
      </c>
      <c r="V2503">
        <v>1</v>
      </c>
      <c r="W2503">
        <v>4.9000000000000004</v>
      </c>
      <c r="X2503">
        <v>1.1000000000000001</v>
      </c>
      <c r="Y2503">
        <v>355.59</v>
      </c>
      <c r="Z2503">
        <v>48008028003</v>
      </c>
      <c r="AA2503">
        <v>282.62652368623998</v>
      </c>
      <c r="AB2503" t="s">
        <v>41</v>
      </c>
      <c r="AC2503" t="s">
        <v>54</v>
      </c>
      <c r="AD2503" t="s">
        <v>54</v>
      </c>
      <c r="AE2503" t="s">
        <v>73</v>
      </c>
      <c r="AF2503" t="s">
        <v>11451</v>
      </c>
    </row>
    <row r="2504" spans="1:32" x14ac:dyDescent="0.3">
      <c r="A2504" t="s">
        <v>11452</v>
      </c>
      <c r="B2504" t="s">
        <v>11453</v>
      </c>
      <c r="C2504" t="s">
        <v>11453</v>
      </c>
      <c r="D2504" t="s">
        <v>98</v>
      </c>
      <c r="E2504" t="s">
        <v>99</v>
      </c>
      <c r="F2504">
        <v>6</v>
      </c>
      <c r="G2504">
        <v>2022</v>
      </c>
      <c r="H2504" s="1">
        <v>44832.368347847223</v>
      </c>
      <c r="I2504" t="s">
        <v>8601</v>
      </c>
      <c r="J2504">
        <v>217.48</v>
      </c>
      <c r="K2504">
        <v>0</v>
      </c>
      <c r="L2504" t="s">
        <v>38</v>
      </c>
      <c r="M2504" t="s">
        <v>79</v>
      </c>
      <c r="Q2504">
        <v>217.48</v>
      </c>
      <c r="R2504" t="s">
        <v>52</v>
      </c>
      <c r="S2504">
        <v>29.848697999999999</v>
      </c>
      <c r="T2504">
        <v>-95.702392000000003</v>
      </c>
      <c r="U2504">
        <v>1.0960833329999999</v>
      </c>
      <c r="V2504">
        <v>1</v>
      </c>
      <c r="W2504">
        <v>1.6</v>
      </c>
      <c r="X2504">
        <v>0</v>
      </c>
      <c r="Y2504">
        <v>400.101</v>
      </c>
      <c r="AB2504" t="s">
        <v>41</v>
      </c>
      <c r="AC2504" t="s">
        <v>54</v>
      </c>
      <c r="AD2504" t="s">
        <v>54</v>
      </c>
      <c r="AE2504" t="s">
        <v>73</v>
      </c>
      <c r="AF2504" t="s">
        <v>11454</v>
      </c>
    </row>
    <row r="2505" spans="1:32" x14ac:dyDescent="0.3">
      <c r="A2505" t="s">
        <v>11455</v>
      </c>
      <c r="B2505" t="s">
        <v>11456</v>
      </c>
      <c r="C2505" t="s">
        <v>11457</v>
      </c>
      <c r="D2505" t="s">
        <v>3890</v>
      </c>
      <c r="E2505" t="s">
        <v>85</v>
      </c>
      <c r="F2505">
        <v>2</v>
      </c>
      <c r="G2505">
        <v>2022</v>
      </c>
      <c r="H2505" s="1">
        <v>44973.514925995369</v>
      </c>
      <c r="I2505" t="s">
        <v>8601</v>
      </c>
      <c r="J2505">
        <v>216</v>
      </c>
      <c r="K2505">
        <v>0</v>
      </c>
      <c r="L2505" t="s">
        <v>38</v>
      </c>
      <c r="M2505" t="s">
        <v>79</v>
      </c>
      <c r="Q2505">
        <v>216</v>
      </c>
      <c r="R2505" t="s">
        <v>52</v>
      </c>
      <c r="S2505">
        <v>42.120593999999997</v>
      </c>
      <c r="T2505">
        <v>-76.807708000000005</v>
      </c>
      <c r="U2505">
        <v>0</v>
      </c>
      <c r="V2505">
        <v>3</v>
      </c>
      <c r="W2505">
        <v>12.2</v>
      </c>
      <c r="X2505">
        <v>0</v>
      </c>
      <c r="Y2505">
        <v>0</v>
      </c>
      <c r="Z2505">
        <v>36008002009</v>
      </c>
      <c r="AA2505">
        <v>2637.4226433942104</v>
      </c>
      <c r="AB2505" t="s">
        <v>53</v>
      </c>
      <c r="AC2505" t="s">
        <v>54</v>
      </c>
      <c r="AD2505" t="s">
        <v>54</v>
      </c>
      <c r="AE2505" t="s">
        <v>73</v>
      </c>
      <c r="AF2505" t="s">
        <v>11458</v>
      </c>
    </row>
    <row r="2506" spans="1:32" x14ac:dyDescent="0.3">
      <c r="A2506" t="s">
        <v>11459</v>
      </c>
      <c r="B2506" t="s">
        <v>11460</v>
      </c>
      <c r="C2506" t="s">
        <v>11461</v>
      </c>
      <c r="D2506" t="s">
        <v>70</v>
      </c>
      <c r="E2506" t="s">
        <v>543</v>
      </c>
      <c r="F2506">
        <v>7</v>
      </c>
      <c r="G2506">
        <v>2022</v>
      </c>
      <c r="H2506" s="1">
        <v>44946.660788807872</v>
      </c>
      <c r="I2506" t="s">
        <v>8601</v>
      </c>
      <c r="J2506">
        <v>215.82</v>
      </c>
      <c r="K2506">
        <v>0</v>
      </c>
      <c r="L2506" t="s">
        <v>38</v>
      </c>
      <c r="M2506" t="s">
        <v>51</v>
      </c>
      <c r="N2506">
        <v>215.82</v>
      </c>
      <c r="R2506" t="s">
        <v>52</v>
      </c>
      <c r="S2506">
        <v>37.361725999999997</v>
      </c>
      <c r="T2506">
        <v>-89.678725</v>
      </c>
      <c r="U2506">
        <v>1.441666667</v>
      </c>
      <c r="V2506">
        <v>1</v>
      </c>
      <c r="W2506">
        <v>0</v>
      </c>
      <c r="X2506">
        <v>0</v>
      </c>
      <c r="Y2506">
        <v>524.29999999999995</v>
      </c>
      <c r="Z2506">
        <v>29001031001</v>
      </c>
      <c r="AA2506">
        <v>777.58714957489985</v>
      </c>
      <c r="AB2506" t="s">
        <v>41</v>
      </c>
      <c r="AC2506" t="s">
        <v>54</v>
      </c>
      <c r="AD2506" t="s">
        <v>54</v>
      </c>
      <c r="AE2506" t="s">
        <v>73</v>
      </c>
      <c r="AF2506" t="s">
        <v>11462</v>
      </c>
    </row>
    <row r="2507" spans="1:32" x14ac:dyDescent="0.3">
      <c r="A2507" t="s">
        <v>11463</v>
      </c>
      <c r="B2507" t="s">
        <v>11464</v>
      </c>
      <c r="C2507" t="s">
        <v>11465</v>
      </c>
      <c r="D2507" t="s">
        <v>1012</v>
      </c>
      <c r="E2507" t="s">
        <v>117</v>
      </c>
      <c r="F2507">
        <v>5</v>
      </c>
      <c r="G2507">
        <v>2022</v>
      </c>
      <c r="H2507" s="1">
        <v>44949.532998125003</v>
      </c>
      <c r="I2507" t="s">
        <v>8601</v>
      </c>
      <c r="J2507">
        <v>215</v>
      </c>
      <c r="K2507">
        <v>0</v>
      </c>
      <c r="L2507" t="s">
        <v>38</v>
      </c>
      <c r="M2507" t="s">
        <v>51</v>
      </c>
      <c r="N2507">
        <v>270</v>
      </c>
      <c r="R2507" t="s">
        <v>52</v>
      </c>
      <c r="S2507">
        <v>42.202840000000002</v>
      </c>
      <c r="T2507">
        <v>-88.24203</v>
      </c>
      <c r="U2507">
        <v>1.2884166669999999</v>
      </c>
      <c r="V2507">
        <v>1</v>
      </c>
      <c r="W2507">
        <v>7</v>
      </c>
      <c r="X2507">
        <v>2.8</v>
      </c>
      <c r="Y2507">
        <v>470.37</v>
      </c>
      <c r="Z2507">
        <v>17000658001</v>
      </c>
      <c r="AB2507" t="s">
        <v>407</v>
      </c>
      <c r="AC2507" t="s">
        <v>54</v>
      </c>
      <c r="AD2507" t="s">
        <v>54</v>
      </c>
      <c r="AE2507" t="s">
        <v>44</v>
      </c>
      <c r="AF2507" t="s">
        <v>11466</v>
      </c>
    </row>
    <row r="2508" spans="1:32" x14ac:dyDescent="0.3">
      <c r="A2508" t="s">
        <v>11467</v>
      </c>
      <c r="B2508" t="s">
        <v>11468</v>
      </c>
      <c r="C2508" t="s">
        <v>11469</v>
      </c>
      <c r="D2508" t="s">
        <v>3044</v>
      </c>
      <c r="E2508" t="s">
        <v>259</v>
      </c>
      <c r="F2508">
        <v>7</v>
      </c>
      <c r="G2508">
        <v>2022</v>
      </c>
      <c r="H2508" s="1">
        <v>44949.464365439817</v>
      </c>
      <c r="I2508" t="s">
        <v>8601</v>
      </c>
      <c r="J2508">
        <v>213.64</v>
      </c>
      <c r="K2508">
        <v>0</v>
      </c>
      <c r="L2508" t="s">
        <v>38</v>
      </c>
      <c r="M2508" t="s">
        <v>51</v>
      </c>
      <c r="N2508">
        <v>213.64</v>
      </c>
      <c r="R2508" t="s">
        <v>52</v>
      </c>
      <c r="S2508">
        <v>42.041220000000003</v>
      </c>
      <c r="T2508">
        <v>-93.890709999999999</v>
      </c>
      <c r="U2508">
        <v>0</v>
      </c>
      <c r="V2508">
        <v>1</v>
      </c>
      <c r="W2508">
        <v>15.1</v>
      </c>
      <c r="X2508">
        <v>7</v>
      </c>
      <c r="Y2508">
        <v>0</v>
      </c>
      <c r="Z2508">
        <v>19000093001</v>
      </c>
      <c r="AA2508">
        <v>690.1768845173001</v>
      </c>
      <c r="AB2508" t="s">
        <v>544</v>
      </c>
      <c r="AC2508" t="s">
        <v>54</v>
      </c>
      <c r="AD2508" t="s">
        <v>54</v>
      </c>
      <c r="AE2508" t="s">
        <v>73</v>
      </c>
      <c r="AF2508" t="s">
        <v>11470</v>
      </c>
    </row>
    <row r="2509" spans="1:32" x14ac:dyDescent="0.3">
      <c r="A2509" t="s">
        <v>10366</v>
      </c>
      <c r="B2509" t="s">
        <v>11471</v>
      </c>
      <c r="C2509" t="s">
        <v>11472</v>
      </c>
      <c r="D2509" t="s">
        <v>10369</v>
      </c>
      <c r="E2509" t="s">
        <v>1719</v>
      </c>
      <c r="F2509">
        <v>7</v>
      </c>
      <c r="G2509">
        <v>2022</v>
      </c>
      <c r="H2509" s="1">
        <v>44985.36248059028</v>
      </c>
      <c r="I2509" t="s">
        <v>8601</v>
      </c>
      <c r="J2509">
        <v>212.11</v>
      </c>
      <c r="K2509">
        <v>0</v>
      </c>
      <c r="L2509" t="s">
        <v>38</v>
      </c>
      <c r="M2509" t="s">
        <v>51</v>
      </c>
      <c r="N2509">
        <v>212.11</v>
      </c>
      <c r="R2509" t="s">
        <v>52</v>
      </c>
      <c r="S2509">
        <v>38.992100000000001</v>
      </c>
      <c r="T2509">
        <v>-96.865799999999993</v>
      </c>
      <c r="U2509">
        <v>0.86699166699999997</v>
      </c>
      <c r="V2509">
        <v>1</v>
      </c>
      <c r="W2509">
        <v>2.5</v>
      </c>
      <c r="X2509">
        <v>0</v>
      </c>
      <c r="Y2509">
        <v>316.11759999999998</v>
      </c>
      <c r="Z2509">
        <v>20001144001</v>
      </c>
      <c r="AA2509">
        <v>870.46055619859999</v>
      </c>
      <c r="AB2509" t="s">
        <v>41</v>
      </c>
      <c r="AC2509" t="s">
        <v>54</v>
      </c>
      <c r="AD2509" t="s">
        <v>54</v>
      </c>
      <c r="AE2509" t="s">
        <v>73</v>
      </c>
      <c r="AF2509" t="s">
        <v>11473</v>
      </c>
    </row>
    <row r="2510" spans="1:32" x14ac:dyDescent="0.3">
      <c r="A2510" t="s">
        <v>11474</v>
      </c>
      <c r="B2510" t="s">
        <v>11475</v>
      </c>
      <c r="C2510" t="s">
        <v>11476</v>
      </c>
      <c r="D2510" t="s">
        <v>11477</v>
      </c>
      <c r="E2510" t="s">
        <v>543</v>
      </c>
      <c r="F2510">
        <v>7</v>
      </c>
      <c r="G2510">
        <v>2022</v>
      </c>
      <c r="H2510" s="1">
        <v>44931.390559039355</v>
      </c>
      <c r="I2510" t="s">
        <v>8601</v>
      </c>
      <c r="J2510">
        <v>210.33</v>
      </c>
      <c r="K2510">
        <v>0</v>
      </c>
      <c r="L2510" t="s">
        <v>38</v>
      </c>
      <c r="M2510" t="s">
        <v>51</v>
      </c>
      <c r="N2510">
        <v>210.33</v>
      </c>
      <c r="R2510" t="s">
        <v>52</v>
      </c>
      <c r="S2510">
        <v>37.7624096003237</v>
      </c>
      <c r="T2510">
        <v>-92.107616132877595</v>
      </c>
      <c r="AB2510" t="s">
        <v>41</v>
      </c>
      <c r="AC2510" t="s">
        <v>54</v>
      </c>
      <c r="AD2510" t="s">
        <v>54</v>
      </c>
      <c r="AE2510" t="s">
        <v>73</v>
      </c>
      <c r="AF2510" t="s">
        <v>11478</v>
      </c>
    </row>
    <row r="2511" spans="1:32" x14ac:dyDescent="0.3">
      <c r="A2511" t="s">
        <v>11479</v>
      </c>
      <c r="B2511" t="s">
        <v>11480</v>
      </c>
      <c r="C2511" t="s">
        <v>11480</v>
      </c>
      <c r="D2511" t="s">
        <v>11481</v>
      </c>
      <c r="E2511" t="s">
        <v>99</v>
      </c>
      <c r="F2511">
        <v>6</v>
      </c>
      <c r="G2511">
        <v>2022</v>
      </c>
      <c r="H2511" s="1">
        <v>44832.323254212963</v>
      </c>
      <c r="I2511" t="s">
        <v>8601</v>
      </c>
      <c r="J2511">
        <v>209.99299999999999</v>
      </c>
      <c r="K2511">
        <v>0</v>
      </c>
      <c r="L2511" t="s">
        <v>38</v>
      </c>
      <c r="M2511" t="s">
        <v>79</v>
      </c>
      <c r="Q2511">
        <v>209.99299999999999</v>
      </c>
      <c r="R2511" t="s">
        <v>52</v>
      </c>
      <c r="S2511">
        <v>30.127392</v>
      </c>
      <c r="T2511">
        <v>-95.429267999999993</v>
      </c>
      <c r="U2511">
        <v>1.0489999999999999</v>
      </c>
      <c r="V2511">
        <v>1</v>
      </c>
      <c r="W2511">
        <v>2</v>
      </c>
      <c r="X2511">
        <v>2</v>
      </c>
      <c r="Y2511">
        <v>382.834</v>
      </c>
      <c r="AB2511" t="s">
        <v>41</v>
      </c>
      <c r="AC2511" t="s">
        <v>54</v>
      </c>
      <c r="AD2511" t="s">
        <v>54</v>
      </c>
      <c r="AE2511" t="s">
        <v>55</v>
      </c>
      <c r="AF2511" t="s">
        <v>11482</v>
      </c>
    </row>
    <row r="2512" spans="1:32" x14ac:dyDescent="0.3">
      <c r="A2512" t="s">
        <v>11483</v>
      </c>
      <c r="B2512" t="s">
        <v>11484</v>
      </c>
      <c r="C2512" t="s">
        <v>11485</v>
      </c>
      <c r="D2512" t="s">
        <v>11486</v>
      </c>
      <c r="E2512" t="s">
        <v>159</v>
      </c>
      <c r="F2512">
        <v>10</v>
      </c>
      <c r="G2512">
        <v>2022</v>
      </c>
      <c r="H2512" s="1">
        <v>45001.764104548609</v>
      </c>
      <c r="I2512" t="s">
        <v>8601</v>
      </c>
      <c r="J2512">
        <v>208.74</v>
      </c>
      <c r="K2512">
        <v>0</v>
      </c>
      <c r="L2512" t="s">
        <v>38</v>
      </c>
      <c r="M2512" t="s">
        <v>51</v>
      </c>
      <c r="N2512">
        <v>208.74</v>
      </c>
      <c r="R2512" t="s">
        <v>214</v>
      </c>
      <c r="S2512">
        <v>48.138081999999997</v>
      </c>
      <c r="T2512">
        <v>-122.781567</v>
      </c>
      <c r="Z2512">
        <v>53001005001</v>
      </c>
      <c r="AA2512">
        <v>524.46159034560003</v>
      </c>
      <c r="AB2512" t="s">
        <v>41</v>
      </c>
      <c r="AC2512" t="s">
        <v>64</v>
      </c>
      <c r="AD2512" t="s">
        <v>43</v>
      </c>
      <c r="AE2512" t="s">
        <v>73</v>
      </c>
      <c r="AF2512" t="s">
        <v>11487</v>
      </c>
    </row>
    <row r="2513" spans="1:32" x14ac:dyDescent="0.3">
      <c r="A2513" t="s">
        <v>3208</v>
      </c>
      <c r="B2513" t="s">
        <v>11488</v>
      </c>
      <c r="C2513" t="s">
        <v>11489</v>
      </c>
      <c r="D2513" t="s">
        <v>11490</v>
      </c>
      <c r="E2513" t="s">
        <v>1023</v>
      </c>
      <c r="F2513">
        <v>8</v>
      </c>
      <c r="G2513">
        <v>2022</v>
      </c>
      <c r="H2513" s="1">
        <v>44974.602328958332</v>
      </c>
      <c r="I2513" t="s">
        <v>8601</v>
      </c>
      <c r="J2513">
        <v>208</v>
      </c>
      <c r="K2513">
        <v>0</v>
      </c>
      <c r="L2513" t="s">
        <v>38</v>
      </c>
      <c r="M2513" t="s">
        <v>51</v>
      </c>
      <c r="N2513">
        <v>208</v>
      </c>
      <c r="R2513" t="s">
        <v>86</v>
      </c>
      <c r="S2513">
        <v>39.22</v>
      </c>
      <c r="T2513">
        <v>-106.85</v>
      </c>
      <c r="U2513">
        <v>1.33</v>
      </c>
      <c r="V2513">
        <v>1</v>
      </c>
      <c r="W2513">
        <v>3</v>
      </c>
      <c r="X2513">
        <v>0</v>
      </c>
      <c r="Y2513">
        <v>485.58</v>
      </c>
      <c r="Z2513">
        <v>8000092001</v>
      </c>
      <c r="AA2513">
        <v>864.99741463249995</v>
      </c>
      <c r="AB2513" t="s">
        <v>41</v>
      </c>
      <c r="AC2513" t="s">
        <v>54</v>
      </c>
      <c r="AD2513" t="s">
        <v>54</v>
      </c>
      <c r="AE2513" t="s">
        <v>55</v>
      </c>
      <c r="AF2513" t="s">
        <v>11491</v>
      </c>
    </row>
    <row r="2514" spans="1:32" x14ac:dyDescent="0.3">
      <c r="A2514" t="s">
        <v>11492</v>
      </c>
      <c r="B2514" t="s">
        <v>11493</v>
      </c>
      <c r="C2514" t="s">
        <v>11493</v>
      </c>
      <c r="D2514" t="s">
        <v>8478</v>
      </c>
      <c r="E2514" t="s">
        <v>99</v>
      </c>
      <c r="F2514">
        <v>6</v>
      </c>
      <c r="G2514">
        <v>2022</v>
      </c>
      <c r="H2514" s="1">
        <v>44824.422435567132</v>
      </c>
      <c r="I2514" t="s">
        <v>8601</v>
      </c>
      <c r="J2514">
        <v>207.92400000000001</v>
      </c>
      <c r="K2514">
        <v>0</v>
      </c>
      <c r="L2514" t="s">
        <v>38</v>
      </c>
      <c r="M2514" t="s">
        <v>51</v>
      </c>
      <c r="N2514">
        <v>207.92400000000001</v>
      </c>
      <c r="R2514" t="s">
        <v>52</v>
      </c>
      <c r="S2514">
        <v>28.391390000000001</v>
      </c>
      <c r="T2514">
        <v>-97.723077000000004</v>
      </c>
      <c r="U2514">
        <v>1.795833333</v>
      </c>
      <c r="V2514">
        <v>1</v>
      </c>
      <c r="W2514">
        <v>3</v>
      </c>
      <c r="X2514">
        <v>3</v>
      </c>
      <c r="Y2514">
        <v>655.69</v>
      </c>
      <c r="Z2514">
        <v>48001218002</v>
      </c>
      <c r="AB2514" t="s">
        <v>41</v>
      </c>
      <c r="AC2514" t="s">
        <v>54</v>
      </c>
      <c r="AD2514" t="s">
        <v>54</v>
      </c>
      <c r="AE2514" t="s">
        <v>73</v>
      </c>
      <c r="AF2514" t="s">
        <v>11494</v>
      </c>
    </row>
    <row r="2515" spans="1:32" x14ac:dyDescent="0.3">
      <c r="A2515" t="s">
        <v>11495</v>
      </c>
      <c r="B2515" t="s">
        <v>11496</v>
      </c>
      <c r="C2515" t="s">
        <v>11497</v>
      </c>
      <c r="D2515" t="s">
        <v>11498</v>
      </c>
      <c r="E2515" t="s">
        <v>854</v>
      </c>
      <c r="F2515">
        <v>8</v>
      </c>
      <c r="G2515">
        <v>2022</v>
      </c>
      <c r="H2515" s="1">
        <v>44972.662947696757</v>
      </c>
      <c r="I2515" t="s">
        <v>8601</v>
      </c>
      <c r="J2515">
        <v>207</v>
      </c>
      <c r="K2515">
        <v>0</v>
      </c>
      <c r="L2515" t="s">
        <v>38</v>
      </c>
      <c r="M2515" t="s">
        <v>79</v>
      </c>
      <c r="Q2515">
        <v>207</v>
      </c>
      <c r="R2515" t="s">
        <v>94</v>
      </c>
      <c r="S2515">
        <v>39.996110999999999</v>
      </c>
      <c r="T2515">
        <v>-111.789444</v>
      </c>
      <c r="Z2515">
        <v>49000099001</v>
      </c>
      <c r="AA2515">
        <v>546.31415660999994</v>
      </c>
      <c r="AB2515" t="s">
        <v>54</v>
      </c>
      <c r="AC2515" t="s">
        <v>54</v>
      </c>
      <c r="AD2515" t="s">
        <v>54</v>
      </c>
      <c r="AE2515" t="s">
        <v>73</v>
      </c>
      <c r="AF2515" t="s">
        <v>11499</v>
      </c>
    </row>
    <row r="2516" spans="1:32" x14ac:dyDescent="0.3">
      <c r="A2516" t="s">
        <v>11500</v>
      </c>
      <c r="B2516" t="s">
        <v>11501</v>
      </c>
      <c r="C2516" t="s">
        <v>11502</v>
      </c>
      <c r="D2516" t="s">
        <v>11503</v>
      </c>
      <c r="E2516" t="s">
        <v>159</v>
      </c>
      <c r="F2516">
        <v>10</v>
      </c>
      <c r="G2516">
        <v>2022</v>
      </c>
      <c r="H2516" s="1">
        <v>44951.567444594904</v>
      </c>
      <c r="I2516" t="s">
        <v>8601</v>
      </c>
      <c r="J2516">
        <v>205.96</v>
      </c>
      <c r="K2516">
        <v>0</v>
      </c>
      <c r="L2516" t="s">
        <v>38</v>
      </c>
      <c r="M2516" t="s">
        <v>51</v>
      </c>
      <c r="N2516">
        <v>205.96</v>
      </c>
      <c r="R2516" t="s">
        <v>52</v>
      </c>
      <c r="S2516">
        <v>47.337260000000001</v>
      </c>
      <c r="T2516">
        <v>-122.596563</v>
      </c>
      <c r="Z2516">
        <v>53000982007</v>
      </c>
      <c r="AA2516">
        <v>819.47123491499997</v>
      </c>
      <c r="AB2516" t="s">
        <v>41</v>
      </c>
      <c r="AC2516" t="s">
        <v>54</v>
      </c>
      <c r="AD2516" t="s">
        <v>54</v>
      </c>
      <c r="AE2516" t="s">
        <v>65</v>
      </c>
      <c r="AF2516" t="s">
        <v>11504</v>
      </c>
    </row>
    <row r="2517" spans="1:32" x14ac:dyDescent="0.3">
      <c r="A2517" t="s">
        <v>11505</v>
      </c>
      <c r="B2517" t="s">
        <v>11506</v>
      </c>
      <c r="C2517" t="s">
        <v>11507</v>
      </c>
      <c r="D2517" t="s">
        <v>11508</v>
      </c>
      <c r="E2517" t="s">
        <v>1449</v>
      </c>
      <c r="F2517">
        <v>3</v>
      </c>
      <c r="G2517">
        <v>2022</v>
      </c>
      <c r="H2517" s="1">
        <v>44970.620016875</v>
      </c>
      <c r="I2517" t="s">
        <v>8601</v>
      </c>
      <c r="J2517">
        <v>205.62</v>
      </c>
      <c r="K2517">
        <v>0</v>
      </c>
      <c r="L2517" t="s">
        <v>38</v>
      </c>
      <c r="M2517" t="s">
        <v>79</v>
      </c>
      <c r="Q2517">
        <v>205.62</v>
      </c>
      <c r="R2517" t="s">
        <v>52</v>
      </c>
      <c r="S2517">
        <v>40.381830000000001</v>
      </c>
      <c r="T2517">
        <v>-80.611140000000006</v>
      </c>
      <c r="U2517">
        <v>0</v>
      </c>
      <c r="V2517">
        <v>1</v>
      </c>
      <c r="W2517">
        <v>4</v>
      </c>
      <c r="X2517">
        <v>0</v>
      </c>
      <c r="Y2517">
        <v>0</v>
      </c>
      <c r="Z2517">
        <v>54000509001</v>
      </c>
      <c r="AA2517">
        <v>1362.1432971475999</v>
      </c>
      <c r="AB2517" t="s">
        <v>41</v>
      </c>
      <c r="AC2517" t="s">
        <v>54</v>
      </c>
      <c r="AD2517" t="s">
        <v>215</v>
      </c>
      <c r="AE2517" t="s">
        <v>73</v>
      </c>
      <c r="AF2517" t="s">
        <v>11509</v>
      </c>
    </row>
    <row r="2518" spans="1:32" x14ac:dyDescent="0.3">
      <c r="A2518" t="s">
        <v>11510</v>
      </c>
      <c r="B2518" t="s">
        <v>11511</v>
      </c>
      <c r="C2518" t="s">
        <v>11512</v>
      </c>
      <c r="D2518" t="s">
        <v>11513</v>
      </c>
      <c r="E2518" t="s">
        <v>159</v>
      </c>
      <c r="F2518">
        <v>10</v>
      </c>
      <c r="G2518">
        <v>2022</v>
      </c>
      <c r="H2518" s="1">
        <v>44981.683815578705</v>
      </c>
      <c r="I2518" t="s">
        <v>8601</v>
      </c>
      <c r="J2518">
        <v>205.4</v>
      </c>
      <c r="K2518">
        <v>0</v>
      </c>
      <c r="L2518" t="s">
        <v>38</v>
      </c>
      <c r="M2518" t="s">
        <v>473</v>
      </c>
      <c r="N2518">
        <v>29.49</v>
      </c>
      <c r="Q2518">
        <v>170.91</v>
      </c>
      <c r="R2518" t="s">
        <v>568</v>
      </c>
      <c r="S2518">
        <v>45.578439000000003</v>
      </c>
      <c r="T2518">
        <v>-122.393398</v>
      </c>
      <c r="Z2518">
        <v>53000145001</v>
      </c>
      <c r="AA2518">
        <v>2136.0883523450998</v>
      </c>
      <c r="AB2518" t="s">
        <v>53</v>
      </c>
      <c r="AC2518" t="s">
        <v>562</v>
      </c>
      <c r="AD2518" t="s">
        <v>537</v>
      </c>
      <c r="AE2518" t="s">
        <v>65</v>
      </c>
      <c r="AF2518" t="s">
        <v>11514</v>
      </c>
    </row>
    <row r="2519" spans="1:32" x14ac:dyDescent="0.3">
      <c r="A2519" t="s">
        <v>9469</v>
      </c>
      <c r="B2519" t="s">
        <v>11515</v>
      </c>
      <c r="C2519" t="s">
        <v>11516</v>
      </c>
      <c r="D2519" t="s">
        <v>158</v>
      </c>
      <c r="E2519" t="s">
        <v>136</v>
      </c>
      <c r="F2519">
        <v>4</v>
      </c>
      <c r="G2519">
        <v>2022</v>
      </c>
      <c r="H2519" s="1">
        <v>44949.300501689817</v>
      </c>
      <c r="I2519" t="s">
        <v>8601</v>
      </c>
      <c r="J2519">
        <v>205.38</v>
      </c>
      <c r="K2519">
        <v>0</v>
      </c>
      <c r="L2519" t="s">
        <v>38</v>
      </c>
      <c r="M2519" t="s">
        <v>51</v>
      </c>
      <c r="N2519">
        <v>205.38</v>
      </c>
      <c r="R2519" t="s">
        <v>52</v>
      </c>
      <c r="S2519">
        <v>35.068753000000001</v>
      </c>
      <c r="T2519">
        <v>-80.633831000000001</v>
      </c>
      <c r="U2519">
        <v>0.89151666699999998</v>
      </c>
      <c r="V2519">
        <v>1</v>
      </c>
      <c r="W2519">
        <v>1.9</v>
      </c>
      <c r="X2519">
        <v>0</v>
      </c>
      <c r="Y2519">
        <v>325.30130000000003</v>
      </c>
      <c r="Z2519">
        <v>37009002002</v>
      </c>
      <c r="AA2519">
        <v>528.1036847229999</v>
      </c>
      <c r="AB2519" t="s">
        <v>544</v>
      </c>
      <c r="AC2519" t="s">
        <v>54</v>
      </c>
      <c r="AD2519" t="s">
        <v>54</v>
      </c>
      <c r="AE2519" t="s">
        <v>73</v>
      </c>
      <c r="AF2519" t="s">
        <v>11517</v>
      </c>
    </row>
    <row r="2520" spans="1:32" x14ac:dyDescent="0.3">
      <c r="A2520" t="s">
        <v>11518</v>
      </c>
      <c r="B2520" t="s">
        <v>11519</v>
      </c>
      <c r="C2520" t="s">
        <v>11520</v>
      </c>
      <c r="D2520" t="s">
        <v>11521</v>
      </c>
      <c r="E2520" t="s">
        <v>543</v>
      </c>
      <c r="F2520">
        <v>7</v>
      </c>
      <c r="G2520">
        <v>2022</v>
      </c>
      <c r="H2520" s="1">
        <v>44970.465532951392</v>
      </c>
      <c r="I2520" t="s">
        <v>8601</v>
      </c>
      <c r="J2520">
        <v>204.5</v>
      </c>
      <c r="K2520">
        <v>0</v>
      </c>
      <c r="L2520" t="s">
        <v>38</v>
      </c>
      <c r="M2520" t="s">
        <v>79</v>
      </c>
      <c r="Q2520">
        <v>204.5</v>
      </c>
      <c r="R2520" t="s">
        <v>86</v>
      </c>
      <c r="S2520">
        <v>38.715093000000003</v>
      </c>
      <c r="T2520">
        <v>-93.263924000000003</v>
      </c>
      <c r="U2520">
        <v>1.7282500000000001</v>
      </c>
      <c r="V2520">
        <v>1</v>
      </c>
      <c r="W2520">
        <v>0</v>
      </c>
      <c r="X2520">
        <v>0</v>
      </c>
      <c r="Y2520">
        <v>630.09100000000001</v>
      </c>
      <c r="Z2520">
        <v>29001024003</v>
      </c>
      <c r="AA2520">
        <v>695.64002608340002</v>
      </c>
      <c r="AB2520" t="s">
        <v>54</v>
      </c>
      <c r="AC2520" t="s">
        <v>64</v>
      </c>
      <c r="AD2520" t="s">
        <v>43</v>
      </c>
      <c r="AE2520" t="s">
        <v>73</v>
      </c>
      <c r="AF2520" t="s">
        <v>11522</v>
      </c>
    </row>
    <row r="2521" spans="1:32" x14ac:dyDescent="0.3">
      <c r="A2521" t="s">
        <v>11523</v>
      </c>
      <c r="B2521" t="s">
        <v>11524</v>
      </c>
      <c r="C2521" t="s">
        <v>11525</v>
      </c>
      <c r="D2521" t="s">
        <v>667</v>
      </c>
      <c r="E2521" t="s">
        <v>247</v>
      </c>
      <c r="F2521">
        <v>1</v>
      </c>
      <c r="G2521">
        <v>2022</v>
      </c>
      <c r="H2521" s="1">
        <v>44959.524152962964</v>
      </c>
      <c r="I2521" t="s">
        <v>8601</v>
      </c>
      <c r="J2521">
        <v>204.3</v>
      </c>
      <c r="K2521">
        <v>0</v>
      </c>
      <c r="L2521" t="s">
        <v>38</v>
      </c>
      <c r="M2521" t="s">
        <v>79</v>
      </c>
      <c r="Q2521">
        <v>204.3</v>
      </c>
      <c r="R2521" t="s">
        <v>94</v>
      </c>
      <c r="S2521">
        <v>42.471494999999997</v>
      </c>
      <c r="T2521">
        <v>-71.337823</v>
      </c>
      <c r="U2521">
        <v>1.004166667</v>
      </c>
      <c r="V2521">
        <v>1</v>
      </c>
      <c r="W2521">
        <v>1.2</v>
      </c>
      <c r="X2521">
        <v>0</v>
      </c>
      <c r="Y2521">
        <v>366.33</v>
      </c>
      <c r="Z2521">
        <v>25000012001</v>
      </c>
      <c r="AA2521">
        <v>389.70409838180001</v>
      </c>
      <c r="AB2521" t="s">
        <v>54</v>
      </c>
      <c r="AC2521" t="s">
        <v>54</v>
      </c>
      <c r="AD2521" t="s">
        <v>54</v>
      </c>
      <c r="AE2521" t="s">
        <v>55</v>
      </c>
      <c r="AF2521" t="s">
        <v>11526</v>
      </c>
    </row>
    <row r="2522" spans="1:32" x14ac:dyDescent="0.3">
      <c r="A2522" t="s">
        <v>11527</v>
      </c>
      <c r="B2522" t="s">
        <v>11528</v>
      </c>
      <c r="C2522" t="s">
        <v>11529</v>
      </c>
      <c r="D2522" t="s">
        <v>11530</v>
      </c>
      <c r="E2522" t="s">
        <v>600</v>
      </c>
      <c r="F2522">
        <v>4</v>
      </c>
      <c r="G2522">
        <v>2022</v>
      </c>
      <c r="H2522" s="1">
        <v>44965.55252258102</v>
      </c>
      <c r="I2522" t="s">
        <v>8601</v>
      </c>
      <c r="J2522">
        <v>202.3</v>
      </c>
      <c r="K2522">
        <v>0</v>
      </c>
      <c r="L2522" t="s">
        <v>38</v>
      </c>
      <c r="M2522" t="s">
        <v>51</v>
      </c>
      <c r="N2522">
        <v>202.3</v>
      </c>
      <c r="R2522" t="s">
        <v>52</v>
      </c>
      <c r="S2522">
        <v>30.307919999999999</v>
      </c>
      <c r="T2522">
        <v>-82.992050000000006</v>
      </c>
      <c r="Z2522">
        <v>12000181001</v>
      </c>
      <c r="AA2522">
        <v>773.94505519749987</v>
      </c>
      <c r="AB2522" t="s">
        <v>41</v>
      </c>
      <c r="AC2522" t="s">
        <v>54</v>
      </c>
      <c r="AD2522" t="s">
        <v>54</v>
      </c>
      <c r="AE2522" t="s">
        <v>65</v>
      </c>
      <c r="AF2522" t="s">
        <v>11531</v>
      </c>
    </row>
    <row r="2523" spans="1:32" x14ac:dyDescent="0.3">
      <c r="A2523" t="s">
        <v>11532</v>
      </c>
      <c r="B2523" t="s">
        <v>11533</v>
      </c>
      <c r="C2523" t="s">
        <v>11534</v>
      </c>
      <c r="D2523" t="s">
        <v>8896</v>
      </c>
      <c r="E2523" t="s">
        <v>117</v>
      </c>
      <c r="F2523">
        <v>5</v>
      </c>
      <c r="G2523">
        <v>2022</v>
      </c>
      <c r="H2523" s="1">
        <v>44929.691369641201</v>
      </c>
      <c r="I2523" t="s">
        <v>8601</v>
      </c>
      <c r="J2523">
        <v>201.64</v>
      </c>
      <c r="K2523">
        <v>0</v>
      </c>
      <c r="L2523" t="s">
        <v>38</v>
      </c>
      <c r="M2523" t="s">
        <v>51</v>
      </c>
      <c r="N2523">
        <v>196.53</v>
      </c>
      <c r="R2523" t="s">
        <v>52</v>
      </c>
      <c r="S2523">
        <v>39.496692000000003</v>
      </c>
      <c r="T2523">
        <v>-88.190828999999994</v>
      </c>
      <c r="U2523">
        <v>2.3833333329999999</v>
      </c>
      <c r="V2523">
        <v>3</v>
      </c>
      <c r="W2523">
        <v>6</v>
      </c>
      <c r="X2523">
        <v>3.3</v>
      </c>
      <c r="Y2523">
        <v>867.2</v>
      </c>
      <c r="Z2523">
        <v>17000048001</v>
      </c>
      <c r="AA2523">
        <v>1165.470200768</v>
      </c>
      <c r="AB2523" t="s">
        <v>53</v>
      </c>
      <c r="AC2523" t="s">
        <v>42</v>
      </c>
      <c r="AD2523" t="s">
        <v>54</v>
      </c>
      <c r="AE2523" t="s">
        <v>73</v>
      </c>
      <c r="AF2523" t="s">
        <v>11535</v>
      </c>
    </row>
    <row r="2524" spans="1:32" x14ac:dyDescent="0.3">
      <c r="A2524" t="s">
        <v>11536</v>
      </c>
      <c r="B2524" t="s">
        <v>11537</v>
      </c>
      <c r="C2524" t="s">
        <v>11537</v>
      </c>
      <c r="D2524" t="s">
        <v>11538</v>
      </c>
      <c r="E2524" t="s">
        <v>99</v>
      </c>
      <c r="F2524">
        <v>6</v>
      </c>
      <c r="G2524">
        <v>2022</v>
      </c>
      <c r="H2524" s="1">
        <v>44834.700046238424</v>
      </c>
      <c r="I2524" t="s">
        <v>8601</v>
      </c>
      <c r="J2524">
        <v>201.27</v>
      </c>
      <c r="K2524">
        <v>0</v>
      </c>
      <c r="L2524" t="s">
        <v>38</v>
      </c>
      <c r="M2524" t="s">
        <v>39</v>
      </c>
      <c r="N2524">
        <v>186.9</v>
      </c>
      <c r="Q2524">
        <v>14.37</v>
      </c>
      <c r="R2524" t="s">
        <v>52</v>
      </c>
      <c r="S2524">
        <v>29.565556000000001</v>
      </c>
      <c r="T2524">
        <v>-95.798610999999994</v>
      </c>
      <c r="U2524">
        <v>1.1884999999999999</v>
      </c>
      <c r="V2524">
        <v>1</v>
      </c>
      <c r="W2524">
        <v>2</v>
      </c>
      <c r="X2524">
        <v>2</v>
      </c>
      <c r="Y2524">
        <v>433.71</v>
      </c>
      <c r="Z2524">
        <v>48007021003</v>
      </c>
      <c r="AA2524">
        <v>728.41887547999988</v>
      </c>
      <c r="AB2524" t="s">
        <v>41</v>
      </c>
      <c r="AC2524" t="s">
        <v>54</v>
      </c>
      <c r="AD2524" t="s">
        <v>54</v>
      </c>
      <c r="AE2524" t="s">
        <v>73</v>
      </c>
      <c r="AF2524" t="s">
        <v>11539</v>
      </c>
    </row>
    <row r="2525" spans="1:32" x14ac:dyDescent="0.3">
      <c r="A2525" t="s">
        <v>11540</v>
      </c>
      <c r="B2525" t="s">
        <v>11541</v>
      </c>
      <c r="C2525" t="s">
        <v>11541</v>
      </c>
      <c r="D2525" t="s">
        <v>4222</v>
      </c>
      <c r="E2525" t="s">
        <v>99</v>
      </c>
      <c r="F2525">
        <v>6</v>
      </c>
      <c r="G2525">
        <v>2022</v>
      </c>
      <c r="H2525" s="1">
        <v>44834.731951516202</v>
      </c>
      <c r="I2525" t="s">
        <v>8601</v>
      </c>
      <c r="J2525">
        <v>201.11</v>
      </c>
      <c r="K2525">
        <v>0</v>
      </c>
      <c r="L2525" t="s">
        <v>38</v>
      </c>
      <c r="M2525" t="s">
        <v>473</v>
      </c>
      <c r="N2525">
        <v>6.74</v>
      </c>
      <c r="Q2525">
        <v>194.37</v>
      </c>
      <c r="R2525" t="s">
        <v>52</v>
      </c>
      <c r="S2525">
        <v>29.467027999999999</v>
      </c>
      <c r="T2525">
        <v>-95.507379</v>
      </c>
      <c r="U2525">
        <v>1.4439166670000001</v>
      </c>
      <c r="V2525">
        <v>1</v>
      </c>
      <c r="W2525">
        <v>3.5</v>
      </c>
      <c r="X2525">
        <v>1.8</v>
      </c>
      <c r="Y2525">
        <v>527.15700000000004</v>
      </c>
      <c r="AB2525" t="s">
        <v>41</v>
      </c>
      <c r="AC2525" t="s">
        <v>54</v>
      </c>
      <c r="AD2525" t="s">
        <v>54</v>
      </c>
      <c r="AE2525" t="s">
        <v>73</v>
      </c>
      <c r="AF2525" t="s">
        <v>11542</v>
      </c>
    </row>
    <row r="2526" spans="1:32" x14ac:dyDescent="0.3">
      <c r="A2526" t="s">
        <v>11543</v>
      </c>
      <c r="B2526" t="s">
        <v>11544</v>
      </c>
      <c r="C2526" t="s">
        <v>11545</v>
      </c>
      <c r="D2526" t="s">
        <v>910</v>
      </c>
      <c r="E2526" t="s">
        <v>111</v>
      </c>
      <c r="F2526">
        <v>4</v>
      </c>
      <c r="G2526">
        <v>2022</v>
      </c>
      <c r="H2526" s="1">
        <v>44957.611641759257</v>
      </c>
      <c r="I2526" t="s">
        <v>8601</v>
      </c>
      <c r="J2526">
        <v>200.79</v>
      </c>
      <c r="K2526">
        <v>0</v>
      </c>
      <c r="L2526" t="s">
        <v>38</v>
      </c>
      <c r="M2526" t="s">
        <v>79</v>
      </c>
      <c r="Q2526">
        <v>200.79</v>
      </c>
      <c r="R2526" t="s">
        <v>94</v>
      </c>
      <c r="S2526">
        <v>34.102682999999999</v>
      </c>
      <c r="T2526">
        <v>-84.429545000000005</v>
      </c>
      <c r="U2526">
        <v>0.7</v>
      </c>
      <c r="V2526">
        <v>1</v>
      </c>
      <c r="W2526">
        <v>1.2</v>
      </c>
      <c r="X2526">
        <v>0.7</v>
      </c>
      <c r="Y2526">
        <v>50.4</v>
      </c>
      <c r="Z2526">
        <v>13000016004</v>
      </c>
      <c r="AA2526">
        <v>307.7569748903</v>
      </c>
      <c r="AB2526" t="s">
        <v>41</v>
      </c>
      <c r="AC2526" t="s">
        <v>54</v>
      </c>
      <c r="AD2526" t="s">
        <v>54</v>
      </c>
      <c r="AE2526" t="s">
        <v>73</v>
      </c>
      <c r="AF2526" t="s">
        <v>11546</v>
      </c>
    </row>
    <row r="2527" spans="1:32" x14ac:dyDescent="0.3">
      <c r="A2527" t="s">
        <v>11547</v>
      </c>
      <c r="B2527" t="s">
        <v>11548</v>
      </c>
      <c r="C2527" t="s">
        <v>11549</v>
      </c>
      <c r="D2527" t="s">
        <v>11550</v>
      </c>
      <c r="E2527" t="s">
        <v>36</v>
      </c>
      <c r="F2527">
        <v>9</v>
      </c>
      <c r="G2527">
        <v>2022</v>
      </c>
      <c r="H2527" s="1">
        <v>44994.658587164355</v>
      </c>
      <c r="I2527" t="s">
        <v>8601</v>
      </c>
      <c r="J2527">
        <v>198.15</v>
      </c>
      <c r="K2527">
        <v>0</v>
      </c>
      <c r="L2527" t="s">
        <v>38</v>
      </c>
      <c r="M2527" t="s">
        <v>51</v>
      </c>
      <c r="N2527">
        <v>198.15</v>
      </c>
      <c r="R2527" t="s">
        <v>52</v>
      </c>
      <c r="S2527">
        <v>35.586951720246603</v>
      </c>
      <c r="T2527">
        <v>-119.365589143923</v>
      </c>
      <c r="Z2527">
        <v>6005079001</v>
      </c>
      <c r="AA2527">
        <v>628.26128010150001</v>
      </c>
      <c r="AB2527" t="s">
        <v>53</v>
      </c>
      <c r="AC2527" t="s">
        <v>54</v>
      </c>
      <c r="AD2527" t="s">
        <v>54</v>
      </c>
      <c r="AE2527" t="s">
        <v>65</v>
      </c>
      <c r="AF2527" t="s">
        <v>11551</v>
      </c>
    </row>
    <row r="2528" spans="1:32" x14ac:dyDescent="0.3">
      <c r="A2528" t="s">
        <v>11552</v>
      </c>
      <c r="B2528" t="s">
        <v>11553</v>
      </c>
      <c r="C2528" t="s">
        <v>11554</v>
      </c>
      <c r="D2528" t="s">
        <v>1228</v>
      </c>
      <c r="E2528" t="s">
        <v>50</v>
      </c>
      <c r="F2528">
        <v>10</v>
      </c>
      <c r="G2528">
        <v>2022</v>
      </c>
      <c r="H2528" s="1">
        <v>44939.634928796295</v>
      </c>
      <c r="I2528" t="s">
        <v>8601</v>
      </c>
      <c r="J2528">
        <v>198</v>
      </c>
      <c r="K2528">
        <v>0</v>
      </c>
      <c r="L2528" t="s">
        <v>38</v>
      </c>
      <c r="M2528" t="s">
        <v>79</v>
      </c>
      <c r="Q2528">
        <v>179.8</v>
      </c>
      <c r="R2528" t="s">
        <v>52</v>
      </c>
      <c r="S2528">
        <v>43.807769999999998</v>
      </c>
      <c r="T2528">
        <v>-123.05011</v>
      </c>
      <c r="U2528">
        <v>0</v>
      </c>
      <c r="V2528">
        <v>1</v>
      </c>
      <c r="W2528">
        <v>1.8</v>
      </c>
      <c r="X2528">
        <v>0</v>
      </c>
      <c r="Y2528">
        <v>0</v>
      </c>
      <c r="Z2528">
        <v>41000042001</v>
      </c>
      <c r="AA2528">
        <v>742.98725298960005</v>
      </c>
      <c r="AB2528" t="s">
        <v>41</v>
      </c>
      <c r="AC2528" t="s">
        <v>64</v>
      </c>
      <c r="AD2528" t="s">
        <v>54</v>
      </c>
      <c r="AE2528" t="s">
        <v>73</v>
      </c>
      <c r="AF2528" t="s">
        <v>11555</v>
      </c>
    </row>
    <row r="2529" spans="1:32" x14ac:dyDescent="0.3">
      <c r="A2529" t="s">
        <v>11556</v>
      </c>
      <c r="B2529" t="s">
        <v>11557</v>
      </c>
      <c r="C2529" t="s">
        <v>11558</v>
      </c>
      <c r="D2529" t="s">
        <v>10264</v>
      </c>
      <c r="E2529" t="s">
        <v>1948</v>
      </c>
      <c r="F2529">
        <v>6</v>
      </c>
      <c r="G2529">
        <v>2022</v>
      </c>
      <c r="H2529" s="1">
        <v>44977.413196238427</v>
      </c>
      <c r="I2529" t="s">
        <v>8601</v>
      </c>
      <c r="J2529">
        <v>195.49</v>
      </c>
      <c r="K2529">
        <v>0</v>
      </c>
      <c r="L2529" t="s">
        <v>38</v>
      </c>
      <c r="M2529" t="s">
        <v>79</v>
      </c>
      <c r="Q2529">
        <v>195.49</v>
      </c>
      <c r="R2529" t="s">
        <v>52</v>
      </c>
      <c r="S2529">
        <v>30.23864</v>
      </c>
      <c r="T2529">
        <v>-93.217259999999996</v>
      </c>
      <c r="U2529">
        <v>2.7116666669999998</v>
      </c>
      <c r="V2529">
        <v>1</v>
      </c>
      <c r="W2529">
        <v>6.7</v>
      </c>
      <c r="X2529">
        <v>0</v>
      </c>
      <c r="Y2529">
        <v>991.1</v>
      </c>
      <c r="Z2529">
        <v>22000715001</v>
      </c>
      <c r="AA2529">
        <v>1839.2576605869999</v>
      </c>
      <c r="AB2529" t="s">
        <v>41</v>
      </c>
      <c r="AC2529" t="s">
        <v>54</v>
      </c>
      <c r="AD2529" t="s">
        <v>54</v>
      </c>
      <c r="AE2529" t="s">
        <v>73</v>
      </c>
      <c r="AF2529" t="s">
        <v>11559</v>
      </c>
    </row>
    <row r="2530" spans="1:32" x14ac:dyDescent="0.3">
      <c r="A2530" t="s">
        <v>11560</v>
      </c>
      <c r="B2530" t="s">
        <v>11561</v>
      </c>
      <c r="C2530" t="s">
        <v>11562</v>
      </c>
      <c r="D2530" t="s">
        <v>11563</v>
      </c>
      <c r="E2530" t="s">
        <v>543</v>
      </c>
      <c r="F2530">
        <v>7</v>
      </c>
      <c r="G2530">
        <v>2022</v>
      </c>
      <c r="H2530" s="1">
        <v>44951.371613206022</v>
      </c>
      <c r="I2530" t="s">
        <v>8601</v>
      </c>
      <c r="J2530">
        <v>195</v>
      </c>
      <c r="K2530">
        <v>0</v>
      </c>
      <c r="L2530" t="s">
        <v>38</v>
      </c>
      <c r="M2530" t="s">
        <v>51</v>
      </c>
      <c r="N2530">
        <v>195</v>
      </c>
      <c r="R2530" t="s">
        <v>52</v>
      </c>
      <c r="S2530">
        <v>39.182198</v>
      </c>
      <c r="T2530">
        <v>-91.871615000000006</v>
      </c>
      <c r="U2530">
        <v>2.4332500000000001</v>
      </c>
      <c r="V2530">
        <v>1</v>
      </c>
      <c r="W2530">
        <v>0</v>
      </c>
      <c r="X2530">
        <v>0</v>
      </c>
      <c r="Y2530">
        <v>886.03099999999995</v>
      </c>
      <c r="Z2530">
        <v>29001016001</v>
      </c>
      <c r="AA2530">
        <v>890.49207527430019</v>
      </c>
      <c r="AB2530" t="s">
        <v>53</v>
      </c>
      <c r="AC2530" t="s">
        <v>42</v>
      </c>
      <c r="AD2530" t="s">
        <v>54</v>
      </c>
      <c r="AE2530" t="s">
        <v>467</v>
      </c>
      <c r="AF2530" t="s">
        <v>11564</v>
      </c>
    </row>
    <row r="2531" spans="1:32" x14ac:dyDescent="0.3">
      <c r="A2531" t="s">
        <v>11565</v>
      </c>
      <c r="B2531" t="s">
        <v>11566</v>
      </c>
      <c r="C2531" t="s">
        <v>11566</v>
      </c>
      <c r="D2531" t="s">
        <v>11434</v>
      </c>
      <c r="E2531" t="s">
        <v>99</v>
      </c>
      <c r="F2531">
        <v>6</v>
      </c>
      <c r="G2531">
        <v>2022</v>
      </c>
      <c r="H2531" s="1">
        <v>44833.536047534719</v>
      </c>
      <c r="I2531" t="s">
        <v>8601</v>
      </c>
      <c r="J2531">
        <v>194.5</v>
      </c>
      <c r="K2531">
        <v>0</v>
      </c>
      <c r="L2531" t="s">
        <v>38</v>
      </c>
      <c r="M2531" t="s">
        <v>79</v>
      </c>
      <c r="Q2531">
        <v>194.5</v>
      </c>
      <c r="R2531" t="s">
        <v>94</v>
      </c>
      <c r="S2531">
        <v>29.788499999999999</v>
      </c>
      <c r="T2531">
        <v>-98.715554999999995</v>
      </c>
      <c r="U2531">
        <v>0.67860833300000001</v>
      </c>
      <c r="V2531">
        <v>1</v>
      </c>
      <c r="W2531">
        <v>1.2</v>
      </c>
      <c r="X2531">
        <v>0</v>
      </c>
      <c r="Y2531">
        <v>247.5018</v>
      </c>
      <c r="Z2531">
        <v>48008048001</v>
      </c>
      <c r="AA2531">
        <v>516.26687799644992</v>
      </c>
      <c r="AB2531" t="s">
        <v>1420</v>
      </c>
      <c r="AC2531" t="s">
        <v>54</v>
      </c>
      <c r="AD2531" t="s">
        <v>54</v>
      </c>
      <c r="AE2531" t="s">
        <v>73</v>
      </c>
      <c r="AF2531" t="s">
        <v>11567</v>
      </c>
    </row>
    <row r="2532" spans="1:32" x14ac:dyDescent="0.3">
      <c r="A2532" t="s">
        <v>11568</v>
      </c>
      <c r="B2532" t="s">
        <v>11569</v>
      </c>
      <c r="C2532" t="s">
        <v>11569</v>
      </c>
      <c r="D2532" t="s">
        <v>98</v>
      </c>
      <c r="E2532" t="s">
        <v>99</v>
      </c>
      <c r="F2532">
        <v>6</v>
      </c>
      <c r="G2532">
        <v>2022</v>
      </c>
      <c r="H2532" s="1">
        <v>44833.334925219904</v>
      </c>
      <c r="I2532" t="s">
        <v>8601</v>
      </c>
      <c r="J2532">
        <v>191.9</v>
      </c>
      <c r="K2532">
        <v>0</v>
      </c>
      <c r="L2532" t="s">
        <v>38</v>
      </c>
      <c r="M2532" t="s">
        <v>79</v>
      </c>
      <c r="Q2532">
        <v>191.9</v>
      </c>
      <c r="R2532" t="s">
        <v>52</v>
      </c>
      <c r="S2532">
        <v>29.885539999999999</v>
      </c>
      <c r="T2532">
        <v>-95.550319999999999</v>
      </c>
      <c r="U2532">
        <v>0.93433333299999999</v>
      </c>
      <c r="V2532">
        <v>1</v>
      </c>
      <c r="W2532">
        <v>3.2</v>
      </c>
      <c r="X2532">
        <v>2</v>
      </c>
      <c r="Y2532">
        <v>341.03300000000002</v>
      </c>
      <c r="AB2532" t="s">
        <v>41</v>
      </c>
      <c r="AC2532" t="s">
        <v>54</v>
      </c>
      <c r="AD2532" t="s">
        <v>54</v>
      </c>
      <c r="AE2532" t="s">
        <v>54</v>
      </c>
      <c r="AF2532" t="s">
        <v>11570</v>
      </c>
    </row>
    <row r="2533" spans="1:32" x14ac:dyDescent="0.3">
      <c r="A2533" t="s">
        <v>11571</v>
      </c>
      <c r="B2533" t="s">
        <v>11572</v>
      </c>
      <c r="C2533" t="s">
        <v>11572</v>
      </c>
      <c r="D2533" t="s">
        <v>11573</v>
      </c>
      <c r="E2533" t="s">
        <v>99</v>
      </c>
      <c r="F2533">
        <v>6</v>
      </c>
      <c r="G2533">
        <v>2022</v>
      </c>
      <c r="H2533" s="1">
        <v>44834.35458846065</v>
      </c>
      <c r="I2533" t="s">
        <v>8601</v>
      </c>
      <c r="J2533">
        <v>191.21</v>
      </c>
      <c r="K2533">
        <v>0</v>
      </c>
      <c r="L2533" t="s">
        <v>38</v>
      </c>
      <c r="M2533" t="s">
        <v>79</v>
      </c>
      <c r="Q2533">
        <v>191.21</v>
      </c>
      <c r="R2533" t="s">
        <v>52</v>
      </c>
      <c r="S2533">
        <v>29.365531000000001</v>
      </c>
      <c r="T2533">
        <v>-95.234120000000004</v>
      </c>
      <c r="U2533">
        <v>3.2462499999999999</v>
      </c>
      <c r="V2533">
        <v>1</v>
      </c>
      <c r="W2533">
        <v>7.5</v>
      </c>
      <c r="X2533">
        <v>5</v>
      </c>
      <c r="Y2533">
        <v>1184.6469999999999</v>
      </c>
      <c r="Z2533">
        <v>48007001001</v>
      </c>
      <c r="AA2533">
        <v>1420.4168071859999</v>
      </c>
      <c r="AB2533" t="s">
        <v>41</v>
      </c>
      <c r="AC2533" t="s">
        <v>54</v>
      </c>
      <c r="AD2533" t="s">
        <v>54</v>
      </c>
      <c r="AE2533" t="s">
        <v>73</v>
      </c>
      <c r="AF2533" t="s">
        <v>11574</v>
      </c>
    </row>
    <row r="2534" spans="1:32" x14ac:dyDescent="0.3">
      <c r="A2534" t="s">
        <v>11575</v>
      </c>
      <c r="B2534" t="s">
        <v>11576</v>
      </c>
      <c r="C2534" t="s">
        <v>11577</v>
      </c>
      <c r="D2534" t="s">
        <v>11578</v>
      </c>
      <c r="E2534" t="s">
        <v>543</v>
      </c>
      <c r="F2534">
        <v>7</v>
      </c>
      <c r="G2534">
        <v>2022</v>
      </c>
      <c r="H2534" s="1">
        <v>45068.674442905096</v>
      </c>
      <c r="I2534" t="s">
        <v>8601</v>
      </c>
      <c r="J2534">
        <v>190.4</v>
      </c>
      <c r="K2534">
        <v>0</v>
      </c>
      <c r="L2534" t="s">
        <v>38</v>
      </c>
      <c r="M2534" t="s">
        <v>39</v>
      </c>
      <c r="N2534">
        <v>30.4</v>
      </c>
      <c r="Q2534">
        <v>160</v>
      </c>
      <c r="R2534" t="s">
        <v>52</v>
      </c>
      <c r="S2534">
        <v>37.600216000000003</v>
      </c>
      <c r="T2534">
        <v>-93.395005999999995</v>
      </c>
      <c r="Z2534">
        <v>29004109001</v>
      </c>
      <c r="AA2534">
        <v>719.31363953649998</v>
      </c>
      <c r="AB2534" t="s">
        <v>41</v>
      </c>
      <c r="AC2534" t="s">
        <v>54</v>
      </c>
      <c r="AD2534" t="s">
        <v>54</v>
      </c>
      <c r="AE2534" t="s">
        <v>73</v>
      </c>
      <c r="AF2534" t="s">
        <v>11579</v>
      </c>
    </row>
    <row r="2535" spans="1:32" x14ac:dyDescent="0.3">
      <c r="A2535" t="s">
        <v>11580</v>
      </c>
      <c r="B2535" t="s">
        <v>11581</v>
      </c>
      <c r="C2535" t="s">
        <v>11582</v>
      </c>
      <c r="D2535" t="s">
        <v>11583</v>
      </c>
      <c r="E2535" t="s">
        <v>159</v>
      </c>
      <c r="F2535">
        <v>10</v>
      </c>
      <c r="G2535">
        <v>2022</v>
      </c>
      <c r="H2535" s="1">
        <v>44985.6411396412</v>
      </c>
      <c r="I2535" t="s">
        <v>8601</v>
      </c>
      <c r="J2535">
        <v>187</v>
      </c>
      <c r="K2535">
        <v>0</v>
      </c>
      <c r="L2535" t="s">
        <v>38</v>
      </c>
      <c r="M2535" t="s">
        <v>51</v>
      </c>
      <c r="N2535">
        <v>187</v>
      </c>
      <c r="R2535" t="s">
        <v>52</v>
      </c>
      <c r="S2535">
        <v>47.542620999999997</v>
      </c>
      <c r="T2535">
        <v>-121.82978199999999</v>
      </c>
      <c r="Z2535">
        <v>53001185001</v>
      </c>
      <c r="AA2535">
        <v>193.03100200220001</v>
      </c>
      <c r="AB2535" t="s">
        <v>41</v>
      </c>
      <c r="AC2535" t="s">
        <v>54</v>
      </c>
      <c r="AD2535" t="s">
        <v>54</v>
      </c>
      <c r="AE2535" t="s">
        <v>73</v>
      </c>
      <c r="AF2535" t="s">
        <v>11584</v>
      </c>
    </row>
    <row r="2536" spans="1:32" x14ac:dyDescent="0.3">
      <c r="A2536" t="s">
        <v>11585</v>
      </c>
      <c r="B2536" t="s">
        <v>11586</v>
      </c>
      <c r="C2536" t="s">
        <v>11587</v>
      </c>
      <c r="D2536" t="s">
        <v>11588</v>
      </c>
      <c r="E2536" t="s">
        <v>641</v>
      </c>
      <c r="F2536">
        <v>3</v>
      </c>
      <c r="G2536">
        <v>2022</v>
      </c>
      <c r="H2536" s="1">
        <v>44938.415020555556</v>
      </c>
      <c r="I2536" t="s">
        <v>8601</v>
      </c>
      <c r="J2536">
        <v>186.1</v>
      </c>
      <c r="K2536">
        <v>0</v>
      </c>
      <c r="L2536" t="s">
        <v>38</v>
      </c>
      <c r="M2536" t="s">
        <v>51</v>
      </c>
      <c r="N2536">
        <v>172.3</v>
      </c>
      <c r="R2536" t="s">
        <v>52</v>
      </c>
      <c r="S2536">
        <v>36.927380999999997</v>
      </c>
      <c r="T2536">
        <v>-82.478245999999999</v>
      </c>
      <c r="U2536">
        <v>4.0508333329999999</v>
      </c>
      <c r="V2536">
        <v>1</v>
      </c>
      <c r="W2536">
        <v>6.5</v>
      </c>
      <c r="X2536">
        <v>0</v>
      </c>
      <c r="Y2536">
        <v>1476.91</v>
      </c>
      <c r="Z2536">
        <v>51001400027</v>
      </c>
      <c r="AA2536">
        <v>2094.204267005</v>
      </c>
      <c r="AB2536" t="s">
        <v>41</v>
      </c>
      <c r="AC2536" t="s">
        <v>54</v>
      </c>
      <c r="AD2536" t="s">
        <v>54</v>
      </c>
      <c r="AE2536" t="s">
        <v>44</v>
      </c>
      <c r="AF2536" t="s">
        <v>11589</v>
      </c>
    </row>
    <row r="2537" spans="1:32" x14ac:dyDescent="0.3">
      <c r="A2537" t="s">
        <v>11590</v>
      </c>
      <c r="B2537" t="s">
        <v>11591</v>
      </c>
      <c r="C2537" t="s">
        <v>11592</v>
      </c>
      <c r="D2537" t="s">
        <v>10786</v>
      </c>
      <c r="E2537" t="s">
        <v>85</v>
      </c>
      <c r="F2537">
        <v>2</v>
      </c>
      <c r="G2537">
        <v>2022</v>
      </c>
      <c r="H2537" s="1">
        <v>44935.420774907405</v>
      </c>
      <c r="I2537" t="s">
        <v>8601</v>
      </c>
      <c r="J2537">
        <v>185.77</v>
      </c>
      <c r="K2537">
        <v>0</v>
      </c>
      <c r="L2537" t="s">
        <v>38</v>
      </c>
      <c r="M2537" t="s">
        <v>79</v>
      </c>
      <c r="Q2537">
        <v>185.77</v>
      </c>
      <c r="R2537" t="s">
        <v>52</v>
      </c>
      <c r="S2537">
        <v>43.334539999999997</v>
      </c>
      <c r="T2537">
        <v>-76.426159999999996</v>
      </c>
      <c r="U2537">
        <v>1.5607500000000001</v>
      </c>
      <c r="V2537">
        <v>1</v>
      </c>
      <c r="W2537">
        <v>3.4</v>
      </c>
      <c r="X2537">
        <v>0</v>
      </c>
      <c r="Y2537">
        <v>566.55399999999997</v>
      </c>
      <c r="Z2537">
        <v>36007178001</v>
      </c>
      <c r="AA2537">
        <v>1005.58225760014</v>
      </c>
      <c r="AB2537" t="s">
        <v>53</v>
      </c>
      <c r="AC2537" t="s">
        <v>54</v>
      </c>
      <c r="AD2537" t="s">
        <v>54</v>
      </c>
      <c r="AE2537" t="s">
        <v>73</v>
      </c>
      <c r="AF2537" t="s">
        <v>11593</v>
      </c>
    </row>
    <row r="2538" spans="1:32" x14ac:dyDescent="0.3">
      <c r="A2538" t="s">
        <v>11594</v>
      </c>
      <c r="B2538" t="s">
        <v>11595</v>
      </c>
      <c r="C2538" t="s">
        <v>11595</v>
      </c>
      <c r="D2538" t="s">
        <v>98</v>
      </c>
      <c r="E2538" t="s">
        <v>99</v>
      </c>
      <c r="F2538">
        <v>6</v>
      </c>
      <c r="G2538">
        <v>2022</v>
      </c>
      <c r="H2538" s="1">
        <v>44834.734335370369</v>
      </c>
      <c r="I2538" t="s">
        <v>8601</v>
      </c>
      <c r="J2538">
        <v>185.03</v>
      </c>
      <c r="K2538">
        <v>0</v>
      </c>
      <c r="L2538" t="s">
        <v>38</v>
      </c>
      <c r="M2538" t="s">
        <v>79</v>
      </c>
      <c r="Q2538">
        <v>185.03</v>
      </c>
      <c r="R2538" t="s">
        <v>52</v>
      </c>
      <c r="S2538">
        <v>29.963249999999999</v>
      </c>
      <c r="T2538">
        <v>-95.205472</v>
      </c>
      <c r="U2538">
        <v>1.0455000000000001</v>
      </c>
      <c r="V2538">
        <v>1</v>
      </c>
      <c r="W2538">
        <v>1.75</v>
      </c>
      <c r="X2538">
        <v>1.75</v>
      </c>
      <c r="Y2538">
        <v>381.74700000000001</v>
      </c>
      <c r="Z2538">
        <v>48007753001</v>
      </c>
      <c r="AB2538" t="s">
        <v>41</v>
      </c>
      <c r="AC2538" t="s">
        <v>54</v>
      </c>
      <c r="AD2538" t="s">
        <v>54</v>
      </c>
      <c r="AE2538" t="s">
        <v>73</v>
      </c>
      <c r="AF2538" t="s">
        <v>11596</v>
      </c>
    </row>
    <row r="2539" spans="1:32" x14ac:dyDescent="0.3">
      <c r="A2539" t="s">
        <v>11597</v>
      </c>
      <c r="B2539" t="s">
        <v>11598</v>
      </c>
      <c r="C2539" t="s">
        <v>11599</v>
      </c>
      <c r="D2539" t="s">
        <v>9848</v>
      </c>
      <c r="E2539" t="s">
        <v>525</v>
      </c>
      <c r="F2539">
        <v>2</v>
      </c>
      <c r="G2539">
        <v>2022</v>
      </c>
      <c r="H2539" s="1">
        <v>44971.517209178244</v>
      </c>
      <c r="I2539" t="s">
        <v>8601</v>
      </c>
      <c r="J2539">
        <v>184.5</v>
      </c>
      <c r="K2539">
        <v>0</v>
      </c>
      <c r="L2539" t="s">
        <v>38</v>
      </c>
      <c r="M2539" t="s">
        <v>79</v>
      </c>
      <c r="Q2539">
        <v>184.5</v>
      </c>
      <c r="R2539" t="s">
        <v>94</v>
      </c>
      <c r="S2539">
        <v>39.890400999999997</v>
      </c>
      <c r="T2539">
        <v>-74.881416999999999</v>
      </c>
      <c r="U2539">
        <v>0.91349999999999998</v>
      </c>
      <c r="V2539">
        <v>1</v>
      </c>
      <c r="W2539">
        <v>1.7</v>
      </c>
      <c r="X2539">
        <v>0</v>
      </c>
      <c r="Y2539">
        <v>333.40600000000001</v>
      </c>
      <c r="Z2539">
        <v>34007031002</v>
      </c>
      <c r="AA2539">
        <v>455.26179717500003</v>
      </c>
      <c r="AB2539" t="s">
        <v>41</v>
      </c>
      <c r="AC2539" t="s">
        <v>54</v>
      </c>
      <c r="AD2539" t="s">
        <v>54</v>
      </c>
      <c r="AE2539" t="s">
        <v>54</v>
      </c>
      <c r="AF2539" t="s">
        <v>11600</v>
      </c>
    </row>
    <row r="2540" spans="1:32" x14ac:dyDescent="0.3">
      <c r="A2540" t="s">
        <v>11601</v>
      </c>
      <c r="B2540" t="s">
        <v>11602</v>
      </c>
      <c r="C2540" t="s">
        <v>11603</v>
      </c>
      <c r="D2540" t="s">
        <v>11604</v>
      </c>
      <c r="E2540" t="s">
        <v>1023</v>
      </c>
      <c r="F2540">
        <v>8</v>
      </c>
      <c r="G2540">
        <v>2022</v>
      </c>
      <c r="H2540" s="1">
        <v>44972.637058993052</v>
      </c>
      <c r="I2540" t="s">
        <v>8601</v>
      </c>
      <c r="J2540">
        <v>180.59</v>
      </c>
      <c r="K2540">
        <v>0</v>
      </c>
      <c r="L2540" t="s">
        <v>38</v>
      </c>
      <c r="M2540" t="s">
        <v>51</v>
      </c>
      <c r="N2540">
        <v>180.59</v>
      </c>
      <c r="R2540" t="s">
        <v>52</v>
      </c>
      <c r="S2540">
        <v>40.26388</v>
      </c>
      <c r="T2540">
        <v>-103.74</v>
      </c>
      <c r="U2540">
        <v>1.0093333330000001</v>
      </c>
      <c r="V2540">
        <v>2</v>
      </c>
      <c r="W2540">
        <v>2.25</v>
      </c>
      <c r="X2540">
        <v>0</v>
      </c>
      <c r="Y2540">
        <v>368.66899999999998</v>
      </c>
      <c r="Z2540">
        <v>8000284001</v>
      </c>
      <c r="AA2540">
        <v>602.7666194597</v>
      </c>
      <c r="AB2540" t="s">
        <v>41</v>
      </c>
      <c r="AC2540" t="s">
        <v>54</v>
      </c>
      <c r="AD2540" t="s">
        <v>54</v>
      </c>
      <c r="AE2540" t="s">
        <v>73</v>
      </c>
      <c r="AF2540" t="s">
        <v>11605</v>
      </c>
    </row>
    <row r="2541" spans="1:32" x14ac:dyDescent="0.3">
      <c r="A2541" t="s">
        <v>188</v>
      </c>
      <c r="B2541" t="s">
        <v>11606</v>
      </c>
      <c r="C2541" t="s">
        <v>11607</v>
      </c>
      <c r="D2541" t="s">
        <v>191</v>
      </c>
      <c r="E2541" t="s">
        <v>192</v>
      </c>
      <c r="F2541">
        <v>4</v>
      </c>
      <c r="G2541">
        <v>2022</v>
      </c>
      <c r="H2541" s="1">
        <v>44971.601380694447</v>
      </c>
      <c r="I2541" t="s">
        <v>8601</v>
      </c>
      <c r="J2541">
        <v>180</v>
      </c>
      <c r="K2541">
        <v>0</v>
      </c>
      <c r="L2541" t="s">
        <v>38</v>
      </c>
      <c r="M2541" t="s">
        <v>51</v>
      </c>
      <c r="N2541">
        <v>180</v>
      </c>
      <c r="R2541" t="s">
        <v>52</v>
      </c>
      <c r="S2541">
        <v>33.714199999999998</v>
      </c>
      <c r="T2541">
        <v>-86.698899999999995</v>
      </c>
      <c r="U2541">
        <v>5.358333333</v>
      </c>
      <c r="V2541">
        <v>1</v>
      </c>
      <c r="W2541">
        <v>5</v>
      </c>
      <c r="X2541">
        <v>5.1100000000000003</v>
      </c>
      <c r="Y2541">
        <v>1951.8</v>
      </c>
      <c r="Z2541">
        <v>1000197007</v>
      </c>
      <c r="AA2541">
        <v>1342.1117780719001</v>
      </c>
      <c r="AB2541" t="s">
        <v>118</v>
      </c>
      <c r="AC2541" t="s">
        <v>54</v>
      </c>
      <c r="AD2541" t="s">
        <v>54</v>
      </c>
      <c r="AE2541" t="s">
        <v>65</v>
      </c>
      <c r="AF2541" t="s">
        <v>11608</v>
      </c>
    </row>
    <row r="2542" spans="1:32" x14ac:dyDescent="0.3">
      <c r="A2542" t="s">
        <v>11609</v>
      </c>
      <c r="B2542" t="s">
        <v>11610</v>
      </c>
      <c r="C2542" t="s">
        <v>11611</v>
      </c>
      <c r="D2542" t="s">
        <v>11612</v>
      </c>
      <c r="E2542" t="s">
        <v>117</v>
      </c>
      <c r="F2542">
        <v>5</v>
      </c>
      <c r="G2542">
        <v>2022</v>
      </c>
      <c r="H2542" s="1">
        <v>44935.4535090625</v>
      </c>
      <c r="I2542" t="s">
        <v>8601</v>
      </c>
      <c r="J2542">
        <v>178.46</v>
      </c>
      <c r="K2542">
        <v>0</v>
      </c>
      <c r="L2542" t="s">
        <v>38</v>
      </c>
      <c r="M2542" t="s">
        <v>79</v>
      </c>
      <c r="Q2542">
        <v>178.46</v>
      </c>
      <c r="R2542" t="s">
        <v>94</v>
      </c>
      <c r="S2542">
        <v>39.560130000000001</v>
      </c>
      <c r="T2542">
        <v>-89.333730000000003</v>
      </c>
      <c r="U2542">
        <v>2.3483333329999998</v>
      </c>
      <c r="V2542">
        <v>5</v>
      </c>
      <c r="W2542">
        <v>6.125</v>
      </c>
      <c r="X2542">
        <v>3.02</v>
      </c>
      <c r="Y2542">
        <v>855.07</v>
      </c>
      <c r="Z2542">
        <v>17000629001</v>
      </c>
      <c r="AA2542">
        <v>945.12349093529997</v>
      </c>
      <c r="AB2542" t="s">
        <v>54</v>
      </c>
      <c r="AC2542" t="s">
        <v>54</v>
      </c>
      <c r="AD2542" t="s">
        <v>54</v>
      </c>
      <c r="AE2542" t="s">
        <v>73</v>
      </c>
      <c r="AF2542" t="s">
        <v>11613</v>
      </c>
    </row>
    <row r="2543" spans="1:32" x14ac:dyDescent="0.3">
      <c r="A2543" t="s">
        <v>11614</v>
      </c>
      <c r="B2543" t="s">
        <v>11615</v>
      </c>
      <c r="C2543" t="s">
        <v>11615</v>
      </c>
      <c r="D2543" t="s">
        <v>9184</v>
      </c>
      <c r="E2543" t="s">
        <v>99</v>
      </c>
      <c r="F2543">
        <v>6</v>
      </c>
      <c r="G2543">
        <v>2022</v>
      </c>
      <c r="H2543" s="1">
        <v>44824.491402002313</v>
      </c>
      <c r="I2543" t="s">
        <v>8601</v>
      </c>
      <c r="J2543">
        <v>176.1</v>
      </c>
      <c r="K2543">
        <v>0</v>
      </c>
      <c r="L2543" t="s">
        <v>38</v>
      </c>
      <c r="M2543" t="s">
        <v>79</v>
      </c>
      <c r="Q2543">
        <v>176.1</v>
      </c>
      <c r="R2543" t="s">
        <v>94</v>
      </c>
      <c r="S2543">
        <v>28.784786</v>
      </c>
      <c r="T2543">
        <v>-96.994648999999995</v>
      </c>
      <c r="U2543">
        <v>1.4830000000000001</v>
      </c>
      <c r="V2543">
        <v>1</v>
      </c>
      <c r="W2543">
        <v>6.6</v>
      </c>
      <c r="X2543">
        <v>4.4000000000000004</v>
      </c>
      <c r="Y2543">
        <v>541.24</v>
      </c>
      <c r="Z2543">
        <v>48001221002</v>
      </c>
      <c r="AB2543" t="s">
        <v>54</v>
      </c>
      <c r="AC2543" t="s">
        <v>54</v>
      </c>
      <c r="AD2543" t="s">
        <v>54</v>
      </c>
      <c r="AE2543" t="s">
        <v>73</v>
      </c>
      <c r="AF2543" t="s">
        <v>11616</v>
      </c>
    </row>
    <row r="2544" spans="1:32" x14ac:dyDescent="0.3">
      <c r="A2544" t="s">
        <v>4319</v>
      </c>
      <c r="B2544" t="s">
        <v>11617</v>
      </c>
      <c r="C2544" t="s">
        <v>11618</v>
      </c>
      <c r="D2544" t="s">
        <v>4322</v>
      </c>
      <c r="E2544" t="s">
        <v>259</v>
      </c>
      <c r="F2544">
        <v>7</v>
      </c>
      <c r="G2544">
        <v>2022</v>
      </c>
      <c r="H2544" s="1">
        <v>44967.616570196762</v>
      </c>
      <c r="I2544" t="s">
        <v>8601</v>
      </c>
      <c r="J2544">
        <v>175.5</v>
      </c>
      <c r="K2544">
        <v>0</v>
      </c>
      <c r="L2544" t="s">
        <v>38</v>
      </c>
      <c r="M2544" t="s">
        <v>51</v>
      </c>
      <c r="N2544">
        <v>175.5</v>
      </c>
      <c r="R2544" t="s">
        <v>52</v>
      </c>
      <c r="S2544">
        <v>41.702778000000002</v>
      </c>
      <c r="T2544">
        <v>-93.088333000000006</v>
      </c>
      <c r="U2544">
        <v>0</v>
      </c>
      <c r="V2544">
        <v>1</v>
      </c>
      <c r="W2544">
        <v>13.098000000000001</v>
      </c>
      <c r="X2544">
        <v>9.202</v>
      </c>
      <c r="Y2544">
        <v>0</v>
      </c>
      <c r="Z2544">
        <v>19000614002</v>
      </c>
      <c r="AA2544">
        <v>950.5866325014</v>
      </c>
      <c r="AB2544" t="s">
        <v>53</v>
      </c>
      <c r="AC2544" t="s">
        <v>54</v>
      </c>
      <c r="AD2544" t="s">
        <v>54</v>
      </c>
      <c r="AE2544" t="s">
        <v>54</v>
      </c>
      <c r="AF2544" t="s">
        <v>11619</v>
      </c>
    </row>
    <row r="2545" spans="1:32" x14ac:dyDescent="0.3">
      <c r="A2545" t="s">
        <v>11620</v>
      </c>
      <c r="B2545" t="s">
        <v>11621</v>
      </c>
      <c r="C2545" t="s">
        <v>11622</v>
      </c>
      <c r="D2545" t="s">
        <v>11623</v>
      </c>
      <c r="E2545" t="s">
        <v>117</v>
      </c>
      <c r="F2545">
        <v>5</v>
      </c>
      <c r="G2545">
        <v>2022</v>
      </c>
      <c r="H2545" s="1">
        <v>44994.885061574074</v>
      </c>
      <c r="I2545" t="s">
        <v>8601</v>
      </c>
      <c r="J2545">
        <v>175.44</v>
      </c>
      <c r="K2545">
        <v>0</v>
      </c>
      <c r="L2545" t="s">
        <v>38</v>
      </c>
      <c r="M2545" t="s">
        <v>51</v>
      </c>
      <c r="N2545">
        <v>175.44</v>
      </c>
      <c r="R2545" t="s">
        <v>52</v>
      </c>
      <c r="S2545">
        <v>42.430058000000002</v>
      </c>
      <c r="T2545">
        <v>-88.032258999999996</v>
      </c>
      <c r="U2545">
        <v>1.245083333</v>
      </c>
      <c r="V2545">
        <v>1</v>
      </c>
      <c r="W2545">
        <v>5.7</v>
      </c>
      <c r="X2545">
        <v>2</v>
      </c>
      <c r="Y2545">
        <v>454.11599999999999</v>
      </c>
      <c r="Z2545">
        <v>17000530001</v>
      </c>
      <c r="AA2545">
        <v>619.33814887687004</v>
      </c>
      <c r="AB2545" t="s">
        <v>41</v>
      </c>
      <c r="AC2545" t="s">
        <v>64</v>
      </c>
      <c r="AD2545" t="s">
        <v>54</v>
      </c>
      <c r="AE2545" t="s">
        <v>73</v>
      </c>
      <c r="AF2545" t="s">
        <v>11624</v>
      </c>
    </row>
    <row r="2546" spans="1:32" x14ac:dyDescent="0.3">
      <c r="A2546" t="s">
        <v>11625</v>
      </c>
      <c r="B2546" t="s">
        <v>11626</v>
      </c>
      <c r="C2546" t="s">
        <v>11626</v>
      </c>
      <c r="D2546" t="s">
        <v>11177</v>
      </c>
      <c r="E2546" t="s">
        <v>99</v>
      </c>
      <c r="F2546">
        <v>6</v>
      </c>
      <c r="G2546">
        <v>2022</v>
      </c>
      <c r="H2546" s="1">
        <v>44795.664121006943</v>
      </c>
      <c r="I2546" t="s">
        <v>8601</v>
      </c>
      <c r="J2546">
        <v>174.83</v>
      </c>
      <c r="K2546">
        <v>0</v>
      </c>
      <c r="L2546" t="s">
        <v>38</v>
      </c>
      <c r="M2546" t="s">
        <v>79</v>
      </c>
      <c r="Q2546">
        <v>174.83</v>
      </c>
      <c r="R2546" t="s">
        <v>52</v>
      </c>
      <c r="S2546">
        <v>26.116194</v>
      </c>
      <c r="T2546">
        <v>-98.021083000000004</v>
      </c>
      <c r="U2546">
        <v>1.193333333</v>
      </c>
      <c r="V2546">
        <v>1</v>
      </c>
      <c r="W2546">
        <v>2.5</v>
      </c>
      <c r="X2546">
        <v>2.5</v>
      </c>
      <c r="Y2546">
        <v>434.61</v>
      </c>
      <c r="Z2546">
        <v>48001124002</v>
      </c>
      <c r="AA2546">
        <v>1092.6283132200001</v>
      </c>
      <c r="AB2546" t="s">
        <v>177</v>
      </c>
      <c r="AC2546" t="s">
        <v>54</v>
      </c>
      <c r="AD2546" t="s">
        <v>54</v>
      </c>
      <c r="AE2546" t="s">
        <v>73</v>
      </c>
      <c r="AF2546" t="s">
        <v>11627</v>
      </c>
    </row>
    <row r="2547" spans="1:32" x14ac:dyDescent="0.3">
      <c r="A2547" t="s">
        <v>11628</v>
      </c>
      <c r="B2547" t="s">
        <v>11629</v>
      </c>
      <c r="C2547" t="s">
        <v>11630</v>
      </c>
      <c r="D2547" t="s">
        <v>6064</v>
      </c>
      <c r="E2547" t="s">
        <v>117</v>
      </c>
      <c r="F2547">
        <v>5</v>
      </c>
      <c r="G2547">
        <v>2022</v>
      </c>
      <c r="H2547" s="1">
        <v>44966.389171828705</v>
      </c>
      <c r="I2547" t="s">
        <v>8601</v>
      </c>
      <c r="J2547">
        <v>174</v>
      </c>
      <c r="K2547">
        <v>0</v>
      </c>
      <c r="L2547" t="s">
        <v>38</v>
      </c>
      <c r="M2547" t="s">
        <v>51</v>
      </c>
      <c r="N2547">
        <v>174</v>
      </c>
      <c r="R2547" t="s">
        <v>52</v>
      </c>
      <c r="S2547">
        <v>41.654299999999999</v>
      </c>
      <c r="T2547">
        <v>-88.161900000000003</v>
      </c>
      <c r="U2547">
        <v>2.6161666669999999</v>
      </c>
      <c r="V2547">
        <v>1</v>
      </c>
      <c r="W2547">
        <v>7</v>
      </c>
      <c r="X2547">
        <v>2.8</v>
      </c>
      <c r="Y2547">
        <v>955.02800000000002</v>
      </c>
      <c r="Z2547">
        <v>17000418003</v>
      </c>
      <c r="AA2547">
        <v>1019.786425672</v>
      </c>
      <c r="AB2547" t="s">
        <v>41</v>
      </c>
      <c r="AC2547" t="s">
        <v>54</v>
      </c>
      <c r="AD2547" t="s">
        <v>54</v>
      </c>
      <c r="AE2547" t="s">
        <v>73</v>
      </c>
      <c r="AF2547" t="s">
        <v>11631</v>
      </c>
    </row>
    <row r="2548" spans="1:32" x14ac:dyDescent="0.3">
      <c r="A2548" t="s">
        <v>11632</v>
      </c>
      <c r="B2548" t="s">
        <v>11633</v>
      </c>
      <c r="C2548" t="s">
        <v>11634</v>
      </c>
      <c r="D2548" t="s">
        <v>7751</v>
      </c>
      <c r="E2548" t="s">
        <v>253</v>
      </c>
      <c r="F2548">
        <v>5</v>
      </c>
      <c r="G2548">
        <v>2022</v>
      </c>
      <c r="H2548" s="1">
        <v>44949.443643645835</v>
      </c>
      <c r="I2548" t="s">
        <v>8601</v>
      </c>
      <c r="J2548">
        <v>173.49</v>
      </c>
      <c r="K2548">
        <v>0</v>
      </c>
      <c r="L2548" t="s">
        <v>38</v>
      </c>
      <c r="M2548" t="s">
        <v>51</v>
      </c>
      <c r="N2548">
        <v>173.49</v>
      </c>
      <c r="R2548" t="s">
        <v>52</v>
      </c>
      <c r="S2548">
        <v>38.839111000000003</v>
      </c>
      <c r="T2548">
        <v>-86.521889000000002</v>
      </c>
      <c r="U2548">
        <v>2.0215000000000001</v>
      </c>
      <c r="V2548">
        <v>1</v>
      </c>
      <c r="W2548">
        <v>11</v>
      </c>
      <c r="X2548">
        <v>2</v>
      </c>
      <c r="Y2548">
        <v>735.26700000000005</v>
      </c>
      <c r="Z2548">
        <v>18002010001</v>
      </c>
      <c r="AA2548">
        <v>1092.6283132200001</v>
      </c>
      <c r="AB2548" t="s">
        <v>41</v>
      </c>
      <c r="AC2548" t="s">
        <v>54</v>
      </c>
      <c r="AD2548" t="s">
        <v>54</v>
      </c>
      <c r="AE2548" t="s">
        <v>65</v>
      </c>
      <c r="AF2548" t="s">
        <v>11635</v>
      </c>
    </row>
    <row r="2549" spans="1:32" x14ac:dyDescent="0.3">
      <c r="A2549" t="s">
        <v>11636</v>
      </c>
      <c r="B2549" t="s">
        <v>11637</v>
      </c>
      <c r="C2549" t="s">
        <v>11638</v>
      </c>
      <c r="D2549" t="s">
        <v>11639</v>
      </c>
      <c r="E2549" t="s">
        <v>247</v>
      </c>
      <c r="F2549">
        <v>1</v>
      </c>
      <c r="G2549">
        <v>2022</v>
      </c>
      <c r="H2549" s="1">
        <v>44973.615784004629</v>
      </c>
      <c r="I2549" t="s">
        <v>8601</v>
      </c>
      <c r="J2549">
        <v>173.25</v>
      </c>
      <c r="K2549">
        <v>0</v>
      </c>
      <c r="L2549" t="s">
        <v>38</v>
      </c>
      <c r="M2549" t="s">
        <v>79</v>
      </c>
      <c r="Q2549">
        <v>173.25</v>
      </c>
      <c r="R2549" t="s">
        <v>94</v>
      </c>
      <c r="S2549">
        <v>42.306010999999998</v>
      </c>
      <c r="T2549">
        <v>-70.899405000000002</v>
      </c>
      <c r="U2549">
        <v>1.4058333329999999</v>
      </c>
      <c r="V2549">
        <v>1</v>
      </c>
      <c r="W2549">
        <v>3.07</v>
      </c>
      <c r="X2549">
        <v>0</v>
      </c>
      <c r="Y2549">
        <v>512.89</v>
      </c>
      <c r="Z2549">
        <v>25000075001</v>
      </c>
      <c r="AA2549">
        <v>790.33447989579986</v>
      </c>
      <c r="AB2549" t="s">
        <v>54</v>
      </c>
      <c r="AC2549" t="s">
        <v>64</v>
      </c>
      <c r="AD2549" t="s">
        <v>54</v>
      </c>
      <c r="AE2549" t="s">
        <v>73</v>
      </c>
      <c r="AF2549" t="s">
        <v>11640</v>
      </c>
    </row>
    <row r="2550" spans="1:32" x14ac:dyDescent="0.3">
      <c r="A2550" t="s">
        <v>11641</v>
      </c>
      <c r="B2550" t="s">
        <v>11642</v>
      </c>
      <c r="C2550" t="s">
        <v>11643</v>
      </c>
      <c r="D2550" t="s">
        <v>10240</v>
      </c>
      <c r="E2550" t="s">
        <v>36</v>
      </c>
      <c r="F2550">
        <v>9</v>
      </c>
      <c r="G2550">
        <v>2022</v>
      </c>
      <c r="H2550" s="1">
        <v>44970.455085162037</v>
      </c>
      <c r="I2550" t="s">
        <v>8601</v>
      </c>
      <c r="J2550">
        <v>173.19</v>
      </c>
      <c r="K2550">
        <v>0</v>
      </c>
      <c r="L2550" t="s">
        <v>38</v>
      </c>
      <c r="M2550" t="s">
        <v>79</v>
      </c>
      <c r="Q2550">
        <v>179.13</v>
      </c>
      <c r="R2550" t="s">
        <v>94</v>
      </c>
      <c r="S2550">
        <v>38.533199000000003</v>
      </c>
      <c r="T2550">
        <v>-121.75685</v>
      </c>
      <c r="U2550">
        <v>1.4</v>
      </c>
      <c r="V2550">
        <v>1</v>
      </c>
      <c r="W2550">
        <v>3.6</v>
      </c>
      <c r="X2550">
        <v>0</v>
      </c>
      <c r="Y2550">
        <v>510.51</v>
      </c>
      <c r="AB2550" t="s">
        <v>1420</v>
      </c>
      <c r="AC2550" t="s">
        <v>54</v>
      </c>
      <c r="AD2550" t="s">
        <v>54</v>
      </c>
      <c r="AE2550" t="s">
        <v>438</v>
      </c>
      <c r="AF2550" t="s">
        <v>11644</v>
      </c>
    </row>
    <row r="2551" spans="1:32" x14ac:dyDescent="0.3">
      <c r="A2551" t="s">
        <v>11645</v>
      </c>
      <c r="B2551" t="s">
        <v>11646</v>
      </c>
      <c r="C2551" t="s">
        <v>11647</v>
      </c>
      <c r="D2551" t="s">
        <v>11648</v>
      </c>
      <c r="E2551" t="s">
        <v>207</v>
      </c>
      <c r="F2551">
        <v>4</v>
      </c>
      <c r="G2551">
        <v>2022</v>
      </c>
      <c r="H2551" s="1">
        <v>44935.564116550922</v>
      </c>
      <c r="I2551" t="s">
        <v>8601</v>
      </c>
      <c r="J2551">
        <v>172.76</v>
      </c>
      <c r="K2551">
        <v>0</v>
      </c>
      <c r="L2551" t="s">
        <v>38</v>
      </c>
      <c r="M2551" t="s">
        <v>51</v>
      </c>
      <c r="N2551">
        <v>172.76</v>
      </c>
      <c r="R2551" t="s">
        <v>52</v>
      </c>
      <c r="S2551">
        <v>36.029260000000001</v>
      </c>
      <c r="T2551">
        <v>-89.418126000000001</v>
      </c>
      <c r="U2551">
        <v>4.4623333330000001</v>
      </c>
      <c r="V2551">
        <v>1</v>
      </c>
      <c r="W2551">
        <v>9.4499999999999993</v>
      </c>
      <c r="X2551">
        <v>3.629</v>
      </c>
      <c r="Y2551">
        <v>1621.951</v>
      </c>
      <c r="Z2551">
        <v>47000420001</v>
      </c>
      <c r="AA2551">
        <v>2587.7080551427007</v>
      </c>
      <c r="AB2551" t="s">
        <v>38</v>
      </c>
      <c r="AC2551" t="s">
        <v>38</v>
      </c>
      <c r="AD2551" t="s">
        <v>38</v>
      </c>
      <c r="AE2551" t="s">
        <v>38</v>
      </c>
      <c r="AF2551" t="s">
        <v>11649</v>
      </c>
    </row>
    <row r="2552" spans="1:32" x14ac:dyDescent="0.3">
      <c r="A2552" t="s">
        <v>5147</v>
      </c>
      <c r="B2552" t="s">
        <v>11650</v>
      </c>
      <c r="C2552" t="s">
        <v>11650</v>
      </c>
      <c r="D2552" t="s">
        <v>11651</v>
      </c>
      <c r="E2552" t="s">
        <v>99</v>
      </c>
      <c r="F2552">
        <v>6</v>
      </c>
      <c r="G2552">
        <v>2022</v>
      </c>
      <c r="H2552" s="1">
        <v>44833.555498506947</v>
      </c>
      <c r="I2552" t="s">
        <v>8601</v>
      </c>
      <c r="J2552">
        <v>172.75</v>
      </c>
      <c r="K2552">
        <v>0</v>
      </c>
      <c r="L2552" t="s">
        <v>38</v>
      </c>
      <c r="M2552" t="s">
        <v>79</v>
      </c>
      <c r="Q2552">
        <v>174.83</v>
      </c>
      <c r="R2552" t="s">
        <v>94</v>
      </c>
      <c r="S2552">
        <v>29.158593</v>
      </c>
      <c r="T2552">
        <v>-95.460294000000005</v>
      </c>
      <c r="U2552">
        <v>1.414826667</v>
      </c>
      <c r="V2552">
        <v>1</v>
      </c>
      <c r="W2552">
        <v>3.6</v>
      </c>
      <c r="X2552">
        <v>0</v>
      </c>
      <c r="Y2552">
        <v>514.69191000000001</v>
      </c>
      <c r="Z2552">
        <v>48007002001</v>
      </c>
      <c r="AA2552">
        <v>1116.3019266730998</v>
      </c>
      <c r="AB2552" t="s">
        <v>41</v>
      </c>
      <c r="AC2552" t="s">
        <v>54</v>
      </c>
      <c r="AD2552" t="s">
        <v>54</v>
      </c>
      <c r="AE2552" t="s">
        <v>73</v>
      </c>
      <c r="AF2552" t="s">
        <v>11652</v>
      </c>
    </row>
    <row r="2553" spans="1:32" x14ac:dyDescent="0.3">
      <c r="A2553" t="s">
        <v>11653</v>
      </c>
      <c r="B2553" t="s">
        <v>11654</v>
      </c>
      <c r="C2553" t="s">
        <v>11655</v>
      </c>
      <c r="D2553" t="s">
        <v>11653</v>
      </c>
      <c r="E2553" t="s">
        <v>437</v>
      </c>
      <c r="F2553">
        <v>5</v>
      </c>
      <c r="G2553">
        <v>2022</v>
      </c>
      <c r="H2553" s="1">
        <v>44944.518284710648</v>
      </c>
      <c r="I2553" t="s">
        <v>8601</v>
      </c>
      <c r="J2553">
        <v>171</v>
      </c>
      <c r="K2553">
        <v>0</v>
      </c>
      <c r="L2553" t="s">
        <v>38</v>
      </c>
      <c r="M2553" t="s">
        <v>51</v>
      </c>
      <c r="N2553">
        <v>171</v>
      </c>
      <c r="R2553" t="s">
        <v>52</v>
      </c>
      <c r="S2553">
        <v>46.281880000000001</v>
      </c>
      <c r="T2553">
        <v>-96.1126</v>
      </c>
      <c r="U2553">
        <v>1.5153333330000001</v>
      </c>
      <c r="V2553">
        <v>1</v>
      </c>
      <c r="W2553">
        <v>2.81</v>
      </c>
      <c r="X2553">
        <v>2.81</v>
      </c>
      <c r="Y2553">
        <v>553.40599999999995</v>
      </c>
      <c r="Z2553">
        <v>27000021001</v>
      </c>
      <c r="AA2553">
        <v>768.48191363139995</v>
      </c>
      <c r="AB2553" t="s">
        <v>53</v>
      </c>
      <c r="AC2553" t="s">
        <v>42</v>
      </c>
      <c r="AD2553" t="s">
        <v>54</v>
      </c>
      <c r="AE2553" t="s">
        <v>73</v>
      </c>
      <c r="AF2553" t="s">
        <v>11656</v>
      </c>
    </row>
    <row r="2554" spans="1:32" x14ac:dyDescent="0.3">
      <c r="A2554" t="s">
        <v>11657</v>
      </c>
      <c r="B2554" t="s">
        <v>11658</v>
      </c>
      <c r="C2554" t="s">
        <v>11658</v>
      </c>
      <c r="D2554" t="s">
        <v>4222</v>
      </c>
      <c r="E2554" t="s">
        <v>99</v>
      </c>
      <c r="F2554">
        <v>6</v>
      </c>
      <c r="G2554">
        <v>2022</v>
      </c>
      <c r="H2554" s="1">
        <v>44834.697283773145</v>
      </c>
      <c r="I2554" t="s">
        <v>8601</v>
      </c>
      <c r="J2554">
        <v>169.06</v>
      </c>
      <c r="K2554">
        <v>0</v>
      </c>
      <c r="L2554" t="s">
        <v>38</v>
      </c>
      <c r="M2554" t="s">
        <v>79</v>
      </c>
      <c r="Q2554">
        <v>169.06</v>
      </c>
      <c r="R2554" t="s">
        <v>52</v>
      </c>
      <c r="S2554">
        <v>29.741188999999999</v>
      </c>
      <c r="T2554">
        <v>-95.727085000000002</v>
      </c>
      <c r="U2554">
        <v>1.114083333</v>
      </c>
      <c r="V2554">
        <v>1</v>
      </c>
      <c r="W2554">
        <v>3</v>
      </c>
      <c r="X2554">
        <v>0</v>
      </c>
      <c r="Y2554">
        <v>406.71499999999997</v>
      </c>
      <c r="AB2554" t="s">
        <v>41</v>
      </c>
      <c r="AC2554" t="s">
        <v>54</v>
      </c>
      <c r="AD2554" t="s">
        <v>54</v>
      </c>
      <c r="AE2554" t="s">
        <v>73</v>
      </c>
      <c r="AF2554" t="s">
        <v>11659</v>
      </c>
    </row>
    <row r="2555" spans="1:32" x14ac:dyDescent="0.3">
      <c r="A2555" t="s">
        <v>11660</v>
      </c>
      <c r="B2555" t="s">
        <v>11661</v>
      </c>
      <c r="C2555" t="s">
        <v>11662</v>
      </c>
      <c r="D2555" t="s">
        <v>1240</v>
      </c>
      <c r="E2555" t="s">
        <v>286</v>
      </c>
      <c r="F2555">
        <v>1</v>
      </c>
      <c r="G2555">
        <v>2022</v>
      </c>
      <c r="H2555" s="1">
        <v>45002.49943989583</v>
      </c>
      <c r="I2555" t="s">
        <v>8601</v>
      </c>
      <c r="J2555">
        <v>168</v>
      </c>
      <c r="K2555">
        <v>0</v>
      </c>
      <c r="L2555" t="s">
        <v>38</v>
      </c>
      <c r="M2555" t="s">
        <v>79</v>
      </c>
      <c r="Q2555">
        <v>168</v>
      </c>
      <c r="R2555" t="s">
        <v>806</v>
      </c>
      <c r="S2555">
        <v>44.486896000000002</v>
      </c>
      <c r="T2555">
        <v>-73.193622000000005</v>
      </c>
      <c r="U2555">
        <v>0.50814999999999999</v>
      </c>
      <c r="V2555">
        <v>1</v>
      </c>
      <c r="W2555">
        <v>0</v>
      </c>
      <c r="X2555">
        <v>0</v>
      </c>
      <c r="Y2555">
        <v>185.3023</v>
      </c>
      <c r="Z2555">
        <v>50000016003</v>
      </c>
      <c r="AA2555">
        <v>350.18737438700998</v>
      </c>
      <c r="AB2555" t="s">
        <v>87</v>
      </c>
      <c r="AC2555" t="s">
        <v>72</v>
      </c>
      <c r="AD2555" t="s">
        <v>43</v>
      </c>
      <c r="AE2555" t="s">
        <v>73</v>
      </c>
      <c r="AF2555" t="s">
        <v>11663</v>
      </c>
    </row>
    <row r="2556" spans="1:32" x14ac:dyDescent="0.3">
      <c r="A2556" t="s">
        <v>11664</v>
      </c>
      <c r="B2556" t="s">
        <v>11665</v>
      </c>
      <c r="C2556" t="s">
        <v>11665</v>
      </c>
      <c r="D2556" t="s">
        <v>11666</v>
      </c>
      <c r="E2556" t="s">
        <v>99</v>
      </c>
      <c r="F2556">
        <v>6</v>
      </c>
      <c r="G2556">
        <v>2022</v>
      </c>
      <c r="H2556" s="1">
        <v>44832.435252164352</v>
      </c>
      <c r="I2556" t="s">
        <v>8601</v>
      </c>
      <c r="J2556">
        <v>165.29</v>
      </c>
      <c r="K2556">
        <v>0</v>
      </c>
      <c r="L2556" t="s">
        <v>38</v>
      </c>
      <c r="M2556" t="s">
        <v>79</v>
      </c>
      <c r="Q2556">
        <v>165.29</v>
      </c>
      <c r="R2556" t="s">
        <v>94</v>
      </c>
      <c r="S2556">
        <v>35.668332999999997</v>
      </c>
      <c r="T2556">
        <v>-101.404444</v>
      </c>
      <c r="U2556">
        <v>0.92783333300000004</v>
      </c>
      <c r="V2556">
        <v>1</v>
      </c>
      <c r="W2556">
        <v>3</v>
      </c>
      <c r="X2556">
        <v>0</v>
      </c>
      <c r="Y2556">
        <v>338.53</v>
      </c>
      <c r="AB2556" t="s">
        <v>1420</v>
      </c>
      <c r="AC2556" t="s">
        <v>54</v>
      </c>
      <c r="AD2556" t="s">
        <v>54</v>
      </c>
      <c r="AE2556" t="s">
        <v>44</v>
      </c>
      <c r="AF2556" t="s">
        <v>11667</v>
      </c>
    </row>
    <row r="2557" spans="1:32" x14ac:dyDescent="0.3">
      <c r="A2557" t="s">
        <v>11668</v>
      </c>
      <c r="B2557" t="s">
        <v>11669</v>
      </c>
      <c r="C2557" t="s">
        <v>11670</v>
      </c>
      <c r="D2557" t="s">
        <v>11671</v>
      </c>
      <c r="E2557" t="s">
        <v>136</v>
      </c>
      <c r="F2557">
        <v>4</v>
      </c>
      <c r="G2557">
        <v>2022</v>
      </c>
      <c r="H2557" s="1">
        <v>44945.638148495367</v>
      </c>
      <c r="I2557" t="s">
        <v>8601</v>
      </c>
      <c r="J2557">
        <v>163.4</v>
      </c>
      <c r="K2557">
        <v>0</v>
      </c>
      <c r="L2557" t="s">
        <v>38</v>
      </c>
      <c r="M2557" t="s">
        <v>51</v>
      </c>
      <c r="N2557">
        <v>163.4</v>
      </c>
      <c r="R2557" t="s">
        <v>52</v>
      </c>
      <c r="S2557">
        <v>34.899863000000003</v>
      </c>
      <c r="T2557">
        <v>-80.003079999999997</v>
      </c>
      <c r="U2557">
        <v>1.54555</v>
      </c>
      <c r="V2557">
        <v>1</v>
      </c>
      <c r="W2557">
        <v>3.5</v>
      </c>
      <c r="X2557">
        <v>0</v>
      </c>
      <c r="Y2557">
        <v>564.02930000000003</v>
      </c>
      <c r="Z2557">
        <v>37000409001</v>
      </c>
      <c r="AA2557">
        <v>1272.9119849013002</v>
      </c>
      <c r="AB2557" t="s">
        <v>53</v>
      </c>
      <c r="AC2557" t="s">
        <v>54</v>
      </c>
      <c r="AD2557" t="s">
        <v>54</v>
      </c>
      <c r="AE2557" t="s">
        <v>73</v>
      </c>
      <c r="AF2557" t="s">
        <v>11672</v>
      </c>
    </row>
    <row r="2558" spans="1:32" x14ac:dyDescent="0.3">
      <c r="A2558" t="s">
        <v>11673</v>
      </c>
      <c r="B2558" t="s">
        <v>11674</v>
      </c>
      <c r="C2558" t="s">
        <v>11675</v>
      </c>
      <c r="D2558" t="s">
        <v>10804</v>
      </c>
      <c r="E2558" t="s">
        <v>213</v>
      </c>
      <c r="F2558">
        <v>3</v>
      </c>
      <c r="G2558">
        <v>2022</v>
      </c>
      <c r="H2558" s="1">
        <v>44965.40962864583</v>
      </c>
      <c r="I2558" t="s">
        <v>8601</v>
      </c>
      <c r="J2558">
        <v>160.57</v>
      </c>
      <c r="K2558">
        <v>0</v>
      </c>
      <c r="L2558" t="s">
        <v>38</v>
      </c>
      <c r="M2558" t="s">
        <v>51</v>
      </c>
      <c r="N2558">
        <v>160.57</v>
      </c>
      <c r="R2558" t="s">
        <v>52</v>
      </c>
      <c r="S2558">
        <v>39.725833000000002</v>
      </c>
      <c r="T2558">
        <v>-77.593333000000001</v>
      </c>
      <c r="U2558">
        <v>0.88749999999999996</v>
      </c>
      <c r="V2558">
        <v>1</v>
      </c>
      <c r="W2558">
        <v>1.85</v>
      </c>
      <c r="X2558">
        <v>0</v>
      </c>
      <c r="Y2558">
        <v>323.44</v>
      </c>
      <c r="Z2558">
        <v>42003006001</v>
      </c>
      <c r="AA2558">
        <v>327.78849396600003</v>
      </c>
      <c r="AB2558" t="s">
        <v>41</v>
      </c>
      <c r="AC2558" t="s">
        <v>54</v>
      </c>
      <c r="AD2558" t="s">
        <v>54</v>
      </c>
      <c r="AE2558" t="s">
        <v>65</v>
      </c>
      <c r="AF2558" t="s">
        <v>11676</v>
      </c>
    </row>
    <row r="2559" spans="1:32" x14ac:dyDescent="0.3">
      <c r="A2559" t="s">
        <v>11677</v>
      </c>
      <c r="B2559" t="s">
        <v>11678</v>
      </c>
      <c r="C2559" t="s">
        <v>11679</v>
      </c>
      <c r="D2559" t="s">
        <v>8067</v>
      </c>
      <c r="E2559" t="s">
        <v>117</v>
      </c>
      <c r="F2559">
        <v>5</v>
      </c>
      <c r="G2559">
        <v>2022</v>
      </c>
      <c r="H2559" s="1">
        <v>44985.645491608797</v>
      </c>
      <c r="I2559" t="s">
        <v>8601</v>
      </c>
      <c r="J2559">
        <v>160</v>
      </c>
      <c r="K2559">
        <v>0</v>
      </c>
      <c r="L2559" t="s">
        <v>38</v>
      </c>
      <c r="M2559" t="s">
        <v>51</v>
      </c>
      <c r="N2559">
        <v>160</v>
      </c>
      <c r="R2559" t="s">
        <v>52</v>
      </c>
      <c r="S2559">
        <v>41.326349999999998</v>
      </c>
      <c r="T2559">
        <v>-89.114260000000002</v>
      </c>
      <c r="U2559">
        <v>2.9574166669999999</v>
      </c>
      <c r="V2559">
        <v>3</v>
      </c>
      <c r="W2559">
        <v>4.53</v>
      </c>
      <c r="X2559">
        <v>3</v>
      </c>
      <c r="Y2559">
        <v>1080.1410000000001</v>
      </c>
      <c r="Z2559">
        <v>17000623001</v>
      </c>
      <c r="AA2559">
        <v>950.5866325014</v>
      </c>
      <c r="AB2559" t="s">
        <v>41</v>
      </c>
      <c r="AC2559" t="s">
        <v>54</v>
      </c>
      <c r="AD2559" t="s">
        <v>54</v>
      </c>
      <c r="AE2559" t="s">
        <v>54</v>
      </c>
      <c r="AF2559" t="s">
        <v>11680</v>
      </c>
    </row>
    <row r="2560" spans="1:32" x14ac:dyDescent="0.3">
      <c r="A2560" t="s">
        <v>11681</v>
      </c>
      <c r="B2560" t="s">
        <v>11682</v>
      </c>
      <c r="C2560" t="s">
        <v>11682</v>
      </c>
      <c r="D2560" t="s">
        <v>3180</v>
      </c>
      <c r="E2560" t="s">
        <v>99</v>
      </c>
      <c r="F2560">
        <v>6</v>
      </c>
      <c r="G2560">
        <v>2022</v>
      </c>
      <c r="H2560" s="1">
        <v>44831.329961932868</v>
      </c>
      <c r="I2560" t="s">
        <v>8601</v>
      </c>
      <c r="J2560">
        <v>159.44</v>
      </c>
      <c r="K2560">
        <v>0</v>
      </c>
      <c r="L2560" t="s">
        <v>38</v>
      </c>
      <c r="M2560" t="s">
        <v>79</v>
      </c>
      <c r="Q2560">
        <v>159.44</v>
      </c>
      <c r="R2560" t="s">
        <v>86</v>
      </c>
      <c r="S2560">
        <v>30.315999999999999</v>
      </c>
      <c r="T2560">
        <v>-97.569666999999995</v>
      </c>
      <c r="U2560">
        <v>0.5675</v>
      </c>
      <c r="V2560">
        <v>1</v>
      </c>
      <c r="W2560">
        <v>2.25</v>
      </c>
      <c r="X2560">
        <v>0.75</v>
      </c>
      <c r="Y2560">
        <v>206.67</v>
      </c>
      <c r="Z2560">
        <v>48003033014</v>
      </c>
      <c r="AA2560">
        <v>300.47278613549997</v>
      </c>
      <c r="AB2560" t="s">
        <v>54</v>
      </c>
      <c r="AC2560" t="s">
        <v>64</v>
      </c>
      <c r="AD2560" t="s">
        <v>54</v>
      </c>
      <c r="AE2560" t="s">
        <v>54</v>
      </c>
      <c r="AF2560" t="s">
        <v>11683</v>
      </c>
    </row>
    <row r="2561" spans="1:32" x14ac:dyDescent="0.3">
      <c r="A2561" t="s">
        <v>11684</v>
      </c>
      <c r="B2561" t="s">
        <v>11685</v>
      </c>
      <c r="C2561" t="s">
        <v>11685</v>
      </c>
      <c r="D2561" t="s">
        <v>11686</v>
      </c>
      <c r="E2561" t="s">
        <v>99</v>
      </c>
      <c r="F2561">
        <v>6</v>
      </c>
      <c r="G2561">
        <v>2022</v>
      </c>
      <c r="H2561" s="1">
        <v>44837.61805759259</v>
      </c>
      <c r="I2561" t="s">
        <v>8601</v>
      </c>
      <c r="J2561">
        <v>158.19999999999999</v>
      </c>
      <c r="K2561">
        <v>0</v>
      </c>
      <c r="L2561" t="s">
        <v>38</v>
      </c>
      <c r="M2561" t="s">
        <v>51</v>
      </c>
      <c r="N2561">
        <v>158.19999999999999</v>
      </c>
      <c r="R2561" t="s">
        <v>86</v>
      </c>
      <c r="S2561">
        <v>28.037680000000002</v>
      </c>
      <c r="T2561">
        <v>-97.056049999999999</v>
      </c>
      <c r="U2561">
        <v>0.95240150000000001</v>
      </c>
      <c r="V2561">
        <v>1</v>
      </c>
      <c r="W2561">
        <v>2.5</v>
      </c>
      <c r="X2561">
        <v>2.5</v>
      </c>
      <c r="Y2561">
        <v>346.94916899999998</v>
      </c>
      <c r="Z2561">
        <v>48001242001</v>
      </c>
      <c r="AA2561">
        <v>466.1880803072001</v>
      </c>
      <c r="AB2561" t="s">
        <v>118</v>
      </c>
      <c r="AC2561" t="s">
        <v>54</v>
      </c>
      <c r="AD2561" t="s">
        <v>54</v>
      </c>
      <c r="AE2561" t="s">
        <v>73</v>
      </c>
      <c r="AF2561" t="s">
        <v>11687</v>
      </c>
    </row>
    <row r="2562" spans="1:32" x14ac:dyDescent="0.3">
      <c r="A2562" t="s">
        <v>11688</v>
      </c>
      <c r="B2562" t="s">
        <v>11689</v>
      </c>
      <c r="C2562" t="s">
        <v>11690</v>
      </c>
      <c r="D2562" t="s">
        <v>7292</v>
      </c>
      <c r="E2562" t="s">
        <v>1023</v>
      </c>
      <c r="F2562">
        <v>8</v>
      </c>
      <c r="G2562">
        <v>2022</v>
      </c>
      <c r="H2562" s="1">
        <v>44976.699364699074</v>
      </c>
      <c r="I2562" t="s">
        <v>8601</v>
      </c>
      <c r="J2562">
        <v>157</v>
      </c>
      <c r="K2562">
        <v>0</v>
      </c>
      <c r="L2562" t="s">
        <v>38</v>
      </c>
      <c r="M2562" t="s">
        <v>51</v>
      </c>
      <c r="N2562">
        <v>157</v>
      </c>
      <c r="R2562" t="s">
        <v>86</v>
      </c>
      <c r="S2562">
        <v>38.514584999999997</v>
      </c>
      <c r="T2562">
        <v>-105.973243</v>
      </c>
      <c r="U2562">
        <v>0.63985000000000003</v>
      </c>
      <c r="V2562">
        <v>1</v>
      </c>
      <c r="W2562">
        <v>2.7</v>
      </c>
      <c r="X2562">
        <v>0</v>
      </c>
      <c r="Y2562">
        <v>233.86959999999999</v>
      </c>
      <c r="Z2562">
        <v>8000084001</v>
      </c>
      <c r="AA2562">
        <v>529.92473191169995</v>
      </c>
      <c r="AB2562" t="s">
        <v>53</v>
      </c>
      <c r="AC2562" t="s">
        <v>72</v>
      </c>
      <c r="AD2562" t="s">
        <v>43</v>
      </c>
      <c r="AE2562" t="s">
        <v>54</v>
      </c>
      <c r="AF2562" t="s">
        <v>11691</v>
      </c>
    </row>
    <row r="2563" spans="1:32" x14ac:dyDescent="0.3">
      <c r="A2563" t="s">
        <v>11692</v>
      </c>
      <c r="B2563" t="s">
        <v>11693</v>
      </c>
      <c r="C2563" t="s">
        <v>11693</v>
      </c>
      <c r="D2563" t="s">
        <v>11694</v>
      </c>
      <c r="E2563" t="s">
        <v>99</v>
      </c>
      <c r="F2563">
        <v>6</v>
      </c>
      <c r="G2563">
        <v>2022</v>
      </c>
      <c r="H2563" s="1">
        <v>44804.671512627312</v>
      </c>
      <c r="I2563" t="s">
        <v>8601</v>
      </c>
      <c r="J2563">
        <v>156.65</v>
      </c>
      <c r="K2563">
        <v>0</v>
      </c>
      <c r="L2563" t="s">
        <v>38</v>
      </c>
      <c r="M2563" t="s">
        <v>79</v>
      </c>
      <c r="Q2563">
        <v>156.65</v>
      </c>
      <c r="R2563" t="s">
        <v>94</v>
      </c>
      <c r="S2563">
        <v>29.841305999999999</v>
      </c>
      <c r="T2563">
        <v>-94.846861000000004</v>
      </c>
      <c r="U2563">
        <v>1.027341667</v>
      </c>
      <c r="V2563">
        <v>1</v>
      </c>
      <c r="W2563">
        <v>1.5</v>
      </c>
      <c r="X2563">
        <v>0</v>
      </c>
      <c r="Y2563">
        <v>374.74299999999999</v>
      </c>
      <c r="Z2563">
        <v>48007063002</v>
      </c>
      <c r="AA2563">
        <v>546.31415660999994</v>
      </c>
      <c r="AB2563" t="s">
        <v>41</v>
      </c>
      <c r="AC2563" t="s">
        <v>54</v>
      </c>
      <c r="AD2563" t="s">
        <v>54</v>
      </c>
      <c r="AE2563" t="s">
        <v>73</v>
      </c>
      <c r="AF2563" t="s">
        <v>11695</v>
      </c>
    </row>
    <row r="2564" spans="1:32" x14ac:dyDescent="0.3">
      <c r="A2564" t="s">
        <v>11696</v>
      </c>
      <c r="B2564" t="s">
        <v>11697</v>
      </c>
      <c r="C2564" t="s">
        <v>11698</v>
      </c>
      <c r="D2564" t="s">
        <v>11699</v>
      </c>
      <c r="E2564" t="s">
        <v>111</v>
      </c>
      <c r="F2564">
        <v>4</v>
      </c>
      <c r="G2564">
        <v>2022</v>
      </c>
      <c r="H2564" s="1">
        <v>44957.390918784724</v>
      </c>
      <c r="I2564" t="s">
        <v>8601</v>
      </c>
      <c r="J2564">
        <v>156.59</v>
      </c>
      <c r="K2564">
        <v>0</v>
      </c>
      <c r="L2564" t="s">
        <v>38</v>
      </c>
      <c r="M2564" t="s">
        <v>51</v>
      </c>
      <c r="N2564">
        <v>156.59</v>
      </c>
      <c r="R2564" t="s">
        <v>52</v>
      </c>
      <c r="S2564">
        <v>33.51</v>
      </c>
      <c r="T2564">
        <v>-82.163556</v>
      </c>
      <c r="U2564">
        <v>0.93333333299999999</v>
      </c>
      <c r="V2564">
        <v>1</v>
      </c>
      <c r="W2564">
        <v>1.5</v>
      </c>
      <c r="X2564">
        <v>0.94499999999999995</v>
      </c>
      <c r="Y2564">
        <v>340.60599999999999</v>
      </c>
      <c r="AB2564" t="s">
        <v>41</v>
      </c>
      <c r="AC2564" t="s">
        <v>54</v>
      </c>
      <c r="AD2564" t="s">
        <v>54</v>
      </c>
      <c r="AE2564" t="s">
        <v>73</v>
      </c>
      <c r="AF2564" t="s">
        <v>11700</v>
      </c>
    </row>
    <row r="2565" spans="1:32" x14ac:dyDescent="0.3">
      <c r="A2565" t="s">
        <v>11701</v>
      </c>
      <c r="B2565" t="s">
        <v>11702</v>
      </c>
      <c r="C2565" t="s">
        <v>11703</v>
      </c>
      <c r="D2565" t="s">
        <v>2199</v>
      </c>
      <c r="E2565" t="s">
        <v>213</v>
      </c>
      <c r="F2565">
        <v>3</v>
      </c>
      <c r="G2565">
        <v>2022</v>
      </c>
      <c r="H2565" s="1">
        <v>44971.446675127314</v>
      </c>
      <c r="I2565" t="s">
        <v>8601</v>
      </c>
      <c r="J2565">
        <v>156.31</v>
      </c>
      <c r="K2565">
        <v>0</v>
      </c>
      <c r="L2565" t="s">
        <v>38</v>
      </c>
      <c r="M2565" t="s">
        <v>51</v>
      </c>
      <c r="N2565">
        <v>156.31</v>
      </c>
      <c r="R2565" t="s">
        <v>214</v>
      </c>
      <c r="S2565">
        <v>40.197150000000001</v>
      </c>
      <c r="T2565">
        <v>-76.160880000000006</v>
      </c>
      <c r="U2565">
        <v>1.23675</v>
      </c>
      <c r="V2565">
        <v>1</v>
      </c>
      <c r="W2565">
        <v>2.2999999999999998</v>
      </c>
      <c r="X2565">
        <v>0</v>
      </c>
      <c r="Y2565">
        <v>450.44400000000002</v>
      </c>
      <c r="AB2565" t="s">
        <v>54</v>
      </c>
      <c r="AC2565" t="s">
        <v>54</v>
      </c>
      <c r="AD2565" t="s">
        <v>215</v>
      </c>
      <c r="AE2565" t="s">
        <v>65</v>
      </c>
      <c r="AF2565" t="s">
        <v>11704</v>
      </c>
    </row>
    <row r="2566" spans="1:32" x14ac:dyDescent="0.3">
      <c r="A2566" t="s">
        <v>11705</v>
      </c>
      <c r="B2566" t="s">
        <v>11706</v>
      </c>
      <c r="C2566" t="s">
        <v>11706</v>
      </c>
      <c r="D2566" t="s">
        <v>98</v>
      </c>
      <c r="E2566" t="s">
        <v>99</v>
      </c>
      <c r="F2566">
        <v>6</v>
      </c>
      <c r="G2566">
        <v>2022</v>
      </c>
      <c r="H2566" s="1">
        <v>44834.720402118059</v>
      </c>
      <c r="I2566" t="s">
        <v>8601</v>
      </c>
      <c r="J2566">
        <v>155.63999999999999</v>
      </c>
      <c r="K2566">
        <v>0</v>
      </c>
      <c r="L2566" t="s">
        <v>38</v>
      </c>
      <c r="M2566" t="s">
        <v>51</v>
      </c>
      <c r="N2566">
        <v>155.63999999999999</v>
      </c>
      <c r="R2566" t="s">
        <v>52</v>
      </c>
      <c r="S2566">
        <v>29.962</v>
      </c>
      <c r="T2566">
        <v>-95.249806000000007</v>
      </c>
      <c r="U2566">
        <v>0.87341666699999998</v>
      </c>
      <c r="V2566">
        <v>1</v>
      </c>
      <c r="W2566">
        <v>1.5</v>
      </c>
      <c r="X2566">
        <v>1.2</v>
      </c>
      <c r="Y2566">
        <v>318.82100000000003</v>
      </c>
      <c r="AB2566" t="s">
        <v>41</v>
      </c>
      <c r="AC2566" t="s">
        <v>54</v>
      </c>
      <c r="AD2566" t="s">
        <v>54</v>
      </c>
      <c r="AE2566" t="s">
        <v>73</v>
      </c>
      <c r="AF2566" t="s">
        <v>11707</v>
      </c>
    </row>
    <row r="2567" spans="1:32" x14ac:dyDescent="0.3">
      <c r="A2567" t="s">
        <v>11708</v>
      </c>
      <c r="B2567" t="s">
        <v>11709</v>
      </c>
      <c r="C2567" t="s">
        <v>11710</v>
      </c>
      <c r="D2567" t="s">
        <v>11711</v>
      </c>
      <c r="E2567" t="s">
        <v>1083</v>
      </c>
      <c r="F2567">
        <v>8</v>
      </c>
      <c r="G2567">
        <v>2022</v>
      </c>
      <c r="H2567" s="1">
        <v>44973.476502152778</v>
      </c>
      <c r="I2567" t="s">
        <v>8601</v>
      </c>
      <c r="J2567">
        <v>154.71</v>
      </c>
      <c r="K2567">
        <v>0</v>
      </c>
      <c r="L2567" t="s">
        <v>38</v>
      </c>
      <c r="M2567" t="s">
        <v>79</v>
      </c>
      <c r="Q2567">
        <v>154.71</v>
      </c>
      <c r="R2567" t="s">
        <v>94</v>
      </c>
      <c r="S2567">
        <v>44.104640000000003</v>
      </c>
      <c r="T2567">
        <v>-102.99018</v>
      </c>
      <c r="U2567">
        <v>1.1786666669999999</v>
      </c>
      <c r="V2567">
        <v>1</v>
      </c>
      <c r="W2567">
        <v>3</v>
      </c>
      <c r="X2567">
        <v>3</v>
      </c>
      <c r="Y2567">
        <v>430.44799999999998</v>
      </c>
      <c r="AB2567" t="s">
        <v>41</v>
      </c>
      <c r="AC2567" t="s">
        <v>54</v>
      </c>
      <c r="AD2567" t="s">
        <v>54</v>
      </c>
      <c r="AE2567" t="s">
        <v>73</v>
      </c>
      <c r="AF2567" t="s">
        <v>11712</v>
      </c>
    </row>
    <row r="2568" spans="1:32" x14ac:dyDescent="0.3">
      <c r="A2568" t="s">
        <v>11713</v>
      </c>
      <c r="B2568" t="s">
        <v>11714</v>
      </c>
      <c r="C2568" t="s">
        <v>11714</v>
      </c>
      <c r="D2568" t="s">
        <v>9476</v>
      </c>
      <c r="E2568" t="s">
        <v>99</v>
      </c>
      <c r="F2568">
        <v>6</v>
      </c>
      <c r="G2568">
        <v>2022</v>
      </c>
      <c r="H2568" s="1">
        <v>44812.409277662038</v>
      </c>
      <c r="I2568" t="s">
        <v>8601</v>
      </c>
      <c r="J2568">
        <v>154.6</v>
      </c>
      <c r="K2568">
        <v>0</v>
      </c>
      <c r="L2568" t="s">
        <v>38</v>
      </c>
      <c r="M2568" t="s">
        <v>79</v>
      </c>
      <c r="Q2568">
        <v>154.6</v>
      </c>
      <c r="R2568" t="s">
        <v>94</v>
      </c>
      <c r="S2568">
        <v>34.163389000000002</v>
      </c>
      <c r="T2568">
        <v>-99.269417000000004</v>
      </c>
      <c r="U2568">
        <v>0.86375000000000002</v>
      </c>
      <c r="V2568">
        <v>1</v>
      </c>
      <c r="W2568">
        <v>2</v>
      </c>
      <c r="X2568">
        <v>2</v>
      </c>
      <c r="Y2568">
        <v>315.19299999999998</v>
      </c>
      <c r="Z2568">
        <v>48000115001</v>
      </c>
      <c r="AB2568" t="s">
        <v>407</v>
      </c>
      <c r="AC2568" t="s">
        <v>42</v>
      </c>
      <c r="AD2568" t="s">
        <v>54</v>
      </c>
      <c r="AE2568" t="s">
        <v>65</v>
      </c>
      <c r="AF2568" t="s">
        <v>11715</v>
      </c>
    </row>
    <row r="2569" spans="1:32" x14ac:dyDescent="0.3">
      <c r="A2569" t="s">
        <v>11716</v>
      </c>
      <c r="B2569" t="s">
        <v>11717</v>
      </c>
      <c r="C2569" t="s">
        <v>11718</v>
      </c>
      <c r="D2569" t="s">
        <v>11719</v>
      </c>
      <c r="E2569" t="s">
        <v>1719</v>
      </c>
      <c r="F2569">
        <v>7</v>
      </c>
      <c r="G2569">
        <v>2022</v>
      </c>
      <c r="H2569" s="1">
        <v>44974.589478240741</v>
      </c>
      <c r="I2569" t="s">
        <v>8601</v>
      </c>
      <c r="J2569">
        <v>154.41999999999999</v>
      </c>
      <c r="K2569">
        <v>0</v>
      </c>
      <c r="L2569" t="s">
        <v>38</v>
      </c>
      <c r="M2569" t="s">
        <v>51</v>
      </c>
      <c r="N2569">
        <v>154.41999999999999</v>
      </c>
      <c r="R2569" t="s">
        <v>52</v>
      </c>
      <c r="S2569">
        <v>37.664870000000001</v>
      </c>
      <c r="T2569">
        <v>-97.111429999999999</v>
      </c>
      <c r="U2569">
        <v>0.58692500000000003</v>
      </c>
      <c r="V2569">
        <v>1</v>
      </c>
      <c r="W2569">
        <v>1.2</v>
      </c>
      <c r="X2569">
        <v>0</v>
      </c>
      <c r="Y2569">
        <v>213.65719999999999</v>
      </c>
      <c r="Z2569">
        <v>20001601001</v>
      </c>
      <c r="AA2569">
        <v>393.34619275919999</v>
      </c>
      <c r="AB2569" t="s">
        <v>41</v>
      </c>
      <c r="AC2569" t="s">
        <v>54</v>
      </c>
      <c r="AD2569" t="s">
        <v>54</v>
      </c>
      <c r="AE2569" t="s">
        <v>73</v>
      </c>
      <c r="AF2569" t="s">
        <v>11720</v>
      </c>
    </row>
    <row r="2570" spans="1:32" x14ac:dyDescent="0.3">
      <c r="A2570" t="s">
        <v>11721</v>
      </c>
      <c r="B2570" t="s">
        <v>11722</v>
      </c>
      <c r="C2570" t="s">
        <v>11723</v>
      </c>
      <c r="D2570" t="s">
        <v>9599</v>
      </c>
      <c r="E2570" t="s">
        <v>36</v>
      </c>
      <c r="F2570">
        <v>9</v>
      </c>
      <c r="G2570">
        <v>2022</v>
      </c>
      <c r="H2570" s="1">
        <v>44974.606244224538</v>
      </c>
      <c r="I2570" t="s">
        <v>8601</v>
      </c>
      <c r="J2570">
        <v>152</v>
      </c>
      <c r="K2570">
        <v>0</v>
      </c>
      <c r="L2570" t="s">
        <v>38</v>
      </c>
      <c r="M2570" t="s">
        <v>79</v>
      </c>
      <c r="Q2570">
        <v>152</v>
      </c>
      <c r="R2570" t="s">
        <v>86</v>
      </c>
      <c r="S2570">
        <v>34.886730000090303</v>
      </c>
      <c r="T2570">
        <v>-120.432363600599</v>
      </c>
      <c r="Z2570">
        <v>6003049001</v>
      </c>
      <c r="AA2570">
        <v>1110.8387851069999</v>
      </c>
      <c r="AB2570" t="s">
        <v>407</v>
      </c>
      <c r="AC2570" t="s">
        <v>4340</v>
      </c>
      <c r="AD2570" t="s">
        <v>43</v>
      </c>
      <c r="AE2570" t="s">
        <v>44</v>
      </c>
      <c r="AF2570" t="s">
        <v>11724</v>
      </c>
    </row>
    <row r="2571" spans="1:32" x14ac:dyDescent="0.3">
      <c r="A2571" t="s">
        <v>11725</v>
      </c>
      <c r="B2571" t="s">
        <v>11726</v>
      </c>
      <c r="C2571" t="s">
        <v>11727</v>
      </c>
      <c r="D2571" t="s">
        <v>2076</v>
      </c>
      <c r="E2571" t="s">
        <v>136</v>
      </c>
      <c r="F2571">
        <v>4</v>
      </c>
      <c r="G2571">
        <v>2022</v>
      </c>
      <c r="H2571" s="1">
        <v>44973.309927013892</v>
      </c>
      <c r="I2571" t="s">
        <v>8601</v>
      </c>
      <c r="J2571">
        <v>151</v>
      </c>
      <c r="K2571">
        <v>0</v>
      </c>
      <c r="L2571" t="s">
        <v>38</v>
      </c>
      <c r="M2571" t="s">
        <v>51</v>
      </c>
      <c r="N2571">
        <v>151</v>
      </c>
      <c r="R2571" t="s">
        <v>52</v>
      </c>
      <c r="S2571">
        <v>35.885759999999998</v>
      </c>
      <c r="T2571">
        <v>-80.501040000000003</v>
      </c>
      <c r="U2571">
        <v>0.55232499999999995</v>
      </c>
      <c r="V2571">
        <v>1</v>
      </c>
      <c r="W2571">
        <v>0.98</v>
      </c>
      <c r="X2571">
        <v>0</v>
      </c>
      <c r="Y2571">
        <v>201.566</v>
      </c>
      <c r="Z2571">
        <v>37003002002</v>
      </c>
      <c r="AA2571">
        <v>244.0203232858</v>
      </c>
      <c r="AB2571" t="s">
        <v>41</v>
      </c>
      <c r="AC2571" t="s">
        <v>54</v>
      </c>
      <c r="AD2571" t="s">
        <v>54</v>
      </c>
      <c r="AE2571" t="s">
        <v>54</v>
      </c>
      <c r="AF2571" t="s">
        <v>11728</v>
      </c>
    </row>
    <row r="2572" spans="1:32" x14ac:dyDescent="0.3">
      <c r="A2572" t="s">
        <v>11729</v>
      </c>
      <c r="B2572" t="s">
        <v>11730</v>
      </c>
      <c r="C2572" t="s">
        <v>11731</v>
      </c>
      <c r="D2572" t="s">
        <v>11732</v>
      </c>
      <c r="E2572" t="s">
        <v>207</v>
      </c>
      <c r="F2572">
        <v>4</v>
      </c>
      <c r="G2572">
        <v>2022</v>
      </c>
      <c r="H2572" s="1">
        <v>44970.591288912037</v>
      </c>
      <c r="I2572" t="s">
        <v>8601</v>
      </c>
      <c r="J2572">
        <v>150.30000000000001</v>
      </c>
      <c r="K2572">
        <v>0</v>
      </c>
      <c r="L2572" t="s">
        <v>38</v>
      </c>
      <c r="M2572" t="s">
        <v>51</v>
      </c>
      <c r="N2572">
        <v>150.30000000000001</v>
      </c>
      <c r="R2572" t="s">
        <v>52</v>
      </c>
      <c r="S2572">
        <v>35.35183</v>
      </c>
      <c r="T2572">
        <v>-86.202520000000007</v>
      </c>
      <c r="U2572">
        <v>3.7282500000000001</v>
      </c>
      <c r="V2572">
        <v>1</v>
      </c>
      <c r="W2572">
        <v>5</v>
      </c>
      <c r="X2572">
        <v>3.3</v>
      </c>
      <c r="Y2572">
        <v>1357.4849999999999</v>
      </c>
      <c r="Z2572">
        <v>47001465001</v>
      </c>
      <c r="AA2572">
        <v>1511.4691666210001</v>
      </c>
      <c r="AB2572" t="s">
        <v>38</v>
      </c>
      <c r="AC2572" t="s">
        <v>38</v>
      </c>
      <c r="AD2572" t="s">
        <v>38</v>
      </c>
      <c r="AE2572" t="s">
        <v>38</v>
      </c>
      <c r="AF2572" t="s">
        <v>11733</v>
      </c>
    </row>
    <row r="2573" spans="1:32" x14ac:dyDescent="0.3">
      <c r="A2573" t="s">
        <v>11734</v>
      </c>
      <c r="B2573" t="s">
        <v>11735</v>
      </c>
      <c r="C2573" t="s">
        <v>11736</v>
      </c>
      <c r="D2573" t="s">
        <v>9209</v>
      </c>
      <c r="E2573" t="s">
        <v>213</v>
      </c>
      <c r="F2573">
        <v>3</v>
      </c>
      <c r="G2573">
        <v>2022</v>
      </c>
      <c r="H2573" s="1">
        <v>44944.481032962962</v>
      </c>
      <c r="I2573" t="s">
        <v>8601</v>
      </c>
      <c r="J2573">
        <v>150.03</v>
      </c>
      <c r="K2573">
        <v>0</v>
      </c>
      <c r="L2573" t="s">
        <v>38</v>
      </c>
      <c r="M2573" t="s">
        <v>51</v>
      </c>
      <c r="N2573">
        <v>150.03</v>
      </c>
      <c r="R2573" t="s">
        <v>214</v>
      </c>
      <c r="S2573">
        <v>40.328611000000002</v>
      </c>
      <c r="T2573">
        <v>-75.942499999999995</v>
      </c>
      <c r="U2573">
        <v>2.1894999999999998</v>
      </c>
      <c r="V2573">
        <v>1</v>
      </c>
      <c r="W2573">
        <v>4</v>
      </c>
      <c r="X2573">
        <v>0</v>
      </c>
      <c r="Y2573">
        <v>799.01400000000001</v>
      </c>
      <c r="Z2573">
        <v>42001082001</v>
      </c>
      <c r="AA2573">
        <v>1201.8911445419999</v>
      </c>
      <c r="AB2573" t="s">
        <v>53</v>
      </c>
      <c r="AC2573" t="s">
        <v>54</v>
      </c>
      <c r="AD2573" t="s">
        <v>537</v>
      </c>
      <c r="AE2573" t="s">
        <v>65</v>
      </c>
      <c r="AF2573" t="s">
        <v>11737</v>
      </c>
    </row>
    <row r="2574" spans="1:32" x14ac:dyDescent="0.3">
      <c r="A2574" t="s">
        <v>11738</v>
      </c>
      <c r="B2574" t="s">
        <v>11739</v>
      </c>
      <c r="C2574" t="s">
        <v>11740</v>
      </c>
      <c r="D2574" t="s">
        <v>11741</v>
      </c>
      <c r="E2574" t="s">
        <v>1719</v>
      </c>
      <c r="F2574">
        <v>7</v>
      </c>
      <c r="G2574">
        <v>2022</v>
      </c>
      <c r="H2574" s="1">
        <v>44951.664157476851</v>
      </c>
      <c r="I2574" t="s">
        <v>8601</v>
      </c>
      <c r="J2574">
        <v>147.74</v>
      </c>
      <c r="K2574">
        <v>0</v>
      </c>
      <c r="L2574" t="s">
        <v>38</v>
      </c>
      <c r="M2574" t="s">
        <v>51</v>
      </c>
      <c r="N2574">
        <v>148</v>
      </c>
      <c r="R2574" t="s">
        <v>214</v>
      </c>
      <c r="S2574">
        <v>37.04316</v>
      </c>
      <c r="T2574">
        <v>-97.023870000000002</v>
      </c>
      <c r="U2574">
        <v>1.0914250000000001</v>
      </c>
      <c r="V2574">
        <v>1</v>
      </c>
      <c r="W2574">
        <v>2.1</v>
      </c>
      <c r="X2574">
        <v>0</v>
      </c>
      <c r="Y2574">
        <v>199.46860000000001</v>
      </c>
      <c r="Z2574">
        <v>20000106001</v>
      </c>
      <c r="AA2574">
        <v>655.57698793200007</v>
      </c>
      <c r="AB2574" t="s">
        <v>407</v>
      </c>
      <c r="AC2574" t="s">
        <v>72</v>
      </c>
      <c r="AD2574" t="s">
        <v>54</v>
      </c>
      <c r="AE2574" t="s">
        <v>54</v>
      </c>
      <c r="AF2574" t="s">
        <v>11742</v>
      </c>
    </row>
    <row r="2575" spans="1:32" x14ac:dyDescent="0.3">
      <c r="A2575" t="s">
        <v>11743</v>
      </c>
      <c r="B2575" t="s">
        <v>11744</v>
      </c>
      <c r="C2575" t="s">
        <v>11744</v>
      </c>
      <c r="D2575" t="s">
        <v>11745</v>
      </c>
      <c r="E2575" t="s">
        <v>99</v>
      </c>
      <c r="F2575">
        <v>6</v>
      </c>
      <c r="G2575">
        <v>2022</v>
      </c>
      <c r="H2575" s="1">
        <v>44834.747596539353</v>
      </c>
      <c r="I2575" t="s">
        <v>8601</v>
      </c>
      <c r="J2575">
        <v>147.63999999999999</v>
      </c>
      <c r="K2575">
        <v>0</v>
      </c>
      <c r="L2575" t="s">
        <v>38</v>
      </c>
      <c r="M2575" t="s">
        <v>79</v>
      </c>
      <c r="Q2575">
        <v>147.63999999999999</v>
      </c>
      <c r="R2575" t="s">
        <v>94</v>
      </c>
      <c r="S2575">
        <v>35.572777000000002</v>
      </c>
      <c r="T2575">
        <v>-100.929166</v>
      </c>
      <c r="U2575">
        <v>1.159166667</v>
      </c>
      <c r="V2575">
        <v>1</v>
      </c>
      <c r="W2575">
        <v>3</v>
      </c>
      <c r="X2575">
        <v>3</v>
      </c>
      <c r="Y2575">
        <v>422.75</v>
      </c>
      <c r="Z2575">
        <v>48000114001</v>
      </c>
      <c r="AA2575">
        <v>812.36915087907005</v>
      </c>
      <c r="AB2575" t="s">
        <v>54</v>
      </c>
      <c r="AC2575" t="s">
        <v>54</v>
      </c>
      <c r="AD2575" t="s">
        <v>54</v>
      </c>
      <c r="AE2575" t="s">
        <v>65</v>
      </c>
      <c r="AF2575" t="s">
        <v>11746</v>
      </c>
    </row>
    <row r="2576" spans="1:32" x14ac:dyDescent="0.3">
      <c r="A2576" t="s">
        <v>11747</v>
      </c>
      <c r="B2576" t="s">
        <v>11748</v>
      </c>
      <c r="C2576" t="s">
        <v>11749</v>
      </c>
      <c r="D2576" t="s">
        <v>11750</v>
      </c>
      <c r="E2576" t="s">
        <v>36</v>
      </c>
      <c r="F2576">
        <v>9</v>
      </c>
      <c r="G2576">
        <v>2022</v>
      </c>
      <c r="H2576" s="1">
        <v>44978.686947719907</v>
      </c>
      <c r="I2576" t="s">
        <v>8601</v>
      </c>
      <c r="J2576">
        <v>143.30000000000001</v>
      </c>
      <c r="K2576">
        <v>0</v>
      </c>
      <c r="L2576" t="s">
        <v>38</v>
      </c>
      <c r="M2576" t="s">
        <v>51</v>
      </c>
      <c r="N2576">
        <v>143.30000000000001</v>
      </c>
      <c r="R2576" t="s">
        <v>52</v>
      </c>
      <c r="S2576">
        <v>33.715277999999998</v>
      </c>
      <c r="T2576">
        <v>-116.196944</v>
      </c>
      <c r="U2576">
        <v>0</v>
      </c>
      <c r="V2576">
        <v>1</v>
      </c>
      <c r="W2576">
        <v>13.5</v>
      </c>
      <c r="X2576">
        <v>4.4000000000000004</v>
      </c>
      <c r="Y2576">
        <v>0</v>
      </c>
      <c r="Z2576">
        <v>6007029001</v>
      </c>
      <c r="AA2576">
        <v>2159.7619657982</v>
      </c>
      <c r="AB2576" t="s">
        <v>407</v>
      </c>
      <c r="AC2576" t="s">
        <v>72</v>
      </c>
      <c r="AD2576" t="s">
        <v>54</v>
      </c>
      <c r="AE2576" t="s">
        <v>44</v>
      </c>
      <c r="AF2576" t="s">
        <v>11751</v>
      </c>
    </row>
    <row r="2577" spans="1:32" x14ac:dyDescent="0.3">
      <c r="A2577" t="s">
        <v>11752</v>
      </c>
      <c r="B2577" t="s">
        <v>11753</v>
      </c>
      <c r="C2577" t="s">
        <v>11754</v>
      </c>
      <c r="D2577" t="s">
        <v>11755</v>
      </c>
      <c r="E2577" t="s">
        <v>213</v>
      </c>
      <c r="F2577">
        <v>3</v>
      </c>
      <c r="G2577">
        <v>2022</v>
      </c>
      <c r="H2577" s="1">
        <v>44959.366772743058</v>
      </c>
      <c r="I2577" t="s">
        <v>8601</v>
      </c>
      <c r="J2577">
        <v>142.97</v>
      </c>
      <c r="K2577">
        <v>0</v>
      </c>
      <c r="L2577" t="s">
        <v>38</v>
      </c>
      <c r="M2577" t="s">
        <v>679</v>
      </c>
      <c r="O2577">
        <v>143</v>
      </c>
      <c r="R2577" t="s">
        <v>52</v>
      </c>
      <c r="S2577">
        <v>41.554110000000001</v>
      </c>
      <c r="T2577">
        <v>-75.244259999999997</v>
      </c>
      <c r="U2577">
        <v>0.96591666700000001</v>
      </c>
      <c r="V2577">
        <v>1</v>
      </c>
      <c r="W2577">
        <v>2.2000000000000002</v>
      </c>
      <c r="X2577">
        <v>0</v>
      </c>
      <c r="Y2577">
        <v>351.59300000000002</v>
      </c>
      <c r="Z2577">
        <v>42002327001</v>
      </c>
      <c r="AA2577">
        <v>597.30347789359985</v>
      </c>
      <c r="AB2577" t="s">
        <v>41</v>
      </c>
      <c r="AC2577" t="s">
        <v>54</v>
      </c>
      <c r="AD2577" t="s">
        <v>54</v>
      </c>
      <c r="AE2577" t="s">
        <v>73</v>
      </c>
      <c r="AF2577" t="s">
        <v>11756</v>
      </c>
    </row>
    <row r="2578" spans="1:32" x14ac:dyDescent="0.3">
      <c r="A2578" t="s">
        <v>11757</v>
      </c>
      <c r="B2578" t="s">
        <v>11758</v>
      </c>
      <c r="C2578" t="s">
        <v>11758</v>
      </c>
      <c r="D2578" t="s">
        <v>3762</v>
      </c>
      <c r="E2578" t="s">
        <v>99</v>
      </c>
      <c r="F2578">
        <v>6</v>
      </c>
      <c r="G2578">
        <v>2022</v>
      </c>
      <c r="H2578" s="1">
        <v>44845.466895937498</v>
      </c>
      <c r="I2578" t="s">
        <v>8601</v>
      </c>
      <c r="J2578">
        <v>141.1</v>
      </c>
      <c r="K2578">
        <v>0</v>
      </c>
      <c r="L2578" t="s">
        <v>38</v>
      </c>
      <c r="M2578" t="s">
        <v>79</v>
      </c>
      <c r="Q2578">
        <v>183.4</v>
      </c>
      <c r="R2578" t="s">
        <v>94</v>
      </c>
      <c r="S2578">
        <v>30.230471999999999</v>
      </c>
      <c r="T2578">
        <v>-94.215889000000004</v>
      </c>
      <c r="U2578">
        <v>1.6781999999999999</v>
      </c>
      <c r="V2578">
        <v>1</v>
      </c>
      <c r="W2578">
        <v>3.33</v>
      </c>
      <c r="X2578">
        <v>3.33</v>
      </c>
      <c r="Y2578">
        <v>613.26850000000002</v>
      </c>
      <c r="Z2578">
        <v>48006043002</v>
      </c>
      <c r="AA2578">
        <v>841.32380117940011</v>
      </c>
      <c r="AB2578" t="s">
        <v>41</v>
      </c>
      <c r="AC2578" t="s">
        <v>54</v>
      </c>
      <c r="AD2578" t="s">
        <v>54</v>
      </c>
      <c r="AE2578" t="s">
        <v>73</v>
      </c>
      <c r="AF2578" t="s">
        <v>11759</v>
      </c>
    </row>
    <row r="2579" spans="1:32" x14ac:dyDescent="0.3">
      <c r="A2579" t="s">
        <v>11760</v>
      </c>
      <c r="B2579" t="s">
        <v>11761</v>
      </c>
      <c r="C2579" t="s">
        <v>11761</v>
      </c>
      <c r="D2579" t="s">
        <v>98</v>
      </c>
      <c r="E2579" t="s">
        <v>99</v>
      </c>
      <c r="F2579">
        <v>6</v>
      </c>
      <c r="G2579">
        <v>2022</v>
      </c>
      <c r="H2579" s="1">
        <v>44827.452004872684</v>
      </c>
      <c r="I2579" t="s">
        <v>8601</v>
      </c>
      <c r="J2579">
        <v>139.38</v>
      </c>
      <c r="K2579">
        <v>0</v>
      </c>
      <c r="L2579" t="s">
        <v>38</v>
      </c>
      <c r="M2579" t="s">
        <v>39</v>
      </c>
      <c r="N2579">
        <v>109.38</v>
      </c>
      <c r="Q2579">
        <v>30.01</v>
      </c>
      <c r="R2579" t="s">
        <v>52</v>
      </c>
      <c r="S2579">
        <v>29.696698999999999</v>
      </c>
      <c r="T2579">
        <v>-95.420277999999996</v>
      </c>
      <c r="U2579">
        <v>0.80358333299999996</v>
      </c>
      <c r="V2579">
        <v>1</v>
      </c>
      <c r="W2579">
        <v>2</v>
      </c>
      <c r="X2579">
        <v>0</v>
      </c>
      <c r="Y2579">
        <v>293.25299999999999</v>
      </c>
      <c r="AB2579" t="s">
        <v>41</v>
      </c>
      <c r="AC2579" t="s">
        <v>54</v>
      </c>
      <c r="AD2579" t="s">
        <v>54</v>
      </c>
      <c r="AE2579" t="s">
        <v>73</v>
      </c>
      <c r="AF2579" t="s">
        <v>11762</v>
      </c>
    </row>
    <row r="2580" spans="1:32" x14ac:dyDescent="0.3">
      <c r="A2580" t="s">
        <v>11763</v>
      </c>
      <c r="B2580" t="s">
        <v>11764</v>
      </c>
      <c r="C2580" t="s">
        <v>11765</v>
      </c>
      <c r="D2580" t="s">
        <v>11766</v>
      </c>
      <c r="E2580" t="s">
        <v>259</v>
      </c>
      <c r="F2580">
        <v>7</v>
      </c>
      <c r="G2580">
        <v>2022</v>
      </c>
      <c r="H2580" s="1">
        <v>44966.617264988425</v>
      </c>
      <c r="I2580" t="s">
        <v>8601</v>
      </c>
      <c r="J2580">
        <v>139</v>
      </c>
      <c r="K2580">
        <v>0</v>
      </c>
      <c r="L2580" t="s">
        <v>38</v>
      </c>
      <c r="M2580" t="s">
        <v>51</v>
      </c>
      <c r="N2580">
        <v>139</v>
      </c>
      <c r="R2580" t="s">
        <v>52</v>
      </c>
      <c r="S2580">
        <v>43.102499999999999</v>
      </c>
      <c r="T2580">
        <v>-93.407499999999999</v>
      </c>
      <c r="U2580">
        <v>0</v>
      </c>
      <c r="V2580">
        <v>1</v>
      </c>
      <c r="W2580">
        <v>9.4</v>
      </c>
      <c r="X2580">
        <v>5.7</v>
      </c>
      <c r="Y2580">
        <v>0</v>
      </c>
      <c r="Z2580">
        <v>19000158001</v>
      </c>
      <c r="AA2580">
        <v>1675.363413604</v>
      </c>
      <c r="AB2580" t="s">
        <v>41</v>
      </c>
      <c r="AC2580" t="s">
        <v>54</v>
      </c>
      <c r="AD2580" t="s">
        <v>54</v>
      </c>
      <c r="AE2580" t="s">
        <v>73</v>
      </c>
      <c r="AF2580" t="s">
        <v>11767</v>
      </c>
    </row>
    <row r="2581" spans="1:32" x14ac:dyDescent="0.3">
      <c r="A2581" t="s">
        <v>11768</v>
      </c>
      <c r="B2581" t="s">
        <v>11769</v>
      </c>
      <c r="C2581" t="s">
        <v>11770</v>
      </c>
      <c r="D2581" t="s">
        <v>6566</v>
      </c>
      <c r="E2581" t="s">
        <v>503</v>
      </c>
      <c r="F2581">
        <v>5</v>
      </c>
      <c r="G2581">
        <v>2022</v>
      </c>
      <c r="H2581" s="1">
        <v>44937.924216643522</v>
      </c>
      <c r="I2581" t="s">
        <v>8601</v>
      </c>
      <c r="J2581">
        <v>136.47</v>
      </c>
      <c r="K2581">
        <v>0</v>
      </c>
      <c r="L2581" t="s">
        <v>38</v>
      </c>
      <c r="M2581" t="s">
        <v>79</v>
      </c>
      <c r="Q2581">
        <v>136.47</v>
      </c>
      <c r="R2581" t="s">
        <v>52</v>
      </c>
      <c r="S2581">
        <v>43.604548000000001</v>
      </c>
      <c r="T2581">
        <v>-84.706699999999998</v>
      </c>
      <c r="U2581">
        <v>0</v>
      </c>
      <c r="V2581">
        <v>1</v>
      </c>
      <c r="W2581">
        <v>0.57999999999999996</v>
      </c>
      <c r="X2581">
        <v>0.57999999999999996</v>
      </c>
      <c r="Y2581">
        <v>0</v>
      </c>
      <c r="AB2581" t="s">
        <v>87</v>
      </c>
      <c r="AC2581" t="s">
        <v>72</v>
      </c>
      <c r="AD2581" t="s">
        <v>54</v>
      </c>
      <c r="AE2581" t="s">
        <v>73</v>
      </c>
      <c r="AF2581" t="s">
        <v>11771</v>
      </c>
    </row>
    <row r="2582" spans="1:32" x14ac:dyDescent="0.3">
      <c r="A2582" t="s">
        <v>11772</v>
      </c>
      <c r="B2582" t="s">
        <v>11773</v>
      </c>
      <c r="C2582" t="s">
        <v>11774</v>
      </c>
      <c r="D2582" t="s">
        <v>11775</v>
      </c>
      <c r="E2582" t="s">
        <v>117</v>
      </c>
      <c r="F2582">
        <v>5</v>
      </c>
      <c r="G2582">
        <v>2022</v>
      </c>
      <c r="H2582" s="1">
        <v>44971.435796053243</v>
      </c>
      <c r="I2582" t="s">
        <v>8601</v>
      </c>
      <c r="J2582">
        <v>136</v>
      </c>
      <c r="K2582">
        <v>0</v>
      </c>
      <c r="L2582" t="s">
        <v>38</v>
      </c>
      <c r="M2582" t="s">
        <v>51</v>
      </c>
      <c r="N2582">
        <v>176</v>
      </c>
      <c r="R2582" t="s">
        <v>52</v>
      </c>
      <c r="S2582">
        <v>38.52955</v>
      </c>
      <c r="T2582">
        <v>-89.980649999999997</v>
      </c>
      <c r="U2582">
        <v>2.8025000000000002</v>
      </c>
      <c r="V2582">
        <v>3</v>
      </c>
      <c r="W2582">
        <v>11.89</v>
      </c>
      <c r="X2582">
        <v>5.0149999999999997</v>
      </c>
      <c r="Y2582">
        <v>1022.43</v>
      </c>
      <c r="Z2582">
        <v>17000232001</v>
      </c>
      <c r="AA2582">
        <v>1373.98010387415</v>
      </c>
      <c r="AB2582" t="s">
        <v>41</v>
      </c>
      <c r="AC2582" t="s">
        <v>54</v>
      </c>
      <c r="AD2582" t="s">
        <v>54</v>
      </c>
      <c r="AE2582" t="s">
        <v>65</v>
      </c>
      <c r="AF2582" t="s">
        <v>11776</v>
      </c>
    </row>
    <row r="2583" spans="1:32" x14ac:dyDescent="0.3">
      <c r="A2583" t="s">
        <v>11777</v>
      </c>
      <c r="B2583" t="s">
        <v>11778</v>
      </c>
      <c r="C2583" t="s">
        <v>11779</v>
      </c>
      <c r="D2583" t="s">
        <v>11780</v>
      </c>
      <c r="E2583" t="s">
        <v>543</v>
      </c>
      <c r="F2583">
        <v>7</v>
      </c>
      <c r="G2583">
        <v>2022</v>
      </c>
      <c r="H2583" s="1">
        <v>44973.470977557874</v>
      </c>
      <c r="I2583" t="s">
        <v>8601</v>
      </c>
      <c r="J2583">
        <v>134.30000000000001</v>
      </c>
      <c r="K2583">
        <v>0</v>
      </c>
      <c r="L2583" t="s">
        <v>38</v>
      </c>
      <c r="M2583" t="s">
        <v>79</v>
      </c>
      <c r="Q2583">
        <v>134.30000000000001</v>
      </c>
      <c r="R2583" t="s">
        <v>94</v>
      </c>
      <c r="S2583">
        <v>38.739305999999999</v>
      </c>
      <c r="T2583">
        <v>-94.515949000000006</v>
      </c>
      <c r="U2583">
        <v>1.3314999999999999</v>
      </c>
      <c r="V2583">
        <v>1</v>
      </c>
      <c r="W2583">
        <v>0</v>
      </c>
      <c r="X2583">
        <v>0</v>
      </c>
      <c r="Y2583">
        <v>486.96499999999997</v>
      </c>
      <c r="Z2583">
        <v>29001213001</v>
      </c>
      <c r="AA2583">
        <v>746.62934736700004</v>
      </c>
      <c r="AB2583" t="s">
        <v>54</v>
      </c>
      <c r="AC2583" t="s">
        <v>54</v>
      </c>
      <c r="AD2583" t="s">
        <v>54</v>
      </c>
      <c r="AE2583" t="s">
        <v>73</v>
      </c>
      <c r="AF2583" t="s">
        <v>11781</v>
      </c>
    </row>
    <row r="2584" spans="1:32" x14ac:dyDescent="0.3">
      <c r="A2584" t="s">
        <v>11782</v>
      </c>
      <c r="B2584" t="s">
        <v>11783</v>
      </c>
      <c r="C2584" t="s">
        <v>11784</v>
      </c>
      <c r="D2584" t="s">
        <v>11785</v>
      </c>
      <c r="E2584" t="s">
        <v>36</v>
      </c>
      <c r="F2584">
        <v>9</v>
      </c>
      <c r="G2584">
        <v>2022</v>
      </c>
      <c r="H2584" s="1">
        <v>44978.728994895835</v>
      </c>
      <c r="I2584" t="s">
        <v>8601</v>
      </c>
      <c r="J2584">
        <v>134</v>
      </c>
      <c r="K2584">
        <v>0</v>
      </c>
      <c r="L2584" t="s">
        <v>38</v>
      </c>
      <c r="M2584" t="s">
        <v>79</v>
      </c>
      <c r="Q2584">
        <v>134</v>
      </c>
      <c r="R2584" t="s">
        <v>52</v>
      </c>
      <c r="S2584">
        <v>35.379984</v>
      </c>
      <c r="T2584">
        <v>-120.86008200000001</v>
      </c>
      <c r="U2584">
        <v>0</v>
      </c>
      <c r="V2584">
        <v>1</v>
      </c>
      <c r="W2584">
        <v>2.36</v>
      </c>
      <c r="X2584">
        <v>0</v>
      </c>
      <c r="Y2584">
        <v>0</v>
      </c>
      <c r="Z2584">
        <v>6003014001</v>
      </c>
      <c r="AA2584">
        <v>639.55177267143995</v>
      </c>
      <c r="AB2584" t="s">
        <v>407</v>
      </c>
      <c r="AC2584" t="s">
        <v>562</v>
      </c>
      <c r="AD2584" t="s">
        <v>54</v>
      </c>
      <c r="AE2584" t="s">
        <v>55</v>
      </c>
      <c r="AF2584" t="s">
        <v>11786</v>
      </c>
    </row>
    <row r="2585" spans="1:32" x14ac:dyDescent="0.3">
      <c r="A2585" t="s">
        <v>11787</v>
      </c>
      <c r="B2585" t="s">
        <v>11788</v>
      </c>
      <c r="C2585" t="s">
        <v>11788</v>
      </c>
      <c r="D2585" t="s">
        <v>10130</v>
      </c>
      <c r="E2585" t="s">
        <v>99</v>
      </c>
      <c r="F2585">
        <v>6</v>
      </c>
      <c r="G2585">
        <v>2022</v>
      </c>
      <c r="H2585" s="1">
        <v>44810.582278321759</v>
      </c>
      <c r="I2585" t="s">
        <v>8601</v>
      </c>
      <c r="J2585">
        <v>132.19</v>
      </c>
      <c r="K2585">
        <v>0</v>
      </c>
      <c r="L2585" t="s">
        <v>38</v>
      </c>
      <c r="M2585" t="s">
        <v>679</v>
      </c>
      <c r="O2585">
        <v>1</v>
      </c>
      <c r="R2585" t="s">
        <v>52</v>
      </c>
      <c r="S2585">
        <v>30.588645</v>
      </c>
      <c r="T2585">
        <v>-96.423464999999993</v>
      </c>
      <c r="U2585">
        <v>0.61583333299999998</v>
      </c>
      <c r="V2585">
        <v>1</v>
      </c>
      <c r="W2585">
        <v>4</v>
      </c>
      <c r="X2585">
        <v>2</v>
      </c>
      <c r="Y2585">
        <v>223.73</v>
      </c>
      <c r="AB2585" t="s">
        <v>41</v>
      </c>
      <c r="AC2585" t="s">
        <v>64</v>
      </c>
      <c r="AD2585" t="s">
        <v>43</v>
      </c>
      <c r="AE2585" t="s">
        <v>73</v>
      </c>
      <c r="AF2585" t="s">
        <v>11789</v>
      </c>
    </row>
    <row r="2586" spans="1:32" x14ac:dyDescent="0.3">
      <c r="A2586" t="s">
        <v>11790</v>
      </c>
      <c r="B2586" t="s">
        <v>11791</v>
      </c>
      <c r="C2586" t="s">
        <v>11792</v>
      </c>
      <c r="D2586" t="s">
        <v>11793</v>
      </c>
      <c r="E2586" t="s">
        <v>259</v>
      </c>
      <c r="F2586">
        <v>7</v>
      </c>
      <c r="G2586">
        <v>2022</v>
      </c>
      <c r="H2586" s="1">
        <v>44935.527354421298</v>
      </c>
      <c r="I2586" t="s">
        <v>8601</v>
      </c>
      <c r="J2586">
        <v>131.58000000000001</v>
      </c>
      <c r="K2586">
        <v>0</v>
      </c>
      <c r="L2586" t="s">
        <v>38</v>
      </c>
      <c r="M2586" t="s">
        <v>51</v>
      </c>
      <c r="N2586">
        <v>131.58000000000001</v>
      </c>
      <c r="R2586" t="s">
        <v>52</v>
      </c>
      <c r="S2586">
        <v>42.601666999999999</v>
      </c>
      <c r="T2586">
        <v>-95.179167000000007</v>
      </c>
      <c r="U2586">
        <v>0</v>
      </c>
      <c r="V2586">
        <v>1</v>
      </c>
      <c r="W2586">
        <v>8</v>
      </c>
      <c r="X2586">
        <v>5</v>
      </c>
      <c r="Y2586">
        <v>0</v>
      </c>
      <c r="Z2586">
        <v>19000823001</v>
      </c>
      <c r="AA2586">
        <v>761.19772487659986</v>
      </c>
      <c r="AB2586" t="s">
        <v>1420</v>
      </c>
      <c r="AC2586" t="s">
        <v>54</v>
      </c>
      <c r="AD2586" t="s">
        <v>54</v>
      </c>
      <c r="AE2586" t="s">
        <v>73</v>
      </c>
      <c r="AF2586" t="s">
        <v>11794</v>
      </c>
    </row>
    <row r="2587" spans="1:32" x14ac:dyDescent="0.3">
      <c r="A2587" t="s">
        <v>11795</v>
      </c>
      <c r="B2587" t="s">
        <v>11796</v>
      </c>
      <c r="C2587" t="s">
        <v>11797</v>
      </c>
      <c r="D2587" t="s">
        <v>7827</v>
      </c>
      <c r="E2587" t="s">
        <v>36</v>
      </c>
      <c r="F2587">
        <v>9</v>
      </c>
      <c r="G2587">
        <v>2022</v>
      </c>
      <c r="H2587" s="1">
        <v>44990.529417280093</v>
      </c>
      <c r="I2587" t="s">
        <v>8601</v>
      </c>
      <c r="J2587">
        <v>131.54</v>
      </c>
      <c r="K2587">
        <v>0</v>
      </c>
      <c r="L2587" t="s">
        <v>38</v>
      </c>
      <c r="M2587" t="s">
        <v>79</v>
      </c>
      <c r="Q2587">
        <v>131.54</v>
      </c>
      <c r="R2587" t="s">
        <v>86</v>
      </c>
      <c r="S2587">
        <v>35.131169999999997</v>
      </c>
      <c r="T2587">
        <v>-118.4461</v>
      </c>
      <c r="AB2587" t="s">
        <v>54</v>
      </c>
      <c r="AC2587" t="s">
        <v>54</v>
      </c>
      <c r="AD2587" t="s">
        <v>43</v>
      </c>
      <c r="AE2587" t="s">
        <v>73</v>
      </c>
      <c r="AF2587" t="s">
        <v>11798</v>
      </c>
    </row>
    <row r="2588" spans="1:32" x14ac:dyDescent="0.3">
      <c r="A2588" t="s">
        <v>11799</v>
      </c>
      <c r="B2588" t="s">
        <v>11800</v>
      </c>
      <c r="C2588" t="s">
        <v>11801</v>
      </c>
      <c r="D2588" t="s">
        <v>6750</v>
      </c>
      <c r="E2588" t="s">
        <v>85</v>
      </c>
      <c r="F2588">
        <v>2</v>
      </c>
      <c r="G2588">
        <v>2022</v>
      </c>
      <c r="H2588" s="1">
        <v>44985.360407048611</v>
      </c>
      <c r="I2588" t="s">
        <v>8601</v>
      </c>
      <c r="J2588">
        <v>128.49</v>
      </c>
      <c r="K2588">
        <v>0</v>
      </c>
      <c r="L2588" t="s">
        <v>38</v>
      </c>
      <c r="M2588" t="s">
        <v>679</v>
      </c>
      <c r="O2588">
        <v>128</v>
      </c>
      <c r="R2588" t="s">
        <v>52</v>
      </c>
      <c r="S2588">
        <v>42.140839999999997</v>
      </c>
      <c r="T2588">
        <v>-77.040260000000004</v>
      </c>
      <c r="U2588">
        <v>0</v>
      </c>
      <c r="V2588">
        <v>2</v>
      </c>
      <c r="W2588">
        <v>3.08</v>
      </c>
      <c r="X2588">
        <v>0</v>
      </c>
      <c r="Y2588">
        <v>0</v>
      </c>
      <c r="Z2588">
        <v>36008079001</v>
      </c>
      <c r="AA2588">
        <v>749.17881343117983</v>
      </c>
      <c r="AB2588" t="s">
        <v>53</v>
      </c>
      <c r="AC2588" t="s">
        <v>42</v>
      </c>
      <c r="AD2588" t="s">
        <v>54</v>
      </c>
      <c r="AE2588" t="s">
        <v>55</v>
      </c>
      <c r="AF2588" t="s">
        <v>11802</v>
      </c>
    </row>
    <row r="2589" spans="1:32" x14ac:dyDescent="0.3">
      <c r="A2589" t="s">
        <v>11803</v>
      </c>
      <c r="B2589" t="s">
        <v>11804</v>
      </c>
      <c r="C2589" t="s">
        <v>11805</v>
      </c>
      <c r="D2589" t="s">
        <v>11081</v>
      </c>
      <c r="E2589" t="s">
        <v>11082</v>
      </c>
      <c r="F2589">
        <v>9</v>
      </c>
      <c r="G2589">
        <v>2022</v>
      </c>
      <c r="H2589" s="1">
        <v>44974.8800328125</v>
      </c>
      <c r="I2589" t="s">
        <v>8601</v>
      </c>
      <c r="J2589">
        <v>125</v>
      </c>
      <c r="K2589">
        <v>0</v>
      </c>
      <c r="L2589" t="s">
        <v>38</v>
      </c>
      <c r="M2589" t="s">
        <v>79</v>
      </c>
      <c r="Q2589">
        <v>125</v>
      </c>
      <c r="R2589" t="s">
        <v>86</v>
      </c>
      <c r="S2589">
        <v>-14.283861</v>
      </c>
      <c r="T2589">
        <v>-170.67775</v>
      </c>
      <c r="U2589">
        <v>1.983333333</v>
      </c>
      <c r="V2589">
        <v>1</v>
      </c>
      <c r="W2589">
        <v>6</v>
      </c>
      <c r="X2589">
        <v>3</v>
      </c>
      <c r="Y2589">
        <v>722.3</v>
      </c>
      <c r="Z2589">
        <v>60000001001</v>
      </c>
      <c r="AB2589" t="s">
        <v>1292</v>
      </c>
      <c r="AC2589" t="s">
        <v>64</v>
      </c>
      <c r="AD2589" t="s">
        <v>54</v>
      </c>
      <c r="AE2589" t="s">
        <v>54</v>
      </c>
      <c r="AF2589" t="s">
        <v>11806</v>
      </c>
    </row>
    <row r="2590" spans="1:32" x14ac:dyDescent="0.3">
      <c r="A2590" t="s">
        <v>11807</v>
      </c>
      <c r="B2590" t="s">
        <v>11808</v>
      </c>
      <c r="C2590" t="s">
        <v>11809</v>
      </c>
      <c r="D2590" t="s">
        <v>11810</v>
      </c>
      <c r="E2590" t="s">
        <v>1719</v>
      </c>
      <c r="F2590">
        <v>7</v>
      </c>
      <c r="G2590">
        <v>2022</v>
      </c>
      <c r="H2590" s="1">
        <v>44991.523368240742</v>
      </c>
      <c r="I2590" t="s">
        <v>8601</v>
      </c>
      <c r="J2590">
        <v>123</v>
      </c>
      <c r="K2590">
        <v>1</v>
      </c>
      <c r="L2590" t="s">
        <v>51</v>
      </c>
      <c r="M2590" t="s">
        <v>51</v>
      </c>
      <c r="N2590">
        <v>87.29</v>
      </c>
      <c r="R2590" t="s">
        <v>52</v>
      </c>
      <c r="S2590">
        <v>37.541979298007099</v>
      </c>
      <c r="T2590">
        <v>-97.330239238549396</v>
      </c>
      <c r="U2590">
        <v>0.41013333299999999</v>
      </c>
      <c r="V2590">
        <v>1</v>
      </c>
      <c r="W2590">
        <v>2</v>
      </c>
      <c r="X2590">
        <v>0</v>
      </c>
      <c r="Y2590">
        <v>149.64410000000001</v>
      </c>
      <c r="Z2590">
        <v>20000142001</v>
      </c>
      <c r="AA2590">
        <v>521.54791484368002</v>
      </c>
      <c r="AB2590" t="s">
        <v>41</v>
      </c>
      <c r="AC2590" t="s">
        <v>54</v>
      </c>
      <c r="AD2590" t="s">
        <v>54</v>
      </c>
      <c r="AE2590" t="s">
        <v>73</v>
      </c>
      <c r="AF2590" t="s">
        <v>11811</v>
      </c>
    </row>
    <row r="2591" spans="1:32" x14ac:dyDescent="0.3">
      <c r="A2591" t="s">
        <v>11812</v>
      </c>
      <c r="B2591" t="s">
        <v>11813</v>
      </c>
      <c r="C2591" t="s">
        <v>11813</v>
      </c>
      <c r="D2591" t="s">
        <v>98</v>
      </c>
      <c r="E2591" t="s">
        <v>99</v>
      </c>
      <c r="F2591">
        <v>6</v>
      </c>
      <c r="G2591">
        <v>2022</v>
      </c>
      <c r="H2591" s="1">
        <v>44831.667018807872</v>
      </c>
      <c r="I2591" t="s">
        <v>8601</v>
      </c>
      <c r="J2591">
        <v>121.46</v>
      </c>
      <c r="K2591">
        <v>0</v>
      </c>
      <c r="L2591" t="s">
        <v>38</v>
      </c>
      <c r="M2591" t="s">
        <v>79</v>
      </c>
      <c r="Q2591">
        <v>121.46</v>
      </c>
      <c r="R2591" t="s">
        <v>52</v>
      </c>
      <c r="S2591">
        <v>29.859181</v>
      </c>
      <c r="T2591">
        <v>-95.581406999999999</v>
      </c>
      <c r="U2591">
        <v>0.663775</v>
      </c>
      <c r="V2591">
        <v>1</v>
      </c>
      <c r="W2591">
        <v>1</v>
      </c>
      <c r="X2591">
        <v>1</v>
      </c>
      <c r="Y2591">
        <v>242.35339999999999</v>
      </c>
      <c r="AB2591" t="s">
        <v>41</v>
      </c>
      <c r="AC2591" t="s">
        <v>54</v>
      </c>
      <c r="AD2591" t="s">
        <v>54</v>
      </c>
      <c r="AE2591" t="s">
        <v>73</v>
      </c>
      <c r="AF2591" t="s">
        <v>11814</v>
      </c>
    </row>
    <row r="2592" spans="1:32" x14ac:dyDescent="0.3">
      <c r="A2592" t="s">
        <v>11815</v>
      </c>
      <c r="B2592" t="s">
        <v>11816</v>
      </c>
      <c r="C2592" t="s">
        <v>11817</v>
      </c>
      <c r="D2592" t="s">
        <v>11818</v>
      </c>
      <c r="E2592" t="s">
        <v>192</v>
      </c>
      <c r="F2592">
        <v>4</v>
      </c>
      <c r="G2592">
        <v>2022</v>
      </c>
      <c r="H2592" s="1">
        <v>44971.616575185188</v>
      </c>
      <c r="I2592" t="s">
        <v>8601</v>
      </c>
      <c r="J2592">
        <v>120.76</v>
      </c>
      <c r="K2592">
        <v>0</v>
      </c>
      <c r="L2592" t="s">
        <v>38</v>
      </c>
      <c r="M2592" t="s">
        <v>51</v>
      </c>
      <c r="N2592">
        <v>120.76</v>
      </c>
      <c r="R2592" t="s">
        <v>52</v>
      </c>
      <c r="S2592">
        <v>32.5227</v>
      </c>
      <c r="T2592">
        <v>-86.2209</v>
      </c>
      <c r="U2592">
        <v>1.8460000000000001</v>
      </c>
      <c r="V2592">
        <v>1</v>
      </c>
      <c r="W2592">
        <v>4.5</v>
      </c>
      <c r="X2592">
        <v>1.9139999999999999</v>
      </c>
      <c r="Y2592">
        <v>673.36800000000005</v>
      </c>
      <c r="Z2592">
        <v>1000188003</v>
      </c>
      <c r="AA2592">
        <v>1110.8387851069999</v>
      </c>
      <c r="AB2592" t="s">
        <v>41</v>
      </c>
      <c r="AC2592" t="s">
        <v>54</v>
      </c>
      <c r="AD2592" t="s">
        <v>54</v>
      </c>
      <c r="AE2592" t="s">
        <v>73</v>
      </c>
      <c r="AF2592" t="s">
        <v>11819</v>
      </c>
    </row>
    <row r="2593" spans="1:32" x14ac:dyDescent="0.3">
      <c r="A2593" t="s">
        <v>11820</v>
      </c>
      <c r="B2593" t="s">
        <v>11821</v>
      </c>
      <c r="C2593" t="s">
        <v>11822</v>
      </c>
      <c r="D2593" t="s">
        <v>11823</v>
      </c>
      <c r="E2593" t="s">
        <v>259</v>
      </c>
      <c r="F2593">
        <v>7</v>
      </c>
      <c r="G2593">
        <v>2022</v>
      </c>
      <c r="H2593" s="1">
        <v>44944.444865729165</v>
      </c>
      <c r="I2593" t="s">
        <v>8601</v>
      </c>
      <c r="J2593">
        <v>120.24</v>
      </c>
      <c r="K2593">
        <v>0</v>
      </c>
      <c r="L2593" t="s">
        <v>38</v>
      </c>
      <c r="M2593" t="s">
        <v>51</v>
      </c>
      <c r="N2593">
        <v>120.24</v>
      </c>
      <c r="R2593" t="s">
        <v>52</v>
      </c>
      <c r="S2593">
        <v>41.313907</v>
      </c>
      <c r="T2593">
        <v>-92.622890999999996</v>
      </c>
      <c r="U2593">
        <v>0</v>
      </c>
      <c r="V2593">
        <v>1</v>
      </c>
      <c r="W2593">
        <v>3</v>
      </c>
      <c r="X2593">
        <v>2.5</v>
      </c>
      <c r="Y2593">
        <v>0</v>
      </c>
      <c r="Z2593">
        <v>19000649001</v>
      </c>
      <c r="AA2593">
        <v>477.29646815826999</v>
      </c>
      <c r="AB2593" t="s">
        <v>53</v>
      </c>
      <c r="AC2593" t="s">
        <v>562</v>
      </c>
      <c r="AD2593" t="s">
        <v>54</v>
      </c>
      <c r="AE2593" t="s">
        <v>54</v>
      </c>
      <c r="AF2593" t="s">
        <v>11824</v>
      </c>
    </row>
    <row r="2594" spans="1:32" x14ac:dyDescent="0.3">
      <c r="A2594" t="s">
        <v>11825</v>
      </c>
      <c r="B2594" t="s">
        <v>11826</v>
      </c>
      <c r="C2594" t="s">
        <v>11826</v>
      </c>
      <c r="D2594" t="s">
        <v>5832</v>
      </c>
      <c r="E2594" t="s">
        <v>99</v>
      </c>
      <c r="F2594">
        <v>6</v>
      </c>
      <c r="G2594">
        <v>2022</v>
      </c>
      <c r="H2594" s="1">
        <v>44812.468638078702</v>
      </c>
      <c r="I2594" t="s">
        <v>8601</v>
      </c>
      <c r="J2594">
        <v>120.04</v>
      </c>
      <c r="K2594">
        <v>0</v>
      </c>
      <c r="L2594" t="s">
        <v>38</v>
      </c>
      <c r="M2594" t="s">
        <v>79</v>
      </c>
      <c r="Q2594">
        <v>120.04</v>
      </c>
      <c r="R2594" t="s">
        <v>86</v>
      </c>
      <c r="S2594">
        <v>30.646305999999999</v>
      </c>
      <c r="T2594">
        <v>-95.595500000000001</v>
      </c>
      <c r="U2594">
        <v>1.2849999999999999</v>
      </c>
      <c r="V2594">
        <v>1</v>
      </c>
      <c r="W2594">
        <v>2.5</v>
      </c>
      <c r="X2594">
        <v>2.5</v>
      </c>
      <c r="Y2594">
        <v>468.8</v>
      </c>
      <c r="Z2594">
        <v>48006020004</v>
      </c>
      <c r="AA2594">
        <v>528.1036847229999</v>
      </c>
      <c r="AB2594" t="s">
        <v>41</v>
      </c>
      <c r="AC2594" t="s">
        <v>54</v>
      </c>
      <c r="AD2594" t="s">
        <v>54</v>
      </c>
      <c r="AE2594" t="s">
        <v>73</v>
      </c>
      <c r="AF2594" t="s">
        <v>11827</v>
      </c>
    </row>
    <row r="2595" spans="1:32" x14ac:dyDescent="0.3">
      <c r="A2595" t="s">
        <v>11828</v>
      </c>
      <c r="B2595" t="s">
        <v>11829</v>
      </c>
      <c r="C2595" t="s">
        <v>11830</v>
      </c>
      <c r="D2595" t="s">
        <v>5609</v>
      </c>
      <c r="E2595" t="s">
        <v>259</v>
      </c>
      <c r="F2595">
        <v>7</v>
      </c>
      <c r="G2595">
        <v>2022</v>
      </c>
      <c r="H2595" s="1">
        <v>45019.542295092593</v>
      </c>
      <c r="I2595" t="s">
        <v>8601</v>
      </c>
      <c r="J2595">
        <v>119</v>
      </c>
      <c r="K2595">
        <v>0</v>
      </c>
      <c r="L2595" t="s">
        <v>38</v>
      </c>
      <c r="M2595" t="s">
        <v>51</v>
      </c>
      <c r="N2595">
        <v>119</v>
      </c>
      <c r="R2595" t="s">
        <v>52</v>
      </c>
      <c r="S2595">
        <v>43.136944</v>
      </c>
      <c r="T2595">
        <v>-95.148332999999994</v>
      </c>
      <c r="U2595">
        <v>0</v>
      </c>
      <c r="V2595">
        <v>1</v>
      </c>
      <c r="W2595">
        <v>6.5</v>
      </c>
      <c r="X2595">
        <v>3.7</v>
      </c>
      <c r="Y2595">
        <v>0</v>
      </c>
      <c r="Z2595">
        <v>19000807001</v>
      </c>
      <c r="AA2595">
        <v>806.72390459409996</v>
      </c>
      <c r="AB2595" t="s">
        <v>53</v>
      </c>
      <c r="AC2595" t="s">
        <v>42</v>
      </c>
      <c r="AD2595" t="s">
        <v>54</v>
      </c>
      <c r="AE2595" t="s">
        <v>73</v>
      </c>
      <c r="AF2595" t="s">
        <v>11831</v>
      </c>
    </row>
    <row r="2596" spans="1:32" x14ac:dyDescent="0.3">
      <c r="A2596" t="s">
        <v>11832</v>
      </c>
      <c r="B2596" t="s">
        <v>11833</v>
      </c>
      <c r="C2596" t="s">
        <v>11834</v>
      </c>
      <c r="D2596" t="s">
        <v>2505</v>
      </c>
      <c r="E2596" t="s">
        <v>36</v>
      </c>
      <c r="F2596">
        <v>9</v>
      </c>
      <c r="G2596">
        <v>2022</v>
      </c>
      <c r="H2596" s="1">
        <v>44909.436811145832</v>
      </c>
      <c r="I2596" t="s">
        <v>8601</v>
      </c>
      <c r="J2596">
        <v>117.08</v>
      </c>
      <c r="K2596">
        <v>0</v>
      </c>
      <c r="L2596" t="s">
        <v>38</v>
      </c>
      <c r="M2596" t="s">
        <v>79</v>
      </c>
      <c r="Q2596">
        <v>117.08</v>
      </c>
      <c r="R2596" t="s">
        <v>52</v>
      </c>
      <c r="S2596">
        <v>40.466388999999999</v>
      </c>
      <c r="T2596">
        <v>-122.27500000000001</v>
      </c>
      <c r="U2596">
        <v>0.80916666699999995</v>
      </c>
      <c r="V2596">
        <v>1</v>
      </c>
      <c r="W2596">
        <v>2</v>
      </c>
      <c r="X2596">
        <v>0</v>
      </c>
      <c r="Y2596">
        <v>295.2</v>
      </c>
      <c r="Z2596">
        <v>6005023002</v>
      </c>
      <c r="AA2596">
        <v>626.44023291280007</v>
      </c>
      <c r="AB2596" t="s">
        <v>118</v>
      </c>
      <c r="AC2596" t="s">
        <v>54</v>
      </c>
      <c r="AD2596" t="s">
        <v>54</v>
      </c>
      <c r="AE2596" t="s">
        <v>438</v>
      </c>
      <c r="AF2596" t="s">
        <v>11835</v>
      </c>
    </row>
    <row r="2597" spans="1:32" x14ac:dyDescent="0.3">
      <c r="A2597" t="s">
        <v>11836</v>
      </c>
      <c r="B2597" t="s">
        <v>11837</v>
      </c>
      <c r="C2597" t="s">
        <v>11837</v>
      </c>
      <c r="D2597" t="s">
        <v>11838</v>
      </c>
      <c r="E2597" t="s">
        <v>99</v>
      </c>
      <c r="F2597">
        <v>6</v>
      </c>
      <c r="G2597">
        <v>2022</v>
      </c>
      <c r="H2597" s="1">
        <v>45050.436304756942</v>
      </c>
      <c r="I2597" t="s">
        <v>8601</v>
      </c>
      <c r="J2597">
        <v>116.89</v>
      </c>
      <c r="K2597">
        <v>0</v>
      </c>
      <c r="L2597" t="s">
        <v>38</v>
      </c>
      <c r="M2597" t="s">
        <v>79</v>
      </c>
      <c r="Q2597">
        <v>116.89</v>
      </c>
      <c r="R2597" t="s">
        <v>52</v>
      </c>
      <c r="S2597">
        <v>27.467222</v>
      </c>
      <c r="T2597">
        <v>-97.83</v>
      </c>
      <c r="U2597">
        <v>0.66666666699999999</v>
      </c>
      <c r="V2597">
        <v>1</v>
      </c>
      <c r="W2597">
        <v>1</v>
      </c>
      <c r="X2597">
        <v>1</v>
      </c>
      <c r="Y2597">
        <v>243.35</v>
      </c>
      <c r="Z2597">
        <v>48001219002</v>
      </c>
      <c r="AA2597">
        <v>273.15707830499997</v>
      </c>
      <c r="AB2597" t="s">
        <v>41</v>
      </c>
      <c r="AC2597" t="s">
        <v>64</v>
      </c>
      <c r="AD2597" t="s">
        <v>54</v>
      </c>
      <c r="AE2597" t="s">
        <v>73</v>
      </c>
      <c r="AF2597" t="s">
        <v>11839</v>
      </c>
    </row>
    <row r="2598" spans="1:32" x14ac:dyDescent="0.3">
      <c r="A2598" t="s">
        <v>11840</v>
      </c>
      <c r="B2598" t="s">
        <v>11841</v>
      </c>
      <c r="C2598" t="s">
        <v>11842</v>
      </c>
      <c r="D2598" t="s">
        <v>11843</v>
      </c>
      <c r="E2598" t="s">
        <v>36</v>
      </c>
      <c r="F2598">
        <v>9</v>
      </c>
      <c r="G2598">
        <v>2022</v>
      </c>
      <c r="H2598" s="1">
        <v>45000.706439618058</v>
      </c>
      <c r="I2598" t="s">
        <v>8601</v>
      </c>
      <c r="J2598">
        <v>116.20695000000001</v>
      </c>
      <c r="K2598">
        <v>0</v>
      </c>
      <c r="L2598" t="s">
        <v>38</v>
      </c>
      <c r="M2598" t="s">
        <v>79</v>
      </c>
      <c r="Q2598">
        <v>116.20695000000001</v>
      </c>
      <c r="R2598" t="s">
        <v>52</v>
      </c>
      <c r="S2598">
        <v>37.843305999999998</v>
      </c>
      <c r="T2598">
        <v>-122.47750000000001</v>
      </c>
      <c r="U2598">
        <v>1.504166667</v>
      </c>
      <c r="V2598">
        <v>2</v>
      </c>
      <c r="W2598">
        <v>6</v>
      </c>
      <c r="X2598">
        <v>0</v>
      </c>
      <c r="Y2598">
        <v>551.47</v>
      </c>
      <c r="AB2598" t="s">
        <v>53</v>
      </c>
      <c r="AC2598" t="s">
        <v>42</v>
      </c>
      <c r="AD2598" t="s">
        <v>54</v>
      </c>
      <c r="AE2598" t="s">
        <v>65</v>
      </c>
      <c r="AF2598" t="s">
        <v>11844</v>
      </c>
    </row>
    <row r="2599" spans="1:32" x14ac:dyDescent="0.3">
      <c r="A2599" t="s">
        <v>11845</v>
      </c>
      <c r="B2599" t="s">
        <v>11846</v>
      </c>
      <c r="C2599" t="s">
        <v>11847</v>
      </c>
      <c r="D2599" t="s">
        <v>3368</v>
      </c>
      <c r="E2599" t="s">
        <v>50</v>
      </c>
      <c r="F2599">
        <v>10</v>
      </c>
      <c r="G2599">
        <v>2022</v>
      </c>
      <c r="H2599" s="1">
        <v>44959.727013148149</v>
      </c>
      <c r="I2599" t="s">
        <v>8601</v>
      </c>
      <c r="J2599">
        <v>116.2</v>
      </c>
      <c r="K2599">
        <v>0</v>
      </c>
      <c r="L2599" t="s">
        <v>38</v>
      </c>
      <c r="M2599" t="s">
        <v>79</v>
      </c>
      <c r="Q2599">
        <v>116.2</v>
      </c>
      <c r="R2599" t="s">
        <v>94</v>
      </c>
      <c r="S2599">
        <v>44.918830999999997</v>
      </c>
      <c r="T2599">
        <v>-123.25484299999999</v>
      </c>
      <c r="U2599">
        <v>2.7708333330000001</v>
      </c>
      <c r="V2599">
        <v>1</v>
      </c>
      <c r="W2599">
        <v>2</v>
      </c>
      <c r="X2599">
        <v>0</v>
      </c>
      <c r="Y2599">
        <v>1014.23</v>
      </c>
      <c r="Z2599">
        <v>41000037001</v>
      </c>
      <c r="AA2599">
        <v>772.12400800880005</v>
      </c>
      <c r="AB2599" t="s">
        <v>118</v>
      </c>
      <c r="AC2599" t="s">
        <v>64</v>
      </c>
      <c r="AD2599" t="s">
        <v>54</v>
      </c>
      <c r="AE2599" t="s">
        <v>54</v>
      </c>
      <c r="AF2599" t="s">
        <v>11848</v>
      </c>
    </row>
    <row r="2600" spans="1:32" x14ac:dyDescent="0.3">
      <c r="A2600" t="s">
        <v>11849</v>
      </c>
      <c r="B2600" t="s">
        <v>11850</v>
      </c>
      <c r="C2600" t="s">
        <v>11851</v>
      </c>
      <c r="D2600" t="s">
        <v>4017</v>
      </c>
      <c r="E2600" t="s">
        <v>213</v>
      </c>
      <c r="F2600">
        <v>3</v>
      </c>
      <c r="G2600">
        <v>2022</v>
      </c>
      <c r="H2600" s="1">
        <v>44976.912322847224</v>
      </c>
      <c r="I2600" t="s">
        <v>8601</v>
      </c>
      <c r="J2600">
        <v>114.4</v>
      </c>
      <c r="K2600">
        <v>0</v>
      </c>
      <c r="L2600" t="s">
        <v>38</v>
      </c>
      <c r="M2600" t="s">
        <v>51</v>
      </c>
      <c r="N2600">
        <v>114.4</v>
      </c>
      <c r="R2600" t="s">
        <v>86</v>
      </c>
      <c r="S2600">
        <v>40.211224000000001</v>
      </c>
      <c r="T2600">
        <v>-77.025962000000007</v>
      </c>
      <c r="U2600">
        <v>0.66500000000000004</v>
      </c>
      <c r="V2600">
        <v>1</v>
      </c>
      <c r="W2600">
        <v>2.08</v>
      </c>
      <c r="X2600">
        <v>0</v>
      </c>
      <c r="Y2600">
        <v>242.905</v>
      </c>
      <c r="Z2600">
        <v>42003025001</v>
      </c>
      <c r="AA2600">
        <v>635.54546885630009</v>
      </c>
      <c r="AB2600" t="s">
        <v>53</v>
      </c>
      <c r="AC2600" t="s">
        <v>562</v>
      </c>
      <c r="AD2600" t="s">
        <v>43</v>
      </c>
      <c r="AE2600" t="s">
        <v>73</v>
      </c>
      <c r="AF2600" t="s">
        <v>11852</v>
      </c>
    </row>
    <row r="2601" spans="1:32" x14ac:dyDescent="0.3">
      <c r="A2601" t="s">
        <v>11853</v>
      </c>
      <c r="B2601" t="s">
        <v>11854</v>
      </c>
      <c r="C2601" t="s">
        <v>11855</v>
      </c>
      <c r="D2601" t="s">
        <v>11856</v>
      </c>
      <c r="E2601" t="s">
        <v>503</v>
      </c>
      <c r="F2601">
        <v>5</v>
      </c>
      <c r="G2601">
        <v>2022</v>
      </c>
      <c r="H2601" s="1">
        <v>44937.593022511574</v>
      </c>
      <c r="I2601" t="s">
        <v>8601</v>
      </c>
      <c r="J2601">
        <v>113.99</v>
      </c>
      <c r="K2601">
        <v>0</v>
      </c>
      <c r="L2601" t="s">
        <v>38</v>
      </c>
      <c r="M2601" t="s">
        <v>51</v>
      </c>
      <c r="N2601">
        <v>113.99</v>
      </c>
      <c r="R2601" t="s">
        <v>52</v>
      </c>
      <c r="S2601">
        <v>45.801034999999999</v>
      </c>
      <c r="T2601">
        <v>-88.056449000000001</v>
      </c>
      <c r="U2601">
        <v>2.1353333339999998</v>
      </c>
      <c r="V2601">
        <v>2</v>
      </c>
      <c r="W2601">
        <v>0</v>
      </c>
      <c r="X2601">
        <v>0</v>
      </c>
      <c r="Y2601">
        <v>493.04</v>
      </c>
      <c r="Z2601">
        <v>26003070001</v>
      </c>
      <c r="AA2601">
        <v>937.8393021805</v>
      </c>
      <c r="AB2601" t="s">
        <v>53</v>
      </c>
      <c r="AC2601" t="s">
        <v>42</v>
      </c>
      <c r="AD2601" t="s">
        <v>54</v>
      </c>
      <c r="AE2601" t="s">
        <v>54</v>
      </c>
      <c r="AF2601" t="s">
        <v>11857</v>
      </c>
    </row>
    <row r="2602" spans="1:32" x14ac:dyDescent="0.3">
      <c r="A2602" t="s">
        <v>5792</v>
      </c>
      <c r="B2602" t="s">
        <v>11858</v>
      </c>
      <c r="C2602" t="s">
        <v>11859</v>
      </c>
      <c r="D2602" t="s">
        <v>1729</v>
      </c>
      <c r="E2602" t="s">
        <v>543</v>
      </c>
      <c r="F2602">
        <v>7</v>
      </c>
      <c r="G2602">
        <v>2022</v>
      </c>
      <c r="H2602" s="1">
        <v>44951.632621643519</v>
      </c>
      <c r="I2602" t="s">
        <v>8601</v>
      </c>
      <c r="J2602">
        <v>113.91</v>
      </c>
      <c r="K2602">
        <v>0</v>
      </c>
      <c r="L2602" t="s">
        <v>38</v>
      </c>
      <c r="M2602" t="s">
        <v>51</v>
      </c>
      <c r="N2602">
        <v>113.91</v>
      </c>
      <c r="R2602" t="s">
        <v>52</v>
      </c>
      <c r="S2602">
        <v>37.777414</v>
      </c>
      <c r="T2602">
        <v>-90.398388999999995</v>
      </c>
      <c r="U2602">
        <v>2.2111000000000001</v>
      </c>
      <c r="V2602">
        <v>1</v>
      </c>
      <c r="W2602">
        <v>0</v>
      </c>
      <c r="X2602">
        <v>0</v>
      </c>
      <c r="Y2602">
        <v>802.73320000000001</v>
      </c>
      <c r="Z2602">
        <v>29003198001</v>
      </c>
      <c r="AA2602">
        <v>617.33499696929994</v>
      </c>
      <c r="AB2602" t="s">
        <v>118</v>
      </c>
      <c r="AC2602" t="s">
        <v>54</v>
      </c>
      <c r="AD2602" t="s">
        <v>54</v>
      </c>
      <c r="AE2602" t="s">
        <v>73</v>
      </c>
      <c r="AF2602" t="s">
        <v>11860</v>
      </c>
    </row>
    <row r="2603" spans="1:32" x14ac:dyDescent="0.3">
      <c r="A2603" t="s">
        <v>11861</v>
      </c>
      <c r="B2603" t="s">
        <v>11862</v>
      </c>
      <c r="C2603" t="s">
        <v>11862</v>
      </c>
      <c r="D2603" t="s">
        <v>9172</v>
      </c>
      <c r="E2603" t="s">
        <v>99</v>
      </c>
      <c r="F2603">
        <v>6</v>
      </c>
      <c r="G2603">
        <v>2022</v>
      </c>
      <c r="H2603" s="1">
        <v>44827.423550416665</v>
      </c>
      <c r="I2603" t="s">
        <v>8601</v>
      </c>
      <c r="J2603">
        <v>113.44</v>
      </c>
      <c r="K2603">
        <v>0</v>
      </c>
      <c r="L2603" t="s">
        <v>38</v>
      </c>
      <c r="M2603" t="s">
        <v>79</v>
      </c>
      <c r="Q2603">
        <v>113.44</v>
      </c>
      <c r="R2603" t="s">
        <v>94</v>
      </c>
      <c r="S2603">
        <v>27.671721999999999</v>
      </c>
      <c r="T2603">
        <v>-97.270036000000005</v>
      </c>
      <c r="U2603">
        <v>1.7725</v>
      </c>
      <c r="V2603">
        <v>1</v>
      </c>
      <c r="W2603">
        <v>3</v>
      </c>
      <c r="X2603">
        <v>3</v>
      </c>
      <c r="Y2603">
        <v>646.20000000000005</v>
      </c>
      <c r="Z2603">
        <v>48001203008</v>
      </c>
      <c r="AA2603">
        <v>946.94453812399979</v>
      </c>
      <c r="AB2603" t="s">
        <v>41</v>
      </c>
      <c r="AC2603" t="s">
        <v>54</v>
      </c>
      <c r="AD2603" t="s">
        <v>54</v>
      </c>
      <c r="AE2603" t="s">
        <v>73</v>
      </c>
      <c r="AF2603" t="s">
        <v>11863</v>
      </c>
    </row>
    <row r="2604" spans="1:32" x14ac:dyDescent="0.3">
      <c r="A2604" t="s">
        <v>11864</v>
      </c>
      <c r="B2604" t="s">
        <v>11865</v>
      </c>
      <c r="C2604" t="s">
        <v>11866</v>
      </c>
      <c r="D2604" t="s">
        <v>11867</v>
      </c>
      <c r="E2604" t="s">
        <v>1719</v>
      </c>
      <c r="F2604">
        <v>7</v>
      </c>
      <c r="G2604">
        <v>2022</v>
      </c>
      <c r="H2604" s="1">
        <v>44985.42810636574</v>
      </c>
      <c r="I2604" t="s">
        <v>8601</v>
      </c>
      <c r="J2604">
        <v>113</v>
      </c>
      <c r="K2604">
        <v>0</v>
      </c>
      <c r="L2604" t="s">
        <v>38</v>
      </c>
      <c r="M2604" t="s">
        <v>51</v>
      </c>
      <c r="N2604">
        <v>113</v>
      </c>
      <c r="R2604" t="s">
        <v>52</v>
      </c>
      <c r="S2604">
        <v>38.355983999999999</v>
      </c>
      <c r="T2604">
        <v>-97.655362999999994</v>
      </c>
      <c r="U2604">
        <v>0.221089167</v>
      </c>
      <c r="V2604">
        <v>1</v>
      </c>
      <c r="W2604">
        <v>2</v>
      </c>
      <c r="X2604">
        <v>0</v>
      </c>
      <c r="Y2604">
        <v>80.686040000000006</v>
      </c>
      <c r="Z2604">
        <v>20000511001</v>
      </c>
      <c r="AA2604">
        <v>697.27896855323013</v>
      </c>
      <c r="AB2604" t="s">
        <v>54</v>
      </c>
      <c r="AC2604" t="s">
        <v>72</v>
      </c>
      <c r="AD2604" t="s">
        <v>54</v>
      </c>
      <c r="AE2604" t="s">
        <v>73</v>
      </c>
      <c r="AF2604" t="s">
        <v>11868</v>
      </c>
    </row>
    <row r="2605" spans="1:32" x14ac:dyDescent="0.3">
      <c r="A2605" t="s">
        <v>11869</v>
      </c>
      <c r="B2605" t="s">
        <v>11870</v>
      </c>
      <c r="C2605" t="s">
        <v>11870</v>
      </c>
      <c r="D2605" t="s">
        <v>11871</v>
      </c>
      <c r="E2605" t="s">
        <v>99</v>
      </c>
      <c r="F2605">
        <v>6</v>
      </c>
      <c r="G2605">
        <v>2022</v>
      </c>
      <c r="H2605" s="1">
        <v>44803.502185555553</v>
      </c>
      <c r="I2605" t="s">
        <v>8601</v>
      </c>
      <c r="J2605">
        <v>112.8</v>
      </c>
      <c r="K2605">
        <v>0</v>
      </c>
      <c r="L2605" t="s">
        <v>38</v>
      </c>
      <c r="M2605" t="s">
        <v>79</v>
      </c>
      <c r="Q2605">
        <v>112.8</v>
      </c>
      <c r="R2605" t="s">
        <v>94</v>
      </c>
      <c r="S2605">
        <v>30.130472000000001</v>
      </c>
      <c r="T2605">
        <v>-94.031278</v>
      </c>
      <c r="U2605">
        <v>1.0833333329999999</v>
      </c>
      <c r="V2605">
        <v>1</v>
      </c>
      <c r="W2605">
        <v>0</v>
      </c>
      <c r="X2605">
        <v>3</v>
      </c>
      <c r="Y2605">
        <v>395.82100000000003</v>
      </c>
      <c r="Z2605">
        <v>48006178005</v>
      </c>
      <c r="AB2605" t="s">
        <v>41</v>
      </c>
      <c r="AC2605" t="s">
        <v>54</v>
      </c>
      <c r="AD2605" t="s">
        <v>54</v>
      </c>
      <c r="AE2605" t="s">
        <v>73</v>
      </c>
      <c r="AF2605" t="s">
        <v>11872</v>
      </c>
    </row>
    <row r="2606" spans="1:32" x14ac:dyDescent="0.3">
      <c r="A2606" t="s">
        <v>11873</v>
      </c>
      <c r="B2606" t="s">
        <v>11874</v>
      </c>
      <c r="C2606" t="s">
        <v>11875</v>
      </c>
      <c r="D2606" t="s">
        <v>1883</v>
      </c>
      <c r="E2606" t="s">
        <v>117</v>
      </c>
      <c r="F2606">
        <v>5</v>
      </c>
      <c r="G2606">
        <v>2022</v>
      </c>
      <c r="H2606" s="1">
        <v>44973.56783028935</v>
      </c>
      <c r="I2606" t="s">
        <v>8601</v>
      </c>
      <c r="J2606">
        <v>108</v>
      </c>
      <c r="K2606">
        <v>0</v>
      </c>
      <c r="L2606" t="s">
        <v>38</v>
      </c>
      <c r="M2606" t="s">
        <v>630</v>
      </c>
      <c r="N2606">
        <v>560</v>
      </c>
      <c r="O2606">
        <v>123</v>
      </c>
      <c r="R2606" t="s">
        <v>52</v>
      </c>
      <c r="S2606">
        <v>38.597439999999999</v>
      </c>
      <c r="T2606">
        <v>-89.962159999999997</v>
      </c>
      <c r="U2606">
        <v>2.8391666670000002</v>
      </c>
      <c r="V2606">
        <v>2</v>
      </c>
      <c r="W2606">
        <v>11.39</v>
      </c>
      <c r="X2606">
        <v>4.4000000000000004</v>
      </c>
      <c r="Y2606">
        <v>1034.93</v>
      </c>
      <c r="Z2606">
        <v>17000245002</v>
      </c>
      <c r="AA2606">
        <v>2474.8031294432999</v>
      </c>
      <c r="AB2606" t="s">
        <v>41</v>
      </c>
      <c r="AC2606" t="s">
        <v>54</v>
      </c>
      <c r="AD2606" t="s">
        <v>54</v>
      </c>
      <c r="AE2606" t="s">
        <v>73</v>
      </c>
      <c r="AF2606" t="s">
        <v>11876</v>
      </c>
    </row>
    <row r="2607" spans="1:32" x14ac:dyDescent="0.3">
      <c r="A2607" t="s">
        <v>11877</v>
      </c>
      <c r="B2607" t="s">
        <v>11878</v>
      </c>
      <c r="C2607" t="s">
        <v>11879</v>
      </c>
      <c r="D2607" t="s">
        <v>9609</v>
      </c>
      <c r="E2607" t="s">
        <v>543</v>
      </c>
      <c r="F2607">
        <v>7</v>
      </c>
      <c r="G2607">
        <v>2022</v>
      </c>
      <c r="H2607" s="1">
        <v>44938.600250914351</v>
      </c>
      <c r="I2607" t="s">
        <v>8601</v>
      </c>
      <c r="J2607">
        <v>106</v>
      </c>
      <c r="K2607">
        <v>0</v>
      </c>
      <c r="L2607" t="s">
        <v>38</v>
      </c>
      <c r="M2607" t="s">
        <v>51</v>
      </c>
      <c r="N2607">
        <v>104.17</v>
      </c>
      <c r="R2607" t="s">
        <v>52</v>
      </c>
      <c r="S2607">
        <v>38.226500000000001</v>
      </c>
      <c r="T2607">
        <v>-94.343444000000005</v>
      </c>
      <c r="U2607">
        <v>0.519416667</v>
      </c>
      <c r="V2607">
        <v>2</v>
      </c>
      <c r="W2607">
        <v>1.5</v>
      </c>
      <c r="X2607">
        <v>0.75</v>
      </c>
      <c r="Y2607">
        <v>189.39699999999999</v>
      </c>
      <c r="Z2607">
        <v>29002464001</v>
      </c>
      <c r="AA2607">
        <v>455.26179717500003</v>
      </c>
      <c r="AB2607" t="s">
        <v>41</v>
      </c>
      <c r="AC2607" t="s">
        <v>54</v>
      </c>
      <c r="AD2607" t="s">
        <v>54</v>
      </c>
      <c r="AE2607" t="s">
        <v>54</v>
      </c>
      <c r="AF2607" t="s">
        <v>11880</v>
      </c>
    </row>
    <row r="2608" spans="1:32" x14ac:dyDescent="0.3">
      <c r="A2608" t="s">
        <v>11881</v>
      </c>
      <c r="B2608" t="s">
        <v>11882</v>
      </c>
      <c r="C2608" t="s">
        <v>11883</v>
      </c>
      <c r="D2608" t="s">
        <v>11884</v>
      </c>
      <c r="E2608" t="s">
        <v>50</v>
      </c>
      <c r="F2608">
        <v>10</v>
      </c>
      <c r="G2608">
        <v>2022</v>
      </c>
      <c r="H2608" s="1">
        <v>44971.692301724535</v>
      </c>
      <c r="I2608" t="s">
        <v>8601</v>
      </c>
      <c r="J2608">
        <v>105.86</v>
      </c>
      <c r="K2608">
        <v>0</v>
      </c>
      <c r="L2608" t="s">
        <v>38</v>
      </c>
      <c r="M2608" t="s">
        <v>51</v>
      </c>
      <c r="N2608">
        <v>105.86</v>
      </c>
      <c r="R2608" t="s">
        <v>52</v>
      </c>
      <c r="S2608">
        <v>45.155901</v>
      </c>
      <c r="T2608">
        <v>-122.80584899999999</v>
      </c>
      <c r="U2608">
        <v>2.6091666670000002</v>
      </c>
      <c r="V2608">
        <v>1</v>
      </c>
      <c r="W2608">
        <v>3.33</v>
      </c>
      <c r="X2608">
        <v>0</v>
      </c>
      <c r="Y2608">
        <v>952.87</v>
      </c>
      <c r="Z2608">
        <v>41000036002</v>
      </c>
      <c r="AA2608">
        <v>1150.9018232584001</v>
      </c>
      <c r="AB2608" t="s">
        <v>53</v>
      </c>
      <c r="AC2608" t="s">
        <v>54</v>
      </c>
      <c r="AD2608" t="s">
        <v>54</v>
      </c>
      <c r="AE2608" t="s">
        <v>65</v>
      </c>
      <c r="AF2608" t="s">
        <v>11885</v>
      </c>
    </row>
    <row r="2609" spans="1:32" x14ac:dyDescent="0.3">
      <c r="A2609" t="s">
        <v>11886</v>
      </c>
      <c r="B2609" t="s">
        <v>11887</v>
      </c>
      <c r="C2609" t="s">
        <v>11888</v>
      </c>
      <c r="D2609" t="s">
        <v>4840</v>
      </c>
      <c r="E2609" t="s">
        <v>543</v>
      </c>
      <c r="F2609">
        <v>7</v>
      </c>
      <c r="G2609">
        <v>2022</v>
      </c>
      <c r="H2609" s="1">
        <v>44946.583227800926</v>
      </c>
      <c r="I2609" t="s">
        <v>8601</v>
      </c>
      <c r="J2609">
        <v>105.8</v>
      </c>
      <c r="K2609">
        <v>0</v>
      </c>
      <c r="L2609" t="s">
        <v>38</v>
      </c>
      <c r="M2609" t="s">
        <v>51</v>
      </c>
      <c r="N2609">
        <v>105.8</v>
      </c>
      <c r="R2609" t="s">
        <v>52</v>
      </c>
      <c r="S2609">
        <v>38.846823999999998</v>
      </c>
      <c r="T2609">
        <v>-91.124426999999997</v>
      </c>
      <c r="U2609">
        <v>1.84575</v>
      </c>
      <c r="V2609">
        <v>1</v>
      </c>
      <c r="W2609">
        <v>0</v>
      </c>
      <c r="X2609">
        <v>0</v>
      </c>
      <c r="Y2609">
        <v>672.03899999999999</v>
      </c>
      <c r="Z2609">
        <v>29002422001</v>
      </c>
      <c r="AA2609">
        <v>619.15604415799999</v>
      </c>
      <c r="AB2609" t="s">
        <v>41</v>
      </c>
      <c r="AC2609" t="s">
        <v>54</v>
      </c>
      <c r="AD2609" t="s">
        <v>54</v>
      </c>
      <c r="AE2609" t="s">
        <v>54</v>
      </c>
      <c r="AF2609" t="s">
        <v>11889</v>
      </c>
    </row>
    <row r="2610" spans="1:32" x14ac:dyDescent="0.3">
      <c r="A2610" t="s">
        <v>11890</v>
      </c>
      <c r="B2610" t="s">
        <v>11891</v>
      </c>
      <c r="C2610" t="s">
        <v>11891</v>
      </c>
      <c r="D2610" t="s">
        <v>5832</v>
      </c>
      <c r="E2610" t="s">
        <v>99</v>
      </c>
      <c r="F2610">
        <v>6</v>
      </c>
      <c r="G2610">
        <v>2022</v>
      </c>
      <c r="H2610" s="1">
        <v>44812.467621076386</v>
      </c>
      <c r="I2610" t="s">
        <v>8601</v>
      </c>
      <c r="J2610">
        <v>104.85</v>
      </c>
      <c r="K2610">
        <v>0</v>
      </c>
      <c r="L2610" t="s">
        <v>38</v>
      </c>
      <c r="M2610" t="s">
        <v>79</v>
      </c>
      <c r="Q2610">
        <v>104.85</v>
      </c>
      <c r="R2610" t="s">
        <v>86</v>
      </c>
      <c r="S2610">
        <v>30.645492000000001</v>
      </c>
      <c r="T2610">
        <v>-95.552466999999993</v>
      </c>
      <c r="U2610">
        <v>0.74166666699999995</v>
      </c>
      <c r="V2610">
        <v>1</v>
      </c>
      <c r="W2610">
        <v>1.6</v>
      </c>
      <c r="X2610">
        <v>1.6</v>
      </c>
      <c r="Y2610">
        <v>270.63</v>
      </c>
      <c r="Z2610">
        <v>48006020002</v>
      </c>
      <c r="AA2610">
        <v>582.73510038400002</v>
      </c>
      <c r="AB2610" t="s">
        <v>41</v>
      </c>
      <c r="AC2610" t="s">
        <v>54</v>
      </c>
      <c r="AD2610" t="s">
        <v>54</v>
      </c>
      <c r="AE2610" t="s">
        <v>73</v>
      </c>
      <c r="AF2610" t="s">
        <v>11892</v>
      </c>
    </row>
    <row r="2611" spans="1:32" x14ac:dyDescent="0.3">
      <c r="A2611" t="s">
        <v>11893</v>
      </c>
      <c r="B2611" t="s">
        <v>11894</v>
      </c>
      <c r="C2611" t="s">
        <v>11895</v>
      </c>
      <c r="D2611" t="s">
        <v>11896</v>
      </c>
      <c r="E2611" t="s">
        <v>85</v>
      </c>
      <c r="F2611">
        <v>2</v>
      </c>
      <c r="G2611">
        <v>2022</v>
      </c>
      <c r="H2611" s="1">
        <v>44984.542795590278</v>
      </c>
      <c r="I2611" t="s">
        <v>8601</v>
      </c>
      <c r="J2611">
        <v>104.7</v>
      </c>
      <c r="K2611">
        <v>0</v>
      </c>
      <c r="L2611" t="s">
        <v>38</v>
      </c>
      <c r="M2611" t="s">
        <v>39</v>
      </c>
      <c r="N2611">
        <v>104.7</v>
      </c>
      <c r="Q2611">
        <v>104.7</v>
      </c>
      <c r="R2611" t="s">
        <v>86</v>
      </c>
      <c r="S2611">
        <v>43.262259999999998</v>
      </c>
      <c r="T2611">
        <v>-73.582099999999997</v>
      </c>
      <c r="U2611">
        <v>2.028333333</v>
      </c>
      <c r="V2611">
        <v>1</v>
      </c>
      <c r="W2611">
        <v>2.5</v>
      </c>
      <c r="X2611">
        <v>0</v>
      </c>
      <c r="Y2611">
        <v>740.24</v>
      </c>
      <c r="Z2611">
        <v>36005053001</v>
      </c>
      <c r="AA2611">
        <v>834.95013601894993</v>
      </c>
      <c r="AB2611" t="s">
        <v>53</v>
      </c>
      <c r="AC2611" t="s">
        <v>64</v>
      </c>
      <c r="AD2611" t="s">
        <v>43</v>
      </c>
      <c r="AE2611" t="s">
        <v>73</v>
      </c>
      <c r="AF2611" t="s">
        <v>11897</v>
      </c>
    </row>
    <row r="2612" spans="1:32" x14ac:dyDescent="0.3">
      <c r="A2612" t="s">
        <v>11898</v>
      </c>
      <c r="B2612" t="s">
        <v>11899</v>
      </c>
      <c r="C2612" t="s">
        <v>11900</v>
      </c>
      <c r="D2612" t="s">
        <v>9442</v>
      </c>
      <c r="E2612" t="s">
        <v>36</v>
      </c>
      <c r="F2612">
        <v>9</v>
      </c>
      <c r="G2612">
        <v>2022</v>
      </c>
      <c r="H2612" s="1">
        <v>44965.531807812498</v>
      </c>
      <c r="I2612" t="s">
        <v>8601</v>
      </c>
      <c r="J2612">
        <v>103.64</v>
      </c>
      <c r="K2612">
        <v>0</v>
      </c>
      <c r="L2612" t="s">
        <v>38</v>
      </c>
      <c r="M2612" t="s">
        <v>51</v>
      </c>
      <c r="N2612">
        <v>103.64</v>
      </c>
      <c r="R2612" t="s">
        <v>86</v>
      </c>
      <c r="S2612">
        <v>34.413330000000002</v>
      </c>
      <c r="T2612">
        <v>-119.647631</v>
      </c>
      <c r="U2612">
        <v>0.66271428600000004</v>
      </c>
      <c r="V2612">
        <v>1</v>
      </c>
      <c r="W2612">
        <v>1.5</v>
      </c>
      <c r="X2612">
        <v>0</v>
      </c>
      <c r="Y2612">
        <v>242.3425714</v>
      </c>
      <c r="Z2612">
        <v>6003053001</v>
      </c>
      <c r="AA2612">
        <v>333.25163553210007</v>
      </c>
      <c r="AB2612" t="s">
        <v>41</v>
      </c>
      <c r="AC2612" t="s">
        <v>54</v>
      </c>
      <c r="AD2612" t="s">
        <v>54</v>
      </c>
      <c r="AE2612" t="s">
        <v>73</v>
      </c>
      <c r="AF2612" t="s">
        <v>11901</v>
      </c>
    </row>
    <row r="2613" spans="1:32" x14ac:dyDescent="0.3">
      <c r="A2613" t="s">
        <v>11902</v>
      </c>
      <c r="B2613" t="s">
        <v>11903</v>
      </c>
      <c r="C2613" t="s">
        <v>11904</v>
      </c>
      <c r="D2613" t="s">
        <v>11905</v>
      </c>
      <c r="E2613" t="s">
        <v>213</v>
      </c>
      <c r="F2613">
        <v>3</v>
      </c>
      <c r="G2613">
        <v>2022</v>
      </c>
      <c r="H2613" s="1">
        <v>44932.436812662039</v>
      </c>
      <c r="I2613" t="s">
        <v>8601</v>
      </c>
      <c r="J2613">
        <v>103.22</v>
      </c>
      <c r="K2613">
        <v>0</v>
      </c>
      <c r="L2613" t="s">
        <v>38</v>
      </c>
      <c r="M2613" t="s">
        <v>79</v>
      </c>
      <c r="Q2613">
        <v>103.22</v>
      </c>
      <c r="R2613" t="s">
        <v>94</v>
      </c>
      <c r="S2613">
        <v>41.408343000000002</v>
      </c>
      <c r="T2613">
        <v>-79.73142</v>
      </c>
      <c r="U2613">
        <v>1.207844108</v>
      </c>
      <c r="V2613">
        <v>1</v>
      </c>
      <c r="W2613">
        <v>4</v>
      </c>
      <c r="X2613">
        <v>0</v>
      </c>
      <c r="Y2613">
        <v>440.21624379999997</v>
      </c>
      <c r="Z2613">
        <v>42006005001</v>
      </c>
      <c r="AA2613">
        <v>670.14536544160012</v>
      </c>
      <c r="AB2613" t="s">
        <v>53</v>
      </c>
      <c r="AC2613" t="s">
        <v>42</v>
      </c>
      <c r="AD2613" t="s">
        <v>54</v>
      </c>
      <c r="AE2613" t="s">
        <v>65</v>
      </c>
      <c r="AF2613" t="s">
        <v>11906</v>
      </c>
    </row>
    <row r="2614" spans="1:32" x14ac:dyDescent="0.3">
      <c r="A2614" t="s">
        <v>11907</v>
      </c>
      <c r="B2614" t="s">
        <v>11908</v>
      </c>
      <c r="C2614" t="s">
        <v>11909</v>
      </c>
      <c r="D2614" t="s">
        <v>4616</v>
      </c>
      <c r="E2614" t="s">
        <v>136</v>
      </c>
      <c r="F2614">
        <v>4</v>
      </c>
      <c r="G2614">
        <v>2022</v>
      </c>
      <c r="H2614" s="1">
        <v>44974.652461805556</v>
      </c>
      <c r="I2614" t="s">
        <v>8601</v>
      </c>
      <c r="J2614">
        <v>103</v>
      </c>
      <c r="K2614">
        <v>0</v>
      </c>
      <c r="L2614" t="s">
        <v>38</v>
      </c>
      <c r="M2614" t="s">
        <v>51</v>
      </c>
      <c r="N2614">
        <v>103</v>
      </c>
      <c r="R2614" t="s">
        <v>52</v>
      </c>
      <c r="S2614">
        <v>35.418419999999998</v>
      </c>
      <c r="T2614">
        <v>-81.034679999999994</v>
      </c>
      <c r="Z2614">
        <v>37005507001</v>
      </c>
      <c r="AB2614" t="s">
        <v>41</v>
      </c>
      <c r="AC2614" t="s">
        <v>54</v>
      </c>
      <c r="AD2614" t="s">
        <v>54</v>
      </c>
      <c r="AE2614" t="s">
        <v>73</v>
      </c>
      <c r="AF2614" t="s">
        <v>11910</v>
      </c>
    </row>
    <row r="2615" spans="1:32" x14ac:dyDescent="0.3">
      <c r="A2615" t="s">
        <v>11911</v>
      </c>
      <c r="B2615" t="s">
        <v>11912</v>
      </c>
      <c r="C2615" t="s">
        <v>11912</v>
      </c>
      <c r="D2615" t="s">
        <v>5964</v>
      </c>
      <c r="E2615" t="s">
        <v>99</v>
      </c>
      <c r="F2615">
        <v>6</v>
      </c>
      <c r="G2615">
        <v>2022</v>
      </c>
      <c r="H2615" s="1">
        <v>44830.439979085648</v>
      </c>
      <c r="I2615" t="s">
        <v>8601</v>
      </c>
      <c r="J2615">
        <v>102.1</v>
      </c>
      <c r="K2615">
        <v>0</v>
      </c>
      <c r="L2615" t="s">
        <v>38</v>
      </c>
      <c r="M2615" t="s">
        <v>79</v>
      </c>
      <c r="Q2615">
        <v>102.1</v>
      </c>
      <c r="R2615" t="s">
        <v>94</v>
      </c>
      <c r="S2615">
        <v>32.498167000000002</v>
      </c>
      <c r="T2615">
        <v>-100.34397199999999</v>
      </c>
      <c r="U2615">
        <v>0.82550000000000001</v>
      </c>
      <c r="V2615">
        <v>1</v>
      </c>
      <c r="W2615">
        <v>2.2000000000000002</v>
      </c>
      <c r="X2615">
        <v>2.2000000000000002</v>
      </c>
      <c r="Y2615">
        <v>301.06700000000001</v>
      </c>
      <c r="Z2615">
        <v>48002030001</v>
      </c>
      <c r="AA2615">
        <v>801.26076302800004</v>
      </c>
      <c r="AB2615" t="s">
        <v>118</v>
      </c>
      <c r="AC2615" t="s">
        <v>54</v>
      </c>
      <c r="AD2615" t="s">
        <v>54</v>
      </c>
      <c r="AE2615" t="s">
        <v>73</v>
      </c>
      <c r="AF2615" t="s">
        <v>11913</v>
      </c>
    </row>
    <row r="2616" spans="1:32" x14ac:dyDescent="0.3">
      <c r="A2616" t="s">
        <v>11914</v>
      </c>
      <c r="B2616" t="s">
        <v>11915</v>
      </c>
      <c r="C2616" t="s">
        <v>11916</v>
      </c>
      <c r="D2616" t="s">
        <v>11917</v>
      </c>
      <c r="E2616" t="s">
        <v>543</v>
      </c>
      <c r="F2616">
        <v>7</v>
      </c>
      <c r="G2616">
        <v>2022</v>
      </c>
      <c r="H2616" s="1">
        <v>44953.55727878472</v>
      </c>
      <c r="I2616" t="s">
        <v>8601</v>
      </c>
      <c r="J2616">
        <v>102</v>
      </c>
      <c r="K2616">
        <v>0</v>
      </c>
      <c r="L2616" t="s">
        <v>38</v>
      </c>
      <c r="M2616" t="s">
        <v>51</v>
      </c>
      <c r="N2616">
        <v>105.99</v>
      </c>
      <c r="R2616" t="s">
        <v>52</v>
      </c>
      <c r="S2616">
        <v>36.893279</v>
      </c>
      <c r="T2616">
        <v>-94.373303000000007</v>
      </c>
      <c r="U2616">
        <v>2.3833333329999999</v>
      </c>
      <c r="V2616">
        <v>2</v>
      </c>
      <c r="W2616">
        <v>0</v>
      </c>
      <c r="X2616">
        <v>0</v>
      </c>
      <c r="Y2616">
        <v>869.1</v>
      </c>
      <c r="AB2616" t="s">
        <v>41</v>
      </c>
      <c r="AC2616" t="s">
        <v>54</v>
      </c>
      <c r="AD2616" t="s">
        <v>54</v>
      </c>
      <c r="AE2616" t="s">
        <v>73</v>
      </c>
      <c r="AF2616" t="s">
        <v>11918</v>
      </c>
    </row>
    <row r="2617" spans="1:32" x14ac:dyDescent="0.3">
      <c r="A2617" t="s">
        <v>11919</v>
      </c>
      <c r="B2617" t="s">
        <v>11920</v>
      </c>
      <c r="C2617" t="s">
        <v>11921</v>
      </c>
      <c r="D2617" t="s">
        <v>11922</v>
      </c>
      <c r="E2617" t="s">
        <v>726</v>
      </c>
      <c r="F2617">
        <v>6</v>
      </c>
      <c r="G2617">
        <v>2022</v>
      </c>
      <c r="H2617" s="1">
        <v>44956.437345104168</v>
      </c>
      <c r="I2617" t="s">
        <v>8601</v>
      </c>
      <c r="J2617">
        <v>101.7</v>
      </c>
      <c r="K2617">
        <v>0</v>
      </c>
      <c r="L2617" t="s">
        <v>38</v>
      </c>
      <c r="M2617" t="s">
        <v>51</v>
      </c>
      <c r="N2617">
        <v>112.1</v>
      </c>
      <c r="R2617" t="s">
        <v>52</v>
      </c>
      <c r="S2617">
        <v>36.2408</v>
      </c>
      <c r="T2617">
        <v>-93.080799999999996</v>
      </c>
      <c r="U2617">
        <v>2.2635833330000001</v>
      </c>
      <c r="V2617">
        <v>1</v>
      </c>
      <c r="W2617">
        <v>2.6</v>
      </c>
      <c r="X2617">
        <v>2.63</v>
      </c>
      <c r="Y2617">
        <v>826.06500000000005</v>
      </c>
      <c r="Z2617">
        <v>5000109001</v>
      </c>
      <c r="AA2617">
        <v>892.85943661960994</v>
      </c>
      <c r="AB2617" t="s">
        <v>41</v>
      </c>
      <c r="AC2617" t="s">
        <v>54</v>
      </c>
      <c r="AD2617" t="s">
        <v>54</v>
      </c>
      <c r="AE2617" t="s">
        <v>73</v>
      </c>
      <c r="AF2617" t="s">
        <v>11923</v>
      </c>
    </row>
    <row r="2618" spans="1:32" x14ac:dyDescent="0.3">
      <c r="A2618" t="s">
        <v>11924</v>
      </c>
      <c r="B2618" t="s">
        <v>11925</v>
      </c>
      <c r="C2618" t="s">
        <v>11925</v>
      </c>
      <c r="D2618" t="s">
        <v>3247</v>
      </c>
      <c r="E2618" t="s">
        <v>99</v>
      </c>
      <c r="F2618">
        <v>6</v>
      </c>
      <c r="G2618">
        <v>2022</v>
      </c>
      <c r="H2618" s="1">
        <v>44834.75852570602</v>
      </c>
      <c r="I2618" t="s">
        <v>8601</v>
      </c>
      <c r="J2618">
        <v>100.9</v>
      </c>
      <c r="K2618">
        <v>0</v>
      </c>
      <c r="L2618" t="s">
        <v>38</v>
      </c>
      <c r="M2618" t="s">
        <v>679</v>
      </c>
      <c r="O2618">
        <v>101</v>
      </c>
      <c r="R2618" t="s">
        <v>52</v>
      </c>
      <c r="S2618">
        <v>26.063300000000002</v>
      </c>
      <c r="T2618">
        <v>-97.221100000000007</v>
      </c>
      <c r="U2618">
        <v>0.97424999999999995</v>
      </c>
      <c r="V2618">
        <v>1</v>
      </c>
      <c r="W2618">
        <v>2.6</v>
      </c>
      <c r="X2618">
        <v>2.6</v>
      </c>
      <c r="Y2618">
        <v>355.69499999999999</v>
      </c>
      <c r="Z2618">
        <v>48001131003</v>
      </c>
      <c r="AA2618">
        <v>616.97078753156006</v>
      </c>
      <c r="AB2618" t="s">
        <v>118</v>
      </c>
      <c r="AC2618" t="s">
        <v>54</v>
      </c>
      <c r="AD2618" t="s">
        <v>54</v>
      </c>
      <c r="AE2618" t="s">
        <v>73</v>
      </c>
      <c r="AF2618" t="s">
        <v>11926</v>
      </c>
    </row>
    <row r="2619" spans="1:32" x14ac:dyDescent="0.3">
      <c r="A2619" t="s">
        <v>11927</v>
      </c>
      <c r="B2619" t="s">
        <v>11928</v>
      </c>
      <c r="C2619" t="s">
        <v>11929</v>
      </c>
      <c r="D2619" t="s">
        <v>11930</v>
      </c>
      <c r="E2619" t="s">
        <v>159</v>
      </c>
      <c r="F2619">
        <v>10</v>
      </c>
      <c r="G2619">
        <v>2022</v>
      </c>
      <c r="H2619" s="1">
        <v>44987.693997187504</v>
      </c>
      <c r="I2619" t="s">
        <v>8601</v>
      </c>
      <c r="J2619">
        <v>99</v>
      </c>
      <c r="K2619">
        <v>0</v>
      </c>
      <c r="L2619" t="s">
        <v>38</v>
      </c>
      <c r="M2619" t="s">
        <v>51</v>
      </c>
      <c r="N2619">
        <v>99</v>
      </c>
      <c r="R2619" t="s">
        <v>52</v>
      </c>
      <c r="S2619">
        <v>48.837747</v>
      </c>
      <c r="T2619">
        <v>-122.596554</v>
      </c>
      <c r="Z2619">
        <v>53000445001</v>
      </c>
      <c r="AA2619">
        <v>691.99793170599992</v>
      </c>
      <c r="AB2619" t="s">
        <v>41</v>
      </c>
      <c r="AC2619" t="s">
        <v>54</v>
      </c>
      <c r="AD2619" t="s">
        <v>54</v>
      </c>
      <c r="AE2619" t="s">
        <v>438</v>
      </c>
      <c r="AF2619" t="s">
        <v>11931</v>
      </c>
    </row>
    <row r="2620" spans="1:32" x14ac:dyDescent="0.3">
      <c r="A2620" t="s">
        <v>11932</v>
      </c>
      <c r="B2620" t="s">
        <v>11933</v>
      </c>
      <c r="C2620" t="s">
        <v>11934</v>
      </c>
      <c r="D2620" t="s">
        <v>11935</v>
      </c>
      <c r="E2620" t="s">
        <v>85</v>
      </c>
      <c r="F2620">
        <v>2</v>
      </c>
      <c r="G2620">
        <v>2022</v>
      </c>
      <c r="H2620" s="1">
        <v>44949.408201655089</v>
      </c>
      <c r="I2620" t="s">
        <v>8601</v>
      </c>
      <c r="J2620">
        <v>97.46</v>
      </c>
      <c r="K2620">
        <v>0</v>
      </c>
      <c r="L2620" t="s">
        <v>38</v>
      </c>
      <c r="M2620" t="s">
        <v>79</v>
      </c>
      <c r="Q2620">
        <v>97.46</v>
      </c>
      <c r="R2620" t="s">
        <v>94</v>
      </c>
      <c r="S2620">
        <v>41.964570000000002</v>
      </c>
      <c r="T2620">
        <v>-73.999290000000002</v>
      </c>
      <c r="U2620">
        <v>1.028841667</v>
      </c>
      <c r="V2620">
        <v>4</v>
      </c>
      <c r="W2620">
        <v>1.6</v>
      </c>
      <c r="X2620">
        <v>0</v>
      </c>
      <c r="Y2620">
        <v>375.20679999999999</v>
      </c>
      <c r="Z2620">
        <v>36003147001</v>
      </c>
      <c r="AA2620">
        <v>432.86291675399002</v>
      </c>
      <c r="AB2620" t="s">
        <v>53</v>
      </c>
      <c r="AC2620" t="s">
        <v>54</v>
      </c>
      <c r="AD2620" t="s">
        <v>54</v>
      </c>
      <c r="AE2620" t="s">
        <v>65</v>
      </c>
      <c r="AF2620" t="s">
        <v>11936</v>
      </c>
    </row>
    <row r="2621" spans="1:32" x14ac:dyDescent="0.3">
      <c r="A2621" t="s">
        <v>11937</v>
      </c>
      <c r="B2621" t="s">
        <v>11938</v>
      </c>
      <c r="C2621" t="s">
        <v>11939</v>
      </c>
      <c r="D2621" t="s">
        <v>11940</v>
      </c>
      <c r="E2621" t="s">
        <v>259</v>
      </c>
      <c r="F2621">
        <v>7</v>
      </c>
      <c r="G2621">
        <v>2022</v>
      </c>
      <c r="H2621" s="1">
        <v>44949.596996944441</v>
      </c>
      <c r="I2621" t="s">
        <v>8601</v>
      </c>
      <c r="J2621">
        <v>97.29</v>
      </c>
      <c r="K2621">
        <v>0</v>
      </c>
      <c r="L2621" t="s">
        <v>38</v>
      </c>
      <c r="M2621" t="s">
        <v>51</v>
      </c>
      <c r="N2621">
        <v>97.29</v>
      </c>
      <c r="R2621" t="s">
        <v>52</v>
      </c>
      <c r="S2621">
        <v>41.374586000000001</v>
      </c>
      <c r="T2621">
        <v>-92.917811999999998</v>
      </c>
      <c r="U2621">
        <v>0</v>
      </c>
      <c r="V2621">
        <v>1</v>
      </c>
      <c r="W2621">
        <v>5.5</v>
      </c>
      <c r="X2621">
        <v>3.4</v>
      </c>
      <c r="Y2621">
        <v>0</v>
      </c>
      <c r="Z2621">
        <v>19000672001</v>
      </c>
      <c r="AA2621">
        <v>697.46107327209995</v>
      </c>
      <c r="AB2621" t="s">
        <v>53</v>
      </c>
      <c r="AC2621" t="s">
        <v>42</v>
      </c>
      <c r="AD2621" t="s">
        <v>54</v>
      </c>
      <c r="AE2621" t="s">
        <v>55</v>
      </c>
      <c r="AF2621" t="s">
        <v>11941</v>
      </c>
    </row>
    <row r="2622" spans="1:32" x14ac:dyDescent="0.3">
      <c r="A2622" t="s">
        <v>11942</v>
      </c>
      <c r="B2622" t="s">
        <v>11943</v>
      </c>
      <c r="C2622" t="s">
        <v>11944</v>
      </c>
      <c r="D2622" t="s">
        <v>10251</v>
      </c>
      <c r="E2622" t="s">
        <v>117</v>
      </c>
      <c r="F2622">
        <v>5</v>
      </c>
      <c r="G2622">
        <v>2022</v>
      </c>
      <c r="H2622" s="1">
        <v>44945.58943670139</v>
      </c>
      <c r="I2622" t="s">
        <v>8601</v>
      </c>
      <c r="J2622">
        <v>97.2</v>
      </c>
      <c r="K2622">
        <v>0</v>
      </c>
      <c r="L2622" t="s">
        <v>38</v>
      </c>
      <c r="M2622" t="s">
        <v>51</v>
      </c>
      <c r="N2622">
        <v>89.3</v>
      </c>
      <c r="R2622" t="s">
        <v>52</v>
      </c>
      <c r="S2622">
        <v>42.25038</v>
      </c>
      <c r="T2622">
        <v>-88.301509999999993</v>
      </c>
      <c r="U2622">
        <v>0.34749999999999998</v>
      </c>
      <c r="V2622">
        <v>3</v>
      </c>
      <c r="W2622">
        <v>5</v>
      </c>
      <c r="X2622">
        <v>1.7</v>
      </c>
      <c r="Y2622">
        <v>126.836</v>
      </c>
      <c r="Z2622">
        <v>17000670003</v>
      </c>
      <c r="AA2622">
        <v>455.26179717500003</v>
      </c>
      <c r="AB2622" t="s">
        <v>41</v>
      </c>
      <c r="AC2622" t="s">
        <v>64</v>
      </c>
      <c r="AD2622" t="s">
        <v>54</v>
      </c>
      <c r="AE2622" t="s">
        <v>55</v>
      </c>
      <c r="AF2622" t="s">
        <v>11945</v>
      </c>
    </row>
    <row r="2623" spans="1:32" x14ac:dyDescent="0.3">
      <c r="A2623" t="s">
        <v>11946</v>
      </c>
      <c r="B2623" t="s">
        <v>11947</v>
      </c>
      <c r="C2623" t="s">
        <v>11947</v>
      </c>
      <c r="D2623" t="s">
        <v>11948</v>
      </c>
      <c r="E2623" t="s">
        <v>99</v>
      </c>
      <c r="F2623">
        <v>6</v>
      </c>
      <c r="G2623">
        <v>2022</v>
      </c>
      <c r="H2623" s="1">
        <v>44818.352413541666</v>
      </c>
      <c r="I2623" t="s">
        <v>8601</v>
      </c>
      <c r="J2623">
        <v>94</v>
      </c>
      <c r="K2623">
        <v>0</v>
      </c>
      <c r="L2623" t="s">
        <v>38</v>
      </c>
      <c r="M2623" t="s">
        <v>79</v>
      </c>
      <c r="Q2623">
        <v>92.8</v>
      </c>
      <c r="R2623" t="s">
        <v>52</v>
      </c>
      <c r="S2623">
        <v>29.76746</v>
      </c>
      <c r="T2623">
        <v>-95.251149999999996</v>
      </c>
      <c r="U2623">
        <v>0.79325000000000001</v>
      </c>
      <c r="V2623">
        <v>1</v>
      </c>
      <c r="W2623">
        <v>1.64</v>
      </c>
      <c r="X2623">
        <v>1.64</v>
      </c>
      <c r="Y2623">
        <v>289.09399999999999</v>
      </c>
      <c r="AB2623" t="s">
        <v>54</v>
      </c>
      <c r="AC2623" t="s">
        <v>64</v>
      </c>
      <c r="AD2623" t="s">
        <v>54</v>
      </c>
      <c r="AE2623" t="s">
        <v>54</v>
      </c>
      <c r="AF2623" t="s">
        <v>11949</v>
      </c>
    </row>
    <row r="2624" spans="1:32" x14ac:dyDescent="0.3">
      <c r="A2624" t="s">
        <v>3214</v>
      </c>
      <c r="B2624" t="s">
        <v>11950</v>
      </c>
      <c r="C2624" t="s">
        <v>11951</v>
      </c>
      <c r="D2624" t="s">
        <v>3217</v>
      </c>
      <c r="E2624" t="s">
        <v>543</v>
      </c>
      <c r="F2624">
        <v>7</v>
      </c>
      <c r="G2624">
        <v>2022</v>
      </c>
      <c r="H2624" s="1">
        <v>44985.44644670139</v>
      </c>
      <c r="I2624" t="s">
        <v>8601</v>
      </c>
      <c r="J2624">
        <v>88.4</v>
      </c>
      <c r="K2624">
        <v>0</v>
      </c>
      <c r="L2624" t="s">
        <v>38</v>
      </c>
      <c r="M2624" t="s">
        <v>51</v>
      </c>
      <c r="R2624" t="s">
        <v>86</v>
      </c>
      <c r="S2624">
        <v>38.807526000000003</v>
      </c>
      <c r="T2624">
        <v>-93.654030000000006</v>
      </c>
      <c r="U2624">
        <v>0.96341666699999995</v>
      </c>
      <c r="V2624">
        <v>1</v>
      </c>
      <c r="W2624">
        <v>0</v>
      </c>
      <c r="X2624">
        <v>0</v>
      </c>
      <c r="Y2624">
        <v>351.52199999999999</v>
      </c>
      <c r="Z2624">
        <v>29001027002</v>
      </c>
      <c r="AA2624">
        <v>464.3670331185001</v>
      </c>
      <c r="AB2624" t="s">
        <v>118</v>
      </c>
      <c r="AC2624" t="s">
        <v>144</v>
      </c>
      <c r="AD2624" t="s">
        <v>54</v>
      </c>
      <c r="AE2624" t="s">
        <v>54</v>
      </c>
      <c r="AF2624" t="s">
        <v>11952</v>
      </c>
    </row>
    <row r="2625" spans="1:32" x14ac:dyDescent="0.3">
      <c r="A2625" t="s">
        <v>11953</v>
      </c>
      <c r="B2625" t="s">
        <v>11954</v>
      </c>
      <c r="C2625" t="s">
        <v>11954</v>
      </c>
      <c r="D2625" t="s">
        <v>9172</v>
      </c>
      <c r="E2625" t="s">
        <v>99</v>
      </c>
      <c r="F2625">
        <v>6</v>
      </c>
      <c r="G2625">
        <v>2022</v>
      </c>
      <c r="H2625" s="1">
        <v>44827.424805451388</v>
      </c>
      <c r="I2625" t="s">
        <v>8601</v>
      </c>
      <c r="J2625">
        <v>84.9</v>
      </c>
      <c r="K2625">
        <v>0</v>
      </c>
      <c r="L2625" t="s">
        <v>38</v>
      </c>
      <c r="M2625" t="s">
        <v>79</v>
      </c>
      <c r="Q2625">
        <v>84.9</v>
      </c>
      <c r="R2625" t="s">
        <v>94</v>
      </c>
      <c r="S2625">
        <v>27.603083000000002</v>
      </c>
      <c r="T2625">
        <v>-97.250944000000004</v>
      </c>
      <c r="U2625">
        <v>1.27</v>
      </c>
      <c r="V2625">
        <v>1</v>
      </c>
      <c r="W2625">
        <v>2.5</v>
      </c>
      <c r="X2625">
        <v>2.5</v>
      </c>
      <c r="Y2625">
        <v>463.62</v>
      </c>
      <c r="Z2625">
        <v>48001203009</v>
      </c>
      <c r="AA2625">
        <v>668.32431825290007</v>
      </c>
      <c r="AB2625" t="s">
        <v>41</v>
      </c>
      <c r="AC2625" t="s">
        <v>54</v>
      </c>
      <c r="AD2625" t="s">
        <v>54</v>
      </c>
      <c r="AE2625" t="s">
        <v>73</v>
      </c>
      <c r="AF2625" t="s">
        <v>11955</v>
      </c>
    </row>
    <row r="2626" spans="1:32" x14ac:dyDescent="0.3">
      <c r="A2626" t="s">
        <v>11956</v>
      </c>
      <c r="B2626" t="s">
        <v>11957</v>
      </c>
      <c r="C2626" t="s">
        <v>11957</v>
      </c>
      <c r="D2626" t="s">
        <v>11958</v>
      </c>
      <c r="E2626" t="s">
        <v>99</v>
      </c>
      <c r="F2626">
        <v>6</v>
      </c>
      <c r="G2626">
        <v>2022</v>
      </c>
      <c r="H2626" s="1">
        <v>44824.274922557874</v>
      </c>
      <c r="I2626" t="s">
        <v>8601</v>
      </c>
      <c r="J2626">
        <v>83.19</v>
      </c>
      <c r="K2626">
        <v>0</v>
      </c>
      <c r="L2626" t="s">
        <v>38</v>
      </c>
      <c r="M2626" t="s">
        <v>79</v>
      </c>
      <c r="Q2626">
        <v>83.19</v>
      </c>
      <c r="R2626" t="s">
        <v>52</v>
      </c>
      <c r="S2626">
        <v>28.525271</v>
      </c>
      <c r="T2626">
        <v>-99.850359999999995</v>
      </c>
      <c r="U2626">
        <v>0.57716666699999997</v>
      </c>
      <c r="V2626">
        <v>1</v>
      </c>
      <c r="W2626">
        <v>0.95</v>
      </c>
      <c r="X2626">
        <v>0.95</v>
      </c>
      <c r="Y2626">
        <v>211.33099999999999</v>
      </c>
      <c r="Z2626">
        <v>48001128001</v>
      </c>
      <c r="AB2626" t="s">
        <v>41</v>
      </c>
      <c r="AC2626" t="s">
        <v>54</v>
      </c>
      <c r="AD2626" t="s">
        <v>54</v>
      </c>
      <c r="AE2626" t="s">
        <v>73</v>
      </c>
      <c r="AF2626" t="s">
        <v>11959</v>
      </c>
    </row>
    <row r="2627" spans="1:32" x14ac:dyDescent="0.3">
      <c r="A2627" t="s">
        <v>11960</v>
      </c>
      <c r="B2627" t="s">
        <v>11961</v>
      </c>
      <c r="C2627" t="s">
        <v>11962</v>
      </c>
      <c r="D2627" t="s">
        <v>7478</v>
      </c>
      <c r="E2627" t="s">
        <v>259</v>
      </c>
      <c r="F2627">
        <v>7</v>
      </c>
      <c r="G2627">
        <v>2022</v>
      </c>
      <c r="H2627" s="1">
        <v>44964.506157870368</v>
      </c>
      <c r="I2627" t="s">
        <v>8601</v>
      </c>
      <c r="J2627">
        <v>82.97</v>
      </c>
      <c r="K2627">
        <v>0</v>
      </c>
      <c r="L2627" t="s">
        <v>38</v>
      </c>
      <c r="M2627" t="s">
        <v>51</v>
      </c>
      <c r="N2627">
        <v>82.97</v>
      </c>
      <c r="R2627" t="s">
        <v>52</v>
      </c>
      <c r="S2627">
        <v>42.710799999999999</v>
      </c>
      <c r="T2627">
        <v>-92.464699999999993</v>
      </c>
      <c r="U2627">
        <v>0</v>
      </c>
      <c r="V2627">
        <v>1</v>
      </c>
      <c r="W2627">
        <v>3.8</v>
      </c>
      <c r="X2627">
        <v>2.33</v>
      </c>
      <c r="Y2627">
        <v>0</v>
      </c>
      <c r="Z2627">
        <v>19000899001</v>
      </c>
      <c r="AA2627">
        <v>611.87185540320002</v>
      </c>
      <c r="AB2627" t="s">
        <v>53</v>
      </c>
      <c r="AC2627" t="s">
        <v>42</v>
      </c>
      <c r="AD2627" t="s">
        <v>54</v>
      </c>
      <c r="AE2627" t="s">
        <v>44</v>
      </c>
      <c r="AF2627" t="s">
        <v>11963</v>
      </c>
    </row>
    <row r="2628" spans="1:32" x14ac:dyDescent="0.3">
      <c r="A2628" t="s">
        <v>11964</v>
      </c>
      <c r="B2628" t="s">
        <v>11965</v>
      </c>
      <c r="C2628" t="s">
        <v>11966</v>
      </c>
      <c r="D2628" t="s">
        <v>11967</v>
      </c>
      <c r="E2628" t="s">
        <v>1023</v>
      </c>
      <c r="F2628">
        <v>8</v>
      </c>
      <c r="G2628">
        <v>2022</v>
      </c>
      <c r="H2628" s="1">
        <v>44937.638012199073</v>
      </c>
      <c r="I2628" t="s">
        <v>8601</v>
      </c>
      <c r="J2628">
        <v>81.515000000000001</v>
      </c>
      <c r="K2628">
        <v>0</v>
      </c>
      <c r="L2628" t="s">
        <v>38</v>
      </c>
      <c r="M2628" t="s">
        <v>79</v>
      </c>
      <c r="Q2628">
        <v>81.515000000000001</v>
      </c>
      <c r="R2628" t="s">
        <v>214</v>
      </c>
      <c r="S2628">
        <v>39.176679999999998</v>
      </c>
      <c r="T2628">
        <v>-108.77567999999999</v>
      </c>
      <c r="U2628">
        <v>0.91516666700000004</v>
      </c>
      <c r="V2628">
        <v>1</v>
      </c>
      <c r="W2628">
        <v>2.33</v>
      </c>
      <c r="X2628">
        <v>0</v>
      </c>
      <c r="Y2628">
        <v>334.14299999999997</v>
      </c>
      <c r="Z2628">
        <v>8209000122</v>
      </c>
      <c r="AA2628">
        <v>455.26179717500003</v>
      </c>
      <c r="AB2628" t="s">
        <v>1420</v>
      </c>
      <c r="AC2628" t="s">
        <v>54</v>
      </c>
      <c r="AD2628" t="s">
        <v>215</v>
      </c>
      <c r="AE2628" t="s">
        <v>73</v>
      </c>
      <c r="AF2628" t="s">
        <v>11968</v>
      </c>
    </row>
    <row r="2629" spans="1:32" x14ac:dyDescent="0.3">
      <c r="A2629" t="s">
        <v>11969</v>
      </c>
      <c r="B2629" t="s">
        <v>11970</v>
      </c>
      <c r="C2629" t="s">
        <v>11971</v>
      </c>
      <c r="D2629" t="s">
        <v>10264</v>
      </c>
      <c r="E2629" t="s">
        <v>1948</v>
      </c>
      <c r="F2629">
        <v>6</v>
      </c>
      <c r="G2629">
        <v>2022</v>
      </c>
      <c r="H2629" s="1">
        <v>44977.415133449074</v>
      </c>
      <c r="I2629" t="s">
        <v>8601</v>
      </c>
      <c r="J2629">
        <v>78.2</v>
      </c>
      <c r="K2629">
        <v>0</v>
      </c>
      <c r="L2629" t="s">
        <v>38</v>
      </c>
      <c r="M2629" t="s">
        <v>79</v>
      </c>
      <c r="Q2629">
        <v>78.2</v>
      </c>
      <c r="R2629" t="s">
        <v>52</v>
      </c>
      <c r="S2629">
        <v>30.125209000000002</v>
      </c>
      <c r="T2629">
        <v>-93.289597999999998</v>
      </c>
      <c r="U2629">
        <v>2.3174999999999999</v>
      </c>
      <c r="V2629">
        <v>1</v>
      </c>
      <c r="W2629">
        <v>4.95</v>
      </c>
      <c r="X2629">
        <v>2.5</v>
      </c>
      <c r="Y2629">
        <v>847.35</v>
      </c>
      <c r="Z2629">
        <v>22000715005</v>
      </c>
      <c r="AA2629">
        <v>2103.3095029485003</v>
      </c>
      <c r="AB2629" t="s">
        <v>41</v>
      </c>
      <c r="AC2629" t="s">
        <v>54</v>
      </c>
      <c r="AD2629" t="s">
        <v>54</v>
      </c>
      <c r="AE2629" t="s">
        <v>73</v>
      </c>
      <c r="AF2629" t="s">
        <v>11972</v>
      </c>
    </row>
    <row r="2630" spans="1:32" x14ac:dyDescent="0.3">
      <c r="A2630" t="s">
        <v>11973</v>
      </c>
      <c r="B2630" t="s">
        <v>11974</v>
      </c>
      <c r="C2630" t="s">
        <v>11975</v>
      </c>
      <c r="D2630" t="s">
        <v>11443</v>
      </c>
      <c r="E2630" t="s">
        <v>117</v>
      </c>
      <c r="F2630">
        <v>5</v>
      </c>
      <c r="G2630">
        <v>2022</v>
      </c>
      <c r="H2630" s="1">
        <v>44958.56377291667</v>
      </c>
      <c r="I2630" t="s">
        <v>8601</v>
      </c>
      <c r="J2630">
        <v>76.2</v>
      </c>
      <c r="K2630">
        <v>0</v>
      </c>
      <c r="L2630" t="s">
        <v>38</v>
      </c>
      <c r="M2630" t="s">
        <v>79</v>
      </c>
      <c r="Q2630">
        <v>76.2</v>
      </c>
      <c r="R2630" t="s">
        <v>52</v>
      </c>
      <c r="S2630">
        <v>40.708469999999998</v>
      </c>
      <c r="T2630">
        <v>-89.533569999999997</v>
      </c>
      <c r="U2630">
        <v>0.828333333</v>
      </c>
      <c r="V2630">
        <v>3</v>
      </c>
      <c r="W2630">
        <v>2.4</v>
      </c>
      <c r="X2630">
        <v>1.2</v>
      </c>
      <c r="Y2630">
        <v>302.81</v>
      </c>
      <c r="Z2630">
        <v>17000323003</v>
      </c>
      <c r="AA2630">
        <v>387.88305119310002</v>
      </c>
      <c r="AB2630" t="s">
        <v>41</v>
      </c>
      <c r="AC2630" t="s">
        <v>54</v>
      </c>
      <c r="AD2630" t="s">
        <v>54</v>
      </c>
      <c r="AE2630" t="s">
        <v>73</v>
      </c>
      <c r="AF2630" t="s">
        <v>11976</v>
      </c>
    </row>
    <row r="2631" spans="1:32" x14ac:dyDescent="0.3">
      <c r="A2631" t="s">
        <v>11977</v>
      </c>
      <c r="B2631" t="s">
        <v>11978</v>
      </c>
      <c r="C2631" t="s">
        <v>11979</v>
      </c>
      <c r="D2631" t="s">
        <v>11980</v>
      </c>
      <c r="E2631" t="s">
        <v>111</v>
      </c>
      <c r="F2631">
        <v>4</v>
      </c>
      <c r="G2631">
        <v>2022</v>
      </c>
      <c r="H2631" s="1">
        <v>44938.541023564816</v>
      </c>
      <c r="I2631" t="s">
        <v>8601</v>
      </c>
      <c r="J2631">
        <v>75</v>
      </c>
      <c r="K2631">
        <v>0</v>
      </c>
      <c r="L2631" t="s">
        <v>38</v>
      </c>
      <c r="M2631" t="s">
        <v>679</v>
      </c>
      <c r="O2631">
        <v>75</v>
      </c>
      <c r="R2631" t="s">
        <v>52</v>
      </c>
      <c r="S2631">
        <v>31.977972000000001</v>
      </c>
      <c r="T2631">
        <v>-83.806167000000002</v>
      </c>
      <c r="U2631">
        <v>2.338333333</v>
      </c>
      <c r="V2631">
        <v>1</v>
      </c>
      <c r="W2631">
        <v>5</v>
      </c>
      <c r="X2631">
        <v>3.91</v>
      </c>
      <c r="Y2631">
        <v>852.14</v>
      </c>
      <c r="Z2631">
        <v>13000199001</v>
      </c>
      <c r="AA2631">
        <v>1342.1117780719001</v>
      </c>
      <c r="AB2631" t="s">
        <v>41</v>
      </c>
      <c r="AC2631" t="s">
        <v>54</v>
      </c>
      <c r="AD2631" t="s">
        <v>54</v>
      </c>
      <c r="AE2631" t="s">
        <v>55</v>
      </c>
      <c r="AF2631" t="s">
        <v>11981</v>
      </c>
    </row>
    <row r="2632" spans="1:32" x14ac:dyDescent="0.3">
      <c r="A2632" t="s">
        <v>11518</v>
      </c>
      <c r="B2632" t="s">
        <v>11982</v>
      </c>
      <c r="C2632" t="s">
        <v>11983</v>
      </c>
      <c r="D2632" t="s">
        <v>11521</v>
      </c>
      <c r="E2632" t="s">
        <v>543</v>
      </c>
      <c r="F2632">
        <v>7</v>
      </c>
      <c r="G2632">
        <v>2022</v>
      </c>
      <c r="H2632" s="1">
        <v>44970.472041516201</v>
      </c>
      <c r="I2632" t="s">
        <v>8601</v>
      </c>
      <c r="J2632">
        <v>74.3</v>
      </c>
      <c r="K2632">
        <v>0</v>
      </c>
      <c r="L2632" t="s">
        <v>38</v>
      </c>
      <c r="M2632" t="s">
        <v>79</v>
      </c>
      <c r="Q2632">
        <v>74.3</v>
      </c>
      <c r="R2632" t="s">
        <v>86</v>
      </c>
      <c r="S2632">
        <v>38.668013999999999</v>
      </c>
      <c r="T2632">
        <v>-93.190528</v>
      </c>
      <c r="U2632">
        <v>2.1684166669999998</v>
      </c>
      <c r="V2632">
        <v>1</v>
      </c>
      <c r="W2632">
        <v>0</v>
      </c>
      <c r="X2632">
        <v>0</v>
      </c>
      <c r="Y2632">
        <v>790.77499999999998</v>
      </c>
      <c r="Z2632">
        <v>29001024005</v>
      </c>
      <c r="AA2632">
        <v>910.52359435000005</v>
      </c>
      <c r="AB2632" t="s">
        <v>54</v>
      </c>
      <c r="AC2632" t="s">
        <v>64</v>
      </c>
      <c r="AD2632" t="s">
        <v>43</v>
      </c>
      <c r="AE2632" t="s">
        <v>73</v>
      </c>
      <c r="AF2632" t="s">
        <v>11984</v>
      </c>
    </row>
    <row r="2633" spans="1:32" x14ac:dyDescent="0.3">
      <c r="A2633" t="s">
        <v>11985</v>
      </c>
      <c r="B2633" t="s">
        <v>11986</v>
      </c>
      <c r="C2633" t="s">
        <v>11987</v>
      </c>
      <c r="D2633" t="s">
        <v>11988</v>
      </c>
      <c r="E2633" t="s">
        <v>36</v>
      </c>
      <c r="F2633">
        <v>9</v>
      </c>
      <c r="G2633">
        <v>2022</v>
      </c>
      <c r="H2633" s="1">
        <v>44932.448961377311</v>
      </c>
      <c r="I2633" t="s">
        <v>8601</v>
      </c>
      <c r="J2633">
        <v>70</v>
      </c>
      <c r="K2633">
        <v>0</v>
      </c>
      <c r="L2633" t="s">
        <v>38</v>
      </c>
      <c r="M2633" t="s">
        <v>79</v>
      </c>
      <c r="R2633" t="s">
        <v>86</v>
      </c>
      <c r="S2633">
        <v>37.894722000000002</v>
      </c>
      <c r="T2633">
        <v>-121.587222</v>
      </c>
      <c r="U2633">
        <v>1.096666667</v>
      </c>
      <c r="V2633">
        <v>1</v>
      </c>
      <c r="W2633">
        <v>2.35</v>
      </c>
      <c r="X2633">
        <v>2.1</v>
      </c>
      <c r="Y2633">
        <v>400.31</v>
      </c>
      <c r="Z2633">
        <v>6005020001</v>
      </c>
      <c r="AA2633">
        <v>291.36755019200001</v>
      </c>
      <c r="AB2633" t="s">
        <v>118</v>
      </c>
      <c r="AC2633" t="s">
        <v>54</v>
      </c>
      <c r="AD2633" t="s">
        <v>451</v>
      </c>
      <c r="AE2633" t="s">
        <v>1814</v>
      </c>
      <c r="AF2633" t="s">
        <v>11989</v>
      </c>
    </row>
    <row r="2634" spans="1:32" x14ac:dyDescent="0.3">
      <c r="A2634" t="s">
        <v>11990</v>
      </c>
      <c r="B2634" t="s">
        <v>11991</v>
      </c>
      <c r="C2634" t="s">
        <v>11992</v>
      </c>
      <c r="D2634" t="s">
        <v>11993</v>
      </c>
      <c r="E2634" t="s">
        <v>111</v>
      </c>
      <c r="F2634">
        <v>4</v>
      </c>
      <c r="G2634">
        <v>2022</v>
      </c>
      <c r="H2634" s="1">
        <v>45266.458075844908</v>
      </c>
      <c r="I2634" t="s">
        <v>8601</v>
      </c>
      <c r="J2634">
        <v>69.599999999999994</v>
      </c>
      <c r="K2634">
        <v>0</v>
      </c>
      <c r="L2634" t="s">
        <v>38</v>
      </c>
      <c r="M2634" t="s">
        <v>79</v>
      </c>
      <c r="Q2634">
        <v>1185</v>
      </c>
      <c r="R2634" t="s">
        <v>86</v>
      </c>
      <c r="S2634">
        <v>34.291930000000001</v>
      </c>
      <c r="T2634">
        <v>-84.389330000000001</v>
      </c>
      <c r="U2634">
        <v>0.33455000000000001</v>
      </c>
      <c r="V2634">
        <v>1</v>
      </c>
      <c r="W2634">
        <v>1</v>
      </c>
      <c r="X2634">
        <v>0.28000000000000003</v>
      </c>
      <c r="Y2634">
        <v>19.650400000000001</v>
      </c>
      <c r="AB2634" t="s">
        <v>41</v>
      </c>
      <c r="AC2634" t="s">
        <v>54</v>
      </c>
      <c r="AD2634" t="s">
        <v>54</v>
      </c>
      <c r="AE2634" t="s">
        <v>73</v>
      </c>
      <c r="AF2634" t="s">
        <v>11994</v>
      </c>
    </row>
    <row r="2635" spans="1:32" x14ac:dyDescent="0.3">
      <c r="A2635" t="s">
        <v>11995</v>
      </c>
      <c r="B2635" t="s">
        <v>11996</v>
      </c>
      <c r="C2635" t="s">
        <v>11996</v>
      </c>
      <c r="D2635" t="s">
        <v>9120</v>
      </c>
      <c r="E2635" t="s">
        <v>99</v>
      </c>
      <c r="F2635">
        <v>6</v>
      </c>
      <c r="G2635">
        <v>2022</v>
      </c>
      <c r="H2635" s="1">
        <v>44817.614814120374</v>
      </c>
      <c r="I2635" t="s">
        <v>8601</v>
      </c>
      <c r="J2635">
        <v>69.38</v>
      </c>
      <c r="K2635">
        <v>0</v>
      </c>
      <c r="L2635" t="s">
        <v>38</v>
      </c>
      <c r="M2635" t="s">
        <v>679</v>
      </c>
      <c r="O2635">
        <v>69</v>
      </c>
      <c r="R2635" t="s">
        <v>52</v>
      </c>
      <c r="S2635">
        <v>33.995583000000003</v>
      </c>
      <c r="T2635">
        <v>-98.517222000000004</v>
      </c>
      <c r="U2635">
        <v>0.42875000000000002</v>
      </c>
      <c r="V2635">
        <v>1</v>
      </c>
      <c r="W2635">
        <v>1.5</v>
      </c>
      <c r="X2635">
        <v>1.5</v>
      </c>
      <c r="Y2635">
        <v>156.47900000000001</v>
      </c>
      <c r="Z2635">
        <v>48004362002</v>
      </c>
      <c r="AA2635">
        <v>356.19683010972</v>
      </c>
      <c r="AB2635" t="s">
        <v>1420</v>
      </c>
      <c r="AC2635" t="s">
        <v>54</v>
      </c>
      <c r="AD2635" t="s">
        <v>54</v>
      </c>
      <c r="AE2635" t="s">
        <v>54</v>
      </c>
      <c r="AF2635" t="s">
        <v>11997</v>
      </c>
    </row>
    <row r="2636" spans="1:32" x14ac:dyDescent="0.3">
      <c r="A2636" t="s">
        <v>11998</v>
      </c>
      <c r="B2636" t="s">
        <v>11999</v>
      </c>
      <c r="C2636" t="s">
        <v>12000</v>
      </c>
      <c r="D2636" t="s">
        <v>5712</v>
      </c>
      <c r="E2636" t="s">
        <v>159</v>
      </c>
      <c r="F2636">
        <v>10</v>
      </c>
      <c r="G2636">
        <v>2022</v>
      </c>
      <c r="H2636" s="1">
        <v>44985.435553703704</v>
      </c>
      <c r="I2636" t="s">
        <v>8601</v>
      </c>
      <c r="J2636">
        <v>65</v>
      </c>
      <c r="K2636">
        <v>0</v>
      </c>
      <c r="L2636" t="s">
        <v>38</v>
      </c>
      <c r="M2636" t="s">
        <v>79</v>
      </c>
      <c r="Q2636">
        <v>1097</v>
      </c>
      <c r="R2636" t="s">
        <v>214</v>
      </c>
      <c r="S2636">
        <v>46.759084000000001</v>
      </c>
      <c r="T2636">
        <v>-123.01915200000001</v>
      </c>
      <c r="Z2636">
        <v>53000180001</v>
      </c>
      <c r="AA2636">
        <v>983.36548189799998</v>
      </c>
      <c r="AB2636" t="s">
        <v>54</v>
      </c>
      <c r="AC2636" t="s">
        <v>72</v>
      </c>
      <c r="AD2636" t="s">
        <v>43</v>
      </c>
      <c r="AE2636" t="s">
        <v>73</v>
      </c>
      <c r="AF2636" t="s">
        <v>12001</v>
      </c>
    </row>
    <row r="2637" spans="1:32" x14ac:dyDescent="0.3">
      <c r="A2637" t="s">
        <v>12002</v>
      </c>
      <c r="B2637" t="s">
        <v>12003</v>
      </c>
      <c r="C2637" t="s">
        <v>12003</v>
      </c>
      <c r="D2637" t="s">
        <v>10638</v>
      </c>
      <c r="E2637" t="s">
        <v>99</v>
      </c>
      <c r="F2637">
        <v>6</v>
      </c>
      <c r="G2637">
        <v>2022</v>
      </c>
      <c r="H2637" s="1">
        <v>44831.387369050928</v>
      </c>
      <c r="I2637" t="s">
        <v>8601</v>
      </c>
      <c r="J2637">
        <v>59</v>
      </c>
      <c r="K2637">
        <v>0</v>
      </c>
      <c r="L2637" t="s">
        <v>38</v>
      </c>
      <c r="M2637" t="s">
        <v>79</v>
      </c>
      <c r="Q2637">
        <v>59</v>
      </c>
      <c r="R2637" t="s">
        <v>86</v>
      </c>
      <c r="S2637">
        <v>30.702560999999999</v>
      </c>
      <c r="T2637">
        <v>-97.657821999999996</v>
      </c>
      <c r="U2637">
        <v>9.1333333000000003E-2</v>
      </c>
      <c r="V2637">
        <v>1</v>
      </c>
      <c r="W2637">
        <v>0.2</v>
      </c>
      <c r="X2637">
        <v>0.4</v>
      </c>
      <c r="Y2637">
        <v>33.363999999999997</v>
      </c>
      <c r="Z2637">
        <v>48003080005</v>
      </c>
      <c r="AA2637">
        <v>145.68377509600001</v>
      </c>
      <c r="AB2637" t="s">
        <v>41</v>
      </c>
      <c r="AC2637" t="s">
        <v>54</v>
      </c>
      <c r="AD2637" t="s">
        <v>54</v>
      </c>
      <c r="AE2637" t="s">
        <v>73</v>
      </c>
      <c r="AF2637" t="s">
        <v>12004</v>
      </c>
    </row>
    <row r="2638" spans="1:32" x14ac:dyDescent="0.3">
      <c r="A2638" t="s">
        <v>12005</v>
      </c>
      <c r="B2638" t="s">
        <v>12006</v>
      </c>
      <c r="C2638" t="s">
        <v>12007</v>
      </c>
      <c r="D2638" t="s">
        <v>12008</v>
      </c>
      <c r="E2638" t="s">
        <v>543</v>
      </c>
      <c r="F2638">
        <v>7</v>
      </c>
      <c r="G2638">
        <v>2022</v>
      </c>
      <c r="H2638" s="1">
        <v>44998.527748576387</v>
      </c>
      <c r="I2638" t="s">
        <v>8601</v>
      </c>
      <c r="J2638">
        <v>57</v>
      </c>
      <c r="K2638">
        <v>0</v>
      </c>
      <c r="L2638" t="s">
        <v>38</v>
      </c>
      <c r="M2638" t="s">
        <v>79</v>
      </c>
      <c r="Q2638">
        <v>57</v>
      </c>
      <c r="R2638" t="s">
        <v>52</v>
      </c>
      <c r="S2638">
        <v>37.976900999999998</v>
      </c>
      <c r="T2638">
        <v>-91.773161000000002</v>
      </c>
      <c r="U2638">
        <v>0.35466666699999999</v>
      </c>
      <c r="V2638">
        <v>1</v>
      </c>
      <c r="W2638">
        <v>0</v>
      </c>
      <c r="X2638">
        <v>0</v>
      </c>
      <c r="Y2638">
        <v>129.215</v>
      </c>
      <c r="Z2638">
        <v>29001020003</v>
      </c>
      <c r="AA2638">
        <v>127.47330320899999</v>
      </c>
      <c r="AB2638" t="s">
        <v>41</v>
      </c>
      <c r="AC2638" t="s">
        <v>72</v>
      </c>
      <c r="AD2638" t="s">
        <v>54</v>
      </c>
      <c r="AE2638" t="s">
        <v>438</v>
      </c>
      <c r="AF2638" t="s">
        <v>12009</v>
      </c>
    </row>
    <row r="2639" spans="1:32" x14ac:dyDescent="0.3">
      <c r="A2639" t="s">
        <v>12010</v>
      </c>
      <c r="B2639" t="s">
        <v>12011</v>
      </c>
      <c r="C2639" t="s">
        <v>12011</v>
      </c>
      <c r="D2639" t="s">
        <v>12012</v>
      </c>
      <c r="E2639" t="s">
        <v>99</v>
      </c>
      <c r="F2639">
        <v>6</v>
      </c>
      <c r="G2639">
        <v>2022</v>
      </c>
      <c r="H2639" s="1">
        <v>44817.416829594906</v>
      </c>
      <c r="I2639" t="s">
        <v>8601</v>
      </c>
      <c r="J2639">
        <v>56.11</v>
      </c>
      <c r="K2639">
        <v>0</v>
      </c>
      <c r="L2639" t="s">
        <v>38</v>
      </c>
      <c r="M2639" t="s">
        <v>79</v>
      </c>
      <c r="Q2639">
        <v>56.11</v>
      </c>
      <c r="R2639" t="s">
        <v>94</v>
      </c>
      <c r="S2639">
        <v>28.943138999999999</v>
      </c>
      <c r="T2639">
        <v>-95.377416999999994</v>
      </c>
      <c r="U2639">
        <v>0.69916666699999996</v>
      </c>
      <c r="V2639">
        <v>2</v>
      </c>
      <c r="W2639">
        <v>2.25</v>
      </c>
      <c r="X2639">
        <v>2.25</v>
      </c>
      <c r="Y2639">
        <v>254.75899999999999</v>
      </c>
      <c r="AB2639" t="s">
        <v>118</v>
      </c>
      <c r="AC2639" t="s">
        <v>54</v>
      </c>
      <c r="AD2639" t="s">
        <v>54</v>
      </c>
      <c r="AE2639" t="s">
        <v>73</v>
      </c>
      <c r="AF2639" t="s">
        <v>12013</v>
      </c>
    </row>
    <row r="2640" spans="1:32" x14ac:dyDescent="0.3">
      <c r="A2640" t="s">
        <v>12014</v>
      </c>
      <c r="B2640" t="s">
        <v>12015</v>
      </c>
      <c r="C2640" t="s">
        <v>12015</v>
      </c>
      <c r="D2640" t="s">
        <v>12016</v>
      </c>
      <c r="E2640" t="s">
        <v>99</v>
      </c>
      <c r="F2640">
        <v>6</v>
      </c>
      <c r="G2640">
        <v>2022</v>
      </c>
      <c r="H2640" s="1">
        <v>44834.463744409724</v>
      </c>
      <c r="I2640" t="s">
        <v>8601</v>
      </c>
      <c r="J2640">
        <v>55.4</v>
      </c>
      <c r="K2640">
        <v>0</v>
      </c>
      <c r="L2640" t="s">
        <v>38</v>
      </c>
      <c r="M2640" t="s">
        <v>79</v>
      </c>
      <c r="Q2640">
        <v>55.4</v>
      </c>
      <c r="R2640" t="s">
        <v>94</v>
      </c>
      <c r="S2640">
        <v>26.489916999999998</v>
      </c>
      <c r="T2640">
        <v>-97.772806000000003</v>
      </c>
      <c r="U2640">
        <v>1.043616667</v>
      </c>
      <c r="V2640">
        <v>1</v>
      </c>
      <c r="W2640">
        <v>1.5</v>
      </c>
      <c r="X2640">
        <v>1.5</v>
      </c>
      <c r="Y2640">
        <v>380.74299999999999</v>
      </c>
      <c r="Z2640">
        <v>48001146001</v>
      </c>
      <c r="AA2640">
        <v>498.96692970380008</v>
      </c>
      <c r="AB2640" t="s">
        <v>118</v>
      </c>
      <c r="AC2640" t="s">
        <v>54</v>
      </c>
      <c r="AD2640" t="s">
        <v>54</v>
      </c>
      <c r="AE2640" t="s">
        <v>54</v>
      </c>
      <c r="AF2640" t="s">
        <v>12017</v>
      </c>
    </row>
    <row r="2641" spans="1:32" x14ac:dyDescent="0.3">
      <c r="A2641" t="s">
        <v>12018</v>
      </c>
      <c r="B2641" t="s">
        <v>12019</v>
      </c>
      <c r="C2641" t="s">
        <v>12019</v>
      </c>
      <c r="D2641" t="s">
        <v>12020</v>
      </c>
      <c r="E2641" t="s">
        <v>99</v>
      </c>
      <c r="F2641">
        <v>6</v>
      </c>
      <c r="G2641">
        <v>2022</v>
      </c>
      <c r="H2641" s="1">
        <v>44832.395211446761</v>
      </c>
      <c r="I2641" t="s">
        <v>8601</v>
      </c>
      <c r="J2641">
        <v>54.6</v>
      </c>
      <c r="K2641">
        <v>0</v>
      </c>
      <c r="L2641" t="s">
        <v>38</v>
      </c>
      <c r="M2641" t="s">
        <v>79</v>
      </c>
      <c r="Q2641">
        <v>54.6</v>
      </c>
      <c r="R2641" t="s">
        <v>94</v>
      </c>
      <c r="S2641">
        <v>29.308056000000001</v>
      </c>
      <c r="T2641">
        <v>-100.886111</v>
      </c>
      <c r="U2641">
        <v>1.535916667</v>
      </c>
      <c r="V2641">
        <v>1</v>
      </c>
      <c r="W2641">
        <v>3.8</v>
      </c>
      <c r="X2641">
        <v>3.8</v>
      </c>
      <c r="Y2641">
        <v>561.18700000000001</v>
      </c>
      <c r="Z2641">
        <v>48001008001</v>
      </c>
      <c r="AA2641">
        <v>1114.4808794844</v>
      </c>
      <c r="AB2641" t="s">
        <v>118</v>
      </c>
      <c r="AC2641" t="s">
        <v>54</v>
      </c>
      <c r="AD2641" t="s">
        <v>54</v>
      </c>
      <c r="AE2641" t="s">
        <v>73</v>
      </c>
      <c r="AF2641" t="s">
        <v>12021</v>
      </c>
    </row>
    <row r="2642" spans="1:32" x14ac:dyDescent="0.3">
      <c r="A2642" t="s">
        <v>12022</v>
      </c>
      <c r="B2642" t="s">
        <v>12023</v>
      </c>
      <c r="C2642" t="s">
        <v>12024</v>
      </c>
      <c r="D2642" t="s">
        <v>12025</v>
      </c>
      <c r="E2642" t="s">
        <v>600</v>
      </c>
      <c r="F2642">
        <v>4</v>
      </c>
      <c r="G2642">
        <v>2022</v>
      </c>
      <c r="H2642" s="1">
        <v>44963.559189375002</v>
      </c>
      <c r="I2642" t="s">
        <v>8601</v>
      </c>
      <c r="J2642">
        <v>54.481000000000002</v>
      </c>
      <c r="K2642">
        <v>0</v>
      </c>
      <c r="L2642" t="s">
        <v>38</v>
      </c>
      <c r="M2642" t="s">
        <v>51</v>
      </c>
      <c r="N2642">
        <v>54.481000000000002</v>
      </c>
      <c r="R2642" t="s">
        <v>52</v>
      </c>
      <c r="S2642">
        <v>30.417251</v>
      </c>
      <c r="T2642">
        <v>-86.695784000000003</v>
      </c>
      <c r="AB2642" t="s">
        <v>41</v>
      </c>
      <c r="AC2642" t="s">
        <v>54</v>
      </c>
      <c r="AD2642" t="s">
        <v>54</v>
      </c>
      <c r="AE2642" t="s">
        <v>73</v>
      </c>
      <c r="AF2642" t="s">
        <v>12026</v>
      </c>
    </row>
    <row r="2643" spans="1:32" x14ac:dyDescent="0.3">
      <c r="A2643" t="s">
        <v>12027</v>
      </c>
      <c r="B2643" t="s">
        <v>12028</v>
      </c>
      <c r="C2643" t="s">
        <v>12029</v>
      </c>
      <c r="D2643" t="s">
        <v>12027</v>
      </c>
      <c r="E2643" t="s">
        <v>117</v>
      </c>
      <c r="F2643">
        <v>5</v>
      </c>
      <c r="G2643">
        <v>2022</v>
      </c>
      <c r="H2643" s="1">
        <v>44972.446104374998</v>
      </c>
      <c r="I2643" t="s">
        <v>8601</v>
      </c>
      <c r="J2643">
        <v>54.19</v>
      </c>
      <c r="K2643">
        <v>0</v>
      </c>
      <c r="L2643" t="s">
        <v>38</v>
      </c>
      <c r="M2643" t="s">
        <v>51</v>
      </c>
      <c r="N2643">
        <v>18.27</v>
      </c>
      <c r="R2643" t="s">
        <v>52</v>
      </c>
      <c r="S2643">
        <v>38.551625000000001</v>
      </c>
      <c r="T2643">
        <v>-89.848048000000006</v>
      </c>
      <c r="AB2643" t="s">
        <v>53</v>
      </c>
      <c r="AC2643" t="s">
        <v>54</v>
      </c>
      <c r="AD2643" t="s">
        <v>54</v>
      </c>
      <c r="AE2643" t="s">
        <v>54</v>
      </c>
      <c r="AF2643" t="s">
        <v>12030</v>
      </c>
    </row>
    <row r="2644" spans="1:32" x14ac:dyDescent="0.3">
      <c r="A2644" t="s">
        <v>12031</v>
      </c>
      <c r="B2644" t="s">
        <v>12032</v>
      </c>
      <c r="C2644" t="s">
        <v>12033</v>
      </c>
      <c r="D2644" t="s">
        <v>599</v>
      </c>
      <c r="E2644" t="s">
        <v>600</v>
      </c>
      <c r="F2644">
        <v>4</v>
      </c>
      <c r="G2644">
        <v>2022</v>
      </c>
      <c r="H2644" s="1">
        <v>44944.387774907409</v>
      </c>
      <c r="I2644" t="s">
        <v>8601</v>
      </c>
      <c r="J2644">
        <v>54</v>
      </c>
      <c r="K2644">
        <v>0</v>
      </c>
      <c r="L2644" t="s">
        <v>38</v>
      </c>
      <c r="M2644" t="s">
        <v>79</v>
      </c>
      <c r="Q2644">
        <v>54</v>
      </c>
      <c r="R2644" t="s">
        <v>52</v>
      </c>
      <c r="S2644">
        <v>30.226386999999999</v>
      </c>
      <c r="T2644">
        <v>-81.686372000000006</v>
      </c>
      <c r="AB2644" t="s">
        <v>54</v>
      </c>
      <c r="AC2644" t="s">
        <v>64</v>
      </c>
      <c r="AD2644" t="s">
        <v>54</v>
      </c>
      <c r="AE2644" t="s">
        <v>54</v>
      </c>
      <c r="AF2644" t="s">
        <v>12034</v>
      </c>
    </row>
    <row r="2645" spans="1:32" x14ac:dyDescent="0.3">
      <c r="A2645" t="s">
        <v>12005</v>
      </c>
      <c r="B2645" t="s">
        <v>12035</v>
      </c>
      <c r="C2645" t="s">
        <v>12036</v>
      </c>
      <c r="D2645" t="s">
        <v>12008</v>
      </c>
      <c r="E2645" t="s">
        <v>543</v>
      </c>
      <c r="F2645">
        <v>7</v>
      </c>
      <c r="G2645">
        <v>2022</v>
      </c>
      <c r="H2645" s="1">
        <v>44998.52565826389</v>
      </c>
      <c r="I2645" t="s">
        <v>8601</v>
      </c>
      <c r="J2645">
        <v>52</v>
      </c>
      <c r="K2645">
        <v>0</v>
      </c>
      <c r="L2645" t="s">
        <v>38</v>
      </c>
      <c r="M2645" t="s">
        <v>79</v>
      </c>
      <c r="Q2645">
        <v>52</v>
      </c>
      <c r="R2645" t="s">
        <v>52</v>
      </c>
      <c r="S2645">
        <v>37.937255999999998</v>
      </c>
      <c r="T2645">
        <v>-91.833551999999997</v>
      </c>
      <c r="U2645">
        <v>0.33124999999999999</v>
      </c>
      <c r="V2645">
        <v>1</v>
      </c>
      <c r="W2645">
        <v>0</v>
      </c>
      <c r="X2645">
        <v>0</v>
      </c>
      <c r="Y2645">
        <v>120.20399999999999</v>
      </c>
      <c r="Z2645">
        <v>29001020002</v>
      </c>
      <c r="AA2645">
        <v>225.99195611766999</v>
      </c>
      <c r="AB2645" t="s">
        <v>41</v>
      </c>
      <c r="AC2645" t="s">
        <v>72</v>
      </c>
      <c r="AD2645" t="s">
        <v>54</v>
      </c>
      <c r="AE2645" t="s">
        <v>438</v>
      </c>
      <c r="AF2645" t="s">
        <v>12037</v>
      </c>
    </row>
    <row r="2646" spans="1:32" x14ac:dyDescent="0.3">
      <c r="A2646" t="s">
        <v>11092</v>
      </c>
      <c r="B2646" t="s">
        <v>12038</v>
      </c>
      <c r="C2646" t="s">
        <v>12039</v>
      </c>
      <c r="D2646" t="s">
        <v>12040</v>
      </c>
      <c r="E2646" t="s">
        <v>50</v>
      </c>
      <c r="F2646">
        <v>10</v>
      </c>
      <c r="G2646">
        <v>2022</v>
      </c>
      <c r="H2646" s="1">
        <v>44966.472401793981</v>
      </c>
      <c r="I2646" t="s">
        <v>8601</v>
      </c>
      <c r="J2646">
        <v>46.87</v>
      </c>
      <c r="K2646">
        <v>0</v>
      </c>
      <c r="L2646" t="s">
        <v>38</v>
      </c>
      <c r="M2646" t="s">
        <v>51</v>
      </c>
      <c r="N2646">
        <v>46.87</v>
      </c>
      <c r="R2646" t="s">
        <v>52</v>
      </c>
      <c r="S2646">
        <v>42.047069999999998</v>
      </c>
      <c r="T2646">
        <v>-124.287909</v>
      </c>
      <c r="U2646">
        <v>1.0781666670000001</v>
      </c>
      <c r="V2646">
        <v>1</v>
      </c>
      <c r="W2646">
        <v>1.9990000000000001</v>
      </c>
      <c r="X2646">
        <v>0</v>
      </c>
      <c r="Y2646">
        <v>394.61599999999999</v>
      </c>
      <c r="Z2646">
        <v>41000112001</v>
      </c>
      <c r="AA2646">
        <v>635.54546885630009</v>
      </c>
      <c r="AB2646" t="s">
        <v>53</v>
      </c>
      <c r="AC2646" t="s">
        <v>54</v>
      </c>
      <c r="AD2646" t="s">
        <v>54</v>
      </c>
      <c r="AE2646" t="s">
        <v>73</v>
      </c>
      <c r="AF2646" t="s">
        <v>12041</v>
      </c>
    </row>
    <row r="2647" spans="1:32" x14ac:dyDescent="0.3">
      <c r="A2647" t="s">
        <v>12042</v>
      </c>
      <c r="B2647" t="s">
        <v>12043</v>
      </c>
      <c r="C2647" t="s">
        <v>12044</v>
      </c>
      <c r="D2647" t="s">
        <v>10222</v>
      </c>
      <c r="E2647" t="s">
        <v>136</v>
      </c>
      <c r="F2647">
        <v>4</v>
      </c>
      <c r="G2647">
        <v>2022</v>
      </c>
      <c r="H2647" s="1">
        <v>44978.437730428239</v>
      </c>
      <c r="I2647" t="s">
        <v>8601</v>
      </c>
      <c r="J2647">
        <v>46.7</v>
      </c>
      <c r="K2647">
        <v>0</v>
      </c>
      <c r="L2647" t="s">
        <v>38</v>
      </c>
      <c r="M2647" t="s">
        <v>51</v>
      </c>
      <c r="N2647">
        <v>46.7</v>
      </c>
      <c r="R2647" t="s">
        <v>52</v>
      </c>
      <c r="S2647">
        <v>35.196072000000001</v>
      </c>
      <c r="T2647">
        <v>-78.965508</v>
      </c>
      <c r="U2647">
        <v>0.89677499999999999</v>
      </c>
      <c r="V2647">
        <v>1</v>
      </c>
      <c r="W2647">
        <v>1.5</v>
      </c>
      <c r="X2647">
        <v>0</v>
      </c>
      <c r="Y2647">
        <v>327.32810000000001</v>
      </c>
      <c r="Z2647">
        <v>37002603002</v>
      </c>
      <c r="AA2647">
        <v>610.05080821449997</v>
      </c>
      <c r="AB2647" t="s">
        <v>87</v>
      </c>
      <c r="AC2647" t="s">
        <v>54</v>
      </c>
      <c r="AD2647" t="s">
        <v>54</v>
      </c>
      <c r="AE2647" t="s">
        <v>73</v>
      </c>
      <c r="AF2647" t="s">
        <v>12045</v>
      </c>
    </row>
    <row r="2648" spans="1:32" x14ac:dyDescent="0.3">
      <c r="A2648" t="s">
        <v>11518</v>
      </c>
      <c r="B2648" t="s">
        <v>12046</v>
      </c>
      <c r="C2648" t="s">
        <v>12047</v>
      </c>
      <c r="D2648" t="s">
        <v>11521</v>
      </c>
      <c r="E2648" t="s">
        <v>543</v>
      </c>
      <c r="F2648">
        <v>7</v>
      </c>
      <c r="G2648">
        <v>2022</v>
      </c>
      <c r="H2648" s="1">
        <v>44970.469796365738</v>
      </c>
      <c r="I2648" t="s">
        <v>8601</v>
      </c>
      <c r="J2648">
        <v>41.1</v>
      </c>
      <c r="K2648">
        <v>0</v>
      </c>
      <c r="L2648" t="s">
        <v>38</v>
      </c>
      <c r="M2648" t="s">
        <v>79</v>
      </c>
      <c r="Q2648">
        <v>41.1</v>
      </c>
      <c r="R2648" t="s">
        <v>86</v>
      </c>
      <c r="S2648">
        <v>38.729050000000001</v>
      </c>
      <c r="T2648">
        <v>-93.238320000000002</v>
      </c>
      <c r="U2648">
        <v>1.361275</v>
      </c>
      <c r="V2648">
        <v>1</v>
      </c>
      <c r="W2648">
        <v>0</v>
      </c>
      <c r="X2648">
        <v>0</v>
      </c>
      <c r="Y2648">
        <v>500.65730000000002</v>
      </c>
      <c r="Z2648">
        <v>29001024002</v>
      </c>
      <c r="AA2648">
        <v>719.31363953649998</v>
      </c>
      <c r="AB2648" t="s">
        <v>54</v>
      </c>
      <c r="AC2648" t="s">
        <v>64</v>
      </c>
      <c r="AD2648" t="s">
        <v>43</v>
      </c>
      <c r="AE2648" t="s">
        <v>73</v>
      </c>
      <c r="AF2648" t="s">
        <v>12048</v>
      </c>
    </row>
    <row r="2649" spans="1:32" x14ac:dyDescent="0.3">
      <c r="A2649" t="s">
        <v>12049</v>
      </c>
      <c r="B2649" t="s">
        <v>12050</v>
      </c>
      <c r="C2649" t="s">
        <v>12050</v>
      </c>
      <c r="D2649" t="s">
        <v>3247</v>
      </c>
      <c r="E2649" t="s">
        <v>99</v>
      </c>
      <c r="F2649">
        <v>6</v>
      </c>
      <c r="G2649">
        <v>2022</v>
      </c>
      <c r="H2649" s="1">
        <v>44834.755683715281</v>
      </c>
      <c r="I2649" t="s">
        <v>8601</v>
      </c>
      <c r="J2649">
        <v>38.700000000000003</v>
      </c>
      <c r="K2649">
        <v>0</v>
      </c>
      <c r="L2649" t="s">
        <v>38</v>
      </c>
      <c r="M2649" t="s">
        <v>679</v>
      </c>
      <c r="O2649">
        <v>39</v>
      </c>
      <c r="R2649" t="s">
        <v>52</v>
      </c>
      <c r="S2649">
        <v>26.137972000000001</v>
      </c>
      <c r="T2649">
        <v>-97.175027999999998</v>
      </c>
      <c r="U2649">
        <v>0.63841666699999999</v>
      </c>
      <c r="V2649">
        <v>1</v>
      </c>
      <c r="W2649">
        <v>1.5</v>
      </c>
      <c r="X2649">
        <v>1.5</v>
      </c>
      <c r="Y2649">
        <v>233.08199999999999</v>
      </c>
      <c r="AB2649" t="s">
        <v>118</v>
      </c>
      <c r="AC2649" t="s">
        <v>54</v>
      </c>
      <c r="AD2649" t="s">
        <v>54</v>
      </c>
      <c r="AE2649" t="s">
        <v>73</v>
      </c>
      <c r="AF2649" t="s">
        <v>12051</v>
      </c>
    </row>
    <row r="2650" spans="1:32" x14ac:dyDescent="0.3">
      <c r="A2650" t="s">
        <v>12052</v>
      </c>
      <c r="B2650" t="s">
        <v>12053</v>
      </c>
      <c r="C2650" t="s">
        <v>12053</v>
      </c>
      <c r="D2650" t="s">
        <v>12020</v>
      </c>
      <c r="E2650" t="s">
        <v>99</v>
      </c>
      <c r="F2650">
        <v>6</v>
      </c>
      <c r="G2650">
        <v>2022</v>
      </c>
      <c r="H2650" s="1">
        <v>44832.398642048611</v>
      </c>
      <c r="I2650" t="s">
        <v>8601</v>
      </c>
      <c r="J2650">
        <v>32.200000000000003</v>
      </c>
      <c r="K2650">
        <v>0</v>
      </c>
      <c r="L2650" t="s">
        <v>38</v>
      </c>
      <c r="M2650" t="s">
        <v>79</v>
      </c>
      <c r="Q2650">
        <v>32.200000000000003</v>
      </c>
      <c r="R2650" t="s">
        <v>94</v>
      </c>
      <c r="S2650">
        <v>29.34375</v>
      </c>
      <c r="T2650">
        <v>-100.94377799999999</v>
      </c>
      <c r="U2650">
        <v>1.593</v>
      </c>
      <c r="V2650">
        <v>1</v>
      </c>
      <c r="W2650">
        <v>2.76</v>
      </c>
      <c r="X2650">
        <v>0</v>
      </c>
      <c r="Y2650">
        <v>581.89599999999996</v>
      </c>
      <c r="Z2650">
        <v>48001008002</v>
      </c>
      <c r="AA2650">
        <v>810.36599897149995</v>
      </c>
      <c r="AB2650" t="s">
        <v>1420</v>
      </c>
      <c r="AC2650" t="s">
        <v>54</v>
      </c>
      <c r="AD2650" t="s">
        <v>54</v>
      </c>
      <c r="AE2650" t="s">
        <v>73</v>
      </c>
      <c r="AF2650" t="s">
        <v>12054</v>
      </c>
    </row>
    <row r="2651" spans="1:32" x14ac:dyDescent="0.3">
      <c r="A2651" t="s">
        <v>12055</v>
      </c>
      <c r="B2651" t="s">
        <v>12056</v>
      </c>
      <c r="C2651" t="s">
        <v>12056</v>
      </c>
      <c r="D2651" t="s">
        <v>12057</v>
      </c>
      <c r="E2651" t="s">
        <v>99</v>
      </c>
      <c r="F2651">
        <v>6</v>
      </c>
      <c r="G2651">
        <v>2022</v>
      </c>
      <c r="H2651" s="1">
        <v>44825.632293020833</v>
      </c>
      <c r="I2651" t="s">
        <v>8601</v>
      </c>
      <c r="J2651">
        <v>29.43</v>
      </c>
      <c r="K2651">
        <v>0</v>
      </c>
      <c r="L2651" t="s">
        <v>38</v>
      </c>
      <c r="M2651" t="s">
        <v>79</v>
      </c>
      <c r="Q2651">
        <v>29.43</v>
      </c>
      <c r="R2651" t="s">
        <v>52</v>
      </c>
      <c r="S2651">
        <v>28.696899999999999</v>
      </c>
      <c r="T2651">
        <v>-99.817599999999999</v>
      </c>
      <c r="U2651">
        <v>0.70191666699999999</v>
      </c>
      <c r="V2651">
        <v>1</v>
      </c>
      <c r="W2651">
        <v>1.2</v>
      </c>
      <c r="X2651">
        <v>0</v>
      </c>
      <c r="Y2651">
        <v>256.29500000000002</v>
      </c>
      <c r="Z2651">
        <v>48001140001</v>
      </c>
      <c r="AA2651">
        <v>437.05132528799993</v>
      </c>
      <c r="AB2651" t="s">
        <v>118</v>
      </c>
      <c r="AC2651" t="s">
        <v>54</v>
      </c>
      <c r="AD2651" t="s">
        <v>54</v>
      </c>
      <c r="AE2651" t="s">
        <v>73</v>
      </c>
      <c r="AF2651" t="s">
        <v>12058</v>
      </c>
    </row>
    <row r="2652" spans="1:32" x14ac:dyDescent="0.3">
      <c r="A2652" t="s">
        <v>12059</v>
      </c>
      <c r="B2652" t="s">
        <v>12060</v>
      </c>
      <c r="C2652" t="s">
        <v>12060</v>
      </c>
      <c r="D2652" t="s">
        <v>689</v>
      </c>
      <c r="E2652" t="s">
        <v>99</v>
      </c>
      <c r="F2652">
        <v>6</v>
      </c>
      <c r="G2652">
        <v>2022</v>
      </c>
      <c r="H2652" s="1">
        <v>44835.929782638887</v>
      </c>
      <c r="I2652" t="s">
        <v>8601</v>
      </c>
      <c r="J2652">
        <v>29.093189779999999</v>
      </c>
      <c r="K2652">
        <v>0</v>
      </c>
      <c r="L2652" t="s">
        <v>38</v>
      </c>
      <c r="M2652" t="s">
        <v>51</v>
      </c>
      <c r="N2652">
        <v>29.093189779999999</v>
      </c>
      <c r="R2652" t="s">
        <v>86</v>
      </c>
      <c r="S2652">
        <v>27.878498</v>
      </c>
      <c r="T2652">
        <v>-97.332087999999999</v>
      </c>
      <c r="U2652">
        <v>1.6183966670000001</v>
      </c>
      <c r="V2652">
        <v>1</v>
      </c>
      <c r="W2652">
        <v>2.5</v>
      </c>
      <c r="X2652">
        <v>2.5</v>
      </c>
      <c r="Y2652">
        <v>591.01067</v>
      </c>
      <c r="Z2652">
        <v>48001212003</v>
      </c>
      <c r="AA2652">
        <v>697.46107327209995</v>
      </c>
      <c r="AB2652" t="s">
        <v>41</v>
      </c>
      <c r="AC2652" t="s">
        <v>54</v>
      </c>
      <c r="AD2652" t="s">
        <v>54</v>
      </c>
      <c r="AE2652" t="s">
        <v>73</v>
      </c>
      <c r="AF2652" t="s">
        <v>12061</v>
      </c>
    </row>
    <row r="2653" spans="1:32" x14ac:dyDescent="0.3">
      <c r="A2653" t="s">
        <v>12062</v>
      </c>
      <c r="B2653" t="s">
        <v>12063</v>
      </c>
      <c r="C2653" t="s">
        <v>12064</v>
      </c>
      <c r="D2653" t="s">
        <v>6492</v>
      </c>
      <c r="E2653" t="s">
        <v>93</v>
      </c>
      <c r="F2653">
        <v>4</v>
      </c>
      <c r="G2653">
        <v>2022</v>
      </c>
      <c r="H2653" s="1">
        <v>44950.505555324075</v>
      </c>
      <c r="I2653" t="s">
        <v>8601</v>
      </c>
      <c r="J2653">
        <v>27.39</v>
      </c>
      <c r="K2653">
        <v>0</v>
      </c>
      <c r="L2653" t="s">
        <v>38</v>
      </c>
      <c r="M2653" t="s">
        <v>79</v>
      </c>
      <c r="Q2653">
        <v>27.39</v>
      </c>
      <c r="R2653" t="s">
        <v>94</v>
      </c>
      <c r="S2653">
        <v>38.391995999999999</v>
      </c>
      <c r="T2653">
        <v>-85.416021999999998</v>
      </c>
      <c r="U2653">
        <v>0.51775000000000004</v>
      </c>
      <c r="V2653">
        <v>1</v>
      </c>
      <c r="W2653">
        <v>1</v>
      </c>
      <c r="X2653">
        <v>0.78600000000000003</v>
      </c>
      <c r="Y2653">
        <v>188.31800000000001</v>
      </c>
      <c r="Z2653">
        <v>21000382004</v>
      </c>
      <c r="AA2653">
        <v>328.33480812260996</v>
      </c>
      <c r="AB2653" t="s">
        <v>54</v>
      </c>
      <c r="AC2653" t="s">
        <v>54</v>
      </c>
      <c r="AD2653" t="s">
        <v>54</v>
      </c>
      <c r="AE2653" t="s">
        <v>73</v>
      </c>
      <c r="AF2653" t="s">
        <v>12065</v>
      </c>
    </row>
    <row r="2654" spans="1:32" x14ac:dyDescent="0.3">
      <c r="A2654" t="s">
        <v>12066</v>
      </c>
      <c r="B2654" t="s">
        <v>12067</v>
      </c>
      <c r="C2654" t="s">
        <v>12068</v>
      </c>
      <c r="D2654" t="s">
        <v>599</v>
      </c>
      <c r="E2654" t="s">
        <v>600</v>
      </c>
      <c r="F2654">
        <v>4</v>
      </c>
      <c r="G2654">
        <v>2022</v>
      </c>
      <c r="H2654" s="1">
        <v>44957.657921423612</v>
      </c>
      <c r="I2654" t="s">
        <v>8601</v>
      </c>
      <c r="J2654">
        <v>27.02</v>
      </c>
      <c r="K2654">
        <v>0</v>
      </c>
      <c r="L2654" t="s">
        <v>38</v>
      </c>
      <c r="M2654" t="s">
        <v>51</v>
      </c>
      <c r="N2654">
        <v>27.02</v>
      </c>
      <c r="R2654" t="s">
        <v>52</v>
      </c>
      <c r="S2654">
        <v>30.391110999999999</v>
      </c>
      <c r="T2654">
        <v>-81.4131</v>
      </c>
      <c r="AB2654" t="s">
        <v>41</v>
      </c>
      <c r="AC2654" t="s">
        <v>54</v>
      </c>
      <c r="AD2654" t="s">
        <v>54</v>
      </c>
      <c r="AE2654" t="s">
        <v>54</v>
      </c>
      <c r="AF2654" t="s">
        <v>12069</v>
      </c>
    </row>
    <row r="2655" spans="1:32" x14ac:dyDescent="0.3">
      <c r="A2655" t="s">
        <v>12070</v>
      </c>
      <c r="B2655" t="s">
        <v>12071</v>
      </c>
      <c r="C2655" t="s">
        <v>12072</v>
      </c>
      <c r="D2655" t="s">
        <v>6695</v>
      </c>
      <c r="E2655" t="s">
        <v>1449</v>
      </c>
      <c r="F2655">
        <v>3</v>
      </c>
      <c r="G2655">
        <v>2022</v>
      </c>
      <c r="H2655" s="1">
        <v>44966.376275509261</v>
      </c>
      <c r="I2655" t="s">
        <v>8601</v>
      </c>
      <c r="J2655">
        <v>26.82</v>
      </c>
      <c r="K2655">
        <v>0</v>
      </c>
      <c r="L2655" t="s">
        <v>38</v>
      </c>
      <c r="M2655" t="s">
        <v>51</v>
      </c>
      <c r="N2655">
        <v>26.82</v>
      </c>
      <c r="R2655" t="s">
        <v>52</v>
      </c>
      <c r="S2655">
        <v>38.432926999999999</v>
      </c>
      <c r="T2655">
        <v>-81.739138999999994</v>
      </c>
      <c r="U2655">
        <v>0</v>
      </c>
      <c r="V2655">
        <v>3</v>
      </c>
      <c r="W2655">
        <v>2.8</v>
      </c>
      <c r="X2655">
        <v>0</v>
      </c>
      <c r="Y2655">
        <v>0</v>
      </c>
      <c r="Z2655">
        <v>54002038001</v>
      </c>
      <c r="AA2655">
        <v>564.52462849699998</v>
      </c>
      <c r="AB2655" t="s">
        <v>41</v>
      </c>
      <c r="AC2655" t="s">
        <v>54</v>
      </c>
      <c r="AD2655" t="s">
        <v>54</v>
      </c>
      <c r="AE2655" t="s">
        <v>73</v>
      </c>
      <c r="AF2655" t="s">
        <v>12073</v>
      </c>
    </row>
    <row r="2656" spans="1:32" x14ac:dyDescent="0.3">
      <c r="A2656" t="s">
        <v>12074</v>
      </c>
      <c r="B2656" t="s">
        <v>12075</v>
      </c>
      <c r="C2656" t="s">
        <v>12075</v>
      </c>
      <c r="D2656" t="s">
        <v>12076</v>
      </c>
      <c r="E2656" t="s">
        <v>99</v>
      </c>
      <c r="F2656">
        <v>6</v>
      </c>
      <c r="G2656">
        <v>2022</v>
      </c>
      <c r="H2656" s="1">
        <v>44818.370098460648</v>
      </c>
      <c r="I2656" t="s">
        <v>8601</v>
      </c>
      <c r="J2656">
        <v>25.51314</v>
      </c>
      <c r="K2656">
        <v>0</v>
      </c>
      <c r="L2656" t="s">
        <v>38</v>
      </c>
      <c r="M2656" t="s">
        <v>79</v>
      </c>
      <c r="Q2656">
        <v>25.51314</v>
      </c>
      <c r="R2656" t="s">
        <v>52</v>
      </c>
      <c r="S2656">
        <v>33.587246999999998</v>
      </c>
      <c r="T2656">
        <v>-96.160640999999998</v>
      </c>
      <c r="U2656">
        <v>1.1127499999999999</v>
      </c>
      <c r="V2656">
        <v>1</v>
      </c>
      <c r="W2656">
        <v>2.5</v>
      </c>
      <c r="X2656">
        <v>2.5</v>
      </c>
      <c r="Y2656">
        <v>406.23500000000001</v>
      </c>
      <c r="Z2656">
        <v>48005049001</v>
      </c>
      <c r="AA2656">
        <v>581.09615791416991</v>
      </c>
      <c r="AB2656" t="s">
        <v>118</v>
      </c>
      <c r="AC2656" t="s">
        <v>72</v>
      </c>
      <c r="AD2656" t="s">
        <v>54</v>
      </c>
      <c r="AE2656" t="s">
        <v>73</v>
      </c>
      <c r="AF2656" t="s">
        <v>12077</v>
      </c>
    </row>
    <row r="2657" spans="1:32" x14ac:dyDescent="0.3">
      <c r="A2657" t="s">
        <v>12078</v>
      </c>
      <c r="B2657" t="s">
        <v>12079</v>
      </c>
      <c r="C2657" t="s">
        <v>12080</v>
      </c>
      <c r="D2657" t="s">
        <v>1902</v>
      </c>
      <c r="E2657" t="s">
        <v>192</v>
      </c>
      <c r="F2657">
        <v>4</v>
      </c>
      <c r="G2657">
        <v>2022</v>
      </c>
      <c r="H2657" s="1">
        <v>44967.388558761573</v>
      </c>
      <c r="I2657" t="s">
        <v>8601</v>
      </c>
      <c r="J2657">
        <v>21.75</v>
      </c>
      <c r="K2657">
        <v>0</v>
      </c>
      <c r="L2657" t="s">
        <v>38</v>
      </c>
      <c r="M2657" t="s">
        <v>51</v>
      </c>
      <c r="N2657">
        <v>21.75</v>
      </c>
      <c r="R2657" t="s">
        <v>52</v>
      </c>
      <c r="S2657">
        <v>34.468899999999998</v>
      </c>
      <c r="T2657">
        <v>-87.728300000000004</v>
      </c>
      <c r="U2657">
        <v>14.575714290000001</v>
      </c>
      <c r="V2657">
        <v>1</v>
      </c>
      <c r="W2657">
        <v>4.95</v>
      </c>
      <c r="X2657">
        <v>3.4289999999999998</v>
      </c>
      <c r="Y2657">
        <v>3144.85</v>
      </c>
      <c r="Z2657">
        <v>1000380002</v>
      </c>
      <c r="AA2657">
        <v>1242.68260156888</v>
      </c>
      <c r="AB2657" t="s">
        <v>41</v>
      </c>
      <c r="AC2657" t="s">
        <v>54</v>
      </c>
      <c r="AD2657" t="s">
        <v>54</v>
      </c>
      <c r="AE2657" t="s">
        <v>54</v>
      </c>
      <c r="AF2657" t="s">
        <v>12081</v>
      </c>
    </row>
    <row r="2658" spans="1:32" x14ac:dyDescent="0.3">
      <c r="A2658" t="s">
        <v>12082</v>
      </c>
      <c r="B2658" t="s">
        <v>12083</v>
      </c>
      <c r="C2658" t="s">
        <v>12084</v>
      </c>
      <c r="D2658" t="s">
        <v>4686</v>
      </c>
      <c r="E2658" t="s">
        <v>117</v>
      </c>
      <c r="F2658">
        <v>5</v>
      </c>
      <c r="G2658">
        <v>2022</v>
      </c>
      <c r="H2658" s="1">
        <v>44967.503949618054</v>
      </c>
      <c r="I2658" t="s">
        <v>8601</v>
      </c>
      <c r="J2658">
        <v>21.55</v>
      </c>
      <c r="K2658">
        <v>0</v>
      </c>
      <c r="L2658" t="s">
        <v>38</v>
      </c>
      <c r="M2658" t="s">
        <v>51</v>
      </c>
      <c r="N2658">
        <v>21.56</v>
      </c>
      <c r="R2658" t="s">
        <v>52</v>
      </c>
      <c r="S2658">
        <v>41.598460000000003</v>
      </c>
      <c r="T2658">
        <v>-88.040589999999995</v>
      </c>
      <c r="U2658">
        <v>0.80641666700000003</v>
      </c>
      <c r="V2658">
        <v>1</v>
      </c>
      <c r="W2658">
        <v>6.98</v>
      </c>
      <c r="X2658">
        <v>2.2599999999999998</v>
      </c>
      <c r="Y2658">
        <v>293.67399999999998</v>
      </c>
      <c r="Z2658">
        <v>17000147001</v>
      </c>
      <c r="AA2658">
        <v>508.07216564729998</v>
      </c>
      <c r="AB2658" t="s">
        <v>41</v>
      </c>
      <c r="AC2658" t="s">
        <v>72</v>
      </c>
      <c r="AD2658" t="s">
        <v>54</v>
      </c>
      <c r="AE2658" t="s">
        <v>65</v>
      </c>
      <c r="AF2658" t="s">
        <v>12085</v>
      </c>
    </row>
    <row r="2659" spans="1:32" x14ac:dyDescent="0.3">
      <c r="A2659" t="s">
        <v>12086</v>
      </c>
      <c r="B2659" t="s">
        <v>12087</v>
      </c>
      <c r="C2659" t="s">
        <v>12088</v>
      </c>
      <c r="D2659" t="s">
        <v>12089</v>
      </c>
      <c r="E2659" t="s">
        <v>543</v>
      </c>
      <c r="F2659">
        <v>7</v>
      </c>
      <c r="G2659">
        <v>2022</v>
      </c>
      <c r="H2659" s="1">
        <v>44985.444205844906</v>
      </c>
      <c r="I2659" t="s">
        <v>8601</v>
      </c>
      <c r="J2659">
        <v>21.2</v>
      </c>
      <c r="K2659">
        <v>0</v>
      </c>
      <c r="L2659" t="s">
        <v>38</v>
      </c>
      <c r="M2659" t="s">
        <v>51</v>
      </c>
      <c r="N2659">
        <v>21.2</v>
      </c>
      <c r="R2659" t="s">
        <v>52</v>
      </c>
      <c r="S2659">
        <v>39.304642999999999</v>
      </c>
      <c r="T2659">
        <v>-94.260198000000003</v>
      </c>
      <c r="U2659">
        <v>2.8833333329999999</v>
      </c>
      <c r="V2659">
        <v>1</v>
      </c>
      <c r="W2659">
        <v>0</v>
      </c>
      <c r="X2659">
        <v>0</v>
      </c>
      <c r="Y2659">
        <v>1051.4000000000001</v>
      </c>
      <c r="Z2659">
        <v>29001156001</v>
      </c>
      <c r="AA2659">
        <v>819.47123491499997</v>
      </c>
      <c r="AB2659" t="s">
        <v>41</v>
      </c>
      <c r="AC2659" t="s">
        <v>72</v>
      </c>
      <c r="AD2659" t="s">
        <v>54</v>
      </c>
      <c r="AE2659" t="s">
        <v>73</v>
      </c>
      <c r="AF2659" t="s">
        <v>12090</v>
      </c>
    </row>
    <row r="2660" spans="1:32" x14ac:dyDescent="0.3">
      <c r="A2660" t="s">
        <v>12091</v>
      </c>
      <c r="B2660" t="s">
        <v>12092</v>
      </c>
      <c r="C2660" t="s">
        <v>12093</v>
      </c>
      <c r="D2660" t="s">
        <v>12094</v>
      </c>
      <c r="E2660" t="s">
        <v>36</v>
      </c>
      <c r="F2660">
        <v>9</v>
      </c>
      <c r="G2660">
        <v>2022</v>
      </c>
      <c r="H2660" s="1">
        <v>44978.716692939815</v>
      </c>
      <c r="I2660" t="s">
        <v>8601</v>
      </c>
      <c r="J2660">
        <v>19.010000000000002</v>
      </c>
      <c r="K2660">
        <v>0</v>
      </c>
      <c r="L2660" t="s">
        <v>38</v>
      </c>
      <c r="M2660" t="s">
        <v>79</v>
      </c>
      <c r="Q2660">
        <v>19.010000000000002</v>
      </c>
      <c r="R2660" t="s">
        <v>52</v>
      </c>
      <c r="S2660">
        <v>35.620699999999999</v>
      </c>
      <c r="T2660">
        <v>-117.66997000000001</v>
      </c>
      <c r="AB2660" t="s">
        <v>407</v>
      </c>
      <c r="AC2660" t="s">
        <v>72</v>
      </c>
      <c r="AD2660" t="s">
        <v>54</v>
      </c>
      <c r="AE2660" t="s">
        <v>73</v>
      </c>
      <c r="AF2660" t="s">
        <v>12095</v>
      </c>
    </row>
    <row r="2661" spans="1:32" x14ac:dyDescent="0.3">
      <c r="A2661" t="s">
        <v>12096</v>
      </c>
      <c r="B2661" t="s">
        <v>12097</v>
      </c>
      <c r="C2661" t="s">
        <v>12098</v>
      </c>
      <c r="D2661" t="s">
        <v>12099</v>
      </c>
      <c r="E2661" t="s">
        <v>36</v>
      </c>
      <c r="F2661">
        <v>9</v>
      </c>
      <c r="G2661">
        <v>2022</v>
      </c>
      <c r="H2661" s="1">
        <v>44967.765589328701</v>
      </c>
      <c r="I2661" t="s">
        <v>8601</v>
      </c>
      <c r="J2661">
        <v>17.966999999999999</v>
      </c>
      <c r="K2661">
        <v>0</v>
      </c>
      <c r="L2661" t="s">
        <v>38</v>
      </c>
      <c r="M2661" t="s">
        <v>79</v>
      </c>
      <c r="Q2661">
        <v>17.966999999999999</v>
      </c>
      <c r="R2661" t="s">
        <v>52</v>
      </c>
      <c r="S2661">
        <v>38.187899999999999</v>
      </c>
      <c r="T2661">
        <v>-122.2782</v>
      </c>
      <c r="U2661">
        <v>1.147941176</v>
      </c>
      <c r="V2661">
        <v>2</v>
      </c>
      <c r="W2661">
        <v>2.5</v>
      </c>
      <c r="X2661">
        <v>0</v>
      </c>
      <c r="Y2661">
        <v>508.92685710000001</v>
      </c>
      <c r="Z2661">
        <v>6002054001</v>
      </c>
      <c r="AA2661">
        <v>1069.8652233612499</v>
      </c>
      <c r="AB2661" t="s">
        <v>54</v>
      </c>
      <c r="AC2661" t="s">
        <v>54</v>
      </c>
      <c r="AD2661" t="s">
        <v>54</v>
      </c>
      <c r="AE2661" t="s">
        <v>73</v>
      </c>
      <c r="AF2661" t="s">
        <v>12100</v>
      </c>
    </row>
    <row r="2662" spans="1:32" x14ac:dyDescent="0.3">
      <c r="A2662" t="s">
        <v>12101</v>
      </c>
      <c r="B2662" t="s">
        <v>12102</v>
      </c>
      <c r="C2662" t="s">
        <v>12103</v>
      </c>
      <c r="D2662" t="s">
        <v>12101</v>
      </c>
      <c r="E2662" t="s">
        <v>1083</v>
      </c>
      <c r="F2662">
        <v>8</v>
      </c>
      <c r="G2662">
        <v>2022</v>
      </c>
      <c r="H2662" s="1">
        <v>45021.372788749999</v>
      </c>
      <c r="I2662" t="s">
        <v>8601</v>
      </c>
      <c r="J2662">
        <v>17.93</v>
      </c>
      <c r="K2662">
        <v>0</v>
      </c>
      <c r="L2662" t="s">
        <v>38</v>
      </c>
      <c r="M2662" t="s">
        <v>51</v>
      </c>
      <c r="N2662">
        <v>835.37</v>
      </c>
      <c r="R2662" t="s">
        <v>52</v>
      </c>
      <c r="S2662">
        <v>44.360233000000001</v>
      </c>
      <c r="T2662">
        <v>-98.155486999999994</v>
      </c>
      <c r="U2662">
        <v>1.2350000000000001</v>
      </c>
      <c r="V2662">
        <v>4</v>
      </c>
      <c r="W2662">
        <v>2.2999999999999998</v>
      </c>
      <c r="X2662">
        <v>8.99</v>
      </c>
      <c r="Y2662">
        <v>219.24</v>
      </c>
      <c r="Z2662">
        <v>46000007001</v>
      </c>
      <c r="AA2662">
        <v>3274.2428452825998</v>
      </c>
      <c r="AB2662" t="s">
        <v>1420</v>
      </c>
      <c r="AC2662" t="s">
        <v>54</v>
      </c>
      <c r="AD2662" t="s">
        <v>54</v>
      </c>
      <c r="AE2662" t="s">
        <v>54</v>
      </c>
      <c r="AF2662" t="s">
        <v>12104</v>
      </c>
    </row>
    <row r="2663" spans="1:32" x14ac:dyDescent="0.3">
      <c r="A2663" t="s">
        <v>12105</v>
      </c>
      <c r="B2663" t="s">
        <v>12106</v>
      </c>
      <c r="C2663" t="s">
        <v>12107</v>
      </c>
      <c r="D2663" t="s">
        <v>12108</v>
      </c>
      <c r="E2663" t="s">
        <v>629</v>
      </c>
      <c r="F2663">
        <v>6</v>
      </c>
      <c r="G2663">
        <v>2022</v>
      </c>
      <c r="H2663" s="1">
        <v>44985.645744062502</v>
      </c>
      <c r="I2663" t="s">
        <v>8601</v>
      </c>
      <c r="J2663">
        <v>17.5</v>
      </c>
      <c r="K2663">
        <v>0</v>
      </c>
      <c r="L2663" t="s">
        <v>38</v>
      </c>
      <c r="M2663" t="s">
        <v>79</v>
      </c>
      <c r="Q2663">
        <v>17.149999999999999</v>
      </c>
      <c r="R2663" t="s">
        <v>86</v>
      </c>
      <c r="S2663">
        <v>34.18647</v>
      </c>
      <c r="T2663">
        <v>-103.33754999999999</v>
      </c>
      <c r="Z2663">
        <v>35200900504</v>
      </c>
      <c r="AA2663">
        <v>591.84033632749993</v>
      </c>
      <c r="AB2663" t="s">
        <v>53</v>
      </c>
      <c r="AC2663" t="s">
        <v>64</v>
      </c>
      <c r="AD2663" t="s">
        <v>43</v>
      </c>
      <c r="AE2663" t="s">
        <v>73</v>
      </c>
      <c r="AF2663" t="s">
        <v>12109</v>
      </c>
    </row>
    <row r="2664" spans="1:32" x14ac:dyDescent="0.3">
      <c r="A2664" t="s">
        <v>12110</v>
      </c>
      <c r="B2664" t="s">
        <v>12111</v>
      </c>
      <c r="C2664" t="s">
        <v>12111</v>
      </c>
      <c r="D2664" t="s">
        <v>10446</v>
      </c>
      <c r="E2664" t="s">
        <v>99</v>
      </c>
      <c r="F2664">
        <v>6</v>
      </c>
      <c r="G2664">
        <v>2022</v>
      </c>
      <c r="H2664" s="1">
        <v>44819.594115428241</v>
      </c>
      <c r="I2664" t="s">
        <v>8601</v>
      </c>
      <c r="J2664">
        <v>17.3</v>
      </c>
      <c r="K2664">
        <v>0</v>
      </c>
      <c r="L2664" t="s">
        <v>38</v>
      </c>
      <c r="M2664" t="s">
        <v>79</v>
      </c>
      <c r="Q2664">
        <v>17.3</v>
      </c>
      <c r="R2664" t="s">
        <v>52</v>
      </c>
      <c r="S2664">
        <v>32.811539000000003</v>
      </c>
      <c r="T2664">
        <v>-98.048657000000006</v>
      </c>
      <c r="U2664">
        <v>0.16800000000000001</v>
      </c>
      <c r="V2664">
        <v>1</v>
      </c>
      <c r="W2664">
        <v>1.26</v>
      </c>
      <c r="X2664">
        <v>1.26</v>
      </c>
      <c r="Y2664">
        <v>61.219000000000001</v>
      </c>
      <c r="Z2664">
        <v>48004374003</v>
      </c>
      <c r="AB2664" t="s">
        <v>407</v>
      </c>
      <c r="AC2664" t="s">
        <v>54</v>
      </c>
      <c r="AD2664" t="s">
        <v>54</v>
      </c>
      <c r="AE2664" t="s">
        <v>73</v>
      </c>
      <c r="AF2664" t="s">
        <v>12112</v>
      </c>
    </row>
    <row r="2665" spans="1:32" x14ac:dyDescent="0.3">
      <c r="A2665" t="s">
        <v>12113</v>
      </c>
      <c r="B2665" t="s">
        <v>12114</v>
      </c>
      <c r="C2665" t="s">
        <v>12115</v>
      </c>
      <c r="D2665" t="s">
        <v>12116</v>
      </c>
      <c r="E2665" t="s">
        <v>726</v>
      </c>
      <c r="F2665">
        <v>6</v>
      </c>
      <c r="G2665">
        <v>2022</v>
      </c>
      <c r="H2665" s="1">
        <v>44953.447472060187</v>
      </c>
      <c r="I2665" t="s">
        <v>8601</v>
      </c>
      <c r="J2665">
        <v>8.5</v>
      </c>
      <c r="K2665">
        <v>0</v>
      </c>
      <c r="L2665" t="s">
        <v>38</v>
      </c>
      <c r="M2665" t="s">
        <v>79</v>
      </c>
      <c r="Q2665">
        <v>8.5</v>
      </c>
      <c r="R2665" t="s">
        <v>94</v>
      </c>
      <c r="S2665">
        <v>33.642918000000002</v>
      </c>
      <c r="T2665">
        <v>-93.636583999999999</v>
      </c>
      <c r="U2665">
        <v>0.77475000000000005</v>
      </c>
      <c r="V2665">
        <v>1</v>
      </c>
      <c r="W2665">
        <v>1.2</v>
      </c>
      <c r="X2665">
        <v>0.66500000000000004</v>
      </c>
      <c r="Y2665">
        <v>282.08199999999999</v>
      </c>
      <c r="Z2665">
        <v>5000282003</v>
      </c>
      <c r="AA2665">
        <v>366.57679908530997</v>
      </c>
      <c r="AB2665" t="s">
        <v>118</v>
      </c>
      <c r="AC2665" t="s">
        <v>72</v>
      </c>
      <c r="AD2665" t="s">
        <v>54</v>
      </c>
      <c r="AE2665" t="s">
        <v>73</v>
      </c>
      <c r="AF2665" t="s">
        <v>12117</v>
      </c>
    </row>
    <row r="2666" spans="1:32" x14ac:dyDescent="0.3">
      <c r="A2666" t="s">
        <v>12005</v>
      </c>
      <c r="B2666" t="s">
        <v>12118</v>
      </c>
      <c r="C2666" t="s">
        <v>12119</v>
      </c>
      <c r="D2666" t="s">
        <v>12008</v>
      </c>
      <c r="E2666" t="s">
        <v>543</v>
      </c>
      <c r="F2666">
        <v>7</v>
      </c>
      <c r="G2666">
        <v>2022</v>
      </c>
      <c r="H2666" s="1">
        <v>45001.395158449071</v>
      </c>
      <c r="I2666" t="s">
        <v>8601</v>
      </c>
      <c r="J2666">
        <v>6.85</v>
      </c>
      <c r="K2666">
        <v>0</v>
      </c>
      <c r="L2666" t="s">
        <v>38</v>
      </c>
      <c r="M2666" t="s">
        <v>51</v>
      </c>
      <c r="N2666">
        <v>295.2</v>
      </c>
      <c r="R2666" t="s">
        <v>52</v>
      </c>
      <c r="S2666">
        <v>37.932693999999998</v>
      </c>
      <c r="T2666">
        <v>-91.726457999999994</v>
      </c>
      <c r="U2666">
        <v>2.8075083329999999</v>
      </c>
      <c r="V2666">
        <v>1</v>
      </c>
      <c r="W2666">
        <v>0</v>
      </c>
      <c r="X2666">
        <v>0</v>
      </c>
      <c r="Y2666">
        <v>1026.895</v>
      </c>
      <c r="Z2666">
        <v>29001020001</v>
      </c>
      <c r="AA2666">
        <v>1476.8692700357001</v>
      </c>
      <c r="AB2666" t="s">
        <v>41</v>
      </c>
      <c r="AC2666" t="s">
        <v>72</v>
      </c>
      <c r="AD2666" t="s">
        <v>54</v>
      </c>
      <c r="AE2666" t="s">
        <v>438</v>
      </c>
      <c r="AF2666" t="s">
        <v>12120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278683d-4b97-485d-a860-88f76b953ce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1876B0A719444E8C2754FC168BCD68" ma:contentTypeVersion="11" ma:contentTypeDescription="Create a new document." ma:contentTypeScope="" ma:versionID="c3e426f063398cba7d107291e9a2cb24">
  <xsd:schema xmlns:xsd="http://www.w3.org/2001/XMLSchema" xmlns:xs="http://www.w3.org/2001/XMLSchema" xmlns:p="http://schemas.microsoft.com/office/2006/metadata/properties" xmlns:ns3="0278683d-4b97-485d-a860-88f76b953ce0" xmlns:ns4="0d7b2844-e4fe-4107-9f68-8c851c6b6973" targetNamespace="http://schemas.microsoft.com/office/2006/metadata/properties" ma:root="true" ma:fieldsID="1b9586d1e95ec7ee8aa9c63b55b350c0" ns3:_="" ns4:_="">
    <xsd:import namespace="0278683d-4b97-485d-a860-88f76b953ce0"/>
    <xsd:import namespace="0d7b2844-e4fe-4107-9f68-8c851c6b697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78683d-4b97-485d-a860-88f76b953c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7b2844-e4fe-4107-9f68-8c851c6b697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AA9179C6-EA95-40CC-91FF-9E16F5590283}">
  <ds:schemaRefs>
    <ds:schemaRef ds:uri="http://purl.org/dc/elements/1.1/"/>
    <ds:schemaRef ds:uri="0278683d-4b97-485d-a860-88f76b953ce0"/>
    <ds:schemaRef ds:uri="0d7b2844-e4fe-4107-9f68-8c851c6b6973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1EFDA07-E523-4714-BE84-801E1290ECD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EBB4105-7717-422E-9A2D-E2627D978B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78683d-4b97-485d-a860-88f76b953ce0"/>
    <ds:schemaRef ds:uri="0d7b2844-e4fe-4107-9f68-8c851c6b69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358B254-1E12-421C-837A-15C37597D9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Combined Sheet (Major-Only)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Marszewski, Aaron</dc:creator>
  <cp:lastModifiedBy>Marszewski, Aaron</cp:lastModifiedBy>
  <dcterms:created xsi:type="dcterms:W3CDTF">2025-02-05T20:19:26Z</dcterms:created>
  <dcterms:modified xsi:type="dcterms:W3CDTF">2025-06-17T15:22:25Z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0x010100681876B0A719444E8C2754FC168BCD68</vt:lpwstr>
  </property>
</Properties>
</file>